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Drive partagés\Molibety Center - Staff\_Exploitation Immobilieres -Molibety Center\3_Registre Recettes et Depenses\"/>
    </mc:Choice>
  </mc:AlternateContent>
  <xr:revisionPtr revIDLastSave="0" documentId="13_ncr:1_{F1ED24ED-57C2-4342-87A1-FC9A88F268CF}" xr6:coauthVersionLast="47" xr6:coauthVersionMax="47" xr10:uidLastSave="{00000000-0000-0000-0000-000000000000}"/>
  <workbookProtection workbookAlgorithmName="SHA-512" workbookHashValue="0kQJUDQIDdtgjNkD3zpf6UTJAJNIkDVinRyKJfFru2NeDhy5ZS+AtuHrYqeEfSMtDsRxWJ+dX4bYNVbOQ22qLA==" workbookSaltValue="ni/dWrPBZEeLCsi7U7NEYA==" workbookSpinCount="100000" lockStructure="1"/>
  <bookViews>
    <workbookView xWindow="-120" yWindow="-120" windowWidth="29040" windowHeight="15840" xr2:uid="{00000000-000D-0000-FFFF-FFFF00000000}"/>
  </bookViews>
  <sheets>
    <sheet name="Saisie Recettes" sheetId="2" r:id="rId1"/>
    <sheet name="Filtre Recettes" sheetId="20" r:id="rId2"/>
    <sheet name="Saisie Depenses" sheetId="9" r:id="rId3"/>
    <sheet name="Filtre - Depenses" sheetId="18" r:id="rId4"/>
    <sheet name="Impression Reconciliation" sheetId="11" r:id="rId5"/>
    <sheet name="Impression Recettes" sheetId="8" r:id="rId6"/>
    <sheet name="Impression Depenses" sheetId="10" r:id="rId7"/>
    <sheet name="Listes des Lots" sheetId="3" r:id="rId8"/>
    <sheet name="Compte d' Exploitation " sheetId="17" state="hidden" r:id="rId9"/>
    <sheet name="Revenus" sheetId="25" state="hidden" r:id="rId10"/>
    <sheet name="Charges d' Exploitation" sheetId="16" state="hidden" r:id="rId11"/>
    <sheet name="Recettes - Magasins" sheetId="13" state="hidden" r:id="rId12"/>
    <sheet name="Suivi Soldes Locatifs" sheetId="14" state="hidden" r:id="rId13"/>
    <sheet name="Recettes - Meubles" sheetId="15" state="hidden" r:id="rId14"/>
    <sheet name="OccupationMeubles - 31D-Month" sheetId="23" state="hidden" r:id="rId15"/>
    <sheet name="OccupationMeubles - 30D-Month" sheetId="21" state="hidden" r:id="rId16"/>
    <sheet name="OccupationMeubles - Feb" sheetId="24" state="hidden" r:id="rId17"/>
    <sheet name="Listes" sheetId="4" state="hidden" r:id="rId18"/>
  </sheets>
  <definedNames>
    <definedName name="_xleta.EOMONTH" hidden="1" xlm="1">#NAME?</definedName>
    <definedName name="_xleta.N" hidden="1" xlm="1">#NAME?</definedName>
    <definedName name="_xleta.NA" hidden="1" xlm="1">#NAME?</definedName>
    <definedName name="_xlpm.amt" hidden="1" xlm="1">#NAME?</definedName>
    <definedName name="_xlpm.days" hidden="1" xlm="1">#NAME?</definedName>
    <definedName name="_xlpm.end_date" hidden="1" xlm="1">#NAME?</definedName>
    <definedName name="_xlpm.lot" hidden="1" xlm="1">#NAME?</definedName>
    <definedName name="_xlpm.lotMatch" hidden="1" xlm="1">#NAME?</definedName>
    <definedName name="_xlpm.month_end" hidden="1" xlm="1">#NAME?</definedName>
    <definedName name="_xlpm.month_start" hidden="1" xlm="1">#NAME?</definedName>
    <definedName name="_xlpm.monthEnd" hidden="1" xlm="1">#NAME?</definedName>
    <definedName name="_xlpm.monthStart" hidden="1" xlm="1">#NAME?</definedName>
    <definedName name="_xlpm.overlap_end" hidden="1" xlm="1">#NAME?</definedName>
    <definedName name="_xlpm.overlap_start" hidden="1" xlm="1">#NAME?</definedName>
    <definedName name="_xlpm.overlapDays" hidden="1" xlm="1">#NAME?</definedName>
    <definedName name="_xlpm.overlapEnd" hidden="1" xlm="1">#NAME?</definedName>
    <definedName name="_xlpm.overlapStart" hidden="1" xlm="1">#NAME?</definedName>
    <definedName name="_xlpm.periodDays" hidden="1" xlm="1">#NAME?</definedName>
    <definedName name="_xlpm.periodEnd" hidden="1" xlm="1">#NAME?</definedName>
    <definedName name="_xlpm.periodStart" hidden="1" xlm="1">#NAME?</definedName>
    <definedName name="_xlpm.proportion" hidden="1" xlm="1">#NAME?</definedName>
    <definedName name="_xlpm.start_date" hidden="1" xlm="1">#NAME?</definedName>
    <definedName name="_xlnm.Print_Titles" localSheetId="3">'Filtre - Depenses'!$9:$9</definedName>
    <definedName name="_xlnm.Print_Titles" localSheetId="1">'Filtre Recettes'!$9:$9</definedName>
    <definedName name="_xlnm.Print_Titles" localSheetId="6">'Impression Depenses'!$9:$9</definedName>
    <definedName name="_xlnm.Print_Titles" localSheetId="5">'Impression Recettes'!$9:$9</definedName>
    <definedName name="_xlnm.Print_Titles" localSheetId="4">'Impression Reconciliation'!$12:$12</definedName>
    <definedName name="_xlnm.Print_Area" localSheetId="3">'Filtre - Depenses'!$D$9:$K$35</definedName>
    <definedName name="_xlnm.Print_Area" localSheetId="1">'Filtre Recettes'!$D$9:$M$68</definedName>
    <definedName name="_xlnm.Print_Area" localSheetId="6">'Impression Depenses'!$D$9:$K$19</definedName>
    <definedName name="_xlnm.Print_Area" localSheetId="5">'Impression Recettes'!$D$9:$M$24</definedName>
    <definedName name="_xlnm.Print_Area" localSheetId="4">'Impression Reconciliation'!$C$12:$H$30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6" i="17" l="1"/>
  <c r="AU16" i="17"/>
  <c r="AT16" i="17"/>
  <c r="AS16" i="17"/>
  <c r="AR16" i="17"/>
  <c r="AQ16" i="17"/>
  <c r="AP16" i="17"/>
  <c r="AO16" i="17"/>
  <c r="AN16" i="17"/>
  <c r="AM16" i="17"/>
  <c r="AL16" i="17"/>
  <c r="AK16" i="17"/>
  <c r="AV15" i="17"/>
  <c r="AU15" i="17"/>
  <c r="AT15" i="17"/>
  <c r="AS15" i="17"/>
  <c r="AR15" i="17"/>
  <c r="AQ15" i="17"/>
  <c r="AP15" i="17"/>
  <c r="AW15" i="17" s="1"/>
  <c r="AO15" i="17"/>
  <c r="AN15" i="17"/>
  <c r="AM15" i="17"/>
  <c r="AL15" i="17"/>
  <c r="AK15" i="17"/>
  <c r="AL7" i="17"/>
  <c r="AM7" i="17" s="1"/>
  <c r="AN7" i="17" s="1"/>
  <c r="AO7" i="17" s="1"/>
  <c r="AP7" i="17" s="1"/>
  <c r="AQ7" i="17" s="1"/>
  <c r="AR7" i="17" s="1"/>
  <c r="AS7" i="17" s="1"/>
  <c r="AT7" i="17" s="1"/>
  <c r="AU7" i="17" s="1"/>
  <c r="AV7" i="17" s="1"/>
  <c r="AL6" i="17"/>
  <c r="AM6" i="17" s="1"/>
  <c r="AN6" i="17" s="1"/>
  <c r="AO6" i="17" s="1"/>
  <c r="AP6" i="17" s="1"/>
  <c r="AQ6" i="17" s="1"/>
  <c r="AR6" i="17" s="1"/>
  <c r="AS6" i="17" s="1"/>
  <c r="AT6" i="17" s="1"/>
  <c r="AU6" i="17" s="1"/>
  <c r="AV6" i="17" s="1"/>
  <c r="AW6" i="17" s="1"/>
  <c r="AV16" i="25"/>
  <c r="AU16" i="25"/>
  <c r="AT16" i="25"/>
  <c r="AS16" i="25"/>
  <c r="AR16" i="25"/>
  <c r="AQ16" i="25"/>
  <c r="AP16" i="25"/>
  <c r="AO16" i="25"/>
  <c r="AN16" i="25"/>
  <c r="AM16" i="25"/>
  <c r="AL16" i="25"/>
  <c r="AK16" i="25"/>
  <c r="AV15" i="25"/>
  <c r="AU15" i="25"/>
  <c r="AT15" i="25"/>
  <c r="AS15" i="25"/>
  <c r="AR15" i="25"/>
  <c r="AQ15" i="25"/>
  <c r="AP15" i="25"/>
  <c r="AO15" i="25"/>
  <c r="AN15" i="25"/>
  <c r="AM15" i="25"/>
  <c r="AL15" i="25"/>
  <c r="AK15" i="25"/>
  <c r="AW15" i="25" s="1"/>
  <c r="AL7" i="25"/>
  <c r="AM7" i="25" s="1"/>
  <c r="AN7" i="25" s="1"/>
  <c r="AO7" i="25" s="1"/>
  <c r="AP7" i="25" s="1"/>
  <c r="AQ7" i="25" s="1"/>
  <c r="AR7" i="25" s="1"/>
  <c r="AS7" i="25" s="1"/>
  <c r="AT7" i="25" s="1"/>
  <c r="AU7" i="25" s="1"/>
  <c r="AV7" i="25" s="1"/>
  <c r="AL6" i="25"/>
  <c r="AM6" i="25" s="1"/>
  <c r="AN6" i="25" s="1"/>
  <c r="AO6" i="25" s="1"/>
  <c r="AP6" i="25" s="1"/>
  <c r="AQ6" i="25" s="1"/>
  <c r="AR6" i="25" s="1"/>
  <c r="AS6" i="25" s="1"/>
  <c r="AT6" i="25" s="1"/>
  <c r="AU6" i="25" s="1"/>
  <c r="AV6" i="25" s="1"/>
  <c r="AW6" i="25" s="1"/>
  <c r="AK110" i="16"/>
  <c r="AK109" i="16"/>
  <c r="AK108" i="16"/>
  <c r="AK107" i="16"/>
  <c r="AK106" i="16"/>
  <c r="AK105" i="16"/>
  <c r="AK104" i="16"/>
  <c r="AK103" i="16"/>
  <c r="AK102" i="16"/>
  <c r="AK101" i="16"/>
  <c r="AK100" i="16"/>
  <c r="AK99" i="16"/>
  <c r="AK98" i="16"/>
  <c r="AK97" i="16"/>
  <c r="AK96" i="16"/>
  <c r="AL95" i="16"/>
  <c r="AK95" i="16"/>
  <c r="AK94" i="16"/>
  <c r="AK93" i="16"/>
  <c r="AK92" i="16"/>
  <c r="AK91" i="16"/>
  <c r="AK90" i="16"/>
  <c r="AK89" i="16"/>
  <c r="AL88" i="16"/>
  <c r="AK88" i="16"/>
  <c r="AK87" i="16"/>
  <c r="AK84" i="16"/>
  <c r="AK47" i="17" s="1"/>
  <c r="AK83" i="16"/>
  <c r="AK46" i="17" s="1"/>
  <c r="AK82" i="16"/>
  <c r="AK45" i="17" s="1"/>
  <c r="AK81" i="16"/>
  <c r="AK44" i="17" s="1"/>
  <c r="AK80" i="16"/>
  <c r="AK43" i="17" s="1"/>
  <c r="AK79" i="16"/>
  <c r="AK42" i="17" s="1"/>
  <c r="AK78" i="16"/>
  <c r="AK41" i="17" s="1"/>
  <c r="AL77" i="16"/>
  <c r="AL40" i="17" s="1"/>
  <c r="AK77" i="16"/>
  <c r="AK76" i="16"/>
  <c r="AK39" i="17" s="1"/>
  <c r="AK75" i="16"/>
  <c r="AK38" i="17" s="1"/>
  <c r="AK74" i="16"/>
  <c r="AK37" i="17" s="1"/>
  <c r="AK73" i="16"/>
  <c r="AK36" i="17" s="1"/>
  <c r="AK72" i="16"/>
  <c r="AK35" i="17" s="1"/>
  <c r="AL71" i="16"/>
  <c r="AL34" i="17" s="1"/>
  <c r="AK71" i="16"/>
  <c r="AK34" i="17" s="1"/>
  <c r="AK70" i="16"/>
  <c r="AK33" i="17" s="1"/>
  <c r="AK69" i="16"/>
  <c r="AK32" i="17" s="1"/>
  <c r="AL68" i="16"/>
  <c r="AL31" i="17" s="1"/>
  <c r="AK68" i="16"/>
  <c r="AK31" i="17" s="1"/>
  <c r="AK67" i="16"/>
  <c r="AK30" i="17" s="1"/>
  <c r="AK66" i="16"/>
  <c r="AK29" i="17" s="1"/>
  <c r="AK65" i="16"/>
  <c r="AK28" i="17" s="1"/>
  <c r="AK64" i="16"/>
  <c r="AK27" i="17" s="1"/>
  <c r="AK63" i="16"/>
  <c r="AK26" i="17" s="1"/>
  <c r="AK62" i="16"/>
  <c r="AK25" i="17" s="1"/>
  <c r="AL61" i="16"/>
  <c r="AL24" i="17" s="1"/>
  <c r="AK61" i="16"/>
  <c r="AK24" i="17" s="1"/>
  <c r="AK32" i="16"/>
  <c r="AK31" i="16"/>
  <c r="AK57" i="16" s="1"/>
  <c r="AK30" i="16"/>
  <c r="AK56" i="16" s="1"/>
  <c r="AK29" i="16"/>
  <c r="AK55" i="16" s="1"/>
  <c r="AK28" i="16"/>
  <c r="AK27" i="16"/>
  <c r="AK26" i="16"/>
  <c r="AK52" i="16" s="1"/>
  <c r="AK25" i="16"/>
  <c r="AK24" i="16"/>
  <c r="AK50" i="16" s="1"/>
  <c r="AK23" i="16"/>
  <c r="AK22" i="16"/>
  <c r="AK21" i="16"/>
  <c r="AK20" i="16"/>
  <c r="AK19" i="16"/>
  <c r="AK45" i="16" s="1"/>
  <c r="AK18" i="16"/>
  <c r="AK17" i="16"/>
  <c r="AK16" i="16"/>
  <c r="AK15" i="16"/>
  <c r="AK14" i="16"/>
  <c r="AK13" i="16"/>
  <c r="AK39" i="16" s="1"/>
  <c r="AK12" i="16"/>
  <c r="AK11" i="16"/>
  <c r="AL10" i="16"/>
  <c r="AK10" i="16"/>
  <c r="AL9" i="16"/>
  <c r="AK9" i="16"/>
  <c r="AL7" i="16"/>
  <c r="AL110" i="16" s="1"/>
  <c r="AL6" i="16"/>
  <c r="AM6" i="16" s="1"/>
  <c r="AN6" i="16" s="1"/>
  <c r="AO6" i="16" s="1"/>
  <c r="AP6" i="16" s="1"/>
  <c r="AQ6" i="16" s="1"/>
  <c r="AR6" i="16" s="1"/>
  <c r="AS6" i="16" s="1"/>
  <c r="AT6" i="16" s="1"/>
  <c r="AU6" i="16" s="1"/>
  <c r="AV6" i="16" s="1"/>
  <c r="AW6" i="16" s="1"/>
  <c r="AV61" i="15"/>
  <c r="AU61" i="15"/>
  <c r="AT61" i="15"/>
  <c r="AS61" i="15"/>
  <c r="AR61" i="15"/>
  <c r="AQ61" i="15"/>
  <c r="AP61" i="15"/>
  <c r="AO61" i="15"/>
  <c r="AN61" i="15"/>
  <c r="AM61" i="15"/>
  <c r="AL61" i="15"/>
  <c r="AV34" i="15"/>
  <c r="AU34" i="15"/>
  <c r="AT34" i="15"/>
  <c r="AS34" i="15"/>
  <c r="AR34" i="15"/>
  <c r="AQ34" i="15"/>
  <c r="AP34" i="15"/>
  <c r="AO34" i="15"/>
  <c r="AN34" i="15"/>
  <c r="AM34" i="15"/>
  <c r="AL34" i="15"/>
  <c r="AK141" i="15"/>
  <c r="AK140" i="15"/>
  <c r="AK139" i="15"/>
  <c r="AK138" i="15"/>
  <c r="AK137" i="15"/>
  <c r="AK136" i="15"/>
  <c r="AL135" i="15"/>
  <c r="AK135" i="15"/>
  <c r="AK134" i="15"/>
  <c r="AK133" i="15"/>
  <c r="AK132" i="15"/>
  <c r="AK131" i="15"/>
  <c r="AK130" i="15"/>
  <c r="AK129" i="15"/>
  <c r="AK128" i="15"/>
  <c r="AK127" i="15"/>
  <c r="AK126" i="15"/>
  <c r="AK125" i="15"/>
  <c r="AK124" i="15"/>
  <c r="AL123" i="15"/>
  <c r="AK123" i="15"/>
  <c r="AK122" i="15"/>
  <c r="AK121" i="15"/>
  <c r="AK120" i="15"/>
  <c r="AK119" i="15"/>
  <c r="AK118" i="15"/>
  <c r="AK117" i="15"/>
  <c r="AK114" i="15"/>
  <c r="AK113" i="15"/>
  <c r="AK112" i="15"/>
  <c r="AK111" i="15"/>
  <c r="AL110" i="15"/>
  <c r="AK110" i="15"/>
  <c r="AK109" i="15"/>
  <c r="AK108" i="15"/>
  <c r="AK107" i="15"/>
  <c r="AK106" i="15"/>
  <c r="AK105" i="15"/>
  <c r="AK104" i="15"/>
  <c r="AK103" i="15"/>
  <c r="AK102" i="15"/>
  <c r="AK101" i="15"/>
  <c r="AK100" i="15"/>
  <c r="AK99" i="15"/>
  <c r="AK98" i="15"/>
  <c r="AL97" i="15"/>
  <c r="AK97" i="15"/>
  <c r="AK96" i="15"/>
  <c r="AK95" i="15"/>
  <c r="AK94" i="15"/>
  <c r="AK93" i="15"/>
  <c r="AK92" i="15"/>
  <c r="AK91" i="15"/>
  <c r="AK90" i="15"/>
  <c r="AK87" i="15"/>
  <c r="AK168" i="15" s="1"/>
  <c r="AK86" i="15"/>
  <c r="AK167" i="15" s="1"/>
  <c r="AK85" i="15"/>
  <c r="AK166" i="15" s="1"/>
  <c r="AK84" i="15"/>
  <c r="AK83" i="15"/>
  <c r="AK164" i="15" s="1"/>
  <c r="AK82" i="15"/>
  <c r="AK81" i="15"/>
  <c r="AK162" i="15" s="1"/>
  <c r="AK80" i="15"/>
  <c r="AK161" i="15" s="1"/>
  <c r="AK79" i="15"/>
  <c r="AK78" i="15"/>
  <c r="AK77" i="15"/>
  <c r="AK158" i="15" s="1"/>
  <c r="AK76" i="15"/>
  <c r="AK75" i="15"/>
  <c r="AK156" i="15" s="1"/>
  <c r="AK74" i="15"/>
  <c r="AK73" i="15"/>
  <c r="AK154" i="15" s="1"/>
  <c r="AL72" i="15"/>
  <c r="AL153" i="15" s="1"/>
  <c r="AK72" i="15"/>
  <c r="AK71" i="15"/>
  <c r="AK152" i="15" s="1"/>
  <c r="AK70" i="15"/>
  <c r="AK69" i="15"/>
  <c r="AK150" i="15" s="1"/>
  <c r="AK68" i="15"/>
  <c r="AK67" i="15"/>
  <c r="AK148" i="15" s="1"/>
  <c r="AK66" i="15"/>
  <c r="AK65" i="15"/>
  <c r="AK64" i="15"/>
  <c r="AK145" i="15" s="1"/>
  <c r="AK63" i="15"/>
  <c r="AK144" i="15" s="1"/>
  <c r="AL7" i="15"/>
  <c r="AL130" i="15" s="1"/>
  <c r="AL6" i="15"/>
  <c r="AM6" i="15" s="1"/>
  <c r="AN6" i="15" s="1"/>
  <c r="AO6" i="15" s="1"/>
  <c r="AP6" i="15" s="1"/>
  <c r="AQ6" i="15" s="1"/>
  <c r="AR6" i="15" s="1"/>
  <c r="AS6" i="15" s="1"/>
  <c r="AT6" i="15" s="1"/>
  <c r="AU6" i="15" s="1"/>
  <c r="AV6" i="15" s="1"/>
  <c r="AW6" i="15" s="1"/>
  <c r="F79" i="14"/>
  <c r="C79" i="14"/>
  <c r="F64" i="14"/>
  <c r="AV21" i="14"/>
  <c r="AU21" i="14"/>
  <c r="AT21" i="14"/>
  <c r="AS21" i="14"/>
  <c r="AR21" i="14"/>
  <c r="AQ21" i="14"/>
  <c r="AP21" i="14"/>
  <c r="AO21" i="14"/>
  <c r="AN21" i="14"/>
  <c r="AM21" i="14"/>
  <c r="AL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AW20" i="14"/>
  <c r="AI20" i="14"/>
  <c r="U20" i="14"/>
  <c r="F20" i="14"/>
  <c r="F35" i="14" s="1"/>
  <c r="F49" i="14" s="1"/>
  <c r="BF656" i="2"/>
  <c r="BE656" i="2"/>
  <c r="BD656" i="2"/>
  <c r="BC656" i="2"/>
  <c r="BB656" i="2"/>
  <c r="BA656" i="2"/>
  <c r="AZ656" i="2"/>
  <c r="AY656" i="2"/>
  <c r="AX656" i="2"/>
  <c r="AW656" i="2"/>
  <c r="AV656" i="2"/>
  <c r="AU656" i="2"/>
  <c r="AR656" i="2"/>
  <c r="AQ656" i="2"/>
  <c r="AP656" i="2"/>
  <c r="AO656" i="2"/>
  <c r="AN656" i="2"/>
  <c r="AM656" i="2"/>
  <c r="AL656" i="2"/>
  <c r="AK656" i="2"/>
  <c r="AJ656" i="2"/>
  <c r="AI656" i="2"/>
  <c r="AH656" i="2"/>
  <c r="AG656" i="2"/>
  <c r="AD656" i="2"/>
  <c r="AC656" i="2"/>
  <c r="AB656" i="2"/>
  <c r="AA656" i="2"/>
  <c r="Z656" i="2"/>
  <c r="Y656" i="2"/>
  <c r="X656" i="2"/>
  <c r="W656" i="2"/>
  <c r="V656" i="2"/>
  <c r="U656" i="2"/>
  <c r="T656" i="2"/>
  <c r="S656" i="2"/>
  <c r="R656" i="2"/>
  <c r="AK9" i="14"/>
  <c r="AK21" i="14" s="1"/>
  <c r="AR80" i="14"/>
  <c r="AQ80" i="14"/>
  <c r="AP80" i="14"/>
  <c r="AO80" i="14"/>
  <c r="AN80" i="14"/>
  <c r="AM80" i="14"/>
  <c r="AL80" i="14"/>
  <c r="AO39" i="14"/>
  <c r="AW19" i="14"/>
  <c r="AW18" i="14"/>
  <c r="AW17" i="14"/>
  <c r="AW16" i="14"/>
  <c r="AW15" i="14"/>
  <c r="AW14" i="14"/>
  <c r="AW13" i="14"/>
  <c r="AW12" i="14"/>
  <c r="AW11" i="14"/>
  <c r="AW10" i="14"/>
  <c r="AL7" i="14"/>
  <c r="AM7" i="14" s="1"/>
  <c r="AN7" i="14" s="1"/>
  <c r="AO7" i="14" s="1"/>
  <c r="AP7" i="14" s="1"/>
  <c r="AQ7" i="14" s="1"/>
  <c r="AR7" i="14" s="1"/>
  <c r="AS7" i="14" s="1"/>
  <c r="AT7" i="14" s="1"/>
  <c r="AU7" i="14" s="1"/>
  <c r="AV7" i="14" s="1"/>
  <c r="AL6" i="14"/>
  <c r="AM6" i="14" s="1"/>
  <c r="AN6" i="14" s="1"/>
  <c r="AO6" i="14" s="1"/>
  <c r="AP6" i="14" s="1"/>
  <c r="AQ6" i="14" s="1"/>
  <c r="AR6" i="14" s="1"/>
  <c r="AS6" i="14" s="1"/>
  <c r="AT6" i="14" s="1"/>
  <c r="AU6" i="14" s="1"/>
  <c r="AV6" i="14" s="1"/>
  <c r="AW6" i="14" s="1"/>
  <c r="AO48" i="13"/>
  <c r="AN48" i="13"/>
  <c r="AM48" i="13"/>
  <c r="AL48" i="13"/>
  <c r="AK48" i="13"/>
  <c r="AH48" i="13"/>
  <c r="AG48" i="13"/>
  <c r="X48" i="13"/>
  <c r="W48" i="13"/>
  <c r="T48" i="13"/>
  <c r="S48" i="13"/>
  <c r="R48" i="13"/>
  <c r="Q48" i="13"/>
  <c r="P48" i="13"/>
  <c r="F48" i="13"/>
  <c r="AF48" i="13" s="1"/>
  <c r="C48" i="13"/>
  <c r="F20" i="13"/>
  <c r="F34" i="13" s="1"/>
  <c r="AL7" i="13"/>
  <c r="AL6" i="13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BF655" i="2"/>
  <c r="BE655" i="2"/>
  <c r="BD655" i="2"/>
  <c r="BC655" i="2"/>
  <c r="BB655" i="2"/>
  <c r="BA655" i="2"/>
  <c r="AZ655" i="2"/>
  <c r="AY655" i="2"/>
  <c r="AX655" i="2"/>
  <c r="AW655" i="2"/>
  <c r="AV655" i="2"/>
  <c r="AU655" i="2"/>
  <c r="AR655" i="2"/>
  <c r="AQ655" i="2"/>
  <c r="AP655" i="2"/>
  <c r="AO655" i="2"/>
  <c r="AN655" i="2"/>
  <c r="AM655" i="2"/>
  <c r="AL655" i="2"/>
  <c r="AK655" i="2"/>
  <c r="AJ655" i="2"/>
  <c r="AI655" i="2"/>
  <c r="AH655" i="2"/>
  <c r="AG655" i="2"/>
  <c r="AD655" i="2"/>
  <c r="AC655" i="2"/>
  <c r="AB655" i="2"/>
  <c r="AA655" i="2"/>
  <c r="Z655" i="2"/>
  <c r="Y655" i="2"/>
  <c r="X655" i="2"/>
  <c r="W655" i="2"/>
  <c r="V655" i="2"/>
  <c r="U655" i="2"/>
  <c r="T655" i="2"/>
  <c r="S655" i="2"/>
  <c r="R655" i="2"/>
  <c r="BF654" i="2"/>
  <c r="BE654" i="2"/>
  <c r="BD654" i="2"/>
  <c r="BC654" i="2"/>
  <c r="BB654" i="2"/>
  <c r="BA654" i="2"/>
  <c r="AZ654" i="2"/>
  <c r="AY654" i="2"/>
  <c r="AX654" i="2"/>
  <c r="AW654" i="2"/>
  <c r="AV654" i="2"/>
  <c r="AU654" i="2"/>
  <c r="AR654" i="2"/>
  <c r="AQ654" i="2"/>
  <c r="AP654" i="2"/>
  <c r="AO654" i="2"/>
  <c r="AN654" i="2"/>
  <c r="AM654" i="2"/>
  <c r="AL654" i="2"/>
  <c r="AK654" i="2"/>
  <c r="AJ654" i="2"/>
  <c r="AI654" i="2"/>
  <c r="AH654" i="2"/>
  <c r="AG654" i="2"/>
  <c r="AD654" i="2"/>
  <c r="AC654" i="2"/>
  <c r="AB654" i="2"/>
  <c r="AA654" i="2"/>
  <c r="Z654" i="2"/>
  <c r="Y654" i="2"/>
  <c r="X654" i="2"/>
  <c r="W654" i="2"/>
  <c r="V654" i="2"/>
  <c r="U654" i="2"/>
  <c r="T654" i="2"/>
  <c r="S654" i="2"/>
  <c r="R654" i="2"/>
  <c r="BF653" i="2"/>
  <c r="BE653" i="2"/>
  <c r="BD653" i="2"/>
  <c r="BC653" i="2"/>
  <c r="BB653" i="2"/>
  <c r="BA653" i="2"/>
  <c r="AZ653" i="2"/>
  <c r="AY653" i="2"/>
  <c r="AX653" i="2"/>
  <c r="AW653" i="2"/>
  <c r="AV653" i="2"/>
  <c r="AU653" i="2"/>
  <c r="AR653" i="2"/>
  <c r="AQ653" i="2"/>
  <c r="AP653" i="2"/>
  <c r="AO653" i="2"/>
  <c r="AN653" i="2"/>
  <c r="AM653" i="2"/>
  <c r="AL653" i="2"/>
  <c r="AK653" i="2"/>
  <c r="AJ653" i="2"/>
  <c r="AI653" i="2"/>
  <c r="AH653" i="2"/>
  <c r="AG653" i="2"/>
  <c r="AD653" i="2"/>
  <c r="AC653" i="2"/>
  <c r="AB653" i="2"/>
  <c r="AA653" i="2"/>
  <c r="Z653" i="2"/>
  <c r="Y653" i="2"/>
  <c r="X653" i="2"/>
  <c r="W653" i="2"/>
  <c r="V653" i="2"/>
  <c r="U653" i="2"/>
  <c r="T653" i="2"/>
  <c r="S653" i="2"/>
  <c r="R653" i="2"/>
  <c r="BF652" i="2"/>
  <c r="BE652" i="2"/>
  <c r="BD652" i="2"/>
  <c r="BC652" i="2"/>
  <c r="BB652" i="2"/>
  <c r="BA652" i="2"/>
  <c r="AZ652" i="2"/>
  <c r="AY652" i="2"/>
  <c r="AX652" i="2"/>
  <c r="AW652" i="2"/>
  <c r="AV652" i="2"/>
  <c r="AU652" i="2"/>
  <c r="AR652" i="2"/>
  <c r="AQ652" i="2"/>
  <c r="AP652" i="2"/>
  <c r="AO652" i="2"/>
  <c r="AN652" i="2"/>
  <c r="AM652" i="2"/>
  <c r="AL652" i="2"/>
  <c r="AK652" i="2"/>
  <c r="AJ652" i="2"/>
  <c r="AI652" i="2"/>
  <c r="AH652" i="2"/>
  <c r="AG652" i="2"/>
  <c r="AD652" i="2"/>
  <c r="AC652" i="2"/>
  <c r="AB652" i="2"/>
  <c r="AA652" i="2"/>
  <c r="Z652" i="2"/>
  <c r="Y652" i="2"/>
  <c r="X652" i="2"/>
  <c r="W652" i="2"/>
  <c r="V652" i="2"/>
  <c r="U652" i="2"/>
  <c r="T652" i="2"/>
  <c r="S652" i="2"/>
  <c r="R652" i="2"/>
  <c r="BF651" i="2"/>
  <c r="BE651" i="2"/>
  <c r="BD651" i="2"/>
  <c r="BC651" i="2"/>
  <c r="BB651" i="2"/>
  <c r="BA651" i="2"/>
  <c r="AZ651" i="2"/>
  <c r="AY651" i="2"/>
  <c r="AX651" i="2"/>
  <c r="AW651" i="2"/>
  <c r="AV651" i="2"/>
  <c r="AU651" i="2"/>
  <c r="AR651" i="2"/>
  <c r="AQ651" i="2"/>
  <c r="AP651" i="2"/>
  <c r="AO651" i="2"/>
  <c r="AN651" i="2"/>
  <c r="AM651" i="2"/>
  <c r="AL651" i="2"/>
  <c r="AK651" i="2"/>
  <c r="AJ651" i="2"/>
  <c r="AI651" i="2"/>
  <c r="AH651" i="2"/>
  <c r="AG651" i="2"/>
  <c r="AD651" i="2"/>
  <c r="AC651" i="2"/>
  <c r="AB651" i="2"/>
  <c r="AA651" i="2"/>
  <c r="Z651" i="2"/>
  <c r="Y651" i="2"/>
  <c r="X651" i="2"/>
  <c r="W651" i="2"/>
  <c r="V651" i="2"/>
  <c r="U651" i="2"/>
  <c r="T651" i="2"/>
  <c r="S651" i="2"/>
  <c r="R651" i="2"/>
  <c r="BF650" i="2"/>
  <c r="BE650" i="2"/>
  <c r="BD650" i="2"/>
  <c r="BC650" i="2"/>
  <c r="BB650" i="2"/>
  <c r="BA650" i="2"/>
  <c r="AZ650" i="2"/>
  <c r="AY650" i="2"/>
  <c r="AX650" i="2"/>
  <c r="AW650" i="2"/>
  <c r="AV650" i="2"/>
  <c r="AU650" i="2"/>
  <c r="AR650" i="2"/>
  <c r="AQ650" i="2"/>
  <c r="AP650" i="2"/>
  <c r="AO650" i="2"/>
  <c r="AN650" i="2"/>
  <c r="AM650" i="2"/>
  <c r="AL650" i="2"/>
  <c r="AK650" i="2"/>
  <c r="AJ650" i="2"/>
  <c r="AI650" i="2"/>
  <c r="AH650" i="2"/>
  <c r="AG650" i="2"/>
  <c r="AD650" i="2"/>
  <c r="AC650" i="2"/>
  <c r="AB650" i="2"/>
  <c r="AA650" i="2"/>
  <c r="Z650" i="2"/>
  <c r="Y650" i="2"/>
  <c r="X650" i="2"/>
  <c r="W650" i="2"/>
  <c r="V650" i="2"/>
  <c r="U650" i="2"/>
  <c r="T650" i="2"/>
  <c r="S650" i="2"/>
  <c r="R650" i="2"/>
  <c r="BF649" i="2"/>
  <c r="BE649" i="2"/>
  <c r="BD649" i="2"/>
  <c r="BC649" i="2"/>
  <c r="BB649" i="2"/>
  <c r="BA649" i="2"/>
  <c r="AZ649" i="2"/>
  <c r="AY649" i="2"/>
  <c r="AX649" i="2"/>
  <c r="AW649" i="2"/>
  <c r="AV649" i="2"/>
  <c r="AU649" i="2"/>
  <c r="AR649" i="2"/>
  <c r="AQ649" i="2"/>
  <c r="AP649" i="2"/>
  <c r="AO649" i="2"/>
  <c r="AN649" i="2"/>
  <c r="AM649" i="2"/>
  <c r="AL649" i="2"/>
  <c r="AK649" i="2"/>
  <c r="AJ649" i="2"/>
  <c r="AI649" i="2"/>
  <c r="AH649" i="2"/>
  <c r="AG649" i="2"/>
  <c r="AD649" i="2"/>
  <c r="AC649" i="2"/>
  <c r="AB649" i="2"/>
  <c r="AA649" i="2"/>
  <c r="Z649" i="2"/>
  <c r="Y649" i="2"/>
  <c r="X649" i="2"/>
  <c r="W649" i="2"/>
  <c r="V649" i="2"/>
  <c r="U649" i="2"/>
  <c r="T649" i="2"/>
  <c r="S649" i="2"/>
  <c r="R649" i="2"/>
  <c r="BF648" i="2"/>
  <c r="BE648" i="2"/>
  <c r="BD648" i="2"/>
  <c r="BC648" i="2"/>
  <c r="BB648" i="2"/>
  <c r="BA648" i="2"/>
  <c r="AZ648" i="2"/>
  <c r="AY648" i="2"/>
  <c r="AX648" i="2"/>
  <c r="AW648" i="2"/>
  <c r="AV648" i="2"/>
  <c r="AU648" i="2"/>
  <c r="AR648" i="2"/>
  <c r="AQ648" i="2"/>
  <c r="AP648" i="2"/>
  <c r="AO648" i="2"/>
  <c r="AN648" i="2"/>
  <c r="AM648" i="2"/>
  <c r="AL648" i="2"/>
  <c r="AK648" i="2"/>
  <c r="AJ648" i="2"/>
  <c r="AI648" i="2"/>
  <c r="AH648" i="2"/>
  <c r="AG648" i="2"/>
  <c r="AD648" i="2"/>
  <c r="AC648" i="2"/>
  <c r="AB648" i="2"/>
  <c r="AA648" i="2"/>
  <c r="Z648" i="2"/>
  <c r="Y648" i="2"/>
  <c r="X648" i="2"/>
  <c r="W648" i="2"/>
  <c r="V648" i="2"/>
  <c r="U648" i="2"/>
  <c r="T648" i="2"/>
  <c r="S648" i="2"/>
  <c r="R648" i="2"/>
  <c r="BF647" i="2"/>
  <c r="BE647" i="2"/>
  <c r="BD647" i="2"/>
  <c r="BC647" i="2"/>
  <c r="BB647" i="2"/>
  <c r="BA647" i="2"/>
  <c r="AZ647" i="2"/>
  <c r="AY647" i="2"/>
  <c r="AX647" i="2"/>
  <c r="AW647" i="2"/>
  <c r="AV647" i="2"/>
  <c r="AU647" i="2"/>
  <c r="AR647" i="2"/>
  <c r="AQ647" i="2"/>
  <c r="AP647" i="2"/>
  <c r="AO647" i="2"/>
  <c r="AN647" i="2"/>
  <c r="AM647" i="2"/>
  <c r="AL647" i="2"/>
  <c r="AK647" i="2"/>
  <c r="AJ647" i="2"/>
  <c r="AI647" i="2"/>
  <c r="AH647" i="2"/>
  <c r="AG647" i="2"/>
  <c r="AD647" i="2"/>
  <c r="AC647" i="2"/>
  <c r="AB647" i="2"/>
  <c r="AA647" i="2"/>
  <c r="Z647" i="2"/>
  <c r="Y647" i="2"/>
  <c r="X647" i="2"/>
  <c r="W647" i="2"/>
  <c r="V647" i="2"/>
  <c r="U647" i="2"/>
  <c r="T647" i="2"/>
  <c r="S647" i="2"/>
  <c r="R647" i="2"/>
  <c r="BF646" i="2"/>
  <c r="BE646" i="2"/>
  <c r="BD646" i="2"/>
  <c r="BC646" i="2"/>
  <c r="BB646" i="2"/>
  <c r="BA646" i="2"/>
  <c r="AZ646" i="2"/>
  <c r="AY646" i="2"/>
  <c r="AX646" i="2"/>
  <c r="AW646" i="2"/>
  <c r="AV646" i="2"/>
  <c r="AU646" i="2"/>
  <c r="AR646" i="2"/>
  <c r="AQ646" i="2"/>
  <c r="AP646" i="2"/>
  <c r="AO646" i="2"/>
  <c r="AN646" i="2"/>
  <c r="AM646" i="2"/>
  <c r="AL646" i="2"/>
  <c r="AK646" i="2"/>
  <c r="AJ646" i="2"/>
  <c r="AI646" i="2"/>
  <c r="AH646" i="2"/>
  <c r="AG646" i="2"/>
  <c r="AD646" i="2"/>
  <c r="AC646" i="2"/>
  <c r="AB646" i="2"/>
  <c r="AA646" i="2"/>
  <c r="Z646" i="2"/>
  <c r="Y646" i="2"/>
  <c r="X646" i="2"/>
  <c r="W646" i="2"/>
  <c r="V646" i="2"/>
  <c r="U646" i="2"/>
  <c r="T646" i="2"/>
  <c r="S646" i="2"/>
  <c r="R646" i="2"/>
  <c r="BF645" i="2"/>
  <c r="BE645" i="2"/>
  <c r="BD645" i="2"/>
  <c r="BC645" i="2"/>
  <c r="BB645" i="2"/>
  <c r="BA645" i="2"/>
  <c r="AZ645" i="2"/>
  <c r="AY645" i="2"/>
  <c r="AX645" i="2"/>
  <c r="AW645" i="2"/>
  <c r="AV645" i="2"/>
  <c r="AU645" i="2"/>
  <c r="AR645" i="2"/>
  <c r="AQ645" i="2"/>
  <c r="AP645" i="2"/>
  <c r="AO645" i="2"/>
  <c r="AN645" i="2"/>
  <c r="AM645" i="2"/>
  <c r="AL645" i="2"/>
  <c r="AK645" i="2"/>
  <c r="AJ645" i="2"/>
  <c r="AI645" i="2"/>
  <c r="AH645" i="2"/>
  <c r="AG645" i="2"/>
  <c r="AD645" i="2"/>
  <c r="AC645" i="2"/>
  <c r="AB645" i="2"/>
  <c r="AA645" i="2"/>
  <c r="Z645" i="2"/>
  <c r="Y645" i="2"/>
  <c r="X645" i="2"/>
  <c r="W645" i="2"/>
  <c r="V645" i="2"/>
  <c r="U645" i="2"/>
  <c r="T645" i="2"/>
  <c r="S645" i="2"/>
  <c r="R645" i="2"/>
  <c r="BF644" i="2"/>
  <c r="BE644" i="2"/>
  <c r="BD644" i="2"/>
  <c r="BC644" i="2"/>
  <c r="BB644" i="2"/>
  <c r="BA644" i="2"/>
  <c r="AZ644" i="2"/>
  <c r="AY644" i="2"/>
  <c r="AX644" i="2"/>
  <c r="AW644" i="2"/>
  <c r="AV644" i="2"/>
  <c r="AU644" i="2"/>
  <c r="AR644" i="2"/>
  <c r="AQ644" i="2"/>
  <c r="AP644" i="2"/>
  <c r="AO644" i="2"/>
  <c r="AN644" i="2"/>
  <c r="AM644" i="2"/>
  <c r="AL644" i="2"/>
  <c r="AK644" i="2"/>
  <c r="AJ644" i="2"/>
  <c r="AI644" i="2"/>
  <c r="AH644" i="2"/>
  <c r="AG644" i="2"/>
  <c r="AD644" i="2"/>
  <c r="AC644" i="2"/>
  <c r="AB644" i="2"/>
  <c r="AA644" i="2"/>
  <c r="Z644" i="2"/>
  <c r="Y644" i="2"/>
  <c r="X644" i="2"/>
  <c r="W644" i="2"/>
  <c r="V644" i="2"/>
  <c r="U644" i="2"/>
  <c r="T644" i="2"/>
  <c r="S644" i="2"/>
  <c r="R644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R643" i="2"/>
  <c r="AQ643" i="2"/>
  <c r="AP643" i="2"/>
  <c r="AO643" i="2"/>
  <c r="AN643" i="2"/>
  <c r="AM643" i="2"/>
  <c r="AL643" i="2"/>
  <c r="AK643" i="2"/>
  <c r="AJ643" i="2"/>
  <c r="AI643" i="2"/>
  <c r="AH643" i="2"/>
  <c r="AG643" i="2"/>
  <c r="AD643" i="2"/>
  <c r="AC643" i="2"/>
  <c r="AB643" i="2"/>
  <c r="AA643" i="2"/>
  <c r="Z643" i="2"/>
  <c r="Y643" i="2"/>
  <c r="X643" i="2"/>
  <c r="W643" i="2"/>
  <c r="V643" i="2"/>
  <c r="U643" i="2"/>
  <c r="T643" i="2"/>
  <c r="S643" i="2"/>
  <c r="R643" i="2"/>
  <c r="BF642" i="2"/>
  <c r="BE642" i="2"/>
  <c r="BD642" i="2"/>
  <c r="BC642" i="2"/>
  <c r="BB642" i="2"/>
  <c r="BA642" i="2"/>
  <c r="AZ642" i="2"/>
  <c r="AY642" i="2"/>
  <c r="AX642" i="2"/>
  <c r="AW642" i="2"/>
  <c r="AV642" i="2"/>
  <c r="AU642" i="2"/>
  <c r="AR642" i="2"/>
  <c r="AQ642" i="2"/>
  <c r="AP642" i="2"/>
  <c r="AO642" i="2"/>
  <c r="AN642" i="2"/>
  <c r="AM642" i="2"/>
  <c r="AL642" i="2"/>
  <c r="AK642" i="2"/>
  <c r="AJ642" i="2"/>
  <c r="AI642" i="2"/>
  <c r="AH642" i="2"/>
  <c r="AG642" i="2"/>
  <c r="AD642" i="2"/>
  <c r="AC642" i="2"/>
  <c r="AB642" i="2"/>
  <c r="AA642" i="2"/>
  <c r="Z642" i="2"/>
  <c r="Y642" i="2"/>
  <c r="X642" i="2"/>
  <c r="W642" i="2"/>
  <c r="V642" i="2"/>
  <c r="U642" i="2"/>
  <c r="T642" i="2"/>
  <c r="S642" i="2"/>
  <c r="R642" i="2"/>
  <c r="BF641" i="2"/>
  <c r="BE641" i="2"/>
  <c r="BD641" i="2"/>
  <c r="BC641" i="2"/>
  <c r="BB641" i="2"/>
  <c r="BA641" i="2"/>
  <c r="AZ641" i="2"/>
  <c r="AY641" i="2"/>
  <c r="AX641" i="2"/>
  <c r="AW641" i="2"/>
  <c r="AV641" i="2"/>
  <c r="AU641" i="2"/>
  <c r="AR641" i="2"/>
  <c r="AQ641" i="2"/>
  <c r="AP641" i="2"/>
  <c r="AO641" i="2"/>
  <c r="AN641" i="2"/>
  <c r="AM641" i="2"/>
  <c r="AL641" i="2"/>
  <c r="AK641" i="2"/>
  <c r="AJ641" i="2"/>
  <c r="AI641" i="2"/>
  <c r="AH641" i="2"/>
  <c r="AG641" i="2"/>
  <c r="AD641" i="2"/>
  <c r="AC641" i="2"/>
  <c r="AB641" i="2"/>
  <c r="AA641" i="2"/>
  <c r="Z641" i="2"/>
  <c r="Y641" i="2"/>
  <c r="X641" i="2"/>
  <c r="W641" i="2"/>
  <c r="V641" i="2"/>
  <c r="U641" i="2"/>
  <c r="T641" i="2"/>
  <c r="S641" i="2"/>
  <c r="R641" i="2"/>
  <c r="BF640" i="2"/>
  <c r="BE640" i="2"/>
  <c r="BD640" i="2"/>
  <c r="BC640" i="2"/>
  <c r="BB640" i="2"/>
  <c r="BA640" i="2"/>
  <c r="AZ640" i="2"/>
  <c r="AY640" i="2"/>
  <c r="AX640" i="2"/>
  <c r="AW640" i="2"/>
  <c r="AV640" i="2"/>
  <c r="AU640" i="2"/>
  <c r="AR640" i="2"/>
  <c r="AQ640" i="2"/>
  <c r="AP640" i="2"/>
  <c r="AO640" i="2"/>
  <c r="AN640" i="2"/>
  <c r="AM640" i="2"/>
  <c r="AL640" i="2"/>
  <c r="AK640" i="2"/>
  <c r="AJ640" i="2"/>
  <c r="AI640" i="2"/>
  <c r="AH640" i="2"/>
  <c r="AG640" i="2"/>
  <c r="AD640" i="2"/>
  <c r="AC640" i="2"/>
  <c r="AB640" i="2"/>
  <c r="AA640" i="2"/>
  <c r="Z640" i="2"/>
  <c r="Y640" i="2"/>
  <c r="X640" i="2"/>
  <c r="W640" i="2"/>
  <c r="V640" i="2"/>
  <c r="U640" i="2"/>
  <c r="T640" i="2"/>
  <c r="S640" i="2"/>
  <c r="R640" i="2"/>
  <c r="BF639" i="2"/>
  <c r="BE639" i="2"/>
  <c r="BD639" i="2"/>
  <c r="BC639" i="2"/>
  <c r="BB639" i="2"/>
  <c r="BA639" i="2"/>
  <c r="AZ639" i="2"/>
  <c r="AY639" i="2"/>
  <c r="AX639" i="2"/>
  <c r="AW639" i="2"/>
  <c r="AV639" i="2"/>
  <c r="AU639" i="2"/>
  <c r="AR639" i="2"/>
  <c r="AQ639" i="2"/>
  <c r="AP639" i="2"/>
  <c r="AO639" i="2"/>
  <c r="AN639" i="2"/>
  <c r="AM639" i="2"/>
  <c r="AL639" i="2"/>
  <c r="AK639" i="2"/>
  <c r="AJ639" i="2"/>
  <c r="AI639" i="2"/>
  <c r="AH639" i="2"/>
  <c r="AG639" i="2"/>
  <c r="AD639" i="2"/>
  <c r="AC639" i="2"/>
  <c r="AB639" i="2"/>
  <c r="AA639" i="2"/>
  <c r="Z639" i="2"/>
  <c r="Y639" i="2"/>
  <c r="X639" i="2"/>
  <c r="W639" i="2"/>
  <c r="V639" i="2"/>
  <c r="U639" i="2"/>
  <c r="T639" i="2"/>
  <c r="S639" i="2"/>
  <c r="R639" i="2"/>
  <c r="BF638" i="2"/>
  <c r="BE638" i="2"/>
  <c r="BD638" i="2"/>
  <c r="BC638" i="2"/>
  <c r="BB638" i="2"/>
  <c r="BA638" i="2"/>
  <c r="AZ638" i="2"/>
  <c r="AY638" i="2"/>
  <c r="AX638" i="2"/>
  <c r="AW638" i="2"/>
  <c r="AV638" i="2"/>
  <c r="AU638" i="2"/>
  <c r="AR638" i="2"/>
  <c r="AQ638" i="2"/>
  <c r="AP638" i="2"/>
  <c r="AO638" i="2"/>
  <c r="AN638" i="2"/>
  <c r="AM638" i="2"/>
  <c r="AL638" i="2"/>
  <c r="AK638" i="2"/>
  <c r="AJ638" i="2"/>
  <c r="AI638" i="2"/>
  <c r="AH638" i="2"/>
  <c r="AG638" i="2"/>
  <c r="AD638" i="2"/>
  <c r="AC638" i="2"/>
  <c r="AB638" i="2"/>
  <c r="AA638" i="2"/>
  <c r="Z638" i="2"/>
  <c r="Y638" i="2"/>
  <c r="X638" i="2"/>
  <c r="W638" i="2"/>
  <c r="V638" i="2"/>
  <c r="U638" i="2"/>
  <c r="T638" i="2"/>
  <c r="S638" i="2"/>
  <c r="R638" i="2"/>
  <c r="BF637" i="2"/>
  <c r="BE637" i="2"/>
  <c r="BD637" i="2"/>
  <c r="BC637" i="2"/>
  <c r="BB637" i="2"/>
  <c r="BA637" i="2"/>
  <c r="AZ637" i="2"/>
  <c r="AY637" i="2"/>
  <c r="AX637" i="2"/>
  <c r="AW637" i="2"/>
  <c r="AV637" i="2"/>
  <c r="AU637" i="2"/>
  <c r="AR637" i="2"/>
  <c r="AQ637" i="2"/>
  <c r="AP637" i="2"/>
  <c r="AO637" i="2"/>
  <c r="AN637" i="2"/>
  <c r="AM637" i="2"/>
  <c r="AL637" i="2"/>
  <c r="AK637" i="2"/>
  <c r="AJ637" i="2"/>
  <c r="AI637" i="2"/>
  <c r="AH637" i="2"/>
  <c r="AG637" i="2"/>
  <c r="AD637" i="2"/>
  <c r="AC637" i="2"/>
  <c r="AB637" i="2"/>
  <c r="AA637" i="2"/>
  <c r="Z637" i="2"/>
  <c r="Y637" i="2"/>
  <c r="X637" i="2"/>
  <c r="W637" i="2"/>
  <c r="V637" i="2"/>
  <c r="U637" i="2"/>
  <c r="T637" i="2"/>
  <c r="S637" i="2"/>
  <c r="R637" i="2"/>
  <c r="BF636" i="2"/>
  <c r="BE636" i="2"/>
  <c r="BD636" i="2"/>
  <c r="BC636" i="2"/>
  <c r="BB636" i="2"/>
  <c r="BA636" i="2"/>
  <c r="AZ636" i="2"/>
  <c r="AY636" i="2"/>
  <c r="AX636" i="2"/>
  <c r="AW636" i="2"/>
  <c r="AV636" i="2"/>
  <c r="AU636" i="2"/>
  <c r="AR636" i="2"/>
  <c r="AQ636" i="2"/>
  <c r="AP636" i="2"/>
  <c r="AO636" i="2"/>
  <c r="AN636" i="2"/>
  <c r="AM636" i="2"/>
  <c r="AL636" i="2"/>
  <c r="AK636" i="2"/>
  <c r="AJ636" i="2"/>
  <c r="AI636" i="2"/>
  <c r="AH636" i="2"/>
  <c r="AG636" i="2"/>
  <c r="AD636" i="2"/>
  <c r="AC636" i="2"/>
  <c r="AB636" i="2"/>
  <c r="AA636" i="2"/>
  <c r="Z636" i="2"/>
  <c r="Y636" i="2"/>
  <c r="X636" i="2"/>
  <c r="W636" i="2"/>
  <c r="V636" i="2"/>
  <c r="U636" i="2"/>
  <c r="T636" i="2"/>
  <c r="S636" i="2"/>
  <c r="R636" i="2"/>
  <c r="BF635" i="2"/>
  <c r="BE635" i="2"/>
  <c r="BD635" i="2"/>
  <c r="BC635" i="2"/>
  <c r="BB635" i="2"/>
  <c r="BA635" i="2"/>
  <c r="AZ635" i="2"/>
  <c r="AY635" i="2"/>
  <c r="AX635" i="2"/>
  <c r="AW635" i="2"/>
  <c r="AV635" i="2"/>
  <c r="AU635" i="2"/>
  <c r="AR635" i="2"/>
  <c r="AQ635" i="2"/>
  <c r="AP635" i="2"/>
  <c r="AO635" i="2"/>
  <c r="AN635" i="2"/>
  <c r="AM635" i="2"/>
  <c r="AL635" i="2"/>
  <c r="AK635" i="2"/>
  <c r="AJ635" i="2"/>
  <c r="AI635" i="2"/>
  <c r="AH635" i="2"/>
  <c r="AG635" i="2"/>
  <c r="AD635" i="2"/>
  <c r="AC635" i="2"/>
  <c r="AB635" i="2"/>
  <c r="AA635" i="2"/>
  <c r="Z635" i="2"/>
  <c r="Y635" i="2"/>
  <c r="X635" i="2"/>
  <c r="W635" i="2"/>
  <c r="V635" i="2"/>
  <c r="U635" i="2"/>
  <c r="T635" i="2"/>
  <c r="S635" i="2"/>
  <c r="R635" i="2"/>
  <c r="BF634" i="2"/>
  <c r="BE634" i="2"/>
  <c r="BD634" i="2"/>
  <c r="BC634" i="2"/>
  <c r="BB634" i="2"/>
  <c r="BA634" i="2"/>
  <c r="AZ634" i="2"/>
  <c r="AY634" i="2"/>
  <c r="AX634" i="2"/>
  <c r="AW634" i="2"/>
  <c r="AV634" i="2"/>
  <c r="AU634" i="2"/>
  <c r="AR634" i="2"/>
  <c r="AQ634" i="2"/>
  <c r="AP634" i="2"/>
  <c r="AO634" i="2"/>
  <c r="AN634" i="2"/>
  <c r="AM634" i="2"/>
  <c r="AL634" i="2"/>
  <c r="AK634" i="2"/>
  <c r="AJ634" i="2"/>
  <c r="AI634" i="2"/>
  <c r="AH634" i="2"/>
  <c r="AG634" i="2"/>
  <c r="AD634" i="2"/>
  <c r="AC634" i="2"/>
  <c r="AB634" i="2"/>
  <c r="AA634" i="2"/>
  <c r="Z634" i="2"/>
  <c r="Y634" i="2"/>
  <c r="X634" i="2"/>
  <c r="W634" i="2"/>
  <c r="V634" i="2"/>
  <c r="U634" i="2"/>
  <c r="T634" i="2"/>
  <c r="S634" i="2"/>
  <c r="R634" i="2"/>
  <c r="BF633" i="2"/>
  <c r="BE633" i="2"/>
  <c r="BD633" i="2"/>
  <c r="BC633" i="2"/>
  <c r="BB633" i="2"/>
  <c r="BA633" i="2"/>
  <c r="AZ633" i="2"/>
  <c r="AY633" i="2"/>
  <c r="AX633" i="2"/>
  <c r="AW633" i="2"/>
  <c r="AV633" i="2"/>
  <c r="AU633" i="2"/>
  <c r="AR633" i="2"/>
  <c r="AQ633" i="2"/>
  <c r="AP633" i="2"/>
  <c r="AO633" i="2"/>
  <c r="AN633" i="2"/>
  <c r="AM633" i="2"/>
  <c r="AL633" i="2"/>
  <c r="AK633" i="2"/>
  <c r="AJ633" i="2"/>
  <c r="AI633" i="2"/>
  <c r="AH633" i="2"/>
  <c r="AG633" i="2"/>
  <c r="AD633" i="2"/>
  <c r="AC633" i="2"/>
  <c r="AB633" i="2"/>
  <c r="AA633" i="2"/>
  <c r="Z633" i="2"/>
  <c r="Y633" i="2"/>
  <c r="X633" i="2"/>
  <c r="W633" i="2"/>
  <c r="V633" i="2"/>
  <c r="U633" i="2"/>
  <c r="T633" i="2"/>
  <c r="S633" i="2"/>
  <c r="R633" i="2"/>
  <c r="BF632" i="2"/>
  <c r="BE632" i="2"/>
  <c r="BD632" i="2"/>
  <c r="BC632" i="2"/>
  <c r="BB632" i="2"/>
  <c r="BA632" i="2"/>
  <c r="AZ632" i="2"/>
  <c r="AY632" i="2"/>
  <c r="AX632" i="2"/>
  <c r="AW632" i="2"/>
  <c r="AV632" i="2"/>
  <c r="AU632" i="2"/>
  <c r="AR632" i="2"/>
  <c r="AQ632" i="2"/>
  <c r="AP632" i="2"/>
  <c r="AO632" i="2"/>
  <c r="AN632" i="2"/>
  <c r="AM632" i="2"/>
  <c r="AL632" i="2"/>
  <c r="AK632" i="2"/>
  <c r="AJ632" i="2"/>
  <c r="AI632" i="2"/>
  <c r="AH632" i="2"/>
  <c r="AG632" i="2"/>
  <c r="AD632" i="2"/>
  <c r="AC632" i="2"/>
  <c r="AB632" i="2"/>
  <c r="AA632" i="2"/>
  <c r="Z632" i="2"/>
  <c r="Y632" i="2"/>
  <c r="X632" i="2"/>
  <c r="W632" i="2"/>
  <c r="V632" i="2"/>
  <c r="U632" i="2"/>
  <c r="T632" i="2"/>
  <c r="S632" i="2"/>
  <c r="R632" i="2"/>
  <c r="BF631" i="2"/>
  <c r="BE631" i="2"/>
  <c r="BD631" i="2"/>
  <c r="BC631" i="2"/>
  <c r="BB631" i="2"/>
  <c r="BA631" i="2"/>
  <c r="AZ631" i="2"/>
  <c r="AY631" i="2"/>
  <c r="AX631" i="2"/>
  <c r="AW631" i="2"/>
  <c r="AV631" i="2"/>
  <c r="AU631" i="2"/>
  <c r="AR631" i="2"/>
  <c r="AQ631" i="2"/>
  <c r="AP631" i="2"/>
  <c r="AO631" i="2"/>
  <c r="AN631" i="2"/>
  <c r="AM631" i="2"/>
  <c r="AL631" i="2"/>
  <c r="AK631" i="2"/>
  <c r="AJ631" i="2"/>
  <c r="AI631" i="2"/>
  <c r="AH631" i="2"/>
  <c r="AG631" i="2"/>
  <c r="AD631" i="2"/>
  <c r="AC631" i="2"/>
  <c r="AB631" i="2"/>
  <c r="AA631" i="2"/>
  <c r="Z631" i="2"/>
  <c r="Y631" i="2"/>
  <c r="X631" i="2"/>
  <c r="W631" i="2"/>
  <c r="V631" i="2"/>
  <c r="U631" i="2"/>
  <c r="T631" i="2"/>
  <c r="S631" i="2"/>
  <c r="R631" i="2"/>
  <c r="BF630" i="2"/>
  <c r="BE630" i="2"/>
  <c r="BD630" i="2"/>
  <c r="BC630" i="2"/>
  <c r="BB630" i="2"/>
  <c r="BA630" i="2"/>
  <c r="AZ630" i="2"/>
  <c r="AY630" i="2"/>
  <c r="AX630" i="2"/>
  <c r="AW630" i="2"/>
  <c r="AV630" i="2"/>
  <c r="AU630" i="2"/>
  <c r="AR630" i="2"/>
  <c r="AQ630" i="2"/>
  <c r="AP630" i="2"/>
  <c r="AO630" i="2"/>
  <c r="AN630" i="2"/>
  <c r="AM630" i="2"/>
  <c r="AL630" i="2"/>
  <c r="AK630" i="2"/>
  <c r="AJ630" i="2"/>
  <c r="AI630" i="2"/>
  <c r="AH630" i="2"/>
  <c r="AG630" i="2"/>
  <c r="AD630" i="2"/>
  <c r="AC630" i="2"/>
  <c r="AB630" i="2"/>
  <c r="AA630" i="2"/>
  <c r="Z630" i="2"/>
  <c r="Y630" i="2"/>
  <c r="X630" i="2"/>
  <c r="W630" i="2"/>
  <c r="V630" i="2"/>
  <c r="U630" i="2"/>
  <c r="T630" i="2"/>
  <c r="S630" i="2"/>
  <c r="R630" i="2"/>
  <c r="BF629" i="2"/>
  <c r="BE629" i="2"/>
  <c r="BD629" i="2"/>
  <c r="BC629" i="2"/>
  <c r="BB629" i="2"/>
  <c r="BA629" i="2"/>
  <c r="AZ629" i="2"/>
  <c r="AY629" i="2"/>
  <c r="AX629" i="2"/>
  <c r="AW629" i="2"/>
  <c r="AV629" i="2"/>
  <c r="AU629" i="2"/>
  <c r="AR629" i="2"/>
  <c r="AQ629" i="2"/>
  <c r="AP629" i="2"/>
  <c r="AO629" i="2"/>
  <c r="AN629" i="2"/>
  <c r="AM629" i="2"/>
  <c r="AL629" i="2"/>
  <c r="AK629" i="2"/>
  <c r="AJ629" i="2"/>
  <c r="AI629" i="2"/>
  <c r="AH629" i="2"/>
  <c r="AG629" i="2"/>
  <c r="AD629" i="2"/>
  <c r="AC629" i="2"/>
  <c r="AB629" i="2"/>
  <c r="AA629" i="2"/>
  <c r="Z629" i="2"/>
  <c r="Y629" i="2"/>
  <c r="X629" i="2"/>
  <c r="W629" i="2"/>
  <c r="V629" i="2"/>
  <c r="U629" i="2"/>
  <c r="T629" i="2"/>
  <c r="S629" i="2"/>
  <c r="R629" i="2"/>
  <c r="BF628" i="2"/>
  <c r="BE628" i="2"/>
  <c r="BD628" i="2"/>
  <c r="BC628" i="2"/>
  <c r="BB628" i="2"/>
  <c r="BA628" i="2"/>
  <c r="AZ628" i="2"/>
  <c r="AY628" i="2"/>
  <c r="AX628" i="2"/>
  <c r="AW628" i="2"/>
  <c r="AV628" i="2"/>
  <c r="AU628" i="2"/>
  <c r="AR628" i="2"/>
  <c r="AQ628" i="2"/>
  <c r="AP628" i="2"/>
  <c r="AO628" i="2"/>
  <c r="AN628" i="2"/>
  <c r="AM628" i="2"/>
  <c r="AL628" i="2"/>
  <c r="AK628" i="2"/>
  <c r="AJ628" i="2"/>
  <c r="AI628" i="2"/>
  <c r="AH628" i="2"/>
  <c r="AG628" i="2"/>
  <c r="AD628" i="2"/>
  <c r="AC628" i="2"/>
  <c r="AB628" i="2"/>
  <c r="AA628" i="2"/>
  <c r="Z628" i="2"/>
  <c r="Y628" i="2"/>
  <c r="X628" i="2"/>
  <c r="W628" i="2"/>
  <c r="V628" i="2"/>
  <c r="U628" i="2"/>
  <c r="T628" i="2"/>
  <c r="S628" i="2"/>
  <c r="R628" i="2"/>
  <c r="BF627" i="2"/>
  <c r="BE627" i="2"/>
  <c r="BD627" i="2"/>
  <c r="BC627" i="2"/>
  <c r="BB627" i="2"/>
  <c r="BA627" i="2"/>
  <c r="AZ627" i="2"/>
  <c r="AY627" i="2"/>
  <c r="AX627" i="2"/>
  <c r="AW627" i="2"/>
  <c r="AV627" i="2"/>
  <c r="AU627" i="2"/>
  <c r="AR627" i="2"/>
  <c r="AQ627" i="2"/>
  <c r="AP627" i="2"/>
  <c r="AO627" i="2"/>
  <c r="AN627" i="2"/>
  <c r="AM627" i="2"/>
  <c r="AL627" i="2"/>
  <c r="AK627" i="2"/>
  <c r="AJ627" i="2"/>
  <c r="AI627" i="2"/>
  <c r="AH627" i="2"/>
  <c r="AG627" i="2"/>
  <c r="AD627" i="2"/>
  <c r="AC627" i="2"/>
  <c r="AB627" i="2"/>
  <c r="AA627" i="2"/>
  <c r="Z627" i="2"/>
  <c r="Y627" i="2"/>
  <c r="X627" i="2"/>
  <c r="W627" i="2"/>
  <c r="V627" i="2"/>
  <c r="U627" i="2"/>
  <c r="T627" i="2"/>
  <c r="S627" i="2"/>
  <c r="R627" i="2"/>
  <c r="BF626" i="2"/>
  <c r="BE626" i="2"/>
  <c r="BD626" i="2"/>
  <c r="BC626" i="2"/>
  <c r="BB626" i="2"/>
  <c r="BA626" i="2"/>
  <c r="AZ626" i="2"/>
  <c r="AY626" i="2"/>
  <c r="AX626" i="2"/>
  <c r="AW626" i="2"/>
  <c r="AV626" i="2"/>
  <c r="AU626" i="2"/>
  <c r="AR626" i="2"/>
  <c r="AQ626" i="2"/>
  <c r="AP626" i="2"/>
  <c r="AO626" i="2"/>
  <c r="AN626" i="2"/>
  <c r="AM626" i="2"/>
  <c r="AL626" i="2"/>
  <c r="AK626" i="2"/>
  <c r="AJ626" i="2"/>
  <c r="AI626" i="2"/>
  <c r="AH626" i="2"/>
  <c r="AG626" i="2"/>
  <c r="AD626" i="2"/>
  <c r="AC626" i="2"/>
  <c r="AB626" i="2"/>
  <c r="AA626" i="2"/>
  <c r="Z626" i="2"/>
  <c r="Y626" i="2"/>
  <c r="X626" i="2"/>
  <c r="W626" i="2"/>
  <c r="V626" i="2"/>
  <c r="U626" i="2"/>
  <c r="T626" i="2"/>
  <c r="S626" i="2"/>
  <c r="R626" i="2"/>
  <c r="BF625" i="2"/>
  <c r="BE625" i="2"/>
  <c r="BD625" i="2"/>
  <c r="BC625" i="2"/>
  <c r="BB625" i="2"/>
  <c r="BA625" i="2"/>
  <c r="AZ625" i="2"/>
  <c r="AY625" i="2"/>
  <c r="AX625" i="2"/>
  <c r="AW625" i="2"/>
  <c r="AV625" i="2"/>
  <c r="AU625" i="2"/>
  <c r="AR625" i="2"/>
  <c r="AQ625" i="2"/>
  <c r="AP625" i="2"/>
  <c r="AO625" i="2"/>
  <c r="AN625" i="2"/>
  <c r="AM625" i="2"/>
  <c r="AL625" i="2"/>
  <c r="AK625" i="2"/>
  <c r="AJ625" i="2"/>
  <c r="AI625" i="2"/>
  <c r="AH625" i="2"/>
  <c r="AG625" i="2"/>
  <c r="AD625" i="2"/>
  <c r="AC625" i="2"/>
  <c r="AB625" i="2"/>
  <c r="AA625" i="2"/>
  <c r="Z625" i="2"/>
  <c r="Y625" i="2"/>
  <c r="X625" i="2"/>
  <c r="W625" i="2"/>
  <c r="V625" i="2"/>
  <c r="U625" i="2"/>
  <c r="T625" i="2"/>
  <c r="S625" i="2"/>
  <c r="R625" i="2"/>
  <c r="BF624" i="2"/>
  <c r="BE624" i="2"/>
  <c r="BD624" i="2"/>
  <c r="BC624" i="2"/>
  <c r="BB624" i="2"/>
  <c r="BA624" i="2"/>
  <c r="AZ624" i="2"/>
  <c r="AY624" i="2"/>
  <c r="AX624" i="2"/>
  <c r="AW624" i="2"/>
  <c r="AV624" i="2"/>
  <c r="AU624" i="2"/>
  <c r="AR624" i="2"/>
  <c r="AQ624" i="2"/>
  <c r="AP624" i="2"/>
  <c r="AO624" i="2"/>
  <c r="AN624" i="2"/>
  <c r="AM624" i="2"/>
  <c r="AL624" i="2"/>
  <c r="AK624" i="2"/>
  <c r="AJ624" i="2"/>
  <c r="AI624" i="2"/>
  <c r="AH624" i="2"/>
  <c r="AG624" i="2"/>
  <c r="AD624" i="2"/>
  <c r="AC624" i="2"/>
  <c r="AB624" i="2"/>
  <c r="AA624" i="2"/>
  <c r="Z624" i="2"/>
  <c r="Y624" i="2"/>
  <c r="X624" i="2"/>
  <c r="W624" i="2"/>
  <c r="V624" i="2"/>
  <c r="U624" i="2"/>
  <c r="T624" i="2"/>
  <c r="S624" i="2"/>
  <c r="R624" i="2"/>
  <c r="BF623" i="2"/>
  <c r="BE623" i="2"/>
  <c r="BD623" i="2"/>
  <c r="BC623" i="2"/>
  <c r="BB623" i="2"/>
  <c r="BA623" i="2"/>
  <c r="AZ623" i="2"/>
  <c r="AY623" i="2"/>
  <c r="AX623" i="2"/>
  <c r="AW623" i="2"/>
  <c r="AV623" i="2"/>
  <c r="AU623" i="2"/>
  <c r="AR623" i="2"/>
  <c r="AQ623" i="2"/>
  <c r="AP623" i="2"/>
  <c r="AO623" i="2"/>
  <c r="AN623" i="2"/>
  <c r="AM623" i="2"/>
  <c r="AL623" i="2"/>
  <c r="AK623" i="2"/>
  <c r="AJ623" i="2"/>
  <c r="AI623" i="2"/>
  <c r="AH623" i="2"/>
  <c r="AG623" i="2"/>
  <c r="AD623" i="2"/>
  <c r="AC623" i="2"/>
  <c r="AB623" i="2"/>
  <c r="AA623" i="2"/>
  <c r="Z623" i="2"/>
  <c r="Y623" i="2"/>
  <c r="X623" i="2"/>
  <c r="W623" i="2"/>
  <c r="V623" i="2"/>
  <c r="U623" i="2"/>
  <c r="T623" i="2"/>
  <c r="S623" i="2"/>
  <c r="R623" i="2"/>
  <c r="BF622" i="2"/>
  <c r="BE622" i="2"/>
  <c r="BD622" i="2"/>
  <c r="BC622" i="2"/>
  <c r="BB622" i="2"/>
  <c r="BA622" i="2"/>
  <c r="AZ622" i="2"/>
  <c r="AY622" i="2"/>
  <c r="AX622" i="2"/>
  <c r="AW622" i="2"/>
  <c r="AV622" i="2"/>
  <c r="AU622" i="2"/>
  <c r="AR622" i="2"/>
  <c r="AQ622" i="2"/>
  <c r="AP622" i="2"/>
  <c r="AO622" i="2"/>
  <c r="AN622" i="2"/>
  <c r="AM622" i="2"/>
  <c r="AL622" i="2"/>
  <c r="AK622" i="2"/>
  <c r="AJ622" i="2"/>
  <c r="AI622" i="2"/>
  <c r="AH622" i="2"/>
  <c r="AG622" i="2"/>
  <c r="AD622" i="2"/>
  <c r="AC622" i="2"/>
  <c r="AB622" i="2"/>
  <c r="AA622" i="2"/>
  <c r="Z622" i="2"/>
  <c r="Y622" i="2"/>
  <c r="X622" i="2"/>
  <c r="W622" i="2"/>
  <c r="V622" i="2"/>
  <c r="U622" i="2"/>
  <c r="T622" i="2"/>
  <c r="S622" i="2"/>
  <c r="R622" i="2"/>
  <c r="BF621" i="2"/>
  <c r="BE621" i="2"/>
  <c r="BD621" i="2"/>
  <c r="BC621" i="2"/>
  <c r="BB621" i="2"/>
  <c r="BA621" i="2"/>
  <c r="AZ621" i="2"/>
  <c r="AY621" i="2"/>
  <c r="AX621" i="2"/>
  <c r="AW621" i="2"/>
  <c r="AV621" i="2"/>
  <c r="AU621" i="2"/>
  <c r="AR621" i="2"/>
  <c r="AQ621" i="2"/>
  <c r="AP621" i="2"/>
  <c r="AO621" i="2"/>
  <c r="AN621" i="2"/>
  <c r="AM621" i="2"/>
  <c r="AL621" i="2"/>
  <c r="AK621" i="2"/>
  <c r="AJ621" i="2"/>
  <c r="AI621" i="2"/>
  <c r="AH621" i="2"/>
  <c r="AG621" i="2"/>
  <c r="AD621" i="2"/>
  <c r="AC621" i="2"/>
  <c r="AB621" i="2"/>
  <c r="AA621" i="2"/>
  <c r="Z621" i="2"/>
  <c r="Y621" i="2"/>
  <c r="X621" i="2"/>
  <c r="W621" i="2"/>
  <c r="V621" i="2"/>
  <c r="U621" i="2"/>
  <c r="T621" i="2"/>
  <c r="S621" i="2"/>
  <c r="R621" i="2"/>
  <c r="BF620" i="2"/>
  <c r="BE620" i="2"/>
  <c r="BD620" i="2"/>
  <c r="BC620" i="2"/>
  <c r="BB620" i="2"/>
  <c r="BA620" i="2"/>
  <c r="AZ620" i="2"/>
  <c r="AY620" i="2"/>
  <c r="AX620" i="2"/>
  <c r="AW620" i="2"/>
  <c r="AV620" i="2"/>
  <c r="AU620" i="2"/>
  <c r="AR620" i="2"/>
  <c r="AQ620" i="2"/>
  <c r="AP620" i="2"/>
  <c r="AO620" i="2"/>
  <c r="AN620" i="2"/>
  <c r="AM620" i="2"/>
  <c r="AL620" i="2"/>
  <c r="AK620" i="2"/>
  <c r="AJ620" i="2"/>
  <c r="AI620" i="2"/>
  <c r="AH620" i="2"/>
  <c r="AG620" i="2"/>
  <c r="AD620" i="2"/>
  <c r="AC620" i="2"/>
  <c r="AB620" i="2"/>
  <c r="AA620" i="2"/>
  <c r="Z620" i="2"/>
  <c r="Y620" i="2"/>
  <c r="X620" i="2"/>
  <c r="W620" i="2"/>
  <c r="V620" i="2"/>
  <c r="U620" i="2"/>
  <c r="T620" i="2"/>
  <c r="S620" i="2"/>
  <c r="R620" i="2"/>
  <c r="BF619" i="2"/>
  <c r="BE619" i="2"/>
  <c r="BD619" i="2"/>
  <c r="BC619" i="2"/>
  <c r="BB619" i="2"/>
  <c r="BA619" i="2"/>
  <c r="AZ619" i="2"/>
  <c r="AY619" i="2"/>
  <c r="AX619" i="2"/>
  <c r="AW619" i="2"/>
  <c r="AV619" i="2"/>
  <c r="AU619" i="2"/>
  <c r="AR619" i="2"/>
  <c r="AQ619" i="2"/>
  <c r="AP619" i="2"/>
  <c r="AO619" i="2"/>
  <c r="AN619" i="2"/>
  <c r="AM619" i="2"/>
  <c r="AL619" i="2"/>
  <c r="AK619" i="2"/>
  <c r="AJ619" i="2"/>
  <c r="AI619" i="2"/>
  <c r="AH619" i="2"/>
  <c r="AG619" i="2"/>
  <c r="AD619" i="2"/>
  <c r="AC619" i="2"/>
  <c r="AB619" i="2"/>
  <c r="AA619" i="2"/>
  <c r="Z619" i="2"/>
  <c r="Y619" i="2"/>
  <c r="X619" i="2"/>
  <c r="W619" i="2"/>
  <c r="V619" i="2"/>
  <c r="U619" i="2"/>
  <c r="T619" i="2"/>
  <c r="S619" i="2"/>
  <c r="R619" i="2"/>
  <c r="BF618" i="2"/>
  <c r="BE618" i="2"/>
  <c r="BD618" i="2"/>
  <c r="BC618" i="2"/>
  <c r="BB618" i="2"/>
  <c r="BA618" i="2"/>
  <c r="AZ618" i="2"/>
  <c r="AY618" i="2"/>
  <c r="AX618" i="2"/>
  <c r="AW618" i="2"/>
  <c r="AV618" i="2"/>
  <c r="AU618" i="2"/>
  <c r="AR618" i="2"/>
  <c r="AQ618" i="2"/>
  <c r="AP618" i="2"/>
  <c r="AO618" i="2"/>
  <c r="AN618" i="2"/>
  <c r="AM618" i="2"/>
  <c r="AL618" i="2"/>
  <c r="AK618" i="2"/>
  <c r="AJ618" i="2"/>
  <c r="AI618" i="2"/>
  <c r="AH618" i="2"/>
  <c r="AG618" i="2"/>
  <c r="AD618" i="2"/>
  <c r="AC618" i="2"/>
  <c r="AB618" i="2"/>
  <c r="AA618" i="2"/>
  <c r="Z618" i="2"/>
  <c r="Y618" i="2"/>
  <c r="X618" i="2"/>
  <c r="W618" i="2"/>
  <c r="V618" i="2"/>
  <c r="U618" i="2"/>
  <c r="T618" i="2"/>
  <c r="S618" i="2"/>
  <c r="R618" i="2"/>
  <c r="BF617" i="2"/>
  <c r="BE617" i="2"/>
  <c r="BD617" i="2"/>
  <c r="BC617" i="2"/>
  <c r="BB617" i="2"/>
  <c r="BA617" i="2"/>
  <c r="AZ617" i="2"/>
  <c r="AY617" i="2"/>
  <c r="AX617" i="2"/>
  <c r="AW617" i="2"/>
  <c r="AV617" i="2"/>
  <c r="AU617" i="2"/>
  <c r="AR617" i="2"/>
  <c r="AQ617" i="2"/>
  <c r="AP617" i="2"/>
  <c r="AO617" i="2"/>
  <c r="AN617" i="2"/>
  <c r="AM617" i="2"/>
  <c r="AL617" i="2"/>
  <c r="AK617" i="2"/>
  <c r="AJ617" i="2"/>
  <c r="AI617" i="2"/>
  <c r="AH617" i="2"/>
  <c r="AG617" i="2"/>
  <c r="AD617" i="2"/>
  <c r="AC617" i="2"/>
  <c r="AB617" i="2"/>
  <c r="AA617" i="2"/>
  <c r="Z617" i="2"/>
  <c r="Y617" i="2"/>
  <c r="X617" i="2"/>
  <c r="W617" i="2"/>
  <c r="V617" i="2"/>
  <c r="U617" i="2"/>
  <c r="T617" i="2"/>
  <c r="S617" i="2"/>
  <c r="R617" i="2"/>
  <c r="BF616" i="2"/>
  <c r="BE616" i="2"/>
  <c r="BD616" i="2"/>
  <c r="BC616" i="2"/>
  <c r="BB616" i="2"/>
  <c r="BA616" i="2"/>
  <c r="AZ616" i="2"/>
  <c r="AY616" i="2"/>
  <c r="AX616" i="2"/>
  <c r="AW616" i="2"/>
  <c r="AV616" i="2"/>
  <c r="AU616" i="2"/>
  <c r="AR616" i="2"/>
  <c r="AQ616" i="2"/>
  <c r="AP616" i="2"/>
  <c r="AO616" i="2"/>
  <c r="AN616" i="2"/>
  <c r="AM616" i="2"/>
  <c r="AL616" i="2"/>
  <c r="AK616" i="2"/>
  <c r="AJ616" i="2"/>
  <c r="AI616" i="2"/>
  <c r="AH616" i="2"/>
  <c r="AG616" i="2"/>
  <c r="AD616" i="2"/>
  <c r="AC616" i="2"/>
  <c r="AB616" i="2"/>
  <c r="AA616" i="2"/>
  <c r="Z616" i="2"/>
  <c r="Y616" i="2"/>
  <c r="X616" i="2"/>
  <c r="W616" i="2"/>
  <c r="V616" i="2"/>
  <c r="U616" i="2"/>
  <c r="T616" i="2"/>
  <c r="S616" i="2"/>
  <c r="R616" i="2"/>
  <c r="BF615" i="2"/>
  <c r="BE615" i="2"/>
  <c r="BD615" i="2"/>
  <c r="BC615" i="2"/>
  <c r="BB615" i="2"/>
  <c r="BA615" i="2"/>
  <c r="AZ615" i="2"/>
  <c r="AY615" i="2"/>
  <c r="AX615" i="2"/>
  <c r="AW615" i="2"/>
  <c r="AV615" i="2"/>
  <c r="AU615" i="2"/>
  <c r="AR615" i="2"/>
  <c r="AQ615" i="2"/>
  <c r="AP615" i="2"/>
  <c r="AO615" i="2"/>
  <c r="AN615" i="2"/>
  <c r="AM615" i="2"/>
  <c r="AL615" i="2"/>
  <c r="AK615" i="2"/>
  <c r="AJ615" i="2"/>
  <c r="AI615" i="2"/>
  <c r="AH615" i="2"/>
  <c r="AG615" i="2"/>
  <c r="AD615" i="2"/>
  <c r="AC615" i="2"/>
  <c r="AB615" i="2"/>
  <c r="AA615" i="2"/>
  <c r="Z615" i="2"/>
  <c r="Y615" i="2"/>
  <c r="X615" i="2"/>
  <c r="W615" i="2"/>
  <c r="V615" i="2"/>
  <c r="U615" i="2"/>
  <c r="T615" i="2"/>
  <c r="S615" i="2"/>
  <c r="R615" i="2"/>
  <c r="BF614" i="2"/>
  <c r="BE614" i="2"/>
  <c r="BD614" i="2"/>
  <c r="BC614" i="2"/>
  <c r="BB614" i="2"/>
  <c r="BA614" i="2"/>
  <c r="AZ614" i="2"/>
  <c r="AY614" i="2"/>
  <c r="AX614" i="2"/>
  <c r="AW614" i="2"/>
  <c r="AV614" i="2"/>
  <c r="AU614" i="2"/>
  <c r="AR614" i="2"/>
  <c r="AQ614" i="2"/>
  <c r="AP614" i="2"/>
  <c r="AO614" i="2"/>
  <c r="AN614" i="2"/>
  <c r="AM614" i="2"/>
  <c r="AL614" i="2"/>
  <c r="AK614" i="2"/>
  <c r="AJ614" i="2"/>
  <c r="AI614" i="2"/>
  <c r="AH614" i="2"/>
  <c r="AG614" i="2"/>
  <c r="AD614" i="2"/>
  <c r="AC614" i="2"/>
  <c r="AB614" i="2"/>
  <c r="AA614" i="2"/>
  <c r="Z614" i="2"/>
  <c r="Y614" i="2"/>
  <c r="X614" i="2"/>
  <c r="W614" i="2"/>
  <c r="V614" i="2"/>
  <c r="U614" i="2"/>
  <c r="T614" i="2"/>
  <c r="S614" i="2"/>
  <c r="R614" i="2"/>
  <c r="BF613" i="2"/>
  <c r="BE613" i="2"/>
  <c r="BD613" i="2"/>
  <c r="BC613" i="2"/>
  <c r="BB613" i="2"/>
  <c r="BA613" i="2"/>
  <c r="AZ613" i="2"/>
  <c r="AY613" i="2"/>
  <c r="AX613" i="2"/>
  <c r="AW613" i="2"/>
  <c r="AV613" i="2"/>
  <c r="AU613" i="2"/>
  <c r="AR613" i="2"/>
  <c r="AQ613" i="2"/>
  <c r="AP613" i="2"/>
  <c r="AO613" i="2"/>
  <c r="AN613" i="2"/>
  <c r="AM613" i="2"/>
  <c r="AL613" i="2"/>
  <c r="AK613" i="2"/>
  <c r="AJ613" i="2"/>
  <c r="AI613" i="2"/>
  <c r="AH613" i="2"/>
  <c r="AG613" i="2"/>
  <c r="AD613" i="2"/>
  <c r="AC613" i="2"/>
  <c r="AB613" i="2"/>
  <c r="AA613" i="2"/>
  <c r="Z613" i="2"/>
  <c r="Y613" i="2"/>
  <c r="X613" i="2"/>
  <c r="W613" i="2"/>
  <c r="V613" i="2"/>
  <c r="U613" i="2"/>
  <c r="T613" i="2"/>
  <c r="S613" i="2"/>
  <c r="R613" i="2"/>
  <c r="BF612" i="2"/>
  <c r="BE612" i="2"/>
  <c r="BD612" i="2"/>
  <c r="BC612" i="2"/>
  <c r="BB612" i="2"/>
  <c r="BA612" i="2"/>
  <c r="AZ612" i="2"/>
  <c r="AY612" i="2"/>
  <c r="AX612" i="2"/>
  <c r="AW612" i="2"/>
  <c r="AV612" i="2"/>
  <c r="AU612" i="2"/>
  <c r="AR612" i="2"/>
  <c r="AQ612" i="2"/>
  <c r="AP612" i="2"/>
  <c r="AO612" i="2"/>
  <c r="AN612" i="2"/>
  <c r="AM612" i="2"/>
  <c r="AL612" i="2"/>
  <c r="AK612" i="2"/>
  <c r="AJ612" i="2"/>
  <c r="AI612" i="2"/>
  <c r="AH612" i="2"/>
  <c r="AG612" i="2"/>
  <c r="AD612" i="2"/>
  <c r="AC612" i="2"/>
  <c r="AB612" i="2"/>
  <c r="AA612" i="2"/>
  <c r="Z612" i="2"/>
  <c r="Y612" i="2"/>
  <c r="X612" i="2"/>
  <c r="W612" i="2"/>
  <c r="V612" i="2"/>
  <c r="U612" i="2"/>
  <c r="T612" i="2"/>
  <c r="S612" i="2"/>
  <c r="R612" i="2"/>
  <c r="BF611" i="2"/>
  <c r="BE611" i="2"/>
  <c r="BD611" i="2"/>
  <c r="BC611" i="2"/>
  <c r="BB611" i="2"/>
  <c r="BA611" i="2"/>
  <c r="AZ611" i="2"/>
  <c r="AY611" i="2"/>
  <c r="AX611" i="2"/>
  <c r="AW611" i="2"/>
  <c r="AV611" i="2"/>
  <c r="AU611" i="2"/>
  <c r="AR611" i="2"/>
  <c r="AQ611" i="2"/>
  <c r="AP611" i="2"/>
  <c r="AO611" i="2"/>
  <c r="AN611" i="2"/>
  <c r="AM611" i="2"/>
  <c r="AL611" i="2"/>
  <c r="AK611" i="2"/>
  <c r="AJ611" i="2"/>
  <c r="AI611" i="2"/>
  <c r="AH611" i="2"/>
  <c r="AG611" i="2"/>
  <c r="AD611" i="2"/>
  <c r="AC611" i="2"/>
  <c r="AB611" i="2"/>
  <c r="AA611" i="2"/>
  <c r="Z611" i="2"/>
  <c r="Y611" i="2"/>
  <c r="X611" i="2"/>
  <c r="W611" i="2"/>
  <c r="V611" i="2"/>
  <c r="U611" i="2"/>
  <c r="T611" i="2"/>
  <c r="S611" i="2"/>
  <c r="R611" i="2"/>
  <c r="AH9" i="14"/>
  <c r="AH21" i="14" s="1"/>
  <c r="AG9" i="14"/>
  <c r="AG21" i="14" s="1"/>
  <c r="AF9" i="14"/>
  <c r="AF21" i="14" s="1"/>
  <c r="BF610" i="2"/>
  <c r="BE610" i="2"/>
  <c r="BD610" i="2"/>
  <c r="BC610" i="2"/>
  <c r="BB610" i="2"/>
  <c r="BA610" i="2"/>
  <c r="AZ610" i="2"/>
  <c r="AY610" i="2"/>
  <c r="AX610" i="2"/>
  <c r="AW610" i="2"/>
  <c r="AV610" i="2"/>
  <c r="AU610" i="2"/>
  <c r="AR610" i="2"/>
  <c r="AQ610" i="2"/>
  <c r="AP610" i="2"/>
  <c r="AO610" i="2"/>
  <c r="AN610" i="2"/>
  <c r="AM610" i="2"/>
  <c r="AL610" i="2"/>
  <c r="AK610" i="2"/>
  <c r="AJ610" i="2"/>
  <c r="AI610" i="2"/>
  <c r="AH610" i="2"/>
  <c r="AG610" i="2"/>
  <c r="AD610" i="2"/>
  <c r="AC610" i="2"/>
  <c r="AB610" i="2"/>
  <c r="AA610" i="2"/>
  <c r="Z610" i="2"/>
  <c r="Y610" i="2"/>
  <c r="X610" i="2"/>
  <c r="W610" i="2"/>
  <c r="V610" i="2"/>
  <c r="U610" i="2"/>
  <c r="T610" i="2"/>
  <c r="S610" i="2"/>
  <c r="R610" i="2"/>
  <c r="BF609" i="2"/>
  <c r="BE609" i="2"/>
  <c r="BD609" i="2"/>
  <c r="BC609" i="2"/>
  <c r="BB609" i="2"/>
  <c r="BA609" i="2"/>
  <c r="AZ609" i="2"/>
  <c r="AY609" i="2"/>
  <c r="AX609" i="2"/>
  <c r="AW609" i="2"/>
  <c r="AV609" i="2"/>
  <c r="AU609" i="2"/>
  <c r="AR609" i="2"/>
  <c r="AQ609" i="2"/>
  <c r="AP609" i="2"/>
  <c r="AO609" i="2"/>
  <c r="AN609" i="2"/>
  <c r="AM609" i="2"/>
  <c r="AL609" i="2"/>
  <c r="AK609" i="2"/>
  <c r="AJ609" i="2"/>
  <c r="AI609" i="2"/>
  <c r="AH609" i="2"/>
  <c r="AG609" i="2"/>
  <c r="AD609" i="2"/>
  <c r="AC609" i="2"/>
  <c r="AB609" i="2"/>
  <c r="AA609" i="2"/>
  <c r="Z609" i="2"/>
  <c r="Y609" i="2"/>
  <c r="X609" i="2"/>
  <c r="W609" i="2"/>
  <c r="V609" i="2"/>
  <c r="U609" i="2"/>
  <c r="T609" i="2"/>
  <c r="S609" i="2"/>
  <c r="R609" i="2"/>
  <c r="BF608" i="2"/>
  <c r="BE608" i="2"/>
  <c r="BD608" i="2"/>
  <c r="BC608" i="2"/>
  <c r="BB608" i="2"/>
  <c r="BA608" i="2"/>
  <c r="AZ608" i="2"/>
  <c r="AY608" i="2"/>
  <c r="AX608" i="2"/>
  <c r="AW608" i="2"/>
  <c r="AV608" i="2"/>
  <c r="AU608" i="2"/>
  <c r="AR608" i="2"/>
  <c r="AQ608" i="2"/>
  <c r="AP608" i="2"/>
  <c r="AO608" i="2"/>
  <c r="AN608" i="2"/>
  <c r="AM608" i="2"/>
  <c r="AL608" i="2"/>
  <c r="AK608" i="2"/>
  <c r="AJ608" i="2"/>
  <c r="AI608" i="2"/>
  <c r="AH608" i="2"/>
  <c r="AG608" i="2"/>
  <c r="AD608" i="2"/>
  <c r="AC608" i="2"/>
  <c r="AB608" i="2"/>
  <c r="AA608" i="2"/>
  <c r="Z608" i="2"/>
  <c r="Y608" i="2"/>
  <c r="X608" i="2"/>
  <c r="W608" i="2"/>
  <c r="V608" i="2"/>
  <c r="U608" i="2"/>
  <c r="T608" i="2"/>
  <c r="S608" i="2"/>
  <c r="R608" i="2"/>
  <c r="BF607" i="2"/>
  <c r="BE607" i="2"/>
  <c r="BD607" i="2"/>
  <c r="BC607" i="2"/>
  <c r="BB607" i="2"/>
  <c r="BA607" i="2"/>
  <c r="AZ607" i="2"/>
  <c r="AY607" i="2"/>
  <c r="AX607" i="2"/>
  <c r="AW607" i="2"/>
  <c r="AV607" i="2"/>
  <c r="AU607" i="2"/>
  <c r="AR607" i="2"/>
  <c r="AQ607" i="2"/>
  <c r="AP607" i="2"/>
  <c r="AO607" i="2"/>
  <c r="AN607" i="2"/>
  <c r="AM607" i="2"/>
  <c r="AL607" i="2"/>
  <c r="AK607" i="2"/>
  <c r="AJ607" i="2"/>
  <c r="AI607" i="2"/>
  <c r="AH607" i="2"/>
  <c r="AG607" i="2"/>
  <c r="AD607" i="2"/>
  <c r="AC607" i="2"/>
  <c r="AB607" i="2"/>
  <c r="AA607" i="2"/>
  <c r="Z607" i="2"/>
  <c r="Y607" i="2"/>
  <c r="X607" i="2"/>
  <c r="W607" i="2"/>
  <c r="V607" i="2"/>
  <c r="U607" i="2"/>
  <c r="T607" i="2"/>
  <c r="S607" i="2"/>
  <c r="R607" i="2"/>
  <c r="BF606" i="2"/>
  <c r="BE606" i="2"/>
  <c r="BD606" i="2"/>
  <c r="BC606" i="2"/>
  <c r="BB606" i="2"/>
  <c r="BA606" i="2"/>
  <c r="AZ606" i="2"/>
  <c r="AY606" i="2"/>
  <c r="AX606" i="2"/>
  <c r="AW606" i="2"/>
  <c r="AV606" i="2"/>
  <c r="AU606" i="2"/>
  <c r="AR606" i="2"/>
  <c r="AQ606" i="2"/>
  <c r="AP606" i="2"/>
  <c r="AO606" i="2"/>
  <c r="AN606" i="2"/>
  <c r="AM606" i="2"/>
  <c r="AL606" i="2"/>
  <c r="AK606" i="2"/>
  <c r="AJ606" i="2"/>
  <c r="AI606" i="2"/>
  <c r="AH606" i="2"/>
  <c r="AG606" i="2"/>
  <c r="AD606" i="2"/>
  <c r="AC606" i="2"/>
  <c r="AB606" i="2"/>
  <c r="AA606" i="2"/>
  <c r="Z606" i="2"/>
  <c r="Y606" i="2"/>
  <c r="X606" i="2"/>
  <c r="W606" i="2"/>
  <c r="V606" i="2"/>
  <c r="U606" i="2"/>
  <c r="T606" i="2"/>
  <c r="S606" i="2"/>
  <c r="R606" i="2"/>
  <c r="BF605" i="2"/>
  <c r="BE605" i="2"/>
  <c r="BD605" i="2"/>
  <c r="BC605" i="2"/>
  <c r="BB605" i="2"/>
  <c r="BA605" i="2"/>
  <c r="AZ605" i="2"/>
  <c r="AY605" i="2"/>
  <c r="AX605" i="2"/>
  <c r="AW605" i="2"/>
  <c r="AV605" i="2"/>
  <c r="AU605" i="2"/>
  <c r="AR605" i="2"/>
  <c r="AQ605" i="2"/>
  <c r="AP605" i="2"/>
  <c r="AO605" i="2"/>
  <c r="AN605" i="2"/>
  <c r="AM605" i="2"/>
  <c r="AL605" i="2"/>
  <c r="AK605" i="2"/>
  <c r="AJ605" i="2"/>
  <c r="AI605" i="2"/>
  <c r="AH605" i="2"/>
  <c r="AG605" i="2"/>
  <c r="AD605" i="2"/>
  <c r="AC605" i="2"/>
  <c r="AB605" i="2"/>
  <c r="AA605" i="2"/>
  <c r="Z605" i="2"/>
  <c r="Y605" i="2"/>
  <c r="X605" i="2"/>
  <c r="W605" i="2"/>
  <c r="V605" i="2"/>
  <c r="U605" i="2"/>
  <c r="T605" i="2"/>
  <c r="S605" i="2"/>
  <c r="R605" i="2"/>
  <c r="BF604" i="2"/>
  <c r="BE604" i="2"/>
  <c r="BD604" i="2"/>
  <c r="BC604" i="2"/>
  <c r="BB604" i="2"/>
  <c r="BA604" i="2"/>
  <c r="AZ604" i="2"/>
  <c r="AY604" i="2"/>
  <c r="AX604" i="2"/>
  <c r="AW604" i="2"/>
  <c r="AV604" i="2"/>
  <c r="AU604" i="2"/>
  <c r="AR604" i="2"/>
  <c r="AQ604" i="2"/>
  <c r="AP604" i="2"/>
  <c r="AO604" i="2"/>
  <c r="AN604" i="2"/>
  <c r="AM604" i="2"/>
  <c r="AL604" i="2"/>
  <c r="AK604" i="2"/>
  <c r="AJ604" i="2"/>
  <c r="AI604" i="2"/>
  <c r="AH604" i="2"/>
  <c r="AG604" i="2"/>
  <c r="AD604" i="2"/>
  <c r="AC604" i="2"/>
  <c r="AB604" i="2"/>
  <c r="AA604" i="2"/>
  <c r="Z604" i="2"/>
  <c r="Y604" i="2"/>
  <c r="X604" i="2"/>
  <c r="W604" i="2"/>
  <c r="V604" i="2"/>
  <c r="U604" i="2"/>
  <c r="T604" i="2"/>
  <c r="S604" i="2"/>
  <c r="R604" i="2"/>
  <c r="BF603" i="2"/>
  <c r="BE603" i="2"/>
  <c r="BD603" i="2"/>
  <c r="BC603" i="2"/>
  <c r="BB603" i="2"/>
  <c r="BA603" i="2"/>
  <c r="AZ603" i="2"/>
  <c r="AY603" i="2"/>
  <c r="AX603" i="2"/>
  <c r="AW603" i="2"/>
  <c r="AV603" i="2"/>
  <c r="AU603" i="2"/>
  <c r="AR603" i="2"/>
  <c r="AQ603" i="2"/>
  <c r="AP603" i="2"/>
  <c r="AO603" i="2"/>
  <c r="AN603" i="2"/>
  <c r="AM603" i="2"/>
  <c r="AL603" i="2"/>
  <c r="AK603" i="2"/>
  <c r="AJ603" i="2"/>
  <c r="AI603" i="2"/>
  <c r="AH603" i="2"/>
  <c r="AG603" i="2"/>
  <c r="AD603" i="2"/>
  <c r="AC603" i="2"/>
  <c r="AB603" i="2"/>
  <c r="AA603" i="2"/>
  <c r="Z603" i="2"/>
  <c r="Y603" i="2"/>
  <c r="X603" i="2"/>
  <c r="W603" i="2"/>
  <c r="V603" i="2"/>
  <c r="U603" i="2"/>
  <c r="T603" i="2"/>
  <c r="S603" i="2"/>
  <c r="R603" i="2"/>
  <c r="BF602" i="2"/>
  <c r="BE602" i="2"/>
  <c r="BD602" i="2"/>
  <c r="BC602" i="2"/>
  <c r="BB602" i="2"/>
  <c r="BA602" i="2"/>
  <c r="AZ602" i="2"/>
  <c r="AY602" i="2"/>
  <c r="AX602" i="2"/>
  <c r="AW602" i="2"/>
  <c r="AV602" i="2"/>
  <c r="AU602" i="2"/>
  <c r="AR602" i="2"/>
  <c r="AQ602" i="2"/>
  <c r="AP602" i="2"/>
  <c r="AO602" i="2"/>
  <c r="AN602" i="2"/>
  <c r="AM602" i="2"/>
  <c r="AL602" i="2"/>
  <c r="AK602" i="2"/>
  <c r="AJ602" i="2"/>
  <c r="AI602" i="2"/>
  <c r="AH602" i="2"/>
  <c r="AG602" i="2"/>
  <c r="AD602" i="2"/>
  <c r="AC602" i="2"/>
  <c r="AB602" i="2"/>
  <c r="AA602" i="2"/>
  <c r="Z602" i="2"/>
  <c r="Y602" i="2"/>
  <c r="X602" i="2"/>
  <c r="W602" i="2"/>
  <c r="V602" i="2"/>
  <c r="U602" i="2"/>
  <c r="T602" i="2"/>
  <c r="S602" i="2"/>
  <c r="R602" i="2"/>
  <c r="BF601" i="2"/>
  <c r="BE601" i="2"/>
  <c r="BD601" i="2"/>
  <c r="BC601" i="2"/>
  <c r="BB601" i="2"/>
  <c r="BA601" i="2"/>
  <c r="AZ601" i="2"/>
  <c r="AY601" i="2"/>
  <c r="AX601" i="2"/>
  <c r="AW601" i="2"/>
  <c r="AV601" i="2"/>
  <c r="AU601" i="2"/>
  <c r="AR601" i="2"/>
  <c r="AQ601" i="2"/>
  <c r="AP601" i="2"/>
  <c r="AO601" i="2"/>
  <c r="AN601" i="2"/>
  <c r="AM601" i="2"/>
  <c r="AL601" i="2"/>
  <c r="AK601" i="2"/>
  <c r="AJ601" i="2"/>
  <c r="AI601" i="2"/>
  <c r="AH601" i="2"/>
  <c r="AG601" i="2"/>
  <c r="AD601" i="2"/>
  <c r="AC601" i="2"/>
  <c r="AB601" i="2"/>
  <c r="AA601" i="2"/>
  <c r="Z601" i="2"/>
  <c r="Y601" i="2"/>
  <c r="X601" i="2"/>
  <c r="W601" i="2"/>
  <c r="V601" i="2"/>
  <c r="U601" i="2"/>
  <c r="T601" i="2"/>
  <c r="S601" i="2"/>
  <c r="R601" i="2"/>
  <c r="BF600" i="2"/>
  <c r="BE600" i="2"/>
  <c r="BD600" i="2"/>
  <c r="BC600" i="2"/>
  <c r="BB600" i="2"/>
  <c r="BA600" i="2"/>
  <c r="AZ600" i="2"/>
  <c r="AY600" i="2"/>
  <c r="AX600" i="2"/>
  <c r="AW600" i="2"/>
  <c r="AV600" i="2"/>
  <c r="AU600" i="2"/>
  <c r="AR600" i="2"/>
  <c r="AQ600" i="2"/>
  <c r="AP600" i="2"/>
  <c r="AO600" i="2"/>
  <c r="AN600" i="2"/>
  <c r="AM600" i="2"/>
  <c r="AL600" i="2"/>
  <c r="AK600" i="2"/>
  <c r="AJ600" i="2"/>
  <c r="AI600" i="2"/>
  <c r="AH600" i="2"/>
  <c r="AG600" i="2"/>
  <c r="AD600" i="2"/>
  <c r="AC600" i="2"/>
  <c r="AB600" i="2"/>
  <c r="AA600" i="2"/>
  <c r="Z600" i="2"/>
  <c r="Y600" i="2"/>
  <c r="X600" i="2"/>
  <c r="W600" i="2"/>
  <c r="V600" i="2"/>
  <c r="U600" i="2"/>
  <c r="T600" i="2"/>
  <c r="S600" i="2"/>
  <c r="R600" i="2"/>
  <c r="BF599" i="2"/>
  <c r="BE599" i="2"/>
  <c r="BD599" i="2"/>
  <c r="BC599" i="2"/>
  <c r="BB599" i="2"/>
  <c r="BA599" i="2"/>
  <c r="AZ599" i="2"/>
  <c r="AY599" i="2"/>
  <c r="AX599" i="2"/>
  <c r="AW599" i="2"/>
  <c r="AV599" i="2"/>
  <c r="AU599" i="2"/>
  <c r="AR599" i="2"/>
  <c r="AQ599" i="2"/>
  <c r="AP599" i="2"/>
  <c r="AO599" i="2"/>
  <c r="AN599" i="2"/>
  <c r="AM599" i="2"/>
  <c r="AL599" i="2"/>
  <c r="AK599" i="2"/>
  <c r="AJ599" i="2"/>
  <c r="AI599" i="2"/>
  <c r="AH599" i="2"/>
  <c r="AG599" i="2"/>
  <c r="AD599" i="2"/>
  <c r="AC599" i="2"/>
  <c r="AB599" i="2"/>
  <c r="AA599" i="2"/>
  <c r="Z599" i="2"/>
  <c r="Y599" i="2"/>
  <c r="X599" i="2"/>
  <c r="W599" i="2"/>
  <c r="V599" i="2"/>
  <c r="U599" i="2"/>
  <c r="T599" i="2"/>
  <c r="S599" i="2"/>
  <c r="R599" i="2"/>
  <c r="BF598" i="2"/>
  <c r="BE598" i="2"/>
  <c r="BD598" i="2"/>
  <c r="BC598" i="2"/>
  <c r="BB598" i="2"/>
  <c r="BA598" i="2"/>
  <c r="AZ598" i="2"/>
  <c r="AY598" i="2"/>
  <c r="AX598" i="2"/>
  <c r="AW598" i="2"/>
  <c r="AV598" i="2"/>
  <c r="AU598" i="2"/>
  <c r="AR598" i="2"/>
  <c r="AQ598" i="2"/>
  <c r="AP598" i="2"/>
  <c r="AO598" i="2"/>
  <c r="AN598" i="2"/>
  <c r="AM598" i="2"/>
  <c r="AL598" i="2"/>
  <c r="AK598" i="2"/>
  <c r="AJ598" i="2"/>
  <c r="AI598" i="2"/>
  <c r="AH598" i="2"/>
  <c r="AG598" i="2"/>
  <c r="AD598" i="2"/>
  <c r="AC598" i="2"/>
  <c r="AB598" i="2"/>
  <c r="AA598" i="2"/>
  <c r="Z598" i="2"/>
  <c r="Y598" i="2"/>
  <c r="X598" i="2"/>
  <c r="W598" i="2"/>
  <c r="V598" i="2"/>
  <c r="U598" i="2"/>
  <c r="T598" i="2"/>
  <c r="S598" i="2"/>
  <c r="R598" i="2"/>
  <c r="BF597" i="2"/>
  <c r="BE597" i="2"/>
  <c r="BD597" i="2"/>
  <c r="BC597" i="2"/>
  <c r="BB597" i="2"/>
  <c r="BA597" i="2"/>
  <c r="AZ597" i="2"/>
  <c r="AY597" i="2"/>
  <c r="AX597" i="2"/>
  <c r="AW597" i="2"/>
  <c r="AV597" i="2"/>
  <c r="AU597" i="2"/>
  <c r="AR597" i="2"/>
  <c r="AQ597" i="2"/>
  <c r="AP597" i="2"/>
  <c r="AO597" i="2"/>
  <c r="AN597" i="2"/>
  <c r="AM597" i="2"/>
  <c r="AL597" i="2"/>
  <c r="AK597" i="2"/>
  <c r="AJ597" i="2"/>
  <c r="AI597" i="2"/>
  <c r="AH597" i="2"/>
  <c r="AG597" i="2"/>
  <c r="AD597" i="2"/>
  <c r="AC597" i="2"/>
  <c r="AB597" i="2"/>
  <c r="AA597" i="2"/>
  <c r="Z597" i="2"/>
  <c r="Y597" i="2"/>
  <c r="X597" i="2"/>
  <c r="W597" i="2"/>
  <c r="V597" i="2"/>
  <c r="U597" i="2"/>
  <c r="T597" i="2"/>
  <c r="S597" i="2"/>
  <c r="R597" i="2"/>
  <c r="BF596" i="2"/>
  <c r="BE596" i="2"/>
  <c r="BD596" i="2"/>
  <c r="BC596" i="2"/>
  <c r="BB596" i="2"/>
  <c r="BA596" i="2"/>
  <c r="AZ596" i="2"/>
  <c r="AY596" i="2"/>
  <c r="AX596" i="2"/>
  <c r="AW596" i="2"/>
  <c r="AV596" i="2"/>
  <c r="AU596" i="2"/>
  <c r="AR596" i="2"/>
  <c r="AQ596" i="2"/>
  <c r="AP596" i="2"/>
  <c r="AO596" i="2"/>
  <c r="AN596" i="2"/>
  <c r="AM596" i="2"/>
  <c r="AL596" i="2"/>
  <c r="AK596" i="2"/>
  <c r="AJ596" i="2"/>
  <c r="AI596" i="2"/>
  <c r="AH596" i="2"/>
  <c r="AG596" i="2"/>
  <c r="AD596" i="2"/>
  <c r="AC596" i="2"/>
  <c r="AB596" i="2"/>
  <c r="AA596" i="2"/>
  <c r="Z596" i="2"/>
  <c r="Y596" i="2"/>
  <c r="X596" i="2"/>
  <c r="W596" i="2"/>
  <c r="V596" i="2"/>
  <c r="U596" i="2"/>
  <c r="T596" i="2"/>
  <c r="S596" i="2"/>
  <c r="R596" i="2"/>
  <c r="BF595" i="2"/>
  <c r="BE595" i="2"/>
  <c r="BD595" i="2"/>
  <c r="BC595" i="2"/>
  <c r="BB595" i="2"/>
  <c r="BA595" i="2"/>
  <c r="AZ595" i="2"/>
  <c r="AY595" i="2"/>
  <c r="AX595" i="2"/>
  <c r="AW595" i="2"/>
  <c r="AV595" i="2"/>
  <c r="AU595" i="2"/>
  <c r="AR595" i="2"/>
  <c r="AQ595" i="2"/>
  <c r="AP595" i="2"/>
  <c r="AO595" i="2"/>
  <c r="AN595" i="2"/>
  <c r="AM595" i="2"/>
  <c r="AL595" i="2"/>
  <c r="AK595" i="2"/>
  <c r="AJ595" i="2"/>
  <c r="AI595" i="2"/>
  <c r="AH595" i="2"/>
  <c r="AG595" i="2"/>
  <c r="AD595" i="2"/>
  <c r="AC595" i="2"/>
  <c r="AB595" i="2"/>
  <c r="AA595" i="2"/>
  <c r="Z595" i="2"/>
  <c r="Y595" i="2"/>
  <c r="X595" i="2"/>
  <c r="W595" i="2"/>
  <c r="V595" i="2"/>
  <c r="U595" i="2"/>
  <c r="T595" i="2"/>
  <c r="S595" i="2"/>
  <c r="R595" i="2"/>
  <c r="BF594" i="2"/>
  <c r="BE594" i="2"/>
  <c r="BD594" i="2"/>
  <c r="BC594" i="2"/>
  <c r="BB594" i="2"/>
  <c r="BA594" i="2"/>
  <c r="AZ594" i="2"/>
  <c r="AY594" i="2"/>
  <c r="AX594" i="2"/>
  <c r="AW594" i="2"/>
  <c r="AV594" i="2"/>
  <c r="AU594" i="2"/>
  <c r="AR594" i="2"/>
  <c r="AQ594" i="2"/>
  <c r="AP594" i="2"/>
  <c r="AO594" i="2"/>
  <c r="AN594" i="2"/>
  <c r="AM594" i="2"/>
  <c r="AL594" i="2"/>
  <c r="AK594" i="2"/>
  <c r="AJ594" i="2"/>
  <c r="AI594" i="2"/>
  <c r="AH594" i="2"/>
  <c r="AG594" i="2"/>
  <c r="AD594" i="2"/>
  <c r="AC594" i="2"/>
  <c r="AB594" i="2"/>
  <c r="AA594" i="2"/>
  <c r="Z594" i="2"/>
  <c r="Y594" i="2"/>
  <c r="X594" i="2"/>
  <c r="W594" i="2"/>
  <c r="V594" i="2"/>
  <c r="U594" i="2"/>
  <c r="T594" i="2"/>
  <c r="S594" i="2"/>
  <c r="R594" i="2"/>
  <c r="BF593" i="2"/>
  <c r="BE593" i="2"/>
  <c r="BD593" i="2"/>
  <c r="BC593" i="2"/>
  <c r="BB593" i="2"/>
  <c r="BA593" i="2"/>
  <c r="AZ593" i="2"/>
  <c r="AY593" i="2"/>
  <c r="AX593" i="2"/>
  <c r="AW593" i="2"/>
  <c r="AV593" i="2"/>
  <c r="AU593" i="2"/>
  <c r="AR593" i="2"/>
  <c r="AQ593" i="2"/>
  <c r="AP593" i="2"/>
  <c r="AO593" i="2"/>
  <c r="AN593" i="2"/>
  <c r="AM593" i="2"/>
  <c r="AL593" i="2"/>
  <c r="AK593" i="2"/>
  <c r="AJ593" i="2"/>
  <c r="AI593" i="2"/>
  <c r="AH593" i="2"/>
  <c r="AG593" i="2"/>
  <c r="AD593" i="2"/>
  <c r="AC593" i="2"/>
  <c r="AB593" i="2"/>
  <c r="AA593" i="2"/>
  <c r="Z593" i="2"/>
  <c r="Y593" i="2"/>
  <c r="X593" i="2"/>
  <c r="W593" i="2"/>
  <c r="V593" i="2"/>
  <c r="U593" i="2"/>
  <c r="T593" i="2"/>
  <c r="S593" i="2"/>
  <c r="R593" i="2"/>
  <c r="BF592" i="2"/>
  <c r="BE592" i="2"/>
  <c r="BD592" i="2"/>
  <c r="BC592" i="2"/>
  <c r="BB592" i="2"/>
  <c r="BA592" i="2"/>
  <c r="AZ592" i="2"/>
  <c r="AY592" i="2"/>
  <c r="AX592" i="2"/>
  <c r="AW592" i="2"/>
  <c r="AV592" i="2"/>
  <c r="AU592" i="2"/>
  <c r="AR592" i="2"/>
  <c r="AQ592" i="2"/>
  <c r="AP592" i="2"/>
  <c r="AO592" i="2"/>
  <c r="AN592" i="2"/>
  <c r="AM592" i="2"/>
  <c r="AL592" i="2"/>
  <c r="AK592" i="2"/>
  <c r="AJ592" i="2"/>
  <c r="AI592" i="2"/>
  <c r="AH592" i="2"/>
  <c r="AG592" i="2"/>
  <c r="AD592" i="2"/>
  <c r="AC592" i="2"/>
  <c r="AB592" i="2"/>
  <c r="AA592" i="2"/>
  <c r="Z592" i="2"/>
  <c r="Y592" i="2"/>
  <c r="X592" i="2"/>
  <c r="W592" i="2"/>
  <c r="V592" i="2"/>
  <c r="U592" i="2"/>
  <c r="T592" i="2"/>
  <c r="S592" i="2"/>
  <c r="R592" i="2"/>
  <c r="BF591" i="2"/>
  <c r="BE591" i="2"/>
  <c r="BD591" i="2"/>
  <c r="BC591" i="2"/>
  <c r="BB591" i="2"/>
  <c r="BA591" i="2"/>
  <c r="AZ591" i="2"/>
  <c r="AY591" i="2"/>
  <c r="AX591" i="2"/>
  <c r="AW591" i="2"/>
  <c r="AV591" i="2"/>
  <c r="AU591" i="2"/>
  <c r="AR591" i="2"/>
  <c r="AQ591" i="2"/>
  <c r="AP591" i="2"/>
  <c r="AO591" i="2"/>
  <c r="AN591" i="2"/>
  <c r="AM591" i="2"/>
  <c r="AL591" i="2"/>
  <c r="AK591" i="2"/>
  <c r="AJ591" i="2"/>
  <c r="AI591" i="2"/>
  <c r="AH591" i="2"/>
  <c r="AG591" i="2"/>
  <c r="AD591" i="2"/>
  <c r="AC591" i="2"/>
  <c r="AB591" i="2"/>
  <c r="AA591" i="2"/>
  <c r="Z591" i="2"/>
  <c r="Y591" i="2"/>
  <c r="X591" i="2"/>
  <c r="W591" i="2"/>
  <c r="V591" i="2"/>
  <c r="U591" i="2"/>
  <c r="T591" i="2"/>
  <c r="S591" i="2"/>
  <c r="R591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R590" i="2"/>
  <c r="AQ590" i="2"/>
  <c r="AP590" i="2"/>
  <c r="AO590" i="2"/>
  <c r="AN590" i="2"/>
  <c r="AM590" i="2"/>
  <c r="AL590" i="2"/>
  <c r="AK590" i="2"/>
  <c r="AJ590" i="2"/>
  <c r="AI590" i="2"/>
  <c r="AH590" i="2"/>
  <c r="AG590" i="2"/>
  <c r="AD590" i="2"/>
  <c r="AC590" i="2"/>
  <c r="AB590" i="2"/>
  <c r="AA590" i="2"/>
  <c r="Z590" i="2"/>
  <c r="Y590" i="2"/>
  <c r="X590" i="2"/>
  <c r="W590" i="2"/>
  <c r="V590" i="2"/>
  <c r="U590" i="2"/>
  <c r="T590" i="2"/>
  <c r="S590" i="2"/>
  <c r="R590" i="2"/>
  <c r="BF589" i="2"/>
  <c r="BE589" i="2"/>
  <c r="BD589" i="2"/>
  <c r="BC589" i="2"/>
  <c r="BB589" i="2"/>
  <c r="BA589" i="2"/>
  <c r="AZ589" i="2"/>
  <c r="AY589" i="2"/>
  <c r="AX589" i="2"/>
  <c r="AW589" i="2"/>
  <c r="AV589" i="2"/>
  <c r="AU589" i="2"/>
  <c r="AR589" i="2"/>
  <c r="AQ589" i="2"/>
  <c r="AP589" i="2"/>
  <c r="AO589" i="2"/>
  <c r="AN589" i="2"/>
  <c r="AM589" i="2"/>
  <c r="AL589" i="2"/>
  <c r="AK589" i="2"/>
  <c r="AJ589" i="2"/>
  <c r="AI589" i="2"/>
  <c r="AH589" i="2"/>
  <c r="AG589" i="2"/>
  <c r="AD589" i="2"/>
  <c r="AC589" i="2"/>
  <c r="AB589" i="2"/>
  <c r="AA589" i="2"/>
  <c r="Z589" i="2"/>
  <c r="Y589" i="2"/>
  <c r="X589" i="2"/>
  <c r="W589" i="2"/>
  <c r="V589" i="2"/>
  <c r="U589" i="2"/>
  <c r="T589" i="2"/>
  <c r="S589" i="2"/>
  <c r="R589" i="2"/>
  <c r="BF588" i="2"/>
  <c r="BE588" i="2"/>
  <c r="BD588" i="2"/>
  <c r="BC588" i="2"/>
  <c r="BB588" i="2"/>
  <c r="BA588" i="2"/>
  <c r="AZ588" i="2"/>
  <c r="AY588" i="2"/>
  <c r="AX588" i="2"/>
  <c r="AW588" i="2"/>
  <c r="AV588" i="2"/>
  <c r="AU588" i="2"/>
  <c r="AR588" i="2"/>
  <c r="AQ588" i="2"/>
  <c r="AP588" i="2"/>
  <c r="AO588" i="2"/>
  <c r="AN588" i="2"/>
  <c r="AM588" i="2"/>
  <c r="AL588" i="2"/>
  <c r="AK588" i="2"/>
  <c r="AJ588" i="2"/>
  <c r="AI588" i="2"/>
  <c r="AH588" i="2"/>
  <c r="AG588" i="2"/>
  <c r="AD588" i="2"/>
  <c r="AC588" i="2"/>
  <c r="AB588" i="2"/>
  <c r="AA588" i="2"/>
  <c r="Z588" i="2"/>
  <c r="Y588" i="2"/>
  <c r="X588" i="2"/>
  <c r="W588" i="2"/>
  <c r="V588" i="2"/>
  <c r="U588" i="2"/>
  <c r="T588" i="2"/>
  <c r="S588" i="2"/>
  <c r="R588" i="2"/>
  <c r="BF587" i="2"/>
  <c r="BE587" i="2"/>
  <c r="BD587" i="2"/>
  <c r="BC587" i="2"/>
  <c r="BB587" i="2"/>
  <c r="BA587" i="2"/>
  <c r="AZ587" i="2"/>
  <c r="AY587" i="2"/>
  <c r="AX587" i="2"/>
  <c r="AW587" i="2"/>
  <c r="AV587" i="2"/>
  <c r="AU587" i="2"/>
  <c r="AR587" i="2"/>
  <c r="AQ587" i="2"/>
  <c r="AP587" i="2"/>
  <c r="AO587" i="2"/>
  <c r="AN587" i="2"/>
  <c r="AM587" i="2"/>
  <c r="AL587" i="2"/>
  <c r="AK587" i="2"/>
  <c r="AJ587" i="2"/>
  <c r="AI587" i="2"/>
  <c r="AH587" i="2"/>
  <c r="AG587" i="2"/>
  <c r="AD587" i="2"/>
  <c r="AC587" i="2"/>
  <c r="AB587" i="2"/>
  <c r="AA587" i="2"/>
  <c r="Z587" i="2"/>
  <c r="Y587" i="2"/>
  <c r="X587" i="2"/>
  <c r="W587" i="2"/>
  <c r="V587" i="2"/>
  <c r="U587" i="2"/>
  <c r="T587" i="2"/>
  <c r="S587" i="2"/>
  <c r="R587" i="2"/>
  <c r="BF586" i="2"/>
  <c r="BE586" i="2"/>
  <c r="BD586" i="2"/>
  <c r="BC586" i="2"/>
  <c r="BB586" i="2"/>
  <c r="BA586" i="2"/>
  <c r="AZ586" i="2"/>
  <c r="AY586" i="2"/>
  <c r="AX586" i="2"/>
  <c r="AW586" i="2"/>
  <c r="AV586" i="2"/>
  <c r="AU586" i="2"/>
  <c r="AR586" i="2"/>
  <c r="AQ586" i="2"/>
  <c r="AP586" i="2"/>
  <c r="AO586" i="2"/>
  <c r="AN586" i="2"/>
  <c r="AM586" i="2"/>
  <c r="AL586" i="2"/>
  <c r="AK586" i="2"/>
  <c r="AJ586" i="2"/>
  <c r="AI586" i="2"/>
  <c r="AH586" i="2"/>
  <c r="AG586" i="2"/>
  <c r="AD586" i="2"/>
  <c r="AC586" i="2"/>
  <c r="AB586" i="2"/>
  <c r="AA586" i="2"/>
  <c r="Z586" i="2"/>
  <c r="Y586" i="2"/>
  <c r="X586" i="2"/>
  <c r="W586" i="2"/>
  <c r="V586" i="2"/>
  <c r="U586" i="2"/>
  <c r="T586" i="2"/>
  <c r="S586" i="2"/>
  <c r="R586" i="2"/>
  <c r="BF585" i="2"/>
  <c r="BE585" i="2"/>
  <c r="BD585" i="2"/>
  <c r="BC585" i="2"/>
  <c r="BB585" i="2"/>
  <c r="BA585" i="2"/>
  <c r="AZ585" i="2"/>
  <c r="AY585" i="2"/>
  <c r="AX585" i="2"/>
  <c r="AW585" i="2"/>
  <c r="AV585" i="2"/>
  <c r="AU585" i="2"/>
  <c r="AR585" i="2"/>
  <c r="AQ585" i="2"/>
  <c r="AP585" i="2"/>
  <c r="AO585" i="2"/>
  <c r="AN585" i="2"/>
  <c r="AM585" i="2"/>
  <c r="AL585" i="2"/>
  <c r="AK585" i="2"/>
  <c r="AJ585" i="2"/>
  <c r="AI585" i="2"/>
  <c r="AH585" i="2"/>
  <c r="AG585" i="2"/>
  <c r="AD585" i="2"/>
  <c r="AC585" i="2"/>
  <c r="AB585" i="2"/>
  <c r="AA585" i="2"/>
  <c r="Z585" i="2"/>
  <c r="Y585" i="2"/>
  <c r="X585" i="2"/>
  <c r="W585" i="2"/>
  <c r="V585" i="2"/>
  <c r="U585" i="2"/>
  <c r="T585" i="2"/>
  <c r="S585" i="2"/>
  <c r="R585" i="2"/>
  <c r="BF584" i="2"/>
  <c r="BE584" i="2"/>
  <c r="BD584" i="2"/>
  <c r="BC584" i="2"/>
  <c r="BB584" i="2"/>
  <c r="BA584" i="2"/>
  <c r="AZ584" i="2"/>
  <c r="AY584" i="2"/>
  <c r="AX584" i="2"/>
  <c r="AW584" i="2"/>
  <c r="AV584" i="2"/>
  <c r="AU584" i="2"/>
  <c r="AR584" i="2"/>
  <c r="AQ584" i="2"/>
  <c r="AP584" i="2"/>
  <c r="AO584" i="2"/>
  <c r="AN584" i="2"/>
  <c r="AM584" i="2"/>
  <c r="AL584" i="2"/>
  <c r="AK584" i="2"/>
  <c r="AJ584" i="2"/>
  <c r="AI584" i="2"/>
  <c r="AH584" i="2"/>
  <c r="AG584" i="2"/>
  <c r="AD584" i="2"/>
  <c r="AC584" i="2"/>
  <c r="AB584" i="2"/>
  <c r="AA584" i="2"/>
  <c r="Z584" i="2"/>
  <c r="Y584" i="2"/>
  <c r="X584" i="2"/>
  <c r="W584" i="2"/>
  <c r="V584" i="2"/>
  <c r="U584" i="2"/>
  <c r="T584" i="2"/>
  <c r="S584" i="2"/>
  <c r="R584" i="2"/>
  <c r="BF583" i="2"/>
  <c r="BE583" i="2"/>
  <c r="BD583" i="2"/>
  <c r="BC583" i="2"/>
  <c r="BB583" i="2"/>
  <c r="BA583" i="2"/>
  <c r="AZ583" i="2"/>
  <c r="AY583" i="2"/>
  <c r="AX583" i="2"/>
  <c r="AW583" i="2"/>
  <c r="AV583" i="2"/>
  <c r="AU583" i="2"/>
  <c r="AR583" i="2"/>
  <c r="AQ583" i="2"/>
  <c r="AP583" i="2"/>
  <c r="AO583" i="2"/>
  <c r="AN583" i="2"/>
  <c r="AM583" i="2"/>
  <c r="AL583" i="2"/>
  <c r="AK583" i="2"/>
  <c r="AJ583" i="2"/>
  <c r="AI583" i="2"/>
  <c r="AH583" i="2"/>
  <c r="AG583" i="2"/>
  <c r="AD583" i="2"/>
  <c r="AC583" i="2"/>
  <c r="AB583" i="2"/>
  <c r="AA583" i="2"/>
  <c r="Z583" i="2"/>
  <c r="Y583" i="2"/>
  <c r="X583" i="2"/>
  <c r="W583" i="2"/>
  <c r="V583" i="2"/>
  <c r="U583" i="2"/>
  <c r="T583" i="2"/>
  <c r="S583" i="2"/>
  <c r="R583" i="2"/>
  <c r="BF582" i="2"/>
  <c r="BE582" i="2"/>
  <c r="BD582" i="2"/>
  <c r="BC582" i="2"/>
  <c r="BB582" i="2"/>
  <c r="BA582" i="2"/>
  <c r="AZ582" i="2"/>
  <c r="AY582" i="2"/>
  <c r="AX582" i="2"/>
  <c r="AW582" i="2"/>
  <c r="AV582" i="2"/>
  <c r="AU582" i="2"/>
  <c r="AR582" i="2"/>
  <c r="AQ582" i="2"/>
  <c r="AP582" i="2"/>
  <c r="AO582" i="2"/>
  <c r="AN582" i="2"/>
  <c r="AM582" i="2"/>
  <c r="AL582" i="2"/>
  <c r="AK582" i="2"/>
  <c r="AJ582" i="2"/>
  <c r="AI582" i="2"/>
  <c r="AH582" i="2"/>
  <c r="AG582" i="2"/>
  <c r="AD582" i="2"/>
  <c r="AC582" i="2"/>
  <c r="AB582" i="2"/>
  <c r="AA582" i="2"/>
  <c r="Z582" i="2"/>
  <c r="Y582" i="2"/>
  <c r="X582" i="2"/>
  <c r="W582" i="2"/>
  <c r="V582" i="2"/>
  <c r="U582" i="2"/>
  <c r="T582" i="2"/>
  <c r="S582" i="2"/>
  <c r="R582" i="2"/>
  <c r="BF581" i="2"/>
  <c r="BE581" i="2"/>
  <c r="BD581" i="2"/>
  <c r="BC581" i="2"/>
  <c r="BB581" i="2"/>
  <c r="BA581" i="2"/>
  <c r="AZ581" i="2"/>
  <c r="AY581" i="2"/>
  <c r="AX581" i="2"/>
  <c r="AW581" i="2"/>
  <c r="AV581" i="2"/>
  <c r="AU581" i="2"/>
  <c r="AR581" i="2"/>
  <c r="AQ581" i="2"/>
  <c r="AP581" i="2"/>
  <c r="AO581" i="2"/>
  <c r="AN581" i="2"/>
  <c r="AM581" i="2"/>
  <c r="AL581" i="2"/>
  <c r="AK581" i="2"/>
  <c r="AJ581" i="2"/>
  <c r="AI581" i="2"/>
  <c r="AH581" i="2"/>
  <c r="AG581" i="2"/>
  <c r="AD581" i="2"/>
  <c r="AC581" i="2"/>
  <c r="AB581" i="2"/>
  <c r="AA581" i="2"/>
  <c r="Z581" i="2"/>
  <c r="Y581" i="2"/>
  <c r="X581" i="2"/>
  <c r="W581" i="2"/>
  <c r="V581" i="2"/>
  <c r="U581" i="2"/>
  <c r="T581" i="2"/>
  <c r="S581" i="2"/>
  <c r="R581" i="2"/>
  <c r="BF580" i="2"/>
  <c r="BE580" i="2"/>
  <c r="BD580" i="2"/>
  <c r="BC580" i="2"/>
  <c r="BB580" i="2"/>
  <c r="BA580" i="2"/>
  <c r="AZ580" i="2"/>
  <c r="AY580" i="2"/>
  <c r="AX580" i="2"/>
  <c r="AW580" i="2"/>
  <c r="AV580" i="2"/>
  <c r="AU580" i="2"/>
  <c r="AR580" i="2"/>
  <c r="AQ580" i="2"/>
  <c r="AP580" i="2"/>
  <c r="AO580" i="2"/>
  <c r="AN580" i="2"/>
  <c r="AM580" i="2"/>
  <c r="AL580" i="2"/>
  <c r="AK580" i="2"/>
  <c r="AJ580" i="2"/>
  <c r="AI580" i="2"/>
  <c r="AH580" i="2"/>
  <c r="AG580" i="2"/>
  <c r="AD580" i="2"/>
  <c r="AC580" i="2"/>
  <c r="AB580" i="2"/>
  <c r="AA580" i="2"/>
  <c r="Z580" i="2"/>
  <c r="Y580" i="2"/>
  <c r="X580" i="2"/>
  <c r="W580" i="2"/>
  <c r="V580" i="2"/>
  <c r="U580" i="2"/>
  <c r="T580" i="2"/>
  <c r="S580" i="2"/>
  <c r="R580" i="2"/>
  <c r="BF579" i="2"/>
  <c r="BE579" i="2"/>
  <c r="BD579" i="2"/>
  <c r="BC579" i="2"/>
  <c r="BB579" i="2"/>
  <c r="BA579" i="2"/>
  <c r="AZ579" i="2"/>
  <c r="AY579" i="2"/>
  <c r="AX579" i="2"/>
  <c r="AW579" i="2"/>
  <c r="AV579" i="2"/>
  <c r="AU579" i="2"/>
  <c r="AR579" i="2"/>
  <c r="AQ579" i="2"/>
  <c r="AP579" i="2"/>
  <c r="AO579" i="2"/>
  <c r="AN579" i="2"/>
  <c r="AM579" i="2"/>
  <c r="AL579" i="2"/>
  <c r="AK579" i="2"/>
  <c r="AJ579" i="2"/>
  <c r="AI579" i="2"/>
  <c r="AH579" i="2"/>
  <c r="AG579" i="2"/>
  <c r="AD579" i="2"/>
  <c r="AC579" i="2"/>
  <c r="AB579" i="2"/>
  <c r="AA579" i="2"/>
  <c r="Z579" i="2"/>
  <c r="Y579" i="2"/>
  <c r="X579" i="2"/>
  <c r="W579" i="2"/>
  <c r="V579" i="2"/>
  <c r="U579" i="2"/>
  <c r="T579" i="2"/>
  <c r="S579" i="2"/>
  <c r="R579" i="2"/>
  <c r="BF578" i="2"/>
  <c r="BE578" i="2"/>
  <c r="BD578" i="2"/>
  <c r="BC578" i="2"/>
  <c r="BB578" i="2"/>
  <c r="BA578" i="2"/>
  <c r="AZ578" i="2"/>
  <c r="AY578" i="2"/>
  <c r="AX578" i="2"/>
  <c r="AW578" i="2"/>
  <c r="AV578" i="2"/>
  <c r="AU578" i="2"/>
  <c r="AR578" i="2"/>
  <c r="AQ578" i="2"/>
  <c r="AP578" i="2"/>
  <c r="AO578" i="2"/>
  <c r="AN578" i="2"/>
  <c r="AM578" i="2"/>
  <c r="AL578" i="2"/>
  <c r="AK578" i="2"/>
  <c r="AJ578" i="2"/>
  <c r="AI578" i="2"/>
  <c r="AH578" i="2"/>
  <c r="AG578" i="2"/>
  <c r="AD578" i="2"/>
  <c r="AC578" i="2"/>
  <c r="AB578" i="2"/>
  <c r="AA578" i="2"/>
  <c r="Z578" i="2"/>
  <c r="Y578" i="2"/>
  <c r="X578" i="2"/>
  <c r="W578" i="2"/>
  <c r="V578" i="2"/>
  <c r="U578" i="2"/>
  <c r="T578" i="2"/>
  <c r="S578" i="2"/>
  <c r="R578" i="2"/>
  <c r="BF577" i="2"/>
  <c r="BE577" i="2"/>
  <c r="BD577" i="2"/>
  <c r="BC577" i="2"/>
  <c r="BB577" i="2"/>
  <c r="BA577" i="2"/>
  <c r="AZ577" i="2"/>
  <c r="AY577" i="2"/>
  <c r="AX577" i="2"/>
  <c r="AW577" i="2"/>
  <c r="AV577" i="2"/>
  <c r="AU577" i="2"/>
  <c r="AR577" i="2"/>
  <c r="AQ577" i="2"/>
  <c r="AP577" i="2"/>
  <c r="AO577" i="2"/>
  <c r="AN577" i="2"/>
  <c r="AM577" i="2"/>
  <c r="AL577" i="2"/>
  <c r="AK577" i="2"/>
  <c r="AJ577" i="2"/>
  <c r="AI577" i="2"/>
  <c r="AH577" i="2"/>
  <c r="AG577" i="2"/>
  <c r="AD577" i="2"/>
  <c r="AC577" i="2"/>
  <c r="AB577" i="2"/>
  <c r="AA577" i="2"/>
  <c r="Z577" i="2"/>
  <c r="Y577" i="2"/>
  <c r="X577" i="2"/>
  <c r="W577" i="2"/>
  <c r="V577" i="2"/>
  <c r="U577" i="2"/>
  <c r="T577" i="2"/>
  <c r="S577" i="2"/>
  <c r="R577" i="2"/>
  <c r="BF576" i="2"/>
  <c r="BE576" i="2"/>
  <c r="BD576" i="2"/>
  <c r="BC576" i="2"/>
  <c r="BB576" i="2"/>
  <c r="BA576" i="2"/>
  <c r="AZ576" i="2"/>
  <c r="AY576" i="2"/>
  <c r="AX576" i="2"/>
  <c r="AW576" i="2"/>
  <c r="AV576" i="2"/>
  <c r="AU576" i="2"/>
  <c r="AR576" i="2"/>
  <c r="AQ576" i="2"/>
  <c r="AP576" i="2"/>
  <c r="AO576" i="2"/>
  <c r="AN576" i="2"/>
  <c r="AM576" i="2"/>
  <c r="AL576" i="2"/>
  <c r="AK576" i="2"/>
  <c r="AJ576" i="2"/>
  <c r="AI576" i="2"/>
  <c r="AH576" i="2"/>
  <c r="AG576" i="2"/>
  <c r="AD576" i="2"/>
  <c r="AC576" i="2"/>
  <c r="AB576" i="2"/>
  <c r="AA576" i="2"/>
  <c r="Z576" i="2"/>
  <c r="Y576" i="2"/>
  <c r="X576" i="2"/>
  <c r="W576" i="2"/>
  <c r="V576" i="2"/>
  <c r="U576" i="2"/>
  <c r="T576" i="2"/>
  <c r="S576" i="2"/>
  <c r="R576" i="2"/>
  <c r="BF575" i="2"/>
  <c r="BE575" i="2"/>
  <c r="BD575" i="2"/>
  <c r="BC575" i="2"/>
  <c r="BB575" i="2"/>
  <c r="BA575" i="2"/>
  <c r="AZ575" i="2"/>
  <c r="AY575" i="2"/>
  <c r="AX575" i="2"/>
  <c r="AW575" i="2"/>
  <c r="AV575" i="2"/>
  <c r="AU575" i="2"/>
  <c r="AR575" i="2"/>
  <c r="AQ575" i="2"/>
  <c r="AP575" i="2"/>
  <c r="AO575" i="2"/>
  <c r="AN575" i="2"/>
  <c r="AM575" i="2"/>
  <c r="AL575" i="2"/>
  <c r="AK575" i="2"/>
  <c r="AJ575" i="2"/>
  <c r="AI575" i="2"/>
  <c r="AH575" i="2"/>
  <c r="AG575" i="2"/>
  <c r="AD575" i="2"/>
  <c r="AC575" i="2"/>
  <c r="AB575" i="2"/>
  <c r="AA575" i="2"/>
  <c r="Z575" i="2"/>
  <c r="Y575" i="2"/>
  <c r="X575" i="2"/>
  <c r="W575" i="2"/>
  <c r="V575" i="2"/>
  <c r="U575" i="2"/>
  <c r="T575" i="2"/>
  <c r="S575" i="2"/>
  <c r="R575" i="2"/>
  <c r="BF574" i="2"/>
  <c r="BE574" i="2"/>
  <c r="BD574" i="2"/>
  <c r="BC574" i="2"/>
  <c r="BB574" i="2"/>
  <c r="BA574" i="2"/>
  <c r="AZ574" i="2"/>
  <c r="AY574" i="2"/>
  <c r="AX574" i="2"/>
  <c r="AW574" i="2"/>
  <c r="AV574" i="2"/>
  <c r="AU574" i="2"/>
  <c r="AR574" i="2"/>
  <c r="AQ574" i="2"/>
  <c r="AP574" i="2"/>
  <c r="AO574" i="2"/>
  <c r="AN574" i="2"/>
  <c r="AM574" i="2"/>
  <c r="AL574" i="2"/>
  <c r="AK574" i="2"/>
  <c r="AJ574" i="2"/>
  <c r="AI574" i="2"/>
  <c r="AH574" i="2"/>
  <c r="AG574" i="2"/>
  <c r="AD574" i="2"/>
  <c r="AC574" i="2"/>
  <c r="AB574" i="2"/>
  <c r="AA574" i="2"/>
  <c r="Z574" i="2"/>
  <c r="Y574" i="2"/>
  <c r="X574" i="2"/>
  <c r="W574" i="2"/>
  <c r="V574" i="2"/>
  <c r="U574" i="2"/>
  <c r="T574" i="2"/>
  <c r="S574" i="2"/>
  <c r="R574" i="2"/>
  <c r="BF573" i="2"/>
  <c r="BE573" i="2"/>
  <c r="BD573" i="2"/>
  <c r="BC573" i="2"/>
  <c r="BB573" i="2"/>
  <c r="BA573" i="2"/>
  <c r="AZ573" i="2"/>
  <c r="AY573" i="2"/>
  <c r="AX573" i="2"/>
  <c r="AW573" i="2"/>
  <c r="AV573" i="2"/>
  <c r="AU573" i="2"/>
  <c r="AR573" i="2"/>
  <c r="AQ573" i="2"/>
  <c r="AP573" i="2"/>
  <c r="AO573" i="2"/>
  <c r="AN573" i="2"/>
  <c r="AM573" i="2"/>
  <c r="AL573" i="2"/>
  <c r="AK573" i="2"/>
  <c r="AJ573" i="2"/>
  <c r="AI573" i="2"/>
  <c r="AH573" i="2"/>
  <c r="AG573" i="2"/>
  <c r="AD573" i="2"/>
  <c r="AC573" i="2"/>
  <c r="AB573" i="2"/>
  <c r="AA573" i="2"/>
  <c r="Z573" i="2"/>
  <c r="Y573" i="2"/>
  <c r="X573" i="2"/>
  <c r="W573" i="2"/>
  <c r="V573" i="2"/>
  <c r="U573" i="2"/>
  <c r="T573" i="2"/>
  <c r="S573" i="2"/>
  <c r="R573" i="2"/>
  <c r="BF572" i="2"/>
  <c r="BE572" i="2"/>
  <c r="BD572" i="2"/>
  <c r="BC572" i="2"/>
  <c r="BB572" i="2"/>
  <c r="BA572" i="2"/>
  <c r="AZ572" i="2"/>
  <c r="AY572" i="2"/>
  <c r="AX572" i="2"/>
  <c r="AW572" i="2"/>
  <c r="AV572" i="2"/>
  <c r="AU572" i="2"/>
  <c r="AR572" i="2"/>
  <c r="AQ572" i="2"/>
  <c r="AP572" i="2"/>
  <c r="AO572" i="2"/>
  <c r="AN572" i="2"/>
  <c r="AM572" i="2"/>
  <c r="AL572" i="2"/>
  <c r="AK572" i="2"/>
  <c r="AJ572" i="2"/>
  <c r="AI572" i="2"/>
  <c r="AH572" i="2"/>
  <c r="AG572" i="2"/>
  <c r="AD572" i="2"/>
  <c r="AC572" i="2"/>
  <c r="AB572" i="2"/>
  <c r="AA572" i="2"/>
  <c r="Z572" i="2"/>
  <c r="Y572" i="2"/>
  <c r="X572" i="2"/>
  <c r="W572" i="2"/>
  <c r="V572" i="2"/>
  <c r="U572" i="2"/>
  <c r="T572" i="2"/>
  <c r="S572" i="2"/>
  <c r="R572" i="2"/>
  <c r="BF571" i="2"/>
  <c r="BE571" i="2"/>
  <c r="BD571" i="2"/>
  <c r="BC571" i="2"/>
  <c r="BB571" i="2"/>
  <c r="BA571" i="2"/>
  <c r="AZ571" i="2"/>
  <c r="AY571" i="2"/>
  <c r="AX571" i="2"/>
  <c r="AW571" i="2"/>
  <c r="AV571" i="2"/>
  <c r="AU571" i="2"/>
  <c r="AR571" i="2"/>
  <c r="AQ571" i="2"/>
  <c r="AP571" i="2"/>
  <c r="AO571" i="2"/>
  <c r="AN571" i="2"/>
  <c r="AM571" i="2"/>
  <c r="AL571" i="2"/>
  <c r="AK571" i="2"/>
  <c r="AJ571" i="2"/>
  <c r="AI571" i="2"/>
  <c r="AH571" i="2"/>
  <c r="AG571" i="2"/>
  <c r="AD571" i="2"/>
  <c r="AC571" i="2"/>
  <c r="AB571" i="2"/>
  <c r="AA571" i="2"/>
  <c r="Z571" i="2"/>
  <c r="Y571" i="2"/>
  <c r="X571" i="2"/>
  <c r="W571" i="2"/>
  <c r="V571" i="2"/>
  <c r="U571" i="2"/>
  <c r="T571" i="2"/>
  <c r="S571" i="2"/>
  <c r="R571" i="2"/>
  <c r="BF570" i="2"/>
  <c r="BE570" i="2"/>
  <c r="BD570" i="2"/>
  <c r="BC570" i="2"/>
  <c r="BB570" i="2"/>
  <c r="BA570" i="2"/>
  <c r="AZ570" i="2"/>
  <c r="AY570" i="2"/>
  <c r="AX570" i="2"/>
  <c r="AW570" i="2"/>
  <c r="AV570" i="2"/>
  <c r="AU570" i="2"/>
  <c r="AR570" i="2"/>
  <c r="AQ570" i="2"/>
  <c r="AP570" i="2"/>
  <c r="AO570" i="2"/>
  <c r="AN570" i="2"/>
  <c r="AM570" i="2"/>
  <c r="AL570" i="2"/>
  <c r="AK570" i="2"/>
  <c r="AJ570" i="2"/>
  <c r="AI570" i="2"/>
  <c r="AH570" i="2"/>
  <c r="AG570" i="2"/>
  <c r="AD570" i="2"/>
  <c r="AC570" i="2"/>
  <c r="AB570" i="2"/>
  <c r="AA570" i="2"/>
  <c r="Z570" i="2"/>
  <c r="Y570" i="2"/>
  <c r="X570" i="2"/>
  <c r="W570" i="2"/>
  <c r="V570" i="2"/>
  <c r="U570" i="2"/>
  <c r="T570" i="2"/>
  <c r="S570" i="2"/>
  <c r="R570" i="2"/>
  <c r="BF569" i="2"/>
  <c r="BE569" i="2"/>
  <c r="BD569" i="2"/>
  <c r="BC569" i="2"/>
  <c r="BB569" i="2"/>
  <c r="BA569" i="2"/>
  <c r="AZ569" i="2"/>
  <c r="AY569" i="2"/>
  <c r="AX569" i="2"/>
  <c r="AW569" i="2"/>
  <c r="AV569" i="2"/>
  <c r="AU569" i="2"/>
  <c r="AR569" i="2"/>
  <c r="AQ569" i="2"/>
  <c r="AP569" i="2"/>
  <c r="AO569" i="2"/>
  <c r="AN569" i="2"/>
  <c r="AM569" i="2"/>
  <c r="AL569" i="2"/>
  <c r="AK569" i="2"/>
  <c r="AJ569" i="2"/>
  <c r="AI569" i="2"/>
  <c r="AH569" i="2"/>
  <c r="AG569" i="2"/>
  <c r="AD569" i="2"/>
  <c r="AC569" i="2"/>
  <c r="AB569" i="2"/>
  <c r="AA569" i="2"/>
  <c r="Z569" i="2"/>
  <c r="Y569" i="2"/>
  <c r="X569" i="2"/>
  <c r="W569" i="2"/>
  <c r="V569" i="2"/>
  <c r="U569" i="2"/>
  <c r="T569" i="2"/>
  <c r="S569" i="2"/>
  <c r="R569" i="2"/>
  <c r="BF568" i="2"/>
  <c r="BE568" i="2"/>
  <c r="BD568" i="2"/>
  <c r="BC568" i="2"/>
  <c r="BB568" i="2"/>
  <c r="BA568" i="2"/>
  <c r="AZ568" i="2"/>
  <c r="AY568" i="2"/>
  <c r="AX568" i="2"/>
  <c r="AW568" i="2"/>
  <c r="AV568" i="2"/>
  <c r="AU568" i="2"/>
  <c r="AR568" i="2"/>
  <c r="AQ568" i="2"/>
  <c r="AP568" i="2"/>
  <c r="AO568" i="2"/>
  <c r="AN568" i="2"/>
  <c r="AM568" i="2"/>
  <c r="AL568" i="2"/>
  <c r="AK568" i="2"/>
  <c r="AJ568" i="2"/>
  <c r="AI568" i="2"/>
  <c r="AH568" i="2"/>
  <c r="AG568" i="2"/>
  <c r="AD568" i="2"/>
  <c r="AC568" i="2"/>
  <c r="AB568" i="2"/>
  <c r="AA568" i="2"/>
  <c r="Z568" i="2"/>
  <c r="Y568" i="2"/>
  <c r="X568" i="2"/>
  <c r="W568" i="2"/>
  <c r="V568" i="2"/>
  <c r="U568" i="2"/>
  <c r="T568" i="2"/>
  <c r="S568" i="2"/>
  <c r="R568" i="2"/>
  <c r="BF567" i="2"/>
  <c r="BE567" i="2"/>
  <c r="BD567" i="2"/>
  <c r="BC567" i="2"/>
  <c r="BB567" i="2"/>
  <c r="BA567" i="2"/>
  <c r="AZ567" i="2"/>
  <c r="AY567" i="2"/>
  <c r="AX567" i="2"/>
  <c r="AW567" i="2"/>
  <c r="AV567" i="2"/>
  <c r="AU567" i="2"/>
  <c r="AR567" i="2"/>
  <c r="AQ567" i="2"/>
  <c r="AP567" i="2"/>
  <c r="AO567" i="2"/>
  <c r="AN567" i="2"/>
  <c r="AM567" i="2"/>
  <c r="AL567" i="2"/>
  <c r="AK567" i="2"/>
  <c r="AJ567" i="2"/>
  <c r="AI567" i="2"/>
  <c r="AH567" i="2"/>
  <c r="AG567" i="2"/>
  <c r="AD567" i="2"/>
  <c r="AC567" i="2"/>
  <c r="AB567" i="2"/>
  <c r="AA567" i="2"/>
  <c r="Z567" i="2"/>
  <c r="Y567" i="2"/>
  <c r="X567" i="2"/>
  <c r="W567" i="2"/>
  <c r="V567" i="2"/>
  <c r="U567" i="2"/>
  <c r="T567" i="2"/>
  <c r="S567" i="2"/>
  <c r="R567" i="2"/>
  <c r="BF566" i="2"/>
  <c r="BE566" i="2"/>
  <c r="BD566" i="2"/>
  <c r="BC566" i="2"/>
  <c r="BB566" i="2"/>
  <c r="BA566" i="2"/>
  <c r="AZ566" i="2"/>
  <c r="AY566" i="2"/>
  <c r="AX566" i="2"/>
  <c r="AW566" i="2"/>
  <c r="AV566" i="2"/>
  <c r="AU566" i="2"/>
  <c r="AR566" i="2"/>
  <c r="AQ566" i="2"/>
  <c r="AP566" i="2"/>
  <c r="AO566" i="2"/>
  <c r="AN566" i="2"/>
  <c r="AM566" i="2"/>
  <c r="AL566" i="2"/>
  <c r="AK566" i="2"/>
  <c r="AJ566" i="2"/>
  <c r="AI566" i="2"/>
  <c r="AH566" i="2"/>
  <c r="AG566" i="2"/>
  <c r="AD566" i="2"/>
  <c r="AC566" i="2"/>
  <c r="AB566" i="2"/>
  <c r="AA566" i="2"/>
  <c r="Z566" i="2"/>
  <c r="Y566" i="2"/>
  <c r="X566" i="2"/>
  <c r="W566" i="2"/>
  <c r="V566" i="2"/>
  <c r="U566" i="2"/>
  <c r="T566" i="2"/>
  <c r="S566" i="2"/>
  <c r="R566" i="2"/>
  <c r="BF565" i="2"/>
  <c r="BE565" i="2"/>
  <c r="BD565" i="2"/>
  <c r="BC565" i="2"/>
  <c r="BB565" i="2"/>
  <c r="BA565" i="2"/>
  <c r="AZ565" i="2"/>
  <c r="AY565" i="2"/>
  <c r="AX565" i="2"/>
  <c r="AW565" i="2"/>
  <c r="AV565" i="2"/>
  <c r="AU565" i="2"/>
  <c r="AR565" i="2"/>
  <c r="AQ565" i="2"/>
  <c r="AP565" i="2"/>
  <c r="AO565" i="2"/>
  <c r="AN565" i="2"/>
  <c r="AM565" i="2"/>
  <c r="AL565" i="2"/>
  <c r="AK565" i="2"/>
  <c r="AJ565" i="2"/>
  <c r="AI565" i="2"/>
  <c r="AH565" i="2"/>
  <c r="AG565" i="2"/>
  <c r="AD565" i="2"/>
  <c r="AC565" i="2"/>
  <c r="AB565" i="2"/>
  <c r="AA565" i="2"/>
  <c r="Z565" i="2"/>
  <c r="Y565" i="2"/>
  <c r="X565" i="2"/>
  <c r="W565" i="2"/>
  <c r="V565" i="2"/>
  <c r="U565" i="2"/>
  <c r="T565" i="2"/>
  <c r="S565" i="2"/>
  <c r="R565" i="2"/>
  <c r="BF564" i="2"/>
  <c r="BE564" i="2"/>
  <c r="BD564" i="2"/>
  <c r="BC564" i="2"/>
  <c r="BB564" i="2"/>
  <c r="BA564" i="2"/>
  <c r="AZ564" i="2"/>
  <c r="AY564" i="2"/>
  <c r="AX564" i="2"/>
  <c r="AW564" i="2"/>
  <c r="AV564" i="2"/>
  <c r="AU564" i="2"/>
  <c r="AR564" i="2"/>
  <c r="AQ564" i="2"/>
  <c r="AP564" i="2"/>
  <c r="AO564" i="2"/>
  <c r="AN564" i="2"/>
  <c r="AM564" i="2"/>
  <c r="AL564" i="2"/>
  <c r="AK564" i="2"/>
  <c r="AJ564" i="2"/>
  <c r="AI564" i="2"/>
  <c r="AH564" i="2"/>
  <c r="AG564" i="2"/>
  <c r="AD564" i="2"/>
  <c r="AC564" i="2"/>
  <c r="AB564" i="2"/>
  <c r="AA564" i="2"/>
  <c r="Z564" i="2"/>
  <c r="Y564" i="2"/>
  <c r="X564" i="2"/>
  <c r="W564" i="2"/>
  <c r="V564" i="2"/>
  <c r="U564" i="2"/>
  <c r="T564" i="2"/>
  <c r="S564" i="2"/>
  <c r="R564" i="2"/>
  <c r="BF563" i="2"/>
  <c r="BE563" i="2"/>
  <c r="BD563" i="2"/>
  <c r="BC563" i="2"/>
  <c r="BB563" i="2"/>
  <c r="BA563" i="2"/>
  <c r="AZ563" i="2"/>
  <c r="AY563" i="2"/>
  <c r="AX563" i="2"/>
  <c r="AW563" i="2"/>
  <c r="AV563" i="2"/>
  <c r="AU563" i="2"/>
  <c r="AR563" i="2"/>
  <c r="AQ563" i="2"/>
  <c r="AP563" i="2"/>
  <c r="AO563" i="2"/>
  <c r="AN563" i="2"/>
  <c r="AM563" i="2"/>
  <c r="AL563" i="2"/>
  <c r="AK563" i="2"/>
  <c r="AJ563" i="2"/>
  <c r="AI563" i="2"/>
  <c r="AH563" i="2"/>
  <c r="AG563" i="2"/>
  <c r="AD563" i="2"/>
  <c r="AC563" i="2"/>
  <c r="AB563" i="2"/>
  <c r="AA563" i="2"/>
  <c r="Z563" i="2"/>
  <c r="Y563" i="2"/>
  <c r="X563" i="2"/>
  <c r="W563" i="2"/>
  <c r="V563" i="2"/>
  <c r="U563" i="2"/>
  <c r="T563" i="2"/>
  <c r="S563" i="2"/>
  <c r="R563" i="2"/>
  <c r="BF562" i="2"/>
  <c r="BE562" i="2"/>
  <c r="BD562" i="2"/>
  <c r="BC562" i="2"/>
  <c r="BB562" i="2"/>
  <c r="BA562" i="2"/>
  <c r="AZ562" i="2"/>
  <c r="AY562" i="2"/>
  <c r="AX562" i="2"/>
  <c r="AW562" i="2"/>
  <c r="AV562" i="2"/>
  <c r="AU562" i="2"/>
  <c r="AR562" i="2"/>
  <c r="AQ562" i="2"/>
  <c r="AP562" i="2"/>
  <c r="AO562" i="2"/>
  <c r="AN562" i="2"/>
  <c r="AM562" i="2"/>
  <c r="AL562" i="2"/>
  <c r="AK562" i="2"/>
  <c r="AJ562" i="2"/>
  <c r="AI562" i="2"/>
  <c r="AH562" i="2"/>
  <c r="AG562" i="2"/>
  <c r="AD562" i="2"/>
  <c r="AC562" i="2"/>
  <c r="AB562" i="2"/>
  <c r="AA562" i="2"/>
  <c r="Z562" i="2"/>
  <c r="Y562" i="2"/>
  <c r="X562" i="2"/>
  <c r="W562" i="2"/>
  <c r="V562" i="2"/>
  <c r="U562" i="2"/>
  <c r="T562" i="2"/>
  <c r="S562" i="2"/>
  <c r="R562" i="2"/>
  <c r="BF561" i="2"/>
  <c r="BE561" i="2"/>
  <c r="BD561" i="2"/>
  <c r="BC561" i="2"/>
  <c r="BB561" i="2"/>
  <c r="BA561" i="2"/>
  <c r="AZ561" i="2"/>
  <c r="AY561" i="2"/>
  <c r="AX561" i="2"/>
  <c r="AW561" i="2"/>
  <c r="AV561" i="2"/>
  <c r="AU561" i="2"/>
  <c r="AR561" i="2"/>
  <c r="AQ561" i="2"/>
  <c r="AP561" i="2"/>
  <c r="AO561" i="2"/>
  <c r="AN561" i="2"/>
  <c r="AM561" i="2"/>
  <c r="AL561" i="2"/>
  <c r="AK561" i="2"/>
  <c r="AJ561" i="2"/>
  <c r="AI561" i="2"/>
  <c r="AH561" i="2"/>
  <c r="AG561" i="2"/>
  <c r="AD561" i="2"/>
  <c r="AC561" i="2"/>
  <c r="AB561" i="2"/>
  <c r="AA561" i="2"/>
  <c r="Z561" i="2"/>
  <c r="Y561" i="2"/>
  <c r="X561" i="2"/>
  <c r="W561" i="2"/>
  <c r="V561" i="2"/>
  <c r="U561" i="2"/>
  <c r="T561" i="2"/>
  <c r="S561" i="2"/>
  <c r="R561" i="2"/>
  <c r="BF560" i="2"/>
  <c r="BE560" i="2"/>
  <c r="BD560" i="2"/>
  <c r="BC560" i="2"/>
  <c r="BB560" i="2"/>
  <c r="BA560" i="2"/>
  <c r="AZ560" i="2"/>
  <c r="AY560" i="2"/>
  <c r="AX560" i="2"/>
  <c r="AW560" i="2"/>
  <c r="AV560" i="2"/>
  <c r="AU560" i="2"/>
  <c r="AR560" i="2"/>
  <c r="AQ560" i="2"/>
  <c r="AP560" i="2"/>
  <c r="AO560" i="2"/>
  <c r="AN560" i="2"/>
  <c r="AM560" i="2"/>
  <c r="AL560" i="2"/>
  <c r="AK560" i="2"/>
  <c r="AJ560" i="2"/>
  <c r="AI560" i="2"/>
  <c r="AH560" i="2"/>
  <c r="AG560" i="2"/>
  <c r="AD560" i="2"/>
  <c r="AC560" i="2"/>
  <c r="AB560" i="2"/>
  <c r="AA560" i="2"/>
  <c r="Z560" i="2"/>
  <c r="Y560" i="2"/>
  <c r="X560" i="2"/>
  <c r="W560" i="2"/>
  <c r="V560" i="2"/>
  <c r="U560" i="2"/>
  <c r="T560" i="2"/>
  <c r="S560" i="2"/>
  <c r="R560" i="2"/>
  <c r="BF559" i="2"/>
  <c r="BE559" i="2"/>
  <c r="BD559" i="2"/>
  <c r="BC559" i="2"/>
  <c r="BB559" i="2"/>
  <c r="BA559" i="2"/>
  <c r="AZ559" i="2"/>
  <c r="AY559" i="2"/>
  <c r="AX559" i="2"/>
  <c r="AW559" i="2"/>
  <c r="AV559" i="2"/>
  <c r="AU559" i="2"/>
  <c r="AR559" i="2"/>
  <c r="AQ559" i="2"/>
  <c r="AP559" i="2"/>
  <c r="AO559" i="2"/>
  <c r="AN559" i="2"/>
  <c r="AM559" i="2"/>
  <c r="AL559" i="2"/>
  <c r="AK559" i="2"/>
  <c r="AJ559" i="2"/>
  <c r="AI559" i="2"/>
  <c r="AH559" i="2"/>
  <c r="AG559" i="2"/>
  <c r="AD559" i="2"/>
  <c r="AC559" i="2"/>
  <c r="AB559" i="2"/>
  <c r="AA559" i="2"/>
  <c r="Z559" i="2"/>
  <c r="Y559" i="2"/>
  <c r="X559" i="2"/>
  <c r="W559" i="2"/>
  <c r="V559" i="2"/>
  <c r="U559" i="2"/>
  <c r="T559" i="2"/>
  <c r="S559" i="2"/>
  <c r="R559" i="2"/>
  <c r="BF558" i="2"/>
  <c r="BE558" i="2"/>
  <c r="BD558" i="2"/>
  <c r="BC558" i="2"/>
  <c r="BB558" i="2"/>
  <c r="BA558" i="2"/>
  <c r="AZ558" i="2"/>
  <c r="AY558" i="2"/>
  <c r="AX558" i="2"/>
  <c r="AW558" i="2"/>
  <c r="AV558" i="2"/>
  <c r="AU558" i="2"/>
  <c r="AR558" i="2"/>
  <c r="AQ558" i="2"/>
  <c r="AP558" i="2"/>
  <c r="AO558" i="2"/>
  <c r="AN558" i="2"/>
  <c r="AM558" i="2"/>
  <c r="AL558" i="2"/>
  <c r="AK558" i="2"/>
  <c r="AJ558" i="2"/>
  <c r="AI558" i="2"/>
  <c r="AH558" i="2"/>
  <c r="AG558" i="2"/>
  <c r="AD558" i="2"/>
  <c r="AC558" i="2"/>
  <c r="AB558" i="2"/>
  <c r="AA558" i="2"/>
  <c r="Z558" i="2"/>
  <c r="Y558" i="2"/>
  <c r="X558" i="2"/>
  <c r="W558" i="2"/>
  <c r="V558" i="2"/>
  <c r="U558" i="2"/>
  <c r="T558" i="2"/>
  <c r="S558" i="2"/>
  <c r="R558" i="2"/>
  <c r="BF557" i="2"/>
  <c r="BE557" i="2"/>
  <c r="BD557" i="2"/>
  <c r="BC557" i="2"/>
  <c r="BB557" i="2"/>
  <c r="BA557" i="2"/>
  <c r="AZ557" i="2"/>
  <c r="AY557" i="2"/>
  <c r="AX557" i="2"/>
  <c r="AW557" i="2"/>
  <c r="AV557" i="2"/>
  <c r="AU557" i="2"/>
  <c r="AR557" i="2"/>
  <c r="AQ557" i="2"/>
  <c r="AP557" i="2"/>
  <c r="AO557" i="2"/>
  <c r="AN557" i="2"/>
  <c r="AM557" i="2"/>
  <c r="AL557" i="2"/>
  <c r="AK557" i="2"/>
  <c r="AJ557" i="2"/>
  <c r="AI557" i="2"/>
  <c r="AH557" i="2"/>
  <c r="AG557" i="2"/>
  <c r="AD557" i="2"/>
  <c r="AC557" i="2"/>
  <c r="AB557" i="2"/>
  <c r="AA557" i="2"/>
  <c r="Z557" i="2"/>
  <c r="Y557" i="2"/>
  <c r="X557" i="2"/>
  <c r="W557" i="2"/>
  <c r="V557" i="2"/>
  <c r="U557" i="2"/>
  <c r="T557" i="2"/>
  <c r="S557" i="2"/>
  <c r="R557" i="2"/>
  <c r="BF556" i="2"/>
  <c r="BE556" i="2"/>
  <c r="BD556" i="2"/>
  <c r="BC556" i="2"/>
  <c r="BB556" i="2"/>
  <c r="BA556" i="2"/>
  <c r="AZ556" i="2"/>
  <c r="AY556" i="2"/>
  <c r="AX556" i="2"/>
  <c r="AW556" i="2"/>
  <c r="AV556" i="2"/>
  <c r="AU556" i="2"/>
  <c r="AR556" i="2"/>
  <c r="AQ556" i="2"/>
  <c r="AP556" i="2"/>
  <c r="AO556" i="2"/>
  <c r="AN556" i="2"/>
  <c r="AM556" i="2"/>
  <c r="AL556" i="2"/>
  <c r="AK556" i="2"/>
  <c r="AJ556" i="2"/>
  <c r="AI556" i="2"/>
  <c r="AH556" i="2"/>
  <c r="AG556" i="2"/>
  <c r="AD556" i="2"/>
  <c r="AC556" i="2"/>
  <c r="AB556" i="2"/>
  <c r="AA556" i="2"/>
  <c r="Z556" i="2"/>
  <c r="Y556" i="2"/>
  <c r="X556" i="2"/>
  <c r="W556" i="2"/>
  <c r="V556" i="2"/>
  <c r="U556" i="2"/>
  <c r="T556" i="2"/>
  <c r="S556" i="2"/>
  <c r="R556" i="2"/>
  <c r="BF555" i="2"/>
  <c r="BE555" i="2"/>
  <c r="BD555" i="2"/>
  <c r="BC555" i="2"/>
  <c r="BB555" i="2"/>
  <c r="BA555" i="2"/>
  <c r="AZ555" i="2"/>
  <c r="AY555" i="2"/>
  <c r="AX555" i="2"/>
  <c r="AW555" i="2"/>
  <c r="AV555" i="2"/>
  <c r="AU555" i="2"/>
  <c r="AR555" i="2"/>
  <c r="AQ555" i="2"/>
  <c r="AP555" i="2"/>
  <c r="AO555" i="2"/>
  <c r="AN555" i="2"/>
  <c r="AM555" i="2"/>
  <c r="AL555" i="2"/>
  <c r="AK555" i="2"/>
  <c r="AJ555" i="2"/>
  <c r="AI555" i="2"/>
  <c r="AH555" i="2"/>
  <c r="AG555" i="2"/>
  <c r="AD555" i="2"/>
  <c r="AC555" i="2"/>
  <c r="AB555" i="2"/>
  <c r="AA555" i="2"/>
  <c r="Z555" i="2"/>
  <c r="Y555" i="2"/>
  <c r="X555" i="2"/>
  <c r="W555" i="2"/>
  <c r="V555" i="2"/>
  <c r="U555" i="2"/>
  <c r="T555" i="2"/>
  <c r="S555" i="2"/>
  <c r="R555" i="2"/>
  <c r="BF554" i="2"/>
  <c r="BE554" i="2"/>
  <c r="BD554" i="2"/>
  <c r="BC554" i="2"/>
  <c r="BB554" i="2"/>
  <c r="BA554" i="2"/>
  <c r="AZ554" i="2"/>
  <c r="AY554" i="2"/>
  <c r="AX554" i="2"/>
  <c r="AW554" i="2"/>
  <c r="AV554" i="2"/>
  <c r="AU554" i="2"/>
  <c r="AR554" i="2"/>
  <c r="AQ554" i="2"/>
  <c r="AP554" i="2"/>
  <c r="AO554" i="2"/>
  <c r="AN554" i="2"/>
  <c r="AM554" i="2"/>
  <c r="AL554" i="2"/>
  <c r="AK554" i="2"/>
  <c r="AJ554" i="2"/>
  <c r="AI554" i="2"/>
  <c r="AH554" i="2"/>
  <c r="AG554" i="2"/>
  <c r="AD554" i="2"/>
  <c r="AC554" i="2"/>
  <c r="AB554" i="2"/>
  <c r="AA554" i="2"/>
  <c r="Z554" i="2"/>
  <c r="Y554" i="2"/>
  <c r="X554" i="2"/>
  <c r="W554" i="2"/>
  <c r="V554" i="2"/>
  <c r="U554" i="2"/>
  <c r="T554" i="2"/>
  <c r="S554" i="2"/>
  <c r="R554" i="2"/>
  <c r="BF553" i="2"/>
  <c r="BE553" i="2"/>
  <c r="BD553" i="2"/>
  <c r="BC553" i="2"/>
  <c r="BB553" i="2"/>
  <c r="BA553" i="2"/>
  <c r="AZ553" i="2"/>
  <c r="AY553" i="2"/>
  <c r="AX553" i="2"/>
  <c r="AW553" i="2"/>
  <c r="AV553" i="2"/>
  <c r="AU553" i="2"/>
  <c r="AR553" i="2"/>
  <c r="AQ553" i="2"/>
  <c r="AP553" i="2"/>
  <c r="AO553" i="2"/>
  <c r="AN553" i="2"/>
  <c r="AM553" i="2"/>
  <c r="AL553" i="2"/>
  <c r="AK553" i="2"/>
  <c r="AJ553" i="2"/>
  <c r="AI553" i="2"/>
  <c r="AH553" i="2"/>
  <c r="AG553" i="2"/>
  <c r="AD553" i="2"/>
  <c r="AC553" i="2"/>
  <c r="AB553" i="2"/>
  <c r="AA553" i="2"/>
  <c r="Z553" i="2"/>
  <c r="Y553" i="2"/>
  <c r="X553" i="2"/>
  <c r="W553" i="2"/>
  <c r="V553" i="2"/>
  <c r="U553" i="2"/>
  <c r="T553" i="2"/>
  <c r="S553" i="2"/>
  <c r="R553" i="2"/>
  <c r="BF552" i="2"/>
  <c r="BE552" i="2"/>
  <c r="BD552" i="2"/>
  <c r="BC552" i="2"/>
  <c r="BB552" i="2"/>
  <c r="BA552" i="2"/>
  <c r="AZ552" i="2"/>
  <c r="AY552" i="2"/>
  <c r="AX552" i="2"/>
  <c r="AW552" i="2"/>
  <c r="AV552" i="2"/>
  <c r="AU552" i="2"/>
  <c r="AR552" i="2"/>
  <c r="AQ552" i="2"/>
  <c r="AP552" i="2"/>
  <c r="AO552" i="2"/>
  <c r="AN552" i="2"/>
  <c r="AM552" i="2"/>
  <c r="AL552" i="2"/>
  <c r="AK552" i="2"/>
  <c r="AJ552" i="2"/>
  <c r="AI552" i="2"/>
  <c r="AH552" i="2"/>
  <c r="AG552" i="2"/>
  <c r="AD552" i="2"/>
  <c r="AC552" i="2"/>
  <c r="AB552" i="2"/>
  <c r="AA552" i="2"/>
  <c r="Z552" i="2"/>
  <c r="Y552" i="2"/>
  <c r="X552" i="2"/>
  <c r="W552" i="2"/>
  <c r="V552" i="2"/>
  <c r="U552" i="2"/>
  <c r="T552" i="2"/>
  <c r="S552" i="2"/>
  <c r="R552" i="2"/>
  <c r="BF551" i="2"/>
  <c r="BE551" i="2"/>
  <c r="BD551" i="2"/>
  <c r="BC551" i="2"/>
  <c r="BB551" i="2"/>
  <c r="BA551" i="2"/>
  <c r="AZ551" i="2"/>
  <c r="AY551" i="2"/>
  <c r="AX551" i="2"/>
  <c r="AW551" i="2"/>
  <c r="AV551" i="2"/>
  <c r="AU551" i="2"/>
  <c r="AR551" i="2"/>
  <c r="AQ551" i="2"/>
  <c r="AP551" i="2"/>
  <c r="AO551" i="2"/>
  <c r="AN551" i="2"/>
  <c r="AM551" i="2"/>
  <c r="AL551" i="2"/>
  <c r="AK551" i="2"/>
  <c r="AJ551" i="2"/>
  <c r="AI551" i="2"/>
  <c r="AH551" i="2"/>
  <c r="AG551" i="2"/>
  <c r="AD551" i="2"/>
  <c r="AC551" i="2"/>
  <c r="AB551" i="2"/>
  <c r="AA551" i="2"/>
  <c r="Z551" i="2"/>
  <c r="Y551" i="2"/>
  <c r="X551" i="2"/>
  <c r="W551" i="2"/>
  <c r="V551" i="2"/>
  <c r="U551" i="2"/>
  <c r="T551" i="2"/>
  <c r="S551" i="2"/>
  <c r="R551" i="2"/>
  <c r="BF550" i="2"/>
  <c r="BE550" i="2"/>
  <c r="BD550" i="2"/>
  <c r="BC550" i="2"/>
  <c r="BB550" i="2"/>
  <c r="BA550" i="2"/>
  <c r="AZ550" i="2"/>
  <c r="AY550" i="2"/>
  <c r="AX550" i="2"/>
  <c r="AW550" i="2"/>
  <c r="AV550" i="2"/>
  <c r="AU550" i="2"/>
  <c r="AR550" i="2"/>
  <c r="AQ550" i="2"/>
  <c r="AP550" i="2"/>
  <c r="AO550" i="2"/>
  <c r="AN550" i="2"/>
  <c r="AM550" i="2"/>
  <c r="AL550" i="2"/>
  <c r="AK550" i="2"/>
  <c r="AJ550" i="2"/>
  <c r="AI550" i="2"/>
  <c r="AH550" i="2"/>
  <c r="AG550" i="2"/>
  <c r="AD550" i="2"/>
  <c r="AC550" i="2"/>
  <c r="AB550" i="2"/>
  <c r="AA550" i="2"/>
  <c r="Z550" i="2"/>
  <c r="Y550" i="2"/>
  <c r="X550" i="2"/>
  <c r="W550" i="2"/>
  <c r="V550" i="2"/>
  <c r="U550" i="2"/>
  <c r="T550" i="2"/>
  <c r="S550" i="2"/>
  <c r="R550" i="2"/>
  <c r="BF549" i="2"/>
  <c r="BE549" i="2"/>
  <c r="BD549" i="2"/>
  <c r="BC549" i="2"/>
  <c r="BB549" i="2"/>
  <c r="BA549" i="2"/>
  <c r="AZ549" i="2"/>
  <c r="AY549" i="2"/>
  <c r="AX549" i="2"/>
  <c r="AW549" i="2"/>
  <c r="AV549" i="2"/>
  <c r="AU549" i="2"/>
  <c r="AR549" i="2"/>
  <c r="AQ549" i="2"/>
  <c r="AP549" i="2"/>
  <c r="AO549" i="2"/>
  <c r="AN549" i="2"/>
  <c r="AM549" i="2"/>
  <c r="AL549" i="2"/>
  <c r="AK549" i="2"/>
  <c r="AJ549" i="2"/>
  <c r="AI549" i="2"/>
  <c r="AH549" i="2"/>
  <c r="AG549" i="2"/>
  <c r="AD549" i="2"/>
  <c r="AC549" i="2"/>
  <c r="AB549" i="2"/>
  <c r="AA549" i="2"/>
  <c r="Z549" i="2"/>
  <c r="Y549" i="2"/>
  <c r="X549" i="2"/>
  <c r="W549" i="2"/>
  <c r="V549" i="2"/>
  <c r="U549" i="2"/>
  <c r="T549" i="2"/>
  <c r="S549" i="2"/>
  <c r="R549" i="2"/>
  <c r="BF548" i="2"/>
  <c r="BE548" i="2"/>
  <c r="BD548" i="2"/>
  <c r="BC548" i="2"/>
  <c r="BB548" i="2"/>
  <c r="BA548" i="2"/>
  <c r="AZ548" i="2"/>
  <c r="AY548" i="2"/>
  <c r="AX548" i="2"/>
  <c r="AW548" i="2"/>
  <c r="AV548" i="2"/>
  <c r="AU548" i="2"/>
  <c r="AR548" i="2"/>
  <c r="AQ548" i="2"/>
  <c r="AP548" i="2"/>
  <c r="AO548" i="2"/>
  <c r="AN548" i="2"/>
  <c r="AM548" i="2"/>
  <c r="AL548" i="2"/>
  <c r="AK548" i="2"/>
  <c r="AJ548" i="2"/>
  <c r="AI548" i="2"/>
  <c r="AH548" i="2"/>
  <c r="AG548" i="2"/>
  <c r="AD548" i="2"/>
  <c r="AC548" i="2"/>
  <c r="AB548" i="2"/>
  <c r="AA548" i="2"/>
  <c r="Z548" i="2"/>
  <c r="Y548" i="2"/>
  <c r="X548" i="2"/>
  <c r="W548" i="2"/>
  <c r="V548" i="2"/>
  <c r="U548" i="2"/>
  <c r="T548" i="2"/>
  <c r="S548" i="2"/>
  <c r="R548" i="2"/>
  <c r="BF547" i="2"/>
  <c r="BE547" i="2"/>
  <c r="BD547" i="2"/>
  <c r="BC547" i="2"/>
  <c r="BB547" i="2"/>
  <c r="BA547" i="2"/>
  <c r="AZ547" i="2"/>
  <c r="AY547" i="2"/>
  <c r="AX547" i="2"/>
  <c r="AW547" i="2"/>
  <c r="AV547" i="2"/>
  <c r="AU547" i="2"/>
  <c r="AR547" i="2"/>
  <c r="AQ547" i="2"/>
  <c r="AP547" i="2"/>
  <c r="AO547" i="2"/>
  <c r="AN547" i="2"/>
  <c r="AM547" i="2"/>
  <c r="AL547" i="2"/>
  <c r="AK547" i="2"/>
  <c r="AJ547" i="2"/>
  <c r="AI547" i="2"/>
  <c r="AH547" i="2"/>
  <c r="AG547" i="2"/>
  <c r="AD547" i="2"/>
  <c r="AC547" i="2"/>
  <c r="AB547" i="2"/>
  <c r="AA547" i="2"/>
  <c r="Z547" i="2"/>
  <c r="Y547" i="2"/>
  <c r="X547" i="2"/>
  <c r="W547" i="2"/>
  <c r="V547" i="2"/>
  <c r="U547" i="2"/>
  <c r="T547" i="2"/>
  <c r="S547" i="2"/>
  <c r="R547" i="2"/>
  <c r="BF546" i="2"/>
  <c r="BE546" i="2"/>
  <c r="BD546" i="2"/>
  <c r="BC546" i="2"/>
  <c r="BB546" i="2"/>
  <c r="BA546" i="2"/>
  <c r="AZ546" i="2"/>
  <c r="AY546" i="2"/>
  <c r="AX546" i="2"/>
  <c r="AW546" i="2"/>
  <c r="AV546" i="2"/>
  <c r="AU546" i="2"/>
  <c r="AR546" i="2"/>
  <c r="AQ546" i="2"/>
  <c r="AP546" i="2"/>
  <c r="AO546" i="2"/>
  <c r="AN546" i="2"/>
  <c r="AM546" i="2"/>
  <c r="AL546" i="2"/>
  <c r="AK546" i="2"/>
  <c r="AJ546" i="2"/>
  <c r="AI546" i="2"/>
  <c r="AH546" i="2"/>
  <c r="AG546" i="2"/>
  <c r="AD546" i="2"/>
  <c r="AC546" i="2"/>
  <c r="AB546" i="2"/>
  <c r="AA546" i="2"/>
  <c r="Z546" i="2"/>
  <c r="Y546" i="2"/>
  <c r="X546" i="2"/>
  <c r="W546" i="2"/>
  <c r="V546" i="2"/>
  <c r="U546" i="2"/>
  <c r="T546" i="2"/>
  <c r="S546" i="2"/>
  <c r="R546" i="2"/>
  <c r="BF545" i="2"/>
  <c r="BE545" i="2"/>
  <c r="BD545" i="2"/>
  <c r="BC545" i="2"/>
  <c r="BB545" i="2"/>
  <c r="BA545" i="2"/>
  <c r="AZ545" i="2"/>
  <c r="AY545" i="2"/>
  <c r="AX545" i="2"/>
  <c r="AW545" i="2"/>
  <c r="AV545" i="2"/>
  <c r="AU545" i="2"/>
  <c r="AR545" i="2"/>
  <c r="AQ545" i="2"/>
  <c r="AP545" i="2"/>
  <c r="AO545" i="2"/>
  <c r="AN545" i="2"/>
  <c r="AM545" i="2"/>
  <c r="AL545" i="2"/>
  <c r="AK545" i="2"/>
  <c r="AJ545" i="2"/>
  <c r="AI545" i="2"/>
  <c r="AH545" i="2"/>
  <c r="AG545" i="2"/>
  <c r="AD545" i="2"/>
  <c r="AC545" i="2"/>
  <c r="AB545" i="2"/>
  <c r="AA545" i="2"/>
  <c r="Z545" i="2"/>
  <c r="Y545" i="2"/>
  <c r="X545" i="2"/>
  <c r="W545" i="2"/>
  <c r="V545" i="2"/>
  <c r="U545" i="2"/>
  <c r="T545" i="2"/>
  <c r="S545" i="2"/>
  <c r="R545" i="2"/>
  <c r="BF544" i="2"/>
  <c r="BE544" i="2"/>
  <c r="BD544" i="2"/>
  <c r="BC544" i="2"/>
  <c r="BB544" i="2"/>
  <c r="BA544" i="2"/>
  <c r="AZ544" i="2"/>
  <c r="AY544" i="2"/>
  <c r="AX544" i="2"/>
  <c r="AW544" i="2"/>
  <c r="AV544" i="2"/>
  <c r="AU544" i="2"/>
  <c r="AR544" i="2"/>
  <c r="AQ544" i="2"/>
  <c r="AP544" i="2"/>
  <c r="AO544" i="2"/>
  <c r="AN544" i="2"/>
  <c r="AM544" i="2"/>
  <c r="AL544" i="2"/>
  <c r="AK544" i="2"/>
  <c r="AJ544" i="2"/>
  <c r="AI544" i="2"/>
  <c r="AH544" i="2"/>
  <c r="AG544" i="2"/>
  <c r="AD544" i="2"/>
  <c r="AC544" i="2"/>
  <c r="AB544" i="2"/>
  <c r="AA544" i="2"/>
  <c r="Z544" i="2"/>
  <c r="Y544" i="2"/>
  <c r="X544" i="2"/>
  <c r="W544" i="2"/>
  <c r="V544" i="2"/>
  <c r="U544" i="2"/>
  <c r="T544" i="2"/>
  <c r="S544" i="2"/>
  <c r="R544" i="2"/>
  <c r="BF543" i="2"/>
  <c r="BE543" i="2"/>
  <c r="BD543" i="2"/>
  <c r="BC543" i="2"/>
  <c r="BB543" i="2"/>
  <c r="BA543" i="2"/>
  <c r="AZ543" i="2"/>
  <c r="AY543" i="2"/>
  <c r="AX543" i="2"/>
  <c r="AW543" i="2"/>
  <c r="AV543" i="2"/>
  <c r="AU543" i="2"/>
  <c r="AR543" i="2"/>
  <c r="AQ543" i="2"/>
  <c r="AP543" i="2"/>
  <c r="AO543" i="2"/>
  <c r="AN543" i="2"/>
  <c r="AM543" i="2"/>
  <c r="AL543" i="2"/>
  <c r="AK543" i="2"/>
  <c r="AJ543" i="2"/>
  <c r="AI543" i="2"/>
  <c r="AH543" i="2"/>
  <c r="AG543" i="2"/>
  <c r="AD543" i="2"/>
  <c r="AC543" i="2"/>
  <c r="AB543" i="2"/>
  <c r="AA543" i="2"/>
  <c r="Z543" i="2"/>
  <c r="Y543" i="2"/>
  <c r="X543" i="2"/>
  <c r="W543" i="2"/>
  <c r="V543" i="2"/>
  <c r="U543" i="2"/>
  <c r="T543" i="2"/>
  <c r="S543" i="2"/>
  <c r="R543" i="2"/>
  <c r="BF542" i="2"/>
  <c r="BE542" i="2"/>
  <c r="BD542" i="2"/>
  <c r="BC542" i="2"/>
  <c r="BB542" i="2"/>
  <c r="BA542" i="2"/>
  <c r="AZ542" i="2"/>
  <c r="AY542" i="2"/>
  <c r="AX542" i="2"/>
  <c r="AW542" i="2"/>
  <c r="AV542" i="2"/>
  <c r="AU542" i="2"/>
  <c r="AR542" i="2"/>
  <c r="AQ542" i="2"/>
  <c r="AP542" i="2"/>
  <c r="AO542" i="2"/>
  <c r="AN542" i="2"/>
  <c r="AM542" i="2"/>
  <c r="AL542" i="2"/>
  <c r="AK542" i="2"/>
  <c r="AJ542" i="2"/>
  <c r="AI542" i="2"/>
  <c r="AH542" i="2"/>
  <c r="AG542" i="2"/>
  <c r="AD542" i="2"/>
  <c r="AC542" i="2"/>
  <c r="AB542" i="2"/>
  <c r="AA542" i="2"/>
  <c r="Z542" i="2"/>
  <c r="Y542" i="2"/>
  <c r="X542" i="2"/>
  <c r="W542" i="2"/>
  <c r="V542" i="2"/>
  <c r="U542" i="2"/>
  <c r="T542" i="2"/>
  <c r="S542" i="2"/>
  <c r="R542" i="2"/>
  <c r="BF541" i="2"/>
  <c r="BE541" i="2"/>
  <c r="BD541" i="2"/>
  <c r="BC541" i="2"/>
  <c r="BB541" i="2"/>
  <c r="BA541" i="2"/>
  <c r="AZ541" i="2"/>
  <c r="AY541" i="2"/>
  <c r="AX541" i="2"/>
  <c r="AW541" i="2"/>
  <c r="AV541" i="2"/>
  <c r="AU541" i="2"/>
  <c r="AR541" i="2"/>
  <c r="AQ541" i="2"/>
  <c r="AP541" i="2"/>
  <c r="AO541" i="2"/>
  <c r="AN541" i="2"/>
  <c r="AM541" i="2"/>
  <c r="AL541" i="2"/>
  <c r="AK541" i="2"/>
  <c r="AJ541" i="2"/>
  <c r="AI541" i="2"/>
  <c r="AH541" i="2"/>
  <c r="AG541" i="2"/>
  <c r="AD541" i="2"/>
  <c r="AC541" i="2"/>
  <c r="AB541" i="2"/>
  <c r="AA541" i="2"/>
  <c r="Z541" i="2"/>
  <c r="Y541" i="2"/>
  <c r="X541" i="2"/>
  <c r="W541" i="2"/>
  <c r="V541" i="2"/>
  <c r="U541" i="2"/>
  <c r="T541" i="2"/>
  <c r="S541" i="2"/>
  <c r="R541" i="2"/>
  <c r="BF540" i="2"/>
  <c r="BE540" i="2"/>
  <c r="BD540" i="2"/>
  <c r="BC540" i="2"/>
  <c r="BB540" i="2"/>
  <c r="BA540" i="2"/>
  <c r="AZ540" i="2"/>
  <c r="AY540" i="2"/>
  <c r="AX540" i="2"/>
  <c r="AW540" i="2"/>
  <c r="AV540" i="2"/>
  <c r="AU540" i="2"/>
  <c r="AR540" i="2"/>
  <c r="AQ540" i="2"/>
  <c r="AP540" i="2"/>
  <c r="AO540" i="2"/>
  <c r="AN540" i="2"/>
  <c r="AM540" i="2"/>
  <c r="AL540" i="2"/>
  <c r="AK540" i="2"/>
  <c r="AJ540" i="2"/>
  <c r="AI540" i="2"/>
  <c r="AH540" i="2"/>
  <c r="AG540" i="2"/>
  <c r="AD540" i="2"/>
  <c r="AC540" i="2"/>
  <c r="AB540" i="2"/>
  <c r="AA540" i="2"/>
  <c r="Z540" i="2"/>
  <c r="Y540" i="2"/>
  <c r="X540" i="2"/>
  <c r="W540" i="2"/>
  <c r="V540" i="2"/>
  <c r="U540" i="2"/>
  <c r="T540" i="2"/>
  <c r="S540" i="2"/>
  <c r="R540" i="2"/>
  <c r="BF539" i="2"/>
  <c r="BE539" i="2"/>
  <c r="BD539" i="2"/>
  <c r="BC539" i="2"/>
  <c r="BB539" i="2"/>
  <c r="BA539" i="2"/>
  <c r="AZ539" i="2"/>
  <c r="AY539" i="2"/>
  <c r="AX539" i="2"/>
  <c r="AW539" i="2"/>
  <c r="AV539" i="2"/>
  <c r="AU539" i="2"/>
  <c r="AR539" i="2"/>
  <c r="AQ539" i="2"/>
  <c r="AP539" i="2"/>
  <c r="AO539" i="2"/>
  <c r="AN539" i="2"/>
  <c r="AM539" i="2"/>
  <c r="AL539" i="2"/>
  <c r="AK539" i="2"/>
  <c r="AJ539" i="2"/>
  <c r="AI539" i="2"/>
  <c r="AH539" i="2"/>
  <c r="AG539" i="2"/>
  <c r="AD539" i="2"/>
  <c r="AC539" i="2"/>
  <c r="AB539" i="2"/>
  <c r="AA539" i="2"/>
  <c r="Z539" i="2"/>
  <c r="Y539" i="2"/>
  <c r="X539" i="2"/>
  <c r="W539" i="2"/>
  <c r="V539" i="2"/>
  <c r="U539" i="2"/>
  <c r="T539" i="2"/>
  <c r="S539" i="2"/>
  <c r="R539" i="2"/>
  <c r="BF538" i="2"/>
  <c r="BE538" i="2"/>
  <c r="BD538" i="2"/>
  <c r="BC538" i="2"/>
  <c r="BB538" i="2"/>
  <c r="BA538" i="2"/>
  <c r="AZ538" i="2"/>
  <c r="AY538" i="2"/>
  <c r="AX538" i="2"/>
  <c r="AW538" i="2"/>
  <c r="AV538" i="2"/>
  <c r="AU538" i="2"/>
  <c r="AR538" i="2"/>
  <c r="AQ538" i="2"/>
  <c r="AP538" i="2"/>
  <c r="AO538" i="2"/>
  <c r="AN538" i="2"/>
  <c r="AM538" i="2"/>
  <c r="AL538" i="2"/>
  <c r="AK538" i="2"/>
  <c r="AJ538" i="2"/>
  <c r="AI538" i="2"/>
  <c r="AH538" i="2"/>
  <c r="AG538" i="2"/>
  <c r="AD538" i="2"/>
  <c r="AC538" i="2"/>
  <c r="AB538" i="2"/>
  <c r="AA538" i="2"/>
  <c r="Z538" i="2"/>
  <c r="Y538" i="2"/>
  <c r="X538" i="2"/>
  <c r="W538" i="2"/>
  <c r="V538" i="2"/>
  <c r="U538" i="2"/>
  <c r="T538" i="2"/>
  <c r="S538" i="2"/>
  <c r="R538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R537" i="2"/>
  <c r="AQ537" i="2"/>
  <c r="AP537" i="2"/>
  <c r="AO537" i="2"/>
  <c r="AN537" i="2"/>
  <c r="AM537" i="2"/>
  <c r="AL537" i="2"/>
  <c r="AK537" i="2"/>
  <c r="AJ537" i="2"/>
  <c r="AI537" i="2"/>
  <c r="AH537" i="2"/>
  <c r="AG537" i="2"/>
  <c r="AD537" i="2"/>
  <c r="AC537" i="2"/>
  <c r="AB537" i="2"/>
  <c r="AA537" i="2"/>
  <c r="Z537" i="2"/>
  <c r="Y537" i="2"/>
  <c r="X537" i="2"/>
  <c r="W537" i="2"/>
  <c r="V537" i="2"/>
  <c r="U537" i="2"/>
  <c r="T537" i="2"/>
  <c r="S537" i="2"/>
  <c r="R537" i="2"/>
  <c r="BF536" i="2"/>
  <c r="BE536" i="2"/>
  <c r="BD536" i="2"/>
  <c r="BC536" i="2"/>
  <c r="BB536" i="2"/>
  <c r="BA536" i="2"/>
  <c r="AZ536" i="2"/>
  <c r="AY536" i="2"/>
  <c r="AX536" i="2"/>
  <c r="AW536" i="2"/>
  <c r="AV536" i="2"/>
  <c r="AU536" i="2"/>
  <c r="AR536" i="2"/>
  <c r="AQ536" i="2"/>
  <c r="AP536" i="2"/>
  <c r="AO536" i="2"/>
  <c r="AN536" i="2"/>
  <c r="AM536" i="2"/>
  <c r="AL536" i="2"/>
  <c r="AK536" i="2"/>
  <c r="AJ536" i="2"/>
  <c r="AI536" i="2"/>
  <c r="AH536" i="2"/>
  <c r="AG536" i="2"/>
  <c r="AD536" i="2"/>
  <c r="AC536" i="2"/>
  <c r="AB536" i="2"/>
  <c r="AA536" i="2"/>
  <c r="Z536" i="2"/>
  <c r="Y536" i="2"/>
  <c r="X536" i="2"/>
  <c r="W536" i="2"/>
  <c r="V536" i="2"/>
  <c r="U536" i="2"/>
  <c r="T536" i="2"/>
  <c r="S536" i="2"/>
  <c r="R536" i="2"/>
  <c r="BF535" i="2"/>
  <c r="BE535" i="2"/>
  <c r="BD535" i="2"/>
  <c r="BC535" i="2"/>
  <c r="BB535" i="2"/>
  <c r="BA535" i="2"/>
  <c r="AZ535" i="2"/>
  <c r="AY535" i="2"/>
  <c r="AX535" i="2"/>
  <c r="AW535" i="2"/>
  <c r="AV535" i="2"/>
  <c r="AU535" i="2"/>
  <c r="AR535" i="2"/>
  <c r="AQ535" i="2"/>
  <c r="AP535" i="2"/>
  <c r="AO535" i="2"/>
  <c r="AN535" i="2"/>
  <c r="AM535" i="2"/>
  <c r="AL535" i="2"/>
  <c r="AK535" i="2"/>
  <c r="AJ535" i="2"/>
  <c r="AI535" i="2"/>
  <c r="AH535" i="2"/>
  <c r="AG535" i="2"/>
  <c r="AD535" i="2"/>
  <c r="AC535" i="2"/>
  <c r="AB535" i="2"/>
  <c r="AA535" i="2"/>
  <c r="Z535" i="2"/>
  <c r="Y535" i="2"/>
  <c r="X535" i="2"/>
  <c r="W535" i="2"/>
  <c r="V535" i="2"/>
  <c r="U535" i="2"/>
  <c r="T535" i="2"/>
  <c r="S535" i="2"/>
  <c r="R535" i="2"/>
  <c r="BF534" i="2"/>
  <c r="BE534" i="2"/>
  <c r="BD534" i="2"/>
  <c r="BC534" i="2"/>
  <c r="BB534" i="2"/>
  <c r="BA534" i="2"/>
  <c r="AZ534" i="2"/>
  <c r="AY534" i="2"/>
  <c r="AX534" i="2"/>
  <c r="AW534" i="2"/>
  <c r="AV534" i="2"/>
  <c r="AU534" i="2"/>
  <c r="AR534" i="2"/>
  <c r="AQ534" i="2"/>
  <c r="AP534" i="2"/>
  <c r="AO534" i="2"/>
  <c r="AN534" i="2"/>
  <c r="AM534" i="2"/>
  <c r="AL534" i="2"/>
  <c r="AK534" i="2"/>
  <c r="AJ534" i="2"/>
  <c r="AI534" i="2"/>
  <c r="AH534" i="2"/>
  <c r="AG534" i="2"/>
  <c r="AD534" i="2"/>
  <c r="AC534" i="2"/>
  <c r="AB534" i="2"/>
  <c r="AA534" i="2"/>
  <c r="Z534" i="2"/>
  <c r="Y534" i="2"/>
  <c r="X534" i="2"/>
  <c r="W534" i="2"/>
  <c r="V534" i="2"/>
  <c r="U534" i="2"/>
  <c r="T534" i="2"/>
  <c r="S534" i="2"/>
  <c r="R534" i="2"/>
  <c r="BF533" i="2"/>
  <c r="BE533" i="2"/>
  <c r="BD533" i="2"/>
  <c r="BC533" i="2"/>
  <c r="BB533" i="2"/>
  <c r="BA533" i="2"/>
  <c r="AZ533" i="2"/>
  <c r="AY533" i="2"/>
  <c r="AX533" i="2"/>
  <c r="AW533" i="2"/>
  <c r="AV533" i="2"/>
  <c r="AU533" i="2"/>
  <c r="AR533" i="2"/>
  <c r="AQ533" i="2"/>
  <c r="AP533" i="2"/>
  <c r="AO533" i="2"/>
  <c r="AN533" i="2"/>
  <c r="AM533" i="2"/>
  <c r="AL533" i="2"/>
  <c r="AK533" i="2"/>
  <c r="AJ533" i="2"/>
  <c r="AI533" i="2"/>
  <c r="AH533" i="2"/>
  <c r="AG533" i="2"/>
  <c r="AD533" i="2"/>
  <c r="AC533" i="2"/>
  <c r="AB533" i="2"/>
  <c r="AA533" i="2"/>
  <c r="Z533" i="2"/>
  <c r="Y533" i="2"/>
  <c r="X533" i="2"/>
  <c r="W533" i="2"/>
  <c r="V533" i="2"/>
  <c r="U533" i="2"/>
  <c r="T533" i="2"/>
  <c r="S533" i="2"/>
  <c r="R533" i="2"/>
  <c r="BF532" i="2"/>
  <c r="BE532" i="2"/>
  <c r="BD532" i="2"/>
  <c r="BC532" i="2"/>
  <c r="BB532" i="2"/>
  <c r="BA532" i="2"/>
  <c r="AZ532" i="2"/>
  <c r="AY532" i="2"/>
  <c r="AX532" i="2"/>
  <c r="AW532" i="2"/>
  <c r="AV532" i="2"/>
  <c r="AU532" i="2"/>
  <c r="AR532" i="2"/>
  <c r="AQ532" i="2"/>
  <c r="AP532" i="2"/>
  <c r="AO532" i="2"/>
  <c r="AN532" i="2"/>
  <c r="AM532" i="2"/>
  <c r="AL532" i="2"/>
  <c r="AK532" i="2"/>
  <c r="AJ532" i="2"/>
  <c r="AI532" i="2"/>
  <c r="AH532" i="2"/>
  <c r="AG532" i="2"/>
  <c r="AD532" i="2"/>
  <c r="AC532" i="2"/>
  <c r="AB532" i="2"/>
  <c r="AA532" i="2"/>
  <c r="Z532" i="2"/>
  <c r="Y532" i="2"/>
  <c r="X532" i="2"/>
  <c r="W532" i="2"/>
  <c r="V532" i="2"/>
  <c r="U532" i="2"/>
  <c r="T532" i="2"/>
  <c r="S532" i="2"/>
  <c r="R532" i="2"/>
  <c r="BF531" i="2"/>
  <c r="BE531" i="2"/>
  <c r="BD531" i="2"/>
  <c r="BC531" i="2"/>
  <c r="BB531" i="2"/>
  <c r="BA531" i="2"/>
  <c r="AZ531" i="2"/>
  <c r="AY531" i="2"/>
  <c r="AX531" i="2"/>
  <c r="AW531" i="2"/>
  <c r="AV531" i="2"/>
  <c r="AU531" i="2"/>
  <c r="AR531" i="2"/>
  <c r="AQ531" i="2"/>
  <c r="AP531" i="2"/>
  <c r="AO531" i="2"/>
  <c r="AN531" i="2"/>
  <c r="AM531" i="2"/>
  <c r="AL531" i="2"/>
  <c r="AK531" i="2"/>
  <c r="AJ531" i="2"/>
  <c r="AI531" i="2"/>
  <c r="AH531" i="2"/>
  <c r="AG531" i="2"/>
  <c r="AD531" i="2"/>
  <c r="AC531" i="2"/>
  <c r="AB531" i="2"/>
  <c r="AA531" i="2"/>
  <c r="Z531" i="2"/>
  <c r="Y531" i="2"/>
  <c r="X531" i="2"/>
  <c r="W531" i="2"/>
  <c r="V531" i="2"/>
  <c r="U531" i="2"/>
  <c r="T531" i="2"/>
  <c r="S531" i="2"/>
  <c r="R531" i="2"/>
  <c r="BF530" i="2"/>
  <c r="BE530" i="2"/>
  <c r="BD530" i="2"/>
  <c r="BC530" i="2"/>
  <c r="BB530" i="2"/>
  <c r="BA530" i="2"/>
  <c r="AZ530" i="2"/>
  <c r="AY530" i="2"/>
  <c r="AX530" i="2"/>
  <c r="AW530" i="2"/>
  <c r="AV530" i="2"/>
  <c r="AU530" i="2"/>
  <c r="AR530" i="2"/>
  <c r="AQ530" i="2"/>
  <c r="AP530" i="2"/>
  <c r="AO530" i="2"/>
  <c r="AN530" i="2"/>
  <c r="AM530" i="2"/>
  <c r="AL530" i="2"/>
  <c r="AK530" i="2"/>
  <c r="AJ530" i="2"/>
  <c r="AI530" i="2"/>
  <c r="AH530" i="2"/>
  <c r="AG530" i="2"/>
  <c r="AD530" i="2"/>
  <c r="AC530" i="2"/>
  <c r="AB530" i="2"/>
  <c r="AA530" i="2"/>
  <c r="Z530" i="2"/>
  <c r="Y530" i="2"/>
  <c r="X530" i="2"/>
  <c r="W530" i="2"/>
  <c r="V530" i="2"/>
  <c r="U530" i="2"/>
  <c r="T530" i="2"/>
  <c r="S530" i="2"/>
  <c r="R530" i="2"/>
  <c r="BF529" i="2"/>
  <c r="BE529" i="2"/>
  <c r="BD529" i="2"/>
  <c r="BC529" i="2"/>
  <c r="BB529" i="2"/>
  <c r="BA529" i="2"/>
  <c r="AZ529" i="2"/>
  <c r="AY529" i="2"/>
  <c r="AX529" i="2"/>
  <c r="AW529" i="2"/>
  <c r="AV529" i="2"/>
  <c r="AU529" i="2"/>
  <c r="AR529" i="2"/>
  <c r="AQ529" i="2"/>
  <c r="AP529" i="2"/>
  <c r="AO529" i="2"/>
  <c r="AN529" i="2"/>
  <c r="AM529" i="2"/>
  <c r="AL529" i="2"/>
  <c r="AK529" i="2"/>
  <c r="AJ529" i="2"/>
  <c r="AI529" i="2"/>
  <c r="AH529" i="2"/>
  <c r="AG529" i="2"/>
  <c r="AD529" i="2"/>
  <c r="AC529" i="2"/>
  <c r="AB529" i="2"/>
  <c r="AA529" i="2"/>
  <c r="Z529" i="2"/>
  <c r="Y529" i="2"/>
  <c r="X529" i="2"/>
  <c r="W529" i="2"/>
  <c r="V529" i="2"/>
  <c r="U529" i="2"/>
  <c r="T529" i="2"/>
  <c r="S529" i="2"/>
  <c r="R529" i="2"/>
  <c r="BF528" i="2"/>
  <c r="BE528" i="2"/>
  <c r="BD528" i="2"/>
  <c r="BC528" i="2"/>
  <c r="BB528" i="2"/>
  <c r="BA528" i="2"/>
  <c r="AZ528" i="2"/>
  <c r="AY528" i="2"/>
  <c r="AX528" i="2"/>
  <c r="AW528" i="2"/>
  <c r="AV528" i="2"/>
  <c r="AU528" i="2"/>
  <c r="AR528" i="2"/>
  <c r="AQ528" i="2"/>
  <c r="AP528" i="2"/>
  <c r="AO528" i="2"/>
  <c r="AN528" i="2"/>
  <c r="AM528" i="2"/>
  <c r="AL528" i="2"/>
  <c r="AK528" i="2"/>
  <c r="AJ528" i="2"/>
  <c r="AI528" i="2"/>
  <c r="AH528" i="2"/>
  <c r="AG528" i="2"/>
  <c r="AD528" i="2"/>
  <c r="AC528" i="2"/>
  <c r="AB528" i="2"/>
  <c r="AA528" i="2"/>
  <c r="Z528" i="2"/>
  <c r="Y528" i="2"/>
  <c r="X528" i="2"/>
  <c r="W528" i="2"/>
  <c r="V528" i="2"/>
  <c r="U528" i="2"/>
  <c r="T528" i="2"/>
  <c r="S528" i="2"/>
  <c r="R528" i="2"/>
  <c r="BF527" i="2"/>
  <c r="BE527" i="2"/>
  <c r="BD527" i="2"/>
  <c r="BC527" i="2"/>
  <c r="BB527" i="2"/>
  <c r="BA527" i="2"/>
  <c r="AZ527" i="2"/>
  <c r="AY527" i="2"/>
  <c r="AX527" i="2"/>
  <c r="AW527" i="2"/>
  <c r="AV527" i="2"/>
  <c r="AU527" i="2"/>
  <c r="AR527" i="2"/>
  <c r="AQ527" i="2"/>
  <c r="AP527" i="2"/>
  <c r="AO527" i="2"/>
  <c r="AN527" i="2"/>
  <c r="AM527" i="2"/>
  <c r="AL527" i="2"/>
  <c r="AK527" i="2"/>
  <c r="AJ527" i="2"/>
  <c r="AI527" i="2"/>
  <c r="AH527" i="2"/>
  <c r="AG527" i="2"/>
  <c r="AD527" i="2"/>
  <c r="AC527" i="2"/>
  <c r="AB527" i="2"/>
  <c r="AA527" i="2"/>
  <c r="Z527" i="2"/>
  <c r="Y527" i="2"/>
  <c r="X527" i="2"/>
  <c r="W527" i="2"/>
  <c r="V527" i="2"/>
  <c r="U527" i="2"/>
  <c r="T527" i="2"/>
  <c r="S527" i="2"/>
  <c r="R527" i="2"/>
  <c r="BF526" i="2"/>
  <c r="BE526" i="2"/>
  <c r="BD526" i="2"/>
  <c r="BC526" i="2"/>
  <c r="BB526" i="2"/>
  <c r="BA526" i="2"/>
  <c r="AZ526" i="2"/>
  <c r="AY526" i="2"/>
  <c r="AX526" i="2"/>
  <c r="AW526" i="2"/>
  <c r="AV526" i="2"/>
  <c r="AU526" i="2"/>
  <c r="AR526" i="2"/>
  <c r="AQ526" i="2"/>
  <c r="AP526" i="2"/>
  <c r="AO526" i="2"/>
  <c r="AN526" i="2"/>
  <c r="AM526" i="2"/>
  <c r="AL526" i="2"/>
  <c r="AK526" i="2"/>
  <c r="AJ526" i="2"/>
  <c r="AI526" i="2"/>
  <c r="AH526" i="2"/>
  <c r="AG526" i="2"/>
  <c r="AD526" i="2"/>
  <c r="AC526" i="2"/>
  <c r="AB526" i="2"/>
  <c r="AA526" i="2"/>
  <c r="Z526" i="2"/>
  <c r="Y526" i="2"/>
  <c r="X526" i="2"/>
  <c r="W526" i="2"/>
  <c r="V526" i="2"/>
  <c r="U526" i="2"/>
  <c r="T526" i="2"/>
  <c r="S526" i="2"/>
  <c r="R526" i="2"/>
  <c r="BF525" i="2"/>
  <c r="BE525" i="2"/>
  <c r="BD525" i="2"/>
  <c r="BC525" i="2"/>
  <c r="BB525" i="2"/>
  <c r="BA525" i="2"/>
  <c r="AZ525" i="2"/>
  <c r="AY525" i="2"/>
  <c r="AX525" i="2"/>
  <c r="AW525" i="2"/>
  <c r="AV525" i="2"/>
  <c r="AU525" i="2"/>
  <c r="AR525" i="2"/>
  <c r="AQ525" i="2"/>
  <c r="AP525" i="2"/>
  <c r="AO525" i="2"/>
  <c r="AN525" i="2"/>
  <c r="AM525" i="2"/>
  <c r="AL525" i="2"/>
  <c r="AK525" i="2"/>
  <c r="AJ525" i="2"/>
  <c r="AI525" i="2"/>
  <c r="AH525" i="2"/>
  <c r="AG525" i="2"/>
  <c r="AD525" i="2"/>
  <c r="AC525" i="2"/>
  <c r="AB525" i="2"/>
  <c r="AA525" i="2"/>
  <c r="Z525" i="2"/>
  <c r="Y525" i="2"/>
  <c r="X525" i="2"/>
  <c r="W525" i="2"/>
  <c r="V525" i="2"/>
  <c r="U525" i="2"/>
  <c r="T525" i="2"/>
  <c r="S525" i="2"/>
  <c r="R525" i="2"/>
  <c r="BF524" i="2"/>
  <c r="BE524" i="2"/>
  <c r="BD524" i="2"/>
  <c r="BC524" i="2"/>
  <c r="BB524" i="2"/>
  <c r="BA524" i="2"/>
  <c r="AZ524" i="2"/>
  <c r="AY524" i="2"/>
  <c r="AX524" i="2"/>
  <c r="AW524" i="2"/>
  <c r="AV524" i="2"/>
  <c r="AU524" i="2"/>
  <c r="AR524" i="2"/>
  <c r="AQ524" i="2"/>
  <c r="AP524" i="2"/>
  <c r="AO524" i="2"/>
  <c r="AN524" i="2"/>
  <c r="AM524" i="2"/>
  <c r="AL524" i="2"/>
  <c r="AK524" i="2"/>
  <c r="AJ524" i="2"/>
  <c r="AI524" i="2"/>
  <c r="AH524" i="2"/>
  <c r="AG524" i="2"/>
  <c r="AD524" i="2"/>
  <c r="AC524" i="2"/>
  <c r="AB524" i="2"/>
  <c r="AA524" i="2"/>
  <c r="Z524" i="2"/>
  <c r="Y524" i="2"/>
  <c r="X524" i="2"/>
  <c r="W524" i="2"/>
  <c r="V524" i="2"/>
  <c r="U524" i="2"/>
  <c r="T524" i="2"/>
  <c r="S524" i="2"/>
  <c r="R524" i="2"/>
  <c r="BF523" i="2"/>
  <c r="BE523" i="2"/>
  <c r="BD523" i="2"/>
  <c r="BC523" i="2"/>
  <c r="BB523" i="2"/>
  <c r="BA523" i="2"/>
  <c r="AZ523" i="2"/>
  <c r="AY523" i="2"/>
  <c r="AX523" i="2"/>
  <c r="AW523" i="2"/>
  <c r="AV523" i="2"/>
  <c r="AU523" i="2"/>
  <c r="AR523" i="2"/>
  <c r="AQ523" i="2"/>
  <c r="AP523" i="2"/>
  <c r="AO523" i="2"/>
  <c r="AN523" i="2"/>
  <c r="AM523" i="2"/>
  <c r="AL523" i="2"/>
  <c r="AK523" i="2"/>
  <c r="AJ523" i="2"/>
  <c r="AI523" i="2"/>
  <c r="AH523" i="2"/>
  <c r="AG523" i="2"/>
  <c r="AD523" i="2"/>
  <c r="AC523" i="2"/>
  <c r="AB523" i="2"/>
  <c r="AA523" i="2"/>
  <c r="Z523" i="2"/>
  <c r="Y523" i="2"/>
  <c r="X523" i="2"/>
  <c r="W523" i="2"/>
  <c r="V523" i="2"/>
  <c r="U523" i="2"/>
  <c r="T523" i="2"/>
  <c r="S523" i="2"/>
  <c r="R523" i="2"/>
  <c r="BF522" i="2"/>
  <c r="BE522" i="2"/>
  <c r="BD522" i="2"/>
  <c r="BC522" i="2"/>
  <c r="BB522" i="2"/>
  <c r="BA522" i="2"/>
  <c r="AZ522" i="2"/>
  <c r="AY522" i="2"/>
  <c r="AX522" i="2"/>
  <c r="AW522" i="2"/>
  <c r="AV522" i="2"/>
  <c r="AU522" i="2"/>
  <c r="AR522" i="2"/>
  <c r="AQ522" i="2"/>
  <c r="AP522" i="2"/>
  <c r="AO522" i="2"/>
  <c r="AN522" i="2"/>
  <c r="AM522" i="2"/>
  <c r="AL522" i="2"/>
  <c r="AK522" i="2"/>
  <c r="AJ522" i="2"/>
  <c r="AI522" i="2"/>
  <c r="AH522" i="2"/>
  <c r="AG522" i="2"/>
  <c r="AD522" i="2"/>
  <c r="AC522" i="2"/>
  <c r="AB522" i="2"/>
  <c r="AA522" i="2"/>
  <c r="Z522" i="2"/>
  <c r="Y522" i="2"/>
  <c r="X522" i="2"/>
  <c r="W522" i="2"/>
  <c r="V522" i="2"/>
  <c r="U522" i="2"/>
  <c r="T522" i="2"/>
  <c r="S522" i="2"/>
  <c r="R522" i="2"/>
  <c r="BF521" i="2"/>
  <c r="BE521" i="2"/>
  <c r="BD521" i="2"/>
  <c r="BC521" i="2"/>
  <c r="BB521" i="2"/>
  <c r="BA521" i="2"/>
  <c r="AZ521" i="2"/>
  <c r="AY521" i="2"/>
  <c r="AX521" i="2"/>
  <c r="AW521" i="2"/>
  <c r="AV521" i="2"/>
  <c r="AU521" i="2"/>
  <c r="AR521" i="2"/>
  <c r="AQ521" i="2"/>
  <c r="AP521" i="2"/>
  <c r="AO521" i="2"/>
  <c r="AN521" i="2"/>
  <c r="AM521" i="2"/>
  <c r="AL521" i="2"/>
  <c r="AK521" i="2"/>
  <c r="AJ521" i="2"/>
  <c r="AI521" i="2"/>
  <c r="AH521" i="2"/>
  <c r="AG521" i="2"/>
  <c r="AD521" i="2"/>
  <c r="AC521" i="2"/>
  <c r="AB521" i="2"/>
  <c r="AA521" i="2"/>
  <c r="Z521" i="2"/>
  <c r="Y521" i="2"/>
  <c r="X521" i="2"/>
  <c r="W521" i="2"/>
  <c r="V521" i="2"/>
  <c r="U521" i="2"/>
  <c r="T521" i="2"/>
  <c r="S521" i="2"/>
  <c r="R521" i="2"/>
  <c r="BF520" i="2"/>
  <c r="BE520" i="2"/>
  <c r="BD520" i="2"/>
  <c r="BC520" i="2"/>
  <c r="BB520" i="2"/>
  <c r="BA520" i="2"/>
  <c r="AZ520" i="2"/>
  <c r="AY520" i="2"/>
  <c r="AX520" i="2"/>
  <c r="AW520" i="2"/>
  <c r="AV520" i="2"/>
  <c r="AU520" i="2"/>
  <c r="AR520" i="2"/>
  <c r="AQ520" i="2"/>
  <c r="AP520" i="2"/>
  <c r="AO520" i="2"/>
  <c r="AN520" i="2"/>
  <c r="AM520" i="2"/>
  <c r="AL520" i="2"/>
  <c r="AK520" i="2"/>
  <c r="AJ520" i="2"/>
  <c r="AI520" i="2"/>
  <c r="AH520" i="2"/>
  <c r="AG520" i="2"/>
  <c r="AD520" i="2"/>
  <c r="AC520" i="2"/>
  <c r="AB520" i="2"/>
  <c r="AA520" i="2"/>
  <c r="Z520" i="2"/>
  <c r="Y520" i="2"/>
  <c r="X520" i="2"/>
  <c r="W520" i="2"/>
  <c r="V520" i="2"/>
  <c r="U520" i="2"/>
  <c r="T520" i="2"/>
  <c r="S520" i="2"/>
  <c r="R520" i="2"/>
  <c r="BF519" i="2"/>
  <c r="BE519" i="2"/>
  <c r="BD519" i="2"/>
  <c r="BC519" i="2"/>
  <c r="BB519" i="2"/>
  <c r="BA519" i="2"/>
  <c r="AZ519" i="2"/>
  <c r="AY519" i="2"/>
  <c r="AX519" i="2"/>
  <c r="AW519" i="2"/>
  <c r="AV519" i="2"/>
  <c r="AU519" i="2"/>
  <c r="AR519" i="2"/>
  <c r="AQ519" i="2"/>
  <c r="AP519" i="2"/>
  <c r="AO519" i="2"/>
  <c r="AN519" i="2"/>
  <c r="AM519" i="2"/>
  <c r="AL519" i="2"/>
  <c r="AK519" i="2"/>
  <c r="AJ519" i="2"/>
  <c r="AI519" i="2"/>
  <c r="AH519" i="2"/>
  <c r="AG519" i="2"/>
  <c r="AD519" i="2"/>
  <c r="AC519" i="2"/>
  <c r="AB519" i="2"/>
  <c r="AA519" i="2"/>
  <c r="Z519" i="2"/>
  <c r="Y519" i="2"/>
  <c r="X519" i="2"/>
  <c r="W519" i="2"/>
  <c r="V519" i="2"/>
  <c r="U519" i="2"/>
  <c r="T519" i="2"/>
  <c r="S519" i="2"/>
  <c r="R519" i="2"/>
  <c r="BF518" i="2"/>
  <c r="BE518" i="2"/>
  <c r="BD518" i="2"/>
  <c r="BC518" i="2"/>
  <c r="BB518" i="2"/>
  <c r="BA518" i="2"/>
  <c r="AZ518" i="2"/>
  <c r="AY518" i="2"/>
  <c r="AX518" i="2"/>
  <c r="AW518" i="2"/>
  <c r="AV518" i="2"/>
  <c r="AU518" i="2"/>
  <c r="AR518" i="2"/>
  <c r="AQ518" i="2"/>
  <c r="AP518" i="2"/>
  <c r="AO518" i="2"/>
  <c r="AN518" i="2"/>
  <c r="AM518" i="2"/>
  <c r="AL518" i="2"/>
  <c r="AK518" i="2"/>
  <c r="AJ518" i="2"/>
  <c r="AI518" i="2"/>
  <c r="AH518" i="2"/>
  <c r="AG518" i="2"/>
  <c r="AD518" i="2"/>
  <c r="AC518" i="2"/>
  <c r="AB518" i="2"/>
  <c r="AA518" i="2"/>
  <c r="Z518" i="2"/>
  <c r="Y518" i="2"/>
  <c r="X518" i="2"/>
  <c r="W518" i="2"/>
  <c r="V518" i="2"/>
  <c r="U518" i="2"/>
  <c r="T518" i="2"/>
  <c r="S518" i="2"/>
  <c r="R518" i="2"/>
  <c r="BF517" i="2"/>
  <c r="BE517" i="2"/>
  <c r="BD517" i="2"/>
  <c r="BC517" i="2"/>
  <c r="BB517" i="2"/>
  <c r="BA517" i="2"/>
  <c r="AZ517" i="2"/>
  <c r="AY517" i="2"/>
  <c r="AX517" i="2"/>
  <c r="AW517" i="2"/>
  <c r="AV517" i="2"/>
  <c r="AU517" i="2"/>
  <c r="AR517" i="2"/>
  <c r="AQ517" i="2"/>
  <c r="AP517" i="2"/>
  <c r="AO517" i="2"/>
  <c r="AN517" i="2"/>
  <c r="AM517" i="2"/>
  <c r="AL517" i="2"/>
  <c r="AK517" i="2"/>
  <c r="AJ517" i="2"/>
  <c r="AI517" i="2"/>
  <c r="AH517" i="2"/>
  <c r="AG517" i="2"/>
  <c r="AD517" i="2"/>
  <c r="AC517" i="2"/>
  <c r="AB517" i="2"/>
  <c r="AA517" i="2"/>
  <c r="Z517" i="2"/>
  <c r="Y517" i="2"/>
  <c r="X517" i="2"/>
  <c r="W517" i="2"/>
  <c r="V517" i="2"/>
  <c r="U517" i="2"/>
  <c r="T517" i="2"/>
  <c r="S517" i="2"/>
  <c r="R517" i="2"/>
  <c r="BF516" i="2"/>
  <c r="BE516" i="2"/>
  <c r="BD516" i="2"/>
  <c r="BC516" i="2"/>
  <c r="BB516" i="2"/>
  <c r="BA516" i="2"/>
  <c r="AZ516" i="2"/>
  <c r="AY516" i="2"/>
  <c r="AX516" i="2"/>
  <c r="AW516" i="2"/>
  <c r="AV516" i="2"/>
  <c r="AU516" i="2"/>
  <c r="AR516" i="2"/>
  <c r="AQ516" i="2"/>
  <c r="AP516" i="2"/>
  <c r="AO516" i="2"/>
  <c r="AN516" i="2"/>
  <c r="AM516" i="2"/>
  <c r="AL516" i="2"/>
  <c r="AK516" i="2"/>
  <c r="AJ516" i="2"/>
  <c r="AI516" i="2"/>
  <c r="AH516" i="2"/>
  <c r="AG516" i="2"/>
  <c r="AD516" i="2"/>
  <c r="AC516" i="2"/>
  <c r="AB516" i="2"/>
  <c r="AA516" i="2"/>
  <c r="Z516" i="2"/>
  <c r="Y516" i="2"/>
  <c r="X516" i="2"/>
  <c r="W516" i="2"/>
  <c r="V516" i="2"/>
  <c r="U516" i="2"/>
  <c r="T516" i="2"/>
  <c r="S516" i="2"/>
  <c r="R516" i="2"/>
  <c r="BF515" i="2"/>
  <c r="BE515" i="2"/>
  <c r="BD515" i="2"/>
  <c r="BC515" i="2"/>
  <c r="BB515" i="2"/>
  <c r="BA515" i="2"/>
  <c r="AZ515" i="2"/>
  <c r="AY515" i="2"/>
  <c r="AX515" i="2"/>
  <c r="AW515" i="2"/>
  <c r="AV515" i="2"/>
  <c r="AU515" i="2"/>
  <c r="AR515" i="2"/>
  <c r="AQ515" i="2"/>
  <c r="AP515" i="2"/>
  <c r="AO515" i="2"/>
  <c r="AN515" i="2"/>
  <c r="AM515" i="2"/>
  <c r="AL515" i="2"/>
  <c r="AK515" i="2"/>
  <c r="AJ515" i="2"/>
  <c r="AI515" i="2"/>
  <c r="AH515" i="2"/>
  <c r="AG515" i="2"/>
  <c r="AD515" i="2"/>
  <c r="AC515" i="2"/>
  <c r="AB515" i="2"/>
  <c r="AA515" i="2"/>
  <c r="Z515" i="2"/>
  <c r="Y515" i="2"/>
  <c r="X515" i="2"/>
  <c r="W515" i="2"/>
  <c r="V515" i="2"/>
  <c r="U515" i="2"/>
  <c r="T515" i="2"/>
  <c r="S515" i="2"/>
  <c r="R515" i="2"/>
  <c r="BF514" i="2"/>
  <c r="BE514" i="2"/>
  <c r="BD514" i="2"/>
  <c r="BC514" i="2"/>
  <c r="BB514" i="2"/>
  <c r="BA514" i="2"/>
  <c r="AZ514" i="2"/>
  <c r="AY514" i="2"/>
  <c r="AX514" i="2"/>
  <c r="AW514" i="2"/>
  <c r="AV514" i="2"/>
  <c r="AU514" i="2"/>
  <c r="AR514" i="2"/>
  <c r="AQ514" i="2"/>
  <c r="AP514" i="2"/>
  <c r="AO514" i="2"/>
  <c r="AN514" i="2"/>
  <c r="AM514" i="2"/>
  <c r="AL514" i="2"/>
  <c r="AK514" i="2"/>
  <c r="AJ514" i="2"/>
  <c r="AI514" i="2"/>
  <c r="AH514" i="2"/>
  <c r="AG514" i="2"/>
  <c r="AD514" i="2"/>
  <c r="AC514" i="2"/>
  <c r="AB514" i="2"/>
  <c r="AA514" i="2"/>
  <c r="Z514" i="2"/>
  <c r="Y514" i="2"/>
  <c r="X514" i="2"/>
  <c r="W514" i="2"/>
  <c r="V514" i="2"/>
  <c r="U514" i="2"/>
  <c r="T514" i="2"/>
  <c r="S514" i="2"/>
  <c r="R514" i="2"/>
  <c r="BF513" i="2"/>
  <c r="BE513" i="2"/>
  <c r="BD513" i="2"/>
  <c r="BC513" i="2"/>
  <c r="BB513" i="2"/>
  <c r="BA513" i="2"/>
  <c r="AZ513" i="2"/>
  <c r="AY513" i="2"/>
  <c r="AX513" i="2"/>
  <c r="AW513" i="2"/>
  <c r="AV513" i="2"/>
  <c r="AU513" i="2"/>
  <c r="AR513" i="2"/>
  <c r="AQ513" i="2"/>
  <c r="AP513" i="2"/>
  <c r="AO513" i="2"/>
  <c r="AN513" i="2"/>
  <c r="AM513" i="2"/>
  <c r="AL513" i="2"/>
  <c r="AK513" i="2"/>
  <c r="AJ513" i="2"/>
  <c r="AI513" i="2"/>
  <c r="AH513" i="2"/>
  <c r="AG513" i="2"/>
  <c r="AD513" i="2"/>
  <c r="AC513" i="2"/>
  <c r="AB513" i="2"/>
  <c r="AA513" i="2"/>
  <c r="Z513" i="2"/>
  <c r="Y513" i="2"/>
  <c r="X513" i="2"/>
  <c r="W513" i="2"/>
  <c r="V513" i="2"/>
  <c r="U513" i="2"/>
  <c r="T513" i="2"/>
  <c r="S513" i="2"/>
  <c r="R513" i="2"/>
  <c r="BF512" i="2"/>
  <c r="BE512" i="2"/>
  <c r="BD512" i="2"/>
  <c r="BC512" i="2"/>
  <c r="BB512" i="2"/>
  <c r="BA512" i="2"/>
  <c r="AZ512" i="2"/>
  <c r="AY512" i="2"/>
  <c r="AX512" i="2"/>
  <c r="AW512" i="2"/>
  <c r="AV512" i="2"/>
  <c r="AU512" i="2"/>
  <c r="AR512" i="2"/>
  <c r="AQ512" i="2"/>
  <c r="AP512" i="2"/>
  <c r="AO512" i="2"/>
  <c r="AN512" i="2"/>
  <c r="AM512" i="2"/>
  <c r="AL512" i="2"/>
  <c r="AK512" i="2"/>
  <c r="AJ512" i="2"/>
  <c r="AI512" i="2"/>
  <c r="AH512" i="2"/>
  <c r="AG512" i="2"/>
  <c r="AD512" i="2"/>
  <c r="AC512" i="2"/>
  <c r="AB512" i="2"/>
  <c r="AA512" i="2"/>
  <c r="Z512" i="2"/>
  <c r="Y512" i="2"/>
  <c r="X512" i="2"/>
  <c r="W512" i="2"/>
  <c r="V512" i="2"/>
  <c r="U512" i="2"/>
  <c r="T512" i="2"/>
  <c r="S512" i="2"/>
  <c r="R512" i="2"/>
  <c r="BF511" i="2"/>
  <c r="BE511" i="2"/>
  <c r="BD511" i="2"/>
  <c r="BC511" i="2"/>
  <c r="BB511" i="2"/>
  <c r="BA511" i="2"/>
  <c r="AZ511" i="2"/>
  <c r="AY511" i="2"/>
  <c r="AX511" i="2"/>
  <c r="AW511" i="2"/>
  <c r="AV511" i="2"/>
  <c r="AU511" i="2"/>
  <c r="AR511" i="2"/>
  <c r="AQ511" i="2"/>
  <c r="AP511" i="2"/>
  <c r="AO511" i="2"/>
  <c r="AN511" i="2"/>
  <c r="AM511" i="2"/>
  <c r="AL511" i="2"/>
  <c r="AK511" i="2"/>
  <c r="AJ511" i="2"/>
  <c r="AI511" i="2"/>
  <c r="AH511" i="2"/>
  <c r="AG511" i="2"/>
  <c r="AD511" i="2"/>
  <c r="AC511" i="2"/>
  <c r="AB511" i="2"/>
  <c r="AA511" i="2"/>
  <c r="Z511" i="2"/>
  <c r="Y511" i="2"/>
  <c r="X511" i="2"/>
  <c r="W511" i="2"/>
  <c r="V511" i="2"/>
  <c r="U511" i="2"/>
  <c r="T511" i="2"/>
  <c r="S511" i="2"/>
  <c r="R511" i="2"/>
  <c r="BF510" i="2"/>
  <c r="BE510" i="2"/>
  <c r="BD510" i="2"/>
  <c r="BC510" i="2"/>
  <c r="BB510" i="2"/>
  <c r="BA510" i="2"/>
  <c r="AZ510" i="2"/>
  <c r="AY510" i="2"/>
  <c r="AX510" i="2"/>
  <c r="AW510" i="2"/>
  <c r="AV510" i="2"/>
  <c r="AU510" i="2"/>
  <c r="AR510" i="2"/>
  <c r="AQ510" i="2"/>
  <c r="AP510" i="2"/>
  <c r="AO510" i="2"/>
  <c r="AN510" i="2"/>
  <c r="AM510" i="2"/>
  <c r="AL510" i="2"/>
  <c r="AK510" i="2"/>
  <c r="AJ510" i="2"/>
  <c r="AI510" i="2"/>
  <c r="AH510" i="2"/>
  <c r="AG510" i="2"/>
  <c r="AD510" i="2"/>
  <c r="AC510" i="2"/>
  <c r="AB510" i="2"/>
  <c r="AA510" i="2"/>
  <c r="Z510" i="2"/>
  <c r="Y510" i="2"/>
  <c r="X510" i="2"/>
  <c r="W510" i="2"/>
  <c r="V510" i="2"/>
  <c r="U510" i="2"/>
  <c r="T510" i="2"/>
  <c r="S510" i="2"/>
  <c r="R510" i="2"/>
  <c r="BF509" i="2"/>
  <c r="BE509" i="2"/>
  <c r="BD509" i="2"/>
  <c r="BC509" i="2"/>
  <c r="BB509" i="2"/>
  <c r="BA509" i="2"/>
  <c r="AZ509" i="2"/>
  <c r="AY509" i="2"/>
  <c r="AX509" i="2"/>
  <c r="AW509" i="2"/>
  <c r="AV509" i="2"/>
  <c r="AU509" i="2"/>
  <c r="AR509" i="2"/>
  <c r="AQ509" i="2"/>
  <c r="AP509" i="2"/>
  <c r="AO509" i="2"/>
  <c r="AN509" i="2"/>
  <c r="AM509" i="2"/>
  <c r="AL509" i="2"/>
  <c r="AK509" i="2"/>
  <c r="AJ509" i="2"/>
  <c r="AI509" i="2"/>
  <c r="AH509" i="2"/>
  <c r="AG509" i="2"/>
  <c r="AD509" i="2"/>
  <c r="AC509" i="2"/>
  <c r="AB509" i="2"/>
  <c r="AA509" i="2"/>
  <c r="Z509" i="2"/>
  <c r="Y509" i="2"/>
  <c r="X509" i="2"/>
  <c r="W509" i="2"/>
  <c r="V509" i="2"/>
  <c r="U509" i="2"/>
  <c r="T509" i="2"/>
  <c r="S509" i="2"/>
  <c r="R509" i="2"/>
  <c r="C33" i="11"/>
  <c r="C32" i="11"/>
  <c r="C46" i="17"/>
  <c r="C45" i="17"/>
  <c r="C44" i="17"/>
  <c r="G46" i="17"/>
  <c r="F46" i="17"/>
  <c r="G45" i="17"/>
  <c r="F45" i="17"/>
  <c r="G44" i="17"/>
  <c r="F44" i="17"/>
  <c r="G28" i="17"/>
  <c r="F28" i="17"/>
  <c r="C28" i="17" s="1"/>
  <c r="AH109" i="16"/>
  <c r="AG109" i="16"/>
  <c r="AF109" i="16"/>
  <c r="AE109" i="16"/>
  <c r="AD109" i="16"/>
  <c r="AC109" i="16"/>
  <c r="AB109" i="16"/>
  <c r="AA109" i="16"/>
  <c r="Z109" i="16"/>
  <c r="Y109" i="16"/>
  <c r="X109" i="16"/>
  <c r="W109" i="16"/>
  <c r="T109" i="16"/>
  <c r="S109" i="16"/>
  <c r="R109" i="16"/>
  <c r="Q109" i="16"/>
  <c r="P109" i="16"/>
  <c r="O109" i="16"/>
  <c r="N109" i="16"/>
  <c r="M109" i="16"/>
  <c r="L109" i="16"/>
  <c r="K109" i="16"/>
  <c r="J109" i="16"/>
  <c r="I109" i="16"/>
  <c r="AH108" i="16"/>
  <c r="AG108" i="16"/>
  <c r="AF108" i="16"/>
  <c r="AE108" i="16"/>
  <c r="AD108" i="16"/>
  <c r="AC108" i="16"/>
  <c r="AB108" i="16"/>
  <c r="AA108" i="16"/>
  <c r="Z108" i="16"/>
  <c r="Y108" i="16"/>
  <c r="X108" i="16"/>
  <c r="W108" i="16"/>
  <c r="T108" i="16"/>
  <c r="S108" i="16"/>
  <c r="R108" i="16"/>
  <c r="Q108" i="16"/>
  <c r="P108" i="16"/>
  <c r="O108" i="16"/>
  <c r="N108" i="16"/>
  <c r="M108" i="16"/>
  <c r="L108" i="16"/>
  <c r="K108" i="16"/>
  <c r="J108" i="16"/>
  <c r="I108" i="16"/>
  <c r="AH107" i="16"/>
  <c r="AG107" i="16"/>
  <c r="AF107" i="16"/>
  <c r="AE107" i="16"/>
  <c r="AD107" i="16"/>
  <c r="AC107" i="16"/>
  <c r="AB107" i="16"/>
  <c r="AA107" i="16"/>
  <c r="Z107" i="16"/>
  <c r="Y107" i="16"/>
  <c r="X107" i="16"/>
  <c r="W107" i="16"/>
  <c r="T107" i="16"/>
  <c r="S107" i="16"/>
  <c r="R107" i="16"/>
  <c r="Q107" i="16"/>
  <c r="P107" i="16"/>
  <c r="O107" i="16"/>
  <c r="N107" i="16"/>
  <c r="M107" i="16"/>
  <c r="L107" i="16"/>
  <c r="K107" i="16"/>
  <c r="J107" i="16"/>
  <c r="I107" i="16"/>
  <c r="K91" i="16"/>
  <c r="C107" i="16"/>
  <c r="C108" i="16"/>
  <c r="C109" i="16"/>
  <c r="G109" i="16"/>
  <c r="F109" i="16"/>
  <c r="G108" i="16"/>
  <c r="F108" i="16"/>
  <c r="G107" i="16"/>
  <c r="F107" i="16"/>
  <c r="G57" i="16"/>
  <c r="G83" i="16" s="1"/>
  <c r="G56" i="16"/>
  <c r="G82" i="16" s="1"/>
  <c r="G55" i="16"/>
  <c r="G81" i="16" s="1"/>
  <c r="G39" i="16"/>
  <c r="G65" i="16" s="1"/>
  <c r="G91" i="16" s="1"/>
  <c r="F31" i="16"/>
  <c r="W31" i="16" s="1"/>
  <c r="F30" i="16"/>
  <c r="F56" i="16" s="1"/>
  <c r="C56" i="16" s="1"/>
  <c r="F29" i="16"/>
  <c r="W29" i="16" s="1"/>
  <c r="F13" i="16"/>
  <c r="C13" i="16" s="1"/>
  <c r="C86" i="24"/>
  <c r="H33" i="24"/>
  <c r="C86" i="21"/>
  <c r="I33" i="21" a="1"/>
  <c r="I33" i="21" s="1"/>
  <c r="H33" i="21"/>
  <c r="C33" i="21" s="1"/>
  <c r="C59" i="21" s="1"/>
  <c r="C167" i="15"/>
  <c r="F87" i="15"/>
  <c r="F114" i="15" s="1"/>
  <c r="F86" i="15"/>
  <c r="F113" i="15" s="1"/>
  <c r="F140" i="15" s="1"/>
  <c r="F60" i="15"/>
  <c r="F59" i="15"/>
  <c r="C59" i="15" s="1"/>
  <c r="F33" i="15"/>
  <c r="F32" i="15"/>
  <c r="C32" i="15" s="1"/>
  <c r="C86" i="23"/>
  <c r="I33" i="23" a="1"/>
  <c r="I33" i="23" s="1"/>
  <c r="H33" i="23"/>
  <c r="C33" i="23" s="1"/>
  <c r="C59" i="23" s="1"/>
  <c r="AI18" i="14"/>
  <c r="AI17" i="14"/>
  <c r="AI15" i="14"/>
  <c r="BF508" i="2"/>
  <c r="BE508" i="2"/>
  <c r="BD508" i="2"/>
  <c r="BC508" i="2"/>
  <c r="BB508" i="2"/>
  <c r="BA508" i="2"/>
  <c r="AZ508" i="2"/>
  <c r="AY508" i="2"/>
  <c r="AX508" i="2"/>
  <c r="AW508" i="2"/>
  <c r="AV508" i="2"/>
  <c r="AU508" i="2"/>
  <c r="AR508" i="2"/>
  <c r="AQ508" i="2"/>
  <c r="AP508" i="2"/>
  <c r="AO508" i="2"/>
  <c r="AN508" i="2"/>
  <c r="AM508" i="2"/>
  <c r="AL508" i="2"/>
  <c r="AK508" i="2"/>
  <c r="AJ508" i="2"/>
  <c r="AI508" i="2"/>
  <c r="AH508" i="2"/>
  <c r="AG508" i="2"/>
  <c r="AD508" i="2"/>
  <c r="AC508" i="2"/>
  <c r="AB508" i="2"/>
  <c r="AA508" i="2"/>
  <c r="Z508" i="2"/>
  <c r="Y508" i="2"/>
  <c r="X508" i="2"/>
  <c r="W508" i="2"/>
  <c r="V508" i="2"/>
  <c r="U508" i="2"/>
  <c r="T508" i="2"/>
  <c r="S508" i="2"/>
  <c r="R508" i="2"/>
  <c r="BF507" i="2"/>
  <c r="BE507" i="2"/>
  <c r="BD507" i="2"/>
  <c r="BC507" i="2"/>
  <c r="BB507" i="2"/>
  <c r="BA507" i="2"/>
  <c r="AZ507" i="2"/>
  <c r="AY507" i="2"/>
  <c r="AX507" i="2"/>
  <c r="AW507" i="2"/>
  <c r="AV507" i="2"/>
  <c r="AU507" i="2"/>
  <c r="AR507" i="2"/>
  <c r="AQ507" i="2"/>
  <c r="AP507" i="2"/>
  <c r="AO507" i="2"/>
  <c r="AN507" i="2"/>
  <c r="AM507" i="2"/>
  <c r="AL507" i="2"/>
  <c r="AK507" i="2"/>
  <c r="AJ507" i="2"/>
  <c r="AI507" i="2"/>
  <c r="AH507" i="2"/>
  <c r="AG507" i="2"/>
  <c r="AD507" i="2"/>
  <c r="AC507" i="2"/>
  <c r="AB507" i="2"/>
  <c r="AA507" i="2"/>
  <c r="Z507" i="2"/>
  <c r="Y507" i="2"/>
  <c r="X507" i="2"/>
  <c r="W507" i="2"/>
  <c r="V507" i="2"/>
  <c r="U507" i="2"/>
  <c r="T507" i="2"/>
  <c r="S507" i="2"/>
  <c r="R507" i="2"/>
  <c r="BF506" i="2"/>
  <c r="BE506" i="2"/>
  <c r="BD506" i="2"/>
  <c r="BC506" i="2"/>
  <c r="BB506" i="2"/>
  <c r="BA506" i="2"/>
  <c r="AZ506" i="2"/>
  <c r="AY506" i="2"/>
  <c r="AX506" i="2"/>
  <c r="AW506" i="2"/>
  <c r="AV506" i="2"/>
  <c r="AU506" i="2"/>
  <c r="AR506" i="2"/>
  <c r="AQ506" i="2"/>
  <c r="AP506" i="2"/>
  <c r="AO506" i="2"/>
  <c r="AN506" i="2"/>
  <c r="AM506" i="2"/>
  <c r="AL506" i="2"/>
  <c r="AK506" i="2"/>
  <c r="AJ506" i="2"/>
  <c r="AI506" i="2"/>
  <c r="AH506" i="2"/>
  <c r="AG506" i="2"/>
  <c r="AD506" i="2"/>
  <c r="AC506" i="2"/>
  <c r="AB506" i="2"/>
  <c r="AA506" i="2"/>
  <c r="Z506" i="2"/>
  <c r="Y506" i="2"/>
  <c r="X506" i="2"/>
  <c r="W506" i="2"/>
  <c r="V506" i="2"/>
  <c r="U506" i="2"/>
  <c r="T506" i="2"/>
  <c r="S506" i="2"/>
  <c r="R506" i="2"/>
  <c r="BF505" i="2"/>
  <c r="BE505" i="2"/>
  <c r="BD505" i="2"/>
  <c r="BC505" i="2"/>
  <c r="BB505" i="2"/>
  <c r="BA505" i="2"/>
  <c r="AZ505" i="2"/>
  <c r="AY505" i="2"/>
  <c r="AX505" i="2"/>
  <c r="AW505" i="2"/>
  <c r="AV505" i="2"/>
  <c r="AU505" i="2"/>
  <c r="AR505" i="2"/>
  <c r="AQ505" i="2"/>
  <c r="AP505" i="2"/>
  <c r="AO505" i="2"/>
  <c r="AN505" i="2"/>
  <c r="AM505" i="2"/>
  <c r="AL505" i="2"/>
  <c r="AK505" i="2"/>
  <c r="AJ505" i="2"/>
  <c r="AI505" i="2"/>
  <c r="AH505" i="2"/>
  <c r="AG505" i="2"/>
  <c r="AD505" i="2"/>
  <c r="AC505" i="2"/>
  <c r="AB505" i="2"/>
  <c r="AA505" i="2"/>
  <c r="Z505" i="2"/>
  <c r="Y505" i="2"/>
  <c r="X505" i="2"/>
  <c r="W505" i="2"/>
  <c r="V505" i="2"/>
  <c r="U505" i="2"/>
  <c r="T505" i="2"/>
  <c r="S505" i="2"/>
  <c r="R505" i="2"/>
  <c r="BF504" i="2"/>
  <c r="BE504" i="2"/>
  <c r="BD504" i="2"/>
  <c r="BC504" i="2"/>
  <c r="BB504" i="2"/>
  <c r="BA504" i="2"/>
  <c r="AZ504" i="2"/>
  <c r="AY504" i="2"/>
  <c r="AX504" i="2"/>
  <c r="AW504" i="2"/>
  <c r="AV504" i="2"/>
  <c r="AU504" i="2"/>
  <c r="AR504" i="2"/>
  <c r="AQ504" i="2"/>
  <c r="AP504" i="2"/>
  <c r="AO504" i="2"/>
  <c r="AN504" i="2"/>
  <c r="AM504" i="2"/>
  <c r="AL504" i="2"/>
  <c r="AK504" i="2"/>
  <c r="AJ504" i="2"/>
  <c r="AI504" i="2"/>
  <c r="AH504" i="2"/>
  <c r="AG504" i="2"/>
  <c r="AD504" i="2"/>
  <c r="AC504" i="2"/>
  <c r="AB504" i="2"/>
  <c r="AA504" i="2"/>
  <c r="Z504" i="2"/>
  <c r="Y504" i="2"/>
  <c r="X504" i="2"/>
  <c r="W504" i="2"/>
  <c r="V504" i="2"/>
  <c r="U504" i="2"/>
  <c r="T504" i="2"/>
  <c r="S504" i="2"/>
  <c r="R504" i="2"/>
  <c r="BF503" i="2"/>
  <c r="BE503" i="2"/>
  <c r="BD503" i="2"/>
  <c r="BC503" i="2"/>
  <c r="BB503" i="2"/>
  <c r="BA503" i="2"/>
  <c r="AZ503" i="2"/>
  <c r="AY503" i="2"/>
  <c r="AX503" i="2"/>
  <c r="AW503" i="2"/>
  <c r="AV503" i="2"/>
  <c r="AU503" i="2"/>
  <c r="AR503" i="2"/>
  <c r="AQ503" i="2"/>
  <c r="AP503" i="2"/>
  <c r="AO503" i="2"/>
  <c r="AN503" i="2"/>
  <c r="AM503" i="2"/>
  <c r="AL503" i="2"/>
  <c r="AK503" i="2"/>
  <c r="AJ503" i="2"/>
  <c r="AI503" i="2"/>
  <c r="AH503" i="2"/>
  <c r="AG503" i="2"/>
  <c r="AD503" i="2"/>
  <c r="AC503" i="2"/>
  <c r="AB503" i="2"/>
  <c r="AA503" i="2"/>
  <c r="Z503" i="2"/>
  <c r="Y503" i="2"/>
  <c r="X503" i="2"/>
  <c r="W503" i="2"/>
  <c r="V503" i="2"/>
  <c r="U503" i="2"/>
  <c r="T503" i="2"/>
  <c r="S503" i="2"/>
  <c r="R503" i="2"/>
  <c r="BF502" i="2"/>
  <c r="BE502" i="2"/>
  <c r="BD502" i="2"/>
  <c r="BC502" i="2"/>
  <c r="BB502" i="2"/>
  <c r="BA502" i="2"/>
  <c r="AZ502" i="2"/>
  <c r="AY502" i="2"/>
  <c r="AX502" i="2"/>
  <c r="AW502" i="2"/>
  <c r="AV502" i="2"/>
  <c r="AU502" i="2"/>
  <c r="AR502" i="2"/>
  <c r="AQ502" i="2"/>
  <c r="AP502" i="2"/>
  <c r="AO502" i="2"/>
  <c r="AN502" i="2"/>
  <c r="AM502" i="2"/>
  <c r="AL502" i="2"/>
  <c r="AK502" i="2"/>
  <c r="AJ502" i="2"/>
  <c r="AI502" i="2"/>
  <c r="AH502" i="2"/>
  <c r="AG502" i="2"/>
  <c r="AD502" i="2"/>
  <c r="AC502" i="2"/>
  <c r="AB502" i="2"/>
  <c r="AA502" i="2"/>
  <c r="Z502" i="2"/>
  <c r="Y502" i="2"/>
  <c r="X502" i="2"/>
  <c r="W502" i="2"/>
  <c r="V502" i="2"/>
  <c r="U502" i="2"/>
  <c r="T502" i="2"/>
  <c r="S502" i="2"/>
  <c r="R502" i="2"/>
  <c r="BF501" i="2"/>
  <c r="BE501" i="2"/>
  <c r="BD501" i="2"/>
  <c r="BC501" i="2"/>
  <c r="BB501" i="2"/>
  <c r="BA501" i="2"/>
  <c r="AZ501" i="2"/>
  <c r="AY501" i="2"/>
  <c r="AX501" i="2"/>
  <c r="AW501" i="2"/>
  <c r="AV501" i="2"/>
  <c r="AU501" i="2"/>
  <c r="AR501" i="2"/>
  <c r="AQ501" i="2"/>
  <c r="AP501" i="2"/>
  <c r="AO501" i="2"/>
  <c r="AN501" i="2"/>
  <c r="AM501" i="2"/>
  <c r="AL501" i="2"/>
  <c r="AK501" i="2"/>
  <c r="AJ501" i="2"/>
  <c r="AI501" i="2"/>
  <c r="AH501" i="2"/>
  <c r="AG501" i="2"/>
  <c r="AD501" i="2"/>
  <c r="AC501" i="2"/>
  <c r="AB501" i="2"/>
  <c r="AA501" i="2"/>
  <c r="Z501" i="2"/>
  <c r="Y501" i="2"/>
  <c r="X501" i="2"/>
  <c r="W501" i="2"/>
  <c r="V501" i="2"/>
  <c r="U501" i="2"/>
  <c r="T501" i="2"/>
  <c r="S501" i="2"/>
  <c r="R501" i="2"/>
  <c r="BF500" i="2"/>
  <c r="BE500" i="2"/>
  <c r="BD500" i="2"/>
  <c r="BC500" i="2"/>
  <c r="BB500" i="2"/>
  <c r="BA500" i="2"/>
  <c r="AZ500" i="2"/>
  <c r="AY500" i="2"/>
  <c r="AX500" i="2"/>
  <c r="AW500" i="2"/>
  <c r="AV500" i="2"/>
  <c r="AU500" i="2"/>
  <c r="AR500" i="2"/>
  <c r="AQ500" i="2"/>
  <c r="AP500" i="2"/>
  <c r="AO500" i="2"/>
  <c r="AN500" i="2"/>
  <c r="AM500" i="2"/>
  <c r="AL500" i="2"/>
  <c r="AK500" i="2"/>
  <c r="AJ500" i="2"/>
  <c r="AI500" i="2"/>
  <c r="AH500" i="2"/>
  <c r="AG500" i="2"/>
  <c r="AD500" i="2"/>
  <c r="AC500" i="2"/>
  <c r="AB500" i="2"/>
  <c r="AA500" i="2"/>
  <c r="Z500" i="2"/>
  <c r="Y500" i="2"/>
  <c r="X500" i="2"/>
  <c r="W500" i="2"/>
  <c r="V500" i="2"/>
  <c r="U500" i="2"/>
  <c r="T500" i="2"/>
  <c r="S500" i="2"/>
  <c r="R500" i="2"/>
  <c r="BF499" i="2"/>
  <c r="BE499" i="2"/>
  <c r="BD499" i="2"/>
  <c r="BC499" i="2"/>
  <c r="BB499" i="2"/>
  <c r="BA499" i="2"/>
  <c r="AZ499" i="2"/>
  <c r="AY499" i="2"/>
  <c r="AX499" i="2"/>
  <c r="AW499" i="2"/>
  <c r="AV499" i="2"/>
  <c r="AU499" i="2"/>
  <c r="AR499" i="2"/>
  <c r="AQ499" i="2"/>
  <c r="AP499" i="2"/>
  <c r="AO499" i="2"/>
  <c r="AN499" i="2"/>
  <c r="AM499" i="2"/>
  <c r="AL499" i="2"/>
  <c r="AK499" i="2"/>
  <c r="AJ499" i="2"/>
  <c r="AI499" i="2"/>
  <c r="AH499" i="2"/>
  <c r="AG499" i="2"/>
  <c r="AD499" i="2"/>
  <c r="AC499" i="2"/>
  <c r="AB499" i="2"/>
  <c r="AA499" i="2"/>
  <c r="Z499" i="2"/>
  <c r="Y499" i="2"/>
  <c r="X499" i="2"/>
  <c r="W499" i="2"/>
  <c r="V499" i="2"/>
  <c r="U499" i="2"/>
  <c r="T499" i="2"/>
  <c r="S499" i="2"/>
  <c r="R499" i="2"/>
  <c r="AE9" i="14"/>
  <c r="AE21" i="14" s="1"/>
  <c r="AD9" i="14"/>
  <c r="AD21" i="14" s="1"/>
  <c r="AC9" i="14"/>
  <c r="AC21" i="14" s="1"/>
  <c r="AB9" i="14"/>
  <c r="AB21" i="14" s="1"/>
  <c r="AA9" i="14"/>
  <c r="AA21" i="14" s="1"/>
  <c r="Z9" i="14"/>
  <c r="Z21" i="14" s="1"/>
  <c r="Y9" i="14"/>
  <c r="Y21" i="14" s="1"/>
  <c r="X9" i="14"/>
  <c r="X21" i="14" s="1"/>
  <c r="W9" i="14"/>
  <c r="W21" i="14" s="1"/>
  <c r="AK51" i="16" l="1"/>
  <c r="AK40" i="17"/>
  <c r="AK48" i="17" s="1"/>
  <c r="AL23" i="16"/>
  <c r="AL105" i="16"/>
  <c r="AL11" i="16"/>
  <c r="AL72" i="16"/>
  <c r="AL35" i="17" s="1"/>
  <c r="AL27" i="16"/>
  <c r="AK46" i="16"/>
  <c r="AL109" i="16"/>
  <c r="AK47" i="16"/>
  <c r="AL17" i="16"/>
  <c r="AM7" i="16"/>
  <c r="AL28" i="16"/>
  <c r="AK53" i="16"/>
  <c r="AK37" i="16"/>
  <c r="AK43" i="16"/>
  <c r="AK38" i="16"/>
  <c r="AM99" i="16"/>
  <c r="AM17" i="16"/>
  <c r="AM110" i="16"/>
  <c r="AK111" i="16"/>
  <c r="AK36" i="16"/>
  <c r="AK33" i="16"/>
  <c r="AK44" i="16"/>
  <c r="AL102" i="16"/>
  <c r="AL69" i="16"/>
  <c r="AL19" i="16"/>
  <c r="AL14" i="16"/>
  <c r="AL97" i="16"/>
  <c r="AL80" i="16"/>
  <c r="AL64" i="16"/>
  <c r="AL27" i="17" s="1"/>
  <c r="AL30" i="16"/>
  <c r="AL108" i="16"/>
  <c r="AL92" i="16"/>
  <c r="AL75" i="16"/>
  <c r="AL38" i="17" s="1"/>
  <c r="AL103" i="16"/>
  <c r="AL87" i="16"/>
  <c r="AL35" i="16" s="1"/>
  <c r="AL70" i="16"/>
  <c r="AL33" i="17" s="1"/>
  <c r="AL20" i="16"/>
  <c r="AL98" i="16"/>
  <c r="AL81" i="16"/>
  <c r="AL44" i="17" s="1"/>
  <c r="AL65" i="16"/>
  <c r="AL28" i="17" s="1"/>
  <c r="AL31" i="16"/>
  <c r="AL15" i="16"/>
  <c r="AL91" i="16"/>
  <c r="AL18" i="16"/>
  <c r="AL89" i="16"/>
  <c r="AL29" i="16"/>
  <c r="AL13" i="16"/>
  <c r="AL16" i="16"/>
  <c r="AL96" i="16"/>
  <c r="AL94" i="16"/>
  <c r="AL62" i="16"/>
  <c r="AL25" i="17" s="1"/>
  <c r="AL32" i="16"/>
  <c r="AL84" i="16"/>
  <c r="AL47" i="17" s="1"/>
  <c r="AL82" i="16"/>
  <c r="AL45" i="17" s="1"/>
  <c r="AL25" i="16"/>
  <c r="AL93" i="16"/>
  <c r="AL79" i="16"/>
  <c r="AL63" i="16"/>
  <c r="AL83" i="16"/>
  <c r="AL46" i="17" s="1"/>
  <c r="AL76" i="16"/>
  <c r="AL39" i="17" s="1"/>
  <c r="AL67" i="16"/>
  <c r="AL30" i="17" s="1"/>
  <c r="AL22" i="16"/>
  <c r="AL26" i="16"/>
  <c r="AL24" i="16"/>
  <c r="AL12" i="16"/>
  <c r="AL107" i="16"/>
  <c r="AL100" i="16"/>
  <c r="AL74" i="16"/>
  <c r="AL37" i="17" s="1"/>
  <c r="AL99" i="16"/>
  <c r="AL78" i="16"/>
  <c r="AL41" i="17" s="1"/>
  <c r="AL106" i="16"/>
  <c r="AL90" i="16"/>
  <c r="AK58" i="16"/>
  <c r="AM97" i="16"/>
  <c r="AM14" i="16"/>
  <c r="AM108" i="16"/>
  <c r="AM92" i="16"/>
  <c r="AM75" i="16"/>
  <c r="AM38" i="17" s="1"/>
  <c r="AM87" i="16"/>
  <c r="AM70" i="16"/>
  <c r="AM33" i="17" s="1"/>
  <c r="AM98" i="16"/>
  <c r="AM81" i="16"/>
  <c r="AM44" i="17" s="1"/>
  <c r="AM65" i="16"/>
  <c r="AM28" i="17" s="1"/>
  <c r="AM31" i="16"/>
  <c r="AM15" i="16"/>
  <c r="AM26" i="16"/>
  <c r="AM10" i="16"/>
  <c r="AM89" i="16"/>
  <c r="AM29" i="16"/>
  <c r="AM94" i="16"/>
  <c r="AM69" i="16"/>
  <c r="AM32" i="17" s="1"/>
  <c r="AM62" i="16"/>
  <c r="AM25" i="17" s="1"/>
  <c r="AM32" i="16"/>
  <c r="AM16" i="16"/>
  <c r="AM74" i="16"/>
  <c r="AM37" i="17" s="1"/>
  <c r="AM67" i="16"/>
  <c r="AM30" i="17" s="1"/>
  <c r="AM95" i="16"/>
  <c r="AM107" i="16"/>
  <c r="AM100" i="16"/>
  <c r="AM91" i="16"/>
  <c r="AM104" i="16"/>
  <c r="AM83" i="16"/>
  <c r="AM46" i="17" s="1"/>
  <c r="AM106" i="16"/>
  <c r="AM90" i="16"/>
  <c r="AM82" i="16"/>
  <c r="AM45" i="17" s="1"/>
  <c r="AL104" i="16"/>
  <c r="AK85" i="16"/>
  <c r="AK35" i="16"/>
  <c r="AK49" i="16"/>
  <c r="AK54" i="16"/>
  <c r="AK41" i="16"/>
  <c r="AN7" i="16"/>
  <c r="AL21" i="16"/>
  <c r="AL66" i="16"/>
  <c r="AL29" i="17" s="1"/>
  <c r="AL73" i="16"/>
  <c r="AL36" i="17" s="1"/>
  <c r="AL101" i="16"/>
  <c r="AK40" i="16"/>
  <c r="AK48" i="16"/>
  <c r="AK42" i="16"/>
  <c r="AK88" i="15"/>
  <c r="AL76" i="15"/>
  <c r="AL157" i="15" s="1"/>
  <c r="AL140" i="15"/>
  <c r="AL64" i="15"/>
  <c r="AL145" i="15" s="1"/>
  <c r="AL87" i="15"/>
  <c r="AL168" i="15" s="1"/>
  <c r="AL113" i="15"/>
  <c r="AL128" i="15"/>
  <c r="AL65" i="15"/>
  <c r="AL146" i="15" s="1"/>
  <c r="AL129" i="15"/>
  <c r="AL63" i="15"/>
  <c r="AL144" i="15" s="1"/>
  <c r="AL112" i="15"/>
  <c r="AL66" i="15"/>
  <c r="AL147" i="15" s="1"/>
  <c r="AL78" i="15"/>
  <c r="AL159" i="15" s="1"/>
  <c r="AL105" i="15"/>
  <c r="AL85" i="15"/>
  <c r="AL166" i="15" s="1"/>
  <c r="AL100" i="15"/>
  <c r="AL119" i="15"/>
  <c r="AL94" i="15"/>
  <c r="AL132" i="15"/>
  <c r="AL73" i="15"/>
  <c r="AL154" i="15" s="1"/>
  <c r="AL107" i="15"/>
  <c r="AL82" i="15"/>
  <c r="AL163" i="15" s="1"/>
  <c r="AL134" i="15"/>
  <c r="AK155" i="15"/>
  <c r="AK146" i="15"/>
  <c r="AK169" i="15"/>
  <c r="AK157" i="15"/>
  <c r="AK159" i="15"/>
  <c r="AK153" i="15"/>
  <c r="AK151" i="15"/>
  <c r="AK149" i="15"/>
  <c r="AK165" i="15"/>
  <c r="AL69" i="15"/>
  <c r="AL84" i="15"/>
  <c r="AL165" i="15" s="1"/>
  <c r="AK163" i="15"/>
  <c r="AK142" i="15"/>
  <c r="AL141" i="15"/>
  <c r="AL125" i="15"/>
  <c r="AL108" i="15"/>
  <c r="AL92" i="15"/>
  <c r="AL75" i="15"/>
  <c r="AL81" i="15"/>
  <c r="AL136" i="15"/>
  <c r="AL120" i="15"/>
  <c r="AL103" i="15"/>
  <c r="AL86" i="15"/>
  <c r="AL70" i="15"/>
  <c r="AL151" i="15" s="1"/>
  <c r="AL131" i="15"/>
  <c r="AL114" i="15"/>
  <c r="AL98" i="15"/>
  <c r="AL126" i="15"/>
  <c r="AL109" i="15"/>
  <c r="AL137" i="15"/>
  <c r="AL121" i="15"/>
  <c r="AL104" i="15"/>
  <c r="AL138" i="15"/>
  <c r="AL122" i="15"/>
  <c r="AL90" i="15"/>
  <c r="AL83" i="15"/>
  <c r="AL77" i="15"/>
  <c r="AL67" i="15"/>
  <c r="AL139" i="15"/>
  <c r="AL80" i="15"/>
  <c r="AL133" i="15"/>
  <c r="AL124" i="15"/>
  <c r="AL101" i="15"/>
  <c r="AL99" i="15"/>
  <c r="AL96" i="15"/>
  <c r="AL74" i="15"/>
  <c r="AL155" i="15" s="1"/>
  <c r="AL71" i="15"/>
  <c r="AL118" i="15"/>
  <c r="AL127" i="15"/>
  <c r="AL111" i="15"/>
  <c r="AL68" i="15"/>
  <c r="AL149" i="15" s="1"/>
  <c r="AL79" i="15"/>
  <c r="AL160" i="15" s="1"/>
  <c r="AL91" i="15"/>
  <c r="AL93" i="15"/>
  <c r="AL95" i="15"/>
  <c r="AL117" i="15"/>
  <c r="AK160" i="15"/>
  <c r="AK115" i="15"/>
  <c r="AM7" i="15"/>
  <c r="AL102" i="15"/>
  <c r="AL106" i="15"/>
  <c r="AK147" i="15"/>
  <c r="C64" i="14"/>
  <c r="C49" i="14"/>
  <c r="C35" i="14"/>
  <c r="C20" i="14"/>
  <c r="AW9" i="14"/>
  <c r="AW21" i="14" s="1"/>
  <c r="Y48" i="13"/>
  <c r="AQ48" i="13"/>
  <c r="J48" i="13"/>
  <c r="AA48" i="13"/>
  <c r="AR48" i="13"/>
  <c r="K48" i="13"/>
  <c r="AB48" i="13"/>
  <c r="AS48" i="13"/>
  <c r="I48" i="13"/>
  <c r="L48" i="13"/>
  <c r="AC48" i="13"/>
  <c r="AT48" i="13"/>
  <c r="Z48" i="13"/>
  <c r="M48" i="13"/>
  <c r="AD48" i="13"/>
  <c r="AU48" i="13"/>
  <c r="N48" i="13"/>
  <c r="AE48" i="13"/>
  <c r="AV48" i="13"/>
  <c r="AP48" i="13"/>
  <c r="O48" i="13"/>
  <c r="I34" i="13"/>
  <c r="C34" i="13"/>
  <c r="AL34" i="13"/>
  <c r="AK34" i="13"/>
  <c r="W34" i="13"/>
  <c r="AK20" i="13"/>
  <c r="AL20" i="13"/>
  <c r="W20" i="13"/>
  <c r="C20" i="13"/>
  <c r="I20" i="13"/>
  <c r="AM7" i="13"/>
  <c r="AM20" i="13" s="1"/>
  <c r="AI108" i="16"/>
  <c r="U107" i="16"/>
  <c r="U109" i="16"/>
  <c r="U108" i="16"/>
  <c r="AI107" i="16"/>
  <c r="AI109" i="16"/>
  <c r="F57" i="16"/>
  <c r="F82" i="16"/>
  <c r="F55" i="16"/>
  <c r="I13" i="16"/>
  <c r="F39" i="16"/>
  <c r="I30" i="16"/>
  <c r="I29" i="16"/>
  <c r="I31" i="16"/>
  <c r="W13" i="16"/>
  <c r="W30" i="16"/>
  <c r="C30" i="16"/>
  <c r="C29" i="16"/>
  <c r="C31" i="16"/>
  <c r="I33" i="24" a="1"/>
  <c r="I33" i="24" s="1"/>
  <c r="C33" i="24"/>
  <c r="C59" i="24" s="1"/>
  <c r="W140" i="15"/>
  <c r="C140" i="15"/>
  <c r="I140" i="15"/>
  <c r="I113" i="15"/>
  <c r="C113" i="15"/>
  <c r="W113" i="15"/>
  <c r="W86" i="15"/>
  <c r="W167" i="15" s="1"/>
  <c r="C86" i="15"/>
  <c r="I86" i="15"/>
  <c r="AK17" i="17" l="1"/>
  <c r="AK17" i="25"/>
  <c r="AK19" i="17"/>
  <c r="AK19" i="25"/>
  <c r="AK18" i="17"/>
  <c r="AK18" i="25"/>
  <c r="AL38" i="16"/>
  <c r="AL43" i="17"/>
  <c r="AL54" i="16"/>
  <c r="AL43" i="16"/>
  <c r="AL32" i="17"/>
  <c r="AL53" i="16"/>
  <c r="AL42" i="17"/>
  <c r="AL37" i="16"/>
  <c r="AL26" i="17"/>
  <c r="AL48" i="17" s="1"/>
  <c r="AM18" i="16"/>
  <c r="AM73" i="16"/>
  <c r="AM36" i="17" s="1"/>
  <c r="AM84" i="16"/>
  <c r="AM47" i="17" s="1"/>
  <c r="AM72" i="16"/>
  <c r="AM35" i="17" s="1"/>
  <c r="AM66" i="16"/>
  <c r="AM101" i="16"/>
  <c r="AM61" i="16"/>
  <c r="AM19" i="16"/>
  <c r="AM105" i="16"/>
  <c r="AM79" i="16"/>
  <c r="AM42" i="17" s="1"/>
  <c r="AM23" i="16"/>
  <c r="AM21" i="16"/>
  <c r="AM47" i="16" s="1"/>
  <c r="AM9" i="16"/>
  <c r="AM35" i="16" s="1"/>
  <c r="AM28" i="16"/>
  <c r="AM11" i="16"/>
  <c r="AM68" i="16"/>
  <c r="AM31" i="17" s="1"/>
  <c r="AM77" i="16"/>
  <c r="AM40" i="17" s="1"/>
  <c r="AM102" i="16"/>
  <c r="AM88" i="16"/>
  <c r="AM42" i="16"/>
  <c r="AL58" i="16"/>
  <c r="AM12" i="16"/>
  <c r="AM96" i="16"/>
  <c r="AM103" i="16"/>
  <c r="AM63" i="16"/>
  <c r="AM26" i="17" s="1"/>
  <c r="AM20" i="16"/>
  <c r="AM46" i="16" s="1"/>
  <c r="AM13" i="16"/>
  <c r="AM25" i="16"/>
  <c r="AM51" i="16" s="1"/>
  <c r="AM49" i="16"/>
  <c r="AM71" i="16"/>
  <c r="AL39" i="16"/>
  <c r="AM24" i="16"/>
  <c r="AM93" i="16"/>
  <c r="AM64" i="16"/>
  <c r="AM27" i="17" s="1"/>
  <c r="AM58" i="16"/>
  <c r="AM78" i="16"/>
  <c r="AM22" i="16"/>
  <c r="AM48" i="16" s="1"/>
  <c r="AM76" i="16"/>
  <c r="AM39" i="17" s="1"/>
  <c r="AM30" i="16"/>
  <c r="AM56" i="16" s="1"/>
  <c r="AM27" i="16"/>
  <c r="AM53" i="16" s="1"/>
  <c r="AM109" i="16"/>
  <c r="AM111" i="16" s="1"/>
  <c r="AM80" i="16"/>
  <c r="AM43" i="17" s="1"/>
  <c r="AL49" i="16"/>
  <c r="AL50" i="16"/>
  <c r="AL42" i="16"/>
  <c r="AL85" i="16"/>
  <c r="AL44" i="16"/>
  <c r="AL36" i="16"/>
  <c r="AL56" i="16"/>
  <c r="AL40" i="16"/>
  <c r="AM55" i="16"/>
  <c r="AL51" i="16"/>
  <c r="AL47" i="16"/>
  <c r="AL111" i="16"/>
  <c r="AN108" i="16"/>
  <c r="AN92" i="16"/>
  <c r="AN75" i="16"/>
  <c r="AN38" i="17" s="1"/>
  <c r="AN25" i="16"/>
  <c r="AN9" i="16"/>
  <c r="AN103" i="16"/>
  <c r="AN87" i="16"/>
  <c r="AN70" i="16"/>
  <c r="AN33" i="17" s="1"/>
  <c r="AN20" i="16"/>
  <c r="AN98" i="16"/>
  <c r="AN81" i="16"/>
  <c r="AN44" i="17" s="1"/>
  <c r="AN65" i="16"/>
  <c r="AN28" i="17" s="1"/>
  <c r="AN109" i="16"/>
  <c r="AN93" i="16"/>
  <c r="AN76" i="16"/>
  <c r="AN39" i="17" s="1"/>
  <c r="AN26" i="16"/>
  <c r="AN10" i="16"/>
  <c r="AN104" i="16"/>
  <c r="AN88" i="16"/>
  <c r="AN71" i="16"/>
  <c r="AN34" i="17" s="1"/>
  <c r="AN21" i="16"/>
  <c r="AN96" i="16"/>
  <c r="AN94" i="16"/>
  <c r="AN69" i="16"/>
  <c r="AN32" i="17" s="1"/>
  <c r="AN62" i="16"/>
  <c r="AN25" i="17" s="1"/>
  <c r="AN32" i="16"/>
  <c r="AN16" i="16"/>
  <c r="AN74" i="16"/>
  <c r="AN37" i="17" s="1"/>
  <c r="AN67" i="16"/>
  <c r="AN30" i="17" s="1"/>
  <c r="AN27" i="16"/>
  <c r="AN24" i="16"/>
  <c r="AN101" i="16"/>
  <c r="AN99" i="16"/>
  <c r="AN72" i="16"/>
  <c r="AN35" i="17" s="1"/>
  <c r="AN97" i="16"/>
  <c r="AN90" i="16"/>
  <c r="AN63" i="16"/>
  <c r="AN26" i="17" s="1"/>
  <c r="AN17" i="16"/>
  <c r="AN107" i="16"/>
  <c r="AN100" i="16"/>
  <c r="AN91" i="16"/>
  <c r="AN12" i="16"/>
  <c r="AN30" i="16"/>
  <c r="AN83" i="16"/>
  <c r="AN46" i="17" s="1"/>
  <c r="AN14" i="16"/>
  <c r="AN28" i="16"/>
  <c r="AN18" i="16"/>
  <c r="AN44" i="16" s="1"/>
  <c r="AO7" i="16"/>
  <c r="AN102" i="16"/>
  <c r="AN95" i="16"/>
  <c r="AN82" i="16"/>
  <c r="AN45" i="17" s="1"/>
  <c r="AN110" i="16"/>
  <c r="AN80" i="16"/>
  <c r="AN43" i="17" s="1"/>
  <c r="AN73" i="16"/>
  <c r="AN36" i="17" s="1"/>
  <c r="AN66" i="16"/>
  <c r="AN29" i="17" s="1"/>
  <c r="AN64" i="16"/>
  <c r="AN27" i="17" s="1"/>
  <c r="AN19" i="16"/>
  <c r="AN105" i="16"/>
  <c r="AN84" i="16"/>
  <c r="AN47" i="17" s="1"/>
  <c r="AN77" i="16"/>
  <c r="AN40" i="17" s="1"/>
  <c r="AN13" i="16"/>
  <c r="AN79" i="16"/>
  <c r="AN42" i="17" s="1"/>
  <c r="AN23" i="16"/>
  <c r="AN15" i="16"/>
  <c r="AN41" i="16" s="1"/>
  <c r="AN89" i="16"/>
  <c r="AN29" i="16"/>
  <c r="AN55" i="16" s="1"/>
  <c r="AN31" i="16"/>
  <c r="AN78" i="16"/>
  <c r="AN41" i="17" s="1"/>
  <c r="AN106" i="16"/>
  <c r="AN68" i="16"/>
  <c r="AN31" i="17" s="1"/>
  <c r="AN61" i="16"/>
  <c r="AN24" i="17" s="1"/>
  <c r="AN48" i="17" s="1"/>
  <c r="AN22" i="16"/>
  <c r="AN48" i="16" s="1"/>
  <c r="AN11" i="16"/>
  <c r="AM41" i="16"/>
  <c r="AL48" i="16"/>
  <c r="AL41" i="16"/>
  <c r="AL45" i="16"/>
  <c r="AM39" i="16"/>
  <c r="AK59" i="16"/>
  <c r="AM43" i="16"/>
  <c r="AM50" i="16"/>
  <c r="AL52" i="16"/>
  <c r="AL55" i="16"/>
  <c r="AL33" i="16"/>
  <c r="AL57" i="16"/>
  <c r="AM36" i="16"/>
  <c r="AL46" i="16"/>
  <c r="AW48" i="13"/>
  <c r="AI48" i="13"/>
  <c r="AL148" i="15"/>
  <c r="AL164" i="15"/>
  <c r="AL115" i="15"/>
  <c r="AL162" i="15"/>
  <c r="AL156" i="15"/>
  <c r="AL142" i="15"/>
  <c r="AL167" i="15"/>
  <c r="AL150" i="15"/>
  <c r="AL161" i="15"/>
  <c r="AL158" i="15"/>
  <c r="AL152" i="15"/>
  <c r="AM136" i="15"/>
  <c r="AM120" i="15"/>
  <c r="AM103" i="15"/>
  <c r="AM86" i="15"/>
  <c r="AM167" i="15" s="1"/>
  <c r="AM70" i="15"/>
  <c r="AM76" i="15"/>
  <c r="AM131" i="15"/>
  <c r="AM114" i="15"/>
  <c r="AM98" i="15"/>
  <c r="AM81" i="15"/>
  <c r="AM162" i="15" s="1"/>
  <c r="AM65" i="15"/>
  <c r="AM126" i="15"/>
  <c r="AM109" i="15"/>
  <c r="AM93" i="15"/>
  <c r="AM137" i="15"/>
  <c r="AM121" i="15"/>
  <c r="AM104" i="15"/>
  <c r="AM132" i="15"/>
  <c r="AM99" i="15"/>
  <c r="AM133" i="15"/>
  <c r="AM117" i="15"/>
  <c r="AM139" i="15"/>
  <c r="AM122" i="15"/>
  <c r="AM80" i="15"/>
  <c r="AM161" i="15" s="1"/>
  <c r="AM74" i="15"/>
  <c r="AM155" i="15" s="1"/>
  <c r="AM71" i="15"/>
  <c r="AM152" i="15" s="1"/>
  <c r="AM141" i="15"/>
  <c r="AM124" i="15"/>
  <c r="AM101" i="15"/>
  <c r="AM96" i="15"/>
  <c r="AM118" i="15"/>
  <c r="AM108" i="15"/>
  <c r="AM64" i="15"/>
  <c r="AM135" i="15"/>
  <c r="AM129" i="15"/>
  <c r="AM113" i="15"/>
  <c r="AM91" i="15"/>
  <c r="AM84" i="15"/>
  <c r="AM165" i="15" s="1"/>
  <c r="AM78" i="15"/>
  <c r="AM138" i="15"/>
  <c r="AM106" i="15"/>
  <c r="AM102" i="15"/>
  <c r="AN7" i="15"/>
  <c r="AM125" i="15"/>
  <c r="AM95" i="15"/>
  <c r="AM79" i="15"/>
  <c r="AM77" i="15"/>
  <c r="AM158" i="15" s="1"/>
  <c r="AM75" i="15"/>
  <c r="AM156" i="15" s="1"/>
  <c r="AM69" i="15"/>
  <c r="AM150" i="15" s="1"/>
  <c r="AM127" i="15"/>
  <c r="AM97" i="15"/>
  <c r="AM73" i="15"/>
  <c r="AM130" i="15"/>
  <c r="AM94" i="15"/>
  <c r="AM140" i="15"/>
  <c r="AM110" i="15"/>
  <c r="AM82" i="15"/>
  <c r="AM67" i="15"/>
  <c r="AM148" i="15" s="1"/>
  <c r="AM66" i="15"/>
  <c r="AM85" i="15"/>
  <c r="AM92" i="15"/>
  <c r="AM87" i="15"/>
  <c r="AM72" i="15"/>
  <c r="AM111" i="15"/>
  <c r="AM107" i="15"/>
  <c r="AM128" i="15"/>
  <c r="AM90" i="15"/>
  <c r="AM134" i="15"/>
  <c r="AM123" i="15"/>
  <c r="AM63" i="15"/>
  <c r="AM105" i="15"/>
  <c r="AM68" i="15"/>
  <c r="AM149" i="15" s="1"/>
  <c r="AM119" i="15"/>
  <c r="AM83" i="15"/>
  <c r="AM164" i="15" s="1"/>
  <c r="AM100" i="15"/>
  <c r="AM112" i="15"/>
  <c r="AL88" i="15"/>
  <c r="U48" i="13"/>
  <c r="AM34" i="13"/>
  <c r="AN7" i="13"/>
  <c r="C55" i="16"/>
  <c r="F81" i="16"/>
  <c r="I82" i="16"/>
  <c r="I45" i="17" s="1"/>
  <c r="C82" i="16"/>
  <c r="W82" i="16"/>
  <c r="W45" i="17" s="1"/>
  <c r="C57" i="16"/>
  <c r="F83" i="16"/>
  <c r="C39" i="16"/>
  <c r="F65" i="16"/>
  <c r="F91" i="16" s="1"/>
  <c r="AK20" i="17" l="1"/>
  <c r="AK20" i="25"/>
  <c r="AL18" i="17"/>
  <c r="AL18" i="25"/>
  <c r="AL19" i="17"/>
  <c r="AL19" i="25"/>
  <c r="AL169" i="15"/>
  <c r="AL17" i="17"/>
  <c r="AL17" i="25"/>
  <c r="AM37" i="16"/>
  <c r="AM38" i="16"/>
  <c r="AM41" i="17"/>
  <c r="AM52" i="16"/>
  <c r="AM40" i="16"/>
  <c r="AM29" i="17"/>
  <c r="AM85" i="16"/>
  <c r="AM24" i="17"/>
  <c r="AM45" i="16"/>
  <c r="AM34" i="17"/>
  <c r="AN39" i="16"/>
  <c r="AN42" i="16"/>
  <c r="AL59" i="16"/>
  <c r="AM54" i="16"/>
  <c r="AM57" i="16"/>
  <c r="AN46" i="16"/>
  <c r="AN51" i="16"/>
  <c r="AM33" i="16"/>
  <c r="AM44" i="16"/>
  <c r="AN57" i="16"/>
  <c r="AN36" i="16"/>
  <c r="AN49" i="16"/>
  <c r="AN40" i="16"/>
  <c r="AO103" i="16"/>
  <c r="AO87" i="16"/>
  <c r="AO70" i="16"/>
  <c r="AO33" i="17" s="1"/>
  <c r="AO20" i="16"/>
  <c r="AO15" i="16"/>
  <c r="AO98" i="16"/>
  <c r="AO81" i="16"/>
  <c r="AO44" i="17" s="1"/>
  <c r="AO65" i="16"/>
  <c r="AO28" i="17" s="1"/>
  <c r="AO31" i="16"/>
  <c r="AO109" i="16"/>
  <c r="AO93" i="16"/>
  <c r="AO76" i="16"/>
  <c r="AO39" i="17" s="1"/>
  <c r="AO104" i="16"/>
  <c r="AO88" i="16"/>
  <c r="AO71" i="16"/>
  <c r="AO34" i="17" s="1"/>
  <c r="AO21" i="16"/>
  <c r="AO99" i="16"/>
  <c r="AO82" i="16"/>
  <c r="AO45" i="17" s="1"/>
  <c r="AO66" i="16"/>
  <c r="AO29" i="17" s="1"/>
  <c r="AO32" i="16"/>
  <c r="AO16" i="16"/>
  <c r="AO108" i="16"/>
  <c r="AO74" i="16"/>
  <c r="AO37" i="17" s="1"/>
  <c r="AO67" i="16"/>
  <c r="AO30" i="17" s="1"/>
  <c r="AO27" i="16"/>
  <c r="AO24" i="16"/>
  <c r="AO101" i="16"/>
  <c r="AO72" i="16"/>
  <c r="AO35" i="17" s="1"/>
  <c r="AO11" i="16"/>
  <c r="AP7" i="16"/>
  <c r="AO106" i="16"/>
  <c r="AO79" i="16"/>
  <c r="AO42" i="17" s="1"/>
  <c r="AO77" i="16"/>
  <c r="AO40" i="17" s="1"/>
  <c r="AO95" i="16"/>
  <c r="AO75" i="16"/>
  <c r="AO38" i="17" s="1"/>
  <c r="AO28" i="16"/>
  <c r="AO12" i="16"/>
  <c r="AO83" i="16"/>
  <c r="AO46" i="17" s="1"/>
  <c r="AO14" i="16"/>
  <c r="AO26" i="16"/>
  <c r="AO18" i="16"/>
  <c r="AO30" i="16"/>
  <c r="AO10" i="16"/>
  <c r="AO102" i="16"/>
  <c r="AO110" i="16"/>
  <c r="AO92" i="16"/>
  <c r="AO80" i="16"/>
  <c r="AO43" i="17" s="1"/>
  <c r="AO73" i="16"/>
  <c r="AO36" i="17" s="1"/>
  <c r="AO64" i="16"/>
  <c r="AO27" i="17" s="1"/>
  <c r="AO23" i="16"/>
  <c r="AO19" i="16"/>
  <c r="AO91" i="16"/>
  <c r="AO107" i="16"/>
  <c r="AO100" i="16"/>
  <c r="AO78" i="16"/>
  <c r="AO41" i="17" s="1"/>
  <c r="AO13" i="16"/>
  <c r="AO90" i="16"/>
  <c r="AO17" i="16"/>
  <c r="AO105" i="16"/>
  <c r="AO97" i="16"/>
  <c r="AO69" i="16"/>
  <c r="AO32" i="17" s="1"/>
  <c r="AO62" i="16"/>
  <c r="AO25" i="17" s="1"/>
  <c r="AO29" i="16"/>
  <c r="AO55" i="16" s="1"/>
  <c r="AO94" i="16"/>
  <c r="AO9" i="16"/>
  <c r="AO68" i="16"/>
  <c r="AO31" i="17" s="1"/>
  <c r="AO96" i="16"/>
  <c r="AO61" i="16"/>
  <c r="AO24" i="17" s="1"/>
  <c r="AO25" i="16"/>
  <c r="AO22" i="16"/>
  <c r="AO89" i="16"/>
  <c r="AO84" i="16"/>
  <c r="AO47" i="17" s="1"/>
  <c r="AO63" i="16"/>
  <c r="AO26" i="17" s="1"/>
  <c r="AN50" i="16"/>
  <c r="AN53" i="16"/>
  <c r="AN38" i="16"/>
  <c r="AN45" i="16"/>
  <c r="AN111" i="16"/>
  <c r="AN52" i="16"/>
  <c r="AN56" i="16"/>
  <c r="AN37" i="16"/>
  <c r="AN85" i="16"/>
  <c r="AN43" i="16"/>
  <c r="AN54" i="16"/>
  <c r="AN58" i="16"/>
  <c r="AN47" i="16"/>
  <c r="AN33" i="16"/>
  <c r="AN35" i="16"/>
  <c r="AM145" i="15"/>
  <c r="AM168" i="15"/>
  <c r="AM160" i="15"/>
  <c r="AM154" i="15"/>
  <c r="AM166" i="15"/>
  <c r="AM163" i="15"/>
  <c r="AM151" i="15"/>
  <c r="AM153" i="15"/>
  <c r="AM115" i="15"/>
  <c r="AM147" i="15"/>
  <c r="AN131" i="15"/>
  <c r="AN114" i="15"/>
  <c r="AN98" i="15"/>
  <c r="AN81" i="15"/>
  <c r="AN162" i="15" s="1"/>
  <c r="AN65" i="15"/>
  <c r="AN146" i="15" s="1"/>
  <c r="AN126" i="15"/>
  <c r="AN109" i="15"/>
  <c r="AN93" i="15"/>
  <c r="AN76" i="15"/>
  <c r="AN157" i="15" s="1"/>
  <c r="AN137" i="15"/>
  <c r="AN121" i="15"/>
  <c r="AN104" i="15"/>
  <c r="AN87" i="15"/>
  <c r="AN168" i="15" s="1"/>
  <c r="AN132" i="15"/>
  <c r="AN99" i="15"/>
  <c r="AN127" i="15"/>
  <c r="AN110" i="15"/>
  <c r="AN94" i="15"/>
  <c r="AN128" i="15"/>
  <c r="AN111" i="15"/>
  <c r="AN141" i="15"/>
  <c r="AN124" i="15"/>
  <c r="AN101" i="15"/>
  <c r="AN96" i="15"/>
  <c r="AN74" i="15"/>
  <c r="AN71" i="15"/>
  <c r="AN133" i="15"/>
  <c r="AN118" i="15"/>
  <c r="AN108" i="15"/>
  <c r="AN64" i="15"/>
  <c r="AN145" i="15" s="1"/>
  <c r="AN135" i="15"/>
  <c r="AN120" i="15"/>
  <c r="AN106" i="15"/>
  <c r="AN75" i="15"/>
  <c r="AN156" i="15" s="1"/>
  <c r="AN72" i="15"/>
  <c r="AN153" i="15" s="1"/>
  <c r="AN125" i="15"/>
  <c r="AN95" i="15"/>
  <c r="AN79" i="15"/>
  <c r="AN160" i="15" s="1"/>
  <c r="AN77" i="15"/>
  <c r="AN158" i="15" s="1"/>
  <c r="AN117" i="15"/>
  <c r="AN97" i="15"/>
  <c r="AN91" i="15"/>
  <c r="AN113" i="15"/>
  <c r="AN69" i="15"/>
  <c r="AN150" i="15" s="1"/>
  <c r="AN105" i="15"/>
  <c r="AN73" i="15"/>
  <c r="AN154" i="15" s="1"/>
  <c r="AN130" i="15"/>
  <c r="AN122" i="15"/>
  <c r="AN140" i="15"/>
  <c r="AN84" i="15"/>
  <c r="AN165" i="15" s="1"/>
  <c r="AN82" i="15"/>
  <c r="AN163" i="15" s="1"/>
  <c r="AN129" i="15"/>
  <c r="AN119" i="15"/>
  <c r="AN86" i="15"/>
  <c r="AN167" i="15" s="1"/>
  <c r="AN67" i="15"/>
  <c r="AN139" i="15"/>
  <c r="AN92" i="15"/>
  <c r="AN78" i="15"/>
  <c r="AN159" i="15" s="1"/>
  <c r="AN138" i="15"/>
  <c r="AN70" i="15"/>
  <c r="AN151" i="15" s="1"/>
  <c r="AN134" i="15"/>
  <c r="AN107" i="15"/>
  <c r="AN103" i="15"/>
  <c r="AN63" i="15"/>
  <c r="AN123" i="15"/>
  <c r="AN90" i="15"/>
  <c r="AN136" i="15"/>
  <c r="AN66" i="15"/>
  <c r="AN147" i="15" s="1"/>
  <c r="AN100" i="15"/>
  <c r="AN102" i="15"/>
  <c r="AN80" i="15"/>
  <c r="AN68" i="15"/>
  <c r="AN83" i="15"/>
  <c r="AO7" i="15"/>
  <c r="AN112" i="15"/>
  <c r="AN85" i="15"/>
  <c r="AN166" i="15" s="1"/>
  <c r="AM159" i="15"/>
  <c r="AM142" i="15"/>
  <c r="AM146" i="15"/>
  <c r="AM88" i="15"/>
  <c r="AM144" i="15"/>
  <c r="AM157" i="15"/>
  <c r="AN20" i="13"/>
  <c r="AN34" i="13"/>
  <c r="AO7" i="13"/>
  <c r="W56" i="16"/>
  <c r="I56" i="16"/>
  <c r="I91" i="16"/>
  <c r="C91" i="16"/>
  <c r="W91" i="16"/>
  <c r="C83" i="16"/>
  <c r="I83" i="16"/>
  <c r="W83" i="16"/>
  <c r="C81" i="16"/>
  <c r="I81" i="16"/>
  <c r="W81" i="16"/>
  <c r="C65" i="16"/>
  <c r="I65" i="16"/>
  <c r="W65" i="16"/>
  <c r="AK21" i="17" l="1"/>
  <c r="AK21" i="25"/>
  <c r="AL20" i="17"/>
  <c r="AL21" i="17" s="1"/>
  <c r="AL20" i="25"/>
  <c r="AL21" i="25" s="1"/>
  <c r="AM18" i="17"/>
  <c r="AM18" i="25"/>
  <c r="AM19" i="17"/>
  <c r="AM19" i="25"/>
  <c r="AM169" i="15"/>
  <c r="AM17" i="17"/>
  <c r="AM17" i="25"/>
  <c r="AM48" i="17"/>
  <c r="AM59" i="16"/>
  <c r="AO48" i="17"/>
  <c r="AO37" i="16"/>
  <c r="AO50" i="16"/>
  <c r="AO39" i="16"/>
  <c r="AO45" i="16"/>
  <c r="AO111" i="16"/>
  <c r="AO47" i="16"/>
  <c r="AO36" i="16"/>
  <c r="AP98" i="16"/>
  <c r="AP81" i="16"/>
  <c r="AP44" i="17" s="1"/>
  <c r="AP65" i="16"/>
  <c r="AP28" i="17" s="1"/>
  <c r="AP31" i="16"/>
  <c r="AP15" i="16"/>
  <c r="AP109" i="16"/>
  <c r="AP93" i="16"/>
  <c r="AP76" i="16"/>
  <c r="AP39" i="17" s="1"/>
  <c r="AP26" i="16"/>
  <c r="AP104" i="16"/>
  <c r="AP88" i="16"/>
  <c r="AP71" i="16"/>
  <c r="AP34" i="17" s="1"/>
  <c r="AP99" i="16"/>
  <c r="AP82" i="16"/>
  <c r="AP45" i="17" s="1"/>
  <c r="AP66" i="16"/>
  <c r="AP29" i="17" s="1"/>
  <c r="AP32" i="16"/>
  <c r="AP16" i="16"/>
  <c r="AP110" i="16"/>
  <c r="AP94" i="16"/>
  <c r="AP77" i="16"/>
  <c r="AP40" i="17" s="1"/>
  <c r="AP61" i="16"/>
  <c r="AP24" i="17" s="1"/>
  <c r="AP27" i="16"/>
  <c r="AP11" i="16"/>
  <c r="AP101" i="16"/>
  <c r="AP72" i="16"/>
  <c r="AP35" i="17" s="1"/>
  <c r="AQ7" i="16"/>
  <c r="AP106" i="16"/>
  <c r="AP79" i="16"/>
  <c r="AP42" i="17" s="1"/>
  <c r="AP87" i="16"/>
  <c r="AP22" i="16"/>
  <c r="AP19" i="16"/>
  <c r="AP102" i="16"/>
  <c r="AP68" i="16"/>
  <c r="AP31" i="17" s="1"/>
  <c r="AP9" i="16"/>
  <c r="AP20" i="16"/>
  <c r="AP18" i="16"/>
  <c r="AP78" i="16"/>
  <c r="AP41" i="17" s="1"/>
  <c r="AP95" i="16"/>
  <c r="AP74" i="16"/>
  <c r="AP37" i="17" s="1"/>
  <c r="AP30" i="16"/>
  <c r="AP28" i="16"/>
  <c r="AP24" i="16"/>
  <c r="AP10" i="16"/>
  <c r="AP67" i="16"/>
  <c r="AP30" i="17" s="1"/>
  <c r="AP64" i="16"/>
  <c r="AP27" i="17" s="1"/>
  <c r="AP23" i="16"/>
  <c r="AP17" i="16"/>
  <c r="AP108" i="16"/>
  <c r="AP84" i="16"/>
  <c r="AP47" i="17" s="1"/>
  <c r="AP25" i="16"/>
  <c r="AP21" i="16"/>
  <c r="AP13" i="16"/>
  <c r="AP97" i="16"/>
  <c r="AP75" i="16"/>
  <c r="AP38" i="17" s="1"/>
  <c r="AP73" i="16"/>
  <c r="AP36" i="17" s="1"/>
  <c r="AP63" i="16"/>
  <c r="AP26" i="17" s="1"/>
  <c r="AP69" i="16"/>
  <c r="AP32" i="17" s="1"/>
  <c r="AP62" i="16"/>
  <c r="AP25" i="17" s="1"/>
  <c r="AP29" i="16"/>
  <c r="AP107" i="16"/>
  <c r="AP100" i="16"/>
  <c r="AP90" i="16"/>
  <c r="AP14" i="16"/>
  <c r="AP80" i="16"/>
  <c r="AP43" i="17" s="1"/>
  <c r="AP70" i="16"/>
  <c r="AP33" i="17" s="1"/>
  <c r="AP103" i="16"/>
  <c r="AP96" i="16"/>
  <c r="AP12" i="16"/>
  <c r="AP38" i="16" s="1"/>
  <c r="AP92" i="16"/>
  <c r="AP89" i="16"/>
  <c r="AP105" i="16"/>
  <c r="AP91" i="16"/>
  <c r="AP83" i="16"/>
  <c r="AP46" i="17" s="1"/>
  <c r="AO53" i="16"/>
  <c r="AO40" i="16"/>
  <c r="AO44" i="16"/>
  <c r="AO52" i="16"/>
  <c r="AO48" i="16"/>
  <c r="AO33" i="16"/>
  <c r="AO35" i="16"/>
  <c r="AO43" i="16"/>
  <c r="AO51" i="16"/>
  <c r="AO38" i="16"/>
  <c r="AO42" i="16"/>
  <c r="AO41" i="16"/>
  <c r="AO49" i="16"/>
  <c r="AO56" i="16"/>
  <c r="AO57" i="16"/>
  <c r="AN59" i="16"/>
  <c r="AO85" i="16"/>
  <c r="AO54" i="16"/>
  <c r="AO58" i="16"/>
  <c r="AO46" i="16"/>
  <c r="AN155" i="15"/>
  <c r="AO126" i="15"/>
  <c r="AO109" i="15"/>
  <c r="AO93" i="15"/>
  <c r="AO76" i="15"/>
  <c r="AO157" i="15" s="1"/>
  <c r="AO137" i="15"/>
  <c r="AO121" i="15"/>
  <c r="AO104" i="15"/>
  <c r="AO87" i="15"/>
  <c r="AO168" i="15" s="1"/>
  <c r="AO71" i="15"/>
  <c r="AO152" i="15" s="1"/>
  <c r="AO82" i="15"/>
  <c r="AO163" i="15" s="1"/>
  <c r="AO132" i="15"/>
  <c r="AO99" i="15"/>
  <c r="AO127" i="15"/>
  <c r="AO110" i="15"/>
  <c r="AO138" i="15"/>
  <c r="AO122" i="15"/>
  <c r="AO105" i="15"/>
  <c r="AO139" i="15"/>
  <c r="AO123" i="15"/>
  <c r="AO133" i="15"/>
  <c r="AO118" i="15"/>
  <c r="AO108" i="15"/>
  <c r="AO64" i="15"/>
  <c r="AO135" i="15"/>
  <c r="AO120" i="15"/>
  <c r="AO106" i="15"/>
  <c r="AO94" i="15"/>
  <c r="AO68" i="15"/>
  <c r="AO149" i="15" s="1"/>
  <c r="AO131" i="15"/>
  <c r="AO129" i="15"/>
  <c r="AO113" i="15"/>
  <c r="AO111" i="15"/>
  <c r="AO97" i="15"/>
  <c r="AO65" i="15"/>
  <c r="AP7" i="15"/>
  <c r="AO117" i="15"/>
  <c r="AO91" i="15"/>
  <c r="AO75" i="15"/>
  <c r="AO73" i="15"/>
  <c r="AO140" i="15"/>
  <c r="AO67" i="15"/>
  <c r="AO148" i="15" s="1"/>
  <c r="AO130" i="15"/>
  <c r="AO69" i="15"/>
  <c r="AO84" i="15"/>
  <c r="AO86" i="15"/>
  <c r="AO167" i="15" s="1"/>
  <c r="AO124" i="15"/>
  <c r="AO119" i="15"/>
  <c r="AO101" i="15"/>
  <c r="AO78" i="15"/>
  <c r="AO159" i="15" s="1"/>
  <c r="AO134" i="15"/>
  <c r="AO107" i="15"/>
  <c r="AO103" i="15"/>
  <c r="AO72" i="15"/>
  <c r="AO63" i="15"/>
  <c r="AO95" i="15"/>
  <c r="AO79" i="15"/>
  <c r="AO160" i="15" s="1"/>
  <c r="AO96" i="15"/>
  <c r="AO66" i="15"/>
  <c r="AO147" i="15" s="1"/>
  <c r="AO81" i="15"/>
  <c r="AO162" i="15" s="1"/>
  <c r="AO136" i="15"/>
  <c r="AO100" i="15"/>
  <c r="AO92" i="15"/>
  <c r="AO85" i="15"/>
  <c r="AO125" i="15"/>
  <c r="AO102" i="15"/>
  <c r="AO98" i="15"/>
  <c r="AO80" i="15"/>
  <c r="AO161" i="15" s="1"/>
  <c r="AO74" i="15"/>
  <c r="AO155" i="15" s="1"/>
  <c r="AO114" i="15"/>
  <c r="AO83" i="15"/>
  <c r="AO164" i="15" s="1"/>
  <c r="AO77" i="15"/>
  <c r="AO158" i="15" s="1"/>
  <c r="AO141" i="15"/>
  <c r="AO128" i="15"/>
  <c r="AO90" i="15"/>
  <c r="AO112" i="15"/>
  <c r="AO70" i="15"/>
  <c r="AN164" i="15"/>
  <c r="AN149" i="15"/>
  <c r="AN161" i="15"/>
  <c r="AN144" i="15"/>
  <c r="AN88" i="15"/>
  <c r="AN152" i="15"/>
  <c r="AN142" i="15"/>
  <c r="AN148" i="15"/>
  <c r="AN115" i="15"/>
  <c r="AO20" i="13"/>
  <c r="AO34" i="13"/>
  <c r="AP7" i="13"/>
  <c r="W28" i="17"/>
  <c r="W39" i="16"/>
  <c r="I28" i="17"/>
  <c r="I39" i="16"/>
  <c r="I46" i="17"/>
  <c r="I57" i="16"/>
  <c r="W46" i="17"/>
  <c r="W57" i="16"/>
  <c r="W44" i="17"/>
  <c r="W55" i="16"/>
  <c r="I44" i="17"/>
  <c r="I55" i="16"/>
  <c r="AM20" i="17" l="1"/>
  <c r="AM20" i="25"/>
  <c r="AN169" i="15"/>
  <c r="AN17" i="17"/>
  <c r="AN17" i="25"/>
  <c r="AN19" i="17"/>
  <c r="AN19" i="25"/>
  <c r="AN18" i="17"/>
  <c r="AN18" i="25"/>
  <c r="AP48" i="17"/>
  <c r="AP56" i="16"/>
  <c r="AP36" i="16"/>
  <c r="AO59" i="16"/>
  <c r="AP55" i="16"/>
  <c r="AP50" i="16"/>
  <c r="AQ109" i="16"/>
  <c r="AQ93" i="16"/>
  <c r="AQ76" i="16"/>
  <c r="AQ39" i="17" s="1"/>
  <c r="AQ26" i="16"/>
  <c r="AQ10" i="16"/>
  <c r="AQ104" i="16"/>
  <c r="AQ88" i="16"/>
  <c r="AQ71" i="16"/>
  <c r="AQ34" i="17" s="1"/>
  <c r="AQ21" i="16"/>
  <c r="AQ99" i="16"/>
  <c r="AQ82" i="16"/>
  <c r="AQ45" i="17" s="1"/>
  <c r="AQ66" i="16"/>
  <c r="AQ29" i="17" s="1"/>
  <c r="AQ110" i="16"/>
  <c r="AQ94" i="16"/>
  <c r="AQ77" i="16"/>
  <c r="AQ40" i="17" s="1"/>
  <c r="AQ61" i="16"/>
  <c r="AQ24" i="17" s="1"/>
  <c r="AQ27" i="16"/>
  <c r="AQ11" i="16"/>
  <c r="AQ105" i="16"/>
  <c r="AQ89" i="16"/>
  <c r="AQ72" i="16"/>
  <c r="AQ35" i="17" s="1"/>
  <c r="AQ22" i="16"/>
  <c r="AQ106" i="16"/>
  <c r="AQ79" i="16"/>
  <c r="AQ42" i="17" s="1"/>
  <c r="AQ87" i="16"/>
  <c r="AQ19" i="16"/>
  <c r="AQ92" i="16"/>
  <c r="AQ84" i="16"/>
  <c r="AQ47" i="17" s="1"/>
  <c r="AQ107" i="16"/>
  <c r="AQ100" i="16"/>
  <c r="AQ80" i="16"/>
  <c r="AQ43" i="17" s="1"/>
  <c r="AQ73" i="16"/>
  <c r="AQ36" i="17" s="1"/>
  <c r="AQ20" i="16"/>
  <c r="AQ95" i="16"/>
  <c r="AQ81" i="16"/>
  <c r="AQ44" i="17" s="1"/>
  <c r="AQ74" i="16"/>
  <c r="AQ37" i="17" s="1"/>
  <c r="AQ30" i="16"/>
  <c r="AQ28" i="16"/>
  <c r="AQ24" i="16"/>
  <c r="AQ16" i="16"/>
  <c r="AQ97" i="16"/>
  <c r="AQ69" i="16"/>
  <c r="AQ32" i="17" s="1"/>
  <c r="AQ32" i="16"/>
  <c r="AQ102" i="16"/>
  <c r="AQ67" i="16"/>
  <c r="AQ30" i="17" s="1"/>
  <c r="AR7" i="16"/>
  <c r="AQ78" i="16"/>
  <c r="AQ41" i="17" s="1"/>
  <c r="AQ108" i="16"/>
  <c r="AQ25" i="16"/>
  <c r="AQ15" i="16"/>
  <c r="AQ13" i="16"/>
  <c r="AQ75" i="16"/>
  <c r="AQ38" i="17" s="1"/>
  <c r="AQ103" i="16"/>
  <c r="AQ68" i="16"/>
  <c r="AQ31" i="17" s="1"/>
  <c r="AQ70" i="16"/>
  <c r="AQ33" i="17" s="1"/>
  <c r="AQ63" i="16"/>
  <c r="AQ26" i="17" s="1"/>
  <c r="AQ18" i="16"/>
  <c r="AQ65" i="16"/>
  <c r="AQ28" i="17" s="1"/>
  <c r="AQ12" i="16"/>
  <c r="AQ9" i="16"/>
  <c r="AQ90" i="16"/>
  <c r="AQ62" i="16"/>
  <c r="AQ25" i="17" s="1"/>
  <c r="AQ29" i="16"/>
  <c r="AQ23" i="16"/>
  <c r="AQ17" i="16"/>
  <c r="AQ101" i="16"/>
  <c r="AQ91" i="16"/>
  <c r="AQ96" i="16"/>
  <c r="AQ14" i="16"/>
  <c r="AQ83" i="16"/>
  <c r="AQ46" i="17" s="1"/>
  <c r="AQ64" i="16"/>
  <c r="AQ27" i="17" s="1"/>
  <c r="AQ31" i="16"/>
  <c r="AQ98" i="16"/>
  <c r="AP41" i="16"/>
  <c r="AP39" i="16"/>
  <c r="AP47" i="16"/>
  <c r="AP46" i="16"/>
  <c r="AP85" i="16"/>
  <c r="AP44" i="16"/>
  <c r="AP57" i="16"/>
  <c r="AP51" i="16"/>
  <c r="AP35" i="16"/>
  <c r="AP33" i="16"/>
  <c r="AP52" i="16"/>
  <c r="AP53" i="16"/>
  <c r="AP42" i="16"/>
  <c r="AP58" i="16"/>
  <c r="AP49" i="16"/>
  <c r="AP37" i="16"/>
  <c r="AP45" i="16"/>
  <c r="AP48" i="16"/>
  <c r="AP111" i="16"/>
  <c r="AP40" i="16"/>
  <c r="AP54" i="16"/>
  <c r="AP43" i="16"/>
  <c r="AO142" i="15"/>
  <c r="AP137" i="15"/>
  <c r="AP121" i="15"/>
  <c r="AP104" i="15"/>
  <c r="AP87" i="15"/>
  <c r="AP71" i="15"/>
  <c r="AP132" i="15"/>
  <c r="AP99" i="15"/>
  <c r="AP82" i="15"/>
  <c r="AP66" i="15"/>
  <c r="AP147" i="15" s="1"/>
  <c r="AP77" i="15"/>
  <c r="AP127" i="15"/>
  <c r="AP110" i="15"/>
  <c r="AP94" i="15"/>
  <c r="AP138" i="15"/>
  <c r="AP122" i="15"/>
  <c r="AP105" i="15"/>
  <c r="AP133" i="15"/>
  <c r="AP117" i="15"/>
  <c r="AP100" i="15"/>
  <c r="AP134" i="15"/>
  <c r="AP118" i="15"/>
  <c r="AP135" i="15"/>
  <c r="AP120" i="15"/>
  <c r="AP106" i="15"/>
  <c r="AP68" i="15"/>
  <c r="AP131" i="15"/>
  <c r="AP129" i="15"/>
  <c r="AP113" i="15"/>
  <c r="AP111" i="15"/>
  <c r="AP91" i="15"/>
  <c r="AP84" i="15"/>
  <c r="AP165" i="15" s="1"/>
  <c r="AP78" i="15"/>
  <c r="AP97" i="15"/>
  <c r="AP73" i="15"/>
  <c r="AP154" i="15" s="1"/>
  <c r="AP67" i="15"/>
  <c r="AP130" i="15"/>
  <c r="AP93" i="15"/>
  <c r="AP69" i="15"/>
  <c r="AP150" i="15" s="1"/>
  <c r="AP108" i="15"/>
  <c r="AP140" i="15"/>
  <c r="AP86" i="15"/>
  <c r="AP167" i="15" s="1"/>
  <c r="AP103" i="15"/>
  <c r="AP92" i="15"/>
  <c r="AP119" i="15"/>
  <c r="AP101" i="15"/>
  <c r="AP65" i="15"/>
  <c r="AP146" i="15" s="1"/>
  <c r="AP124" i="15"/>
  <c r="AP80" i="15"/>
  <c r="AP161" i="15" s="1"/>
  <c r="AQ7" i="15"/>
  <c r="AP139" i="15"/>
  <c r="AP107" i="15"/>
  <c r="AP126" i="15"/>
  <c r="AP75" i="15"/>
  <c r="AP156" i="15" s="1"/>
  <c r="AP95" i="15"/>
  <c r="AP125" i="15"/>
  <c r="AP136" i="15"/>
  <c r="AP76" i="15"/>
  <c r="AP157" i="15" s="1"/>
  <c r="AP85" i="15"/>
  <c r="AP166" i="15" s="1"/>
  <c r="AP72" i="15"/>
  <c r="AP153" i="15" s="1"/>
  <c r="AP64" i="15"/>
  <c r="AP145" i="15" s="1"/>
  <c r="AP81" i="15"/>
  <c r="AP63" i="15"/>
  <c r="AP102" i="15"/>
  <c r="AP98" i="15"/>
  <c r="AP74" i="15"/>
  <c r="AP155" i="15" s="1"/>
  <c r="AP114" i="15"/>
  <c r="AP83" i="15"/>
  <c r="AP141" i="15"/>
  <c r="AP128" i="15"/>
  <c r="AP109" i="15"/>
  <c r="AP90" i="15"/>
  <c r="AP123" i="15"/>
  <c r="AP112" i="15"/>
  <c r="AP70" i="15"/>
  <c r="AP151" i="15" s="1"/>
  <c r="AP79" i="15"/>
  <c r="AP96" i="15"/>
  <c r="AO146" i="15"/>
  <c r="AO166" i="15"/>
  <c r="AO151" i="15"/>
  <c r="AO165" i="15"/>
  <c r="AO115" i="15"/>
  <c r="AO154" i="15"/>
  <c r="AO145" i="15"/>
  <c r="AO150" i="15"/>
  <c r="AO144" i="15"/>
  <c r="AO88" i="15"/>
  <c r="AO156" i="15"/>
  <c r="AO153" i="15"/>
  <c r="AP20" i="13"/>
  <c r="AP34" i="13"/>
  <c r="AQ7" i="13"/>
  <c r="U18" i="14"/>
  <c r="U17" i="14"/>
  <c r="F19" i="14"/>
  <c r="F34" i="14" s="1"/>
  <c r="F18" i="14"/>
  <c r="C18" i="14" s="1"/>
  <c r="F17" i="14"/>
  <c r="C17" i="14" s="1"/>
  <c r="F19" i="13"/>
  <c r="AP19" i="13" s="1"/>
  <c r="F18" i="13"/>
  <c r="F17" i="13"/>
  <c r="AP17" i="13" s="1"/>
  <c r="BF498" i="2"/>
  <c r="BE498" i="2"/>
  <c r="BD498" i="2"/>
  <c r="BC498" i="2"/>
  <c r="BB498" i="2"/>
  <c r="BA498" i="2"/>
  <c r="AZ498" i="2"/>
  <c r="AY498" i="2"/>
  <c r="AX498" i="2"/>
  <c r="AW498" i="2"/>
  <c r="AV498" i="2"/>
  <c r="AU498" i="2"/>
  <c r="AR498" i="2"/>
  <c r="AQ498" i="2"/>
  <c r="AP498" i="2"/>
  <c r="AO498" i="2"/>
  <c r="AN498" i="2"/>
  <c r="AM498" i="2"/>
  <c r="AL498" i="2"/>
  <c r="AK498" i="2"/>
  <c r="AJ498" i="2"/>
  <c r="AI498" i="2"/>
  <c r="AH498" i="2"/>
  <c r="AG498" i="2"/>
  <c r="AD498" i="2"/>
  <c r="AC498" i="2"/>
  <c r="AB498" i="2"/>
  <c r="AA498" i="2"/>
  <c r="Z498" i="2"/>
  <c r="Y498" i="2"/>
  <c r="X498" i="2"/>
  <c r="W498" i="2"/>
  <c r="V498" i="2"/>
  <c r="U498" i="2"/>
  <c r="T498" i="2"/>
  <c r="S498" i="2"/>
  <c r="R498" i="2"/>
  <c r="BF497" i="2"/>
  <c r="BE497" i="2"/>
  <c r="BD497" i="2"/>
  <c r="BC497" i="2"/>
  <c r="BB497" i="2"/>
  <c r="BA497" i="2"/>
  <c r="AZ497" i="2"/>
  <c r="AY497" i="2"/>
  <c r="AX497" i="2"/>
  <c r="AW497" i="2"/>
  <c r="AV497" i="2"/>
  <c r="AU497" i="2"/>
  <c r="AR497" i="2"/>
  <c r="AQ497" i="2"/>
  <c r="AP497" i="2"/>
  <c r="AO497" i="2"/>
  <c r="AN497" i="2"/>
  <c r="AM497" i="2"/>
  <c r="AL497" i="2"/>
  <c r="AK497" i="2"/>
  <c r="AJ497" i="2"/>
  <c r="AI497" i="2"/>
  <c r="AH497" i="2"/>
  <c r="AG497" i="2"/>
  <c r="AD497" i="2"/>
  <c r="AC497" i="2"/>
  <c r="AB497" i="2"/>
  <c r="AA497" i="2"/>
  <c r="Z497" i="2"/>
  <c r="Y497" i="2"/>
  <c r="X497" i="2"/>
  <c r="W497" i="2"/>
  <c r="V497" i="2"/>
  <c r="U497" i="2"/>
  <c r="T497" i="2"/>
  <c r="S497" i="2"/>
  <c r="R497" i="2"/>
  <c r="BF496" i="2"/>
  <c r="BE496" i="2"/>
  <c r="BD496" i="2"/>
  <c r="BC496" i="2"/>
  <c r="BB496" i="2"/>
  <c r="BA496" i="2"/>
  <c r="AZ496" i="2"/>
  <c r="AY496" i="2"/>
  <c r="AX496" i="2"/>
  <c r="AW496" i="2"/>
  <c r="AV496" i="2"/>
  <c r="AU496" i="2"/>
  <c r="AR496" i="2"/>
  <c r="AQ496" i="2"/>
  <c r="AP496" i="2"/>
  <c r="AO496" i="2"/>
  <c r="AN496" i="2"/>
  <c r="AM496" i="2"/>
  <c r="AL496" i="2"/>
  <c r="AK496" i="2"/>
  <c r="AJ496" i="2"/>
  <c r="AI496" i="2"/>
  <c r="AH496" i="2"/>
  <c r="AG496" i="2"/>
  <c r="AD496" i="2"/>
  <c r="AC496" i="2"/>
  <c r="AB496" i="2"/>
  <c r="AA496" i="2"/>
  <c r="Z496" i="2"/>
  <c r="Y496" i="2"/>
  <c r="X496" i="2"/>
  <c r="W496" i="2"/>
  <c r="V496" i="2"/>
  <c r="U496" i="2"/>
  <c r="T496" i="2"/>
  <c r="S496" i="2"/>
  <c r="R496" i="2"/>
  <c r="BF495" i="2"/>
  <c r="BE495" i="2"/>
  <c r="BD495" i="2"/>
  <c r="BC495" i="2"/>
  <c r="BB495" i="2"/>
  <c r="BA495" i="2"/>
  <c r="AZ495" i="2"/>
  <c r="AY495" i="2"/>
  <c r="AX495" i="2"/>
  <c r="AW495" i="2"/>
  <c r="AV495" i="2"/>
  <c r="AU495" i="2"/>
  <c r="AR495" i="2"/>
  <c r="AQ495" i="2"/>
  <c r="AP495" i="2"/>
  <c r="AO495" i="2"/>
  <c r="AN495" i="2"/>
  <c r="AM495" i="2"/>
  <c r="AL495" i="2"/>
  <c r="AK495" i="2"/>
  <c r="AJ495" i="2"/>
  <c r="AI495" i="2"/>
  <c r="AH495" i="2"/>
  <c r="AG495" i="2"/>
  <c r="AD495" i="2"/>
  <c r="AC495" i="2"/>
  <c r="AB495" i="2"/>
  <c r="AA495" i="2"/>
  <c r="Z495" i="2"/>
  <c r="Y495" i="2"/>
  <c r="X495" i="2"/>
  <c r="W495" i="2"/>
  <c r="V495" i="2"/>
  <c r="U495" i="2"/>
  <c r="T495" i="2"/>
  <c r="S495" i="2"/>
  <c r="R495" i="2"/>
  <c r="BF494" i="2"/>
  <c r="BE494" i="2"/>
  <c r="BD494" i="2"/>
  <c r="BC494" i="2"/>
  <c r="BB494" i="2"/>
  <c r="BA494" i="2"/>
  <c r="AZ494" i="2"/>
  <c r="AY494" i="2"/>
  <c r="AX494" i="2"/>
  <c r="AW494" i="2"/>
  <c r="AV494" i="2"/>
  <c r="AU494" i="2"/>
  <c r="AR494" i="2"/>
  <c r="AQ494" i="2"/>
  <c r="AP494" i="2"/>
  <c r="AO494" i="2"/>
  <c r="AN494" i="2"/>
  <c r="AM494" i="2"/>
  <c r="AL494" i="2"/>
  <c r="AK494" i="2"/>
  <c r="AJ494" i="2"/>
  <c r="AI494" i="2"/>
  <c r="AH494" i="2"/>
  <c r="AG494" i="2"/>
  <c r="AD494" i="2"/>
  <c r="AC494" i="2"/>
  <c r="AB494" i="2"/>
  <c r="AA494" i="2"/>
  <c r="Z494" i="2"/>
  <c r="Y494" i="2"/>
  <c r="X494" i="2"/>
  <c r="W494" i="2"/>
  <c r="V494" i="2"/>
  <c r="U494" i="2"/>
  <c r="T494" i="2"/>
  <c r="S494" i="2"/>
  <c r="R494" i="2"/>
  <c r="BF493" i="2"/>
  <c r="BE493" i="2"/>
  <c r="BD493" i="2"/>
  <c r="BC493" i="2"/>
  <c r="BB493" i="2"/>
  <c r="BA493" i="2"/>
  <c r="AZ493" i="2"/>
  <c r="AY493" i="2"/>
  <c r="AX493" i="2"/>
  <c r="AW493" i="2"/>
  <c r="AV493" i="2"/>
  <c r="AU493" i="2"/>
  <c r="AR493" i="2"/>
  <c r="AQ493" i="2"/>
  <c r="AP493" i="2"/>
  <c r="AO493" i="2"/>
  <c r="AN493" i="2"/>
  <c r="AM493" i="2"/>
  <c r="AL493" i="2"/>
  <c r="AK493" i="2"/>
  <c r="AJ493" i="2"/>
  <c r="AI493" i="2"/>
  <c r="AH493" i="2"/>
  <c r="AG493" i="2"/>
  <c r="AD493" i="2"/>
  <c r="AC493" i="2"/>
  <c r="AB493" i="2"/>
  <c r="AA493" i="2"/>
  <c r="Z493" i="2"/>
  <c r="Y493" i="2"/>
  <c r="X493" i="2"/>
  <c r="W493" i="2"/>
  <c r="V493" i="2"/>
  <c r="U493" i="2"/>
  <c r="T493" i="2"/>
  <c r="S493" i="2"/>
  <c r="R493" i="2"/>
  <c r="BF492" i="2"/>
  <c r="BE492" i="2"/>
  <c r="BD492" i="2"/>
  <c r="BC492" i="2"/>
  <c r="BB492" i="2"/>
  <c r="BA492" i="2"/>
  <c r="AZ492" i="2"/>
  <c r="AY492" i="2"/>
  <c r="AX492" i="2"/>
  <c r="AW492" i="2"/>
  <c r="AV492" i="2"/>
  <c r="AU492" i="2"/>
  <c r="AR492" i="2"/>
  <c r="AQ492" i="2"/>
  <c r="AP492" i="2"/>
  <c r="AO492" i="2"/>
  <c r="AN492" i="2"/>
  <c r="AM492" i="2"/>
  <c r="AL492" i="2"/>
  <c r="AK492" i="2"/>
  <c r="AJ492" i="2"/>
  <c r="AI492" i="2"/>
  <c r="AH492" i="2"/>
  <c r="AG492" i="2"/>
  <c r="AD492" i="2"/>
  <c r="AC492" i="2"/>
  <c r="AB492" i="2"/>
  <c r="AA492" i="2"/>
  <c r="Z492" i="2"/>
  <c r="Y492" i="2"/>
  <c r="X492" i="2"/>
  <c r="W492" i="2"/>
  <c r="V492" i="2"/>
  <c r="U492" i="2"/>
  <c r="T492" i="2"/>
  <c r="S492" i="2"/>
  <c r="R492" i="2"/>
  <c r="BF491" i="2"/>
  <c r="BE491" i="2"/>
  <c r="BD491" i="2"/>
  <c r="BC491" i="2"/>
  <c r="BB491" i="2"/>
  <c r="BA491" i="2"/>
  <c r="AZ491" i="2"/>
  <c r="AY491" i="2"/>
  <c r="AX491" i="2"/>
  <c r="AW491" i="2"/>
  <c r="AV491" i="2"/>
  <c r="AU491" i="2"/>
  <c r="AR491" i="2"/>
  <c r="AQ491" i="2"/>
  <c r="AP491" i="2"/>
  <c r="AO491" i="2"/>
  <c r="AN491" i="2"/>
  <c r="AM491" i="2"/>
  <c r="AL491" i="2"/>
  <c r="AK491" i="2"/>
  <c r="AJ491" i="2"/>
  <c r="AI491" i="2"/>
  <c r="AH491" i="2"/>
  <c r="AG491" i="2"/>
  <c r="AD491" i="2"/>
  <c r="AC491" i="2"/>
  <c r="AB491" i="2"/>
  <c r="AA491" i="2"/>
  <c r="Z491" i="2"/>
  <c r="Y491" i="2"/>
  <c r="X491" i="2"/>
  <c r="W491" i="2"/>
  <c r="V491" i="2"/>
  <c r="U491" i="2"/>
  <c r="T491" i="2"/>
  <c r="S491" i="2"/>
  <c r="R491" i="2"/>
  <c r="BF490" i="2"/>
  <c r="BE490" i="2"/>
  <c r="BD490" i="2"/>
  <c r="BC490" i="2"/>
  <c r="BB490" i="2"/>
  <c r="BA490" i="2"/>
  <c r="AZ490" i="2"/>
  <c r="AY490" i="2"/>
  <c r="AX490" i="2"/>
  <c r="AW490" i="2"/>
  <c r="AV490" i="2"/>
  <c r="AU490" i="2"/>
  <c r="AR490" i="2"/>
  <c r="AQ490" i="2"/>
  <c r="AP490" i="2"/>
  <c r="AO490" i="2"/>
  <c r="AN490" i="2"/>
  <c r="AM490" i="2"/>
  <c r="AL490" i="2"/>
  <c r="AK490" i="2"/>
  <c r="AJ490" i="2"/>
  <c r="AI490" i="2"/>
  <c r="AH490" i="2"/>
  <c r="AG490" i="2"/>
  <c r="AD490" i="2"/>
  <c r="AC490" i="2"/>
  <c r="AB490" i="2"/>
  <c r="AA490" i="2"/>
  <c r="Z490" i="2"/>
  <c r="Y490" i="2"/>
  <c r="X490" i="2"/>
  <c r="W490" i="2"/>
  <c r="V490" i="2"/>
  <c r="U490" i="2"/>
  <c r="T490" i="2"/>
  <c r="S490" i="2"/>
  <c r="R490" i="2"/>
  <c r="BF489" i="2"/>
  <c r="BE489" i="2"/>
  <c r="BD489" i="2"/>
  <c r="BC489" i="2"/>
  <c r="BB489" i="2"/>
  <c r="BA489" i="2"/>
  <c r="AZ489" i="2"/>
  <c r="AY489" i="2"/>
  <c r="AX489" i="2"/>
  <c r="AW489" i="2"/>
  <c r="AV489" i="2"/>
  <c r="AU489" i="2"/>
  <c r="AR489" i="2"/>
  <c r="AQ489" i="2"/>
  <c r="AP489" i="2"/>
  <c r="AO489" i="2"/>
  <c r="AN489" i="2"/>
  <c r="AM489" i="2"/>
  <c r="AL489" i="2"/>
  <c r="AK489" i="2"/>
  <c r="AJ489" i="2"/>
  <c r="AI489" i="2"/>
  <c r="AH489" i="2"/>
  <c r="AG489" i="2"/>
  <c r="AD489" i="2"/>
  <c r="AC489" i="2"/>
  <c r="AB489" i="2"/>
  <c r="AA489" i="2"/>
  <c r="Z489" i="2"/>
  <c r="Y489" i="2"/>
  <c r="X489" i="2"/>
  <c r="W489" i="2"/>
  <c r="V489" i="2"/>
  <c r="U489" i="2"/>
  <c r="T489" i="2"/>
  <c r="S489" i="2"/>
  <c r="R489" i="2"/>
  <c r="BF488" i="2"/>
  <c r="BE488" i="2"/>
  <c r="BD488" i="2"/>
  <c r="BC488" i="2"/>
  <c r="BB488" i="2"/>
  <c r="BA488" i="2"/>
  <c r="AZ488" i="2"/>
  <c r="AY488" i="2"/>
  <c r="AX488" i="2"/>
  <c r="AW488" i="2"/>
  <c r="AV488" i="2"/>
  <c r="AU488" i="2"/>
  <c r="AR488" i="2"/>
  <c r="AQ488" i="2"/>
  <c r="AP488" i="2"/>
  <c r="AO488" i="2"/>
  <c r="AN488" i="2"/>
  <c r="AM488" i="2"/>
  <c r="AL488" i="2"/>
  <c r="AK488" i="2"/>
  <c r="AJ488" i="2"/>
  <c r="AI488" i="2"/>
  <c r="AH488" i="2"/>
  <c r="AG488" i="2"/>
  <c r="AD488" i="2"/>
  <c r="AC488" i="2"/>
  <c r="AB488" i="2"/>
  <c r="AA488" i="2"/>
  <c r="Z488" i="2"/>
  <c r="Y488" i="2"/>
  <c r="X488" i="2"/>
  <c r="W488" i="2"/>
  <c r="V488" i="2"/>
  <c r="U488" i="2"/>
  <c r="T488" i="2"/>
  <c r="S488" i="2"/>
  <c r="R488" i="2"/>
  <c r="BF487" i="2"/>
  <c r="BE487" i="2"/>
  <c r="BD487" i="2"/>
  <c r="BC487" i="2"/>
  <c r="BB487" i="2"/>
  <c r="BA487" i="2"/>
  <c r="AZ487" i="2"/>
  <c r="AY487" i="2"/>
  <c r="AX487" i="2"/>
  <c r="AW487" i="2"/>
  <c r="AV487" i="2"/>
  <c r="AU487" i="2"/>
  <c r="AR487" i="2"/>
  <c r="AQ487" i="2"/>
  <c r="AP487" i="2"/>
  <c r="AO487" i="2"/>
  <c r="AN487" i="2"/>
  <c r="AM487" i="2"/>
  <c r="AL487" i="2"/>
  <c r="AK487" i="2"/>
  <c r="AJ487" i="2"/>
  <c r="AI487" i="2"/>
  <c r="AH487" i="2"/>
  <c r="AG487" i="2"/>
  <c r="AD487" i="2"/>
  <c r="AC487" i="2"/>
  <c r="AB487" i="2"/>
  <c r="AA487" i="2"/>
  <c r="Z487" i="2"/>
  <c r="Y487" i="2"/>
  <c r="X487" i="2"/>
  <c r="W487" i="2"/>
  <c r="V487" i="2"/>
  <c r="U487" i="2"/>
  <c r="T487" i="2"/>
  <c r="S487" i="2"/>
  <c r="R487" i="2"/>
  <c r="BF486" i="2"/>
  <c r="BE486" i="2"/>
  <c r="BD486" i="2"/>
  <c r="BC486" i="2"/>
  <c r="BB486" i="2"/>
  <c r="BA486" i="2"/>
  <c r="AZ486" i="2"/>
  <c r="AY486" i="2"/>
  <c r="AX486" i="2"/>
  <c r="AW486" i="2"/>
  <c r="AV486" i="2"/>
  <c r="AU486" i="2"/>
  <c r="AR486" i="2"/>
  <c r="AQ486" i="2"/>
  <c r="AP486" i="2"/>
  <c r="AO486" i="2"/>
  <c r="AN486" i="2"/>
  <c r="AM486" i="2"/>
  <c r="AL486" i="2"/>
  <c r="AK486" i="2"/>
  <c r="AJ486" i="2"/>
  <c r="AI486" i="2"/>
  <c r="AH486" i="2"/>
  <c r="AG486" i="2"/>
  <c r="AD486" i="2"/>
  <c r="AC486" i="2"/>
  <c r="AB486" i="2"/>
  <c r="AA486" i="2"/>
  <c r="Z486" i="2"/>
  <c r="Y486" i="2"/>
  <c r="X486" i="2"/>
  <c r="W486" i="2"/>
  <c r="V486" i="2"/>
  <c r="U486" i="2"/>
  <c r="T486" i="2"/>
  <c r="S486" i="2"/>
  <c r="R486" i="2"/>
  <c r="BF485" i="2"/>
  <c r="BE485" i="2"/>
  <c r="BD485" i="2"/>
  <c r="BC485" i="2"/>
  <c r="BB485" i="2"/>
  <c r="BA485" i="2"/>
  <c r="AZ485" i="2"/>
  <c r="AY485" i="2"/>
  <c r="AX485" i="2"/>
  <c r="AW485" i="2"/>
  <c r="AV485" i="2"/>
  <c r="AU485" i="2"/>
  <c r="AR485" i="2"/>
  <c r="AQ485" i="2"/>
  <c r="AP485" i="2"/>
  <c r="AO485" i="2"/>
  <c r="AN485" i="2"/>
  <c r="AM485" i="2"/>
  <c r="AL485" i="2"/>
  <c r="AK485" i="2"/>
  <c r="AJ485" i="2"/>
  <c r="AI485" i="2"/>
  <c r="AH485" i="2"/>
  <c r="AG485" i="2"/>
  <c r="AD485" i="2"/>
  <c r="AC485" i="2"/>
  <c r="AB485" i="2"/>
  <c r="AA485" i="2"/>
  <c r="Z485" i="2"/>
  <c r="Y485" i="2"/>
  <c r="X485" i="2"/>
  <c r="W485" i="2"/>
  <c r="V485" i="2"/>
  <c r="U485" i="2"/>
  <c r="T485" i="2"/>
  <c r="S485" i="2"/>
  <c r="R485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R484" i="2"/>
  <c r="AQ484" i="2"/>
  <c r="AP484" i="2"/>
  <c r="AO484" i="2"/>
  <c r="AN484" i="2"/>
  <c r="AM484" i="2"/>
  <c r="AL484" i="2"/>
  <c r="AK484" i="2"/>
  <c r="AJ484" i="2"/>
  <c r="AI484" i="2"/>
  <c r="AH484" i="2"/>
  <c r="AG484" i="2"/>
  <c r="AD484" i="2"/>
  <c r="AC484" i="2"/>
  <c r="AB484" i="2"/>
  <c r="AA484" i="2"/>
  <c r="Z484" i="2"/>
  <c r="Y484" i="2"/>
  <c r="X484" i="2"/>
  <c r="W484" i="2"/>
  <c r="V484" i="2"/>
  <c r="U484" i="2"/>
  <c r="T484" i="2"/>
  <c r="S484" i="2"/>
  <c r="R484" i="2"/>
  <c r="BF483" i="2"/>
  <c r="BE483" i="2"/>
  <c r="BD483" i="2"/>
  <c r="BC483" i="2"/>
  <c r="BB483" i="2"/>
  <c r="BA483" i="2"/>
  <c r="AZ483" i="2"/>
  <c r="AY483" i="2"/>
  <c r="AX483" i="2"/>
  <c r="AW483" i="2"/>
  <c r="AV483" i="2"/>
  <c r="AU483" i="2"/>
  <c r="AR483" i="2"/>
  <c r="AQ483" i="2"/>
  <c r="AP483" i="2"/>
  <c r="AO483" i="2"/>
  <c r="AN483" i="2"/>
  <c r="AM483" i="2"/>
  <c r="AL483" i="2"/>
  <c r="AK483" i="2"/>
  <c r="AJ483" i="2"/>
  <c r="AI483" i="2"/>
  <c r="AH483" i="2"/>
  <c r="AG483" i="2"/>
  <c r="AD483" i="2"/>
  <c r="AC483" i="2"/>
  <c r="AB483" i="2"/>
  <c r="AA483" i="2"/>
  <c r="Z483" i="2"/>
  <c r="Y483" i="2"/>
  <c r="X483" i="2"/>
  <c r="W483" i="2"/>
  <c r="V483" i="2"/>
  <c r="U483" i="2"/>
  <c r="T483" i="2"/>
  <c r="S483" i="2"/>
  <c r="R483" i="2"/>
  <c r="BF482" i="2"/>
  <c r="BE482" i="2"/>
  <c r="BD482" i="2"/>
  <c r="BC482" i="2"/>
  <c r="BB482" i="2"/>
  <c r="BA482" i="2"/>
  <c r="AZ482" i="2"/>
  <c r="AY482" i="2"/>
  <c r="AX482" i="2"/>
  <c r="AW482" i="2"/>
  <c r="AV482" i="2"/>
  <c r="AU482" i="2"/>
  <c r="AR482" i="2"/>
  <c r="AQ482" i="2"/>
  <c r="AP482" i="2"/>
  <c r="AO482" i="2"/>
  <c r="AN482" i="2"/>
  <c r="AM482" i="2"/>
  <c r="AL482" i="2"/>
  <c r="AK482" i="2"/>
  <c r="AJ482" i="2"/>
  <c r="AI482" i="2"/>
  <c r="AH482" i="2"/>
  <c r="AG482" i="2"/>
  <c r="AD482" i="2"/>
  <c r="AC482" i="2"/>
  <c r="AB482" i="2"/>
  <c r="AA482" i="2"/>
  <c r="Z482" i="2"/>
  <c r="Y482" i="2"/>
  <c r="X482" i="2"/>
  <c r="W482" i="2"/>
  <c r="V482" i="2"/>
  <c r="U482" i="2"/>
  <c r="T482" i="2"/>
  <c r="S482" i="2"/>
  <c r="R482" i="2"/>
  <c r="BF481" i="2"/>
  <c r="BE481" i="2"/>
  <c r="BD481" i="2"/>
  <c r="BC481" i="2"/>
  <c r="BB481" i="2"/>
  <c r="BA481" i="2"/>
  <c r="AZ481" i="2"/>
  <c r="AY481" i="2"/>
  <c r="AX481" i="2"/>
  <c r="AW481" i="2"/>
  <c r="AV481" i="2"/>
  <c r="AU481" i="2"/>
  <c r="AR481" i="2"/>
  <c r="AQ481" i="2"/>
  <c r="AP481" i="2"/>
  <c r="AO481" i="2"/>
  <c r="AN481" i="2"/>
  <c r="AM481" i="2"/>
  <c r="AL481" i="2"/>
  <c r="AK481" i="2"/>
  <c r="AJ481" i="2"/>
  <c r="AI481" i="2"/>
  <c r="AH481" i="2"/>
  <c r="AG481" i="2"/>
  <c r="AD481" i="2"/>
  <c r="AC481" i="2"/>
  <c r="AB481" i="2"/>
  <c r="AA481" i="2"/>
  <c r="Z481" i="2"/>
  <c r="Y481" i="2"/>
  <c r="X481" i="2"/>
  <c r="W481" i="2"/>
  <c r="V481" i="2"/>
  <c r="U481" i="2"/>
  <c r="T481" i="2"/>
  <c r="S481" i="2"/>
  <c r="R481" i="2"/>
  <c r="BF480" i="2"/>
  <c r="BE480" i="2"/>
  <c r="BD480" i="2"/>
  <c r="BC480" i="2"/>
  <c r="BB480" i="2"/>
  <c r="BA480" i="2"/>
  <c r="AZ480" i="2"/>
  <c r="AY480" i="2"/>
  <c r="AX480" i="2"/>
  <c r="AW480" i="2"/>
  <c r="AV480" i="2"/>
  <c r="AU480" i="2"/>
  <c r="AR480" i="2"/>
  <c r="AQ480" i="2"/>
  <c r="AP480" i="2"/>
  <c r="AO480" i="2"/>
  <c r="AN480" i="2"/>
  <c r="AM480" i="2"/>
  <c r="AL480" i="2"/>
  <c r="AK480" i="2"/>
  <c r="AJ480" i="2"/>
  <c r="AI480" i="2"/>
  <c r="AH480" i="2"/>
  <c r="AG480" i="2"/>
  <c r="AD480" i="2"/>
  <c r="AC480" i="2"/>
  <c r="AB480" i="2"/>
  <c r="AA480" i="2"/>
  <c r="Z480" i="2"/>
  <c r="Y480" i="2"/>
  <c r="X480" i="2"/>
  <c r="W480" i="2"/>
  <c r="V480" i="2"/>
  <c r="U480" i="2"/>
  <c r="T480" i="2"/>
  <c r="S480" i="2"/>
  <c r="R480" i="2"/>
  <c r="BF479" i="2"/>
  <c r="BE479" i="2"/>
  <c r="BD479" i="2"/>
  <c r="BC479" i="2"/>
  <c r="BB479" i="2"/>
  <c r="BA479" i="2"/>
  <c r="AZ479" i="2"/>
  <c r="AY479" i="2"/>
  <c r="AX479" i="2"/>
  <c r="AW479" i="2"/>
  <c r="AV479" i="2"/>
  <c r="AU479" i="2"/>
  <c r="AR479" i="2"/>
  <c r="AQ479" i="2"/>
  <c r="AP479" i="2"/>
  <c r="AO479" i="2"/>
  <c r="AN479" i="2"/>
  <c r="AM479" i="2"/>
  <c r="AL479" i="2"/>
  <c r="AK479" i="2"/>
  <c r="AJ479" i="2"/>
  <c r="AI479" i="2"/>
  <c r="AH479" i="2"/>
  <c r="AG479" i="2"/>
  <c r="AD479" i="2"/>
  <c r="AC479" i="2"/>
  <c r="AB479" i="2"/>
  <c r="AA479" i="2"/>
  <c r="Z479" i="2"/>
  <c r="Y479" i="2"/>
  <c r="X479" i="2"/>
  <c r="W479" i="2"/>
  <c r="V479" i="2"/>
  <c r="U479" i="2"/>
  <c r="T479" i="2"/>
  <c r="S479" i="2"/>
  <c r="R479" i="2"/>
  <c r="BF478" i="2"/>
  <c r="BE478" i="2"/>
  <c r="BD478" i="2"/>
  <c r="BC478" i="2"/>
  <c r="BB478" i="2"/>
  <c r="BA478" i="2"/>
  <c r="AZ478" i="2"/>
  <c r="AY478" i="2"/>
  <c r="AX478" i="2"/>
  <c r="AW478" i="2"/>
  <c r="AV478" i="2"/>
  <c r="AU478" i="2"/>
  <c r="AR478" i="2"/>
  <c r="AQ478" i="2"/>
  <c r="AP478" i="2"/>
  <c r="AO478" i="2"/>
  <c r="AN478" i="2"/>
  <c r="AM478" i="2"/>
  <c r="AL478" i="2"/>
  <c r="AK478" i="2"/>
  <c r="AJ478" i="2"/>
  <c r="AI478" i="2"/>
  <c r="AH478" i="2"/>
  <c r="AG478" i="2"/>
  <c r="AD478" i="2"/>
  <c r="AC478" i="2"/>
  <c r="AB478" i="2"/>
  <c r="AA478" i="2"/>
  <c r="Z478" i="2"/>
  <c r="Y478" i="2"/>
  <c r="X478" i="2"/>
  <c r="W478" i="2"/>
  <c r="V478" i="2"/>
  <c r="U478" i="2"/>
  <c r="T478" i="2"/>
  <c r="S478" i="2"/>
  <c r="R478" i="2"/>
  <c r="BF477" i="2"/>
  <c r="BE477" i="2"/>
  <c r="BD477" i="2"/>
  <c r="BC477" i="2"/>
  <c r="BB477" i="2"/>
  <c r="BA477" i="2"/>
  <c r="AZ477" i="2"/>
  <c r="AY477" i="2"/>
  <c r="AX477" i="2"/>
  <c r="AW477" i="2"/>
  <c r="AV477" i="2"/>
  <c r="AU477" i="2"/>
  <c r="AR477" i="2"/>
  <c r="AQ477" i="2"/>
  <c r="AP477" i="2"/>
  <c r="AO477" i="2"/>
  <c r="AN477" i="2"/>
  <c r="AM477" i="2"/>
  <c r="AL477" i="2"/>
  <c r="AK477" i="2"/>
  <c r="AJ477" i="2"/>
  <c r="AI477" i="2"/>
  <c r="AH477" i="2"/>
  <c r="AG477" i="2"/>
  <c r="AD477" i="2"/>
  <c r="AC477" i="2"/>
  <c r="AB477" i="2"/>
  <c r="AA477" i="2"/>
  <c r="Z477" i="2"/>
  <c r="Y477" i="2"/>
  <c r="X477" i="2"/>
  <c r="W477" i="2"/>
  <c r="V477" i="2"/>
  <c r="U477" i="2"/>
  <c r="T477" i="2"/>
  <c r="S477" i="2"/>
  <c r="R477" i="2"/>
  <c r="BF476" i="2"/>
  <c r="BE476" i="2"/>
  <c r="BD476" i="2"/>
  <c r="BC476" i="2"/>
  <c r="BB476" i="2"/>
  <c r="BA476" i="2"/>
  <c r="AZ476" i="2"/>
  <c r="AY476" i="2"/>
  <c r="AX476" i="2"/>
  <c r="AW476" i="2"/>
  <c r="AV476" i="2"/>
  <c r="AU476" i="2"/>
  <c r="AR476" i="2"/>
  <c r="AQ476" i="2"/>
  <c r="AP476" i="2"/>
  <c r="AO476" i="2"/>
  <c r="AN476" i="2"/>
  <c r="AM476" i="2"/>
  <c r="AL476" i="2"/>
  <c r="AK476" i="2"/>
  <c r="AJ476" i="2"/>
  <c r="AI476" i="2"/>
  <c r="AH476" i="2"/>
  <c r="AG476" i="2"/>
  <c r="AD476" i="2"/>
  <c r="AC476" i="2"/>
  <c r="AB476" i="2"/>
  <c r="AA476" i="2"/>
  <c r="Z476" i="2"/>
  <c r="Y476" i="2"/>
  <c r="X476" i="2"/>
  <c r="W476" i="2"/>
  <c r="V476" i="2"/>
  <c r="U476" i="2"/>
  <c r="T476" i="2"/>
  <c r="S476" i="2"/>
  <c r="R476" i="2"/>
  <c r="BF475" i="2"/>
  <c r="BE475" i="2"/>
  <c r="BD475" i="2"/>
  <c r="BC475" i="2"/>
  <c r="BB475" i="2"/>
  <c r="BA475" i="2"/>
  <c r="AZ475" i="2"/>
  <c r="AY475" i="2"/>
  <c r="AX475" i="2"/>
  <c r="AW475" i="2"/>
  <c r="AV475" i="2"/>
  <c r="AU475" i="2"/>
  <c r="AR475" i="2"/>
  <c r="AQ475" i="2"/>
  <c r="AP475" i="2"/>
  <c r="AO475" i="2"/>
  <c r="AN475" i="2"/>
  <c r="AM475" i="2"/>
  <c r="AL475" i="2"/>
  <c r="AK475" i="2"/>
  <c r="AJ475" i="2"/>
  <c r="AI475" i="2"/>
  <c r="AH475" i="2"/>
  <c r="AG475" i="2"/>
  <c r="AD475" i="2"/>
  <c r="AC475" i="2"/>
  <c r="AB475" i="2"/>
  <c r="AA475" i="2"/>
  <c r="Z475" i="2"/>
  <c r="Y475" i="2"/>
  <c r="X475" i="2"/>
  <c r="W475" i="2"/>
  <c r="V475" i="2"/>
  <c r="U475" i="2"/>
  <c r="T475" i="2"/>
  <c r="S475" i="2"/>
  <c r="R475" i="2"/>
  <c r="BF474" i="2"/>
  <c r="BE474" i="2"/>
  <c r="BD474" i="2"/>
  <c r="BC474" i="2"/>
  <c r="BB474" i="2"/>
  <c r="BA474" i="2"/>
  <c r="AZ474" i="2"/>
  <c r="AY474" i="2"/>
  <c r="AX474" i="2"/>
  <c r="AW474" i="2"/>
  <c r="AV474" i="2"/>
  <c r="AU474" i="2"/>
  <c r="AR474" i="2"/>
  <c r="AQ474" i="2"/>
  <c r="AP474" i="2"/>
  <c r="AO474" i="2"/>
  <c r="AN474" i="2"/>
  <c r="AM474" i="2"/>
  <c r="AL474" i="2"/>
  <c r="AK474" i="2"/>
  <c r="AJ474" i="2"/>
  <c r="AI474" i="2"/>
  <c r="AH474" i="2"/>
  <c r="AG474" i="2"/>
  <c r="AD474" i="2"/>
  <c r="AC474" i="2"/>
  <c r="AB474" i="2"/>
  <c r="AA474" i="2"/>
  <c r="Z474" i="2"/>
  <c r="Y474" i="2"/>
  <c r="X474" i="2"/>
  <c r="W474" i="2"/>
  <c r="V474" i="2"/>
  <c r="U474" i="2"/>
  <c r="T474" i="2"/>
  <c r="S474" i="2"/>
  <c r="R474" i="2"/>
  <c r="BF473" i="2"/>
  <c r="BE473" i="2"/>
  <c r="BD473" i="2"/>
  <c r="BC473" i="2"/>
  <c r="BB473" i="2"/>
  <c r="BA473" i="2"/>
  <c r="AZ473" i="2"/>
  <c r="AY473" i="2"/>
  <c r="AX473" i="2"/>
  <c r="AW473" i="2"/>
  <c r="AV473" i="2"/>
  <c r="AU473" i="2"/>
  <c r="AR473" i="2"/>
  <c r="AQ473" i="2"/>
  <c r="AP473" i="2"/>
  <c r="AO473" i="2"/>
  <c r="AN473" i="2"/>
  <c r="AM473" i="2"/>
  <c r="AL473" i="2"/>
  <c r="AK473" i="2"/>
  <c r="AJ473" i="2"/>
  <c r="AI473" i="2"/>
  <c r="AH473" i="2"/>
  <c r="AG473" i="2"/>
  <c r="AD473" i="2"/>
  <c r="AC473" i="2"/>
  <c r="AB473" i="2"/>
  <c r="AA473" i="2"/>
  <c r="Z473" i="2"/>
  <c r="Y473" i="2"/>
  <c r="X473" i="2"/>
  <c r="W473" i="2"/>
  <c r="V473" i="2"/>
  <c r="U473" i="2"/>
  <c r="T473" i="2"/>
  <c r="S473" i="2"/>
  <c r="R473" i="2"/>
  <c r="BF472" i="2"/>
  <c r="BE472" i="2"/>
  <c r="BD472" i="2"/>
  <c r="BC472" i="2"/>
  <c r="BB472" i="2"/>
  <c r="BA472" i="2"/>
  <c r="AZ472" i="2"/>
  <c r="AY472" i="2"/>
  <c r="AX472" i="2"/>
  <c r="AW472" i="2"/>
  <c r="AV472" i="2"/>
  <c r="AU472" i="2"/>
  <c r="AR472" i="2"/>
  <c r="AQ472" i="2"/>
  <c r="AP472" i="2"/>
  <c r="AO472" i="2"/>
  <c r="AN472" i="2"/>
  <c r="AM472" i="2"/>
  <c r="AL472" i="2"/>
  <c r="AK472" i="2"/>
  <c r="AJ472" i="2"/>
  <c r="AI472" i="2"/>
  <c r="AH472" i="2"/>
  <c r="AG472" i="2"/>
  <c r="AD472" i="2"/>
  <c r="AC472" i="2"/>
  <c r="AB472" i="2"/>
  <c r="AA472" i="2"/>
  <c r="Z472" i="2"/>
  <c r="Y472" i="2"/>
  <c r="X472" i="2"/>
  <c r="W472" i="2"/>
  <c r="V472" i="2"/>
  <c r="U472" i="2"/>
  <c r="T472" i="2"/>
  <c r="S472" i="2"/>
  <c r="R472" i="2"/>
  <c r="BF471" i="2"/>
  <c r="BE471" i="2"/>
  <c r="BD471" i="2"/>
  <c r="BC471" i="2"/>
  <c r="BB471" i="2"/>
  <c r="BA471" i="2"/>
  <c r="AZ471" i="2"/>
  <c r="AY471" i="2"/>
  <c r="AX471" i="2"/>
  <c r="AW471" i="2"/>
  <c r="AV471" i="2"/>
  <c r="AU471" i="2"/>
  <c r="AR471" i="2"/>
  <c r="AQ471" i="2"/>
  <c r="AP471" i="2"/>
  <c r="AO471" i="2"/>
  <c r="AN471" i="2"/>
  <c r="AM471" i="2"/>
  <c r="AL471" i="2"/>
  <c r="AK471" i="2"/>
  <c r="AJ471" i="2"/>
  <c r="AI471" i="2"/>
  <c r="AH471" i="2"/>
  <c r="AG471" i="2"/>
  <c r="AD471" i="2"/>
  <c r="AC471" i="2"/>
  <c r="AB471" i="2"/>
  <c r="AA471" i="2"/>
  <c r="Z471" i="2"/>
  <c r="Y471" i="2"/>
  <c r="X471" i="2"/>
  <c r="W471" i="2"/>
  <c r="V471" i="2"/>
  <c r="U471" i="2"/>
  <c r="T471" i="2"/>
  <c r="S471" i="2"/>
  <c r="R471" i="2"/>
  <c r="G492" i="2"/>
  <c r="G491" i="2"/>
  <c r="BF470" i="2"/>
  <c r="BE470" i="2"/>
  <c r="BD470" i="2"/>
  <c r="BC470" i="2"/>
  <c r="BB470" i="2"/>
  <c r="BA470" i="2"/>
  <c r="AZ470" i="2"/>
  <c r="AY470" i="2"/>
  <c r="AX470" i="2"/>
  <c r="AW470" i="2"/>
  <c r="AV470" i="2"/>
  <c r="AU470" i="2"/>
  <c r="AR470" i="2"/>
  <c r="AQ470" i="2"/>
  <c r="AP470" i="2"/>
  <c r="AO470" i="2"/>
  <c r="AN470" i="2"/>
  <c r="AM470" i="2"/>
  <c r="AL470" i="2"/>
  <c r="AK470" i="2"/>
  <c r="AJ470" i="2"/>
  <c r="AI470" i="2"/>
  <c r="AH470" i="2"/>
  <c r="AG470" i="2"/>
  <c r="AD470" i="2"/>
  <c r="AC470" i="2"/>
  <c r="AB470" i="2"/>
  <c r="AA470" i="2"/>
  <c r="Z470" i="2"/>
  <c r="Y470" i="2"/>
  <c r="X470" i="2"/>
  <c r="W470" i="2"/>
  <c r="V470" i="2"/>
  <c r="U470" i="2"/>
  <c r="T470" i="2"/>
  <c r="S470" i="2"/>
  <c r="R470" i="2"/>
  <c r="BF469" i="2"/>
  <c r="BE469" i="2"/>
  <c r="BD469" i="2"/>
  <c r="BC469" i="2"/>
  <c r="BB469" i="2"/>
  <c r="BA469" i="2"/>
  <c r="AZ469" i="2"/>
  <c r="AY469" i="2"/>
  <c r="AX469" i="2"/>
  <c r="AW469" i="2"/>
  <c r="AV469" i="2"/>
  <c r="AU469" i="2"/>
  <c r="AR469" i="2"/>
  <c r="AQ469" i="2"/>
  <c r="AP469" i="2"/>
  <c r="AO469" i="2"/>
  <c r="AN469" i="2"/>
  <c r="AM469" i="2"/>
  <c r="AL469" i="2"/>
  <c r="AK469" i="2"/>
  <c r="AJ469" i="2"/>
  <c r="AI469" i="2"/>
  <c r="AH469" i="2"/>
  <c r="AG469" i="2"/>
  <c r="AD469" i="2"/>
  <c r="AC469" i="2"/>
  <c r="AB469" i="2"/>
  <c r="AA469" i="2"/>
  <c r="Z469" i="2"/>
  <c r="Y469" i="2"/>
  <c r="X469" i="2"/>
  <c r="W469" i="2"/>
  <c r="V469" i="2"/>
  <c r="U469" i="2"/>
  <c r="T469" i="2"/>
  <c r="S469" i="2"/>
  <c r="R469" i="2"/>
  <c r="BF468" i="2"/>
  <c r="BE468" i="2"/>
  <c r="BD468" i="2"/>
  <c r="BC468" i="2"/>
  <c r="BB468" i="2"/>
  <c r="BA468" i="2"/>
  <c r="AZ468" i="2"/>
  <c r="AY468" i="2"/>
  <c r="AX468" i="2"/>
  <c r="AW468" i="2"/>
  <c r="AV468" i="2"/>
  <c r="AU468" i="2"/>
  <c r="AR468" i="2"/>
  <c r="AQ468" i="2"/>
  <c r="AP468" i="2"/>
  <c r="AO468" i="2"/>
  <c r="AN468" i="2"/>
  <c r="AM468" i="2"/>
  <c r="AL468" i="2"/>
  <c r="AK468" i="2"/>
  <c r="AJ468" i="2"/>
  <c r="AI468" i="2"/>
  <c r="AH468" i="2"/>
  <c r="AG468" i="2"/>
  <c r="AD468" i="2"/>
  <c r="AC468" i="2"/>
  <c r="AB468" i="2"/>
  <c r="AA468" i="2"/>
  <c r="Z468" i="2"/>
  <c r="Y468" i="2"/>
  <c r="X468" i="2"/>
  <c r="W468" i="2"/>
  <c r="V468" i="2"/>
  <c r="U468" i="2"/>
  <c r="T468" i="2"/>
  <c r="S468" i="2"/>
  <c r="R468" i="2"/>
  <c r="BF467" i="2"/>
  <c r="BE467" i="2"/>
  <c r="BD467" i="2"/>
  <c r="BC467" i="2"/>
  <c r="BB467" i="2"/>
  <c r="BA467" i="2"/>
  <c r="AZ467" i="2"/>
  <c r="AY467" i="2"/>
  <c r="AX467" i="2"/>
  <c r="AW467" i="2"/>
  <c r="AV467" i="2"/>
  <c r="AU467" i="2"/>
  <c r="AR467" i="2"/>
  <c r="AQ467" i="2"/>
  <c r="AP467" i="2"/>
  <c r="AO467" i="2"/>
  <c r="AN467" i="2"/>
  <c r="AM467" i="2"/>
  <c r="AL467" i="2"/>
  <c r="AK467" i="2"/>
  <c r="AJ467" i="2"/>
  <c r="AI467" i="2"/>
  <c r="AH467" i="2"/>
  <c r="AG467" i="2"/>
  <c r="AD467" i="2"/>
  <c r="AC467" i="2"/>
  <c r="AB467" i="2"/>
  <c r="AA467" i="2"/>
  <c r="Z467" i="2"/>
  <c r="Y467" i="2"/>
  <c r="X467" i="2"/>
  <c r="W467" i="2"/>
  <c r="V467" i="2"/>
  <c r="U467" i="2"/>
  <c r="T467" i="2"/>
  <c r="S467" i="2"/>
  <c r="R467" i="2"/>
  <c r="BF466" i="2"/>
  <c r="BE466" i="2"/>
  <c r="BD466" i="2"/>
  <c r="BC466" i="2"/>
  <c r="BB466" i="2"/>
  <c r="BA466" i="2"/>
  <c r="AZ466" i="2"/>
  <c r="AY466" i="2"/>
  <c r="AX466" i="2"/>
  <c r="AW466" i="2"/>
  <c r="AV466" i="2"/>
  <c r="AU466" i="2"/>
  <c r="AR466" i="2"/>
  <c r="AQ466" i="2"/>
  <c r="AP466" i="2"/>
  <c r="AO466" i="2"/>
  <c r="AN466" i="2"/>
  <c r="AM466" i="2"/>
  <c r="AL466" i="2"/>
  <c r="AK466" i="2"/>
  <c r="AJ466" i="2"/>
  <c r="AI466" i="2"/>
  <c r="AH466" i="2"/>
  <c r="AG466" i="2"/>
  <c r="AD466" i="2"/>
  <c r="AC466" i="2"/>
  <c r="AB466" i="2"/>
  <c r="AA466" i="2"/>
  <c r="Z466" i="2"/>
  <c r="Y466" i="2"/>
  <c r="X466" i="2"/>
  <c r="W466" i="2"/>
  <c r="V466" i="2"/>
  <c r="U466" i="2"/>
  <c r="T466" i="2"/>
  <c r="S466" i="2"/>
  <c r="R466" i="2"/>
  <c r="BF465" i="2"/>
  <c r="BE465" i="2"/>
  <c r="BD465" i="2"/>
  <c r="BC465" i="2"/>
  <c r="BB465" i="2"/>
  <c r="BA465" i="2"/>
  <c r="AZ465" i="2"/>
  <c r="AY465" i="2"/>
  <c r="AX465" i="2"/>
  <c r="AW465" i="2"/>
  <c r="AV465" i="2"/>
  <c r="AU465" i="2"/>
  <c r="AR465" i="2"/>
  <c r="AQ465" i="2"/>
  <c r="AP465" i="2"/>
  <c r="AO465" i="2"/>
  <c r="AN465" i="2"/>
  <c r="AM465" i="2"/>
  <c r="AL465" i="2"/>
  <c r="AK465" i="2"/>
  <c r="AJ465" i="2"/>
  <c r="AI465" i="2"/>
  <c r="AH465" i="2"/>
  <c r="AG465" i="2"/>
  <c r="AD465" i="2"/>
  <c r="AC465" i="2"/>
  <c r="AB465" i="2"/>
  <c r="AA465" i="2"/>
  <c r="Z465" i="2"/>
  <c r="Y465" i="2"/>
  <c r="X465" i="2"/>
  <c r="W465" i="2"/>
  <c r="V465" i="2"/>
  <c r="U465" i="2"/>
  <c r="T465" i="2"/>
  <c r="S465" i="2"/>
  <c r="R465" i="2"/>
  <c r="BF464" i="2"/>
  <c r="BE464" i="2"/>
  <c r="BD464" i="2"/>
  <c r="BC464" i="2"/>
  <c r="BB464" i="2"/>
  <c r="BA464" i="2"/>
  <c r="AZ464" i="2"/>
  <c r="AY464" i="2"/>
  <c r="AX464" i="2"/>
  <c r="AW464" i="2"/>
  <c r="AV464" i="2"/>
  <c r="AU464" i="2"/>
  <c r="AR464" i="2"/>
  <c r="AQ464" i="2"/>
  <c r="AP464" i="2"/>
  <c r="AO464" i="2"/>
  <c r="AN464" i="2"/>
  <c r="AM464" i="2"/>
  <c r="AL464" i="2"/>
  <c r="AK464" i="2"/>
  <c r="AJ464" i="2"/>
  <c r="AI464" i="2"/>
  <c r="AH464" i="2"/>
  <c r="AG464" i="2"/>
  <c r="AD464" i="2"/>
  <c r="AC464" i="2"/>
  <c r="AB464" i="2"/>
  <c r="AA464" i="2"/>
  <c r="Z464" i="2"/>
  <c r="Y464" i="2"/>
  <c r="X464" i="2"/>
  <c r="W464" i="2"/>
  <c r="V464" i="2"/>
  <c r="U464" i="2"/>
  <c r="T464" i="2"/>
  <c r="S464" i="2"/>
  <c r="R464" i="2"/>
  <c r="BF463" i="2"/>
  <c r="BE463" i="2"/>
  <c r="BD463" i="2"/>
  <c r="BC463" i="2"/>
  <c r="BB463" i="2"/>
  <c r="BA463" i="2"/>
  <c r="AZ463" i="2"/>
  <c r="AY463" i="2"/>
  <c r="AX463" i="2"/>
  <c r="AW463" i="2"/>
  <c r="AV463" i="2"/>
  <c r="AU463" i="2"/>
  <c r="AR463" i="2"/>
  <c r="AQ463" i="2"/>
  <c r="AP463" i="2"/>
  <c r="AO463" i="2"/>
  <c r="AN463" i="2"/>
  <c r="AM463" i="2"/>
  <c r="AL463" i="2"/>
  <c r="AK463" i="2"/>
  <c r="AJ463" i="2"/>
  <c r="AI463" i="2"/>
  <c r="AH463" i="2"/>
  <c r="AG463" i="2"/>
  <c r="AD463" i="2"/>
  <c r="AC463" i="2"/>
  <c r="AB463" i="2"/>
  <c r="AA463" i="2"/>
  <c r="Z463" i="2"/>
  <c r="Y463" i="2"/>
  <c r="X463" i="2"/>
  <c r="W463" i="2"/>
  <c r="V463" i="2"/>
  <c r="U463" i="2"/>
  <c r="T463" i="2"/>
  <c r="S463" i="2"/>
  <c r="R463" i="2"/>
  <c r="BF462" i="2"/>
  <c r="BE462" i="2"/>
  <c r="BD462" i="2"/>
  <c r="BC462" i="2"/>
  <c r="BB462" i="2"/>
  <c r="BA462" i="2"/>
  <c r="AZ462" i="2"/>
  <c r="AY462" i="2"/>
  <c r="AX462" i="2"/>
  <c r="AW462" i="2"/>
  <c r="AV462" i="2"/>
  <c r="AU462" i="2"/>
  <c r="AR462" i="2"/>
  <c r="AQ462" i="2"/>
  <c r="AP462" i="2"/>
  <c r="AO462" i="2"/>
  <c r="AN462" i="2"/>
  <c r="AM462" i="2"/>
  <c r="AL462" i="2"/>
  <c r="AK462" i="2"/>
  <c r="AJ462" i="2"/>
  <c r="AI462" i="2"/>
  <c r="AH462" i="2"/>
  <c r="AG462" i="2"/>
  <c r="AD462" i="2"/>
  <c r="AC462" i="2"/>
  <c r="AB462" i="2"/>
  <c r="AA462" i="2"/>
  <c r="Z462" i="2"/>
  <c r="Y462" i="2"/>
  <c r="X462" i="2"/>
  <c r="W462" i="2"/>
  <c r="V462" i="2"/>
  <c r="U462" i="2"/>
  <c r="T462" i="2"/>
  <c r="S462" i="2"/>
  <c r="R462" i="2"/>
  <c r="BF461" i="2"/>
  <c r="BE461" i="2"/>
  <c r="BD461" i="2"/>
  <c r="BC461" i="2"/>
  <c r="BB461" i="2"/>
  <c r="BA461" i="2"/>
  <c r="AZ461" i="2"/>
  <c r="AY461" i="2"/>
  <c r="AX461" i="2"/>
  <c r="AW461" i="2"/>
  <c r="AV461" i="2"/>
  <c r="AU461" i="2"/>
  <c r="AR461" i="2"/>
  <c r="AQ461" i="2"/>
  <c r="AP461" i="2"/>
  <c r="AO461" i="2"/>
  <c r="AN461" i="2"/>
  <c r="AM461" i="2"/>
  <c r="AL461" i="2"/>
  <c r="AK461" i="2"/>
  <c r="AJ461" i="2"/>
  <c r="AI461" i="2"/>
  <c r="AH461" i="2"/>
  <c r="AG461" i="2"/>
  <c r="AD461" i="2"/>
  <c r="AC461" i="2"/>
  <c r="AB461" i="2"/>
  <c r="AA461" i="2"/>
  <c r="Z461" i="2"/>
  <c r="Y461" i="2"/>
  <c r="X461" i="2"/>
  <c r="W461" i="2"/>
  <c r="V461" i="2"/>
  <c r="U461" i="2"/>
  <c r="T461" i="2"/>
  <c r="S461" i="2"/>
  <c r="R461" i="2"/>
  <c r="BF460" i="2"/>
  <c r="BE460" i="2"/>
  <c r="BD460" i="2"/>
  <c r="BC460" i="2"/>
  <c r="BB460" i="2"/>
  <c r="BA460" i="2"/>
  <c r="AZ460" i="2"/>
  <c r="AY460" i="2"/>
  <c r="AX460" i="2"/>
  <c r="AW460" i="2"/>
  <c r="AV460" i="2"/>
  <c r="AU460" i="2"/>
  <c r="AR460" i="2"/>
  <c r="AQ460" i="2"/>
  <c r="AP460" i="2"/>
  <c r="AO460" i="2"/>
  <c r="AN460" i="2"/>
  <c r="AM460" i="2"/>
  <c r="AL460" i="2"/>
  <c r="AK460" i="2"/>
  <c r="AJ460" i="2"/>
  <c r="AI460" i="2"/>
  <c r="AH460" i="2"/>
  <c r="AG460" i="2"/>
  <c r="AD460" i="2"/>
  <c r="AC460" i="2"/>
  <c r="AB460" i="2"/>
  <c r="AA460" i="2"/>
  <c r="Z460" i="2"/>
  <c r="Y460" i="2"/>
  <c r="X460" i="2"/>
  <c r="W460" i="2"/>
  <c r="V460" i="2"/>
  <c r="U460" i="2"/>
  <c r="T460" i="2"/>
  <c r="S460" i="2"/>
  <c r="R460" i="2"/>
  <c r="BF459" i="2"/>
  <c r="BE459" i="2"/>
  <c r="BD459" i="2"/>
  <c r="BC459" i="2"/>
  <c r="BB459" i="2"/>
  <c r="BA459" i="2"/>
  <c r="AZ459" i="2"/>
  <c r="AY459" i="2"/>
  <c r="AX459" i="2"/>
  <c r="AW459" i="2"/>
  <c r="AV459" i="2"/>
  <c r="AU459" i="2"/>
  <c r="AR459" i="2"/>
  <c r="AQ459" i="2"/>
  <c r="AP459" i="2"/>
  <c r="AO459" i="2"/>
  <c r="AN459" i="2"/>
  <c r="AM459" i="2"/>
  <c r="AL459" i="2"/>
  <c r="AK459" i="2"/>
  <c r="AJ459" i="2"/>
  <c r="AI459" i="2"/>
  <c r="AH459" i="2"/>
  <c r="AG459" i="2"/>
  <c r="AD459" i="2"/>
  <c r="AC459" i="2"/>
  <c r="AB459" i="2"/>
  <c r="AA459" i="2"/>
  <c r="Z459" i="2"/>
  <c r="Y459" i="2"/>
  <c r="X459" i="2"/>
  <c r="W459" i="2"/>
  <c r="V459" i="2"/>
  <c r="U459" i="2"/>
  <c r="T459" i="2"/>
  <c r="S459" i="2"/>
  <c r="R459" i="2"/>
  <c r="BF458" i="2"/>
  <c r="BE458" i="2"/>
  <c r="BD458" i="2"/>
  <c r="BC458" i="2"/>
  <c r="BB458" i="2"/>
  <c r="BA458" i="2"/>
  <c r="AZ458" i="2"/>
  <c r="AY458" i="2"/>
  <c r="AX458" i="2"/>
  <c r="AW458" i="2"/>
  <c r="AV458" i="2"/>
  <c r="AU458" i="2"/>
  <c r="AR458" i="2"/>
  <c r="AQ458" i="2"/>
  <c r="AP458" i="2"/>
  <c r="AO458" i="2"/>
  <c r="AN458" i="2"/>
  <c r="AM458" i="2"/>
  <c r="AL458" i="2"/>
  <c r="AK458" i="2"/>
  <c r="AJ458" i="2"/>
  <c r="AI458" i="2"/>
  <c r="AH458" i="2"/>
  <c r="AG458" i="2"/>
  <c r="AD458" i="2"/>
  <c r="AC458" i="2"/>
  <c r="AB458" i="2"/>
  <c r="AA458" i="2"/>
  <c r="Z458" i="2"/>
  <c r="Y458" i="2"/>
  <c r="X458" i="2"/>
  <c r="W458" i="2"/>
  <c r="V458" i="2"/>
  <c r="U458" i="2"/>
  <c r="T458" i="2"/>
  <c r="S458" i="2"/>
  <c r="R458" i="2"/>
  <c r="BF457" i="2"/>
  <c r="BE457" i="2"/>
  <c r="BD457" i="2"/>
  <c r="BC457" i="2"/>
  <c r="BB457" i="2"/>
  <c r="BA457" i="2"/>
  <c r="AZ457" i="2"/>
  <c r="AY457" i="2"/>
  <c r="AX457" i="2"/>
  <c r="AW457" i="2"/>
  <c r="AV457" i="2"/>
  <c r="AU457" i="2"/>
  <c r="AR457" i="2"/>
  <c r="AQ457" i="2"/>
  <c r="AP457" i="2"/>
  <c r="AO457" i="2"/>
  <c r="AN457" i="2"/>
  <c r="AM457" i="2"/>
  <c r="AL457" i="2"/>
  <c r="AK457" i="2"/>
  <c r="AJ457" i="2"/>
  <c r="AI457" i="2"/>
  <c r="AH457" i="2"/>
  <c r="AG457" i="2"/>
  <c r="AD457" i="2"/>
  <c r="AC457" i="2"/>
  <c r="AB457" i="2"/>
  <c r="AA457" i="2"/>
  <c r="Z457" i="2"/>
  <c r="Y457" i="2"/>
  <c r="X457" i="2"/>
  <c r="W457" i="2"/>
  <c r="V457" i="2"/>
  <c r="U457" i="2"/>
  <c r="T457" i="2"/>
  <c r="S457" i="2"/>
  <c r="R457" i="2"/>
  <c r="BF456" i="2"/>
  <c r="BE456" i="2"/>
  <c r="BD456" i="2"/>
  <c r="BC456" i="2"/>
  <c r="BB456" i="2"/>
  <c r="BA456" i="2"/>
  <c r="AZ456" i="2"/>
  <c r="AY456" i="2"/>
  <c r="AX456" i="2"/>
  <c r="AW456" i="2"/>
  <c r="AV456" i="2"/>
  <c r="AU456" i="2"/>
  <c r="AR456" i="2"/>
  <c r="AQ456" i="2"/>
  <c r="AP456" i="2"/>
  <c r="AO456" i="2"/>
  <c r="AN456" i="2"/>
  <c r="AM456" i="2"/>
  <c r="AL456" i="2"/>
  <c r="AK456" i="2"/>
  <c r="AJ456" i="2"/>
  <c r="AI456" i="2"/>
  <c r="AH456" i="2"/>
  <c r="AG456" i="2"/>
  <c r="AD456" i="2"/>
  <c r="AC456" i="2"/>
  <c r="AB456" i="2"/>
  <c r="AA456" i="2"/>
  <c r="Z456" i="2"/>
  <c r="Y456" i="2"/>
  <c r="X456" i="2"/>
  <c r="W456" i="2"/>
  <c r="V456" i="2"/>
  <c r="U456" i="2"/>
  <c r="T456" i="2"/>
  <c r="S456" i="2"/>
  <c r="R456" i="2"/>
  <c r="BF455" i="2"/>
  <c r="BE455" i="2"/>
  <c r="BD455" i="2"/>
  <c r="BC455" i="2"/>
  <c r="BB455" i="2"/>
  <c r="BA455" i="2"/>
  <c r="AZ455" i="2"/>
  <c r="AY455" i="2"/>
  <c r="AX455" i="2"/>
  <c r="AW455" i="2"/>
  <c r="AV455" i="2"/>
  <c r="AU455" i="2"/>
  <c r="AR455" i="2"/>
  <c r="AQ455" i="2"/>
  <c r="AP455" i="2"/>
  <c r="AO455" i="2"/>
  <c r="AN455" i="2"/>
  <c r="AM455" i="2"/>
  <c r="AL455" i="2"/>
  <c r="AK455" i="2"/>
  <c r="AJ455" i="2"/>
  <c r="AI455" i="2"/>
  <c r="AH455" i="2"/>
  <c r="AG455" i="2"/>
  <c r="AD455" i="2"/>
  <c r="AC455" i="2"/>
  <c r="AB455" i="2"/>
  <c r="AA455" i="2"/>
  <c r="Z455" i="2"/>
  <c r="Y455" i="2"/>
  <c r="X455" i="2"/>
  <c r="W455" i="2"/>
  <c r="V455" i="2"/>
  <c r="U455" i="2"/>
  <c r="T455" i="2"/>
  <c r="S455" i="2"/>
  <c r="R455" i="2"/>
  <c r="BF454" i="2"/>
  <c r="BE454" i="2"/>
  <c r="BD454" i="2"/>
  <c r="BC454" i="2"/>
  <c r="BB454" i="2"/>
  <c r="BA454" i="2"/>
  <c r="AZ454" i="2"/>
  <c r="AY454" i="2"/>
  <c r="AX454" i="2"/>
  <c r="AW454" i="2"/>
  <c r="AV454" i="2"/>
  <c r="AU454" i="2"/>
  <c r="AR454" i="2"/>
  <c r="AQ454" i="2"/>
  <c r="AP454" i="2"/>
  <c r="AO454" i="2"/>
  <c r="AN454" i="2"/>
  <c r="AM454" i="2"/>
  <c r="AL454" i="2"/>
  <c r="AK454" i="2"/>
  <c r="AJ454" i="2"/>
  <c r="AI454" i="2"/>
  <c r="AH454" i="2"/>
  <c r="AG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BF453" i="2"/>
  <c r="BE453" i="2"/>
  <c r="BD453" i="2"/>
  <c r="BC453" i="2"/>
  <c r="BB453" i="2"/>
  <c r="BA453" i="2"/>
  <c r="AZ453" i="2"/>
  <c r="AY453" i="2"/>
  <c r="AX453" i="2"/>
  <c r="AW453" i="2"/>
  <c r="AV453" i="2"/>
  <c r="AU453" i="2"/>
  <c r="AR453" i="2"/>
  <c r="AQ453" i="2"/>
  <c r="AP453" i="2"/>
  <c r="AO453" i="2"/>
  <c r="AN453" i="2"/>
  <c r="AM453" i="2"/>
  <c r="AL453" i="2"/>
  <c r="AK453" i="2"/>
  <c r="AJ453" i="2"/>
  <c r="AI453" i="2"/>
  <c r="AH453" i="2"/>
  <c r="AG453" i="2"/>
  <c r="AD453" i="2"/>
  <c r="AC453" i="2"/>
  <c r="AB453" i="2"/>
  <c r="AA453" i="2"/>
  <c r="Z453" i="2"/>
  <c r="Y453" i="2"/>
  <c r="X453" i="2"/>
  <c r="W453" i="2"/>
  <c r="V453" i="2"/>
  <c r="U453" i="2"/>
  <c r="T453" i="2"/>
  <c r="S453" i="2"/>
  <c r="R453" i="2"/>
  <c r="BF452" i="2"/>
  <c r="BE452" i="2"/>
  <c r="BD452" i="2"/>
  <c r="BC452" i="2"/>
  <c r="BB452" i="2"/>
  <c r="BA452" i="2"/>
  <c r="AZ452" i="2"/>
  <c r="AY452" i="2"/>
  <c r="AX452" i="2"/>
  <c r="AW452" i="2"/>
  <c r="AV452" i="2"/>
  <c r="AU452" i="2"/>
  <c r="AR452" i="2"/>
  <c r="AQ452" i="2"/>
  <c r="AP452" i="2"/>
  <c r="AO452" i="2"/>
  <c r="AN452" i="2"/>
  <c r="AM452" i="2"/>
  <c r="AL452" i="2"/>
  <c r="AK452" i="2"/>
  <c r="AJ452" i="2"/>
  <c r="AI452" i="2"/>
  <c r="AH452" i="2"/>
  <c r="AG452" i="2"/>
  <c r="AD452" i="2"/>
  <c r="AC452" i="2"/>
  <c r="AB452" i="2"/>
  <c r="AA452" i="2"/>
  <c r="Z452" i="2"/>
  <c r="Y452" i="2"/>
  <c r="X452" i="2"/>
  <c r="W452" i="2"/>
  <c r="V452" i="2"/>
  <c r="U452" i="2"/>
  <c r="T452" i="2"/>
  <c r="S452" i="2"/>
  <c r="R452" i="2"/>
  <c r="BF451" i="2"/>
  <c r="BE451" i="2"/>
  <c r="BD451" i="2"/>
  <c r="BC451" i="2"/>
  <c r="BB451" i="2"/>
  <c r="BA451" i="2"/>
  <c r="AZ451" i="2"/>
  <c r="AY451" i="2"/>
  <c r="AX451" i="2"/>
  <c r="AW451" i="2"/>
  <c r="AV451" i="2"/>
  <c r="AU451" i="2"/>
  <c r="AR451" i="2"/>
  <c r="AQ451" i="2"/>
  <c r="AP451" i="2"/>
  <c r="AO451" i="2"/>
  <c r="AN451" i="2"/>
  <c r="AM451" i="2"/>
  <c r="AL451" i="2"/>
  <c r="AK451" i="2"/>
  <c r="AJ451" i="2"/>
  <c r="AI451" i="2"/>
  <c r="AH451" i="2"/>
  <c r="AG451" i="2"/>
  <c r="AD451" i="2"/>
  <c r="AC451" i="2"/>
  <c r="AB451" i="2"/>
  <c r="AA451" i="2"/>
  <c r="Z451" i="2"/>
  <c r="Y451" i="2"/>
  <c r="X451" i="2"/>
  <c r="W451" i="2"/>
  <c r="V451" i="2"/>
  <c r="U451" i="2"/>
  <c r="T451" i="2"/>
  <c r="S451" i="2"/>
  <c r="R451" i="2"/>
  <c r="BF450" i="2"/>
  <c r="BE450" i="2"/>
  <c r="BD450" i="2"/>
  <c r="BC450" i="2"/>
  <c r="BB450" i="2"/>
  <c r="BA450" i="2"/>
  <c r="AZ450" i="2"/>
  <c r="AY450" i="2"/>
  <c r="AX450" i="2"/>
  <c r="AW450" i="2"/>
  <c r="AV450" i="2"/>
  <c r="AU450" i="2"/>
  <c r="AR450" i="2"/>
  <c r="AQ450" i="2"/>
  <c r="AP450" i="2"/>
  <c r="AO450" i="2"/>
  <c r="AN450" i="2"/>
  <c r="AM450" i="2"/>
  <c r="AL450" i="2"/>
  <c r="AK450" i="2"/>
  <c r="AJ450" i="2"/>
  <c r="AI450" i="2"/>
  <c r="AH450" i="2"/>
  <c r="AG450" i="2"/>
  <c r="AD450" i="2"/>
  <c r="AC450" i="2"/>
  <c r="AB450" i="2"/>
  <c r="AA450" i="2"/>
  <c r="Z450" i="2"/>
  <c r="Y450" i="2"/>
  <c r="X450" i="2"/>
  <c r="W450" i="2"/>
  <c r="V450" i="2"/>
  <c r="U450" i="2"/>
  <c r="T450" i="2"/>
  <c r="S450" i="2"/>
  <c r="R450" i="2"/>
  <c r="AM21" i="17" l="1"/>
  <c r="AM21" i="25"/>
  <c r="AN20" i="17"/>
  <c r="AN20" i="25"/>
  <c r="AO19" i="17"/>
  <c r="AO19" i="25"/>
  <c r="AO18" i="17"/>
  <c r="AO18" i="25"/>
  <c r="AO169" i="15"/>
  <c r="AO17" i="17"/>
  <c r="AO17" i="25"/>
  <c r="AQ48" i="17"/>
  <c r="AQ45" i="16"/>
  <c r="AQ51" i="16"/>
  <c r="AQ49" i="16"/>
  <c r="AQ46" i="16"/>
  <c r="AQ55" i="16"/>
  <c r="AQ53" i="16"/>
  <c r="AR104" i="16"/>
  <c r="AR88" i="16"/>
  <c r="AR71" i="16"/>
  <c r="AR34" i="17" s="1"/>
  <c r="AR21" i="16"/>
  <c r="AR16" i="16"/>
  <c r="AR99" i="16"/>
  <c r="AR82" i="16"/>
  <c r="AR45" i="17" s="1"/>
  <c r="AR66" i="16"/>
  <c r="AR29" i="17" s="1"/>
  <c r="AR32" i="16"/>
  <c r="AR110" i="16"/>
  <c r="AR94" i="16"/>
  <c r="AR77" i="16"/>
  <c r="AR40" i="17" s="1"/>
  <c r="AR105" i="16"/>
  <c r="AR89" i="16"/>
  <c r="AR72" i="16"/>
  <c r="AR35" i="17" s="1"/>
  <c r="AR22" i="16"/>
  <c r="AR100" i="16"/>
  <c r="AR83" i="16"/>
  <c r="AR46" i="17" s="1"/>
  <c r="AR67" i="16"/>
  <c r="AR30" i="17" s="1"/>
  <c r="AR17" i="16"/>
  <c r="AR87" i="16"/>
  <c r="AR19" i="16"/>
  <c r="AR11" i="16"/>
  <c r="AR92" i="16"/>
  <c r="AR84" i="16"/>
  <c r="AR47" i="17" s="1"/>
  <c r="AR30" i="16"/>
  <c r="AR65" i="16"/>
  <c r="AR28" i="17" s="1"/>
  <c r="AR78" i="16"/>
  <c r="AR41" i="17" s="1"/>
  <c r="AR61" i="16"/>
  <c r="AR24" i="17" s="1"/>
  <c r="AR23" i="16"/>
  <c r="AR102" i="16"/>
  <c r="AR26" i="16"/>
  <c r="AR10" i="16"/>
  <c r="AS7" i="16"/>
  <c r="AR90" i="16"/>
  <c r="AR62" i="16"/>
  <c r="AR25" i="17" s="1"/>
  <c r="AR97" i="16"/>
  <c r="AR76" i="16"/>
  <c r="AR39" i="17" s="1"/>
  <c r="AR69" i="16"/>
  <c r="AR32" i="17" s="1"/>
  <c r="AR75" i="16"/>
  <c r="AR38" i="17" s="1"/>
  <c r="AR101" i="16"/>
  <c r="AR29" i="16"/>
  <c r="AR18" i="16"/>
  <c r="AR93" i="16"/>
  <c r="AR103" i="16"/>
  <c r="AR63" i="16"/>
  <c r="AR26" i="17" s="1"/>
  <c r="AR27" i="16"/>
  <c r="AR68" i="16"/>
  <c r="AR31" i="17" s="1"/>
  <c r="AR80" i="16"/>
  <c r="AR43" i="17" s="1"/>
  <c r="AR107" i="16"/>
  <c r="AR79" i="16"/>
  <c r="AR42" i="17" s="1"/>
  <c r="AR15" i="16"/>
  <c r="AR96" i="16"/>
  <c r="AR20" i="16"/>
  <c r="AR12" i="16"/>
  <c r="AR74" i="16"/>
  <c r="AR37" i="17" s="1"/>
  <c r="AR70" i="16"/>
  <c r="AR33" i="17" s="1"/>
  <c r="AR73" i="16"/>
  <c r="AR36" i="17" s="1"/>
  <c r="AR98" i="16"/>
  <c r="AR108" i="16"/>
  <c r="AR106" i="16"/>
  <c r="AR25" i="16"/>
  <c r="AR109" i="16"/>
  <c r="AR64" i="16"/>
  <c r="AR27" i="17" s="1"/>
  <c r="AR31" i="16"/>
  <c r="AR28" i="16"/>
  <c r="AR14" i="16"/>
  <c r="AR9" i="16"/>
  <c r="AR81" i="16"/>
  <c r="AR44" i="17" s="1"/>
  <c r="AR95" i="16"/>
  <c r="AR91" i="16"/>
  <c r="AR24" i="16"/>
  <c r="AR13" i="16"/>
  <c r="AP59" i="16"/>
  <c r="AQ44" i="16"/>
  <c r="AQ111" i="16"/>
  <c r="AQ47" i="16"/>
  <c r="AQ35" i="16"/>
  <c r="AQ33" i="16"/>
  <c r="AQ50" i="16"/>
  <c r="AQ58" i="16"/>
  <c r="AQ54" i="16"/>
  <c r="AQ48" i="16"/>
  <c r="AQ43" i="16"/>
  <c r="AQ85" i="16"/>
  <c r="AQ57" i="16"/>
  <c r="AQ40" i="16"/>
  <c r="AQ56" i="16"/>
  <c r="AQ36" i="16"/>
  <c r="AQ52" i="16"/>
  <c r="AQ42" i="16"/>
  <c r="AQ39" i="16"/>
  <c r="AQ38" i="16"/>
  <c r="AQ41" i="16"/>
  <c r="AQ37" i="16"/>
  <c r="AP152" i="15"/>
  <c r="AP168" i="15"/>
  <c r="AQ132" i="15"/>
  <c r="AQ99" i="15"/>
  <c r="AQ82" i="15"/>
  <c r="AQ163" i="15" s="1"/>
  <c r="AQ66" i="15"/>
  <c r="AQ72" i="15"/>
  <c r="AQ127" i="15"/>
  <c r="AQ110" i="15"/>
  <c r="AQ94" i="15"/>
  <c r="AQ77" i="15"/>
  <c r="AQ158" i="15" s="1"/>
  <c r="AQ138" i="15"/>
  <c r="AQ122" i="15"/>
  <c r="AQ105" i="15"/>
  <c r="AQ133" i="15"/>
  <c r="AQ117" i="15"/>
  <c r="AQ100" i="15"/>
  <c r="AQ128" i="15"/>
  <c r="AQ111" i="15"/>
  <c r="AQ95" i="15"/>
  <c r="AQ129" i="15"/>
  <c r="AQ112" i="15"/>
  <c r="AQ137" i="15"/>
  <c r="AQ68" i="15"/>
  <c r="AQ149" i="15" s="1"/>
  <c r="AQ131" i="15"/>
  <c r="AQ113" i="15"/>
  <c r="AQ91" i="15"/>
  <c r="AQ84" i="15"/>
  <c r="AQ78" i="15"/>
  <c r="AQ159" i="15" s="1"/>
  <c r="AQ87" i="15"/>
  <c r="AQ168" i="15" s="1"/>
  <c r="AQ81" i="15"/>
  <c r="AQ162" i="15" s="1"/>
  <c r="AQ75" i="15"/>
  <c r="AQ156" i="15" s="1"/>
  <c r="AQ140" i="15"/>
  <c r="AQ125" i="15"/>
  <c r="AQ123" i="15"/>
  <c r="AQ109" i="15"/>
  <c r="AQ102" i="15"/>
  <c r="AQ69" i="15"/>
  <c r="AQ130" i="15"/>
  <c r="AQ120" i="15"/>
  <c r="AQ93" i="15"/>
  <c r="AQ119" i="15"/>
  <c r="AQ65" i="15"/>
  <c r="AQ63" i="15"/>
  <c r="AQ108" i="15"/>
  <c r="AQ86" i="15"/>
  <c r="AQ71" i="15"/>
  <c r="AQ152" i="15" s="1"/>
  <c r="AQ67" i="15"/>
  <c r="AQ148" i="15" s="1"/>
  <c r="AQ135" i="15"/>
  <c r="AQ101" i="15"/>
  <c r="AQ134" i="15"/>
  <c r="AQ107" i="15"/>
  <c r="AQ90" i="15"/>
  <c r="AQ124" i="15"/>
  <c r="AQ80" i="15"/>
  <c r="AQ103" i="15"/>
  <c r="AQ92" i="15"/>
  <c r="AQ126" i="15"/>
  <c r="AQ98" i="15"/>
  <c r="AQ64" i="15"/>
  <c r="AQ121" i="15"/>
  <c r="AQ85" i="15"/>
  <c r="AQ70" i="15"/>
  <c r="AQ79" i="15"/>
  <c r="AQ160" i="15" s="1"/>
  <c r="AQ118" i="15"/>
  <c r="AQ74" i="15"/>
  <c r="AQ155" i="15" s="1"/>
  <c r="AQ114" i="15"/>
  <c r="AQ106" i="15"/>
  <c r="AQ83" i="15"/>
  <c r="AQ164" i="15" s="1"/>
  <c r="AQ141" i="15"/>
  <c r="AR7" i="15"/>
  <c r="AQ136" i="15"/>
  <c r="AQ97" i="15"/>
  <c r="AQ76" i="15"/>
  <c r="AQ73" i="15"/>
  <c r="AQ154" i="15" s="1"/>
  <c r="AQ96" i="15"/>
  <c r="AQ139" i="15"/>
  <c r="AQ104" i="15"/>
  <c r="AP159" i="15"/>
  <c r="AP144" i="15"/>
  <c r="AP88" i="15"/>
  <c r="AP115" i="15"/>
  <c r="AP142" i="15"/>
  <c r="AP160" i="15"/>
  <c r="AP163" i="15"/>
  <c r="AP148" i="15"/>
  <c r="AP162" i="15"/>
  <c r="AP158" i="15"/>
  <c r="AP164" i="15"/>
  <c r="AP149" i="15"/>
  <c r="F48" i="14"/>
  <c r="F63" i="14" s="1"/>
  <c r="C63" i="14" s="1"/>
  <c r="AQ20" i="13"/>
  <c r="AQ34" i="13"/>
  <c r="I17" i="13"/>
  <c r="W17" i="13"/>
  <c r="I18" i="13"/>
  <c r="C18" i="13"/>
  <c r="AK18" i="13"/>
  <c r="AL18" i="13"/>
  <c r="AM18" i="13"/>
  <c r="AN18" i="13"/>
  <c r="AO18" i="13"/>
  <c r="AL19" i="13"/>
  <c r="AK19" i="13"/>
  <c r="AM19" i="13"/>
  <c r="AN19" i="13"/>
  <c r="AO19" i="13"/>
  <c r="AP18" i="13"/>
  <c r="W18" i="13"/>
  <c r="C17" i="13"/>
  <c r="AK17" i="13"/>
  <c r="AL17" i="13"/>
  <c r="AM17" i="13"/>
  <c r="AN17" i="13"/>
  <c r="AO17" i="13"/>
  <c r="AQ17" i="13"/>
  <c r="AR7" i="13"/>
  <c r="AQ18" i="13"/>
  <c r="AQ19" i="13"/>
  <c r="F78" i="14"/>
  <c r="F32" i="14"/>
  <c r="F33" i="14"/>
  <c r="F31" i="13"/>
  <c r="AQ31" i="13" s="1"/>
  <c r="F32" i="13"/>
  <c r="AQ32" i="13" s="1"/>
  <c r="AH16" i="25"/>
  <c r="AG16" i="25"/>
  <c r="AF16" i="25"/>
  <c r="AE16" i="25"/>
  <c r="AD16" i="25"/>
  <c r="AC16" i="25"/>
  <c r="AB16" i="25"/>
  <c r="AA16" i="25"/>
  <c r="Z16" i="25"/>
  <c r="Y16" i="25"/>
  <c r="X16" i="25"/>
  <c r="W16" i="25"/>
  <c r="T16" i="25"/>
  <c r="S16" i="25"/>
  <c r="R16" i="25"/>
  <c r="Q16" i="25"/>
  <c r="P16" i="25"/>
  <c r="I16" i="25"/>
  <c r="AD15" i="25"/>
  <c r="AC15" i="25"/>
  <c r="AB15" i="25"/>
  <c r="AA15" i="25"/>
  <c r="Z15" i="25"/>
  <c r="Y15" i="25"/>
  <c r="X15" i="25"/>
  <c r="W15" i="25"/>
  <c r="T15" i="25"/>
  <c r="S15" i="25"/>
  <c r="R15" i="25"/>
  <c r="Q15" i="25"/>
  <c r="P15" i="25"/>
  <c r="X7" i="25"/>
  <c r="Y7" i="25" s="1"/>
  <c r="Z7" i="25" s="1"/>
  <c r="AA7" i="25" s="1"/>
  <c r="AB7" i="25" s="1"/>
  <c r="AC7" i="25" s="1"/>
  <c r="AD7" i="25" s="1"/>
  <c r="AE7" i="25" s="1"/>
  <c r="AF7" i="25" s="1"/>
  <c r="AG7" i="25" s="1"/>
  <c r="AH7" i="25" s="1"/>
  <c r="J7" i="25"/>
  <c r="K7" i="25" s="1"/>
  <c r="L7" i="25" s="1"/>
  <c r="M7" i="25" s="1"/>
  <c r="N7" i="25" s="1"/>
  <c r="O7" i="25" s="1"/>
  <c r="P7" i="25" s="1"/>
  <c r="Q7" i="25" s="1"/>
  <c r="R7" i="25" s="1"/>
  <c r="S7" i="25" s="1"/>
  <c r="T7" i="25" s="1"/>
  <c r="X6" i="25"/>
  <c r="Y6" i="25" s="1"/>
  <c r="Z6" i="25" s="1"/>
  <c r="AA6" i="25" s="1"/>
  <c r="AB6" i="25" s="1"/>
  <c r="AC6" i="25" s="1"/>
  <c r="AD6" i="25" s="1"/>
  <c r="AE6" i="25" s="1"/>
  <c r="AF6" i="25" s="1"/>
  <c r="AG6" i="25" s="1"/>
  <c r="AH6" i="25" s="1"/>
  <c r="AI6" i="25" s="1"/>
  <c r="J6" i="25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G58" i="16"/>
  <c r="G84" i="16" s="1"/>
  <c r="G54" i="16"/>
  <c r="G80" i="16" s="1"/>
  <c r="G53" i="16"/>
  <c r="G79" i="16" s="1"/>
  <c r="G52" i="16"/>
  <c r="G78" i="16" s="1"/>
  <c r="G51" i="16"/>
  <c r="G77" i="16" s="1"/>
  <c r="G103" i="16" s="1"/>
  <c r="G50" i="16"/>
  <c r="G76" i="16" s="1"/>
  <c r="G49" i="16"/>
  <c r="G75" i="16" s="1"/>
  <c r="G48" i="16"/>
  <c r="G74" i="16" s="1"/>
  <c r="G46" i="16"/>
  <c r="G72" i="16" s="1"/>
  <c r="G45" i="16"/>
  <c r="G71" i="16" s="1"/>
  <c r="G44" i="16"/>
  <c r="G70" i="16" s="1"/>
  <c r="G43" i="16"/>
  <c r="G69" i="16" s="1"/>
  <c r="G42" i="16"/>
  <c r="G68" i="16" s="1"/>
  <c r="G41" i="16"/>
  <c r="G67" i="16" s="1"/>
  <c r="G40" i="16"/>
  <c r="G66" i="16" s="1"/>
  <c r="G38" i="16"/>
  <c r="G64" i="16" s="1"/>
  <c r="G37" i="16"/>
  <c r="G63" i="16" s="1"/>
  <c r="G89" i="16" s="1"/>
  <c r="G35" i="16"/>
  <c r="G61" i="16" s="1"/>
  <c r="G21" i="16"/>
  <c r="G47" i="16" s="1"/>
  <c r="G73" i="16" s="1"/>
  <c r="G10" i="16"/>
  <c r="G36" i="16" s="1"/>
  <c r="G62" i="16" s="1"/>
  <c r="F22" i="16"/>
  <c r="F21" i="16"/>
  <c r="F32" i="16"/>
  <c r="C32" i="16" s="1"/>
  <c r="F23" i="16"/>
  <c r="F12" i="16"/>
  <c r="F20" i="16"/>
  <c r="AO20" i="17" l="1"/>
  <c r="AO21" i="17" s="1"/>
  <c r="AO20" i="25"/>
  <c r="AO21" i="25" s="1"/>
  <c r="AN21" i="17"/>
  <c r="AN21" i="25"/>
  <c r="AP169" i="15"/>
  <c r="AP17" i="17"/>
  <c r="AP17" i="25"/>
  <c r="AP18" i="17"/>
  <c r="AP18" i="25"/>
  <c r="AP19" i="17"/>
  <c r="AP19" i="25"/>
  <c r="AR37" i="16"/>
  <c r="AR55" i="16"/>
  <c r="AR38" i="16"/>
  <c r="AR48" i="17"/>
  <c r="AR45" i="16"/>
  <c r="AR36" i="16"/>
  <c r="AR57" i="16"/>
  <c r="AR85" i="16"/>
  <c r="AR39" i="16"/>
  <c r="AR41" i="16"/>
  <c r="AR43" i="16"/>
  <c r="AR47" i="16"/>
  <c r="AR44" i="16"/>
  <c r="AR46" i="16"/>
  <c r="AR42" i="16"/>
  <c r="AR40" i="16"/>
  <c r="AR58" i="16"/>
  <c r="AR33" i="16"/>
  <c r="AR35" i="16"/>
  <c r="AQ59" i="16"/>
  <c r="AR54" i="16"/>
  <c r="AS99" i="16"/>
  <c r="AS82" i="16"/>
  <c r="AS45" i="17" s="1"/>
  <c r="AS66" i="16"/>
  <c r="AS29" i="17" s="1"/>
  <c r="AS32" i="16"/>
  <c r="AS16" i="16"/>
  <c r="AS110" i="16"/>
  <c r="AS94" i="16"/>
  <c r="AS77" i="16"/>
  <c r="AS40" i="17" s="1"/>
  <c r="AS61" i="16"/>
  <c r="AS24" i="17" s="1"/>
  <c r="AS27" i="16"/>
  <c r="AS105" i="16"/>
  <c r="AS89" i="16"/>
  <c r="AS72" i="16"/>
  <c r="AS35" i="17" s="1"/>
  <c r="AS100" i="16"/>
  <c r="AS83" i="16"/>
  <c r="AS46" i="17" s="1"/>
  <c r="AS67" i="16"/>
  <c r="AS30" i="17" s="1"/>
  <c r="AS17" i="16"/>
  <c r="AS95" i="16"/>
  <c r="AS78" i="16"/>
  <c r="AS41" i="17" s="1"/>
  <c r="AS62" i="16"/>
  <c r="AS25" i="17" s="1"/>
  <c r="AS28" i="16"/>
  <c r="AS12" i="16"/>
  <c r="AS92" i="16"/>
  <c r="AS84" i="16"/>
  <c r="AS47" i="17" s="1"/>
  <c r="AS65" i="16"/>
  <c r="AS28" i="17" s="1"/>
  <c r="AS30" i="16"/>
  <c r="AS22" i="16"/>
  <c r="AS14" i="16"/>
  <c r="AS63" i="16"/>
  <c r="AS26" i="17" s="1"/>
  <c r="AS25" i="16"/>
  <c r="AS97" i="16"/>
  <c r="AS90" i="16"/>
  <c r="AS70" i="16"/>
  <c r="AS33" i="17" s="1"/>
  <c r="AS88" i="16"/>
  <c r="AS76" i="16"/>
  <c r="AS39" i="17" s="1"/>
  <c r="AS69" i="16"/>
  <c r="AS32" i="17" s="1"/>
  <c r="AS104" i="16"/>
  <c r="AS101" i="16"/>
  <c r="AS29" i="16"/>
  <c r="AS21" i="16"/>
  <c r="AS19" i="16"/>
  <c r="AS11" i="16"/>
  <c r="AS9" i="16"/>
  <c r="AS68" i="16"/>
  <c r="AS31" i="17" s="1"/>
  <c r="AS31" i="16"/>
  <c r="AS96" i="16"/>
  <c r="AS20" i="16"/>
  <c r="AS108" i="16"/>
  <c r="AS107" i="16"/>
  <c r="AS87" i="16"/>
  <c r="AS79" i="16"/>
  <c r="AS42" i="17" s="1"/>
  <c r="AS23" i="16"/>
  <c r="AS15" i="16"/>
  <c r="AS10" i="16"/>
  <c r="AS103" i="16"/>
  <c r="AS106" i="16"/>
  <c r="AS80" i="16"/>
  <c r="AS43" i="17" s="1"/>
  <c r="AS75" i="16"/>
  <c r="AS38" i="17" s="1"/>
  <c r="AS91" i="16"/>
  <c r="AS73" i="16"/>
  <c r="AS36" i="17" s="1"/>
  <c r="AS24" i="16"/>
  <c r="AS93" i="16"/>
  <c r="AS26" i="16"/>
  <c r="AS52" i="16" s="1"/>
  <c r="AS102" i="16"/>
  <c r="AS98" i="16"/>
  <c r="AS109" i="16"/>
  <c r="AS71" i="16"/>
  <c r="AS34" i="17" s="1"/>
  <c r="AS64" i="16"/>
  <c r="AS27" i="17" s="1"/>
  <c r="AS81" i="16"/>
  <c r="AS44" i="17" s="1"/>
  <c r="AS74" i="16"/>
  <c r="AS37" i="17" s="1"/>
  <c r="AS13" i="16"/>
  <c r="AS18" i="16"/>
  <c r="AT7" i="16"/>
  <c r="AR56" i="16"/>
  <c r="AR50" i="16"/>
  <c r="AR52" i="16"/>
  <c r="AR48" i="16"/>
  <c r="AR111" i="16"/>
  <c r="AR53" i="16"/>
  <c r="AR51" i="16"/>
  <c r="AR49" i="16"/>
  <c r="AQ157" i="15"/>
  <c r="AQ161" i="15"/>
  <c r="AQ115" i="15"/>
  <c r="AQ146" i="15"/>
  <c r="AQ151" i="15"/>
  <c r="AQ166" i="15"/>
  <c r="AQ167" i="15"/>
  <c r="AQ153" i="15"/>
  <c r="AQ150" i="15"/>
  <c r="AR127" i="15"/>
  <c r="AR110" i="15"/>
  <c r="AR94" i="15"/>
  <c r="AR77" i="15"/>
  <c r="AR158" i="15" s="1"/>
  <c r="AR83" i="15"/>
  <c r="AR164" i="15" s="1"/>
  <c r="AR138" i="15"/>
  <c r="AR122" i="15"/>
  <c r="AR105" i="15"/>
  <c r="AR72" i="15"/>
  <c r="AR153" i="15" s="1"/>
  <c r="AS7" i="15"/>
  <c r="AR133" i="15"/>
  <c r="AR117" i="15"/>
  <c r="AR100" i="15"/>
  <c r="AR128" i="15"/>
  <c r="AR111" i="15"/>
  <c r="AR139" i="15"/>
  <c r="AR123" i="15"/>
  <c r="AR106" i="15"/>
  <c r="AR140" i="15"/>
  <c r="AR124" i="15"/>
  <c r="AR131" i="15"/>
  <c r="AR113" i="15"/>
  <c r="AR91" i="15"/>
  <c r="AR84" i="15"/>
  <c r="AR165" i="15" s="1"/>
  <c r="AR78" i="15"/>
  <c r="AR81" i="15"/>
  <c r="AR162" i="15" s="1"/>
  <c r="AR75" i="15"/>
  <c r="AR156" i="15" s="1"/>
  <c r="AR129" i="15"/>
  <c r="AR99" i="15"/>
  <c r="AR87" i="15"/>
  <c r="AR168" i="15" s="1"/>
  <c r="AR97" i="15"/>
  <c r="AR65" i="15"/>
  <c r="AR146" i="15" s="1"/>
  <c r="AR92" i="15"/>
  <c r="AR69" i="15"/>
  <c r="AR150" i="15" s="1"/>
  <c r="AR108" i="15"/>
  <c r="AR86" i="15"/>
  <c r="AR167" i="15" s="1"/>
  <c r="AR71" i="15"/>
  <c r="AR152" i="15" s="1"/>
  <c r="AR67" i="15"/>
  <c r="AR119" i="15"/>
  <c r="AR101" i="15"/>
  <c r="AR112" i="15"/>
  <c r="AR135" i="15"/>
  <c r="AR82" i="15"/>
  <c r="AR80" i="15"/>
  <c r="AR161" i="15" s="1"/>
  <c r="AR137" i="15"/>
  <c r="AR96" i="15"/>
  <c r="AR132" i="15"/>
  <c r="AR103" i="15"/>
  <c r="AR63" i="15"/>
  <c r="AR134" i="15"/>
  <c r="AR107" i="15"/>
  <c r="AR90" i="15"/>
  <c r="AR76" i="15"/>
  <c r="AR157" i="15" s="1"/>
  <c r="AR121" i="15"/>
  <c r="AR66" i="15"/>
  <c r="AR147" i="15" s="1"/>
  <c r="AR102" i="15"/>
  <c r="AR74" i="15"/>
  <c r="AR155" i="15" s="1"/>
  <c r="AR95" i="15"/>
  <c r="AR98" i="15"/>
  <c r="AR130" i="15"/>
  <c r="AR125" i="15"/>
  <c r="AR93" i="15"/>
  <c r="AR114" i="15"/>
  <c r="AR141" i="15"/>
  <c r="AR68" i="15"/>
  <c r="AR149" i="15" s="1"/>
  <c r="AR120" i="15"/>
  <c r="AR109" i="15"/>
  <c r="AR136" i="15"/>
  <c r="AR85" i="15"/>
  <c r="AR166" i="15" s="1"/>
  <c r="AR70" i="15"/>
  <c r="AR151" i="15" s="1"/>
  <c r="AR79" i="15"/>
  <c r="AR73" i="15"/>
  <c r="AR154" i="15" s="1"/>
  <c r="AR118" i="15"/>
  <c r="AR104" i="15"/>
  <c r="AR64" i="15"/>
  <c r="AR145" i="15" s="1"/>
  <c r="AR126" i="15"/>
  <c r="AQ147" i="15"/>
  <c r="AQ142" i="15"/>
  <c r="AQ145" i="15"/>
  <c r="AQ144" i="15"/>
  <c r="AQ88" i="15"/>
  <c r="AQ165" i="15"/>
  <c r="AR20" i="13"/>
  <c r="AR34" i="13"/>
  <c r="C32" i="13"/>
  <c r="AK32" i="13"/>
  <c r="AL32" i="13"/>
  <c r="AM32" i="13"/>
  <c r="AN32" i="13"/>
  <c r="AO32" i="13"/>
  <c r="F46" i="13"/>
  <c r="W32" i="13"/>
  <c r="I32" i="13"/>
  <c r="AP32" i="13"/>
  <c r="C31" i="13"/>
  <c r="AK31" i="13"/>
  <c r="AL31" i="13"/>
  <c r="AM31" i="13"/>
  <c r="AN31" i="13"/>
  <c r="AO31" i="13"/>
  <c r="F45" i="13"/>
  <c r="AR45" i="13" s="1"/>
  <c r="W31" i="13"/>
  <c r="AP31" i="13"/>
  <c r="I31" i="13"/>
  <c r="AR17" i="13"/>
  <c r="AR18" i="13"/>
  <c r="AS7" i="13"/>
  <c r="AR19" i="13"/>
  <c r="AR31" i="13"/>
  <c r="AR46" i="13"/>
  <c r="AR32" i="13"/>
  <c r="G102" i="16"/>
  <c r="G39" i="17"/>
  <c r="G24" i="17"/>
  <c r="G87" i="16"/>
  <c r="G27" i="17"/>
  <c r="G90" i="16"/>
  <c r="G104" i="16"/>
  <c r="G41" i="17"/>
  <c r="G47" i="17"/>
  <c r="G110" i="16"/>
  <c r="G29" i="17"/>
  <c r="G92" i="16"/>
  <c r="G32" i="17"/>
  <c r="G95" i="16"/>
  <c r="G105" i="16"/>
  <c r="G42" i="17"/>
  <c r="G106" i="16"/>
  <c r="G43" i="17"/>
  <c r="G30" i="17"/>
  <c r="G93" i="16"/>
  <c r="G31" i="17"/>
  <c r="G94" i="16"/>
  <c r="G33" i="17"/>
  <c r="G96" i="16"/>
  <c r="G97" i="16"/>
  <c r="G34" i="17"/>
  <c r="G98" i="16"/>
  <c r="G35" i="17"/>
  <c r="G100" i="16"/>
  <c r="G37" i="17"/>
  <c r="G38" i="17"/>
  <c r="G101" i="16"/>
  <c r="G40" i="17"/>
  <c r="G26" i="17"/>
  <c r="C21" i="16"/>
  <c r="I12" i="16"/>
  <c r="F38" i="16"/>
  <c r="F64" i="16" s="1"/>
  <c r="W12" i="16"/>
  <c r="C12" i="16"/>
  <c r="F49" i="16"/>
  <c r="C49" i="16" s="1"/>
  <c r="C22" i="16"/>
  <c r="C23" i="16"/>
  <c r="I23" i="16"/>
  <c r="C38" i="16"/>
  <c r="W21" i="16"/>
  <c r="F27" i="17"/>
  <c r="C27" i="17" s="1"/>
  <c r="F90" i="16"/>
  <c r="C90" i="16" s="1"/>
  <c r="I32" i="16"/>
  <c r="F58" i="16"/>
  <c r="F84" i="16" s="1"/>
  <c r="C84" i="16" s="1"/>
  <c r="W32" i="16"/>
  <c r="G25" i="17"/>
  <c r="G88" i="16"/>
  <c r="G99" i="16"/>
  <c r="G36" i="17"/>
  <c r="F48" i="16"/>
  <c r="F74" i="16" s="1"/>
  <c r="W23" i="16"/>
  <c r="I22" i="16"/>
  <c r="C20" i="16"/>
  <c r="W20" i="16"/>
  <c r="I21" i="16"/>
  <c r="W22" i="16"/>
  <c r="F46" i="16"/>
  <c r="F72" i="16" s="1"/>
  <c r="I20" i="16"/>
  <c r="F47" i="16"/>
  <c r="F77" i="14"/>
  <c r="C77" i="14" s="1"/>
  <c r="F76" i="14"/>
  <c r="C76" i="14" s="1"/>
  <c r="C33" i="14"/>
  <c r="F47" i="14"/>
  <c r="F62" i="14" s="1"/>
  <c r="C62" i="14" s="1"/>
  <c r="C32" i="14"/>
  <c r="F46" i="14"/>
  <c r="F61" i="14" s="1"/>
  <c r="C61" i="14" s="1"/>
  <c r="C64" i="16"/>
  <c r="AP20" i="17" l="1"/>
  <c r="AP20" i="25"/>
  <c r="AQ18" i="17"/>
  <c r="AQ18" i="25"/>
  <c r="AQ19" i="17"/>
  <c r="AQ19" i="25"/>
  <c r="AQ169" i="15"/>
  <c r="AQ17" i="17"/>
  <c r="AQ17" i="25"/>
  <c r="AS48" i="17"/>
  <c r="AS46" i="16"/>
  <c r="AS55" i="16"/>
  <c r="AS85" i="16"/>
  <c r="AS44" i="16"/>
  <c r="AS47" i="16"/>
  <c r="AS48" i="16"/>
  <c r="AS45" i="16"/>
  <c r="AS38" i="16"/>
  <c r="AS50" i="16"/>
  <c r="AR59" i="16"/>
  <c r="AS53" i="16"/>
  <c r="AS39" i="16"/>
  <c r="AS41" i="16"/>
  <c r="AS54" i="16"/>
  <c r="AS42" i="16"/>
  <c r="AS40" i="16"/>
  <c r="AS37" i="16"/>
  <c r="AS49" i="16"/>
  <c r="AS58" i="16"/>
  <c r="AS33" i="16"/>
  <c r="AS35" i="16"/>
  <c r="AS56" i="16"/>
  <c r="AT110" i="16"/>
  <c r="AT94" i="16"/>
  <c r="AT77" i="16"/>
  <c r="AT40" i="17" s="1"/>
  <c r="AT61" i="16"/>
  <c r="AT24" i="17" s="1"/>
  <c r="AT27" i="16"/>
  <c r="AT11" i="16"/>
  <c r="AT105" i="16"/>
  <c r="AT89" i="16"/>
  <c r="AT72" i="16"/>
  <c r="AT35" i="17" s="1"/>
  <c r="AT22" i="16"/>
  <c r="AT100" i="16"/>
  <c r="AT83" i="16"/>
  <c r="AT46" i="17" s="1"/>
  <c r="AT67" i="16"/>
  <c r="AT30" i="17" s="1"/>
  <c r="AT95" i="16"/>
  <c r="AT78" i="16"/>
  <c r="AT41" i="17" s="1"/>
  <c r="AT62" i="16"/>
  <c r="AT25" i="17" s="1"/>
  <c r="AT28" i="16"/>
  <c r="AT12" i="16"/>
  <c r="AT106" i="16"/>
  <c r="AT90" i="16"/>
  <c r="AT73" i="16"/>
  <c r="AT36" i="17" s="1"/>
  <c r="AT23" i="16"/>
  <c r="AT65" i="16"/>
  <c r="AT28" i="17" s="1"/>
  <c r="AT30" i="16"/>
  <c r="AT14" i="16"/>
  <c r="AT99" i="16"/>
  <c r="AT97" i="16"/>
  <c r="AT70" i="16"/>
  <c r="AT33" i="17" s="1"/>
  <c r="AT63" i="16"/>
  <c r="AT26" i="17" s="1"/>
  <c r="AT25" i="16"/>
  <c r="AT104" i="16"/>
  <c r="AT75" i="16"/>
  <c r="AT38" i="17" s="1"/>
  <c r="AT93" i="16"/>
  <c r="AT31" i="16"/>
  <c r="AT15" i="16"/>
  <c r="AT76" i="16"/>
  <c r="AT39" i="17" s="1"/>
  <c r="AT69" i="16"/>
  <c r="AT32" i="17" s="1"/>
  <c r="AT88" i="16"/>
  <c r="AT80" i="16"/>
  <c r="AT43" i="17" s="1"/>
  <c r="AT71" i="16"/>
  <c r="AT34" i="17" s="1"/>
  <c r="AT64" i="16"/>
  <c r="AT27" i="17" s="1"/>
  <c r="AT32" i="16"/>
  <c r="AT84" i="16"/>
  <c r="AT47" i="17" s="1"/>
  <c r="AT68" i="16"/>
  <c r="AT31" i="17" s="1"/>
  <c r="AT66" i="16"/>
  <c r="AT29" i="17" s="1"/>
  <c r="AT103" i="16"/>
  <c r="AT96" i="16"/>
  <c r="AT107" i="16"/>
  <c r="AT87" i="16"/>
  <c r="AT79" i="16"/>
  <c r="AT42" i="17" s="1"/>
  <c r="AT17" i="16"/>
  <c r="AT109" i="16"/>
  <c r="AT98" i="16"/>
  <c r="AT13" i="16"/>
  <c r="AT29" i="16"/>
  <c r="AT91" i="16"/>
  <c r="AT24" i="16"/>
  <c r="AT21" i="16"/>
  <c r="AT82" i="16"/>
  <c r="AT45" i="17" s="1"/>
  <c r="AT26" i="16"/>
  <c r="AT10" i="16"/>
  <c r="AT20" i="16"/>
  <c r="AT101" i="16"/>
  <c r="AT16" i="16"/>
  <c r="AT19" i="16"/>
  <c r="AT108" i="16"/>
  <c r="AT92" i="16"/>
  <c r="AT81" i="16"/>
  <c r="AT44" i="17" s="1"/>
  <c r="AT9" i="16"/>
  <c r="AT74" i="16"/>
  <c r="AT37" i="17" s="1"/>
  <c r="AT102" i="16"/>
  <c r="AT18" i="16"/>
  <c r="AT44" i="16" s="1"/>
  <c r="AU7" i="16"/>
  <c r="AS57" i="16"/>
  <c r="AS111" i="16"/>
  <c r="AS51" i="16"/>
  <c r="AS36" i="16"/>
  <c r="AS43" i="16"/>
  <c r="AR148" i="15"/>
  <c r="AR115" i="15"/>
  <c r="AR159" i="15"/>
  <c r="AR144" i="15"/>
  <c r="AR88" i="15"/>
  <c r="AR142" i="15"/>
  <c r="AS138" i="15"/>
  <c r="AS122" i="15"/>
  <c r="AS105" i="15"/>
  <c r="AS72" i="15"/>
  <c r="AS153" i="15" s="1"/>
  <c r="AT7" i="15"/>
  <c r="AS78" i="15"/>
  <c r="AS159" i="15" s="1"/>
  <c r="AS133" i="15"/>
  <c r="AS117" i="15"/>
  <c r="AS100" i="15"/>
  <c r="AS83" i="15"/>
  <c r="AS164" i="15" s="1"/>
  <c r="AS67" i="15"/>
  <c r="AS148" i="15" s="1"/>
  <c r="AS128" i="15"/>
  <c r="AS111" i="15"/>
  <c r="AS95" i="15"/>
  <c r="AS139" i="15"/>
  <c r="AS123" i="15"/>
  <c r="AS106" i="15"/>
  <c r="AS134" i="15"/>
  <c r="AS118" i="15"/>
  <c r="AS101" i="15"/>
  <c r="AS135" i="15"/>
  <c r="AS119" i="15"/>
  <c r="AS129" i="15"/>
  <c r="AS99" i="15"/>
  <c r="AS87" i="15"/>
  <c r="AS168" i="15" s="1"/>
  <c r="AS81" i="15"/>
  <c r="AS162" i="15" s="1"/>
  <c r="AS75" i="15"/>
  <c r="AS156" i="15" s="1"/>
  <c r="AS97" i="15"/>
  <c r="AS94" i="15"/>
  <c r="AS65" i="15"/>
  <c r="AS146" i="15" s="1"/>
  <c r="AS104" i="15"/>
  <c r="AS127" i="15"/>
  <c r="AS125" i="15"/>
  <c r="AS109" i="15"/>
  <c r="AS136" i="15"/>
  <c r="AS107" i="15"/>
  <c r="AS85" i="15"/>
  <c r="AS166" i="15" s="1"/>
  <c r="AS79" i="15"/>
  <c r="AS160" i="15" s="1"/>
  <c r="AS108" i="15"/>
  <c r="AS86" i="15"/>
  <c r="AS167" i="15" s="1"/>
  <c r="AS71" i="15"/>
  <c r="AS152" i="15" s="1"/>
  <c r="AS132" i="15"/>
  <c r="AS63" i="15"/>
  <c r="AS140" i="15"/>
  <c r="AS121" i="15"/>
  <c r="AS113" i="15"/>
  <c r="AS84" i="15"/>
  <c r="AS165" i="15" s="1"/>
  <c r="AS82" i="15"/>
  <c r="AS163" i="15" s="1"/>
  <c r="AS80" i="15"/>
  <c r="AS161" i="15" s="1"/>
  <c r="AS124" i="15"/>
  <c r="AS110" i="15"/>
  <c r="AS103" i="15"/>
  <c r="AS98" i="15"/>
  <c r="AS92" i="15"/>
  <c r="AS90" i="15"/>
  <c r="AS76" i="15"/>
  <c r="AS157" i="15" s="1"/>
  <c r="AS137" i="15"/>
  <c r="AS112" i="15"/>
  <c r="AS96" i="15"/>
  <c r="AS74" i="15"/>
  <c r="AS155" i="15" s="1"/>
  <c r="AS130" i="15"/>
  <c r="AS69" i="15"/>
  <c r="AS102" i="15"/>
  <c r="AS114" i="15"/>
  <c r="AS73" i="15"/>
  <c r="AS154" i="15" s="1"/>
  <c r="AS93" i="15"/>
  <c r="AS66" i="15"/>
  <c r="AS147" i="15" s="1"/>
  <c r="AS141" i="15"/>
  <c r="AS68" i="15"/>
  <c r="AS149" i="15" s="1"/>
  <c r="AS120" i="15"/>
  <c r="AS91" i="15"/>
  <c r="AS77" i="15"/>
  <c r="AS158" i="15" s="1"/>
  <c r="AS70" i="15"/>
  <c r="AS151" i="15" s="1"/>
  <c r="AS64" i="15"/>
  <c r="AS131" i="15"/>
  <c r="AS126" i="15"/>
  <c r="AR160" i="15"/>
  <c r="AR163" i="15"/>
  <c r="C47" i="14"/>
  <c r="C46" i="14"/>
  <c r="AS20" i="13"/>
  <c r="AS34" i="13"/>
  <c r="AK45" i="13"/>
  <c r="AL45" i="13"/>
  <c r="AM45" i="13"/>
  <c r="AN45" i="13"/>
  <c r="AO45" i="13"/>
  <c r="W45" i="13"/>
  <c r="AP45" i="13"/>
  <c r="C45" i="13"/>
  <c r="AQ45" i="13"/>
  <c r="AK46" i="13"/>
  <c r="AL46" i="13"/>
  <c r="AM46" i="13"/>
  <c r="AN46" i="13"/>
  <c r="AO46" i="13"/>
  <c r="AP46" i="13"/>
  <c r="C46" i="13"/>
  <c r="AQ46" i="13"/>
  <c r="AS18" i="13"/>
  <c r="AT7" i="13"/>
  <c r="AS31" i="13"/>
  <c r="AS19" i="13"/>
  <c r="AS32" i="13"/>
  <c r="AS45" i="13"/>
  <c r="AS46" i="13"/>
  <c r="AS17" i="13"/>
  <c r="F75" i="16"/>
  <c r="C75" i="16" s="1"/>
  <c r="C58" i="16"/>
  <c r="C46" i="16"/>
  <c r="C48" i="16"/>
  <c r="W64" i="16"/>
  <c r="W27" i="17" s="1"/>
  <c r="I64" i="16"/>
  <c r="I27" i="17" s="1"/>
  <c r="F110" i="16"/>
  <c r="F47" i="17"/>
  <c r="C47" i="17" s="1"/>
  <c r="W84" i="16"/>
  <c r="W47" i="17" s="1"/>
  <c r="I84" i="16"/>
  <c r="I90" i="16"/>
  <c r="W90" i="16"/>
  <c r="F101" i="16"/>
  <c r="F38" i="17"/>
  <c r="C38" i="17" s="1"/>
  <c r="I75" i="16"/>
  <c r="W75" i="16"/>
  <c r="W38" i="17" s="1"/>
  <c r="F73" i="16"/>
  <c r="C47" i="16"/>
  <c r="F98" i="16"/>
  <c r="F35" i="17"/>
  <c r="C35" i="17" s="1"/>
  <c r="W72" i="16"/>
  <c r="I72" i="16"/>
  <c r="I35" i="17" s="1"/>
  <c r="C72" i="16"/>
  <c r="W74" i="16"/>
  <c r="I74" i="16"/>
  <c r="I37" i="17" s="1"/>
  <c r="F100" i="16"/>
  <c r="F37" i="17"/>
  <c r="C37" i="17" s="1"/>
  <c r="C74" i="16"/>
  <c r="AP21" i="17" l="1"/>
  <c r="AP21" i="25"/>
  <c r="AQ20" i="17"/>
  <c r="AQ20" i="25"/>
  <c r="AR18" i="17"/>
  <c r="AR18" i="25"/>
  <c r="AR169" i="15"/>
  <c r="AR17" i="17"/>
  <c r="AR17" i="25"/>
  <c r="AR19" i="17"/>
  <c r="AR19" i="25"/>
  <c r="AT49" i="16"/>
  <c r="AT56" i="16"/>
  <c r="AT48" i="17"/>
  <c r="AT55" i="16"/>
  <c r="AT41" i="16"/>
  <c r="AT53" i="16"/>
  <c r="AT43" i="16"/>
  <c r="AT45" i="16"/>
  <c r="AT42" i="16"/>
  <c r="AT46" i="16"/>
  <c r="AT51" i="16"/>
  <c r="AT38" i="16"/>
  <c r="AT35" i="16"/>
  <c r="AT33" i="16"/>
  <c r="AT57" i="16"/>
  <c r="AT36" i="16"/>
  <c r="AT52" i="16"/>
  <c r="AT39" i="16"/>
  <c r="AT85" i="16"/>
  <c r="AT54" i="16"/>
  <c r="AT111" i="16"/>
  <c r="AS59" i="16"/>
  <c r="AT47" i="16"/>
  <c r="AT58" i="16"/>
  <c r="AT48" i="16"/>
  <c r="AT37" i="16"/>
  <c r="AU105" i="16"/>
  <c r="AU89" i="16"/>
  <c r="AU72" i="16"/>
  <c r="AU35" i="17" s="1"/>
  <c r="AU22" i="16"/>
  <c r="AU17" i="16"/>
  <c r="AU100" i="16"/>
  <c r="AU83" i="16"/>
  <c r="AU46" i="17" s="1"/>
  <c r="AU67" i="16"/>
  <c r="AU30" i="17" s="1"/>
  <c r="AU95" i="16"/>
  <c r="AU78" i="16"/>
  <c r="AU41" i="17" s="1"/>
  <c r="AU106" i="16"/>
  <c r="AU90" i="16"/>
  <c r="AU73" i="16"/>
  <c r="AU36" i="17" s="1"/>
  <c r="AU23" i="16"/>
  <c r="AU101" i="16"/>
  <c r="AU84" i="16"/>
  <c r="AU47" i="17" s="1"/>
  <c r="AU68" i="16"/>
  <c r="AU31" i="17" s="1"/>
  <c r="AU18" i="16"/>
  <c r="AV7" i="16"/>
  <c r="AU99" i="16"/>
  <c r="AU97" i="16"/>
  <c r="AU70" i="16"/>
  <c r="AU33" i="17" s="1"/>
  <c r="AU63" i="16"/>
  <c r="AU26" i="17" s="1"/>
  <c r="AU25" i="16"/>
  <c r="AU104" i="16"/>
  <c r="AU77" i="16"/>
  <c r="AU40" i="17" s="1"/>
  <c r="AU75" i="16"/>
  <c r="AU38" i="17" s="1"/>
  <c r="AU109" i="16"/>
  <c r="AU102" i="16"/>
  <c r="AU91" i="16"/>
  <c r="AU66" i="16"/>
  <c r="AU29" i="17" s="1"/>
  <c r="AU64" i="16"/>
  <c r="AU27" i="17" s="1"/>
  <c r="AU26" i="16"/>
  <c r="AU108" i="16"/>
  <c r="AU32" i="16"/>
  <c r="AU88" i="16"/>
  <c r="AU80" i="16"/>
  <c r="AU43" i="17" s="1"/>
  <c r="AU71" i="16"/>
  <c r="AU34" i="17" s="1"/>
  <c r="AU62" i="16"/>
  <c r="AU25" i="17" s="1"/>
  <c r="AU103" i="16"/>
  <c r="AU96" i="16"/>
  <c r="AU31" i="16"/>
  <c r="AU94" i="16"/>
  <c r="AU27" i="16"/>
  <c r="AU76" i="16"/>
  <c r="AU39" i="17" s="1"/>
  <c r="AU29" i="16"/>
  <c r="AU15" i="16"/>
  <c r="AU69" i="16"/>
  <c r="AU32" i="17" s="1"/>
  <c r="AU92" i="16"/>
  <c r="AU81" i="16"/>
  <c r="AU44" i="17" s="1"/>
  <c r="AU24" i="16"/>
  <c r="AU11" i="16"/>
  <c r="AU21" i="16"/>
  <c r="AU47" i="16" s="1"/>
  <c r="AU82" i="16"/>
  <c r="AU45" i="17" s="1"/>
  <c r="AU10" i="16"/>
  <c r="AU12" i="16"/>
  <c r="AU38" i="16" s="1"/>
  <c r="AU9" i="16"/>
  <c r="AU110" i="16"/>
  <c r="AU93" i="16"/>
  <c r="AU20" i="16"/>
  <c r="AU19" i="16"/>
  <c r="AU65" i="16"/>
  <c r="AU28" i="17" s="1"/>
  <c r="AU98" i="16"/>
  <c r="AU16" i="16"/>
  <c r="AU74" i="16"/>
  <c r="AU37" i="17" s="1"/>
  <c r="AU61" i="16"/>
  <c r="AU24" i="17" s="1"/>
  <c r="AU28" i="16"/>
  <c r="AU14" i="16"/>
  <c r="AU13" i="16"/>
  <c r="AU39" i="16" s="1"/>
  <c r="AU79" i="16"/>
  <c r="AU42" i="17" s="1"/>
  <c r="AU87" i="16"/>
  <c r="AU107" i="16"/>
  <c r="AU30" i="16"/>
  <c r="AU56" i="16" s="1"/>
  <c r="AT50" i="16"/>
  <c r="AT40" i="16"/>
  <c r="AS88" i="15"/>
  <c r="AS144" i="15"/>
  <c r="AS115" i="15"/>
  <c r="AS142" i="15"/>
  <c r="AT133" i="15"/>
  <c r="AT117" i="15"/>
  <c r="AT100" i="15"/>
  <c r="AT83" i="15"/>
  <c r="AT164" i="15" s="1"/>
  <c r="AT67" i="15"/>
  <c r="AT148" i="15" s="1"/>
  <c r="AT128" i="15"/>
  <c r="AT111" i="15"/>
  <c r="AT95" i="15"/>
  <c r="AT78" i="15"/>
  <c r="AT159" i="15" s="1"/>
  <c r="AT139" i="15"/>
  <c r="AT123" i="15"/>
  <c r="AT106" i="15"/>
  <c r="AT90" i="15"/>
  <c r="AT134" i="15"/>
  <c r="AT118" i="15"/>
  <c r="AT101" i="15"/>
  <c r="AT129" i="15"/>
  <c r="AT112" i="15"/>
  <c r="AT96" i="15"/>
  <c r="AT130" i="15"/>
  <c r="AT113" i="15"/>
  <c r="AT97" i="15"/>
  <c r="AT94" i="15"/>
  <c r="AT65" i="15"/>
  <c r="AT146" i="15" s="1"/>
  <c r="AT104" i="15"/>
  <c r="AT127" i="15"/>
  <c r="AT125" i="15"/>
  <c r="AT109" i="15"/>
  <c r="AT102" i="15"/>
  <c r="AT72" i="15"/>
  <c r="AT153" i="15" s="1"/>
  <c r="AT69" i="15"/>
  <c r="AT150" i="15" s="1"/>
  <c r="AU7" i="15"/>
  <c r="AT140" i="15"/>
  <c r="AT121" i="15"/>
  <c r="AT119" i="15"/>
  <c r="AT82" i="15"/>
  <c r="AT163" i="15" s="1"/>
  <c r="AT76" i="15"/>
  <c r="AT157" i="15" s="1"/>
  <c r="AT73" i="15"/>
  <c r="AT154" i="15" s="1"/>
  <c r="AT66" i="15"/>
  <c r="AT147" i="15" s="1"/>
  <c r="AT135" i="15"/>
  <c r="AT84" i="15"/>
  <c r="AT165" i="15" s="1"/>
  <c r="AT132" i="15"/>
  <c r="AT124" i="15"/>
  <c r="AT110" i="15"/>
  <c r="AT103" i="15"/>
  <c r="AT63" i="15"/>
  <c r="AT126" i="15"/>
  <c r="AT122" i="15"/>
  <c r="AT99" i="15"/>
  <c r="AT80" i="15"/>
  <c r="AT161" i="15" s="1"/>
  <c r="AT92" i="15"/>
  <c r="AT137" i="15"/>
  <c r="AT107" i="15"/>
  <c r="AT74" i="15"/>
  <c r="AT155" i="15" s="1"/>
  <c r="AT105" i="15"/>
  <c r="AT98" i="15"/>
  <c r="AT70" i="15"/>
  <c r="AT151" i="15" s="1"/>
  <c r="AT87" i="15"/>
  <c r="AT168" i="15" s="1"/>
  <c r="AT141" i="15"/>
  <c r="AT68" i="15"/>
  <c r="AT149" i="15" s="1"/>
  <c r="AT81" i="15"/>
  <c r="AT162" i="15" s="1"/>
  <c r="AT75" i="15"/>
  <c r="AT156" i="15" s="1"/>
  <c r="AT79" i="15"/>
  <c r="AT160" i="15" s="1"/>
  <c r="AT93" i="15"/>
  <c r="AT64" i="15"/>
  <c r="AT145" i="15" s="1"/>
  <c r="AT138" i="15"/>
  <c r="AT114" i="15"/>
  <c r="AT120" i="15"/>
  <c r="AT91" i="15"/>
  <c r="AT77" i="15"/>
  <c r="AT158" i="15" s="1"/>
  <c r="AT136" i="15"/>
  <c r="AT86" i="15"/>
  <c r="AT167" i="15" s="1"/>
  <c r="AT71" i="15"/>
  <c r="AT152" i="15" s="1"/>
  <c r="AT85" i="15"/>
  <c r="AT166" i="15" s="1"/>
  <c r="AT131" i="15"/>
  <c r="AT108" i="15"/>
  <c r="AS150" i="15"/>
  <c r="AS145" i="15"/>
  <c r="AT20" i="13"/>
  <c r="AT34" i="13"/>
  <c r="AT17" i="13"/>
  <c r="AU7" i="13"/>
  <c r="AT31" i="13"/>
  <c r="AT18" i="13"/>
  <c r="AT32" i="13"/>
  <c r="AT19" i="13"/>
  <c r="AT45" i="13"/>
  <c r="AT46" i="13"/>
  <c r="I38" i="16"/>
  <c r="W38" i="16"/>
  <c r="C98" i="16"/>
  <c r="W98" i="16"/>
  <c r="W46" i="16" s="1"/>
  <c r="I98" i="16"/>
  <c r="I46" i="16" s="1"/>
  <c r="F99" i="16"/>
  <c r="F36" i="17"/>
  <c r="C36" i="17" s="1"/>
  <c r="I73" i="16"/>
  <c r="W73" i="16"/>
  <c r="C73" i="16"/>
  <c r="I110" i="16"/>
  <c r="I58" i="16" s="1"/>
  <c r="W110" i="16"/>
  <c r="W58" i="16" s="1"/>
  <c r="C110" i="16"/>
  <c r="W100" i="16"/>
  <c r="W48" i="16" s="1"/>
  <c r="I100" i="16"/>
  <c r="I48" i="16" s="1"/>
  <c r="C100" i="16"/>
  <c r="W37" i="17"/>
  <c r="I38" i="17"/>
  <c r="C101" i="16"/>
  <c r="W101" i="16"/>
  <c r="W49" i="16" s="1"/>
  <c r="I101" i="16"/>
  <c r="I49" i="16" s="1"/>
  <c r="W35" i="17"/>
  <c r="I47" i="17"/>
  <c r="AR20" i="17" l="1"/>
  <c r="AR21" i="17" s="1"/>
  <c r="AR20" i="25"/>
  <c r="AR21" i="25" s="1"/>
  <c r="AQ21" i="17"/>
  <c r="AQ21" i="25"/>
  <c r="AS169" i="15"/>
  <c r="AS17" i="17"/>
  <c r="AS17" i="25"/>
  <c r="AS18" i="17"/>
  <c r="AS18" i="25"/>
  <c r="AS19" i="17"/>
  <c r="AS19" i="25"/>
  <c r="AU48" i="17"/>
  <c r="AU36" i="16"/>
  <c r="AU50" i="16"/>
  <c r="AU58" i="16"/>
  <c r="AU40" i="16"/>
  <c r="AU42" i="16"/>
  <c r="AU37" i="16"/>
  <c r="AU44" i="16"/>
  <c r="AU52" i="16"/>
  <c r="AU51" i="16"/>
  <c r="AU41" i="16"/>
  <c r="AU111" i="16"/>
  <c r="AU43" i="16"/>
  <c r="AU54" i="16"/>
  <c r="AV100" i="16"/>
  <c r="AW100" i="16" s="1"/>
  <c r="AV83" i="16"/>
  <c r="AV67" i="16"/>
  <c r="AV17" i="16"/>
  <c r="AV62" i="16"/>
  <c r="AV12" i="16"/>
  <c r="AV95" i="16"/>
  <c r="AW95" i="16" s="1"/>
  <c r="AV78" i="16"/>
  <c r="AV28" i="16"/>
  <c r="AV106" i="16"/>
  <c r="AW106" i="16" s="1"/>
  <c r="AV90" i="16"/>
  <c r="AW90" i="16" s="1"/>
  <c r="AV73" i="16"/>
  <c r="AV101" i="16"/>
  <c r="AW101" i="16" s="1"/>
  <c r="AV84" i="16"/>
  <c r="AV68" i="16"/>
  <c r="AV18" i="16"/>
  <c r="AV96" i="16"/>
  <c r="AW96" i="16" s="1"/>
  <c r="AV79" i="16"/>
  <c r="AV63" i="16"/>
  <c r="AV29" i="16"/>
  <c r="AV13" i="16"/>
  <c r="AV104" i="16"/>
  <c r="AW104" i="16" s="1"/>
  <c r="AV77" i="16"/>
  <c r="AV75" i="16"/>
  <c r="AV22" i="16"/>
  <c r="AV109" i="16"/>
  <c r="AW109" i="16" s="1"/>
  <c r="AV102" i="16"/>
  <c r="AW102" i="16" s="1"/>
  <c r="AV9" i="16"/>
  <c r="AV20" i="16"/>
  <c r="AV107" i="16"/>
  <c r="AW107" i="16" s="1"/>
  <c r="AV82" i="16"/>
  <c r="AV80" i="16"/>
  <c r="AV98" i="16"/>
  <c r="AW98" i="16" s="1"/>
  <c r="AV71" i="16"/>
  <c r="AV10" i="16"/>
  <c r="AV32" i="16"/>
  <c r="AV92" i="16"/>
  <c r="AW92" i="16" s="1"/>
  <c r="AV97" i="16"/>
  <c r="AW97" i="16" s="1"/>
  <c r="AV88" i="16"/>
  <c r="AW88" i="16" s="1"/>
  <c r="AV108" i="16"/>
  <c r="AW108" i="16" s="1"/>
  <c r="AV64" i="16"/>
  <c r="AV94" i="16"/>
  <c r="AW94" i="16" s="1"/>
  <c r="AV27" i="16"/>
  <c r="AV87" i="16"/>
  <c r="AV69" i="16"/>
  <c r="AV23" i="16"/>
  <c r="AV81" i="16"/>
  <c r="AV74" i="16"/>
  <c r="AV61" i="16"/>
  <c r="AV24" i="17" s="1"/>
  <c r="AW24" i="17" s="1"/>
  <c r="AV16" i="16"/>
  <c r="AV110" i="16"/>
  <c r="AW110" i="16" s="1"/>
  <c r="AV93" i="16"/>
  <c r="AW93" i="16" s="1"/>
  <c r="AV26" i="16"/>
  <c r="AV25" i="16"/>
  <c r="AV14" i="16"/>
  <c r="AV105" i="16"/>
  <c r="AW105" i="16" s="1"/>
  <c r="AV70" i="16"/>
  <c r="AV72" i="16"/>
  <c r="AV65" i="16"/>
  <c r="AV91" i="16"/>
  <c r="AW91" i="16" s="1"/>
  <c r="AV30" i="16"/>
  <c r="AV103" i="16"/>
  <c r="AW103" i="16" s="1"/>
  <c r="AV99" i="16"/>
  <c r="AW99" i="16" s="1"/>
  <c r="AV89" i="16"/>
  <c r="AW89" i="16" s="1"/>
  <c r="AV31" i="16"/>
  <c r="AV19" i="16"/>
  <c r="AV24" i="16"/>
  <c r="AV11" i="16"/>
  <c r="AV21" i="16"/>
  <c r="AV66" i="16"/>
  <c r="AV15" i="16"/>
  <c r="AV76" i="16"/>
  <c r="AU55" i="16"/>
  <c r="AU49" i="16"/>
  <c r="AU48" i="16"/>
  <c r="AU45" i="16"/>
  <c r="AU46" i="16"/>
  <c r="AU53" i="16"/>
  <c r="AT59" i="16"/>
  <c r="AU33" i="16"/>
  <c r="AU35" i="16"/>
  <c r="AU85" i="16"/>
  <c r="AU57" i="16"/>
  <c r="AU128" i="15"/>
  <c r="AU111" i="15"/>
  <c r="AU95" i="15"/>
  <c r="AU78" i="15"/>
  <c r="AU159" i="15" s="1"/>
  <c r="AU139" i="15"/>
  <c r="AU123" i="15"/>
  <c r="AU106" i="15"/>
  <c r="AU90" i="15"/>
  <c r="AU73" i="15"/>
  <c r="AU154" i="15" s="1"/>
  <c r="AU84" i="15"/>
  <c r="AU165" i="15" s="1"/>
  <c r="AU134" i="15"/>
  <c r="AU118" i="15"/>
  <c r="AU101" i="15"/>
  <c r="AU129" i="15"/>
  <c r="AU112" i="15"/>
  <c r="AU140" i="15"/>
  <c r="AU124" i="15"/>
  <c r="AU107" i="15"/>
  <c r="AU141" i="15"/>
  <c r="AU125" i="15"/>
  <c r="AU104" i="15"/>
  <c r="AU72" i="15"/>
  <c r="AU153" i="15" s="1"/>
  <c r="AU69" i="15"/>
  <c r="AU150" i="15" s="1"/>
  <c r="AU127" i="15"/>
  <c r="AU109" i="15"/>
  <c r="AU102" i="15"/>
  <c r="AV7" i="15"/>
  <c r="AU92" i="15"/>
  <c r="AU136" i="15"/>
  <c r="AU138" i="15"/>
  <c r="AU114" i="15"/>
  <c r="AU135" i="15"/>
  <c r="AU67" i="15"/>
  <c r="AU148" i="15" s="1"/>
  <c r="AU137" i="15"/>
  <c r="AU122" i="15"/>
  <c r="AU113" i="15"/>
  <c r="AU99" i="15"/>
  <c r="AU82" i="15"/>
  <c r="AU163" i="15" s="1"/>
  <c r="AU80" i="15"/>
  <c r="AU161" i="15" s="1"/>
  <c r="AU65" i="15"/>
  <c r="AU146" i="15" s="1"/>
  <c r="AU132" i="15"/>
  <c r="AU119" i="15"/>
  <c r="AU110" i="15"/>
  <c r="AU103" i="15"/>
  <c r="AU63" i="15"/>
  <c r="AU76" i="15"/>
  <c r="AU157" i="15" s="1"/>
  <c r="AU74" i="15"/>
  <c r="AU155" i="15" s="1"/>
  <c r="AU87" i="15"/>
  <c r="AU168" i="15" s="1"/>
  <c r="AU85" i="15"/>
  <c r="AU166" i="15" s="1"/>
  <c r="AU105" i="15"/>
  <c r="AU98" i="15"/>
  <c r="AU96" i="15"/>
  <c r="AU70" i="15"/>
  <c r="AU151" i="15" s="1"/>
  <c r="AU126" i="15"/>
  <c r="AU121" i="15"/>
  <c r="AU94" i="15"/>
  <c r="AU130" i="15"/>
  <c r="AU117" i="15"/>
  <c r="AU81" i="15"/>
  <c r="AU162" i="15" s="1"/>
  <c r="AU75" i="15"/>
  <c r="AU156" i="15" s="1"/>
  <c r="AU68" i="15"/>
  <c r="AU149" i="15" s="1"/>
  <c r="AU120" i="15"/>
  <c r="AU91" i="15"/>
  <c r="AU64" i="15"/>
  <c r="AU100" i="15"/>
  <c r="AU131" i="15"/>
  <c r="AU108" i="15"/>
  <c r="AU66" i="15"/>
  <c r="AU147" i="15" s="1"/>
  <c r="AU83" i="15"/>
  <c r="AU164" i="15" s="1"/>
  <c r="AU77" i="15"/>
  <c r="AU158" i="15" s="1"/>
  <c r="AU86" i="15"/>
  <c r="AU167" i="15" s="1"/>
  <c r="AU71" i="15"/>
  <c r="AU152" i="15" s="1"/>
  <c r="AU133" i="15"/>
  <c r="AU97" i="15"/>
  <c r="AU79" i="15"/>
  <c r="AU160" i="15" s="1"/>
  <c r="AU93" i="15"/>
  <c r="AT142" i="15"/>
  <c r="AT115" i="15"/>
  <c r="AT88" i="15"/>
  <c r="AT144" i="15"/>
  <c r="AU20" i="13"/>
  <c r="AU34" i="13"/>
  <c r="AU17" i="13"/>
  <c r="AU18" i="13"/>
  <c r="AV7" i="13"/>
  <c r="AU31" i="13"/>
  <c r="AU19" i="13"/>
  <c r="AU45" i="13"/>
  <c r="AU32" i="13"/>
  <c r="AU46" i="13"/>
  <c r="W36" i="17"/>
  <c r="I36" i="17"/>
  <c r="I99" i="16"/>
  <c r="I47" i="16" s="1"/>
  <c r="W99" i="16"/>
  <c r="W47" i="16" s="1"/>
  <c r="C99" i="16"/>
  <c r="I27" i="21" a="1"/>
  <c r="I27" i="21" s="1"/>
  <c r="I32" i="23" a="1"/>
  <c r="I32" i="23" s="1"/>
  <c r="I23" i="23" a="1"/>
  <c r="I23" i="23" s="1"/>
  <c r="I19" i="23" a="1"/>
  <c r="I19" i="23" s="1"/>
  <c r="I17" i="23" a="1"/>
  <c r="I17" i="23" s="1"/>
  <c r="I16" i="23" a="1"/>
  <c r="I16" i="23" s="1"/>
  <c r="C45" i="23"/>
  <c r="C72" i="23" s="1"/>
  <c r="C43" i="23"/>
  <c r="C70" i="23" s="1"/>
  <c r="AC15" i="17"/>
  <c r="AB15" i="17"/>
  <c r="AA15" i="17"/>
  <c r="Z15" i="17"/>
  <c r="Y15" i="17"/>
  <c r="X15" i="17"/>
  <c r="W15" i="17"/>
  <c r="T15" i="17"/>
  <c r="S15" i="17"/>
  <c r="R15" i="17"/>
  <c r="Q15" i="17"/>
  <c r="P15" i="17"/>
  <c r="AH15" i="25"/>
  <c r="AG15" i="25"/>
  <c r="AF15" i="25"/>
  <c r="AE15" i="25"/>
  <c r="AD15" i="17"/>
  <c r="O34" i="15"/>
  <c r="O15" i="25" s="1"/>
  <c r="N34" i="15"/>
  <c r="N15" i="25" s="1"/>
  <c r="M34" i="15"/>
  <c r="M15" i="25" s="1"/>
  <c r="L34" i="15"/>
  <c r="L15" i="25" s="1"/>
  <c r="K34" i="15"/>
  <c r="K15" i="25" s="1"/>
  <c r="J34" i="15"/>
  <c r="J15" i="25" s="1"/>
  <c r="I34" i="15"/>
  <c r="I15" i="25" s="1"/>
  <c r="C33" i="15"/>
  <c r="F31" i="15"/>
  <c r="C31" i="15" s="1"/>
  <c r="F30" i="15"/>
  <c r="C30" i="15" s="1"/>
  <c r="F29" i="15"/>
  <c r="C29" i="15" s="1"/>
  <c r="F28" i="15"/>
  <c r="C28" i="15" s="1"/>
  <c r="F27" i="15"/>
  <c r="C27" i="15" s="1"/>
  <c r="F26" i="15"/>
  <c r="C26" i="15" s="1"/>
  <c r="F25" i="15"/>
  <c r="C25" i="15" s="1"/>
  <c r="F24" i="15"/>
  <c r="C24" i="15" s="1"/>
  <c r="F23" i="15"/>
  <c r="C23" i="15" s="1"/>
  <c r="F22" i="15"/>
  <c r="C22" i="15" s="1"/>
  <c r="F21" i="15"/>
  <c r="C21" i="15" s="1"/>
  <c r="F20" i="15"/>
  <c r="C20" i="15" s="1"/>
  <c r="F19" i="15"/>
  <c r="C19" i="15" s="1"/>
  <c r="F18" i="15"/>
  <c r="C18" i="15" s="1"/>
  <c r="F17" i="15"/>
  <c r="C17" i="15" s="1"/>
  <c r="F16" i="15"/>
  <c r="C16" i="15" s="1"/>
  <c r="F15" i="15"/>
  <c r="C15" i="15" s="1"/>
  <c r="F14" i="15"/>
  <c r="C14" i="15" s="1"/>
  <c r="F13" i="15"/>
  <c r="C13" i="15" s="1"/>
  <c r="F12" i="15"/>
  <c r="C12" i="15" s="1"/>
  <c r="F11" i="15"/>
  <c r="C11" i="15" s="1"/>
  <c r="F10" i="15"/>
  <c r="C10" i="15" s="1"/>
  <c r="F9" i="15"/>
  <c r="C9" i="15" s="1"/>
  <c r="F36" i="15"/>
  <c r="AU449" i="2"/>
  <c r="AU448" i="2"/>
  <c r="AU447" i="2"/>
  <c r="AU446" i="2"/>
  <c r="AU445" i="2"/>
  <c r="AU444" i="2"/>
  <c r="AU443" i="2"/>
  <c r="AU442" i="2"/>
  <c r="AU441" i="2"/>
  <c r="AU440" i="2"/>
  <c r="AU439" i="2"/>
  <c r="AU438" i="2"/>
  <c r="AU437" i="2"/>
  <c r="AU436" i="2"/>
  <c r="AU435" i="2"/>
  <c r="AU434" i="2"/>
  <c r="AU433" i="2"/>
  <c r="AU432" i="2"/>
  <c r="AU431" i="2"/>
  <c r="AU430" i="2"/>
  <c r="AU429" i="2"/>
  <c r="AU428" i="2"/>
  <c r="AU427" i="2"/>
  <c r="AU426" i="2"/>
  <c r="AU425" i="2"/>
  <c r="AU424" i="2"/>
  <c r="AU423" i="2"/>
  <c r="AU422" i="2"/>
  <c r="AU421" i="2"/>
  <c r="AU420" i="2"/>
  <c r="AU419" i="2"/>
  <c r="AU418" i="2"/>
  <c r="AU417" i="2"/>
  <c r="AU416" i="2"/>
  <c r="AU415" i="2"/>
  <c r="AU414" i="2"/>
  <c r="AU413" i="2"/>
  <c r="AU412" i="2"/>
  <c r="AU411" i="2"/>
  <c r="AU410" i="2"/>
  <c r="AU409" i="2"/>
  <c r="AU408" i="2"/>
  <c r="AU407" i="2"/>
  <c r="AU406" i="2"/>
  <c r="AU405" i="2"/>
  <c r="AU404" i="2"/>
  <c r="AU403" i="2"/>
  <c r="AU402" i="2"/>
  <c r="AU401" i="2"/>
  <c r="AU400" i="2"/>
  <c r="AU399" i="2"/>
  <c r="AU398" i="2"/>
  <c r="AU397" i="2"/>
  <c r="AU396" i="2"/>
  <c r="AU395" i="2"/>
  <c r="AU394" i="2"/>
  <c r="AU393" i="2"/>
  <c r="AU392" i="2"/>
  <c r="AU391" i="2"/>
  <c r="AU390" i="2"/>
  <c r="AU389" i="2"/>
  <c r="AU388" i="2"/>
  <c r="AU387" i="2"/>
  <c r="AU386" i="2"/>
  <c r="AU385" i="2"/>
  <c r="AU384" i="2"/>
  <c r="AU383" i="2"/>
  <c r="AU382" i="2"/>
  <c r="AU381" i="2"/>
  <c r="AU380" i="2"/>
  <c r="AU379" i="2"/>
  <c r="AU378" i="2"/>
  <c r="AU377" i="2"/>
  <c r="AU376" i="2"/>
  <c r="AU375" i="2"/>
  <c r="AU374" i="2"/>
  <c r="AU373" i="2"/>
  <c r="AU372" i="2"/>
  <c r="AU371" i="2"/>
  <c r="AU370" i="2"/>
  <c r="AU369" i="2"/>
  <c r="AU368" i="2"/>
  <c r="AU367" i="2"/>
  <c r="AU366" i="2"/>
  <c r="AU365" i="2"/>
  <c r="AU364" i="2"/>
  <c r="AU363" i="2"/>
  <c r="AU362" i="2"/>
  <c r="AU361" i="2"/>
  <c r="AU360" i="2"/>
  <c r="AU359" i="2"/>
  <c r="AU358" i="2"/>
  <c r="AU357" i="2"/>
  <c r="AU356" i="2"/>
  <c r="AU355" i="2"/>
  <c r="AU354" i="2"/>
  <c r="AU353" i="2"/>
  <c r="AU352" i="2"/>
  <c r="AU351" i="2"/>
  <c r="AU350" i="2"/>
  <c r="AU349" i="2"/>
  <c r="AU348" i="2"/>
  <c r="AU347" i="2"/>
  <c r="AU346" i="2"/>
  <c r="AU345" i="2"/>
  <c r="AU344" i="2"/>
  <c r="AU343" i="2"/>
  <c r="AU342" i="2"/>
  <c r="AU341" i="2"/>
  <c r="AU340" i="2"/>
  <c r="AU339" i="2"/>
  <c r="AU338" i="2"/>
  <c r="AU337" i="2"/>
  <c r="AU336" i="2"/>
  <c r="AU335" i="2"/>
  <c r="AU334" i="2"/>
  <c r="AU333" i="2"/>
  <c r="AU332" i="2"/>
  <c r="AU331" i="2"/>
  <c r="AU330" i="2"/>
  <c r="AU329" i="2"/>
  <c r="AU328" i="2"/>
  <c r="AU327" i="2"/>
  <c r="AU326" i="2"/>
  <c r="AU325" i="2"/>
  <c r="AU324" i="2"/>
  <c r="AU323" i="2"/>
  <c r="AU322" i="2"/>
  <c r="AU321" i="2"/>
  <c r="AU320" i="2"/>
  <c r="AU319" i="2"/>
  <c r="AU318" i="2"/>
  <c r="AU317" i="2"/>
  <c r="AU316" i="2"/>
  <c r="AU315" i="2"/>
  <c r="AU314" i="2"/>
  <c r="AU313" i="2"/>
  <c r="AU312" i="2"/>
  <c r="AU311" i="2"/>
  <c r="AU310" i="2"/>
  <c r="AV309" i="2"/>
  <c r="AU309" i="2"/>
  <c r="AU308" i="2"/>
  <c r="AU307" i="2"/>
  <c r="AU306" i="2"/>
  <c r="AU305" i="2"/>
  <c r="AU304" i="2"/>
  <c r="AU303" i="2"/>
  <c r="AU302" i="2"/>
  <c r="AU301" i="2"/>
  <c r="AU300" i="2"/>
  <c r="AU299" i="2"/>
  <c r="AU298" i="2"/>
  <c r="AU297" i="2"/>
  <c r="AU296" i="2"/>
  <c r="AU295" i="2"/>
  <c r="AU294" i="2"/>
  <c r="AU293" i="2"/>
  <c r="AU292" i="2"/>
  <c r="AU291" i="2"/>
  <c r="AU290" i="2"/>
  <c r="AU289" i="2"/>
  <c r="AU288" i="2"/>
  <c r="AU287" i="2"/>
  <c r="AU286" i="2"/>
  <c r="AU285" i="2"/>
  <c r="AU284" i="2"/>
  <c r="AU283" i="2"/>
  <c r="AU282" i="2"/>
  <c r="AU281" i="2"/>
  <c r="AU280" i="2"/>
  <c r="AU279" i="2"/>
  <c r="AU278" i="2"/>
  <c r="AU277" i="2"/>
  <c r="AU276" i="2"/>
  <c r="AU275" i="2"/>
  <c r="AU274" i="2"/>
  <c r="AU273" i="2"/>
  <c r="AU272" i="2"/>
  <c r="AU271" i="2"/>
  <c r="AU270" i="2"/>
  <c r="AU269" i="2"/>
  <c r="AU268" i="2"/>
  <c r="AU267" i="2"/>
  <c r="AU266" i="2"/>
  <c r="AU265" i="2"/>
  <c r="AV264" i="2"/>
  <c r="AU264" i="2"/>
  <c r="AU263" i="2"/>
  <c r="AU262" i="2"/>
  <c r="AU261" i="2"/>
  <c r="AU260" i="2"/>
  <c r="AU259" i="2"/>
  <c r="AU258" i="2"/>
  <c r="AU257" i="2"/>
  <c r="AU256" i="2"/>
  <c r="AU255" i="2"/>
  <c r="AU254" i="2"/>
  <c r="AU253" i="2"/>
  <c r="AU252" i="2"/>
  <c r="AU251" i="2"/>
  <c r="AV250" i="2"/>
  <c r="AU250" i="2"/>
  <c r="AU249" i="2"/>
  <c r="AU248" i="2"/>
  <c r="AU247" i="2"/>
  <c r="AU246" i="2"/>
  <c r="AU245" i="2"/>
  <c r="AU244" i="2"/>
  <c r="AU243" i="2"/>
  <c r="AU242" i="2"/>
  <c r="AU241" i="2"/>
  <c r="AU240" i="2"/>
  <c r="AU239" i="2"/>
  <c r="AU238" i="2"/>
  <c r="AU237" i="2"/>
  <c r="AU236" i="2"/>
  <c r="AU235" i="2"/>
  <c r="AU234" i="2"/>
  <c r="AU233" i="2"/>
  <c r="AU232" i="2"/>
  <c r="AU231" i="2"/>
  <c r="AU230" i="2"/>
  <c r="AU229" i="2"/>
  <c r="AU228" i="2"/>
  <c r="AU227" i="2"/>
  <c r="AU226" i="2"/>
  <c r="AU225" i="2"/>
  <c r="AU224" i="2"/>
  <c r="AU223" i="2"/>
  <c r="AU222" i="2"/>
  <c r="AU221" i="2"/>
  <c r="AU220" i="2"/>
  <c r="AU219" i="2"/>
  <c r="AU218" i="2"/>
  <c r="AU217" i="2"/>
  <c r="AU216" i="2"/>
  <c r="AU215" i="2"/>
  <c r="AU214" i="2"/>
  <c r="AU213" i="2"/>
  <c r="AU212" i="2"/>
  <c r="AU211" i="2"/>
  <c r="AU210" i="2"/>
  <c r="AU209" i="2"/>
  <c r="AU208" i="2"/>
  <c r="AU207" i="2"/>
  <c r="AU206" i="2"/>
  <c r="AU205" i="2"/>
  <c r="AU204" i="2"/>
  <c r="AU203" i="2"/>
  <c r="AU202" i="2"/>
  <c r="AU201" i="2"/>
  <c r="AU200" i="2"/>
  <c r="AU199" i="2"/>
  <c r="AU198" i="2"/>
  <c r="AU197" i="2"/>
  <c r="AU196" i="2"/>
  <c r="AU195" i="2"/>
  <c r="AU194" i="2"/>
  <c r="AU193" i="2"/>
  <c r="AU192" i="2"/>
  <c r="AU191" i="2"/>
  <c r="AU190" i="2"/>
  <c r="AU189" i="2"/>
  <c r="AU188" i="2"/>
  <c r="AU187" i="2"/>
  <c r="AU186" i="2"/>
  <c r="AU185" i="2"/>
  <c r="AU184" i="2"/>
  <c r="AU183" i="2"/>
  <c r="AU182" i="2"/>
  <c r="AU181" i="2"/>
  <c r="AU180" i="2"/>
  <c r="AU179" i="2"/>
  <c r="AU178" i="2"/>
  <c r="AU177" i="2"/>
  <c r="AU176" i="2"/>
  <c r="AU175" i="2"/>
  <c r="AU174" i="2"/>
  <c r="AU173" i="2"/>
  <c r="AU172" i="2"/>
  <c r="AU171" i="2"/>
  <c r="AU170" i="2"/>
  <c r="AU169" i="2"/>
  <c r="AU168" i="2"/>
  <c r="AU167" i="2"/>
  <c r="AU166" i="2"/>
  <c r="AU165" i="2"/>
  <c r="AU164" i="2"/>
  <c r="AU163" i="2"/>
  <c r="AU162" i="2"/>
  <c r="AU161" i="2"/>
  <c r="AU160" i="2"/>
  <c r="AU159" i="2"/>
  <c r="AU158" i="2"/>
  <c r="AU157" i="2"/>
  <c r="AU156" i="2"/>
  <c r="AU155" i="2"/>
  <c r="AU154" i="2"/>
  <c r="AU153" i="2"/>
  <c r="AU152" i="2"/>
  <c r="AU151" i="2"/>
  <c r="AU150" i="2"/>
  <c r="AU149" i="2"/>
  <c r="AU148" i="2"/>
  <c r="AU147" i="2"/>
  <c r="AU146" i="2"/>
  <c r="AU145" i="2"/>
  <c r="AU144" i="2"/>
  <c r="AU143" i="2"/>
  <c r="AU142" i="2"/>
  <c r="AU141" i="2"/>
  <c r="AU140" i="2"/>
  <c r="AU139" i="2"/>
  <c r="AU138" i="2"/>
  <c r="AU137" i="2"/>
  <c r="AU136" i="2"/>
  <c r="AU135" i="2"/>
  <c r="AU134" i="2"/>
  <c r="AU133" i="2"/>
  <c r="AU132" i="2"/>
  <c r="AU131" i="2"/>
  <c r="AU130" i="2"/>
  <c r="AU129" i="2"/>
  <c r="AU128" i="2"/>
  <c r="AU127" i="2"/>
  <c r="AU126" i="2"/>
  <c r="AU125" i="2"/>
  <c r="AU124" i="2"/>
  <c r="AU123" i="2"/>
  <c r="AU122" i="2"/>
  <c r="AU121" i="2"/>
  <c r="AU120" i="2"/>
  <c r="AU119" i="2"/>
  <c r="AU118" i="2"/>
  <c r="AU117" i="2"/>
  <c r="AU116" i="2"/>
  <c r="AU115" i="2"/>
  <c r="AU114" i="2"/>
  <c r="AU113" i="2"/>
  <c r="AU112" i="2"/>
  <c r="AU111" i="2"/>
  <c r="AU110" i="2"/>
  <c r="AU109" i="2"/>
  <c r="AU108" i="2"/>
  <c r="AU107" i="2"/>
  <c r="AU106" i="2"/>
  <c r="AU105" i="2"/>
  <c r="AU104" i="2"/>
  <c r="AU103" i="2"/>
  <c r="AU102" i="2"/>
  <c r="AU101" i="2"/>
  <c r="AU100" i="2"/>
  <c r="AU99" i="2"/>
  <c r="AU98" i="2"/>
  <c r="AU97" i="2"/>
  <c r="AU96" i="2"/>
  <c r="AU95" i="2"/>
  <c r="AU94" i="2"/>
  <c r="AU93" i="2"/>
  <c r="AU92" i="2"/>
  <c r="AU91" i="2"/>
  <c r="AU90" i="2"/>
  <c r="AU89" i="2"/>
  <c r="AU88" i="2"/>
  <c r="AU87" i="2"/>
  <c r="AU86" i="2"/>
  <c r="AU85" i="2"/>
  <c r="AU84" i="2"/>
  <c r="AU83" i="2"/>
  <c r="AU82" i="2"/>
  <c r="AU81" i="2"/>
  <c r="AU80" i="2"/>
  <c r="AU79" i="2"/>
  <c r="AU78" i="2"/>
  <c r="AU77" i="2"/>
  <c r="AV76" i="2"/>
  <c r="AU76" i="2"/>
  <c r="AU75" i="2"/>
  <c r="AU74" i="2"/>
  <c r="AU73" i="2"/>
  <c r="AU72" i="2"/>
  <c r="AU71" i="2"/>
  <c r="AU70" i="2"/>
  <c r="AU69" i="2"/>
  <c r="AU68" i="2"/>
  <c r="AU67" i="2"/>
  <c r="AV66" i="2"/>
  <c r="AU66" i="2"/>
  <c r="AU65" i="2"/>
  <c r="AU64" i="2"/>
  <c r="AU63" i="2"/>
  <c r="AU62" i="2"/>
  <c r="AU61" i="2"/>
  <c r="AU60" i="2"/>
  <c r="AU59" i="2"/>
  <c r="AU58" i="2"/>
  <c r="AU57" i="2"/>
  <c r="AU56" i="2"/>
  <c r="AU55" i="2"/>
  <c r="AU54" i="2"/>
  <c r="AU53" i="2"/>
  <c r="AV52" i="2"/>
  <c r="AU52" i="2"/>
  <c r="AU51" i="2"/>
  <c r="AU50" i="2"/>
  <c r="AU49" i="2"/>
  <c r="AU48" i="2"/>
  <c r="AU47" i="2"/>
  <c r="AU46" i="2"/>
  <c r="AU45" i="2"/>
  <c r="AU44" i="2"/>
  <c r="AU43" i="2"/>
  <c r="AU42" i="2"/>
  <c r="AU41" i="2"/>
  <c r="AU40" i="2"/>
  <c r="AU39" i="2"/>
  <c r="AU38" i="2"/>
  <c r="AU37" i="2"/>
  <c r="AU36" i="2"/>
  <c r="AU35" i="2"/>
  <c r="AU34" i="2"/>
  <c r="AU33" i="2"/>
  <c r="AV32" i="2"/>
  <c r="AU32" i="2"/>
  <c r="AU31" i="2"/>
  <c r="AU30" i="2"/>
  <c r="AU29" i="2"/>
  <c r="AU28" i="2"/>
  <c r="AU27" i="2"/>
  <c r="AU26" i="2"/>
  <c r="AU25" i="2"/>
  <c r="AU24" i="2"/>
  <c r="AU23" i="2"/>
  <c r="AU22" i="2"/>
  <c r="AV21" i="2"/>
  <c r="AU21" i="2"/>
  <c r="AU20" i="2"/>
  <c r="AU19" i="2"/>
  <c r="AU18" i="2"/>
  <c r="AU17" i="2"/>
  <c r="AU16" i="2"/>
  <c r="AU15" i="2"/>
  <c r="AU14" i="2"/>
  <c r="AU13" i="2"/>
  <c r="AU12" i="2"/>
  <c r="AU11" i="2"/>
  <c r="AU10" i="2"/>
  <c r="AU9" i="2"/>
  <c r="AU8" i="2"/>
  <c r="AU7" i="2"/>
  <c r="AU6" i="2"/>
  <c r="AU5" i="2"/>
  <c r="AV4" i="2"/>
  <c r="AV294" i="2" s="1"/>
  <c r="H32" i="24"/>
  <c r="H31" i="24"/>
  <c r="H30" i="24"/>
  <c r="C30" i="24" s="1"/>
  <c r="C56" i="24" s="1"/>
  <c r="C83" i="24" s="1"/>
  <c r="H29" i="24"/>
  <c r="C29" i="24" s="1"/>
  <c r="C55" i="24" s="1"/>
  <c r="C82" i="24" s="1"/>
  <c r="H28" i="24"/>
  <c r="H27" i="24"/>
  <c r="C27" i="24" s="1"/>
  <c r="C53" i="24" s="1"/>
  <c r="C80" i="24" s="1"/>
  <c r="H26" i="24"/>
  <c r="C26" i="24" s="1"/>
  <c r="C52" i="24" s="1"/>
  <c r="C79" i="24" s="1"/>
  <c r="H25" i="24"/>
  <c r="C25" i="24" s="1"/>
  <c r="C51" i="24" s="1"/>
  <c r="C78" i="24" s="1"/>
  <c r="H24" i="24"/>
  <c r="C24" i="24" s="1"/>
  <c r="C50" i="24" s="1"/>
  <c r="C77" i="24" s="1"/>
  <c r="H23" i="24"/>
  <c r="H22" i="24"/>
  <c r="C22" i="24" s="1"/>
  <c r="C48" i="24" s="1"/>
  <c r="C75" i="24" s="1"/>
  <c r="H21" i="24"/>
  <c r="C21" i="24" s="1"/>
  <c r="C47" i="24" s="1"/>
  <c r="C74" i="24" s="1"/>
  <c r="H20" i="24"/>
  <c r="C20" i="24" s="1"/>
  <c r="C46" i="24" s="1"/>
  <c r="C73" i="24" s="1"/>
  <c r="H19" i="24"/>
  <c r="H18" i="24"/>
  <c r="C18" i="24" s="1"/>
  <c r="C44" i="24" s="1"/>
  <c r="C71" i="24" s="1"/>
  <c r="H17" i="24"/>
  <c r="H16" i="24"/>
  <c r="C16" i="24" s="1"/>
  <c r="C42" i="24" s="1"/>
  <c r="C69" i="24" s="1"/>
  <c r="H15" i="24"/>
  <c r="C15" i="24" s="1"/>
  <c r="C41" i="24" s="1"/>
  <c r="C68" i="24" s="1"/>
  <c r="H14" i="24"/>
  <c r="C14" i="24" s="1"/>
  <c r="C40" i="24" s="1"/>
  <c r="C67" i="24" s="1"/>
  <c r="H13" i="24"/>
  <c r="H12" i="24"/>
  <c r="C12" i="24" s="1"/>
  <c r="C38" i="24" s="1"/>
  <c r="C65" i="24" s="1"/>
  <c r="H11" i="24"/>
  <c r="H10" i="24"/>
  <c r="H9" i="24"/>
  <c r="C9" i="24" s="1"/>
  <c r="C35" i="24" s="1"/>
  <c r="C62" i="24" s="1"/>
  <c r="J7" i="24"/>
  <c r="J33" i="24" s="1" a="1"/>
  <c r="J33" i="24" s="1"/>
  <c r="J6" i="24"/>
  <c r="K6" i="24" s="1"/>
  <c r="L6" i="24" s="1"/>
  <c r="M6" i="24" s="1"/>
  <c r="N6" i="24" s="1"/>
  <c r="O6" i="24" s="1"/>
  <c r="P6" i="24" s="1"/>
  <c r="Q6" i="24" s="1"/>
  <c r="R6" i="24" s="1"/>
  <c r="S6" i="24" s="1"/>
  <c r="T6" i="24" s="1"/>
  <c r="U6" i="24" s="1"/>
  <c r="V6" i="24" s="1"/>
  <c r="W6" i="24" s="1"/>
  <c r="X6" i="24" s="1"/>
  <c r="Y6" i="24" s="1"/>
  <c r="Z6" i="24" s="1"/>
  <c r="AA6" i="24" s="1"/>
  <c r="AB6" i="24" s="1"/>
  <c r="AC6" i="24" s="1"/>
  <c r="AD6" i="24" s="1"/>
  <c r="AE6" i="24" s="1"/>
  <c r="AF6" i="24" s="1"/>
  <c r="AG6" i="24" s="1"/>
  <c r="AH6" i="24" s="1"/>
  <c r="AI6" i="24" s="1"/>
  <c r="AJ6" i="24" s="1"/>
  <c r="H28" i="23"/>
  <c r="C28" i="23" s="1"/>
  <c r="C54" i="23" s="1"/>
  <c r="C81" i="23" s="1"/>
  <c r="H32" i="23"/>
  <c r="C32" i="23" s="1"/>
  <c r="C58" i="23" s="1"/>
  <c r="C85" i="23" s="1"/>
  <c r="H31" i="23"/>
  <c r="C31" i="23" s="1"/>
  <c r="C57" i="23" s="1"/>
  <c r="C84" i="23" s="1"/>
  <c r="H30" i="23"/>
  <c r="C30" i="23" s="1"/>
  <c r="C56" i="23" s="1"/>
  <c r="C83" i="23" s="1"/>
  <c r="H29" i="23"/>
  <c r="I29" i="23" s="1" a="1"/>
  <c r="I29" i="23" s="1"/>
  <c r="H27" i="23"/>
  <c r="I27" i="23" s="1" a="1"/>
  <c r="I27" i="23" s="1"/>
  <c r="H26" i="23"/>
  <c r="I26" i="23" s="1" a="1"/>
  <c r="I26" i="23" s="1"/>
  <c r="H25" i="23"/>
  <c r="I25" i="23" s="1" a="1"/>
  <c r="I25" i="23" s="1"/>
  <c r="H24" i="23"/>
  <c r="C24" i="23" s="1"/>
  <c r="C50" i="23" s="1"/>
  <c r="C77" i="23" s="1"/>
  <c r="H23" i="23"/>
  <c r="H22" i="23"/>
  <c r="I22" i="23" s="1" a="1"/>
  <c r="I22" i="23" s="1"/>
  <c r="H21" i="23"/>
  <c r="I21" i="23" s="1" a="1"/>
  <c r="I21" i="23" s="1"/>
  <c r="H20" i="23"/>
  <c r="I20" i="23" s="1" a="1"/>
  <c r="I20" i="23" s="1"/>
  <c r="H19" i="23"/>
  <c r="C19" i="23" s="1"/>
  <c r="H18" i="23"/>
  <c r="I18" i="23" s="1" a="1"/>
  <c r="I18" i="23" s="1"/>
  <c r="H17" i="23"/>
  <c r="C17" i="23" s="1"/>
  <c r="H16" i="23"/>
  <c r="C16" i="23" s="1"/>
  <c r="C42" i="23" s="1"/>
  <c r="C69" i="23" s="1"/>
  <c r="H15" i="23"/>
  <c r="I15" i="23" s="1" a="1"/>
  <c r="I15" i="23" s="1"/>
  <c r="H14" i="23"/>
  <c r="I14" i="23" s="1" a="1"/>
  <c r="I14" i="23" s="1"/>
  <c r="H13" i="23"/>
  <c r="C13" i="23" s="1"/>
  <c r="C39" i="23" s="1"/>
  <c r="C66" i="23" s="1"/>
  <c r="H12" i="23"/>
  <c r="I12" i="23" s="1" a="1"/>
  <c r="I12" i="23" s="1"/>
  <c r="H11" i="23"/>
  <c r="C11" i="23" s="1"/>
  <c r="C37" i="23" s="1"/>
  <c r="C64" i="23" s="1"/>
  <c r="H10" i="23"/>
  <c r="C10" i="23" s="1"/>
  <c r="C36" i="23" s="1"/>
  <c r="C63" i="23" s="1"/>
  <c r="H9" i="23"/>
  <c r="C9" i="23" s="1"/>
  <c r="C35" i="23" s="1"/>
  <c r="C62" i="23" s="1"/>
  <c r="J7" i="23"/>
  <c r="J6" i="23"/>
  <c r="K6" i="23" s="1"/>
  <c r="L6" i="23" s="1"/>
  <c r="M6" i="23" s="1"/>
  <c r="N6" i="23" s="1"/>
  <c r="O6" i="23" s="1"/>
  <c r="P6" i="23" s="1"/>
  <c r="Q6" i="23" s="1"/>
  <c r="R6" i="23" s="1"/>
  <c r="S6" i="23" s="1"/>
  <c r="T6" i="23" s="1"/>
  <c r="U6" i="23" s="1"/>
  <c r="V6" i="23" s="1"/>
  <c r="W6" i="23" s="1"/>
  <c r="X6" i="23" s="1"/>
  <c r="Y6" i="23" s="1"/>
  <c r="Z6" i="23" s="1"/>
  <c r="AA6" i="23" s="1"/>
  <c r="AB6" i="23" s="1"/>
  <c r="AC6" i="23" s="1"/>
  <c r="AD6" i="23" s="1"/>
  <c r="AE6" i="23" s="1"/>
  <c r="AF6" i="23" s="1"/>
  <c r="AG6" i="23" s="1"/>
  <c r="AH6" i="23" s="1"/>
  <c r="AI6" i="23" s="1"/>
  <c r="AJ6" i="23" s="1"/>
  <c r="AK6" i="23" s="1"/>
  <c r="AL6" i="23" s="1"/>
  <c r="AM6" i="23" s="1"/>
  <c r="H32" i="21"/>
  <c r="I32" i="21" s="1" a="1"/>
  <c r="I32" i="21" s="1"/>
  <c r="H31" i="21"/>
  <c r="I31" i="21" s="1" a="1"/>
  <c r="I31" i="21" s="1"/>
  <c r="H30" i="21"/>
  <c r="I30" i="21" s="1" a="1"/>
  <c r="I30" i="21" s="1"/>
  <c r="H29" i="21"/>
  <c r="I29" i="21" s="1" a="1"/>
  <c r="I29" i="21" s="1"/>
  <c r="H28" i="21"/>
  <c r="I28" i="21" s="1" a="1"/>
  <c r="I28" i="21" s="1"/>
  <c r="H27" i="21"/>
  <c r="H26" i="21"/>
  <c r="I26" i="21" s="1" a="1"/>
  <c r="I26" i="21" s="1"/>
  <c r="H25" i="21"/>
  <c r="I25" i="21" s="1" a="1"/>
  <c r="I25" i="21" s="1"/>
  <c r="H24" i="21"/>
  <c r="I24" i="21" s="1" a="1"/>
  <c r="I24" i="21" s="1"/>
  <c r="H23" i="21"/>
  <c r="I23" i="21" s="1" a="1"/>
  <c r="I23" i="21" s="1"/>
  <c r="H22" i="21"/>
  <c r="I22" i="21" s="1" a="1"/>
  <c r="I22" i="21" s="1"/>
  <c r="H21" i="21"/>
  <c r="I21" i="21" s="1" a="1"/>
  <c r="I21" i="21" s="1"/>
  <c r="H20" i="21"/>
  <c r="I20" i="21" s="1" a="1"/>
  <c r="I20" i="21" s="1"/>
  <c r="H19" i="21"/>
  <c r="C19" i="21" s="1"/>
  <c r="C45" i="21" s="1"/>
  <c r="C72" i="21" s="1"/>
  <c r="H18" i="21"/>
  <c r="I18" i="21" s="1" a="1"/>
  <c r="I18" i="21" s="1"/>
  <c r="H17" i="21"/>
  <c r="I17" i="21" s="1" a="1"/>
  <c r="I17" i="21" s="1"/>
  <c r="H16" i="21"/>
  <c r="C16" i="21" s="1"/>
  <c r="C42" i="21" s="1"/>
  <c r="C69" i="21" s="1"/>
  <c r="H15" i="21"/>
  <c r="C15" i="21" s="1"/>
  <c r="C41" i="21" s="1"/>
  <c r="C68" i="21" s="1"/>
  <c r="H14" i="21"/>
  <c r="H13" i="21"/>
  <c r="C13" i="21" s="1"/>
  <c r="C39" i="21" s="1"/>
  <c r="C66" i="21" s="1"/>
  <c r="H12" i="21"/>
  <c r="C12" i="21" s="1"/>
  <c r="C38" i="21" s="1"/>
  <c r="C65" i="21" s="1"/>
  <c r="H11" i="21"/>
  <c r="I11" i="21" s="1" a="1"/>
  <c r="I11" i="21" s="1"/>
  <c r="H10" i="21"/>
  <c r="C10" i="21" s="1"/>
  <c r="C36" i="21" s="1"/>
  <c r="C63" i="21" s="1"/>
  <c r="H9" i="21"/>
  <c r="J7" i="21"/>
  <c r="J6" i="21"/>
  <c r="K6" i="21" s="1"/>
  <c r="L6" i="21" s="1"/>
  <c r="M6" i="21" s="1"/>
  <c r="N6" i="21" s="1"/>
  <c r="O6" i="21" s="1"/>
  <c r="P6" i="21" s="1"/>
  <c r="Q6" i="21" s="1"/>
  <c r="R6" i="21" s="1"/>
  <c r="S6" i="21" s="1"/>
  <c r="T6" i="21" s="1"/>
  <c r="U6" i="21" s="1"/>
  <c r="V6" i="21" s="1"/>
  <c r="W6" i="21" s="1"/>
  <c r="X6" i="21" s="1"/>
  <c r="Y6" i="21" s="1"/>
  <c r="Z6" i="21" s="1"/>
  <c r="AA6" i="21" s="1"/>
  <c r="AB6" i="21" s="1"/>
  <c r="AC6" i="21" s="1"/>
  <c r="AD6" i="21" s="1"/>
  <c r="AE6" i="21" s="1"/>
  <c r="AF6" i="21" s="1"/>
  <c r="AG6" i="21" s="1"/>
  <c r="AH6" i="21" s="1"/>
  <c r="AI6" i="21" s="1"/>
  <c r="AJ6" i="21" s="1"/>
  <c r="AK6" i="21" s="1"/>
  <c r="AL6" i="21" s="1"/>
  <c r="AS20" i="17" l="1"/>
  <c r="AS20" i="25"/>
  <c r="AT19" i="17"/>
  <c r="AT19" i="25"/>
  <c r="AT18" i="17"/>
  <c r="AT18" i="25"/>
  <c r="AT169" i="15"/>
  <c r="AT17" i="17"/>
  <c r="AT17" i="25"/>
  <c r="AW83" i="16"/>
  <c r="AV46" i="17"/>
  <c r="AW46" i="17" s="1"/>
  <c r="AW67" i="16"/>
  <c r="AV30" i="17"/>
  <c r="AW30" i="17" s="1"/>
  <c r="AW62" i="16"/>
  <c r="AV25" i="17"/>
  <c r="AW25" i="17" s="1"/>
  <c r="AW78" i="16"/>
  <c r="AV41" i="17"/>
  <c r="AW41" i="17" s="1"/>
  <c r="AW73" i="16"/>
  <c r="AV36" i="17"/>
  <c r="AW36" i="17" s="1"/>
  <c r="AW84" i="16"/>
  <c r="AV47" i="17"/>
  <c r="AW47" i="17" s="1"/>
  <c r="AW68" i="16"/>
  <c r="AV31" i="17"/>
  <c r="AW31" i="17" s="1"/>
  <c r="AW79" i="16"/>
  <c r="AV42" i="17"/>
  <c r="AW42" i="17" s="1"/>
  <c r="AW63" i="16"/>
  <c r="AV26" i="17"/>
  <c r="AW26" i="17" s="1"/>
  <c r="AW77" i="16"/>
  <c r="AV40" i="17"/>
  <c r="AW40" i="17" s="1"/>
  <c r="AW75" i="16"/>
  <c r="AV38" i="17"/>
  <c r="AW38" i="17" s="1"/>
  <c r="AW82" i="16"/>
  <c r="AV45" i="17"/>
  <c r="AW45" i="17" s="1"/>
  <c r="AW80" i="16"/>
  <c r="AV43" i="17"/>
  <c r="AW43" i="17" s="1"/>
  <c r="AW71" i="16"/>
  <c r="AV34" i="17"/>
  <c r="AW64" i="16"/>
  <c r="AV27" i="17"/>
  <c r="AW27" i="17" s="1"/>
  <c r="AW69" i="16"/>
  <c r="AV32" i="17"/>
  <c r="AW32" i="17" s="1"/>
  <c r="AW81" i="16"/>
  <c r="AV44" i="17"/>
  <c r="AW44" i="17" s="1"/>
  <c r="AW74" i="16"/>
  <c r="AV37" i="17"/>
  <c r="AW37" i="17" s="1"/>
  <c r="AW70" i="16"/>
  <c r="AV33" i="17"/>
  <c r="AW33" i="17" s="1"/>
  <c r="AW72" i="16"/>
  <c r="AV35" i="17"/>
  <c r="AW35" i="17" s="1"/>
  <c r="AW65" i="16"/>
  <c r="AV28" i="17"/>
  <c r="AW28" i="17" s="1"/>
  <c r="AW66" i="16"/>
  <c r="AV29" i="17"/>
  <c r="AW29" i="17" s="1"/>
  <c r="AW76" i="16"/>
  <c r="AV39" i="17"/>
  <c r="AW39" i="17" s="1"/>
  <c r="AV58" i="16"/>
  <c r="AW58" i="16" s="1"/>
  <c r="AW32" i="16"/>
  <c r="AV85" i="16"/>
  <c r="AW61" i="16"/>
  <c r="AW85" i="16" s="1"/>
  <c r="AV51" i="16"/>
  <c r="AW51" i="16" s="1"/>
  <c r="AW25" i="16"/>
  <c r="AV50" i="16"/>
  <c r="AW50" i="16" s="1"/>
  <c r="AW24" i="16"/>
  <c r="AV42" i="16"/>
  <c r="AW42" i="16" s="1"/>
  <c r="AW16" i="16"/>
  <c r="AV49" i="16"/>
  <c r="AW49" i="16" s="1"/>
  <c r="AW23" i="16"/>
  <c r="AV47" i="16"/>
  <c r="AW47" i="16" s="1"/>
  <c r="AW21" i="16"/>
  <c r="AV56" i="16"/>
  <c r="AW56" i="16" s="1"/>
  <c r="AW30" i="16"/>
  <c r="AV46" i="16"/>
  <c r="AW46" i="16" s="1"/>
  <c r="AW20" i="16"/>
  <c r="AV41" i="16"/>
  <c r="AW41" i="16" s="1"/>
  <c r="AW15" i="16"/>
  <c r="AV38" i="16"/>
  <c r="AW38" i="16" s="1"/>
  <c r="AW12" i="16"/>
  <c r="AV37" i="16"/>
  <c r="AW37" i="16" s="1"/>
  <c r="AW11" i="16"/>
  <c r="AU59" i="16"/>
  <c r="AV111" i="16"/>
  <c r="AW87" i="16"/>
  <c r="AW111" i="16" s="1"/>
  <c r="AV33" i="16"/>
  <c r="AV35" i="16"/>
  <c r="AW9" i="16"/>
  <c r="AV40" i="16"/>
  <c r="AW40" i="16" s="1"/>
  <c r="AW14" i="16"/>
  <c r="AV39" i="16"/>
  <c r="AW39" i="16" s="1"/>
  <c r="AW13" i="16"/>
  <c r="AV36" i="16"/>
  <c r="AW36" i="16" s="1"/>
  <c r="AW10" i="16"/>
  <c r="AV53" i="16"/>
  <c r="AW53" i="16" s="1"/>
  <c r="AW27" i="16"/>
  <c r="AV52" i="16"/>
  <c r="AW52" i="16" s="1"/>
  <c r="AW26" i="16"/>
  <c r="AV43" i="16"/>
  <c r="AW43" i="16" s="1"/>
  <c r="AW17" i="16"/>
  <c r="AV44" i="16"/>
  <c r="AW44" i="16" s="1"/>
  <c r="AW18" i="16"/>
  <c r="AV55" i="16"/>
  <c r="AW55" i="16" s="1"/>
  <c r="AW29" i="16"/>
  <c r="AV45" i="16"/>
  <c r="AW45" i="16" s="1"/>
  <c r="AW19" i="16"/>
  <c r="AV57" i="16"/>
  <c r="AW57" i="16" s="1"/>
  <c r="AW31" i="16"/>
  <c r="AV48" i="16"/>
  <c r="AW48" i="16" s="1"/>
  <c r="AW22" i="16"/>
  <c r="AV54" i="16"/>
  <c r="AW54" i="16" s="1"/>
  <c r="AW28" i="16"/>
  <c r="AU144" i="15"/>
  <c r="AU88" i="15"/>
  <c r="AV139" i="15"/>
  <c r="AW139" i="15" s="1"/>
  <c r="AV123" i="15"/>
  <c r="AW123" i="15" s="1"/>
  <c r="AV106" i="15"/>
  <c r="AW106" i="15" s="1"/>
  <c r="AV90" i="15"/>
  <c r="AV73" i="15"/>
  <c r="AV134" i="15"/>
  <c r="AW134" i="15" s="1"/>
  <c r="AV118" i="15"/>
  <c r="AW118" i="15" s="1"/>
  <c r="AV101" i="15"/>
  <c r="AW101" i="15" s="1"/>
  <c r="AV84" i="15"/>
  <c r="AV68" i="15"/>
  <c r="AV79" i="15"/>
  <c r="AV129" i="15"/>
  <c r="AW129" i="15" s="1"/>
  <c r="AV112" i="15"/>
  <c r="AW112" i="15" s="1"/>
  <c r="AV96" i="15"/>
  <c r="AW96" i="15" s="1"/>
  <c r="AV140" i="15"/>
  <c r="AW140" i="15" s="1"/>
  <c r="AV124" i="15"/>
  <c r="AW124" i="15" s="1"/>
  <c r="AV107" i="15"/>
  <c r="AW107" i="15" s="1"/>
  <c r="AV135" i="15"/>
  <c r="AW135" i="15" s="1"/>
  <c r="AV119" i="15"/>
  <c r="AW119" i="15" s="1"/>
  <c r="AV102" i="15"/>
  <c r="AW102" i="15" s="1"/>
  <c r="AV136" i="15"/>
  <c r="AW136" i="15" s="1"/>
  <c r="AV120" i="15"/>
  <c r="AW120" i="15" s="1"/>
  <c r="AV127" i="15"/>
  <c r="AW127" i="15" s="1"/>
  <c r="AV109" i="15"/>
  <c r="AW109" i="15" s="1"/>
  <c r="AV72" i="15"/>
  <c r="AV69" i="15"/>
  <c r="AV125" i="15"/>
  <c r="AW125" i="15" s="1"/>
  <c r="AV111" i="15"/>
  <c r="AW111" i="15" s="1"/>
  <c r="AV92" i="15"/>
  <c r="AW92" i="15" s="1"/>
  <c r="AV85" i="15"/>
  <c r="AV132" i="15"/>
  <c r="AW132" i="15" s="1"/>
  <c r="AV130" i="15"/>
  <c r="AW130" i="15" s="1"/>
  <c r="AV100" i="15"/>
  <c r="AW100" i="15" s="1"/>
  <c r="AV98" i="15"/>
  <c r="AW98" i="15" s="1"/>
  <c r="AV95" i="15"/>
  <c r="AW95" i="15" s="1"/>
  <c r="AV70" i="15"/>
  <c r="AV63" i="15"/>
  <c r="AV122" i="15"/>
  <c r="AW122" i="15" s="1"/>
  <c r="AV113" i="15"/>
  <c r="AW113" i="15" s="1"/>
  <c r="AV99" i="15"/>
  <c r="AW99" i="15" s="1"/>
  <c r="AV82" i="15"/>
  <c r="AV80" i="15"/>
  <c r="AV110" i="15"/>
  <c r="AW110" i="15" s="1"/>
  <c r="AV103" i="15"/>
  <c r="AW103" i="15" s="1"/>
  <c r="AV65" i="15"/>
  <c r="AV137" i="15"/>
  <c r="AW137" i="15" s="1"/>
  <c r="AV76" i="15"/>
  <c r="AV74" i="15"/>
  <c r="AV105" i="15"/>
  <c r="AW105" i="15" s="1"/>
  <c r="AV126" i="15"/>
  <c r="AW126" i="15" s="1"/>
  <c r="AV121" i="15"/>
  <c r="AW121" i="15" s="1"/>
  <c r="AV94" i="15"/>
  <c r="AW94" i="15" s="1"/>
  <c r="AV78" i="15"/>
  <c r="AV87" i="15"/>
  <c r="AV83" i="15"/>
  <c r="AV77" i="15"/>
  <c r="AV64" i="15"/>
  <c r="AV145" i="15" s="1"/>
  <c r="AV117" i="15"/>
  <c r="AV75" i="15"/>
  <c r="AV114" i="15"/>
  <c r="AW114" i="15" s="1"/>
  <c r="AV91" i="15"/>
  <c r="AW91" i="15" s="1"/>
  <c r="AV131" i="15"/>
  <c r="AW131" i="15" s="1"/>
  <c r="AV108" i="15"/>
  <c r="AW108" i="15" s="1"/>
  <c r="AV104" i="15"/>
  <c r="AW104" i="15" s="1"/>
  <c r="AV81" i="15"/>
  <c r="AV138" i="15"/>
  <c r="AW138" i="15" s="1"/>
  <c r="AV141" i="15"/>
  <c r="AW141" i="15" s="1"/>
  <c r="AV86" i="15"/>
  <c r="AV71" i="15"/>
  <c r="AV133" i="15"/>
  <c r="AW133" i="15" s="1"/>
  <c r="AV128" i="15"/>
  <c r="AW128" i="15" s="1"/>
  <c r="AV97" i="15"/>
  <c r="AW97" i="15" s="1"/>
  <c r="AV93" i="15"/>
  <c r="AW93" i="15" s="1"/>
  <c r="AV67" i="15"/>
  <c r="AV66" i="15"/>
  <c r="AU115" i="15"/>
  <c r="AU142" i="15"/>
  <c r="AU145" i="15"/>
  <c r="AV20" i="13"/>
  <c r="AW20" i="13" s="1"/>
  <c r="AV34" i="13"/>
  <c r="AW34" i="13" s="1"/>
  <c r="AV31" i="13"/>
  <c r="AW31" i="13" s="1"/>
  <c r="AV19" i="13"/>
  <c r="AW19" i="13" s="1"/>
  <c r="AV32" i="13"/>
  <c r="AW32" i="13" s="1"/>
  <c r="AV45" i="13"/>
  <c r="AW45" i="13" s="1"/>
  <c r="AV46" i="13"/>
  <c r="AW46" i="13" s="1"/>
  <c r="AV17" i="13"/>
  <c r="AW17" i="13" s="1"/>
  <c r="AV18" i="13"/>
  <c r="AW18" i="13" s="1"/>
  <c r="K7" i="21"/>
  <c r="J33" i="21" a="1"/>
  <c r="J33" i="21" s="1"/>
  <c r="K9" i="21" a="1"/>
  <c r="K9" i="21" s="1"/>
  <c r="I9" i="21" a="1"/>
  <c r="I9" i="21" s="1"/>
  <c r="I10" i="21" a="1"/>
  <c r="I10" i="21" s="1"/>
  <c r="K14" i="21" a="1"/>
  <c r="K14" i="21" s="1"/>
  <c r="I13" i="21" a="1"/>
  <c r="I13" i="21" s="1"/>
  <c r="I14" i="21" a="1"/>
  <c r="I14" i="21" s="1"/>
  <c r="I15" i="21" a="1"/>
  <c r="I15" i="21" s="1"/>
  <c r="AI15" i="25"/>
  <c r="AH15" i="17"/>
  <c r="O15" i="17"/>
  <c r="I15" i="17"/>
  <c r="J15" i="17"/>
  <c r="K15" i="17"/>
  <c r="L15" i="17"/>
  <c r="AE15" i="17"/>
  <c r="U15" i="25"/>
  <c r="M15" i="17"/>
  <c r="AF15" i="17"/>
  <c r="N15" i="17"/>
  <c r="AG15" i="17"/>
  <c r="J17" i="23" a="1"/>
  <c r="J17" i="23" s="1"/>
  <c r="J33" i="23" a="1"/>
  <c r="J33" i="23" s="1"/>
  <c r="I9" i="23" a="1"/>
  <c r="I9" i="23" s="1"/>
  <c r="C20" i="23"/>
  <c r="C46" i="23" s="1"/>
  <c r="C73" i="23" s="1"/>
  <c r="I11" i="23" a="1"/>
  <c r="I11" i="23" s="1"/>
  <c r="I13" i="23" a="1"/>
  <c r="I13" i="23" s="1"/>
  <c r="I9" i="24" a="1"/>
  <c r="I9" i="24" s="1"/>
  <c r="I13" i="24" a="1"/>
  <c r="I13" i="24" s="1"/>
  <c r="I17" i="24" a="1"/>
  <c r="I17" i="24" s="1"/>
  <c r="I21" i="24" a="1"/>
  <c r="I21" i="24" s="1"/>
  <c r="I25" i="24" a="1"/>
  <c r="I25" i="24" s="1"/>
  <c r="I29" i="24" a="1"/>
  <c r="I29" i="24" s="1"/>
  <c r="I30" i="23" a="1"/>
  <c r="I30" i="23" s="1"/>
  <c r="J9" i="24" a="1"/>
  <c r="J9" i="24" s="1"/>
  <c r="J13" i="24" a="1"/>
  <c r="J13" i="24" s="1"/>
  <c r="J17" i="24" a="1"/>
  <c r="J17" i="24" s="1"/>
  <c r="J21" i="24" a="1"/>
  <c r="J21" i="24" s="1"/>
  <c r="J25" i="24" a="1"/>
  <c r="J25" i="24" s="1"/>
  <c r="J29" i="24" a="1"/>
  <c r="J29" i="24" s="1"/>
  <c r="J10" i="23" a="1"/>
  <c r="J10" i="23" s="1"/>
  <c r="I31" i="23" a="1"/>
  <c r="I31" i="23" s="1"/>
  <c r="I19" i="21" a="1"/>
  <c r="I19" i="21" s="1"/>
  <c r="I12" i="24" a="1"/>
  <c r="I12" i="24" s="1"/>
  <c r="I16" i="24" a="1"/>
  <c r="I16" i="24" s="1"/>
  <c r="I20" i="24" a="1"/>
  <c r="I20" i="24" s="1"/>
  <c r="I24" i="24" a="1"/>
  <c r="I24" i="24" s="1"/>
  <c r="I28" i="24" a="1"/>
  <c r="I28" i="24" s="1"/>
  <c r="I32" i="24" a="1"/>
  <c r="I32" i="24" s="1"/>
  <c r="J12" i="24" a="1"/>
  <c r="J12" i="24" s="1"/>
  <c r="J16" i="24" a="1"/>
  <c r="J16" i="24" s="1"/>
  <c r="J20" i="24" a="1"/>
  <c r="J20" i="24" s="1"/>
  <c r="J24" i="24" a="1"/>
  <c r="J24" i="24" s="1"/>
  <c r="J28" i="24" a="1"/>
  <c r="J28" i="24" s="1"/>
  <c r="J32" i="24" a="1"/>
  <c r="J32" i="24" s="1"/>
  <c r="J10" i="21" a="1"/>
  <c r="J10" i="21" s="1"/>
  <c r="I11" i="24" a="1"/>
  <c r="I11" i="24" s="1"/>
  <c r="I15" i="24" a="1"/>
  <c r="I15" i="24" s="1"/>
  <c r="I19" i="24" a="1"/>
  <c r="I19" i="24" s="1"/>
  <c r="I23" i="24" a="1"/>
  <c r="I23" i="24" s="1"/>
  <c r="I27" i="24" a="1"/>
  <c r="I27" i="24" s="1"/>
  <c r="I31" i="24" a="1"/>
  <c r="I31" i="24" s="1"/>
  <c r="C27" i="23"/>
  <c r="C53" i="23" s="1"/>
  <c r="C80" i="23" s="1"/>
  <c r="I12" i="21" a="1"/>
  <c r="I12" i="21" s="1"/>
  <c r="J11" i="24" a="1"/>
  <c r="J11" i="24" s="1"/>
  <c r="J15" i="24" a="1"/>
  <c r="J15" i="24" s="1"/>
  <c r="J19" i="24" a="1"/>
  <c r="J19" i="24" s="1"/>
  <c r="J23" i="24" a="1"/>
  <c r="J23" i="24" s="1"/>
  <c r="J27" i="24" a="1"/>
  <c r="J27" i="24" s="1"/>
  <c r="J31" i="24" a="1"/>
  <c r="J31" i="24" s="1"/>
  <c r="I24" i="23" a="1"/>
  <c r="I24" i="23" s="1"/>
  <c r="I10" i="23" a="1"/>
  <c r="I10" i="23" s="1"/>
  <c r="I10" i="24" a="1"/>
  <c r="I10" i="24" s="1"/>
  <c r="I14" i="24" a="1"/>
  <c r="I14" i="24" s="1"/>
  <c r="I18" i="24" a="1"/>
  <c r="I18" i="24" s="1"/>
  <c r="I22" i="24" a="1"/>
  <c r="I22" i="24" s="1"/>
  <c r="I26" i="24" a="1"/>
  <c r="I26" i="24" s="1"/>
  <c r="I30" i="24" a="1"/>
  <c r="I30" i="24" s="1"/>
  <c r="J10" i="24" a="1"/>
  <c r="J10" i="24" s="1"/>
  <c r="J14" i="24" a="1"/>
  <c r="J14" i="24" s="1"/>
  <c r="J18" i="24" a="1"/>
  <c r="J18" i="24" s="1"/>
  <c r="J22" i="24" a="1"/>
  <c r="J22" i="24" s="1"/>
  <c r="J26" i="24" a="1"/>
  <c r="J26" i="24" s="1"/>
  <c r="J30" i="24" a="1"/>
  <c r="J30" i="24" s="1"/>
  <c r="K15" i="21" a="1"/>
  <c r="K15" i="21" s="1"/>
  <c r="K18" i="24" a="1"/>
  <c r="K18" i="24" s="1"/>
  <c r="I28" i="23" a="1"/>
  <c r="I28" i="23" s="1"/>
  <c r="I16" i="21" a="1"/>
  <c r="I16" i="21" s="1"/>
  <c r="J18" i="23" a="1"/>
  <c r="J18" i="23" s="1"/>
  <c r="J19" i="23" a="1"/>
  <c r="J19" i="23" s="1"/>
  <c r="J20" i="23" a="1"/>
  <c r="J20" i="23" s="1"/>
  <c r="J21" i="23" a="1"/>
  <c r="J21" i="23" s="1"/>
  <c r="J23" i="23" a="1"/>
  <c r="J23" i="23" s="1"/>
  <c r="J24" i="23" a="1"/>
  <c r="J24" i="23" s="1"/>
  <c r="J25" i="23" a="1"/>
  <c r="J25" i="23" s="1"/>
  <c r="J22" i="23" a="1"/>
  <c r="J22" i="23" s="1"/>
  <c r="J26" i="23" a="1"/>
  <c r="J26" i="23" s="1"/>
  <c r="J27" i="23" a="1"/>
  <c r="J27" i="23" s="1"/>
  <c r="J28" i="23" a="1"/>
  <c r="J28" i="23" s="1"/>
  <c r="J29" i="23" a="1"/>
  <c r="J29" i="23" s="1"/>
  <c r="J30" i="23" a="1"/>
  <c r="J30" i="23" s="1"/>
  <c r="J31" i="23" a="1"/>
  <c r="J31" i="23" s="1"/>
  <c r="J32" i="23" a="1"/>
  <c r="J32" i="23" s="1"/>
  <c r="J9" i="23" a="1"/>
  <c r="J9" i="23" s="1"/>
  <c r="J11" i="23" a="1"/>
  <c r="J11" i="23" s="1"/>
  <c r="J12" i="23" a="1"/>
  <c r="J12" i="23" s="1"/>
  <c r="J13" i="23" a="1"/>
  <c r="J13" i="23" s="1"/>
  <c r="J15" i="23" a="1"/>
  <c r="J15" i="23" s="1"/>
  <c r="J14" i="23" a="1"/>
  <c r="J14" i="23" s="1"/>
  <c r="J16" i="23" a="1"/>
  <c r="J16" i="23" s="1"/>
  <c r="K18" i="21" a="1"/>
  <c r="K18" i="21" s="1"/>
  <c r="K26" i="21" a="1"/>
  <c r="K26" i="21" s="1"/>
  <c r="J17" i="21" a="1"/>
  <c r="J17" i="21" s="1"/>
  <c r="J25" i="21" a="1"/>
  <c r="J25" i="21" s="1"/>
  <c r="K17" i="21" a="1"/>
  <c r="K17" i="21" s="1"/>
  <c r="K25" i="21" a="1"/>
  <c r="K25" i="21" s="1"/>
  <c r="J16" i="21" a="1"/>
  <c r="J16" i="21" s="1"/>
  <c r="J24" i="21" a="1"/>
  <c r="J24" i="21" s="1"/>
  <c r="J32" i="21" a="1"/>
  <c r="J32" i="21" s="1"/>
  <c r="K16" i="21" a="1"/>
  <c r="K16" i="21" s="1"/>
  <c r="K24" i="21" a="1"/>
  <c r="K24" i="21" s="1"/>
  <c r="K32" i="21" a="1"/>
  <c r="K32" i="21" s="1"/>
  <c r="J15" i="21" a="1"/>
  <c r="J15" i="21" s="1"/>
  <c r="J23" i="21" a="1"/>
  <c r="J23" i="21" s="1"/>
  <c r="J31" i="21" a="1"/>
  <c r="J31" i="21" s="1"/>
  <c r="K23" i="21" a="1"/>
  <c r="K23" i="21" s="1"/>
  <c r="K31" i="21" a="1"/>
  <c r="K31" i="21" s="1"/>
  <c r="J9" i="21" a="1"/>
  <c r="J9" i="21" s="1"/>
  <c r="J14" i="21" a="1"/>
  <c r="J14" i="21" s="1"/>
  <c r="J22" i="21" a="1"/>
  <c r="J22" i="21" s="1"/>
  <c r="J30" i="21" a="1"/>
  <c r="J30" i="21" s="1"/>
  <c r="K22" i="21" a="1"/>
  <c r="K22" i="21" s="1"/>
  <c r="K30" i="21" a="1"/>
  <c r="K30" i="21" s="1"/>
  <c r="J13" i="21" a="1"/>
  <c r="J13" i="21" s="1"/>
  <c r="J21" i="21" a="1"/>
  <c r="J21" i="21" s="1"/>
  <c r="J29" i="21" a="1"/>
  <c r="J29" i="21" s="1"/>
  <c r="K13" i="21" a="1"/>
  <c r="K13" i="21" s="1"/>
  <c r="K21" i="21" a="1"/>
  <c r="K21" i="21" s="1"/>
  <c r="K29" i="21" a="1"/>
  <c r="K29" i="21" s="1"/>
  <c r="J12" i="21" a="1"/>
  <c r="J12" i="21" s="1"/>
  <c r="J20" i="21" a="1"/>
  <c r="J20" i="21" s="1"/>
  <c r="J28" i="21" a="1"/>
  <c r="J28" i="21" s="1"/>
  <c r="K12" i="21" a="1"/>
  <c r="K12" i="21" s="1"/>
  <c r="K20" i="21" a="1"/>
  <c r="K20" i="21" s="1"/>
  <c r="K28" i="21" a="1"/>
  <c r="K28" i="21" s="1"/>
  <c r="K10" i="21" a="1"/>
  <c r="K10" i="21" s="1"/>
  <c r="J19" i="21" a="1"/>
  <c r="J19" i="21" s="1"/>
  <c r="J27" i="21" a="1"/>
  <c r="J27" i="21" s="1"/>
  <c r="J11" i="21" a="1"/>
  <c r="J11" i="21" s="1"/>
  <c r="K11" i="21" a="1"/>
  <c r="K11" i="21" s="1"/>
  <c r="K19" i="21" a="1"/>
  <c r="K19" i="21" s="1"/>
  <c r="J18" i="21" a="1"/>
  <c r="J18" i="21" s="1"/>
  <c r="J26" i="21" a="1"/>
  <c r="J26" i="21" s="1"/>
  <c r="C26" i="23"/>
  <c r="C52" i="23" s="1"/>
  <c r="C79" i="23" s="1"/>
  <c r="C21" i="23"/>
  <c r="C47" i="23" s="1"/>
  <c r="C74" i="23" s="1"/>
  <c r="AV325" i="2"/>
  <c r="AV54" i="2"/>
  <c r="AV34" i="2"/>
  <c r="AV212" i="2"/>
  <c r="AV45" i="2"/>
  <c r="AV118" i="2"/>
  <c r="AV158" i="2"/>
  <c r="AV284" i="2"/>
  <c r="AV104" i="2"/>
  <c r="AV23" i="2"/>
  <c r="AV6" i="2"/>
  <c r="AV131" i="2"/>
  <c r="AV46" i="2"/>
  <c r="AV82" i="2"/>
  <c r="AV94" i="2"/>
  <c r="AV172" i="2"/>
  <c r="AV256" i="2"/>
  <c r="AV14" i="2"/>
  <c r="AV130" i="2"/>
  <c r="AV15" i="2"/>
  <c r="AV7" i="2"/>
  <c r="AV26" i="2"/>
  <c r="AV37" i="2"/>
  <c r="AV70" i="2"/>
  <c r="AV121" i="2"/>
  <c r="AV38" i="2"/>
  <c r="AV9" i="2"/>
  <c r="AV18" i="2"/>
  <c r="AV28" i="2"/>
  <c r="AV49" i="2"/>
  <c r="AV72" i="2"/>
  <c r="AV111" i="2"/>
  <c r="AV162" i="2"/>
  <c r="AV218" i="2"/>
  <c r="AV90" i="2"/>
  <c r="AV160" i="2"/>
  <c r="AV17" i="2"/>
  <c r="AV98" i="2"/>
  <c r="AV176" i="2"/>
  <c r="AV232" i="2"/>
  <c r="AV290" i="2"/>
  <c r="AV13" i="2"/>
  <c r="AV116" i="2"/>
  <c r="AV5" i="2"/>
  <c r="AV132" i="2"/>
  <c r="AV58" i="2"/>
  <c r="AV189" i="2"/>
  <c r="AV10" i="2"/>
  <c r="AV19" i="2"/>
  <c r="AV40" i="2"/>
  <c r="AV50" i="2"/>
  <c r="AV352" i="2"/>
  <c r="AW4" i="2"/>
  <c r="AW420" i="2" s="1"/>
  <c r="AV22" i="2"/>
  <c r="AV404" i="2"/>
  <c r="AV56" i="2"/>
  <c r="AV84" i="2"/>
  <c r="AV62" i="2"/>
  <c r="AV113" i="2"/>
  <c r="AV137" i="2"/>
  <c r="AV249" i="2"/>
  <c r="AV42" i="2"/>
  <c r="AV33" i="2"/>
  <c r="AV140" i="2"/>
  <c r="AV168" i="2"/>
  <c r="AV197" i="2"/>
  <c r="AV224" i="2"/>
  <c r="AV11" i="2"/>
  <c r="AV41" i="2"/>
  <c r="AV88" i="2"/>
  <c r="AV126" i="2"/>
  <c r="AV208" i="2"/>
  <c r="AV221" i="2"/>
  <c r="AW448" i="2"/>
  <c r="AW440" i="2"/>
  <c r="AW436" i="2"/>
  <c r="AW432" i="2"/>
  <c r="AW428" i="2"/>
  <c r="AW424" i="2"/>
  <c r="AW404" i="2"/>
  <c r="AW400" i="2"/>
  <c r="AW396" i="2"/>
  <c r="AW392" i="2"/>
  <c r="AW368" i="2"/>
  <c r="AW341" i="2"/>
  <c r="AW334" i="2"/>
  <c r="AW330" i="2"/>
  <c r="AW326" i="2"/>
  <c r="AW322" i="2"/>
  <c r="AW418" i="2"/>
  <c r="AW397" i="2"/>
  <c r="AW390" i="2"/>
  <c r="AW375" i="2"/>
  <c r="AW338" i="2"/>
  <c r="AW447" i="2"/>
  <c r="AW445" i="2"/>
  <c r="AW414" i="2"/>
  <c r="AW385" i="2"/>
  <c r="AW382" i="2"/>
  <c r="AW372" i="2"/>
  <c r="AW362" i="2"/>
  <c r="AW345" i="2"/>
  <c r="AW439" i="2"/>
  <c r="AW406" i="2"/>
  <c r="AW352" i="2"/>
  <c r="AW446" i="2"/>
  <c r="AW415" i="2"/>
  <c r="AW413" i="2"/>
  <c r="AW417" i="2"/>
  <c r="AW349" i="2"/>
  <c r="AW344" i="2"/>
  <c r="AW434" i="2"/>
  <c r="AW425" i="2"/>
  <c r="AW373" i="2"/>
  <c r="AW323" i="2"/>
  <c r="AW320" i="2"/>
  <c r="AW317" i="2"/>
  <c r="AW307" i="2"/>
  <c r="AW405" i="2"/>
  <c r="AW399" i="2"/>
  <c r="AW371" i="2"/>
  <c r="AW369" i="2"/>
  <c r="AW433" i="2"/>
  <c r="AW389" i="2"/>
  <c r="AW335" i="2"/>
  <c r="AW311" i="2"/>
  <c r="AW304" i="2"/>
  <c r="AW300" i="2"/>
  <c r="AW296" i="2"/>
  <c r="AW276" i="2"/>
  <c r="AW435" i="2"/>
  <c r="AW429" i="2"/>
  <c r="AW361" i="2"/>
  <c r="AW359" i="2"/>
  <c r="AW275" i="2"/>
  <c r="AW431" i="2"/>
  <c r="AW370" i="2"/>
  <c r="AW367" i="2"/>
  <c r="AW356" i="2"/>
  <c r="AW309" i="2"/>
  <c r="AW289" i="2"/>
  <c r="AW401" i="2"/>
  <c r="AW378" i="2"/>
  <c r="AW430" i="2"/>
  <c r="AW328" i="2"/>
  <c r="AW324" i="2"/>
  <c r="AW316" i="2"/>
  <c r="AW302" i="2"/>
  <c r="AW286" i="2"/>
  <c r="AW294" i="2"/>
  <c r="AW442" i="2"/>
  <c r="AW386" i="2"/>
  <c r="AW333" i="2"/>
  <c r="AW283" i="2"/>
  <c r="AW277" i="2"/>
  <c r="AW226" i="2"/>
  <c r="AW216" i="2"/>
  <c r="AW199" i="2"/>
  <c r="AW354" i="2"/>
  <c r="AW287" i="2"/>
  <c r="AW285" i="2"/>
  <c r="AW260" i="2"/>
  <c r="AW257" i="2"/>
  <c r="AW251" i="2"/>
  <c r="AW206" i="2"/>
  <c r="AW196" i="2"/>
  <c r="AW419" i="2"/>
  <c r="AW350" i="2"/>
  <c r="AW343" i="2"/>
  <c r="AW407" i="2"/>
  <c r="AW365" i="2"/>
  <c r="AW315" i="2"/>
  <c r="AW301" i="2"/>
  <c r="AW240" i="2"/>
  <c r="AW305" i="2"/>
  <c r="AW303" i="2"/>
  <c r="AW237" i="2"/>
  <c r="AW210" i="2"/>
  <c r="AW200" i="2"/>
  <c r="AW298" i="2"/>
  <c r="AW272" i="2"/>
  <c r="AW218" i="2"/>
  <c r="AW208" i="2"/>
  <c r="AW270" i="2"/>
  <c r="AW244" i="2"/>
  <c r="AW235" i="2"/>
  <c r="AW209" i="2"/>
  <c r="AW205" i="2"/>
  <c r="AW203" i="2"/>
  <c r="AW246" i="2"/>
  <c r="AW192" i="2"/>
  <c r="AW151" i="2"/>
  <c r="AW403" i="2"/>
  <c r="AW168" i="2"/>
  <c r="AW131" i="2"/>
  <c r="AW121" i="2"/>
  <c r="AW383" i="2"/>
  <c r="AW355" i="2"/>
  <c r="AW267" i="2"/>
  <c r="AW181" i="2"/>
  <c r="AW178" i="2"/>
  <c r="AW366" i="2"/>
  <c r="AW255" i="2"/>
  <c r="AW175" i="2"/>
  <c r="AW145" i="2"/>
  <c r="AW380" i="2"/>
  <c r="AW329" i="2"/>
  <c r="AW279" i="2"/>
  <c r="AW261" i="2"/>
  <c r="AW163" i="2"/>
  <c r="AW153" i="2"/>
  <c r="AW136" i="2"/>
  <c r="AW126" i="2"/>
  <c r="AW409" i="2"/>
  <c r="AW248" i="2"/>
  <c r="AW202" i="2"/>
  <c r="AW177" i="2"/>
  <c r="AW173" i="2"/>
  <c r="AW165" i="2"/>
  <c r="AW74" i="2"/>
  <c r="AW71" i="2"/>
  <c r="AW44" i="2"/>
  <c r="AW427" i="2"/>
  <c r="AW241" i="2"/>
  <c r="AW193" i="2"/>
  <c r="AW167" i="2"/>
  <c r="AW159" i="2"/>
  <c r="AW147" i="2"/>
  <c r="AW143" i="2"/>
  <c r="AW77" i="2"/>
  <c r="AW34" i="2"/>
  <c r="AW27" i="2"/>
  <c r="AW228" i="2"/>
  <c r="AW188" i="2"/>
  <c r="AW157" i="2"/>
  <c r="AW141" i="2"/>
  <c r="AW122" i="2"/>
  <c r="AW86" i="2"/>
  <c r="AW83" i="2"/>
  <c r="AW234" i="2"/>
  <c r="AW225" i="2"/>
  <c r="AW219" i="2"/>
  <c r="AW207" i="2"/>
  <c r="AW139" i="2"/>
  <c r="AW92" i="2"/>
  <c r="AW89" i="2"/>
  <c r="AW398" i="2"/>
  <c r="AW258" i="2"/>
  <c r="AW231" i="2"/>
  <c r="AW38" i="2"/>
  <c r="AW325" i="2"/>
  <c r="AW236" i="2"/>
  <c r="AW220" i="2"/>
  <c r="AW185" i="2"/>
  <c r="AW160" i="2"/>
  <c r="AW156" i="2"/>
  <c r="AW154" i="2"/>
  <c r="AW102" i="2"/>
  <c r="AW99" i="2"/>
  <c r="AW252" i="2"/>
  <c r="AW247" i="2"/>
  <c r="AW211" i="2"/>
  <c r="AW169" i="2"/>
  <c r="AW120" i="2"/>
  <c r="AW108" i="2"/>
  <c r="AW61" i="2"/>
  <c r="AW59" i="2"/>
  <c r="AW24" i="2"/>
  <c r="AW69" i="2"/>
  <c r="AW140" i="2"/>
  <c r="AW107" i="2"/>
  <c r="AW215" i="2"/>
  <c r="AW152" i="2"/>
  <c r="AW133" i="2"/>
  <c r="AW125" i="2"/>
  <c r="AW94" i="2"/>
  <c r="AW85" i="2"/>
  <c r="AW37" i="2"/>
  <c r="AW110" i="2"/>
  <c r="AW137" i="2"/>
  <c r="AW127" i="2"/>
  <c r="AW337" i="2"/>
  <c r="AW174" i="2"/>
  <c r="AW87" i="2"/>
  <c r="AW227" i="2"/>
  <c r="AW271" i="2"/>
  <c r="AW266" i="2"/>
  <c r="AW214" i="2"/>
  <c r="AW198" i="2"/>
  <c r="AW48" i="2"/>
  <c r="AW35" i="2"/>
  <c r="AW21" i="2"/>
  <c r="AW17" i="2"/>
  <c r="AW9" i="2"/>
  <c r="AW50" i="2"/>
  <c r="AW42" i="2"/>
  <c r="AW75" i="2"/>
  <c r="AW176" i="2"/>
  <c r="AW132" i="2"/>
  <c r="AW135" i="2"/>
  <c r="AW52" i="2"/>
  <c r="AW274" i="2"/>
  <c r="AW269" i="2"/>
  <c r="AW221" i="2"/>
  <c r="AW142" i="2"/>
  <c r="AW104" i="2"/>
  <c r="AW79" i="2"/>
  <c r="AW182" i="2"/>
  <c r="AW116" i="2"/>
  <c r="AW45" i="2"/>
  <c r="AW278" i="2"/>
  <c r="AW113" i="2"/>
  <c r="AW100" i="2"/>
  <c r="AW57" i="2"/>
  <c r="AW25" i="2"/>
  <c r="AW14" i="2"/>
  <c r="AW8" i="2"/>
  <c r="AW189" i="2"/>
  <c r="AW91" i="2"/>
  <c r="AW268" i="2"/>
  <c r="AW16" i="2"/>
  <c r="AW243" i="2"/>
  <c r="AW357" i="2"/>
  <c r="AW56" i="2"/>
  <c r="AW12" i="2"/>
  <c r="AW229" i="2"/>
  <c r="AW150" i="2"/>
  <c r="AW170" i="2"/>
  <c r="AW22" i="2"/>
  <c r="AW26" i="2"/>
  <c r="AW224" i="2"/>
  <c r="AW123" i="2"/>
  <c r="AW43" i="2"/>
  <c r="AW6" i="2"/>
  <c r="AW162" i="2"/>
  <c r="AW88" i="2"/>
  <c r="AW290" i="2"/>
  <c r="AW119" i="2"/>
  <c r="AW93" i="2"/>
  <c r="AW101" i="2"/>
  <c r="AW76" i="2"/>
  <c r="AW19" i="2"/>
  <c r="AW118" i="2"/>
  <c r="AW172" i="2"/>
  <c r="AW264" i="2"/>
  <c r="AW23" i="2"/>
  <c r="AW230" i="2"/>
  <c r="AW10" i="2"/>
  <c r="AW40" i="2"/>
  <c r="AW32" i="2"/>
  <c r="AW111" i="2"/>
  <c r="AW7" i="2"/>
  <c r="AV36" i="2"/>
  <c r="AV102" i="2"/>
  <c r="AV170" i="2"/>
  <c r="AV217" i="2"/>
  <c r="AV317" i="2"/>
  <c r="AV180" i="2"/>
  <c r="AV198" i="2"/>
  <c r="AV214" i="2"/>
  <c r="AV266" i="2"/>
  <c r="AV380" i="2"/>
  <c r="AV400" i="2"/>
  <c r="AV30" i="2"/>
  <c r="AV110" i="2"/>
  <c r="AV174" i="2"/>
  <c r="AV363" i="2"/>
  <c r="AV125" i="2"/>
  <c r="AV128" i="2"/>
  <c r="AV133" i="2"/>
  <c r="AV138" i="2"/>
  <c r="AV24" i="2"/>
  <c r="AV27" i="2"/>
  <c r="AV108" i="2"/>
  <c r="AV115" i="2"/>
  <c r="AV120" i="2"/>
  <c r="AV166" i="2"/>
  <c r="AV252" i="2"/>
  <c r="AV261" i="2"/>
  <c r="AV449" i="2"/>
  <c r="AV445" i="2"/>
  <c r="AV441" i="2"/>
  <c r="AV437" i="2"/>
  <c r="AV433" i="2"/>
  <c r="AV429" i="2"/>
  <c r="AV425" i="2"/>
  <c r="AV421" i="2"/>
  <c r="AV417" i="2"/>
  <c r="AV413" i="2"/>
  <c r="AV409" i="2"/>
  <c r="AV405" i="2"/>
  <c r="AV401" i="2"/>
  <c r="AV397" i="2"/>
  <c r="AV393" i="2"/>
  <c r="AV389" i="2"/>
  <c r="AV385" i="2"/>
  <c r="AV381" i="2"/>
  <c r="AV377" i="2"/>
  <c r="AV373" i="2"/>
  <c r="AV369" i="2"/>
  <c r="AV365" i="2"/>
  <c r="AV361" i="2"/>
  <c r="AV357" i="2"/>
  <c r="AV353" i="2"/>
  <c r="AV349" i="2"/>
  <c r="AV345" i="2"/>
  <c r="AV341" i="2"/>
  <c r="AV337" i="2"/>
  <c r="AV426" i="2"/>
  <c r="AV424" i="2"/>
  <c r="AV399" i="2"/>
  <c r="AV378" i="2"/>
  <c r="AV351" i="2"/>
  <c r="AV422" i="2"/>
  <c r="AV420" i="2"/>
  <c r="AV368" i="2"/>
  <c r="AV358" i="2"/>
  <c r="AV334" i="2"/>
  <c r="AV418" i="2"/>
  <c r="AV416" i="2"/>
  <c r="AV390" i="2"/>
  <c r="AV447" i="2"/>
  <c r="AV414" i="2"/>
  <c r="AV412" i="2"/>
  <c r="AV382" i="2"/>
  <c r="AV355" i="2"/>
  <c r="AV443" i="2"/>
  <c r="AV410" i="2"/>
  <c r="AV408" i="2"/>
  <c r="AV395" i="2"/>
  <c r="AV372" i="2"/>
  <c r="AV362" i="2"/>
  <c r="AV448" i="2"/>
  <c r="AV419" i="2"/>
  <c r="AV431" i="2"/>
  <c r="AV392" i="2"/>
  <c r="AV375" i="2"/>
  <c r="AV310" i="2"/>
  <c r="AV446" i="2"/>
  <c r="AV402" i="2"/>
  <c r="AV364" i="2"/>
  <c r="AV344" i="2"/>
  <c r="AV303" i="2"/>
  <c r="AV440" i="2"/>
  <c r="AV434" i="2"/>
  <c r="AV428" i="2"/>
  <c r="AV342" i="2"/>
  <c r="AV394" i="2"/>
  <c r="AV387" i="2"/>
  <c r="AV360" i="2"/>
  <c r="AV411" i="2"/>
  <c r="AV371" i="2"/>
  <c r="AV356" i="2"/>
  <c r="AV332" i="2"/>
  <c r="AV329" i="2"/>
  <c r="AV388" i="2"/>
  <c r="AV374" i="2"/>
  <c r="AV359" i="2"/>
  <c r="AV348" i="2"/>
  <c r="AV343" i="2"/>
  <c r="AV333" i="2"/>
  <c r="AV312" i="2"/>
  <c r="AV427" i="2"/>
  <c r="AV398" i="2"/>
  <c r="AV313" i="2"/>
  <c r="AV311" i="2"/>
  <c r="AV301" i="2"/>
  <c r="AV298" i="2"/>
  <c r="AV285" i="2"/>
  <c r="AV271" i="2"/>
  <c r="AV267" i="2"/>
  <c r="AV263" i="2"/>
  <c r="AV259" i="2"/>
  <c r="AV255" i="2"/>
  <c r="AV251" i="2"/>
  <c r="AV247" i="2"/>
  <c r="AV243" i="2"/>
  <c r="AV239" i="2"/>
  <c r="AV235" i="2"/>
  <c r="AV231" i="2"/>
  <c r="AV227" i="2"/>
  <c r="AV223" i="2"/>
  <c r="AV219" i="2"/>
  <c r="AV215" i="2"/>
  <c r="AV211" i="2"/>
  <c r="AV207" i="2"/>
  <c r="AV203" i="2"/>
  <c r="AV199" i="2"/>
  <c r="AV195" i="2"/>
  <c r="AV191" i="2"/>
  <c r="AV187" i="2"/>
  <c r="AV183" i="2"/>
  <c r="AV179" i="2"/>
  <c r="AV175" i="2"/>
  <c r="AV423" i="2"/>
  <c r="AV415" i="2"/>
  <c r="AV406" i="2"/>
  <c r="AV304" i="2"/>
  <c r="AV295" i="2"/>
  <c r="AV292" i="2"/>
  <c r="AV275" i="2"/>
  <c r="AV444" i="2"/>
  <c r="AV435" i="2"/>
  <c r="AV370" i="2"/>
  <c r="AV367" i="2"/>
  <c r="AV339" i="2"/>
  <c r="AV282" i="2"/>
  <c r="AV439" i="2"/>
  <c r="AV384" i="2"/>
  <c r="AV346" i="2"/>
  <c r="AV330" i="2"/>
  <c r="AV326" i="2"/>
  <c r="AV320" i="2"/>
  <c r="AV318" i="2"/>
  <c r="AV307" i="2"/>
  <c r="AV279" i="2"/>
  <c r="AV287" i="2"/>
  <c r="AV277" i="2"/>
  <c r="AV366" i="2"/>
  <c r="AV347" i="2"/>
  <c r="AV293" i="2"/>
  <c r="AV289" i="2"/>
  <c r="AV268" i="2"/>
  <c r="AV248" i="2"/>
  <c r="AV245" i="2"/>
  <c r="AV242" i="2"/>
  <c r="AV236" i="2"/>
  <c r="AV209" i="2"/>
  <c r="AV442" i="2"/>
  <c r="AV386" i="2"/>
  <c r="AV327" i="2"/>
  <c r="AV324" i="2"/>
  <c r="AV283" i="2"/>
  <c r="AV281" i="2"/>
  <c r="AV226" i="2"/>
  <c r="AV216" i="2"/>
  <c r="AV430" i="2"/>
  <c r="AV396" i="2"/>
  <c r="AV391" i="2"/>
  <c r="AV354" i="2"/>
  <c r="AV336" i="2"/>
  <c r="AV308" i="2"/>
  <c r="AV299" i="2"/>
  <c r="AV297" i="2"/>
  <c r="AV291" i="2"/>
  <c r="AV260" i="2"/>
  <c r="AV257" i="2"/>
  <c r="AV254" i="2"/>
  <c r="AV233" i="2"/>
  <c r="AV206" i="2"/>
  <c r="AV196" i="2"/>
  <c r="AV350" i="2"/>
  <c r="AV321" i="2"/>
  <c r="AV273" i="2"/>
  <c r="AV436" i="2"/>
  <c r="AV407" i="2"/>
  <c r="AV315" i="2"/>
  <c r="AV240" i="2"/>
  <c r="AV230" i="2"/>
  <c r="AV220" i="2"/>
  <c r="AV193" i="2"/>
  <c r="AV302" i="2"/>
  <c r="AV288" i="2"/>
  <c r="AV274" i="2"/>
  <c r="AV244" i="2"/>
  <c r="AV241" i="2"/>
  <c r="AV238" i="2"/>
  <c r="AV228" i="2"/>
  <c r="AV379" i="2"/>
  <c r="AV278" i="2"/>
  <c r="AV258" i="2"/>
  <c r="AV237" i="2"/>
  <c r="AV194" i="2"/>
  <c r="AV164" i="2"/>
  <c r="AV154" i="2"/>
  <c r="AV127" i="2"/>
  <c r="AV323" i="2"/>
  <c r="AV319" i="2"/>
  <c r="AV270" i="2"/>
  <c r="AV265" i="2"/>
  <c r="AV205" i="2"/>
  <c r="AV171" i="2"/>
  <c r="AV161" i="2"/>
  <c r="AV144" i="2"/>
  <c r="AV314" i="2"/>
  <c r="AV286" i="2"/>
  <c r="AV246" i="2"/>
  <c r="AV192" i="2"/>
  <c r="AV151" i="2"/>
  <c r="AV141" i="2"/>
  <c r="AV124" i="2"/>
  <c r="AV114" i="2"/>
  <c r="AV107" i="2"/>
  <c r="AV103" i="2"/>
  <c r="AV99" i="2"/>
  <c r="AV95" i="2"/>
  <c r="AV91" i="2"/>
  <c r="AV87" i="2"/>
  <c r="AV83" i="2"/>
  <c r="AV79" i="2"/>
  <c r="AV75" i="2"/>
  <c r="AV71" i="2"/>
  <c r="AV67" i="2"/>
  <c r="AV63" i="2"/>
  <c r="AV59" i="2"/>
  <c r="AV55" i="2"/>
  <c r="AV51" i="2"/>
  <c r="AV47" i="2"/>
  <c r="AV43" i="2"/>
  <c r="AV39" i="2"/>
  <c r="AV35" i="2"/>
  <c r="AV31" i="2"/>
  <c r="AV403" i="2"/>
  <c r="AV335" i="2"/>
  <c r="AV331" i="2"/>
  <c r="AV272" i="2"/>
  <c r="AV253" i="2"/>
  <c r="AV432" i="2"/>
  <c r="AV383" i="2"/>
  <c r="AV340" i="2"/>
  <c r="AV300" i="2"/>
  <c r="AV280" i="2"/>
  <c r="AV201" i="2"/>
  <c r="AV190" i="2"/>
  <c r="AV184" i="2"/>
  <c r="AV181" i="2"/>
  <c r="AV178" i="2"/>
  <c r="AV165" i="2"/>
  <c r="AV148" i="2"/>
  <c r="AV338" i="2"/>
  <c r="AV305" i="2"/>
  <c r="AV276" i="2"/>
  <c r="AV185" i="2"/>
  <c r="AV182" i="2"/>
  <c r="AV173" i="2"/>
  <c r="AV156" i="2"/>
  <c r="AV146" i="2"/>
  <c r="AV119" i="2"/>
  <c r="AV109" i="2"/>
  <c r="AV105" i="2"/>
  <c r="AV101" i="2"/>
  <c r="AV97" i="2"/>
  <c r="AV93" i="2"/>
  <c r="AV89" i="2"/>
  <c r="AV85" i="2"/>
  <c r="AV81" i="2"/>
  <c r="AV77" i="2"/>
  <c r="AV73" i="2"/>
  <c r="AV69" i="2"/>
  <c r="AV65" i="2"/>
  <c r="AV61" i="2"/>
  <c r="AV57" i="2"/>
  <c r="AV53" i="2"/>
  <c r="AV376" i="2"/>
  <c r="AV322" i="2"/>
  <c r="AV269" i="2"/>
  <c r="AV169" i="2"/>
  <c r="AV145" i="2"/>
  <c r="AV100" i="2"/>
  <c r="AV68" i="2"/>
  <c r="AV438" i="2"/>
  <c r="AV262" i="2"/>
  <c r="AV210" i="2"/>
  <c r="AV202" i="2"/>
  <c r="AV177" i="2"/>
  <c r="AV155" i="2"/>
  <c r="AV149" i="2"/>
  <c r="AV136" i="2"/>
  <c r="AV106" i="2"/>
  <c r="AV74" i="2"/>
  <c r="AV44" i="2"/>
  <c r="AV328" i="2"/>
  <c r="AV316" i="2"/>
  <c r="AV306" i="2"/>
  <c r="AV222" i="2"/>
  <c r="AV213" i="2"/>
  <c r="AV167" i="2"/>
  <c r="AV163" i="2"/>
  <c r="AV159" i="2"/>
  <c r="AV153" i="2"/>
  <c r="AV147" i="2"/>
  <c r="AV143" i="2"/>
  <c r="AV129" i="2"/>
  <c r="AV117" i="2"/>
  <c r="AV80" i="2"/>
  <c r="AV204" i="2"/>
  <c r="AV188" i="2"/>
  <c r="AV157" i="2"/>
  <c r="AV134" i="2"/>
  <c r="AV122" i="2"/>
  <c r="AV86" i="2"/>
  <c r="AV296" i="2"/>
  <c r="AV234" i="2"/>
  <c r="AV225" i="2"/>
  <c r="AV186" i="2"/>
  <c r="AV139" i="2"/>
  <c r="AV112" i="2"/>
  <c r="AV92" i="2"/>
  <c r="AV60" i="2"/>
  <c r="AV48" i="2"/>
  <c r="AV200" i="2"/>
  <c r="AV152" i="2"/>
  <c r="AV150" i="2"/>
  <c r="AV142" i="2"/>
  <c r="AV135" i="2"/>
  <c r="AV123" i="2"/>
  <c r="AV96" i="2"/>
  <c r="AV64" i="2"/>
  <c r="AV29" i="2"/>
  <c r="AV25" i="2"/>
  <c r="AV8" i="2"/>
  <c r="AV12" i="2"/>
  <c r="AV16" i="2"/>
  <c r="AV20" i="2"/>
  <c r="AV78" i="2"/>
  <c r="AV229" i="2"/>
  <c r="C31" i="24"/>
  <c r="C57" i="24" s="1"/>
  <c r="C84" i="24" s="1"/>
  <c r="C28" i="24"/>
  <c r="C54" i="24" s="1"/>
  <c r="C81" i="24" s="1"/>
  <c r="C13" i="24"/>
  <c r="C39" i="24" s="1"/>
  <c r="C66" i="24" s="1"/>
  <c r="C10" i="24"/>
  <c r="C36" i="24" s="1"/>
  <c r="C63" i="24" s="1"/>
  <c r="C11" i="24"/>
  <c r="C37" i="24" s="1"/>
  <c r="C64" i="24" s="1"/>
  <c r="C23" i="24"/>
  <c r="C49" i="24" s="1"/>
  <c r="C76" i="24" s="1"/>
  <c r="C32" i="24"/>
  <c r="C58" i="24" s="1"/>
  <c r="C85" i="24" s="1"/>
  <c r="K7" i="24"/>
  <c r="C17" i="24"/>
  <c r="C43" i="24" s="1"/>
  <c r="C70" i="24" s="1"/>
  <c r="C19" i="24"/>
  <c r="C45" i="24" s="1"/>
  <c r="C72" i="24" s="1"/>
  <c r="C29" i="23"/>
  <c r="C55" i="23" s="1"/>
  <c r="C82" i="23" s="1"/>
  <c r="K7" i="23"/>
  <c r="K33" i="23" s="1" a="1"/>
  <c r="K33" i="23" s="1"/>
  <c r="C22" i="23"/>
  <c r="C48" i="23" s="1"/>
  <c r="C75" i="23" s="1"/>
  <c r="C12" i="23"/>
  <c r="C38" i="23" s="1"/>
  <c r="C65" i="23" s="1"/>
  <c r="C23" i="23"/>
  <c r="C49" i="23" s="1"/>
  <c r="C76" i="23" s="1"/>
  <c r="C14" i="23"/>
  <c r="C40" i="23" s="1"/>
  <c r="C67" i="23" s="1"/>
  <c r="C15" i="23"/>
  <c r="C41" i="23" s="1"/>
  <c r="C68" i="23" s="1"/>
  <c r="C18" i="23"/>
  <c r="C44" i="23" s="1"/>
  <c r="C71" i="23" s="1"/>
  <c r="C25" i="23"/>
  <c r="C51" i="23" s="1"/>
  <c r="C78" i="23" s="1"/>
  <c r="C17" i="21"/>
  <c r="C43" i="21" s="1"/>
  <c r="C70" i="21" s="1"/>
  <c r="C18" i="21"/>
  <c r="C44" i="21" s="1"/>
  <c r="C71" i="21" s="1"/>
  <c r="C20" i="21"/>
  <c r="C46" i="21" s="1"/>
  <c r="C73" i="21" s="1"/>
  <c r="C21" i="21"/>
  <c r="C47" i="21" s="1"/>
  <c r="C74" i="21" s="1"/>
  <c r="C22" i="21"/>
  <c r="C48" i="21" s="1"/>
  <c r="C75" i="21" s="1"/>
  <c r="C23" i="21"/>
  <c r="C49" i="21" s="1"/>
  <c r="C76" i="21" s="1"/>
  <c r="C24" i="21"/>
  <c r="C50" i="21" s="1"/>
  <c r="C77" i="21" s="1"/>
  <c r="C11" i="21"/>
  <c r="C37" i="21" s="1"/>
  <c r="C64" i="21" s="1"/>
  <c r="C27" i="21"/>
  <c r="C53" i="21" s="1"/>
  <c r="C80" i="21" s="1"/>
  <c r="C25" i="21"/>
  <c r="C51" i="21" s="1"/>
  <c r="C78" i="21" s="1"/>
  <c r="C14" i="21"/>
  <c r="C40" i="21" s="1"/>
  <c r="C67" i="21" s="1"/>
  <c r="C30" i="21"/>
  <c r="C56" i="21" s="1"/>
  <c r="C83" i="21" s="1"/>
  <c r="C26" i="21"/>
  <c r="C52" i="21" s="1"/>
  <c r="C79" i="21" s="1"/>
  <c r="C31" i="21"/>
  <c r="C57" i="21" s="1"/>
  <c r="C84" i="21" s="1"/>
  <c r="C28" i="21"/>
  <c r="C54" i="21" s="1"/>
  <c r="C81" i="21" s="1"/>
  <c r="C29" i="21"/>
  <c r="C55" i="21" s="1"/>
  <c r="C82" i="21" s="1"/>
  <c r="C32" i="21"/>
  <c r="C58" i="21" s="1"/>
  <c r="C85" i="21" s="1"/>
  <c r="C9" i="21"/>
  <c r="C35" i="21" s="1"/>
  <c r="C62" i="21" s="1"/>
  <c r="L7" i="21"/>
  <c r="L33" i="21" s="1" a="1"/>
  <c r="L33" i="21" s="1"/>
  <c r="AS21" i="17" l="1"/>
  <c r="AS21" i="25"/>
  <c r="AT20" i="17"/>
  <c r="AT21" i="17" s="1"/>
  <c r="AT20" i="25"/>
  <c r="AT21" i="25" s="1"/>
  <c r="AU169" i="15"/>
  <c r="AU17" i="17"/>
  <c r="AU17" i="25"/>
  <c r="AU18" i="17"/>
  <c r="AU18" i="25"/>
  <c r="AU19" i="17"/>
  <c r="AU19" i="25"/>
  <c r="AV48" i="17"/>
  <c r="AW48" i="17"/>
  <c r="AV59" i="16"/>
  <c r="AW35" i="16"/>
  <c r="AW59" i="16" s="1"/>
  <c r="AW33" i="16"/>
  <c r="AV156" i="15"/>
  <c r="AW75" i="15"/>
  <c r="AV149" i="15"/>
  <c r="AW68" i="15"/>
  <c r="AV168" i="15"/>
  <c r="AW87" i="15"/>
  <c r="AV160" i="15"/>
  <c r="AW79" i="15"/>
  <c r="AV144" i="15"/>
  <c r="AV88" i="15"/>
  <c r="AW63" i="15"/>
  <c r="AV154" i="15"/>
  <c r="AW73" i="15"/>
  <c r="AV142" i="15"/>
  <c r="AW117" i="15"/>
  <c r="AW142" i="15" s="1"/>
  <c r="AV167" i="15"/>
  <c r="AW86" i="15"/>
  <c r="AV151" i="15"/>
  <c r="AW70" i="15"/>
  <c r="AV115" i="15"/>
  <c r="AW90" i="15"/>
  <c r="AW115" i="15" s="1"/>
  <c r="AV152" i="15"/>
  <c r="AW71" i="15"/>
  <c r="AV146" i="15"/>
  <c r="AW65" i="15"/>
  <c r="AV163" i="15"/>
  <c r="AW82" i="15"/>
  <c r="AV161" i="15"/>
  <c r="AW80" i="15"/>
  <c r="AV165" i="15"/>
  <c r="AW84" i="15"/>
  <c r="AV164" i="15"/>
  <c r="AW83" i="15"/>
  <c r="AV162" i="15"/>
  <c r="AW81" i="15"/>
  <c r="AV147" i="15"/>
  <c r="AW66" i="15"/>
  <c r="AV150" i="15"/>
  <c r="AW69" i="15"/>
  <c r="AV158" i="15"/>
  <c r="AW77" i="15"/>
  <c r="AV159" i="15"/>
  <c r="AW78" i="15"/>
  <c r="AV155" i="15"/>
  <c r="AW74" i="15"/>
  <c r="AV166" i="15"/>
  <c r="AW85" i="15"/>
  <c r="AV148" i="15"/>
  <c r="AW67" i="15"/>
  <c r="AV153" i="15"/>
  <c r="AW72" i="15"/>
  <c r="AW64" i="15"/>
  <c r="AV157" i="15"/>
  <c r="AW76" i="15"/>
  <c r="AI15" i="17"/>
  <c r="K23" i="24" a="1"/>
  <c r="K23" i="24" s="1"/>
  <c r="K33" i="24" a="1"/>
  <c r="K33" i="24" s="1"/>
  <c r="K17" i="24" a="1"/>
  <c r="K17" i="24" s="1"/>
  <c r="K30" i="24" a="1"/>
  <c r="K30" i="24" s="1"/>
  <c r="K12" i="24" a="1"/>
  <c r="K12" i="24" s="1"/>
  <c r="K25" i="24" a="1"/>
  <c r="K25" i="24" s="1"/>
  <c r="K10" i="24" a="1"/>
  <c r="K10" i="24" s="1"/>
  <c r="K20" i="24" a="1"/>
  <c r="K20" i="24" s="1"/>
  <c r="K19" i="24" a="1"/>
  <c r="K19" i="24" s="1"/>
  <c r="K28" i="24" a="1"/>
  <c r="K28" i="24" s="1"/>
  <c r="K13" i="24" a="1"/>
  <c r="K13" i="24" s="1"/>
  <c r="K15" i="24" a="1"/>
  <c r="K15" i="24" s="1"/>
  <c r="K26" i="24" a="1"/>
  <c r="K26" i="24" s="1"/>
  <c r="K21" i="24" a="1"/>
  <c r="K21" i="24" s="1"/>
  <c r="K11" i="24" a="1"/>
  <c r="K11" i="24" s="1"/>
  <c r="K16" i="24" a="1"/>
  <c r="K16" i="24" s="1"/>
  <c r="K29" i="24" a="1"/>
  <c r="K29" i="24" s="1"/>
  <c r="K27" i="24" a="1"/>
  <c r="K27" i="24" s="1"/>
  <c r="K31" i="24" a="1"/>
  <c r="K31" i="24" s="1"/>
  <c r="K14" i="24" a="1"/>
  <c r="K14" i="24" s="1"/>
  <c r="K24" i="24" a="1"/>
  <c r="K24" i="24" s="1"/>
  <c r="K9" i="24" a="1"/>
  <c r="K9" i="24" s="1"/>
  <c r="K22" i="24" a="1"/>
  <c r="K22" i="24" s="1"/>
  <c r="K32" i="24" a="1"/>
  <c r="K32" i="24" s="1"/>
  <c r="K27" i="21" a="1"/>
  <c r="K27" i="21" s="1"/>
  <c r="K33" i="21" a="1"/>
  <c r="K33" i="21" s="1"/>
  <c r="U15" i="17"/>
  <c r="K16" i="23" a="1"/>
  <c r="K16" i="23" s="1"/>
  <c r="K14" i="23" a="1"/>
  <c r="K14" i="23" s="1"/>
  <c r="K15" i="23" a="1"/>
  <c r="K15" i="23" s="1"/>
  <c r="K10" i="23" a="1"/>
  <c r="K10" i="23" s="1"/>
  <c r="K13" i="23" a="1"/>
  <c r="K13" i="23" s="1"/>
  <c r="K12" i="23" a="1"/>
  <c r="K12" i="23" s="1"/>
  <c r="K11" i="23" a="1"/>
  <c r="K11" i="23" s="1"/>
  <c r="K9" i="23" a="1"/>
  <c r="K9" i="23" s="1"/>
  <c r="K32" i="23" a="1"/>
  <c r="K32" i="23" s="1"/>
  <c r="K31" i="23" a="1"/>
  <c r="K31" i="23" s="1"/>
  <c r="K30" i="23" a="1"/>
  <c r="K30" i="23" s="1"/>
  <c r="K29" i="23" a="1"/>
  <c r="K29" i="23" s="1"/>
  <c r="K28" i="23" a="1"/>
  <c r="K28" i="23" s="1"/>
  <c r="K27" i="23" a="1"/>
  <c r="K27" i="23" s="1"/>
  <c r="K26" i="23" a="1"/>
  <c r="K26" i="23" s="1"/>
  <c r="K25" i="23" a="1"/>
  <c r="K25" i="23" s="1"/>
  <c r="K22" i="23" a="1"/>
  <c r="K22" i="23" s="1"/>
  <c r="K24" i="23" a="1"/>
  <c r="K24" i="23" s="1"/>
  <c r="K23" i="23" a="1"/>
  <c r="K23" i="23" s="1"/>
  <c r="K21" i="23" a="1"/>
  <c r="K21" i="23" s="1"/>
  <c r="K20" i="23" a="1"/>
  <c r="K20" i="23" s="1"/>
  <c r="K19" i="23" a="1"/>
  <c r="K19" i="23" s="1"/>
  <c r="K18" i="23" a="1"/>
  <c r="K18" i="23" s="1"/>
  <c r="K17" i="23" a="1"/>
  <c r="K17" i="23" s="1"/>
  <c r="L27" i="21" a="1"/>
  <c r="L27" i="21" s="1"/>
  <c r="L19" i="21" a="1"/>
  <c r="L19" i="21" s="1"/>
  <c r="L11" i="21" a="1"/>
  <c r="L11" i="21" s="1"/>
  <c r="L10" i="21" a="1"/>
  <c r="L10" i="21" s="1"/>
  <c r="L28" i="21" a="1"/>
  <c r="L28" i="21" s="1"/>
  <c r="L20" i="21" a="1"/>
  <c r="L20" i="21" s="1"/>
  <c r="L12" i="21" a="1"/>
  <c r="L12" i="21" s="1"/>
  <c r="L29" i="21" a="1"/>
  <c r="L29" i="21" s="1"/>
  <c r="L21" i="21" a="1"/>
  <c r="L21" i="21" s="1"/>
  <c r="L13" i="21" a="1"/>
  <c r="L13" i="21" s="1"/>
  <c r="L30" i="21" a="1"/>
  <c r="L30" i="21" s="1"/>
  <c r="L22" i="21" a="1"/>
  <c r="L22" i="21" s="1"/>
  <c r="L14" i="21" a="1"/>
  <c r="L14" i="21" s="1"/>
  <c r="L9" i="21" a="1"/>
  <c r="L9" i="21" s="1"/>
  <c r="L31" i="21" a="1"/>
  <c r="L31" i="21" s="1"/>
  <c r="L23" i="21" a="1"/>
  <c r="L23" i="21" s="1"/>
  <c r="L15" i="21" a="1"/>
  <c r="L15" i="21" s="1"/>
  <c r="L32" i="21" a="1"/>
  <c r="L32" i="21" s="1"/>
  <c r="L24" i="21" a="1"/>
  <c r="L24" i="21" s="1"/>
  <c r="L16" i="21" a="1"/>
  <c r="L16" i="21" s="1"/>
  <c r="L25" i="21" a="1"/>
  <c r="L25" i="21" s="1"/>
  <c r="L17" i="21" a="1"/>
  <c r="L17" i="21" s="1"/>
  <c r="L26" i="21" a="1"/>
  <c r="L26" i="21" s="1"/>
  <c r="L18" i="21" a="1"/>
  <c r="L18" i="21" s="1"/>
  <c r="AW28" i="2"/>
  <c r="AW217" i="2"/>
  <c r="AW18" i="2"/>
  <c r="AW53" i="2"/>
  <c r="AW212" i="2"/>
  <c r="AW5" i="2"/>
  <c r="AW65" i="2"/>
  <c r="AW128" i="2"/>
  <c r="AW115" i="2"/>
  <c r="AW164" i="2"/>
  <c r="AW112" i="2"/>
  <c r="AW179" i="2"/>
  <c r="AW222" i="2"/>
  <c r="AW262" i="2"/>
  <c r="AW155" i="2"/>
  <c r="AW158" i="2"/>
  <c r="AW265" i="2"/>
  <c r="AW353" i="2"/>
  <c r="AW233" i="2"/>
  <c r="AW281" i="2"/>
  <c r="AW393" i="2"/>
  <c r="AW295" i="2"/>
  <c r="AW347" i="2"/>
  <c r="AW342" i="2"/>
  <c r="AW379" i="2"/>
  <c r="AW449" i="2"/>
  <c r="AW358" i="2"/>
  <c r="AW444" i="2"/>
  <c r="AX4" i="2"/>
  <c r="AX403" i="2" s="1"/>
  <c r="AW31" i="2"/>
  <c r="AW195" i="2"/>
  <c r="AW64" i="2"/>
  <c r="AW249" i="2"/>
  <c r="AW13" i="2"/>
  <c r="AW146" i="2"/>
  <c r="AW138" i="2"/>
  <c r="AW166" i="2"/>
  <c r="AW197" i="2"/>
  <c r="AW186" i="2"/>
  <c r="AW204" i="2"/>
  <c r="AW293" i="2"/>
  <c r="AW438" i="2"/>
  <c r="AW239" i="2"/>
  <c r="AW253" i="2"/>
  <c r="AW319" i="2"/>
  <c r="AW263" i="2"/>
  <c r="AW254" i="2"/>
  <c r="AW327" i="2"/>
  <c r="AW332" i="2"/>
  <c r="AW423" i="2"/>
  <c r="AW391" i="2"/>
  <c r="AW381" i="2"/>
  <c r="AW437" i="2"/>
  <c r="AW348" i="2"/>
  <c r="AW422" i="2"/>
  <c r="AW11" i="2"/>
  <c r="AW84" i="2"/>
  <c r="AW97" i="2"/>
  <c r="AW39" i="2"/>
  <c r="AW49" i="2"/>
  <c r="AW232" i="2"/>
  <c r="AW96" i="2"/>
  <c r="AW33" i="2"/>
  <c r="AW148" i="2"/>
  <c r="AW36" i="2"/>
  <c r="AW63" i="2"/>
  <c r="AW426" i="2"/>
  <c r="AW80" i="2"/>
  <c r="AW103" i="2"/>
  <c r="AW191" i="2"/>
  <c r="AW184" i="2"/>
  <c r="AW134" i="2"/>
  <c r="AW331" i="2"/>
  <c r="AW213" i="2"/>
  <c r="AW291" i="2"/>
  <c r="AW297" i="2"/>
  <c r="AW346" i="2"/>
  <c r="AW280" i="2"/>
  <c r="AW411" i="2"/>
  <c r="AW351" i="2"/>
  <c r="AW395" i="2"/>
  <c r="AW306" i="2"/>
  <c r="AW408" i="2"/>
  <c r="AW62" i="2"/>
  <c r="AW114" i="2"/>
  <c r="AW29" i="2"/>
  <c r="AW78" i="2"/>
  <c r="AW68" i="2"/>
  <c r="AW242" i="2"/>
  <c r="AW130" i="2"/>
  <c r="AW73" i="2"/>
  <c r="AW250" i="2"/>
  <c r="AW46" i="2"/>
  <c r="AW66" i="2"/>
  <c r="AW41" i="2"/>
  <c r="AW109" i="2"/>
  <c r="AW106" i="2"/>
  <c r="AW238" i="2"/>
  <c r="AW187" i="2"/>
  <c r="AW144" i="2"/>
  <c r="AW363" i="2"/>
  <c r="AW223" i="2"/>
  <c r="AW299" i="2"/>
  <c r="AW308" i="2"/>
  <c r="AW384" i="2"/>
  <c r="AW284" i="2"/>
  <c r="AW360" i="2"/>
  <c r="AW364" i="2"/>
  <c r="AW410" i="2"/>
  <c r="AW310" i="2"/>
  <c r="AW412" i="2"/>
  <c r="AW20" i="2"/>
  <c r="AW15" i="2"/>
  <c r="AW58" i="2"/>
  <c r="AW90" i="2"/>
  <c r="AW72" i="2"/>
  <c r="AW256" i="2"/>
  <c r="AW180" i="2"/>
  <c r="AW82" i="2"/>
  <c r="AW105" i="2"/>
  <c r="AW67" i="2"/>
  <c r="AW95" i="2"/>
  <c r="AW51" i="2"/>
  <c r="AW117" i="2"/>
  <c r="AW124" i="2"/>
  <c r="AW245" i="2"/>
  <c r="AW190" i="2"/>
  <c r="AW161" i="2"/>
  <c r="AW388" i="2"/>
  <c r="AW273" i="2"/>
  <c r="AW313" i="2"/>
  <c r="AW340" i="2"/>
  <c r="AW282" i="2"/>
  <c r="AW288" i="2"/>
  <c r="AW387" i="2"/>
  <c r="AW377" i="2"/>
  <c r="AW441" i="2"/>
  <c r="AW314" i="2"/>
  <c r="AW416" i="2"/>
  <c r="AW55" i="2"/>
  <c r="AW47" i="2"/>
  <c r="AW376" i="2"/>
  <c r="AW60" i="2"/>
  <c r="AW81" i="2"/>
  <c r="AW312" i="2"/>
  <c r="AW194" i="2"/>
  <c r="AW421" i="2"/>
  <c r="AW30" i="2"/>
  <c r="AW70" i="2"/>
  <c r="AW98" i="2"/>
  <c r="AW54" i="2"/>
  <c r="AW129" i="2"/>
  <c r="AW149" i="2"/>
  <c r="AW259" i="2"/>
  <c r="AW201" i="2"/>
  <c r="AW171" i="2"/>
  <c r="AW183" i="2"/>
  <c r="AW321" i="2"/>
  <c r="AW336" i="2"/>
  <c r="AW374" i="2"/>
  <c r="AW339" i="2"/>
  <c r="AW292" i="2"/>
  <c r="AW394" i="2"/>
  <c r="AW402" i="2"/>
  <c r="AW443" i="2"/>
  <c r="AW318" i="2"/>
  <c r="AX447" i="2"/>
  <c r="AX443" i="2"/>
  <c r="AX423" i="2"/>
  <c r="AX419" i="2"/>
  <c r="AX415" i="2"/>
  <c r="AX411" i="2"/>
  <c r="AX407" i="2"/>
  <c r="AX387" i="2"/>
  <c r="AX448" i="2"/>
  <c r="AX444" i="2"/>
  <c r="AX424" i="2"/>
  <c r="AX420" i="2"/>
  <c r="AX416" i="2"/>
  <c r="AX412" i="2"/>
  <c r="AX408" i="2"/>
  <c r="AX437" i="2"/>
  <c r="AX433" i="2"/>
  <c r="AX429" i="2"/>
  <c r="AX409" i="2"/>
  <c r="AX405" i="2"/>
  <c r="AX401" i="2"/>
  <c r="AX397" i="2"/>
  <c r="AX393" i="2"/>
  <c r="AX375" i="2"/>
  <c r="AX348" i="2"/>
  <c r="AX338" i="2"/>
  <c r="AX410" i="2"/>
  <c r="AX406" i="2"/>
  <c r="AX379" i="2"/>
  <c r="AX352" i="2"/>
  <c r="AX342" i="2"/>
  <c r="AX319" i="2"/>
  <c r="AX402" i="2"/>
  <c r="AX388" i="2"/>
  <c r="AX446" i="2"/>
  <c r="AX434" i="2"/>
  <c r="AX381" i="2"/>
  <c r="AX373" i="2"/>
  <c r="AX320" i="2"/>
  <c r="AX356" i="2"/>
  <c r="AX337" i="2"/>
  <c r="AX358" i="2"/>
  <c r="AX309" i="2"/>
  <c r="AX344" i="2"/>
  <c r="AX339" i="2"/>
  <c r="AX304" i="2"/>
  <c r="AX292" i="2"/>
  <c r="AX289" i="2"/>
  <c r="AX378" i="2"/>
  <c r="AX332" i="2"/>
  <c r="AX260" i="2"/>
  <c r="AX256" i="2"/>
  <c r="AX252" i="2"/>
  <c r="AX248" i="2"/>
  <c r="AX244" i="2"/>
  <c r="AX353" i="2"/>
  <c r="AX341" i="2"/>
  <c r="AX322" i="2"/>
  <c r="AX303" i="2"/>
  <c r="AX300" i="2"/>
  <c r="AX284" i="2"/>
  <c r="AX274" i="2"/>
  <c r="AX270" i="2"/>
  <c r="AX313" i="2"/>
  <c r="AX291" i="2"/>
  <c r="AX287" i="2"/>
  <c r="AX251" i="2"/>
  <c r="AX233" i="2"/>
  <c r="AX206" i="2"/>
  <c r="AX196" i="2"/>
  <c r="AX362" i="2"/>
  <c r="AX308" i="2"/>
  <c r="AX297" i="2"/>
  <c r="AX295" i="2"/>
  <c r="AX301" i="2"/>
  <c r="AX263" i="2"/>
  <c r="AX230" i="2"/>
  <c r="AX220" i="2"/>
  <c r="AX203" i="2"/>
  <c r="AX400" i="2"/>
  <c r="AX357" i="2"/>
  <c r="AX310" i="2"/>
  <c r="AX243" i="2"/>
  <c r="AX227" i="2"/>
  <c r="AX217" i="2"/>
  <c r="AX190" i="2"/>
  <c r="AX180" i="2"/>
  <c r="AX157" i="2"/>
  <c r="AX153" i="2"/>
  <c r="AX149" i="2"/>
  <c r="AX141" i="2"/>
  <c r="AX129" i="2"/>
  <c r="AX125" i="2"/>
  <c r="AX121" i="2"/>
  <c r="AX117" i="2"/>
  <c r="AX113" i="2"/>
  <c r="AX267" i="2"/>
  <c r="AX253" i="2"/>
  <c r="AX250" i="2"/>
  <c r="AX235" i="2"/>
  <c r="AX151" i="2"/>
  <c r="AX124" i="2"/>
  <c r="AX372" i="2"/>
  <c r="AX345" i="2"/>
  <c r="AX311" i="2"/>
  <c r="AX383" i="2"/>
  <c r="AX201" i="2"/>
  <c r="AX187" i="2"/>
  <c r="AX181" i="2"/>
  <c r="AX138" i="2"/>
  <c r="AX111" i="2"/>
  <c r="AX377" i="2"/>
  <c r="AX366" i="2"/>
  <c r="AX340" i="2"/>
  <c r="AX294" i="2"/>
  <c r="AX283" i="2"/>
  <c r="AX269" i="2"/>
  <c r="AX241" i="2"/>
  <c r="AX172" i="2"/>
  <c r="AX162" i="2"/>
  <c r="AX386" i="2"/>
  <c r="AX325" i="2"/>
  <c r="AX290" i="2"/>
  <c r="AX116" i="2"/>
  <c r="AX222" i="2"/>
  <c r="AX216" i="2"/>
  <c r="AX171" i="2"/>
  <c r="AX155" i="2"/>
  <c r="AX147" i="2"/>
  <c r="AX136" i="2"/>
  <c r="AX80" i="2"/>
  <c r="AX77" i="2"/>
  <c r="AX204" i="2"/>
  <c r="AX188" i="2"/>
  <c r="AX179" i="2"/>
  <c r="AX122" i="2"/>
  <c r="AX54" i="2"/>
  <c r="AX51" i="2"/>
  <c r="AX41" i="2"/>
  <c r="AX234" i="2"/>
  <c r="AX219" i="2"/>
  <c r="AX112" i="2"/>
  <c r="AX92" i="2"/>
  <c r="AX89" i="2"/>
  <c r="AX57" i="2"/>
  <c r="AX347" i="2"/>
  <c r="AX296" i="2"/>
  <c r="AX258" i="2"/>
  <c r="AX231" i="2"/>
  <c r="AX98" i="2"/>
  <c r="AX127" i="2"/>
  <c r="AX120" i="2"/>
  <c r="AX115" i="2"/>
  <c r="AX101" i="2"/>
  <c r="AX45" i="2"/>
  <c r="AX214" i="2"/>
  <c r="AX140" i="2"/>
  <c r="AX128" i="2"/>
  <c r="AX108" i="2"/>
  <c r="AX238" i="2"/>
  <c r="AX215" i="2"/>
  <c r="AX152" i="2"/>
  <c r="AX85" i="2"/>
  <c r="AX67" i="2"/>
  <c r="AX17" i="2"/>
  <c r="AX58" i="2"/>
  <c r="AX236" i="2"/>
  <c r="AX288" i="2"/>
  <c r="AX65" i="2"/>
  <c r="AX30" i="2"/>
  <c r="AX35" i="2"/>
  <c r="AX13" i="2"/>
  <c r="AX33" i="2"/>
  <c r="AX40" i="2"/>
  <c r="AX154" i="2"/>
  <c r="AX363" i="2"/>
  <c r="AX277" i="2"/>
  <c r="AX130" i="2"/>
  <c r="AX96" i="2"/>
  <c r="AX25" i="2"/>
  <c r="AX183" i="2"/>
  <c r="AX312" i="2"/>
  <c r="AX135" i="2"/>
  <c r="AX103" i="2"/>
  <c r="AX52" i="2"/>
  <c r="AX50" i="2"/>
  <c r="AX42" i="2"/>
  <c r="AX44" i="2"/>
  <c r="AX176" i="2"/>
  <c r="AX132" i="2"/>
  <c r="AX84" i="2"/>
  <c r="AX160" i="2"/>
  <c r="AX208" i="2"/>
  <c r="AX182" i="2"/>
  <c r="AX81" i="2"/>
  <c r="AX68" i="2"/>
  <c r="AX15" i="2"/>
  <c r="AX11" i="2"/>
  <c r="AX7" i="2"/>
  <c r="AX259" i="2"/>
  <c r="AX90" i="2"/>
  <c r="AX88" i="2"/>
  <c r="AX70" i="2"/>
  <c r="AX349" i="2"/>
  <c r="AX209" i="2"/>
  <c r="AX14" i="2"/>
  <c r="AX8" i="2"/>
  <c r="AX36" i="2"/>
  <c r="AX195" i="2"/>
  <c r="AX74" i="2"/>
  <c r="AX66" i="2"/>
  <c r="AX63" i="2"/>
  <c r="AX175" i="2"/>
  <c r="AX20" i="2"/>
  <c r="AX126" i="2"/>
  <c r="AX56" i="2"/>
  <c r="AX78" i="2"/>
  <c r="AX144" i="2"/>
  <c r="AX166" i="2"/>
  <c r="AX16" i="2"/>
  <c r="AX302" i="2"/>
  <c r="AX164" i="2"/>
  <c r="AX119" i="2"/>
  <c r="AX43" i="2"/>
  <c r="AX31" i="2"/>
  <c r="AX6" i="2"/>
  <c r="AX118" i="2"/>
  <c r="AX142" i="2"/>
  <c r="AX114" i="2"/>
  <c r="AX97" i="2"/>
  <c r="AX298" i="2"/>
  <c r="AX123" i="2"/>
  <c r="AX100" i="2"/>
  <c r="AX64" i="2"/>
  <c r="AX199" i="2"/>
  <c r="AX226" i="2"/>
  <c r="AX55" i="2"/>
  <c r="AX10" i="2"/>
  <c r="AX278" i="2"/>
  <c r="AX61" i="2"/>
  <c r="AX29" i="2"/>
  <c r="L7" i="24"/>
  <c r="L33" i="24" s="1" a="1"/>
  <c r="L33" i="24" s="1"/>
  <c r="L7" i="23"/>
  <c r="L33" i="23" s="1" a="1"/>
  <c r="L33" i="23" s="1"/>
  <c r="M7" i="21"/>
  <c r="M33" i="21" s="1" a="1"/>
  <c r="M33" i="21" s="1"/>
  <c r="AU20" i="17" l="1"/>
  <c r="AU20" i="25"/>
  <c r="AV169" i="15"/>
  <c r="AV17" i="17"/>
  <c r="AV17" i="25"/>
  <c r="AV19" i="17"/>
  <c r="AW19" i="17" s="1"/>
  <c r="AV19" i="25"/>
  <c r="AW19" i="25" s="1"/>
  <c r="AV18" i="17"/>
  <c r="AW18" i="17" s="1"/>
  <c r="AV18" i="25"/>
  <c r="AW18" i="25" s="1"/>
  <c r="AW88" i="15"/>
  <c r="L21" i="24" a="1"/>
  <c r="L21" i="24" s="1"/>
  <c r="L16" i="24" a="1"/>
  <c r="L16" i="24" s="1"/>
  <c r="L15" i="24" a="1"/>
  <c r="L15" i="24" s="1"/>
  <c r="L13" i="24" a="1"/>
  <c r="L13" i="24" s="1"/>
  <c r="L22" i="24" a="1"/>
  <c r="L22" i="24" s="1"/>
  <c r="L28" i="24" a="1"/>
  <c r="L28" i="24" s="1"/>
  <c r="L27" i="24" a="1"/>
  <c r="L27" i="24" s="1"/>
  <c r="L25" i="24" a="1"/>
  <c r="L25" i="24" s="1"/>
  <c r="L20" i="24" a="1"/>
  <c r="L20" i="24" s="1"/>
  <c r="L10" i="24" a="1"/>
  <c r="L10" i="24" s="1"/>
  <c r="L19" i="24" a="1"/>
  <c r="L19" i="24" s="1"/>
  <c r="L17" i="24" a="1"/>
  <c r="L17" i="24" s="1"/>
  <c r="L12" i="24" a="1"/>
  <c r="L12" i="24" s="1"/>
  <c r="L11" i="24" a="1"/>
  <c r="L11" i="24" s="1"/>
  <c r="L14" i="24" a="1"/>
  <c r="L14" i="24" s="1"/>
  <c r="L23" i="24" a="1"/>
  <c r="L23" i="24" s="1"/>
  <c r="L9" i="24" a="1"/>
  <c r="L9" i="24" s="1"/>
  <c r="L18" i="24" a="1"/>
  <c r="L18" i="24" s="1"/>
  <c r="L32" i="24" a="1"/>
  <c r="L32" i="24" s="1"/>
  <c r="L31" i="24" a="1"/>
  <c r="L31" i="24" s="1"/>
  <c r="L26" i="24" a="1"/>
  <c r="L26" i="24" s="1"/>
  <c r="L29" i="24" a="1"/>
  <c r="L29" i="24" s="1"/>
  <c r="L24" i="24" a="1"/>
  <c r="L24" i="24" s="1"/>
  <c r="L30" i="24" a="1"/>
  <c r="L30" i="24" s="1"/>
  <c r="L15" i="23" a="1"/>
  <c r="L15" i="23" s="1"/>
  <c r="L13" i="23" a="1"/>
  <c r="L13" i="23" s="1"/>
  <c r="L10" i="23" a="1"/>
  <c r="L10" i="23" s="1"/>
  <c r="L18" i="23" a="1"/>
  <c r="L18" i="23" s="1"/>
  <c r="L12" i="23" a="1"/>
  <c r="L12" i="23" s="1"/>
  <c r="L11" i="23" a="1"/>
  <c r="L11" i="23" s="1"/>
  <c r="L9" i="23" a="1"/>
  <c r="L9" i="23" s="1"/>
  <c r="L32" i="23" a="1"/>
  <c r="L32" i="23" s="1"/>
  <c r="L31" i="23" a="1"/>
  <c r="L31" i="23" s="1"/>
  <c r="L30" i="23" a="1"/>
  <c r="L30" i="23" s="1"/>
  <c r="L29" i="23" a="1"/>
  <c r="L29" i="23" s="1"/>
  <c r="L28" i="23" a="1"/>
  <c r="L28" i="23" s="1"/>
  <c r="L27" i="23" a="1"/>
  <c r="L27" i="23" s="1"/>
  <c r="L26" i="23" a="1"/>
  <c r="L26" i="23" s="1"/>
  <c r="L25" i="23" a="1"/>
  <c r="L25" i="23" s="1"/>
  <c r="L22" i="23" a="1"/>
  <c r="L22" i="23" s="1"/>
  <c r="L24" i="23" a="1"/>
  <c r="L24" i="23" s="1"/>
  <c r="L23" i="23" a="1"/>
  <c r="L23" i="23" s="1"/>
  <c r="L21" i="23" a="1"/>
  <c r="L21" i="23" s="1"/>
  <c r="L20" i="23" a="1"/>
  <c r="L20" i="23" s="1"/>
  <c r="L19" i="23" a="1"/>
  <c r="L19" i="23" s="1"/>
  <c r="L17" i="23" a="1"/>
  <c r="L17" i="23" s="1"/>
  <c r="L16" i="23" a="1"/>
  <c r="L16" i="23" s="1"/>
  <c r="L14" i="23" a="1"/>
  <c r="L14" i="23" s="1"/>
  <c r="M9" i="21" a="1"/>
  <c r="M9" i="21" s="1"/>
  <c r="M28" i="21" a="1"/>
  <c r="M28" i="21" s="1"/>
  <c r="M20" i="21" a="1"/>
  <c r="M20" i="21" s="1"/>
  <c r="M12" i="21" a="1"/>
  <c r="M12" i="21" s="1"/>
  <c r="M29" i="21" a="1"/>
  <c r="M29" i="21" s="1"/>
  <c r="M21" i="21" a="1"/>
  <c r="M21" i="21" s="1"/>
  <c r="M13" i="21" a="1"/>
  <c r="M13" i="21" s="1"/>
  <c r="M15" i="21" a="1"/>
  <c r="M15" i="21" s="1"/>
  <c r="M30" i="21" a="1"/>
  <c r="M30" i="21" s="1"/>
  <c r="M22" i="21" a="1"/>
  <c r="M22" i="21" s="1"/>
  <c r="M14" i="21" a="1"/>
  <c r="M14" i="21" s="1"/>
  <c r="M31" i="21" a="1"/>
  <c r="M31" i="21" s="1"/>
  <c r="M23" i="21" a="1"/>
  <c r="M23" i="21" s="1"/>
  <c r="M16" i="21" a="1"/>
  <c r="M16" i="21" s="1"/>
  <c r="M32" i="21" a="1"/>
  <c r="M32" i="21" s="1"/>
  <c r="M24" i="21" a="1"/>
  <c r="M24" i="21" s="1"/>
  <c r="M25" i="21" a="1"/>
  <c r="M25" i="21" s="1"/>
  <c r="M17" i="21" a="1"/>
  <c r="M17" i="21" s="1"/>
  <c r="M26" i="21" a="1"/>
  <c r="M26" i="21" s="1"/>
  <c r="M18" i="21" a="1"/>
  <c r="M18" i="21" s="1"/>
  <c r="M27" i="21" a="1"/>
  <c r="M27" i="21" s="1"/>
  <c r="M19" i="21" a="1"/>
  <c r="M19" i="21" s="1"/>
  <c r="M11" i="21" a="1"/>
  <c r="M11" i="21" s="1"/>
  <c r="M10" i="21" a="1"/>
  <c r="M10" i="21" s="1"/>
  <c r="AX212" i="2"/>
  <c r="AY4" i="2"/>
  <c r="AX221" i="2"/>
  <c r="AX22" i="2"/>
  <c r="AX150" i="2"/>
  <c r="AX218" i="2"/>
  <c r="AX232" i="2"/>
  <c r="AX5" i="2"/>
  <c r="AX27" i="2"/>
  <c r="AX69" i="2"/>
  <c r="AX398" i="2"/>
  <c r="AX83" i="2"/>
  <c r="AX159" i="2"/>
  <c r="AX197" i="2"/>
  <c r="AX148" i="2"/>
  <c r="AX192" i="2"/>
  <c r="AX133" i="2"/>
  <c r="AX246" i="2"/>
  <c r="AX315" i="2"/>
  <c r="AX254" i="2"/>
  <c r="AX276" i="2"/>
  <c r="AX264" i="2"/>
  <c r="AX336" i="2"/>
  <c r="AX396" i="2"/>
  <c r="AX355" i="2"/>
  <c r="AX413" i="2"/>
  <c r="AX428" i="2"/>
  <c r="AX427" i="2"/>
  <c r="AX24" i="2"/>
  <c r="AX34" i="2"/>
  <c r="AX229" i="2"/>
  <c r="AX99" i="2"/>
  <c r="AX156" i="2"/>
  <c r="AX28" i="2"/>
  <c r="AX242" i="2"/>
  <c r="AX9" i="2"/>
  <c r="AX37" i="2"/>
  <c r="AX72" i="2"/>
  <c r="AX48" i="2"/>
  <c r="AX86" i="2"/>
  <c r="AX167" i="2"/>
  <c r="AX224" i="2"/>
  <c r="AX178" i="2"/>
  <c r="AX225" i="2"/>
  <c r="AX137" i="2"/>
  <c r="AX249" i="2"/>
  <c r="AX213" i="2"/>
  <c r="AX257" i="2"/>
  <c r="AX293" i="2"/>
  <c r="AX268" i="2"/>
  <c r="AX370" i="2"/>
  <c r="AX442" i="2"/>
  <c r="AX365" i="2"/>
  <c r="AX417" i="2"/>
  <c r="AX432" i="2"/>
  <c r="AX431" i="2"/>
  <c r="AX266" i="2"/>
  <c r="AX223" i="2"/>
  <c r="AX275" i="2"/>
  <c r="AX299" i="2"/>
  <c r="AX272" i="2"/>
  <c r="AX367" i="2"/>
  <c r="AX359" i="2"/>
  <c r="AX382" i="2"/>
  <c r="AX421" i="2"/>
  <c r="AX436" i="2"/>
  <c r="AX435" i="2"/>
  <c r="AX62" i="2"/>
  <c r="AX211" i="2"/>
  <c r="AX38" i="2"/>
  <c r="AX245" i="2"/>
  <c r="AX376" i="2"/>
  <c r="AX107" i="2"/>
  <c r="AX380" i="2"/>
  <c r="AX21" i="2"/>
  <c r="AX94" i="2"/>
  <c r="AX104" i="2"/>
  <c r="AX60" i="2"/>
  <c r="AX163" i="2"/>
  <c r="AX210" i="2"/>
  <c r="AX262" i="2"/>
  <c r="AX184" i="2"/>
  <c r="AX247" i="2"/>
  <c r="AX145" i="2"/>
  <c r="AX271" i="2"/>
  <c r="AX273" i="2"/>
  <c r="AX285" i="2"/>
  <c r="AX314" i="2"/>
  <c r="AX279" i="2"/>
  <c r="AX422" i="2"/>
  <c r="AX369" i="2"/>
  <c r="AX414" i="2"/>
  <c r="AX425" i="2"/>
  <c r="AX440" i="2"/>
  <c r="AX439" i="2"/>
  <c r="AX438" i="2"/>
  <c r="AX12" i="2"/>
  <c r="AX19" i="2"/>
  <c r="AX87" i="2"/>
  <c r="AX134" i="2"/>
  <c r="AX158" i="2"/>
  <c r="AX318" i="2"/>
  <c r="AX139" i="2"/>
  <c r="AX445" i="2"/>
  <c r="AX32" i="2"/>
  <c r="AX39" i="2"/>
  <c r="AX46" i="2"/>
  <c r="AX329" i="2"/>
  <c r="AX143" i="2"/>
  <c r="AX328" i="2"/>
  <c r="AX237" i="2"/>
  <c r="AX364" i="2"/>
  <c r="AX371" i="2"/>
  <c r="AX441" i="2"/>
  <c r="AX205" i="2"/>
  <c r="AX18" i="2"/>
  <c r="AX23" i="2"/>
  <c r="AX177" i="2"/>
  <c r="AX73" i="2"/>
  <c r="AX281" i="2"/>
  <c r="AX239" i="2"/>
  <c r="AX168" i="2"/>
  <c r="AX165" i="2"/>
  <c r="AX321" i="2"/>
  <c r="AX426" i="2"/>
  <c r="AX351" i="2"/>
  <c r="AX327" i="2"/>
  <c r="AX418" i="2"/>
  <c r="AX395" i="2"/>
  <c r="AX330" i="2"/>
  <c r="AX191" i="2"/>
  <c r="AX93" i="2"/>
  <c r="AX91" i="2"/>
  <c r="AX79" i="2"/>
  <c r="AX26" i="2"/>
  <c r="AX75" i="2"/>
  <c r="AX194" i="2"/>
  <c r="AX146" i="2"/>
  <c r="AX76" i="2"/>
  <c r="AX333" i="2"/>
  <c r="AX186" i="2"/>
  <c r="AX306" i="2"/>
  <c r="AX200" i="2"/>
  <c r="AX255" i="2"/>
  <c r="AX286" i="2"/>
  <c r="AX368" i="2"/>
  <c r="AX169" i="2"/>
  <c r="AX361" i="2"/>
  <c r="AX343" i="2"/>
  <c r="AX374" i="2"/>
  <c r="AX430" i="2"/>
  <c r="AX384" i="2"/>
  <c r="AX394" i="2"/>
  <c r="AX331" i="2"/>
  <c r="AX385" i="2"/>
  <c r="AX449" i="2"/>
  <c r="AX399" i="2"/>
  <c r="AX261" i="2"/>
  <c r="AX228" i="2"/>
  <c r="AX326" i="2"/>
  <c r="AX161" i="2"/>
  <c r="AX324" i="2"/>
  <c r="AX346" i="2"/>
  <c r="AX323" i="2"/>
  <c r="AX390" i="2"/>
  <c r="AX391" i="2"/>
  <c r="AX102" i="2"/>
  <c r="AX47" i="2"/>
  <c r="AX53" i="2"/>
  <c r="AX71" i="2"/>
  <c r="AX110" i="2"/>
  <c r="AX265" i="2"/>
  <c r="AX170" i="2"/>
  <c r="AX334" i="2"/>
  <c r="AX305" i="2"/>
  <c r="AX354" i="2"/>
  <c r="AX360" i="2"/>
  <c r="AX59" i="2"/>
  <c r="AX185" i="2"/>
  <c r="AX106" i="2"/>
  <c r="AX189" i="2"/>
  <c r="AX131" i="2"/>
  <c r="AX49" i="2"/>
  <c r="AX82" i="2"/>
  <c r="AX198" i="2"/>
  <c r="AX174" i="2"/>
  <c r="AX105" i="2"/>
  <c r="AX95" i="2"/>
  <c r="AX207" i="2"/>
  <c r="AX316" i="2"/>
  <c r="AX202" i="2"/>
  <c r="AX280" i="2"/>
  <c r="AX307" i="2"/>
  <c r="AX109" i="2"/>
  <c r="AX173" i="2"/>
  <c r="AX193" i="2"/>
  <c r="AX350" i="2"/>
  <c r="AX392" i="2"/>
  <c r="AX240" i="2"/>
  <c r="AX282" i="2"/>
  <c r="AX317" i="2"/>
  <c r="AX335" i="2"/>
  <c r="AX389" i="2"/>
  <c r="AX404" i="2"/>
  <c r="AY448" i="2"/>
  <c r="AY420" i="2"/>
  <c r="AY414" i="2"/>
  <c r="AY397" i="2"/>
  <c r="AY382" i="2"/>
  <c r="AY365" i="2"/>
  <c r="AY355" i="2"/>
  <c r="AY449" i="2"/>
  <c r="AY447" i="2"/>
  <c r="AY445" i="2"/>
  <c r="AY416" i="2"/>
  <c r="AY410" i="2"/>
  <c r="AY385" i="2"/>
  <c r="AY372" i="2"/>
  <c r="AY362" i="2"/>
  <c r="AY345" i="2"/>
  <c r="AY443" i="2"/>
  <c r="AY441" i="2"/>
  <c r="AY412" i="2"/>
  <c r="AY406" i="2"/>
  <c r="AY395" i="2"/>
  <c r="AY379" i="2"/>
  <c r="AY439" i="2"/>
  <c r="AY437" i="2"/>
  <c r="AY408" i="2"/>
  <c r="AY402" i="2"/>
  <c r="AY388" i="2"/>
  <c r="AY369" i="2"/>
  <c r="AY359" i="2"/>
  <c r="AY435" i="2"/>
  <c r="AY433" i="2"/>
  <c r="AY404" i="2"/>
  <c r="AY393" i="2"/>
  <c r="AY376" i="2"/>
  <c r="AY366" i="2"/>
  <c r="AY349" i="2"/>
  <c r="AY444" i="2"/>
  <c r="AY438" i="2"/>
  <c r="AY411" i="2"/>
  <c r="AY409" i="2"/>
  <c r="AY425" i="2"/>
  <c r="AY394" i="2"/>
  <c r="AY360" i="2"/>
  <c r="AY342" i="2"/>
  <c r="AY323" i="2"/>
  <c r="AY440" i="2"/>
  <c r="AY428" i="2"/>
  <c r="AY405" i="2"/>
  <c r="AY387" i="2"/>
  <c r="AY371" i="2"/>
  <c r="AY356" i="2"/>
  <c r="AY337" i="2"/>
  <c r="AY332" i="2"/>
  <c r="AY329" i="2"/>
  <c r="AY326" i="2"/>
  <c r="AY314" i="2"/>
  <c r="AY399" i="2"/>
  <c r="AY358" i="2"/>
  <c r="AY347" i="2"/>
  <c r="AY422" i="2"/>
  <c r="AY391" i="2"/>
  <c r="AY389" i="2"/>
  <c r="AY367" i="2"/>
  <c r="AY430" i="2"/>
  <c r="AY419" i="2"/>
  <c r="AY354" i="2"/>
  <c r="AY340" i="2"/>
  <c r="AY308" i="2"/>
  <c r="AY418" i="2"/>
  <c r="AY400" i="2"/>
  <c r="AY357" i="2"/>
  <c r="AY346" i="2"/>
  <c r="AY319" i="2"/>
  <c r="AY316" i="2"/>
  <c r="AY302" i="2"/>
  <c r="AY298" i="2"/>
  <c r="AY294" i="2"/>
  <c r="AY431" i="2"/>
  <c r="AY415" i="2"/>
  <c r="AY384" i="2"/>
  <c r="AY370" i="2"/>
  <c r="AY351" i="2"/>
  <c r="AY289" i="2"/>
  <c r="AY378" i="2"/>
  <c r="AY309" i="2"/>
  <c r="AY279" i="2"/>
  <c r="AY272" i="2"/>
  <c r="AY268" i="2"/>
  <c r="AY264" i="2"/>
  <c r="AY401" i="2"/>
  <c r="AY330" i="2"/>
  <c r="AY328" i="2"/>
  <c r="AY324" i="2"/>
  <c r="AY318" i="2"/>
  <c r="AY307" i="2"/>
  <c r="AY286" i="2"/>
  <c r="AY426" i="2"/>
  <c r="AY364" i="2"/>
  <c r="AY353" i="2"/>
  <c r="AY341" i="2"/>
  <c r="AY390" i="2"/>
  <c r="AY386" i="2"/>
  <c r="AY381" i="2"/>
  <c r="AY375" i="2"/>
  <c r="AY361" i="2"/>
  <c r="AY334" i="2"/>
  <c r="AY305" i="2"/>
  <c r="AY296" i="2"/>
  <c r="AY283" i="2"/>
  <c r="AY446" i="2"/>
  <c r="AY333" i="2"/>
  <c r="AY331" i="2"/>
  <c r="AY327" i="2"/>
  <c r="AY321" i="2"/>
  <c r="AY315" i="2"/>
  <c r="AY291" i="2"/>
  <c r="AY281" i="2"/>
  <c r="AY350" i="2"/>
  <c r="AY343" i="2"/>
  <c r="AY336" i="2"/>
  <c r="AY299" i="2"/>
  <c r="AY297" i="2"/>
  <c r="AY295" i="2"/>
  <c r="AY273" i="2"/>
  <c r="AY260" i="2"/>
  <c r="AY223" i="2"/>
  <c r="AY213" i="2"/>
  <c r="AY396" i="2"/>
  <c r="AY301" i="2"/>
  <c r="AY263" i="2"/>
  <c r="AY230" i="2"/>
  <c r="AY220" i="2"/>
  <c r="AY203" i="2"/>
  <c r="AY193" i="2"/>
  <c r="AY407" i="2"/>
  <c r="AY240" i="2"/>
  <c r="AY237" i="2"/>
  <c r="AY210" i="2"/>
  <c r="AY200" i="2"/>
  <c r="AY436" i="2"/>
  <c r="AY424" i="2"/>
  <c r="AY413" i="2"/>
  <c r="AY339" i="2"/>
  <c r="AY310" i="2"/>
  <c r="AY303" i="2"/>
  <c r="AY271" i="2"/>
  <c r="AY266" i="2"/>
  <c r="AY249" i="2"/>
  <c r="AY246" i="2"/>
  <c r="AY243" i="2"/>
  <c r="AY429" i="2"/>
  <c r="AY377" i="2"/>
  <c r="AY252" i="2"/>
  <c r="AY234" i="2"/>
  <c r="AY224" i="2"/>
  <c r="AY207" i="2"/>
  <c r="AY197" i="2"/>
  <c r="AY427" i="2"/>
  <c r="AY421" i="2"/>
  <c r="AY398" i="2"/>
  <c r="AY348" i="2"/>
  <c r="AY300" i="2"/>
  <c r="AY256" i="2"/>
  <c r="AY232" i="2"/>
  <c r="AY215" i="2"/>
  <c r="AY311" i="2"/>
  <c r="AY304" i="2"/>
  <c r="AY292" i="2"/>
  <c r="AY251" i="2"/>
  <c r="AY168" i="2"/>
  <c r="AY158" i="2"/>
  <c r="AY141" i="2"/>
  <c r="AY131" i="2"/>
  <c r="AY403" i="2"/>
  <c r="AY383" i="2"/>
  <c r="AY275" i="2"/>
  <c r="AY253" i="2"/>
  <c r="AY201" i="2"/>
  <c r="AY187" i="2"/>
  <c r="AY184" i="2"/>
  <c r="AY181" i="2"/>
  <c r="AY178" i="2"/>
  <c r="AY148" i="2"/>
  <c r="AY335" i="2"/>
  <c r="AY280" i="2"/>
  <c r="AY267" i="2"/>
  <c r="AY255" i="2"/>
  <c r="AY239" i="2"/>
  <c r="AY190" i="2"/>
  <c r="AY175" i="2"/>
  <c r="AY165" i="2"/>
  <c r="AY155" i="2"/>
  <c r="AY128" i="2"/>
  <c r="AY118" i="2"/>
  <c r="AY432" i="2"/>
  <c r="AY269" i="2"/>
  <c r="AY262" i="2"/>
  <c r="AY241" i="2"/>
  <c r="AY417" i="2"/>
  <c r="AY322" i="2"/>
  <c r="AY248" i="2"/>
  <c r="AY228" i="2"/>
  <c r="AY222" i="2"/>
  <c r="AY214" i="2"/>
  <c r="AY199" i="2"/>
  <c r="AY152" i="2"/>
  <c r="AY142" i="2"/>
  <c r="AY363" i="2"/>
  <c r="AY352" i="2"/>
  <c r="AY312" i="2"/>
  <c r="AY293" i="2"/>
  <c r="AY160" i="2"/>
  <c r="AY150" i="2"/>
  <c r="AY133" i="2"/>
  <c r="AY123" i="2"/>
  <c r="AY306" i="2"/>
  <c r="AY285" i="2"/>
  <c r="AY235" i="2"/>
  <c r="AY204" i="2"/>
  <c r="AY188" i="2"/>
  <c r="AY179" i="2"/>
  <c r="AY163" i="2"/>
  <c r="AY143" i="2"/>
  <c r="AY129" i="2"/>
  <c r="AY122" i="2"/>
  <c r="AY117" i="2"/>
  <c r="AY109" i="2"/>
  <c r="AY86" i="2"/>
  <c r="AY83" i="2"/>
  <c r="AY54" i="2"/>
  <c r="AY51" i="2"/>
  <c r="AY392" i="2"/>
  <c r="AY219" i="2"/>
  <c r="AY186" i="2"/>
  <c r="AY161" i="2"/>
  <c r="AY157" i="2"/>
  <c r="AY153" i="2"/>
  <c r="AY151" i="2"/>
  <c r="AY139" i="2"/>
  <c r="AY134" i="2"/>
  <c r="AY112" i="2"/>
  <c r="AY92" i="2"/>
  <c r="AY89" i="2"/>
  <c r="AY60" i="2"/>
  <c r="AY57" i="2"/>
  <c r="AY48" i="2"/>
  <c r="AY31" i="2"/>
  <c r="AY276" i="2"/>
  <c r="AY258" i="2"/>
  <c r="AY231" i="2"/>
  <c r="AY225" i="2"/>
  <c r="AY196" i="2"/>
  <c r="AY98" i="2"/>
  <c r="AY95" i="2"/>
  <c r="AY66" i="2"/>
  <c r="AY63" i="2"/>
  <c r="AY38" i="2"/>
  <c r="AY265" i="2"/>
  <c r="AY261" i="2"/>
  <c r="AY127" i="2"/>
  <c r="AY120" i="2"/>
  <c r="AY115" i="2"/>
  <c r="AY104" i="2"/>
  <c r="AY101" i="2"/>
  <c r="AY380" i="2"/>
  <c r="AY288" i="2"/>
  <c r="AY284" i="2"/>
  <c r="AY244" i="2"/>
  <c r="AY212" i="2"/>
  <c r="AY132" i="2"/>
  <c r="AY107" i="2"/>
  <c r="AY78" i="2"/>
  <c r="AY75" i="2"/>
  <c r="AY35" i="2"/>
  <c r="AY344" i="2"/>
  <c r="AY313" i="2"/>
  <c r="AY278" i="2"/>
  <c r="AY274" i="2"/>
  <c r="AY233" i="2"/>
  <c r="AY189" i="2"/>
  <c r="AY180" i="2"/>
  <c r="AY121" i="2"/>
  <c r="AY116" i="2"/>
  <c r="AY82" i="2"/>
  <c r="AY79" i="2"/>
  <c r="AY43" i="2"/>
  <c r="AY33" i="2"/>
  <c r="AY374" i="2"/>
  <c r="AY320" i="2"/>
  <c r="AY174" i="2"/>
  <c r="AY146" i="2"/>
  <c r="AY138" i="2"/>
  <c r="AY125" i="2"/>
  <c r="AY110" i="2"/>
  <c r="AY87" i="2"/>
  <c r="AY65" i="2"/>
  <c r="AY30" i="2"/>
  <c r="AY80" i="2"/>
  <c r="AY52" i="2"/>
  <c r="AY287" i="2"/>
  <c r="AY205" i="2"/>
  <c r="AY162" i="2"/>
  <c r="AY277" i="2"/>
  <c r="AY206" i="2"/>
  <c r="AY198" i="2"/>
  <c r="AY194" i="2"/>
  <c r="AY177" i="2"/>
  <c r="AY149" i="2"/>
  <c r="AY130" i="2"/>
  <c r="AY96" i="2"/>
  <c r="AY69" i="2"/>
  <c r="AY67" i="2"/>
  <c r="AY21" i="2"/>
  <c r="AY17" i="2"/>
  <c r="AY13" i="2"/>
  <c r="AY9" i="2"/>
  <c r="AY5" i="2"/>
  <c r="AY250" i="2"/>
  <c r="AY137" i="2"/>
  <c r="AY6" i="2"/>
  <c r="AY209" i="2"/>
  <c r="AY423" i="2"/>
  <c r="AY373" i="2"/>
  <c r="AY282" i="2"/>
  <c r="AY242" i="2"/>
  <c r="AY135" i="2"/>
  <c r="AY103" i="2"/>
  <c r="AY50" i="2"/>
  <c r="AY42" i="2"/>
  <c r="AY28" i="2"/>
  <c r="AY227" i="2"/>
  <c r="AY14" i="2"/>
  <c r="AY10" i="2"/>
  <c r="AY100" i="2"/>
  <c r="AY218" i="2"/>
  <c r="AY71" i="2"/>
  <c r="AY46" i="2"/>
  <c r="AY44" i="2"/>
  <c r="AY40" i="2"/>
  <c r="AY25" i="2"/>
  <c r="AY236" i="2"/>
  <c r="AY183" i="2"/>
  <c r="AY154" i="2"/>
  <c r="AY140" i="2"/>
  <c r="AY91" i="2"/>
  <c r="AY56" i="2"/>
  <c r="AY22" i="2"/>
  <c r="AY18" i="2"/>
  <c r="AY434" i="2"/>
  <c r="AY202" i="2"/>
  <c r="AY176" i="2"/>
  <c r="AY171" i="2"/>
  <c r="AY105" i="2"/>
  <c r="AY84" i="2"/>
  <c r="AY73" i="2"/>
  <c r="AY58" i="2"/>
  <c r="AY259" i="2"/>
  <c r="AY192" i="2"/>
  <c r="AY156" i="2"/>
  <c r="AY90" i="2"/>
  <c r="AY88" i="2"/>
  <c r="AY72" i="2"/>
  <c r="AY70" i="2"/>
  <c r="AY45" i="2"/>
  <c r="AY29" i="2"/>
  <c r="AY368" i="2"/>
  <c r="AY290" i="2"/>
  <c r="AY185" i="2"/>
  <c r="AY167" i="2"/>
  <c r="AY97" i="2"/>
  <c r="AY47" i="2"/>
  <c r="AY325" i="2"/>
  <c r="AY216" i="2"/>
  <c r="AY136" i="2"/>
  <c r="AY49" i="2"/>
  <c r="AY36" i="2"/>
  <c r="AY126" i="2"/>
  <c r="AY12" i="2"/>
  <c r="AY221" i="2"/>
  <c r="AY208" i="2"/>
  <c r="AY32" i="2"/>
  <c r="AY27" i="2"/>
  <c r="AY111" i="2"/>
  <c r="AY245" i="2"/>
  <c r="AY238" i="2"/>
  <c r="AY195" i="2"/>
  <c r="AY55" i="2"/>
  <c r="AY102" i="2"/>
  <c r="AY229" i="2"/>
  <c r="AY145" i="2"/>
  <c r="AY144" i="2"/>
  <c r="AY41" i="2"/>
  <c r="AY20" i="2"/>
  <c r="AY7" i="2"/>
  <c r="AY442" i="2"/>
  <c r="AY62" i="2"/>
  <c r="AY166" i="2"/>
  <c r="AY108" i="2"/>
  <c r="AY99" i="2"/>
  <c r="AY16" i="2"/>
  <c r="AY182" i="2"/>
  <c r="AY170" i="2"/>
  <c r="AY74" i="2"/>
  <c r="AY94" i="2"/>
  <c r="AY81" i="2"/>
  <c r="AY59" i="2"/>
  <c r="AY169" i="2"/>
  <c r="AY114" i="2"/>
  <c r="AY85" i="2"/>
  <c r="AY15" i="2"/>
  <c r="AY211" i="2"/>
  <c r="AY173" i="2"/>
  <c r="AY76" i="2"/>
  <c r="AY34" i="2"/>
  <c r="AY19" i="2"/>
  <c r="AY247" i="2"/>
  <c r="AY68" i="2"/>
  <c r="AY172" i="2"/>
  <c r="AY37" i="2"/>
  <c r="AY26" i="2"/>
  <c r="AY147" i="2"/>
  <c r="AZ4" i="2"/>
  <c r="AY317" i="2"/>
  <c r="AY217" i="2"/>
  <c r="AY191" i="2"/>
  <c r="AY254" i="2"/>
  <c r="AY64" i="2"/>
  <c r="AY61" i="2"/>
  <c r="AY226" i="2"/>
  <c r="AY119" i="2"/>
  <c r="AY39" i="2"/>
  <c r="AY8" i="2"/>
  <c r="AY11" i="2"/>
  <c r="AY24" i="2"/>
  <c r="AY93" i="2"/>
  <c r="AY106" i="2"/>
  <c r="AY338" i="2"/>
  <c r="AY257" i="2"/>
  <c r="AY270" i="2"/>
  <c r="AY159" i="2"/>
  <c r="AY53" i="2"/>
  <c r="AY23" i="2"/>
  <c r="AY77" i="2"/>
  <c r="AY164" i="2"/>
  <c r="AY124" i="2"/>
  <c r="AY113" i="2"/>
  <c r="M7" i="24"/>
  <c r="M33" i="24" s="1" a="1"/>
  <c r="M33" i="24" s="1"/>
  <c r="M7" i="23"/>
  <c r="M33" i="23" s="1" a="1"/>
  <c r="M33" i="23" s="1"/>
  <c r="N7" i="21"/>
  <c r="N33" i="21" s="1" a="1"/>
  <c r="N33" i="21" s="1"/>
  <c r="AU21" i="17" l="1"/>
  <c r="AU21" i="25"/>
  <c r="AW17" i="17"/>
  <c r="AV20" i="17"/>
  <c r="AW17" i="25"/>
  <c r="AV20" i="25"/>
  <c r="M22" i="24" a="1"/>
  <c r="M22" i="24" s="1"/>
  <c r="M17" i="24" a="1"/>
  <c r="M17" i="24" s="1"/>
  <c r="M20" i="24" a="1"/>
  <c r="M20" i="24" s="1"/>
  <c r="M14" i="24" a="1"/>
  <c r="M14" i="24" s="1"/>
  <c r="M27" i="24" a="1"/>
  <c r="M27" i="24" s="1"/>
  <c r="M12" i="24" a="1"/>
  <c r="M12" i="24" s="1"/>
  <c r="M19" i="24" a="1"/>
  <c r="M19" i="24" s="1"/>
  <c r="M29" i="24" a="1"/>
  <c r="M29" i="24" s="1"/>
  <c r="M32" i="24" a="1"/>
  <c r="M32" i="24" s="1"/>
  <c r="M11" i="24" a="1"/>
  <c r="M11" i="24" s="1"/>
  <c r="M26" i="24" a="1"/>
  <c r="M26" i="24" s="1"/>
  <c r="M21" i="24" a="1"/>
  <c r="M21" i="24" s="1"/>
  <c r="M24" i="24" a="1"/>
  <c r="M24" i="24" s="1"/>
  <c r="M18" i="24" a="1"/>
  <c r="M18" i="24" s="1"/>
  <c r="M31" i="24" a="1"/>
  <c r="M31" i="24" s="1"/>
  <c r="M13" i="24" a="1"/>
  <c r="M13" i="24" s="1"/>
  <c r="M16" i="24" a="1"/>
  <c r="M16" i="24" s="1"/>
  <c r="M28" i="24" a="1"/>
  <c r="M28" i="24" s="1"/>
  <c r="M10" i="24" a="1"/>
  <c r="M10" i="24" s="1"/>
  <c r="M23" i="24" a="1"/>
  <c r="M23" i="24" s="1"/>
  <c r="M9" i="24" a="1"/>
  <c r="M9" i="24" s="1"/>
  <c r="M15" i="24" a="1"/>
  <c r="M15" i="24" s="1"/>
  <c r="M30" i="24" a="1"/>
  <c r="M30" i="24" s="1"/>
  <c r="M25" i="24" a="1"/>
  <c r="M25" i="24" s="1"/>
  <c r="M13" i="23" a="1"/>
  <c r="M13" i="23" s="1"/>
  <c r="M12" i="23" a="1"/>
  <c r="M12" i="23" s="1"/>
  <c r="M11" i="23" a="1"/>
  <c r="M11" i="23" s="1"/>
  <c r="M20" i="23" a="1"/>
  <c r="M20" i="23" s="1"/>
  <c r="M9" i="23" a="1"/>
  <c r="M9" i="23" s="1"/>
  <c r="M32" i="23" a="1"/>
  <c r="M32" i="23" s="1"/>
  <c r="M31" i="23" a="1"/>
  <c r="M31" i="23" s="1"/>
  <c r="M30" i="23" a="1"/>
  <c r="M30" i="23" s="1"/>
  <c r="M29" i="23" a="1"/>
  <c r="M29" i="23" s="1"/>
  <c r="M28" i="23" a="1"/>
  <c r="M28" i="23" s="1"/>
  <c r="M27" i="23" a="1"/>
  <c r="M27" i="23" s="1"/>
  <c r="M26" i="23" a="1"/>
  <c r="M26" i="23" s="1"/>
  <c r="M18" i="23" a="1"/>
  <c r="M18" i="23" s="1"/>
  <c r="M25" i="23" a="1"/>
  <c r="M25" i="23" s="1"/>
  <c r="M22" i="23" a="1"/>
  <c r="M22" i="23" s="1"/>
  <c r="M24" i="23" a="1"/>
  <c r="M24" i="23" s="1"/>
  <c r="M23" i="23" a="1"/>
  <c r="M23" i="23" s="1"/>
  <c r="M21" i="23" a="1"/>
  <c r="M21" i="23" s="1"/>
  <c r="M19" i="23" a="1"/>
  <c r="M19" i="23" s="1"/>
  <c r="M17" i="23" a="1"/>
  <c r="M17" i="23" s="1"/>
  <c r="M16" i="23" a="1"/>
  <c r="M16" i="23" s="1"/>
  <c r="M14" i="23" a="1"/>
  <c r="M14" i="23" s="1"/>
  <c r="M10" i="23" a="1"/>
  <c r="M10" i="23" s="1"/>
  <c r="M15" i="23" a="1"/>
  <c r="M15" i="23" s="1"/>
  <c r="N28" i="21" a="1"/>
  <c r="N28" i="21" s="1"/>
  <c r="N20" i="21" a="1"/>
  <c r="N20" i="21" s="1"/>
  <c r="N12" i="21" a="1"/>
  <c r="N12" i="21" s="1"/>
  <c r="N29" i="21" a="1"/>
  <c r="N29" i="21" s="1"/>
  <c r="N21" i="21" a="1"/>
  <c r="N21" i="21" s="1"/>
  <c r="N13" i="21" a="1"/>
  <c r="N13" i="21" s="1"/>
  <c r="N30" i="21" a="1"/>
  <c r="N30" i="21" s="1"/>
  <c r="N22" i="21" a="1"/>
  <c r="N22" i="21" s="1"/>
  <c r="N14" i="21" a="1"/>
  <c r="N14" i="21" s="1"/>
  <c r="N31" i="21" a="1"/>
  <c r="N31" i="21" s="1"/>
  <c r="N23" i="21" a="1"/>
  <c r="N23" i="21" s="1"/>
  <c r="N15" i="21" a="1"/>
  <c r="N15" i="21" s="1"/>
  <c r="N32" i="21" a="1"/>
  <c r="N32" i="21" s="1"/>
  <c r="N24" i="21" a="1"/>
  <c r="N24" i="21" s="1"/>
  <c r="N16" i="21" a="1"/>
  <c r="N16" i="21" s="1"/>
  <c r="N25" i="21" a="1"/>
  <c r="N25" i="21" s="1"/>
  <c r="N17" i="21" a="1"/>
  <c r="N17" i="21" s="1"/>
  <c r="N26" i="21" a="1"/>
  <c r="N26" i="21" s="1"/>
  <c r="N18" i="21" a="1"/>
  <c r="N18" i="21" s="1"/>
  <c r="N27" i="21" a="1"/>
  <c r="N27" i="21" s="1"/>
  <c r="N19" i="21" a="1"/>
  <c r="N19" i="21" s="1"/>
  <c r="N11" i="21" a="1"/>
  <c r="N11" i="21" s="1"/>
  <c r="N10" i="21" a="1"/>
  <c r="N10" i="21" s="1"/>
  <c r="N9" i="21" a="1"/>
  <c r="N9" i="21" s="1"/>
  <c r="AZ446" i="2"/>
  <c r="AZ442" i="2"/>
  <c r="AZ438" i="2"/>
  <c r="AZ434" i="2"/>
  <c r="AZ430" i="2"/>
  <c r="AZ426" i="2"/>
  <c r="AZ422" i="2"/>
  <c r="AZ418" i="2"/>
  <c r="AZ414" i="2"/>
  <c r="AZ410" i="2"/>
  <c r="AZ406" i="2"/>
  <c r="AZ402" i="2"/>
  <c r="AZ398" i="2"/>
  <c r="AZ394" i="2"/>
  <c r="AZ390" i="2"/>
  <c r="AZ386" i="2"/>
  <c r="AZ382" i="2"/>
  <c r="AZ378" i="2"/>
  <c r="AZ374" i="2"/>
  <c r="AZ370" i="2"/>
  <c r="AZ366" i="2"/>
  <c r="AZ362" i="2"/>
  <c r="AZ358" i="2"/>
  <c r="AZ354" i="2"/>
  <c r="AZ350" i="2"/>
  <c r="AZ346" i="2"/>
  <c r="AZ342" i="2"/>
  <c r="AZ338" i="2"/>
  <c r="AZ449" i="2"/>
  <c r="AZ447" i="2"/>
  <c r="AZ445" i="2"/>
  <c r="AZ416" i="2"/>
  <c r="AZ385" i="2"/>
  <c r="AZ372" i="2"/>
  <c r="AZ345" i="2"/>
  <c r="AZ443" i="2"/>
  <c r="AZ441" i="2"/>
  <c r="AZ412" i="2"/>
  <c r="AZ395" i="2"/>
  <c r="AZ379" i="2"/>
  <c r="AZ352" i="2"/>
  <c r="AZ335" i="2"/>
  <c r="AZ439" i="2"/>
  <c r="AZ437" i="2"/>
  <c r="AZ408" i="2"/>
  <c r="AZ388" i="2"/>
  <c r="AZ435" i="2"/>
  <c r="AZ433" i="2"/>
  <c r="AZ404" i="2"/>
  <c r="AZ393" i="2"/>
  <c r="AZ376" i="2"/>
  <c r="AZ349" i="2"/>
  <c r="AZ339" i="2"/>
  <c r="AZ431" i="2"/>
  <c r="AZ429" i="2"/>
  <c r="AZ400" i="2"/>
  <c r="AZ383" i="2"/>
  <c r="AZ356" i="2"/>
  <c r="AZ440" i="2"/>
  <c r="AZ407" i="2"/>
  <c r="AZ405" i="2"/>
  <c r="AZ428" i="2"/>
  <c r="AZ387" i="2"/>
  <c r="AZ371" i="2"/>
  <c r="AZ337" i="2"/>
  <c r="AZ332" i="2"/>
  <c r="AZ329" i="2"/>
  <c r="AZ326" i="2"/>
  <c r="AZ314" i="2"/>
  <c r="AZ399" i="2"/>
  <c r="AZ347" i="2"/>
  <c r="AZ311" i="2"/>
  <c r="AZ304" i="2"/>
  <c r="AZ411" i="2"/>
  <c r="AZ391" i="2"/>
  <c r="AZ389" i="2"/>
  <c r="AZ369" i="2"/>
  <c r="AZ367" i="2"/>
  <c r="AZ419" i="2"/>
  <c r="AZ427" i="2"/>
  <c r="AZ396" i="2"/>
  <c r="AZ380" i="2"/>
  <c r="AZ363" i="2"/>
  <c r="AZ324" i="2"/>
  <c r="AZ321" i="2"/>
  <c r="AZ318" i="2"/>
  <c r="AZ315" i="2"/>
  <c r="AZ432" i="2"/>
  <c r="AZ341" i="2"/>
  <c r="AZ328" i="2"/>
  <c r="AZ325" i="2"/>
  <c r="AZ322" i="2"/>
  <c r="AZ306" i="2"/>
  <c r="AZ309" i="2"/>
  <c r="AZ279" i="2"/>
  <c r="AZ272" i="2"/>
  <c r="AZ268" i="2"/>
  <c r="AZ264" i="2"/>
  <c r="AZ260" i="2"/>
  <c r="AZ256" i="2"/>
  <c r="AZ252" i="2"/>
  <c r="AZ248" i="2"/>
  <c r="AZ244" i="2"/>
  <c r="AZ240" i="2"/>
  <c r="AZ236" i="2"/>
  <c r="AZ232" i="2"/>
  <c r="AZ228" i="2"/>
  <c r="AZ224" i="2"/>
  <c r="AZ220" i="2"/>
  <c r="AZ216" i="2"/>
  <c r="AZ212" i="2"/>
  <c r="AZ208" i="2"/>
  <c r="AZ204" i="2"/>
  <c r="AZ200" i="2"/>
  <c r="AZ196" i="2"/>
  <c r="AZ192" i="2"/>
  <c r="AZ188" i="2"/>
  <c r="AZ184" i="2"/>
  <c r="AZ180" i="2"/>
  <c r="AZ176" i="2"/>
  <c r="AZ448" i="2"/>
  <c r="AZ444" i="2"/>
  <c r="AZ401" i="2"/>
  <c r="AZ330" i="2"/>
  <c r="AZ307" i="2"/>
  <c r="AZ286" i="2"/>
  <c r="AZ364" i="2"/>
  <c r="AZ353" i="2"/>
  <c r="AZ320" i="2"/>
  <c r="AZ316" i="2"/>
  <c r="AZ302" i="2"/>
  <c r="AZ299" i="2"/>
  <c r="AZ293" i="2"/>
  <c r="AZ276" i="2"/>
  <c r="AZ381" i="2"/>
  <c r="AZ375" i="2"/>
  <c r="AZ361" i="2"/>
  <c r="AZ334" i="2"/>
  <c r="AZ348" i="2"/>
  <c r="AZ343" i="2"/>
  <c r="AZ336" i="2"/>
  <c r="AZ290" i="2"/>
  <c r="AZ392" i="2"/>
  <c r="AZ360" i="2"/>
  <c r="AZ319" i="2"/>
  <c r="AZ317" i="2"/>
  <c r="AZ420" i="2"/>
  <c r="AZ308" i="2"/>
  <c r="AZ301" i="2"/>
  <c r="AZ263" i="2"/>
  <c r="AZ230" i="2"/>
  <c r="AZ203" i="2"/>
  <c r="AZ193" i="2"/>
  <c r="AZ237" i="2"/>
  <c r="AZ210" i="2"/>
  <c r="AZ436" i="2"/>
  <c r="AZ424" i="2"/>
  <c r="AZ413" i="2"/>
  <c r="AZ365" i="2"/>
  <c r="AZ310" i="2"/>
  <c r="AZ305" i="2"/>
  <c r="AZ303" i="2"/>
  <c r="AZ271" i="2"/>
  <c r="AZ266" i="2"/>
  <c r="AZ249" i="2"/>
  <c r="AZ246" i="2"/>
  <c r="AZ243" i="2"/>
  <c r="AZ227" i="2"/>
  <c r="AZ217" i="2"/>
  <c r="AZ190" i="2"/>
  <c r="AZ377" i="2"/>
  <c r="AZ357" i="2"/>
  <c r="AZ234" i="2"/>
  <c r="AZ373" i="2"/>
  <c r="AZ312" i="2"/>
  <c r="AZ269" i="2"/>
  <c r="AZ261" i="2"/>
  <c r="AZ258" i="2"/>
  <c r="AZ255" i="2"/>
  <c r="AZ214" i="2"/>
  <c r="AZ187" i="2"/>
  <c r="AZ177" i="2"/>
  <c r="AZ262" i="2"/>
  <c r="AZ259" i="2"/>
  <c r="AZ222" i="2"/>
  <c r="AZ403" i="2"/>
  <c r="AZ397" i="2"/>
  <c r="AZ351" i="2"/>
  <c r="AZ323" i="2"/>
  <c r="AZ275" i="2"/>
  <c r="AZ253" i="2"/>
  <c r="AZ201" i="2"/>
  <c r="AZ181" i="2"/>
  <c r="AZ178" i="2"/>
  <c r="AZ148" i="2"/>
  <c r="AZ138" i="2"/>
  <c r="AZ121" i="2"/>
  <c r="AZ425" i="2"/>
  <c r="AZ280" i="2"/>
  <c r="AZ267" i="2"/>
  <c r="AZ239" i="2"/>
  <c r="AZ175" i="2"/>
  <c r="AZ165" i="2"/>
  <c r="AZ155" i="2"/>
  <c r="AZ355" i="2"/>
  <c r="AZ340" i="2"/>
  <c r="AZ331" i="2"/>
  <c r="AZ327" i="2"/>
  <c r="AZ289" i="2"/>
  <c r="AZ241" i="2"/>
  <c r="AZ172" i="2"/>
  <c r="AZ162" i="2"/>
  <c r="AZ145" i="2"/>
  <c r="AZ135" i="2"/>
  <c r="AZ108" i="2"/>
  <c r="AZ104" i="2"/>
  <c r="AZ100" i="2"/>
  <c r="AZ96" i="2"/>
  <c r="AZ92" i="2"/>
  <c r="AZ88" i="2"/>
  <c r="AZ84" i="2"/>
  <c r="AZ80" i="2"/>
  <c r="AZ76" i="2"/>
  <c r="AZ72" i="2"/>
  <c r="AZ68" i="2"/>
  <c r="AZ64" i="2"/>
  <c r="AZ60" i="2"/>
  <c r="AZ56" i="2"/>
  <c r="AZ52" i="2"/>
  <c r="AZ48" i="2"/>
  <c r="AZ44" i="2"/>
  <c r="AZ40" i="2"/>
  <c r="AZ36" i="2"/>
  <c r="AZ32" i="2"/>
  <c r="AZ417" i="2"/>
  <c r="AZ300" i="2"/>
  <c r="AZ297" i="2"/>
  <c r="AZ294" i="2"/>
  <c r="AZ283" i="2"/>
  <c r="AZ199" i="2"/>
  <c r="AZ197" i="2"/>
  <c r="AZ423" i="2"/>
  <c r="AZ409" i="2"/>
  <c r="AZ277" i="2"/>
  <c r="AZ226" i="2"/>
  <c r="AZ218" i="2"/>
  <c r="AZ169" i="2"/>
  <c r="AZ159" i="2"/>
  <c r="AZ333" i="2"/>
  <c r="AZ254" i="2"/>
  <c r="AZ247" i="2"/>
  <c r="AZ221" i="2"/>
  <c r="AZ167" i="2"/>
  <c r="AZ140" i="2"/>
  <c r="AZ130" i="2"/>
  <c r="AZ113" i="2"/>
  <c r="AZ106" i="2"/>
  <c r="AZ102" i="2"/>
  <c r="AZ98" i="2"/>
  <c r="AZ94" i="2"/>
  <c r="AZ90" i="2"/>
  <c r="AZ86" i="2"/>
  <c r="AZ82" i="2"/>
  <c r="AZ78" i="2"/>
  <c r="AZ74" i="2"/>
  <c r="AZ70" i="2"/>
  <c r="AZ66" i="2"/>
  <c r="AZ62" i="2"/>
  <c r="AZ58" i="2"/>
  <c r="AZ54" i="2"/>
  <c r="AZ281" i="2"/>
  <c r="AZ219" i="2"/>
  <c r="AZ186" i="2"/>
  <c r="AZ161" i="2"/>
  <c r="AZ157" i="2"/>
  <c r="AZ153" i="2"/>
  <c r="AZ151" i="2"/>
  <c r="AZ139" i="2"/>
  <c r="AZ134" i="2"/>
  <c r="AZ112" i="2"/>
  <c r="AZ89" i="2"/>
  <c r="AZ57" i="2"/>
  <c r="AZ231" i="2"/>
  <c r="AZ225" i="2"/>
  <c r="AZ213" i="2"/>
  <c r="AZ207" i="2"/>
  <c r="AZ141" i="2"/>
  <c r="AZ95" i="2"/>
  <c r="AZ63" i="2"/>
  <c r="AZ38" i="2"/>
  <c r="AZ296" i="2"/>
  <c r="AZ265" i="2"/>
  <c r="AZ127" i="2"/>
  <c r="AZ120" i="2"/>
  <c r="AZ115" i="2"/>
  <c r="AZ101" i="2"/>
  <c r="AZ69" i="2"/>
  <c r="AZ45" i="2"/>
  <c r="AZ288" i="2"/>
  <c r="AZ284" i="2"/>
  <c r="AZ132" i="2"/>
  <c r="AZ107" i="2"/>
  <c r="AZ368" i="2"/>
  <c r="AZ251" i="2"/>
  <c r="AZ198" i="2"/>
  <c r="AZ195" i="2"/>
  <c r="AZ137" i="2"/>
  <c r="AZ125" i="2"/>
  <c r="AZ110" i="2"/>
  <c r="AZ81" i="2"/>
  <c r="AZ42" i="2"/>
  <c r="AZ421" i="2"/>
  <c r="AZ295" i="2"/>
  <c r="AZ282" i="2"/>
  <c r="AZ211" i="2"/>
  <c r="AZ194" i="2"/>
  <c r="AZ85" i="2"/>
  <c r="AZ53" i="2"/>
  <c r="AZ50" i="2"/>
  <c r="AZ26" i="2"/>
  <c r="AZ415" i="2"/>
  <c r="AZ206" i="2"/>
  <c r="AZ149" i="2"/>
  <c r="AZ133" i="2"/>
  <c r="AZ128" i="2"/>
  <c r="AZ67" i="2"/>
  <c r="AZ21" i="2"/>
  <c r="AZ17" i="2"/>
  <c r="AZ13" i="2"/>
  <c r="AZ9" i="2"/>
  <c r="AZ5" i="2"/>
  <c r="AZ46" i="2"/>
  <c r="AZ10" i="2"/>
  <c r="AZ6" i="2"/>
  <c r="AZ313" i="2"/>
  <c r="AZ242" i="2"/>
  <c r="AZ233" i="2"/>
  <c r="AZ103" i="2"/>
  <c r="AZ35" i="2"/>
  <c r="AZ18" i="2"/>
  <c r="AZ14" i="2"/>
  <c r="AZ189" i="2"/>
  <c r="AZ163" i="2"/>
  <c r="AZ71" i="2"/>
  <c r="AZ292" i="2"/>
  <c r="AZ114" i="2"/>
  <c r="AZ202" i="2"/>
  <c r="AZ171" i="2"/>
  <c r="AZ160" i="2"/>
  <c r="AZ105" i="2"/>
  <c r="AZ75" i="2"/>
  <c r="AZ73" i="2"/>
  <c r="AZ33" i="2"/>
  <c r="AZ28" i="2"/>
  <c r="AZ25" i="2"/>
  <c r="AZ122" i="2"/>
  <c r="AZ117" i="2"/>
  <c r="AZ22" i="2"/>
  <c r="AZ209" i="2"/>
  <c r="AZ205" i="2"/>
  <c r="AZ93" i="2"/>
  <c r="AZ119" i="2"/>
  <c r="AZ344" i="2"/>
  <c r="AZ287" i="2"/>
  <c r="AZ250" i="2"/>
  <c r="AZ223" i="2"/>
  <c r="AZ183" i="2"/>
  <c r="AZ168" i="2"/>
  <c r="AZ154" i="2"/>
  <c r="AZ143" i="2"/>
  <c r="AZ91" i="2"/>
  <c r="AZ359" i="2"/>
  <c r="AZ185" i="2"/>
  <c r="AZ150" i="2"/>
  <c r="AZ129" i="2"/>
  <c r="AZ116" i="2"/>
  <c r="AZ97" i="2"/>
  <c r="AZ47" i="2"/>
  <c r="AZ34" i="2"/>
  <c r="AZ285" i="2"/>
  <c r="AZ235" i="2"/>
  <c r="AZ164" i="2"/>
  <c r="AZ147" i="2"/>
  <c r="AZ126" i="2"/>
  <c r="AZ118" i="2"/>
  <c r="AZ111" i="2"/>
  <c r="AZ55" i="2"/>
  <c r="AZ51" i="2"/>
  <c r="AZ43" i="2"/>
  <c r="AZ41" i="2"/>
  <c r="AZ384" i="2"/>
  <c r="AZ245" i="2"/>
  <c r="AZ238" i="2"/>
  <c r="AZ12" i="2"/>
  <c r="AZ83" i="2"/>
  <c r="AZ166" i="2"/>
  <c r="AZ124" i="2"/>
  <c r="AZ77" i="2"/>
  <c r="AZ229" i="2"/>
  <c r="AZ87" i="2"/>
  <c r="AZ16" i="2"/>
  <c r="AZ99" i="2"/>
  <c r="AZ20" i="2"/>
  <c r="AZ27" i="2"/>
  <c r="AZ7" i="2"/>
  <c r="AZ274" i="2"/>
  <c r="AZ59" i="2"/>
  <c r="AZ215" i="2"/>
  <c r="AZ182" i="2"/>
  <c r="AZ170" i="2"/>
  <c r="AZ156" i="2"/>
  <c r="AZ30" i="2"/>
  <c r="AZ144" i="2"/>
  <c r="AZ273" i="2"/>
  <c r="AZ179" i="2"/>
  <c r="AZ142" i="2"/>
  <c r="AZ37" i="2"/>
  <c r="AZ65" i="2"/>
  <c r="AZ19" i="2"/>
  <c r="BA4" i="2"/>
  <c r="AZ191" i="2"/>
  <c r="AZ158" i="2"/>
  <c r="AZ61" i="2"/>
  <c r="AZ278" i="2"/>
  <c r="AZ109" i="2"/>
  <c r="AZ298" i="2"/>
  <c r="AZ173" i="2"/>
  <c r="AZ123" i="2"/>
  <c r="AZ31" i="2"/>
  <c r="AZ23" i="2"/>
  <c r="AZ270" i="2"/>
  <c r="AZ8" i="2"/>
  <c r="AZ257" i="2"/>
  <c r="AZ24" i="2"/>
  <c r="AZ79" i="2"/>
  <c r="AZ15" i="2"/>
  <c r="AZ131" i="2"/>
  <c r="AZ136" i="2"/>
  <c r="AZ29" i="2"/>
  <c r="AZ49" i="2"/>
  <c r="AZ11" i="2"/>
  <c r="AZ146" i="2"/>
  <c r="AZ291" i="2"/>
  <c r="AZ174" i="2"/>
  <c r="AZ39" i="2"/>
  <c r="AZ152" i="2"/>
  <c r="N7" i="24"/>
  <c r="N33" i="24" s="1" a="1"/>
  <c r="N33" i="24" s="1"/>
  <c r="N7" i="23"/>
  <c r="N33" i="23" s="1" a="1"/>
  <c r="N33" i="23" s="1"/>
  <c r="O7" i="21"/>
  <c r="O33" i="21" s="1" a="1"/>
  <c r="O33" i="21" s="1"/>
  <c r="AV21" i="17" l="1"/>
  <c r="AW20" i="17"/>
  <c r="AW21" i="17" s="1"/>
  <c r="AV21" i="25"/>
  <c r="AW20" i="25"/>
  <c r="AW21" i="25" s="1"/>
  <c r="N11" i="24" a="1"/>
  <c r="N11" i="24" s="1"/>
  <c r="N26" i="24" a="1"/>
  <c r="N26" i="24" s="1"/>
  <c r="N29" i="24" a="1"/>
  <c r="N29" i="24" s="1"/>
  <c r="N32" i="24" a="1"/>
  <c r="N32" i="24" s="1"/>
  <c r="N31" i="24" a="1"/>
  <c r="N31" i="24" s="1"/>
  <c r="N18" i="24" a="1"/>
  <c r="N18" i="24" s="1"/>
  <c r="N21" i="24" a="1"/>
  <c r="N21" i="24" s="1"/>
  <c r="N24" i="24" a="1"/>
  <c r="N24" i="24" s="1"/>
  <c r="N23" i="24" a="1"/>
  <c r="N23" i="24" s="1"/>
  <c r="N15" i="24" a="1"/>
  <c r="N15" i="24" s="1"/>
  <c r="N10" i="24" a="1"/>
  <c r="N10" i="24" s="1"/>
  <c r="N13" i="24" a="1"/>
  <c r="N13" i="24" s="1"/>
  <c r="N16" i="24" a="1"/>
  <c r="N16" i="24" s="1"/>
  <c r="N30" i="24" a="1"/>
  <c r="N30" i="24" s="1"/>
  <c r="N22" i="24" a="1"/>
  <c r="N22" i="24" s="1"/>
  <c r="N25" i="24" a="1"/>
  <c r="N25" i="24" s="1"/>
  <c r="N28" i="24" a="1"/>
  <c r="N28" i="24" s="1"/>
  <c r="N27" i="24" a="1"/>
  <c r="N27" i="24" s="1"/>
  <c r="N12" i="24" a="1"/>
  <c r="N12" i="24" s="1"/>
  <c r="N14" i="24" a="1"/>
  <c r="N14" i="24" s="1"/>
  <c r="N17" i="24" a="1"/>
  <c r="N17" i="24" s="1"/>
  <c r="N20" i="24" a="1"/>
  <c r="N20" i="24" s="1"/>
  <c r="N19" i="24" a="1"/>
  <c r="N19" i="24" s="1"/>
  <c r="N9" i="24" a="1"/>
  <c r="N9" i="24" s="1"/>
  <c r="N12" i="23" a="1"/>
  <c r="N12" i="23" s="1"/>
  <c r="N11" i="23" a="1"/>
  <c r="N11" i="23" s="1"/>
  <c r="N9" i="23" a="1"/>
  <c r="N9" i="23" s="1"/>
  <c r="N32" i="23" a="1"/>
  <c r="N32" i="23" s="1"/>
  <c r="N31" i="23" a="1"/>
  <c r="N31" i="23" s="1"/>
  <c r="N30" i="23" a="1"/>
  <c r="N30" i="23" s="1"/>
  <c r="N17" i="23" a="1"/>
  <c r="N17" i="23" s="1"/>
  <c r="N29" i="23" a="1"/>
  <c r="N29" i="23" s="1"/>
  <c r="N28" i="23" a="1"/>
  <c r="N28" i="23" s="1"/>
  <c r="N27" i="23" a="1"/>
  <c r="N27" i="23" s="1"/>
  <c r="N26" i="23" a="1"/>
  <c r="N26" i="23" s="1"/>
  <c r="N25" i="23" a="1"/>
  <c r="N25" i="23" s="1"/>
  <c r="N22" i="23" a="1"/>
  <c r="N22" i="23" s="1"/>
  <c r="N24" i="23" a="1"/>
  <c r="N24" i="23" s="1"/>
  <c r="N23" i="23" a="1"/>
  <c r="N23" i="23" s="1"/>
  <c r="N21" i="23" a="1"/>
  <c r="N21" i="23" s="1"/>
  <c r="N20" i="23" a="1"/>
  <c r="N20" i="23" s="1"/>
  <c r="N18" i="23" a="1"/>
  <c r="N18" i="23" s="1"/>
  <c r="N19" i="23" a="1"/>
  <c r="N19" i="23" s="1"/>
  <c r="N16" i="23" a="1"/>
  <c r="N16" i="23" s="1"/>
  <c r="N14" i="23" a="1"/>
  <c r="N14" i="23" s="1"/>
  <c r="N15" i="23" a="1"/>
  <c r="N15" i="23" s="1"/>
  <c r="N10" i="23" a="1"/>
  <c r="N10" i="23" s="1"/>
  <c r="N13" i="23" a="1"/>
  <c r="N13" i="23" s="1"/>
  <c r="O29" i="21" a="1"/>
  <c r="O29" i="21" s="1"/>
  <c r="O21" i="21" a="1"/>
  <c r="O21" i="21" s="1"/>
  <c r="O13" i="21" a="1"/>
  <c r="O13" i="21" s="1"/>
  <c r="O9" i="21" a="1"/>
  <c r="O9" i="21" s="1"/>
  <c r="O30" i="21" a="1"/>
  <c r="O30" i="21" s="1"/>
  <c r="O22" i="21" a="1"/>
  <c r="O22" i="21" s="1"/>
  <c r="O14" i="21" a="1"/>
  <c r="O14" i="21" s="1"/>
  <c r="O31" i="21" a="1"/>
  <c r="O31" i="21" s="1"/>
  <c r="O23" i="21" a="1"/>
  <c r="O23" i="21" s="1"/>
  <c r="O15" i="21" a="1"/>
  <c r="O15" i="21" s="1"/>
  <c r="O32" i="21" a="1"/>
  <c r="O32" i="21" s="1"/>
  <c r="O24" i="21" a="1"/>
  <c r="O24" i="21" s="1"/>
  <c r="O17" i="21" a="1"/>
  <c r="O17" i="21" s="1"/>
  <c r="O25" i="21" a="1"/>
  <c r="O25" i="21" s="1"/>
  <c r="O26" i="21" a="1"/>
  <c r="O26" i="21" s="1"/>
  <c r="O18" i="21" a="1"/>
  <c r="O18" i="21" s="1"/>
  <c r="O10" i="21" a="1"/>
  <c r="O10" i="21" s="1"/>
  <c r="O27" i="21" a="1"/>
  <c r="O27" i="21" s="1"/>
  <c r="O19" i="21" a="1"/>
  <c r="O19" i="21" s="1"/>
  <c r="O11" i="21" a="1"/>
  <c r="O11" i="21" s="1"/>
  <c r="O16" i="21" a="1"/>
  <c r="O16" i="21" s="1"/>
  <c r="O28" i="21" a="1"/>
  <c r="O28" i="21" s="1"/>
  <c r="O20" i="21" a="1"/>
  <c r="O20" i="21" s="1"/>
  <c r="O12" i="21" a="1"/>
  <c r="O12" i="21" s="1"/>
  <c r="BA449" i="2"/>
  <c r="BA445" i="2"/>
  <c r="BA441" i="2"/>
  <c r="BA437" i="2"/>
  <c r="BA433" i="2"/>
  <c r="BA429" i="2"/>
  <c r="BA425" i="2"/>
  <c r="BA421" i="2"/>
  <c r="BA417" i="2"/>
  <c r="BA413" i="2"/>
  <c r="BA409" i="2"/>
  <c r="BA405" i="2"/>
  <c r="BA401" i="2"/>
  <c r="BA397" i="2"/>
  <c r="BA393" i="2"/>
  <c r="BA443" i="2"/>
  <c r="BA412" i="2"/>
  <c r="BA410" i="2"/>
  <c r="BA395" i="2"/>
  <c r="BA379" i="2"/>
  <c r="BA362" i="2"/>
  <c r="BA352" i="2"/>
  <c r="BA335" i="2"/>
  <c r="BA331" i="2"/>
  <c r="BA327" i="2"/>
  <c r="BA323" i="2"/>
  <c r="BA319" i="2"/>
  <c r="BA315" i="2"/>
  <c r="BA311" i="2"/>
  <c r="BA307" i="2"/>
  <c r="BA439" i="2"/>
  <c r="BA408" i="2"/>
  <c r="BA406" i="2"/>
  <c r="BA388" i="2"/>
  <c r="BA369" i="2"/>
  <c r="BA359" i="2"/>
  <c r="BA342" i="2"/>
  <c r="BA435" i="2"/>
  <c r="BA404" i="2"/>
  <c r="BA402" i="2"/>
  <c r="BA376" i="2"/>
  <c r="BA431" i="2"/>
  <c r="BA400" i="2"/>
  <c r="BA383" i="2"/>
  <c r="BA366" i="2"/>
  <c r="BA356" i="2"/>
  <c r="BA427" i="2"/>
  <c r="BA391" i="2"/>
  <c r="BA373" i="2"/>
  <c r="BA363" i="2"/>
  <c r="BA436" i="2"/>
  <c r="BA434" i="2"/>
  <c r="BA403" i="2"/>
  <c r="BA440" i="2"/>
  <c r="BA399" i="2"/>
  <c r="BA347" i="2"/>
  <c r="BA414" i="2"/>
  <c r="BA411" i="2"/>
  <c r="BA389" i="2"/>
  <c r="BA367" i="2"/>
  <c r="BA358" i="2"/>
  <c r="BA422" i="2"/>
  <c r="BA419" i="2"/>
  <c r="BA340" i="2"/>
  <c r="BA430" i="2"/>
  <c r="BA396" i="2"/>
  <c r="BA380" i="2"/>
  <c r="BA448" i="2"/>
  <c r="BA442" i="2"/>
  <c r="BA384" i="2"/>
  <c r="BA365" i="2"/>
  <c r="BA345" i="2"/>
  <c r="BA305" i="2"/>
  <c r="BA301" i="2"/>
  <c r="BA297" i="2"/>
  <c r="BA293" i="2"/>
  <c r="BA289" i="2"/>
  <c r="BA285" i="2"/>
  <c r="BA281" i="2"/>
  <c r="BA277" i="2"/>
  <c r="BA447" i="2"/>
  <c r="BA444" i="2"/>
  <c r="BA438" i="2"/>
  <c r="BA426" i="2"/>
  <c r="BA423" i="2"/>
  <c r="BA415" i="2"/>
  <c r="BA368" i="2"/>
  <c r="BA355" i="2"/>
  <c r="BA353" i="2"/>
  <c r="BA313" i="2"/>
  <c r="BA378" i="2"/>
  <c r="BA346" i="2"/>
  <c r="BA330" i="2"/>
  <c r="BA286" i="2"/>
  <c r="BA394" i="2"/>
  <c r="BA387" i="2"/>
  <c r="BA364" i="2"/>
  <c r="BA332" i="2"/>
  <c r="BA328" i="2"/>
  <c r="BA324" i="2"/>
  <c r="BA320" i="2"/>
  <c r="BA318" i="2"/>
  <c r="BA316" i="2"/>
  <c r="BA302" i="2"/>
  <c r="BA299" i="2"/>
  <c r="BA276" i="2"/>
  <c r="BA381" i="2"/>
  <c r="BA375" i="2"/>
  <c r="BA361" i="2"/>
  <c r="BA341" i="2"/>
  <c r="BA334" i="2"/>
  <c r="BA326" i="2"/>
  <c r="BA322" i="2"/>
  <c r="BA296" i="2"/>
  <c r="BA283" i="2"/>
  <c r="BA418" i="2"/>
  <c r="BA390" i="2"/>
  <c r="BA386" i="2"/>
  <c r="BA348" i="2"/>
  <c r="BA343" i="2"/>
  <c r="BA336" i="2"/>
  <c r="BA372" i="2"/>
  <c r="BA350" i="2"/>
  <c r="BA312" i="2"/>
  <c r="BA280" i="2"/>
  <c r="BA424" i="2"/>
  <c r="BA357" i="2"/>
  <c r="BA329" i="2"/>
  <c r="BA325" i="2"/>
  <c r="BA306" i="2"/>
  <c r="BA288" i="2"/>
  <c r="BA278" i="2"/>
  <c r="BA370" i="2"/>
  <c r="BA321" i="2"/>
  <c r="BA237" i="2"/>
  <c r="BA220" i="2"/>
  <c r="BA210" i="2"/>
  <c r="BA407" i="2"/>
  <c r="BA382" i="2"/>
  <c r="BA310" i="2"/>
  <c r="BA303" i="2"/>
  <c r="BA271" i="2"/>
  <c r="BA266" i="2"/>
  <c r="BA249" i="2"/>
  <c r="BA246" i="2"/>
  <c r="BA243" i="2"/>
  <c r="BA240" i="2"/>
  <c r="BA227" i="2"/>
  <c r="BA217" i="2"/>
  <c r="BA200" i="2"/>
  <c r="BA377" i="2"/>
  <c r="BA339" i="2"/>
  <c r="BA234" i="2"/>
  <c r="BA207" i="2"/>
  <c r="BA197" i="2"/>
  <c r="BA269" i="2"/>
  <c r="BA261" i="2"/>
  <c r="BA258" i="2"/>
  <c r="BA255" i="2"/>
  <c r="BA252" i="2"/>
  <c r="BA231" i="2"/>
  <c r="BA221" i="2"/>
  <c r="BA204" i="2"/>
  <c r="BA194" i="2"/>
  <c r="BA416" i="2"/>
  <c r="BA309" i="2"/>
  <c r="BA265" i="2"/>
  <c r="BA229" i="2"/>
  <c r="BA212" i="2"/>
  <c r="BA267" i="2"/>
  <c r="BA239" i="2"/>
  <c r="BA187" i="2"/>
  <c r="BA184" i="2"/>
  <c r="BA175" i="2"/>
  <c r="BA165" i="2"/>
  <c r="BA155" i="2"/>
  <c r="BA128" i="2"/>
  <c r="BA118" i="2"/>
  <c r="BA314" i="2"/>
  <c r="BA260" i="2"/>
  <c r="BA241" i="2"/>
  <c r="BA190" i="2"/>
  <c r="BA172" i="2"/>
  <c r="BA162" i="2"/>
  <c r="BA145" i="2"/>
  <c r="BA432" i="2"/>
  <c r="BA300" i="2"/>
  <c r="BA294" i="2"/>
  <c r="BA272" i="2"/>
  <c r="BA262" i="2"/>
  <c r="BA199" i="2"/>
  <c r="BA152" i="2"/>
  <c r="BA142" i="2"/>
  <c r="BA125" i="2"/>
  <c r="BA115" i="2"/>
  <c r="BA248" i="2"/>
  <c r="BA228" i="2"/>
  <c r="BA226" i="2"/>
  <c r="BA224" i="2"/>
  <c r="BA222" i="2"/>
  <c r="BA218" i="2"/>
  <c r="BA214" i="2"/>
  <c r="BA446" i="2"/>
  <c r="BA274" i="2"/>
  <c r="BA264" i="2"/>
  <c r="BA257" i="2"/>
  <c r="BA250" i="2"/>
  <c r="BA232" i="2"/>
  <c r="BA230" i="2"/>
  <c r="BA216" i="2"/>
  <c r="BA195" i="2"/>
  <c r="BA166" i="2"/>
  <c r="BA149" i="2"/>
  <c r="BA139" i="2"/>
  <c r="BA198" i="2"/>
  <c r="BA189" i="2"/>
  <c r="BA186" i="2"/>
  <c r="BA177" i="2"/>
  <c r="BA174" i="2"/>
  <c r="BA157" i="2"/>
  <c r="BA147" i="2"/>
  <c r="BA120" i="2"/>
  <c r="BA110" i="2"/>
  <c r="BA392" i="2"/>
  <c r="BA225" i="2"/>
  <c r="BA213" i="2"/>
  <c r="BA193" i="2"/>
  <c r="BA141" i="2"/>
  <c r="BA95" i="2"/>
  <c r="BA92" i="2"/>
  <c r="BA63" i="2"/>
  <c r="BA60" i="2"/>
  <c r="BA48" i="2"/>
  <c r="BA196" i="2"/>
  <c r="BA127" i="2"/>
  <c r="BA101" i="2"/>
  <c r="BA98" i="2"/>
  <c r="BA69" i="2"/>
  <c r="BA66" i="2"/>
  <c r="BA45" i="2"/>
  <c r="BA28" i="2"/>
  <c r="BA24" i="2"/>
  <c r="BA398" i="2"/>
  <c r="BA354" i="2"/>
  <c r="BA284" i="2"/>
  <c r="BA132" i="2"/>
  <c r="BA107" i="2"/>
  <c r="BA104" i="2"/>
  <c r="BA75" i="2"/>
  <c r="BA72" i="2"/>
  <c r="BA333" i="2"/>
  <c r="BA251" i="2"/>
  <c r="BA244" i="2"/>
  <c r="BA181" i="2"/>
  <c r="BA137" i="2"/>
  <c r="BA81" i="2"/>
  <c r="BA78" i="2"/>
  <c r="BA360" i="2"/>
  <c r="BA292" i="2"/>
  <c r="BA268" i="2"/>
  <c r="BA254" i="2"/>
  <c r="BA247" i="2"/>
  <c r="BA201" i="2"/>
  <c r="BA176" i="2"/>
  <c r="BA87" i="2"/>
  <c r="BA84" i="2"/>
  <c r="BA55" i="2"/>
  <c r="BA52" i="2"/>
  <c r="BA49" i="2"/>
  <c r="BA32" i="2"/>
  <c r="BA351" i="2"/>
  <c r="BA337" i="2"/>
  <c r="BA290" i="2"/>
  <c r="BA208" i="2"/>
  <c r="BA182" i="2"/>
  <c r="BA138" i="2"/>
  <c r="BA133" i="2"/>
  <c r="BA126" i="2"/>
  <c r="BA111" i="2"/>
  <c r="BA91" i="2"/>
  <c r="BA88" i="2"/>
  <c r="BA59" i="2"/>
  <c r="BA56" i="2"/>
  <c r="BA40" i="2"/>
  <c r="BA30" i="2"/>
  <c r="BA242" i="2"/>
  <c r="BA233" i="2"/>
  <c r="BA130" i="2"/>
  <c r="BA103" i="2"/>
  <c r="BA96" i="2"/>
  <c r="BA35" i="2"/>
  <c r="BA105" i="2"/>
  <c r="BA44" i="2"/>
  <c r="BA33" i="2"/>
  <c r="BA114" i="2"/>
  <c r="BA77" i="2"/>
  <c r="BA282" i="2"/>
  <c r="BA219" i="2"/>
  <c r="BA163" i="2"/>
  <c r="BA135" i="2"/>
  <c r="BA80" i="2"/>
  <c r="BA71" i="2"/>
  <c r="BA50" i="2"/>
  <c r="BA46" i="2"/>
  <c r="BA42" i="2"/>
  <c r="BA73" i="2"/>
  <c r="BA25" i="2"/>
  <c r="BA119" i="2"/>
  <c r="BA100" i="2"/>
  <c r="BA62" i="2"/>
  <c r="BA298" i="2"/>
  <c r="BA179" i="2"/>
  <c r="BA202" i="2"/>
  <c r="BA180" i="2"/>
  <c r="BA171" i="2"/>
  <c r="BA160" i="2"/>
  <c r="BA371" i="2"/>
  <c r="BA31" i="2"/>
  <c r="BA245" i="2"/>
  <c r="BA170" i="2"/>
  <c r="BA151" i="2"/>
  <c r="BA344" i="2"/>
  <c r="BA287" i="2"/>
  <c r="BA256" i="2"/>
  <c r="BA223" i="2"/>
  <c r="BA183" i="2"/>
  <c r="BA168" i="2"/>
  <c r="BA154" i="2"/>
  <c r="BA143" i="2"/>
  <c r="BA122" i="2"/>
  <c r="BA117" i="2"/>
  <c r="BA89" i="2"/>
  <c r="BA82" i="2"/>
  <c r="BA58" i="2"/>
  <c r="BA22" i="2"/>
  <c r="BA18" i="2"/>
  <c r="BA14" i="2"/>
  <c r="BA10" i="2"/>
  <c r="BA6" i="2"/>
  <c r="BA93" i="2"/>
  <c r="BA54" i="2"/>
  <c r="BA148" i="2"/>
  <c r="BA112" i="2"/>
  <c r="BA270" i="2"/>
  <c r="BA236" i="2"/>
  <c r="BA209" i="2"/>
  <c r="BA205" i="2"/>
  <c r="BA140" i="2"/>
  <c r="BA235" i="2"/>
  <c r="BA167" i="2"/>
  <c r="BA164" i="2"/>
  <c r="BA121" i="2"/>
  <c r="BA51" i="2"/>
  <c r="BA43" i="2"/>
  <c r="BA41" i="2"/>
  <c r="BB4" i="2"/>
  <c r="BA349" i="2"/>
  <c r="BA279" i="2"/>
  <c r="BA188" i="2"/>
  <c r="BA153" i="2"/>
  <c r="BA144" i="2"/>
  <c r="BA131" i="2"/>
  <c r="BA99" i="2"/>
  <c r="BA74" i="2"/>
  <c r="BA53" i="2"/>
  <c r="BA253" i="2"/>
  <c r="BA83" i="2"/>
  <c r="BA67" i="2"/>
  <c r="BA16" i="2"/>
  <c r="BA156" i="2"/>
  <c r="BA5" i="2"/>
  <c r="BA259" i="2"/>
  <c r="BA94" i="2"/>
  <c r="BA86" i="2"/>
  <c r="BA9" i="2"/>
  <c r="BA428" i="2"/>
  <c r="BA304" i="2"/>
  <c r="BA116" i="2"/>
  <c r="BA129" i="2"/>
  <c r="BA420" i="2"/>
  <c r="BA215" i="2"/>
  <c r="BA108" i="2"/>
  <c r="BA90" i="2"/>
  <c r="BA70" i="2"/>
  <c r="BA27" i="2"/>
  <c r="BA7" i="2"/>
  <c r="BA134" i="2"/>
  <c r="BA124" i="2"/>
  <c r="BA102" i="2"/>
  <c r="BA11" i="2"/>
  <c r="BA206" i="2"/>
  <c r="BA295" i="2"/>
  <c r="BA161" i="2"/>
  <c r="BA150" i="2"/>
  <c r="BA38" i="2"/>
  <c r="BA20" i="2"/>
  <c r="BA275" i="2"/>
  <c r="BA173" i="2"/>
  <c r="BA123" i="2"/>
  <c r="BA97" i="2"/>
  <c r="BA65" i="2"/>
  <c r="BA26" i="2"/>
  <c r="BA19" i="2"/>
  <c r="BA17" i="2"/>
  <c r="BA76" i="2"/>
  <c r="BA317" i="2"/>
  <c r="BA185" i="2"/>
  <c r="BA158" i="2"/>
  <c r="BA68" i="2"/>
  <c r="BA61" i="2"/>
  <c r="BA23" i="2"/>
  <c r="BA109" i="2"/>
  <c r="BA64" i="2"/>
  <c r="BA39" i="2"/>
  <c r="BA8" i="2"/>
  <c r="BA385" i="2"/>
  <c r="BA338" i="2"/>
  <c r="BA146" i="2"/>
  <c r="BA136" i="2"/>
  <c r="BA79" i="2"/>
  <c r="BA308" i="2"/>
  <c r="BA211" i="2"/>
  <c r="BA191" i="2"/>
  <c r="BA34" i="2"/>
  <c r="BA263" i="2"/>
  <c r="BA21" i="2"/>
  <c r="BA374" i="2"/>
  <c r="BA178" i="2"/>
  <c r="BA203" i="2"/>
  <c r="BA113" i="2"/>
  <c r="BA238" i="2"/>
  <c r="BA169" i="2"/>
  <c r="BA36" i="2"/>
  <c r="BA273" i="2"/>
  <c r="BA192" i="2"/>
  <c r="BA57" i="2"/>
  <c r="BA13" i="2"/>
  <c r="BA12" i="2"/>
  <c r="BA106" i="2"/>
  <c r="BA291" i="2"/>
  <c r="BA159" i="2"/>
  <c r="BA37" i="2"/>
  <c r="BA29" i="2"/>
  <c r="BA15" i="2"/>
  <c r="BA47" i="2"/>
  <c r="BA85" i="2"/>
  <c r="O7" i="24"/>
  <c r="O33" i="24" s="1" a="1"/>
  <c r="O33" i="24" s="1"/>
  <c r="O7" i="23"/>
  <c r="O33" i="23" s="1" a="1"/>
  <c r="O33" i="23" s="1"/>
  <c r="P7" i="21"/>
  <c r="P33" i="21" s="1" a="1"/>
  <c r="P33" i="21" s="1"/>
  <c r="O12" i="24" l="1" a="1"/>
  <c r="O12" i="24" s="1"/>
  <c r="O31" i="24" a="1"/>
  <c r="O31" i="24" s="1"/>
  <c r="O18" i="24" a="1"/>
  <c r="O18" i="24" s="1"/>
  <c r="O23" i="24" a="1"/>
  <c r="O23" i="24" s="1"/>
  <c r="O10" i="24" a="1"/>
  <c r="O10" i="24" s="1"/>
  <c r="O25" i="24" a="1"/>
  <c r="O25" i="24" s="1"/>
  <c r="O15" i="24" a="1"/>
  <c r="O15" i="24" s="1"/>
  <c r="O28" i="24" a="1"/>
  <c r="O28" i="24" s="1"/>
  <c r="O30" i="24" a="1"/>
  <c r="O30" i="24" s="1"/>
  <c r="O17" i="24" a="1"/>
  <c r="O17" i="24" s="1"/>
  <c r="O24" i="24" a="1"/>
  <c r="O24" i="24" s="1"/>
  <c r="O22" i="24" a="1"/>
  <c r="O22" i="24" s="1"/>
  <c r="O9" i="24" a="1"/>
  <c r="O9" i="24" s="1"/>
  <c r="O14" i="24" a="1"/>
  <c r="O14" i="24" s="1"/>
  <c r="O19" i="24" a="1"/>
  <c r="O19" i="24" s="1"/>
  <c r="O29" i="24" a="1"/>
  <c r="O29" i="24" s="1"/>
  <c r="O32" i="24" a="1"/>
  <c r="O32" i="24" s="1"/>
  <c r="O16" i="24" a="1"/>
  <c r="O16" i="24" s="1"/>
  <c r="O21" i="24" a="1"/>
  <c r="O21" i="24" s="1"/>
  <c r="O11" i="24" a="1"/>
  <c r="O11" i="24" s="1"/>
  <c r="O20" i="24" a="1"/>
  <c r="O20" i="24" s="1"/>
  <c r="O26" i="24" a="1"/>
  <c r="O26" i="24" s="1"/>
  <c r="O13" i="24" a="1"/>
  <c r="O13" i="24" s="1"/>
  <c r="O27" i="24" a="1"/>
  <c r="O27" i="24" s="1"/>
  <c r="O12" i="23" a="1"/>
  <c r="O12" i="23" s="1"/>
  <c r="O11" i="23" a="1"/>
  <c r="O11" i="23" s="1"/>
  <c r="O9" i="23" a="1"/>
  <c r="O9" i="23" s="1"/>
  <c r="O32" i="23" a="1"/>
  <c r="O32" i="23" s="1"/>
  <c r="O31" i="23" a="1"/>
  <c r="O31" i="23" s="1"/>
  <c r="O30" i="23" a="1"/>
  <c r="O30" i="23" s="1"/>
  <c r="O29" i="23" a="1"/>
  <c r="O29" i="23" s="1"/>
  <c r="O16" i="23" a="1"/>
  <c r="O16" i="23" s="1"/>
  <c r="O28" i="23" a="1"/>
  <c r="O28" i="23" s="1"/>
  <c r="O27" i="23" a="1"/>
  <c r="O27" i="23" s="1"/>
  <c r="O26" i="23" a="1"/>
  <c r="O26" i="23" s="1"/>
  <c r="O25" i="23" a="1"/>
  <c r="O25" i="23" s="1"/>
  <c r="O22" i="23" a="1"/>
  <c r="O22" i="23" s="1"/>
  <c r="O21" i="23" a="1"/>
  <c r="O21" i="23" s="1"/>
  <c r="O24" i="23" a="1"/>
  <c r="O24" i="23" s="1"/>
  <c r="O23" i="23" a="1"/>
  <c r="O23" i="23" s="1"/>
  <c r="O20" i="23" a="1"/>
  <c r="O20" i="23" s="1"/>
  <c r="O18" i="23" a="1"/>
  <c r="O18" i="23" s="1"/>
  <c r="O19" i="23" a="1"/>
  <c r="O19" i="23" s="1"/>
  <c r="O17" i="23" a="1"/>
  <c r="O17" i="23" s="1"/>
  <c r="O15" i="23" a="1"/>
  <c r="O15" i="23" s="1"/>
  <c r="O13" i="23" a="1"/>
  <c r="O13" i="23" s="1"/>
  <c r="O10" i="23" a="1"/>
  <c r="O10" i="23" s="1"/>
  <c r="O14" i="23" a="1"/>
  <c r="O14" i="23" s="1"/>
  <c r="P29" i="21" a="1"/>
  <c r="P29" i="21" s="1"/>
  <c r="P21" i="21" a="1"/>
  <c r="P21" i="21" s="1"/>
  <c r="P13" i="21" a="1"/>
  <c r="P13" i="21" s="1"/>
  <c r="P9" i="21" a="1"/>
  <c r="P9" i="21" s="1"/>
  <c r="P30" i="21" a="1"/>
  <c r="P30" i="21" s="1"/>
  <c r="P22" i="21" a="1"/>
  <c r="P22" i="21" s="1"/>
  <c r="P14" i="21" a="1"/>
  <c r="P14" i="21" s="1"/>
  <c r="P31" i="21" a="1"/>
  <c r="P31" i="21" s="1"/>
  <c r="P23" i="21" a="1"/>
  <c r="P23" i="21" s="1"/>
  <c r="P15" i="21" a="1"/>
  <c r="P15" i="21" s="1"/>
  <c r="P32" i="21" a="1"/>
  <c r="P32" i="21" s="1"/>
  <c r="P24" i="21" a="1"/>
  <c r="P24" i="21" s="1"/>
  <c r="P16" i="21" a="1"/>
  <c r="P16" i="21" s="1"/>
  <c r="P25" i="21" a="1"/>
  <c r="P25" i="21" s="1"/>
  <c r="P17" i="21" a="1"/>
  <c r="P17" i="21" s="1"/>
  <c r="P26" i="21" a="1"/>
  <c r="P26" i="21" s="1"/>
  <c r="P18" i="21" a="1"/>
  <c r="P18" i="21" s="1"/>
  <c r="P10" i="21" a="1"/>
  <c r="P10" i="21" s="1"/>
  <c r="P27" i="21" a="1"/>
  <c r="P27" i="21" s="1"/>
  <c r="P19" i="21" a="1"/>
  <c r="P19" i="21" s="1"/>
  <c r="P11" i="21" a="1"/>
  <c r="P11" i="21" s="1"/>
  <c r="P28" i="21" a="1"/>
  <c r="P28" i="21" s="1"/>
  <c r="P20" i="21" a="1"/>
  <c r="P20" i="21" s="1"/>
  <c r="P12" i="21" a="1"/>
  <c r="P12" i="21" s="1"/>
  <c r="BB448" i="2"/>
  <c r="BB444" i="2"/>
  <c r="BB440" i="2"/>
  <c r="BB436" i="2"/>
  <c r="BB432" i="2"/>
  <c r="BB428" i="2"/>
  <c r="BB424" i="2"/>
  <c r="BB420" i="2"/>
  <c r="BB416" i="2"/>
  <c r="BB412" i="2"/>
  <c r="BB408" i="2"/>
  <c r="BB404" i="2"/>
  <c r="BB400" i="2"/>
  <c r="BB396" i="2"/>
  <c r="BB392" i="2"/>
  <c r="BB388" i="2"/>
  <c r="BB384" i="2"/>
  <c r="BB449" i="2"/>
  <c r="BB445" i="2"/>
  <c r="BB441" i="2"/>
  <c r="BB437" i="2"/>
  <c r="BB433" i="2"/>
  <c r="BB429" i="2"/>
  <c r="BB425" i="2"/>
  <c r="BB421" i="2"/>
  <c r="BB417" i="2"/>
  <c r="BB413" i="2"/>
  <c r="BB409" i="2"/>
  <c r="BB405" i="2"/>
  <c r="BB401" i="2"/>
  <c r="BB446" i="2"/>
  <c r="BB442" i="2"/>
  <c r="BB438" i="2"/>
  <c r="BB434" i="2"/>
  <c r="BB430" i="2"/>
  <c r="BB426" i="2"/>
  <c r="BB422" i="2"/>
  <c r="BB418" i="2"/>
  <c r="BB414" i="2"/>
  <c r="BB410" i="2"/>
  <c r="BB406" i="2"/>
  <c r="BB402" i="2"/>
  <c r="BB398" i="2"/>
  <c r="BB394" i="2"/>
  <c r="BB390" i="2"/>
  <c r="BB386" i="2"/>
  <c r="BB439" i="2"/>
  <c r="BB369" i="2"/>
  <c r="BB359" i="2"/>
  <c r="BB342" i="2"/>
  <c r="BB435" i="2"/>
  <c r="BB376" i="2"/>
  <c r="BB349" i="2"/>
  <c r="BB339" i="2"/>
  <c r="BB431" i="2"/>
  <c r="BB393" i="2"/>
  <c r="BB383" i="2"/>
  <c r="BB427" i="2"/>
  <c r="BB391" i="2"/>
  <c r="BB373" i="2"/>
  <c r="BB363" i="2"/>
  <c r="BB346" i="2"/>
  <c r="BB336" i="2"/>
  <c r="BB332" i="2"/>
  <c r="BB328" i="2"/>
  <c r="BB324" i="2"/>
  <c r="BB320" i="2"/>
  <c r="BB423" i="2"/>
  <c r="BB380" i="2"/>
  <c r="BB353" i="2"/>
  <c r="BB443" i="2"/>
  <c r="BB411" i="2"/>
  <c r="BB389" i="2"/>
  <c r="BB367" i="2"/>
  <c r="BB358" i="2"/>
  <c r="BB356" i="2"/>
  <c r="BB311" i="2"/>
  <c r="BB419" i="2"/>
  <c r="BB340" i="2"/>
  <c r="BB308" i="2"/>
  <c r="BB354" i="2"/>
  <c r="BB335" i="2"/>
  <c r="BB365" i="2"/>
  <c r="BB378" i="2"/>
  <c r="BB352" i="2"/>
  <c r="BB350" i="2"/>
  <c r="BB343" i="2"/>
  <c r="BB333" i="2"/>
  <c r="BB330" i="2"/>
  <c r="BB327" i="2"/>
  <c r="BB312" i="2"/>
  <c r="BB403" i="2"/>
  <c r="BB395" i="2"/>
  <c r="BB366" i="2"/>
  <c r="BB331" i="2"/>
  <c r="BB387" i="2"/>
  <c r="BB364" i="2"/>
  <c r="BB318" i="2"/>
  <c r="BB316" i="2"/>
  <c r="BB307" i="2"/>
  <c r="BB302" i="2"/>
  <c r="BB299" i="2"/>
  <c r="BB276" i="2"/>
  <c r="BB381" i="2"/>
  <c r="BB375" i="2"/>
  <c r="BB361" i="2"/>
  <c r="BB341" i="2"/>
  <c r="BB334" i="2"/>
  <c r="BB326" i="2"/>
  <c r="BB322" i="2"/>
  <c r="BB296" i="2"/>
  <c r="BB293" i="2"/>
  <c r="BB283" i="2"/>
  <c r="BB348" i="2"/>
  <c r="BB314" i="2"/>
  <c r="BB305" i="2"/>
  <c r="BB290" i="2"/>
  <c r="BB273" i="2"/>
  <c r="BB269" i="2"/>
  <c r="BB265" i="2"/>
  <c r="BB261" i="2"/>
  <c r="BB257" i="2"/>
  <c r="BB253" i="2"/>
  <c r="BB249" i="2"/>
  <c r="BB245" i="2"/>
  <c r="BB241" i="2"/>
  <c r="BB372" i="2"/>
  <c r="BB287" i="2"/>
  <c r="BB407" i="2"/>
  <c r="BB399" i="2"/>
  <c r="BB371" i="2"/>
  <c r="BB347" i="2"/>
  <c r="BB323" i="2"/>
  <c r="BB271" i="2"/>
  <c r="BB382" i="2"/>
  <c r="BB362" i="2"/>
  <c r="BB310" i="2"/>
  <c r="BB303" i="2"/>
  <c r="BB266" i="2"/>
  <c r="BB246" i="2"/>
  <c r="BB243" i="2"/>
  <c r="BB240" i="2"/>
  <c r="BB227" i="2"/>
  <c r="BB217" i="2"/>
  <c r="BB200" i="2"/>
  <c r="BB377" i="2"/>
  <c r="BB315" i="2"/>
  <c r="BB234" i="2"/>
  <c r="BB207" i="2"/>
  <c r="BB197" i="2"/>
  <c r="BB447" i="2"/>
  <c r="BB357" i="2"/>
  <c r="BB258" i="2"/>
  <c r="BB255" i="2"/>
  <c r="BB252" i="2"/>
  <c r="BB224" i="2"/>
  <c r="BB214" i="2"/>
  <c r="BB329" i="2"/>
  <c r="BB280" i="2"/>
  <c r="BB278" i="2"/>
  <c r="BB238" i="2"/>
  <c r="BB211" i="2"/>
  <c r="BB201" i="2"/>
  <c r="BB184" i="2"/>
  <c r="BB174" i="2"/>
  <c r="BB170" i="2"/>
  <c r="BB166" i="2"/>
  <c r="BB162" i="2"/>
  <c r="BB158" i="2"/>
  <c r="BB154" i="2"/>
  <c r="BB150" i="2"/>
  <c r="BB146" i="2"/>
  <c r="BB142" i="2"/>
  <c r="BB138" i="2"/>
  <c r="BB134" i="2"/>
  <c r="BB130" i="2"/>
  <c r="BB126" i="2"/>
  <c r="BB122" i="2"/>
  <c r="BB118" i="2"/>
  <c r="BB114" i="2"/>
  <c r="BB110" i="2"/>
  <c r="BB355" i="2"/>
  <c r="BB325" i="2"/>
  <c r="BB304" i="2"/>
  <c r="BB270" i="2"/>
  <c r="BB242" i="2"/>
  <c r="BB239" i="2"/>
  <c r="BB219" i="2"/>
  <c r="BB209" i="2"/>
  <c r="BB345" i="2"/>
  <c r="BB286" i="2"/>
  <c r="BB260" i="2"/>
  <c r="BB190" i="2"/>
  <c r="BB172" i="2"/>
  <c r="BB145" i="2"/>
  <c r="BB135" i="2"/>
  <c r="BB300" i="2"/>
  <c r="BB294" i="2"/>
  <c r="BB289" i="2"/>
  <c r="BB272" i="2"/>
  <c r="BB262" i="2"/>
  <c r="BB199" i="2"/>
  <c r="BB152" i="2"/>
  <c r="BB297" i="2"/>
  <c r="BB248" i="2"/>
  <c r="BB228" i="2"/>
  <c r="BB226" i="2"/>
  <c r="BB222" i="2"/>
  <c r="BB218" i="2"/>
  <c r="BB169" i="2"/>
  <c r="BB159" i="2"/>
  <c r="BB132" i="2"/>
  <c r="BB277" i="2"/>
  <c r="BB274" i="2"/>
  <c r="BB264" i="2"/>
  <c r="BB250" i="2"/>
  <c r="BB232" i="2"/>
  <c r="BB230" i="2"/>
  <c r="BB216" i="2"/>
  <c r="BB195" i="2"/>
  <c r="BB360" i="2"/>
  <c r="BB344" i="2"/>
  <c r="BB291" i="2"/>
  <c r="BB220" i="2"/>
  <c r="BB212" i="2"/>
  <c r="BB208" i="2"/>
  <c r="BB206" i="2"/>
  <c r="BB204" i="2"/>
  <c r="BB188" i="2"/>
  <c r="BB185" i="2"/>
  <c r="BB182" i="2"/>
  <c r="BB179" i="2"/>
  <c r="BB176" i="2"/>
  <c r="BB156" i="2"/>
  <c r="BB284" i="2"/>
  <c r="BB268" i="2"/>
  <c r="BB231" i="2"/>
  <c r="BB229" i="2"/>
  <c r="BB225" i="2"/>
  <c r="BB183" i="2"/>
  <c r="BB180" i="2"/>
  <c r="BB164" i="2"/>
  <c r="BB137" i="2"/>
  <c r="BB127" i="2"/>
  <c r="BB196" i="2"/>
  <c r="BB101" i="2"/>
  <c r="BB98" i="2"/>
  <c r="BB69" i="2"/>
  <c r="BB66" i="2"/>
  <c r="BB45" i="2"/>
  <c r="BB120" i="2"/>
  <c r="BB115" i="2"/>
  <c r="BB107" i="2"/>
  <c r="BB104" i="2"/>
  <c r="BB75" i="2"/>
  <c r="BB72" i="2"/>
  <c r="BB35" i="2"/>
  <c r="BB301" i="2"/>
  <c r="BB288" i="2"/>
  <c r="BB251" i="2"/>
  <c r="BB244" i="2"/>
  <c r="BB181" i="2"/>
  <c r="BB81" i="2"/>
  <c r="BB78" i="2"/>
  <c r="BB42" i="2"/>
  <c r="BB368" i="2"/>
  <c r="BB321" i="2"/>
  <c r="BB292" i="2"/>
  <c r="BB254" i="2"/>
  <c r="BB247" i="2"/>
  <c r="BB198" i="2"/>
  <c r="BB125" i="2"/>
  <c r="BB87" i="2"/>
  <c r="BB84" i="2"/>
  <c r="BB374" i="2"/>
  <c r="BB338" i="2"/>
  <c r="BB237" i="2"/>
  <c r="BB221" i="2"/>
  <c r="BB215" i="2"/>
  <c r="BB93" i="2"/>
  <c r="BB90" i="2"/>
  <c r="BB61" i="2"/>
  <c r="BB58" i="2"/>
  <c r="BB39" i="2"/>
  <c r="BB379" i="2"/>
  <c r="BB298" i="2"/>
  <c r="BB205" i="2"/>
  <c r="BB191" i="2"/>
  <c r="BB119" i="2"/>
  <c r="BB97" i="2"/>
  <c r="BB94" i="2"/>
  <c r="BB65" i="2"/>
  <c r="BB62" i="2"/>
  <c r="BB47" i="2"/>
  <c r="BB37" i="2"/>
  <c r="BB313" i="2"/>
  <c r="BB282" i="2"/>
  <c r="BB194" i="2"/>
  <c r="BB177" i="2"/>
  <c r="BB163" i="2"/>
  <c r="BB155" i="2"/>
  <c r="BB80" i="2"/>
  <c r="BB71" i="2"/>
  <c r="BB50" i="2"/>
  <c r="BB46" i="2"/>
  <c r="BB89" i="2"/>
  <c r="BB82" i="2"/>
  <c r="BB14" i="2"/>
  <c r="BB10" i="2"/>
  <c r="BB6" i="2"/>
  <c r="BB38" i="2"/>
  <c r="BB281" i="2"/>
  <c r="BB337" i="2"/>
  <c r="BB202" i="2"/>
  <c r="BB187" i="2"/>
  <c r="BB171" i="2"/>
  <c r="BB160" i="2"/>
  <c r="BB105" i="2"/>
  <c r="BB73" i="2"/>
  <c r="BB52" i="2"/>
  <c r="BB44" i="2"/>
  <c r="BB33" i="2"/>
  <c r="BB25" i="2"/>
  <c r="BB48" i="2"/>
  <c r="BB28" i="2"/>
  <c r="BB22" i="2"/>
  <c r="BB18" i="2"/>
  <c r="BB193" i="2"/>
  <c r="BB151" i="2"/>
  <c r="BB275" i="2"/>
  <c r="BB173" i="2"/>
  <c r="BB306" i="2"/>
  <c r="BB256" i="2"/>
  <c r="BB223" i="2"/>
  <c r="BB210" i="2"/>
  <c r="BB168" i="2"/>
  <c r="BB143" i="2"/>
  <c r="BB117" i="2"/>
  <c r="BB124" i="2"/>
  <c r="BB236" i="2"/>
  <c r="BB140" i="2"/>
  <c r="BB91" i="2"/>
  <c r="BB54" i="2"/>
  <c r="BB40" i="2"/>
  <c r="BB112" i="2"/>
  <c r="BB77" i="2"/>
  <c r="BB56" i="2"/>
  <c r="BB31" i="2"/>
  <c r="BB189" i="2"/>
  <c r="BB157" i="2"/>
  <c r="BB64" i="2"/>
  <c r="BB102" i="2"/>
  <c r="BB319" i="2"/>
  <c r="BB148" i="2"/>
  <c r="BB100" i="2"/>
  <c r="BB309" i="2"/>
  <c r="BB285" i="2"/>
  <c r="BB279" i="2"/>
  <c r="BB153" i="2"/>
  <c r="BB147" i="2"/>
  <c r="BB144" i="2"/>
  <c r="BB139" i="2"/>
  <c r="BB131" i="2"/>
  <c r="BB111" i="2"/>
  <c r="BB99" i="2"/>
  <c r="BB74" i="2"/>
  <c r="BB55" i="2"/>
  <c r="BB53" i="2"/>
  <c r="BB20" i="2"/>
  <c r="BB16" i="2"/>
  <c r="BB12" i="2"/>
  <c r="BB8" i="2"/>
  <c r="BB385" i="2"/>
  <c r="BB263" i="2"/>
  <c r="BB178" i="2"/>
  <c r="BB136" i="2"/>
  <c r="BB123" i="2"/>
  <c r="BB113" i="2"/>
  <c r="BB106" i="2"/>
  <c r="BB83" i="2"/>
  <c r="BB76" i="2"/>
  <c r="BB167" i="2"/>
  <c r="BB141" i="2"/>
  <c r="BB67" i="2"/>
  <c r="BB60" i="2"/>
  <c r="BB161" i="2"/>
  <c r="BB41" i="2"/>
  <c r="BB59" i="2"/>
  <c r="BB9" i="2"/>
  <c r="BB235" i="2"/>
  <c r="BB213" i="2"/>
  <c r="BB165" i="2"/>
  <c r="BB129" i="2"/>
  <c r="BB29" i="2"/>
  <c r="BB24" i="2"/>
  <c r="BB149" i="2"/>
  <c r="BB108" i="2"/>
  <c r="BB95" i="2"/>
  <c r="BB30" i="2"/>
  <c r="BB295" i="2"/>
  <c r="BB121" i="2"/>
  <c r="BB63" i="2"/>
  <c r="BB267" i="2"/>
  <c r="BB175" i="2"/>
  <c r="BB32" i="2"/>
  <c r="BB11" i="2"/>
  <c r="BB370" i="2"/>
  <c r="BB116" i="2"/>
  <c r="BB70" i="2"/>
  <c r="BB27" i="2"/>
  <c r="BB7" i="2"/>
  <c r="BB5" i="2"/>
  <c r="BB259" i="2"/>
  <c r="BB103" i="2"/>
  <c r="BB86" i="2"/>
  <c r="BB233" i="2"/>
  <c r="BB186" i="2"/>
  <c r="BB133" i="2"/>
  <c r="BB34" i="2"/>
  <c r="BC4" i="2"/>
  <c r="BB397" i="2"/>
  <c r="BB351" i="2"/>
  <c r="BB96" i="2"/>
  <c r="BB317" i="2"/>
  <c r="BB68" i="2"/>
  <c r="BB43" i="2"/>
  <c r="BB23" i="2"/>
  <c r="BB21" i="2"/>
  <c r="BB128" i="2"/>
  <c r="BB109" i="2"/>
  <c r="BB203" i="2"/>
  <c r="BB88" i="2"/>
  <c r="BB79" i="2"/>
  <c r="BB57" i="2"/>
  <c r="BB192" i="2"/>
  <c r="BB92" i="2"/>
  <c r="BB49" i="2"/>
  <c r="BB19" i="2"/>
  <c r="BB26" i="2"/>
  <c r="BB415" i="2"/>
  <c r="BB17" i="2"/>
  <c r="BB51" i="2"/>
  <c r="BB15" i="2"/>
  <c r="BB36" i="2"/>
  <c r="BB85" i="2"/>
  <c r="BB13" i="2"/>
  <c r="P7" i="24"/>
  <c r="P33" i="24" s="1" a="1"/>
  <c r="P33" i="24" s="1"/>
  <c r="P7" i="23"/>
  <c r="P33" i="23" s="1" a="1"/>
  <c r="P33" i="23" s="1"/>
  <c r="Q7" i="21"/>
  <c r="Q33" i="21" s="1" a="1"/>
  <c r="Q33" i="21" s="1"/>
  <c r="P30" i="24" l="1" a="1"/>
  <c r="P30" i="24" s="1"/>
  <c r="P25" i="24" a="1"/>
  <c r="P25" i="24" s="1"/>
  <c r="P19" i="24" a="1"/>
  <c r="P19" i="24" s="1"/>
  <c r="P31" i="24" a="1"/>
  <c r="P31" i="24" s="1"/>
  <c r="P24" i="24" a="1"/>
  <c r="P24" i="24" s="1"/>
  <c r="P22" i="24" a="1"/>
  <c r="P22" i="24" s="1"/>
  <c r="P17" i="24" a="1"/>
  <c r="P17" i="24" s="1"/>
  <c r="P16" i="24" a="1"/>
  <c r="P16" i="24" s="1"/>
  <c r="P14" i="24" a="1"/>
  <c r="P14" i="24" s="1"/>
  <c r="P9" i="24" a="1"/>
  <c r="P9" i="24" s="1"/>
  <c r="P11" i="24" a="1"/>
  <c r="P11" i="24" s="1"/>
  <c r="P23" i="24" a="1"/>
  <c r="P23" i="24" s="1"/>
  <c r="P29" i="24" a="1"/>
  <c r="P29" i="24" s="1"/>
  <c r="P28" i="24" a="1"/>
  <c r="P28" i="24" s="1"/>
  <c r="P26" i="24" a="1"/>
  <c r="P26" i="24" s="1"/>
  <c r="P21" i="24" a="1"/>
  <c r="P21" i="24" s="1"/>
  <c r="P20" i="24" a="1"/>
  <c r="P20" i="24" s="1"/>
  <c r="P15" i="24" a="1"/>
  <c r="P15" i="24" s="1"/>
  <c r="P18" i="24" a="1"/>
  <c r="P18" i="24" s="1"/>
  <c r="P13" i="24" a="1"/>
  <c r="P13" i="24" s="1"/>
  <c r="P27" i="24" a="1"/>
  <c r="P27" i="24" s="1"/>
  <c r="P12" i="24" a="1"/>
  <c r="P12" i="24" s="1"/>
  <c r="P10" i="24" a="1"/>
  <c r="P10" i="24" s="1"/>
  <c r="P32" i="24" a="1"/>
  <c r="P32" i="24" s="1"/>
  <c r="P11" i="23" a="1"/>
  <c r="P11" i="23" s="1"/>
  <c r="P9" i="23" a="1"/>
  <c r="P9" i="23" s="1"/>
  <c r="P32" i="23" a="1"/>
  <c r="P32" i="23" s="1"/>
  <c r="P31" i="23" a="1"/>
  <c r="P31" i="23" s="1"/>
  <c r="P30" i="23" a="1"/>
  <c r="P30" i="23" s="1"/>
  <c r="P29" i="23" a="1"/>
  <c r="P29" i="23" s="1"/>
  <c r="P28" i="23" a="1"/>
  <c r="P28" i="23" s="1"/>
  <c r="P27" i="23" a="1"/>
  <c r="P27" i="23" s="1"/>
  <c r="P26" i="23" a="1"/>
  <c r="P26" i="23" s="1"/>
  <c r="P22" i="23" a="1"/>
  <c r="P22" i="23" s="1"/>
  <c r="P25" i="23" a="1"/>
  <c r="P25" i="23" s="1"/>
  <c r="P21" i="23" a="1"/>
  <c r="P21" i="23" s="1"/>
  <c r="P18" i="23" a="1"/>
  <c r="P18" i="23" s="1"/>
  <c r="P24" i="23" a="1"/>
  <c r="P24" i="23" s="1"/>
  <c r="P23" i="23" a="1"/>
  <c r="P23" i="23" s="1"/>
  <c r="P20" i="23" a="1"/>
  <c r="P20" i="23" s="1"/>
  <c r="P15" i="23" a="1"/>
  <c r="P15" i="23" s="1"/>
  <c r="P19" i="23" a="1"/>
  <c r="P19" i="23" s="1"/>
  <c r="P13" i="23" a="1"/>
  <c r="P13" i="23" s="1"/>
  <c r="P17" i="23" a="1"/>
  <c r="P17" i="23" s="1"/>
  <c r="P14" i="23" a="1"/>
  <c r="P14" i="23" s="1"/>
  <c r="P16" i="23" a="1"/>
  <c r="P16" i="23" s="1"/>
  <c r="P10" i="23" a="1"/>
  <c r="P10" i="23" s="1"/>
  <c r="P12" i="23" a="1"/>
  <c r="P12" i="23" s="1"/>
  <c r="Q14" i="21" a="1"/>
  <c r="Q14" i="21" s="1"/>
  <c r="Q9" i="21" a="1"/>
  <c r="Q9" i="21" s="1"/>
  <c r="Q30" i="21" a="1"/>
  <c r="Q30" i="21" s="1"/>
  <c r="Q22" i="21" a="1"/>
  <c r="Q22" i="21" s="1"/>
  <c r="Q31" i="21" a="1"/>
  <c r="Q31" i="21" s="1"/>
  <c r="Q23" i="21" a="1"/>
  <c r="Q23" i="21" s="1"/>
  <c r="Q15" i="21" a="1"/>
  <c r="Q15" i="21" s="1"/>
  <c r="Q10" i="21" a="1"/>
  <c r="Q10" i="21" s="1"/>
  <c r="Q32" i="21" a="1"/>
  <c r="Q32" i="21" s="1"/>
  <c r="Q24" i="21" a="1"/>
  <c r="Q24" i="21" s="1"/>
  <c r="Q16" i="21" a="1"/>
  <c r="Q16" i="21" s="1"/>
  <c r="Q25" i="21" a="1"/>
  <c r="Q25" i="21" s="1"/>
  <c r="Q17" i="21" a="1"/>
  <c r="Q17" i="21" s="1"/>
  <c r="Q26" i="21" a="1"/>
  <c r="Q26" i="21" s="1"/>
  <c r="Q18" i="21" a="1"/>
  <c r="Q18" i="21" s="1"/>
  <c r="Q27" i="21" a="1"/>
  <c r="Q27" i="21" s="1"/>
  <c r="Q19" i="21" a="1"/>
  <c r="Q19" i="21" s="1"/>
  <c r="Q11" i="21" a="1"/>
  <c r="Q11" i="21" s="1"/>
  <c r="Q28" i="21" a="1"/>
  <c r="Q28" i="21" s="1"/>
  <c r="Q20" i="21" a="1"/>
  <c r="Q20" i="21" s="1"/>
  <c r="Q12" i="21" a="1"/>
  <c r="Q12" i="21" s="1"/>
  <c r="Q29" i="21" a="1"/>
  <c r="Q29" i="21" s="1"/>
  <c r="Q21" i="21" a="1"/>
  <c r="Q21" i="21" s="1"/>
  <c r="Q13" i="21" a="1"/>
  <c r="Q13" i="21" s="1"/>
  <c r="BC449" i="2"/>
  <c r="BC441" i="2"/>
  <c r="BC435" i="2"/>
  <c r="BC408" i="2"/>
  <c r="BC406" i="2"/>
  <c r="BC388" i="2"/>
  <c r="BC376" i="2"/>
  <c r="BC349" i="2"/>
  <c r="BC339" i="2"/>
  <c r="BC437" i="2"/>
  <c r="BC431" i="2"/>
  <c r="BC404" i="2"/>
  <c r="BC402" i="2"/>
  <c r="BC393" i="2"/>
  <c r="BC383" i="2"/>
  <c r="BC366" i="2"/>
  <c r="BC356" i="2"/>
  <c r="BC433" i="2"/>
  <c r="BC427" i="2"/>
  <c r="BC400" i="2"/>
  <c r="BC391" i="2"/>
  <c r="BC429" i="2"/>
  <c r="BC423" i="2"/>
  <c r="BC380" i="2"/>
  <c r="BC353" i="2"/>
  <c r="BC343" i="2"/>
  <c r="BC425" i="2"/>
  <c r="BC419" i="2"/>
  <c r="BC398" i="2"/>
  <c r="BC386" i="2"/>
  <c r="BC370" i="2"/>
  <c r="BC360" i="2"/>
  <c r="BC432" i="2"/>
  <c r="BC430" i="2"/>
  <c r="BC401" i="2"/>
  <c r="BC399" i="2"/>
  <c r="BC414" i="2"/>
  <c r="BC405" i="2"/>
  <c r="BC340" i="2"/>
  <c r="BC308" i="2"/>
  <c r="BC422" i="2"/>
  <c r="BC369" i="2"/>
  <c r="BC354" i="2"/>
  <c r="BC335" i="2"/>
  <c r="BC321" i="2"/>
  <c r="BC318" i="2"/>
  <c r="BC396" i="2"/>
  <c r="BC365" i="2"/>
  <c r="BC345" i="2"/>
  <c r="BC448" i="2"/>
  <c r="BC442" i="2"/>
  <c r="BC384" i="2"/>
  <c r="BC378" i="2"/>
  <c r="BC363" i="2"/>
  <c r="BC436" i="2"/>
  <c r="BC407" i="2"/>
  <c r="BC382" i="2"/>
  <c r="BC374" i="2"/>
  <c r="BC361" i="2"/>
  <c r="BC338" i="2"/>
  <c r="BC390" i="2"/>
  <c r="BC377" i="2"/>
  <c r="BC364" i="2"/>
  <c r="BC351" i="2"/>
  <c r="BC344" i="2"/>
  <c r="BC334" i="2"/>
  <c r="BC310" i="2"/>
  <c r="BC303" i="2"/>
  <c r="BC299" i="2"/>
  <c r="BC295" i="2"/>
  <c r="BC444" i="2"/>
  <c r="BC440" i="2"/>
  <c r="BC394" i="2"/>
  <c r="BC381" i="2"/>
  <c r="BC375" i="2"/>
  <c r="BC367" i="2"/>
  <c r="BC341" i="2"/>
  <c r="BC332" i="2"/>
  <c r="BC328" i="2"/>
  <c r="BC326" i="2"/>
  <c r="BC324" i="2"/>
  <c r="BC322" i="2"/>
  <c r="BC320" i="2"/>
  <c r="BC296" i="2"/>
  <c r="BC293" i="2"/>
  <c r="BC283" i="2"/>
  <c r="BC410" i="2"/>
  <c r="BC348" i="2"/>
  <c r="BC314" i="2"/>
  <c r="BC305" i="2"/>
  <c r="BC290" i="2"/>
  <c r="BC273" i="2"/>
  <c r="BC269" i="2"/>
  <c r="BC265" i="2"/>
  <c r="BC439" i="2"/>
  <c r="BC426" i="2"/>
  <c r="BC418" i="2"/>
  <c r="BC372" i="2"/>
  <c r="BC336" i="2"/>
  <c r="BC280" i="2"/>
  <c r="BC350" i="2"/>
  <c r="BC447" i="2"/>
  <c r="BC421" i="2"/>
  <c r="BC409" i="2"/>
  <c r="BC397" i="2"/>
  <c r="BC277" i="2"/>
  <c r="BC416" i="2"/>
  <c r="BC403" i="2"/>
  <c r="BC368" i="2"/>
  <c r="BC313" i="2"/>
  <c r="BC301" i="2"/>
  <c r="BC298" i="2"/>
  <c r="BC285" i="2"/>
  <c r="BC275" i="2"/>
  <c r="BC315" i="2"/>
  <c r="BC271" i="2"/>
  <c r="BC249" i="2"/>
  <c r="BC234" i="2"/>
  <c r="BC207" i="2"/>
  <c r="BC197" i="2"/>
  <c r="BC424" i="2"/>
  <c r="BC413" i="2"/>
  <c r="BC357" i="2"/>
  <c r="BC258" i="2"/>
  <c r="BC255" i="2"/>
  <c r="BC252" i="2"/>
  <c r="BC224" i="2"/>
  <c r="BC214" i="2"/>
  <c r="BC261" i="2"/>
  <c r="BC231" i="2"/>
  <c r="BC221" i="2"/>
  <c r="BC204" i="2"/>
  <c r="BC194" i="2"/>
  <c r="BC373" i="2"/>
  <c r="BC346" i="2"/>
  <c r="BC329" i="2"/>
  <c r="BC312" i="2"/>
  <c r="BC278" i="2"/>
  <c r="BC238" i="2"/>
  <c r="BC385" i="2"/>
  <c r="BC317" i="2"/>
  <c r="BC294" i="2"/>
  <c r="BC292" i="2"/>
  <c r="BC284" i="2"/>
  <c r="BC282" i="2"/>
  <c r="BC274" i="2"/>
  <c r="BC264" i="2"/>
  <c r="BC241" i="2"/>
  <c r="BC228" i="2"/>
  <c r="BC218" i="2"/>
  <c r="BC191" i="2"/>
  <c r="BC181" i="2"/>
  <c r="BC319" i="2"/>
  <c r="BC245" i="2"/>
  <c r="BC236" i="2"/>
  <c r="BC226" i="2"/>
  <c r="BC362" i="2"/>
  <c r="BC307" i="2"/>
  <c r="BC300" i="2"/>
  <c r="BC289" i="2"/>
  <c r="BC272" i="2"/>
  <c r="BC262" i="2"/>
  <c r="BC246" i="2"/>
  <c r="BC199" i="2"/>
  <c r="BC162" i="2"/>
  <c r="BC152" i="2"/>
  <c r="BC125" i="2"/>
  <c r="BC411" i="2"/>
  <c r="BC355" i="2"/>
  <c r="BC331" i="2"/>
  <c r="BC327" i="2"/>
  <c r="BC297" i="2"/>
  <c r="BC248" i="2"/>
  <c r="BC222" i="2"/>
  <c r="BC169" i="2"/>
  <c r="BC159" i="2"/>
  <c r="BC417" i="2"/>
  <c r="BC389" i="2"/>
  <c r="BC250" i="2"/>
  <c r="BC232" i="2"/>
  <c r="BC230" i="2"/>
  <c r="BC216" i="2"/>
  <c r="BC195" i="2"/>
  <c r="BC149" i="2"/>
  <c r="BC139" i="2"/>
  <c r="BC122" i="2"/>
  <c r="BC112" i="2"/>
  <c r="BC446" i="2"/>
  <c r="BC395" i="2"/>
  <c r="BC291" i="2"/>
  <c r="BC257" i="2"/>
  <c r="BC220" i="2"/>
  <c r="BC212" i="2"/>
  <c r="BC208" i="2"/>
  <c r="BC206" i="2"/>
  <c r="BC188" i="2"/>
  <c r="BC185" i="2"/>
  <c r="BC182" i="2"/>
  <c r="BC179" i="2"/>
  <c r="BC438" i="2"/>
  <c r="BC371" i="2"/>
  <c r="BC306" i="2"/>
  <c r="BC288" i="2"/>
  <c r="BC210" i="2"/>
  <c r="BC193" i="2"/>
  <c r="BC173" i="2"/>
  <c r="BC163" i="2"/>
  <c r="BC146" i="2"/>
  <c r="BC443" i="2"/>
  <c r="BC428" i="2"/>
  <c r="BC316" i="2"/>
  <c r="BC287" i="2"/>
  <c r="BC263" i="2"/>
  <c r="BC256" i="2"/>
  <c r="BC242" i="2"/>
  <c r="BC240" i="2"/>
  <c r="BC233" i="2"/>
  <c r="BC223" i="2"/>
  <c r="BC219" i="2"/>
  <c r="BC215" i="2"/>
  <c r="BC213" i="2"/>
  <c r="BC211" i="2"/>
  <c r="BC205" i="2"/>
  <c r="BC171" i="2"/>
  <c r="BC154" i="2"/>
  <c r="BC144" i="2"/>
  <c r="BC117" i="2"/>
  <c r="BC311" i="2"/>
  <c r="BC127" i="2"/>
  <c r="BC120" i="2"/>
  <c r="BC115" i="2"/>
  <c r="BC107" i="2"/>
  <c r="BC104" i="2"/>
  <c r="BC75" i="2"/>
  <c r="BC72" i="2"/>
  <c r="BC276" i="2"/>
  <c r="BC251" i="2"/>
  <c r="BC244" i="2"/>
  <c r="BC132" i="2"/>
  <c r="BC81" i="2"/>
  <c r="BC78" i="2"/>
  <c r="BC42" i="2"/>
  <c r="BC347" i="2"/>
  <c r="BC333" i="2"/>
  <c r="BC254" i="2"/>
  <c r="BC247" i="2"/>
  <c r="BC198" i="2"/>
  <c r="BC137" i="2"/>
  <c r="BC87" i="2"/>
  <c r="BC84" i="2"/>
  <c r="BC55" i="2"/>
  <c r="BC52" i="2"/>
  <c r="BC49" i="2"/>
  <c r="BC268" i="2"/>
  <c r="BC237" i="2"/>
  <c r="BC201" i="2"/>
  <c r="BC190" i="2"/>
  <c r="BC176" i="2"/>
  <c r="BC110" i="2"/>
  <c r="BC93" i="2"/>
  <c r="BC90" i="2"/>
  <c r="BC445" i="2"/>
  <c r="BC209" i="2"/>
  <c r="BC183" i="2"/>
  <c r="BC174" i="2"/>
  <c r="BC170" i="2"/>
  <c r="BC168" i="2"/>
  <c r="BC166" i="2"/>
  <c r="BC130" i="2"/>
  <c r="BC123" i="2"/>
  <c r="BC118" i="2"/>
  <c r="BC113" i="2"/>
  <c r="BC99" i="2"/>
  <c r="BC96" i="2"/>
  <c r="BC67" i="2"/>
  <c r="BC64" i="2"/>
  <c r="BC46" i="2"/>
  <c r="BC415" i="2"/>
  <c r="BC358" i="2"/>
  <c r="BC270" i="2"/>
  <c r="BC239" i="2"/>
  <c r="BC229" i="2"/>
  <c r="BC217" i="2"/>
  <c r="BC131" i="2"/>
  <c r="BC114" i="2"/>
  <c r="BC103" i="2"/>
  <c r="BC100" i="2"/>
  <c r="BC71" i="2"/>
  <c r="BC68" i="2"/>
  <c r="BC392" i="2"/>
  <c r="BC337" i="2"/>
  <c r="BC202" i="2"/>
  <c r="BC187" i="2"/>
  <c r="BC160" i="2"/>
  <c r="BC135" i="2"/>
  <c r="BC105" i="2"/>
  <c r="BC73" i="2"/>
  <c r="BC69" i="2"/>
  <c r="BC44" i="2"/>
  <c r="BC33" i="2"/>
  <c r="BC25" i="2"/>
  <c r="BC6" i="2"/>
  <c r="BC58" i="2"/>
  <c r="BC23" i="2"/>
  <c r="BC184" i="2"/>
  <c r="BC180" i="2"/>
  <c r="BC143" i="2"/>
  <c r="BC89" i="2"/>
  <c r="BC82" i="2"/>
  <c r="BC48" i="2"/>
  <c r="BC28" i="2"/>
  <c r="BC22" i="2"/>
  <c r="BC18" i="2"/>
  <c r="BC14" i="2"/>
  <c r="BC10" i="2"/>
  <c r="BC54" i="2"/>
  <c r="BC40" i="2"/>
  <c r="BC186" i="2"/>
  <c r="BC165" i="2"/>
  <c r="BC266" i="2"/>
  <c r="BC140" i="2"/>
  <c r="BC91" i="2"/>
  <c r="BC281" i="2"/>
  <c r="BC60" i="2"/>
  <c r="BC36" i="2"/>
  <c r="BC19" i="2"/>
  <c r="BC7" i="2"/>
  <c r="BC434" i="2"/>
  <c r="BC148" i="2"/>
  <c r="BC98" i="2"/>
  <c r="BC77" i="2"/>
  <c r="BC56" i="2"/>
  <c r="BC31" i="2"/>
  <c r="BC119" i="2"/>
  <c r="BC38" i="2"/>
  <c r="BC260" i="2"/>
  <c r="BC124" i="2"/>
  <c r="BC102" i="2"/>
  <c r="BC79" i="2"/>
  <c r="BC15" i="2"/>
  <c r="BC11" i="2"/>
  <c r="BC109" i="2"/>
  <c r="BC352" i="2"/>
  <c r="BC227" i="2"/>
  <c r="BC189" i="2"/>
  <c r="BC157" i="2"/>
  <c r="BC151" i="2"/>
  <c r="BC62" i="2"/>
  <c r="BC412" i="2"/>
  <c r="BC200" i="2"/>
  <c r="BC196" i="2"/>
  <c r="BC178" i="2"/>
  <c r="BC136" i="2"/>
  <c r="BC126" i="2"/>
  <c r="BC106" i="2"/>
  <c r="BC83" i="2"/>
  <c r="BC76" i="2"/>
  <c r="BC39" i="2"/>
  <c r="BC32" i="2"/>
  <c r="BC253" i="2"/>
  <c r="BC175" i="2"/>
  <c r="BC172" i="2"/>
  <c r="BC61" i="2"/>
  <c r="BC59" i="2"/>
  <c r="BC57" i="2"/>
  <c r="BC359" i="2"/>
  <c r="BC304" i="2"/>
  <c r="BC177" i="2"/>
  <c r="BC108" i="2"/>
  <c r="BC95" i="2"/>
  <c r="BC16" i="2"/>
  <c r="BC121" i="2"/>
  <c r="BC30" i="2"/>
  <c r="BC150" i="2"/>
  <c r="BC116" i="2"/>
  <c r="BC20" i="2"/>
  <c r="BC94" i="2"/>
  <c r="BC129" i="2"/>
  <c r="BC35" i="2"/>
  <c r="BC13" i="2"/>
  <c r="BC192" i="2"/>
  <c r="BC420" i="2"/>
  <c r="BC161" i="2"/>
  <c r="BC156" i="2"/>
  <c r="BC145" i="2"/>
  <c r="BC27" i="2"/>
  <c r="BC5" i="2"/>
  <c r="BC286" i="2"/>
  <c r="BC70" i="2"/>
  <c r="BC45" i="2"/>
  <c r="BC302" i="2"/>
  <c r="BC243" i="2"/>
  <c r="BC24" i="2"/>
  <c r="BC379" i="2"/>
  <c r="BC111" i="2"/>
  <c r="BC85" i="2"/>
  <c r="BC259" i="2"/>
  <c r="BC86" i="2"/>
  <c r="BC74" i="2"/>
  <c r="BC63" i="2"/>
  <c r="BC41" i="2"/>
  <c r="BC323" i="2"/>
  <c r="BC267" i="2"/>
  <c r="BC134" i="2"/>
  <c r="BC66" i="2"/>
  <c r="BC9" i="2"/>
  <c r="BC235" i="2"/>
  <c r="BC29" i="2"/>
  <c r="BC51" i="2"/>
  <c r="BC309" i="2"/>
  <c r="BC155" i="2"/>
  <c r="BC43" i="2"/>
  <c r="BC21" i="2"/>
  <c r="BC8" i="2"/>
  <c r="BC387" i="2"/>
  <c r="BC225" i="2"/>
  <c r="BC158" i="2"/>
  <c r="BC153" i="2"/>
  <c r="BC147" i="2"/>
  <c r="BC128" i="2"/>
  <c r="BC80" i="2"/>
  <c r="BC50" i="2"/>
  <c r="BC279" i="2"/>
  <c r="BC203" i="2"/>
  <c r="BC101" i="2"/>
  <c r="BC88" i="2"/>
  <c r="BC92" i="2"/>
  <c r="BC53" i="2"/>
  <c r="BC26" i="2"/>
  <c r="BC12" i="2"/>
  <c r="BC37" i="2"/>
  <c r="BC97" i="2"/>
  <c r="BC65" i="2"/>
  <c r="BC138" i="2"/>
  <c r="BC167" i="2"/>
  <c r="BC325" i="2"/>
  <c r="BC47" i="2"/>
  <c r="BC342" i="2"/>
  <c r="BC142" i="2"/>
  <c r="BC164" i="2"/>
  <c r="BC133" i="2"/>
  <c r="BC141" i="2"/>
  <c r="BC34" i="2"/>
  <c r="BD4" i="2"/>
  <c r="BC330" i="2"/>
  <c r="BC17" i="2"/>
  <c r="Q7" i="24"/>
  <c r="Q33" i="24" s="1" a="1"/>
  <c r="Q33" i="24" s="1"/>
  <c r="Q7" i="23"/>
  <c r="Q33" i="23" s="1" a="1"/>
  <c r="Q33" i="23" s="1"/>
  <c r="R7" i="21"/>
  <c r="R33" i="21" s="1" a="1"/>
  <c r="R33" i="21" s="1"/>
  <c r="Q31" i="24" l="1" a="1"/>
  <c r="Q31" i="24" s="1"/>
  <c r="Q26" i="24" a="1"/>
  <c r="Q26" i="24" s="1"/>
  <c r="Q29" i="24" a="1"/>
  <c r="Q29" i="24" s="1"/>
  <c r="Q23" i="24" a="1"/>
  <c r="Q23" i="24" s="1"/>
  <c r="Q18" i="24" a="1"/>
  <c r="Q18" i="24" s="1"/>
  <c r="Q21" i="24" a="1"/>
  <c r="Q21" i="24" s="1"/>
  <c r="Q15" i="24" a="1"/>
  <c r="Q15" i="24" s="1"/>
  <c r="Q28" i="24" a="1"/>
  <c r="Q28" i="24" s="1"/>
  <c r="Q13" i="24" a="1"/>
  <c r="Q13" i="24" s="1"/>
  <c r="Q20" i="24" a="1"/>
  <c r="Q20" i="24" s="1"/>
  <c r="Q12" i="24" a="1"/>
  <c r="Q12" i="24" s="1"/>
  <c r="Q30" i="24" a="1"/>
  <c r="Q30" i="24" s="1"/>
  <c r="Q27" i="24" a="1"/>
  <c r="Q27" i="24" s="1"/>
  <c r="Q22" i="24" a="1"/>
  <c r="Q22" i="24" s="1"/>
  <c r="Q25" i="24" a="1"/>
  <c r="Q25" i="24" s="1"/>
  <c r="Q19" i="24" a="1"/>
  <c r="Q19" i="24" s="1"/>
  <c r="Q32" i="24" a="1"/>
  <c r="Q32" i="24" s="1"/>
  <c r="Q14" i="24" a="1"/>
  <c r="Q14" i="24" s="1"/>
  <c r="Q17" i="24" a="1"/>
  <c r="Q17" i="24" s="1"/>
  <c r="Q16" i="24" a="1"/>
  <c r="Q16" i="24" s="1"/>
  <c r="Q11" i="24" a="1"/>
  <c r="Q11" i="24" s="1"/>
  <c r="Q24" i="24" a="1"/>
  <c r="Q24" i="24" s="1"/>
  <c r="Q10" i="24" a="1"/>
  <c r="Q10" i="24" s="1"/>
  <c r="Q9" i="24" a="1"/>
  <c r="Q9" i="24" s="1"/>
  <c r="Q9" i="23" a="1"/>
  <c r="Q9" i="23" s="1"/>
  <c r="Q31" i="23" a="1"/>
  <c r="Q31" i="23" s="1"/>
  <c r="Q32" i="23" a="1"/>
  <c r="Q32" i="23" s="1"/>
  <c r="Q30" i="23" a="1"/>
  <c r="Q30" i="23" s="1"/>
  <c r="Q29" i="23" a="1"/>
  <c r="Q29" i="23" s="1"/>
  <c r="Q28" i="23" a="1"/>
  <c r="Q28" i="23" s="1"/>
  <c r="Q27" i="23" a="1"/>
  <c r="Q27" i="23" s="1"/>
  <c r="Q26" i="23" a="1"/>
  <c r="Q26" i="23" s="1"/>
  <c r="Q22" i="23" a="1"/>
  <c r="Q22" i="23" s="1"/>
  <c r="Q25" i="23" a="1"/>
  <c r="Q25" i="23" s="1"/>
  <c r="Q21" i="23" a="1"/>
  <c r="Q21" i="23" s="1"/>
  <c r="Q24" i="23" a="1"/>
  <c r="Q24" i="23" s="1"/>
  <c r="Q23" i="23" a="1"/>
  <c r="Q23" i="23" s="1"/>
  <c r="Q20" i="23" a="1"/>
  <c r="Q20" i="23" s="1"/>
  <c r="Q18" i="23" a="1"/>
  <c r="Q18" i="23" s="1"/>
  <c r="Q19" i="23" a="1"/>
  <c r="Q19" i="23" s="1"/>
  <c r="Q17" i="23" a="1"/>
  <c r="Q17" i="23" s="1"/>
  <c r="Q15" i="23" a="1"/>
  <c r="Q15" i="23" s="1"/>
  <c r="Q16" i="23" a="1"/>
  <c r="Q16" i="23" s="1"/>
  <c r="Q14" i="23" a="1"/>
  <c r="Q14" i="23" s="1"/>
  <c r="Q10" i="23" a="1"/>
  <c r="Q10" i="23" s="1"/>
  <c r="Q13" i="23" a="1"/>
  <c r="Q13" i="23" s="1"/>
  <c r="Q12" i="23" a="1"/>
  <c r="Q12" i="23" s="1"/>
  <c r="Q11" i="23" a="1"/>
  <c r="Q11" i="23" s="1"/>
  <c r="R30" i="21" a="1"/>
  <c r="R30" i="21" s="1"/>
  <c r="R22" i="21" a="1"/>
  <c r="R22" i="21" s="1"/>
  <c r="R14" i="21" a="1"/>
  <c r="R14" i="21" s="1"/>
  <c r="R9" i="21" a="1"/>
  <c r="R9" i="21" s="1"/>
  <c r="R31" i="21" a="1"/>
  <c r="R31" i="21" s="1"/>
  <c r="R23" i="21" a="1"/>
  <c r="R23" i="21" s="1"/>
  <c r="R15" i="21" a="1"/>
  <c r="R15" i="21" s="1"/>
  <c r="R32" i="21" a="1"/>
  <c r="R32" i="21" s="1"/>
  <c r="R24" i="21" a="1"/>
  <c r="R24" i="21" s="1"/>
  <c r="R16" i="21" a="1"/>
  <c r="R16" i="21" s="1"/>
  <c r="R25" i="21" a="1"/>
  <c r="R25" i="21" s="1"/>
  <c r="R17" i="21" a="1"/>
  <c r="R17" i="21" s="1"/>
  <c r="R26" i="21" a="1"/>
  <c r="R26" i="21" s="1"/>
  <c r="R18" i="21" a="1"/>
  <c r="R18" i="21" s="1"/>
  <c r="R10" i="21" a="1"/>
  <c r="R10" i="21" s="1"/>
  <c r="R27" i="21" a="1"/>
  <c r="R27" i="21" s="1"/>
  <c r="R19" i="21" a="1"/>
  <c r="R19" i="21" s="1"/>
  <c r="R11" i="21" a="1"/>
  <c r="R11" i="21" s="1"/>
  <c r="R28" i="21" a="1"/>
  <c r="R28" i="21" s="1"/>
  <c r="R20" i="21" a="1"/>
  <c r="R20" i="21" s="1"/>
  <c r="R12" i="21" a="1"/>
  <c r="R12" i="21" s="1"/>
  <c r="R29" i="21" a="1"/>
  <c r="R29" i="21" s="1"/>
  <c r="R21" i="21" a="1"/>
  <c r="R21" i="21" s="1"/>
  <c r="R13" i="21" a="1"/>
  <c r="R13" i="21" s="1"/>
  <c r="BD449" i="2"/>
  <c r="BD447" i="2"/>
  <c r="BD443" i="2"/>
  <c r="BD439" i="2"/>
  <c r="BD435" i="2"/>
  <c r="BD431" i="2"/>
  <c r="BD427" i="2"/>
  <c r="BD423" i="2"/>
  <c r="BD419" i="2"/>
  <c r="BD415" i="2"/>
  <c r="BD411" i="2"/>
  <c r="BD407" i="2"/>
  <c r="BD403" i="2"/>
  <c r="BD399" i="2"/>
  <c r="BD395" i="2"/>
  <c r="BD391" i="2"/>
  <c r="BD387" i="2"/>
  <c r="BD383" i="2"/>
  <c r="BD379" i="2"/>
  <c r="BD375" i="2"/>
  <c r="BD371" i="2"/>
  <c r="BD367" i="2"/>
  <c r="BD363" i="2"/>
  <c r="BD359" i="2"/>
  <c r="BD355" i="2"/>
  <c r="BD351" i="2"/>
  <c r="BD347" i="2"/>
  <c r="BD343" i="2"/>
  <c r="BD339" i="2"/>
  <c r="BD437" i="2"/>
  <c r="BD404" i="2"/>
  <c r="BD402" i="2"/>
  <c r="BD393" i="2"/>
  <c r="BD366" i="2"/>
  <c r="BD356" i="2"/>
  <c r="BD433" i="2"/>
  <c r="BD400" i="2"/>
  <c r="BD373" i="2"/>
  <c r="BD346" i="2"/>
  <c r="BD336" i="2"/>
  <c r="BD429" i="2"/>
  <c r="BD380" i="2"/>
  <c r="BD425" i="2"/>
  <c r="BD398" i="2"/>
  <c r="BD386" i="2"/>
  <c r="BD370" i="2"/>
  <c r="BD360" i="2"/>
  <c r="BD421" i="2"/>
  <c r="BD377" i="2"/>
  <c r="BD350" i="2"/>
  <c r="BD428" i="2"/>
  <c r="BD426" i="2"/>
  <c r="BD422" i="2"/>
  <c r="BD369" i="2"/>
  <c r="BD354" i="2"/>
  <c r="BD335" i="2"/>
  <c r="BD321" i="2"/>
  <c r="BD318" i="2"/>
  <c r="BD408" i="2"/>
  <c r="BD396" i="2"/>
  <c r="BD365" i="2"/>
  <c r="BD345" i="2"/>
  <c r="BD324" i="2"/>
  <c r="BD315" i="2"/>
  <c r="BD305" i="2"/>
  <c r="BD448" i="2"/>
  <c r="BD442" i="2"/>
  <c r="BD430" i="2"/>
  <c r="BD384" i="2"/>
  <c r="BD378" i="2"/>
  <c r="BD352" i="2"/>
  <c r="BD333" i="2"/>
  <c r="BD436" i="2"/>
  <c r="BD382" i="2"/>
  <c r="BD374" i="2"/>
  <c r="BD361" i="2"/>
  <c r="BD445" i="2"/>
  <c r="BD424" i="2"/>
  <c r="BD416" i="2"/>
  <c r="BD413" i="2"/>
  <c r="BD401" i="2"/>
  <c r="BD376" i="2"/>
  <c r="BD348" i="2"/>
  <c r="BD309" i="2"/>
  <c r="BD441" i="2"/>
  <c r="BD409" i="2"/>
  <c r="BD392" i="2"/>
  <c r="BD381" i="2"/>
  <c r="BD317" i="2"/>
  <c r="BD410" i="2"/>
  <c r="BD406" i="2"/>
  <c r="BD334" i="2"/>
  <c r="BD314" i="2"/>
  <c r="BD290" i="2"/>
  <c r="BD273" i="2"/>
  <c r="BD269" i="2"/>
  <c r="BD265" i="2"/>
  <c r="BD261" i="2"/>
  <c r="BD257" i="2"/>
  <c r="BD253" i="2"/>
  <c r="BD249" i="2"/>
  <c r="BD245" i="2"/>
  <c r="BD241" i="2"/>
  <c r="BD237" i="2"/>
  <c r="BD233" i="2"/>
  <c r="BD229" i="2"/>
  <c r="BD225" i="2"/>
  <c r="BD221" i="2"/>
  <c r="BD217" i="2"/>
  <c r="BD213" i="2"/>
  <c r="BD209" i="2"/>
  <c r="BD205" i="2"/>
  <c r="BD201" i="2"/>
  <c r="BD197" i="2"/>
  <c r="BD193" i="2"/>
  <c r="BD189" i="2"/>
  <c r="BD185" i="2"/>
  <c r="BD181" i="2"/>
  <c r="BD177" i="2"/>
  <c r="BD418" i="2"/>
  <c r="BD372" i="2"/>
  <c r="BD353" i="2"/>
  <c r="BD280" i="2"/>
  <c r="BD390" i="2"/>
  <c r="BD312" i="2"/>
  <c r="BD287" i="2"/>
  <c r="BD414" i="2"/>
  <c r="BD397" i="2"/>
  <c r="BD434" i="2"/>
  <c r="BD405" i="2"/>
  <c r="BD358" i="2"/>
  <c r="BD338" i="2"/>
  <c r="BD310" i="2"/>
  <c r="BD300" i="2"/>
  <c r="BD297" i="2"/>
  <c r="BD294" i="2"/>
  <c r="BD284" i="2"/>
  <c r="BD420" i="2"/>
  <c r="BD412" i="2"/>
  <c r="BD385" i="2"/>
  <c r="BD295" i="2"/>
  <c r="BD292" i="2"/>
  <c r="BD282" i="2"/>
  <c r="BD357" i="2"/>
  <c r="BD258" i="2"/>
  <c r="BD255" i="2"/>
  <c r="BD252" i="2"/>
  <c r="BD224" i="2"/>
  <c r="BD214" i="2"/>
  <c r="BD231" i="2"/>
  <c r="BD204" i="2"/>
  <c r="BD194" i="2"/>
  <c r="BD329" i="2"/>
  <c r="BD278" i="2"/>
  <c r="BD238" i="2"/>
  <c r="BD211" i="2"/>
  <c r="BD332" i="2"/>
  <c r="BD274" i="2"/>
  <c r="BD264" i="2"/>
  <c r="BD446" i="2"/>
  <c r="BD326" i="2"/>
  <c r="BD323" i="2"/>
  <c r="BD288" i="2"/>
  <c r="BD286" i="2"/>
  <c r="BD276" i="2"/>
  <c r="BD267" i="2"/>
  <c r="BD250" i="2"/>
  <c r="BD247" i="2"/>
  <c r="BD244" i="2"/>
  <c r="BD235" i="2"/>
  <c r="BD208" i="2"/>
  <c r="BD198" i="2"/>
  <c r="BD438" i="2"/>
  <c r="BD344" i="2"/>
  <c r="BD337" i="2"/>
  <c r="BD322" i="2"/>
  <c r="BD316" i="2"/>
  <c r="BD311" i="2"/>
  <c r="BD306" i="2"/>
  <c r="BD254" i="2"/>
  <c r="BD251" i="2"/>
  <c r="BD248" i="2"/>
  <c r="BD216" i="2"/>
  <c r="BD206" i="2"/>
  <c r="BD331" i="2"/>
  <c r="BD327" i="2"/>
  <c r="BD222" i="2"/>
  <c r="BD169" i="2"/>
  <c r="BD159" i="2"/>
  <c r="BD142" i="2"/>
  <c r="BD132" i="2"/>
  <c r="BD440" i="2"/>
  <c r="BD432" i="2"/>
  <c r="BD417" i="2"/>
  <c r="BD389" i="2"/>
  <c r="BD340" i="2"/>
  <c r="BD232" i="2"/>
  <c r="BD230" i="2"/>
  <c r="BD228" i="2"/>
  <c r="BD226" i="2"/>
  <c r="BD218" i="2"/>
  <c r="BD195" i="2"/>
  <c r="BD149" i="2"/>
  <c r="BD291" i="2"/>
  <c r="BD283" i="2"/>
  <c r="BD277" i="2"/>
  <c r="BD220" i="2"/>
  <c r="BD212" i="2"/>
  <c r="BD188" i="2"/>
  <c r="BD182" i="2"/>
  <c r="BD179" i="2"/>
  <c r="BD176" i="2"/>
  <c r="BD166" i="2"/>
  <c r="BD156" i="2"/>
  <c r="BD129" i="2"/>
  <c r="BD119" i="2"/>
  <c r="BD105" i="2"/>
  <c r="BD101" i="2"/>
  <c r="BD97" i="2"/>
  <c r="BD93" i="2"/>
  <c r="BD89" i="2"/>
  <c r="BD85" i="2"/>
  <c r="BD81" i="2"/>
  <c r="BD77" i="2"/>
  <c r="BD73" i="2"/>
  <c r="BD69" i="2"/>
  <c r="BD65" i="2"/>
  <c r="BD61" i="2"/>
  <c r="BD57" i="2"/>
  <c r="BD53" i="2"/>
  <c r="BD49" i="2"/>
  <c r="BD45" i="2"/>
  <c r="BD41" i="2"/>
  <c r="BD37" i="2"/>
  <c r="BD33" i="2"/>
  <c r="BD29" i="2"/>
  <c r="BD303" i="2"/>
  <c r="BD210" i="2"/>
  <c r="BD349" i="2"/>
  <c r="BD259" i="2"/>
  <c r="BD243" i="2"/>
  <c r="BD236" i="2"/>
  <c r="BD234" i="2"/>
  <c r="BD202" i="2"/>
  <c r="BD191" i="2"/>
  <c r="BD153" i="2"/>
  <c r="BD143" i="2"/>
  <c r="BD342" i="2"/>
  <c r="BD320" i="2"/>
  <c r="BD298" i="2"/>
  <c r="BD227" i="2"/>
  <c r="BD196" i="2"/>
  <c r="BD161" i="2"/>
  <c r="BD151" i="2"/>
  <c r="BD134" i="2"/>
  <c r="BD124" i="2"/>
  <c r="BD107" i="2"/>
  <c r="BD103" i="2"/>
  <c r="BD99" i="2"/>
  <c r="BD95" i="2"/>
  <c r="BD91" i="2"/>
  <c r="BD87" i="2"/>
  <c r="BD83" i="2"/>
  <c r="BD79" i="2"/>
  <c r="BD75" i="2"/>
  <c r="BD71" i="2"/>
  <c r="BD67" i="2"/>
  <c r="BD63" i="2"/>
  <c r="BD59" i="2"/>
  <c r="BD55" i="2"/>
  <c r="BD51" i="2"/>
  <c r="BD341" i="2"/>
  <c r="BD293" i="2"/>
  <c r="BD289" i="2"/>
  <c r="BD207" i="2"/>
  <c r="BD78" i="2"/>
  <c r="BD42" i="2"/>
  <c r="BD362" i="2"/>
  <c r="BD328" i="2"/>
  <c r="BD301" i="2"/>
  <c r="BD296" i="2"/>
  <c r="BD137" i="2"/>
  <c r="BD84" i="2"/>
  <c r="BD52" i="2"/>
  <c r="BD32" i="2"/>
  <c r="BD368" i="2"/>
  <c r="BD272" i="2"/>
  <c r="BD268" i="2"/>
  <c r="BD190" i="2"/>
  <c r="BD125" i="2"/>
  <c r="BD110" i="2"/>
  <c r="BD90" i="2"/>
  <c r="BD58" i="2"/>
  <c r="BD39" i="2"/>
  <c r="BD215" i="2"/>
  <c r="BD183" i="2"/>
  <c r="BD174" i="2"/>
  <c r="BD170" i="2"/>
  <c r="BD168" i="2"/>
  <c r="BD130" i="2"/>
  <c r="BD123" i="2"/>
  <c r="BD118" i="2"/>
  <c r="BD113" i="2"/>
  <c r="BD96" i="2"/>
  <c r="BD279" i="2"/>
  <c r="BD192" i="2"/>
  <c r="BD172" i="2"/>
  <c r="BD164" i="2"/>
  <c r="BD160" i="2"/>
  <c r="BD150" i="2"/>
  <c r="BD148" i="2"/>
  <c r="BD146" i="2"/>
  <c r="BD144" i="2"/>
  <c r="BD135" i="2"/>
  <c r="BD102" i="2"/>
  <c r="BD70" i="2"/>
  <c r="BD36" i="2"/>
  <c r="BD330" i="2"/>
  <c r="BD308" i="2"/>
  <c r="BD263" i="2"/>
  <c r="BD256" i="2"/>
  <c r="BD242" i="2"/>
  <c r="BD223" i="2"/>
  <c r="BD136" i="2"/>
  <c r="BD106" i="2"/>
  <c r="BD74" i="2"/>
  <c r="BD44" i="2"/>
  <c r="BD34" i="2"/>
  <c r="BD27" i="2"/>
  <c r="BD23" i="2"/>
  <c r="BD364" i="2"/>
  <c r="BD307" i="2"/>
  <c r="BD219" i="2"/>
  <c r="BD184" i="2"/>
  <c r="BD180" i="2"/>
  <c r="BD171" i="2"/>
  <c r="BD82" i="2"/>
  <c r="BD48" i="2"/>
  <c r="BD28" i="2"/>
  <c r="BD22" i="2"/>
  <c r="BD18" i="2"/>
  <c r="BD14" i="2"/>
  <c r="BD10" i="2"/>
  <c r="BD6" i="2"/>
  <c r="BD98" i="2"/>
  <c r="BD270" i="2"/>
  <c r="BD173" i="2"/>
  <c r="BD86" i="2"/>
  <c r="BD325" i="2"/>
  <c r="BD304" i="2"/>
  <c r="BD266" i="2"/>
  <c r="BD140" i="2"/>
  <c r="BD117" i="2"/>
  <c r="BD54" i="2"/>
  <c r="BD40" i="2"/>
  <c r="BD31" i="2"/>
  <c r="BD11" i="2"/>
  <c r="BD127" i="2"/>
  <c r="BD109" i="2"/>
  <c r="BD26" i="2"/>
  <c r="BD145" i="2"/>
  <c r="BD116" i="2"/>
  <c r="BD271" i="2"/>
  <c r="BD154" i="2"/>
  <c r="BD122" i="2"/>
  <c r="BD56" i="2"/>
  <c r="BD7" i="2"/>
  <c r="BD444" i="2"/>
  <c r="BD388" i="2"/>
  <c r="BD186" i="2"/>
  <c r="BD319" i="2"/>
  <c r="BD246" i="2"/>
  <c r="BD157" i="2"/>
  <c r="BD112" i="2"/>
  <c r="BD100" i="2"/>
  <c r="BD62" i="2"/>
  <c r="BD38" i="2"/>
  <c r="BD114" i="2"/>
  <c r="BD64" i="2"/>
  <c r="BD60" i="2"/>
  <c r="BD19" i="2"/>
  <c r="BD15" i="2"/>
  <c r="BD275" i="2"/>
  <c r="BD165" i="2"/>
  <c r="BD162" i="2"/>
  <c r="BD299" i="2"/>
  <c r="BD281" i="2"/>
  <c r="BD260" i="2"/>
  <c r="BD175" i="2"/>
  <c r="BD24" i="2"/>
  <c r="BD239" i="2"/>
  <c r="BD203" i="2"/>
  <c r="BD158" i="2"/>
  <c r="BD108" i="2"/>
  <c r="BD126" i="2"/>
  <c r="BD121" i="2"/>
  <c r="BD30" i="2"/>
  <c r="BD25" i="2"/>
  <c r="BD20" i="2"/>
  <c r="BD5" i="2"/>
  <c r="BD13" i="2"/>
  <c r="BD394" i="2"/>
  <c r="BD313" i="2"/>
  <c r="BD94" i="2"/>
  <c r="BD66" i="2"/>
  <c r="BD9" i="2"/>
  <c r="BD302" i="2"/>
  <c r="BD285" i="2"/>
  <c r="BD200" i="2"/>
  <c r="BD139" i="2"/>
  <c r="BD111" i="2"/>
  <c r="BD35" i="2"/>
  <c r="BD155" i="2"/>
  <c r="BD120" i="2"/>
  <c r="BD147" i="2"/>
  <c r="BD128" i="2"/>
  <c r="BD80" i="2"/>
  <c r="BD76" i="2"/>
  <c r="BD68" i="2"/>
  <c r="BD50" i="2"/>
  <c r="BD88" i="2"/>
  <c r="BD72" i="2"/>
  <c r="BD8" i="2"/>
  <c r="BD92" i="2"/>
  <c r="BD46" i="2"/>
  <c r="BD12" i="2"/>
  <c r="BD167" i="2"/>
  <c r="BD152" i="2"/>
  <c r="BD141" i="2"/>
  <c r="BD131" i="2"/>
  <c r="BD240" i="2"/>
  <c r="BD178" i="2"/>
  <c r="BD163" i="2"/>
  <c r="BD262" i="2"/>
  <c r="BD138" i="2"/>
  <c r="BD21" i="2"/>
  <c r="BD43" i="2"/>
  <c r="BD16" i="2"/>
  <c r="BD187" i="2"/>
  <c r="BD47" i="2"/>
  <c r="BD199" i="2"/>
  <c r="BD133" i="2"/>
  <c r="BD115" i="2"/>
  <c r="BE4" i="2"/>
  <c r="BD104" i="2"/>
  <c r="BD17" i="2"/>
  <c r="R7" i="24"/>
  <c r="R33" i="24" s="1" a="1"/>
  <c r="R33" i="24" s="1"/>
  <c r="R7" i="23"/>
  <c r="R33" i="23" s="1" a="1"/>
  <c r="R33" i="23" s="1"/>
  <c r="S7" i="21"/>
  <c r="S33" i="21" s="1" a="1"/>
  <c r="S33" i="21" s="1"/>
  <c r="R20" i="24" l="1" a="1"/>
  <c r="R20" i="24" s="1"/>
  <c r="R10" i="24" a="1"/>
  <c r="R10" i="24" s="1"/>
  <c r="R13" i="24" a="1"/>
  <c r="R13" i="24" s="1"/>
  <c r="R12" i="24" a="1"/>
  <c r="R12" i="24" s="1"/>
  <c r="R27" i="24" a="1"/>
  <c r="R27" i="24" s="1"/>
  <c r="R30" i="24" a="1"/>
  <c r="R30" i="24" s="1"/>
  <c r="R32" i="24" a="1"/>
  <c r="R32" i="24" s="1"/>
  <c r="R24" i="24" a="1"/>
  <c r="R24" i="24" s="1"/>
  <c r="R19" i="24" a="1"/>
  <c r="R19" i="24" s="1"/>
  <c r="R22" i="24" a="1"/>
  <c r="R22" i="24" s="1"/>
  <c r="R25" i="24" a="1"/>
  <c r="R25" i="24" s="1"/>
  <c r="R11" i="24" a="1"/>
  <c r="R11" i="24" s="1"/>
  <c r="R14" i="24" a="1"/>
  <c r="R14" i="24" s="1"/>
  <c r="R17" i="24" a="1"/>
  <c r="R17" i="24" s="1"/>
  <c r="R16" i="24" a="1"/>
  <c r="R16" i="24" s="1"/>
  <c r="R9" i="24" a="1"/>
  <c r="R9" i="24" s="1"/>
  <c r="R31" i="24" a="1"/>
  <c r="R31" i="24" s="1"/>
  <c r="R23" i="24" a="1"/>
  <c r="R23" i="24" s="1"/>
  <c r="R26" i="24" a="1"/>
  <c r="R26" i="24" s="1"/>
  <c r="R29" i="24" a="1"/>
  <c r="R29" i="24" s="1"/>
  <c r="R21" i="24" a="1"/>
  <c r="R21" i="24" s="1"/>
  <c r="R28" i="24" a="1"/>
  <c r="R28" i="24" s="1"/>
  <c r="R15" i="24" a="1"/>
  <c r="R15" i="24" s="1"/>
  <c r="R18" i="24" a="1"/>
  <c r="R18" i="24" s="1"/>
  <c r="R9" i="23" a="1"/>
  <c r="R9" i="23" s="1"/>
  <c r="R31" i="23" a="1"/>
  <c r="R31" i="23" s="1"/>
  <c r="R32" i="23" a="1"/>
  <c r="R32" i="23" s="1"/>
  <c r="R30" i="23" a="1"/>
  <c r="R30" i="23" s="1"/>
  <c r="R29" i="23" a="1"/>
  <c r="R29" i="23" s="1"/>
  <c r="R28" i="23" a="1"/>
  <c r="R28" i="23" s="1"/>
  <c r="R27" i="23" a="1"/>
  <c r="R27" i="23" s="1"/>
  <c r="R26" i="23" a="1"/>
  <c r="R26" i="23" s="1"/>
  <c r="R22" i="23" a="1"/>
  <c r="R22" i="23" s="1"/>
  <c r="R25" i="23" a="1"/>
  <c r="R25" i="23" s="1"/>
  <c r="R24" i="23" a="1"/>
  <c r="R24" i="23" s="1"/>
  <c r="R21" i="23" a="1"/>
  <c r="R21" i="23" s="1"/>
  <c r="R23" i="23" a="1"/>
  <c r="R23" i="23" s="1"/>
  <c r="R20" i="23" a="1"/>
  <c r="R20" i="23" s="1"/>
  <c r="R18" i="23" a="1"/>
  <c r="R18" i="23" s="1"/>
  <c r="R19" i="23" a="1"/>
  <c r="R19" i="23" s="1"/>
  <c r="R17" i="23" a="1"/>
  <c r="R17" i="23" s="1"/>
  <c r="R16" i="23" a="1"/>
  <c r="R16" i="23" s="1"/>
  <c r="R14" i="23" a="1"/>
  <c r="R14" i="23" s="1"/>
  <c r="R10" i="23" a="1"/>
  <c r="R10" i="23" s="1"/>
  <c r="R15" i="23" a="1"/>
  <c r="R15" i="23" s="1"/>
  <c r="R13" i="23" a="1"/>
  <c r="R13" i="23" s="1"/>
  <c r="R12" i="23" a="1"/>
  <c r="R12" i="23" s="1"/>
  <c r="R11" i="23" a="1"/>
  <c r="R11" i="23" s="1"/>
  <c r="S31" i="21" a="1"/>
  <c r="S31" i="21" s="1"/>
  <c r="S23" i="21" a="1"/>
  <c r="S23" i="21" s="1"/>
  <c r="S15" i="21" a="1"/>
  <c r="S15" i="21" s="1"/>
  <c r="S32" i="21" a="1"/>
  <c r="S32" i="21" s="1"/>
  <c r="S24" i="21" a="1"/>
  <c r="S24" i="21" s="1"/>
  <c r="S16" i="21" a="1"/>
  <c r="S16" i="21" s="1"/>
  <c r="S25" i="21" a="1"/>
  <c r="S25" i="21" s="1"/>
  <c r="S17" i="21" a="1"/>
  <c r="S17" i="21" s="1"/>
  <c r="S26" i="21" a="1"/>
  <c r="S26" i="21" s="1"/>
  <c r="S18" i="21" a="1"/>
  <c r="S18" i="21" s="1"/>
  <c r="S27" i="21" a="1"/>
  <c r="S27" i="21" s="1"/>
  <c r="S19" i="21" a="1"/>
  <c r="S19" i="21" s="1"/>
  <c r="S28" i="21" a="1"/>
  <c r="S28" i="21" s="1"/>
  <c r="S20" i="21" a="1"/>
  <c r="S20" i="21" s="1"/>
  <c r="S12" i="21" a="1"/>
  <c r="S12" i="21" s="1"/>
  <c r="S11" i="21" a="1"/>
  <c r="S11" i="21" s="1"/>
  <c r="S29" i="21" a="1"/>
  <c r="S29" i="21" s="1"/>
  <c r="S21" i="21" a="1"/>
  <c r="S21" i="21" s="1"/>
  <c r="S13" i="21" a="1"/>
  <c r="S13" i="21" s="1"/>
  <c r="S9" i="21" a="1"/>
  <c r="S9" i="21" s="1"/>
  <c r="S10" i="21" a="1"/>
  <c r="S10" i="21" s="1"/>
  <c r="S30" i="21" a="1"/>
  <c r="S30" i="21" s="1"/>
  <c r="S22" i="21" a="1"/>
  <c r="S22" i="21" s="1"/>
  <c r="S14" i="21" a="1"/>
  <c r="S14" i="21" s="1"/>
  <c r="BE449" i="2"/>
  <c r="BE446" i="2"/>
  <c r="BE442" i="2"/>
  <c r="BE438" i="2"/>
  <c r="BE434" i="2"/>
  <c r="BE430" i="2"/>
  <c r="BE426" i="2"/>
  <c r="BE422" i="2"/>
  <c r="BE418" i="2"/>
  <c r="BE414" i="2"/>
  <c r="BE410" i="2"/>
  <c r="BE406" i="2"/>
  <c r="BE402" i="2"/>
  <c r="BE398" i="2"/>
  <c r="BE394" i="2"/>
  <c r="BE433" i="2"/>
  <c r="BE431" i="2"/>
  <c r="BE400" i="2"/>
  <c r="BE383" i="2"/>
  <c r="BE373" i="2"/>
  <c r="BE346" i="2"/>
  <c r="BE336" i="2"/>
  <c r="BE332" i="2"/>
  <c r="BE328" i="2"/>
  <c r="BE324" i="2"/>
  <c r="BE320" i="2"/>
  <c r="BE316" i="2"/>
  <c r="BE312" i="2"/>
  <c r="BE308" i="2"/>
  <c r="BE429" i="2"/>
  <c r="BE427" i="2"/>
  <c r="BE391" i="2"/>
  <c r="BE380" i="2"/>
  <c r="BE363" i="2"/>
  <c r="BE353" i="2"/>
  <c r="BE425" i="2"/>
  <c r="BE423" i="2"/>
  <c r="BE386" i="2"/>
  <c r="BE421" i="2"/>
  <c r="BE419" i="2"/>
  <c r="BE377" i="2"/>
  <c r="BE350" i="2"/>
  <c r="BE340" i="2"/>
  <c r="BE417" i="2"/>
  <c r="BE415" i="2"/>
  <c r="BE396" i="2"/>
  <c r="BE389" i="2"/>
  <c r="BE367" i="2"/>
  <c r="BE357" i="2"/>
  <c r="BE424" i="2"/>
  <c r="BE408" i="2"/>
  <c r="BE365" i="2"/>
  <c r="BE345" i="2"/>
  <c r="BE315" i="2"/>
  <c r="BE448" i="2"/>
  <c r="BE384" i="2"/>
  <c r="BE378" i="2"/>
  <c r="BE352" i="2"/>
  <c r="BE333" i="2"/>
  <c r="BE330" i="2"/>
  <c r="BE327" i="2"/>
  <c r="BE436" i="2"/>
  <c r="BE382" i="2"/>
  <c r="BE374" i="2"/>
  <c r="BE361" i="2"/>
  <c r="BE338" i="2"/>
  <c r="BE445" i="2"/>
  <c r="BE416" i="2"/>
  <c r="BE413" i="2"/>
  <c r="BE407" i="2"/>
  <c r="BE401" i="2"/>
  <c r="BE376" i="2"/>
  <c r="BE439" i="2"/>
  <c r="BE372" i="2"/>
  <c r="BE302" i="2"/>
  <c r="BE298" i="2"/>
  <c r="BE294" i="2"/>
  <c r="BE290" i="2"/>
  <c r="BE286" i="2"/>
  <c r="BE282" i="2"/>
  <c r="BE278" i="2"/>
  <c r="BE274" i="2"/>
  <c r="BE412" i="2"/>
  <c r="BE375" i="2"/>
  <c r="BE339" i="2"/>
  <c r="BE307" i="2"/>
  <c r="BE356" i="2"/>
  <c r="BE348" i="2"/>
  <c r="BE305" i="2"/>
  <c r="BE280" i="2"/>
  <c r="BE435" i="2"/>
  <c r="BE390" i="2"/>
  <c r="BE287" i="2"/>
  <c r="BE397" i="2"/>
  <c r="BE343" i="2"/>
  <c r="BE277" i="2"/>
  <c r="BE447" i="2"/>
  <c r="BE409" i="2"/>
  <c r="BE405" i="2"/>
  <c r="BE393" i="2"/>
  <c r="BE358" i="2"/>
  <c r="BE443" i="2"/>
  <c r="BE355" i="2"/>
  <c r="BE303" i="2"/>
  <c r="BE291" i="2"/>
  <c r="BE432" i="2"/>
  <c r="BE428" i="2"/>
  <c r="BE388" i="2"/>
  <c r="BE344" i="2"/>
  <c r="BE342" i="2"/>
  <c r="BE337" i="2"/>
  <c r="BE335" i="2"/>
  <c r="BE304" i="2"/>
  <c r="BE437" i="2"/>
  <c r="BE318" i="2"/>
  <c r="BE231" i="2"/>
  <c r="BE204" i="2"/>
  <c r="BE194" i="2"/>
  <c r="BE329" i="2"/>
  <c r="BE261" i="2"/>
  <c r="BE238" i="2"/>
  <c r="BE221" i="2"/>
  <c r="BE211" i="2"/>
  <c r="BE369" i="2"/>
  <c r="BE269" i="2"/>
  <c r="BE264" i="2"/>
  <c r="BE228" i="2"/>
  <c r="BE218" i="2"/>
  <c r="BE201" i="2"/>
  <c r="BE191" i="2"/>
  <c r="BE441" i="2"/>
  <c r="BE385" i="2"/>
  <c r="BE326" i="2"/>
  <c r="BE323" i="2"/>
  <c r="BE317" i="2"/>
  <c r="BE292" i="2"/>
  <c r="BE288" i="2"/>
  <c r="BE284" i="2"/>
  <c r="BE276" i="2"/>
  <c r="BE267" i="2"/>
  <c r="BE250" i="2"/>
  <c r="BE247" i="2"/>
  <c r="BE244" i="2"/>
  <c r="BE241" i="2"/>
  <c r="BE235" i="2"/>
  <c r="BE395" i="2"/>
  <c r="BE381" i="2"/>
  <c r="BE225" i="2"/>
  <c r="BE215" i="2"/>
  <c r="BE188" i="2"/>
  <c r="BE178" i="2"/>
  <c r="BE444" i="2"/>
  <c r="BE371" i="2"/>
  <c r="BE359" i="2"/>
  <c r="BE281" i="2"/>
  <c r="BE279" i="2"/>
  <c r="BE275" i="2"/>
  <c r="BE268" i="2"/>
  <c r="BE233" i="2"/>
  <c r="BE223" i="2"/>
  <c r="BE440" i="2"/>
  <c r="BE411" i="2"/>
  <c r="BE314" i="2"/>
  <c r="BE297" i="2"/>
  <c r="BE248" i="2"/>
  <c r="BE232" i="2"/>
  <c r="BE230" i="2"/>
  <c r="BE226" i="2"/>
  <c r="BE195" i="2"/>
  <c r="BE149" i="2"/>
  <c r="BE139" i="2"/>
  <c r="BE122" i="2"/>
  <c r="BE283" i="2"/>
  <c r="BE255" i="2"/>
  <c r="BE220" i="2"/>
  <c r="BE216" i="2"/>
  <c r="BE212" i="2"/>
  <c r="BE182" i="2"/>
  <c r="BE179" i="2"/>
  <c r="BE176" i="2"/>
  <c r="BE166" i="2"/>
  <c r="BE156" i="2"/>
  <c r="BE366" i="2"/>
  <c r="BE257" i="2"/>
  <c r="BE224" i="2"/>
  <c r="BE214" i="2"/>
  <c r="BE210" i="2"/>
  <c r="BE208" i="2"/>
  <c r="BE206" i="2"/>
  <c r="BE197" i="2"/>
  <c r="BE185" i="2"/>
  <c r="BE173" i="2"/>
  <c r="BE163" i="2"/>
  <c r="BE146" i="2"/>
  <c r="BE136" i="2"/>
  <c r="BE109" i="2"/>
  <c r="BE360" i="2"/>
  <c r="BE349" i="2"/>
  <c r="BE322" i="2"/>
  <c r="BE310" i="2"/>
  <c r="BE306" i="2"/>
  <c r="BE259" i="2"/>
  <c r="BE243" i="2"/>
  <c r="BE236" i="2"/>
  <c r="BE234" i="2"/>
  <c r="BE202" i="2"/>
  <c r="BE193" i="2"/>
  <c r="BE313" i="2"/>
  <c r="BE285" i="2"/>
  <c r="BE170" i="2"/>
  <c r="BE160" i="2"/>
  <c r="BE392" i="2"/>
  <c r="BE347" i="2"/>
  <c r="BE273" i="2"/>
  <c r="BE270" i="2"/>
  <c r="BE217" i="2"/>
  <c r="BE209" i="2"/>
  <c r="BE192" i="2"/>
  <c r="BE168" i="2"/>
  <c r="BE141" i="2"/>
  <c r="BE131" i="2"/>
  <c r="BE114" i="2"/>
  <c r="BE399" i="2"/>
  <c r="BE362" i="2"/>
  <c r="BE334" i="2"/>
  <c r="BE301" i="2"/>
  <c r="BE296" i="2"/>
  <c r="BE251" i="2"/>
  <c r="BE137" i="2"/>
  <c r="BE132" i="2"/>
  <c r="BE84" i="2"/>
  <c r="BE81" i="2"/>
  <c r="BE52" i="2"/>
  <c r="BE368" i="2"/>
  <c r="BE354" i="2"/>
  <c r="BE272" i="2"/>
  <c r="BE265" i="2"/>
  <c r="BE258" i="2"/>
  <c r="BE254" i="2"/>
  <c r="BE198" i="2"/>
  <c r="BE190" i="2"/>
  <c r="BE181" i="2"/>
  <c r="BE125" i="2"/>
  <c r="BE110" i="2"/>
  <c r="BE90" i="2"/>
  <c r="BE87" i="2"/>
  <c r="BE58" i="2"/>
  <c r="BE55" i="2"/>
  <c r="BE49" i="2"/>
  <c r="BE39" i="2"/>
  <c r="BE25" i="2"/>
  <c r="BE321" i="2"/>
  <c r="BE237" i="2"/>
  <c r="BE183" i="2"/>
  <c r="BE174" i="2"/>
  <c r="BE130" i="2"/>
  <c r="BE123" i="2"/>
  <c r="BE118" i="2"/>
  <c r="BE113" i="2"/>
  <c r="BE96" i="2"/>
  <c r="BE93" i="2"/>
  <c r="BE64" i="2"/>
  <c r="BE61" i="2"/>
  <c r="BE46" i="2"/>
  <c r="BE172" i="2"/>
  <c r="BE164" i="2"/>
  <c r="BE150" i="2"/>
  <c r="BE148" i="2"/>
  <c r="BE144" i="2"/>
  <c r="BE135" i="2"/>
  <c r="BE102" i="2"/>
  <c r="BE99" i="2"/>
  <c r="BE309" i="2"/>
  <c r="BE300" i="2"/>
  <c r="BE240" i="2"/>
  <c r="BE158" i="2"/>
  <c r="BE154" i="2"/>
  <c r="BE140" i="2"/>
  <c r="BE116" i="2"/>
  <c r="BE108" i="2"/>
  <c r="BE105" i="2"/>
  <c r="BE76" i="2"/>
  <c r="BE73" i="2"/>
  <c r="BE43" i="2"/>
  <c r="BE403" i="2"/>
  <c r="BE364" i="2"/>
  <c r="BE266" i="2"/>
  <c r="BE171" i="2"/>
  <c r="BE167" i="2"/>
  <c r="BE147" i="2"/>
  <c r="BE124" i="2"/>
  <c r="BE80" i="2"/>
  <c r="BE77" i="2"/>
  <c r="BE143" i="2"/>
  <c r="BE117" i="2"/>
  <c r="BE89" i="2"/>
  <c r="BE54" i="2"/>
  <c r="BE42" i="2"/>
  <c r="BE40" i="2"/>
  <c r="BE75" i="2"/>
  <c r="BE38" i="2"/>
  <c r="BE66" i="2"/>
  <c r="BE29" i="2"/>
  <c r="BE222" i="2"/>
  <c r="BE213" i="2"/>
  <c r="BE129" i="2"/>
  <c r="BE121" i="2"/>
  <c r="BE271" i="2"/>
  <c r="BE256" i="2"/>
  <c r="BE98" i="2"/>
  <c r="BE91" i="2"/>
  <c r="BE56" i="2"/>
  <c r="BE31" i="2"/>
  <c r="BE62" i="2"/>
  <c r="BE23" i="2"/>
  <c r="BE325" i="2"/>
  <c r="BE379" i="2"/>
  <c r="BE311" i="2"/>
  <c r="BE319" i="2"/>
  <c r="BE246" i="2"/>
  <c r="BE157" i="2"/>
  <c r="BE112" i="2"/>
  <c r="BE100" i="2"/>
  <c r="BE245" i="2"/>
  <c r="BE142" i="2"/>
  <c r="BE299" i="2"/>
  <c r="BE260" i="2"/>
  <c r="BE227" i="2"/>
  <c r="BE205" i="2"/>
  <c r="BE189" i="2"/>
  <c r="BE151" i="2"/>
  <c r="BE119" i="2"/>
  <c r="BE60" i="2"/>
  <c r="BE19" i="2"/>
  <c r="BE15" i="2"/>
  <c r="BE11" i="2"/>
  <c r="BE7" i="2"/>
  <c r="BE127" i="2"/>
  <c r="BE86" i="2"/>
  <c r="BE36" i="2"/>
  <c r="BE26" i="2"/>
  <c r="BE145" i="2"/>
  <c r="BE68" i="2"/>
  <c r="BE95" i="2"/>
  <c r="BE293" i="2"/>
  <c r="BE186" i="2"/>
  <c r="BE165" i="2"/>
  <c r="BE162" i="2"/>
  <c r="BE107" i="2"/>
  <c r="BE79" i="2"/>
  <c r="BE263" i="2"/>
  <c r="BE253" i="2"/>
  <c r="BE239" i="2"/>
  <c r="BE203" i="2"/>
  <c r="BE59" i="2"/>
  <c r="BE57" i="2"/>
  <c r="BE27" i="2"/>
  <c r="BE331" i="2"/>
  <c r="BE229" i="2"/>
  <c r="BE161" i="2"/>
  <c r="BE94" i="2"/>
  <c r="BE92" i="2"/>
  <c r="BE85" i="2"/>
  <c r="BE420" i="2"/>
  <c r="BE184" i="2"/>
  <c r="BE33" i="2"/>
  <c r="BE20" i="2"/>
  <c r="BE5" i="2"/>
  <c r="BE45" i="2"/>
  <c r="BE18" i="2"/>
  <c r="BE74" i="2"/>
  <c r="BE35" i="2"/>
  <c r="BE32" i="2"/>
  <c r="BE44" i="2"/>
  <c r="BE295" i="2"/>
  <c r="BE70" i="2"/>
  <c r="BE9" i="2"/>
  <c r="BE370" i="2"/>
  <c r="BE63" i="2"/>
  <c r="BE41" i="2"/>
  <c r="BE111" i="2"/>
  <c r="BE13" i="2"/>
  <c r="BE207" i="2"/>
  <c r="BE155" i="2"/>
  <c r="BE51" i="2"/>
  <c r="BE47" i="2"/>
  <c r="BE17" i="2"/>
  <c r="BE159" i="2"/>
  <c r="BE138" i="2"/>
  <c r="BE115" i="2"/>
  <c r="BE252" i="2"/>
  <c r="BE200" i="2"/>
  <c r="BE134" i="2"/>
  <c r="BE103" i="2"/>
  <c r="BE82" i="2"/>
  <c r="BE78" i="2"/>
  <c r="BE22" i="2"/>
  <c r="BE404" i="2"/>
  <c r="BE175" i="2"/>
  <c r="BE48" i="2"/>
  <c r="BE24" i="2"/>
  <c r="BE120" i="2"/>
  <c r="BE199" i="2"/>
  <c r="BE187" i="2"/>
  <c r="BE133" i="2"/>
  <c r="BE106" i="2"/>
  <c r="BE387" i="2"/>
  <c r="BE341" i="2"/>
  <c r="BE153" i="2"/>
  <c r="BE88" i="2"/>
  <c r="BE72" i="2"/>
  <c r="BE8" i="2"/>
  <c r="BE6" i="2"/>
  <c r="BE351" i="2"/>
  <c r="BE12" i="2"/>
  <c r="BE53" i="2"/>
  <c r="BE10" i="2"/>
  <c r="BE262" i="2"/>
  <c r="BE101" i="2"/>
  <c r="BE152" i="2"/>
  <c r="BE28" i="2"/>
  <c r="BE289" i="2"/>
  <c r="BE104" i="2"/>
  <c r="BE65" i="2"/>
  <c r="BE50" i="2"/>
  <c r="BE21" i="2"/>
  <c r="BE180" i="2"/>
  <c r="BE126" i="2"/>
  <c r="BE83" i="2"/>
  <c r="BE16" i="2"/>
  <c r="BE249" i="2"/>
  <c r="BE169" i="2"/>
  <c r="BE37" i="2"/>
  <c r="BE97" i="2"/>
  <c r="BE177" i="2"/>
  <c r="BE128" i="2"/>
  <c r="BE30" i="2"/>
  <c r="BE71" i="2"/>
  <c r="BE69" i="2"/>
  <c r="BE14" i="2"/>
  <c r="BF4" i="2"/>
  <c r="BE242" i="2"/>
  <c r="BE219" i="2"/>
  <c r="BE196" i="2"/>
  <c r="BE34" i="2"/>
  <c r="BE67" i="2"/>
  <c r="S7" i="24"/>
  <c r="S33" i="24" s="1" a="1"/>
  <c r="S33" i="24" s="1"/>
  <c r="S7" i="23"/>
  <c r="S33" i="23" s="1" a="1"/>
  <c r="S33" i="23" s="1"/>
  <c r="T7" i="21"/>
  <c r="T33" i="21" s="1" a="1"/>
  <c r="T33" i="21" s="1"/>
  <c r="S9" i="24" l="1" a="1"/>
  <c r="S9" i="24" s="1"/>
  <c r="S17" i="24" a="1"/>
  <c r="S17" i="24" s="1"/>
  <c r="S27" i="24" a="1"/>
  <c r="S27" i="24" s="1"/>
  <c r="S14" i="24" a="1"/>
  <c r="S14" i="24" s="1"/>
  <c r="S32" i="24" a="1"/>
  <c r="S32" i="24" s="1"/>
  <c r="S19" i="24" a="1"/>
  <c r="S19" i="24" s="1"/>
  <c r="S24" i="24" a="1"/>
  <c r="S24" i="24" s="1"/>
  <c r="S13" i="24" a="1"/>
  <c r="S13" i="24" s="1"/>
  <c r="S11" i="24" a="1"/>
  <c r="S11" i="24" s="1"/>
  <c r="S16" i="24" a="1"/>
  <c r="S16" i="24" s="1"/>
  <c r="S26" i="24" a="1"/>
  <c r="S26" i="24" s="1"/>
  <c r="S21" i="24" a="1"/>
  <c r="S21" i="24" s="1"/>
  <c r="S31" i="24" a="1"/>
  <c r="S31" i="24" s="1"/>
  <c r="S18" i="24" a="1"/>
  <c r="S18" i="24" s="1"/>
  <c r="S23" i="24" a="1"/>
  <c r="S23" i="24" s="1"/>
  <c r="S10" i="24" a="1"/>
  <c r="S10" i="24" s="1"/>
  <c r="S29" i="24" a="1"/>
  <c r="S29" i="24" s="1"/>
  <c r="S28" i="24" a="1"/>
  <c r="S28" i="24" s="1"/>
  <c r="S15" i="24" a="1"/>
  <c r="S15" i="24" s="1"/>
  <c r="S12" i="24" a="1"/>
  <c r="S12" i="24" s="1"/>
  <c r="S30" i="24" a="1"/>
  <c r="S30" i="24" s="1"/>
  <c r="S20" i="24" a="1"/>
  <c r="S20" i="24" s="1"/>
  <c r="S25" i="24" a="1"/>
  <c r="S25" i="24" s="1"/>
  <c r="S22" i="24" a="1"/>
  <c r="S22" i="24" s="1"/>
  <c r="S10" i="23" a="1"/>
  <c r="S10" i="23" s="1"/>
  <c r="S31" i="23" a="1"/>
  <c r="S31" i="23" s="1"/>
  <c r="S32" i="23" a="1"/>
  <c r="S32" i="23" s="1"/>
  <c r="S30" i="23" a="1"/>
  <c r="S30" i="23" s="1"/>
  <c r="S29" i="23" a="1"/>
  <c r="S29" i="23" s="1"/>
  <c r="S28" i="23" a="1"/>
  <c r="S28" i="23" s="1"/>
  <c r="S27" i="23" a="1"/>
  <c r="S27" i="23" s="1"/>
  <c r="S26" i="23" a="1"/>
  <c r="S26" i="23" s="1"/>
  <c r="S25" i="23" a="1"/>
  <c r="S25" i="23" s="1"/>
  <c r="S22" i="23" a="1"/>
  <c r="S22" i="23" s="1"/>
  <c r="S14" i="23" a="1"/>
  <c r="S14" i="23" s="1"/>
  <c r="S24" i="23" a="1"/>
  <c r="S24" i="23" s="1"/>
  <c r="S21" i="23" a="1"/>
  <c r="S21" i="23" s="1"/>
  <c r="S23" i="23" a="1"/>
  <c r="S23" i="23" s="1"/>
  <c r="S20" i="23" a="1"/>
  <c r="S20" i="23" s="1"/>
  <c r="S18" i="23" a="1"/>
  <c r="S18" i="23" s="1"/>
  <c r="S19" i="23" a="1"/>
  <c r="S19" i="23" s="1"/>
  <c r="S17" i="23" a="1"/>
  <c r="S17" i="23" s="1"/>
  <c r="S16" i="23" a="1"/>
  <c r="S16" i="23" s="1"/>
  <c r="S15" i="23" a="1"/>
  <c r="S15" i="23" s="1"/>
  <c r="S13" i="23" a="1"/>
  <c r="S13" i="23" s="1"/>
  <c r="S12" i="23" a="1"/>
  <c r="S12" i="23" s="1"/>
  <c r="S11" i="23" a="1"/>
  <c r="S11" i="23" s="1"/>
  <c r="S9" i="23" a="1"/>
  <c r="S9" i="23" s="1"/>
  <c r="T31" i="21" a="1"/>
  <c r="T31" i="21" s="1"/>
  <c r="T23" i="21" a="1"/>
  <c r="T23" i="21" s="1"/>
  <c r="T15" i="21" a="1"/>
  <c r="T15" i="21" s="1"/>
  <c r="T32" i="21" a="1"/>
  <c r="T32" i="21" s="1"/>
  <c r="T24" i="21" a="1"/>
  <c r="T24" i="21" s="1"/>
  <c r="T16" i="21" a="1"/>
  <c r="T16" i="21" s="1"/>
  <c r="T25" i="21" a="1"/>
  <c r="T25" i="21" s="1"/>
  <c r="T17" i="21" a="1"/>
  <c r="T17" i="21" s="1"/>
  <c r="T26" i="21" a="1"/>
  <c r="T26" i="21" s="1"/>
  <c r="T18" i="21" a="1"/>
  <c r="T18" i="21" s="1"/>
  <c r="T10" i="21" a="1"/>
  <c r="T10" i="21" s="1"/>
  <c r="T27" i="21" a="1"/>
  <c r="T27" i="21" s="1"/>
  <c r="T19" i="21" a="1"/>
  <c r="T19" i="21" s="1"/>
  <c r="T11" i="21" a="1"/>
  <c r="T11" i="21" s="1"/>
  <c r="T28" i="21" a="1"/>
  <c r="T28" i="21" s="1"/>
  <c r="T20" i="21" a="1"/>
  <c r="T20" i="21" s="1"/>
  <c r="T12" i="21" a="1"/>
  <c r="T12" i="21" s="1"/>
  <c r="T29" i="21" a="1"/>
  <c r="T29" i="21" s="1"/>
  <c r="T21" i="21" a="1"/>
  <c r="T21" i="21" s="1"/>
  <c r="T13" i="21" a="1"/>
  <c r="T13" i="21" s="1"/>
  <c r="T30" i="21" a="1"/>
  <c r="T30" i="21" s="1"/>
  <c r="T22" i="21" a="1"/>
  <c r="T22" i="21" s="1"/>
  <c r="T14" i="21" a="1"/>
  <c r="T14" i="21" s="1"/>
  <c r="T9" i="21" a="1"/>
  <c r="T9" i="21" s="1"/>
  <c r="BF449" i="2"/>
  <c r="BF445" i="2"/>
  <c r="BF441" i="2"/>
  <c r="BF437" i="2"/>
  <c r="BF433" i="2"/>
  <c r="BF429" i="2"/>
  <c r="BF425" i="2"/>
  <c r="BF421" i="2"/>
  <c r="BF417" i="2"/>
  <c r="BF413" i="2"/>
  <c r="BF409" i="2"/>
  <c r="BF405" i="2"/>
  <c r="BF401" i="2"/>
  <c r="BF397" i="2"/>
  <c r="BF393" i="2"/>
  <c r="BF389" i="2"/>
  <c r="BF385" i="2"/>
  <c r="BF446" i="2"/>
  <c r="BF442" i="2"/>
  <c r="BF438" i="2"/>
  <c r="BF434" i="2"/>
  <c r="BF430" i="2"/>
  <c r="BF426" i="2"/>
  <c r="BF422" i="2"/>
  <c r="BF418" i="2"/>
  <c r="BF414" i="2"/>
  <c r="BF410" i="2"/>
  <c r="BF406" i="2"/>
  <c r="BF402" i="2"/>
  <c r="BF447" i="2"/>
  <c r="BF443" i="2"/>
  <c r="BF439" i="2"/>
  <c r="BF435" i="2"/>
  <c r="BF431" i="2"/>
  <c r="BF427" i="2"/>
  <c r="BF423" i="2"/>
  <c r="BF419" i="2"/>
  <c r="BF415" i="2"/>
  <c r="BF411" i="2"/>
  <c r="BF407" i="2"/>
  <c r="BF403" i="2"/>
  <c r="BF399" i="2"/>
  <c r="BF395" i="2"/>
  <c r="BF391" i="2"/>
  <c r="BF387" i="2"/>
  <c r="BF380" i="2"/>
  <c r="BF363" i="2"/>
  <c r="BF353" i="2"/>
  <c r="BF386" i="2"/>
  <c r="BF370" i="2"/>
  <c r="BF360" i="2"/>
  <c r="BF343" i="2"/>
  <c r="BF398" i="2"/>
  <c r="BF377" i="2"/>
  <c r="BF396" i="2"/>
  <c r="BF367" i="2"/>
  <c r="BF357" i="2"/>
  <c r="BF333" i="2"/>
  <c r="BF329" i="2"/>
  <c r="BF325" i="2"/>
  <c r="BF321" i="2"/>
  <c r="BF317" i="2"/>
  <c r="BF448" i="2"/>
  <c r="BF444" i="2"/>
  <c r="BF384" i="2"/>
  <c r="BF374" i="2"/>
  <c r="BF364" i="2"/>
  <c r="BF420" i="2"/>
  <c r="BF378" i="2"/>
  <c r="BF352" i="2"/>
  <c r="BF330" i="2"/>
  <c r="BF327" i="2"/>
  <c r="BF324" i="2"/>
  <c r="BF436" i="2"/>
  <c r="BF382" i="2"/>
  <c r="BF361" i="2"/>
  <c r="BF338" i="2"/>
  <c r="BF312" i="2"/>
  <c r="BF416" i="2"/>
  <c r="BF376" i="2"/>
  <c r="BF350" i="2"/>
  <c r="BF348" i="2"/>
  <c r="BF424" i="2"/>
  <c r="BF372" i="2"/>
  <c r="BF404" i="2"/>
  <c r="BF341" i="2"/>
  <c r="BF322" i="2"/>
  <c r="BF319" i="2"/>
  <c r="BF316" i="2"/>
  <c r="BF306" i="2"/>
  <c r="BF379" i="2"/>
  <c r="BF362" i="2"/>
  <c r="BF337" i="2"/>
  <c r="BF326" i="2"/>
  <c r="BF323" i="2"/>
  <c r="BF320" i="2"/>
  <c r="BF314" i="2"/>
  <c r="BF390" i="2"/>
  <c r="BF287" i="2"/>
  <c r="BF336" i="2"/>
  <c r="BF277" i="2"/>
  <c r="BF358" i="2"/>
  <c r="BF310" i="2"/>
  <c r="BF300" i="2"/>
  <c r="BF297" i="2"/>
  <c r="BF284" i="2"/>
  <c r="BF270" i="2"/>
  <c r="BF266" i="2"/>
  <c r="BF262" i="2"/>
  <c r="BF258" i="2"/>
  <c r="BF254" i="2"/>
  <c r="BF250" i="2"/>
  <c r="BF246" i="2"/>
  <c r="BF242" i="2"/>
  <c r="BF238" i="2"/>
  <c r="BF355" i="2"/>
  <c r="BF369" i="2"/>
  <c r="BF366" i="2"/>
  <c r="BF281" i="2"/>
  <c r="BF365" i="2"/>
  <c r="BF354" i="2"/>
  <c r="BF349" i="2"/>
  <c r="BF311" i="2"/>
  <c r="BF289" i="2"/>
  <c r="BF279" i="2"/>
  <c r="BF272" i="2"/>
  <c r="BF268" i="2"/>
  <c r="BF261" i="2"/>
  <c r="BF221" i="2"/>
  <c r="BF211" i="2"/>
  <c r="BF339" i="2"/>
  <c r="BF305" i="2"/>
  <c r="BF278" i="2"/>
  <c r="BF269" i="2"/>
  <c r="BF264" i="2"/>
  <c r="BF228" i="2"/>
  <c r="BF218" i="2"/>
  <c r="BF201" i="2"/>
  <c r="BF191" i="2"/>
  <c r="BF373" i="2"/>
  <c r="BF346" i="2"/>
  <c r="BF332" i="2"/>
  <c r="BF292" i="2"/>
  <c r="BF288" i="2"/>
  <c r="BF276" i="2"/>
  <c r="BF274" i="2"/>
  <c r="BF267" i="2"/>
  <c r="BF247" i="2"/>
  <c r="BF244" i="2"/>
  <c r="BF241" i="2"/>
  <c r="BF235" i="2"/>
  <c r="BF208" i="2"/>
  <c r="BF198" i="2"/>
  <c r="BF400" i="2"/>
  <c r="BF381" i="2"/>
  <c r="BF294" i="2"/>
  <c r="BF286" i="2"/>
  <c r="BF282" i="2"/>
  <c r="BF280" i="2"/>
  <c r="BF368" i="2"/>
  <c r="BF342" i="2"/>
  <c r="BF335" i="2"/>
  <c r="BF307" i="2"/>
  <c r="BF298" i="2"/>
  <c r="BF296" i="2"/>
  <c r="BF290" i="2"/>
  <c r="BF259" i="2"/>
  <c r="BF256" i="2"/>
  <c r="BF253" i="2"/>
  <c r="BF232" i="2"/>
  <c r="BF222" i="2"/>
  <c r="BF205" i="2"/>
  <c r="BF195" i="2"/>
  <c r="BF171" i="2"/>
  <c r="BF167" i="2"/>
  <c r="BF163" i="2"/>
  <c r="BF159" i="2"/>
  <c r="BF155" i="2"/>
  <c r="BF151" i="2"/>
  <c r="BF147" i="2"/>
  <c r="BF143" i="2"/>
  <c r="BF139" i="2"/>
  <c r="BF135" i="2"/>
  <c r="BF131" i="2"/>
  <c r="BF127" i="2"/>
  <c r="BF123" i="2"/>
  <c r="BF119" i="2"/>
  <c r="BF115" i="2"/>
  <c r="BF111" i="2"/>
  <c r="BF383" i="2"/>
  <c r="BF351" i="2"/>
  <c r="BF313" i="2"/>
  <c r="BF291" i="2"/>
  <c r="BF285" i="2"/>
  <c r="BF263" i="2"/>
  <c r="BF260" i="2"/>
  <c r="BF257" i="2"/>
  <c r="BF230" i="2"/>
  <c r="BF213" i="2"/>
  <c r="BF432" i="2"/>
  <c r="BF340" i="2"/>
  <c r="BF283" i="2"/>
  <c r="BF255" i="2"/>
  <c r="BF220" i="2"/>
  <c r="BF216" i="2"/>
  <c r="BF212" i="2"/>
  <c r="BF182" i="2"/>
  <c r="BF179" i="2"/>
  <c r="BF176" i="2"/>
  <c r="BF166" i="2"/>
  <c r="BF156" i="2"/>
  <c r="BF129" i="2"/>
  <c r="BF224" i="2"/>
  <c r="BF214" i="2"/>
  <c r="BF210" i="2"/>
  <c r="BF206" i="2"/>
  <c r="BF197" i="2"/>
  <c r="BF188" i="2"/>
  <c r="BF185" i="2"/>
  <c r="BF173" i="2"/>
  <c r="BF146" i="2"/>
  <c r="BF303" i="2"/>
  <c r="BF243" i="2"/>
  <c r="BF236" i="2"/>
  <c r="BF234" i="2"/>
  <c r="BF202" i="2"/>
  <c r="BF193" i="2"/>
  <c r="BF153" i="2"/>
  <c r="BF126" i="2"/>
  <c r="BF116" i="2"/>
  <c r="BF371" i="2"/>
  <c r="BF344" i="2"/>
  <c r="BF318" i="2"/>
  <c r="BF204" i="2"/>
  <c r="BF388" i="2"/>
  <c r="BF245" i="2"/>
  <c r="BF150" i="2"/>
  <c r="BF140" i="2"/>
  <c r="BF301" i="2"/>
  <c r="BF251" i="2"/>
  <c r="BF249" i="2"/>
  <c r="BF207" i="2"/>
  <c r="BF203" i="2"/>
  <c r="BF194" i="2"/>
  <c r="BF158" i="2"/>
  <c r="BF148" i="2"/>
  <c r="BF121" i="2"/>
  <c r="BF328" i="2"/>
  <c r="BF265" i="2"/>
  <c r="BF231" i="2"/>
  <c r="BF190" i="2"/>
  <c r="BF181" i="2"/>
  <c r="BF125" i="2"/>
  <c r="BF110" i="2"/>
  <c r="BF90" i="2"/>
  <c r="BF87" i="2"/>
  <c r="BF58" i="2"/>
  <c r="BF55" i="2"/>
  <c r="BF49" i="2"/>
  <c r="BF347" i="2"/>
  <c r="BF237" i="2"/>
  <c r="BF183" i="2"/>
  <c r="BF174" i="2"/>
  <c r="BF130" i="2"/>
  <c r="BF118" i="2"/>
  <c r="BF113" i="2"/>
  <c r="BF96" i="2"/>
  <c r="BF93" i="2"/>
  <c r="BF64" i="2"/>
  <c r="BF61" i="2"/>
  <c r="BF46" i="2"/>
  <c r="BF29" i="2"/>
  <c r="BF408" i="2"/>
  <c r="BF375" i="2"/>
  <c r="BF215" i="2"/>
  <c r="BF172" i="2"/>
  <c r="BF170" i="2"/>
  <c r="BF168" i="2"/>
  <c r="BF164" i="2"/>
  <c r="BF144" i="2"/>
  <c r="BF102" i="2"/>
  <c r="BF99" i="2"/>
  <c r="BF70" i="2"/>
  <c r="BF67" i="2"/>
  <c r="BF36" i="2"/>
  <c r="BF309" i="2"/>
  <c r="BF240" i="2"/>
  <c r="BF209" i="2"/>
  <c r="BF192" i="2"/>
  <c r="BF160" i="2"/>
  <c r="BF154" i="2"/>
  <c r="BF108" i="2"/>
  <c r="BF105" i="2"/>
  <c r="BF76" i="2"/>
  <c r="BF315" i="2"/>
  <c r="BF275" i="2"/>
  <c r="BF271" i="2"/>
  <c r="BF227" i="2"/>
  <c r="BF178" i="2"/>
  <c r="BF162" i="2"/>
  <c r="BF152" i="2"/>
  <c r="BF142" i="2"/>
  <c r="BF128" i="2"/>
  <c r="BF82" i="2"/>
  <c r="BF79" i="2"/>
  <c r="BF50" i="2"/>
  <c r="BF33" i="2"/>
  <c r="BF394" i="2"/>
  <c r="BF226" i="2"/>
  <c r="BF177" i="2"/>
  <c r="BF175" i="2"/>
  <c r="BF117" i="2"/>
  <c r="BF109" i="2"/>
  <c r="BF86" i="2"/>
  <c r="BF83" i="2"/>
  <c r="BF54" i="2"/>
  <c r="BF51" i="2"/>
  <c r="BF41" i="2"/>
  <c r="BF31" i="2"/>
  <c r="BF98" i="2"/>
  <c r="BF91" i="2"/>
  <c r="BF56" i="2"/>
  <c r="BF52" i="2"/>
  <c r="BF77" i="2"/>
  <c r="BF95" i="2"/>
  <c r="BF34" i="2"/>
  <c r="BF97" i="2"/>
  <c r="BF345" i="2"/>
  <c r="BF223" i="2"/>
  <c r="BF157" i="2"/>
  <c r="BF122" i="2"/>
  <c r="BF112" i="2"/>
  <c r="BF100" i="2"/>
  <c r="BF75" i="2"/>
  <c r="BF62" i="2"/>
  <c r="BF38" i="2"/>
  <c r="BF19" i="2"/>
  <c r="BF15" i="2"/>
  <c r="BF88" i="2"/>
  <c r="BF334" i="2"/>
  <c r="BF299" i="2"/>
  <c r="BF189" i="2"/>
  <c r="BF60" i="2"/>
  <c r="BF11" i="2"/>
  <c r="BF7" i="2"/>
  <c r="BF134" i="2"/>
  <c r="BF293" i="2"/>
  <c r="BF186" i="2"/>
  <c r="BF165" i="2"/>
  <c r="BF114" i="2"/>
  <c r="BF107" i="2"/>
  <c r="BF84" i="2"/>
  <c r="BF26" i="2"/>
  <c r="BF23" i="2"/>
  <c r="BF145" i="2"/>
  <c r="BF124" i="2"/>
  <c r="BF68" i="2"/>
  <c r="BF304" i="2"/>
  <c r="BF412" i="2"/>
  <c r="BF137" i="2"/>
  <c r="BF132" i="2"/>
  <c r="BF66" i="2"/>
  <c r="BF47" i="2"/>
  <c r="BF331" i="2"/>
  <c r="BF229" i="2"/>
  <c r="BF161" i="2"/>
  <c r="BF94" i="2"/>
  <c r="BF92" i="2"/>
  <c r="BF85" i="2"/>
  <c r="BF37" i="2"/>
  <c r="BF30" i="2"/>
  <c r="BF21" i="2"/>
  <c r="BF17" i="2"/>
  <c r="BF13" i="2"/>
  <c r="BF9" i="2"/>
  <c r="BF5" i="2"/>
  <c r="BF440" i="2"/>
  <c r="BF428" i="2"/>
  <c r="BF302" i="2"/>
  <c r="BF225" i="2"/>
  <c r="BF133" i="2"/>
  <c r="BF65" i="2"/>
  <c r="BF63" i="2"/>
  <c r="BF295" i="2"/>
  <c r="BF45" i="2"/>
  <c r="BF18" i="2"/>
  <c r="BF74" i="2"/>
  <c r="BF27" i="2"/>
  <c r="BF103" i="2"/>
  <c r="BF199" i="2"/>
  <c r="BF187" i="2"/>
  <c r="BF149" i="2"/>
  <c r="BF81" i="2"/>
  <c r="BF180" i="2"/>
  <c r="BF169" i="2"/>
  <c r="BF69" i="2"/>
  <c r="BF22" i="2"/>
  <c r="BF219" i="2"/>
  <c r="BF252" i="2"/>
  <c r="BF200" i="2"/>
  <c r="BF78" i="2"/>
  <c r="BF356" i="2"/>
  <c r="BF120" i="2"/>
  <c r="BF48" i="2"/>
  <c r="BF35" i="2"/>
  <c r="BF32" i="2"/>
  <c r="BF24" i="2"/>
  <c r="BF392" i="2"/>
  <c r="BF59" i="2"/>
  <c r="BF44" i="2"/>
  <c r="BF138" i="2"/>
  <c r="BF106" i="2"/>
  <c r="BF73" i="2"/>
  <c r="BF308" i="2"/>
  <c r="BF101" i="2"/>
  <c r="BF6" i="2"/>
  <c r="BF12" i="2"/>
  <c r="BF217" i="2"/>
  <c r="BF53" i="2"/>
  <c r="BF10" i="2"/>
  <c r="BF136" i="2"/>
  <c r="BF104" i="2"/>
  <c r="BF196" i="2"/>
  <c r="BF248" i="2"/>
  <c r="BF39" i="2"/>
  <c r="BF28" i="2"/>
  <c r="BF239" i="2"/>
  <c r="BF141" i="2"/>
  <c r="BF57" i="2"/>
  <c r="BF16" i="2"/>
  <c r="BF71" i="2"/>
  <c r="BF273" i="2"/>
  <c r="BF40" i="2"/>
  <c r="BF43" i="2"/>
  <c r="BF14" i="2"/>
  <c r="BF72" i="2"/>
  <c r="BF80" i="2"/>
  <c r="BF42" i="2"/>
  <c r="BF25" i="2"/>
  <c r="BF20" i="2"/>
  <c r="BF89" i="2"/>
  <c r="BF8" i="2"/>
  <c r="BF233" i="2"/>
  <c r="BF359" i="2"/>
  <c r="BF184" i="2"/>
  <c r="T7" i="24"/>
  <c r="T33" i="24" s="1" a="1"/>
  <c r="T33" i="24" s="1"/>
  <c r="T7" i="23"/>
  <c r="T33" i="23" s="1" a="1"/>
  <c r="T33" i="23" s="1"/>
  <c r="U7" i="21"/>
  <c r="U33" i="21" s="1" a="1"/>
  <c r="U33" i="21" s="1"/>
  <c r="T32" i="24" l="1" a="1"/>
  <c r="T32" i="24" s="1"/>
  <c r="T20" i="24" a="1"/>
  <c r="T20" i="24" s="1"/>
  <c r="T31" i="24" a="1"/>
  <c r="T31" i="24" s="1"/>
  <c r="T26" i="24" a="1"/>
  <c r="T26" i="24" s="1"/>
  <c r="T12" i="24" a="1"/>
  <c r="T12" i="24" s="1"/>
  <c r="T25" i="24" a="1"/>
  <c r="T25" i="24" s="1"/>
  <c r="T23" i="24" a="1"/>
  <c r="T23" i="24" s="1"/>
  <c r="T18" i="24" a="1"/>
  <c r="T18" i="24" s="1"/>
  <c r="T17" i="24" a="1"/>
  <c r="T17" i="24" s="1"/>
  <c r="T9" i="24" a="1"/>
  <c r="T9" i="24" s="1"/>
  <c r="T24" i="24" a="1"/>
  <c r="T24" i="24" s="1"/>
  <c r="T15" i="24" a="1"/>
  <c r="T15" i="24" s="1"/>
  <c r="T10" i="24" a="1"/>
  <c r="T10" i="24" s="1"/>
  <c r="T30" i="24" a="1"/>
  <c r="T30" i="24" s="1"/>
  <c r="T29" i="24" a="1"/>
  <c r="T29" i="24" s="1"/>
  <c r="T27" i="24" a="1"/>
  <c r="T27" i="24" s="1"/>
  <c r="T22" i="24" a="1"/>
  <c r="T22" i="24" s="1"/>
  <c r="T16" i="24" a="1"/>
  <c r="T16" i="24" s="1"/>
  <c r="T21" i="24" a="1"/>
  <c r="T21" i="24" s="1"/>
  <c r="T19" i="24" a="1"/>
  <c r="T19" i="24" s="1"/>
  <c r="T14" i="24" a="1"/>
  <c r="T14" i="24" s="1"/>
  <c r="T28" i="24" a="1"/>
  <c r="T28" i="24" s="1"/>
  <c r="T13" i="24" a="1"/>
  <c r="T13" i="24" s="1"/>
  <c r="T11" i="24" a="1"/>
  <c r="T11" i="24" s="1"/>
  <c r="T31" i="23" a="1"/>
  <c r="T31" i="23" s="1"/>
  <c r="T32" i="23" a="1"/>
  <c r="T32" i="23" s="1"/>
  <c r="T30" i="23" a="1"/>
  <c r="T30" i="23" s="1"/>
  <c r="T29" i="23" a="1"/>
  <c r="T29" i="23" s="1"/>
  <c r="T26" i="23" a="1"/>
  <c r="T26" i="23" s="1"/>
  <c r="T13" i="23" a="1"/>
  <c r="T13" i="23" s="1"/>
  <c r="T28" i="23" a="1"/>
  <c r="T28" i="23" s="1"/>
  <c r="T27" i="23" a="1"/>
  <c r="T27" i="23" s="1"/>
  <c r="T25" i="23" a="1"/>
  <c r="T25" i="23" s="1"/>
  <c r="T22" i="23" a="1"/>
  <c r="T22" i="23" s="1"/>
  <c r="T24" i="23" a="1"/>
  <c r="T24" i="23" s="1"/>
  <c r="T21" i="23" a="1"/>
  <c r="T21" i="23" s="1"/>
  <c r="T23" i="23" a="1"/>
  <c r="T23" i="23" s="1"/>
  <c r="T20" i="23" a="1"/>
  <c r="T20" i="23" s="1"/>
  <c r="T18" i="23" a="1"/>
  <c r="T18" i="23" s="1"/>
  <c r="T19" i="23" a="1"/>
  <c r="T19" i="23" s="1"/>
  <c r="T17" i="23" a="1"/>
  <c r="T17" i="23" s="1"/>
  <c r="T10" i="23" a="1"/>
  <c r="T10" i="23" s="1"/>
  <c r="T16" i="23" a="1"/>
  <c r="T16" i="23" s="1"/>
  <c r="T14" i="23" a="1"/>
  <c r="T14" i="23" s="1"/>
  <c r="T15" i="23" a="1"/>
  <c r="T15" i="23" s="1"/>
  <c r="T12" i="23" a="1"/>
  <c r="T12" i="23" s="1"/>
  <c r="T11" i="23" a="1"/>
  <c r="T11" i="23" s="1"/>
  <c r="T9" i="23" a="1"/>
  <c r="T9" i="23" s="1"/>
  <c r="U11" i="21" a="1"/>
  <c r="U11" i="21" s="1"/>
  <c r="U32" i="21" a="1"/>
  <c r="U32" i="21" s="1"/>
  <c r="U24" i="21" a="1"/>
  <c r="U24" i="21" s="1"/>
  <c r="U16" i="21" a="1"/>
  <c r="U16" i="21" s="1"/>
  <c r="U25" i="21" a="1"/>
  <c r="U25" i="21" s="1"/>
  <c r="U17" i="21" a="1"/>
  <c r="U17" i="21" s="1"/>
  <c r="U26" i="21" a="1"/>
  <c r="U26" i="21" s="1"/>
  <c r="U18" i="21" a="1"/>
  <c r="U18" i="21" s="1"/>
  <c r="U10" i="21" a="1"/>
  <c r="U10" i="21" s="1"/>
  <c r="U12" i="21" a="1"/>
  <c r="U12" i="21" s="1"/>
  <c r="U27" i="21" a="1"/>
  <c r="U27" i="21" s="1"/>
  <c r="U19" i="21" a="1"/>
  <c r="U19" i="21" s="1"/>
  <c r="U28" i="21" a="1"/>
  <c r="U28" i="21" s="1"/>
  <c r="U20" i="21" a="1"/>
  <c r="U20" i="21" s="1"/>
  <c r="U29" i="21" a="1"/>
  <c r="U29" i="21" s="1"/>
  <c r="U21" i="21" a="1"/>
  <c r="U21" i="21" s="1"/>
  <c r="U13" i="21" a="1"/>
  <c r="U13" i="21" s="1"/>
  <c r="U9" i="21" a="1"/>
  <c r="U9" i="21" s="1"/>
  <c r="U30" i="21" a="1"/>
  <c r="U30" i="21" s="1"/>
  <c r="U22" i="21" a="1"/>
  <c r="U22" i="21" s="1"/>
  <c r="U14" i="21" a="1"/>
  <c r="U14" i="21" s="1"/>
  <c r="U31" i="21" a="1"/>
  <c r="U31" i="21" s="1"/>
  <c r="U23" i="21" a="1"/>
  <c r="U23" i="21" s="1"/>
  <c r="U15" i="21" a="1"/>
  <c r="U15" i="21" s="1"/>
  <c r="U7" i="24"/>
  <c r="U33" i="24" s="1" a="1"/>
  <c r="U33" i="24" s="1"/>
  <c r="U7" i="23"/>
  <c r="U33" i="23" s="1" a="1"/>
  <c r="U33" i="23" s="1"/>
  <c r="V7" i="21"/>
  <c r="V33" i="21" s="1" a="1"/>
  <c r="V33" i="21" s="1"/>
  <c r="U10" i="24" l="1" a="1"/>
  <c r="U10" i="24" s="1"/>
  <c r="U17" i="24" a="1"/>
  <c r="U17" i="24" s="1"/>
  <c r="U32" i="24" a="1"/>
  <c r="U32" i="24" s="1"/>
  <c r="U27" i="24" a="1"/>
  <c r="U27" i="24" s="1"/>
  <c r="U30" i="24" a="1"/>
  <c r="U30" i="24" s="1"/>
  <c r="U9" i="24" a="1"/>
  <c r="U9" i="24" s="1"/>
  <c r="U24" i="24" a="1"/>
  <c r="U24" i="24" s="1"/>
  <c r="U19" i="24" a="1"/>
  <c r="U19" i="24" s="1"/>
  <c r="U22" i="24" a="1"/>
  <c r="U22" i="24" s="1"/>
  <c r="U16" i="24" a="1"/>
  <c r="U16" i="24" s="1"/>
  <c r="U29" i="24" a="1"/>
  <c r="U29" i="24" s="1"/>
  <c r="U11" i="24" a="1"/>
  <c r="U11" i="24" s="1"/>
  <c r="U14" i="24" a="1"/>
  <c r="U14" i="24" s="1"/>
  <c r="U21" i="24" a="1"/>
  <c r="U21" i="24" s="1"/>
  <c r="U31" i="24" a="1"/>
  <c r="U31" i="24" s="1"/>
  <c r="U13" i="24" a="1"/>
  <c r="U13" i="24" s="1"/>
  <c r="U28" i="24" a="1"/>
  <c r="U28" i="24" s="1"/>
  <c r="U23" i="24" a="1"/>
  <c r="U23" i="24" s="1"/>
  <c r="U26" i="24" a="1"/>
  <c r="U26" i="24" s="1"/>
  <c r="U20" i="24" a="1"/>
  <c r="U20" i="24" s="1"/>
  <c r="U15" i="24" a="1"/>
  <c r="U15" i="24" s="1"/>
  <c r="U18" i="24" a="1"/>
  <c r="U18" i="24" s="1"/>
  <c r="U12" i="24" a="1"/>
  <c r="U12" i="24" s="1"/>
  <c r="U25" i="24" a="1"/>
  <c r="U25" i="24" s="1"/>
  <c r="U32" i="23" a="1"/>
  <c r="U32" i="23" s="1"/>
  <c r="U30" i="23" a="1"/>
  <c r="U30" i="23" s="1"/>
  <c r="U29" i="23" a="1"/>
  <c r="U29" i="23" s="1"/>
  <c r="U26" i="23" a="1"/>
  <c r="U26" i="23" s="1"/>
  <c r="U28" i="23" a="1"/>
  <c r="U28" i="23" s="1"/>
  <c r="U27" i="23" a="1"/>
  <c r="U27" i="23" s="1"/>
  <c r="U25" i="23" a="1"/>
  <c r="U25" i="23" s="1"/>
  <c r="U22" i="23" a="1"/>
  <c r="U22" i="23" s="1"/>
  <c r="U9" i="23" a="1"/>
  <c r="U9" i="23" s="1"/>
  <c r="U24" i="23" a="1"/>
  <c r="U24" i="23" s="1"/>
  <c r="U21" i="23" a="1"/>
  <c r="U21" i="23" s="1"/>
  <c r="U23" i="23" a="1"/>
  <c r="U23" i="23" s="1"/>
  <c r="U20" i="23" a="1"/>
  <c r="U20" i="23" s="1"/>
  <c r="U18" i="23" a="1"/>
  <c r="U18" i="23" s="1"/>
  <c r="U19" i="23" a="1"/>
  <c r="U19" i="23" s="1"/>
  <c r="U17" i="23" a="1"/>
  <c r="U17" i="23" s="1"/>
  <c r="U10" i="23" a="1"/>
  <c r="U10" i="23" s="1"/>
  <c r="U16" i="23" a="1"/>
  <c r="U16" i="23" s="1"/>
  <c r="U14" i="23" a="1"/>
  <c r="U14" i="23" s="1"/>
  <c r="U15" i="23" a="1"/>
  <c r="U15" i="23" s="1"/>
  <c r="U13" i="23" a="1"/>
  <c r="U13" i="23" s="1"/>
  <c r="U12" i="23" a="1"/>
  <c r="U12" i="23" s="1"/>
  <c r="U11" i="23" a="1"/>
  <c r="U11" i="23" s="1"/>
  <c r="U31" i="23" a="1"/>
  <c r="U31" i="23" s="1"/>
  <c r="V32" i="21" a="1"/>
  <c r="V32" i="21" s="1"/>
  <c r="V24" i="21" a="1"/>
  <c r="V24" i="21" s="1"/>
  <c r="V16" i="21" a="1"/>
  <c r="V16" i="21" s="1"/>
  <c r="V25" i="21" a="1"/>
  <c r="V25" i="21" s="1"/>
  <c r="V17" i="21" a="1"/>
  <c r="V17" i="21" s="1"/>
  <c r="V26" i="21" a="1"/>
  <c r="V26" i="21" s="1"/>
  <c r="V18" i="21" a="1"/>
  <c r="V18" i="21" s="1"/>
  <c r="V10" i="21" a="1"/>
  <c r="V10" i="21" s="1"/>
  <c r="V27" i="21" a="1"/>
  <c r="V27" i="21" s="1"/>
  <c r="V19" i="21" a="1"/>
  <c r="V19" i="21" s="1"/>
  <c r="V11" i="21" a="1"/>
  <c r="V11" i="21" s="1"/>
  <c r="V28" i="21" a="1"/>
  <c r="V28" i="21" s="1"/>
  <c r="V20" i="21" a="1"/>
  <c r="V20" i="21" s="1"/>
  <c r="V12" i="21" a="1"/>
  <c r="V12" i="21" s="1"/>
  <c r="V29" i="21" a="1"/>
  <c r="V29" i="21" s="1"/>
  <c r="V21" i="21" a="1"/>
  <c r="V21" i="21" s="1"/>
  <c r="V13" i="21" a="1"/>
  <c r="V13" i="21" s="1"/>
  <c r="V9" i="21" a="1"/>
  <c r="V9" i="21" s="1"/>
  <c r="V30" i="21" a="1"/>
  <c r="V30" i="21" s="1"/>
  <c r="V22" i="21" a="1"/>
  <c r="V22" i="21" s="1"/>
  <c r="V14" i="21" a="1"/>
  <c r="V14" i="21" s="1"/>
  <c r="V31" i="21" a="1"/>
  <c r="V31" i="21" s="1"/>
  <c r="V23" i="21" a="1"/>
  <c r="V23" i="21" s="1"/>
  <c r="V15" i="21" a="1"/>
  <c r="V15" i="21" s="1"/>
  <c r="V7" i="24"/>
  <c r="V33" i="24" s="1" a="1"/>
  <c r="V33" i="24" s="1"/>
  <c r="V7" i="23"/>
  <c r="V33" i="23" s="1" a="1"/>
  <c r="V33" i="23" s="1"/>
  <c r="W7" i="21"/>
  <c r="W33" i="21" s="1" a="1"/>
  <c r="W33" i="21" s="1"/>
  <c r="V29" i="24" l="1" a="1"/>
  <c r="V29" i="24" s="1"/>
  <c r="V16" i="24" a="1"/>
  <c r="V16" i="24" s="1"/>
  <c r="V19" i="24" a="1"/>
  <c r="V19" i="24" s="1"/>
  <c r="V22" i="24" a="1"/>
  <c r="V22" i="24" s="1"/>
  <c r="V21" i="24" a="1"/>
  <c r="V21" i="24" s="1"/>
  <c r="V11" i="24" a="1"/>
  <c r="V11" i="24" s="1"/>
  <c r="V14" i="24" a="1"/>
  <c r="V14" i="24" s="1"/>
  <c r="V13" i="24" a="1"/>
  <c r="V13" i="24" s="1"/>
  <c r="V28" i="24" a="1"/>
  <c r="V28" i="24" s="1"/>
  <c r="V31" i="24" a="1"/>
  <c r="V31" i="24" s="1"/>
  <c r="V25" i="24" a="1"/>
  <c r="V25" i="24" s="1"/>
  <c r="V20" i="24" a="1"/>
  <c r="V20" i="24" s="1"/>
  <c r="V23" i="24" a="1"/>
  <c r="V23" i="24" s="1"/>
  <c r="V26" i="24" a="1"/>
  <c r="V26" i="24" s="1"/>
  <c r="V12" i="24" a="1"/>
  <c r="V12" i="24" s="1"/>
  <c r="V15" i="24" a="1"/>
  <c r="V15" i="24" s="1"/>
  <c r="V18" i="24" a="1"/>
  <c r="V18" i="24" s="1"/>
  <c r="V17" i="24" a="1"/>
  <c r="V17" i="24" s="1"/>
  <c r="V30" i="24" a="1"/>
  <c r="V30" i="24" s="1"/>
  <c r="V10" i="24" a="1"/>
  <c r="V10" i="24" s="1"/>
  <c r="V32" i="24" a="1"/>
  <c r="V32" i="24" s="1"/>
  <c r="V9" i="24" a="1"/>
  <c r="V9" i="24" s="1"/>
  <c r="V24" i="24" a="1"/>
  <c r="V24" i="24" s="1"/>
  <c r="V27" i="24" a="1"/>
  <c r="V27" i="24" s="1"/>
  <c r="V27" i="23" a="1"/>
  <c r="V27" i="23" s="1"/>
  <c r="V25" i="23" a="1"/>
  <c r="V25" i="23" s="1"/>
  <c r="V22" i="23" a="1"/>
  <c r="V22" i="23" s="1"/>
  <c r="V24" i="23" a="1"/>
  <c r="V24" i="23" s="1"/>
  <c r="V21" i="23" a="1"/>
  <c r="V21" i="23" s="1"/>
  <c r="V10" i="23" a="1"/>
  <c r="V10" i="23" s="1"/>
  <c r="V23" i="23" a="1"/>
  <c r="V23" i="23" s="1"/>
  <c r="V20" i="23" a="1"/>
  <c r="V20" i="23" s="1"/>
  <c r="V18" i="23" a="1"/>
  <c r="V18" i="23" s="1"/>
  <c r="V19" i="23" a="1"/>
  <c r="V19" i="23" s="1"/>
  <c r="V17" i="23" a="1"/>
  <c r="V17" i="23" s="1"/>
  <c r="V9" i="23" a="1"/>
  <c r="V9" i="23" s="1"/>
  <c r="V16" i="23" a="1"/>
  <c r="V16" i="23" s="1"/>
  <c r="V14" i="23" a="1"/>
  <c r="V14" i="23" s="1"/>
  <c r="V15" i="23" a="1"/>
  <c r="V15" i="23" s="1"/>
  <c r="V13" i="23" a="1"/>
  <c r="V13" i="23" s="1"/>
  <c r="V12" i="23" a="1"/>
  <c r="V12" i="23" s="1"/>
  <c r="V11" i="23" a="1"/>
  <c r="V11" i="23" s="1"/>
  <c r="V31" i="23" a="1"/>
  <c r="V31" i="23" s="1"/>
  <c r="V32" i="23" a="1"/>
  <c r="V32" i="23" s="1"/>
  <c r="V30" i="23" a="1"/>
  <c r="V30" i="23" s="1"/>
  <c r="V29" i="23" a="1"/>
  <c r="V29" i="23" s="1"/>
  <c r="V28" i="23" a="1"/>
  <c r="V28" i="23" s="1"/>
  <c r="V26" i="23" a="1"/>
  <c r="V26" i="23" s="1"/>
  <c r="W10" i="21" a="1"/>
  <c r="W10" i="21" s="1"/>
  <c r="W25" i="21" a="1"/>
  <c r="W25" i="21" s="1"/>
  <c r="W17" i="21" a="1"/>
  <c r="W17" i="21" s="1"/>
  <c r="W26" i="21" a="1"/>
  <c r="W26" i="21" s="1"/>
  <c r="W18" i="21" a="1"/>
  <c r="W18" i="21" s="1"/>
  <c r="W27" i="21" a="1"/>
  <c r="W27" i="21" s="1"/>
  <c r="W19" i="21" a="1"/>
  <c r="W19" i="21" s="1"/>
  <c r="W11" i="21" a="1"/>
  <c r="W11" i="21" s="1"/>
  <c r="W28" i="21" a="1"/>
  <c r="W28" i="21" s="1"/>
  <c r="W20" i="21" a="1"/>
  <c r="W20" i="21" s="1"/>
  <c r="W12" i="21" a="1"/>
  <c r="W12" i="21" s="1"/>
  <c r="W29" i="21" a="1"/>
  <c r="W29" i="21" s="1"/>
  <c r="W21" i="21" a="1"/>
  <c r="W21" i="21" s="1"/>
  <c r="W9" i="21" a="1"/>
  <c r="W9" i="21" s="1"/>
  <c r="W14" i="21" a="1"/>
  <c r="W14" i="21" s="1"/>
  <c r="W30" i="21" a="1"/>
  <c r="W30" i="21" s="1"/>
  <c r="W22" i="21" a="1"/>
  <c r="W22" i="21" s="1"/>
  <c r="W31" i="21" a="1"/>
  <c r="W31" i="21" s="1"/>
  <c r="W23" i="21" a="1"/>
  <c r="W23" i="21" s="1"/>
  <c r="W15" i="21" a="1"/>
  <c r="W15" i="21" s="1"/>
  <c r="W13" i="21" a="1"/>
  <c r="W13" i="21" s="1"/>
  <c r="W32" i="21" a="1"/>
  <c r="W32" i="21" s="1"/>
  <c r="W24" i="21" a="1"/>
  <c r="W24" i="21" s="1"/>
  <c r="W16" i="21" a="1"/>
  <c r="W16" i="21" s="1"/>
  <c r="W7" i="24"/>
  <c r="W33" i="24" s="1" a="1"/>
  <c r="W33" i="24" s="1"/>
  <c r="W7" i="23"/>
  <c r="W33" i="23" s="1" a="1"/>
  <c r="W33" i="23" s="1"/>
  <c r="X7" i="21"/>
  <c r="X33" i="21" s="1" a="1"/>
  <c r="X33" i="21" s="1"/>
  <c r="W22" i="24" l="1" a="1"/>
  <c r="W22" i="24" s="1"/>
  <c r="W13" i="24" a="1"/>
  <c r="W13" i="24" s="1"/>
  <c r="W10" i="24" a="1"/>
  <c r="W10" i="24" s="1"/>
  <c r="W23" i="24" a="1"/>
  <c r="W23" i="24" s="1"/>
  <c r="W26" i="24" a="1"/>
  <c r="W26" i="24" s="1"/>
  <c r="W28" i="24" a="1"/>
  <c r="W28" i="24" s="1"/>
  <c r="W15" i="24" a="1"/>
  <c r="W15" i="24" s="1"/>
  <c r="W20" i="24" a="1"/>
  <c r="W20" i="24" s="1"/>
  <c r="W18" i="24" a="1"/>
  <c r="W18" i="24" s="1"/>
  <c r="W25" i="24" a="1"/>
  <c r="W25" i="24" s="1"/>
  <c r="W12" i="24" a="1"/>
  <c r="W12" i="24" s="1"/>
  <c r="W17" i="24" a="1"/>
  <c r="W17" i="24" s="1"/>
  <c r="W27" i="24" a="1"/>
  <c r="W27" i="24" s="1"/>
  <c r="W14" i="24" a="1"/>
  <c r="W14" i="24" s="1"/>
  <c r="W32" i="24" a="1"/>
  <c r="W32" i="24" s="1"/>
  <c r="W19" i="24" a="1"/>
  <c r="W19" i="24" s="1"/>
  <c r="W9" i="24" a="1"/>
  <c r="W9" i="24" s="1"/>
  <c r="W24" i="24" a="1"/>
  <c r="W24" i="24" s="1"/>
  <c r="W11" i="24" a="1"/>
  <c r="W11" i="24" s="1"/>
  <c r="W29" i="24" a="1"/>
  <c r="W29" i="24" s="1"/>
  <c r="W16" i="24" a="1"/>
  <c r="W16" i="24" s="1"/>
  <c r="W30" i="24" a="1"/>
  <c r="W30" i="24" s="1"/>
  <c r="W31" i="24" a="1"/>
  <c r="W31" i="24" s="1"/>
  <c r="W21" i="24" a="1"/>
  <c r="W21" i="24" s="1"/>
  <c r="W24" i="23" a="1"/>
  <c r="W24" i="23" s="1"/>
  <c r="W23" i="23" a="1"/>
  <c r="W23" i="23" s="1"/>
  <c r="W20" i="23" a="1"/>
  <c r="W20" i="23" s="1"/>
  <c r="W18" i="23" a="1"/>
  <c r="W18" i="23" s="1"/>
  <c r="W19" i="23" a="1"/>
  <c r="W19" i="23" s="1"/>
  <c r="W17" i="23" a="1"/>
  <c r="W17" i="23" s="1"/>
  <c r="W10" i="23" a="1"/>
  <c r="W10" i="23" s="1"/>
  <c r="W16" i="23" a="1"/>
  <c r="W16" i="23" s="1"/>
  <c r="W14" i="23" a="1"/>
  <c r="W14" i="23" s="1"/>
  <c r="W13" i="23" a="1"/>
  <c r="W13" i="23" s="1"/>
  <c r="W15" i="23" a="1"/>
  <c r="W15" i="23" s="1"/>
  <c r="W11" i="23" a="1"/>
  <c r="W11" i="23" s="1"/>
  <c r="W12" i="23" a="1"/>
  <c r="W12" i="23" s="1"/>
  <c r="W9" i="23" a="1"/>
  <c r="W9" i="23" s="1"/>
  <c r="W22" i="23" a="1"/>
  <c r="W22" i="23" s="1"/>
  <c r="W31" i="23" a="1"/>
  <c r="W31" i="23" s="1"/>
  <c r="W32" i="23" a="1"/>
  <c r="W32" i="23" s="1"/>
  <c r="W30" i="23" a="1"/>
  <c r="W30" i="23" s="1"/>
  <c r="W29" i="23" a="1"/>
  <c r="W29" i="23" s="1"/>
  <c r="W28" i="23" a="1"/>
  <c r="W28" i="23" s="1"/>
  <c r="W26" i="23" a="1"/>
  <c r="W26" i="23" s="1"/>
  <c r="W27" i="23" a="1"/>
  <c r="W27" i="23" s="1"/>
  <c r="W25" i="23" a="1"/>
  <c r="W25" i="23" s="1"/>
  <c r="W21" i="23" a="1"/>
  <c r="W21" i="23" s="1"/>
  <c r="X25" i="21" a="1"/>
  <c r="X25" i="21" s="1"/>
  <c r="X17" i="21" a="1"/>
  <c r="X17" i="21" s="1"/>
  <c r="X10" i="21" a="1"/>
  <c r="X10" i="21" s="1"/>
  <c r="X9" i="21" a="1"/>
  <c r="X9" i="21" s="1"/>
  <c r="X26" i="21" a="1"/>
  <c r="X26" i="21" s="1"/>
  <c r="X18" i="21" a="1"/>
  <c r="X18" i="21" s="1"/>
  <c r="X27" i="21" a="1"/>
  <c r="X27" i="21" s="1"/>
  <c r="X19" i="21" a="1"/>
  <c r="X19" i="21" s="1"/>
  <c r="X11" i="21" a="1"/>
  <c r="X11" i="21" s="1"/>
  <c r="X28" i="21" a="1"/>
  <c r="X28" i="21" s="1"/>
  <c r="X20" i="21" a="1"/>
  <c r="X20" i="21" s="1"/>
  <c r="X12" i="21" a="1"/>
  <c r="X12" i="21" s="1"/>
  <c r="X29" i="21" a="1"/>
  <c r="X29" i="21" s="1"/>
  <c r="X21" i="21" a="1"/>
  <c r="X21" i="21" s="1"/>
  <c r="X13" i="21" a="1"/>
  <c r="X13" i="21" s="1"/>
  <c r="X30" i="21" a="1"/>
  <c r="X30" i="21" s="1"/>
  <c r="X22" i="21" a="1"/>
  <c r="X22" i="21" s="1"/>
  <c r="X14" i="21" a="1"/>
  <c r="X14" i="21" s="1"/>
  <c r="X31" i="21" a="1"/>
  <c r="X31" i="21" s="1"/>
  <c r="X23" i="21" a="1"/>
  <c r="X23" i="21" s="1"/>
  <c r="X15" i="21" a="1"/>
  <c r="X15" i="21" s="1"/>
  <c r="X32" i="21" a="1"/>
  <c r="X32" i="21" s="1"/>
  <c r="X24" i="21" a="1"/>
  <c r="X24" i="21" s="1"/>
  <c r="X16" i="21" a="1"/>
  <c r="X16" i="21" s="1"/>
  <c r="X7" i="24"/>
  <c r="X33" i="24" s="1" a="1"/>
  <c r="X33" i="24" s="1"/>
  <c r="X7" i="23"/>
  <c r="X33" i="23" s="1" a="1"/>
  <c r="X33" i="23" s="1"/>
  <c r="Y7" i="21"/>
  <c r="Y33" i="21" s="1" a="1"/>
  <c r="Y33" i="21" s="1"/>
  <c r="X7" i="17"/>
  <c r="Y7" i="17" s="1"/>
  <c r="Z7" i="17" s="1"/>
  <c r="J7" i="17"/>
  <c r="X6" i="17"/>
  <c r="Y6" i="17" s="1"/>
  <c r="Z6" i="17" s="1"/>
  <c r="AA6" i="17" s="1"/>
  <c r="AB6" i="17" s="1"/>
  <c r="AC6" i="17" s="1"/>
  <c r="AD6" i="17" s="1"/>
  <c r="AE6" i="17" s="1"/>
  <c r="AF6" i="17" s="1"/>
  <c r="AG6" i="17" s="1"/>
  <c r="AH6" i="17" s="1"/>
  <c r="AI6" i="17" s="1"/>
  <c r="J6" i="17"/>
  <c r="K6" i="17" s="1"/>
  <c r="L6" i="17" s="1"/>
  <c r="M6" i="17" s="1"/>
  <c r="N6" i="17" s="1"/>
  <c r="O6" i="17" s="1"/>
  <c r="P6" i="17" s="1"/>
  <c r="Q6" i="17" s="1"/>
  <c r="R6" i="17" s="1"/>
  <c r="S6" i="17" s="1"/>
  <c r="T6" i="17" s="1"/>
  <c r="U6" i="17" s="1"/>
  <c r="F28" i="16"/>
  <c r="F27" i="16"/>
  <c r="F26" i="16"/>
  <c r="F11" i="16"/>
  <c r="F10" i="16"/>
  <c r="F9" i="16"/>
  <c r="F15" i="16"/>
  <c r="F14" i="16"/>
  <c r="F17" i="16"/>
  <c r="F19" i="16"/>
  <c r="F24" i="16"/>
  <c r="F16" i="16"/>
  <c r="F25" i="16"/>
  <c r="F18" i="16"/>
  <c r="X7" i="16"/>
  <c r="X91" i="16" s="1"/>
  <c r="J7" i="16"/>
  <c r="J91" i="16" s="1"/>
  <c r="X6" i="16"/>
  <c r="Y6" i="16" s="1"/>
  <c r="Z6" i="16" s="1"/>
  <c r="AA6" i="16" s="1"/>
  <c r="AB6" i="16" s="1"/>
  <c r="AC6" i="16" s="1"/>
  <c r="AD6" i="16" s="1"/>
  <c r="AE6" i="16" s="1"/>
  <c r="AF6" i="16" s="1"/>
  <c r="AG6" i="16" s="1"/>
  <c r="AH6" i="16" s="1"/>
  <c r="AI6" i="16" s="1"/>
  <c r="J6" i="16"/>
  <c r="K6" i="16" s="1"/>
  <c r="L6" i="16" s="1"/>
  <c r="M6" i="16" s="1"/>
  <c r="N6" i="16" s="1"/>
  <c r="O6" i="16" s="1"/>
  <c r="P6" i="16" s="1"/>
  <c r="Q6" i="16" s="1"/>
  <c r="R6" i="16" s="1"/>
  <c r="S6" i="16" s="1"/>
  <c r="T6" i="16" s="1"/>
  <c r="U6" i="16" s="1"/>
  <c r="J82" i="16" l="1"/>
  <c r="J45" i="17" s="1"/>
  <c r="J65" i="16"/>
  <c r="J28" i="17" s="1"/>
  <c r="J81" i="16"/>
  <c r="J44" i="17" s="1"/>
  <c r="J83" i="16"/>
  <c r="J46" i="17" s="1"/>
  <c r="X82" i="16"/>
  <c r="X45" i="17" s="1"/>
  <c r="X81" i="16"/>
  <c r="X44" i="17" s="1"/>
  <c r="X83" i="16"/>
  <c r="X46" i="17" s="1"/>
  <c r="X65" i="16"/>
  <c r="X28" i="17" s="1"/>
  <c r="J13" i="16"/>
  <c r="J30" i="16"/>
  <c r="J56" i="16" s="1"/>
  <c r="J31" i="16"/>
  <c r="J57" i="16" s="1"/>
  <c r="J29" i="16"/>
  <c r="X29" i="16"/>
  <c r="X55" i="16" s="1"/>
  <c r="X30" i="16"/>
  <c r="X56" i="16" s="1"/>
  <c r="X31" i="16"/>
  <c r="X57" i="16" s="1"/>
  <c r="X13" i="16"/>
  <c r="X39" i="16" s="1"/>
  <c r="X12" i="16"/>
  <c r="X20" i="16"/>
  <c r="X23" i="16"/>
  <c r="X22" i="16"/>
  <c r="X21" i="16"/>
  <c r="X32" i="16"/>
  <c r="X84" i="16"/>
  <c r="X72" i="16"/>
  <c r="X75" i="16"/>
  <c r="X90" i="16"/>
  <c r="X64" i="16"/>
  <c r="X74" i="16"/>
  <c r="X98" i="16"/>
  <c r="X101" i="16"/>
  <c r="X100" i="16"/>
  <c r="X110" i="16"/>
  <c r="X73" i="16"/>
  <c r="X99" i="16"/>
  <c r="K7" i="16"/>
  <c r="J12" i="16"/>
  <c r="J20" i="16"/>
  <c r="J32" i="16"/>
  <c r="J22" i="16"/>
  <c r="J23" i="16"/>
  <c r="J21" i="16"/>
  <c r="J64" i="16"/>
  <c r="J90" i="16"/>
  <c r="J72" i="16"/>
  <c r="J74" i="16"/>
  <c r="J84" i="16"/>
  <c r="J75" i="16"/>
  <c r="J98" i="16"/>
  <c r="J100" i="16"/>
  <c r="J101" i="16"/>
  <c r="J110" i="16"/>
  <c r="J73" i="16"/>
  <c r="J99" i="16"/>
  <c r="C26" i="16"/>
  <c r="X26" i="16"/>
  <c r="J26" i="16"/>
  <c r="F52" i="16"/>
  <c r="W26" i="16"/>
  <c r="I26" i="16"/>
  <c r="C27" i="16"/>
  <c r="F53" i="16"/>
  <c r="J27" i="16"/>
  <c r="I27" i="16"/>
  <c r="X27" i="16"/>
  <c r="W27" i="16"/>
  <c r="F36" i="16"/>
  <c r="K10" i="16"/>
  <c r="J10" i="16"/>
  <c r="I10" i="16"/>
  <c r="X10" i="16"/>
  <c r="W10" i="16"/>
  <c r="C10" i="16"/>
  <c r="F37" i="16"/>
  <c r="X11" i="16"/>
  <c r="I11" i="16"/>
  <c r="W11" i="16"/>
  <c r="J11" i="16"/>
  <c r="C11" i="16"/>
  <c r="W28" i="16"/>
  <c r="I28" i="16"/>
  <c r="X28" i="16"/>
  <c r="F54" i="16"/>
  <c r="C28" i="16"/>
  <c r="J28" i="16"/>
  <c r="F44" i="16"/>
  <c r="J18" i="16"/>
  <c r="I18" i="16"/>
  <c r="C18" i="16"/>
  <c r="X18" i="16"/>
  <c r="W18" i="16"/>
  <c r="F51" i="16"/>
  <c r="C25" i="16"/>
  <c r="J25" i="16"/>
  <c r="X25" i="16"/>
  <c r="I25" i="16"/>
  <c r="W25" i="16"/>
  <c r="F42" i="16"/>
  <c r="I16" i="16"/>
  <c r="X16" i="16"/>
  <c r="W16" i="16"/>
  <c r="C16" i="16"/>
  <c r="J16" i="16"/>
  <c r="F50" i="16"/>
  <c r="W24" i="16"/>
  <c r="I24" i="16"/>
  <c r="C24" i="16"/>
  <c r="X24" i="16"/>
  <c r="J24" i="16"/>
  <c r="C9" i="16"/>
  <c r="F35" i="16"/>
  <c r="X9" i="16"/>
  <c r="J9" i="16"/>
  <c r="I9" i="16"/>
  <c r="W9" i="16"/>
  <c r="W19" i="16"/>
  <c r="X19" i="16"/>
  <c r="F45" i="16"/>
  <c r="C19" i="16"/>
  <c r="I19" i="16"/>
  <c r="J19" i="16"/>
  <c r="F43" i="16"/>
  <c r="J17" i="16"/>
  <c r="I17" i="16"/>
  <c r="W17" i="16"/>
  <c r="X17" i="16"/>
  <c r="C17" i="16"/>
  <c r="C14" i="16"/>
  <c r="J14" i="16"/>
  <c r="I14" i="16"/>
  <c r="X14" i="16"/>
  <c r="W14" i="16"/>
  <c r="F40" i="16"/>
  <c r="W15" i="16"/>
  <c r="K15" i="16"/>
  <c r="I15" i="16"/>
  <c r="F41" i="16"/>
  <c r="J15" i="16"/>
  <c r="C15" i="16"/>
  <c r="X15" i="16"/>
  <c r="X25" i="24" a="1"/>
  <c r="X25" i="24" s="1"/>
  <c r="X14" i="24" a="1"/>
  <c r="X14" i="24" s="1"/>
  <c r="X12" i="24" a="1"/>
  <c r="X12" i="24" s="1"/>
  <c r="X29" i="24" a="1"/>
  <c r="X29" i="24" s="1"/>
  <c r="X32" i="24" a="1"/>
  <c r="X32" i="24" s="1"/>
  <c r="X27" i="24" a="1"/>
  <c r="X27" i="24" s="1"/>
  <c r="X13" i="24" a="1"/>
  <c r="X13" i="24" s="1"/>
  <c r="X26" i="24" a="1"/>
  <c r="X26" i="24" s="1"/>
  <c r="X9" i="24" a="1"/>
  <c r="X9" i="24" s="1"/>
  <c r="X17" i="24" a="1"/>
  <c r="X17" i="24" s="1"/>
  <c r="X24" i="24" a="1"/>
  <c r="X24" i="24" s="1"/>
  <c r="X19" i="24" a="1"/>
  <c r="X19" i="24" s="1"/>
  <c r="X18" i="24" a="1"/>
  <c r="X18" i="24" s="1"/>
  <c r="X16" i="24" a="1"/>
  <c r="X16" i="24" s="1"/>
  <c r="X11" i="24" a="1"/>
  <c r="X11" i="24" s="1"/>
  <c r="X10" i="24" a="1"/>
  <c r="X10" i="24" s="1"/>
  <c r="X31" i="24" a="1"/>
  <c r="X31" i="24" s="1"/>
  <c r="X30" i="24" a="1"/>
  <c r="X30" i="24" s="1"/>
  <c r="X21" i="24" a="1"/>
  <c r="X21" i="24" s="1"/>
  <c r="X28" i="24" a="1"/>
  <c r="X28" i="24" s="1"/>
  <c r="X23" i="24" a="1"/>
  <c r="X23" i="24" s="1"/>
  <c r="X22" i="24" a="1"/>
  <c r="X22" i="24" s="1"/>
  <c r="X20" i="24" a="1"/>
  <c r="X20" i="24" s="1"/>
  <c r="X15" i="24" a="1"/>
  <c r="X15" i="24" s="1"/>
  <c r="X23" i="23" a="1"/>
  <c r="X23" i="23" s="1"/>
  <c r="X20" i="23" a="1"/>
  <c r="X20" i="23" s="1"/>
  <c r="X18" i="23" a="1"/>
  <c r="X18" i="23" s="1"/>
  <c r="X19" i="23" a="1"/>
  <c r="X19" i="23" s="1"/>
  <c r="X17" i="23" a="1"/>
  <c r="X17" i="23" s="1"/>
  <c r="X10" i="23" a="1"/>
  <c r="X10" i="23" s="1"/>
  <c r="X16" i="23" a="1"/>
  <c r="X16" i="23" s="1"/>
  <c r="X14" i="23" a="1"/>
  <c r="X14" i="23" s="1"/>
  <c r="X13" i="23" a="1"/>
  <c r="X13" i="23" s="1"/>
  <c r="X15" i="23" a="1"/>
  <c r="X15" i="23" s="1"/>
  <c r="X12" i="23" a="1"/>
  <c r="X12" i="23" s="1"/>
  <c r="X9" i="23" a="1"/>
  <c r="X9" i="23" s="1"/>
  <c r="X11" i="23" a="1"/>
  <c r="X11" i="23" s="1"/>
  <c r="X31" i="23" a="1"/>
  <c r="X31" i="23" s="1"/>
  <c r="X32" i="23" a="1"/>
  <c r="X32" i="23" s="1"/>
  <c r="X30" i="23" a="1"/>
  <c r="X30" i="23" s="1"/>
  <c r="X29" i="23" a="1"/>
  <c r="X29" i="23" s="1"/>
  <c r="X28" i="23" a="1"/>
  <c r="X28" i="23" s="1"/>
  <c r="X26" i="23" a="1"/>
  <c r="X26" i="23" s="1"/>
  <c r="X27" i="23" a="1"/>
  <c r="X27" i="23" s="1"/>
  <c r="X25" i="23" a="1"/>
  <c r="X25" i="23" s="1"/>
  <c r="X21" i="23" a="1"/>
  <c r="X21" i="23" s="1"/>
  <c r="X24" i="23" a="1"/>
  <c r="X24" i="23" s="1"/>
  <c r="X22" i="23" a="1"/>
  <c r="X22" i="23" s="1"/>
  <c r="Y10" i="21" a="1"/>
  <c r="Y10" i="21" s="1"/>
  <c r="Y26" i="21" a="1"/>
  <c r="Y26" i="21" s="1"/>
  <c r="Y18" i="21" a="1"/>
  <c r="Y18" i="21" s="1"/>
  <c r="Y27" i="21" a="1"/>
  <c r="Y27" i="21" s="1"/>
  <c r="Y19" i="21" a="1"/>
  <c r="Y19" i="21" s="1"/>
  <c r="Y11" i="21" a="1"/>
  <c r="Y11" i="21" s="1"/>
  <c r="Y13" i="21" a="1"/>
  <c r="Y13" i="21" s="1"/>
  <c r="Y28" i="21" a="1"/>
  <c r="Y28" i="21" s="1"/>
  <c r="Y20" i="21" a="1"/>
  <c r="Y20" i="21" s="1"/>
  <c r="Y12" i="21" a="1"/>
  <c r="Y12" i="21" s="1"/>
  <c r="Y29" i="21" a="1"/>
  <c r="Y29" i="21" s="1"/>
  <c r="Y21" i="21" a="1"/>
  <c r="Y21" i="21" s="1"/>
  <c r="Y9" i="21" a="1"/>
  <c r="Y9" i="21" s="1"/>
  <c r="Y30" i="21" a="1"/>
  <c r="Y30" i="21" s="1"/>
  <c r="Y22" i="21" a="1"/>
  <c r="Y22" i="21" s="1"/>
  <c r="Y14" i="21" a="1"/>
  <c r="Y14" i="21" s="1"/>
  <c r="Y31" i="21" a="1"/>
  <c r="Y31" i="21" s="1"/>
  <c r="Y23" i="21" a="1"/>
  <c r="Y23" i="21" s="1"/>
  <c r="Y15" i="21" a="1"/>
  <c r="Y15" i="21" s="1"/>
  <c r="Y32" i="21" a="1"/>
  <c r="Y32" i="21" s="1"/>
  <c r="Y24" i="21" a="1"/>
  <c r="Y24" i="21" s="1"/>
  <c r="Y16" i="21" a="1"/>
  <c r="Y16" i="21" s="1"/>
  <c r="Y25" i="21" a="1"/>
  <c r="Y25" i="21" s="1"/>
  <c r="Y17" i="21" a="1"/>
  <c r="Y17" i="21" s="1"/>
  <c r="Y7" i="24"/>
  <c r="Y33" i="24" s="1" a="1"/>
  <c r="Y33" i="24" s="1"/>
  <c r="Y7" i="23"/>
  <c r="Y33" i="23" s="1" a="1"/>
  <c r="Y33" i="23" s="1"/>
  <c r="Z7" i="21"/>
  <c r="Z33" i="21" s="1" a="1"/>
  <c r="Z33" i="21" s="1"/>
  <c r="K7" i="17"/>
  <c r="AA7" i="17"/>
  <c r="L7" i="16"/>
  <c r="L91" i="16" s="1"/>
  <c r="Y7" i="16"/>
  <c r="Y91" i="16" s="1"/>
  <c r="J55" i="16" l="1"/>
  <c r="J39" i="16"/>
  <c r="X49" i="16"/>
  <c r="X46" i="16"/>
  <c r="J47" i="16"/>
  <c r="J49" i="16"/>
  <c r="J48" i="16"/>
  <c r="J58" i="16"/>
  <c r="X58" i="16"/>
  <c r="J46" i="16"/>
  <c r="X47" i="16"/>
  <c r="J38" i="16"/>
  <c r="X48" i="16"/>
  <c r="X38" i="16"/>
  <c r="K28" i="16"/>
  <c r="Y82" i="16"/>
  <c r="Y45" i="17" s="1"/>
  <c r="Y83" i="16"/>
  <c r="Y46" i="17" s="1"/>
  <c r="Y65" i="16"/>
  <c r="Y28" i="17" s="1"/>
  <c r="Y81" i="16"/>
  <c r="Y44" i="17" s="1"/>
  <c r="K24" i="16"/>
  <c r="K17" i="16"/>
  <c r="L82" i="16"/>
  <c r="L45" i="17" s="1"/>
  <c r="L81" i="16"/>
  <c r="L44" i="17" s="1"/>
  <c r="L65" i="16"/>
  <c r="L28" i="17" s="1"/>
  <c r="L83" i="16"/>
  <c r="L46" i="17" s="1"/>
  <c r="K25" i="16"/>
  <c r="K82" i="16"/>
  <c r="K45" i="17" s="1"/>
  <c r="K65" i="16"/>
  <c r="K28" i="17" s="1"/>
  <c r="K81" i="16"/>
  <c r="K44" i="17" s="1"/>
  <c r="K83" i="16"/>
  <c r="K46" i="17" s="1"/>
  <c r="Y24" i="16"/>
  <c r="Y29" i="16"/>
  <c r="Y13" i="16"/>
  <c r="Y39" i="16" s="1"/>
  <c r="Y31" i="16"/>
  <c r="Y30" i="16"/>
  <c r="K30" i="16"/>
  <c r="K56" i="16" s="1"/>
  <c r="K13" i="16"/>
  <c r="K39" i="16" s="1"/>
  <c r="K29" i="16"/>
  <c r="K31" i="16"/>
  <c r="K14" i="16"/>
  <c r="K19" i="16"/>
  <c r="K18" i="16"/>
  <c r="K11" i="16"/>
  <c r="K27" i="16"/>
  <c r="L19" i="16"/>
  <c r="L13" i="16"/>
  <c r="L39" i="16" s="1"/>
  <c r="L30" i="16"/>
  <c r="L56" i="16" s="1"/>
  <c r="L31" i="16"/>
  <c r="L57" i="16" s="1"/>
  <c r="L29" i="16"/>
  <c r="L55" i="16" s="1"/>
  <c r="K16" i="16"/>
  <c r="K26" i="16"/>
  <c r="K9" i="16"/>
  <c r="Y28" i="16"/>
  <c r="L26" i="16"/>
  <c r="J47" i="17"/>
  <c r="L27" i="16"/>
  <c r="Y15" i="16"/>
  <c r="Y14" i="16"/>
  <c r="L24" i="16"/>
  <c r="J37" i="17"/>
  <c r="L18" i="16"/>
  <c r="J35" i="17"/>
  <c r="X37" i="17"/>
  <c r="J38" i="17"/>
  <c r="Y16" i="16"/>
  <c r="X27" i="17"/>
  <c r="Y19" i="16"/>
  <c r="Y10" i="16"/>
  <c r="J27" i="17"/>
  <c r="L23" i="16"/>
  <c r="L32" i="16"/>
  <c r="L12" i="16"/>
  <c r="L21" i="16"/>
  <c r="L20" i="16"/>
  <c r="L22" i="16"/>
  <c r="L72" i="16"/>
  <c r="L35" i="17" s="1"/>
  <c r="L74" i="16"/>
  <c r="L37" i="17" s="1"/>
  <c r="L64" i="16"/>
  <c r="L27" i="17" s="1"/>
  <c r="L75" i="16"/>
  <c r="L38" i="17" s="1"/>
  <c r="L84" i="16"/>
  <c r="L47" i="17" s="1"/>
  <c r="L90" i="16"/>
  <c r="L101" i="16"/>
  <c r="L110" i="16"/>
  <c r="L100" i="16"/>
  <c r="L73" i="16"/>
  <c r="L36" i="17" s="1"/>
  <c r="L98" i="16"/>
  <c r="L99" i="16"/>
  <c r="Y18" i="16"/>
  <c r="X38" i="17"/>
  <c r="X35" i="17"/>
  <c r="X47" i="17"/>
  <c r="L28" i="16"/>
  <c r="L11" i="16"/>
  <c r="Y20" i="16"/>
  <c r="Y22" i="16"/>
  <c r="Y21" i="16"/>
  <c r="Y23" i="16"/>
  <c r="Y32" i="16"/>
  <c r="Y12" i="16"/>
  <c r="Y84" i="16"/>
  <c r="Y47" i="17" s="1"/>
  <c r="Y90" i="16"/>
  <c r="Y75" i="16"/>
  <c r="Y38" i="17" s="1"/>
  <c r="Y72" i="16"/>
  <c r="Y35" i="17" s="1"/>
  <c r="Y74" i="16"/>
  <c r="Y37" i="17" s="1"/>
  <c r="Y64" i="16"/>
  <c r="Y27" i="17" s="1"/>
  <c r="Y100" i="16"/>
  <c r="Y101" i="16"/>
  <c r="Y110" i="16"/>
  <c r="Y98" i="16"/>
  <c r="Y73" i="16"/>
  <c r="Y36" i="17" s="1"/>
  <c r="Y99" i="16"/>
  <c r="L10" i="16"/>
  <c r="L17" i="16"/>
  <c r="L25" i="16"/>
  <c r="L14" i="16"/>
  <c r="L15" i="16"/>
  <c r="Y25" i="16"/>
  <c r="Y9" i="16"/>
  <c r="Y11" i="16"/>
  <c r="Y27" i="16"/>
  <c r="Y26" i="16"/>
  <c r="J36" i="17"/>
  <c r="K23" i="16"/>
  <c r="K21" i="16"/>
  <c r="K20" i="16"/>
  <c r="K32" i="16"/>
  <c r="K12" i="16"/>
  <c r="K22" i="16"/>
  <c r="K72" i="16"/>
  <c r="K35" i="17" s="1"/>
  <c r="K75" i="16"/>
  <c r="K38" i="17" s="1"/>
  <c r="K84" i="16"/>
  <c r="K47" i="17" s="1"/>
  <c r="K90" i="16"/>
  <c r="K74" i="16"/>
  <c r="K37" i="17" s="1"/>
  <c r="K64" i="16"/>
  <c r="K27" i="17" s="1"/>
  <c r="K98" i="16"/>
  <c r="K100" i="16"/>
  <c r="K101" i="16"/>
  <c r="K110" i="16"/>
  <c r="K73" i="16"/>
  <c r="K36" i="17" s="1"/>
  <c r="K99" i="16"/>
  <c r="L9" i="16"/>
  <c r="Y17" i="16"/>
  <c r="L16" i="16"/>
  <c r="X36" i="17"/>
  <c r="F63" i="16"/>
  <c r="C37" i="16"/>
  <c r="C43" i="16"/>
  <c r="F69" i="16"/>
  <c r="F80" i="16"/>
  <c r="C54" i="16"/>
  <c r="C45" i="16"/>
  <c r="F71" i="16"/>
  <c r="C51" i="16"/>
  <c r="F77" i="16"/>
  <c r="F66" i="16"/>
  <c r="C40" i="16"/>
  <c r="F70" i="16"/>
  <c r="C44" i="16"/>
  <c r="F62" i="16"/>
  <c r="C36" i="16"/>
  <c r="F68" i="16"/>
  <c r="C42" i="16"/>
  <c r="C35" i="16"/>
  <c r="F61" i="16"/>
  <c r="C53" i="16"/>
  <c r="F79" i="16"/>
  <c r="F76" i="16"/>
  <c r="C50" i="16"/>
  <c r="C52" i="16"/>
  <c r="F78" i="16"/>
  <c r="F67" i="16"/>
  <c r="C41" i="16"/>
  <c r="Y16" i="24" a="1"/>
  <c r="Y16" i="24" s="1"/>
  <c r="Y19" i="24" a="1"/>
  <c r="Y19" i="24" s="1"/>
  <c r="Y13" i="24" a="1"/>
  <c r="Y13" i="24" s="1"/>
  <c r="Y26" i="24" a="1"/>
  <c r="Y26" i="24" s="1"/>
  <c r="Y11" i="24" a="1"/>
  <c r="Y11" i="24" s="1"/>
  <c r="Y18" i="24" a="1"/>
  <c r="Y18" i="24" s="1"/>
  <c r="Y28" i="24" a="1"/>
  <c r="Y28" i="24" s="1"/>
  <c r="Y31" i="24" a="1"/>
  <c r="Y31" i="24" s="1"/>
  <c r="Y10" i="24" a="1"/>
  <c r="Y10" i="24" s="1"/>
  <c r="Y25" i="24" a="1"/>
  <c r="Y25" i="24" s="1"/>
  <c r="Y20" i="24" a="1"/>
  <c r="Y20" i="24" s="1"/>
  <c r="Y23" i="24" a="1"/>
  <c r="Y23" i="24" s="1"/>
  <c r="Y30" i="24" a="1"/>
  <c r="Y30" i="24" s="1"/>
  <c r="Y17" i="24" a="1"/>
  <c r="Y17" i="24" s="1"/>
  <c r="Y12" i="24" a="1"/>
  <c r="Y12" i="24" s="1"/>
  <c r="Y15" i="24" a="1"/>
  <c r="Y15" i="24" s="1"/>
  <c r="Y9" i="24" a="1"/>
  <c r="Y9" i="24" s="1"/>
  <c r="Y22" i="24" a="1"/>
  <c r="Y22" i="24" s="1"/>
  <c r="Y32" i="24" a="1"/>
  <c r="Y32" i="24" s="1"/>
  <c r="Y14" i="24" a="1"/>
  <c r="Y14" i="24" s="1"/>
  <c r="Y29" i="24" a="1"/>
  <c r="Y29" i="24" s="1"/>
  <c r="Y24" i="24" a="1"/>
  <c r="Y24" i="24" s="1"/>
  <c r="Y27" i="24" a="1"/>
  <c r="Y27" i="24" s="1"/>
  <c r="Y21" i="24" a="1"/>
  <c r="Y21" i="24" s="1"/>
  <c r="Y19" i="23" a="1"/>
  <c r="Y19" i="23" s="1"/>
  <c r="Y17" i="23" a="1"/>
  <c r="Y17" i="23" s="1"/>
  <c r="Y16" i="23" a="1"/>
  <c r="Y16" i="23" s="1"/>
  <c r="Y15" i="23" a="1"/>
  <c r="Y15" i="23" s="1"/>
  <c r="Y14" i="23" a="1"/>
  <c r="Y14" i="23" s="1"/>
  <c r="Y13" i="23" a="1"/>
  <c r="Y13" i="23" s="1"/>
  <c r="Y12" i="23" a="1"/>
  <c r="Y12" i="23" s="1"/>
  <c r="Y11" i="23" a="1"/>
  <c r="Y11" i="23" s="1"/>
  <c r="Y9" i="23" a="1"/>
  <c r="Y9" i="23" s="1"/>
  <c r="Y31" i="23" a="1"/>
  <c r="Y31" i="23" s="1"/>
  <c r="Y32" i="23" a="1"/>
  <c r="Y32" i="23" s="1"/>
  <c r="Y30" i="23" a="1"/>
  <c r="Y30" i="23" s="1"/>
  <c r="Y29" i="23" a="1"/>
  <c r="Y29" i="23" s="1"/>
  <c r="Y28" i="23" a="1"/>
  <c r="Y28" i="23" s="1"/>
  <c r="Y26" i="23" a="1"/>
  <c r="Y26" i="23" s="1"/>
  <c r="Y27" i="23" a="1"/>
  <c r="Y27" i="23" s="1"/>
  <c r="Y25" i="23" a="1"/>
  <c r="Y25" i="23" s="1"/>
  <c r="Y21" i="23" a="1"/>
  <c r="Y21" i="23" s="1"/>
  <c r="Y24" i="23" a="1"/>
  <c r="Y24" i="23" s="1"/>
  <c r="Y22" i="23" a="1"/>
  <c r="Y22" i="23" s="1"/>
  <c r="Y23" i="23" a="1"/>
  <c r="Y23" i="23" s="1"/>
  <c r="Y20" i="23" a="1"/>
  <c r="Y20" i="23" s="1"/>
  <c r="Y18" i="23" a="1"/>
  <c r="Y18" i="23" s="1"/>
  <c r="Y10" i="23" a="1"/>
  <c r="Y10" i="23" s="1"/>
  <c r="Z26" i="21" a="1"/>
  <c r="Z26" i="21" s="1"/>
  <c r="Z18" i="21" a="1"/>
  <c r="Z18" i="21" s="1"/>
  <c r="Z10" i="21" a="1"/>
  <c r="Z10" i="21" s="1"/>
  <c r="Z27" i="21" a="1"/>
  <c r="Z27" i="21" s="1"/>
  <c r="Z19" i="21" a="1"/>
  <c r="Z19" i="21" s="1"/>
  <c r="Z11" i="21" a="1"/>
  <c r="Z11" i="21" s="1"/>
  <c r="Z28" i="21" a="1"/>
  <c r="Z28" i="21" s="1"/>
  <c r="Z20" i="21" a="1"/>
  <c r="Z20" i="21" s="1"/>
  <c r="Z12" i="21" a="1"/>
  <c r="Z12" i="21" s="1"/>
  <c r="Z29" i="21" a="1"/>
  <c r="Z29" i="21" s="1"/>
  <c r="Z21" i="21" a="1"/>
  <c r="Z21" i="21" s="1"/>
  <c r="Z13" i="21" a="1"/>
  <c r="Z13" i="21" s="1"/>
  <c r="Z9" i="21" a="1"/>
  <c r="Z9" i="21" s="1"/>
  <c r="Z30" i="21" a="1"/>
  <c r="Z30" i="21" s="1"/>
  <c r="Z22" i="21" a="1"/>
  <c r="Z22" i="21" s="1"/>
  <c r="Z14" i="21" a="1"/>
  <c r="Z14" i="21" s="1"/>
  <c r="Z31" i="21" a="1"/>
  <c r="Z31" i="21" s="1"/>
  <c r="Z23" i="21" a="1"/>
  <c r="Z23" i="21" s="1"/>
  <c r="Z15" i="21" a="1"/>
  <c r="Z15" i="21" s="1"/>
  <c r="Z32" i="21" a="1"/>
  <c r="Z32" i="21" s="1"/>
  <c r="Z24" i="21" a="1"/>
  <c r="Z24" i="21" s="1"/>
  <c r="Z16" i="21" a="1"/>
  <c r="Z16" i="21" s="1"/>
  <c r="Z25" i="21" a="1"/>
  <c r="Z25" i="21" s="1"/>
  <c r="Z17" i="21" a="1"/>
  <c r="Z17" i="21" s="1"/>
  <c r="Z7" i="24"/>
  <c r="Z33" i="24" s="1" a="1"/>
  <c r="Z33" i="24" s="1"/>
  <c r="Z7" i="23"/>
  <c r="Z33" i="23" s="1" a="1"/>
  <c r="Z33" i="23" s="1"/>
  <c r="AA7" i="21"/>
  <c r="AA33" i="21" s="1" a="1"/>
  <c r="AA33" i="21" s="1"/>
  <c r="X33" i="16"/>
  <c r="I33" i="16"/>
  <c r="W33" i="16"/>
  <c r="J33" i="16"/>
  <c r="L7" i="17"/>
  <c r="M7" i="17" s="1"/>
  <c r="AB7" i="17"/>
  <c r="Z7" i="16"/>
  <c r="Z91" i="16" s="1"/>
  <c r="M7" i="16"/>
  <c r="M91" i="16" s="1"/>
  <c r="Y46" i="16" l="1"/>
  <c r="L46" i="16"/>
  <c r="Y56" i="16"/>
  <c r="Y49" i="16"/>
  <c r="K48" i="16"/>
  <c r="Y47" i="16"/>
  <c r="Y55" i="16"/>
  <c r="K38" i="16"/>
  <c r="Y48" i="16"/>
  <c r="K47" i="16"/>
  <c r="K49" i="16"/>
  <c r="L48" i="16"/>
  <c r="K58" i="16"/>
  <c r="L47" i="16"/>
  <c r="L38" i="16"/>
  <c r="K46" i="16"/>
  <c r="L58" i="16"/>
  <c r="K57" i="16"/>
  <c r="L49" i="16"/>
  <c r="K55" i="16"/>
  <c r="Y38" i="16"/>
  <c r="Y58" i="16"/>
  <c r="Y57" i="16"/>
  <c r="Z82" i="16"/>
  <c r="Z45" i="17" s="1"/>
  <c r="Z83" i="16"/>
  <c r="Z46" i="17" s="1"/>
  <c r="Z81" i="16"/>
  <c r="Z44" i="17" s="1"/>
  <c r="Z65" i="16"/>
  <c r="Z28" i="17" s="1"/>
  <c r="M82" i="16"/>
  <c r="M45" i="17" s="1"/>
  <c r="M81" i="16"/>
  <c r="M44" i="17" s="1"/>
  <c r="M65" i="16"/>
  <c r="M28" i="17" s="1"/>
  <c r="M83" i="16"/>
  <c r="M46" i="17" s="1"/>
  <c r="M30" i="16"/>
  <c r="M56" i="16" s="1"/>
  <c r="M13" i="16"/>
  <c r="M31" i="16"/>
  <c r="M29" i="16"/>
  <c r="Z31" i="16"/>
  <c r="Z30" i="16"/>
  <c r="Z29" i="16"/>
  <c r="Z13" i="16"/>
  <c r="Z39" i="16" s="1"/>
  <c r="K33" i="16"/>
  <c r="M20" i="16"/>
  <c r="M21" i="16"/>
  <c r="M23" i="16"/>
  <c r="M22" i="16"/>
  <c r="M12" i="16"/>
  <c r="M32" i="16"/>
  <c r="M72" i="16"/>
  <c r="M35" i="17" s="1"/>
  <c r="M75" i="16"/>
  <c r="M38" i="17" s="1"/>
  <c r="M74" i="16"/>
  <c r="M37" i="17" s="1"/>
  <c r="M84" i="16"/>
  <c r="M47" i="17" s="1"/>
  <c r="M90" i="16"/>
  <c r="M64" i="16"/>
  <c r="M27" i="17" s="1"/>
  <c r="M110" i="16"/>
  <c r="M73" i="16"/>
  <c r="M100" i="16"/>
  <c r="M101" i="16"/>
  <c r="M98" i="16"/>
  <c r="M99" i="16"/>
  <c r="M9" i="16"/>
  <c r="M10" i="16"/>
  <c r="M11" i="16"/>
  <c r="M19" i="16"/>
  <c r="M16" i="16"/>
  <c r="M14" i="16"/>
  <c r="M17" i="16"/>
  <c r="M25" i="16"/>
  <c r="M24" i="16"/>
  <c r="M15" i="16"/>
  <c r="M27" i="16"/>
  <c r="M26" i="16"/>
  <c r="M28" i="16"/>
  <c r="M18" i="16"/>
  <c r="Z23" i="16"/>
  <c r="Z20" i="16"/>
  <c r="Z21" i="16"/>
  <c r="Z32" i="16"/>
  <c r="Z12" i="16"/>
  <c r="Z22" i="16"/>
  <c r="Z64" i="16"/>
  <c r="Z27" i="17" s="1"/>
  <c r="Z84" i="16"/>
  <c r="Z47" i="17" s="1"/>
  <c r="Z75" i="16"/>
  <c r="Z38" i="17" s="1"/>
  <c r="Z90" i="16"/>
  <c r="Z72" i="16"/>
  <c r="Z35" i="17" s="1"/>
  <c r="Z74" i="16"/>
  <c r="Z37" i="17" s="1"/>
  <c r="Z101" i="16"/>
  <c r="Z100" i="16"/>
  <c r="Z110" i="16"/>
  <c r="Z73" i="16"/>
  <c r="Z98" i="16"/>
  <c r="Z99" i="16"/>
  <c r="Z17" i="16"/>
  <c r="Z27" i="16"/>
  <c r="Z28" i="16"/>
  <c r="Z16" i="16"/>
  <c r="Z26" i="16"/>
  <c r="Z24" i="16"/>
  <c r="Z9" i="16"/>
  <c r="Z10" i="16"/>
  <c r="Z11" i="16"/>
  <c r="Z18" i="16"/>
  <c r="Z25" i="16"/>
  <c r="Z19" i="16"/>
  <c r="Z14" i="16"/>
  <c r="Z15" i="16"/>
  <c r="F40" i="17"/>
  <c r="C40" i="17" s="1"/>
  <c r="L77" i="16"/>
  <c r="K77" i="16"/>
  <c r="F103" i="16"/>
  <c r="J77" i="16"/>
  <c r="I77" i="16"/>
  <c r="Z77" i="16"/>
  <c r="C77" i="16"/>
  <c r="Y77" i="16"/>
  <c r="X77" i="16"/>
  <c r="W77" i="16"/>
  <c r="M77" i="16"/>
  <c r="F26" i="17"/>
  <c r="C26" i="17" s="1"/>
  <c r="F89" i="16"/>
  <c r="M63" i="16"/>
  <c r="L63" i="16"/>
  <c r="K63" i="16"/>
  <c r="Z63" i="16"/>
  <c r="J63" i="16"/>
  <c r="Y63" i="16"/>
  <c r="I63" i="16"/>
  <c r="X63" i="16"/>
  <c r="C63" i="16"/>
  <c r="W63" i="16"/>
  <c r="Y61" i="16"/>
  <c r="K61" i="16"/>
  <c r="F87" i="16"/>
  <c r="W61" i="16"/>
  <c r="I61" i="16"/>
  <c r="X61" i="16"/>
  <c r="C61" i="16"/>
  <c r="F24" i="17"/>
  <c r="C24" i="17" s="1"/>
  <c r="M61" i="16"/>
  <c r="L61" i="16"/>
  <c r="J61" i="16"/>
  <c r="Z61" i="16"/>
  <c r="Y66" i="16"/>
  <c r="K66" i="16"/>
  <c r="W66" i="16"/>
  <c r="I66" i="16"/>
  <c r="F29" i="17"/>
  <c r="C29" i="17" s="1"/>
  <c r="F92" i="16"/>
  <c r="M66" i="16"/>
  <c r="L66" i="16"/>
  <c r="J66" i="16"/>
  <c r="Z66" i="16"/>
  <c r="X66" i="16"/>
  <c r="C66" i="16"/>
  <c r="F32" i="17"/>
  <c r="C32" i="17" s="1"/>
  <c r="F95" i="16"/>
  <c r="C69" i="16"/>
  <c r="M69" i="16"/>
  <c r="L69" i="16"/>
  <c r="K69" i="16"/>
  <c r="J69" i="16"/>
  <c r="I69" i="16"/>
  <c r="Z69" i="16"/>
  <c r="Y69" i="16"/>
  <c r="X69" i="16"/>
  <c r="W69" i="16"/>
  <c r="M79" i="16"/>
  <c r="Z79" i="16"/>
  <c r="L79" i="16"/>
  <c r="Y79" i="16"/>
  <c r="F105" i="16"/>
  <c r="F42" i="17"/>
  <c r="C42" i="17" s="1"/>
  <c r="K79" i="16"/>
  <c r="J79" i="16"/>
  <c r="X79" i="16"/>
  <c r="I79" i="16"/>
  <c r="W79" i="16"/>
  <c r="C79" i="16"/>
  <c r="F88" i="16"/>
  <c r="M62" i="16"/>
  <c r="Z62" i="16"/>
  <c r="F25" i="17"/>
  <c r="C25" i="17" s="1"/>
  <c r="L62" i="16"/>
  <c r="K62" i="16"/>
  <c r="Y62" i="16"/>
  <c r="J62" i="16"/>
  <c r="X62" i="16"/>
  <c r="I62" i="16"/>
  <c r="W62" i="16"/>
  <c r="C62" i="16"/>
  <c r="M71" i="16"/>
  <c r="Z71" i="16"/>
  <c r="Y71" i="16"/>
  <c r="F34" i="17"/>
  <c r="C34" i="17" s="1"/>
  <c r="J71" i="16"/>
  <c r="I71" i="16"/>
  <c r="F97" i="16"/>
  <c r="C71" i="16"/>
  <c r="X71" i="16"/>
  <c r="W71" i="16"/>
  <c r="L71" i="16"/>
  <c r="K71" i="16"/>
  <c r="M67" i="16"/>
  <c r="Z67" i="16"/>
  <c r="F30" i="17"/>
  <c r="C30" i="17" s="1"/>
  <c r="F93" i="16"/>
  <c r="C67" i="16"/>
  <c r="L67" i="16"/>
  <c r="K67" i="16"/>
  <c r="J67" i="16"/>
  <c r="I67" i="16"/>
  <c r="Y67" i="16"/>
  <c r="X67" i="16"/>
  <c r="W67" i="16"/>
  <c r="F39" i="17"/>
  <c r="C39" i="17" s="1"/>
  <c r="Z76" i="16"/>
  <c r="Y76" i="16"/>
  <c r="F102" i="16"/>
  <c r="X76" i="16"/>
  <c r="W76" i="16"/>
  <c r="M76" i="16"/>
  <c r="L76" i="16"/>
  <c r="K76" i="16"/>
  <c r="J76" i="16"/>
  <c r="I76" i="16"/>
  <c r="C76" i="16"/>
  <c r="F106" i="16"/>
  <c r="Z80" i="16"/>
  <c r="F43" i="17"/>
  <c r="C43" i="17" s="1"/>
  <c r="M80" i="16"/>
  <c r="L80" i="16"/>
  <c r="K80" i="16"/>
  <c r="J80" i="16"/>
  <c r="I80" i="16"/>
  <c r="C80" i="16"/>
  <c r="Y80" i="16"/>
  <c r="X80" i="16"/>
  <c r="W80" i="16"/>
  <c r="Y70" i="16"/>
  <c r="K70" i="16"/>
  <c r="W70" i="16"/>
  <c r="I70" i="16"/>
  <c r="F33" i="17"/>
  <c r="C33" i="17" s="1"/>
  <c r="Z70" i="16"/>
  <c r="X70" i="16"/>
  <c r="M70" i="16"/>
  <c r="L70" i="16"/>
  <c r="J70" i="16"/>
  <c r="F96" i="16"/>
  <c r="C70" i="16"/>
  <c r="Y78" i="16"/>
  <c r="K78" i="16"/>
  <c r="X78" i="16"/>
  <c r="W78" i="16"/>
  <c r="I78" i="16"/>
  <c r="F104" i="16"/>
  <c r="M78" i="16"/>
  <c r="Z78" i="16"/>
  <c r="L78" i="16"/>
  <c r="J78" i="16"/>
  <c r="C78" i="16"/>
  <c r="F41" i="17"/>
  <c r="C41" i="17" s="1"/>
  <c r="F31" i="17"/>
  <c r="C31" i="17" s="1"/>
  <c r="F94" i="16"/>
  <c r="Z68" i="16"/>
  <c r="J68" i="16"/>
  <c r="I68" i="16"/>
  <c r="C68" i="16"/>
  <c r="Y68" i="16"/>
  <c r="X68" i="16"/>
  <c r="W68" i="16"/>
  <c r="M68" i="16"/>
  <c r="L68" i="16"/>
  <c r="K68" i="16"/>
  <c r="Z25" i="24" a="1"/>
  <c r="Z25" i="24" s="1"/>
  <c r="Z28" i="24" a="1"/>
  <c r="Z28" i="24" s="1"/>
  <c r="Z31" i="24" a="1"/>
  <c r="Z31" i="24" s="1"/>
  <c r="Z30" i="24" a="1"/>
  <c r="Z30" i="24" s="1"/>
  <c r="Z17" i="24" a="1"/>
  <c r="Z17" i="24" s="1"/>
  <c r="Z20" i="24" a="1"/>
  <c r="Z20" i="24" s="1"/>
  <c r="Z23" i="24" a="1"/>
  <c r="Z23" i="24" s="1"/>
  <c r="Z22" i="24" a="1"/>
  <c r="Z22" i="24" s="1"/>
  <c r="Z9" i="24" a="1"/>
  <c r="Z9" i="24" s="1"/>
  <c r="Z12" i="24" a="1"/>
  <c r="Z12" i="24" s="1"/>
  <c r="Z15" i="24" a="1"/>
  <c r="Z15" i="24" s="1"/>
  <c r="Z14" i="24" a="1"/>
  <c r="Z14" i="24" s="1"/>
  <c r="Z29" i="24" a="1"/>
  <c r="Z29" i="24" s="1"/>
  <c r="Z32" i="24" a="1"/>
  <c r="Z32" i="24" s="1"/>
  <c r="Z21" i="24" a="1"/>
  <c r="Z21" i="24" s="1"/>
  <c r="Z24" i="24" a="1"/>
  <c r="Z24" i="24" s="1"/>
  <c r="Z27" i="24" a="1"/>
  <c r="Z27" i="24" s="1"/>
  <c r="Z26" i="24" a="1"/>
  <c r="Z26" i="24" s="1"/>
  <c r="Z10" i="24" a="1"/>
  <c r="Z10" i="24" s="1"/>
  <c r="Z13" i="24" a="1"/>
  <c r="Z13" i="24" s="1"/>
  <c r="Z16" i="24" a="1"/>
  <c r="Z16" i="24" s="1"/>
  <c r="Z19" i="24" a="1"/>
  <c r="Z19" i="24" s="1"/>
  <c r="Z18" i="24" a="1"/>
  <c r="Z18" i="24" s="1"/>
  <c r="Z11" i="24" a="1"/>
  <c r="Z11" i="24" s="1"/>
  <c r="Z16" i="23" a="1"/>
  <c r="Z16" i="23" s="1"/>
  <c r="Z15" i="23" a="1"/>
  <c r="Z15" i="23" s="1"/>
  <c r="Z14" i="23" a="1"/>
  <c r="Z14" i="23" s="1"/>
  <c r="Z13" i="23" a="1"/>
  <c r="Z13" i="23" s="1"/>
  <c r="Z12" i="23" a="1"/>
  <c r="Z12" i="23" s="1"/>
  <c r="Z9" i="23" a="1"/>
  <c r="Z9" i="23" s="1"/>
  <c r="Z11" i="23" a="1"/>
  <c r="Z11" i="23" s="1"/>
  <c r="Z31" i="23" a="1"/>
  <c r="Z31" i="23" s="1"/>
  <c r="Z32" i="23" a="1"/>
  <c r="Z32" i="23" s="1"/>
  <c r="Z30" i="23" a="1"/>
  <c r="Z30" i="23" s="1"/>
  <c r="Z29" i="23" a="1"/>
  <c r="Z29" i="23" s="1"/>
  <c r="Z28" i="23" a="1"/>
  <c r="Z28" i="23" s="1"/>
  <c r="Z26" i="23" a="1"/>
  <c r="Z26" i="23" s="1"/>
  <c r="Z27" i="23" a="1"/>
  <c r="Z27" i="23" s="1"/>
  <c r="Z25" i="23" a="1"/>
  <c r="Z25" i="23" s="1"/>
  <c r="Z21" i="23" a="1"/>
  <c r="Z21" i="23" s="1"/>
  <c r="Z24" i="23" a="1"/>
  <c r="Z24" i="23" s="1"/>
  <c r="Z22" i="23" a="1"/>
  <c r="Z22" i="23" s="1"/>
  <c r="Z23" i="23" a="1"/>
  <c r="Z23" i="23" s="1"/>
  <c r="Z20" i="23" a="1"/>
  <c r="Z20" i="23" s="1"/>
  <c r="Z18" i="23" a="1"/>
  <c r="Z18" i="23" s="1"/>
  <c r="Z10" i="23" a="1"/>
  <c r="Z10" i="23" s="1"/>
  <c r="Z19" i="23" a="1"/>
  <c r="Z19" i="23" s="1"/>
  <c r="Z17" i="23" a="1"/>
  <c r="Z17" i="23" s="1"/>
  <c r="AA11" i="21" a="1"/>
  <c r="AA11" i="21" s="1"/>
  <c r="AA27" i="21" a="1"/>
  <c r="AA27" i="21" s="1"/>
  <c r="AA19" i="21" a="1"/>
  <c r="AA19" i="21" s="1"/>
  <c r="AA14" i="21" a="1"/>
  <c r="AA14" i="21" s="1"/>
  <c r="AA28" i="21" a="1"/>
  <c r="AA28" i="21" s="1"/>
  <c r="AA20" i="21" a="1"/>
  <c r="AA20" i="21" s="1"/>
  <c r="AA12" i="21" a="1"/>
  <c r="AA12" i="21" s="1"/>
  <c r="AA29" i="21" a="1"/>
  <c r="AA29" i="21" s="1"/>
  <c r="AA21" i="21" a="1"/>
  <c r="AA21" i="21" s="1"/>
  <c r="AA13" i="21" a="1"/>
  <c r="AA13" i="21" s="1"/>
  <c r="AA9" i="21" a="1"/>
  <c r="AA9" i="21" s="1"/>
  <c r="AA30" i="21" a="1"/>
  <c r="AA30" i="21" s="1"/>
  <c r="AA22" i="21" a="1"/>
  <c r="AA22" i="21" s="1"/>
  <c r="AA15" i="21" a="1"/>
  <c r="AA15" i="21" s="1"/>
  <c r="AA31" i="21" a="1"/>
  <c r="AA31" i="21" s="1"/>
  <c r="AA23" i="21" a="1"/>
  <c r="AA23" i="21" s="1"/>
  <c r="AA32" i="21" a="1"/>
  <c r="AA32" i="21" s="1"/>
  <c r="AA24" i="21" a="1"/>
  <c r="AA24" i="21" s="1"/>
  <c r="AA16" i="21" a="1"/>
  <c r="AA16" i="21" s="1"/>
  <c r="AA25" i="21" a="1"/>
  <c r="AA25" i="21" s="1"/>
  <c r="AA17" i="21" a="1"/>
  <c r="AA17" i="21" s="1"/>
  <c r="AA26" i="21" a="1"/>
  <c r="AA26" i="21" s="1"/>
  <c r="AA18" i="21" a="1"/>
  <c r="AA18" i="21" s="1"/>
  <c r="AA10" i="21" a="1"/>
  <c r="AA10" i="21" s="1"/>
  <c r="AA7" i="24"/>
  <c r="AA33" i="24" s="1" a="1"/>
  <c r="AA33" i="24" s="1"/>
  <c r="AA7" i="23"/>
  <c r="AA33" i="23" s="1" a="1"/>
  <c r="AA33" i="23" s="1"/>
  <c r="AB7" i="21"/>
  <c r="AB33" i="21" s="1" a="1"/>
  <c r="AB33" i="21" s="1"/>
  <c r="L33" i="16"/>
  <c r="Y33" i="16"/>
  <c r="N7" i="17"/>
  <c r="AC7" i="17"/>
  <c r="AA7" i="16"/>
  <c r="AA91" i="16" s="1"/>
  <c r="N7" i="16"/>
  <c r="N91" i="16" s="1"/>
  <c r="Z47" i="16" l="1"/>
  <c r="M49" i="16"/>
  <c r="Z55" i="16"/>
  <c r="Z57" i="16"/>
  <c r="M55" i="16"/>
  <c r="M57" i="16"/>
  <c r="M39" i="16"/>
  <c r="Z56" i="16"/>
  <c r="Z48" i="16"/>
  <c r="M58" i="16"/>
  <c r="Z38" i="16"/>
  <c r="M38" i="16"/>
  <c r="Z58" i="16"/>
  <c r="M48" i="16"/>
  <c r="Z46" i="16"/>
  <c r="M47" i="16"/>
  <c r="Z49" i="16"/>
  <c r="M46" i="16"/>
  <c r="I85" i="16"/>
  <c r="N82" i="16"/>
  <c r="N45" i="17" s="1"/>
  <c r="N81" i="16"/>
  <c r="N44" i="17" s="1"/>
  <c r="N65" i="16"/>
  <c r="N28" i="17" s="1"/>
  <c r="N83" i="16"/>
  <c r="N46" i="17" s="1"/>
  <c r="AA82" i="16"/>
  <c r="AA45" i="17" s="1"/>
  <c r="AA83" i="16"/>
  <c r="AA46" i="17" s="1"/>
  <c r="AA81" i="16"/>
  <c r="AA44" i="17" s="1"/>
  <c r="AA65" i="16"/>
  <c r="AA28" i="17" s="1"/>
  <c r="AA79" i="16"/>
  <c r="AA13" i="16"/>
  <c r="AA31" i="16"/>
  <c r="AA29" i="16"/>
  <c r="AA30" i="16"/>
  <c r="N63" i="16"/>
  <c r="N26" i="17" s="1"/>
  <c r="N13" i="16"/>
  <c r="N29" i="16"/>
  <c r="N31" i="16"/>
  <c r="N57" i="16" s="1"/>
  <c r="N30" i="16"/>
  <c r="N56" i="16" s="1"/>
  <c r="AA77" i="16"/>
  <c r="AA80" i="16"/>
  <c r="AA71" i="16"/>
  <c r="AA34" i="17" s="1"/>
  <c r="AA69" i="16"/>
  <c r="AA32" i="17" s="1"/>
  <c r="AA76" i="16"/>
  <c r="AA68" i="16"/>
  <c r="AA61" i="16"/>
  <c r="AA24" i="17" s="1"/>
  <c r="AA63" i="16"/>
  <c r="AA26" i="17" s="1"/>
  <c r="N62" i="16"/>
  <c r="N25" i="17" s="1"/>
  <c r="N66" i="16"/>
  <c r="N70" i="16"/>
  <c r="Z36" i="17"/>
  <c r="AA67" i="16"/>
  <c r="AA30" i="17" s="1"/>
  <c r="N61" i="16"/>
  <c r="N79" i="16"/>
  <c r="N42" i="17" s="1"/>
  <c r="N80" i="16"/>
  <c r="N43" i="17" s="1"/>
  <c r="N77" i="16"/>
  <c r="AB7" i="16"/>
  <c r="AB91" i="16" s="1"/>
  <c r="AA20" i="16"/>
  <c r="AA32" i="16"/>
  <c r="AA12" i="16"/>
  <c r="AA64" i="16"/>
  <c r="AA27" i="17" s="1"/>
  <c r="AA22" i="16"/>
  <c r="AA23" i="16"/>
  <c r="AA21" i="16"/>
  <c r="AA75" i="16"/>
  <c r="AA38" i="17" s="1"/>
  <c r="AA74" i="16"/>
  <c r="AA37" i="17" s="1"/>
  <c r="AA84" i="16"/>
  <c r="AA47" i="17" s="1"/>
  <c r="AA90" i="16"/>
  <c r="AA72" i="16"/>
  <c r="AA35" i="17" s="1"/>
  <c r="AA100" i="16"/>
  <c r="AA110" i="16"/>
  <c r="AA73" i="16"/>
  <c r="AA36" i="17" s="1"/>
  <c r="AA98" i="16"/>
  <c r="AA101" i="16"/>
  <c r="AA99" i="16"/>
  <c r="AA16" i="16"/>
  <c r="AA19" i="16"/>
  <c r="AA26" i="16"/>
  <c r="AA28" i="16"/>
  <c r="AA25" i="16"/>
  <c r="AA24" i="16"/>
  <c r="AA18" i="16"/>
  <c r="AA10" i="16"/>
  <c r="AA9" i="16"/>
  <c r="AA14" i="16"/>
  <c r="AA27" i="16"/>
  <c r="AA17" i="16"/>
  <c r="AA15" i="16"/>
  <c r="AA11" i="16"/>
  <c r="N76" i="16"/>
  <c r="N39" i="17" s="1"/>
  <c r="N21" i="16"/>
  <c r="N32" i="16"/>
  <c r="N23" i="16"/>
  <c r="N12" i="16"/>
  <c r="N20" i="16"/>
  <c r="N22" i="16"/>
  <c r="N64" i="16"/>
  <c r="N27" i="17" s="1"/>
  <c r="N74" i="16"/>
  <c r="N37" i="17" s="1"/>
  <c r="N72" i="16"/>
  <c r="N35" i="17" s="1"/>
  <c r="N90" i="16"/>
  <c r="N75" i="16"/>
  <c r="N38" i="17" s="1"/>
  <c r="N84" i="16"/>
  <c r="N47" i="17" s="1"/>
  <c r="N110" i="16"/>
  <c r="N100" i="16"/>
  <c r="N73" i="16"/>
  <c r="N36" i="17" s="1"/>
  <c r="N98" i="16"/>
  <c r="N101" i="16"/>
  <c r="N99" i="16"/>
  <c r="N11" i="16"/>
  <c r="N10" i="16"/>
  <c r="N19" i="16"/>
  <c r="N14" i="16"/>
  <c r="N9" i="16"/>
  <c r="N17" i="16"/>
  <c r="N24" i="16"/>
  <c r="N15" i="16"/>
  <c r="N16" i="16"/>
  <c r="N25" i="16"/>
  <c r="N26" i="16"/>
  <c r="N27" i="16"/>
  <c r="N28" i="16"/>
  <c r="N18" i="16"/>
  <c r="N68" i="16"/>
  <c r="N67" i="16"/>
  <c r="AA70" i="16"/>
  <c r="AA33" i="17" s="1"/>
  <c r="N71" i="16"/>
  <c r="N34" i="17" s="1"/>
  <c r="AA62" i="16"/>
  <c r="AA25" i="17" s="1"/>
  <c r="AA78" i="16"/>
  <c r="AA41" i="17" s="1"/>
  <c r="N78" i="16"/>
  <c r="N69" i="16"/>
  <c r="N32" i="17" s="1"/>
  <c r="AA66" i="16"/>
  <c r="AA29" i="17" s="1"/>
  <c r="M36" i="17"/>
  <c r="Y31" i="17"/>
  <c r="J33" i="17"/>
  <c r="Y39" i="17"/>
  <c r="I42" i="17"/>
  <c r="AB105" i="16"/>
  <c r="N105" i="16"/>
  <c r="AA105" i="16"/>
  <c r="M105" i="16"/>
  <c r="M53" i="16" s="1"/>
  <c r="Z105" i="16"/>
  <c r="Z53" i="16" s="1"/>
  <c r="L105" i="16"/>
  <c r="L53" i="16" s="1"/>
  <c r="Y105" i="16"/>
  <c r="Y53" i="16" s="1"/>
  <c r="K105" i="16"/>
  <c r="K53" i="16" s="1"/>
  <c r="X105" i="16"/>
  <c r="X53" i="16" s="1"/>
  <c r="J105" i="16"/>
  <c r="J53" i="16" s="1"/>
  <c r="W105" i="16"/>
  <c r="W53" i="16" s="1"/>
  <c r="I105" i="16"/>
  <c r="I53" i="16" s="1"/>
  <c r="C105" i="16"/>
  <c r="Z32" i="17"/>
  <c r="J24" i="17"/>
  <c r="J85" i="16"/>
  <c r="Z26" i="17"/>
  <c r="L33" i="17"/>
  <c r="J43" i="17"/>
  <c r="AA39" i="17"/>
  <c r="I30" i="17"/>
  <c r="AB93" i="16"/>
  <c r="N93" i="16"/>
  <c r="AA93" i="16"/>
  <c r="M93" i="16"/>
  <c r="M41" i="16" s="1"/>
  <c r="Z93" i="16"/>
  <c r="Z41" i="16" s="1"/>
  <c r="L93" i="16"/>
  <c r="L41" i="16" s="1"/>
  <c r="Y93" i="16"/>
  <c r="Y41" i="16" s="1"/>
  <c r="K93" i="16"/>
  <c r="K41" i="16" s="1"/>
  <c r="X93" i="16"/>
  <c r="X41" i="16" s="1"/>
  <c r="J93" i="16"/>
  <c r="J41" i="16" s="1"/>
  <c r="W93" i="16"/>
  <c r="W41" i="16" s="1"/>
  <c r="I93" i="16"/>
  <c r="I41" i="16" s="1"/>
  <c r="C93" i="16"/>
  <c r="L25" i="17"/>
  <c r="X42" i="17"/>
  <c r="Y42" i="17"/>
  <c r="M29" i="17"/>
  <c r="L24" i="17"/>
  <c r="L85" i="16"/>
  <c r="K26" i="17"/>
  <c r="AA31" i="17"/>
  <c r="M33" i="17"/>
  <c r="J42" i="17"/>
  <c r="L42" i="17"/>
  <c r="AB95" i="16"/>
  <c r="N95" i="16"/>
  <c r="AA95" i="16"/>
  <c r="Z95" i="16"/>
  <c r="Z43" i="16" s="1"/>
  <c r="Y95" i="16"/>
  <c r="Y43" i="16" s="1"/>
  <c r="X95" i="16"/>
  <c r="X43" i="16" s="1"/>
  <c r="J95" i="16"/>
  <c r="J43" i="16" s="1"/>
  <c r="K95" i="16"/>
  <c r="K43" i="16" s="1"/>
  <c r="I95" i="16"/>
  <c r="I43" i="16" s="1"/>
  <c r="W95" i="16"/>
  <c r="W43" i="16" s="1"/>
  <c r="M95" i="16"/>
  <c r="M43" i="16" s="1"/>
  <c r="L95" i="16"/>
  <c r="L43" i="16" s="1"/>
  <c r="C95" i="16"/>
  <c r="N33" i="17"/>
  <c r="I33" i="17"/>
  <c r="K43" i="17"/>
  <c r="I39" i="17"/>
  <c r="J30" i="17"/>
  <c r="Z30" i="17"/>
  <c r="Z42" i="17"/>
  <c r="N29" i="17"/>
  <c r="M24" i="17"/>
  <c r="M85" i="16"/>
  <c r="L26" i="17"/>
  <c r="I31" i="17"/>
  <c r="W33" i="17"/>
  <c r="J39" i="17"/>
  <c r="Z39" i="17"/>
  <c r="M30" i="17"/>
  <c r="K42" i="17"/>
  <c r="M42" i="17"/>
  <c r="X24" i="17"/>
  <c r="X85" i="16"/>
  <c r="Y104" i="16"/>
  <c r="Y52" i="16" s="1"/>
  <c r="K104" i="16"/>
  <c r="K52" i="16" s="1"/>
  <c r="X104" i="16"/>
  <c r="X52" i="16" s="1"/>
  <c r="J104" i="16"/>
  <c r="J52" i="16" s="1"/>
  <c r="W104" i="16"/>
  <c r="W52" i="16" s="1"/>
  <c r="I104" i="16"/>
  <c r="I52" i="16" s="1"/>
  <c r="AB104" i="16"/>
  <c r="N104" i="16"/>
  <c r="AA104" i="16"/>
  <c r="Z104" i="16"/>
  <c r="Z52" i="16" s="1"/>
  <c r="M104" i="16"/>
  <c r="M52" i="16" s="1"/>
  <c r="L104" i="16"/>
  <c r="L52" i="16" s="1"/>
  <c r="C104" i="16"/>
  <c r="K33" i="17"/>
  <c r="L43" i="17"/>
  <c r="K39" i="17"/>
  <c r="K30" i="17"/>
  <c r="AB97" i="16"/>
  <c r="N97" i="16"/>
  <c r="AA97" i="16"/>
  <c r="M97" i="16"/>
  <c r="M45" i="16" s="1"/>
  <c r="Z97" i="16"/>
  <c r="Z45" i="16" s="1"/>
  <c r="L97" i="16"/>
  <c r="L45" i="16" s="1"/>
  <c r="Y97" i="16"/>
  <c r="Y45" i="16" s="1"/>
  <c r="K97" i="16"/>
  <c r="K45" i="16" s="1"/>
  <c r="X97" i="16"/>
  <c r="X45" i="16" s="1"/>
  <c r="J97" i="16"/>
  <c r="J45" i="16" s="1"/>
  <c r="W97" i="16"/>
  <c r="W45" i="16" s="1"/>
  <c r="I97" i="16"/>
  <c r="I45" i="16" s="1"/>
  <c r="C97" i="16"/>
  <c r="AA42" i="17"/>
  <c r="I32" i="17"/>
  <c r="N24" i="17"/>
  <c r="I24" i="17"/>
  <c r="M26" i="17"/>
  <c r="M40" i="17"/>
  <c r="K31" i="17"/>
  <c r="J31" i="17"/>
  <c r="J41" i="17"/>
  <c r="X33" i="17"/>
  <c r="Y33" i="17"/>
  <c r="M43" i="17"/>
  <c r="L39" i="17"/>
  <c r="W24" i="17"/>
  <c r="W85" i="16"/>
  <c r="W40" i="17"/>
  <c r="L31" i="17"/>
  <c r="L41" i="17"/>
  <c r="I41" i="17"/>
  <c r="M39" i="17"/>
  <c r="L30" i="17"/>
  <c r="J32" i="17"/>
  <c r="Y87" i="16"/>
  <c r="Y35" i="16" s="1"/>
  <c r="K87" i="16"/>
  <c r="K35" i="16" s="1"/>
  <c r="X87" i="16"/>
  <c r="X35" i="16" s="1"/>
  <c r="J87" i="16"/>
  <c r="J35" i="16" s="1"/>
  <c r="W87" i="16"/>
  <c r="W35" i="16" s="1"/>
  <c r="I87" i="16"/>
  <c r="I35" i="16" s="1"/>
  <c r="AB87" i="16"/>
  <c r="N87" i="16"/>
  <c r="AA87" i="16"/>
  <c r="Z87" i="16"/>
  <c r="Z35" i="16" s="1"/>
  <c r="M87" i="16"/>
  <c r="M35" i="16" s="1"/>
  <c r="L87" i="16"/>
  <c r="L35" i="16" s="1"/>
  <c r="C87" i="16"/>
  <c r="AB89" i="16"/>
  <c r="N89" i="16"/>
  <c r="AA89" i="16"/>
  <c r="M89" i="16"/>
  <c r="M37" i="16" s="1"/>
  <c r="Z89" i="16"/>
  <c r="Z37" i="16" s="1"/>
  <c r="L89" i="16"/>
  <c r="L37" i="16" s="1"/>
  <c r="Y89" i="16"/>
  <c r="Y37" i="16" s="1"/>
  <c r="K89" i="16"/>
  <c r="K37" i="16" s="1"/>
  <c r="X89" i="16"/>
  <c r="X37" i="16" s="1"/>
  <c r="J89" i="16"/>
  <c r="J37" i="16" s="1"/>
  <c r="W89" i="16"/>
  <c r="W37" i="16" s="1"/>
  <c r="I89" i="16"/>
  <c r="I37" i="16" s="1"/>
  <c r="C89" i="16"/>
  <c r="N40" i="17"/>
  <c r="I40" i="17"/>
  <c r="M31" i="17"/>
  <c r="Z31" i="17"/>
  <c r="Z41" i="17"/>
  <c r="W41" i="17"/>
  <c r="Z33" i="17"/>
  <c r="Z43" i="17"/>
  <c r="K34" i="17"/>
  <c r="Z25" i="17"/>
  <c r="K32" i="17"/>
  <c r="K24" i="17"/>
  <c r="K85" i="16"/>
  <c r="X40" i="17"/>
  <c r="J40" i="17"/>
  <c r="M41" i="17"/>
  <c r="X41" i="17"/>
  <c r="AB106" i="16"/>
  <c r="N106" i="16"/>
  <c r="AA106" i="16"/>
  <c r="M106" i="16"/>
  <c r="M54" i="16" s="1"/>
  <c r="Z106" i="16"/>
  <c r="Z54" i="16" s="1"/>
  <c r="L106" i="16"/>
  <c r="L54" i="16" s="1"/>
  <c r="Y106" i="16"/>
  <c r="Y54" i="16" s="1"/>
  <c r="K106" i="16"/>
  <c r="K54" i="16" s="1"/>
  <c r="X106" i="16"/>
  <c r="X54" i="16" s="1"/>
  <c r="J106" i="16"/>
  <c r="J54" i="16" s="1"/>
  <c r="W106" i="16"/>
  <c r="W54" i="16" s="1"/>
  <c r="I106" i="16"/>
  <c r="I54" i="16" s="1"/>
  <c r="C106" i="16"/>
  <c r="N30" i="17"/>
  <c r="L34" i="17"/>
  <c r="M25" i="17"/>
  <c r="W32" i="17"/>
  <c r="L32" i="17"/>
  <c r="X29" i="17"/>
  <c r="Y92" i="16"/>
  <c r="Y40" i="16" s="1"/>
  <c r="K92" i="16"/>
  <c r="K40" i="16" s="1"/>
  <c r="X92" i="16"/>
  <c r="X40" i="16" s="1"/>
  <c r="J92" i="16"/>
  <c r="J40" i="16" s="1"/>
  <c r="W92" i="16"/>
  <c r="W40" i="16" s="1"/>
  <c r="I92" i="16"/>
  <c r="I40" i="16" s="1"/>
  <c r="AB92" i="16"/>
  <c r="N92" i="16"/>
  <c r="AA92" i="16"/>
  <c r="Z92" i="16"/>
  <c r="Z40" i="16" s="1"/>
  <c r="C92" i="16"/>
  <c r="M92" i="16"/>
  <c r="M40" i="16" s="1"/>
  <c r="L92" i="16"/>
  <c r="L40" i="16" s="1"/>
  <c r="Y24" i="17"/>
  <c r="Y85" i="16"/>
  <c r="AB103" i="16"/>
  <c r="N103" i="16"/>
  <c r="AA103" i="16"/>
  <c r="Z103" i="16"/>
  <c r="Z51" i="16" s="1"/>
  <c r="L103" i="16"/>
  <c r="L51" i="16" s="1"/>
  <c r="Y103" i="16"/>
  <c r="Y51" i="16" s="1"/>
  <c r="X103" i="16"/>
  <c r="X51" i="16" s="1"/>
  <c r="J103" i="16"/>
  <c r="J51" i="16" s="1"/>
  <c r="W103" i="16"/>
  <c r="W51" i="16" s="1"/>
  <c r="M103" i="16"/>
  <c r="M51" i="16" s="1"/>
  <c r="K103" i="16"/>
  <c r="K51" i="16" s="1"/>
  <c r="I103" i="16"/>
  <c r="I51" i="16" s="1"/>
  <c r="C103" i="16"/>
  <c r="K41" i="17"/>
  <c r="I34" i="17"/>
  <c r="W25" i="17"/>
  <c r="M32" i="17"/>
  <c r="Z29" i="17"/>
  <c r="W26" i="17"/>
  <c r="Y40" i="17"/>
  <c r="K40" i="17"/>
  <c r="C94" i="16"/>
  <c r="AB94" i="16"/>
  <c r="N94" i="16"/>
  <c r="AA94" i="16"/>
  <c r="M94" i="16"/>
  <c r="M42" i="16" s="1"/>
  <c r="Z94" i="16"/>
  <c r="Z42" i="16" s="1"/>
  <c r="L94" i="16"/>
  <c r="L42" i="16" s="1"/>
  <c r="Y94" i="16"/>
  <c r="Y42" i="16" s="1"/>
  <c r="K94" i="16"/>
  <c r="K42" i="16" s="1"/>
  <c r="X94" i="16"/>
  <c r="X42" i="16" s="1"/>
  <c r="J94" i="16"/>
  <c r="J42" i="16" s="1"/>
  <c r="W94" i="16"/>
  <c r="W42" i="16" s="1"/>
  <c r="I94" i="16"/>
  <c r="I42" i="16" s="1"/>
  <c r="N41" i="17"/>
  <c r="Y41" i="17"/>
  <c r="W43" i="17"/>
  <c r="W34" i="17"/>
  <c r="J34" i="17"/>
  <c r="I25" i="17"/>
  <c r="I29" i="17"/>
  <c r="L40" i="17"/>
  <c r="X43" i="17"/>
  <c r="W39" i="17"/>
  <c r="X25" i="17"/>
  <c r="X32" i="17"/>
  <c r="W29" i="17"/>
  <c r="X26" i="17"/>
  <c r="Y43" i="17"/>
  <c r="W30" i="17"/>
  <c r="X34" i="17"/>
  <c r="Y34" i="17"/>
  <c r="J25" i="17"/>
  <c r="AB88" i="16"/>
  <c r="N88" i="16"/>
  <c r="AA88" i="16"/>
  <c r="M88" i="16"/>
  <c r="M36" i="16" s="1"/>
  <c r="Z88" i="16"/>
  <c r="Z36" i="16" s="1"/>
  <c r="L88" i="16"/>
  <c r="L36" i="16" s="1"/>
  <c r="Y88" i="16"/>
  <c r="Y36" i="16" s="1"/>
  <c r="K88" i="16"/>
  <c r="K36" i="16" s="1"/>
  <c r="X88" i="16"/>
  <c r="X36" i="16" s="1"/>
  <c r="J88" i="16"/>
  <c r="J36" i="16" s="1"/>
  <c r="W88" i="16"/>
  <c r="W36" i="16" s="1"/>
  <c r="I88" i="16"/>
  <c r="I36" i="16" s="1"/>
  <c r="C88" i="16"/>
  <c r="J29" i="17"/>
  <c r="K29" i="17"/>
  <c r="I26" i="17"/>
  <c r="Z40" i="17"/>
  <c r="W31" i="17"/>
  <c r="X39" i="17"/>
  <c r="X30" i="17"/>
  <c r="Z34" i="17"/>
  <c r="Y25" i="17"/>
  <c r="Y32" i="17"/>
  <c r="Y29" i="17"/>
  <c r="Y26" i="17"/>
  <c r="X31" i="17"/>
  <c r="Y96" i="16"/>
  <c r="Y44" i="16" s="1"/>
  <c r="K96" i="16"/>
  <c r="K44" i="16" s="1"/>
  <c r="X96" i="16"/>
  <c r="X44" i="16" s="1"/>
  <c r="J96" i="16"/>
  <c r="J44" i="16" s="1"/>
  <c r="W96" i="16"/>
  <c r="W44" i="16" s="1"/>
  <c r="I96" i="16"/>
  <c r="I44" i="16" s="1"/>
  <c r="AB96" i="16"/>
  <c r="N96" i="16"/>
  <c r="AA96" i="16"/>
  <c r="M96" i="16"/>
  <c r="M44" i="16" s="1"/>
  <c r="Z96" i="16"/>
  <c r="Z44" i="16" s="1"/>
  <c r="L96" i="16"/>
  <c r="L44" i="16" s="1"/>
  <c r="C96" i="16"/>
  <c r="I43" i="17"/>
  <c r="AB102" i="16"/>
  <c r="N102" i="16"/>
  <c r="AA102" i="16"/>
  <c r="M102" i="16"/>
  <c r="M50" i="16" s="1"/>
  <c r="Z102" i="16"/>
  <c r="Z50" i="16" s="1"/>
  <c r="L102" i="16"/>
  <c r="L50" i="16" s="1"/>
  <c r="Y102" i="16"/>
  <c r="Y50" i="16" s="1"/>
  <c r="K102" i="16"/>
  <c r="K50" i="16" s="1"/>
  <c r="X102" i="16"/>
  <c r="X50" i="16" s="1"/>
  <c r="J102" i="16"/>
  <c r="J50" i="16" s="1"/>
  <c r="W102" i="16"/>
  <c r="W50" i="16" s="1"/>
  <c r="I102" i="16"/>
  <c r="I50" i="16" s="1"/>
  <c r="C102" i="16"/>
  <c r="Y30" i="17"/>
  <c r="M34" i="17"/>
  <c r="K25" i="17"/>
  <c r="W42" i="17"/>
  <c r="L29" i="17"/>
  <c r="Z24" i="17"/>
  <c r="Z85" i="16"/>
  <c r="J26" i="17"/>
  <c r="AA40" i="17"/>
  <c r="AA23" i="24" a="1"/>
  <c r="AA23" i="24" s="1"/>
  <c r="AA17" i="24" a="1"/>
  <c r="AA17" i="24" s="1"/>
  <c r="AA32" i="24" a="1"/>
  <c r="AA32" i="24" s="1"/>
  <c r="AA22" i="24" a="1"/>
  <c r="AA22" i="24" s="1"/>
  <c r="AA9" i="24" a="1"/>
  <c r="AA9" i="24" s="1"/>
  <c r="AA14" i="24" a="1"/>
  <c r="AA14" i="24" s="1"/>
  <c r="AA24" i="24" a="1"/>
  <c r="AA24" i="24" s="1"/>
  <c r="AA26" i="24" a="1"/>
  <c r="AA26" i="24" s="1"/>
  <c r="AA29" i="24" a="1"/>
  <c r="AA29" i="24" s="1"/>
  <c r="AA16" i="24" a="1"/>
  <c r="AA16" i="24" s="1"/>
  <c r="AA27" i="24" a="1"/>
  <c r="AA27" i="24" s="1"/>
  <c r="AA21" i="24" a="1"/>
  <c r="AA21" i="24" s="1"/>
  <c r="AA31" i="24" a="1"/>
  <c r="AA31" i="24" s="1"/>
  <c r="AA15" i="24" a="1"/>
  <c r="AA15" i="24" s="1"/>
  <c r="AA13" i="24" a="1"/>
  <c r="AA13" i="24" s="1"/>
  <c r="AA11" i="24" a="1"/>
  <c r="AA11" i="24" s="1"/>
  <c r="AA28" i="24" a="1"/>
  <c r="AA28" i="24" s="1"/>
  <c r="AA18" i="24" a="1"/>
  <c r="AA18" i="24" s="1"/>
  <c r="AA19" i="24" a="1"/>
  <c r="AA19" i="24" s="1"/>
  <c r="AA20" i="24" a="1"/>
  <c r="AA20" i="24" s="1"/>
  <c r="AA10" i="24" a="1"/>
  <c r="AA10" i="24" s="1"/>
  <c r="AA30" i="24" a="1"/>
  <c r="AA30" i="24" s="1"/>
  <c r="AA25" i="24" a="1"/>
  <c r="AA25" i="24" s="1"/>
  <c r="AA12" i="24" a="1"/>
  <c r="AA12" i="24" s="1"/>
  <c r="AA16" i="23" a="1"/>
  <c r="AA16" i="23" s="1"/>
  <c r="AA15" i="23" a="1"/>
  <c r="AA15" i="23" s="1"/>
  <c r="AA14" i="23" a="1"/>
  <c r="AA14" i="23" s="1"/>
  <c r="AA13" i="23" a="1"/>
  <c r="AA13" i="23" s="1"/>
  <c r="AA12" i="23" a="1"/>
  <c r="AA12" i="23" s="1"/>
  <c r="AA11" i="23" a="1"/>
  <c r="AA11" i="23" s="1"/>
  <c r="AA9" i="23" a="1"/>
  <c r="AA9" i="23" s="1"/>
  <c r="AA31" i="23" a="1"/>
  <c r="AA31" i="23" s="1"/>
  <c r="AA32" i="23" a="1"/>
  <c r="AA32" i="23" s="1"/>
  <c r="AA30" i="23" a="1"/>
  <c r="AA30" i="23" s="1"/>
  <c r="AA29" i="23" a="1"/>
  <c r="AA29" i="23" s="1"/>
  <c r="AA28" i="23" a="1"/>
  <c r="AA28" i="23" s="1"/>
  <c r="AA26" i="23" a="1"/>
  <c r="AA26" i="23" s="1"/>
  <c r="AA25" i="23" a="1"/>
  <c r="AA25" i="23" s="1"/>
  <c r="AA27" i="23" a="1"/>
  <c r="AA27" i="23" s="1"/>
  <c r="AA21" i="23" a="1"/>
  <c r="AA21" i="23" s="1"/>
  <c r="AA24" i="23" a="1"/>
  <c r="AA24" i="23" s="1"/>
  <c r="AA22" i="23" a="1"/>
  <c r="AA22" i="23" s="1"/>
  <c r="AA23" i="23" a="1"/>
  <c r="AA23" i="23" s="1"/>
  <c r="AA20" i="23" a="1"/>
  <c r="AA20" i="23" s="1"/>
  <c r="AA18" i="23" a="1"/>
  <c r="AA18" i="23" s="1"/>
  <c r="AA17" i="23" a="1"/>
  <c r="AA17" i="23" s="1"/>
  <c r="AA10" i="23" a="1"/>
  <c r="AA10" i="23" s="1"/>
  <c r="AA19" i="23" a="1"/>
  <c r="AA19" i="23" s="1"/>
  <c r="AB27" i="21" a="1"/>
  <c r="AB27" i="21" s="1"/>
  <c r="AB19" i="21" a="1"/>
  <c r="AB19" i="21" s="1"/>
  <c r="AB11" i="21" a="1"/>
  <c r="AB11" i="21" s="1"/>
  <c r="AB9" i="21" a="1"/>
  <c r="AB9" i="21" s="1"/>
  <c r="AB28" i="21" a="1"/>
  <c r="AB28" i="21" s="1"/>
  <c r="AB20" i="21" a="1"/>
  <c r="AB20" i="21" s="1"/>
  <c r="AB12" i="21" a="1"/>
  <c r="AB12" i="21" s="1"/>
  <c r="AB29" i="21" a="1"/>
  <c r="AB29" i="21" s="1"/>
  <c r="AB21" i="21" a="1"/>
  <c r="AB21" i="21" s="1"/>
  <c r="AB13" i="21" a="1"/>
  <c r="AB13" i="21" s="1"/>
  <c r="AB30" i="21" a="1"/>
  <c r="AB30" i="21" s="1"/>
  <c r="AB22" i="21" a="1"/>
  <c r="AB22" i="21" s="1"/>
  <c r="AB14" i="21" a="1"/>
  <c r="AB14" i="21" s="1"/>
  <c r="AB31" i="21" a="1"/>
  <c r="AB31" i="21" s="1"/>
  <c r="AB23" i="21" a="1"/>
  <c r="AB23" i="21" s="1"/>
  <c r="AB15" i="21" a="1"/>
  <c r="AB15" i="21" s="1"/>
  <c r="AB32" i="21" a="1"/>
  <c r="AB32" i="21" s="1"/>
  <c r="AB24" i="21" a="1"/>
  <c r="AB24" i="21" s="1"/>
  <c r="AB16" i="21" a="1"/>
  <c r="AB16" i="21" s="1"/>
  <c r="AB25" i="21" a="1"/>
  <c r="AB25" i="21" s="1"/>
  <c r="AB17" i="21" a="1"/>
  <c r="AB17" i="21" s="1"/>
  <c r="AB26" i="21" a="1"/>
  <c r="AB26" i="21" s="1"/>
  <c r="AB18" i="21" a="1"/>
  <c r="AB18" i="21" s="1"/>
  <c r="AB10" i="21" a="1"/>
  <c r="AB10" i="21" s="1"/>
  <c r="AB7" i="24"/>
  <c r="AB33" i="24" s="1" a="1"/>
  <c r="AB33" i="24" s="1"/>
  <c r="AB7" i="23"/>
  <c r="AB33" i="23" s="1" a="1"/>
  <c r="AB33" i="23" s="1"/>
  <c r="AC7" i="21"/>
  <c r="AC33" i="21" s="1" a="1"/>
  <c r="AC33" i="21" s="1"/>
  <c r="M33" i="16"/>
  <c r="Z33" i="16"/>
  <c r="AD7" i="17"/>
  <c r="O7" i="17"/>
  <c r="AC7" i="16"/>
  <c r="AC91" i="16" s="1"/>
  <c r="O7" i="16"/>
  <c r="O91" i="16" s="1"/>
  <c r="AA39" i="16" l="1"/>
  <c r="N47" i="16"/>
  <c r="AA46" i="16"/>
  <c r="N52" i="16"/>
  <c r="AA43" i="16"/>
  <c r="AA56" i="16"/>
  <c r="AA55" i="16"/>
  <c r="I48" i="17"/>
  <c r="N53" i="16"/>
  <c r="AA41" i="16"/>
  <c r="N51" i="16"/>
  <c r="AA53" i="16"/>
  <c r="N42" i="16"/>
  <c r="AA40" i="16"/>
  <c r="N55" i="16"/>
  <c r="N41" i="16"/>
  <c r="AA35" i="16"/>
  <c r="N39" i="16"/>
  <c r="N50" i="16"/>
  <c r="AA36" i="16"/>
  <c r="N43" i="16"/>
  <c r="AA44" i="16"/>
  <c r="N35" i="16"/>
  <c r="AA50" i="16"/>
  <c r="N40" i="16"/>
  <c r="N48" i="16"/>
  <c r="AA51" i="16"/>
  <c r="AA47" i="16"/>
  <c r="AA57" i="16"/>
  <c r="N45" i="16"/>
  <c r="N46" i="16"/>
  <c r="AA54" i="16"/>
  <c r="AA49" i="16"/>
  <c r="N36" i="16"/>
  <c r="N38" i="16"/>
  <c r="AA52" i="16"/>
  <c r="AA48" i="16"/>
  <c r="N37" i="16"/>
  <c r="N49" i="16"/>
  <c r="AA45" i="16"/>
  <c r="N58" i="16"/>
  <c r="AA42" i="16"/>
  <c r="AA38" i="16"/>
  <c r="AA58" i="16"/>
  <c r="N44" i="16"/>
  <c r="N54" i="16"/>
  <c r="AA37" i="16"/>
  <c r="AB82" i="16"/>
  <c r="AB45" i="17" s="1"/>
  <c r="AB65" i="16"/>
  <c r="AB28" i="17" s="1"/>
  <c r="AB81" i="16"/>
  <c r="AB44" i="17" s="1"/>
  <c r="AB83" i="16"/>
  <c r="AB46" i="17" s="1"/>
  <c r="O82" i="16"/>
  <c r="O45" i="17" s="1"/>
  <c r="O65" i="16"/>
  <c r="O28" i="17" s="1"/>
  <c r="O81" i="16"/>
  <c r="O44" i="17" s="1"/>
  <c r="O83" i="16"/>
  <c r="O46" i="17" s="1"/>
  <c r="AC82" i="16"/>
  <c r="AC45" i="17" s="1"/>
  <c r="AC81" i="16"/>
  <c r="AC44" i="17" s="1"/>
  <c r="AC65" i="16"/>
  <c r="AC28" i="17" s="1"/>
  <c r="AC83" i="16"/>
  <c r="AC46" i="17" s="1"/>
  <c r="O105" i="16"/>
  <c r="O13" i="16"/>
  <c r="O39" i="16" s="1"/>
  <c r="O29" i="16"/>
  <c r="O31" i="16"/>
  <c r="O57" i="16" s="1"/>
  <c r="O30" i="16"/>
  <c r="AB30" i="16"/>
  <c r="AB13" i="16"/>
  <c r="AB39" i="16" s="1"/>
  <c r="AB31" i="16"/>
  <c r="AB57" i="16" s="1"/>
  <c r="AB29" i="16"/>
  <c r="AB55" i="16" s="1"/>
  <c r="AC96" i="16"/>
  <c r="AC13" i="16"/>
  <c r="AC39" i="16" s="1"/>
  <c r="AC30" i="16"/>
  <c r="AC56" i="16" s="1"/>
  <c r="AC29" i="16"/>
  <c r="AC55" i="16" s="1"/>
  <c r="AC31" i="16"/>
  <c r="AC57" i="16" s="1"/>
  <c r="Z48" i="17"/>
  <c r="AC103" i="16"/>
  <c r="O94" i="16"/>
  <c r="AC89" i="16"/>
  <c r="AC94" i="16"/>
  <c r="O89" i="16"/>
  <c r="O92" i="16"/>
  <c r="AB64" i="16"/>
  <c r="AB27" i="17" s="1"/>
  <c r="AB23" i="16"/>
  <c r="AB12" i="16"/>
  <c r="AB22" i="16"/>
  <c r="AB32" i="16"/>
  <c r="AB21" i="16"/>
  <c r="AB20" i="16"/>
  <c r="AB84" i="16"/>
  <c r="AB47" i="17" s="1"/>
  <c r="AB90" i="16"/>
  <c r="AB75" i="16"/>
  <c r="AB74" i="16"/>
  <c r="AB37" i="17" s="1"/>
  <c r="AB72" i="16"/>
  <c r="AB35" i="17" s="1"/>
  <c r="AB110" i="16"/>
  <c r="AB100" i="16"/>
  <c r="AB73" i="16"/>
  <c r="AB36" i="17" s="1"/>
  <c r="AB98" i="16"/>
  <c r="AB101" i="16"/>
  <c r="AB99" i="16"/>
  <c r="AB26" i="16"/>
  <c r="AB28" i="16"/>
  <c r="AB24" i="16"/>
  <c r="AB19" i="16"/>
  <c r="AB10" i="16"/>
  <c r="AB9" i="16"/>
  <c r="AB25" i="16"/>
  <c r="AB14" i="16"/>
  <c r="AB15" i="16"/>
  <c r="AB18" i="16"/>
  <c r="AB11" i="16"/>
  <c r="AB17" i="16"/>
  <c r="AB27" i="16"/>
  <c r="AB16" i="16"/>
  <c r="AB66" i="16"/>
  <c r="AB70" i="16"/>
  <c r="AB78" i="16"/>
  <c r="AB79" i="16"/>
  <c r="AB63" i="16"/>
  <c r="AB61" i="16"/>
  <c r="AB68" i="16"/>
  <c r="AB69" i="16"/>
  <c r="AB76" i="16"/>
  <c r="AB80" i="16"/>
  <c r="AB43" i="17" s="1"/>
  <c r="AB77" i="16"/>
  <c r="AB62" i="16"/>
  <c r="AB71" i="16"/>
  <c r="AB67" i="16"/>
  <c r="AC87" i="16"/>
  <c r="AA43" i="17"/>
  <c r="N85" i="16"/>
  <c r="AC32" i="16"/>
  <c r="AC12" i="16"/>
  <c r="AC23" i="16"/>
  <c r="AC22" i="16"/>
  <c r="AC21" i="16"/>
  <c r="AC20" i="16"/>
  <c r="AC90" i="16"/>
  <c r="AC84" i="16"/>
  <c r="AC47" i="17" s="1"/>
  <c r="AC72" i="16"/>
  <c r="AC35" i="17" s="1"/>
  <c r="AC74" i="16"/>
  <c r="AC37" i="17" s="1"/>
  <c r="AC64" i="16"/>
  <c r="AC27" i="17" s="1"/>
  <c r="AC75" i="16"/>
  <c r="AC38" i="17" s="1"/>
  <c r="AC73" i="16"/>
  <c r="AC36" i="17" s="1"/>
  <c r="AC100" i="16"/>
  <c r="AC98" i="16"/>
  <c r="AC101" i="16"/>
  <c r="AC110" i="16"/>
  <c r="AC99" i="16"/>
  <c r="AC10" i="16"/>
  <c r="AC24" i="16"/>
  <c r="AC14" i="16"/>
  <c r="AC25" i="16"/>
  <c r="AC11" i="16"/>
  <c r="AC18" i="16"/>
  <c r="AC16" i="16"/>
  <c r="AC17" i="16"/>
  <c r="AC15" i="16"/>
  <c r="AC19" i="16"/>
  <c r="AC9" i="16"/>
  <c r="AC28" i="16"/>
  <c r="AC27" i="16"/>
  <c r="AC26" i="16"/>
  <c r="AC62" i="16"/>
  <c r="AC25" i="17" s="1"/>
  <c r="AC80" i="16"/>
  <c r="AC43" i="17" s="1"/>
  <c r="AC68" i="16"/>
  <c r="AC31" i="17" s="1"/>
  <c r="AC79" i="16"/>
  <c r="AC42" i="17" s="1"/>
  <c r="AC67" i="16"/>
  <c r="AC30" i="17" s="1"/>
  <c r="AC63" i="16"/>
  <c r="AC26" i="17" s="1"/>
  <c r="AC61" i="16"/>
  <c r="AC76" i="16"/>
  <c r="AC39" i="17" s="1"/>
  <c r="AC77" i="16"/>
  <c r="AC40" i="17" s="1"/>
  <c r="AC69" i="16"/>
  <c r="AC32" i="17" s="1"/>
  <c r="AC71" i="16"/>
  <c r="AC34" i="17" s="1"/>
  <c r="AC66" i="16"/>
  <c r="AC29" i="17" s="1"/>
  <c r="AC70" i="16"/>
  <c r="AC33" i="17" s="1"/>
  <c r="AC78" i="16"/>
  <c r="AC41" i="17" s="1"/>
  <c r="O88" i="16"/>
  <c r="AC88" i="16"/>
  <c r="O106" i="16"/>
  <c r="O104" i="16"/>
  <c r="AC106" i="16"/>
  <c r="N31" i="17"/>
  <c r="N48" i="17" s="1"/>
  <c r="O97" i="16"/>
  <c r="AA85" i="16"/>
  <c r="O95" i="16"/>
  <c r="O12" i="16"/>
  <c r="O23" i="16"/>
  <c r="O20" i="16"/>
  <c r="O21" i="16"/>
  <c r="O64" i="16"/>
  <c r="O32" i="16"/>
  <c r="O22" i="16"/>
  <c r="O75" i="16"/>
  <c r="O38" i="17" s="1"/>
  <c r="O74" i="16"/>
  <c r="O37" i="17" s="1"/>
  <c r="O90" i="16"/>
  <c r="O84" i="16"/>
  <c r="O72" i="16"/>
  <c r="O35" i="17" s="1"/>
  <c r="O110" i="16"/>
  <c r="O73" i="16"/>
  <c r="O100" i="16"/>
  <c r="O98" i="16"/>
  <c r="O101" i="16"/>
  <c r="O99" i="16"/>
  <c r="O15" i="16"/>
  <c r="O19" i="16"/>
  <c r="O14" i="16"/>
  <c r="O10" i="16"/>
  <c r="O16" i="16"/>
  <c r="O24" i="16"/>
  <c r="O27" i="16"/>
  <c r="O28" i="16"/>
  <c r="O25" i="16"/>
  <c r="O9" i="16"/>
  <c r="O26" i="16"/>
  <c r="O11" i="16"/>
  <c r="O18" i="16"/>
  <c r="O17" i="16"/>
  <c r="O69" i="16"/>
  <c r="O62" i="16"/>
  <c r="O68" i="16"/>
  <c r="O31" i="17" s="1"/>
  <c r="O63" i="16"/>
  <c r="O78" i="16"/>
  <c r="O77" i="16"/>
  <c r="O76" i="16"/>
  <c r="O80" i="16"/>
  <c r="O61" i="16"/>
  <c r="O79" i="16"/>
  <c r="O42" i="17" s="1"/>
  <c r="O67" i="16"/>
  <c r="O66" i="16"/>
  <c r="O70" i="16"/>
  <c r="O71" i="16"/>
  <c r="O34" i="17" s="1"/>
  <c r="O96" i="16"/>
  <c r="AC95" i="16"/>
  <c r="AC105" i="16"/>
  <c r="AC92" i="16"/>
  <c r="AC104" i="16"/>
  <c r="AC102" i="16"/>
  <c r="O87" i="16"/>
  <c r="O93" i="16"/>
  <c r="AC97" i="16"/>
  <c r="O102" i="16"/>
  <c r="O103" i="16"/>
  <c r="AC93" i="16"/>
  <c r="J59" i="16"/>
  <c r="J48" i="17"/>
  <c r="Z59" i="16"/>
  <c r="L111" i="16"/>
  <c r="M111" i="16"/>
  <c r="I111" i="16"/>
  <c r="Z111" i="16"/>
  <c r="W111" i="16"/>
  <c r="K59" i="16"/>
  <c r="J111" i="16"/>
  <c r="M59" i="16"/>
  <c r="Y59" i="16"/>
  <c r="AA111" i="16"/>
  <c r="X111" i="16"/>
  <c r="L59" i="16"/>
  <c r="K48" i="17"/>
  <c r="K111" i="16"/>
  <c r="X59" i="16"/>
  <c r="Y48" i="17"/>
  <c r="N111" i="16"/>
  <c r="Y111" i="16"/>
  <c r="L48" i="17"/>
  <c r="W48" i="17"/>
  <c r="X48" i="17"/>
  <c r="AB23" i="24" a="1"/>
  <c r="AB23" i="24" s="1"/>
  <c r="AB21" i="24" a="1"/>
  <c r="AB21" i="24" s="1"/>
  <c r="AB16" i="24" a="1"/>
  <c r="AB16" i="24" s="1"/>
  <c r="AB15" i="24" a="1"/>
  <c r="AB15" i="24" s="1"/>
  <c r="AB13" i="24" a="1"/>
  <c r="AB13" i="24" s="1"/>
  <c r="AB18" i="24" a="1"/>
  <c r="AB18" i="24" s="1"/>
  <c r="AB22" i="24" a="1"/>
  <c r="AB22" i="24" s="1"/>
  <c r="AB28" i="24" a="1"/>
  <c r="AB28" i="24" s="1"/>
  <c r="AB27" i="24" a="1"/>
  <c r="AB27" i="24" s="1"/>
  <c r="AB10" i="24" a="1"/>
  <c r="AB10" i="24" s="1"/>
  <c r="AB25" i="24" a="1"/>
  <c r="AB25" i="24" s="1"/>
  <c r="AB20" i="24" a="1"/>
  <c r="AB20" i="24" s="1"/>
  <c r="AB19" i="24" a="1"/>
  <c r="AB19" i="24" s="1"/>
  <c r="AB17" i="24" a="1"/>
  <c r="AB17" i="24" s="1"/>
  <c r="AB12" i="24" a="1"/>
  <c r="AB12" i="24" s="1"/>
  <c r="AB26" i="24" a="1"/>
  <c r="AB26" i="24" s="1"/>
  <c r="AB14" i="24" a="1"/>
  <c r="AB14" i="24" s="1"/>
  <c r="AB11" i="24" a="1"/>
  <c r="AB11" i="24" s="1"/>
  <c r="AB9" i="24" a="1"/>
  <c r="AB9" i="24" s="1"/>
  <c r="AB32" i="24" a="1"/>
  <c r="AB32" i="24" s="1"/>
  <c r="AB31" i="24" a="1"/>
  <c r="AB31" i="24" s="1"/>
  <c r="AB30" i="24" a="1"/>
  <c r="AB30" i="24" s="1"/>
  <c r="AB29" i="24" a="1"/>
  <c r="AB29" i="24" s="1"/>
  <c r="AB24" i="24" a="1"/>
  <c r="AB24" i="24" s="1"/>
  <c r="AB18" i="23" a="1"/>
  <c r="AB18" i="23" s="1"/>
  <c r="AB11" i="23" a="1"/>
  <c r="AB11" i="23" s="1"/>
  <c r="AB12" i="23" a="1"/>
  <c r="AB12" i="23" s="1"/>
  <c r="AB9" i="23" a="1"/>
  <c r="AB9" i="23" s="1"/>
  <c r="AB31" i="23" a="1"/>
  <c r="AB31" i="23" s="1"/>
  <c r="AB32" i="23" a="1"/>
  <c r="AB32" i="23" s="1"/>
  <c r="AB30" i="23" a="1"/>
  <c r="AB30" i="23" s="1"/>
  <c r="AB29" i="23" a="1"/>
  <c r="AB29" i="23" s="1"/>
  <c r="AB28" i="23" a="1"/>
  <c r="AB28" i="23" s="1"/>
  <c r="AB26" i="23" a="1"/>
  <c r="AB26" i="23" s="1"/>
  <c r="AB25" i="23" a="1"/>
  <c r="AB25" i="23" s="1"/>
  <c r="AB17" i="23" a="1"/>
  <c r="AB17" i="23" s="1"/>
  <c r="AB27" i="23" a="1"/>
  <c r="AB27" i="23" s="1"/>
  <c r="AB21" i="23" a="1"/>
  <c r="AB21" i="23" s="1"/>
  <c r="AB10" i="23" a="1"/>
  <c r="AB10" i="23" s="1"/>
  <c r="AB24" i="23" a="1"/>
  <c r="AB24" i="23" s="1"/>
  <c r="AB22" i="23" a="1"/>
  <c r="AB22" i="23" s="1"/>
  <c r="AB23" i="23" a="1"/>
  <c r="AB23" i="23" s="1"/>
  <c r="AB20" i="23" a="1"/>
  <c r="AB20" i="23" s="1"/>
  <c r="AB19" i="23" a="1"/>
  <c r="AB19" i="23" s="1"/>
  <c r="AB16" i="23" a="1"/>
  <c r="AB16" i="23" s="1"/>
  <c r="AB15" i="23" a="1"/>
  <c r="AB15" i="23" s="1"/>
  <c r="AB14" i="23" a="1"/>
  <c r="AB14" i="23" s="1"/>
  <c r="AB13" i="23" a="1"/>
  <c r="AB13" i="23" s="1"/>
  <c r="AC12" i="21" a="1"/>
  <c r="AC12" i="21" s="1"/>
  <c r="AC9" i="21" a="1"/>
  <c r="AC9" i="21" s="1"/>
  <c r="AC28" i="21" a="1"/>
  <c r="AC28" i="21" s="1"/>
  <c r="AC20" i="21" a="1"/>
  <c r="AC20" i="21" s="1"/>
  <c r="AC29" i="21" a="1"/>
  <c r="AC29" i="21" s="1"/>
  <c r="AC21" i="21" a="1"/>
  <c r="AC21" i="21" s="1"/>
  <c r="AC13" i="21" a="1"/>
  <c r="AC13" i="21" s="1"/>
  <c r="AC30" i="21" a="1"/>
  <c r="AC30" i="21" s="1"/>
  <c r="AC22" i="21" a="1"/>
  <c r="AC22" i="21" s="1"/>
  <c r="AC14" i="21" a="1"/>
  <c r="AC14" i="21" s="1"/>
  <c r="AC31" i="21" a="1"/>
  <c r="AC31" i="21" s="1"/>
  <c r="AC23" i="21" a="1"/>
  <c r="AC23" i="21" s="1"/>
  <c r="AC32" i="21" a="1"/>
  <c r="AC32" i="21" s="1"/>
  <c r="AC24" i="21" a="1"/>
  <c r="AC24" i="21" s="1"/>
  <c r="AC16" i="21" a="1"/>
  <c r="AC16" i="21" s="1"/>
  <c r="AC25" i="21" a="1"/>
  <c r="AC25" i="21" s="1"/>
  <c r="AC17" i="21" a="1"/>
  <c r="AC17" i="21" s="1"/>
  <c r="AC15" i="21" a="1"/>
  <c r="AC15" i="21" s="1"/>
  <c r="AC26" i="21" a="1"/>
  <c r="AC26" i="21" s="1"/>
  <c r="AC18" i="21" a="1"/>
  <c r="AC18" i="21" s="1"/>
  <c r="AC10" i="21" a="1"/>
  <c r="AC10" i="21" s="1"/>
  <c r="AC27" i="21" a="1"/>
  <c r="AC27" i="21" s="1"/>
  <c r="AC19" i="21" a="1"/>
  <c r="AC19" i="21" s="1"/>
  <c r="AC11" i="21" a="1"/>
  <c r="AC11" i="21" s="1"/>
  <c r="AC7" i="24"/>
  <c r="AC33" i="24" s="1" a="1"/>
  <c r="AC33" i="24" s="1"/>
  <c r="AC7" i="23"/>
  <c r="AC33" i="23" s="1" a="1"/>
  <c r="AC33" i="23" s="1"/>
  <c r="AD7" i="21"/>
  <c r="AD33" i="21" s="1" a="1"/>
  <c r="AD33" i="21" s="1"/>
  <c r="AA33" i="16"/>
  <c r="M48" i="17"/>
  <c r="N33" i="16"/>
  <c r="AE7" i="17"/>
  <c r="P7" i="17"/>
  <c r="AD7" i="16"/>
  <c r="AD91" i="16" s="1"/>
  <c r="P7" i="16"/>
  <c r="P91" i="16" s="1"/>
  <c r="O58" i="16" l="1"/>
  <c r="O36" i="16"/>
  <c r="AC35" i="16"/>
  <c r="O35" i="16"/>
  <c r="AC36" i="16"/>
  <c r="AC49" i="16"/>
  <c r="AB54" i="16"/>
  <c r="AB48" i="16"/>
  <c r="AB38" i="16"/>
  <c r="AB56" i="16"/>
  <c r="O51" i="16"/>
  <c r="AC38" i="16"/>
  <c r="AB52" i="16"/>
  <c r="AC58" i="16"/>
  <c r="AB49" i="16"/>
  <c r="O54" i="16"/>
  <c r="O53" i="16"/>
  <c r="AC52" i="16"/>
  <c r="O50" i="16"/>
  <c r="AC53" i="16"/>
  <c r="AB42" i="16"/>
  <c r="O56" i="16"/>
  <c r="O42" i="16"/>
  <c r="O48" i="16"/>
  <c r="AC54" i="16"/>
  <c r="AB53" i="16"/>
  <c r="AB43" i="16"/>
  <c r="O55" i="16"/>
  <c r="O40" i="16"/>
  <c r="AC45" i="16"/>
  <c r="AB37" i="16"/>
  <c r="O45" i="16"/>
  <c r="O47" i="16"/>
  <c r="AC41" i="16"/>
  <c r="AB44" i="16"/>
  <c r="O41" i="16"/>
  <c r="O46" i="16"/>
  <c r="AC43" i="16"/>
  <c r="AB41" i="16"/>
  <c r="O49" i="16"/>
  <c r="AC42" i="16"/>
  <c r="AB40" i="16"/>
  <c r="O38" i="16"/>
  <c r="AC44" i="16"/>
  <c r="AB51" i="16"/>
  <c r="O43" i="16"/>
  <c r="AC37" i="16"/>
  <c r="AB35" i="16"/>
  <c r="O44" i="16"/>
  <c r="AC51" i="16"/>
  <c r="AC46" i="16"/>
  <c r="AB36" i="16"/>
  <c r="AB46" i="16"/>
  <c r="AC40" i="16"/>
  <c r="AC47" i="16"/>
  <c r="AB45" i="16"/>
  <c r="AB47" i="16"/>
  <c r="O37" i="16"/>
  <c r="O52" i="16"/>
  <c r="AC50" i="16"/>
  <c r="AC48" i="16"/>
  <c r="AB50" i="16"/>
  <c r="AB58" i="16"/>
  <c r="P82" i="16"/>
  <c r="P45" i="17" s="1"/>
  <c r="P83" i="16"/>
  <c r="P46" i="17" s="1"/>
  <c r="P65" i="16"/>
  <c r="P28" i="17" s="1"/>
  <c r="P81" i="16"/>
  <c r="P44" i="17" s="1"/>
  <c r="AD82" i="16"/>
  <c r="AD45" i="17" s="1"/>
  <c r="AD81" i="16"/>
  <c r="AD44" i="17" s="1"/>
  <c r="AD65" i="16"/>
  <c r="AD28" i="17" s="1"/>
  <c r="AD83" i="16"/>
  <c r="AD46" i="17" s="1"/>
  <c r="P13" i="16"/>
  <c r="P39" i="16" s="1"/>
  <c r="P31" i="16"/>
  <c r="P29" i="16"/>
  <c r="P30" i="16"/>
  <c r="AD13" i="16"/>
  <c r="AD30" i="16"/>
  <c r="AD29" i="16"/>
  <c r="AD31" i="16"/>
  <c r="N59" i="16"/>
  <c r="AB111" i="16"/>
  <c r="AA59" i="16"/>
  <c r="AB33" i="16"/>
  <c r="O33" i="17"/>
  <c r="AB31" i="17"/>
  <c r="O29" i="17"/>
  <c r="AB24" i="17"/>
  <c r="AB85" i="16"/>
  <c r="O30" i="17"/>
  <c r="O47" i="17"/>
  <c r="AB26" i="17"/>
  <c r="AB42" i="17"/>
  <c r="O24" i="17"/>
  <c r="O85" i="16"/>
  <c r="AB41" i="17"/>
  <c r="O43" i="17"/>
  <c r="AB33" i="17"/>
  <c r="AD22" i="16"/>
  <c r="AD32" i="16"/>
  <c r="AD20" i="16"/>
  <c r="AD23" i="16"/>
  <c r="AD12" i="16"/>
  <c r="AD21" i="16"/>
  <c r="AD64" i="16"/>
  <c r="AD84" i="16"/>
  <c r="AD75" i="16"/>
  <c r="AD38" i="17" s="1"/>
  <c r="AD74" i="16"/>
  <c r="AD37" i="17" s="1"/>
  <c r="AD72" i="16"/>
  <c r="AD90" i="16"/>
  <c r="AD98" i="16"/>
  <c r="AD101" i="16"/>
  <c r="AD73" i="16"/>
  <c r="AD36" i="17" s="1"/>
  <c r="AD110" i="16"/>
  <c r="AD100" i="16"/>
  <c r="AD99" i="16"/>
  <c r="AD18" i="16"/>
  <c r="AD11" i="16"/>
  <c r="AD16" i="16"/>
  <c r="AD9" i="16"/>
  <c r="AD15" i="16"/>
  <c r="AD14" i="16"/>
  <c r="AD28" i="16"/>
  <c r="AD24" i="16"/>
  <c r="AD25" i="16"/>
  <c r="AD27" i="16"/>
  <c r="AD26" i="16"/>
  <c r="AD17" i="16"/>
  <c r="AD10" i="16"/>
  <c r="AD19" i="16"/>
  <c r="AD77" i="16"/>
  <c r="AD40" i="17" s="1"/>
  <c r="AD80" i="16"/>
  <c r="AD43" i="17" s="1"/>
  <c r="AD68" i="16"/>
  <c r="AD31" i="17" s="1"/>
  <c r="AD61" i="16"/>
  <c r="AD76" i="16"/>
  <c r="AD39" i="17" s="1"/>
  <c r="AD79" i="16"/>
  <c r="AD42" i="17" s="1"/>
  <c r="AD62" i="16"/>
  <c r="AD25" i="17" s="1"/>
  <c r="AD71" i="16"/>
  <c r="AD34" i="17" s="1"/>
  <c r="AD67" i="16"/>
  <c r="AD30" i="17" s="1"/>
  <c r="AD78" i="16"/>
  <c r="AD41" i="17" s="1"/>
  <c r="AD63" i="16"/>
  <c r="AD26" i="17" s="1"/>
  <c r="AD66" i="16"/>
  <c r="AD29" i="17" s="1"/>
  <c r="AD70" i="16"/>
  <c r="AD33" i="17" s="1"/>
  <c r="AD69" i="16"/>
  <c r="AD32" i="17" s="1"/>
  <c r="AD104" i="16"/>
  <c r="AD95" i="16"/>
  <c r="AD92" i="16"/>
  <c r="AD93" i="16"/>
  <c r="AD106" i="16"/>
  <c r="AD96" i="16"/>
  <c r="AD87" i="16"/>
  <c r="AD105" i="16"/>
  <c r="AD94" i="16"/>
  <c r="AD89" i="16"/>
  <c r="AD97" i="16"/>
  <c r="AD103" i="16"/>
  <c r="AD88" i="16"/>
  <c r="AD102" i="16"/>
  <c r="O39" i="17"/>
  <c r="AB29" i="17"/>
  <c r="O40" i="17"/>
  <c r="AC111" i="16"/>
  <c r="O41" i="17"/>
  <c r="O27" i="17"/>
  <c r="AC24" i="17"/>
  <c r="AC48" i="17" s="1"/>
  <c r="AC85" i="16"/>
  <c r="O26" i="17"/>
  <c r="AB30" i="17"/>
  <c r="AB32" i="17"/>
  <c r="O111" i="16"/>
  <c r="AB34" i="17"/>
  <c r="O25" i="17"/>
  <c r="AB25" i="17"/>
  <c r="O32" i="17"/>
  <c r="AB40" i="17"/>
  <c r="AB38" i="17"/>
  <c r="O36" i="17"/>
  <c r="P20" i="16"/>
  <c r="P21" i="16"/>
  <c r="P23" i="16"/>
  <c r="P12" i="16"/>
  <c r="P22" i="16"/>
  <c r="P32" i="16"/>
  <c r="P64" i="16"/>
  <c r="P27" i="17" s="1"/>
  <c r="P84" i="16"/>
  <c r="P47" i="17" s="1"/>
  <c r="P75" i="16"/>
  <c r="P74" i="16"/>
  <c r="P72" i="16"/>
  <c r="P90" i="16"/>
  <c r="P100" i="16"/>
  <c r="P73" i="16"/>
  <c r="P36" i="17" s="1"/>
  <c r="P98" i="16"/>
  <c r="P110" i="16"/>
  <c r="P101" i="16"/>
  <c r="P99" i="16"/>
  <c r="P15" i="16"/>
  <c r="P14" i="16"/>
  <c r="P19" i="16"/>
  <c r="P24" i="16"/>
  <c r="P28" i="16"/>
  <c r="P9" i="16"/>
  <c r="P10" i="16"/>
  <c r="P25" i="16"/>
  <c r="P16" i="16"/>
  <c r="P27" i="16"/>
  <c r="P18" i="16"/>
  <c r="P17" i="16"/>
  <c r="P26" i="16"/>
  <c r="P11" i="16"/>
  <c r="P77" i="16"/>
  <c r="P40" i="17" s="1"/>
  <c r="P63" i="16"/>
  <c r="P26" i="17" s="1"/>
  <c r="P71" i="16"/>
  <c r="P34" i="17" s="1"/>
  <c r="P67" i="16"/>
  <c r="P30" i="17" s="1"/>
  <c r="P80" i="16"/>
  <c r="P43" i="17" s="1"/>
  <c r="P68" i="16"/>
  <c r="P31" i="17" s="1"/>
  <c r="P76" i="16"/>
  <c r="P39" i="17" s="1"/>
  <c r="P61" i="16"/>
  <c r="P79" i="16"/>
  <c r="P66" i="16"/>
  <c r="P29" i="17" s="1"/>
  <c r="P70" i="16"/>
  <c r="P33" i="17" s="1"/>
  <c r="P62" i="16"/>
  <c r="P25" i="17" s="1"/>
  <c r="P78" i="16"/>
  <c r="P41" i="17" s="1"/>
  <c r="P69" i="16"/>
  <c r="P32" i="17" s="1"/>
  <c r="P102" i="16"/>
  <c r="P104" i="16"/>
  <c r="P95" i="16"/>
  <c r="P106" i="16"/>
  <c r="P103" i="16"/>
  <c r="P96" i="16"/>
  <c r="P93" i="16"/>
  <c r="P97" i="16"/>
  <c r="P92" i="16"/>
  <c r="P105" i="16"/>
  <c r="P94" i="16"/>
  <c r="P89" i="16"/>
  <c r="P88" i="16"/>
  <c r="P87" i="16"/>
  <c r="AB39" i="17"/>
  <c r="I59" i="16"/>
  <c r="W59" i="16"/>
  <c r="AC25" i="24" a="1"/>
  <c r="AC25" i="24" s="1"/>
  <c r="AC28" i="24" a="1"/>
  <c r="AC28" i="24" s="1"/>
  <c r="AC22" i="24" a="1"/>
  <c r="AC22" i="24" s="1"/>
  <c r="AC17" i="24" a="1"/>
  <c r="AC17" i="24" s="1"/>
  <c r="AC20" i="24" a="1"/>
  <c r="AC20" i="24" s="1"/>
  <c r="AC27" i="24" a="1"/>
  <c r="AC27" i="24" s="1"/>
  <c r="AC14" i="24" a="1"/>
  <c r="AC14" i="24" s="1"/>
  <c r="AC12" i="24" a="1"/>
  <c r="AC12" i="24" s="1"/>
  <c r="AC9" i="24" a="1"/>
  <c r="AC9" i="24" s="1"/>
  <c r="AC19" i="24" a="1"/>
  <c r="AC19" i="24" s="1"/>
  <c r="AC32" i="24" a="1"/>
  <c r="AC32" i="24" s="1"/>
  <c r="AC11" i="24" a="1"/>
  <c r="AC11" i="24" s="1"/>
  <c r="AC29" i="24" a="1"/>
  <c r="AC29" i="24" s="1"/>
  <c r="AC26" i="24" a="1"/>
  <c r="AC26" i="24" s="1"/>
  <c r="AC21" i="24" a="1"/>
  <c r="AC21" i="24" s="1"/>
  <c r="AC24" i="24" a="1"/>
  <c r="AC24" i="24" s="1"/>
  <c r="AC18" i="24" a="1"/>
  <c r="AC18" i="24" s="1"/>
  <c r="AC31" i="24" a="1"/>
  <c r="AC31" i="24" s="1"/>
  <c r="AC13" i="24" a="1"/>
  <c r="AC13" i="24" s="1"/>
  <c r="AC16" i="24" a="1"/>
  <c r="AC16" i="24" s="1"/>
  <c r="AC10" i="24" a="1"/>
  <c r="AC10" i="24" s="1"/>
  <c r="AC23" i="24" a="1"/>
  <c r="AC23" i="24" s="1"/>
  <c r="AC15" i="24" a="1"/>
  <c r="AC15" i="24" s="1"/>
  <c r="AC30" i="24" a="1"/>
  <c r="AC30" i="24" s="1"/>
  <c r="AC12" i="23" a="1"/>
  <c r="AC12" i="23" s="1"/>
  <c r="AC11" i="23" a="1"/>
  <c r="AC11" i="23" s="1"/>
  <c r="AC9" i="23" a="1"/>
  <c r="AC9" i="23" s="1"/>
  <c r="AC31" i="23" a="1"/>
  <c r="AC31" i="23" s="1"/>
  <c r="AC32" i="23" a="1"/>
  <c r="AC32" i="23" s="1"/>
  <c r="AC30" i="23" a="1"/>
  <c r="AC30" i="23" s="1"/>
  <c r="AC29" i="23" a="1"/>
  <c r="AC29" i="23" s="1"/>
  <c r="AC28" i="23" a="1"/>
  <c r="AC28" i="23" s="1"/>
  <c r="AC26" i="23" a="1"/>
  <c r="AC26" i="23" s="1"/>
  <c r="AC25" i="23" a="1"/>
  <c r="AC25" i="23" s="1"/>
  <c r="AC27" i="23" a="1"/>
  <c r="AC27" i="23" s="1"/>
  <c r="AC21" i="23" a="1"/>
  <c r="AC21" i="23" s="1"/>
  <c r="AC10" i="23" a="1"/>
  <c r="AC10" i="23" s="1"/>
  <c r="AC19" i="23" a="1"/>
  <c r="AC19" i="23" s="1"/>
  <c r="AC24" i="23" a="1"/>
  <c r="AC24" i="23" s="1"/>
  <c r="AC22" i="23" a="1"/>
  <c r="AC22" i="23" s="1"/>
  <c r="AC23" i="23" a="1"/>
  <c r="AC23" i="23" s="1"/>
  <c r="AC20" i="23" a="1"/>
  <c r="AC20" i="23" s="1"/>
  <c r="AC18" i="23" a="1"/>
  <c r="AC18" i="23" s="1"/>
  <c r="AC17" i="23" a="1"/>
  <c r="AC17" i="23" s="1"/>
  <c r="AC16" i="23" a="1"/>
  <c r="AC16" i="23" s="1"/>
  <c r="AC15" i="23" a="1"/>
  <c r="AC15" i="23" s="1"/>
  <c r="AC14" i="23" a="1"/>
  <c r="AC14" i="23" s="1"/>
  <c r="AC13" i="23" a="1"/>
  <c r="AC13" i="23" s="1"/>
  <c r="AD28" i="21" a="1"/>
  <c r="AD28" i="21" s="1"/>
  <c r="AD20" i="21" a="1"/>
  <c r="AD20" i="21" s="1"/>
  <c r="AD12" i="21" a="1"/>
  <c r="AD12" i="21" s="1"/>
  <c r="AD9" i="21" a="1"/>
  <c r="AD9" i="21" s="1"/>
  <c r="AD29" i="21" a="1"/>
  <c r="AD29" i="21" s="1"/>
  <c r="AD21" i="21" a="1"/>
  <c r="AD21" i="21" s="1"/>
  <c r="AD13" i="21" a="1"/>
  <c r="AD13" i="21" s="1"/>
  <c r="AD30" i="21" a="1"/>
  <c r="AD30" i="21" s="1"/>
  <c r="AD22" i="21" a="1"/>
  <c r="AD22" i="21" s="1"/>
  <c r="AD14" i="21" a="1"/>
  <c r="AD14" i="21" s="1"/>
  <c r="AD31" i="21" a="1"/>
  <c r="AD31" i="21" s="1"/>
  <c r="AD23" i="21" a="1"/>
  <c r="AD23" i="21" s="1"/>
  <c r="AD15" i="21" a="1"/>
  <c r="AD15" i="21" s="1"/>
  <c r="AD32" i="21" a="1"/>
  <c r="AD32" i="21" s="1"/>
  <c r="AD24" i="21" a="1"/>
  <c r="AD24" i="21" s="1"/>
  <c r="AD16" i="21" a="1"/>
  <c r="AD16" i="21" s="1"/>
  <c r="AD25" i="21" a="1"/>
  <c r="AD25" i="21" s="1"/>
  <c r="AD17" i="21" a="1"/>
  <c r="AD17" i="21" s="1"/>
  <c r="AD26" i="21" a="1"/>
  <c r="AD26" i="21" s="1"/>
  <c r="AD18" i="21" a="1"/>
  <c r="AD18" i="21" s="1"/>
  <c r="AD10" i="21" a="1"/>
  <c r="AD10" i="21" s="1"/>
  <c r="AD27" i="21" a="1"/>
  <c r="AD27" i="21" s="1"/>
  <c r="AD19" i="21" a="1"/>
  <c r="AD19" i="21" s="1"/>
  <c r="AD11" i="21" a="1"/>
  <c r="AD11" i="21" s="1"/>
  <c r="AD7" i="24"/>
  <c r="AD33" i="24" s="1" a="1"/>
  <c r="AD33" i="24" s="1"/>
  <c r="AD7" i="23"/>
  <c r="AD33" i="23" s="1" a="1"/>
  <c r="AD33" i="23" s="1"/>
  <c r="AE7" i="21"/>
  <c r="AE33" i="21" s="1" a="1"/>
  <c r="AE33" i="21" s="1"/>
  <c r="O33" i="16"/>
  <c r="AC33" i="16"/>
  <c r="AA48" i="17"/>
  <c r="Q7" i="17"/>
  <c r="AF7" i="17"/>
  <c r="AE7" i="16"/>
  <c r="AE91" i="16" s="1"/>
  <c r="Q7" i="16"/>
  <c r="Q91" i="16" s="1"/>
  <c r="AD49" i="16" l="1"/>
  <c r="AD46" i="16"/>
  <c r="P35" i="16"/>
  <c r="AD41" i="16"/>
  <c r="P54" i="16"/>
  <c r="AD35" i="16"/>
  <c r="AD47" i="16"/>
  <c r="P50" i="16"/>
  <c r="P58" i="16"/>
  <c r="AD42" i="16"/>
  <c r="AD38" i="16"/>
  <c r="P45" i="16"/>
  <c r="P48" i="16"/>
  <c r="AD37" i="16"/>
  <c r="P40" i="16"/>
  <c r="P38" i="16"/>
  <c r="AD44" i="16"/>
  <c r="P41" i="16"/>
  <c r="P49" i="16"/>
  <c r="AD58" i="16"/>
  <c r="P47" i="16"/>
  <c r="AD48" i="16"/>
  <c r="P46" i="16"/>
  <c r="AD45" i="16"/>
  <c r="P37" i="16"/>
  <c r="AD36" i="16"/>
  <c r="P52" i="16"/>
  <c r="AD43" i="16"/>
  <c r="AD57" i="16"/>
  <c r="P43" i="16"/>
  <c r="AD52" i="16"/>
  <c r="AD55" i="16"/>
  <c r="P44" i="16"/>
  <c r="AD53" i="16"/>
  <c r="AD56" i="16"/>
  <c r="P53" i="16"/>
  <c r="AD51" i="16"/>
  <c r="AD39" i="16"/>
  <c r="P42" i="16"/>
  <c r="AD50" i="16"/>
  <c r="P56" i="16"/>
  <c r="P51" i="16"/>
  <c r="AD54" i="16"/>
  <c r="P55" i="16"/>
  <c r="P36" i="16"/>
  <c r="AD40" i="16"/>
  <c r="P57" i="16"/>
  <c r="AE82" i="16"/>
  <c r="AE45" i="17" s="1"/>
  <c r="AE81" i="16"/>
  <c r="AE44" i="17" s="1"/>
  <c r="AE65" i="16"/>
  <c r="AE28" i="17" s="1"/>
  <c r="AE83" i="16"/>
  <c r="AE46" i="17" s="1"/>
  <c r="Q82" i="16"/>
  <c r="Q45" i="17" s="1"/>
  <c r="Q83" i="16"/>
  <c r="Q46" i="17" s="1"/>
  <c r="Q65" i="16"/>
  <c r="Q28" i="17" s="1"/>
  <c r="Q81" i="16"/>
  <c r="Q44" i="17" s="1"/>
  <c r="AE13" i="16"/>
  <c r="AE39" i="16" s="1"/>
  <c r="AE30" i="16"/>
  <c r="AE31" i="16"/>
  <c r="AE29" i="16"/>
  <c r="Q29" i="16"/>
  <c r="Q13" i="16"/>
  <c r="Q39" i="16" s="1"/>
  <c r="Q30" i="16"/>
  <c r="Q56" i="16" s="1"/>
  <c r="Q31" i="16"/>
  <c r="Q57" i="16" s="1"/>
  <c r="AD111" i="16"/>
  <c r="AD85" i="16"/>
  <c r="AD24" i="17"/>
  <c r="P35" i="17"/>
  <c r="AC59" i="16"/>
  <c r="P111" i="16"/>
  <c r="P37" i="17"/>
  <c r="AB59" i="16"/>
  <c r="Q12" i="16"/>
  <c r="Q20" i="16"/>
  <c r="Q32" i="16"/>
  <c r="Q22" i="16"/>
  <c r="Q23" i="16"/>
  <c r="Q21" i="16"/>
  <c r="Q72" i="16"/>
  <c r="Q35" i="17" s="1"/>
  <c r="Q64" i="16"/>
  <c r="Q27" i="17" s="1"/>
  <c r="Q84" i="16"/>
  <c r="Q75" i="16"/>
  <c r="Q38" i="17" s="1"/>
  <c r="Q74" i="16"/>
  <c r="Q37" i="17" s="1"/>
  <c r="Q90" i="16"/>
  <c r="Q73" i="16"/>
  <c r="Q101" i="16"/>
  <c r="Q100" i="16"/>
  <c r="Q98" i="16"/>
  <c r="Q110" i="16"/>
  <c r="Q99" i="16"/>
  <c r="Q19" i="16"/>
  <c r="Q10" i="16"/>
  <c r="Q9" i="16"/>
  <c r="Q27" i="16"/>
  <c r="Q24" i="16"/>
  <c r="Q25" i="16"/>
  <c r="Q16" i="16"/>
  <c r="Q17" i="16"/>
  <c r="Q28" i="16"/>
  <c r="Q14" i="16"/>
  <c r="Q26" i="16"/>
  <c r="Q18" i="16"/>
  <c r="Q11" i="16"/>
  <c r="Q15" i="16"/>
  <c r="Q61" i="16"/>
  <c r="Q68" i="16"/>
  <c r="Q31" i="17" s="1"/>
  <c r="Q69" i="16"/>
  <c r="Q32" i="17" s="1"/>
  <c r="Q79" i="16"/>
  <c r="Q42" i="17" s="1"/>
  <c r="Q76" i="16"/>
  <c r="Q39" i="17" s="1"/>
  <c r="Q70" i="16"/>
  <c r="Q33" i="17" s="1"/>
  <c r="Q66" i="16"/>
  <c r="Q29" i="17" s="1"/>
  <c r="Q62" i="16"/>
  <c r="Q25" i="17" s="1"/>
  <c r="Q67" i="16"/>
  <c r="Q30" i="17" s="1"/>
  <c r="Q80" i="16"/>
  <c r="Q43" i="17" s="1"/>
  <c r="Q63" i="16"/>
  <c r="Q26" i="17" s="1"/>
  <c r="Q78" i="16"/>
  <c r="Q41" i="17" s="1"/>
  <c r="Q71" i="16"/>
  <c r="Q77" i="16"/>
  <c r="Q40" i="17" s="1"/>
  <c r="Q104" i="16"/>
  <c r="Q95" i="16"/>
  <c r="Q88" i="16"/>
  <c r="Q106" i="16"/>
  <c r="Q93" i="16"/>
  <c r="Q102" i="16"/>
  <c r="Q105" i="16"/>
  <c r="Q97" i="16"/>
  <c r="Q92" i="16"/>
  <c r="Q94" i="16"/>
  <c r="Q89" i="16"/>
  <c r="Q96" i="16"/>
  <c r="Q103" i="16"/>
  <c r="Q87" i="16"/>
  <c r="AE23" i="16"/>
  <c r="AE22" i="16"/>
  <c r="AE12" i="16"/>
  <c r="AE32" i="16"/>
  <c r="AE21" i="16"/>
  <c r="AE64" i="16"/>
  <c r="AE27" i="17" s="1"/>
  <c r="AE20" i="16"/>
  <c r="AE84" i="16"/>
  <c r="AE47" i="17" s="1"/>
  <c r="AE75" i="16"/>
  <c r="AE72" i="16"/>
  <c r="AE35" i="17" s="1"/>
  <c r="AE74" i="16"/>
  <c r="AE37" i="17" s="1"/>
  <c r="AE90" i="16"/>
  <c r="AE98" i="16"/>
  <c r="AE73" i="16"/>
  <c r="AE36" i="17" s="1"/>
  <c r="AE110" i="16"/>
  <c r="AE101" i="16"/>
  <c r="AE100" i="16"/>
  <c r="AE99" i="16"/>
  <c r="AE9" i="16"/>
  <c r="AE15" i="16"/>
  <c r="AE25" i="16"/>
  <c r="AE16" i="16"/>
  <c r="AE14" i="16"/>
  <c r="AE26" i="16"/>
  <c r="AE27" i="16"/>
  <c r="AE17" i="16"/>
  <c r="AE11" i="16"/>
  <c r="AE18" i="16"/>
  <c r="AE10" i="16"/>
  <c r="AE28" i="16"/>
  <c r="AE19" i="16"/>
  <c r="AE24" i="16"/>
  <c r="AE61" i="16"/>
  <c r="AE68" i="16"/>
  <c r="AE31" i="17" s="1"/>
  <c r="AE76" i="16"/>
  <c r="AE77" i="16"/>
  <c r="AE79" i="16"/>
  <c r="AE42" i="17" s="1"/>
  <c r="AE69" i="16"/>
  <c r="AE62" i="16"/>
  <c r="AE71" i="16"/>
  <c r="AE34" i="17" s="1"/>
  <c r="AE67" i="16"/>
  <c r="AE63" i="16"/>
  <c r="AE26" i="17" s="1"/>
  <c r="AE66" i="16"/>
  <c r="AE78" i="16"/>
  <c r="AE41" i="17" s="1"/>
  <c r="AE70" i="16"/>
  <c r="AE33" i="17" s="1"/>
  <c r="AE80" i="16"/>
  <c r="AE95" i="16"/>
  <c r="AE92" i="16"/>
  <c r="AE106" i="16"/>
  <c r="AE93" i="16"/>
  <c r="AE88" i="16"/>
  <c r="AE102" i="16"/>
  <c r="AE96" i="16"/>
  <c r="AE105" i="16"/>
  <c r="AE87" i="16"/>
  <c r="AE94" i="16"/>
  <c r="AE89" i="16"/>
  <c r="AE97" i="16"/>
  <c r="AE103" i="16"/>
  <c r="AE104" i="16"/>
  <c r="P42" i="17"/>
  <c r="P38" i="17"/>
  <c r="O59" i="16"/>
  <c r="P24" i="17"/>
  <c r="P85" i="16"/>
  <c r="AB48" i="17"/>
  <c r="AD35" i="17"/>
  <c r="AD47" i="17"/>
  <c r="AD27" i="17"/>
  <c r="AD9" i="24" a="1"/>
  <c r="AD9" i="24" s="1"/>
  <c r="AD12" i="24" a="1"/>
  <c r="AD12" i="24" s="1"/>
  <c r="AD11" i="24" a="1"/>
  <c r="AD11" i="24" s="1"/>
  <c r="AD26" i="24" a="1"/>
  <c r="AD26" i="24" s="1"/>
  <c r="AD29" i="24" a="1"/>
  <c r="AD29" i="24" s="1"/>
  <c r="AD32" i="24" a="1"/>
  <c r="AD32" i="24" s="1"/>
  <c r="AD31" i="24" a="1"/>
  <c r="AD31" i="24" s="1"/>
  <c r="AD18" i="24" a="1"/>
  <c r="AD18" i="24" s="1"/>
  <c r="AD21" i="24" a="1"/>
  <c r="AD21" i="24" s="1"/>
  <c r="AD24" i="24" a="1"/>
  <c r="AD24" i="24" s="1"/>
  <c r="AD15" i="24" a="1"/>
  <c r="AD15" i="24" s="1"/>
  <c r="AD23" i="24" a="1"/>
  <c r="AD23" i="24" s="1"/>
  <c r="AD10" i="24" a="1"/>
  <c r="AD10" i="24" s="1"/>
  <c r="AD13" i="24" a="1"/>
  <c r="AD13" i="24" s="1"/>
  <c r="AD16" i="24" a="1"/>
  <c r="AD16" i="24" s="1"/>
  <c r="AD30" i="24" a="1"/>
  <c r="AD30" i="24" s="1"/>
  <c r="AD22" i="24" a="1"/>
  <c r="AD22" i="24" s="1"/>
  <c r="AD25" i="24" a="1"/>
  <c r="AD25" i="24" s="1"/>
  <c r="AD28" i="24" a="1"/>
  <c r="AD28" i="24" s="1"/>
  <c r="AD27" i="24" a="1"/>
  <c r="AD27" i="24" s="1"/>
  <c r="AD14" i="24" a="1"/>
  <c r="AD14" i="24" s="1"/>
  <c r="AD17" i="24" a="1"/>
  <c r="AD17" i="24" s="1"/>
  <c r="AD20" i="24" a="1"/>
  <c r="AD20" i="24" s="1"/>
  <c r="AD19" i="24" a="1"/>
  <c r="AD19" i="24" s="1"/>
  <c r="AD11" i="23" a="1"/>
  <c r="AD11" i="23" s="1"/>
  <c r="AD9" i="23" a="1"/>
  <c r="AD9" i="23" s="1"/>
  <c r="AD10" i="23" a="1"/>
  <c r="AD10" i="23" s="1"/>
  <c r="AD31" i="23" a="1"/>
  <c r="AD31" i="23" s="1"/>
  <c r="AD32" i="23" a="1"/>
  <c r="AD32" i="23" s="1"/>
  <c r="AD30" i="23" a="1"/>
  <c r="AD30" i="23" s="1"/>
  <c r="AD29" i="23" a="1"/>
  <c r="AD29" i="23" s="1"/>
  <c r="AD28" i="23" a="1"/>
  <c r="AD28" i="23" s="1"/>
  <c r="AD26" i="23" a="1"/>
  <c r="AD26" i="23" s="1"/>
  <c r="AD25" i="23" a="1"/>
  <c r="AD25" i="23" s="1"/>
  <c r="AD27" i="23" a="1"/>
  <c r="AD27" i="23" s="1"/>
  <c r="AD21" i="23" a="1"/>
  <c r="AD21" i="23" s="1"/>
  <c r="AD24" i="23" a="1"/>
  <c r="AD24" i="23" s="1"/>
  <c r="AD22" i="23" a="1"/>
  <c r="AD22" i="23" s="1"/>
  <c r="AD23" i="23" a="1"/>
  <c r="AD23" i="23" s="1"/>
  <c r="AD20" i="23" a="1"/>
  <c r="AD20" i="23" s="1"/>
  <c r="AD19" i="23" a="1"/>
  <c r="AD19" i="23" s="1"/>
  <c r="AD18" i="23" a="1"/>
  <c r="AD18" i="23" s="1"/>
  <c r="AD17" i="23" a="1"/>
  <c r="AD17" i="23" s="1"/>
  <c r="AD16" i="23" a="1"/>
  <c r="AD16" i="23" s="1"/>
  <c r="AD15" i="23" a="1"/>
  <c r="AD15" i="23" s="1"/>
  <c r="AD14" i="23" a="1"/>
  <c r="AD14" i="23" s="1"/>
  <c r="AD13" i="23" a="1"/>
  <c r="AD13" i="23" s="1"/>
  <c r="AD12" i="23" a="1"/>
  <c r="AD12" i="23" s="1"/>
  <c r="AE29" i="21" a="1"/>
  <c r="AE29" i="21" s="1"/>
  <c r="AE21" i="21" a="1"/>
  <c r="AE21" i="21" s="1"/>
  <c r="AE13" i="21" a="1"/>
  <c r="AE13" i="21" s="1"/>
  <c r="AE30" i="21" a="1"/>
  <c r="AE30" i="21" s="1"/>
  <c r="AE22" i="21" a="1"/>
  <c r="AE22" i="21" s="1"/>
  <c r="AE14" i="21" a="1"/>
  <c r="AE14" i="21" s="1"/>
  <c r="AE31" i="21" a="1"/>
  <c r="AE31" i="21" s="1"/>
  <c r="AE23" i="21" a="1"/>
  <c r="AE23" i="21" s="1"/>
  <c r="AE15" i="21" a="1"/>
  <c r="AE15" i="21" s="1"/>
  <c r="AE32" i="21" a="1"/>
  <c r="AE32" i="21" s="1"/>
  <c r="AE24" i="21" a="1"/>
  <c r="AE24" i="21" s="1"/>
  <c r="AE25" i="21" a="1"/>
  <c r="AE25" i="21" s="1"/>
  <c r="AE17" i="21" a="1"/>
  <c r="AE17" i="21" s="1"/>
  <c r="AE10" i="21" a="1"/>
  <c r="AE10" i="21" s="1"/>
  <c r="AE26" i="21" a="1"/>
  <c r="AE26" i="21" s="1"/>
  <c r="AE18" i="21" a="1"/>
  <c r="AE18" i="21" s="1"/>
  <c r="AE27" i="21" a="1"/>
  <c r="AE27" i="21" s="1"/>
  <c r="AE19" i="21" a="1"/>
  <c r="AE19" i="21" s="1"/>
  <c r="AE11" i="21" a="1"/>
  <c r="AE11" i="21" s="1"/>
  <c r="AE16" i="21" a="1"/>
  <c r="AE16" i="21" s="1"/>
  <c r="AE28" i="21" a="1"/>
  <c r="AE28" i="21" s="1"/>
  <c r="AE20" i="21" a="1"/>
  <c r="AE20" i="21" s="1"/>
  <c r="AE12" i="21" a="1"/>
  <c r="AE12" i="21" s="1"/>
  <c r="AE9" i="21" a="1"/>
  <c r="AE9" i="21" s="1"/>
  <c r="AE7" i="24"/>
  <c r="AE33" i="24" s="1" a="1"/>
  <c r="AE33" i="24" s="1"/>
  <c r="AE7" i="23"/>
  <c r="AE33" i="23" s="1" a="1"/>
  <c r="AE33" i="23" s="1"/>
  <c r="AF7" i="21"/>
  <c r="AF33" i="21" s="1" a="1"/>
  <c r="AF33" i="21" s="1"/>
  <c r="P33" i="16"/>
  <c r="AD33" i="16"/>
  <c r="O48" i="17"/>
  <c r="AG7" i="17"/>
  <c r="R7" i="17"/>
  <c r="AF7" i="16"/>
  <c r="AF91" i="16" s="1"/>
  <c r="R7" i="16"/>
  <c r="R91" i="16" s="1"/>
  <c r="Q55" i="16" l="1"/>
  <c r="AE46" i="16"/>
  <c r="AE57" i="16"/>
  <c r="AE54" i="16"/>
  <c r="Q43" i="16"/>
  <c r="AE36" i="16"/>
  <c r="Q42" i="16"/>
  <c r="AE44" i="16"/>
  <c r="Q51" i="16"/>
  <c r="AE37" i="16"/>
  <c r="Q50" i="16"/>
  <c r="AE43" i="16"/>
  <c r="Q53" i="16"/>
  <c r="Q47" i="16"/>
  <c r="AE53" i="16"/>
  <c r="Q35" i="16"/>
  <c r="Q49" i="16"/>
  <c r="AE52" i="16"/>
  <c r="Q36" i="16"/>
  <c r="Q48" i="16"/>
  <c r="AE55" i="16"/>
  <c r="AE40" i="16"/>
  <c r="Q45" i="16"/>
  <c r="Q58" i="16"/>
  <c r="AE42" i="16"/>
  <c r="Q46" i="16"/>
  <c r="AE56" i="16"/>
  <c r="AE51" i="16"/>
  <c r="AE47" i="16"/>
  <c r="Q38" i="16"/>
  <c r="AE41" i="16"/>
  <c r="AE58" i="16"/>
  <c r="Q41" i="16"/>
  <c r="AE35" i="16"/>
  <c r="AE38" i="16"/>
  <c r="Q37" i="16"/>
  <c r="AE48" i="16"/>
  <c r="Q44" i="16"/>
  <c r="AE49" i="16"/>
  <c r="Q52" i="16"/>
  <c r="AE50" i="16"/>
  <c r="Q40" i="16"/>
  <c r="AE45" i="16"/>
  <c r="Q54" i="16"/>
  <c r="R82" i="16"/>
  <c r="R45" i="17" s="1"/>
  <c r="R83" i="16"/>
  <c r="R46" i="17" s="1"/>
  <c r="R81" i="16"/>
  <c r="R44" i="17" s="1"/>
  <c r="R65" i="16"/>
  <c r="R28" i="17" s="1"/>
  <c r="AF82" i="16"/>
  <c r="AF45" i="17" s="1"/>
  <c r="AF65" i="16"/>
  <c r="AF28" i="17" s="1"/>
  <c r="AF83" i="16"/>
  <c r="AF46" i="17" s="1"/>
  <c r="AF81" i="16"/>
  <c r="AF44" i="17" s="1"/>
  <c r="R29" i="16"/>
  <c r="R31" i="16"/>
  <c r="R30" i="16"/>
  <c r="R13" i="16"/>
  <c r="AF13" i="16"/>
  <c r="AF39" i="16" s="1"/>
  <c r="AF29" i="16"/>
  <c r="AF55" i="16" s="1"/>
  <c r="AF31" i="16"/>
  <c r="AF57" i="16" s="1"/>
  <c r="AF30" i="16"/>
  <c r="AF56" i="16" s="1"/>
  <c r="AD48" i="17"/>
  <c r="P48" i="17"/>
  <c r="AE43" i="17"/>
  <c r="Q47" i="17"/>
  <c r="AE29" i="17"/>
  <c r="AE30" i="17"/>
  <c r="AE38" i="17"/>
  <c r="P59" i="16"/>
  <c r="AE25" i="17"/>
  <c r="AE32" i="17"/>
  <c r="Q24" i="17"/>
  <c r="Q85" i="16"/>
  <c r="AE40" i="17"/>
  <c r="AD59" i="16"/>
  <c r="AE39" i="17"/>
  <c r="AE111" i="16"/>
  <c r="R22" i="16"/>
  <c r="R32" i="16"/>
  <c r="R64" i="16"/>
  <c r="R27" i="17" s="1"/>
  <c r="R23" i="16"/>
  <c r="R21" i="16"/>
  <c r="R12" i="16"/>
  <c r="R20" i="16"/>
  <c r="R84" i="16"/>
  <c r="R47" i="17" s="1"/>
  <c r="R75" i="16"/>
  <c r="R38" i="17" s="1"/>
  <c r="R74" i="16"/>
  <c r="R37" i="17" s="1"/>
  <c r="R90" i="16"/>
  <c r="R72" i="16"/>
  <c r="R35" i="17" s="1"/>
  <c r="R98" i="16"/>
  <c r="R101" i="16"/>
  <c r="R110" i="16"/>
  <c r="R73" i="16"/>
  <c r="R36" i="17" s="1"/>
  <c r="R100" i="16"/>
  <c r="R99" i="16"/>
  <c r="R27" i="16"/>
  <c r="R25" i="16"/>
  <c r="R24" i="16"/>
  <c r="R19" i="16"/>
  <c r="R16" i="16"/>
  <c r="R14" i="16"/>
  <c r="R9" i="16"/>
  <c r="R17" i="16"/>
  <c r="R28" i="16"/>
  <c r="R11" i="16"/>
  <c r="R18" i="16"/>
  <c r="R15" i="16"/>
  <c r="R26" i="16"/>
  <c r="R10" i="16"/>
  <c r="R79" i="16"/>
  <c r="R68" i="16"/>
  <c r="R31" i="17" s="1"/>
  <c r="R69" i="16"/>
  <c r="R76" i="16"/>
  <c r="R80" i="16"/>
  <c r="R70" i="16"/>
  <c r="R63" i="16"/>
  <c r="R26" i="17" s="1"/>
  <c r="R66" i="16"/>
  <c r="R62" i="16"/>
  <c r="R25" i="17" s="1"/>
  <c r="R78" i="16"/>
  <c r="R71" i="16"/>
  <c r="R34" i="17" s="1"/>
  <c r="R77" i="16"/>
  <c r="R40" i="17" s="1"/>
  <c r="R61" i="16"/>
  <c r="R67" i="16"/>
  <c r="R30" i="17" s="1"/>
  <c r="R92" i="16"/>
  <c r="R106" i="16"/>
  <c r="R93" i="16"/>
  <c r="R105" i="16"/>
  <c r="R97" i="16"/>
  <c r="R96" i="16"/>
  <c r="R87" i="16"/>
  <c r="R94" i="16"/>
  <c r="R104" i="16"/>
  <c r="R89" i="16"/>
  <c r="R88" i="16"/>
  <c r="R102" i="16"/>
  <c r="R103" i="16"/>
  <c r="R95" i="16"/>
  <c r="AF23" i="16"/>
  <c r="AF32" i="16"/>
  <c r="AF20" i="16"/>
  <c r="AF12" i="16"/>
  <c r="AF22" i="16"/>
  <c r="AF21" i="16"/>
  <c r="AF74" i="16"/>
  <c r="AF37" i="17" s="1"/>
  <c r="AF64" i="16"/>
  <c r="AF27" i="17" s="1"/>
  <c r="AF90" i="16"/>
  <c r="AF72" i="16"/>
  <c r="AF35" i="17" s="1"/>
  <c r="AF75" i="16"/>
  <c r="AF38" i="17" s="1"/>
  <c r="AF84" i="16"/>
  <c r="AF47" i="17" s="1"/>
  <c r="AF98" i="16"/>
  <c r="AF73" i="16"/>
  <c r="AF36" i="17" s="1"/>
  <c r="AF101" i="16"/>
  <c r="AF110" i="16"/>
  <c r="AF100" i="16"/>
  <c r="AF99" i="16"/>
  <c r="AF25" i="16"/>
  <c r="AF9" i="16"/>
  <c r="AF14" i="16"/>
  <c r="AF27" i="16"/>
  <c r="AF26" i="16"/>
  <c r="AF18" i="16"/>
  <c r="AF17" i="16"/>
  <c r="AF19" i="16"/>
  <c r="AF28" i="16"/>
  <c r="AF11" i="16"/>
  <c r="AF16" i="16"/>
  <c r="AF24" i="16"/>
  <c r="AF10" i="16"/>
  <c r="AF15" i="16"/>
  <c r="AF70" i="16"/>
  <c r="AF33" i="17" s="1"/>
  <c r="AF76" i="16"/>
  <c r="AF39" i="17" s="1"/>
  <c r="AF63" i="16"/>
  <c r="AF61" i="16"/>
  <c r="AF68" i="16"/>
  <c r="AF31" i="17" s="1"/>
  <c r="AF79" i="16"/>
  <c r="AF71" i="16"/>
  <c r="AF34" i="17" s="1"/>
  <c r="AF77" i="16"/>
  <c r="AF40" i="17" s="1"/>
  <c r="AF69" i="16"/>
  <c r="AF32" i="17" s="1"/>
  <c r="AF62" i="16"/>
  <c r="AF25" i="17" s="1"/>
  <c r="AF67" i="16"/>
  <c r="AF30" i="17" s="1"/>
  <c r="AF66" i="16"/>
  <c r="AF29" i="17" s="1"/>
  <c r="AF78" i="16"/>
  <c r="AF80" i="16"/>
  <c r="AF43" i="17" s="1"/>
  <c r="AF106" i="16"/>
  <c r="AF93" i="16"/>
  <c r="AF97" i="16"/>
  <c r="AF102" i="16"/>
  <c r="AF95" i="16"/>
  <c r="AF105" i="16"/>
  <c r="AF96" i="16"/>
  <c r="AF87" i="16"/>
  <c r="AF94" i="16"/>
  <c r="AF89" i="16"/>
  <c r="AF88" i="16"/>
  <c r="AF103" i="16"/>
  <c r="AF104" i="16"/>
  <c r="AF92" i="16"/>
  <c r="AE24" i="17"/>
  <c r="AE85" i="16"/>
  <c r="Q34" i="17"/>
  <c r="Q36" i="17"/>
  <c r="Q111" i="16"/>
  <c r="AE12" i="24" a="1"/>
  <c r="AE12" i="24" s="1"/>
  <c r="AE26" i="24" a="1"/>
  <c r="AE26" i="24" s="1"/>
  <c r="AE13" i="24" a="1"/>
  <c r="AE13" i="24" s="1"/>
  <c r="AE31" i="24" a="1"/>
  <c r="AE31" i="24" s="1"/>
  <c r="AE16" i="24" a="1"/>
  <c r="AE16" i="24" s="1"/>
  <c r="AE20" i="24" a="1"/>
  <c r="AE20" i="24" s="1"/>
  <c r="AE18" i="24" a="1"/>
  <c r="AE18" i="24" s="1"/>
  <c r="AE9" i="24" a="1"/>
  <c r="AE9" i="24" s="1"/>
  <c r="AE10" i="24" a="1"/>
  <c r="AE10" i="24" s="1"/>
  <c r="AE32" i="24" a="1"/>
  <c r="AE32" i="24" s="1"/>
  <c r="AE25" i="24" a="1"/>
  <c r="AE25" i="24" s="1"/>
  <c r="AE15" i="24" a="1"/>
  <c r="AE15" i="24" s="1"/>
  <c r="AE28" i="24" a="1"/>
  <c r="AE28" i="24" s="1"/>
  <c r="AE30" i="24" a="1"/>
  <c r="AE30" i="24" s="1"/>
  <c r="AE17" i="24" a="1"/>
  <c r="AE17" i="24" s="1"/>
  <c r="AE22" i="24" a="1"/>
  <c r="AE22" i="24" s="1"/>
  <c r="AE27" i="24" a="1"/>
  <c r="AE27" i="24" s="1"/>
  <c r="AE23" i="24" a="1"/>
  <c r="AE23" i="24" s="1"/>
  <c r="AE24" i="24" a="1"/>
  <c r="AE24" i="24" s="1"/>
  <c r="AE14" i="24" a="1"/>
  <c r="AE14" i="24" s="1"/>
  <c r="AE29" i="24" a="1"/>
  <c r="AE29" i="24" s="1"/>
  <c r="AE19" i="24" a="1"/>
  <c r="AE19" i="24" s="1"/>
  <c r="AE11" i="24" a="1"/>
  <c r="AE11" i="24" s="1"/>
  <c r="AE21" i="24" a="1"/>
  <c r="AE21" i="24" s="1"/>
  <c r="AE11" i="23" a="1"/>
  <c r="AE11" i="23" s="1"/>
  <c r="AE9" i="23" a="1"/>
  <c r="AE9" i="23" s="1"/>
  <c r="AE15" i="23" a="1"/>
  <c r="AE15" i="23" s="1"/>
  <c r="AE14" i="23" a="1"/>
  <c r="AE14" i="23" s="1"/>
  <c r="AE31" i="23" a="1"/>
  <c r="AE31" i="23" s="1"/>
  <c r="AE29" i="23" a="1"/>
  <c r="AE29" i="23" s="1"/>
  <c r="AE32" i="23" a="1"/>
  <c r="AE32" i="23" s="1"/>
  <c r="AE30" i="23" a="1"/>
  <c r="AE30" i="23" s="1"/>
  <c r="AE28" i="23" a="1"/>
  <c r="AE28" i="23" s="1"/>
  <c r="AE26" i="23" a="1"/>
  <c r="AE26" i="23" s="1"/>
  <c r="AE25" i="23" a="1"/>
  <c r="AE25" i="23" s="1"/>
  <c r="AE27" i="23" a="1"/>
  <c r="AE27" i="23" s="1"/>
  <c r="AE21" i="23" a="1"/>
  <c r="AE21" i="23" s="1"/>
  <c r="AE10" i="23" a="1"/>
  <c r="AE10" i="23" s="1"/>
  <c r="AE24" i="23" a="1"/>
  <c r="AE24" i="23" s="1"/>
  <c r="AE22" i="23" a="1"/>
  <c r="AE22" i="23" s="1"/>
  <c r="AE23" i="23" a="1"/>
  <c r="AE23" i="23" s="1"/>
  <c r="AE20" i="23" a="1"/>
  <c r="AE20" i="23" s="1"/>
  <c r="AE19" i="23" a="1"/>
  <c r="AE19" i="23" s="1"/>
  <c r="AE18" i="23" a="1"/>
  <c r="AE18" i="23" s="1"/>
  <c r="AE17" i="23" a="1"/>
  <c r="AE17" i="23" s="1"/>
  <c r="AE12" i="23" a="1"/>
  <c r="AE12" i="23" s="1"/>
  <c r="AE13" i="23" a="1"/>
  <c r="AE13" i="23" s="1"/>
  <c r="AE16" i="23" a="1"/>
  <c r="AE16" i="23" s="1"/>
  <c r="AF29" i="21" a="1"/>
  <c r="AF29" i="21" s="1"/>
  <c r="AF21" i="21" a="1"/>
  <c r="AF21" i="21" s="1"/>
  <c r="AF13" i="21" a="1"/>
  <c r="AF13" i="21" s="1"/>
  <c r="AF30" i="21" a="1"/>
  <c r="AF30" i="21" s="1"/>
  <c r="AF22" i="21" a="1"/>
  <c r="AF22" i="21" s="1"/>
  <c r="AF14" i="21" a="1"/>
  <c r="AF14" i="21" s="1"/>
  <c r="AF31" i="21" a="1"/>
  <c r="AF31" i="21" s="1"/>
  <c r="AF23" i="21" a="1"/>
  <c r="AF23" i="21" s="1"/>
  <c r="AF15" i="21" a="1"/>
  <c r="AF15" i="21" s="1"/>
  <c r="AF32" i="21" a="1"/>
  <c r="AF32" i="21" s="1"/>
  <c r="AF24" i="21" a="1"/>
  <c r="AF24" i="21" s="1"/>
  <c r="AF16" i="21" a="1"/>
  <c r="AF16" i="21" s="1"/>
  <c r="AF25" i="21" a="1"/>
  <c r="AF25" i="21" s="1"/>
  <c r="AF17" i="21" a="1"/>
  <c r="AF17" i="21" s="1"/>
  <c r="AF26" i="21" a="1"/>
  <c r="AF26" i="21" s="1"/>
  <c r="AF18" i="21" a="1"/>
  <c r="AF18" i="21" s="1"/>
  <c r="AF10" i="21" a="1"/>
  <c r="AF10" i="21" s="1"/>
  <c r="AF27" i="21" a="1"/>
  <c r="AF27" i="21" s="1"/>
  <c r="AF19" i="21" a="1"/>
  <c r="AF19" i="21" s="1"/>
  <c r="AF11" i="21" a="1"/>
  <c r="AF11" i="21" s="1"/>
  <c r="AF28" i="21" a="1"/>
  <c r="AF28" i="21" s="1"/>
  <c r="AF20" i="21" a="1"/>
  <c r="AF20" i="21" s="1"/>
  <c r="AF12" i="21" a="1"/>
  <c r="AF12" i="21" s="1"/>
  <c r="AF9" i="21" a="1"/>
  <c r="AF9" i="21" s="1"/>
  <c r="AF7" i="24"/>
  <c r="AF33" i="24" s="1" a="1"/>
  <c r="AF33" i="24" s="1"/>
  <c r="AF7" i="23"/>
  <c r="AF33" i="23" s="1" a="1"/>
  <c r="AF33" i="23" s="1"/>
  <c r="AG7" i="21"/>
  <c r="AG33" i="21" s="1" a="1"/>
  <c r="AG33" i="21" s="1"/>
  <c r="AE33" i="16"/>
  <c r="Q33" i="16"/>
  <c r="S7" i="17"/>
  <c r="AH7" i="17"/>
  <c r="AG7" i="16"/>
  <c r="AG91" i="16" s="1"/>
  <c r="S7" i="16"/>
  <c r="S91" i="16" s="1"/>
  <c r="AF47" i="16" l="1"/>
  <c r="R49" i="16"/>
  <c r="R58" i="16"/>
  <c r="AF44" i="16"/>
  <c r="R51" i="16"/>
  <c r="AF52" i="16"/>
  <c r="R53" i="16"/>
  <c r="AF53" i="16"/>
  <c r="AF40" i="16"/>
  <c r="AF48" i="16"/>
  <c r="R48" i="16"/>
  <c r="AF35" i="16"/>
  <c r="AF38" i="16"/>
  <c r="R36" i="16"/>
  <c r="AF51" i="16"/>
  <c r="AF46" i="16"/>
  <c r="R52" i="16"/>
  <c r="AF58" i="16"/>
  <c r="R41" i="16"/>
  <c r="AF49" i="16"/>
  <c r="R44" i="16"/>
  <c r="AF41" i="16"/>
  <c r="R37" i="16"/>
  <c r="R39" i="16"/>
  <c r="AF36" i="16"/>
  <c r="R54" i="16"/>
  <c r="R56" i="16"/>
  <c r="AF50" i="16"/>
  <c r="R43" i="16"/>
  <c r="R57" i="16"/>
  <c r="AF42" i="16"/>
  <c r="R35" i="16"/>
  <c r="R55" i="16"/>
  <c r="AF37" i="16"/>
  <c r="R40" i="16"/>
  <c r="AF54" i="16"/>
  <c r="R42" i="16"/>
  <c r="R46" i="16"/>
  <c r="AF45" i="16"/>
  <c r="R45" i="16"/>
  <c r="R38" i="16"/>
  <c r="AF43" i="16"/>
  <c r="R50" i="16"/>
  <c r="R47" i="16"/>
  <c r="S82" i="16"/>
  <c r="S45" i="17" s="1"/>
  <c r="S81" i="16"/>
  <c r="S44" i="17" s="1"/>
  <c r="S65" i="16"/>
  <c r="S28" i="17" s="1"/>
  <c r="S83" i="16"/>
  <c r="S46" i="17" s="1"/>
  <c r="AG82" i="16"/>
  <c r="AG45" i="17" s="1"/>
  <c r="AG65" i="16"/>
  <c r="AG28" i="17" s="1"/>
  <c r="AG83" i="16"/>
  <c r="AG46" i="17" s="1"/>
  <c r="AG81" i="16"/>
  <c r="AG44" i="17" s="1"/>
  <c r="AG30" i="16"/>
  <c r="AG31" i="16"/>
  <c r="AG29" i="16"/>
  <c r="AG13" i="16"/>
  <c r="S31" i="16"/>
  <c r="S29" i="16"/>
  <c r="S13" i="16"/>
  <c r="S30" i="16"/>
  <c r="AE48" i="17"/>
  <c r="R29" i="17"/>
  <c r="R33" i="17"/>
  <c r="AE59" i="16"/>
  <c r="R111" i="16"/>
  <c r="R43" i="17"/>
  <c r="R39" i="17"/>
  <c r="R32" i="17"/>
  <c r="AF42" i="17"/>
  <c r="AF41" i="17"/>
  <c r="AF111" i="16"/>
  <c r="R42" i="17"/>
  <c r="AF24" i="17"/>
  <c r="AF85" i="16"/>
  <c r="AF26" i="17"/>
  <c r="R24" i="17"/>
  <c r="R85" i="16"/>
  <c r="S12" i="16"/>
  <c r="S32" i="16"/>
  <c r="S21" i="16"/>
  <c r="S20" i="16"/>
  <c r="S22" i="16"/>
  <c r="S23" i="16"/>
  <c r="S72" i="16"/>
  <c r="S35" i="17" s="1"/>
  <c r="S84" i="16"/>
  <c r="S47" i="17" s="1"/>
  <c r="S64" i="16"/>
  <c r="S27" i="17" s="1"/>
  <c r="S75" i="16"/>
  <c r="S38" i="17" s="1"/>
  <c r="S90" i="16"/>
  <c r="S74" i="16"/>
  <c r="S37" i="17" s="1"/>
  <c r="S98" i="16"/>
  <c r="S110" i="16"/>
  <c r="S100" i="16"/>
  <c r="S101" i="16"/>
  <c r="S73" i="16"/>
  <c r="S99" i="16"/>
  <c r="S25" i="16"/>
  <c r="S17" i="16"/>
  <c r="S28" i="16"/>
  <c r="S27" i="16"/>
  <c r="S14" i="16"/>
  <c r="S16" i="16"/>
  <c r="S18" i="16"/>
  <c r="S9" i="16"/>
  <c r="S11" i="16"/>
  <c r="S15" i="16"/>
  <c r="S26" i="16"/>
  <c r="S10" i="16"/>
  <c r="S24" i="16"/>
  <c r="S19" i="16"/>
  <c r="S70" i="16"/>
  <c r="S33" i="17" s="1"/>
  <c r="S76" i="16"/>
  <c r="S39" i="17" s="1"/>
  <c r="S62" i="16"/>
  <c r="S25" i="17" s="1"/>
  <c r="S66" i="16"/>
  <c r="S29" i="17" s="1"/>
  <c r="S63" i="16"/>
  <c r="S26" i="17" s="1"/>
  <c r="S71" i="16"/>
  <c r="S77" i="16"/>
  <c r="S40" i="17" s="1"/>
  <c r="S69" i="16"/>
  <c r="S32" i="17" s="1"/>
  <c r="S78" i="16"/>
  <c r="S41" i="17" s="1"/>
  <c r="S61" i="16"/>
  <c r="S80" i="16"/>
  <c r="S43" i="17" s="1"/>
  <c r="S67" i="16"/>
  <c r="S30" i="17" s="1"/>
  <c r="S68" i="16"/>
  <c r="S31" i="17" s="1"/>
  <c r="S79" i="16"/>
  <c r="S42" i="17" s="1"/>
  <c r="S94" i="16"/>
  <c r="S87" i="16"/>
  <c r="S102" i="16"/>
  <c r="S96" i="16"/>
  <c r="S92" i="16"/>
  <c r="S88" i="16"/>
  <c r="S93" i="16"/>
  <c r="S89" i="16"/>
  <c r="S105" i="16"/>
  <c r="S97" i="16"/>
  <c r="S103" i="16"/>
  <c r="S104" i="16"/>
  <c r="S95" i="16"/>
  <c r="S106" i="16"/>
  <c r="Q59" i="16"/>
  <c r="AG22" i="16"/>
  <c r="AG20" i="16"/>
  <c r="AG23" i="16"/>
  <c r="AG12" i="16"/>
  <c r="AG21" i="16"/>
  <c r="AG64" i="16"/>
  <c r="AG27" i="17" s="1"/>
  <c r="AG32" i="16"/>
  <c r="AG72" i="16"/>
  <c r="AG35" i="17" s="1"/>
  <c r="AG74" i="16"/>
  <c r="AG37" i="17" s="1"/>
  <c r="AG90" i="16"/>
  <c r="AG75" i="16"/>
  <c r="AG38" i="17" s="1"/>
  <c r="AG84" i="16"/>
  <c r="AG47" i="17" s="1"/>
  <c r="AG110" i="16"/>
  <c r="AG73" i="16"/>
  <c r="AG36" i="17" s="1"/>
  <c r="AG98" i="16"/>
  <c r="AG100" i="16"/>
  <c r="AG101" i="16"/>
  <c r="AG99" i="16"/>
  <c r="AG9" i="16"/>
  <c r="AG17" i="16"/>
  <c r="AG26" i="16"/>
  <c r="AG27" i="16"/>
  <c r="AG19" i="16"/>
  <c r="AG25" i="16"/>
  <c r="AG18" i="16"/>
  <c r="AG28" i="16"/>
  <c r="AG16" i="16"/>
  <c r="AG24" i="16"/>
  <c r="AG10" i="16"/>
  <c r="AG11" i="16"/>
  <c r="AG15" i="16"/>
  <c r="AG14" i="16"/>
  <c r="AG76" i="16"/>
  <c r="AG39" i="17" s="1"/>
  <c r="AG70" i="16"/>
  <c r="AG33" i="17" s="1"/>
  <c r="AG79" i="16"/>
  <c r="AG42" i="17" s="1"/>
  <c r="AG71" i="16"/>
  <c r="AG34" i="17" s="1"/>
  <c r="AG67" i="16"/>
  <c r="AG30" i="17" s="1"/>
  <c r="AG66" i="16"/>
  <c r="AG29" i="17" s="1"/>
  <c r="AG63" i="16"/>
  <c r="AG26" i="17" s="1"/>
  <c r="AG62" i="16"/>
  <c r="AG25" i="17" s="1"/>
  <c r="AG78" i="16"/>
  <c r="AG41" i="17" s="1"/>
  <c r="AG80" i="16"/>
  <c r="AG43" i="17" s="1"/>
  <c r="AG69" i="16"/>
  <c r="AG32" i="17" s="1"/>
  <c r="AG68" i="16"/>
  <c r="AG61" i="16"/>
  <c r="AG77" i="16"/>
  <c r="AG40" i="17" s="1"/>
  <c r="AG93" i="16"/>
  <c r="AG89" i="16"/>
  <c r="AG96" i="16"/>
  <c r="AG106" i="16"/>
  <c r="AG105" i="16"/>
  <c r="AG97" i="16"/>
  <c r="AG87" i="16"/>
  <c r="AG94" i="16"/>
  <c r="AG88" i="16"/>
  <c r="AG103" i="16"/>
  <c r="AG102" i="16"/>
  <c r="AG104" i="16"/>
  <c r="AG95" i="16"/>
  <c r="AG92" i="16"/>
  <c r="R41" i="17"/>
  <c r="AF32" i="24" a="1"/>
  <c r="AF32" i="24" s="1"/>
  <c r="AF30" i="24" a="1"/>
  <c r="AF30" i="24" s="1"/>
  <c r="AF25" i="24" a="1"/>
  <c r="AF25" i="24" s="1"/>
  <c r="AF24" i="24" a="1"/>
  <c r="AF24" i="24" s="1"/>
  <c r="AF22" i="24" a="1"/>
  <c r="AF22" i="24" s="1"/>
  <c r="AF17" i="24" a="1"/>
  <c r="AF17" i="24" s="1"/>
  <c r="AF11" i="24" a="1"/>
  <c r="AF11" i="24" s="1"/>
  <c r="AF16" i="24" a="1"/>
  <c r="AF16" i="24" s="1"/>
  <c r="AF14" i="24" a="1"/>
  <c r="AF14" i="24" s="1"/>
  <c r="AF9" i="24" a="1"/>
  <c r="AF9" i="24" s="1"/>
  <c r="AF29" i="24" a="1"/>
  <c r="AF29" i="24" s="1"/>
  <c r="AF31" i="24" a="1"/>
  <c r="AF31" i="24" s="1"/>
  <c r="AF23" i="24" a="1"/>
  <c r="AF23" i="24" s="1"/>
  <c r="AF28" i="24" a="1"/>
  <c r="AF28" i="24" s="1"/>
  <c r="AF26" i="24" a="1"/>
  <c r="AF26" i="24" s="1"/>
  <c r="AF21" i="24" a="1"/>
  <c r="AF21" i="24" s="1"/>
  <c r="AF20" i="24" a="1"/>
  <c r="AF20" i="24" s="1"/>
  <c r="AF18" i="24" a="1"/>
  <c r="AF18" i="24" s="1"/>
  <c r="AF13" i="24" a="1"/>
  <c r="AF13" i="24" s="1"/>
  <c r="AF27" i="24" a="1"/>
  <c r="AF27" i="24" s="1"/>
  <c r="AF12" i="24" a="1"/>
  <c r="AF12" i="24" s="1"/>
  <c r="AF15" i="24" a="1"/>
  <c r="AF15" i="24" s="1"/>
  <c r="AF10" i="24" a="1"/>
  <c r="AF10" i="24" s="1"/>
  <c r="AF19" i="24" a="1"/>
  <c r="AF19" i="24" s="1"/>
  <c r="AF31" i="23" a="1"/>
  <c r="AF31" i="23" s="1"/>
  <c r="AF30" i="23" a="1"/>
  <c r="AF30" i="23" s="1"/>
  <c r="AF29" i="23" a="1"/>
  <c r="AF29" i="23" s="1"/>
  <c r="AF32" i="23" a="1"/>
  <c r="AF32" i="23" s="1"/>
  <c r="AF28" i="23" a="1"/>
  <c r="AF28" i="23" s="1"/>
  <c r="AF26" i="23" a="1"/>
  <c r="AF26" i="23" s="1"/>
  <c r="AF25" i="23" a="1"/>
  <c r="AF25" i="23" s="1"/>
  <c r="AF10" i="23" a="1"/>
  <c r="AF10" i="23" s="1"/>
  <c r="AF27" i="23" a="1"/>
  <c r="AF27" i="23" s="1"/>
  <c r="AF21" i="23" a="1"/>
  <c r="AF21" i="23" s="1"/>
  <c r="AF24" i="23" a="1"/>
  <c r="AF24" i="23" s="1"/>
  <c r="AF22" i="23" a="1"/>
  <c r="AF22" i="23" s="1"/>
  <c r="AF19" i="23" a="1"/>
  <c r="AF19" i="23" s="1"/>
  <c r="AF18" i="23" a="1"/>
  <c r="AF18" i="23" s="1"/>
  <c r="AF17" i="23" a="1"/>
  <c r="AF17" i="23" s="1"/>
  <c r="AF23" i="23" a="1"/>
  <c r="AF23" i="23" s="1"/>
  <c r="AF20" i="23" a="1"/>
  <c r="AF20" i="23" s="1"/>
  <c r="AF16" i="23" a="1"/>
  <c r="AF16" i="23" s="1"/>
  <c r="AF13" i="23" a="1"/>
  <c r="AF13" i="23" s="1"/>
  <c r="AF15" i="23" a="1"/>
  <c r="AF15" i="23" s="1"/>
  <c r="AF14" i="23" a="1"/>
  <c r="AF14" i="23" s="1"/>
  <c r="AF12" i="23" a="1"/>
  <c r="AF12" i="23" s="1"/>
  <c r="AF9" i="23" a="1"/>
  <c r="AF9" i="23" s="1"/>
  <c r="AF11" i="23" a="1"/>
  <c r="AF11" i="23" s="1"/>
  <c r="AG30" i="21" a="1"/>
  <c r="AG30" i="21" s="1"/>
  <c r="AG22" i="21" a="1"/>
  <c r="AG22" i="21" s="1"/>
  <c r="AG14" i="21" a="1"/>
  <c r="AG14" i="21" s="1"/>
  <c r="AG10" i="21" a="1"/>
  <c r="AG10" i="21" s="1"/>
  <c r="AG31" i="21" a="1"/>
  <c r="AG31" i="21" s="1"/>
  <c r="AG23" i="21" a="1"/>
  <c r="AG23" i="21" s="1"/>
  <c r="AG15" i="21" a="1"/>
  <c r="AG15" i="21" s="1"/>
  <c r="AG32" i="21" a="1"/>
  <c r="AG32" i="21" s="1"/>
  <c r="AG24" i="21" a="1"/>
  <c r="AG24" i="21" s="1"/>
  <c r="AG16" i="21" a="1"/>
  <c r="AG16" i="21" s="1"/>
  <c r="AG17" i="21" a="1"/>
  <c r="AG17" i="21" s="1"/>
  <c r="AG25" i="21" a="1"/>
  <c r="AG25" i="21" s="1"/>
  <c r="AG26" i="21" a="1"/>
  <c r="AG26" i="21" s="1"/>
  <c r="AG18" i="21" a="1"/>
  <c r="AG18" i="21" s="1"/>
  <c r="AG11" i="21" a="1"/>
  <c r="AG11" i="21" s="1"/>
  <c r="AG27" i="21" a="1"/>
  <c r="AG27" i="21" s="1"/>
  <c r="AG19" i="21" a="1"/>
  <c r="AG19" i="21" s="1"/>
  <c r="AG9" i="21" a="1"/>
  <c r="AG9" i="21" s="1"/>
  <c r="AG28" i="21" a="1"/>
  <c r="AG28" i="21" s="1"/>
  <c r="AG20" i="21" a="1"/>
  <c r="AG20" i="21" s="1"/>
  <c r="AG12" i="21" a="1"/>
  <c r="AG12" i="21" s="1"/>
  <c r="AG29" i="21" a="1"/>
  <c r="AG29" i="21" s="1"/>
  <c r="AG21" i="21" a="1"/>
  <c r="AG21" i="21" s="1"/>
  <c r="AG13" i="21" a="1"/>
  <c r="AG13" i="21" s="1"/>
  <c r="AG7" i="24"/>
  <c r="AG33" i="24" s="1" a="1"/>
  <c r="AG33" i="24" s="1"/>
  <c r="AG7" i="23"/>
  <c r="AG33" i="23" s="1" a="1"/>
  <c r="AG33" i="23" s="1"/>
  <c r="AH7" i="21"/>
  <c r="AH33" i="21" s="1" a="1"/>
  <c r="AH33" i="21" s="1"/>
  <c r="R33" i="16"/>
  <c r="Q48" i="17"/>
  <c r="AF33" i="16"/>
  <c r="T7" i="17"/>
  <c r="T7" i="16"/>
  <c r="T91" i="16" s="1"/>
  <c r="U91" i="16" s="1"/>
  <c r="AH7" i="16"/>
  <c r="AH91" i="16" s="1"/>
  <c r="AI91" i="16" s="1"/>
  <c r="AG53" i="16" l="1"/>
  <c r="AG47" i="16"/>
  <c r="S48" i="16"/>
  <c r="S46" i="16"/>
  <c r="S58" i="16"/>
  <c r="S38" i="16"/>
  <c r="AG58" i="16"/>
  <c r="AG57" i="16"/>
  <c r="AG51" i="16"/>
  <c r="S54" i="16"/>
  <c r="AG45" i="16"/>
  <c r="S43" i="16"/>
  <c r="S51" i="16"/>
  <c r="S47" i="16"/>
  <c r="AG52" i="16"/>
  <c r="AG43" i="16"/>
  <c r="AG38" i="16"/>
  <c r="AG35" i="16"/>
  <c r="AG49" i="16"/>
  <c r="S45" i="16"/>
  <c r="AG46" i="16"/>
  <c r="S50" i="16"/>
  <c r="S56" i="16"/>
  <c r="AF59" i="16"/>
  <c r="AG48" i="16"/>
  <c r="S36" i="16"/>
  <c r="S39" i="16"/>
  <c r="AG40" i="16"/>
  <c r="S52" i="16"/>
  <c r="S55" i="16"/>
  <c r="AG41" i="16"/>
  <c r="S41" i="16"/>
  <c r="S57" i="16"/>
  <c r="AG37" i="16"/>
  <c r="S37" i="16"/>
  <c r="AG39" i="16"/>
  <c r="AG36" i="16"/>
  <c r="S35" i="16"/>
  <c r="AG55" i="16"/>
  <c r="AG50" i="16"/>
  <c r="S44" i="16"/>
  <c r="AG42" i="16"/>
  <c r="S42" i="16"/>
  <c r="AG56" i="16"/>
  <c r="AG54" i="16"/>
  <c r="S40" i="16"/>
  <c r="AG44" i="16"/>
  <c r="S53" i="16"/>
  <c r="S49" i="16"/>
  <c r="AH82" i="16"/>
  <c r="AH83" i="16"/>
  <c r="AH65" i="16"/>
  <c r="AH81" i="16"/>
  <c r="T82" i="16"/>
  <c r="T83" i="16"/>
  <c r="T65" i="16"/>
  <c r="T81" i="16"/>
  <c r="AH29" i="16"/>
  <c r="AH31" i="16"/>
  <c r="AH30" i="16"/>
  <c r="AH13" i="16"/>
  <c r="T29" i="16"/>
  <c r="T31" i="16"/>
  <c r="T30" i="16"/>
  <c r="T13" i="16"/>
  <c r="T39" i="16" s="1"/>
  <c r="R48" i="17"/>
  <c r="AH20" i="16"/>
  <c r="AH23" i="16"/>
  <c r="AH32" i="16"/>
  <c r="AH22" i="16"/>
  <c r="AH21" i="16"/>
  <c r="AH12" i="16"/>
  <c r="AH74" i="16"/>
  <c r="AH64" i="16"/>
  <c r="AH90" i="16"/>
  <c r="AH84" i="16"/>
  <c r="AH72" i="16"/>
  <c r="AH75" i="16"/>
  <c r="AH110" i="16"/>
  <c r="AH98" i="16"/>
  <c r="AI98" i="16" s="1"/>
  <c r="AH73" i="16"/>
  <c r="AH100" i="16"/>
  <c r="AH101" i="16"/>
  <c r="AH99" i="16"/>
  <c r="AH9" i="16"/>
  <c r="AH14" i="16"/>
  <c r="AH19" i="16"/>
  <c r="AH27" i="16"/>
  <c r="AH25" i="16"/>
  <c r="AH16" i="16"/>
  <c r="AH28" i="16"/>
  <c r="AH11" i="16"/>
  <c r="AH24" i="16"/>
  <c r="AH17" i="16"/>
  <c r="AH10" i="16"/>
  <c r="AH15" i="16"/>
  <c r="AH26" i="16"/>
  <c r="AH18" i="16"/>
  <c r="AH63" i="16"/>
  <c r="AH26" i="17" s="1"/>
  <c r="AH79" i="16"/>
  <c r="AH42" i="17" s="1"/>
  <c r="AH67" i="16"/>
  <c r="AH30" i="17" s="1"/>
  <c r="AH71" i="16"/>
  <c r="AH34" i="17" s="1"/>
  <c r="AH66" i="16"/>
  <c r="AH29" i="17" s="1"/>
  <c r="AI29" i="17" s="1"/>
  <c r="AH62" i="16"/>
  <c r="AH25" i="17" s="1"/>
  <c r="AH68" i="16"/>
  <c r="AH31" i="17" s="1"/>
  <c r="AH78" i="16"/>
  <c r="AH41" i="17" s="1"/>
  <c r="AH80" i="16"/>
  <c r="AH76" i="16"/>
  <c r="AH39" i="17" s="1"/>
  <c r="AH70" i="16"/>
  <c r="AH33" i="17" s="1"/>
  <c r="AH61" i="16"/>
  <c r="AI61" i="16" s="1"/>
  <c r="AH69" i="16"/>
  <c r="AH32" i="17" s="1"/>
  <c r="AH77" i="16"/>
  <c r="AH40" i="17" s="1"/>
  <c r="AH106" i="16"/>
  <c r="AH103" i="16"/>
  <c r="AI103" i="16" s="1"/>
  <c r="AH96" i="16"/>
  <c r="AH105" i="16"/>
  <c r="AI105" i="16" s="1"/>
  <c r="AH87" i="16"/>
  <c r="AH97" i="16"/>
  <c r="AI97" i="16" s="1"/>
  <c r="AH102" i="16"/>
  <c r="AH88" i="16"/>
  <c r="AH104" i="16"/>
  <c r="AI104" i="16" s="1"/>
  <c r="AH95" i="16"/>
  <c r="AH92" i="16"/>
  <c r="AH89" i="16"/>
  <c r="AI89" i="16" s="1"/>
  <c r="AH94" i="16"/>
  <c r="AH93" i="16"/>
  <c r="AI93" i="16" s="1"/>
  <c r="T12" i="16"/>
  <c r="T20" i="16"/>
  <c r="T21" i="16"/>
  <c r="T23" i="16"/>
  <c r="T22" i="16"/>
  <c r="T64" i="16"/>
  <c r="T32" i="16"/>
  <c r="T72" i="16"/>
  <c r="T75" i="16"/>
  <c r="T90" i="16"/>
  <c r="T84" i="16"/>
  <c r="T74" i="16"/>
  <c r="T98" i="16"/>
  <c r="T110" i="16"/>
  <c r="T100" i="16"/>
  <c r="U100" i="16" s="1"/>
  <c r="T101" i="16"/>
  <c r="T73" i="16"/>
  <c r="T36" i="17" s="1"/>
  <c r="T99" i="16"/>
  <c r="T27" i="16"/>
  <c r="T28" i="16"/>
  <c r="T14" i="16"/>
  <c r="T17" i="16"/>
  <c r="T11" i="16"/>
  <c r="T15" i="16"/>
  <c r="T9" i="16"/>
  <c r="T26" i="16"/>
  <c r="T10" i="16"/>
  <c r="T24" i="16"/>
  <c r="T19" i="16"/>
  <c r="T18" i="16"/>
  <c r="T25" i="16"/>
  <c r="T16" i="16"/>
  <c r="T80" i="16"/>
  <c r="T43" i="17" s="1"/>
  <c r="T70" i="16"/>
  <c r="T33" i="17" s="1"/>
  <c r="T62" i="16"/>
  <c r="T25" i="17" s="1"/>
  <c r="T66" i="16"/>
  <c r="T29" i="17" s="1"/>
  <c r="T71" i="16"/>
  <c r="T34" i="17" s="1"/>
  <c r="T77" i="16"/>
  <c r="T40" i="17" s="1"/>
  <c r="T78" i="16"/>
  <c r="T76" i="16"/>
  <c r="T39" i="17" s="1"/>
  <c r="T61" i="16"/>
  <c r="T67" i="16"/>
  <c r="T68" i="16"/>
  <c r="T69" i="16"/>
  <c r="T32" i="17" s="1"/>
  <c r="T63" i="16"/>
  <c r="T26" i="17" s="1"/>
  <c r="T79" i="16"/>
  <c r="T96" i="16"/>
  <c r="T105" i="16"/>
  <c r="T87" i="16"/>
  <c r="T106" i="16"/>
  <c r="U106" i="16" s="1"/>
  <c r="T93" i="16"/>
  <c r="T103" i="16"/>
  <c r="T97" i="16"/>
  <c r="T88" i="16"/>
  <c r="T104" i="16"/>
  <c r="T89" i="16"/>
  <c r="U89" i="16" s="1"/>
  <c r="T94" i="16"/>
  <c r="U94" i="16" s="1"/>
  <c r="T95" i="16"/>
  <c r="U95" i="16" s="1"/>
  <c r="T92" i="16"/>
  <c r="T102" i="16"/>
  <c r="U102" i="16" s="1"/>
  <c r="S24" i="17"/>
  <c r="S85" i="16"/>
  <c r="S111" i="16"/>
  <c r="AG111" i="16"/>
  <c r="AG24" i="17"/>
  <c r="AG85" i="16"/>
  <c r="R59" i="16"/>
  <c r="AG31" i="17"/>
  <c r="AI68" i="16"/>
  <c r="S34" i="17"/>
  <c r="AI76" i="16"/>
  <c r="S36" i="17"/>
  <c r="U73" i="16"/>
  <c r="AI94" i="16"/>
  <c r="AG16" i="24" a="1"/>
  <c r="AG16" i="24" s="1"/>
  <c r="AG31" i="24" a="1"/>
  <c r="AG31" i="24" s="1"/>
  <c r="AG26" i="24" a="1"/>
  <c r="AG26" i="24" s="1"/>
  <c r="AG29" i="24" a="1"/>
  <c r="AG29" i="24" s="1"/>
  <c r="AG23" i="24" a="1"/>
  <c r="AG23" i="24" s="1"/>
  <c r="AG18" i="24" a="1"/>
  <c r="AG18" i="24" s="1"/>
  <c r="AG21" i="24" a="1"/>
  <c r="AG21" i="24" s="1"/>
  <c r="AG15" i="24" a="1"/>
  <c r="AG15" i="24" s="1"/>
  <c r="AG28" i="24" a="1"/>
  <c r="AG28" i="24" s="1"/>
  <c r="AG10" i="24" a="1"/>
  <c r="AG10" i="24" s="1"/>
  <c r="AG13" i="24" a="1"/>
  <c r="AG13" i="24" s="1"/>
  <c r="AG20" i="24" a="1"/>
  <c r="AG20" i="24" s="1"/>
  <c r="AG30" i="24" a="1"/>
  <c r="AG30" i="24" s="1"/>
  <c r="AG12" i="24" a="1"/>
  <c r="AG12" i="24" s="1"/>
  <c r="AG27" i="24" a="1"/>
  <c r="AG27" i="24" s="1"/>
  <c r="AG22" i="24" a="1"/>
  <c r="AG22" i="24" s="1"/>
  <c r="AG25" i="24" a="1"/>
  <c r="AG25" i="24" s="1"/>
  <c r="AG19" i="24" a="1"/>
  <c r="AG19" i="24" s="1"/>
  <c r="AG32" i="24" a="1"/>
  <c r="AG32" i="24" s="1"/>
  <c r="AG14" i="24" a="1"/>
  <c r="AG14" i="24" s="1"/>
  <c r="AG17" i="24" a="1"/>
  <c r="AG17" i="24" s="1"/>
  <c r="AG11" i="24" a="1"/>
  <c r="AG11" i="24" s="1"/>
  <c r="AG24" i="24" a="1"/>
  <c r="AG24" i="24" s="1"/>
  <c r="AG9" i="24" a="1"/>
  <c r="AG9" i="24" s="1"/>
  <c r="AG10" i="23" a="1"/>
  <c r="AG10" i="23" s="1"/>
  <c r="AG12" i="23" a="1"/>
  <c r="AG12" i="23" s="1"/>
  <c r="AG31" i="23" a="1"/>
  <c r="AG31" i="23" s="1"/>
  <c r="AG30" i="23" a="1"/>
  <c r="AG30" i="23" s="1"/>
  <c r="AG29" i="23" a="1"/>
  <c r="AG29" i="23" s="1"/>
  <c r="AG32" i="23" a="1"/>
  <c r="AG32" i="23" s="1"/>
  <c r="AG28" i="23" a="1"/>
  <c r="AG28" i="23" s="1"/>
  <c r="AG26" i="23" a="1"/>
  <c r="AG26" i="23" s="1"/>
  <c r="AG25" i="23" a="1"/>
  <c r="AG25" i="23" s="1"/>
  <c r="AG27" i="23" a="1"/>
  <c r="AG27" i="23" s="1"/>
  <c r="AG21" i="23" a="1"/>
  <c r="AG21" i="23" s="1"/>
  <c r="AG24" i="23" a="1"/>
  <c r="AG24" i="23" s="1"/>
  <c r="AG23" i="23" a="1"/>
  <c r="AG23" i="23" s="1"/>
  <c r="AG22" i="23" a="1"/>
  <c r="AG22" i="23" s="1"/>
  <c r="AG20" i="23" a="1"/>
  <c r="AG20" i="23" s="1"/>
  <c r="AG19" i="23" a="1"/>
  <c r="AG19" i="23" s="1"/>
  <c r="AG18" i="23" a="1"/>
  <c r="AG18" i="23" s="1"/>
  <c r="AG17" i="23" a="1"/>
  <c r="AG17" i="23" s="1"/>
  <c r="AG16" i="23" a="1"/>
  <c r="AG16" i="23" s="1"/>
  <c r="AG15" i="23" a="1"/>
  <c r="AG15" i="23" s="1"/>
  <c r="AG14" i="23" a="1"/>
  <c r="AG14" i="23" s="1"/>
  <c r="AG13" i="23" a="1"/>
  <c r="AG13" i="23" s="1"/>
  <c r="AG9" i="23" a="1"/>
  <c r="AG9" i="23" s="1"/>
  <c r="AG11" i="23" a="1"/>
  <c r="AG11" i="23" s="1"/>
  <c r="AH30" i="21" a="1"/>
  <c r="AH30" i="21" s="1"/>
  <c r="AH22" i="21" a="1"/>
  <c r="AH22" i="21" s="1"/>
  <c r="AH14" i="21" a="1"/>
  <c r="AH14" i="21" s="1"/>
  <c r="AH31" i="21" a="1"/>
  <c r="AH31" i="21" s="1"/>
  <c r="AH23" i="21" a="1"/>
  <c r="AH23" i="21" s="1"/>
  <c r="AH15" i="21" a="1"/>
  <c r="AH15" i="21" s="1"/>
  <c r="AH32" i="21" a="1"/>
  <c r="AH32" i="21" s="1"/>
  <c r="AH24" i="21" a="1"/>
  <c r="AH24" i="21" s="1"/>
  <c r="AH16" i="21" a="1"/>
  <c r="AH16" i="21" s="1"/>
  <c r="AH25" i="21" a="1"/>
  <c r="AH25" i="21" s="1"/>
  <c r="AH17" i="21" a="1"/>
  <c r="AH17" i="21" s="1"/>
  <c r="AH26" i="21" a="1"/>
  <c r="AH26" i="21" s="1"/>
  <c r="AH18" i="21" a="1"/>
  <c r="AH18" i="21" s="1"/>
  <c r="AH10" i="21" a="1"/>
  <c r="AH10" i="21" s="1"/>
  <c r="AH27" i="21" a="1"/>
  <c r="AH27" i="21" s="1"/>
  <c r="AH19" i="21" a="1"/>
  <c r="AH19" i="21" s="1"/>
  <c r="AH11" i="21" a="1"/>
  <c r="AH11" i="21" s="1"/>
  <c r="AH9" i="21" a="1"/>
  <c r="AH9" i="21" s="1"/>
  <c r="AH28" i="21" a="1"/>
  <c r="AH28" i="21" s="1"/>
  <c r="AH20" i="21" a="1"/>
  <c r="AH20" i="21" s="1"/>
  <c r="AH12" i="21" a="1"/>
  <c r="AH12" i="21" s="1"/>
  <c r="AH29" i="21" a="1"/>
  <c r="AH29" i="21" s="1"/>
  <c r="AH21" i="21" a="1"/>
  <c r="AH21" i="21" s="1"/>
  <c r="AH13" i="21" a="1"/>
  <c r="AH13" i="21" s="1"/>
  <c r="AH7" i="24"/>
  <c r="AH33" i="24" s="1" a="1"/>
  <c r="AH33" i="24" s="1"/>
  <c r="AH7" i="23"/>
  <c r="AH33" i="23" s="1" a="1"/>
  <c r="AH33" i="23" s="1"/>
  <c r="AI7" i="21"/>
  <c r="AI33" i="21" s="1" a="1"/>
  <c r="AI33" i="21" s="1"/>
  <c r="S33" i="16"/>
  <c r="AG33" i="16"/>
  <c r="AF48" i="17"/>
  <c r="T58" i="16" l="1"/>
  <c r="AH58" i="16"/>
  <c r="AH46" i="16"/>
  <c r="T48" i="16"/>
  <c r="T41" i="16"/>
  <c r="AH40" i="16"/>
  <c r="AH48" i="16"/>
  <c r="U82" i="16"/>
  <c r="T45" i="17"/>
  <c r="U45" i="17" s="1"/>
  <c r="T37" i="16"/>
  <c r="AH35" i="16"/>
  <c r="AI81" i="16"/>
  <c r="AH44" i="17"/>
  <c r="AI44" i="17" s="1"/>
  <c r="T43" i="16"/>
  <c r="AH49" i="16"/>
  <c r="AI65" i="16"/>
  <c r="AH28" i="17"/>
  <c r="AI28" i="17" s="1"/>
  <c r="T40" i="16"/>
  <c r="U40" i="16" s="1"/>
  <c r="AI83" i="16"/>
  <c r="AH46" i="17"/>
  <c r="AI46" i="17" s="1"/>
  <c r="T54" i="16"/>
  <c r="T49" i="16"/>
  <c r="AH44" i="16"/>
  <c r="AI82" i="16"/>
  <c r="AH45" i="17"/>
  <c r="AI45" i="17" s="1"/>
  <c r="T53" i="16"/>
  <c r="U53" i="16" s="1"/>
  <c r="T47" i="16"/>
  <c r="U47" i="16" s="1"/>
  <c r="AH52" i="16"/>
  <c r="AI52" i="16" s="1"/>
  <c r="U20" i="16"/>
  <c r="T46" i="16"/>
  <c r="AH41" i="16"/>
  <c r="AI41" i="16" s="1"/>
  <c r="U30" i="16"/>
  <c r="T56" i="16"/>
  <c r="U56" i="16" s="1"/>
  <c r="T38" i="16"/>
  <c r="U38" i="16" s="1"/>
  <c r="AH36" i="16"/>
  <c r="AI36" i="16" s="1"/>
  <c r="U31" i="16"/>
  <c r="T57" i="16"/>
  <c r="U57" i="16" s="1"/>
  <c r="T42" i="16"/>
  <c r="AH43" i="16"/>
  <c r="U29" i="16"/>
  <c r="T55" i="16"/>
  <c r="U55" i="16" s="1"/>
  <c r="T51" i="16"/>
  <c r="U51" i="16" s="1"/>
  <c r="AH50" i="16"/>
  <c r="AI50" i="16" s="1"/>
  <c r="AH39" i="16"/>
  <c r="AI39" i="16" s="1"/>
  <c r="T44" i="16"/>
  <c r="U44" i="16" s="1"/>
  <c r="AH37" i="16"/>
  <c r="AI37" i="16" s="1"/>
  <c r="AI30" i="16"/>
  <c r="AH56" i="16"/>
  <c r="AI56" i="16" s="1"/>
  <c r="T45" i="16"/>
  <c r="AH54" i="16"/>
  <c r="AI54" i="16" s="1"/>
  <c r="AI31" i="16"/>
  <c r="AH57" i="16"/>
  <c r="AI57" i="16" s="1"/>
  <c r="T50" i="16"/>
  <c r="AH42" i="16"/>
  <c r="AI29" i="16"/>
  <c r="AH55" i="16"/>
  <c r="AI55" i="16" s="1"/>
  <c r="T36" i="16"/>
  <c r="AH51" i="16"/>
  <c r="U81" i="16"/>
  <c r="T44" i="17"/>
  <c r="U44" i="17" s="1"/>
  <c r="T52" i="16"/>
  <c r="U52" i="16" s="1"/>
  <c r="AH53" i="16"/>
  <c r="AH38" i="16"/>
  <c r="AI38" i="16" s="1"/>
  <c r="U65" i="16"/>
  <c r="T28" i="17"/>
  <c r="U28" i="17" s="1"/>
  <c r="T35" i="16"/>
  <c r="AH45" i="16"/>
  <c r="AI45" i="16" s="1"/>
  <c r="AH47" i="16"/>
  <c r="AI47" i="16" s="1"/>
  <c r="U83" i="16"/>
  <c r="T46" i="17"/>
  <c r="U46" i="17" s="1"/>
  <c r="AG48" i="17"/>
  <c r="U13" i="16"/>
  <c r="U39" i="16"/>
  <c r="AI13" i="16"/>
  <c r="AI79" i="16"/>
  <c r="AI62" i="16"/>
  <c r="U80" i="16"/>
  <c r="AI106" i="16"/>
  <c r="AH111" i="16"/>
  <c r="AI102" i="16"/>
  <c r="AI66" i="16"/>
  <c r="U48" i="16"/>
  <c r="AI44" i="16"/>
  <c r="U54" i="16"/>
  <c r="AI69" i="16"/>
  <c r="U62" i="16"/>
  <c r="AI77" i="16"/>
  <c r="U69" i="16"/>
  <c r="U77" i="16"/>
  <c r="T35" i="17"/>
  <c r="U35" i="17" s="1"/>
  <c r="U72" i="16"/>
  <c r="AI35" i="16"/>
  <c r="U36" i="16"/>
  <c r="U88" i="16"/>
  <c r="U43" i="16"/>
  <c r="T27" i="17"/>
  <c r="U27" i="17" s="1"/>
  <c r="U64" i="16"/>
  <c r="AI99" i="16"/>
  <c r="S59" i="16"/>
  <c r="AI48" i="16"/>
  <c r="AI100" i="16"/>
  <c r="AI46" i="16"/>
  <c r="AI20" i="16"/>
  <c r="AH36" i="17"/>
  <c r="AI36" i="17" s="1"/>
  <c r="AI73" i="16"/>
  <c r="U76" i="16"/>
  <c r="AI88" i="16"/>
  <c r="T41" i="17"/>
  <c r="U41" i="17" s="1"/>
  <c r="U78" i="16"/>
  <c r="AI63" i="16"/>
  <c r="AI96" i="16"/>
  <c r="AI71" i="16"/>
  <c r="U99" i="16"/>
  <c r="T111" i="16"/>
  <c r="U87" i="16"/>
  <c r="AI58" i="16"/>
  <c r="AI110" i="16"/>
  <c r="AI70" i="16"/>
  <c r="AI67" i="16"/>
  <c r="AH24" i="17"/>
  <c r="AH85" i="16"/>
  <c r="AH38" i="17"/>
  <c r="AI38" i="17" s="1"/>
  <c r="AI75" i="16"/>
  <c r="AI78" i="16"/>
  <c r="AI42" i="16"/>
  <c r="AH35" i="17"/>
  <c r="AI35" i="17" s="1"/>
  <c r="AI72" i="16"/>
  <c r="U41" i="16"/>
  <c r="U93" i="16"/>
  <c r="U49" i="16"/>
  <c r="U101" i="16"/>
  <c r="AI87" i="16"/>
  <c r="U70" i="16"/>
  <c r="U71" i="16"/>
  <c r="T42" i="17"/>
  <c r="U42" i="17" s="1"/>
  <c r="U79" i="16"/>
  <c r="U58" i="16"/>
  <c r="U110" i="16"/>
  <c r="AH47" i="17"/>
  <c r="AI47" i="17" s="1"/>
  <c r="AI84" i="16"/>
  <c r="AI49" i="16"/>
  <c r="AI101" i="16"/>
  <c r="U46" i="16"/>
  <c r="U98" i="16"/>
  <c r="AI40" i="16"/>
  <c r="AI92" i="16"/>
  <c r="AH43" i="17"/>
  <c r="AI43" i="17" s="1"/>
  <c r="AI80" i="16"/>
  <c r="AI90" i="16"/>
  <c r="U37" i="16"/>
  <c r="U104" i="16"/>
  <c r="U50" i="16"/>
  <c r="T37" i="17"/>
  <c r="U37" i="17" s="1"/>
  <c r="U74" i="16"/>
  <c r="AI43" i="16"/>
  <c r="AI95" i="16"/>
  <c r="AH27" i="17"/>
  <c r="AI27" i="17" s="1"/>
  <c r="AI64" i="16"/>
  <c r="U66" i="16"/>
  <c r="T47" i="17"/>
  <c r="U47" i="17" s="1"/>
  <c r="U84" i="16"/>
  <c r="AI51" i="16"/>
  <c r="AH37" i="17"/>
  <c r="AI37" i="17" s="1"/>
  <c r="AI74" i="16"/>
  <c r="U63" i="16"/>
  <c r="U105" i="16"/>
  <c r="T31" i="17"/>
  <c r="U31" i="17" s="1"/>
  <c r="U68" i="16"/>
  <c r="U103" i="16"/>
  <c r="T30" i="17"/>
  <c r="U30" i="17" s="1"/>
  <c r="U67" i="16"/>
  <c r="U90" i="16"/>
  <c r="AI53" i="16"/>
  <c r="U92" i="16"/>
  <c r="U96" i="16"/>
  <c r="U45" i="16"/>
  <c r="U97" i="16"/>
  <c r="U42" i="16"/>
  <c r="T24" i="17"/>
  <c r="U24" i="17" s="1"/>
  <c r="T85" i="16"/>
  <c r="U61" i="16"/>
  <c r="T38" i="17"/>
  <c r="U38" i="17" s="1"/>
  <c r="U75" i="16"/>
  <c r="AG59" i="16"/>
  <c r="AH15" i="24" a="1"/>
  <c r="AH15" i="24" s="1"/>
  <c r="AH18" i="24" a="1"/>
  <c r="AH18" i="24" s="1"/>
  <c r="AH21" i="24" a="1"/>
  <c r="AH21" i="24" s="1"/>
  <c r="AH20" i="24" a="1"/>
  <c r="AH20" i="24" s="1"/>
  <c r="AH10" i="24" a="1"/>
  <c r="AH10" i="24" s="1"/>
  <c r="AH13" i="24" a="1"/>
  <c r="AH13" i="24" s="1"/>
  <c r="AH12" i="24" a="1"/>
  <c r="AH12" i="24" s="1"/>
  <c r="AH27" i="24" a="1"/>
  <c r="AH27" i="24" s="1"/>
  <c r="AH30" i="24" a="1"/>
  <c r="AH30" i="24" s="1"/>
  <c r="AH32" i="24" a="1"/>
  <c r="AH32" i="24" s="1"/>
  <c r="AH25" i="24" a="1"/>
  <c r="AH25" i="24" s="1"/>
  <c r="AH24" i="24" a="1"/>
  <c r="AH24" i="24" s="1"/>
  <c r="AH19" i="24" a="1"/>
  <c r="AH19" i="24" s="1"/>
  <c r="AH22" i="24" a="1"/>
  <c r="AH22" i="24" s="1"/>
  <c r="AH11" i="24" a="1"/>
  <c r="AH11" i="24" s="1"/>
  <c r="AH14" i="24" a="1"/>
  <c r="AH14" i="24" s="1"/>
  <c r="AH17" i="24" a="1"/>
  <c r="AH17" i="24" s="1"/>
  <c r="AH16" i="24" a="1"/>
  <c r="AH16" i="24" s="1"/>
  <c r="AH28" i="24" a="1"/>
  <c r="AH28" i="24" s="1"/>
  <c r="AH9" i="24" a="1"/>
  <c r="AH9" i="24" s="1"/>
  <c r="AH31" i="24" a="1"/>
  <c r="AH31" i="24" s="1"/>
  <c r="AH23" i="24" a="1"/>
  <c r="AH23" i="24" s="1"/>
  <c r="AH26" i="24" a="1"/>
  <c r="AH26" i="24" s="1"/>
  <c r="AH29" i="24" a="1"/>
  <c r="AH29" i="24" s="1"/>
  <c r="AH10" i="23" a="1"/>
  <c r="AH10" i="23" s="1"/>
  <c r="AH32" i="23" a="1"/>
  <c r="AH32" i="23" s="1"/>
  <c r="AH31" i="23" a="1"/>
  <c r="AH31" i="23" s="1"/>
  <c r="AH30" i="23" a="1"/>
  <c r="AH30" i="23" s="1"/>
  <c r="AH29" i="23" a="1"/>
  <c r="AH29" i="23" s="1"/>
  <c r="AH28" i="23" a="1"/>
  <c r="AH28" i="23" s="1"/>
  <c r="AH26" i="23" a="1"/>
  <c r="AH26" i="23" s="1"/>
  <c r="AH25" i="23" a="1"/>
  <c r="AH25" i="23" s="1"/>
  <c r="AH27" i="23" a="1"/>
  <c r="AH27" i="23" s="1"/>
  <c r="AH21" i="23" a="1"/>
  <c r="AH21" i="23" s="1"/>
  <c r="AH24" i="23" a="1"/>
  <c r="AH24" i="23" s="1"/>
  <c r="AH23" i="23" a="1"/>
  <c r="AH23" i="23" s="1"/>
  <c r="AH22" i="23" a="1"/>
  <c r="AH22" i="23" s="1"/>
  <c r="AH20" i="23" a="1"/>
  <c r="AH20" i="23" s="1"/>
  <c r="AH19" i="23" a="1"/>
  <c r="AH19" i="23" s="1"/>
  <c r="AH18" i="23" a="1"/>
  <c r="AH18" i="23" s="1"/>
  <c r="AH17" i="23" a="1"/>
  <c r="AH17" i="23" s="1"/>
  <c r="AH16" i="23" a="1"/>
  <c r="AH16" i="23" s="1"/>
  <c r="AH9" i="23" a="1"/>
  <c r="AH9" i="23" s="1"/>
  <c r="AH15" i="23" a="1"/>
  <c r="AH15" i="23" s="1"/>
  <c r="AH14" i="23" a="1"/>
  <c r="AH14" i="23" s="1"/>
  <c r="AH13" i="23" a="1"/>
  <c r="AH13" i="23" s="1"/>
  <c r="AH12" i="23" a="1"/>
  <c r="AH12" i="23" s="1"/>
  <c r="AH11" i="23" a="1"/>
  <c r="AH11" i="23" s="1"/>
  <c r="AI31" i="21" a="1"/>
  <c r="AI31" i="21" s="1"/>
  <c r="AI23" i="21" a="1"/>
  <c r="AI23" i="21" s="1"/>
  <c r="AI15" i="21" a="1"/>
  <c r="AI15" i="21" s="1"/>
  <c r="AI32" i="21" a="1"/>
  <c r="AI32" i="21" s="1"/>
  <c r="AI24" i="21" a="1"/>
  <c r="AI24" i="21" s="1"/>
  <c r="AI16" i="21" a="1"/>
  <c r="AI16" i="21" s="1"/>
  <c r="AI25" i="21" a="1"/>
  <c r="AI25" i="21" s="1"/>
  <c r="AI17" i="21" a="1"/>
  <c r="AI17" i="21" s="1"/>
  <c r="AI18" i="21" a="1"/>
  <c r="AI18" i="21" s="1"/>
  <c r="AI26" i="21" a="1"/>
  <c r="AI26" i="21" s="1"/>
  <c r="AI27" i="21" a="1"/>
  <c r="AI27" i="21" s="1"/>
  <c r="AI19" i="21" a="1"/>
  <c r="AI19" i="21" s="1"/>
  <c r="AI9" i="21" a="1"/>
  <c r="AI9" i="21" s="1"/>
  <c r="AI12" i="21" a="1"/>
  <c r="AI12" i="21" s="1"/>
  <c r="AI28" i="21" a="1"/>
  <c r="AI28" i="21" s="1"/>
  <c r="AI20" i="21" a="1"/>
  <c r="AI20" i="21" s="1"/>
  <c r="AI10" i="21" a="1"/>
  <c r="AI10" i="21" s="1"/>
  <c r="AI29" i="21" a="1"/>
  <c r="AI29" i="21" s="1"/>
  <c r="AI21" i="21" a="1"/>
  <c r="AI21" i="21" s="1"/>
  <c r="AI13" i="21" a="1"/>
  <c r="AI13" i="21" s="1"/>
  <c r="AI11" i="21" a="1"/>
  <c r="AI11" i="21" s="1"/>
  <c r="AI30" i="21" a="1"/>
  <c r="AI30" i="21" s="1"/>
  <c r="AI22" i="21" a="1"/>
  <c r="AI22" i="21" s="1"/>
  <c r="AI14" i="21" a="1"/>
  <c r="AI14" i="21" s="1"/>
  <c r="AI7" i="24"/>
  <c r="AI33" i="24" s="1" a="1"/>
  <c r="AI33" i="24" s="1"/>
  <c r="AI7" i="23"/>
  <c r="AI33" i="23" s="1" a="1"/>
  <c r="AI33" i="23" s="1"/>
  <c r="AJ7" i="21"/>
  <c r="AJ33" i="21" s="1" a="1"/>
  <c r="AJ33" i="21" s="1"/>
  <c r="U17" i="16"/>
  <c r="U32" i="17"/>
  <c r="AI16" i="16"/>
  <c r="AI31" i="17"/>
  <c r="U25" i="16"/>
  <c r="U40" i="17"/>
  <c r="AI9" i="16"/>
  <c r="AH33" i="16"/>
  <c r="AI12" i="16"/>
  <c r="U12" i="16"/>
  <c r="U28" i="16"/>
  <c r="U43" i="17"/>
  <c r="AI18" i="16"/>
  <c r="AI33" i="17"/>
  <c r="AI14" i="16"/>
  <c r="AI28" i="16"/>
  <c r="AI23" i="16"/>
  <c r="U23" i="16"/>
  <c r="AI11" i="16"/>
  <c r="AI26" i="17"/>
  <c r="AI27" i="16"/>
  <c r="AI42" i="17"/>
  <c r="U19" i="16"/>
  <c r="AI24" i="16"/>
  <c r="AI39" i="17"/>
  <c r="AI25" i="16"/>
  <c r="AI40" i="17"/>
  <c r="U11" i="16"/>
  <c r="U26" i="17"/>
  <c r="AI26" i="16"/>
  <c r="AI41" i="17"/>
  <c r="U24" i="16"/>
  <c r="U39" i="17"/>
  <c r="U18" i="16"/>
  <c r="U33" i="17"/>
  <c r="AI32" i="16"/>
  <c r="U10" i="16"/>
  <c r="U25" i="17"/>
  <c r="AI22" i="16"/>
  <c r="U32" i="16"/>
  <c r="AI15" i="16"/>
  <c r="AI30" i="17"/>
  <c r="U21" i="16"/>
  <c r="U36" i="17"/>
  <c r="U14" i="16"/>
  <c r="U29" i="17"/>
  <c r="AI19" i="16"/>
  <c r="U15" i="16"/>
  <c r="U22" i="16"/>
  <c r="AI21" i="16"/>
  <c r="U26" i="16"/>
  <c r="U9" i="16"/>
  <c r="T33" i="16"/>
  <c r="AI17" i="16"/>
  <c r="AI32" i="17"/>
  <c r="U16" i="16"/>
  <c r="U27" i="16"/>
  <c r="AI25" i="17"/>
  <c r="AI10" i="16"/>
  <c r="S48" i="17"/>
  <c r="T59" i="16" l="1"/>
  <c r="U35" i="16"/>
  <c r="AI85" i="16"/>
  <c r="U85" i="16"/>
  <c r="U59" i="16"/>
  <c r="AI111" i="16"/>
  <c r="AH59" i="16"/>
  <c r="U111" i="16"/>
  <c r="AI59" i="16"/>
  <c r="AI9" i="24" a="1"/>
  <c r="AI9" i="24" s="1"/>
  <c r="AI22" i="24" a="1"/>
  <c r="AI22" i="24" s="1"/>
  <c r="AI12" i="24" a="1"/>
  <c r="AI12" i="24" s="1"/>
  <c r="AI25" i="24" a="1"/>
  <c r="AI25" i="24" s="1"/>
  <c r="AI32" i="24" a="1"/>
  <c r="AI32" i="24" s="1"/>
  <c r="AI27" i="24" a="1"/>
  <c r="AI27" i="24" s="1"/>
  <c r="AI14" i="24" a="1"/>
  <c r="AI14" i="24" s="1"/>
  <c r="AI13" i="24" a="1"/>
  <c r="AI13" i="24" s="1"/>
  <c r="AI17" i="24" a="1"/>
  <c r="AI17" i="24" s="1"/>
  <c r="AI19" i="24" a="1"/>
  <c r="AI19" i="24" s="1"/>
  <c r="AI24" i="24" a="1"/>
  <c r="AI24" i="24" s="1"/>
  <c r="AI16" i="24" a="1"/>
  <c r="AI16" i="24" s="1"/>
  <c r="AI11" i="24" a="1"/>
  <c r="AI11" i="24" s="1"/>
  <c r="AI26" i="24" a="1"/>
  <c r="AI26" i="24" s="1"/>
  <c r="AI31" i="24" a="1"/>
  <c r="AI31" i="24" s="1"/>
  <c r="AI18" i="24" a="1"/>
  <c r="AI18" i="24" s="1"/>
  <c r="AI21" i="24" a="1"/>
  <c r="AI21" i="24" s="1"/>
  <c r="AI23" i="24" a="1"/>
  <c r="AI23" i="24" s="1"/>
  <c r="AI10" i="24" a="1"/>
  <c r="AI10" i="24" s="1"/>
  <c r="AI28" i="24" a="1"/>
  <c r="AI28" i="24" s="1"/>
  <c r="AI29" i="24" a="1"/>
  <c r="AI29" i="24" s="1"/>
  <c r="AI15" i="24" a="1"/>
  <c r="AI15" i="24" s="1"/>
  <c r="AI30" i="24" a="1"/>
  <c r="AI30" i="24" s="1"/>
  <c r="AI20" i="24" a="1"/>
  <c r="AI20" i="24" s="1"/>
  <c r="AI13" i="23" a="1"/>
  <c r="AI13" i="23" s="1"/>
  <c r="AI32" i="23" a="1"/>
  <c r="AI32" i="23" s="1"/>
  <c r="AI31" i="23" a="1"/>
  <c r="AI31" i="23" s="1"/>
  <c r="AI30" i="23" a="1"/>
  <c r="AI30" i="23" s="1"/>
  <c r="AI29" i="23" a="1"/>
  <c r="AI29" i="23" s="1"/>
  <c r="AI10" i="23" a="1"/>
  <c r="AI10" i="23" s="1"/>
  <c r="AI28" i="23" a="1"/>
  <c r="AI28" i="23" s="1"/>
  <c r="AI26" i="23" a="1"/>
  <c r="AI26" i="23" s="1"/>
  <c r="AI25" i="23" a="1"/>
  <c r="AI25" i="23" s="1"/>
  <c r="AI27" i="23" a="1"/>
  <c r="AI27" i="23" s="1"/>
  <c r="AI21" i="23" a="1"/>
  <c r="AI21" i="23" s="1"/>
  <c r="AI24" i="23" a="1"/>
  <c r="AI24" i="23" s="1"/>
  <c r="AI23" i="23" a="1"/>
  <c r="AI23" i="23" s="1"/>
  <c r="AI22" i="23" a="1"/>
  <c r="AI22" i="23" s="1"/>
  <c r="AI20" i="23" a="1"/>
  <c r="AI20" i="23" s="1"/>
  <c r="AI19" i="23" a="1"/>
  <c r="AI19" i="23" s="1"/>
  <c r="AI18" i="23" a="1"/>
  <c r="AI18" i="23" s="1"/>
  <c r="AI17" i="23" a="1"/>
  <c r="AI17" i="23" s="1"/>
  <c r="AI16" i="23" a="1"/>
  <c r="AI16" i="23" s="1"/>
  <c r="AI15" i="23" a="1"/>
  <c r="AI15" i="23" s="1"/>
  <c r="AI14" i="23" a="1"/>
  <c r="AI14" i="23" s="1"/>
  <c r="AI9" i="23" a="1"/>
  <c r="AI9" i="23" s="1"/>
  <c r="AI12" i="23" a="1"/>
  <c r="AI12" i="23" s="1"/>
  <c r="AI11" i="23" a="1"/>
  <c r="AI11" i="23" s="1"/>
  <c r="AJ31" i="21" a="1"/>
  <c r="AJ31" i="21" s="1"/>
  <c r="AJ23" i="21" a="1"/>
  <c r="AJ23" i="21" s="1"/>
  <c r="AJ15" i="21" a="1"/>
  <c r="AJ15" i="21" s="1"/>
  <c r="AJ32" i="21" a="1"/>
  <c r="AJ32" i="21" s="1"/>
  <c r="AJ24" i="21" a="1"/>
  <c r="AJ24" i="21" s="1"/>
  <c r="AJ16" i="21" a="1"/>
  <c r="AJ16" i="21" s="1"/>
  <c r="AJ25" i="21" a="1"/>
  <c r="AJ25" i="21" s="1"/>
  <c r="AJ17" i="21" a="1"/>
  <c r="AJ17" i="21" s="1"/>
  <c r="AJ26" i="21" a="1"/>
  <c r="AJ26" i="21" s="1"/>
  <c r="AJ18" i="21" a="1"/>
  <c r="AJ18" i="21" s="1"/>
  <c r="AJ10" i="21" a="1"/>
  <c r="AJ10" i="21" s="1"/>
  <c r="AJ27" i="21" a="1"/>
  <c r="AJ27" i="21" s="1"/>
  <c r="AJ19" i="21" a="1"/>
  <c r="AJ19" i="21" s="1"/>
  <c r="AJ11" i="21" a="1"/>
  <c r="AJ11" i="21" s="1"/>
  <c r="AJ9" i="21" a="1"/>
  <c r="AJ9" i="21" s="1"/>
  <c r="AJ28" i="21" a="1"/>
  <c r="AJ28" i="21" s="1"/>
  <c r="AJ20" i="21" a="1"/>
  <c r="AJ20" i="21" s="1"/>
  <c r="AJ12" i="21" a="1"/>
  <c r="AJ12" i="21" s="1"/>
  <c r="AJ29" i="21" a="1"/>
  <c r="AJ29" i="21" s="1"/>
  <c r="AJ21" i="21" a="1"/>
  <c r="AJ21" i="21" s="1"/>
  <c r="AJ13" i="21" a="1"/>
  <c r="AJ13" i="21" s="1"/>
  <c r="AJ30" i="21" a="1"/>
  <c r="AJ30" i="21" s="1"/>
  <c r="AJ22" i="21" a="1"/>
  <c r="AJ22" i="21" s="1"/>
  <c r="AJ14" i="21" a="1"/>
  <c r="AJ14" i="21" s="1"/>
  <c r="U48" i="17"/>
  <c r="AJ7" i="24"/>
  <c r="AJ33" i="24" s="1" a="1"/>
  <c r="AJ33" i="24" s="1"/>
  <c r="AJ7" i="23"/>
  <c r="AJ33" i="23" s="1" a="1"/>
  <c r="AJ33" i="23" s="1"/>
  <c r="AK7" i="21"/>
  <c r="AK33" i="21" s="1" a="1"/>
  <c r="AK33" i="21" s="1"/>
  <c r="AH48" i="17"/>
  <c r="AI24" i="17"/>
  <c r="AI48" i="17" s="1"/>
  <c r="T48" i="17"/>
  <c r="U33" i="16"/>
  <c r="AI33" i="16"/>
  <c r="R5" i="2"/>
  <c r="F168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AK33" i="24" l="1"/>
  <c r="E86" i="24" s="1"/>
  <c r="E59" i="24"/>
  <c r="AK7" i="24"/>
  <c r="AJ16" i="24" a="1"/>
  <c r="AJ16" i="24" s="1"/>
  <c r="AK16" i="24" s="1"/>
  <c r="AJ11" i="24" a="1"/>
  <c r="AJ11" i="24" s="1"/>
  <c r="AK11" i="24" s="1"/>
  <c r="AJ20" i="24" a="1"/>
  <c r="AJ20" i="24" s="1"/>
  <c r="AK20" i="24" s="1"/>
  <c r="AJ31" i="24" a="1"/>
  <c r="AJ31" i="24" s="1"/>
  <c r="AK31" i="24" s="1"/>
  <c r="AJ26" i="24" a="1"/>
  <c r="AJ26" i="24" s="1"/>
  <c r="AK26" i="24" s="1"/>
  <c r="AJ25" i="24" a="1"/>
  <c r="AJ25" i="24" s="1"/>
  <c r="AK25" i="24" s="1"/>
  <c r="AJ23" i="24" a="1"/>
  <c r="AJ23" i="24" s="1"/>
  <c r="AK23" i="24" s="1"/>
  <c r="AJ18" i="24" a="1"/>
  <c r="AJ18" i="24" s="1"/>
  <c r="AK18" i="24" s="1"/>
  <c r="AJ17" i="24" a="1"/>
  <c r="AJ17" i="24" s="1"/>
  <c r="AK17" i="24" s="1"/>
  <c r="AJ24" i="24" a="1"/>
  <c r="AJ24" i="24" s="1"/>
  <c r="AJ15" i="24" a="1"/>
  <c r="AJ15" i="24" s="1"/>
  <c r="AK15" i="24" s="1"/>
  <c r="AJ10" i="24" a="1"/>
  <c r="AJ10" i="24" s="1"/>
  <c r="AK10" i="24" s="1"/>
  <c r="AJ28" i="24" a="1"/>
  <c r="AJ28" i="24" s="1"/>
  <c r="AK28" i="24" s="1"/>
  <c r="AJ9" i="24" a="1"/>
  <c r="AJ9" i="24" s="1"/>
  <c r="E35" i="24" s="1"/>
  <c r="AJ12" i="24" a="1"/>
  <c r="AJ12" i="24" s="1"/>
  <c r="AK12" i="24" s="1"/>
  <c r="AJ30" i="24" a="1"/>
  <c r="AJ30" i="24" s="1"/>
  <c r="AK30" i="24" s="1"/>
  <c r="AJ29" i="24" a="1"/>
  <c r="AJ29" i="24" s="1"/>
  <c r="AK29" i="24" s="1"/>
  <c r="AJ32" i="24" a="1"/>
  <c r="AJ32" i="24" s="1"/>
  <c r="AK32" i="24" s="1"/>
  <c r="AJ27" i="24" a="1"/>
  <c r="AJ27" i="24" s="1"/>
  <c r="AK27" i="24" s="1"/>
  <c r="AJ22" i="24" a="1"/>
  <c r="AJ22" i="24" s="1"/>
  <c r="AK22" i="24" s="1"/>
  <c r="AJ21" i="24" a="1"/>
  <c r="AJ21" i="24" s="1"/>
  <c r="AK21" i="24" s="1"/>
  <c r="AJ19" i="24" a="1"/>
  <c r="AJ19" i="24" s="1"/>
  <c r="AK19" i="24" s="1"/>
  <c r="AJ14" i="24" a="1"/>
  <c r="AJ14" i="24" s="1"/>
  <c r="AK14" i="24" s="1"/>
  <c r="AJ13" i="24" a="1"/>
  <c r="AJ13" i="24" s="1"/>
  <c r="AK13" i="24" s="1"/>
  <c r="AJ32" i="23" a="1"/>
  <c r="AJ32" i="23" s="1"/>
  <c r="AJ31" i="23" a="1"/>
  <c r="AJ31" i="23" s="1"/>
  <c r="AJ30" i="23" a="1"/>
  <c r="AJ30" i="23" s="1"/>
  <c r="AJ29" i="23" a="1"/>
  <c r="AJ29" i="23" s="1"/>
  <c r="AJ28" i="23" a="1"/>
  <c r="AJ28" i="23" s="1"/>
  <c r="AJ26" i="23" a="1"/>
  <c r="AJ26" i="23" s="1"/>
  <c r="AJ25" i="23" a="1"/>
  <c r="AJ25" i="23" s="1"/>
  <c r="AJ27" i="23" a="1"/>
  <c r="AJ27" i="23" s="1"/>
  <c r="AJ21" i="23" a="1"/>
  <c r="AJ21" i="23" s="1"/>
  <c r="AJ24" i="23" a="1"/>
  <c r="AJ24" i="23" s="1"/>
  <c r="AJ23" i="23" a="1"/>
  <c r="AJ23" i="23" s="1"/>
  <c r="AJ22" i="23" a="1"/>
  <c r="AJ22" i="23" s="1"/>
  <c r="AJ20" i="23" a="1"/>
  <c r="AJ20" i="23" s="1"/>
  <c r="AJ19" i="23" a="1"/>
  <c r="AJ19" i="23" s="1"/>
  <c r="AJ18" i="23" a="1"/>
  <c r="AJ18" i="23" s="1"/>
  <c r="AJ17" i="23" a="1"/>
  <c r="AJ17" i="23" s="1"/>
  <c r="AJ16" i="23" a="1"/>
  <c r="AJ16" i="23" s="1"/>
  <c r="AJ15" i="23" a="1"/>
  <c r="AJ15" i="23" s="1"/>
  <c r="AJ14" i="23" a="1"/>
  <c r="AJ14" i="23" s="1"/>
  <c r="AJ13" i="23" a="1"/>
  <c r="AJ13" i="23" s="1"/>
  <c r="AJ12" i="23" a="1"/>
  <c r="AJ12" i="23" s="1"/>
  <c r="AJ9" i="23" a="1"/>
  <c r="AJ9" i="23" s="1"/>
  <c r="AJ11" i="23" a="1"/>
  <c r="AJ11" i="23" s="1"/>
  <c r="AJ10" i="23" a="1"/>
  <c r="AJ10" i="23" s="1"/>
  <c r="AK32" i="21" a="1"/>
  <c r="AK32" i="21" s="1"/>
  <c r="AK24" i="21" a="1"/>
  <c r="AK24" i="21" s="1"/>
  <c r="AK16" i="21" a="1"/>
  <c r="AK16" i="21" s="1"/>
  <c r="AK25" i="21" a="1"/>
  <c r="AK25" i="21" s="1"/>
  <c r="AK17" i="21" a="1"/>
  <c r="AK17" i="21" s="1"/>
  <c r="AK9" i="21" a="1"/>
  <c r="AK9" i="21" s="1"/>
  <c r="AK26" i="21" a="1"/>
  <c r="AK26" i="21" s="1"/>
  <c r="AK18" i="21" a="1"/>
  <c r="AK18" i="21" s="1"/>
  <c r="AK10" i="21" a="1"/>
  <c r="AK10" i="21" s="1"/>
  <c r="AK11" i="21" a="1"/>
  <c r="AK11" i="21" s="1"/>
  <c r="AK27" i="21" a="1"/>
  <c r="AK27" i="21" s="1"/>
  <c r="AK19" i="21" a="1"/>
  <c r="AK19" i="21" s="1"/>
  <c r="AK12" i="21" a="1"/>
  <c r="AK12" i="21" s="1"/>
  <c r="AK28" i="21" a="1"/>
  <c r="AK28" i="21" s="1"/>
  <c r="AK20" i="21" a="1"/>
  <c r="AK20" i="21" s="1"/>
  <c r="AK13" i="21" a="1"/>
  <c r="AK13" i="21" s="1"/>
  <c r="AK29" i="21" a="1"/>
  <c r="AK29" i="21" s="1"/>
  <c r="AK21" i="21" a="1"/>
  <c r="AK21" i="21" s="1"/>
  <c r="AK30" i="21" a="1"/>
  <c r="AK30" i="21" s="1"/>
  <c r="AK22" i="21" a="1"/>
  <c r="AK22" i="21" s="1"/>
  <c r="AK14" i="21" a="1"/>
  <c r="AK14" i="21" s="1"/>
  <c r="AK31" i="21" a="1"/>
  <c r="AK31" i="21" s="1"/>
  <c r="AK23" i="21" a="1"/>
  <c r="AK23" i="21" s="1"/>
  <c r="AK15" i="21" a="1"/>
  <c r="AK15" i="21" s="1"/>
  <c r="AL7" i="24"/>
  <c r="AK24" i="24"/>
  <c r="AK7" i="23"/>
  <c r="AK33" i="23" s="1" a="1"/>
  <c r="AK33" i="23" s="1"/>
  <c r="AL7" i="21"/>
  <c r="AL33" i="21" s="1" a="1"/>
  <c r="AL33" i="21" s="1"/>
  <c r="R6" i="2"/>
  <c r="S6" i="2"/>
  <c r="T6" i="2"/>
  <c r="U6" i="2"/>
  <c r="V6" i="2"/>
  <c r="W6" i="2"/>
  <c r="X6" i="2"/>
  <c r="Y6" i="2"/>
  <c r="Z6" i="2"/>
  <c r="AA6" i="2"/>
  <c r="AB6" i="2"/>
  <c r="AC6" i="2"/>
  <c r="AD6" i="2"/>
  <c r="F58" i="15"/>
  <c r="C58" i="15" s="1"/>
  <c r="F57" i="15"/>
  <c r="C57" i="15" s="1"/>
  <c r="F56" i="15"/>
  <c r="C56" i="15" s="1"/>
  <c r="F55" i="15"/>
  <c r="F54" i="15"/>
  <c r="C54" i="15" s="1"/>
  <c r="F53" i="15"/>
  <c r="C53" i="15" s="1"/>
  <c r="F52" i="15"/>
  <c r="C52" i="15" s="1"/>
  <c r="F51" i="15"/>
  <c r="F50" i="15"/>
  <c r="C50" i="15" s="1"/>
  <c r="F49" i="15"/>
  <c r="C49" i="15" s="1"/>
  <c r="F48" i="15"/>
  <c r="C48" i="15" s="1"/>
  <c r="F47" i="15"/>
  <c r="F46" i="15"/>
  <c r="C46" i="15" s="1"/>
  <c r="F45" i="15"/>
  <c r="F44" i="15"/>
  <c r="F43" i="15"/>
  <c r="F42" i="15"/>
  <c r="C42" i="15" s="1"/>
  <c r="F41" i="15"/>
  <c r="C41" i="15" s="1"/>
  <c r="F40" i="15"/>
  <c r="C40" i="15" s="1"/>
  <c r="F39" i="15"/>
  <c r="F38" i="15"/>
  <c r="C38" i="15" s="1"/>
  <c r="F37" i="15"/>
  <c r="C37" i="15" s="1"/>
  <c r="C36" i="15"/>
  <c r="C87" i="15"/>
  <c r="F85" i="15"/>
  <c r="I85" i="15" s="1"/>
  <c r="F84" i="15"/>
  <c r="I84" i="15" s="1"/>
  <c r="F83" i="15"/>
  <c r="I83" i="15" s="1"/>
  <c r="F82" i="15"/>
  <c r="F109" i="15" s="1"/>
  <c r="F136" i="15" s="1"/>
  <c r="F81" i="15"/>
  <c r="F108" i="15" s="1"/>
  <c r="F135" i="15" s="1"/>
  <c r="F80" i="15"/>
  <c r="I80" i="15" s="1"/>
  <c r="F79" i="15"/>
  <c r="F106" i="15" s="1"/>
  <c r="F133" i="15" s="1"/>
  <c r="F78" i="15"/>
  <c r="F105" i="15" s="1"/>
  <c r="F132" i="15" s="1"/>
  <c r="F77" i="15"/>
  <c r="F104" i="15" s="1"/>
  <c r="F131" i="15" s="1"/>
  <c r="F76" i="15"/>
  <c r="F103" i="15" s="1"/>
  <c r="F75" i="15"/>
  <c r="I75" i="15" s="1"/>
  <c r="F74" i="15"/>
  <c r="F73" i="15"/>
  <c r="W73" i="15" s="1"/>
  <c r="W154" i="15" s="1"/>
  <c r="F72" i="15"/>
  <c r="I72" i="15" s="1"/>
  <c r="F71" i="15"/>
  <c r="I71" i="15" s="1"/>
  <c r="F70" i="15"/>
  <c r="F97" i="15" s="1"/>
  <c r="F124" i="15" s="1"/>
  <c r="F69" i="15"/>
  <c r="C69" i="15" s="1"/>
  <c r="F68" i="15"/>
  <c r="F95" i="15" s="1"/>
  <c r="F122" i="15" s="1"/>
  <c r="F67" i="15"/>
  <c r="F94" i="15" s="1"/>
  <c r="F121" i="15" s="1"/>
  <c r="F66" i="15"/>
  <c r="F93" i="15" s="1"/>
  <c r="F120" i="15" s="1"/>
  <c r="F65" i="15"/>
  <c r="F92" i="15" s="1"/>
  <c r="F119" i="15" s="1"/>
  <c r="F64" i="15"/>
  <c r="I64" i="15" s="1"/>
  <c r="F63" i="15"/>
  <c r="F90" i="15" s="1"/>
  <c r="F117" i="15" s="1"/>
  <c r="X7" i="15"/>
  <c r="X140" i="15" s="1"/>
  <c r="J7" i="15"/>
  <c r="J140" i="15" s="1"/>
  <c r="X6" i="15"/>
  <c r="Y6" i="15" s="1"/>
  <c r="Z6" i="15" s="1"/>
  <c r="AA6" i="15" s="1"/>
  <c r="AB6" i="15" s="1"/>
  <c r="AC6" i="15" s="1"/>
  <c r="AD6" i="15" s="1"/>
  <c r="AE6" i="15" s="1"/>
  <c r="AF6" i="15" s="1"/>
  <c r="AG6" i="15" s="1"/>
  <c r="AH6" i="15" s="1"/>
  <c r="AI6" i="15" s="1"/>
  <c r="J6" i="15"/>
  <c r="K6" i="15" s="1"/>
  <c r="L6" i="15" s="1"/>
  <c r="M6" i="15" s="1"/>
  <c r="N6" i="15" s="1"/>
  <c r="O6" i="15" s="1"/>
  <c r="P6" i="15" s="1"/>
  <c r="Q6" i="15" s="1"/>
  <c r="R6" i="15" s="1"/>
  <c r="S6" i="15" s="1"/>
  <c r="T6" i="15" s="1"/>
  <c r="U6" i="15" s="1"/>
  <c r="F9" i="13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AM35" i="14" l="1" a="1"/>
  <c r="AM35" i="14" s="1"/>
  <c r="AM49" i="14" s="1"/>
  <c r="AS33" i="14" a="1"/>
  <c r="AS33" i="14" s="1"/>
  <c r="AS47" i="14" s="1"/>
  <c r="AU32" i="14" a="1"/>
  <c r="AU32" i="14" s="1"/>
  <c r="AU46" i="14" s="1"/>
  <c r="AL33" i="14" a="1"/>
  <c r="AL33" i="14" s="1"/>
  <c r="AL47" i="14" s="1"/>
  <c r="AV34" i="14" a="1"/>
  <c r="AV34" i="14" s="1"/>
  <c r="AV48" i="14" s="1"/>
  <c r="AR33" i="14" a="1"/>
  <c r="AR33" i="14" s="1"/>
  <c r="AR47" i="14" s="1"/>
  <c r="AP34" i="14" a="1"/>
  <c r="AP34" i="14" s="1"/>
  <c r="AP48" i="14" s="1"/>
  <c r="AS34" i="14" a="1"/>
  <c r="AS34" i="14" s="1"/>
  <c r="AS48" i="14" s="1"/>
  <c r="AR35" i="14" a="1"/>
  <c r="AR35" i="14" s="1"/>
  <c r="AR49" i="14" s="1"/>
  <c r="AT35" i="14" a="1"/>
  <c r="AT35" i="14" s="1"/>
  <c r="AT49" i="14" s="1"/>
  <c r="AM33" i="14" a="1"/>
  <c r="AM33" i="14" s="1"/>
  <c r="AM47" i="14" s="1"/>
  <c r="AQ32" i="14" a="1"/>
  <c r="AQ32" i="14" s="1"/>
  <c r="AQ46" i="14" s="1"/>
  <c r="AL34" i="14" a="1"/>
  <c r="AL34" i="14" s="1"/>
  <c r="AL48" i="14" s="1"/>
  <c r="AP35" i="14" a="1"/>
  <c r="AP35" i="14" s="1"/>
  <c r="AP49" i="14" s="1"/>
  <c r="AP33" i="14" a="1"/>
  <c r="AP33" i="14" s="1"/>
  <c r="AP47" i="14" s="1"/>
  <c r="AR32" i="14" a="1"/>
  <c r="AR32" i="14" s="1"/>
  <c r="AR46" i="14" s="1"/>
  <c r="AO33" i="14" a="1"/>
  <c r="AO33" i="14" s="1"/>
  <c r="AO47" i="14" s="1"/>
  <c r="AK34" i="14" a="1"/>
  <c r="AK34" i="14" s="1"/>
  <c r="AU33" i="14" a="1"/>
  <c r="AU33" i="14" s="1"/>
  <c r="AU47" i="14" s="1"/>
  <c r="AM34" i="14" a="1"/>
  <c r="AM34" i="14" s="1"/>
  <c r="AM48" i="14" s="1"/>
  <c r="AN35" i="14" a="1"/>
  <c r="AN35" i="14" s="1"/>
  <c r="AN49" i="14" s="1"/>
  <c r="AU34" i="14" a="1"/>
  <c r="AU34" i="14" s="1"/>
  <c r="AU48" i="14" s="1"/>
  <c r="AU35" i="14" a="1"/>
  <c r="AU35" i="14" s="1"/>
  <c r="AU49" i="14" s="1"/>
  <c r="AV35" i="14" a="1"/>
  <c r="AV35" i="14" s="1"/>
  <c r="AV49" i="14" s="1"/>
  <c r="AN34" i="14" a="1"/>
  <c r="AN34" i="14" s="1"/>
  <c r="AN48" i="14" s="1"/>
  <c r="AQ35" i="14" a="1"/>
  <c r="AQ35" i="14" s="1"/>
  <c r="AQ49" i="14" s="1"/>
  <c r="AK32" i="14" a="1"/>
  <c r="AK32" i="14" s="1"/>
  <c r="AK76" i="14" s="1"/>
  <c r="AM32" i="14" a="1"/>
  <c r="AM32" i="14" s="1"/>
  <c r="AM46" i="14" s="1"/>
  <c r="AQ33" i="14" a="1"/>
  <c r="AQ33" i="14" s="1"/>
  <c r="AQ47" i="14" s="1"/>
  <c r="AT34" i="14" a="1"/>
  <c r="AT34" i="14" s="1"/>
  <c r="AT48" i="14" s="1"/>
  <c r="AL35" i="14" a="1"/>
  <c r="AL35" i="14" s="1"/>
  <c r="AL49" i="14" s="1"/>
  <c r="AL32" i="14" a="1"/>
  <c r="AL32" i="14" s="1"/>
  <c r="AL46" i="14" s="1"/>
  <c r="AT33" i="14" a="1"/>
  <c r="AT33" i="14" s="1"/>
  <c r="AT47" i="14" s="1"/>
  <c r="AV33" i="14" a="1"/>
  <c r="AV33" i="14" s="1"/>
  <c r="AV47" i="14" s="1"/>
  <c r="AQ34" i="14" a="1"/>
  <c r="AQ34" i="14" s="1"/>
  <c r="AQ48" i="14" s="1"/>
  <c r="AK35" i="14" a="1"/>
  <c r="AK35" i="14" s="1"/>
  <c r="AK64" i="14" s="1"/>
  <c r="AN33" i="14" a="1"/>
  <c r="AN33" i="14" s="1"/>
  <c r="AN47" i="14" s="1"/>
  <c r="AS32" i="14" a="1"/>
  <c r="AS32" i="14" s="1"/>
  <c r="AS46" i="14" s="1"/>
  <c r="AO34" i="14" a="1"/>
  <c r="AO34" i="14" s="1"/>
  <c r="AO48" i="14" s="1"/>
  <c r="AP32" i="14" a="1"/>
  <c r="AP32" i="14" s="1"/>
  <c r="AP46" i="14" s="1"/>
  <c r="AV32" i="14" a="1"/>
  <c r="AV32" i="14" s="1"/>
  <c r="AV46" i="14" s="1"/>
  <c r="AR34" i="14" a="1"/>
  <c r="AR34" i="14" s="1"/>
  <c r="AR48" i="14" s="1"/>
  <c r="AT32" i="14" a="1"/>
  <c r="AT32" i="14" s="1"/>
  <c r="AT46" i="14" s="1"/>
  <c r="AS35" i="14" a="1"/>
  <c r="AS35" i="14" s="1"/>
  <c r="AS49" i="14" s="1"/>
  <c r="AN32" i="14" a="1"/>
  <c r="AN32" i="14" s="1"/>
  <c r="AN46" i="14" s="1"/>
  <c r="AO35" i="14" a="1"/>
  <c r="AO35" i="14" s="1"/>
  <c r="AO49" i="14" s="1"/>
  <c r="AO32" i="14" a="1"/>
  <c r="AO32" i="14" s="1"/>
  <c r="AO46" i="14" s="1"/>
  <c r="AK33" i="14" a="1"/>
  <c r="AK33" i="14" s="1"/>
  <c r="AK77" i="14" s="1"/>
  <c r="AL63" i="14"/>
  <c r="AK63" i="14"/>
  <c r="AM63" i="14"/>
  <c r="AK48" i="14"/>
  <c r="C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M33" i="21"/>
  <c r="E86" i="21" s="1"/>
  <c r="E59" i="21"/>
  <c r="J86" i="15"/>
  <c r="J113" i="15"/>
  <c r="X86" i="15"/>
  <c r="X167" i="15" s="1"/>
  <c r="X113" i="15"/>
  <c r="AK28" i="23" a="1"/>
  <c r="AK28" i="23" s="1"/>
  <c r="AK27" i="23" a="1"/>
  <c r="AK27" i="23" s="1"/>
  <c r="AK26" i="23" a="1"/>
  <c r="AK26" i="23" s="1"/>
  <c r="AK25" i="23" a="1"/>
  <c r="AK25" i="23" s="1"/>
  <c r="AK21" i="23" a="1"/>
  <c r="AK21" i="23" s="1"/>
  <c r="AK24" i="23" a="1"/>
  <c r="AK24" i="23" s="1"/>
  <c r="AK23" i="23" a="1"/>
  <c r="AK23" i="23" s="1"/>
  <c r="AK22" i="23" a="1"/>
  <c r="AK22" i="23" s="1"/>
  <c r="AK20" i="23" a="1"/>
  <c r="AK20" i="23" s="1"/>
  <c r="AK19" i="23" a="1"/>
  <c r="AK19" i="23" s="1"/>
  <c r="AK18" i="23" a="1"/>
  <c r="AK18" i="23" s="1"/>
  <c r="AK17" i="23" a="1"/>
  <c r="AK17" i="23" s="1"/>
  <c r="AK16" i="23" a="1"/>
  <c r="AK16" i="23" s="1"/>
  <c r="AK15" i="23" a="1"/>
  <c r="AK15" i="23" s="1"/>
  <c r="AK14" i="23" a="1"/>
  <c r="AK14" i="23" s="1"/>
  <c r="AK13" i="23" a="1"/>
  <c r="AK13" i="23" s="1"/>
  <c r="AK12" i="23" a="1"/>
  <c r="AK12" i="23" s="1"/>
  <c r="AK9" i="23" a="1"/>
  <c r="AK9" i="23" s="1"/>
  <c r="AK11" i="23" a="1"/>
  <c r="AK11" i="23" s="1"/>
  <c r="AK10" i="23" a="1"/>
  <c r="AK10" i="23" s="1"/>
  <c r="AK32" i="23" a="1"/>
  <c r="AK32" i="23" s="1"/>
  <c r="AK31" i="23" a="1"/>
  <c r="AK31" i="23" s="1"/>
  <c r="AK30" i="23" a="1"/>
  <c r="AK30" i="23" s="1"/>
  <c r="AK29" i="23" a="1"/>
  <c r="AK29" i="23" s="1"/>
  <c r="AN7" i="21"/>
  <c r="AL32" i="21" a="1"/>
  <c r="AL32" i="21" s="1"/>
  <c r="AL24" i="21" a="1"/>
  <c r="AL24" i="21" s="1"/>
  <c r="AL16" i="21" a="1"/>
  <c r="AL16" i="21" s="1"/>
  <c r="E42" i="21" s="1"/>
  <c r="AL25" i="21" a="1"/>
  <c r="AL25" i="21" s="1"/>
  <c r="AL17" i="21" a="1"/>
  <c r="AL17" i="21" s="1"/>
  <c r="E43" i="21" s="1"/>
  <c r="AL26" i="21" a="1"/>
  <c r="AL26" i="21" s="1"/>
  <c r="E52" i="21" s="1"/>
  <c r="AL18" i="21" a="1"/>
  <c r="AL18" i="21" s="1"/>
  <c r="E44" i="21" s="1"/>
  <c r="AL10" i="21" a="1"/>
  <c r="AL10" i="21" s="1"/>
  <c r="AL27" i="21" a="1"/>
  <c r="AL27" i="21" s="1"/>
  <c r="AL19" i="21" a="1"/>
  <c r="AL19" i="21" s="1"/>
  <c r="E45" i="21" s="1"/>
  <c r="AL11" i="21" a="1"/>
  <c r="AL11" i="21" s="1"/>
  <c r="AL9" i="21" a="1"/>
  <c r="AL9" i="21" s="1"/>
  <c r="AL28" i="21" a="1"/>
  <c r="AL28" i="21" s="1"/>
  <c r="AL20" i="21" a="1"/>
  <c r="AL20" i="21" s="1"/>
  <c r="E46" i="21" s="1"/>
  <c r="AL12" i="21" a="1"/>
  <c r="AL12" i="21" s="1"/>
  <c r="E38" i="21" s="1"/>
  <c r="AL29" i="21" a="1"/>
  <c r="AL29" i="21" s="1"/>
  <c r="AL21" i="21" a="1"/>
  <c r="AL21" i="21" s="1"/>
  <c r="E47" i="21" s="1"/>
  <c r="AL13" i="21" a="1"/>
  <c r="AL13" i="21" s="1"/>
  <c r="AL30" i="21" a="1"/>
  <c r="AL30" i="21" s="1"/>
  <c r="AL22" i="21" a="1"/>
  <c r="AL22" i="21" s="1"/>
  <c r="E48" i="21" s="1"/>
  <c r="AL14" i="21" a="1"/>
  <c r="AL14" i="21" s="1"/>
  <c r="E40" i="21" s="1"/>
  <c r="AL31" i="21" a="1"/>
  <c r="AL31" i="21" s="1"/>
  <c r="AL23" i="21" a="1"/>
  <c r="AL23" i="21" s="1"/>
  <c r="E49" i="21" s="1"/>
  <c r="AL15" i="21" a="1"/>
  <c r="AL15" i="21" s="1"/>
  <c r="E41" i="21" s="1"/>
  <c r="K7" i="15"/>
  <c r="K140" i="15" s="1"/>
  <c r="F112" i="15"/>
  <c r="F139" i="15" s="1"/>
  <c r="J139" i="15" s="1"/>
  <c r="F99" i="15"/>
  <c r="F126" i="15" s="1"/>
  <c r="I126" i="15" s="1"/>
  <c r="F102" i="15"/>
  <c r="X102" i="15" s="1"/>
  <c r="AK9" i="24"/>
  <c r="AL7" i="23"/>
  <c r="AL33" i="23" s="1" a="1"/>
  <c r="AL33" i="23" s="1"/>
  <c r="AM7" i="21"/>
  <c r="F23" i="13"/>
  <c r="I9" i="13"/>
  <c r="W9" i="13"/>
  <c r="C45" i="15"/>
  <c r="C44" i="15"/>
  <c r="C39" i="15"/>
  <c r="C43" i="15"/>
  <c r="C47" i="15"/>
  <c r="C51" i="15"/>
  <c r="C55" i="15"/>
  <c r="C60" i="15"/>
  <c r="J131" i="15"/>
  <c r="I131" i="15"/>
  <c r="W132" i="15"/>
  <c r="J132" i="15"/>
  <c r="X119" i="15"/>
  <c r="C117" i="15"/>
  <c r="C144" i="15" s="1"/>
  <c r="W117" i="15"/>
  <c r="X117" i="15"/>
  <c r="C133" i="15"/>
  <c r="C160" i="15" s="1"/>
  <c r="X133" i="15"/>
  <c r="W133" i="15"/>
  <c r="J135" i="15"/>
  <c r="I135" i="15"/>
  <c r="J120" i="15"/>
  <c r="I120" i="15"/>
  <c r="W120" i="15"/>
  <c r="I136" i="15"/>
  <c r="W136" i="15"/>
  <c r="J136" i="15"/>
  <c r="C121" i="15"/>
  <c r="C148" i="15" s="1"/>
  <c r="W121" i="15"/>
  <c r="X121" i="15"/>
  <c r="J122" i="15"/>
  <c r="I122" i="15"/>
  <c r="C122" i="15"/>
  <c r="C149" i="15" s="1"/>
  <c r="X122" i="15"/>
  <c r="W122" i="15"/>
  <c r="X126" i="15"/>
  <c r="W126" i="15"/>
  <c r="J124" i="15"/>
  <c r="I124" i="15"/>
  <c r="W124" i="15"/>
  <c r="F96" i="15"/>
  <c r="F123" i="15" s="1"/>
  <c r="J123" i="15" s="1"/>
  <c r="F100" i="15"/>
  <c r="F127" i="15" s="1"/>
  <c r="C127" i="15" s="1"/>
  <c r="C154" i="15" s="1"/>
  <c r="I65" i="15"/>
  <c r="F130" i="15"/>
  <c r="I132" i="15"/>
  <c r="C72" i="15"/>
  <c r="C84" i="15"/>
  <c r="C68" i="15"/>
  <c r="K74" i="15"/>
  <c r="C85" i="15"/>
  <c r="K99" i="15"/>
  <c r="X72" i="15"/>
  <c r="X153" i="15" s="1"/>
  <c r="K131" i="15"/>
  <c r="I119" i="15"/>
  <c r="J119" i="15"/>
  <c r="K122" i="15"/>
  <c r="I117" i="15"/>
  <c r="I121" i="15"/>
  <c r="I133" i="15"/>
  <c r="J117" i="15"/>
  <c r="K119" i="15"/>
  <c r="K126" i="15"/>
  <c r="J121" i="15"/>
  <c r="K117" i="15"/>
  <c r="C120" i="15"/>
  <c r="C147" i="15" s="1"/>
  <c r="X120" i="15"/>
  <c r="K121" i="15"/>
  <c r="C124" i="15"/>
  <c r="C151" i="15" s="1"/>
  <c r="X124" i="15"/>
  <c r="C132" i="15"/>
  <c r="C159" i="15" s="1"/>
  <c r="X132" i="15"/>
  <c r="K133" i="15"/>
  <c r="C136" i="15"/>
  <c r="C163" i="15" s="1"/>
  <c r="X136" i="15"/>
  <c r="J133" i="15"/>
  <c r="W119" i="15"/>
  <c r="W131" i="15"/>
  <c r="W135" i="15"/>
  <c r="C119" i="15"/>
  <c r="C146" i="15" s="1"/>
  <c r="K120" i="15"/>
  <c r="K124" i="15"/>
  <c r="C131" i="15"/>
  <c r="C158" i="15" s="1"/>
  <c r="X131" i="15"/>
  <c r="K132" i="15"/>
  <c r="C135" i="15"/>
  <c r="C162" i="15" s="1"/>
  <c r="X135" i="15"/>
  <c r="K136" i="15"/>
  <c r="K105" i="15"/>
  <c r="J105" i="15"/>
  <c r="X105" i="15"/>
  <c r="W105" i="15"/>
  <c r="I105" i="15"/>
  <c r="X90" i="15"/>
  <c r="J90" i="15"/>
  <c r="K90" i="15"/>
  <c r="W90" i="15"/>
  <c r="I90" i="15"/>
  <c r="J106" i="15"/>
  <c r="C106" i="15"/>
  <c r="X106" i="15"/>
  <c r="K106" i="15"/>
  <c r="W106" i="15"/>
  <c r="I106" i="15"/>
  <c r="K93" i="15"/>
  <c r="X93" i="15"/>
  <c r="J93" i="15"/>
  <c r="W93" i="15"/>
  <c r="I93" i="15"/>
  <c r="K109" i="15"/>
  <c r="J109" i="15"/>
  <c r="X109" i="15"/>
  <c r="W109" i="15"/>
  <c r="I109" i="15"/>
  <c r="X94" i="15"/>
  <c r="J94" i="15"/>
  <c r="C94" i="15"/>
  <c r="K94" i="15"/>
  <c r="W94" i="15"/>
  <c r="I94" i="15"/>
  <c r="K95" i="15"/>
  <c r="X95" i="15"/>
  <c r="J95" i="15"/>
  <c r="W95" i="15"/>
  <c r="I95" i="15"/>
  <c r="C95" i="15"/>
  <c r="K97" i="15"/>
  <c r="J97" i="15"/>
  <c r="X97" i="15"/>
  <c r="W97" i="15"/>
  <c r="I97" i="15"/>
  <c r="K104" i="15"/>
  <c r="X104" i="15"/>
  <c r="J104" i="15"/>
  <c r="W104" i="15"/>
  <c r="I104" i="15"/>
  <c r="C71" i="15"/>
  <c r="F98" i="15"/>
  <c r="F125" i="15" s="1"/>
  <c r="K125" i="15" s="1"/>
  <c r="F101" i="15"/>
  <c r="F128" i="15" s="1"/>
  <c r="C128" i="15" s="1"/>
  <c r="C155" i="15" s="1"/>
  <c r="C103" i="15"/>
  <c r="I92" i="15"/>
  <c r="I108" i="15"/>
  <c r="W92" i="15"/>
  <c r="W108" i="15"/>
  <c r="F91" i="15"/>
  <c r="F118" i="15" s="1"/>
  <c r="F107" i="15"/>
  <c r="F134" i="15" s="1"/>
  <c r="J92" i="15"/>
  <c r="J108" i="15"/>
  <c r="X92" i="15"/>
  <c r="X108" i="15"/>
  <c r="K92" i="15"/>
  <c r="K108" i="15"/>
  <c r="I67" i="15"/>
  <c r="I68" i="15"/>
  <c r="F110" i="15"/>
  <c r="F137" i="15" s="1"/>
  <c r="I103" i="15"/>
  <c r="W103" i="15"/>
  <c r="I69" i="15"/>
  <c r="F111" i="15"/>
  <c r="F138" i="15" s="1"/>
  <c r="J103" i="15"/>
  <c r="X103" i="15"/>
  <c r="C70" i="15"/>
  <c r="F141" i="15"/>
  <c r="C90" i="15"/>
  <c r="C93" i="15"/>
  <c r="C97" i="15"/>
  <c r="C105" i="15"/>
  <c r="C109" i="15"/>
  <c r="C92" i="15"/>
  <c r="C104" i="15"/>
  <c r="C108" i="15"/>
  <c r="I73" i="15"/>
  <c r="C75" i="15"/>
  <c r="K73" i="15"/>
  <c r="K78" i="15"/>
  <c r="K66" i="15"/>
  <c r="K82" i="15"/>
  <c r="C73" i="15"/>
  <c r="C74" i="15"/>
  <c r="W66" i="15"/>
  <c r="W147" i="15" s="1"/>
  <c r="K87" i="15"/>
  <c r="W70" i="15"/>
  <c r="W151" i="15" s="1"/>
  <c r="W74" i="15"/>
  <c r="W155" i="15" s="1"/>
  <c r="W78" i="15"/>
  <c r="W159" i="15" s="1"/>
  <c r="W82" i="15"/>
  <c r="W163" i="15" s="1"/>
  <c r="W87" i="15"/>
  <c r="W168" i="15" s="1"/>
  <c r="I77" i="15"/>
  <c r="J65" i="15"/>
  <c r="J69" i="15"/>
  <c r="J73" i="15"/>
  <c r="J77" i="15"/>
  <c r="J81" i="15"/>
  <c r="J85" i="15"/>
  <c r="X66" i="15"/>
  <c r="X147" i="15" s="1"/>
  <c r="X70" i="15"/>
  <c r="X151" i="15" s="1"/>
  <c r="X74" i="15"/>
  <c r="X155" i="15" s="1"/>
  <c r="X78" i="15"/>
  <c r="X159" i="15" s="1"/>
  <c r="X82" i="15"/>
  <c r="X163" i="15" s="1"/>
  <c r="X87" i="15"/>
  <c r="X168" i="15" s="1"/>
  <c r="I81" i="15"/>
  <c r="K65" i="15"/>
  <c r="K69" i="15"/>
  <c r="K77" i="15"/>
  <c r="K81" i="15"/>
  <c r="K85" i="15"/>
  <c r="W77" i="15"/>
  <c r="W158" i="15" s="1"/>
  <c r="W81" i="15"/>
  <c r="W162" i="15" s="1"/>
  <c r="W85" i="15"/>
  <c r="W166" i="15" s="1"/>
  <c r="I76" i="15"/>
  <c r="J64" i="15"/>
  <c r="J68" i="15"/>
  <c r="J72" i="15"/>
  <c r="J76" i="15"/>
  <c r="J80" i="15"/>
  <c r="J84" i="15"/>
  <c r="X65" i="15"/>
  <c r="X146" i="15" s="1"/>
  <c r="X69" i="15"/>
  <c r="X150" i="15" s="1"/>
  <c r="X73" i="15"/>
  <c r="X154" i="15" s="1"/>
  <c r="X77" i="15"/>
  <c r="X158" i="15" s="1"/>
  <c r="X81" i="15"/>
  <c r="X162" i="15" s="1"/>
  <c r="X85" i="15"/>
  <c r="X166" i="15" s="1"/>
  <c r="W65" i="15"/>
  <c r="W146" i="15" s="1"/>
  <c r="K64" i="15"/>
  <c r="K68" i="15"/>
  <c r="K72" i="15"/>
  <c r="K76" i="15"/>
  <c r="K80" i="15"/>
  <c r="K84" i="15"/>
  <c r="W69" i="15"/>
  <c r="W150" i="15" s="1"/>
  <c r="C76" i="15"/>
  <c r="W64" i="15"/>
  <c r="W145" i="15" s="1"/>
  <c r="W68" i="15"/>
  <c r="W149" i="15" s="1"/>
  <c r="W72" i="15"/>
  <c r="W153" i="15" s="1"/>
  <c r="W76" i="15"/>
  <c r="W157" i="15" s="1"/>
  <c r="W80" i="15"/>
  <c r="W161" i="15" s="1"/>
  <c r="W84" i="15"/>
  <c r="W165" i="15" s="1"/>
  <c r="C77" i="15"/>
  <c r="I63" i="15"/>
  <c r="C78" i="15"/>
  <c r="J63" i="15"/>
  <c r="J67" i="15"/>
  <c r="J71" i="15"/>
  <c r="J75" i="15"/>
  <c r="J79" i="15"/>
  <c r="J83" i="15"/>
  <c r="X64" i="15"/>
  <c r="X145" i="15" s="1"/>
  <c r="X68" i="15"/>
  <c r="X149" i="15" s="1"/>
  <c r="X76" i="15"/>
  <c r="X157" i="15" s="1"/>
  <c r="X80" i="15"/>
  <c r="X161" i="15" s="1"/>
  <c r="X84" i="15"/>
  <c r="X165" i="15" s="1"/>
  <c r="C63" i="15"/>
  <c r="C79" i="15"/>
  <c r="K63" i="15"/>
  <c r="K67" i="15"/>
  <c r="K71" i="15"/>
  <c r="K75" i="15"/>
  <c r="K79" i="15"/>
  <c r="K83" i="15"/>
  <c r="C64" i="15"/>
  <c r="C80" i="15"/>
  <c r="C65" i="15"/>
  <c r="C81" i="15"/>
  <c r="I66" i="15"/>
  <c r="I70" i="15"/>
  <c r="I74" i="15"/>
  <c r="I78" i="15"/>
  <c r="I82" i="15"/>
  <c r="I87" i="15"/>
  <c r="W63" i="15"/>
  <c r="W144" i="15" s="1"/>
  <c r="W67" i="15"/>
  <c r="W148" i="15" s="1"/>
  <c r="W71" i="15"/>
  <c r="W152" i="15" s="1"/>
  <c r="W75" i="15"/>
  <c r="W156" i="15" s="1"/>
  <c r="W79" i="15"/>
  <c r="W160" i="15" s="1"/>
  <c r="W83" i="15"/>
  <c r="W164" i="15" s="1"/>
  <c r="I79" i="15"/>
  <c r="C66" i="15"/>
  <c r="C82" i="15"/>
  <c r="J66" i="15"/>
  <c r="J70" i="15"/>
  <c r="J74" i="15"/>
  <c r="J78" i="15"/>
  <c r="J82" i="15"/>
  <c r="J87" i="15"/>
  <c r="X63" i="15"/>
  <c r="X144" i="15" s="1"/>
  <c r="X67" i="15"/>
  <c r="X148" i="15" s="1"/>
  <c r="X71" i="15"/>
  <c r="X152" i="15" s="1"/>
  <c r="X75" i="15"/>
  <c r="X156" i="15" s="1"/>
  <c r="X79" i="15"/>
  <c r="X160" i="15" s="1"/>
  <c r="X83" i="15"/>
  <c r="X164" i="15" s="1"/>
  <c r="C67" i="15"/>
  <c r="C83" i="15"/>
  <c r="K70" i="15"/>
  <c r="Y7" i="15"/>
  <c r="Y140" i="15" s="1"/>
  <c r="L7" i="15"/>
  <c r="L140" i="15" s="1"/>
  <c r="AN63" i="14" l="1"/>
  <c r="AM62" i="14"/>
  <c r="AK47" i="14"/>
  <c r="AK78" i="14"/>
  <c r="AN62" i="14"/>
  <c r="AK61" i="14"/>
  <c r="AK46" i="14"/>
  <c r="AN61" i="14"/>
  <c r="AL61" i="14"/>
  <c r="AM61" i="14"/>
  <c r="AS62" i="14"/>
  <c r="AP64" i="14"/>
  <c r="AU61" i="14"/>
  <c r="AW35" i="14"/>
  <c r="AT61" i="14"/>
  <c r="AR64" i="14"/>
  <c r="AS64" i="14"/>
  <c r="AO61" i="14"/>
  <c r="AK49" i="14"/>
  <c r="AP61" i="14"/>
  <c r="AQ61" i="14"/>
  <c r="AT63" i="14"/>
  <c r="AR61" i="14"/>
  <c r="AM64" i="14"/>
  <c r="AT64" i="14"/>
  <c r="AT62" i="14"/>
  <c r="AS61" i="14"/>
  <c r="AQ64" i="14"/>
  <c r="AV63" i="14"/>
  <c r="AK62" i="14"/>
  <c r="AU62" i="14"/>
  <c r="AN64" i="14"/>
  <c r="AQ62" i="14"/>
  <c r="AV61" i="14"/>
  <c r="AU64" i="14"/>
  <c r="AL64" i="14"/>
  <c r="AL62" i="14"/>
  <c r="AW32" i="14"/>
  <c r="AK79" i="14"/>
  <c r="AO63" i="14"/>
  <c r="AV62" i="14"/>
  <c r="AR63" i="14"/>
  <c r="AO62" i="14"/>
  <c r="AV64" i="14"/>
  <c r="AU63" i="14"/>
  <c r="AR62" i="14"/>
  <c r="AQ63" i="14"/>
  <c r="AO64" i="14"/>
  <c r="AS63" i="14"/>
  <c r="AW33" i="14"/>
  <c r="AW34" i="14"/>
  <c r="AP62" i="14"/>
  <c r="AP63" i="14"/>
  <c r="AK23" i="13"/>
  <c r="AL23" i="13"/>
  <c r="AM23" i="13"/>
  <c r="AN23" i="13"/>
  <c r="AO23" i="13"/>
  <c r="AP23" i="13"/>
  <c r="F37" i="13"/>
  <c r="AQ23" i="13"/>
  <c r="AR23" i="13"/>
  <c r="AS23" i="13"/>
  <c r="AT23" i="13"/>
  <c r="AU23" i="13"/>
  <c r="AV23" i="13"/>
  <c r="AW9" i="13"/>
  <c r="J126" i="15"/>
  <c r="C126" i="15"/>
  <c r="C153" i="15" s="1"/>
  <c r="Y86" i="15"/>
  <c r="Y167" i="15" s="1"/>
  <c r="Y113" i="15"/>
  <c r="L86" i="15"/>
  <c r="L113" i="15"/>
  <c r="K86" i="15"/>
  <c r="K113" i="15"/>
  <c r="K135" i="15"/>
  <c r="K103" i="15"/>
  <c r="W139" i="15"/>
  <c r="C112" i="15"/>
  <c r="X139" i="15"/>
  <c r="J112" i="15"/>
  <c r="X123" i="15"/>
  <c r="C123" i="15"/>
  <c r="C150" i="15" s="1"/>
  <c r="I96" i="15"/>
  <c r="K139" i="15"/>
  <c r="K102" i="15"/>
  <c r="I102" i="15"/>
  <c r="I139" i="15"/>
  <c r="C139" i="15"/>
  <c r="C166" i="15" s="1"/>
  <c r="J99" i="15"/>
  <c r="W112" i="15"/>
  <c r="W102" i="15"/>
  <c r="AM7" i="23"/>
  <c r="AM33" i="23" s="1" a="1"/>
  <c r="AM33" i="23" s="1"/>
  <c r="AL21" i="23" a="1"/>
  <c r="AL21" i="23" s="1"/>
  <c r="AL24" i="23" a="1"/>
  <c r="AL24" i="23" s="1"/>
  <c r="AL23" i="23" a="1"/>
  <c r="AL23" i="23" s="1"/>
  <c r="AL22" i="23" a="1"/>
  <c r="AL22" i="23" s="1"/>
  <c r="AL20" i="23" a="1"/>
  <c r="AL20" i="23" s="1"/>
  <c r="AL19" i="23" a="1"/>
  <c r="AL19" i="23" s="1"/>
  <c r="AL18" i="23" a="1"/>
  <c r="AL18" i="23" s="1"/>
  <c r="AL17" i="23" a="1"/>
  <c r="AL17" i="23" s="1"/>
  <c r="AL11" i="23" a="1"/>
  <c r="AL11" i="23" s="1"/>
  <c r="AL16" i="23" a="1"/>
  <c r="AL16" i="23" s="1"/>
  <c r="AL15" i="23" a="1"/>
  <c r="AL15" i="23" s="1"/>
  <c r="AL14" i="23" a="1"/>
  <c r="AL14" i="23" s="1"/>
  <c r="AL13" i="23" a="1"/>
  <c r="AL13" i="23" s="1"/>
  <c r="AL12" i="23" a="1"/>
  <c r="AL12" i="23" s="1"/>
  <c r="AL9" i="23" a="1"/>
  <c r="AL9" i="23" s="1"/>
  <c r="AL10" i="23" a="1"/>
  <c r="AL10" i="23" s="1"/>
  <c r="AL32" i="23" a="1"/>
  <c r="AL32" i="23" s="1"/>
  <c r="AL31" i="23" a="1"/>
  <c r="AL31" i="23" s="1"/>
  <c r="AL30" i="23" a="1"/>
  <c r="AL30" i="23" s="1"/>
  <c r="AL29" i="23" a="1"/>
  <c r="AL29" i="23" s="1"/>
  <c r="AL28" i="23" a="1"/>
  <c r="AL28" i="23" s="1"/>
  <c r="AL27" i="23" a="1"/>
  <c r="AL27" i="23" s="1"/>
  <c r="AL26" i="23" a="1"/>
  <c r="AL26" i="23" s="1"/>
  <c r="AL25" i="23" a="1"/>
  <c r="AL25" i="23" s="1"/>
  <c r="AM20" i="21"/>
  <c r="E73" i="21" s="1"/>
  <c r="W99" i="15"/>
  <c r="I99" i="15"/>
  <c r="C99" i="15"/>
  <c r="K112" i="15"/>
  <c r="K123" i="15"/>
  <c r="L135" i="15"/>
  <c r="F129" i="15"/>
  <c r="J129" i="15" s="1"/>
  <c r="I112" i="15"/>
  <c r="X112" i="15"/>
  <c r="Y81" i="15"/>
  <c r="Y162" i="15" s="1"/>
  <c r="X99" i="15"/>
  <c r="C102" i="15"/>
  <c r="J102" i="15"/>
  <c r="X96" i="15"/>
  <c r="C96" i="15"/>
  <c r="J96" i="15"/>
  <c r="C114" i="15"/>
  <c r="I129" i="15"/>
  <c r="W96" i="15"/>
  <c r="K100" i="15"/>
  <c r="W123" i="15"/>
  <c r="C101" i="15"/>
  <c r="K96" i="15"/>
  <c r="I100" i="15"/>
  <c r="AN7" i="23"/>
  <c r="AM22" i="21"/>
  <c r="E75" i="21" s="1"/>
  <c r="AM14" i="21"/>
  <c r="E67" i="21" s="1"/>
  <c r="AM29" i="21"/>
  <c r="E82" i="21" s="1"/>
  <c r="E55" i="21"/>
  <c r="AM25" i="21"/>
  <c r="E78" i="21" s="1"/>
  <c r="E51" i="21"/>
  <c r="AM27" i="21"/>
  <c r="E80" i="21" s="1"/>
  <c r="E53" i="21"/>
  <c r="AM12" i="21"/>
  <c r="E65" i="21" s="1"/>
  <c r="AM16" i="21"/>
  <c r="E69" i="21" s="1"/>
  <c r="AM26" i="21"/>
  <c r="E79" i="21" s="1"/>
  <c r="AM24" i="21"/>
  <c r="E77" i="21" s="1"/>
  <c r="E50" i="21"/>
  <c r="AM10" i="21"/>
  <c r="E63" i="21" s="1"/>
  <c r="E36" i="21"/>
  <c r="AM17" i="21"/>
  <c r="E70" i="21" s="1"/>
  <c r="AM18" i="21"/>
  <c r="E71" i="21" s="1"/>
  <c r="AM23" i="21"/>
  <c r="E76" i="21" s="1"/>
  <c r="AM19" i="21"/>
  <c r="E72" i="21" s="1"/>
  <c r="AM15" i="21"/>
  <c r="E68" i="21" s="1"/>
  <c r="AM31" i="21"/>
  <c r="E84" i="21" s="1"/>
  <c r="E57" i="21"/>
  <c r="E35" i="21"/>
  <c r="AM9" i="21"/>
  <c r="E62" i="21" s="1"/>
  <c r="AM21" i="21"/>
  <c r="E74" i="21" s="1"/>
  <c r="AM28" i="21"/>
  <c r="E81" i="21" s="1"/>
  <c r="E54" i="21"/>
  <c r="AM30" i="21"/>
  <c r="E83" i="21" s="1"/>
  <c r="E56" i="21"/>
  <c r="AM11" i="21"/>
  <c r="E64" i="21" s="1"/>
  <c r="E37" i="21"/>
  <c r="AM13" i="21"/>
  <c r="E66" i="21" s="1"/>
  <c r="E39" i="21"/>
  <c r="AM32" i="21"/>
  <c r="E85" i="21" s="1"/>
  <c r="E58" i="21"/>
  <c r="I23" i="13"/>
  <c r="C23" i="13"/>
  <c r="W23" i="13"/>
  <c r="Y129" i="15"/>
  <c r="L134" i="15"/>
  <c r="Y130" i="15"/>
  <c r="C111" i="15"/>
  <c r="Y119" i="15"/>
  <c r="Y126" i="15"/>
  <c r="Y136" i="15"/>
  <c r="Y131" i="15"/>
  <c r="Y117" i="15"/>
  <c r="K128" i="15"/>
  <c r="L125" i="15"/>
  <c r="L131" i="15"/>
  <c r="Y139" i="15"/>
  <c r="W134" i="15"/>
  <c r="K134" i="15"/>
  <c r="J134" i="15"/>
  <c r="I134" i="15"/>
  <c r="C134" i="15"/>
  <c r="C161" i="15" s="1"/>
  <c r="X134" i="15"/>
  <c r="Y124" i="15"/>
  <c r="L118" i="15"/>
  <c r="Y133" i="15"/>
  <c r="K138" i="15"/>
  <c r="X137" i="15"/>
  <c r="W137" i="15"/>
  <c r="C137" i="15"/>
  <c r="C164" i="15" s="1"/>
  <c r="L141" i="15"/>
  <c r="J141" i="15"/>
  <c r="I141" i="15"/>
  <c r="W141" i="15"/>
  <c r="C125" i="15"/>
  <c r="C152" i="15" s="1"/>
  <c r="X125" i="15"/>
  <c r="W125" i="15"/>
  <c r="X127" i="15"/>
  <c r="W127" i="15"/>
  <c r="L127" i="15"/>
  <c r="X130" i="15"/>
  <c r="W130" i="15"/>
  <c r="K130" i="15"/>
  <c r="J130" i="15"/>
  <c r="I130" i="15"/>
  <c r="C130" i="15"/>
  <c r="C157" i="15" s="1"/>
  <c r="L133" i="15"/>
  <c r="L120" i="15"/>
  <c r="W100" i="15"/>
  <c r="Y132" i="15"/>
  <c r="X141" i="15"/>
  <c r="K127" i="15"/>
  <c r="J118" i="15"/>
  <c r="I118" i="15"/>
  <c r="C118" i="15"/>
  <c r="C145" i="15" s="1"/>
  <c r="X118" i="15"/>
  <c r="W118" i="15"/>
  <c r="K141" i="15"/>
  <c r="L121" i="15"/>
  <c r="C141" i="15"/>
  <c r="C168" i="15" s="1"/>
  <c r="L123" i="15"/>
  <c r="C100" i="15"/>
  <c r="Y120" i="15"/>
  <c r="L130" i="15"/>
  <c r="Y122" i="15"/>
  <c r="X129" i="15"/>
  <c r="W129" i="15"/>
  <c r="C129" i="15"/>
  <c r="C156" i="15" s="1"/>
  <c r="Y135" i="15"/>
  <c r="Y127" i="15"/>
  <c r="J127" i="15"/>
  <c r="I127" i="15"/>
  <c r="L136" i="15"/>
  <c r="X138" i="15"/>
  <c r="W138" i="15"/>
  <c r="J138" i="15"/>
  <c r="I138" i="15"/>
  <c r="C138" i="15"/>
  <c r="C165" i="15" s="1"/>
  <c r="X100" i="15"/>
  <c r="Y141" i="15"/>
  <c r="I137" i="15"/>
  <c r="L119" i="15"/>
  <c r="Y123" i="15"/>
  <c r="I123" i="15"/>
  <c r="L124" i="15"/>
  <c r="L104" i="15"/>
  <c r="L129" i="15"/>
  <c r="X128" i="15"/>
  <c r="L139" i="15"/>
  <c r="Y118" i="15"/>
  <c r="Y128" i="15"/>
  <c r="J125" i="15"/>
  <c r="K137" i="15"/>
  <c r="L122" i="15"/>
  <c r="I125" i="15"/>
  <c r="L138" i="15"/>
  <c r="Y138" i="15"/>
  <c r="L71" i="15"/>
  <c r="L117" i="15"/>
  <c r="Y121" i="15"/>
  <c r="Y137" i="15"/>
  <c r="L126" i="15"/>
  <c r="Y125" i="15"/>
  <c r="L81" i="15"/>
  <c r="L132" i="15"/>
  <c r="J100" i="15"/>
  <c r="I128" i="15"/>
  <c r="L128" i="15"/>
  <c r="W128" i="15"/>
  <c r="J128" i="15"/>
  <c r="L137" i="15"/>
  <c r="J137" i="15"/>
  <c r="K118" i="15"/>
  <c r="Y134" i="15"/>
  <c r="Y92" i="15"/>
  <c r="X98" i="15"/>
  <c r="L98" i="15"/>
  <c r="J98" i="15"/>
  <c r="Y98" i="15"/>
  <c r="K98" i="15"/>
  <c r="W98" i="15"/>
  <c r="I98" i="15"/>
  <c r="L114" i="15"/>
  <c r="Y114" i="15"/>
  <c r="K114" i="15"/>
  <c r="J114" i="15"/>
  <c r="X114" i="15"/>
  <c r="W114" i="15"/>
  <c r="I114" i="15"/>
  <c r="L100" i="15"/>
  <c r="L63" i="15"/>
  <c r="Y94" i="15"/>
  <c r="L96" i="15"/>
  <c r="L94" i="15"/>
  <c r="Y90" i="15"/>
  <c r="L108" i="15"/>
  <c r="L102" i="15"/>
  <c r="Y103" i="15"/>
  <c r="L92" i="15"/>
  <c r="Y93" i="15"/>
  <c r="L93" i="15"/>
  <c r="L90" i="15"/>
  <c r="Y99" i="15"/>
  <c r="Y112" i="15"/>
  <c r="L101" i="15"/>
  <c r="Y101" i="15"/>
  <c r="K101" i="15"/>
  <c r="J101" i="15"/>
  <c r="X101" i="15"/>
  <c r="W101" i="15"/>
  <c r="I101" i="15"/>
  <c r="Y108" i="15"/>
  <c r="C98" i="15"/>
  <c r="L111" i="15"/>
  <c r="K111" i="15"/>
  <c r="Y111" i="15"/>
  <c r="X111" i="15"/>
  <c r="J111" i="15"/>
  <c r="W111" i="15"/>
  <c r="I111" i="15"/>
  <c r="J110" i="15"/>
  <c r="C110" i="15"/>
  <c r="X110" i="15"/>
  <c r="L110" i="15"/>
  <c r="Y110" i="15"/>
  <c r="K110" i="15"/>
  <c r="W110" i="15"/>
  <c r="I110" i="15"/>
  <c r="Y100" i="15"/>
  <c r="Y95" i="15"/>
  <c r="Y96" i="15"/>
  <c r="Y104" i="15"/>
  <c r="L95" i="15"/>
  <c r="Y106" i="15"/>
  <c r="L106" i="15"/>
  <c r="Y109" i="15"/>
  <c r="L103" i="15"/>
  <c r="L109" i="15"/>
  <c r="Y105" i="15"/>
  <c r="Y102" i="15"/>
  <c r="Y97" i="15"/>
  <c r="L105" i="15"/>
  <c r="L107" i="15"/>
  <c r="Y107" i="15"/>
  <c r="K107" i="15"/>
  <c r="X107" i="15"/>
  <c r="J107" i="15"/>
  <c r="W107" i="15"/>
  <c r="I107" i="15"/>
  <c r="C107" i="15"/>
  <c r="L99" i="15"/>
  <c r="L112" i="15"/>
  <c r="L91" i="15"/>
  <c r="Y91" i="15"/>
  <c r="K91" i="15"/>
  <c r="X91" i="15"/>
  <c r="J91" i="15"/>
  <c r="W91" i="15"/>
  <c r="I91" i="15"/>
  <c r="C91" i="15"/>
  <c r="L97" i="15"/>
  <c r="Y80" i="15"/>
  <c r="Y161" i="15" s="1"/>
  <c r="Y71" i="15"/>
  <c r="Y152" i="15" s="1"/>
  <c r="Y76" i="15"/>
  <c r="Y157" i="15" s="1"/>
  <c r="L68" i="15"/>
  <c r="Y73" i="15"/>
  <c r="Y154" i="15" s="1"/>
  <c r="I88" i="15"/>
  <c r="L67" i="15"/>
  <c r="Y72" i="15"/>
  <c r="Y153" i="15" s="1"/>
  <c r="Y69" i="15"/>
  <c r="Y150" i="15" s="1"/>
  <c r="L85" i="15"/>
  <c r="Y79" i="15"/>
  <c r="Y160" i="15" s="1"/>
  <c r="Y63" i="15"/>
  <c r="Y144" i="15" s="1"/>
  <c r="L83" i="15"/>
  <c r="Y65" i="15"/>
  <c r="Y146" i="15" s="1"/>
  <c r="L87" i="15"/>
  <c r="L78" i="15"/>
  <c r="L70" i="15"/>
  <c r="L66" i="15"/>
  <c r="L74" i="15"/>
  <c r="L72" i="15"/>
  <c r="L64" i="15"/>
  <c r="L82" i="15"/>
  <c r="L73" i="15"/>
  <c r="Y68" i="15"/>
  <c r="Y149" i="15" s="1"/>
  <c r="L84" i="15"/>
  <c r="Y85" i="15"/>
  <c r="Y166" i="15" s="1"/>
  <c r="L77" i="15"/>
  <c r="Y83" i="15"/>
  <c r="Y164" i="15" s="1"/>
  <c r="X88" i="15"/>
  <c r="X17" i="25" s="1"/>
  <c r="Y64" i="15"/>
  <c r="Y145" i="15" s="1"/>
  <c r="Y67" i="15"/>
  <c r="Y148" i="15" s="1"/>
  <c r="Y84" i="15"/>
  <c r="Y165" i="15" s="1"/>
  <c r="L80" i="15"/>
  <c r="L69" i="15"/>
  <c r="L79" i="15"/>
  <c r="W88" i="15"/>
  <c r="W17" i="25" s="1"/>
  <c r="L75" i="15"/>
  <c r="K88" i="15"/>
  <c r="Z7" i="15"/>
  <c r="Z140" i="15" s="1"/>
  <c r="Y74" i="15"/>
  <c r="Y155" i="15" s="1"/>
  <c r="Y70" i="15"/>
  <c r="Y151" i="15" s="1"/>
  <c r="Y66" i="15"/>
  <c r="Y147" i="15" s="1"/>
  <c r="Y87" i="15"/>
  <c r="Y168" i="15" s="1"/>
  <c r="Y82" i="15"/>
  <c r="Y163" i="15" s="1"/>
  <c r="Y78" i="15"/>
  <c r="Y159" i="15" s="1"/>
  <c r="L65" i="15"/>
  <c r="Y75" i="15"/>
  <c r="Y156" i="15" s="1"/>
  <c r="J88" i="15"/>
  <c r="L76" i="15"/>
  <c r="Y77" i="15"/>
  <c r="Y158" i="15" s="1"/>
  <c r="M7" i="15"/>
  <c r="M140" i="15" s="1"/>
  <c r="AL37" i="13" l="1"/>
  <c r="AK37" i="13"/>
  <c r="AM37" i="13"/>
  <c r="AN37" i="13"/>
  <c r="AO37" i="13"/>
  <c r="AP37" i="13"/>
  <c r="AQ37" i="13"/>
  <c r="AR37" i="13"/>
  <c r="AS37" i="13"/>
  <c r="AT37" i="13"/>
  <c r="AU37" i="13"/>
  <c r="AV37" i="13"/>
  <c r="AW23" i="13"/>
  <c r="L142" i="15"/>
  <c r="I142" i="15"/>
  <c r="E87" i="21"/>
  <c r="E60" i="21"/>
  <c r="Z86" i="15"/>
  <c r="Z167" i="15" s="1"/>
  <c r="Z113" i="15"/>
  <c r="M86" i="15"/>
  <c r="M113" i="15"/>
  <c r="K129" i="15"/>
  <c r="K142" i="15" s="1"/>
  <c r="AN33" i="23"/>
  <c r="E86" i="23" s="1"/>
  <c r="E59" i="23"/>
  <c r="K17" i="17"/>
  <c r="K17" i="25"/>
  <c r="I17" i="17"/>
  <c r="I17" i="25"/>
  <c r="J17" i="17"/>
  <c r="J17" i="25"/>
  <c r="AO7" i="23"/>
  <c r="AM24" i="23" a="1"/>
  <c r="AM24" i="23" s="1"/>
  <c r="AN24" i="23" s="1"/>
  <c r="E77" i="23" s="1"/>
  <c r="AM23" i="23" a="1"/>
  <c r="AM23" i="23" s="1"/>
  <c r="AN23" i="23" s="1"/>
  <c r="E76" i="23" s="1"/>
  <c r="AM22" i="23" a="1"/>
  <c r="AM22" i="23" s="1"/>
  <c r="E48" i="23" s="1"/>
  <c r="AM20" i="23" a="1"/>
  <c r="AM20" i="23" s="1"/>
  <c r="AN20" i="23" s="1"/>
  <c r="E73" i="23" s="1"/>
  <c r="AM19" i="23" a="1"/>
  <c r="AM19" i="23" s="1"/>
  <c r="AN19" i="23" s="1"/>
  <c r="E72" i="23" s="1"/>
  <c r="AM18" i="23" a="1"/>
  <c r="AM18" i="23" s="1"/>
  <c r="AN18" i="23" s="1"/>
  <c r="E71" i="23" s="1"/>
  <c r="AM17" i="23" a="1"/>
  <c r="AM17" i="23" s="1"/>
  <c r="AN17" i="23" s="1"/>
  <c r="E70" i="23" s="1"/>
  <c r="AM16" i="23" a="1"/>
  <c r="AM16" i="23" s="1"/>
  <c r="E42" i="23" s="1"/>
  <c r="AM13" i="23" a="1"/>
  <c r="AM13" i="23" s="1"/>
  <c r="E39" i="23" s="1"/>
  <c r="AM15" i="23" a="1"/>
  <c r="AM15" i="23" s="1"/>
  <c r="E41" i="23" s="1"/>
  <c r="AM14" i="23" a="1"/>
  <c r="AM14" i="23" s="1"/>
  <c r="E40" i="23" s="1"/>
  <c r="AM12" i="23" a="1"/>
  <c r="AM12" i="23" s="1"/>
  <c r="AN12" i="23" s="1"/>
  <c r="E65" i="23" s="1"/>
  <c r="AM9" i="23" a="1"/>
  <c r="AM9" i="23" s="1"/>
  <c r="AN9" i="23" s="1"/>
  <c r="E62" i="23" s="1"/>
  <c r="AM11" i="23" a="1"/>
  <c r="AM11" i="23" s="1"/>
  <c r="E37" i="23" s="1"/>
  <c r="AM10" i="23" a="1"/>
  <c r="AM10" i="23" s="1"/>
  <c r="AN10" i="23" s="1"/>
  <c r="E63" i="23" s="1"/>
  <c r="AM32" i="23" a="1"/>
  <c r="AM32" i="23" s="1"/>
  <c r="AM31" i="23" a="1"/>
  <c r="AM31" i="23" s="1"/>
  <c r="AN31" i="23" s="1"/>
  <c r="E84" i="23" s="1"/>
  <c r="AM30" i="23" a="1"/>
  <c r="AM30" i="23" s="1"/>
  <c r="E56" i="23" s="1"/>
  <c r="AM29" i="23" a="1"/>
  <c r="AM29" i="23" s="1"/>
  <c r="E55" i="23" s="1"/>
  <c r="AM28" i="23" a="1"/>
  <c r="AM28" i="23" s="1"/>
  <c r="E54" i="23" s="1"/>
  <c r="AM27" i="23" a="1"/>
  <c r="AM27" i="23" s="1"/>
  <c r="E53" i="23" s="1"/>
  <c r="AM26" i="23" a="1"/>
  <c r="AM26" i="23" s="1"/>
  <c r="E52" i="23" s="1"/>
  <c r="AM25" i="23" a="1"/>
  <c r="AM25" i="23" s="1"/>
  <c r="AN25" i="23" s="1"/>
  <c r="E78" i="23" s="1"/>
  <c r="AM21" i="23" a="1"/>
  <c r="AM21" i="23" s="1"/>
  <c r="E47" i="23" s="1"/>
  <c r="W17" i="17"/>
  <c r="W169" i="15"/>
  <c r="X17" i="17"/>
  <c r="X169" i="15"/>
  <c r="M125" i="15"/>
  <c r="Z130" i="15"/>
  <c r="E55" i="24"/>
  <c r="E82" i="24"/>
  <c r="E42" i="24"/>
  <c r="E69" i="24"/>
  <c r="E48" i="24"/>
  <c r="E75" i="24"/>
  <c r="E36" i="24"/>
  <c r="E63" i="24"/>
  <c r="E62" i="24"/>
  <c r="E51" i="24"/>
  <c r="E78" i="24"/>
  <c r="E52" i="24"/>
  <c r="E79" i="24"/>
  <c r="E65" i="24"/>
  <c r="E38" i="24"/>
  <c r="E58" i="24"/>
  <c r="E85" i="24"/>
  <c r="E72" i="24"/>
  <c r="E45" i="24"/>
  <c r="E83" i="24"/>
  <c r="E56" i="24"/>
  <c r="E39" i="24"/>
  <c r="E66" i="24"/>
  <c r="E77" i="24"/>
  <c r="E50" i="24"/>
  <c r="E57" i="24"/>
  <c r="E84" i="24"/>
  <c r="E73" i="24"/>
  <c r="E46" i="24"/>
  <c r="E74" i="24"/>
  <c r="E47" i="24"/>
  <c r="E53" i="24"/>
  <c r="E80" i="24"/>
  <c r="E41" i="24"/>
  <c r="E68" i="24"/>
  <c r="E37" i="24"/>
  <c r="E64" i="24"/>
  <c r="E54" i="24"/>
  <c r="E81" i="24"/>
  <c r="E49" i="24"/>
  <c r="E76" i="24"/>
  <c r="E67" i="24"/>
  <c r="E40" i="24"/>
  <c r="E70" i="24"/>
  <c r="E43" i="24"/>
  <c r="E71" i="24"/>
  <c r="E44" i="24"/>
  <c r="I37" i="13"/>
  <c r="W37" i="13"/>
  <c r="C37" i="13"/>
  <c r="W142" i="15"/>
  <c r="M141" i="15"/>
  <c r="I115" i="15"/>
  <c r="I18" i="25" s="1"/>
  <c r="K115" i="15"/>
  <c r="K18" i="25" s="1"/>
  <c r="Z118" i="15"/>
  <c r="J115" i="15"/>
  <c r="J18" i="25" s="1"/>
  <c r="X142" i="15"/>
  <c r="M129" i="15"/>
  <c r="J142" i="15"/>
  <c r="M110" i="15"/>
  <c r="M132" i="15"/>
  <c r="M117" i="15"/>
  <c r="M139" i="15"/>
  <c r="M124" i="15"/>
  <c r="M133" i="15"/>
  <c r="M126" i="15"/>
  <c r="M119" i="15"/>
  <c r="M120" i="15"/>
  <c r="M136" i="15"/>
  <c r="M123" i="15"/>
  <c r="M131" i="15"/>
  <c r="M130" i="15"/>
  <c r="M135" i="15"/>
  <c r="M121" i="15"/>
  <c r="M122" i="15"/>
  <c r="L115" i="15"/>
  <c r="L18" i="25" s="1"/>
  <c r="Z123" i="15"/>
  <c r="Y142" i="15"/>
  <c r="Z138" i="15"/>
  <c r="X115" i="15"/>
  <c r="X18" i="25" s="1"/>
  <c r="Z125" i="15"/>
  <c r="Z134" i="15"/>
  <c r="Z141" i="15"/>
  <c r="Z128" i="15"/>
  <c r="M134" i="15"/>
  <c r="W115" i="15"/>
  <c r="W18" i="25" s="1"/>
  <c r="Z127" i="15"/>
  <c r="M118" i="15"/>
  <c r="M137" i="15"/>
  <c r="M127" i="15"/>
  <c r="Z114" i="15"/>
  <c r="Z132" i="15"/>
  <c r="Z131" i="15"/>
  <c r="Z124" i="15"/>
  <c r="Z133" i="15"/>
  <c r="Z120" i="15"/>
  <c r="Z122" i="15"/>
  <c r="Z139" i="15"/>
  <c r="Z126" i="15"/>
  <c r="Z117" i="15"/>
  <c r="Z129" i="15"/>
  <c r="Z135" i="15"/>
  <c r="Z136" i="15"/>
  <c r="Z119" i="15"/>
  <c r="Z121" i="15"/>
  <c r="Y115" i="15"/>
  <c r="Y18" i="25" s="1"/>
  <c r="M128" i="15"/>
  <c r="Z137" i="15"/>
  <c r="M138" i="15"/>
  <c r="M91" i="15"/>
  <c r="Z111" i="15"/>
  <c r="Z107" i="15"/>
  <c r="M114" i="15"/>
  <c r="Z105" i="15"/>
  <c r="Z92" i="15"/>
  <c r="Z109" i="15"/>
  <c r="Z96" i="15"/>
  <c r="Z106" i="15"/>
  <c r="Z104" i="15"/>
  <c r="Z95" i="15"/>
  <c r="Z112" i="15"/>
  <c r="Z102" i="15"/>
  <c r="Z103" i="15"/>
  <c r="Z90" i="15"/>
  <c r="Z93" i="15"/>
  <c r="Z94" i="15"/>
  <c r="Z97" i="15"/>
  <c r="Z100" i="15"/>
  <c r="Z99" i="15"/>
  <c r="Z108" i="15"/>
  <c r="Z110" i="15"/>
  <c r="Z91" i="15"/>
  <c r="M109" i="15"/>
  <c r="M106" i="15"/>
  <c r="M104" i="15"/>
  <c r="M99" i="15"/>
  <c r="M92" i="15"/>
  <c r="M90" i="15"/>
  <c r="M93" i="15"/>
  <c r="M96" i="15"/>
  <c r="M94" i="15"/>
  <c r="M103" i="15"/>
  <c r="M100" i="15"/>
  <c r="M97" i="15"/>
  <c r="M105" i="15"/>
  <c r="M95" i="15"/>
  <c r="M102" i="15"/>
  <c r="M108" i="15"/>
  <c r="M112" i="15"/>
  <c r="Z98" i="15"/>
  <c r="M107" i="15"/>
  <c r="M111" i="15"/>
  <c r="M98" i="15"/>
  <c r="Z101" i="15"/>
  <c r="M101" i="15"/>
  <c r="L88" i="15"/>
  <c r="Y88" i="15"/>
  <c r="Y17" i="25" s="1"/>
  <c r="M72" i="15"/>
  <c r="M64" i="15"/>
  <c r="M66" i="15"/>
  <c r="M80" i="15"/>
  <c r="M68" i="15"/>
  <c r="M69" i="15"/>
  <c r="M73" i="15"/>
  <c r="M78" i="15"/>
  <c r="M82" i="15"/>
  <c r="M74" i="15"/>
  <c r="M70" i="15"/>
  <c r="M87" i="15"/>
  <c r="M77" i="15"/>
  <c r="M85" i="15"/>
  <c r="M67" i="15"/>
  <c r="M84" i="15"/>
  <c r="M71" i="15"/>
  <c r="M83" i="15"/>
  <c r="M81" i="15"/>
  <c r="M75" i="15"/>
  <c r="M63" i="15"/>
  <c r="M65" i="15"/>
  <c r="M79" i="15"/>
  <c r="M76" i="15"/>
  <c r="Z67" i="15"/>
  <c r="Z148" i="15" s="1"/>
  <c r="Z79" i="15"/>
  <c r="Z160" i="15" s="1"/>
  <c r="Z73" i="15"/>
  <c r="Z154" i="15" s="1"/>
  <c r="Z83" i="15"/>
  <c r="Z164" i="15" s="1"/>
  <c r="Z75" i="15"/>
  <c r="Z156" i="15" s="1"/>
  <c r="Z71" i="15"/>
  <c r="Z152" i="15" s="1"/>
  <c r="Z63" i="15"/>
  <c r="Z144" i="15" s="1"/>
  <c r="Z74" i="15"/>
  <c r="Z155" i="15" s="1"/>
  <c r="Z70" i="15"/>
  <c r="Z151" i="15" s="1"/>
  <c r="Z81" i="15"/>
  <c r="Z162" i="15" s="1"/>
  <c r="Z72" i="15"/>
  <c r="Z153" i="15" s="1"/>
  <c r="Z78" i="15"/>
  <c r="Z159" i="15" s="1"/>
  <c r="Z85" i="15"/>
  <c r="Z166" i="15" s="1"/>
  <c r="Z76" i="15"/>
  <c r="Z157" i="15" s="1"/>
  <c r="Z82" i="15"/>
  <c r="Z163" i="15" s="1"/>
  <c r="Z80" i="15"/>
  <c r="Z161" i="15" s="1"/>
  <c r="Z87" i="15"/>
  <c r="Z168" i="15" s="1"/>
  <c r="AA7" i="15"/>
  <c r="AA140" i="15" s="1"/>
  <c r="Z65" i="15"/>
  <c r="Z146" i="15" s="1"/>
  <c r="Z84" i="15"/>
  <c r="Z165" i="15" s="1"/>
  <c r="Z64" i="15"/>
  <c r="Z145" i="15" s="1"/>
  <c r="Z69" i="15"/>
  <c r="Z150" i="15" s="1"/>
  <c r="Z66" i="15"/>
  <c r="Z147" i="15" s="1"/>
  <c r="Z77" i="15"/>
  <c r="Z158" i="15" s="1"/>
  <c r="Z68" i="15"/>
  <c r="Z149" i="15" s="1"/>
  <c r="N7" i="15"/>
  <c r="N140" i="15" s="1"/>
  <c r="AW37" i="13" l="1"/>
  <c r="E87" i="24"/>
  <c r="E60" i="24"/>
  <c r="AA86" i="15"/>
  <c r="AA167" i="15" s="1"/>
  <c r="AA113" i="15"/>
  <c r="N86" i="15"/>
  <c r="N113" i="15"/>
  <c r="AN32" i="23"/>
  <c r="E85" i="23" s="1"/>
  <c r="E58" i="23"/>
  <c r="AN15" i="23"/>
  <c r="E68" i="23" s="1"/>
  <c r="AN14" i="23"/>
  <c r="E67" i="23" s="1"/>
  <c r="E50" i="23"/>
  <c r="AN22" i="23"/>
  <c r="E75" i="23" s="1"/>
  <c r="E44" i="23"/>
  <c r="E49" i="23"/>
  <c r="AN13" i="23"/>
  <c r="E66" i="23" s="1"/>
  <c r="Y19" i="17"/>
  <c r="Y19" i="25"/>
  <c r="Y20" i="25" s="1"/>
  <c r="Y21" i="25" s="1"/>
  <c r="L17" i="17"/>
  <c r="L17" i="25"/>
  <c r="L19" i="17"/>
  <c r="L19" i="25"/>
  <c r="J19" i="17"/>
  <c r="J19" i="25"/>
  <c r="J20" i="25" s="1"/>
  <c r="J21" i="25" s="1"/>
  <c r="E43" i="23"/>
  <c r="E45" i="23"/>
  <c r="K19" i="17"/>
  <c r="K19" i="25"/>
  <c r="K20" i="25" s="1"/>
  <c r="K21" i="25" s="1"/>
  <c r="X19" i="17"/>
  <c r="X19" i="25"/>
  <c r="X20" i="25" s="1"/>
  <c r="X21" i="25" s="1"/>
  <c r="I19" i="17"/>
  <c r="I19" i="25"/>
  <c r="I20" i="25" s="1"/>
  <c r="I21" i="25" s="1"/>
  <c r="W19" i="17"/>
  <c r="W19" i="25"/>
  <c r="AN16" i="23"/>
  <c r="E69" i="23" s="1"/>
  <c r="AN11" i="23"/>
  <c r="E64" i="23" s="1"/>
  <c r="AN29" i="23"/>
  <c r="E82" i="23" s="1"/>
  <c r="AN30" i="23"/>
  <c r="E83" i="23" s="1"/>
  <c r="AN27" i="23"/>
  <c r="E80" i="23" s="1"/>
  <c r="E38" i="23"/>
  <c r="AN21" i="23"/>
  <c r="E74" i="23" s="1"/>
  <c r="E57" i="23"/>
  <c r="AN28" i="23"/>
  <c r="E81" i="23" s="1"/>
  <c r="E46" i="23"/>
  <c r="AN26" i="23"/>
  <c r="E79" i="23" s="1"/>
  <c r="E51" i="23"/>
  <c r="E36" i="23"/>
  <c r="Y17" i="17"/>
  <c r="Y169" i="15"/>
  <c r="I18" i="17"/>
  <c r="X18" i="17"/>
  <c r="L18" i="17"/>
  <c r="K18" i="17"/>
  <c r="Y18" i="17"/>
  <c r="W18" i="17"/>
  <c r="J18" i="17"/>
  <c r="Z142" i="15"/>
  <c r="AA131" i="15"/>
  <c r="AA132" i="15"/>
  <c r="AA122" i="15"/>
  <c r="AA139" i="15"/>
  <c r="AA117" i="15"/>
  <c r="AA119" i="15"/>
  <c r="AA121" i="15"/>
  <c r="AA129" i="15"/>
  <c r="AA135" i="15"/>
  <c r="AA126" i="15"/>
  <c r="AA136" i="15"/>
  <c r="AA133" i="15"/>
  <c r="AA124" i="15"/>
  <c r="AA120" i="15"/>
  <c r="AA137" i="15"/>
  <c r="AA130" i="15"/>
  <c r="AA127" i="15"/>
  <c r="AA125" i="15"/>
  <c r="AA128" i="15"/>
  <c r="AA141" i="15"/>
  <c r="AA123" i="15"/>
  <c r="AA138" i="15"/>
  <c r="AA134" i="15"/>
  <c r="AA118" i="15"/>
  <c r="M142" i="15"/>
  <c r="N124" i="15"/>
  <c r="N135" i="15"/>
  <c r="N133" i="15"/>
  <c r="N121" i="15"/>
  <c r="N139" i="15"/>
  <c r="N117" i="15"/>
  <c r="N120" i="15"/>
  <c r="N136" i="15"/>
  <c r="N132" i="15"/>
  <c r="N126" i="15"/>
  <c r="N131" i="15"/>
  <c r="N122" i="15"/>
  <c r="N130" i="15"/>
  <c r="N123" i="15"/>
  <c r="N127" i="15"/>
  <c r="N119" i="15"/>
  <c r="N134" i="15"/>
  <c r="N137" i="15"/>
  <c r="N138" i="15"/>
  <c r="N129" i="15"/>
  <c r="N118" i="15"/>
  <c r="N125" i="15"/>
  <c r="N141" i="15"/>
  <c r="N128" i="15"/>
  <c r="M115" i="15"/>
  <c r="M18" i="25" s="1"/>
  <c r="Z115" i="15"/>
  <c r="Z18" i="25" s="1"/>
  <c r="AA106" i="15"/>
  <c r="AA102" i="15"/>
  <c r="AA96" i="15"/>
  <c r="AA104" i="15"/>
  <c r="AA103" i="15"/>
  <c r="AA100" i="15"/>
  <c r="AA112" i="15"/>
  <c r="AA90" i="15"/>
  <c r="AA93" i="15"/>
  <c r="AA94" i="15"/>
  <c r="AA95" i="15"/>
  <c r="AA105" i="15"/>
  <c r="AA99" i="15"/>
  <c r="AA108" i="15"/>
  <c r="AA109" i="15"/>
  <c r="AA97" i="15"/>
  <c r="AA92" i="15"/>
  <c r="AA101" i="15"/>
  <c r="AA107" i="15"/>
  <c r="AA98" i="15"/>
  <c r="AA111" i="15"/>
  <c r="AA110" i="15"/>
  <c r="AA114" i="15"/>
  <c r="AA91" i="15"/>
  <c r="N103" i="15"/>
  <c r="N102" i="15"/>
  <c r="N104" i="15"/>
  <c r="N90" i="15"/>
  <c r="N93" i="15"/>
  <c r="N99" i="15"/>
  <c r="N94" i="15"/>
  <c r="N95" i="15"/>
  <c r="N92" i="15"/>
  <c r="N96" i="15"/>
  <c r="N100" i="15"/>
  <c r="N109" i="15"/>
  <c r="N97" i="15"/>
  <c r="N105" i="15"/>
  <c r="N106" i="15"/>
  <c r="N108" i="15"/>
  <c r="N112" i="15"/>
  <c r="N98" i="15"/>
  <c r="N101" i="15"/>
  <c r="N110" i="15"/>
  <c r="N107" i="15"/>
  <c r="N111" i="15"/>
  <c r="N114" i="15"/>
  <c r="N91" i="15"/>
  <c r="M88" i="15"/>
  <c r="Z88" i="15"/>
  <c r="Z17" i="25" s="1"/>
  <c r="N72" i="15"/>
  <c r="N73" i="15"/>
  <c r="N74" i="15"/>
  <c r="N85" i="15"/>
  <c r="N64" i="15"/>
  <c r="N78" i="15"/>
  <c r="N65" i="15"/>
  <c r="N79" i="15"/>
  <c r="N70" i="15"/>
  <c r="N68" i="15"/>
  <c r="N82" i="15"/>
  <c r="N69" i="15"/>
  <c r="N83" i="15"/>
  <c r="N63" i="15"/>
  <c r="N87" i="15"/>
  <c r="N76" i="15"/>
  <c r="N75" i="15"/>
  <c r="N77" i="15"/>
  <c r="N67" i="15"/>
  <c r="N80" i="15"/>
  <c r="N66" i="15"/>
  <c r="N81" i="15"/>
  <c r="N71" i="15"/>
  <c r="N84" i="15"/>
  <c r="AA66" i="15"/>
  <c r="AA147" i="15" s="1"/>
  <c r="AA70" i="15"/>
  <c r="AA151" i="15" s="1"/>
  <c r="AA74" i="15"/>
  <c r="AA155" i="15" s="1"/>
  <c r="AA67" i="15"/>
  <c r="AA148" i="15" s="1"/>
  <c r="AA71" i="15"/>
  <c r="AA152" i="15" s="1"/>
  <c r="AA83" i="15"/>
  <c r="AA164" i="15" s="1"/>
  <c r="AA75" i="15"/>
  <c r="AA156" i="15" s="1"/>
  <c r="AA63" i="15"/>
  <c r="AA144" i="15" s="1"/>
  <c r="AA65" i="15"/>
  <c r="AA146" i="15" s="1"/>
  <c r="AA72" i="15"/>
  <c r="AA153" i="15" s="1"/>
  <c r="AA87" i="15"/>
  <c r="AA168" i="15" s="1"/>
  <c r="AA77" i="15"/>
  <c r="AA158" i="15" s="1"/>
  <c r="AA84" i="15"/>
  <c r="AA165" i="15" s="1"/>
  <c r="AA64" i="15"/>
  <c r="AA145" i="15" s="1"/>
  <c r="AA81" i="15"/>
  <c r="AA162" i="15" s="1"/>
  <c r="AA79" i="15"/>
  <c r="AA160" i="15" s="1"/>
  <c r="AA68" i="15"/>
  <c r="AA149" i="15" s="1"/>
  <c r="AA73" i="15"/>
  <c r="AA154" i="15" s="1"/>
  <c r="AA85" i="15"/>
  <c r="AA166" i="15" s="1"/>
  <c r="AA80" i="15"/>
  <c r="AA161" i="15" s="1"/>
  <c r="AA78" i="15"/>
  <c r="AA159" i="15" s="1"/>
  <c r="AA69" i="15"/>
  <c r="AA150" i="15" s="1"/>
  <c r="AA76" i="15"/>
  <c r="AA157" i="15" s="1"/>
  <c r="AA82" i="15"/>
  <c r="AA163" i="15" s="1"/>
  <c r="AB7" i="15"/>
  <c r="AB140" i="15" s="1"/>
  <c r="O7" i="15"/>
  <c r="O140" i="15" s="1"/>
  <c r="E87" i="23" l="1"/>
  <c r="E60" i="23"/>
  <c r="AB86" i="15"/>
  <c r="AB167" i="15" s="1"/>
  <c r="AB113" i="15"/>
  <c r="O86" i="15"/>
  <c r="O113" i="15"/>
  <c r="W20" i="17"/>
  <c r="W21" i="17" s="1"/>
  <c r="L20" i="17"/>
  <c r="L21" i="17" s="1"/>
  <c r="I20" i="17"/>
  <c r="I21" i="17" s="1"/>
  <c r="X20" i="17"/>
  <c r="X21" i="17" s="1"/>
  <c r="M17" i="17"/>
  <c r="M17" i="25"/>
  <c r="Z19" i="17"/>
  <c r="Z19" i="25"/>
  <c r="Z20" i="25" s="1"/>
  <c r="Z21" i="25" s="1"/>
  <c r="L20" i="25"/>
  <c r="L21" i="25" s="1"/>
  <c r="J20" i="17"/>
  <c r="J21" i="17" s="1"/>
  <c r="Y20" i="17"/>
  <c r="Y21" i="17" s="1"/>
  <c r="M19" i="17"/>
  <c r="M19" i="25"/>
  <c r="K20" i="17"/>
  <c r="K21" i="17" s="1"/>
  <c r="W20" i="25"/>
  <c r="W21" i="25" s="1"/>
  <c r="Z17" i="17"/>
  <c r="Z169" i="15"/>
  <c r="Z18" i="17"/>
  <c r="M18" i="17"/>
  <c r="O126" i="15"/>
  <c r="O133" i="15"/>
  <c r="O119" i="15"/>
  <c r="O117" i="15"/>
  <c r="O120" i="15"/>
  <c r="O136" i="15"/>
  <c r="O121" i="15"/>
  <c r="O132" i="15"/>
  <c r="O124" i="15"/>
  <c r="O122" i="15"/>
  <c r="O123" i="15"/>
  <c r="O135" i="15"/>
  <c r="O129" i="15"/>
  <c r="O139" i="15"/>
  <c r="O131" i="15"/>
  <c r="O125" i="15"/>
  <c r="O127" i="15"/>
  <c r="O137" i="15"/>
  <c r="O138" i="15"/>
  <c r="O134" i="15"/>
  <c r="O128" i="15"/>
  <c r="O141" i="15"/>
  <c r="O118" i="15"/>
  <c r="O130" i="15"/>
  <c r="AB124" i="15"/>
  <c r="AB120" i="15"/>
  <c r="AB117" i="15"/>
  <c r="AB131" i="15"/>
  <c r="AB139" i="15"/>
  <c r="AB136" i="15"/>
  <c r="AB129" i="15"/>
  <c r="AB132" i="15"/>
  <c r="AB121" i="15"/>
  <c r="AB135" i="15"/>
  <c r="AB122" i="15"/>
  <c r="AB119" i="15"/>
  <c r="AB126" i="15"/>
  <c r="AB133" i="15"/>
  <c r="AB125" i="15"/>
  <c r="AB130" i="15"/>
  <c r="AB118" i="15"/>
  <c r="AB137" i="15"/>
  <c r="AB141" i="15"/>
  <c r="AB123" i="15"/>
  <c r="AB134" i="15"/>
  <c r="AB127" i="15"/>
  <c r="AB128" i="15"/>
  <c r="AB138" i="15"/>
  <c r="AA142" i="15"/>
  <c r="N142" i="15"/>
  <c r="N115" i="15"/>
  <c r="N18" i="25" s="1"/>
  <c r="AA115" i="15"/>
  <c r="AA18" i="25" s="1"/>
  <c r="AB102" i="15"/>
  <c r="AB103" i="15"/>
  <c r="AB96" i="15"/>
  <c r="AB100" i="15"/>
  <c r="AB90" i="15"/>
  <c r="AB93" i="15"/>
  <c r="AB112" i="15"/>
  <c r="AB99" i="15"/>
  <c r="AB94" i="15"/>
  <c r="AB97" i="15"/>
  <c r="AB92" i="15"/>
  <c r="AB105" i="15"/>
  <c r="AB95" i="15"/>
  <c r="AB104" i="15"/>
  <c r="AB109" i="15"/>
  <c r="AB106" i="15"/>
  <c r="AB108" i="15"/>
  <c r="AB98" i="15"/>
  <c r="AB110" i="15"/>
  <c r="AB114" i="15"/>
  <c r="AB111" i="15"/>
  <c r="AB107" i="15"/>
  <c r="AB101" i="15"/>
  <c r="AB91" i="15"/>
  <c r="O108" i="15"/>
  <c r="O100" i="15"/>
  <c r="O92" i="15"/>
  <c r="O90" i="15"/>
  <c r="O93" i="15"/>
  <c r="O94" i="15"/>
  <c r="O99" i="15"/>
  <c r="O102" i="15"/>
  <c r="O96" i="15"/>
  <c r="O112" i="15"/>
  <c r="O95" i="15"/>
  <c r="O97" i="15"/>
  <c r="O103" i="15"/>
  <c r="O105" i="15"/>
  <c r="O104" i="15"/>
  <c r="O106" i="15"/>
  <c r="O109" i="15"/>
  <c r="O111" i="15"/>
  <c r="O110" i="15"/>
  <c r="O107" i="15"/>
  <c r="O98" i="15"/>
  <c r="O114" i="15"/>
  <c r="O91" i="15"/>
  <c r="O101" i="15"/>
  <c r="O87" i="15"/>
  <c r="O78" i="15"/>
  <c r="O74" i="15"/>
  <c r="O70" i="15"/>
  <c r="O66" i="15"/>
  <c r="O82" i="15"/>
  <c r="O81" i="15"/>
  <c r="O84" i="15"/>
  <c r="O71" i="15"/>
  <c r="O65" i="15"/>
  <c r="O64" i="15"/>
  <c r="O72" i="15"/>
  <c r="O85" i="15"/>
  <c r="O75" i="15"/>
  <c r="O68" i="15"/>
  <c r="O79" i="15"/>
  <c r="O83" i="15"/>
  <c r="O80" i="15"/>
  <c r="O67" i="15"/>
  <c r="O69" i="15"/>
  <c r="O73" i="15"/>
  <c r="O76" i="15"/>
  <c r="O63" i="15"/>
  <c r="O77" i="15"/>
  <c r="N88" i="15"/>
  <c r="AA88" i="15"/>
  <c r="AA17" i="25" s="1"/>
  <c r="AB73" i="15"/>
  <c r="AB154" i="15" s="1"/>
  <c r="AB74" i="15"/>
  <c r="AB155" i="15" s="1"/>
  <c r="AB83" i="15"/>
  <c r="AB164" i="15" s="1"/>
  <c r="AB75" i="15"/>
  <c r="AB156" i="15" s="1"/>
  <c r="AB71" i="15"/>
  <c r="AB152" i="15" s="1"/>
  <c r="AB67" i="15"/>
  <c r="AB148" i="15" s="1"/>
  <c r="AB79" i="15"/>
  <c r="AB160" i="15" s="1"/>
  <c r="AB65" i="15"/>
  <c r="AB146" i="15" s="1"/>
  <c r="AB84" i="15"/>
  <c r="AB165" i="15" s="1"/>
  <c r="AB76" i="15"/>
  <c r="AB157" i="15" s="1"/>
  <c r="AB66" i="15"/>
  <c r="AB147" i="15" s="1"/>
  <c r="AB69" i="15"/>
  <c r="AB150" i="15" s="1"/>
  <c r="AB70" i="15"/>
  <c r="AB151" i="15" s="1"/>
  <c r="AB80" i="15"/>
  <c r="AB161" i="15" s="1"/>
  <c r="AB77" i="15"/>
  <c r="AB158" i="15" s="1"/>
  <c r="AB78" i="15"/>
  <c r="AB159" i="15" s="1"/>
  <c r="AB63" i="15"/>
  <c r="AB144" i="15" s="1"/>
  <c r="AB81" i="15"/>
  <c r="AB162" i="15" s="1"/>
  <c r="AB64" i="15"/>
  <c r="AB145" i="15" s="1"/>
  <c r="AB82" i="15"/>
  <c r="AB163" i="15" s="1"/>
  <c r="AB72" i="15"/>
  <c r="AB153" i="15" s="1"/>
  <c r="AB85" i="15"/>
  <c r="AB166" i="15" s="1"/>
  <c r="AB68" i="15"/>
  <c r="AB149" i="15" s="1"/>
  <c r="AB87" i="15"/>
  <c r="AB168" i="15" s="1"/>
  <c r="AC7" i="15"/>
  <c r="AC140" i="15" s="1"/>
  <c r="P7" i="15"/>
  <c r="P140" i="15" s="1"/>
  <c r="P86" i="15" l="1"/>
  <c r="P167" i="15" s="1"/>
  <c r="P113" i="15"/>
  <c r="AC86" i="15"/>
  <c r="AC167" i="15" s="1"/>
  <c r="AC113" i="15"/>
  <c r="M20" i="17"/>
  <c r="M21" i="17" s="1"/>
  <c r="Z20" i="17"/>
  <c r="N19" i="17"/>
  <c r="N19" i="25"/>
  <c r="AA19" i="17"/>
  <c r="AA19" i="25"/>
  <c r="AA20" i="25" s="1"/>
  <c r="AA21" i="25" s="1"/>
  <c r="N17" i="17"/>
  <c r="N17" i="25"/>
  <c r="M20" i="25"/>
  <c r="M21" i="25" s="1"/>
  <c r="Z21" i="17"/>
  <c r="AA17" i="17"/>
  <c r="AA169" i="15"/>
  <c r="N18" i="17"/>
  <c r="AA18" i="17"/>
  <c r="O142" i="15"/>
  <c r="P135" i="15"/>
  <c r="P126" i="15"/>
  <c r="P133" i="15"/>
  <c r="P120" i="15"/>
  <c r="P117" i="15"/>
  <c r="P136" i="15"/>
  <c r="P139" i="15"/>
  <c r="P123" i="15"/>
  <c r="P124" i="15"/>
  <c r="P130" i="15"/>
  <c r="P132" i="15"/>
  <c r="P131" i="15"/>
  <c r="P122" i="15"/>
  <c r="P134" i="15"/>
  <c r="P121" i="15"/>
  <c r="P119" i="15"/>
  <c r="P137" i="15"/>
  <c r="P118" i="15"/>
  <c r="P125" i="15"/>
  <c r="P138" i="15"/>
  <c r="P141" i="15"/>
  <c r="P127" i="15"/>
  <c r="P128" i="15"/>
  <c r="P129" i="15"/>
  <c r="AC132" i="15"/>
  <c r="AC120" i="15"/>
  <c r="AC135" i="15"/>
  <c r="AC126" i="15"/>
  <c r="AC117" i="15"/>
  <c r="AC122" i="15"/>
  <c r="AC139" i="15"/>
  <c r="AC129" i="15"/>
  <c r="AC119" i="15"/>
  <c r="AC123" i="15"/>
  <c r="AC121" i="15"/>
  <c r="AC136" i="15"/>
  <c r="AC133" i="15"/>
  <c r="AC127" i="15"/>
  <c r="AC124" i="15"/>
  <c r="AC131" i="15"/>
  <c r="AC134" i="15"/>
  <c r="AC125" i="15"/>
  <c r="AC128" i="15"/>
  <c r="AC137" i="15"/>
  <c r="AC141" i="15"/>
  <c r="AC130" i="15"/>
  <c r="AC138" i="15"/>
  <c r="AC118" i="15"/>
  <c r="AB142" i="15"/>
  <c r="AB115" i="15"/>
  <c r="AB18" i="25" s="1"/>
  <c r="P100" i="15"/>
  <c r="P90" i="15"/>
  <c r="P93" i="15"/>
  <c r="P94" i="15"/>
  <c r="P95" i="15"/>
  <c r="P97" i="15"/>
  <c r="P105" i="15"/>
  <c r="P106" i="15"/>
  <c r="P109" i="15"/>
  <c r="P103" i="15"/>
  <c r="P104" i="15"/>
  <c r="P99" i="15"/>
  <c r="P92" i="15"/>
  <c r="P108" i="15"/>
  <c r="P102" i="15"/>
  <c r="P112" i="15"/>
  <c r="P96" i="15"/>
  <c r="P111" i="15"/>
  <c r="P114" i="15"/>
  <c r="P91" i="15"/>
  <c r="P107" i="15"/>
  <c r="P101" i="15"/>
  <c r="P98" i="15"/>
  <c r="P110" i="15"/>
  <c r="AC100" i="15"/>
  <c r="AC92" i="15"/>
  <c r="AC108" i="15"/>
  <c r="AC103" i="15"/>
  <c r="AC90" i="15"/>
  <c r="AC93" i="15"/>
  <c r="AC94" i="15"/>
  <c r="AC112" i="15"/>
  <c r="AC95" i="15"/>
  <c r="AC97" i="15"/>
  <c r="AC96" i="15"/>
  <c r="AC105" i="15"/>
  <c r="AC102" i="15"/>
  <c r="AC106" i="15"/>
  <c r="AC109" i="15"/>
  <c r="AC99" i="15"/>
  <c r="AC104" i="15"/>
  <c r="AC111" i="15"/>
  <c r="AC110" i="15"/>
  <c r="AC107" i="15"/>
  <c r="AC114" i="15"/>
  <c r="AC91" i="15"/>
  <c r="AC101" i="15"/>
  <c r="AC98" i="15"/>
  <c r="O115" i="15"/>
  <c r="O18" i="25" s="1"/>
  <c r="O88" i="15"/>
  <c r="P83" i="15"/>
  <c r="P164" i="15" s="1"/>
  <c r="P63" i="15"/>
  <c r="P144" i="15" s="1"/>
  <c r="P73" i="15"/>
  <c r="P154" i="15" s="1"/>
  <c r="P79" i="15"/>
  <c r="P160" i="15" s="1"/>
  <c r="P75" i="15"/>
  <c r="P156" i="15" s="1"/>
  <c r="P71" i="15"/>
  <c r="P152" i="15" s="1"/>
  <c r="P74" i="15"/>
  <c r="P155" i="15" s="1"/>
  <c r="P67" i="15"/>
  <c r="P148" i="15" s="1"/>
  <c r="P77" i="15"/>
  <c r="P158" i="15" s="1"/>
  <c r="P84" i="15"/>
  <c r="P165" i="15" s="1"/>
  <c r="P66" i="15"/>
  <c r="P147" i="15" s="1"/>
  <c r="P76" i="15"/>
  <c r="P157" i="15" s="1"/>
  <c r="P70" i="15"/>
  <c r="P151" i="15" s="1"/>
  <c r="P81" i="15"/>
  <c r="P162" i="15" s="1"/>
  <c r="P78" i="15"/>
  <c r="P159" i="15" s="1"/>
  <c r="P80" i="15"/>
  <c r="P161" i="15" s="1"/>
  <c r="P85" i="15"/>
  <c r="P166" i="15" s="1"/>
  <c r="P72" i="15"/>
  <c r="P153" i="15" s="1"/>
  <c r="P82" i="15"/>
  <c r="P163" i="15" s="1"/>
  <c r="P64" i="15"/>
  <c r="P145" i="15" s="1"/>
  <c r="P87" i="15"/>
  <c r="P168" i="15" s="1"/>
  <c r="P65" i="15"/>
  <c r="P146" i="15" s="1"/>
  <c r="P69" i="15"/>
  <c r="P150" i="15" s="1"/>
  <c r="P68" i="15"/>
  <c r="P149" i="15" s="1"/>
  <c r="AB88" i="15"/>
  <c r="AB17" i="25" s="1"/>
  <c r="AC75" i="15"/>
  <c r="AC156" i="15" s="1"/>
  <c r="AC71" i="15"/>
  <c r="AC152" i="15" s="1"/>
  <c r="AC67" i="15"/>
  <c r="AC148" i="15" s="1"/>
  <c r="AC83" i="15"/>
  <c r="AC164" i="15" s="1"/>
  <c r="AC72" i="15"/>
  <c r="AC153" i="15" s="1"/>
  <c r="AC78" i="15"/>
  <c r="AC159" i="15" s="1"/>
  <c r="AC81" i="15"/>
  <c r="AC162" i="15" s="1"/>
  <c r="AC65" i="15"/>
  <c r="AC146" i="15" s="1"/>
  <c r="AC76" i="15"/>
  <c r="AC157" i="15" s="1"/>
  <c r="AC82" i="15"/>
  <c r="AC163" i="15" s="1"/>
  <c r="AC85" i="15"/>
  <c r="AC166" i="15" s="1"/>
  <c r="AC79" i="15"/>
  <c r="AC160" i="15" s="1"/>
  <c r="AC68" i="15"/>
  <c r="AC149" i="15" s="1"/>
  <c r="AC87" i="15"/>
  <c r="AC168" i="15" s="1"/>
  <c r="AC84" i="15"/>
  <c r="AC165" i="15" s="1"/>
  <c r="AC66" i="15"/>
  <c r="AC147" i="15" s="1"/>
  <c r="AC69" i="15"/>
  <c r="AC150" i="15" s="1"/>
  <c r="AC74" i="15"/>
  <c r="AC155" i="15" s="1"/>
  <c r="AC70" i="15"/>
  <c r="AC151" i="15" s="1"/>
  <c r="AC73" i="15"/>
  <c r="AC154" i="15" s="1"/>
  <c r="AC64" i="15"/>
  <c r="AC145" i="15" s="1"/>
  <c r="AC63" i="15"/>
  <c r="AC144" i="15" s="1"/>
  <c r="AC80" i="15"/>
  <c r="AC161" i="15" s="1"/>
  <c r="AC77" i="15"/>
  <c r="AC158" i="15" s="1"/>
  <c r="AD7" i="15"/>
  <c r="AD140" i="15" s="1"/>
  <c r="Q7" i="15"/>
  <c r="Q140" i="15" s="1"/>
  <c r="AD86" i="15" l="1"/>
  <c r="AD167" i="15" s="1"/>
  <c r="AD113" i="15"/>
  <c r="Q86" i="15"/>
  <c r="Q167" i="15" s="1"/>
  <c r="Q113" i="15"/>
  <c r="P88" i="15"/>
  <c r="P17" i="25" s="1"/>
  <c r="AA20" i="17"/>
  <c r="AA21" i="17" s="1"/>
  <c r="N20" i="25"/>
  <c r="N21" i="25" s="1"/>
  <c r="O17" i="17"/>
  <c r="O17" i="25"/>
  <c r="AB19" i="17"/>
  <c r="AB19" i="25"/>
  <c r="AB20" i="25" s="1"/>
  <c r="AB21" i="25" s="1"/>
  <c r="O19" i="17"/>
  <c r="O19" i="25"/>
  <c r="N20" i="17"/>
  <c r="N21" i="17" s="1"/>
  <c r="AB17" i="17"/>
  <c r="AB169" i="15"/>
  <c r="O18" i="17"/>
  <c r="AB18" i="17"/>
  <c r="P142" i="15"/>
  <c r="AD120" i="15"/>
  <c r="AD122" i="15"/>
  <c r="AD139" i="15"/>
  <c r="AD121" i="15"/>
  <c r="AD126" i="15"/>
  <c r="AD119" i="15"/>
  <c r="AD135" i="15"/>
  <c r="AD117" i="15"/>
  <c r="AD136" i="15"/>
  <c r="AD132" i="15"/>
  <c r="AD127" i="15"/>
  <c r="AD133" i="15"/>
  <c r="AD131" i="15"/>
  <c r="AD123" i="15"/>
  <c r="AD124" i="15"/>
  <c r="AD130" i="15"/>
  <c r="AD128" i="15"/>
  <c r="AD125" i="15"/>
  <c r="AD129" i="15"/>
  <c r="AD134" i="15"/>
  <c r="AD141" i="15"/>
  <c r="AD138" i="15"/>
  <c r="AD137" i="15"/>
  <c r="AD118" i="15"/>
  <c r="AC142" i="15"/>
  <c r="Q133" i="15"/>
  <c r="Q136" i="15"/>
  <c r="Q135" i="15"/>
  <c r="Q124" i="15"/>
  <c r="Q120" i="15"/>
  <c r="Q132" i="15"/>
  <c r="Q121" i="15"/>
  <c r="Q139" i="15"/>
  <c r="Q119" i="15"/>
  <c r="Q131" i="15"/>
  <c r="Q117" i="15"/>
  <c r="Q122" i="15"/>
  <c r="Q126" i="15"/>
  <c r="Q137" i="15"/>
  <c r="Q128" i="15"/>
  <c r="Q127" i="15"/>
  <c r="Q134" i="15"/>
  <c r="Q123" i="15"/>
  <c r="Q138" i="15"/>
  <c r="Q141" i="15"/>
  <c r="Q125" i="15"/>
  <c r="Q130" i="15"/>
  <c r="Q118" i="15"/>
  <c r="Q129" i="15"/>
  <c r="P115" i="15"/>
  <c r="P18" i="25" s="1"/>
  <c r="AC115" i="15"/>
  <c r="AC18" i="25" s="1"/>
  <c r="Q90" i="15"/>
  <c r="Q93" i="15"/>
  <c r="Q94" i="15"/>
  <c r="Q104" i="15"/>
  <c r="Q95" i="15"/>
  <c r="Q92" i="15"/>
  <c r="Q102" i="15"/>
  <c r="Q97" i="15"/>
  <c r="Q96" i="15"/>
  <c r="Q105" i="15"/>
  <c r="Q106" i="15"/>
  <c r="Q109" i="15"/>
  <c r="Q100" i="15"/>
  <c r="Q108" i="15"/>
  <c r="Q103" i="15"/>
  <c r="Q112" i="15"/>
  <c r="Q99" i="15"/>
  <c r="Q114" i="15"/>
  <c r="Q91" i="15"/>
  <c r="Q101" i="15"/>
  <c r="Q98" i="15"/>
  <c r="Q111" i="15"/>
  <c r="Q110" i="15"/>
  <c r="Q107" i="15"/>
  <c r="AD102" i="15"/>
  <c r="AD90" i="15"/>
  <c r="AD93" i="15"/>
  <c r="AD94" i="15"/>
  <c r="AD96" i="15"/>
  <c r="AD95" i="15"/>
  <c r="AD97" i="15"/>
  <c r="AD103" i="15"/>
  <c r="AD105" i="15"/>
  <c r="AD106" i="15"/>
  <c r="AD109" i="15"/>
  <c r="AD92" i="15"/>
  <c r="AD108" i="15"/>
  <c r="AD112" i="15"/>
  <c r="AD104" i="15"/>
  <c r="AD100" i="15"/>
  <c r="AD99" i="15"/>
  <c r="AD114" i="15"/>
  <c r="AD91" i="15"/>
  <c r="AD101" i="15"/>
  <c r="AD98" i="15"/>
  <c r="AD110" i="15"/>
  <c r="AD111" i="15"/>
  <c r="AD107" i="15"/>
  <c r="Q70" i="15"/>
  <c r="Q151" i="15" s="1"/>
  <c r="Q73" i="15"/>
  <c r="Q154" i="15" s="1"/>
  <c r="Q66" i="15"/>
  <c r="Q147" i="15" s="1"/>
  <c r="Q82" i="15"/>
  <c r="Q163" i="15" s="1"/>
  <c r="Q87" i="15"/>
  <c r="Q168" i="15" s="1"/>
  <c r="Q67" i="15"/>
  <c r="Q148" i="15" s="1"/>
  <c r="Q78" i="15"/>
  <c r="Q159" i="15" s="1"/>
  <c r="Q74" i="15"/>
  <c r="Q155" i="15" s="1"/>
  <c r="Q63" i="15"/>
  <c r="Q144" i="15" s="1"/>
  <c r="Q83" i="15"/>
  <c r="Q164" i="15" s="1"/>
  <c r="Q79" i="15"/>
  <c r="Q160" i="15" s="1"/>
  <c r="Q75" i="15"/>
  <c r="Q156" i="15" s="1"/>
  <c r="Q71" i="15"/>
  <c r="Q152" i="15" s="1"/>
  <c r="Q84" i="15"/>
  <c r="Q165" i="15" s="1"/>
  <c r="Q64" i="15"/>
  <c r="Q145" i="15" s="1"/>
  <c r="Q68" i="15"/>
  <c r="Q149" i="15" s="1"/>
  <c r="Q81" i="15"/>
  <c r="Q162" i="15" s="1"/>
  <c r="Q77" i="15"/>
  <c r="Q158" i="15" s="1"/>
  <c r="Q72" i="15"/>
  <c r="Q153" i="15" s="1"/>
  <c r="Q85" i="15"/>
  <c r="Q166" i="15" s="1"/>
  <c r="Q76" i="15"/>
  <c r="Q157" i="15" s="1"/>
  <c r="Q65" i="15"/>
  <c r="Q146" i="15" s="1"/>
  <c r="Q80" i="15"/>
  <c r="Q161" i="15" s="1"/>
  <c r="Q69" i="15"/>
  <c r="Q150" i="15" s="1"/>
  <c r="AD72" i="15"/>
  <c r="AD153" i="15" s="1"/>
  <c r="AD68" i="15"/>
  <c r="AD149" i="15" s="1"/>
  <c r="AD64" i="15"/>
  <c r="AD145" i="15" s="1"/>
  <c r="AD74" i="15"/>
  <c r="AD155" i="15" s="1"/>
  <c r="AD80" i="15"/>
  <c r="AD161" i="15" s="1"/>
  <c r="AD84" i="15"/>
  <c r="AD165" i="15" s="1"/>
  <c r="AD75" i="15"/>
  <c r="AD156" i="15" s="1"/>
  <c r="AD71" i="15"/>
  <c r="AD152" i="15" s="1"/>
  <c r="AD67" i="15"/>
  <c r="AD148" i="15" s="1"/>
  <c r="AD76" i="15"/>
  <c r="AD157" i="15" s="1"/>
  <c r="AD78" i="15"/>
  <c r="AD159" i="15" s="1"/>
  <c r="AD82" i="15"/>
  <c r="AD163" i="15" s="1"/>
  <c r="AD73" i="15"/>
  <c r="AD154" i="15" s="1"/>
  <c r="AD87" i="15"/>
  <c r="AD168" i="15" s="1"/>
  <c r="AD77" i="15"/>
  <c r="AD158" i="15" s="1"/>
  <c r="AD79" i="15"/>
  <c r="AD160" i="15" s="1"/>
  <c r="AD83" i="15"/>
  <c r="AD164" i="15" s="1"/>
  <c r="AD81" i="15"/>
  <c r="AD162" i="15" s="1"/>
  <c r="AD69" i="15"/>
  <c r="AD150" i="15" s="1"/>
  <c r="AD66" i="15"/>
  <c r="AD147" i="15" s="1"/>
  <c r="AD85" i="15"/>
  <c r="AD166" i="15" s="1"/>
  <c r="AD65" i="15"/>
  <c r="AD146" i="15" s="1"/>
  <c r="AD63" i="15"/>
  <c r="AD144" i="15" s="1"/>
  <c r="AD70" i="15"/>
  <c r="AD151" i="15" s="1"/>
  <c r="AE7" i="15"/>
  <c r="AE140" i="15" s="1"/>
  <c r="AC88" i="15"/>
  <c r="AC17" i="25" s="1"/>
  <c r="R7" i="15"/>
  <c r="R140" i="15" s="1"/>
  <c r="R86" i="15" l="1"/>
  <c r="R167" i="15" s="1"/>
  <c r="R113" i="15"/>
  <c r="AE86" i="15"/>
  <c r="AE167" i="15" s="1"/>
  <c r="AE113" i="15"/>
  <c r="AB20" i="17"/>
  <c r="AB21" i="17" s="1"/>
  <c r="O20" i="17"/>
  <c r="O21" i="17" s="1"/>
  <c r="AC19" i="17"/>
  <c r="AC19" i="25"/>
  <c r="AC20" i="25" s="1"/>
  <c r="AC21" i="25" s="1"/>
  <c r="O20" i="25"/>
  <c r="O21" i="25" s="1"/>
  <c r="P19" i="17"/>
  <c r="P19" i="25"/>
  <c r="AC17" i="17"/>
  <c r="AC169" i="15"/>
  <c r="P17" i="17"/>
  <c r="P169" i="15"/>
  <c r="P18" i="17"/>
  <c r="AC18" i="17"/>
  <c r="AE121" i="15"/>
  <c r="AE135" i="15"/>
  <c r="AE139" i="15"/>
  <c r="AE126" i="15"/>
  <c r="AE117" i="15"/>
  <c r="AE136" i="15"/>
  <c r="AE133" i="15"/>
  <c r="AE122" i="15"/>
  <c r="AE124" i="15"/>
  <c r="AE130" i="15"/>
  <c r="AE131" i="15"/>
  <c r="AE120" i="15"/>
  <c r="AE132" i="15"/>
  <c r="AE123" i="15"/>
  <c r="AE119" i="15"/>
  <c r="AE125" i="15"/>
  <c r="AE129" i="15"/>
  <c r="AE141" i="15"/>
  <c r="AE127" i="15"/>
  <c r="AE128" i="15"/>
  <c r="AE137" i="15"/>
  <c r="AE118" i="15"/>
  <c r="AE134" i="15"/>
  <c r="AE138" i="15"/>
  <c r="Q142" i="15"/>
  <c r="AD142" i="15"/>
  <c r="R133" i="15"/>
  <c r="R136" i="15"/>
  <c r="R124" i="15"/>
  <c r="R120" i="15"/>
  <c r="R119" i="15"/>
  <c r="R122" i="15"/>
  <c r="R121" i="15"/>
  <c r="R132" i="15"/>
  <c r="R123" i="15"/>
  <c r="R126" i="15"/>
  <c r="R131" i="15"/>
  <c r="R130" i="15"/>
  <c r="R117" i="15"/>
  <c r="R139" i="15"/>
  <c r="R135" i="15"/>
  <c r="R118" i="15"/>
  <c r="R138" i="15"/>
  <c r="R134" i="15"/>
  <c r="R125" i="15"/>
  <c r="R141" i="15"/>
  <c r="R129" i="15"/>
  <c r="R128" i="15"/>
  <c r="R137" i="15"/>
  <c r="R127" i="15"/>
  <c r="AD115" i="15"/>
  <c r="AD18" i="25" s="1"/>
  <c r="Q115" i="15"/>
  <c r="Q18" i="25" s="1"/>
  <c r="AE100" i="15"/>
  <c r="AE94" i="15"/>
  <c r="AE104" i="15"/>
  <c r="AE103" i="15"/>
  <c r="AE95" i="15"/>
  <c r="AE108" i="15"/>
  <c r="AE112" i="15"/>
  <c r="AE97" i="15"/>
  <c r="AE105" i="15"/>
  <c r="AE106" i="15"/>
  <c r="AE109" i="15"/>
  <c r="AE102" i="15"/>
  <c r="AE96" i="15"/>
  <c r="AE90" i="15"/>
  <c r="AE93" i="15"/>
  <c r="AE99" i="15"/>
  <c r="AE92" i="15"/>
  <c r="AE114" i="15"/>
  <c r="AE91" i="15"/>
  <c r="AE101" i="15"/>
  <c r="AE98" i="15"/>
  <c r="AE111" i="15"/>
  <c r="AE110" i="15"/>
  <c r="AE107" i="15"/>
  <c r="R108" i="15"/>
  <c r="R100" i="15"/>
  <c r="R92" i="15"/>
  <c r="R95" i="15"/>
  <c r="R97" i="15"/>
  <c r="R99" i="15"/>
  <c r="R105" i="15"/>
  <c r="R106" i="15"/>
  <c r="R96" i="15"/>
  <c r="R103" i="15"/>
  <c r="R102" i="15"/>
  <c r="R109" i="15"/>
  <c r="R104" i="15"/>
  <c r="R112" i="15"/>
  <c r="R90" i="15"/>
  <c r="R93" i="15"/>
  <c r="R94" i="15"/>
  <c r="R114" i="15"/>
  <c r="R91" i="15"/>
  <c r="R101" i="15"/>
  <c r="R98" i="15"/>
  <c r="R111" i="15"/>
  <c r="R110" i="15"/>
  <c r="R107" i="15"/>
  <c r="R73" i="15"/>
  <c r="R154" i="15" s="1"/>
  <c r="R74" i="15"/>
  <c r="R155" i="15" s="1"/>
  <c r="R83" i="15"/>
  <c r="R164" i="15" s="1"/>
  <c r="R75" i="15"/>
  <c r="R156" i="15" s="1"/>
  <c r="R71" i="15"/>
  <c r="R152" i="15" s="1"/>
  <c r="R67" i="15"/>
  <c r="R148" i="15" s="1"/>
  <c r="R87" i="15"/>
  <c r="R168" i="15" s="1"/>
  <c r="R76" i="15"/>
  <c r="R157" i="15" s="1"/>
  <c r="R72" i="15"/>
  <c r="R153" i="15" s="1"/>
  <c r="R65" i="15"/>
  <c r="R146" i="15" s="1"/>
  <c r="R69" i="15"/>
  <c r="R150" i="15" s="1"/>
  <c r="R77" i="15"/>
  <c r="R158" i="15" s="1"/>
  <c r="R79" i="15"/>
  <c r="R160" i="15" s="1"/>
  <c r="R66" i="15"/>
  <c r="R147" i="15" s="1"/>
  <c r="R80" i="15"/>
  <c r="R161" i="15" s="1"/>
  <c r="R84" i="15"/>
  <c r="R165" i="15" s="1"/>
  <c r="R70" i="15"/>
  <c r="R151" i="15" s="1"/>
  <c r="R64" i="15"/>
  <c r="R145" i="15" s="1"/>
  <c r="R68" i="15"/>
  <c r="R149" i="15" s="1"/>
  <c r="R82" i="15"/>
  <c r="R163" i="15" s="1"/>
  <c r="R63" i="15"/>
  <c r="R144" i="15" s="1"/>
  <c r="R78" i="15"/>
  <c r="R159" i="15" s="1"/>
  <c r="R81" i="15"/>
  <c r="R162" i="15" s="1"/>
  <c r="R85" i="15"/>
  <c r="R166" i="15" s="1"/>
  <c r="AD88" i="15"/>
  <c r="AD17" i="25" s="1"/>
  <c r="Q88" i="15"/>
  <c r="Q17" i="25" s="1"/>
  <c r="AE71" i="15"/>
  <c r="AE152" i="15" s="1"/>
  <c r="AE67" i="15"/>
  <c r="AE148" i="15" s="1"/>
  <c r="AE83" i="15"/>
  <c r="AE164" i="15" s="1"/>
  <c r="AE75" i="15"/>
  <c r="AE156" i="15" s="1"/>
  <c r="AE68" i="15"/>
  <c r="AE149" i="15" s="1"/>
  <c r="AE72" i="15"/>
  <c r="AE153" i="15" s="1"/>
  <c r="AE64" i="15"/>
  <c r="AE145" i="15" s="1"/>
  <c r="AE74" i="15"/>
  <c r="AE155" i="15" s="1"/>
  <c r="AE63" i="15"/>
  <c r="AE144" i="15" s="1"/>
  <c r="AE76" i="15"/>
  <c r="AE157" i="15" s="1"/>
  <c r="AE78" i="15"/>
  <c r="AE159" i="15" s="1"/>
  <c r="AE85" i="15"/>
  <c r="AE166" i="15" s="1"/>
  <c r="AE65" i="15"/>
  <c r="AE146" i="15" s="1"/>
  <c r="AE80" i="15"/>
  <c r="AE161" i="15" s="1"/>
  <c r="AE82" i="15"/>
  <c r="AE163" i="15" s="1"/>
  <c r="AE69" i="15"/>
  <c r="AE150" i="15" s="1"/>
  <c r="AE87" i="15"/>
  <c r="AE168" i="15" s="1"/>
  <c r="AE84" i="15"/>
  <c r="AE165" i="15" s="1"/>
  <c r="AE66" i="15"/>
  <c r="AE147" i="15" s="1"/>
  <c r="AE73" i="15"/>
  <c r="AE154" i="15" s="1"/>
  <c r="AE81" i="15"/>
  <c r="AE162" i="15" s="1"/>
  <c r="AE79" i="15"/>
  <c r="AE160" i="15" s="1"/>
  <c r="AE70" i="15"/>
  <c r="AE151" i="15" s="1"/>
  <c r="AE77" i="15"/>
  <c r="AE158" i="15" s="1"/>
  <c r="AF7" i="15"/>
  <c r="AF140" i="15" s="1"/>
  <c r="S7" i="15"/>
  <c r="S140" i="15" s="1"/>
  <c r="AF86" i="15" l="1"/>
  <c r="AF167" i="15" s="1"/>
  <c r="AF113" i="15"/>
  <c r="S86" i="15"/>
  <c r="S167" i="15" s="1"/>
  <c r="S113" i="15"/>
  <c r="AE88" i="15"/>
  <c r="P20" i="17"/>
  <c r="P21" i="17" s="1"/>
  <c r="AD19" i="17"/>
  <c r="AD19" i="25"/>
  <c r="AD20" i="25" s="1"/>
  <c r="AD21" i="25" s="1"/>
  <c r="Q19" i="17"/>
  <c r="Q19" i="25"/>
  <c r="Q20" i="25" s="1"/>
  <c r="Q21" i="25" s="1"/>
  <c r="P20" i="25"/>
  <c r="P21" i="25" s="1"/>
  <c r="AC20" i="17"/>
  <c r="AC21" i="17" s="1"/>
  <c r="Q17" i="17"/>
  <c r="Q169" i="15"/>
  <c r="AD17" i="17"/>
  <c r="AD169" i="15"/>
  <c r="AD18" i="17"/>
  <c r="Q18" i="17"/>
  <c r="R142" i="15"/>
  <c r="AF132" i="15"/>
  <c r="AF117" i="15"/>
  <c r="AF139" i="15"/>
  <c r="AF131" i="15"/>
  <c r="AF135" i="15"/>
  <c r="AF126" i="15"/>
  <c r="AF138" i="15"/>
  <c r="AF124" i="15"/>
  <c r="AF130" i="15"/>
  <c r="AF136" i="15"/>
  <c r="AF122" i="15"/>
  <c r="AF120" i="15"/>
  <c r="AF121" i="15"/>
  <c r="AF123" i="15"/>
  <c r="AF119" i="15"/>
  <c r="AF133" i="15"/>
  <c r="AF134" i="15"/>
  <c r="AF129" i="15"/>
  <c r="AF141" i="15"/>
  <c r="AF118" i="15"/>
  <c r="AF137" i="15"/>
  <c r="AF128" i="15"/>
  <c r="AF127" i="15"/>
  <c r="AF125" i="15"/>
  <c r="AE142" i="15"/>
  <c r="S136" i="15"/>
  <c r="S135" i="15"/>
  <c r="S124" i="15"/>
  <c r="S119" i="15"/>
  <c r="S120" i="15"/>
  <c r="S126" i="15"/>
  <c r="S139" i="15"/>
  <c r="S121" i="15"/>
  <c r="S131" i="15"/>
  <c r="S122" i="15"/>
  <c r="S132" i="15"/>
  <c r="S123" i="15"/>
  <c r="S117" i="15"/>
  <c r="S133" i="15"/>
  <c r="S130" i="15"/>
  <c r="S134" i="15"/>
  <c r="S125" i="15"/>
  <c r="S118" i="15"/>
  <c r="S138" i="15"/>
  <c r="S129" i="15"/>
  <c r="S128" i="15"/>
  <c r="S141" i="15"/>
  <c r="S127" i="15"/>
  <c r="S137" i="15"/>
  <c r="R115" i="15"/>
  <c r="R18" i="25" s="1"/>
  <c r="S95" i="15"/>
  <c r="S104" i="15"/>
  <c r="S102" i="15"/>
  <c r="S97" i="15"/>
  <c r="S105" i="15"/>
  <c r="S106" i="15"/>
  <c r="S109" i="15"/>
  <c r="S92" i="15"/>
  <c r="S96" i="15"/>
  <c r="S99" i="15"/>
  <c r="S100" i="15"/>
  <c r="S103" i="15"/>
  <c r="S90" i="15"/>
  <c r="S108" i="15"/>
  <c r="S93" i="15"/>
  <c r="S112" i="15"/>
  <c r="S94" i="15"/>
  <c r="S91" i="15"/>
  <c r="S101" i="15"/>
  <c r="S98" i="15"/>
  <c r="S110" i="15"/>
  <c r="S107" i="15"/>
  <c r="S111" i="15"/>
  <c r="S114" i="15"/>
  <c r="AF100" i="15"/>
  <c r="AF92" i="15"/>
  <c r="AF108" i="15"/>
  <c r="AF95" i="15"/>
  <c r="AF99" i="15"/>
  <c r="AF97" i="15"/>
  <c r="AF103" i="15"/>
  <c r="AF105" i="15"/>
  <c r="AF106" i="15"/>
  <c r="AF109" i="15"/>
  <c r="AF112" i="15"/>
  <c r="AF102" i="15"/>
  <c r="AF94" i="15"/>
  <c r="AF90" i="15"/>
  <c r="AF104" i="15"/>
  <c r="AF96" i="15"/>
  <c r="AF93" i="15"/>
  <c r="AF91" i="15"/>
  <c r="AF101" i="15"/>
  <c r="AF114" i="15"/>
  <c r="AF98" i="15"/>
  <c r="AF110" i="15"/>
  <c r="AF107" i="15"/>
  <c r="AF111" i="15"/>
  <c r="AE115" i="15"/>
  <c r="AE18" i="25" s="1"/>
  <c r="S83" i="15"/>
  <c r="S164" i="15" s="1"/>
  <c r="S75" i="15"/>
  <c r="S156" i="15" s="1"/>
  <c r="S71" i="15"/>
  <c r="S152" i="15" s="1"/>
  <c r="S67" i="15"/>
  <c r="S148" i="15" s="1"/>
  <c r="S84" i="15"/>
  <c r="S165" i="15" s="1"/>
  <c r="S64" i="15"/>
  <c r="S145" i="15" s="1"/>
  <c r="S82" i="15"/>
  <c r="S163" i="15" s="1"/>
  <c r="S85" i="15"/>
  <c r="S166" i="15" s="1"/>
  <c r="S72" i="15"/>
  <c r="S153" i="15" s="1"/>
  <c r="S65" i="15"/>
  <c r="S146" i="15" s="1"/>
  <c r="S87" i="15"/>
  <c r="S168" i="15" s="1"/>
  <c r="S76" i="15"/>
  <c r="S157" i="15" s="1"/>
  <c r="S66" i="15"/>
  <c r="S147" i="15" s="1"/>
  <c r="S69" i="15"/>
  <c r="S150" i="15" s="1"/>
  <c r="S80" i="15"/>
  <c r="S161" i="15" s="1"/>
  <c r="S70" i="15"/>
  <c r="S151" i="15" s="1"/>
  <c r="S63" i="15"/>
  <c r="S144" i="15" s="1"/>
  <c r="S73" i="15"/>
  <c r="S154" i="15" s="1"/>
  <c r="S78" i="15"/>
  <c r="S159" i="15" s="1"/>
  <c r="S79" i="15"/>
  <c r="S160" i="15" s="1"/>
  <c r="S74" i="15"/>
  <c r="S155" i="15" s="1"/>
  <c r="S81" i="15"/>
  <c r="S162" i="15" s="1"/>
  <c r="S77" i="15"/>
  <c r="S158" i="15" s="1"/>
  <c r="S68" i="15"/>
  <c r="S149" i="15" s="1"/>
  <c r="AF74" i="15"/>
  <c r="AF155" i="15" s="1"/>
  <c r="AF83" i="15"/>
  <c r="AF164" i="15" s="1"/>
  <c r="AF75" i="15"/>
  <c r="AF156" i="15" s="1"/>
  <c r="AF71" i="15"/>
  <c r="AF152" i="15" s="1"/>
  <c r="AF67" i="15"/>
  <c r="AF148" i="15" s="1"/>
  <c r="AF72" i="15"/>
  <c r="AF153" i="15" s="1"/>
  <c r="AF80" i="15"/>
  <c r="AF161" i="15" s="1"/>
  <c r="AF73" i="15"/>
  <c r="AF154" i="15" s="1"/>
  <c r="AF63" i="15"/>
  <c r="AF144" i="15" s="1"/>
  <c r="AF66" i="15"/>
  <c r="AF147" i="15" s="1"/>
  <c r="AF84" i="15"/>
  <c r="AF165" i="15" s="1"/>
  <c r="AF77" i="15"/>
  <c r="AF158" i="15" s="1"/>
  <c r="AF70" i="15"/>
  <c r="AF151" i="15" s="1"/>
  <c r="AF81" i="15"/>
  <c r="AF162" i="15" s="1"/>
  <c r="AF69" i="15"/>
  <c r="AF150" i="15" s="1"/>
  <c r="AF78" i="15"/>
  <c r="AF159" i="15" s="1"/>
  <c r="AF64" i="15"/>
  <c r="AF145" i="15" s="1"/>
  <c r="AF79" i="15"/>
  <c r="AF160" i="15" s="1"/>
  <c r="AF85" i="15"/>
  <c r="AF166" i="15" s="1"/>
  <c r="AF76" i="15"/>
  <c r="AF157" i="15" s="1"/>
  <c r="AF68" i="15"/>
  <c r="AF149" i="15" s="1"/>
  <c r="AF82" i="15"/>
  <c r="AF163" i="15" s="1"/>
  <c r="AF65" i="15"/>
  <c r="AF146" i="15" s="1"/>
  <c r="AF87" i="15"/>
  <c r="AF168" i="15" s="1"/>
  <c r="AG7" i="15"/>
  <c r="AG140" i="15" s="1"/>
  <c r="R88" i="15"/>
  <c r="R17" i="25" s="1"/>
  <c r="AE17" i="25"/>
  <c r="T7" i="15"/>
  <c r="T140" i="15" s="1"/>
  <c r="U140" i="15" s="1"/>
  <c r="T86" i="15" l="1"/>
  <c r="T113" i="15"/>
  <c r="U113" i="15" s="1"/>
  <c r="AG86" i="15"/>
  <c r="AG167" i="15" s="1"/>
  <c r="AG113" i="15"/>
  <c r="AD20" i="17"/>
  <c r="AD21" i="17" s="1"/>
  <c r="AE19" i="17"/>
  <c r="AE19" i="25"/>
  <c r="AE20" i="25" s="1"/>
  <c r="AE21" i="25" s="1"/>
  <c r="R19" i="17"/>
  <c r="R19" i="25"/>
  <c r="R20" i="25" s="1"/>
  <c r="R21" i="25" s="1"/>
  <c r="Q20" i="17"/>
  <c r="Q21" i="17" s="1"/>
  <c r="AE17" i="17"/>
  <c r="AE169" i="15"/>
  <c r="R17" i="17"/>
  <c r="R169" i="15"/>
  <c r="R18" i="17"/>
  <c r="AE18" i="17"/>
  <c r="S142" i="15"/>
  <c r="T132" i="15"/>
  <c r="U132" i="15" s="1"/>
  <c r="T124" i="15"/>
  <c r="U124" i="15" s="1"/>
  <c r="T120" i="15"/>
  <c r="U120" i="15" s="1"/>
  <c r="T139" i="15"/>
  <c r="U139" i="15" s="1"/>
  <c r="T121" i="15"/>
  <c r="U121" i="15" s="1"/>
  <c r="T119" i="15"/>
  <c r="T131" i="15"/>
  <c r="U131" i="15" s="1"/>
  <c r="T133" i="15"/>
  <c r="U133" i="15" s="1"/>
  <c r="T117" i="15"/>
  <c r="U117" i="15" s="1"/>
  <c r="T123" i="15"/>
  <c r="U123" i="15" s="1"/>
  <c r="T126" i="15"/>
  <c r="U126" i="15" s="1"/>
  <c r="T122" i="15"/>
  <c r="U122" i="15" s="1"/>
  <c r="T135" i="15"/>
  <c r="U135" i="15" s="1"/>
  <c r="T136" i="15"/>
  <c r="U136" i="15" s="1"/>
  <c r="T134" i="15"/>
  <c r="U134" i="15" s="1"/>
  <c r="T125" i="15"/>
  <c r="U125" i="15" s="1"/>
  <c r="T130" i="15"/>
  <c r="U130" i="15" s="1"/>
  <c r="T128" i="15"/>
  <c r="U128" i="15" s="1"/>
  <c r="T118" i="15"/>
  <c r="U118" i="15" s="1"/>
  <c r="T129" i="15"/>
  <c r="U129" i="15" s="1"/>
  <c r="T127" i="15"/>
  <c r="U127" i="15" s="1"/>
  <c r="T141" i="15"/>
  <c r="U141" i="15" s="1"/>
  <c r="T138" i="15"/>
  <c r="U138" i="15" s="1"/>
  <c r="T137" i="15"/>
  <c r="U137" i="15" s="1"/>
  <c r="AG132" i="15"/>
  <c r="AG121" i="15"/>
  <c r="AG119" i="15"/>
  <c r="AG135" i="15"/>
  <c r="AG126" i="15"/>
  <c r="AG124" i="15"/>
  <c r="AG117" i="15"/>
  <c r="AG139" i="15"/>
  <c r="AG133" i="15"/>
  <c r="AG120" i="15"/>
  <c r="AG131" i="15"/>
  <c r="AG122" i="15"/>
  <c r="AG136" i="15"/>
  <c r="AG141" i="15"/>
  <c r="AG125" i="15"/>
  <c r="AG138" i="15"/>
  <c r="AG134" i="15"/>
  <c r="AG128" i="15"/>
  <c r="AG137" i="15"/>
  <c r="AG123" i="15"/>
  <c r="AG129" i="15"/>
  <c r="AG118" i="15"/>
  <c r="AG127" i="15"/>
  <c r="AG130" i="15"/>
  <c r="AF142" i="15"/>
  <c r="S115" i="15"/>
  <c r="S18" i="25" s="1"/>
  <c r="AF115" i="15"/>
  <c r="AF18" i="25" s="1"/>
  <c r="T97" i="15"/>
  <c r="U97" i="15" s="1"/>
  <c r="T108" i="15"/>
  <c r="U108" i="15" s="1"/>
  <c r="T105" i="15"/>
  <c r="U105" i="15" s="1"/>
  <c r="T106" i="15"/>
  <c r="U106" i="15" s="1"/>
  <c r="T112" i="15"/>
  <c r="U112" i="15" s="1"/>
  <c r="T109" i="15"/>
  <c r="U109" i="15" s="1"/>
  <c r="T90" i="15"/>
  <c r="T93" i="15"/>
  <c r="U93" i="15" s="1"/>
  <c r="T92" i="15"/>
  <c r="U92" i="15" s="1"/>
  <c r="T94" i="15"/>
  <c r="U94" i="15" s="1"/>
  <c r="T96" i="15"/>
  <c r="U96" i="15" s="1"/>
  <c r="T95" i="15"/>
  <c r="U95" i="15" s="1"/>
  <c r="T104" i="15"/>
  <c r="U104" i="15" s="1"/>
  <c r="T103" i="15"/>
  <c r="U103" i="15" s="1"/>
  <c r="T99" i="15"/>
  <c r="U99" i="15" s="1"/>
  <c r="T102" i="15"/>
  <c r="U102" i="15" s="1"/>
  <c r="T100" i="15"/>
  <c r="U100" i="15" s="1"/>
  <c r="T91" i="15"/>
  <c r="U91" i="15" s="1"/>
  <c r="T101" i="15"/>
  <c r="U101" i="15" s="1"/>
  <c r="T98" i="15"/>
  <c r="U98" i="15" s="1"/>
  <c r="T110" i="15"/>
  <c r="U110" i="15" s="1"/>
  <c r="T107" i="15"/>
  <c r="U107" i="15" s="1"/>
  <c r="T111" i="15"/>
  <c r="U111" i="15" s="1"/>
  <c r="T114" i="15"/>
  <c r="AG100" i="15"/>
  <c r="AG97" i="15"/>
  <c r="AG105" i="15"/>
  <c r="AG106" i="15"/>
  <c r="AG108" i="15"/>
  <c r="AG109" i="15"/>
  <c r="AG102" i="15"/>
  <c r="AG99" i="15"/>
  <c r="AG90" i="15"/>
  <c r="AG93" i="15"/>
  <c r="AG103" i="15"/>
  <c r="AG96" i="15"/>
  <c r="AG112" i="15"/>
  <c r="AG94" i="15"/>
  <c r="AG95" i="15"/>
  <c r="AG104" i="15"/>
  <c r="AG92" i="15"/>
  <c r="AG91" i="15"/>
  <c r="AG101" i="15"/>
  <c r="AG98" i="15"/>
  <c r="AG110" i="15"/>
  <c r="AG107" i="15"/>
  <c r="AG111" i="15"/>
  <c r="AG114" i="15"/>
  <c r="T80" i="15"/>
  <c r="T161" i="15" s="1"/>
  <c r="T72" i="15"/>
  <c r="T153" i="15" s="1"/>
  <c r="T74" i="15"/>
  <c r="T155" i="15" s="1"/>
  <c r="T84" i="15"/>
  <c r="T165" i="15" s="1"/>
  <c r="T68" i="15"/>
  <c r="T149" i="15" s="1"/>
  <c r="T64" i="15"/>
  <c r="T145" i="15" s="1"/>
  <c r="T83" i="15"/>
  <c r="T164" i="15" s="1"/>
  <c r="T75" i="15"/>
  <c r="T156" i="15" s="1"/>
  <c r="T71" i="15"/>
  <c r="T152" i="15" s="1"/>
  <c r="T67" i="15"/>
  <c r="T148" i="15" s="1"/>
  <c r="T63" i="15"/>
  <c r="T144" i="15" s="1"/>
  <c r="T73" i="15"/>
  <c r="T154" i="15" s="1"/>
  <c r="T78" i="15"/>
  <c r="T159" i="15" s="1"/>
  <c r="T82" i="15"/>
  <c r="T163" i="15" s="1"/>
  <c r="T70" i="15"/>
  <c r="T151" i="15" s="1"/>
  <c r="T77" i="15"/>
  <c r="T158" i="15" s="1"/>
  <c r="T81" i="15"/>
  <c r="T162" i="15" s="1"/>
  <c r="T76" i="15"/>
  <c r="T157" i="15" s="1"/>
  <c r="T79" i="15"/>
  <c r="T160" i="15" s="1"/>
  <c r="T87" i="15"/>
  <c r="T168" i="15" s="1"/>
  <c r="T85" i="15"/>
  <c r="T166" i="15" s="1"/>
  <c r="T65" i="15"/>
  <c r="T146" i="15" s="1"/>
  <c r="T66" i="15"/>
  <c r="T147" i="15" s="1"/>
  <c r="T69" i="15"/>
  <c r="T150" i="15" s="1"/>
  <c r="AG72" i="15"/>
  <c r="AG153" i="15" s="1"/>
  <c r="AG68" i="15"/>
  <c r="AG149" i="15" s="1"/>
  <c r="AG64" i="15"/>
  <c r="AG145" i="15" s="1"/>
  <c r="AG84" i="15"/>
  <c r="AG165" i="15" s="1"/>
  <c r="AG80" i="15"/>
  <c r="AG161" i="15" s="1"/>
  <c r="AG81" i="15"/>
  <c r="AG162" i="15" s="1"/>
  <c r="AG65" i="15"/>
  <c r="AG146" i="15" s="1"/>
  <c r="AG78" i="15"/>
  <c r="AG159" i="15" s="1"/>
  <c r="AG73" i="15"/>
  <c r="AG154" i="15" s="1"/>
  <c r="AG79" i="15"/>
  <c r="AG160" i="15" s="1"/>
  <c r="AG82" i="15"/>
  <c r="AG163" i="15" s="1"/>
  <c r="AG75" i="15"/>
  <c r="AG156" i="15" s="1"/>
  <c r="AG87" i="15"/>
  <c r="AG168" i="15" s="1"/>
  <c r="AG70" i="15"/>
  <c r="AG151" i="15" s="1"/>
  <c r="AG76" i="15"/>
  <c r="AG157" i="15" s="1"/>
  <c r="AG83" i="15"/>
  <c r="AG164" i="15" s="1"/>
  <c r="AG77" i="15"/>
  <c r="AG158" i="15" s="1"/>
  <c r="AG63" i="15"/>
  <c r="AG144" i="15" s="1"/>
  <c r="AG66" i="15"/>
  <c r="AG147" i="15" s="1"/>
  <c r="AG67" i="15"/>
  <c r="AG148" i="15" s="1"/>
  <c r="AG69" i="15"/>
  <c r="AG150" i="15" s="1"/>
  <c r="AG85" i="15"/>
  <c r="AG166" i="15" s="1"/>
  <c r="AG74" i="15"/>
  <c r="AG155" i="15" s="1"/>
  <c r="AG71" i="15"/>
  <c r="AG152" i="15" s="1"/>
  <c r="AH7" i="15"/>
  <c r="AH140" i="15" s="1"/>
  <c r="AI140" i="15" s="1"/>
  <c r="AF88" i="15"/>
  <c r="AF17" i="25" s="1"/>
  <c r="S88" i="15"/>
  <c r="S17" i="25" s="1"/>
  <c r="U86" i="15" l="1"/>
  <c r="T167" i="15"/>
  <c r="AH86" i="15"/>
  <c r="AH113" i="15"/>
  <c r="AI113" i="15" s="1"/>
  <c r="AE20" i="17"/>
  <c r="AE21" i="17" s="1"/>
  <c r="R20" i="17"/>
  <c r="R21" i="17" s="1"/>
  <c r="AF19" i="17"/>
  <c r="AF19" i="25"/>
  <c r="AF20" i="25" s="1"/>
  <c r="AF21" i="25" s="1"/>
  <c r="S19" i="17"/>
  <c r="S19" i="25"/>
  <c r="S20" i="25" s="1"/>
  <c r="S21" i="25" s="1"/>
  <c r="S17" i="17"/>
  <c r="S169" i="15"/>
  <c r="AF17" i="17"/>
  <c r="AF169" i="15"/>
  <c r="U114" i="15"/>
  <c r="AF18" i="17"/>
  <c r="S18" i="17"/>
  <c r="U67" i="15"/>
  <c r="U71" i="15"/>
  <c r="U69" i="15"/>
  <c r="U75" i="15"/>
  <c r="U66" i="15"/>
  <c r="U83" i="15"/>
  <c r="U73" i="15"/>
  <c r="U65" i="15"/>
  <c r="U64" i="15"/>
  <c r="U85" i="15"/>
  <c r="U68" i="15"/>
  <c r="U87" i="15"/>
  <c r="U84" i="15"/>
  <c r="U79" i="15"/>
  <c r="U74" i="15"/>
  <c r="U76" i="15"/>
  <c r="U72" i="15"/>
  <c r="U81" i="15"/>
  <c r="U80" i="15"/>
  <c r="U77" i="15"/>
  <c r="U70" i="15"/>
  <c r="U82" i="15"/>
  <c r="U78" i="15"/>
  <c r="AG142" i="15"/>
  <c r="T142" i="15"/>
  <c r="U119" i="15"/>
  <c r="U142" i="15" s="1"/>
  <c r="AH132" i="15"/>
  <c r="AI132" i="15" s="1"/>
  <c r="AH122" i="15"/>
  <c r="AI122" i="15" s="1"/>
  <c r="AH124" i="15"/>
  <c r="AI124" i="15" s="1"/>
  <c r="AH123" i="15"/>
  <c r="AI123" i="15" s="1"/>
  <c r="AH135" i="15"/>
  <c r="AI135" i="15" s="1"/>
  <c r="AH117" i="15"/>
  <c r="AI117" i="15" s="1"/>
  <c r="AH133" i="15"/>
  <c r="AI133" i="15" s="1"/>
  <c r="AH120" i="15"/>
  <c r="AI120" i="15" s="1"/>
  <c r="AH136" i="15"/>
  <c r="AI136" i="15" s="1"/>
  <c r="AH126" i="15"/>
  <c r="AI126" i="15" s="1"/>
  <c r="AH139" i="15"/>
  <c r="AI139" i="15" s="1"/>
  <c r="AH119" i="15"/>
  <c r="AH131" i="15"/>
  <c r="AI131" i="15" s="1"/>
  <c r="AH121" i="15"/>
  <c r="AI121" i="15" s="1"/>
  <c r="AH128" i="15"/>
  <c r="AI128" i="15" s="1"/>
  <c r="AH130" i="15"/>
  <c r="AI130" i="15" s="1"/>
  <c r="AH129" i="15"/>
  <c r="AI129" i="15" s="1"/>
  <c r="AH127" i="15"/>
  <c r="AI127" i="15" s="1"/>
  <c r="AH138" i="15"/>
  <c r="AI138" i="15" s="1"/>
  <c r="AH137" i="15"/>
  <c r="AI137" i="15" s="1"/>
  <c r="AH118" i="15"/>
  <c r="AI118" i="15" s="1"/>
  <c r="AH134" i="15"/>
  <c r="AI134" i="15" s="1"/>
  <c r="AH141" i="15"/>
  <c r="AI141" i="15" s="1"/>
  <c r="AH125" i="15"/>
  <c r="AI125" i="15" s="1"/>
  <c r="T115" i="15"/>
  <c r="T18" i="25" s="1"/>
  <c r="U18" i="25" s="1"/>
  <c r="U90" i="15"/>
  <c r="AH105" i="15"/>
  <c r="AI105" i="15" s="1"/>
  <c r="AH106" i="15"/>
  <c r="AI106" i="15" s="1"/>
  <c r="AH109" i="15"/>
  <c r="AI109" i="15" s="1"/>
  <c r="AH103" i="15"/>
  <c r="AI103" i="15" s="1"/>
  <c r="AH92" i="15"/>
  <c r="AI92" i="15" s="1"/>
  <c r="AH96" i="15"/>
  <c r="AI96" i="15" s="1"/>
  <c r="AH100" i="15"/>
  <c r="AI100" i="15" s="1"/>
  <c r="AH102" i="15"/>
  <c r="AI102" i="15" s="1"/>
  <c r="AH90" i="15"/>
  <c r="AH108" i="15"/>
  <c r="AI108" i="15" s="1"/>
  <c r="AH93" i="15"/>
  <c r="AI93" i="15" s="1"/>
  <c r="AH112" i="15"/>
  <c r="AI112" i="15" s="1"/>
  <c r="AH94" i="15"/>
  <c r="AI94" i="15" s="1"/>
  <c r="AH99" i="15"/>
  <c r="AI99" i="15" s="1"/>
  <c r="AH97" i="15"/>
  <c r="AI97" i="15" s="1"/>
  <c r="AH95" i="15"/>
  <c r="AI95" i="15" s="1"/>
  <c r="AH104" i="15"/>
  <c r="AI104" i="15" s="1"/>
  <c r="AH101" i="15"/>
  <c r="AI101" i="15" s="1"/>
  <c r="AH91" i="15"/>
  <c r="AI91" i="15" s="1"/>
  <c r="AH98" i="15"/>
  <c r="AI98" i="15" s="1"/>
  <c r="AH110" i="15"/>
  <c r="AI110" i="15" s="1"/>
  <c r="AH107" i="15"/>
  <c r="AI107" i="15" s="1"/>
  <c r="AH111" i="15"/>
  <c r="AI111" i="15" s="1"/>
  <c r="AH114" i="15"/>
  <c r="AG115" i="15"/>
  <c r="AG18" i="25" s="1"/>
  <c r="AH85" i="15"/>
  <c r="AH166" i="15" s="1"/>
  <c r="AH81" i="15"/>
  <c r="AH162" i="15" s="1"/>
  <c r="AH77" i="15"/>
  <c r="AH158" i="15" s="1"/>
  <c r="AH73" i="15"/>
  <c r="AH154" i="15" s="1"/>
  <c r="AH75" i="15"/>
  <c r="AH156" i="15" s="1"/>
  <c r="AH71" i="15"/>
  <c r="AH152" i="15" s="1"/>
  <c r="AH67" i="15"/>
  <c r="AH148" i="15" s="1"/>
  <c r="AH65" i="15"/>
  <c r="AH146" i="15" s="1"/>
  <c r="AH72" i="15"/>
  <c r="AH153" i="15" s="1"/>
  <c r="AH69" i="15"/>
  <c r="AH150" i="15" s="1"/>
  <c r="AH79" i="15"/>
  <c r="AH160" i="15" s="1"/>
  <c r="AH76" i="15"/>
  <c r="AH157" i="15" s="1"/>
  <c r="AH82" i="15"/>
  <c r="AH163" i="15" s="1"/>
  <c r="AH63" i="15"/>
  <c r="AH144" i="15" s="1"/>
  <c r="AH83" i="15"/>
  <c r="AH164" i="15" s="1"/>
  <c r="AH74" i="15"/>
  <c r="AH155" i="15" s="1"/>
  <c r="AH80" i="15"/>
  <c r="AH161" i="15" s="1"/>
  <c r="AH78" i="15"/>
  <c r="AH159" i="15" s="1"/>
  <c r="AH68" i="15"/>
  <c r="AH149" i="15" s="1"/>
  <c r="AH84" i="15"/>
  <c r="AH165" i="15" s="1"/>
  <c r="AH87" i="15"/>
  <c r="AH168" i="15" s="1"/>
  <c r="AH64" i="15"/>
  <c r="AH145" i="15" s="1"/>
  <c r="AH66" i="15"/>
  <c r="AH147" i="15" s="1"/>
  <c r="AH70" i="15"/>
  <c r="AH151" i="15" s="1"/>
  <c r="T88" i="15"/>
  <c r="T17" i="25" s="1"/>
  <c r="AG88" i="15"/>
  <c r="AG17" i="25" s="1"/>
  <c r="U63" i="15"/>
  <c r="AI86" i="15" l="1"/>
  <c r="AH167" i="15"/>
  <c r="AF20" i="17"/>
  <c r="AF21" i="17" s="1"/>
  <c r="U115" i="15"/>
  <c r="T19" i="17"/>
  <c r="U19" i="17" s="1"/>
  <c r="T19" i="25"/>
  <c r="U19" i="25" s="1"/>
  <c r="AG19" i="17"/>
  <c r="AG19" i="25"/>
  <c r="AG20" i="25" s="1"/>
  <c r="AG21" i="25" s="1"/>
  <c r="U17" i="25"/>
  <c r="S20" i="17"/>
  <c r="S21" i="17" s="1"/>
  <c r="AG17" i="17"/>
  <c r="AG169" i="15"/>
  <c r="T17" i="17"/>
  <c r="U17" i="17" s="1"/>
  <c r="T169" i="15"/>
  <c r="AG18" i="17"/>
  <c r="AI114" i="15"/>
  <c r="T18" i="17"/>
  <c r="U18" i="17" s="1"/>
  <c r="U88" i="15"/>
  <c r="AI76" i="15"/>
  <c r="AI72" i="15"/>
  <c r="AI70" i="15"/>
  <c r="AI65" i="15"/>
  <c r="AI66" i="15"/>
  <c r="AI67" i="15"/>
  <c r="AI64" i="15"/>
  <c r="AI71" i="15"/>
  <c r="AI87" i="15"/>
  <c r="AI75" i="15"/>
  <c r="AI84" i="15"/>
  <c r="AI73" i="15"/>
  <c r="AI79" i="15"/>
  <c r="AI68" i="15"/>
  <c r="AI77" i="15"/>
  <c r="AI81" i="15"/>
  <c r="AI85" i="15"/>
  <c r="AI78" i="15"/>
  <c r="AI74" i="15"/>
  <c r="AI69" i="15"/>
  <c r="AI80" i="15"/>
  <c r="AI83" i="15"/>
  <c r="AI82" i="15"/>
  <c r="AH142" i="15"/>
  <c r="AI119" i="15"/>
  <c r="AI142" i="15" s="1"/>
  <c r="AH115" i="15"/>
  <c r="AH18" i="25" s="1"/>
  <c r="AI18" i="25" s="1"/>
  <c r="AI90" i="15"/>
  <c r="AH88" i="15"/>
  <c r="AH17" i="25" s="1"/>
  <c r="AI63" i="15"/>
  <c r="T20" i="25" l="1"/>
  <c r="T21" i="25" s="1"/>
  <c r="AG20" i="17"/>
  <c r="AG21" i="17" s="1"/>
  <c r="AI115" i="15"/>
  <c r="AI17" i="25"/>
  <c r="AH19" i="17"/>
  <c r="AI19" i="17" s="1"/>
  <c r="AH19" i="25"/>
  <c r="AI19" i="25" s="1"/>
  <c r="U20" i="25"/>
  <c r="U21" i="25" s="1"/>
  <c r="T20" i="17"/>
  <c r="U20" i="17" s="1"/>
  <c r="U21" i="17" s="1"/>
  <c r="AH17" i="17"/>
  <c r="AI17" i="17" s="1"/>
  <c r="AH169" i="15"/>
  <c r="AH18" i="17"/>
  <c r="AI18" i="17" s="1"/>
  <c r="AI88" i="15"/>
  <c r="U19" i="14"/>
  <c r="U16" i="14"/>
  <c r="U15" i="14"/>
  <c r="U14" i="14"/>
  <c r="U13" i="14"/>
  <c r="U12" i="14"/>
  <c r="U11" i="14"/>
  <c r="U10" i="14"/>
  <c r="U9" i="14"/>
  <c r="F16" i="14"/>
  <c r="F31" i="14" s="1"/>
  <c r="F15" i="14"/>
  <c r="F30" i="14" s="1"/>
  <c r="F14" i="14"/>
  <c r="F29" i="14" s="1"/>
  <c r="F13" i="14"/>
  <c r="F28" i="14" s="1"/>
  <c r="F12" i="14"/>
  <c r="F27" i="14" s="1"/>
  <c r="F11" i="14"/>
  <c r="F26" i="14" s="1"/>
  <c r="F10" i="14"/>
  <c r="F25" i="14" s="1"/>
  <c r="F9" i="14"/>
  <c r="X7" i="14"/>
  <c r="Y7" i="14" s="1"/>
  <c r="Z7" i="14" s="1"/>
  <c r="J7" i="14"/>
  <c r="K7" i="14" s="1"/>
  <c r="X6" i="14"/>
  <c r="Y6" i="14" s="1"/>
  <c r="Z6" i="14" s="1"/>
  <c r="AA6" i="14" s="1"/>
  <c r="AB6" i="14" s="1"/>
  <c r="AC6" i="14" s="1"/>
  <c r="AD6" i="14" s="1"/>
  <c r="AE6" i="14" s="1"/>
  <c r="AF6" i="14" s="1"/>
  <c r="AG6" i="14" s="1"/>
  <c r="AH6" i="14" s="1"/>
  <c r="AI6" i="14" s="1"/>
  <c r="J6" i="14"/>
  <c r="K6" i="14" s="1"/>
  <c r="L6" i="14" s="1"/>
  <c r="M6" i="14" s="1"/>
  <c r="N6" i="14" s="1"/>
  <c r="O6" i="14" s="1"/>
  <c r="P6" i="14" s="1"/>
  <c r="Q6" i="14" s="1"/>
  <c r="R6" i="14" s="1"/>
  <c r="S6" i="14" s="1"/>
  <c r="T6" i="14" s="1"/>
  <c r="U6" i="14" s="1"/>
  <c r="AG5" i="2"/>
  <c r="AG449" i="2"/>
  <c r="AG448" i="2"/>
  <c r="AG447" i="2"/>
  <c r="AG446" i="2"/>
  <c r="AG445" i="2"/>
  <c r="AG444" i="2"/>
  <c r="AG443" i="2"/>
  <c r="AG442" i="2"/>
  <c r="AG441" i="2"/>
  <c r="AG440" i="2"/>
  <c r="AG439" i="2"/>
  <c r="AG438" i="2"/>
  <c r="AG437" i="2"/>
  <c r="AG436" i="2"/>
  <c r="AG435" i="2"/>
  <c r="AG434" i="2"/>
  <c r="AG433" i="2"/>
  <c r="AG432" i="2"/>
  <c r="AG431" i="2"/>
  <c r="AG430" i="2"/>
  <c r="AG429" i="2"/>
  <c r="AG428" i="2"/>
  <c r="AG427" i="2"/>
  <c r="AG426" i="2"/>
  <c r="AG425" i="2"/>
  <c r="AG424" i="2"/>
  <c r="AG423" i="2"/>
  <c r="AG422" i="2"/>
  <c r="AG421" i="2"/>
  <c r="AG420" i="2"/>
  <c r="AG419" i="2"/>
  <c r="AG418" i="2"/>
  <c r="AG417" i="2"/>
  <c r="AG416" i="2"/>
  <c r="AG415" i="2"/>
  <c r="AG414" i="2"/>
  <c r="AG413" i="2"/>
  <c r="AG412" i="2"/>
  <c r="AG411" i="2"/>
  <c r="AG410" i="2"/>
  <c r="AG409" i="2"/>
  <c r="AG408" i="2"/>
  <c r="AG407" i="2"/>
  <c r="AG406" i="2"/>
  <c r="AG405" i="2"/>
  <c r="AG404" i="2"/>
  <c r="AG403" i="2"/>
  <c r="AG402" i="2"/>
  <c r="AG401" i="2"/>
  <c r="AG400" i="2"/>
  <c r="AG399" i="2"/>
  <c r="AG398" i="2"/>
  <c r="AG397" i="2"/>
  <c r="AG396" i="2"/>
  <c r="AG395" i="2"/>
  <c r="AG394" i="2"/>
  <c r="AG393" i="2"/>
  <c r="AG392" i="2"/>
  <c r="AG391" i="2"/>
  <c r="AG390" i="2"/>
  <c r="AG389" i="2"/>
  <c r="AG388" i="2"/>
  <c r="AG387" i="2"/>
  <c r="AG386" i="2"/>
  <c r="AG385" i="2"/>
  <c r="AG384" i="2"/>
  <c r="AG383" i="2"/>
  <c r="AG382" i="2"/>
  <c r="AG381" i="2"/>
  <c r="AG380" i="2"/>
  <c r="AG379" i="2"/>
  <c r="AG378" i="2"/>
  <c r="AG377" i="2"/>
  <c r="AG376" i="2"/>
  <c r="AG375" i="2"/>
  <c r="AG374" i="2"/>
  <c r="AG373" i="2"/>
  <c r="AG372" i="2"/>
  <c r="AG371" i="2"/>
  <c r="AG370" i="2"/>
  <c r="AG369" i="2"/>
  <c r="AG368" i="2"/>
  <c r="AG367" i="2"/>
  <c r="AG366" i="2"/>
  <c r="AG365" i="2"/>
  <c r="AG364" i="2"/>
  <c r="AG363" i="2"/>
  <c r="AG362" i="2"/>
  <c r="AG361" i="2"/>
  <c r="AG360" i="2"/>
  <c r="AG359" i="2"/>
  <c r="AG358" i="2"/>
  <c r="AG357" i="2"/>
  <c r="AG356" i="2"/>
  <c r="AG355" i="2"/>
  <c r="AG354" i="2"/>
  <c r="AG353" i="2"/>
  <c r="AG352" i="2"/>
  <c r="AG351" i="2"/>
  <c r="AG350" i="2"/>
  <c r="AG349" i="2"/>
  <c r="AG348" i="2"/>
  <c r="AG347" i="2"/>
  <c r="AG346" i="2"/>
  <c r="AG345" i="2"/>
  <c r="AG344" i="2"/>
  <c r="AG343" i="2"/>
  <c r="AG342" i="2"/>
  <c r="AG341" i="2"/>
  <c r="AG340" i="2"/>
  <c r="AG339" i="2"/>
  <c r="AG338" i="2"/>
  <c r="AG337" i="2"/>
  <c r="AG336" i="2"/>
  <c r="AG335" i="2"/>
  <c r="AG334" i="2"/>
  <c r="AG333" i="2"/>
  <c r="AG332" i="2"/>
  <c r="AG331" i="2"/>
  <c r="AG330" i="2"/>
  <c r="AG329" i="2"/>
  <c r="AG328" i="2"/>
  <c r="AG327" i="2"/>
  <c r="AG326" i="2"/>
  <c r="AG325" i="2"/>
  <c r="AG324" i="2"/>
  <c r="AG323" i="2"/>
  <c r="AG322" i="2"/>
  <c r="AG321" i="2"/>
  <c r="AG320" i="2"/>
  <c r="AG319" i="2"/>
  <c r="AG318" i="2"/>
  <c r="AG317" i="2"/>
  <c r="AG316" i="2"/>
  <c r="AG315" i="2"/>
  <c r="AG314" i="2"/>
  <c r="AG313" i="2"/>
  <c r="AG312" i="2"/>
  <c r="AG311" i="2"/>
  <c r="AG310" i="2"/>
  <c r="AG309" i="2"/>
  <c r="AG308" i="2"/>
  <c r="AG307" i="2"/>
  <c r="AG306" i="2"/>
  <c r="AG305" i="2"/>
  <c r="AG304" i="2"/>
  <c r="AG303" i="2"/>
  <c r="AG302" i="2"/>
  <c r="AG301" i="2"/>
  <c r="AG300" i="2"/>
  <c r="AG299" i="2"/>
  <c r="AG298" i="2"/>
  <c r="AG297" i="2"/>
  <c r="AG296" i="2"/>
  <c r="AG295" i="2"/>
  <c r="AG294" i="2"/>
  <c r="AG293" i="2"/>
  <c r="AG292" i="2"/>
  <c r="AG291" i="2"/>
  <c r="AG290" i="2"/>
  <c r="AG289" i="2"/>
  <c r="AG288" i="2"/>
  <c r="AG287" i="2"/>
  <c r="AG286" i="2"/>
  <c r="AG285" i="2"/>
  <c r="AG284" i="2"/>
  <c r="AG283" i="2"/>
  <c r="AG282" i="2"/>
  <c r="AG281" i="2"/>
  <c r="AG280" i="2"/>
  <c r="AG279" i="2"/>
  <c r="AG278" i="2"/>
  <c r="AG277" i="2"/>
  <c r="AG276" i="2"/>
  <c r="AG275" i="2"/>
  <c r="AG274" i="2"/>
  <c r="AG273" i="2"/>
  <c r="AG272" i="2"/>
  <c r="AG271" i="2"/>
  <c r="AG270" i="2"/>
  <c r="AG269" i="2"/>
  <c r="AG268" i="2"/>
  <c r="AG267" i="2"/>
  <c r="AG266" i="2"/>
  <c r="AG265" i="2"/>
  <c r="AG264" i="2"/>
  <c r="AG263" i="2"/>
  <c r="AG262" i="2"/>
  <c r="AG261" i="2"/>
  <c r="AG260" i="2"/>
  <c r="AG259" i="2"/>
  <c r="AG258" i="2"/>
  <c r="AG257" i="2"/>
  <c r="AG256" i="2"/>
  <c r="AG255" i="2"/>
  <c r="AG254" i="2"/>
  <c r="AG253" i="2"/>
  <c r="AG252" i="2"/>
  <c r="AG251" i="2"/>
  <c r="AG250" i="2"/>
  <c r="AG249" i="2"/>
  <c r="AG248" i="2"/>
  <c r="AG247" i="2"/>
  <c r="AG246" i="2"/>
  <c r="AG245" i="2"/>
  <c r="AG244" i="2"/>
  <c r="AG243" i="2"/>
  <c r="AG242" i="2"/>
  <c r="AG241" i="2"/>
  <c r="AG240" i="2"/>
  <c r="AG239" i="2"/>
  <c r="AG238" i="2"/>
  <c r="AG237" i="2"/>
  <c r="AG236" i="2"/>
  <c r="AG235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81" i="2"/>
  <c r="AG180" i="2"/>
  <c r="AG179" i="2"/>
  <c r="AG178" i="2"/>
  <c r="AG177" i="2"/>
  <c r="AG176" i="2"/>
  <c r="AG175" i="2"/>
  <c r="AG174" i="2"/>
  <c r="AG173" i="2"/>
  <c r="AG172" i="2"/>
  <c r="AG171" i="2"/>
  <c r="AG170" i="2"/>
  <c r="AG169" i="2"/>
  <c r="AG168" i="2"/>
  <c r="AG167" i="2"/>
  <c r="AG166" i="2"/>
  <c r="AG165" i="2"/>
  <c r="AG164" i="2"/>
  <c r="AG163" i="2"/>
  <c r="AG162" i="2"/>
  <c r="AG161" i="2"/>
  <c r="AG160" i="2"/>
  <c r="AG159" i="2"/>
  <c r="AG158" i="2"/>
  <c r="AG157" i="2"/>
  <c r="AG156" i="2"/>
  <c r="AG155" i="2"/>
  <c r="AG154" i="2"/>
  <c r="AG153" i="2"/>
  <c r="AG152" i="2"/>
  <c r="AG151" i="2"/>
  <c r="AG150" i="2"/>
  <c r="AG149" i="2"/>
  <c r="AG148" i="2"/>
  <c r="AG147" i="2"/>
  <c r="AG146" i="2"/>
  <c r="AG145" i="2"/>
  <c r="AG144" i="2"/>
  <c r="AG143" i="2"/>
  <c r="AG142" i="2"/>
  <c r="AG141" i="2"/>
  <c r="AG140" i="2"/>
  <c r="AG139" i="2"/>
  <c r="AG138" i="2"/>
  <c r="AG137" i="2"/>
  <c r="AG136" i="2"/>
  <c r="AG135" i="2"/>
  <c r="AG134" i="2"/>
  <c r="AG133" i="2"/>
  <c r="AG132" i="2"/>
  <c r="AG131" i="2"/>
  <c r="AG130" i="2"/>
  <c r="AG129" i="2"/>
  <c r="AG128" i="2"/>
  <c r="AG127" i="2"/>
  <c r="AG126" i="2"/>
  <c r="AG125" i="2"/>
  <c r="AG124" i="2"/>
  <c r="AG123" i="2"/>
  <c r="AG122" i="2"/>
  <c r="AG121" i="2"/>
  <c r="AG120" i="2"/>
  <c r="AG119" i="2"/>
  <c r="AG118" i="2"/>
  <c r="AG117" i="2"/>
  <c r="AG116" i="2"/>
  <c r="AG115" i="2"/>
  <c r="AG114" i="2"/>
  <c r="AG113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70" i="2"/>
  <c r="AG69" i="2"/>
  <c r="AG68" i="2"/>
  <c r="AG67" i="2"/>
  <c r="AG66" i="2"/>
  <c r="AG65" i="2"/>
  <c r="AG64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H4" i="2"/>
  <c r="AH127" i="2" s="1"/>
  <c r="F16" i="13"/>
  <c r="F15" i="13"/>
  <c r="F14" i="13"/>
  <c r="F13" i="13"/>
  <c r="F12" i="13"/>
  <c r="F11" i="13"/>
  <c r="F10" i="13"/>
  <c r="X7" i="13"/>
  <c r="X6" i="13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S449" i="2"/>
  <c r="S448" i="2"/>
  <c r="S447" i="2"/>
  <c r="S446" i="2"/>
  <c r="S445" i="2"/>
  <c r="S444" i="2"/>
  <c r="S443" i="2"/>
  <c r="S442" i="2"/>
  <c r="S441" i="2"/>
  <c r="S440" i="2"/>
  <c r="S439" i="2"/>
  <c r="S438" i="2"/>
  <c r="S437" i="2"/>
  <c r="S436" i="2"/>
  <c r="S435" i="2"/>
  <c r="S434" i="2"/>
  <c r="S433" i="2"/>
  <c r="S432" i="2"/>
  <c r="S431" i="2"/>
  <c r="S430" i="2"/>
  <c r="S429" i="2"/>
  <c r="S428" i="2"/>
  <c r="S427" i="2"/>
  <c r="S426" i="2"/>
  <c r="S425" i="2"/>
  <c r="S424" i="2"/>
  <c r="S423" i="2"/>
  <c r="S422" i="2"/>
  <c r="S421" i="2"/>
  <c r="S420" i="2"/>
  <c r="S419" i="2"/>
  <c r="S418" i="2"/>
  <c r="S417" i="2"/>
  <c r="S416" i="2"/>
  <c r="S415" i="2"/>
  <c r="S414" i="2"/>
  <c r="S413" i="2"/>
  <c r="S412" i="2"/>
  <c r="S411" i="2"/>
  <c r="S410" i="2"/>
  <c r="S409" i="2"/>
  <c r="S408" i="2"/>
  <c r="S407" i="2"/>
  <c r="S406" i="2"/>
  <c r="S405" i="2"/>
  <c r="S404" i="2"/>
  <c r="S403" i="2"/>
  <c r="S402" i="2"/>
  <c r="S401" i="2"/>
  <c r="S400" i="2"/>
  <c r="S399" i="2"/>
  <c r="S398" i="2"/>
  <c r="S397" i="2"/>
  <c r="S396" i="2"/>
  <c r="S395" i="2"/>
  <c r="S394" i="2"/>
  <c r="S393" i="2"/>
  <c r="S392" i="2"/>
  <c r="S391" i="2"/>
  <c r="S390" i="2"/>
  <c r="S389" i="2"/>
  <c r="S388" i="2"/>
  <c r="S387" i="2"/>
  <c r="S386" i="2"/>
  <c r="S385" i="2"/>
  <c r="S384" i="2"/>
  <c r="S383" i="2"/>
  <c r="S382" i="2"/>
  <c r="S381" i="2"/>
  <c r="S380" i="2"/>
  <c r="S379" i="2"/>
  <c r="S378" i="2"/>
  <c r="S377" i="2"/>
  <c r="S376" i="2"/>
  <c r="S375" i="2"/>
  <c r="S374" i="2"/>
  <c r="S373" i="2"/>
  <c r="S372" i="2"/>
  <c r="S371" i="2"/>
  <c r="S370" i="2"/>
  <c r="S369" i="2"/>
  <c r="S368" i="2"/>
  <c r="S367" i="2"/>
  <c r="S366" i="2"/>
  <c r="S365" i="2"/>
  <c r="S364" i="2"/>
  <c r="S363" i="2"/>
  <c r="S362" i="2"/>
  <c r="S361" i="2"/>
  <c r="S360" i="2"/>
  <c r="S359" i="2"/>
  <c r="S358" i="2"/>
  <c r="S357" i="2"/>
  <c r="S356" i="2"/>
  <c r="S355" i="2"/>
  <c r="S354" i="2"/>
  <c r="S353" i="2"/>
  <c r="S352" i="2"/>
  <c r="S351" i="2"/>
  <c r="S350" i="2"/>
  <c r="S349" i="2"/>
  <c r="S348" i="2"/>
  <c r="S347" i="2"/>
  <c r="S346" i="2"/>
  <c r="S345" i="2"/>
  <c r="S344" i="2"/>
  <c r="S343" i="2"/>
  <c r="S342" i="2"/>
  <c r="S341" i="2"/>
  <c r="S340" i="2"/>
  <c r="S339" i="2"/>
  <c r="S338" i="2"/>
  <c r="S337" i="2"/>
  <c r="S336" i="2"/>
  <c r="S335" i="2"/>
  <c r="S334" i="2"/>
  <c r="S333" i="2"/>
  <c r="S332" i="2"/>
  <c r="S331" i="2"/>
  <c r="S330" i="2"/>
  <c r="S329" i="2"/>
  <c r="S328" i="2"/>
  <c r="S327" i="2"/>
  <c r="S326" i="2"/>
  <c r="S325" i="2"/>
  <c r="S324" i="2"/>
  <c r="S323" i="2"/>
  <c r="S322" i="2"/>
  <c r="S321" i="2"/>
  <c r="S320" i="2"/>
  <c r="S319" i="2"/>
  <c r="S318" i="2"/>
  <c r="S317" i="2"/>
  <c r="S316" i="2"/>
  <c r="S315" i="2"/>
  <c r="S314" i="2"/>
  <c r="S313" i="2"/>
  <c r="S312" i="2"/>
  <c r="S311" i="2"/>
  <c r="S310" i="2"/>
  <c r="S309" i="2"/>
  <c r="S308" i="2"/>
  <c r="S307" i="2"/>
  <c r="S306" i="2"/>
  <c r="S305" i="2"/>
  <c r="S304" i="2"/>
  <c r="S303" i="2"/>
  <c r="S302" i="2"/>
  <c r="S301" i="2"/>
  <c r="S300" i="2"/>
  <c r="S299" i="2"/>
  <c r="S298" i="2"/>
  <c r="S297" i="2"/>
  <c r="S296" i="2"/>
  <c r="S295" i="2"/>
  <c r="S294" i="2"/>
  <c r="S293" i="2"/>
  <c r="S292" i="2"/>
  <c r="S291" i="2"/>
  <c r="S290" i="2"/>
  <c r="S289" i="2"/>
  <c r="S288" i="2"/>
  <c r="S287" i="2"/>
  <c r="S286" i="2"/>
  <c r="S285" i="2"/>
  <c r="S284" i="2"/>
  <c r="S283" i="2"/>
  <c r="S282" i="2"/>
  <c r="S281" i="2"/>
  <c r="S280" i="2"/>
  <c r="S279" i="2"/>
  <c r="S278" i="2"/>
  <c r="S277" i="2"/>
  <c r="S276" i="2"/>
  <c r="S275" i="2"/>
  <c r="S274" i="2"/>
  <c r="S273" i="2"/>
  <c r="S272" i="2"/>
  <c r="S271" i="2"/>
  <c r="S270" i="2"/>
  <c r="S269" i="2"/>
  <c r="S268" i="2"/>
  <c r="S267" i="2"/>
  <c r="S266" i="2"/>
  <c r="S265" i="2"/>
  <c r="S264" i="2"/>
  <c r="S263" i="2"/>
  <c r="S262" i="2"/>
  <c r="S261" i="2"/>
  <c r="S260" i="2"/>
  <c r="S259" i="2"/>
  <c r="S258" i="2"/>
  <c r="S257" i="2"/>
  <c r="S256" i="2"/>
  <c r="S255" i="2"/>
  <c r="S254" i="2"/>
  <c r="S253" i="2"/>
  <c r="S252" i="2"/>
  <c r="S251" i="2"/>
  <c r="S250" i="2"/>
  <c r="S249" i="2"/>
  <c r="S248" i="2"/>
  <c r="S247" i="2"/>
  <c r="S246" i="2"/>
  <c r="S245" i="2"/>
  <c r="S244" i="2"/>
  <c r="S243" i="2"/>
  <c r="S242" i="2"/>
  <c r="S241" i="2"/>
  <c r="S240" i="2"/>
  <c r="S239" i="2"/>
  <c r="S238" i="2"/>
  <c r="S237" i="2"/>
  <c r="S236" i="2"/>
  <c r="S235" i="2"/>
  <c r="S234" i="2"/>
  <c r="S233" i="2"/>
  <c r="S232" i="2"/>
  <c r="S231" i="2"/>
  <c r="S230" i="2"/>
  <c r="S229" i="2"/>
  <c r="S228" i="2"/>
  <c r="S227" i="2"/>
  <c r="S226" i="2"/>
  <c r="S225" i="2"/>
  <c r="S224" i="2"/>
  <c r="S223" i="2"/>
  <c r="S222" i="2"/>
  <c r="S221" i="2"/>
  <c r="S220" i="2"/>
  <c r="S219" i="2"/>
  <c r="S218" i="2"/>
  <c r="S217" i="2"/>
  <c r="S216" i="2"/>
  <c r="S215" i="2"/>
  <c r="S214" i="2"/>
  <c r="S213" i="2"/>
  <c r="S212" i="2"/>
  <c r="S211" i="2"/>
  <c r="S210" i="2"/>
  <c r="S209" i="2"/>
  <c r="S208" i="2"/>
  <c r="S207" i="2"/>
  <c r="S206" i="2"/>
  <c r="S205" i="2"/>
  <c r="S204" i="2"/>
  <c r="S203" i="2"/>
  <c r="S202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5" i="2"/>
  <c r="T4" i="2"/>
  <c r="T149" i="2" s="1"/>
  <c r="J7" i="13"/>
  <c r="J6" i="13"/>
  <c r="K6" i="13" s="1"/>
  <c r="L6" i="13" s="1"/>
  <c r="M6" i="13" s="1"/>
  <c r="N6" i="13" s="1"/>
  <c r="O6" i="13" s="1"/>
  <c r="P6" i="13" s="1"/>
  <c r="Q6" i="13" s="1"/>
  <c r="R6" i="13" s="1"/>
  <c r="S6" i="13" s="1"/>
  <c r="T6" i="13" s="1"/>
  <c r="U6" i="13" s="1"/>
  <c r="I33" i="14" l="1" a="1"/>
  <c r="I33" i="14" s="1"/>
  <c r="I35" i="14" a="1"/>
  <c r="I35" i="14" s="1"/>
  <c r="I32" i="14" a="1"/>
  <c r="I32" i="14" s="1"/>
  <c r="W32" i="14" a="1"/>
  <c r="W32" i="14" s="1"/>
  <c r="W33" i="14" a="1"/>
  <c r="W33" i="14" s="1"/>
  <c r="W35" i="14" a="1"/>
  <c r="W35" i="14" s="1"/>
  <c r="U21" i="14"/>
  <c r="AO26" i="14" a="1"/>
  <c r="AO26" i="14" s="1"/>
  <c r="AO40" i="14" s="1"/>
  <c r="AN26" i="14" a="1"/>
  <c r="AN26" i="14" s="1"/>
  <c r="AN40" i="14" s="1"/>
  <c r="AV26" i="14" a="1"/>
  <c r="AV26" i="14" s="1"/>
  <c r="AV40" i="14" s="1"/>
  <c r="AL26" i="14" a="1"/>
  <c r="AL26" i="14" s="1"/>
  <c r="AL40" i="14" s="1"/>
  <c r="AK26" i="14" a="1"/>
  <c r="AK26" i="14" s="1"/>
  <c r="AK70" i="14" s="1"/>
  <c r="AT26" i="14" a="1"/>
  <c r="AT26" i="14" s="1"/>
  <c r="AT40" i="14" s="1"/>
  <c r="AS26" i="14" a="1"/>
  <c r="AS26" i="14" s="1"/>
  <c r="AS40" i="14" s="1"/>
  <c r="AU26" i="14" a="1"/>
  <c r="AU26" i="14" s="1"/>
  <c r="AU40" i="14" s="1"/>
  <c r="AR26" i="14" a="1"/>
  <c r="AR26" i="14" s="1"/>
  <c r="AR40" i="14" s="1"/>
  <c r="AP26" i="14" a="1"/>
  <c r="AP26" i="14" s="1"/>
  <c r="AP40" i="14" s="1"/>
  <c r="AM26" i="14" a="1"/>
  <c r="AM26" i="14" s="1"/>
  <c r="AM40" i="14" s="1"/>
  <c r="AQ26" i="14" a="1"/>
  <c r="AQ26" i="14" s="1"/>
  <c r="AQ40" i="14" s="1"/>
  <c r="AQ29" i="14" a="1"/>
  <c r="AQ29" i="14" s="1"/>
  <c r="AQ43" i="14" s="1"/>
  <c r="AU29" i="14" a="1"/>
  <c r="AU29" i="14" s="1"/>
  <c r="AU43" i="14" s="1"/>
  <c r="AO29" i="14" a="1"/>
  <c r="AO29" i="14" s="1"/>
  <c r="AO43" i="14" s="1"/>
  <c r="AN29" i="14" a="1"/>
  <c r="AN29" i="14" s="1"/>
  <c r="AN43" i="14" s="1"/>
  <c r="AK29" i="14" a="1"/>
  <c r="AK29" i="14" s="1"/>
  <c r="AK73" i="14" s="1"/>
  <c r="AM29" i="14" a="1"/>
  <c r="AM29" i="14" s="1"/>
  <c r="AM43" i="14" s="1"/>
  <c r="AV29" i="14" a="1"/>
  <c r="AV29" i="14" s="1"/>
  <c r="AV43" i="14" s="1"/>
  <c r="AS29" i="14" a="1"/>
  <c r="AS29" i="14" s="1"/>
  <c r="AS43" i="14" s="1"/>
  <c r="AT29" i="14" a="1"/>
  <c r="AT29" i="14" s="1"/>
  <c r="AT43" i="14" s="1"/>
  <c r="AR29" i="14" a="1"/>
  <c r="AR29" i="14" s="1"/>
  <c r="AR43" i="14" s="1"/>
  <c r="AL29" i="14" a="1"/>
  <c r="AL29" i="14" s="1"/>
  <c r="AL43" i="14" s="1"/>
  <c r="AP29" i="14" a="1"/>
  <c r="AP29" i="14" s="1"/>
  <c r="AP43" i="14" s="1"/>
  <c r="AL28" i="14" a="1"/>
  <c r="AL28" i="14" s="1"/>
  <c r="AL42" i="14" s="1"/>
  <c r="AK28" i="14" a="1"/>
  <c r="AK28" i="14" s="1"/>
  <c r="AK72" i="14" s="1"/>
  <c r="AR28" i="14" a="1"/>
  <c r="AR28" i="14" s="1"/>
  <c r="AR42" i="14" s="1"/>
  <c r="AO28" i="14" a="1"/>
  <c r="AO28" i="14" s="1"/>
  <c r="AO42" i="14" s="1"/>
  <c r="AN28" i="14" a="1"/>
  <c r="AN28" i="14" s="1"/>
  <c r="AN42" i="14" s="1"/>
  <c r="AV28" i="14" a="1"/>
  <c r="AV28" i="14" s="1"/>
  <c r="AV42" i="14" s="1"/>
  <c r="AU28" i="14" a="1"/>
  <c r="AU28" i="14" s="1"/>
  <c r="AU42" i="14" s="1"/>
  <c r="AT28" i="14" a="1"/>
  <c r="AT28" i="14" s="1"/>
  <c r="AT42" i="14" s="1"/>
  <c r="AS28" i="14" a="1"/>
  <c r="AS28" i="14" s="1"/>
  <c r="AS42" i="14" s="1"/>
  <c r="AM28" i="14" a="1"/>
  <c r="AM28" i="14" s="1"/>
  <c r="AM42" i="14" s="1"/>
  <c r="AQ28" i="14" a="1"/>
  <c r="AQ28" i="14" s="1"/>
  <c r="AQ42" i="14" s="1"/>
  <c r="AP28" i="14" a="1"/>
  <c r="AP28" i="14" s="1"/>
  <c r="AP42" i="14" s="1"/>
  <c r="AV30" i="14" a="1"/>
  <c r="AV30" i="14" s="1"/>
  <c r="AV44" i="14" s="1"/>
  <c r="AU30" i="14" a="1"/>
  <c r="AU30" i="14" s="1"/>
  <c r="AU44" i="14" s="1"/>
  <c r="AP30" i="14" a="1"/>
  <c r="AP30" i="14" s="1"/>
  <c r="AP44" i="14" s="1"/>
  <c r="AT30" i="14" a="1"/>
  <c r="AT30" i="14" s="1"/>
  <c r="AT44" i="14" s="1"/>
  <c r="AR30" i="14" a="1"/>
  <c r="AR30" i="14" s="1"/>
  <c r="AR44" i="14" s="1"/>
  <c r="AO30" i="14" a="1"/>
  <c r="AO30" i="14" s="1"/>
  <c r="AO44" i="14" s="1"/>
  <c r="AN30" i="14" a="1"/>
  <c r="AN30" i="14" s="1"/>
  <c r="AN44" i="14" s="1"/>
  <c r="AK30" i="14" a="1"/>
  <c r="AK30" i="14" s="1"/>
  <c r="AK74" i="14" s="1"/>
  <c r="AS30" i="14" a="1"/>
  <c r="AS30" i="14" s="1"/>
  <c r="AS44" i="14" s="1"/>
  <c r="AM30" i="14" a="1"/>
  <c r="AM30" i="14" s="1"/>
  <c r="AM44" i="14" s="1"/>
  <c r="AL30" i="14" a="1"/>
  <c r="AL30" i="14" s="1"/>
  <c r="AL44" i="14" s="1"/>
  <c r="AQ30" i="14" a="1"/>
  <c r="AQ30" i="14" s="1"/>
  <c r="AQ44" i="14" s="1"/>
  <c r="AR27" i="14" a="1"/>
  <c r="AR27" i="14" s="1"/>
  <c r="AR41" i="14" s="1"/>
  <c r="AT27" i="14" a="1"/>
  <c r="AT27" i="14" s="1"/>
  <c r="AT41" i="14" s="1"/>
  <c r="AV27" i="14" a="1"/>
  <c r="AV27" i="14" s="1"/>
  <c r="AV41" i="14" s="1"/>
  <c r="AU27" i="14" a="1"/>
  <c r="AU27" i="14" s="1"/>
  <c r="AU41" i="14" s="1"/>
  <c r="AS27" i="14" a="1"/>
  <c r="AS27" i="14" s="1"/>
  <c r="AS41" i="14" s="1"/>
  <c r="AO27" i="14" a="1"/>
  <c r="AO27" i="14" s="1"/>
  <c r="AO41" i="14" s="1"/>
  <c r="AK27" i="14" a="1"/>
  <c r="AK27" i="14" s="1"/>
  <c r="AK71" i="14" s="1"/>
  <c r="AL27" i="14" a="1"/>
  <c r="AL27" i="14" s="1"/>
  <c r="AL41" i="14" s="1"/>
  <c r="AP27" i="14" a="1"/>
  <c r="AP27" i="14" s="1"/>
  <c r="AP41" i="14" s="1"/>
  <c r="AQ27" i="14" a="1"/>
  <c r="AQ27" i="14" s="1"/>
  <c r="AQ41" i="14" s="1"/>
  <c r="AN27" i="14" a="1"/>
  <c r="AN27" i="14" s="1"/>
  <c r="AN41" i="14" s="1"/>
  <c r="AM27" i="14" a="1"/>
  <c r="AM27" i="14" s="1"/>
  <c r="AM41" i="14" s="1"/>
  <c r="AN25" i="14" a="1"/>
  <c r="AN25" i="14" s="1"/>
  <c r="AN39" i="14" s="1"/>
  <c r="AM25" i="14" a="1"/>
  <c r="AM25" i="14" s="1"/>
  <c r="AM39" i="14" s="1"/>
  <c r="AV25" i="14" a="1"/>
  <c r="AV25" i="14" s="1"/>
  <c r="AV39" i="14" s="1"/>
  <c r="AU25" i="14" a="1"/>
  <c r="AU25" i="14" s="1"/>
  <c r="AU39" i="14" s="1"/>
  <c r="AS25" i="14" a="1"/>
  <c r="AS25" i="14" s="1"/>
  <c r="AS39" i="14" s="1"/>
  <c r="AR25" i="14" a="1"/>
  <c r="AR25" i="14" s="1"/>
  <c r="AR39" i="14" s="1"/>
  <c r="AT25" i="14" a="1"/>
  <c r="AT25" i="14" s="1"/>
  <c r="AT39" i="14" s="1"/>
  <c r="AK25" i="14" a="1"/>
  <c r="AK25" i="14" s="1"/>
  <c r="AK69" i="14" s="1"/>
  <c r="AL25" i="14" a="1"/>
  <c r="AL25" i="14" s="1"/>
  <c r="AL39" i="14" s="1"/>
  <c r="AP25" i="14" a="1"/>
  <c r="AP25" i="14" s="1"/>
  <c r="AP39" i="14" s="1"/>
  <c r="AQ25" i="14" a="1"/>
  <c r="AQ25" i="14" s="1"/>
  <c r="AQ39" i="14" s="1"/>
  <c r="AR31" i="14" a="1"/>
  <c r="AR31" i="14" s="1"/>
  <c r="AR45" i="14" s="1"/>
  <c r="AO31" i="14" a="1"/>
  <c r="AO31" i="14" s="1"/>
  <c r="AO45" i="14" s="1"/>
  <c r="AU31" i="14" a="1"/>
  <c r="AU31" i="14" s="1"/>
  <c r="AU45" i="14" s="1"/>
  <c r="AV31" i="14" a="1"/>
  <c r="AV31" i="14" s="1"/>
  <c r="AV45" i="14" s="1"/>
  <c r="AT31" i="14" a="1"/>
  <c r="AT31" i="14" s="1"/>
  <c r="AT45" i="14" s="1"/>
  <c r="AS31" i="14" a="1"/>
  <c r="AS31" i="14" s="1"/>
  <c r="AS45" i="14" s="1"/>
  <c r="AN31" i="14" a="1"/>
  <c r="AN31" i="14" s="1"/>
  <c r="AN45" i="14" s="1"/>
  <c r="AQ31" i="14" a="1"/>
  <c r="AQ31" i="14" s="1"/>
  <c r="AQ45" i="14" s="1"/>
  <c r="AM31" i="14" a="1"/>
  <c r="AM31" i="14" s="1"/>
  <c r="AM45" i="14" s="1"/>
  <c r="AP31" i="14" a="1"/>
  <c r="AP31" i="14" s="1"/>
  <c r="AP45" i="14" s="1"/>
  <c r="AL31" i="14" a="1"/>
  <c r="AL31" i="14" s="1"/>
  <c r="AL45" i="14" s="1"/>
  <c r="AK31" i="14" a="1"/>
  <c r="AK31" i="14" s="1"/>
  <c r="AK75" i="14" s="1"/>
  <c r="J20" i="13"/>
  <c r="J34" i="13"/>
  <c r="X20" i="13"/>
  <c r="X34" i="13"/>
  <c r="X17" i="13"/>
  <c r="X18" i="13"/>
  <c r="X31" i="13"/>
  <c r="X32" i="13"/>
  <c r="X45" i="13"/>
  <c r="F25" i="13"/>
  <c r="AK11" i="13"/>
  <c r="AL11" i="13"/>
  <c r="AM11" i="13"/>
  <c r="AN11" i="13"/>
  <c r="AO11" i="13"/>
  <c r="I11" i="13"/>
  <c r="J11" i="13"/>
  <c r="AP11" i="13"/>
  <c r="AQ11" i="13"/>
  <c r="AR11" i="13"/>
  <c r="AS11" i="13"/>
  <c r="AT11" i="13"/>
  <c r="AU11" i="13"/>
  <c r="AV11" i="13"/>
  <c r="F26" i="13"/>
  <c r="AK12" i="13"/>
  <c r="AL12" i="13"/>
  <c r="AM12" i="13"/>
  <c r="AN12" i="13"/>
  <c r="AO12" i="13"/>
  <c r="AP12" i="13"/>
  <c r="J12" i="13"/>
  <c r="I12" i="13"/>
  <c r="AQ12" i="13"/>
  <c r="AR12" i="13"/>
  <c r="AS12" i="13"/>
  <c r="AT12" i="13"/>
  <c r="AU12" i="13"/>
  <c r="AV12" i="13"/>
  <c r="J17" i="13"/>
  <c r="J18" i="13"/>
  <c r="J32" i="13"/>
  <c r="J31" i="13"/>
  <c r="F27" i="13"/>
  <c r="AK13" i="13"/>
  <c r="AL13" i="13"/>
  <c r="AM13" i="13"/>
  <c r="AN13" i="13"/>
  <c r="AO13" i="13"/>
  <c r="J13" i="13"/>
  <c r="I13" i="13"/>
  <c r="AP13" i="13"/>
  <c r="AQ13" i="13"/>
  <c r="AR13" i="13"/>
  <c r="AS13" i="13"/>
  <c r="AT13" i="13"/>
  <c r="AU13" i="13"/>
  <c r="AV13" i="13"/>
  <c r="F24" i="13"/>
  <c r="AK10" i="13"/>
  <c r="AL10" i="13"/>
  <c r="AM10" i="13"/>
  <c r="AN10" i="13"/>
  <c r="AO10" i="13"/>
  <c r="AP10" i="13"/>
  <c r="J10" i="13"/>
  <c r="I10" i="13"/>
  <c r="AQ10" i="13"/>
  <c r="AR10" i="13"/>
  <c r="AS10" i="13"/>
  <c r="AT10" i="13"/>
  <c r="AU10" i="13"/>
  <c r="AV10" i="13"/>
  <c r="F28" i="13"/>
  <c r="AK14" i="13"/>
  <c r="AL14" i="13"/>
  <c r="AM14" i="13"/>
  <c r="AN14" i="13"/>
  <c r="AO14" i="13"/>
  <c r="AP14" i="13"/>
  <c r="J14" i="13"/>
  <c r="I14" i="13"/>
  <c r="AQ14" i="13"/>
  <c r="AR14" i="13"/>
  <c r="AS14" i="13"/>
  <c r="AT14" i="13"/>
  <c r="AU14" i="13"/>
  <c r="AV14" i="13"/>
  <c r="F29" i="13"/>
  <c r="AK15" i="13"/>
  <c r="AL15" i="13"/>
  <c r="AM15" i="13"/>
  <c r="AN15" i="13"/>
  <c r="AO15" i="13"/>
  <c r="AP15" i="13"/>
  <c r="I15" i="13"/>
  <c r="J15" i="13"/>
  <c r="AQ15" i="13"/>
  <c r="AR15" i="13"/>
  <c r="AS15" i="13"/>
  <c r="AT15" i="13"/>
  <c r="AU15" i="13"/>
  <c r="AV15" i="13"/>
  <c r="F30" i="13"/>
  <c r="AK16" i="13"/>
  <c r="AL16" i="13"/>
  <c r="AM16" i="13"/>
  <c r="AN16" i="13"/>
  <c r="AO16" i="13"/>
  <c r="J16" i="13"/>
  <c r="I16" i="13"/>
  <c r="AP16" i="13"/>
  <c r="AQ16" i="13"/>
  <c r="AR16" i="13"/>
  <c r="AS16" i="13"/>
  <c r="AT16" i="13"/>
  <c r="AU16" i="13"/>
  <c r="AV16" i="13"/>
  <c r="F39" i="14"/>
  <c r="F69" i="14"/>
  <c r="F40" i="14"/>
  <c r="F55" i="14" s="1"/>
  <c r="C55" i="14" s="1"/>
  <c r="F70" i="14"/>
  <c r="F41" i="14"/>
  <c r="F56" i="14" s="1"/>
  <c r="C56" i="14" s="1"/>
  <c r="F71" i="14"/>
  <c r="F42" i="14"/>
  <c r="F57" i="14" s="1"/>
  <c r="C57" i="14" s="1"/>
  <c r="F72" i="14"/>
  <c r="F43" i="14"/>
  <c r="F58" i="14" s="1"/>
  <c r="C58" i="14" s="1"/>
  <c r="F73" i="14"/>
  <c r="F44" i="14"/>
  <c r="F59" i="14" s="1"/>
  <c r="C59" i="14" s="1"/>
  <c r="F74" i="14"/>
  <c r="F45" i="14"/>
  <c r="F60" i="14" s="1"/>
  <c r="C60" i="14" s="1"/>
  <c r="F75" i="14"/>
  <c r="T21" i="17"/>
  <c r="AH20" i="25"/>
  <c r="AH21" i="25" s="1"/>
  <c r="C9" i="14"/>
  <c r="F24" i="14"/>
  <c r="C10" i="14"/>
  <c r="C11" i="14"/>
  <c r="C12" i="14"/>
  <c r="C13" i="14"/>
  <c r="C14" i="14"/>
  <c r="C15" i="14"/>
  <c r="C16" i="14"/>
  <c r="C19" i="14"/>
  <c r="AH20" i="17"/>
  <c r="W11" i="13"/>
  <c r="C11" i="13"/>
  <c r="X11" i="13"/>
  <c r="X12" i="13"/>
  <c r="W12" i="13"/>
  <c r="C12" i="13"/>
  <c r="X13" i="13"/>
  <c r="C13" i="13"/>
  <c r="W13" i="13"/>
  <c r="C14" i="13"/>
  <c r="X14" i="13"/>
  <c r="W14" i="13"/>
  <c r="W15" i="13"/>
  <c r="C15" i="13"/>
  <c r="X15" i="13"/>
  <c r="X16" i="13"/>
  <c r="W16" i="13"/>
  <c r="C16" i="13"/>
  <c r="F33" i="13"/>
  <c r="C19" i="13"/>
  <c r="X19" i="13"/>
  <c r="W19" i="13"/>
  <c r="J19" i="13"/>
  <c r="I19" i="13"/>
  <c r="C10" i="13"/>
  <c r="X10" i="13"/>
  <c r="W10" i="13"/>
  <c r="X9" i="13"/>
  <c r="X23" i="13"/>
  <c r="X37" i="13"/>
  <c r="J9" i="13"/>
  <c r="J23" i="13"/>
  <c r="J37" i="13"/>
  <c r="W16" i="17"/>
  <c r="W25" i="14" a="1"/>
  <c r="W25" i="14" s="1"/>
  <c r="W26" i="14" a="1"/>
  <c r="W26" i="14" s="1"/>
  <c r="W31" i="14" a="1"/>
  <c r="W31" i="14" s="1"/>
  <c r="W27" i="14" a="1"/>
  <c r="W27" i="14" s="1"/>
  <c r="W34" i="14" a="1"/>
  <c r="W34" i="14" s="1"/>
  <c r="W29" i="14" a="1"/>
  <c r="W29" i="14" s="1"/>
  <c r="W24" i="14" a="1"/>
  <c r="W24" i="14" s="1"/>
  <c r="I26" i="14" a="1"/>
  <c r="I26" i="14" s="1"/>
  <c r="I25" i="14" a="1"/>
  <c r="I25" i="14" s="1"/>
  <c r="I31" i="14" a="1"/>
  <c r="I31" i="14" s="1"/>
  <c r="I29" i="14" a="1"/>
  <c r="I29" i="14" s="1"/>
  <c r="I34" i="14" a="1"/>
  <c r="I34" i="14" s="1"/>
  <c r="I27" i="14" a="1"/>
  <c r="I27" i="14" s="1"/>
  <c r="T21" i="2"/>
  <c r="T10" i="2"/>
  <c r="T8" i="2"/>
  <c r="T34" i="2"/>
  <c r="AH24" i="2"/>
  <c r="AH11" i="2"/>
  <c r="T50" i="2"/>
  <c r="AH74" i="2"/>
  <c r="T24" i="2"/>
  <c r="AH28" i="2"/>
  <c r="T11" i="2"/>
  <c r="T25" i="2"/>
  <c r="AH53" i="2"/>
  <c r="AH15" i="2"/>
  <c r="T5" i="2"/>
  <c r="T27" i="2"/>
  <c r="T40" i="2"/>
  <c r="T38" i="2"/>
  <c r="T15" i="2"/>
  <c r="T18" i="2"/>
  <c r="T13" i="2"/>
  <c r="T39" i="2"/>
  <c r="AH13" i="2"/>
  <c r="T28" i="2"/>
  <c r="T9" i="2"/>
  <c r="T31" i="2"/>
  <c r="L7" i="14"/>
  <c r="AA7" i="14"/>
  <c r="AH166" i="2"/>
  <c r="AH5" i="2"/>
  <c r="AH17" i="2"/>
  <c r="AH7" i="2"/>
  <c r="AH19" i="2"/>
  <c r="AH9" i="2"/>
  <c r="AH20" i="2"/>
  <c r="AH68" i="2"/>
  <c r="AH49" i="2"/>
  <c r="AH62" i="2"/>
  <c r="AH16" i="2"/>
  <c r="AH32" i="2"/>
  <c r="AH56" i="2"/>
  <c r="AH12" i="2"/>
  <c r="AH25" i="2"/>
  <c r="AH27" i="2"/>
  <c r="AH71" i="2"/>
  <c r="AH35" i="2"/>
  <c r="AH96" i="2"/>
  <c r="AH447" i="2"/>
  <c r="AH443" i="2"/>
  <c r="AH439" i="2"/>
  <c r="AH435" i="2"/>
  <c r="AH431" i="2"/>
  <c r="AH427" i="2"/>
  <c r="AH423" i="2"/>
  <c r="AH419" i="2"/>
  <c r="AH415" i="2"/>
  <c r="AH411" i="2"/>
  <c r="AH448" i="2"/>
  <c r="AH444" i="2"/>
  <c r="AH440" i="2"/>
  <c r="AH436" i="2"/>
  <c r="AH432" i="2"/>
  <c r="AH428" i="2"/>
  <c r="AH424" i="2"/>
  <c r="AH420" i="2"/>
  <c r="AH416" i="2"/>
  <c r="AH412" i="2"/>
  <c r="AH408" i="2"/>
  <c r="AH404" i="2"/>
  <c r="AH400" i="2"/>
  <c r="AH396" i="2"/>
  <c r="AH392" i="2"/>
  <c r="AH388" i="2"/>
  <c r="AH384" i="2"/>
  <c r="AH380" i="2"/>
  <c r="AH376" i="2"/>
  <c r="AH372" i="2"/>
  <c r="AH449" i="2"/>
  <c r="AH445" i="2"/>
  <c r="AH441" i="2"/>
  <c r="AH437" i="2"/>
  <c r="AH433" i="2"/>
  <c r="AH429" i="2"/>
  <c r="AH425" i="2"/>
  <c r="AH421" i="2"/>
  <c r="AH417" i="2"/>
  <c r="AH430" i="2"/>
  <c r="AH406" i="2"/>
  <c r="AH348" i="2"/>
  <c r="AH345" i="2"/>
  <c r="AH342" i="2"/>
  <c r="AH339" i="2"/>
  <c r="AH336" i="2"/>
  <c r="AH332" i="2"/>
  <c r="AH328" i="2"/>
  <c r="AH324" i="2"/>
  <c r="AH320" i="2"/>
  <c r="AH316" i="2"/>
  <c r="AH312" i="2"/>
  <c r="AH308" i="2"/>
  <c r="AH304" i="2"/>
  <c r="AH300" i="2"/>
  <c r="AH296" i="2"/>
  <c r="AH292" i="2"/>
  <c r="AH414" i="2"/>
  <c r="AH402" i="2"/>
  <c r="AH391" i="2"/>
  <c r="AH382" i="2"/>
  <c r="AH375" i="2"/>
  <c r="AH398" i="2"/>
  <c r="AH389" i="2"/>
  <c r="AH373" i="2"/>
  <c r="AH360" i="2"/>
  <c r="AH357" i="2"/>
  <c r="AH354" i="2"/>
  <c r="AH351" i="2"/>
  <c r="AH394" i="2"/>
  <c r="AH387" i="2"/>
  <c r="AH378" i="2"/>
  <c r="AH371" i="2"/>
  <c r="AH385" i="2"/>
  <c r="AH369" i="2"/>
  <c r="AH352" i="2"/>
  <c r="AH349" i="2"/>
  <c r="AH346" i="2"/>
  <c r="AH343" i="2"/>
  <c r="AH442" i="2"/>
  <c r="AH426" i="2"/>
  <c r="AH418" i="2"/>
  <c r="AH409" i="2"/>
  <c r="AH413" i="2"/>
  <c r="AH405" i="2"/>
  <c r="AH364" i="2"/>
  <c r="AH361" i="2"/>
  <c r="AH358" i="2"/>
  <c r="AH355" i="2"/>
  <c r="AH334" i="2"/>
  <c r="AH330" i="2"/>
  <c r="AH326" i="2"/>
  <c r="AH322" i="2"/>
  <c r="AH318" i="2"/>
  <c r="AH407" i="2"/>
  <c r="AH401" i="2"/>
  <c r="AH390" i="2"/>
  <c r="AH383" i="2"/>
  <c r="AH374" i="2"/>
  <c r="AH446" i="2"/>
  <c r="AH438" i="2"/>
  <c r="AH403" i="2"/>
  <c r="AH397" i="2"/>
  <c r="AH381" i="2"/>
  <c r="AH367" i="2"/>
  <c r="AH344" i="2"/>
  <c r="AH341" i="2"/>
  <c r="AH338" i="2"/>
  <c r="AH399" i="2"/>
  <c r="AH434" i="2"/>
  <c r="AH395" i="2"/>
  <c r="AH366" i="2"/>
  <c r="AH363" i="2"/>
  <c r="AH333" i="2"/>
  <c r="AH331" i="2"/>
  <c r="AH327" i="2"/>
  <c r="AH323" i="2"/>
  <c r="AH319" i="2"/>
  <c r="AH347" i="2"/>
  <c r="AH335" i="2"/>
  <c r="AH393" i="2"/>
  <c r="AH377" i="2"/>
  <c r="AH350" i="2"/>
  <c r="AH315" i="2"/>
  <c r="AH301" i="2"/>
  <c r="AH298" i="2"/>
  <c r="AH295" i="2"/>
  <c r="AH289" i="2"/>
  <c r="AH285" i="2"/>
  <c r="AH281" i="2"/>
  <c r="AH277" i="2"/>
  <c r="AH273" i="2"/>
  <c r="AH269" i="2"/>
  <c r="AH265" i="2"/>
  <c r="AH261" i="2"/>
  <c r="AH257" i="2"/>
  <c r="AH253" i="2"/>
  <c r="AH249" i="2"/>
  <c r="AH245" i="2"/>
  <c r="AH241" i="2"/>
  <c r="AH237" i="2"/>
  <c r="AH233" i="2"/>
  <c r="AH356" i="2"/>
  <c r="AH353" i="2"/>
  <c r="AH340" i="2"/>
  <c r="AH337" i="2"/>
  <c r="AH313" i="2"/>
  <c r="AH310" i="2"/>
  <c r="AH307" i="2"/>
  <c r="AH365" i="2"/>
  <c r="AH362" i="2"/>
  <c r="AH359" i="2"/>
  <c r="AH422" i="2"/>
  <c r="AH368" i="2"/>
  <c r="AH386" i="2"/>
  <c r="AH305" i="2"/>
  <c r="AH302" i="2"/>
  <c r="AH299" i="2"/>
  <c r="AH410" i="2"/>
  <c r="AH379" i="2"/>
  <c r="AH329" i="2"/>
  <c r="AH325" i="2"/>
  <c r="AH321" i="2"/>
  <c r="AH317" i="2"/>
  <c r="AH309" i="2"/>
  <c r="AH306" i="2"/>
  <c r="AH303" i="2"/>
  <c r="AH311" i="2"/>
  <c r="AH290" i="2"/>
  <c r="AH271" i="2"/>
  <c r="AH231" i="2"/>
  <c r="AH251" i="2"/>
  <c r="AH246" i="2"/>
  <c r="AH243" i="2"/>
  <c r="AH240" i="2"/>
  <c r="AH221" i="2"/>
  <c r="AH211" i="2"/>
  <c r="AH204" i="2"/>
  <c r="AH200" i="2"/>
  <c r="AH196" i="2"/>
  <c r="AH192" i="2"/>
  <c r="AH188" i="2"/>
  <c r="AH184" i="2"/>
  <c r="AH180" i="2"/>
  <c r="AH176" i="2"/>
  <c r="AH172" i="2"/>
  <c r="AH168" i="2"/>
  <c r="AH280" i="2"/>
  <c r="AH228" i="2"/>
  <c r="AH218" i="2"/>
  <c r="AH314" i="2"/>
  <c r="AH287" i="2"/>
  <c r="AH275" i="2"/>
  <c r="AH208" i="2"/>
  <c r="AH282" i="2"/>
  <c r="AH262" i="2"/>
  <c r="AH260" i="2"/>
  <c r="AH256" i="2"/>
  <c r="AH254" i="2"/>
  <c r="AH238" i="2"/>
  <c r="AH235" i="2"/>
  <c r="AH232" i="2"/>
  <c r="AH222" i="2"/>
  <c r="AH205" i="2"/>
  <c r="AH201" i="2"/>
  <c r="AH197" i="2"/>
  <c r="AH193" i="2"/>
  <c r="AH189" i="2"/>
  <c r="AH185" i="2"/>
  <c r="AH181" i="2"/>
  <c r="AH177" i="2"/>
  <c r="AH173" i="2"/>
  <c r="AH169" i="2"/>
  <c r="AH165" i="2"/>
  <c r="AH161" i="2"/>
  <c r="AH157" i="2"/>
  <c r="AH153" i="2"/>
  <c r="AH149" i="2"/>
  <c r="AH145" i="2"/>
  <c r="AH141" i="2"/>
  <c r="AH137" i="2"/>
  <c r="AH133" i="2"/>
  <c r="AH129" i="2"/>
  <c r="AH125" i="2"/>
  <c r="AH121" i="2"/>
  <c r="AH117" i="2"/>
  <c r="AH113" i="2"/>
  <c r="AH109" i="2"/>
  <c r="AH105" i="2"/>
  <c r="AH101" i="2"/>
  <c r="AH97" i="2"/>
  <c r="AH93" i="2"/>
  <c r="AH89" i="2"/>
  <c r="AH85" i="2"/>
  <c r="AH266" i="2"/>
  <c r="AH264" i="2"/>
  <c r="AH212" i="2"/>
  <c r="AH279" i="2"/>
  <c r="AH268" i="2"/>
  <c r="AH284" i="2"/>
  <c r="AH270" i="2"/>
  <c r="AH252" i="2"/>
  <c r="AH247" i="2"/>
  <c r="AH226" i="2"/>
  <c r="AH209" i="2"/>
  <c r="AH216" i="2"/>
  <c r="AH206" i="2"/>
  <c r="AH202" i="2"/>
  <c r="AH198" i="2"/>
  <c r="AH194" i="2"/>
  <c r="AH190" i="2"/>
  <c r="AH186" i="2"/>
  <c r="AH294" i="2"/>
  <c r="AH286" i="2"/>
  <c r="AH272" i="2"/>
  <c r="AH250" i="2"/>
  <c r="AH223" i="2"/>
  <c r="AH297" i="2"/>
  <c r="AH291" i="2"/>
  <c r="AH274" i="2"/>
  <c r="AH242" i="2"/>
  <c r="AH239" i="2"/>
  <c r="AH236" i="2"/>
  <c r="AH230" i="2"/>
  <c r="AH213" i="2"/>
  <c r="AH259" i="2"/>
  <c r="AH370" i="2"/>
  <c r="AH283" i="2"/>
  <c r="AH276" i="2"/>
  <c r="AH263" i="2"/>
  <c r="AH255" i="2"/>
  <c r="AH293" i="2"/>
  <c r="AH214" i="2"/>
  <c r="AH207" i="2"/>
  <c r="AH100" i="2"/>
  <c r="AH90" i="2"/>
  <c r="AH83" i="2"/>
  <c r="AH79" i="2"/>
  <c r="AH75" i="2"/>
  <c r="AH220" i="2"/>
  <c r="AH217" i="2"/>
  <c r="AH210" i="2"/>
  <c r="AH178" i="2"/>
  <c r="AH171" i="2"/>
  <c r="AH158" i="2"/>
  <c r="AH155" i="2"/>
  <c r="AH152" i="2"/>
  <c r="AH126" i="2"/>
  <c r="AH123" i="2"/>
  <c r="AH120" i="2"/>
  <c r="AH107" i="2"/>
  <c r="AH114" i="2"/>
  <c r="AH164" i="2"/>
  <c r="AH138" i="2"/>
  <c r="AH135" i="2"/>
  <c r="AH132" i="2"/>
  <c r="AH104" i="2"/>
  <c r="AH94" i="2"/>
  <c r="AH229" i="2"/>
  <c r="AH203" i="2"/>
  <c r="AH187" i="2"/>
  <c r="AH183" i="2"/>
  <c r="AH174" i="2"/>
  <c r="AH167" i="2"/>
  <c r="AH150" i="2"/>
  <c r="AH147" i="2"/>
  <c r="AH144" i="2"/>
  <c r="AH118" i="2"/>
  <c r="AH91" i="2"/>
  <c r="AH219" i="2"/>
  <c r="AH191" i="2"/>
  <c r="AH108" i="2"/>
  <c r="AH98" i="2"/>
  <c r="AH288" i="2"/>
  <c r="AH278" i="2"/>
  <c r="AH225" i="2"/>
  <c r="AH199" i="2"/>
  <c r="AH179" i="2"/>
  <c r="AH170" i="2"/>
  <c r="AH142" i="2"/>
  <c r="AH139" i="2"/>
  <c r="AH136" i="2"/>
  <c r="AH112" i="2"/>
  <c r="AH102" i="2"/>
  <c r="AH215" i="2"/>
  <c r="AH154" i="2"/>
  <c r="AH151" i="2"/>
  <c r="AH148" i="2"/>
  <c r="AH122" i="2"/>
  <c r="AH119" i="2"/>
  <c r="AH99" i="2"/>
  <c r="AH267" i="2"/>
  <c r="AH234" i="2"/>
  <c r="AH248" i="2"/>
  <c r="AH182" i="2"/>
  <c r="AH175" i="2"/>
  <c r="AH134" i="2"/>
  <c r="AH103" i="2"/>
  <c r="AH84" i="2"/>
  <c r="AH77" i="2"/>
  <c r="AH59" i="2"/>
  <c r="AH50" i="2"/>
  <c r="AH44" i="2"/>
  <c r="AH41" i="2"/>
  <c r="AH130" i="2"/>
  <c r="AH82" i="2"/>
  <c r="AH47" i="2"/>
  <c r="AH224" i="2"/>
  <c r="AH116" i="2"/>
  <c r="AH86" i="2"/>
  <c r="AH80" i="2"/>
  <c r="AH72" i="2"/>
  <c r="AH69" i="2"/>
  <c r="AH29" i="2"/>
  <c r="AH258" i="2"/>
  <c r="AH95" i="2"/>
  <c r="AH88" i="2"/>
  <c r="AH66" i="2"/>
  <c r="AH60" i="2"/>
  <c r="AH57" i="2"/>
  <c r="AH110" i="2"/>
  <c r="AH63" i="2"/>
  <c r="AH54" i="2"/>
  <c r="AH48" i="2"/>
  <c r="AH45" i="2"/>
  <c r="AH26" i="2"/>
  <c r="AH22" i="2"/>
  <c r="AH18" i="2"/>
  <c r="AH14" i="2"/>
  <c r="AH10" i="2"/>
  <c r="AH6" i="2"/>
  <c r="AH39" i="2"/>
  <c r="AH244" i="2"/>
  <c r="AH51" i="2"/>
  <c r="AH42" i="2"/>
  <c r="AH36" i="2"/>
  <c r="AH33" i="2"/>
  <c r="AH140" i="2"/>
  <c r="AH115" i="2"/>
  <c r="AH78" i="2"/>
  <c r="AH92" i="2"/>
  <c r="AH73" i="2"/>
  <c r="AH160" i="2"/>
  <c r="AH143" i="2"/>
  <c r="AH81" i="2"/>
  <c r="AH70" i="2"/>
  <c r="AH64" i="2"/>
  <c r="AH61" i="2"/>
  <c r="AH146" i="2"/>
  <c r="AH76" i="2"/>
  <c r="AH67" i="2"/>
  <c r="AH58" i="2"/>
  <c r="AH163" i="2"/>
  <c r="AH156" i="2"/>
  <c r="AH128" i="2"/>
  <c r="AH87" i="2"/>
  <c r="AH55" i="2"/>
  <c r="AH46" i="2"/>
  <c r="AH40" i="2"/>
  <c r="AH37" i="2"/>
  <c r="AH34" i="2"/>
  <c r="AH195" i="2"/>
  <c r="AH43" i="2"/>
  <c r="AH159" i="2"/>
  <c r="AH131" i="2"/>
  <c r="AH124" i="2"/>
  <c r="AH111" i="2"/>
  <c r="AH106" i="2"/>
  <c r="AH31" i="2"/>
  <c r="AI4" i="2"/>
  <c r="AH227" i="2"/>
  <c r="AH8" i="2"/>
  <c r="AH21" i="2"/>
  <c r="AH23" i="2"/>
  <c r="AH38" i="2"/>
  <c r="AH162" i="2"/>
  <c r="AH30" i="2"/>
  <c r="AH65" i="2"/>
  <c r="AH52" i="2"/>
  <c r="T20" i="2"/>
  <c r="T30" i="2"/>
  <c r="T51" i="2"/>
  <c r="T113" i="2"/>
  <c r="T53" i="2"/>
  <c r="T127" i="2"/>
  <c r="T41" i="2"/>
  <c r="T46" i="2"/>
  <c r="T61" i="2"/>
  <c r="T63" i="2"/>
  <c r="T80" i="2"/>
  <c r="T96" i="2"/>
  <c r="T120" i="2"/>
  <c r="T23" i="2"/>
  <c r="T16" i="2"/>
  <c r="T26" i="2"/>
  <c r="T55" i="2"/>
  <c r="T70" i="2"/>
  <c r="T83" i="2"/>
  <c r="T86" i="2"/>
  <c r="T114" i="2"/>
  <c r="U4" i="2"/>
  <c r="T449" i="2"/>
  <c r="T445" i="2"/>
  <c r="T441" i="2"/>
  <c r="T437" i="2"/>
  <c r="T433" i="2"/>
  <c r="T429" i="2"/>
  <c r="T425" i="2"/>
  <c r="T421" i="2"/>
  <c r="T417" i="2"/>
  <c r="T413" i="2"/>
  <c r="T409" i="2"/>
  <c r="T405" i="2"/>
  <c r="T401" i="2"/>
  <c r="T397" i="2"/>
  <c r="T393" i="2"/>
  <c r="T389" i="2"/>
  <c r="T385" i="2"/>
  <c r="T381" i="2"/>
  <c r="T377" i="2"/>
  <c r="T373" i="2"/>
  <c r="T369" i="2"/>
  <c r="T365" i="2"/>
  <c r="T361" i="2"/>
  <c r="T357" i="2"/>
  <c r="T353" i="2"/>
  <c r="T446" i="2"/>
  <c r="T442" i="2"/>
  <c r="T438" i="2"/>
  <c r="T434" i="2"/>
  <c r="T430" i="2"/>
  <c r="T426" i="2"/>
  <c r="T422" i="2"/>
  <c r="T418" i="2"/>
  <c r="T414" i="2"/>
  <c r="T410" i="2"/>
  <c r="T447" i="2"/>
  <c r="T443" i="2"/>
  <c r="T439" i="2"/>
  <c r="T435" i="2"/>
  <c r="T431" i="2"/>
  <c r="T427" i="2"/>
  <c r="T423" i="2"/>
  <c r="T419" i="2"/>
  <c r="T415" i="2"/>
  <c r="T411" i="2"/>
  <c r="T407" i="2"/>
  <c r="T403" i="2"/>
  <c r="T399" i="2"/>
  <c r="T395" i="2"/>
  <c r="T391" i="2"/>
  <c r="T387" i="2"/>
  <c r="T383" i="2"/>
  <c r="T379" i="2"/>
  <c r="T436" i="2"/>
  <c r="T400" i="2"/>
  <c r="T375" i="2"/>
  <c r="T388" i="2"/>
  <c r="T371" i="2"/>
  <c r="T402" i="2"/>
  <c r="T390" i="2"/>
  <c r="T363" i="2"/>
  <c r="T352" i="2"/>
  <c r="T349" i="2"/>
  <c r="T339" i="2"/>
  <c r="T440" i="2"/>
  <c r="T359" i="2"/>
  <c r="T346" i="2"/>
  <c r="T404" i="2"/>
  <c r="T392" i="2"/>
  <c r="T378" i="2"/>
  <c r="T444" i="2"/>
  <c r="T420" i="2"/>
  <c r="T394" i="2"/>
  <c r="T448" i="2"/>
  <c r="T428" i="2"/>
  <c r="T412" i="2"/>
  <c r="T384" i="2"/>
  <c r="T364" i="2"/>
  <c r="T358" i="2"/>
  <c r="T360" i="2"/>
  <c r="T380" i="2"/>
  <c r="T376" i="2"/>
  <c r="T350" i="2"/>
  <c r="T432" i="2"/>
  <c r="T398" i="2"/>
  <c r="T386" i="2"/>
  <c r="T348" i="2"/>
  <c r="T344" i="2"/>
  <c r="T340" i="2"/>
  <c r="T336" i="2"/>
  <c r="T323" i="2"/>
  <c r="T299" i="2"/>
  <c r="T372" i="2"/>
  <c r="T362" i="2"/>
  <c r="T342" i="2"/>
  <c r="T321" i="2"/>
  <c r="T306" i="2"/>
  <c r="T292" i="2"/>
  <c r="T368" i="2"/>
  <c r="T354" i="2"/>
  <c r="T334" i="2"/>
  <c r="T317" i="2"/>
  <c r="T284" i="2"/>
  <c r="T281" i="2"/>
  <c r="T278" i="2"/>
  <c r="T271" i="2"/>
  <c r="T267" i="2"/>
  <c r="T263" i="2"/>
  <c r="T259" i="2"/>
  <c r="T255" i="2"/>
  <c r="T251" i="2"/>
  <c r="T247" i="2"/>
  <c r="T243" i="2"/>
  <c r="T239" i="2"/>
  <c r="T235" i="2"/>
  <c r="T396" i="2"/>
  <c r="T328" i="2"/>
  <c r="T315" i="2"/>
  <c r="T275" i="2"/>
  <c r="T330" i="2"/>
  <c r="T374" i="2"/>
  <c r="T370" i="2"/>
  <c r="T367" i="2"/>
  <c r="T355" i="2"/>
  <c r="T333" i="2"/>
  <c r="T318" i="2"/>
  <c r="T273" i="2"/>
  <c r="T320" i="2"/>
  <c r="T310" i="2"/>
  <c r="T295" i="2"/>
  <c r="T335" i="2"/>
  <c r="T307" i="2"/>
  <c r="T302" i="2"/>
  <c r="T290" i="2"/>
  <c r="T288" i="2"/>
  <c r="T286" i="2"/>
  <c r="T282" i="2"/>
  <c r="T280" i="2"/>
  <c r="T338" i="2"/>
  <c r="T312" i="2"/>
  <c r="T297" i="2"/>
  <c r="T276" i="2"/>
  <c r="T245" i="2"/>
  <c r="T345" i="2"/>
  <c r="T262" i="2"/>
  <c r="T252" i="2"/>
  <c r="T325" i="2"/>
  <c r="T304" i="2"/>
  <c r="T274" i="2"/>
  <c r="T424" i="2"/>
  <c r="T341" i="2"/>
  <c r="T331" i="2"/>
  <c r="T309" i="2"/>
  <c r="T272" i="2"/>
  <c r="T269" i="2"/>
  <c r="T249" i="2"/>
  <c r="T322" i="2"/>
  <c r="T266" i="2"/>
  <c r="T256" i="2"/>
  <c r="T337" i="2"/>
  <c r="T324" i="2"/>
  <c r="T319" i="2"/>
  <c r="T408" i="2"/>
  <c r="T314" i="2"/>
  <c r="T311" i="2"/>
  <c r="T294" i="2"/>
  <c r="T287" i="2"/>
  <c r="T285" i="2"/>
  <c r="T327" i="2"/>
  <c r="T366" i="2"/>
  <c r="T316" i="2"/>
  <c r="T289" i="2"/>
  <c r="T283" i="2"/>
  <c r="T279" i="2"/>
  <c r="T277" i="2"/>
  <c r="T326" i="2"/>
  <c r="T300" i="2"/>
  <c r="T254" i="2"/>
  <c r="T244" i="2"/>
  <c r="T347" i="2"/>
  <c r="T308" i="2"/>
  <c r="T291" i="2"/>
  <c r="T382" i="2"/>
  <c r="T296" i="2"/>
  <c r="T264" i="2"/>
  <c r="T226" i="2"/>
  <c r="T329" i="2"/>
  <c r="T253" i="2"/>
  <c r="T301" i="2"/>
  <c r="T241" i="2"/>
  <c r="T224" i="2"/>
  <c r="T219" i="2"/>
  <c r="T217" i="2"/>
  <c r="T356" i="2"/>
  <c r="T313" i="2"/>
  <c r="T257" i="2"/>
  <c r="T237" i="2"/>
  <c r="T233" i="2"/>
  <c r="T184" i="2"/>
  <c r="T180" i="2"/>
  <c r="T176" i="2"/>
  <c r="T172" i="2"/>
  <c r="T168" i="2"/>
  <c r="T164" i="2"/>
  <c r="T406" i="2"/>
  <c r="T231" i="2"/>
  <c r="T229" i="2"/>
  <c r="T222" i="2"/>
  <c r="T343" i="2"/>
  <c r="T268" i="2"/>
  <c r="T305" i="2"/>
  <c r="T246" i="2"/>
  <c r="T227" i="2"/>
  <c r="T225" i="2"/>
  <c r="T189" i="2"/>
  <c r="T270" i="2"/>
  <c r="T250" i="2"/>
  <c r="T242" i="2"/>
  <c r="T240" i="2"/>
  <c r="T208" i="2"/>
  <c r="T416" i="2"/>
  <c r="T351" i="2"/>
  <c r="T293" i="2"/>
  <c r="T303" i="2"/>
  <c r="T236" i="2"/>
  <c r="T223" i="2"/>
  <c r="T191" i="2"/>
  <c r="T177" i="2"/>
  <c r="T169" i="2"/>
  <c r="T157" i="2"/>
  <c r="T258" i="2"/>
  <c r="T248" i="2"/>
  <c r="T187" i="2"/>
  <c r="T154" i="2"/>
  <c r="T144" i="2"/>
  <c r="T137" i="2"/>
  <c r="T212" i="2"/>
  <c r="T199" i="2"/>
  <c r="T195" i="2"/>
  <c r="T228" i="2"/>
  <c r="T205" i="2"/>
  <c r="T201" i="2"/>
  <c r="T185" i="2"/>
  <c r="T151" i="2"/>
  <c r="T141" i="2"/>
  <c r="T261" i="2"/>
  <c r="T214" i="2"/>
  <c r="T175" i="2"/>
  <c r="T167" i="2"/>
  <c r="T158" i="2"/>
  <c r="T148" i="2"/>
  <c r="T207" i="2"/>
  <c r="T203" i="2"/>
  <c r="T216" i="2"/>
  <c r="T178" i="2"/>
  <c r="T170" i="2"/>
  <c r="T155" i="2"/>
  <c r="T145" i="2"/>
  <c r="T298" i="2"/>
  <c r="T221" i="2"/>
  <c r="T209" i="2"/>
  <c r="T265" i="2"/>
  <c r="T260" i="2"/>
  <c r="T234" i="2"/>
  <c r="T218" i="2"/>
  <c r="T196" i="2"/>
  <c r="T181" i="2"/>
  <c r="T220" i="2"/>
  <c r="T204" i="2"/>
  <c r="T232" i="2"/>
  <c r="T152" i="2"/>
  <c r="T238" i="2"/>
  <c r="T188" i="2"/>
  <c r="T132" i="2"/>
  <c r="T174" i="2"/>
  <c r="T156" i="2"/>
  <c r="T103" i="2"/>
  <c r="T230" i="2"/>
  <c r="T202" i="2"/>
  <c r="T171" i="2"/>
  <c r="T160" i="2"/>
  <c r="T198" i="2"/>
  <c r="T179" i="2"/>
  <c r="T166" i="2"/>
  <c r="T107" i="2"/>
  <c r="T97" i="2"/>
  <c r="T211" i="2"/>
  <c r="T206" i="2"/>
  <c r="T194" i="2"/>
  <c r="T173" i="2"/>
  <c r="T138" i="2"/>
  <c r="T133" i="2"/>
  <c r="T121" i="2"/>
  <c r="T104" i="2"/>
  <c r="T190" i="2"/>
  <c r="T111" i="2"/>
  <c r="T118" i="2"/>
  <c r="T215" i="2"/>
  <c r="T210" i="2"/>
  <c r="T197" i="2"/>
  <c r="T165" i="2"/>
  <c r="T161" i="2"/>
  <c r="T159" i="2"/>
  <c r="T147" i="2"/>
  <c r="T136" i="2"/>
  <c r="T193" i="2"/>
  <c r="T163" i="2"/>
  <c r="T143" i="2"/>
  <c r="T332" i="2"/>
  <c r="T119" i="2"/>
  <c r="T213" i="2"/>
  <c r="T192" i="2"/>
  <c r="T139" i="2"/>
  <c r="T129" i="2"/>
  <c r="T126" i="2"/>
  <c r="T99" i="2"/>
  <c r="T186" i="2"/>
  <c r="T124" i="2"/>
  <c r="T117" i="2"/>
  <c r="T91" i="2"/>
  <c r="T88" i="2"/>
  <c r="T62" i="2"/>
  <c r="T59" i="2"/>
  <c r="T56" i="2"/>
  <c r="T47" i="2"/>
  <c r="T135" i="2"/>
  <c r="T110" i="2"/>
  <c r="T94" i="2"/>
  <c r="T65" i="2"/>
  <c r="T37" i="2"/>
  <c r="T71" i="2"/>
  <c r="T68" i="2"/>
  <c r="T74" i="2"/>
  <c r="T153" i="2"/>
  <c r="T112" i="2"/>
  <c r="T101" i="2"/>
  <c r="T77" i="2"/>
  <c r="T131" i="2"/>
  <c r="T183" i="2"/>
  <c r="T142" i="2"/>
  <c r="T134" i="2"/>
  <c r="T128" i="2"/>
  <c r="T89" i="2"/>
  <c r="T57" i="2"/>
  <c r="T92" i="2"/>
  <c r="T182" i="2"/>
  <c r="T123" i="2"/>
  <c r="T116" i="2"/>
  <c r="T146" i="2"/>
  <c r="T125" i="2"/>
  <c r="T109" i="2"/>
  <c r="T78" i="2"/>
  <c r="T75" i="2"/>
  <c r="T72" i="2"/>
  <c r="T95" i="2"/>
  <c r="T200" i="2"/>
  <c r="T130" i="2"/>
  <c r="T140" i="2"/>
  <c r="T115" i="2"/>
  <c r="T100" i="2"/>
  <c r="T122" i="2"/>
  <c r="T19" i="2"/>
  <c r="T29" i="2"/>
  <c r="T32" i="2"/>
  <c r="T35" i="2"/>
  <c r="T43" i="2"/>
  <c r="T48" i="2"/>
  <c r="T150" i="2"/>
  <c r="T162" i="2"/>
  <c r="T12" i="2"/>
  <c r="T22" i="2"/>
  <c r="T93" i="2"/>
  <c r="T105" i="2"/>
  <c r="T73" i="2"/>
  <c r="T45" i="2"/>
  <c r="T52" i="2"/>
  <c r="T64" i="2"/>
  <c r="T66" i="2"/>
  <c r="T81" i="2"/>
  <c r="T84" i="2"/>
  <c r="T87" i="2"/>
  <c r="T90" i="2"/>
  <c r="T106" i="2"/>
  <c r="T76" i="2"/>
  <c r="T102" i="2"/>
  <c r="T54" i="2"/>
  <c r="T60" i="2"/>
  <c r="T79" i="2"/>
  <c r="T14" i="2"/>
  <c r="T42" i="2"/>
  <c r="T58" i="2"/>
  <c r="T82" i="2"/>
  <c r="T85" i="2"/>
  <c r="T98" i="2"/>
  <c r="T67" i="2"/>
  <c r="T69" i="2"/>
  <c r="T7" i="2"/>
  <c r="T17" i="2"/>
  <c r="T49" i="2"/>
  <c r="T33" i="2"/>
  <c r="T36" i="2"/>
  <c r="T44" i="2"/>
  <c r="T108" i="2"/>
  <c r="K7" i="13"/>
  <c r="K34" i="13" s="1"/>
  <c r="Y7" i="13"/>
  <c r="J35" i="14" l="1" a="1"/>
  <c r="J35" i="14" s="1"/>
  <c r="J49" i="14" s="1"/>
  <c r="J33" i="14" a="1"/>
  <c r="J33" i="14" s="1"/>
  <c r="J47" i="14" s="1"/>
  <c r="J32" i="14" a="1"/>
  <c r="J32" i="14" s="1"/>
  <c r="J46" i="14" s="1"/>
  <c r="X33" i="14" a="1"/>
  <c r="X33" i="14" s="1"/>
  <c r="X47" i="14" s="1"/>
  <c r="X35" i="14" a="1"/>
  <c r="X35" i="14" s="1"/>
  <c r="X49" i="14" s="1"/>
  <c r="X32" i="14" a="1"/>
  <c r="X32" i="14" s="1"/>
  <c r="X46" i="14" s="1"/>
  <c r="W49" i="14"/>
  <c r="W47" i="14"/>
  <c r="W62" i="14"/>
  <c r="W46" i="14"/>
  <c r="W61" i="14"/>
  <c r="I46" i="14"/>
  <c r="I76" i="14"/>
  <c r="I61" i="14"/>
  <c r="I79" i="14"/>
  <c r="I49" i="14"/>
  <c r="I77" i="14"/>
  <c r="I62" i="14"/>
  <c r="I47" i="14"/>
  <c r="AS59" i="14"/>
  <c r="AM59" i="14"/>
  <c r="AL59" i="14"/>
  <c r="AV59" i="14"/>
  <c r="AU59" i="14"/>
  <c r="AK59" i="14"/>
  <c r="AN59" i="14"/>
  <c r="AT59" i="14"/>
  <c r="AR59" i="14"/>
  <c r="AQ59" i="14"/>
  <c r="AP59" i="14"/>
  <c r="AO59" i="14"/>
  <c r="AN57" i="14"/>
  <c r="AS57" i="14"/>
  <c r="AR57" i="14"/>
  <c r="AM57" i="14"/>
  <c r="AL57" i="14"/>
  <c r="AP57" i="14"/>
  <c r="AO57" i="14"/>
  <c r="AK57" i="14"/>
  <c r="AV57" i="14"/>
  <c r="AU57" i="14"/>
  <c r="AT57" i="14"/>
  <c r="AQ57" i="14"/>
  <c r="AT56" i="14"/>
  <c r="AS56" i="14"/>
  <c r="AN56" i="14"/>
  <c r="AM56" i="14"/>
  <c r="AV56" i="14"/>
  <c r="AU56" i="14"/>
  <c r="AL56" i="14"/>
  <c r="AR56" i="14"/>
  <c r="AQ56" i="14"/>
  <c r="AK56" i="14"/>
  <c r="AP56" i="14"/>
  <c r="AO56" i="14"/>
  <c r="F54" i="14"/>
  <c r="C54" i="14" s="1"/>
  <c r="W63" i="14"/>
  <c r="AT55" i="14"/>
  <c r="AS55" i="14"/>
  <c r="AU55" i="14"/>
  <c r="AR55" i="14"/>
  <c r="AV55" i="14"/>
  <c r="AQ55" i="14"/>
  <c r="AP55" i="14"/>
  <c r="AO55" i="14"/>
  <c r="AN55" i="14"/>
  <c r="AM55" i="14"/>
  <c r="AL55" i="14"/>
  <c r="AK55" i="14"/>
  <c r="AN54" i="14"/>
  <c r="AM54" i="14"/>
  <c r="AL54" i="14"/>
  <c r="AK54" i="14"/>
  <c r="AM60" i="14"/>
  <c r="AP60" i="14"/>
  <c r="AO60" i="14"/>
  <c r="AL60" i="14"/>
  <c r="AR60" i="14"/>
  <c r="AQ60" i="14"/>
  <c r="AN60" i="14"/>
  <c r="AK60" i="14"/>
  <c r="AS60" i="14"/>
  <c r="AV60" i="14"/>
  <c r="AU60" i="14"/>
  <c r="AT60" i="14"/>
  <c r="I63" i="14"/>
  <c r="AS58" i="14"/>
  <c r="AM58" i="14"/>
  <c r="AK58" i="14"/>
  <c r="AR58" i="14"/>
  <c r="AV58" i="14"/>
  <c r="AU58" i="14"/>
  <c r="AT58" i="14"/>
  <c r="AQ58" i="14"/>
  <c r="AP58" i="14"/>
  <c r="AO58" i="14"/>
  <c r="AN58" i="14"/>
  <c r="AL58" i="14"/>
  <c r="W64" i="14"/>
  <c r="I64" i="14"/>
  <c r="AK40" i="14"/>
  <c r="AW26" i="14"/>
  <c r="AK41" i="14"/>
  <c r="AW27" i="14"/>
  <c r="AK44" i="14"/>
  <c r="AW30" i="14"/>
  <c r="AK42" i="14"/>
  <c r="AW28" i="14"/>
  <c r="AS24" i="14" a="1"/>
  <c r="AS24" i="14" s="1"/>
  <c r="AS36" i="14" s="1"/>
  <c r="AK24" i="14" a="1"/>
  <c r="AK24" i="14" s="1"/>
  <c r="AK68" i="14" s="1"/>
  <c r="AK80" i="14" s="1"/>
  <c r="AU24" i="14" a="1"/>
  <c r="AU24" i="14" s="1"/>
  <c r="AU36" i="14" s="1"/>
  <c r="AT24" i="14" a="1"/>
  <c r="AT24" i="14" s="1"/>
  <c r="AT36" i="14" s="1"/>
  <c r="AR24" i="14" a="1"/>
  <c r="AR24" i="14" s="1"/>
  <c r="AR36" i="14" s="1"/>
  <c r="AO24" i="14" a="1"/>
  <c r="AO24" i="14" s="1"/>
  <c r="AM24" i="14" a="1"/>
  <c r="AM24" i="14" s="1"/>
  <c r="AM36" i="14" s="1"/>
  <c r="AV24" i="14" a="1"/>
  <c r="AV24" i="14" s="1"/>
  <c r="AV36" i="14" s="1"/>
  <c r="AO25" i="14" a="1"/>
  <c r="AO25" i="14" s="1"/>
  <c r="AW25" i="14" s="1"/>
  <c r="AL24" i="14" a="1"/>
  <c r="AL24" i="14" s="1"/>
  <c r="AL36" i="14" s="1"/>
  <c r="AN24" i="14" a="1"/>
  <c r="AN24" i="14" s="1"/>
  <c r="AN36" i="14" s="1"/>
  <c r="AQ24" i="14" a="1"/>
  <c r="AQ24" i="14" s="1"/>
  <c r="AQ36" i="14" s="1"/>
  <c r="AP24" i="14" a="1"/>
  <c r="AP24" i="14" s="1"/>
  <c r="AP36" i="14" s="1"/>
  <c r="AK39" i="14"/>
  <c r="I24" i="14" a="1"/>
  <c r="I24" i="14" s="1"/>
  <c r="I68" i="14" s="1"/>
  <c r="AK45" i="14"/>
  <c r="AW31" i="14"/>
  <c r="AK43" i="14"/>
  <c r="AW29" i="14"/>
  <c r="Y20" i="13"/>
  <c r="Y34" i="13"/>
  <c r="AK21" i="13"/>
  <c r="X21" i="13"/>
  <c r="AL21" i="13"/>
  <c r="J21" i="13"/>
  <c r="K11" i="13"/>
  <c r="K20" i="13"/>
  <c r="AV21" i="13"/>
  <c r="AU21" i="13"/>
  <c r="AW11" i="13"/>
  <c r="W21" i="13"/>
  <c r="AW15" i="13"/>
  <c r="AT21" i="13"/>
  <c r="AN21" i="13"/>
  <c r="AS21" i="13"/>
  <c r="AP21" i="13"/>
  <c r="AR21" i="13"/>
  <c r="AO21" i="13"/>
  <c r="AM21" i="13"/>
  <c r="AQ21" i="13"/>
  <c r="I21" i="13"/>
  <c r="AW10" i="13"/>
  <c r="K12" i="13"/>
  <c r="K15" i="13"/>
  <c r="AW16" i="13"/>
  <c r="K13" i="13"/>
  <c r="AK30" i="13"/>
  <c r="AL30" i="13"/>
  <c r="AM30" i="13"/>
  <c r="AN30" i="13"/>
  <c r="AO30" i="13"/>
  <c r="F44" i="13"/>
  <c r="AP30" i="13"/>
  <c r="AQ30" i="13"/>
  <c r="AR30" i="13"/>
  <c r="AS30" i="13"/>
  <c r="AT30" i="13"/>
  <c r="AU30" i="13"/>
  <c r="AV30" i="13"/>
  <c r="AK26" i="13"/>
  <c r="AL26" i="13"/>
  <c r="AM26" i="13"/>
  <c r="AN26" i="13"/>
  <c r="AO26" i="13"/>
  <c r="AP26" i="13"/>
  <c r="F40" i="13"/>
  <c r="AQ26" i="13"/>
  <c r="AR26" i="13"/>
  <c r="AS26" i="13"/>
  <c r="AT26" i="13"/>
  <c r="AU26" i="13"/>
  <c r="AV26" i="13"/>
  <c r="AK27" i="13"/>
  <c r="AL27" i="13"/>
  <c r="AM27" i="13"/>
  <c r="AN27" i="13"/>
  <c r="AO27" i="13"/>
  <c r="AP27" i="13"/>
  <c r="F41" i="13"/>
  <c r="AQ27" i="13"/>
  <c r="AR27" i="13"/>
  <c r="AS27" i="13"/>
  <c r="AT27" i="13"/>
  <c r="AU27" i="13"/>
  <c r="AV27" i="13"/>
  <c r="AW12" i="13"/>
  <c r="AW14" i="13"/>
  <c r="AK25" i="13"/>
  <c r="AL25" i="13"/>
  <c r="AM25" i="13"/>
  <c r="AN25" i="13"/>
  <c r="AO25" i="13"/>
  <c r="AP25" i="13"/>
  <c r="F39" i="13"/>
  <c r="AQ25" i="13"/>
  <c r="AR25" i="13"/>
  <c r="AS25" i="13"/>
  <c r="AT25" i="13"/>
  <c r="AU25" i="13"/>
  <c r="AV25" i="13"/>
  <c r="AK24" i="13"/>
  <c r="AL24" i="13"/>
  <c r="AM24" i="13"/>
  <c r="AN24" i="13"/>
  <c r="AO24" i="13"/>
  <c r="AP24" i="13"/>
  <c r="F38" i="13"/>
  <c r="AQ24" i="13"/>
  <c r="AR24" i="13"/>
  <c r="AS24" i="13"/>
  <c r="AT24" i="13"/>
  <c r="AU24" i="13"/>
  <c r="AV24" i="13"/>
  <c r="K17" i="13"/>
  <c r="K18" i="13"/>
  <c r="K32" i="13"/>
  <c r="K31" i="13"/>
  <c r="K14" i="13"/>
  <c r="K10" i="13"/>
  <c r="AW13" i="13"/>
  <c r="K16" i="13"/>
  <c r="AK28" i="13"/>
  <c r="AL28" i="13"/>
  <c r="AM28" i="13"/>
  <c r="AN28" i="13"/>
  <c r="AO28" i="13"/>
  <c r="AP28" i="13"/>
  <c r="F42" i="13"/>
  <c r="AQ28" i="13"/>
  <c r="AR28" i="13"/>
  <c r="AS28" i="13"/>
  <c r="AT28" i="13"/>
  <c r="AU28" i="13"/>
  <c r="AV28" i="13"/>
  <c r="AK29" i="13"/>
  <c r="AL29" i="13"/>
  <c r="AM29" i="13"/>
  <c r="AN29" i="13"/>
  <c r="AO29" i="13"/>
  <c r="F43" i="13"/>
  <c r="AP29" i="13"/>
  <c r="AQ29" i="13"/>
  <c r="AR29" i="13"/>
  <c r="AS29" i="13"/>
  <c r="AT29" i="13"/>
  <c r="AU29" i="13"/>
  <c r="AV29" i="13"/>
  <c r="AK33" i="13"/>
  <c r="AL33" i="13"/>
  <c r="AM33" i="13"/>
  <c r="AN33" i="13"/>
  <c r="AO33" i="13"/>
  <c r="AP33" i="13"/>
  <c r="F47" i="13"/>
  <c r="AQ33" i="13"/>
  <c r="AR33" i="13"/>
  <c r="AS33" i="13"/>
  <c r="AT33" i="13"/>
  <c r="AU33" i="13"/>
  <c r="AV33" i="13"/>
  <c r="Y11" i="13"/>
  <c r="Y17" i="13"/>
  <c r="Y18" i="13"/>
  <c r="Y31" i="13"/>
  <c r="Y32" i="13"/>
  <c r="Y45" i="13"/>
  <c r="W40" i="14"/>
  <c r="W55" i="14"/>
  <c r="W45" i="14"/>
  <c r="W60" i="14"/>
  <c r="W39" i="14"/>
  <c r="W54" i="14"/>
  <c r="I41" i="14"/>
  <c r="I56" i="14"/>
  <c r="I48" i="14"/>
  <c r="I43" i="14"/>
  <c r="I58" i="14"/>
  <c r="I45" i="14"/>
  <c r="I60" i="14"/>
  <c r="I39" i="14"/>
  <c r="I54" i="14"/>
  <c r="I40" i="14"/>
  <c r="I55" i="14"/>
  <c r="W38" i="14"/>
  <c r="W53" i="14"/>
  <c r="W43" i="14"/>
  <c r="W58" i="14"/>
  <c r="W48" i="14"/>
  <c r="W41" i="14"/>
  <c r="W56" i="14"/>
  <c r="F38" i="14"/>
  <c r="F68" i="14"/>
  <c r="C68" i="14" s="1"/>
  <c r="W28" i="14" a="1"/>
  <c r="W28" i="14" s="1"/>
  <c r="I28" i="14" a="1"/>
  <c r="I28" i="14" s="1"/>
  <c r="W30" i="14" a="1"/>
  <c r="W30" i="14" s="1"/>
  <c r="I30" i="14" a="1"/>
  <c r="I30" i="14" s="1"/>
  <c r="AI20" i="25"/>
  <c r="AI21" i="25" s="1"/>
  <c r="C45" i="14"/>
  <c r="C44" i="14"/>
  <c r="C43" i="14"/>
  <c r="C42" i="14"/>
  <c r="C41" i="14"/>
  <c r="C40" i="14"/>
  <c r="C39" i="14"/>
  <c r="C48" i="14"/>
  <c r="C75" i="14"/>
  <c r="C31" i="14"/>
  <c r="C74" i="14"/>
  <c r="C30" i="14"/>
  <c r="C73" i="14"/>
  <c r="C29" i="14"/>
  <c r="C28" i="14"/>
  <c r="C72" i="14"/>
  <c r="C71" i="14"/>
  <c r="C27" i="14"/>
  <c r="C70" i="14"/>
  <c r="C26" i="14"/>
  <c r="C69" i="14"/>
  <c r="C25" i="14"/>
  <c r="C78" i="14"/>
  <c r="C34" i="14"/>
  <c r="C24" i="14"/>
  <c r="AH21" i="17"/>
  <c r="AI20" i="17"/>
  <c r="AI21" i="17" s="1"/>
  <c r="Y10" i="13"/>
  <c r="Y16" i="13"/>
  <c r="K29" i="13"/>
  <c r="J29" i="13"/>
  <c r="I29" i="13"/>
  <c r="Y29" i="13"/>
  <c r="X29" i="13"/>
  <c r="C29" i="13"/>
  <c r="W29" i="13"/>
  <c r="Y15" i="13"/>
  <c r="Y19" i="13"/>
  <c r="C25" i="13"/>
  <c r="K25" i="13"/>
  <c r="J25" i="13"/>
  <c r="I25" i="13"/>
  <c r="Y25" i="13"/>
  <c r="X25" i="13"/>
  <c r="W25" i="13"/>
  <c r="C26" i="13"/>
  <c r="X26" i="13"/>
  <c r="W26" i="13"/>
  <c r="Y26" i="13"/>
  <c r="K26" i="13"/>
  <c r="J26" i="13"/>
  <c r="I26" i="13"/>
  <c r="Y9" i="13"/>
  <c r="Y23" i="13"/>
  <c r="Y37" i="13"/>
  <c r="K28" i="13"/>
  <c r="J28" i="13"/>
  <c r="I28" i="13"/>
  <c r="Y28" i="13"/>
  <c r="X28" i="13"/>
  <c r="W28" i="13"/>
  <c r="C28" i="13"/>
  <c r="C24" i="13"/>
  <c r="K24" i="13"/>
  <c r="J24" i="13"/>
  <c r="I24" i="13"/>
  <c r="Y24" i="13"/>
  <c r="X24" i="13"/>
  <c r="W24" i="13"/>
  <c r="Y13" i="13"/>
  <c r="K9" i="13"/>
  <c r="K23" i="13"/>
  <c r="K37" i="13"/>
  <c r="K19" i="13"/>
  <c r="J33" i="13"/>
  <c r="I33" i="13"/>
  <c r="Y33" i="13"/>
  <c r="X33" i="13"/>
  <c r="W33" i="13"/>
  <c r="K33" i="13"/>
  <c r="C33" i="13"/>
  <c r="J27" i="13"/>
  <c r="I27" i="13"/>
  <c r="Y27" i="13"/>
  <c r="X27" i="13"/>
  <c r="W27" i="13"/>
  <c r="K27" i="13"/>
  <c r="C27" i="13"/>
  <c r="X30" i="13"/>
  <c r="W30" i="13"/>
  <c r="K30" i="13"/>
  <c r="Y30" i="13"/>
  <c r="C30" i="13"/>
  <c r="J30" i="13"/>
  <c r="I30" i="13"/>
  <c r="Y14" i="13"/>
  <c r="Y12" i="13"/>
  <c r="I16" i="17"/>
  <c r="I73" i="14"/>
  <c r="I75" i="14"/>
  <c r="I69" i="14"/>
  <c r="I70" i="14"/>
  <c r="I71" i="14"/>
  <c r="X31" i="14" a="1"/>
  <c r="X31" i="14" s="1"/>
  <c r="X45" i="14" s="1"/>
  <c r="X27" i="14" a="1"/>
  <c r="X27" i="14" s="1"/>
  <c r="X41" i="14" s="1"/>
  <c r="X34" i="14" a="1"/>
  <c r="X34" i="14" s="1"/>
  <c r="X48" i="14" s="1"/>
  <c r="X30" i="14" a="1"/>
  <c r="X30" i="14" s="1"/>
  <c r="X24" i="14" a="1"/>
  <c r="X24" i="14" s="1"/>
  <c r="X28" i="14" a="1"/>
  <c r="X28" i="14" s="1"/>
  <c r="X26" i="14" a="1"/>
  <c r="X26" i="14" s="1"/>
  <c r="X29" i="14" a="1"/>
  <c r="X29" i="14" s="1"/>
  <c r="X43" i="14" s="1"/>
  <c r="X25" i="14" a="1"/>
  <c r="X25" i="14" s="1"/>
  <c r="X39" i="14" s="1"/>
  <c r="I78" i="14"/>
  <c r="J24" i="14" a="1"/>
  <c r="J24" i="14" s="1"/>
  <c r="J30" i="14" a="1"/>
  <c r="J30" i="14" s="1"/>
  <c r="J44" i="14" s="1"/>
  <c r="J27" i="14" a="1"/>
  <c r="J27" i="14" s="1"/>
  <c r="J41" i="14" s="1"/>
  <c r="J25" i="14" a="1"/>
  <c r="J25" i="14" s="1"/>
  <c r="J39" i="14" s="1"/>
  <c r="J31" i="14" a="1"/>
  <c r="J31" i="14" s="1"/>
  <c r="J45" i="14" s="1"/>
  <c r="J29" i="14" a="1"/>
  <c r="J29" i="14" s="1"/>
  <c r="J43" i="14" s="1"/>
  <c r="J28" i="14" a="1"/>
  <c r="J28" i="14" s="1"/>
  <c r="J42" i="14" s="1"/>
  <c r="J26" i="14" a="1"/>
  <c r="J26" i="14" s="1"/>
  <c r="J40" i="14" s="1"/>
  <c r="J34" i="14" a="1"/>
  <c r="J34" i="14" s="1"/>
  <c r="J48" i="14" s="1"/>
  <c r="AB7" i="14"/>
  <c r="M7" i="14"/>
  <c r="AI447" i="2"/>
  <c r="AI443" i="2"/>
  <c r="AI448" i="2"/>
  <c r="AI444" i="2"/>
  <c r="AI440" i="2"/>
  <c r="AI436" i="2"/>
  <c r="AI432" i="2"/>
  <c r="AI428" i="2"/>
  <c r="AI424" i="2"/>
  <c r="AI420" i="2"/>
  <c r="AI416" i="2"/>
  <c r="AI412" i="2"/>
  <c r="AI408" i="2"/>
  <c r="AI404" i="2"/>
  <c r="AI400" i="2"/>
  <c r="AI396" i="2"/>
  <c r="AI392" i="2"/>
  <c r="AI388" i="2"/>
  <c r="AI384" i="2"/>
  <c r="AI380" i="2"/>
  <c r="AI376" i="2"/>
  <c r="AI372" i="2"/>
  <c r="AI368" i="2"/>
  <c r="AI364" i="2"/>
  <c r="AI360" i="2"/>
  <c r="AI356" i="2"/>
  <c r="AI352" i="2"/>
  <c r="AI348" i="2"/>
  <c r="AI344" i="2"/>
  <c r="AI340" i="2"/>
  <c r="AI449" i="2"/>
  <c r="AI445" i="2"/>
  <c r="AI441" i="2"/>
  <c r="AI437" i="2"/>
  <c r="AI433" i="2"/>
  <c r="AI429" i="2"/>
  <c r="AI425" i="2"/>
  <c r="AI421" i="2"/>
  <c r="AI417" i="2"/>
  <c r="AI413" i="2"/>
  <c r="AI409" i="2"/>
  <c r="AI405" i="2"/>
  <c r="AI401" i="2"/>
  <c r="AI397" i="2"/>
  <c r="AI446" i="2"/>
  <c r="AI442" i="2"/>
  <c r="AI438" i="2"/>
  <c r="AI434" i="2"/>
  <c r="AI430" i="2"/>
  <c r="AI426" i="2"/>
  <c r="AI422" i="2"/>
  <c r="AI418" i="2"/>
  <c r="AI414" i="2"/>
  <c r="AI410" i="2"/>
  <c r="AI406" i="2"/>
  <c r="AI402" i="2"/>
  <c r="AI398" i="2"/>
  <c r="AI394" i="2"/>
  <c r="AI390" i="2"/>
  <c r="AI386" i="2"/>
  <c r="AI382" i="2"/>
  <c r="AI378" i="2"/>
  <c r="AI374" i="2"/>
  <c r="AI370" i="2"/>
  <c r="AI391" i="2"/>
  <c r="AI375" i="2"/>
  <c r="AI427" i="2"/>
  <c r="AI419" i="2"/>
  <c r="AI389" i="2"/>
  <c r="AI373" i="2"/>
  <c r="AI357" i="2"/>
  <c r="AI354" i="2"/>
  <c r="AI351" i="2"/>
  <c r="AI366" i="2"/>
  <c r="AI363" i="2"/>
  <c r="AI337" i="2"/>
  <c r="AI387" i="2"/>
  <c r="AI439" i="2"/>
  <c r="AI385" i="2"/>
  <c r="AI369" i="2"/>
  <c r="AI349" i="2"/>
  <c r="AI346" i="2"/>
  <c r="AI343" i="2"/>
  <c r="AI435" i="2"/>
  <c r="AI411" i="2"/>
  <c r="AI407" i="2"/>
  <c r="AI383" i="2"/>
  <c r="AI423" i="2"/>
  <c r="AI403" i="2"/>
  <c r="AI381" i="2"/>
  <c r="AI367" i="2"/>
  <c r="AI341" i="2"/>
  <c r="AI338" i="2"/>
  <c r="AI399" i="2"/>
  <c r="AI431" i="2"/>
  <c r="AI415" i="2"/>
  <c r="AI393" i="2"/>
  <c r="AI312" i="2"/>
  <c r="AI347" i="2"/>
  <c r="AI335" i="2"/>
  <c r="AI377" i="2"/>
  <c r="AI350" i="2"/>
  <c r="AI315" i="2"/>
  <c r="AI353" i="2"/>
  <c r="AI313" i="2"/>
  <c r="AI365" i="2"/>
  <c r="AI362" i="2"/>
  <c r="AI359" i="2"/>
  <c r="AI330" i="2"/>
  <c r="AI326" i="2"/>
  <c r="AI322" i="2"/>
  <c r="AI318" i="2"/>
  <c r="AI293" i="2"/>
  <c r="AI290" i="2"/>
  <c r="AI286" i="2"/>
  <c r="AI282" i="2"/>
  <c r="AI278" i="2"/>
  <c r="AI274" i="2"/>
  <c r="AI270" i="2"/>
  <c r="AI266" i="2"/>
  <c r="AI262" i="2"/>
  <c r="AI258" i="2"/>
  <c r="AI254" i="2"/>
  <c r="AI250" i="2"/>
  <c r="AI246" i="2"/>
  <c r="AI334" i="2"/>
  <c r="AI332" i="2"/>
  <c r="AI328" i="2"/>
  <c r="AI324" i="2"/>
  <c r="AI320" i="2"/>
  <c r="AI305" i="2"/>
  <c r="AI302" i="2"/>
  <c r="AI299" i="2"/>
  <c r="AI296" i="2"/>
  <c r="AI371" i="2"/>
  <c r="AI361" i="2"/>
  <c r="AI358" i="2"/>
  <c r="AI355" i="2"/>
  <c r="AI316" i="2"/>
  <c r="AI311" i="2"/>
  <c r="AI308" i="2"/>
  <c r="AI287" i="2"/>
  <c r="AI283" i="2"/>
  <c r="AI279" i="2"/>
  <c r="AI275" i="2"/>
  <c r="AI271" i="2"/>
  <c r="AI267" i="2"/>
  <c r="AI263" i="2"/>
  <c r="AI259" i="2"/>
  <c r="AI342" i="2"/>
  <c r="AI339" i="2"/>
  <c r="AI333" i="2"/>
  <c r="AI331" i="2"/>
  <c r="AI327" i="2"/>
  <c r="AI323" i="2"/>
  <c r="AI319" i="2"/>
  <c r="AI325" i="2"/>
  <c r="AI269" i="2"/>
  <c r="AI251" i="2"/>
  <c r="AI243" i="2"/>
  <c r="AI240" i="2"/>
  <c r="AI237" i="2"/>
  <c r="AI221" i="2"/>
  <c r="AI211" i="2"/>
  <c r="AI204" i="2"/>
  <c r="AI200" i="2"/>
  <c r="AI196" i="2"/>
  <c r="AI192" i="2"/>
  <c r="AI188" i="2"/>
  <c r="AI184" i="2"/>
  <c r="AI180" i="2"/>
  <c r="AI176" i="2"/>
  <c r="AI172" i="2"/>
  <c r="AI168" i="2"/>
  <c r="AI379" i="2"/>
  <c r="AI285" i="2"/>
  <c r="AI280" i="2"/>
  <c r="AI228" i="2"/>
  <c r="AI218" i="2"/>
  <c r="AI314" i="2"/>
  <c r="AI208" i="2"/>
  <c r="AI273" i="2"/>
  <c r="AI225" i="2"/>
  <c r="AI215" i="2"/>
  <c r="AI336" i="2"/>
  <c r="AI345" i="2"/>
  <c r="AI329" i="2"/>
  <c r="AI310" i="2"/>
  <c r="AI307" i="2"/>
  <c r="AI295" i="2"/>
  <c r="AI292" i="2"/>
  <c r="AI264" i="2"/>
  <c r="AI249" i="2"/>
  <c r="AI212" i="2"/>
  <c r="AI304" i="2"/>
  <c r="AI301" i="2"/>
  <c r="AI298" i="2"/>
  <c r="AI277" i="2"/>
  <c r="AI268" i="2"/>
  <c r="AI244" i="2"/>
  <c r="AI241" i="2"/>
  <c r="AI229" i="2"/>
  <c r="AI219" i="2"/>
  <c r="AI289" i="2"/>
  <c r="AI284" i="2"/>
  <c r="AI317" i="2"/>
  <c r="AI216" i="2"/>
  <c r="AI206" i="2"/>
  <c r="AI202" i="2"/>
  <c r="AI198" i="2"/>
  <c r="AI194" i="2"/>
  <c r="AI190" i="2"/>
  <c r="AI186" i="2"/>
  <c r="AI294" i="2"/>
  <c r="AI272" i="2"/>
  <c r="AI223" i="2"/>
  <c r="AI297" i="2"/>
  <c r="AI291" i="2"/>
  <c r="AI242" i="2"/>
  <c r="AI239" i="2"/>
  <c r="AI236" i="2"/>
  <c r="AI233" i="2"/>
  <c r="AI230" i="2"/>
  <c r="AI213" i="2"/>
  <c r="AI321" i="2"/>
  <c r="AI309" i="2"/>
  <c r="AI306" i="2"/>
  <c r="AI281" i="2"/>
  <c r="AI220" i="2"/>
  <c r="AI210" i="2"/>
  <c r="AI395" i="2"/>
  <c r="AI303" i="2"/>
  <c r="AI300" i="2"/>
  <c r="AI276" i="2"/>
  <c r="AI257" i="2"/>
  <c r="AI255" i="2"/>
  <c r="AI288" i="2"/>
  <c r="AI261" i="2"/>
  <c r="AI265" i="2"/>
  <c r="AI247" i="2"/>
  <c r="AI217" i="2"/>
  <c r="AI178" i="2"/>
  <c r="AI171" i="2"/>
  <c r="AI158" i="2"/>
  <c r="AI155" i="2"/>
  <c r="AI152" i="2"/>
  <c r="AI126" i="2"/>
  <c r="AI123" i="2"/>
  <c r="AI120" i="2"/>
  <c r="AI117" i="2"/>
  <c r="AI107" i="2"/>
  <c r="AI169" i="2"/>
  <c r="AI161" i="2"/>
  <c r="AI129" i="2"/>
  <c r="AI114" i="2"/>
  <c r="AI97" i="2"/>
  <c r="AI87" i="2"/>
  <c r="AI226" i="2"/>
  <c r="AI185" i="2"/>
  <c r="AI164" i="2"/>
  <c r="AI138" i="2"/>
  <c r="AI135" i="2"/>
  <c r="AI132" i="2"/>
  <c r="AI203" i="2"/>
  <c r="AI197" i="2"/>
  <c r="AI187" i="2"/>
  <c r="AI141" i="2"/>
  <c r="AI111" i="2"/>
  <c r="AI84" i="2"/>
  <c r="AI80" i="2"/>
  <c r="AI76" i="2"/>
  <c r="AI72" i="2"/>
  <c r="AI68" i="2"/>
  <c r="AI64" i="2"/>
  <c r="AI60" i="2"/>
  <c r="AI56" i="2"/>
  <c r="AI52" i="2"/>
  <c r="AI48" i="2"/>
  <c r="AI44" i="2"/>
  <c r="AI40" i="2"/>
  <c r="AI36" i="2"/>
  <c r="AI32" i="2"/>
  <c r="AI28" i="2"/>
  <c r="AI256" i="2"/>
  <c r="AI189" i="2"/>
  <c r="AI183" i="2"/>
  <c r="AI232" i="2"/>
  <c r="AI191" i="2"/>
  <c r="AI181" i="2"/>
  <c r="AI153" i="2"/>
  <c r="AI121" i="2"/>
  <c r="AI108" i="2"/>
  <c r="AI98" i="2"/>
  <c r="AI235" i="2"/>
  <c r="AI209" i="2"/>
  <c r="AI162" i="2"/>
  <c r="AI159" i="2"/>
  <c r="AI156" i="2"/>
  <c r="AI130" i="2"/>
  <c r="AI127" i="2"/>
  <c r="AI124" i="2"/>
  <c r="AI115" i="2"/>
  <c r="AI88" i="2"/>
  <c r="AI222" i="2"/>
  <c r="AI238" i="2"/>
  <c r="AI199" i="2"/>
  <c r="AI193" i="2"/>
  <c r="AI179" i="2"/>
  <c r="AI170" i="2"/>
  <c r="AI142" i="2"/>
  <c r="AI139" i="2"/>
  <c r="AI136" i="2"/>
  <c r="AI245" i="2"/>
  <c r="AI205" i="2"/>
  <c r="AI177" i="2"/>
  <c r="AI145" i="2"/>
  <c r="AI92" i="2"/>
  <c r="AI260" i="2"/>
  <c r="AI154" i="2"/>
  <c r="AI151" i="2"/>
  <c r="AI148" i="2"/>
  <c r="AI122" i="2"/>
  <c r="AI119" i="2"/>
  <c r="AI234" i="2"/>
  <c r="AI231" i="2"/>
  <c r="AI157" i="2"/>
  <c r="AI125" i="2"/>
  <c r="AI116" i="2"/>
  <c r="AI106" i="2"/>
  <c r="AI89" i="2"/>
  <c r="AI253" i="2"/>
  <c r="AI248" i="2"/>
  <c r="AI182" i="2"/>
  <c r="AI175" i="2"/>
  <c r="AI227" i="2"/>
  <c r="AI224" i="2"/>
  <c r="AI195" i="2"/>
  <c r="AI173" i="2"/>
  <c r="AI82" i="2"/>
  <c r="AI47" i="2"/>
  <c r="AI38" i="2"/>
  <c r="AI214" i="2"/>
  <c r="AI86" i="2"/>
  <c r="AI165" i="2"/>
  <c r="AI113" i="2"/>
  <c r="AI105" i="2"/>
  <c r="AI93" i="2"/>
  <c r="AI69" i="2"/>
  <c r="AI144" i="2"/>
  <c r="AI137" i="2"/>
  <c r="AI95" i="2"/>
  <c r="AI66" i="2"/>
  <c r="AI57" i="2"/>
  <c r="AI201" i="2"/>
  <c r="AI174" i="2"/>
  <c r="AI147" i="2"/>
  <c r="AI133" i="2"/>
  <c r="AI110" i="2"/>
  <c r="AI100" i="2"/>
  <c r="AI63" i="2"/>
  <c r="AI54" i="2"/>
  <c r="AI45" i="2"/>
  <c r="AI102" i="2"/>
  <c r="AI75" i="2"/>
  <c r="AI51" i="2"/>
  <c r="AI42" i="2"/>
  <c r="AI33" i="2"/>
  <c r="AI26" i="2"/>
  <c r="AI22" i="2"/>
  <c r="AI18" i="2"/>
  <c r="AI14" i="2"/>
  <c r="AI10" i="2"/>
  <c r="AI6" i="2"/>
  <c r="AI39" i="2"/>
  <c r="AI30" i="2"/>
  <c r="AI150" i="2"/>
  <c r="AI140" i="2"/>
  <c r="AI78" i="2"/>
  <c r="AI112" i="2"/>
  <c r="AI90" i="2"/>
  <c r="AI73" i="2"/>
  <c r="AI160" i="2"/>
  <c r="AI143" i="2"/>
  <c r="AI118" i="2"/>
  <c r="AI85" i="2"/>
  <c r="AI81" i="2"/>
  <c r="AI70" i="2"/>
  <c r="AI61" i="2"/>
  <c r="AI146" i="2"/>
  <c r="AI104" i="2"/>
  <c r="AI83" i="2"/>
  <c r="AI67" i="2"/>
  <c r="AI58" i="2"/>
  <c r="AI49" i="2"/>
  <c r="AI167" i="2"/>
  <c r="AI163" i="2"/>
  <c r="AI128" i="2"/>
  <c r="AI109" i="2"/>
  <c r="AI99" i="2"/>
  <c r="AI55" i="2"/>
  <c r="AI207" i="2"/>
  <c r="AI94" i="2"/>
  <c r="AI43" i="2"/>
  <c r="AI34" i="2"/>
  <c r="AI252" i="2"/>
  <c r="AI149" i="2"/>
  <c r="AI131" i="2"/>
  <c r="AI101" i="2"/>
  <c r="AI31" i="2"/>
  <c r="AI96" i="2"/>
  <c r="AI79" i="2"/>
  <c r="AI65" i="2"/>
  <c r="AI24" i="2"/>
  <c r="AI20" i="2"/>
  <c r="AI16" i="2"/>
  <c r="AI12" i="2"/>
  <c r="AI8" i="2"/>
  <c r="AI166" i="2"/>
  <c r="AI59" i="2"/>
  <c r="AI19" i="2"/>
  <c r="AI17" i="2"/>
  <c r="AI13" i="2"/>
  <c r="AI46" i="2"/>
  <c r="AI23" i="2"/>
  <c r="AI21" i="2"/>
  <c r="AJ4" i="2"/>
  <c r="AI91" i="2"/>
  <c r="AI35" i="2"/>
  <c r="AI71" i="2"/>
  <c r="AI41" i="2"/>
  <c r="AI27" i="2"/>
  <c r="AI25" i="2"/>
  <c r="AI50" i="2"/>
  <c r="AI37" i="2"/>
  <c r="AI77" i="2"/>
  <c r="AI62" i="2"/>
  <c r="AI74" i="2"/>
  <c r="AI103" i="2"/>
  <c r="AI29" i="2"/>
  <c r="AI134" i="2"/>
  <c r="AI7" i="2"/>
  <c r="AI15" i="2"/>
  <c r="AI5" i="2"/>
  <c r="AI53" i="2"/>
  <c r="AI11" i="2"/>
  <c r="AI9" i="2"/>
  <c r="V4" i="2"/>
  <c r="U449" i="2"/>
  <c r="U445" i="2"/>
  <c r="U441" i="2"/>
  <c r="U437" i="2"/>
  <c r="U433" i="2"/>
  <c r="U429" i="2"/>
  <c r="U425" i="2"/>
  <c r="U421" i="2"/>
  <c r="U417" i="2"/>
  <c r="U413" i="2"/>
  <c r="U409" i="2"/>
  <c r="U405" i="2"/>
  <c r="U401" i="2"/>
  <c r="U397" i="2"/>
  <c r="U393" i="2"/>
  <c r="U389" i="2"/>
  <c r="U385" i="2"/>
  <c r="U381" i="2"/>
  <c r="U377" i="2"/>
  <c r="U373" i="2"/>
  <c r="U369" i="2"/>
  <c r="U365" i="2"/>
  <c r="U361" i="2"/>
  <c r="U357" i="2"/>
  <c r="U353" i="2"/>
  <c r="U446" i="2"/>
  <c r="U442" i="2"/>
  <c r="U438" i="2"/>
  <c r="U434" i="2"/>
  <c r="U430" i="2"/>
  <c r="U426" i="2"/>
  <c r="U422" i="2"/>
  <c r="U418" i="2"/>
  <c r="U414" i="2"/>
  <c r="U410" i="2"/>
  <c r="U406" i="2"/>
  <c r="U402" i="2"/>
  <c r="U398" i="2"/>
  <c r="U394" i="2"/>
  <c r="U390" i="2"/>
  <c r="U386" i="2"/>
  <c r="U382" i="2"/>
  <c r="U378" i="2"/>
  <c r="U374" i="2"/>
  <c r="U370" i="2"/>
  <c r="U366" i="2"/>
  <c r="U362" i="2"/>
  <c r="U358" i="2"/>
  <c r="U447" i="2"/>
  <c r="U443" i="2"/>
  <c r="U439" i="2"/>
  <c r="U435" i="2"/>
  <c r="U431" i="2"/>
  <c r="U427" i="2"/>
  <c r="U423" i="2"/>
  <c r="U419" i="2"/>
  <c r="U415" i="2"/>
  <c r="U411" i="2"/>
  <c r="U407" i="2"/>
  <c r="U403" i="2"/>
  <c r="U399" i="2"/>
  <c r="U395" i="2"/>
  <c r="U391" i="2"/>
  <c r="U387" i="2"/>
  <c r="U383" i="2"/>
  <c r="U436" i="2"/>
  <c r="U400" i="2"/>
  <c r="U388" i="2"/>
  <c r="U371" i="2"/>
  <c r="U367" i="2"/>
  <c r="U342" i="2"/>
  <c r="U335" i="2"/>
  <c r="U331" i="2"/>
  <c r="U327" i="2"/>
  <c r="U323" i="2"/>
  <c r="U319" i="2"/>
  <c r="U315" i="2"/>
  <c r="U311" i="2"/>
  <c r="U307" i="2"/>
  <c r="U303" i="2"/>
  <c r="U299" i="2"/>
  <c r="U440" i="2"/>
  <c r="U359" i="2"/>
  <c r="U346" i="2"/>
  <c r="U404" i="2"/>
  <c r="U392" i="2"/>
  <c r="U343" i="2"/>
  <c r="U336" i="2"/>
  <c r="U332" i="2"/>
  <c r="U328" i="2"/>
  <c r="U324" i="2"/>
  <c r="U320" i="2"/>
  <c r="U316" i="2"/>
  <c r="U312" i="2"/>
  <c r="U308" i="2"/>
  <c r="U304" i="2"/>
  <c r="U300" i="2"/>
  <c r="U296" i="2"/>
  <c r="U292" i="2"/>
  <c r="U288" i="2"/>
  <c r="U284" i="2"/>
  <c r="U280" i="2"/>
  <c r="U276" i="2"/>
  <c r="U444" i="2"/>
  <c r="U420" i="2"/>
  <c r="U380" i="2"/>
  <c r="U424" i="2"/>
  <c r="U416" i="2"/>
  <c r="U360" i="2"/>
  <c r="U351" i="2"/>
  <c r="U341" i="2"/>
  <c r="U376" i="2"/>
  <c r="U350" i="2"/>
  <c r="U432" i="2"/>
  <c r="U348" i="2"/>
  <c r="U344" i="2"/>
  <c r="U340" i="2"/>
  <c r="U372" i="2"/>
  <c r="U352" i="2"/>
  <c r="U321" i="2"/>
  <c r="U306" i="2"/>
  <c r="U412" i="2"/>
  <c r="U338" i="2"/>
  <c r="U297" i="2"/>
  <c r="U368" i="2"/>
  <c r="U354" i="2"/>
  <c r="U396" i="2"/>
  <c r="U275" i="2"/>
  <c r="U379" i="2"/>
  <c r="U375" i="2"/>
  <c r="U330" i="2"/>
  <c r="U313" i="2"/>
  <c r="U302" i="2"/>
  <c r="U295" i="2"/>
  <c r="U290" i="2"/>
  <c r="U287" i="2"/>
  <c r="U384" i="2"/>
  <c r="U428" i="2"/>
  <c r="U356" i="2"/>
  <c r="U347" i="2"/>
  <c r="U364" i="2"/>
  <c r="U448" i="2"/>
  <c r="U408" i="2"/>
  <c r="U363" i="2"/>
  <c r="U291" i="2"/>
  <c r="U286" i="2"/>
  <c r="U282" i="2"/>
  <c r="U278" i="2"/>
  <c r="U355" i="2"/>
  <c r="U345" i="2"/>
  <c r="U262" i="2"/>
  <c r="U252" i="2"/>
  <c r="U235" i="2"/>
  <c r="U325" i="2"/>
  <c r="U317" i="2"/>
  <c r="U274" i="2"/>
  <c r="U242" i="2"/>
  <c r="U232" i="2"/>
  <c r="U228" i="2"/>
  <c r="U224" i="2"/>
  <c r="U220" i="2"/>
  <c r="U216" i="2"/>
  <c r="U212" i="2"/>
  <c r="U208" i="2"/>
  <c r="U204" i="2"/>
  <c r="U200" i="2"/>
  <c r="U196" i="2"/>
  <c r="U192" i="2"/>
  <c r="U349" i="2"/>
  <c r="U309" i="2"/>
  <c r="U272" i="2"/>
  <c r="U269" i="2"/>
  <c r="U334" i="2"/>
  <c r="U322" i="2"/>
  <c r="U266" i="2"/>
  <c r="U256" i="2"/>
  <c r="U239" i="2"/>
  <c r="U337" i="2"/>
  <c r="U246" i="2"/>
  <c r="U236" i="2"/>
  <c r="U314" i="2"/>
  <c r="U294" i="2"/>
  <c r="U285" i="2"/>
  <c r="U301" i="2"/>
  <c r="U281" i="2"/>
  <c r="U260" i="2"/>
  <c r="U270" i="2"/>
  <c r="U339" i="2"/>
  <c r="U329" i="2"/>
  <c r="U305" i="2"/>
  <c r="U293" i="2"/>
  <c r="U261" i="2"/>
  <c r="U234" i="2"/>
  <c r="U264" i="2"/>
  <c r="U226" i="2"/>
  <c r="U253" i="2"/>
  <c r="U249" i="2"/>
  <c r="U243" i="2"/>
  <c r="U251" i="2"/>
  <c r="U247" i="2"/>
  <c r="U245" i="2"/>
  <c r="U241" i="2"/>
  <c r="U219" i="2"/>
  <c r="U217" i="2"/>
  <c r="U279" i="2"/>
  <c r="U257" i="2"/>
  <c r="U255" i="2"/>
  <c r="U237" i="2"/>
  <c r="U233" i="2"/>
  <c r="U184" i="2"/>
  <c r="U180" i="2"/>
  <c r="U176" i="2"/>
  <c r="U172" i="2"/>
  <c r="U168" i="2"/>
  <c r="U164" i="2"/>
  <c r="U160" i="2"/>
  <c r="U156" i="2"/>
  <c r="U152" i="2"/>
  <c r="U148" i="2"/>
  <c r="U144" i="2"/>
  <c r="U140" i="2"/>
  <c r="U207" i="2"/>
  <c r="U199" i="2"/>
  <c r="U191" i="2"/>
  <c r="U188" i="2"/>
  <c r="U289" i="2"/>
  <c r="U271" i="2"/>
  <c r="U259" i="2"/>
  <c r="U268" i="2"/>
  <c r="U326" i="2"/>
  <c r="U283" i="2"/>
  <c r="U277" i="2"/>
  <c r="U250" i="2"/>
  <c r="U240" i="2"/>
  <c r="U333" i="2"/>
  <c r="U318" i="2"/>
  <c r="U273" i="2"/>
  <c r="U265" i="2"/>
  <c r="U248" i="2"/>
  <c r="U244" i="2"/>
  <c r="U218" i="2"/>
  <c r="U298" i="2"/>
  <c r="U258" i="2"/>
  <c r="U210" i="2"/>
  <c r="U197" i="2"/>
  <c r="U193" i="2"/>
  <c r="U182" i="2"/>
  <c r="U147" i="2"/>
  <c r="U225" i="2"/>
  <c r="U222" i="2"/>
  <c r="U195" i="2"/>
  <c r="U161" i="2"/>
  <c r="U205" i="2"/>
  <c r="U201" i="2"/>
  <c r="U185" i="2"/>
  <c r="U267" i="2"/>
  <c r="U214" i="2"/>
  <c r="U175" i="2"/>
  <c r="U167" i="2"/>
  <c r="U158" i="2"/>
  <c r="U231" i="2"/>
  <c r="U203" i="2"/>
  <c r="U221" i="2"/>
  <c r="U209" i="2"/>
  <c r="U183" i="2"/>
  <c r="U173" i="2"/>
  <c r="U238" i="2"/>
  <c r="U227" i="2"/>
  <c r="U310" i="2"/>
  <c r="U230" i="2"/>
  <c r="U213" i="2"/>
  <c r="U211" i="2"/>
  <c r="U198" i="2"/>
  <c r="U186" i="2"/>
  <c r="U254" i="2"/>
  <c r="U229" i="2"/>
  <c r="U215" i="2"/>
  <c r="U206" i="2"/>
  <c r="U169" i="2"/>
  <c r="U174" i="2"/>
  <c r="U137" i="2"/>
  <c r="U162" i="2"/>
  <c r="U154" i="2"/>
  <c r="U150" i="2"/>
  <c r="U146" i="2"/>
  <c r="U135" i="2"/>
  <c r="U120" i="2"/>
  <c r="U110" i="2"/>
  <c r="U93" i="2"/>
  <c r="U89" i="2"/>
  <c r="U85" i="2"/>
  <c r="U81" i="2"/>
  <c r="U77" i="2"/>
  <c r="U73" i="2"/>
  <c r="U69" i="2"/>
  <c r="U65" i="2"/>
  <c r="U61" i="2"/>
  <c r="U57" i="2"/>
  <c r="U53" i="2"/>
  <c r="U179" i="2"/>
  <c r="U166" i="2"/>
  <c r="U223" i="2"/>
  <c r="U194" i="2"/>
  <c r="U124" i="2"/>
  <c r="U114" i="2"/>
  <c r="U190" i="2"/>
  <c r="U181" i="2"/>
  <c r="U111" i="2"/>
  <c r="U101" i="2"/>
  <c r="U263" i="2"/>
  <c r="U187" i="2"/>
  <c r="U178" i="2"/>
  <c r="U118" i="2"/>
  <c r="U170" i="2"/>
  <c r="U155" i="2"/>
  <c r="U153" i="2"/>
  <c r="U151" i="2"/>
  <c r="U149" i="2"/>
  <c r="U131" i="2"/>
  <c r="U128" i="2"/>
  <c r="U125" i="2"/>
  <c r="U108" i="2"/>
  <c r="U98" i="2"/>
  <c r="U157" i="2"/>
  <c r="U134" i="2"/>
  <c r="U189" i="2"/>
  <c r="U139" i="2"/>
  <c r="U129" i="2"/>
  <c r="U126" i="2"/>
  <c r="U177" i="2"/>
  <c r="U116" i="2"/>
  <c r="U106" i="2"/>
  <c r="U94" i="2"/>
  <c r="U37" i="2"/>
  <c r="U74" i="2"/>
  <c r="U71" i="2"/>
  <c r="U68" i="2"/>
  <c r="U44" i="2"/>
  <c r="U34" i="2"/>
  <c r="U143" i="2"/>
  <c r="U119" i="2"/>
  <c r="U112" i="2"/>
  <c r="U105" i="2"/>
  <c r="U86" i="2"/>
  <c r="U83" i="2"/>
  <c r="U80" i="2"/>
  <c r="U159" i="2"/>
  <c r="U142" i="2"/>
  <c r="U121" i="2"/>
  <c r="U165" i="2"/>
  <c r="U138" i="2"/>
  <c r="U99" i="2"/>
  <c r="U92" i="2"/>
  <c r="U66" i="2"/>
  <c r="U63" i="2"/>
  <c r="U60" i="2"/>
  <c r="U123" i="2"/>
  <c r="U202" i="2"/>
  <c r="U109" i="2"/>
  <c r="U107" i="2"/>
  <c r="U95" i="2"/>
  <c r="U171" i="2"/>
  <c r="U141" i="2"/>
  <c r="U130" i="2"/>
  <c r="U90" i="2"/>
  <c r="U87" i="2"/>
  <c r="U84" i="2"/>
  <c r="U163" i="2"/>
  <c r="U133" i="2"/>
  <c r="U122" i="2"/>
  <c r="U82" i="2"/>
  <c r="U79" i="2"/>
  <c r="U136" i="2"/>
  <c r="U49" i="2"/>
  <c r="U145" i="2"/>
  <c r="U103" i="2"/>
  <c r="U67" i="2"/>
  <c r="U39" i="2"/>
  <c r="U24" i="2"/>
  <c r="U58" i="2"/>
  <c r="U42" i="2"/>
  <c r="U15" i="2"/>
  <c r="U91" i="2"/>
  <c r="U88" i="2"/>
  <c r="U54" i="2"/>
  <c r="U47" i="2"/>
  <c r="U31" i="2"/>
  <c r="U21" i="2"/>
  <c r="U11" i="2"/>
  <c r="U76" i="2"/>
  <c r="U28" i="2"/>
  <c r="U22" i="2"/>
  <c r="U117" i="2"/>
  <c r="U102" i="2"/>
  <c r="U56" i="2"/>
  <c r="U45" i="2"/>
  <c r="U132" i="2"/>
  <c r="U62" i="2"/>
  <c r="U25" i="2"/>
  <c r="U64" i="2"/>
  <c r="U52" i="2"/>
  <c r="U97" i="2"/>
  <c r="U78" i="2"/>
  <c r="U50" i="2"/>
  <c r="U40" i="2"/>
  <c r="U75" i="2"/>
  <c r="U115" i="2"/>
  <c r="U48" i="2"/>
  <c r="U43" i="2"/>
  <c r="U35" i="2"/>
  <c r="U32" i="2"/>
  <c r="U29" i="2"/>
  <c r="U19" i="2"/>
  <c r="U5" i="2"/>
  <c r="U38" i="2"/>
  <c r="U9" i="2"/>
  <c r="U26" i="2"/>
  <c r="U16" i="2"/>
  <c r="U18" i="2"/>
  <c r="U70" i="2"/>
  <c r="U55" i="2"/>
  <c r="U12" i="2"/>
  <c r="U100" i="2"/>
  <c r="U96" i="2"/>
  <c r="U59" i="2"/>
  <c r="U46" i="2"/>
  <c r="U41" i="2"/>
  <c r="U23" i="2"/>
  <c r="U127" i="2"/>
  <c r="U104" i="2"/>
  <c r="U72" i="2"/>
  <c r="U13" i="2"/>
  <c r="U113" i="2"/>
  <c r="U51" i="2"/>
  <c r="U30" i="2"/>
  <c r="U20" i="2"/>
  <c r="U14" i="2"/>
  <c r="U36" i="2"/>
  <c r="U33" i="2"/>
  <c r="U27" i="2"/>
  <c r="U10" i="2"/>
  <c r="U17" i="2"/>
  <c r="U7" i="2"/>
  <c r="U8" i="2"/>
  <c r="L7" i="13"/>
  <c r="Z7" i="13"/>
  <c r="J77" i="14" l="1"/>
  <c r="AK9" i="17"/>
  <c r="AK9" i="25"/>
  <c r="AL9" i="17"/>
  <c r="AL9" i="25"/>
  <c r="AV9" i="17"/>
  <c r="AV9" i="25"/>
  <c r="AU9" i="17"/>
  <c r="AU9" i="25"/>
  <c r="AT9" i="17"/>
  <c r="AT9" i="25"/>
  <c r="AN9" i="17"/>
  <c r="AN9" i="25"/>
  <c r="AS9" i="17"/>
  <c r="AS9" i="25"/>
  <c r="AP9" i="17"/>
  <c r="AP9" i="25"/>
  <c r="AR9" i="17"/>
  <c r="AR9" i="25"/>
  <c r="AO9" i="17"/>
  <c r="AO9" i="25"/>
  <c r="AM9" i="17"/>
  <c r="AM9" i="25"/>
  <c r="AQ9" i="17"/>
  <c r="AQ9" i="25"/>
  <c r="J61" i="14"/>
  <c r="X61" i="14"/>
  <c r="W35" i="13"/>
  <c r="K33" i="14" a="1"/>
  <c r="K33" i="14" s="1"/>
  <c r="K77" i="14" s="1"/>
  <c r="K35" i="14" a="1"/>
  <c r="K35" i="14" s="1"/>
  <c r="K79" i="14" s="1"/>
  <c r="K32" i="14" a="1"/>
  <c r="K32" i="14" s="1"/>
  <c r="X35" i="13"/>
  <c r="X63" i="14"/>
  <c r="X62" i="14"/>
  <c r="AQ54" i="14"/>
  <c r="J62" i="14"/>
  <c r="AO54" i="14"/>
  <c r="J35" i="13"/>
  <c r="J76" i="14"/>
  <c r="J79" i="14"/>
  <c r="AV35" i="13"/>
  <c r="AU35" i="13"/>
  <c r="Y33" i="14" a="1"/>
  <c r="Y33" i="14" s="1"/>
  <c r="Y35" i="14" a="1"/>
  <c r="Y35" i="14" s="1"/>
  <c r="Y49" i="14" s="1"/>
  <c r="Y32" i="14" a="1"/>
  <c r="Y32" i="14" s="1"/>
  <c r="Y61" i="14" s="1"/>
  <c r="AU53" i="14"/>
  <c r="AO53" i="14"/>
  <c r="AN53" i="14"/>
  <c r="AM53" i="14"/>
  <c r="AT53" i="14"/>
  <c r="AV53" i="14"/>
  <c r="AS53" i="14"/>
  <c r="AR53" i="14"/>
  <c r="AQ53" i="14"/>
  <c r="AP53" i="14"/>
  <c r="AL53" i="14"/>
  <c r="AP54" i="14"/>
  <c r="C38" i="14"/>
  <c r="F53" i="14"/>
  <c r="C53" i="14" s="1"/>
  <c r="I53" i="14"/>
  <c r="AR54" i="14"/>
  <c r="J63" i="14"/>
  <c r="I38" i="14"/>
  <c r="AU54" i="14"/>
  <c r="AV54" i="14"/>
  <c r="AS54" i="14"/>
  <c r="AT54" i="14"/>
  <c r="AK36" i="14"/>
  <c r="AK53" i="14"/>
  <c r="X64" i="14"/>
  <c r="AO36" i="14"/>
  <c r="AO50" i="14" s="1"/>
  <c r="W36" i="14"/>
  <c r="J64" i="14"/>
  <c r="X38" i="14"/>
  <c r="X36" i="14"/>
  <c r="X50" i="14" s="1"/>
  <c r="I36" i="14"/>
  <c r="J38" i="14"/>
  <c r="J36" i="14"/>
  <c r="J50" i="14" s="1"/>
  <c r="AM38" i="14"/>
  <c r="AM50" i="14"/>
  <c r="AU50" i="14"/>
  <c r="AU38" i="14"/>
  <c r="AK38" i="14"/>
  <c r="AW24" i="14"/>
  <c r="AW36" i="14" s="1"/>
  <c r="AR38" i="14"/>
  <c r="AR50" i="14"/>
  <c r="AS38" i="14"/>
  <c r="AS50" i="14"/>
  <c r="AV50" i="14"/>
  <c r="AV38" i="14"/>
  <c r="AT50" i="14"/>
  <c r="AT38" i="14"/>
  <c r="AP38" i="14"/>
  <c r="AP50" i="14"/>
  <c r="AQ38" i="14"/>
  <c r="AQ50" i="14"/>
  <c r="AN38" i="14"/>
  <c r="AN50" i="14"/>
  <c r="AL38" i="14"/>
  <c r="AL50" i="14"/>
  <c r="AO38" i="14"/>
  <c r="AP35" i="13"/>
  <c r="AO35" i="13"/>
  <c r="AS35" i="13"/>
  <c r="AR35" i="13"/>
  <c r="Z20" i="13"/>
  <c r="Z34" i="13"/>
  <c r="AL35" i="13"/>
  <c r="L20" i="13"/>
  <c r="L34" i="13"/>
  <c r="AK35" i="13"/>
  <c r="AM35" i="13"/>
  <c r="K35" i="13"/>
  <c r="AT35" i="13"/>
  <c r="I35" i="13"/>
  <c r="AQ35" i="13"/>
  <c r="K21" i="13"/>
  <c r="AW29" i="13"/>
  <c r="AN35" i="13"/>
  <c r="Y35" i="13"/>
  <c r="AW21" i="13"/>
  <c r="Y21" i="13"/>
  <c r="AW28" i="13"/>
  <c r="AK42" i="13"/>
  <c r="AL42" i="13"/>
  <c r="AM42" i="13"/>
  <c r="AN42" i="13"/>
  <c r="AO42" i="13"/>
  <c r="AP42" i="13"/>
  <c r="C42" i="13"/>
  <c r="AQ42" i="13"/>
  <c r="AR42" i="13"/>
  <c r="AS42" i="13"/>
  <c r="AT42" i="13"/>
  <c r="AU42" i="13"/>
  <c r="AV42" i="13"/>
  <c r="AK39" i="13"/>
  <c r="AL39" i="13"/>
  <c r="AM39" i="13"/>
  <c r="AN39" i="13"/>
  <c r="AO39" i="13"/>
  <c r="C39" i="13"/>
  <c r="AP39" i="13"/>
  <c r="AQ39" i="13"/>
  <c r="AR39" i="13"/>
  <c r="AS39" i="13"/>
  <c r="AT39" i="13"/>
  <c r="AU39" i="13"/>
  <c r="AV39" i="13"/>
  <c r="AK41" i="13"/>
  <c r="AL41" i="13"/>
  <c r="AM41" i="13"/>
  <c r="AN41" i="13"/>
  <c r="AO41" i="13"/>
  <c r="C41" i="13"/>
  <c r="AP41" i="13"/>
  <c r="AQ41" i="13"/>
  <c r="AR41" i="13"/>
  <c r="AS41" i="13"/>
  <c r="AT41" i="13"/>
  <c r="AU41" i="13"/>
  <c r="AV41" i="13"/>
  <c r="AW33" i="13"/>
  <c r="AK38" i="13"/>
  <c r="AL38" i="13"/>
  <c r="AM38" i="13"/>
  <c r="AN38" i="13"/>
  <c r="AO38" i="13"/>
  <c r="AP38" i="13"/>
  <c r="C38" i="13"/>
  <c r="AQ38" i="13"/>
  <c r="AR38" i="13"/>
  <c r="AS38" i="13"/>
  <c r="AT38" i="13"/>
  <c r="AU38" i="13"/>
  <c r="AV38" i="13"/>
  <c r="AW24" i="13"/>
  <c r="AK40" i="13"/>
  <c r="AL40" i="13"/>
  <c r="AM40" i="13"/>
  <c r="AN40" i="13"/>
  <c r="AO40" i="13"/>
  <c r="AP40" i="13"/>
  <c r="C40" i="13"/>
  <c r="AQ40" i="13"/>
  <c r="AR40" i="13"/>
  <c r="AS40" i="13"/>
  <c r="AT40" i="13"/>
  <c r="AU40" i="13"/>
  <c r="AV40" i="13"/>
  <c r="Z33" i="13"/>
  <c r="Z17" i="13"/>
  <c r="Z18" i="13"/>
  <c r="Z32" i="13"/>
  <c r="Z31" i="13"/>
  <c r="Z45" i="13"/>
  <c r="AW26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K44" i="13"/>
  <c r="AL44" i="13"/>
  <c r="AM44" i="13"/>
  <c r="AN44" i="13"/>
  <c r="AO44" i="13"/>
  <c r="Y44" i="13"/>
  <c r="L44" i="13"/>
  <c r="C44" i="13"/>
  <c r="Z44" i="13"/>
  <c r="W44" i="13"/>
  <c r="K44" i="13"/>
  <c r="AP44" i="13"/>
  <c r="J44" i="13"/>
  <c r="I44" i="13"/>
  <c r="X44" i="13"/>
  <c r="AQ44" i="13"/>
  <c r="AR44" i="13"/>
  <c r="AS44" i="13"/>
  <c r="AT44" i="13"/>
  <c r="AU44" i="13"/>
  <c r="AV44" i="13"/>
  <c r="AK43" i="13"/>
  <c r="AL43" i="13"/>
  <c r="AM43" i="13"/>
  <c r="AN43" i="13"/>
  <c r="AO43" i="13"/>
  <c r="J43" i="13"/>
  <c r="W43" i="13"/>
  <c r="L43" i="13"/>
  <c r="K43" i="13"/>
  <c r="AP43" i="13"/>
  <c r="C43" i="13"/>
  <c r="I43" i="13"/>
  <c r="X43" i="13"/>
  <c r="Z43" i="13"/>
  <c r="Y43" i="13"/>
  <c r="AQ43" i="13"/>
  <c r="AR43" i="13"/>
  <c r="AS43" i="13"/>
  <c r="AT43" i="13"/>
  <c r="AU43" i="13"/>
  <c r="AV43" i="13"/>
  <c r="AW30" i="13"/>
  <c r="L24" i="13"/>
  <c r="L18" i="13"/>
  <c r="L17" i="13"/>
  <c r="L31" i="13"/>
  <c r="L32" i="13"/>
  <c r="L14" i="13"/>
  <c r="L10" i="13"/>
  <c r="L12" i="13"/>
  <c r="L11" i="13"/>
  <c r="L16" i="13"/>
  <c r="L15" i="13"/>
  <c r="L13" i="13"/>
  <c r="AW25" i="13"/>
  <c r="AW27" i="13"/>
  <c r="J54" i="14"/>
  <c r="I44" i="14"/>
  <c r="J59" i="14"/>
  <c r="I59" i="14"/>
  <c r="W44" i="14"/>
  <c r="X59" i="14"/>
  <c r="W59" i="14"/>
  <c r="I42" i="14"/>
  <c r="J57" i="14"/>
  <c r="I57" i="14"/>
  <c r="J55" i="14"/>
  <c r="W42" i="14"/>
  <c r="X57" i="14"/>
  <c r="W57" i="14"/>
  <c r="X60" i="14"/>
  <c r="J60" i="14"/>
  <c r="X58" i="14"/>
  <c r="X56" i="14"/>
  <c r="X53" i="14"/>
  <c r="J58" i="14"/>
  <c r="X55" i="14"/>
  <c r="J53" i="14"/>
  <c r="J56" i="14"/>
  <c r="X54" i="14"/>
  <c r="I72" i="14"/>
  <c r="I74" i="14"/>
  <c r="X9" i="17"/>
  <c r="X9" i="25"/>
  <c r="J9" i="17"/>
  <c r="J9" i="25"/>
  <c r="X40" i="14"/>
  <c r="X42" i="14"/>
  <c r="X44" i="14"/>
  <c r="W9" i="17"/>
  <c r="W9" i="25"/>
  <c r="I9" i="17"/>
  <c r="I9" i="25"/>
  <c r="L28" i="13"/>
  <c r="L33" i="13"/>
  <c r="L30" i="13"/>
  <c r="L29" i="13"/>
  <c r="L25" i="13"/>
  <c r="L26" i="13"/>
  <c r="I41" i="13"/>
  <c r="Z41" i="13"/>
  <c r="K41" i="13"/>
  <c r="Y41" i="13"/>
  <c r="X41" i="13"/>
  <c r="W41" i="13"/>
  <c r="J41" i="13"/>
  <c r="L41" i="13"/>
  <c r="Z9" i="13"/>
  <c r="Z23" i="13"/>
  <c r="Z37" i="13"/>
  <c r="Z13" i="13"/>
  <c r="Z19" i="13"/>
  <c r="Z16" i="13"/>
  <c r="Z11" i="13"/>
  <c r="Z10" i="13"/>
  <c r="Z12" i="13"/>
  <c r="Z14" i="13"/>
  <c r="Z15" i="13"/>
  <c r="I47" i="13"/>
  <c r="Z47" i="13"/>
  <c r="C47" i="13"/>
  <c r="Y47" i="13"/>
  <c r="X47" i="13"/>
  <c r="W47" i="13"/>
  <c r="K47" i="13"/>
  <c r="J47" i="13"/>
  <c r="L47" i="13"/>
  <c r="Z28" i="13"/>
  <c r="L9" i="13"/>
  <c r="L23" i="13"/>
  <c r="L37" i="13"/>
  <c r="L19" i="13"/>
  <c r="L39" i="13"/>
  <c r="K39" i="13"/>
  <c r="J39" i="13"/>
  <c r="I39" i="13"/>
  <c r="Z39" i="13"/>
  <c r="Y39" i="13"/>
  <c r="X39" i="13"/>
  <c r="W39" i="13"/>
  <c r="Z27" i="13"/>
  <c r="L27" i="13"/>
  <c r="L38" i="13"/>
  <c r="K38" i="13"/>
  <c r="J38" i="13"/>
  <c r="I38" i="13"/>
  <c r="Z38" i="13"/>
  <c r="Y38" i="13"/>
  <c r="X38" i="13"/>
  <c r="W38" i="13"/>
  <c r="Z29" i="13"/>
  <c r="L45" i="13"/>
  <c r="K45" i="13"/>
  <c r="J45" i="13"/>
  <c r="I45" i="13"/>
  <c r="Z25" i="13"/>
  <c r="Z30" i="13"/>
  <c r="Z24" i="13"/>
  <c r="L42" i="13"/>
  <c r="K42" i="13"/>
  <c r="J42" i="13"/>
  <c r="I42" i="13"/>
  <c r="Z42" i="13"/>
  <c r="Y42" i="13"/>
  <c r="X42" i="13"/>
  <c r="W42" i="13"/>
  <c r="W46" i="13"/>
  <c r="L46" i="13"/>
  <c r="X46" i="13"/>
  <c r="K46" i="13"/>
  <c r="J46" i="13"/>
  <c r="I46" i="13"/>
  <c r="Z46" i="13"/>
  <c r="Y46" i="13"/>
  <c r="W40" i="13"/>
  <c r="L40" i="13"/>
  <c r="K40" i="13"/>
  <c r="X40" i="13"/>
  <c r="J40" i="13"/>
  <c r="I40" i="13"/>
  <c r="Y40" i="13"/>
  <c r="Z40" i="13"/>
  <c r="Z26" i="13"/>
  <c r="J61" i="15"/>
  <c r="X16" i="17"/>
  <c r="J78" i="14"/>
  <c r="J69" i="14"/>
  <c r="J74" i="14"/>
  <c r="J70" i="14"/>
  <c r="J71" i="14"/>
  <c r="J75" i="14"/>
  <c r="J72" i="14"/>
  <c r="Y24" i="14" a="1"/>
  <c r="Y24" i="14" s="1"/>
  <c r="Y28" i="14" a="1"/>
  <c r="Y28" i="14" s="1"/>
  <c r="Y42" i="14" s="1"/>
  <c r="Y26" i="14" a="1"/>
  <c r="Y26" i="14" s="1"/>
  <c r="Y29" i="14" a="1"/>
  <c r="Y29" i="14" s="1"/>
  <c r="Y43" i="14" s="1"/>
  <c r="Y31" i="14" a="1"/>
  <c r="Y31" i="14" s="1"/>
  <c r="Y27" i="14" a="1"/>
  <c r="Y27" i="14" s="1"/>
  <c r="Y25" i="14" a="1"/>
  <c r="Y25" i="14" s="1"/>
  <c r="Y34" i="14" a="1"/>
  <c r="Y34" i="14" s="1"/>
  <c r="Y30" i="14" a="1"/>
  <c r="Y30" i="14" s="1"/>
  <c r="J73" i="14"/>
  <c r="J68" i="14"/>
  <c r="W80" i="14"/>
  <c r="K29" i="14" a="1"/>
  <c r="K29" i="14" s="1"/>
  <c r="K43" i="14" s="1"/>
  <c r="K31" i="14" a="1"/>
  <c r="K31" i="14" s="1"/>
  <c r="K45" i="14" s="1"/>
  <c r="K28" i="14" a="1"/>
  <c r="K28" i="14" s="1"/>
  <c r="K42" i="14" s="1"/>
  <c r="K34" i="14" a="1"/>
  <c r="K34" i="14" s="1"/>
  <c r="K30" i="14" a="1"/>
  <c r="K30" i="14" s="1"/>
  <c r="K44" i="14" s="1"/>
  <c r="K25" i="14" a="1"/>
  <c r="K25" i="14" s="1"/>
  <c r="K39" i="14" s="1"/>
  <c r="K27" i="14" a="1"/>
  <c r="K27" i="14" s="1"/>
  <c r="K41" i="14" s="1"/>
  <c r="K26" i="14" a="1"/>
  <c r="K26" i="14" s="1"/>
  <c r="K24" i="14" a="1"/>
  <c r="K24" i="14" s="1"/>
  <c r="AC7" i="14"/>
  <c r="N7" i="14"/>
  <c r="AJ447" i="2"/>
  <c r="AJ443" i="2"/>
  <c r="AJ439" i="2"/>
  <c r="AJ435" i="2"/>
  <c r="AJ431" i="2"/>
  <c r="AJ427" i="2"/>
  <c r="AJ423" i="2"/>
  <c r="AJ419" i="2"/>
  <c r="AJ448" i="2"/>
  <c r="AJ444" i="2"/>
  <c r="AJ440" i="2"/>
  <c r="AJ436" i="2"/>
  <c r="AJ432" i="2"/>
  <c r="AJ428" i="2"/>
  <c r="AJ424" i="2"/>
  <c r="AJ420" i="2"/>
  <c r="AJ416" i="2"/>
  <c r="AJ412" i="2"/>
  <c r="AJ408" i="2"/>
  <c r="AJ404" i="2"/>
  <c r="AJ400" i="2"/>
  <c r="AJ396" i="2"/>
  <c r="AJ392" i="2"/>
  <c r="AJ388" i="2"/>
  <c r="AJ384" i="2"/>
  <c r="AJ380" i="2"/>
  <c r="AJ376" i="2"/>
  <c r="AJ372" i="2"/>
  <c r="AJ368" i="2"/>
  <c r="AJ364" i="2"/>
  <c r="AJ360" i="2"/>
  <c r="AJ356" i="2"/>
  <c r="AJ352" i="2"/>
  <c r="AJ348" i="2"/>
  <c r="AJ344" i="2"/>
  <c r="AJ340" i="2"/>
  <c r="AJ449" i="2"/>
  <c r="AJ445" i="2"/>
  <c r="AJ441" i="2"/>
  <c r="AJ437" i="2"/>
  <c r="AJ433" i="2"/>
  <c r="AJ429" i="2"/>
  <c r="AJ414" i="2"/>
  <c r="AJ402" i="2"/>
  <c r="AJ389" i="2"/>
  <c r="AJ382" i="2"/>
  <c r="AJ373" i="2"/>
  <c r="AJ357" i="2"/>
  <c r="AJ354" i="2"/>
  <c r="AJ351" i="2"/>
  <c r="AJ398" i="2"/>
  <c r="AJ366" i="2"/>
  <c r="AJ363" i="2"/>
  <c r="AJ337" i="2"/>
  <c r="AJ333" i="2"/>
  <c r="AJ329" i="2"/>
  <c r="AJ325" i="2"/>
  <c r="AJ321" i="2"/>
  <c r="AJ317" i="2"/>
  <c r="AJ313" i="2"/>
  <c r="AJ309" i="2"/>
  <c r="AJ305" i="2"/>
  <c r="AJ301" i="2"/>
  <c r="AJ297" i="2"/>
  <c r="AJ293" i="2"/>
  <c r="AJ387" i="2"/>
  <c r="AJ371" i="2"/>
  <c r="AJ421" i="2"/>
  <c r="AJ394" i="2"/>
  <c r="AJ385" i="2"/>
  <c r="AJ378" i="2"/>
  <c r="AJ442" i="2"/>
  <c r="AJ426" i="2"/>
  <c r="AJ418" i="2"/>
  <c r="AJ409" i="2"/>
  <c r="AJ361" i="2"/>
  <c r="AJ358" i="2"/>
  <c r="AJ355" i="2"/>
  <c r="AJ334" i="2"/>
  <c r="AJ330" i="2"/>
  <c r="AJ326" i="2"/>
  <c r="AJ322" i="2"/>
  <c r="AJ318" i="2"/>
  <c r="AJ413" i="2"/>
  <c r="AJ411" i="2"/>
  <c r="AJ407" i="2"/>
  <c r="AJ405" i="2"/>
  <c r="AJ383" i="2"/>
  <c r="AJ403" i="2"/>
  <c r="AJ401" i="2"/>
  <c r="AJ390" i="2"/>
  <c r="AJ381" i="2"/>
  <c r="AJ374" i="2"/>
  <c r="AJ367" i="2"/>
  <c r="AJ341" i="2"/>
  <c r="AJ338" i="2"/>
  <c r="AJ446" i="2"/>
  <c r="AJ438" i="2"/>
  <c r="AJ399" i="2"/>
  <c r="AJ397" i="2"/>
  <c r="AJ415" i="2"/>
  <c r="AJ353" i="2"/>
  <c r="AJ350" i="2"/>
  <c r="AJ347" i="2"/>
  <c r="AJ395" i="2"/>
  <c r="AJ379" i="2"/>
  <c r="AJ434" i="2"/>
  <c r="AJ425" i="2"/>
  <c r="AJ417" i="2"/>
  <c r="AJ335" i="2"/>
  <c r="AJ377" i="2"/>
  <c r="AJ369" i="2"/>
  <c r="AJ315" i="2"/>
  <c r="AJ298" i="2"/>
  <c r="AJ295" i="2"/>
  <c r="AJ292" i="2"/>
  <c r="AJ289" i="2"/>
  <c r="AJ285" i="2"/>
  <c r="AJ281" i="2"/>
  <c r="AJ393" i="2"/>
  <c r="AJ310" i="2"/>
  <c r="AJ307" i="2"/>
  <c r="AJ304" i="2"/>
  <c r="AJ365" i="2"/>
  <c r="AJ362" i="2"/>
  <c r="AJ359" i="2"/>
  <c r="AJ406" i="2"/>
  <c r="AJ343" i="2"/>
  <c r="AJ290" i="2"/>
  <c r="AJ286" i="2"/>
  <c r="AJ282" i="2"/>
  <c r="AJ278" i="2"/>
  <c r="AJ274" i="2"/>
  <c r="AJ270" i="2"/>
  <c r="AJ266" i="2"/>
  <c r="AJ262" i="2"/>
  <c r="AJ258" i="2"/>
  <c r="AJ254" i="2"/>
  <c r="AJ250" i="2"/>
  <c r="AJ246" i="2"/>
  <c r="AJ242" i="2"/>
  <c r="AJ238" i="2"/>
  <c r="AJ234" i="2"/>
  <c r="AJ230" i="2"/>
  <c r="AJ226" i="2"/>
  <c r="AJ222" i="2"/>
  <c r="AJ218" i="2"/>
  <c r="AJ214" i="2"/>
  <c r="AJ210" i="2"/>
  <c r="AJ206" i="2"/>
  <c r="AJ422" i="2"/>
  <c r="AJ346" i="2"/>
  <c r="AJ386" i="2"/>
  <c r="AJ349" i="2"/>
  <c r="AJ332" i="2"/>
  <c r="AJ316" i="2"/>
  <c r="AJ430" i="2"/>
  <c r="AJ391" i="2"/>
  <c r="AJ375" i="2"/>
  <c r="AJ311" i="2"/>
  <c r="AJ308" i="2"/>
  <c r="AJ287" i="2"/>
  <c r="AJ283" i="2"/>
  <c r="AJ279" i="2"/>
  <c r="AJ275" i="2"/>
  <c r="AJ271" i="2"/>
  <c r="AJ267" i="2"/>
  <c r="AJ263" i="2"/>
  <c r="AJ259" i="2"/>
  <c r="AJ255" i="2"/>
  <c r="AJ342" i="2"/>
  <c r="AJ339" i="2"/>
  <c r="AJ314" i="2"/>
  <c r="AJ345" i="2"/>
  <c r="AJ336" i="2"/>
  <c r="AJ370" i="2"/>
  <c r="AJ312" i="2"/>
  <c r="AJ331" i="2"/>
  <c r="AJ302" i="2"/>
  <c r="AJ299" i="2"/>
  <c r="AJ280" i="2"/>
  <c r="AJ228" i="2"/>
  <c r="AJ208" i="2"/>
  <c r="AJ324" i="2"/>
  <c r="AJ319" i="2"/>
  <c r="AJ273" i="2"/>
  <c r="AJ225" i="2"/>
  <c r="AJ215" i="2"/>
  <c r="AJ260" i="2"/>
  <c r="AJ256" i="2"/>
  <c r="AJ235" i="2"/>
  <c r="AJ232" i="2"/>
  <c r="AJ205" i="2"/>
  <c r="AJ201" i="2"/>
  <c r="AJ197" i="2"/>
  <c r="AJ193" i="2"/>
  <c r="AJ189" i="2"/>
  <c r="AJ185" i="2"/>
  <c r="AJ181" i="2"/>
  <c r="AJ177" i="2"/>
  <c r="AJ173" i="2"/>
  <c r="AJ169" i="2"/>
  <c r="AJ165" i="2"/>
  <c r="AJ161" i="2"/>
  <c r="AJ157" i="2"/>
  <c r="AJ153" i="2"/>
  <c r="AJ149" i="2"/>
  <c r="AJ145" i="2"/>
  <c r="AJ141" i="2"/>
  <c r="AJ137" i="2"/>
  <c r="AJ133" i="2"/>
  <c r="AJ129" i="2"/>
  <c r="AJ125" i="2"/>
  <c r="AJ121" i="2"/>
  <c r="AJ277" i="2"/>
  <c r="AJ268" i="2"/>
  <c r="AJ244" i="2"/>
  <c r="AJ241" i="2"/>
  <c r="AJ229" i="2"/>
  <c r="AJ219" i="2"/>
  <c r="AJ323" i="2"/>
  <c r="AJ284" i="2"/>
  <c r="AJ252" i="2"/>
  <c r="AJ247" i="2"/>
  <c r="AJ209" i="2"/>
  <c r="AJ328" i="2"/>
  <c r="AJ294" i="2"/>
  <c r="AJ272" i="2"/>
  <c r="AJ223" i="2"/>
  <c r="AJ410" i="2"/>
  <c r="AJ291" i="2"/>
  <c r="AJ239" i="2"/>
  <c r="AJ236" i="2"/>
  <c r="AJ233" i="2"/>
  <c r="AJ213" i="2"/>
  <c r="AJ306" i="2"/>
  <c r="AJ220" i="2"/>
  <c r="AJ327" i="2"/>
  <c r="AJ303" i="2"/>
  <c r="AJ300" i="2"/>
  <c r="AJ276" i="2"/>
  <c r="AJ257" i="2"/>
  <c r="AJ245" i="2"/>
  <c r="AJ227" i="2"/>
  <c r="AJ203" i="2"/>
  <c r="AJ199" i="2"/>
  <c r="AJ195" i="2"/>
  <c r="AJ288" i="2"/>
  <c r="AJ261" i="2"/>
  <c r="AJ320" i="2"/>
  <c r="AJ265" i="2"/>
  <c r="AJ253" i="2"/>
  <c r="AJ248" i="2"/>
  <c r="AJ240" i="2"/>
  <c r="AJ114" i="2"/>
  <c r="AJ97" i="2"/>
  <c r="AJ87" i="2"/>
  <c r="AJ164" i="2"/>
  <c r="AJ138" i="2"/>
  <c r="AJ135" i="2"/>
  <c r="AJ132" i="2"/>
  <c r="AJ104" i="2"/>
  <c r="AJ94" i="2"/>
  <c r="AJ264" i="2"/>
  <c r="AJ251" i="2"/>
  <c r="AJ194" i="2"/>
  <c r="AJ187" i="2"/>
  <c r="AJ111" i="2"/>
  <c r="AJ243" i="2"/>
  <c r="AJ183" i="2"/>
  <c r="AJ176" i="2"/>
  <c r="AJ174" i="2"/>
  <c r="AJ167" i="2"/>
  <c r="AJ150" i="2"/>
  <c r="AJ147" i="2"/>
  <c r="AJ144" i="2"/>
  <c r="AJ118" i="2"/>
  <c r="AJ101" i="2"/>
  <c r="AJ91" i="2"/>
  <c r="AJ216" i="2"/>
  <c r="AJ200" i="2"/>
  <c r="AJ191" i="2"/>
  <c r="AJ162" i="2"/>
  <c r="AJ159" i="2"/>
  <c r="AJ156" i="2"/>
  <c r="AJ130" i="2"/>
  <c r="AJ127" i="2"/>
  <c r="AJ124" i="2"/>
  <c r="AJ115" i="2"/>
  <c r="AJ88" i="2"/>
  <c r="AJ105" i="2"/>
  <c r="AJ95" i="2"/>
  <c r="AJ179" i="2"/>
  <c r="AJ172" i="2"/>
  <c r="AJ170" i="2"/>
  <c r="AJ269" i="2"/>
  <c r="AJ212" i="2"/>
  <c r="AJ202" i="2"/>
  <c r="AJ249" i="2"/>
  <c r="AJ196" i="2"/>
  <c r="AJ154" i="2"/>
  <c r="AJ151" i="2"/>
  <c r="AJ148" i="2"/>
  <c r="AJ122" i="2"/>
  <c r="AJ119" i="2"/>
  <c r="AJ109" i="2"/>
  <c r="AJ99" i="2"/>
  <c r="AJ231" i="2"/>
  <c r="AJ186" i="2"/>
  <c r="AJ116" i="2"/>
  <c r="AJ184" i="2"/>
  <c r="AJ182" i="2"/>
  <c r="AJ175" i="2"/>
  <c r="AJ168" i="2"/>
  <c r="AJ163" i="2"/>
  <c r="AJ160" i="2"/>
  <c r="AJ134" i="2"/>
  <c r="AJ131" i="2"/>
  <c r="AJ128" i="2"/>
  <c r="AJ96" i="2"/>
  <c r="AJ86" i="2"/>
  <c r="AJ296" i="2"/>
  <c r="AJ224" i="2"/>
  <c r="AJ190" i="2"/>
  <c r="AJ188" i="2"/>
  <c r="AJ221" i="2"/>
  <c r="AJ211" i="2"/>
  <c r="AJ198" i="2"/>
  <c r="AJ237" i="2"/>
  <c r="AJ204" i="2"/>
  <c r="AJ155" i="2"/>
  <c r="AJ120" i="2"/>
  <c r="AJ108" i="2"/>
  <c r="AJ98" i="2"/>
  <c r="AJ192" i="2"/>
  <c r="AJ113" i="2"/>
  <c r="AJ93" i="2"/>
  <c r="AJ80" i="2"/>
  <c r="AJ69" i="2"/>
  <c r="AJ158" i="2"/>
  <c r="AJ123" i="2"/>
  <c r="AJ72" i="2"/>
  <c r="AJ66" i="2"/>
  <c r="AJ57" i="2"/>
  <c r="AJ110" i="2"/>
  <c r="AJ100" i="2"/>
  <c r="AJ63" i="2"/>
  <c r="AJ60" i="2"/>
  <c r="AJ54" i="2"/>
  <c r="AJ45" i="2"/>
  <c r="AJ126" i="2"/>
  <c r="AJ102" i="2"/>
  <c r="AJ75" i="2"/>
  <c r="AJ51" i="2"/>
  <c r="AJ48" i="2"/>
  <c r="AJ140" i="2"/>
  <c r="AJ78" i="2"/>
  <c r="AJ39" i="2"/>
  <c r="AJ36" i="2"/>
  <c r="AJ30" i="2"/>
  <c r="AJ112" i="2"/>
  <c r="AJ90" i="2"/>
  <c r="AJ73" i="2"/>
  <c r="AJ143" i="2"/>
  <c r="AJ136" i="2"/>
  <c r="AJ107" i="2"/>
  <c r="AJ92" i="2"/>
  <c r="AJ85" i="2"/>
  <c r="AJ81" i="2"/>
  <c r="AJ70" i="2"/>
  <c r="AJ61" i="2"/>
  <c r="AJ180" i="2"/>
  <c r="AJ146" i="2"/>
  <c r="AJ83" i="2"/>
  <c r="AJ67" i="2"/>
  <c r="AJ64" i="2"/>
  <c r="AJ58" i="2"/>
  <c r="AJ49" i="2"/>
  <c r="AJ76" i="2"/>
  <c r="AJ55" i="2"/>
  <c r="AJ52" i="2"/>
  <c r="AJ46" i="2"/>
  <c r="AJ37" i="2"/>
  <c r="AJ207" i="2"/>
  <c r="AJ139" i="2"/>
  <c r="AJ171" i="2"/>
  <c r="AJ31" i="2"/>
  <c r="AK4" i="2"/>
  <c r="AJ16" i="2"/>
  <c r="AJ12" i="2"/>
  <c r="AJ217" i="2"/>
  <c r="AJ178" i="2"/>
  <c r="AJ142" i="2"/>
  <c r="AJ106" i="2"/>
  <c r="AJ79" i="2"/>
  <c r="AJ65" i="2"/>
  <c r="AJ24" i="2"/>
  <c r="AJ20" i="2"/>
  <c r="AJ8" i="2"/>
  <c r="AJ166" i="2"/>
  <c r="AJ89" i="2"/>
  <c r="AJ74" i="2"/>
  <c r="AJ71" i="2"/>
  <c r="AJ68" i="2"/>
  <c r="AJ62" i="2"/>
  <c r="AJ53" i="2"/>
  <c r="AJ28" i="2"/>
  <c r="AJ152" i="2"/>
  <c r="AJ47" i="2"/>
  <c r="AJ33" i="2"/>
  <c r="AJ19" i="2"/>
  <c r="AJ17" i="2"/>
  <c r="AJ42" i="2"/>
  <c r="AJ23" i="2"/>
  <c r="AJ21" i="2"/>
  <c r="AJ117" i="2"/>
  <c r="AJ38" i="2"/>
  <c r="AJ35" i="2"/>
  <c r="AJ6" i="2"/>
  <c r="AJ41" i="2"/>
  <c r="AJ25" i="2"/>
  <c r="AJ18" i="2"/>
  <c r="AJ27" i="2"/>
  <c r="AJ7" i="2"/>
  <c r="AJ10" i="2"/>
  <c r="AJ13" i="2"/>
  <c r="AJ56" i="2"/>
  <c r="AJ50" i="2"/>
  <c r="AJ32" i="2"/>
  <c r="AJ14" i="2"/>
  <c r="AJ15" i="2"/>
  <c r="AJ77" i="2"/>
  <c r="AJ103" i="2"/>
  <c r="AJ29" i="2"/>
  <c r="AJ44" i="2"/>
  <c r="AJ40" i="2"/>
  <c r="AJ34" i="2"/>
  <c r="AJ84" i="2"/>
  <c r="AJ22" i="2"/>
  <c r="AJ5" i="2"/>
  <c r="AJ11" i="2"/>
  <c r="AJ9" i="2"/>
  <c r="AJ82" i="2"/>
  <c r="AJ43" i="2"/>
  <c r="AJ26" i="2"/>
  <c r="AJ59" i="2"/>
  <c r="W4" i="2"/>
  <c r="V449" i="2"/>
  <c r="V445" i="2"/>
  <c r="V441" i="2"/>
  <c r="V437" i="2"/>
  <c r="V433" i="2"/>
  <c r="V429" i="2"/>
  <c r="V425" i="2"/>
  <c r="V421" i="2"/>
  <c r="V417" i="2"/>
  <c r="V413" i="2"/>
  <c r="V409" i="2"/>
  <c r="V446" i="2"/>
  <c r="V442" i="2"/>
  <c r="V438" i="2"/>
  <c r="V434" i="2"/>
  <c r="V430" i="2"/>
  <c r="V426" i="2"/>
  <c r="V422" i="2"/>
  <c r="V418" i="2"/>
  <c r="V414" i="2"/>
  <c r="V410" i="2"/>
  <c r="V406" i="2"/>
  <c r="V402" i="2"/>
  <c r="V398" i="2"/>
  <c r="V394" i="2"/>
  <c r="V390" i="2"/>
  <c r="V386" i="2"/>
  <c r="V382" i="2"/>
  <c r="V378" i="2"/>
  <c r="V374" i="2"/>
  <c r="V370" i="2"/>
  <c r="V366" i="2"/>
  <c r="V362" i="2"/>
  <c r="V358" i="2"/>
  <c r="V354" i="2"/>
  <c r="V350" i="2"/>
  <c r="V447" i="2"/>
  <c r="V443" i="2"/>
  <c r="V439" i="2"/>
  <c r="V435" i="2"/>
  <c r="V431" i="2"/>
  <c r="V427" i="2"/>
  <c r="V423" i="2"/>
  <c r="V419" i="2"/>
  <c r="V415" i="2"/>
  <c r="V411" i="2"/>
  <c r="V407" i="2"/>
  <c r="V403" i="2"/>
  <c r="V399" i="2"/>
  <c r="V395" i="2"/>
  <c r="V391" i="2"/>
  <c r="V387" i="2"/>
  <c r="V383" i="2"/>
  <c r="V379" i="2"/>
  <c r="V375" i="2"/>
  <c r="V371" i="2"/>
  <c r="V367" i="2"/>
  <c r="V363" i="2"/>
  <c r="V359" i="2"/>
  <c r="V355" i="2"/>
  <c r="V351" i="2"/>
  <c r="V347" i="2"/>
  <c r="V343" i="2"/>
  <c r="V339" i="2"/>
  <c r="V448" i="2"/>
  <c r="V444" i="2"/>
  <c r="V440" i="2"/>
  <c r="V436" i="2"/>
  <c r="V432" i="2"/>
  <c r="V428" i="2"/>
  <c r="V424" i="2"/>
  <c r="V420" i="2"/>
  <c r="V416" i="2"/>
  <c r="V412" i="2"/>
  <c r="V408" i="2"/>
  <c r="V404" i="2"/>
  <c r="V393" i="2"/>
  <c r="V388" i="2"/>
  <c r="V405" i="2"/>
  <c r="V381" i="2"/>
  <c r="V377" i="2"/>
  <c r="V373" i="2"/>
  <c r="V352" i="2"/>
  <c r="V349" i="2"/>
  <c r="V365" i="2"/>
  <c r="V346" i="2"/>
  <c r="V397" i="2"/>
  <c r="V392" i="2"/>
  <c r="V361" i="2"/>
  <c r="V336" i="2"/>
  <c r="V332" i="2"/>
  <c r="V328" i="2"/>
  <c r="V324" i="2"/>
  <c r="V320" i="2"/>
  <c r="V316" i="2"/>
  <c r="V312" i="2"/>
  <c r="V308" i="2"/>
  <c r="V304" i="2"/>
  <c r="V300" i="2"/>
  <c r="V296" i="2"/>
  <c r="V292" i="2"/>
  <c r="V288" i="2"/>
  <c r="V284" i="2"/>
  <c r="V280" i="2"/>
  <c r="V385" i="2"/>
  <c r="V357" i="2"/>
  <c r="V380" i="2"/>
  <c r="V376" i="2"/>
  <c r="V401" i="2"/>
  <c r="V396" i="2"/>
  <c r="V348" i="2"/>
  <c r="V334" i="2"/>
  <c r="V330" i="2"/>
  <c r="V326" i="2"/>
  <c r="V322" i="2"/>
  <c r="V318" i="2"/>
  <c r="V314" i="2"/>
  <c r="V310" i="2"/>
  <c r="V306" i="2"/>
  <c r="V302" i="2"/>
  <c r="V298" i="2"/>
  <c r="V294" i="2"/>
  <c r="V290" i="2"/>
  <c r="V369" i="2"/>
  <c r="V344" i="2"/>
  <c r="V340" i="2"/>
  <c r="V372" i="2"/>
  <c r="V342" i="2"/>
  <c r="V338" i="2"/>
  <c r="V297" i="2"/>
  <c r="V368" i="2"/>
  <c r="V319" i="2"/>
  <c r="V317" i="2"/>
  <c r="V281" i="2"/>
  <c r="V278" i="2"/>
  <c r="V271" i="2"/>
  <c r="V315" i="2"/>
  <c r="V313" i="2"/>
  <c r="V295" i="2"/>
  <c r="V287" i="2"/>
  <c r="V384" i="2"/>
  <c r="V356" i="2"/>
  <c r="V389" i="2"/>
  <c r="V364" i="2"/>
  <c r="V345" i="2"/>
  <c r="V400" i="2"/>
  <c r="V331" i="2"/>
  <c r="V329" i="2"/>
  <c r="V303" i="2"/>
  <c r="V277" i="2"/>
  <c r="V335" i="2"/>
  <c r="V307" i="2"/>
  <c r="V276" i="2"/>
  <c r="V325" i="2"/>
  <c r="V274" i="2"/>
  <c r="V242" i="2"/>
  <c r="V232" i="2"/>
  <c r="V228" i="2"/>
  <c r="V224" i="2"/>
  <c r="V220" i="2"/>
  <c r="V216" i="2"/>
  <c r="V212" i="2"/>
  <c r="V309" i="2"/>
  <c r="V272" i="2"/>
  <c r="V269" i="2"/>
  <c r="V259" i="2"/>
  <c r="V249" i="2"/>
  <c r="V341" i="2"/>
  <c r="V266" i="2"/>
  <c r="V337" i="2"/>
  <c r="V299" i="2"/>
  <c r="V246" i="2"/>
  <c r="V236" i="2"/>
  <c r="V285" i="2"/>
  <c r="V263" i="2"/>
  <c r="V253" i="2"/>
  <c r="V229" i="2"/>
  <c r="V225" i="2"/>
  <c r="V221" i="2"/>
  <c r="V217" i="2"/>
  <c r="V213" i="2"/>
  <c r="V209" i="2"/>
  <c r="V205" i="2"/>
  <c r="V201" i="2"/>
  <c r="V197" i="2"/>
  <c r="V193" i="2"/>
  <c r="V189" i="2"/>
  <c r="V360" i="2"/>
  <c r="V311" i="2"/>
  <c r="V301" i="2"/>
  <c r="V353" i="2"/>
  <c r="V327" i="2"/>
  <c r="V289" i="2"/>
  <c r="V283" i="2"/>
  <c r="V279" i="2"/>
  <c r="V333" i="2"/>
  <c r="V275" i="2"/>
  <c r="V268" i="2"/>
  <c r="V251" i="2"/>
  <c r="V241" i="2"/>
  <c r="V323" i="2"/>
  <c r="V291" i="2"/>
  <c r="V286" i="2"/>
  <c r="V264" i="2"/>
  <c r="V262" i="2"/>
  <c r="V243" i="2"/>
  <c r="V247" i="2"/>
  <c r="V245" i="2"/>
  <c r="V239" i="2"/>
  <c r="V219" i="2"/>
  <c r="V204" i="2"/>
  <c r="V196" i="2"/>
  <c r="V321" i="2"/>
  <c r="V257" i="2"/>
  <c r="V255" i="2"/>
  <c r="V237" i="2"/>
  <c r="V233" i="2"/>
  <c r="V207" i="2"/>
  <c r="V199" i="2"/>
  <c r="V191" i="2"/>
  <c r="V188" i="2"/>
  <c r="V235" i="2"/>
  <c r="V231" i="2"/>
  <c r="V222" i="2"/>
  <c r="V210" i="2"/>
  <c r="V202" i="2"/>
  <c r="V194" i="2"/>
  <c r="V261" i="2"/>
  <c r="V305" i="2"/>
  <c r="V273" i="2"/>
  <c r="V270" i="2"/>
  <c r="V265" i="2"/>
  <c r="V248" i="2"/>
  <c r="V244" i="2"/>
  <c r="V218" i="2"/>
  <c r="V208" i="2"/>
  <c r="V200" i="2"/>
  <c r="V192" i="2"/>
  <c r="V293" i="2"/>
  <c r="V256" i="2"/>
  <c r="V254" i="2"/>
  <c r="V252" i="2"/>
  <c r="V238" i="2"/>
  <c r="V282" i="2"/>
  <c r="V187" i="2"/>
  <c r="V154" i="2"/>
  <c r="V137" i="2"/>
  <c r="V133" i="2"/>
  <c r="V129" i="2"/>
  <c r="V125" i="2"/>
  <c r="V121" i="2"/>
  <c r="V117" i="2"/>
  <c r="V113" i="2"/>
  <c r="V109" i="2"/>
  <c r="V105" i="2"/>
  <c r="V101" i="2"/>
  <c r="V97" i="2"/>
  <c r="V185" i="2"/>
  <c r="V151" i="2"/>
  <c r="V141" i="2"/>
  <c r="V267" i="2"/>
  <c r="V214" i="2"/>
  <c r="V180" i="2"/>
  <c r="V175" i="2"/>
  <c r="V203" i="2"/>
  <c r="V148" i="2"/>
  <c r="V138" i="2"/>
  <c r="V134" i="2"/>
  <c r="V130" i="2"/>
  <c r="V178" i="2"/>
  <c r="V170" i="2"/>
  <c r="V155" i="2"/>
  <c r="V227" i="2"/>
  <c r="V190" i="2"/>
  <c r="V165" i="2"/>
  <c r="V162" i="2"/>
  <c r="V152" i="2"/>
  <c r="V142" i="2"/>
  <c r="V260" i="2"/>
  <c r="V250" i="2"/>
  <c r="V258" i="2"/>
  <c r="V174" i="2"/>
  <c r="V156" i="2"/>
  <c r="V150" i="2"/>
  <c r="V146" i="2"/>
  <c r="V135" i="2"/>
  <c r="V182" i="2"/>
  <c r="V171" i="2"/>
  <c r="V158" i="2"/>
  <c r="V127" i="2"/>
  <c r="V100" i="2"/>
  <c r="V230" i="2"/>
  <c r="V223" i="2"/>
  <c r="V198" i="2"/>
  <c r="V211" i="2"/>
  <c r="V206" i="2"/>
  <c r="V173" i="2"/>
  <c r="V168" i="2"/>
  <c r="V140" i="2"/>
  <c r="V104" i="2"/>
  <c r="V94" i="2"/>
  <c r="V90" i="2"/>
  <c r="V86" i="2"/>
  <c r="V82" i="2"/>
  <c r="V78" i="2"/>
  <c r="V74" i="2"/>
  <c r="V70" i="2"/>
  <c r="V66" i="2"/>
  <c r="V62" i="2"/>
  <c r="V58" i="2"/>
  <c r="V54" i="2"/>
  <c r="V50" i="2"/>
  <c r="V46" i="2"/>
  <c r="V42" i="2"/>
  <c r="V38" i="2"/>
  <c r="V34" i="2"/>
  <c r="V30" i="2"/>
  <c r="V181" i="2"/>
  <c r="V184" i="2"/>
  <c r="V118" i="2"/>
  <c r="V153" i="2"/>
  <c r="V149" i="2"/>
  <c r="V131" i="2"/>
  <c r="V128" i="2"/>
  <c r="V108" i="2"/>
  <c r="V215" i="2"/>
  <c r="V159" i="2"/>
  <c r="V145" i="2"/>
  <c r="V136" i="2"/>
  <c r="V115" i="2"/>
  <c r="V234" i="2"/>
  <c r="V186" i="2"/>
  <c r="V183" i="2"/>
  <c r="V163" i="2"/>
  <c r="V143" i="2"/>
  <c r="V240" i="2"/>
  <c r="V226" i="2"/>
  <c r="V172" i="2"/>
  <c r="V167" i="2"/>
  <c r="V177" i="2"/>
  <c r="V116" i="2"/>
  <c r="V169" i="2"/>
  <c r="V132" i="2"/>
  <c r="V123" i="2"/>
  <c r="V96" i="2"/>
  <c r="V110" i="2"/>
  <c r="V71" i="2"/>
  <c r="V68" i="2"/>
  <c r="V65" i="2"/>
  <c r="V44" i="2"/>
  <c r="V176" i="2"/>
  <c r="V160" i="2"/>
  <c r="V139" i="2"/>
  <c r="V119" i="2"/>
  <c r="V112" i="2"/>
  <c r="V27" i="2"/>
  <c r="V23" i="2"/>
  <c r="V19" i="2"/>
  <c r="V15" i="2"/>
  <c r="V11" i="2"/>
  <c r="V7" i="2"/>
  <c r="V195" i="2"/>
  <c r="V126" i="2"/>
  <c r="V83" i="2"/>
  <c r="V80" i="2"/>
  <c r="V77" i="2"/>
  <c r="V166" i="2"/>
  <c r="V114" i="2"/>
  <c r="V103" i="2"/>
  <c r="V147" i="2"/>
  <c r="V107" i="2"/>
  <c r="V75" i="2"/>
  <c r="V164" i="2"/>
  <c r="V95" i="2"/>
  <c r="V87" i="2"/>
  <c r="V84" i="2"/>
  <c r="V81" i="2"/>
  <c r="V55" i="2"/>
  <c r="V52" i="2"/>
  <c r="V49" i="2"/>
  <c r="V157" i="2"/>
  <c r="V111" i="2"/>
  <c r="V106" i="2"/>
  <c r="V144" i="2"/>
  <c r="V161" i="2"/>
  <c r="V67" i="2"/>
  <c r="V39" i="2"/>
  <c r="V21" i="2"/>
  <c r="V69" i="2"/>
  <c r="V14" i="2"/>
  <c r="V47" i="2"/>
  <c r="V18" i="2"/>
  <c r="V98" i="2"/>
  <c r="V91" i="2"/>
  <c r="V88" i="2"/>
  <c r="V85" i="2"/>
  <c r="V31" i="2"/>
  <c r="V102" i="2"/>
  <c r="V79" i="2"/>
  <c r="V76" i="2"/>
  <c r="V60" i="2"/>
  <c r="V56" i="2"/>
  <c r="V28" i="2"/>
  <c r="V124" i="2"/>
  <c r="V64" i="2"/>
  <c r="V45" i="2"/>
  <c r="V25" i="2"/>
  <c r="V179" i="2"/>
  <c r="V73" i="2"/>
  <c r="V22" i="2"/>
  <c r="V93" i="2"/>
  <c r="V48" i="2"/>
  <c r="V43" i="2"/>
  <c r="V122" i="2"/>
  <c r="V9" i="2"/>
  <c r="V5" i="2"/>
  <c r="V12" i="2"/>
  <c r="V26" i="2"/>
  <c r="V16" i="2"/>
  <c r="V40" i="2"/>
  <c r="V59" i="2"/>
  <c r="V57" i="2"/>
  <c r="V41" i="2"/>
  <c r="V32" i="2"/>
  <c r="V120" i="2"/>
  <c r="V89" i="2"/>
  <c r="V72" i="2"/>
  <c r="V63" i="2"/>
  <c r="V61" i="2"/>
  <c r="V13" i="2"/>
  <c r="V20" i="2"/>
  <c r="V10" i="2"/>
  <c r="V35" i="2"/>
  <c r="V92" i="2"/>
  <c r="V53" i="2"/>
  <c r="V51" i="2"/>
  <c r="V36" i="2"/>
  <c r="V33" i="2"/>
  <c r="V8" i="2"/>
  <c r="V37" i="2"/>
  <c r="V99" i="2"/>
  <c r="V17" i="2"/>
  <c r="V24" i="2"/>
  <c r="V29" i="2"/>
  <c r="M7" i="13"/>
  <c r="M34" i="13" s="1"/>
  <c r="AA7" i="13"/>
  <c r="AA34" i="13" s="1"/>
  <c r="AO10" i="17" l="1"/>
  <c r="AO10" i="25"/>
  <c r="AM10" i="17"/>
  <c r="AM10" i="25"/>
  <c r="AU10" i="17"/>
  <c r="AU10" i="25"/>
  <c r="AR10" i="17"/>
  <c r="AR10" i="25"/>
  <c r="AS10" i="17"/>
  <c r="AS10" i="25"/>
  <c r="AV10" i="17"/>
  <c r="AV10" i="25"/>
  <c r="AT10" i="17"/>
  <c r="AT10" i="25"/>
  <c r="AP10" i="17"/>
  <c r="AP10" i="25"/>
  <c r="AQ10" i="17"/>
  <c r="AQ10" i="25"/>
  <c r="AN10" i="17"/>
  <c r="AN10" i="25"/>
  <c r="AL10" i="17"/>
  <c r="AL10" i="25"/>
  <c r="AW9" i="17"/>
  <c r="AW9" i="25"/>
  <c r="K49" i="13"/>
  <c r="AV12" i="17"/>
  <c r="AV12" i="25"/>
  <c r="AU12" i="17"/>
  <c r="AU12" i="25"/>
  <c r="AP12" i="17"/>
  <c r="AP12" i="25"/>
  <c r="AO12" i="17"/>
  <c r="AO12" i="25"/>
  <c r="AS12" i="17"/>
  <c r="AS12" i="25"/>
  <c r="AR12" i="17"/>
  <c r="AR12" i="25"/>
  <c r="AL12" i="17"/>
  <c r="AL12" i="25"/>
  <c r="AK12" i="17"/>
  <c r="AK12" i="25"/>
  <c r="AM12" i="17"/>
  <c r="AM12" i="25"/>
  <c r="AT12" i="17"/>
  <c r="AT12" i="25"/>
  <c r="AQ12" i="17"/>
  <c r="AQ12" i="25"/>
  <c r="AN12" i="17"/>
  <c r="AN12" i="25"/>
  <c r="Y49" i="13"/>
  <c r="AN49" i="13"/>
  <c r="AM49" i="13"/>
  <c r="K62" i="14"/>
  <c r="L35" i="14" a="1"/>
  <c r="L35" i="14" s="1"/>
  <c r="L33" i="14" a="1"/>
  <c r="L33" i="14" s="1"/>
  <c r="L47" i="14" s="1"/>
  <c r="L32" i="14" a="1"/>
  <c r="L32" i="14" s="1"/>
  <c r="W49" i="13"/>
  <c r="AO49" i="13"/>
  <c r="L49" i="13"/>
  <c r="AL49" i="13"/>
  <c r="X49" i="13"/>
  <c r="I49" i="13"/>
  <c r="AK49" i="13"/>
  <c r="Y47" i="14"/>
  <c r="Y62" i="14"/>
  <c r="J49" i="13"/>
  <c r="K46" i="14"/>
  <c r="K61" i="14"/>
  <c r="Z32" i="14" a="1"/>
  <c r="Z32" i="14" s="1"/>
  <c r="Z46" i="14" s="1"/>
  <c r="Z35" i="14" a="1"/>
  <c r="Z35" i="14" s="1"/>
  <c r="Z49" i="14" s="1"/>
  <c r="Z33" i="14" a="1"/>
  <c r="Z33" i="14" s="1"/>
  <c r="Z47" i="14" s="1"/>
  <c r="K49" i="14"/>
  <c r="K47" i="14"/>
  <c r="AT49" i="13"/>
  <c r="Z49" i="13"/>
  <c r="AU49" i="13"/>
  <c r="AS49" i="13"/>
  <c r="AV49" i="13"/>
  <c r="AR49" i="13"/>
  <c r="AW47" i="13"/>
  <c r="AQ49" i="13"/>
  <c r="K76" i="14"/>
  <c r="Y46" i="14"/>
  <c r="AP49" i="13"/>
  <c r="AK50" i="14"/>
  <c r="AV65" i="14"/>
  <c r="AU65" i="14"/>
  <c r="AT65" i="14"/>
  <c r="AS65" i="14"/>
  <c r="AQ65" i="14"/>
  <c r="AP65" i="14"/>
  <c r="AR65" i="14"/>
  <c r="AK65" i="14"/>
  <c r="AO65" i="14"/>
  <c r="AN65" i="14"/>
  <c r="AM65" i="14"/>
  <c r="AL65" i="14"/>
  <c r="W65" i="14"/>
  <c r="K48" i="14"/>
  <c r="Y63" i="14"/>
  <c r="K63" i="14"/>
  <c r="Y40" i="14"/>
  <c r="K64" i="14"/>
  <c r="I65" i="14"/>
  <c r="I50" i="14"/>
  <c r="I10" i="25" s="1"/>
  <c r="J65" i="14"/>
  <c r="Y64" i="14"/>
  <c r="Y39" i="14"/>
  <c r="Y38" i="14"/>
  <c r="Y36" i="14"/>
  <c r="Y65" i="14" s="1"/>
  <c r="K38" i="14"/>
  <c r="K36" i="14"/>
  <c r="K50" i="14" s="1"/>
  <c r="Y45" i="14"/>
  <c r="Y41" i="14"/>
  <c r="AW35" i="13"/>
  <c r="L35" i="13"/>
  <c r="Z35" i="13"/>
  <c r="AW40" i="13"/>
  <c r="M43" i="13"/>
  <c r="M20" i="13"/>
  <c r="Z21" i="13"/>
  <c r="AA43" i="13"/>
  <c r="AA20" i="13"/>
  <c r="L21" i="13"/>
  <c r="M44" i="13"/>
  <c r="AA44" i="13"/>
  <c r="M38" i="13"/>
  <c r="M17" i="13"/>
  <c r="M18" i="13"/>
  <c r="M31" i="13"/>
  <c r="M32" i="13"/>
  <c r="M14" i="13"/>
  <c r="M16" i="13"/>
  <c r="M10" i="13"/>
  <c r="M12" i="13"/>
  <c r="M13" i="13"/>
  <c r="M11" i="13"/>
  <c r="M15" i="13"/>
  <c r="AW39" i="13"/>
  <c r="AW42" i="13"/>
  <c r="AW44" i="13"/>
  <c r="AA39" i="13"/>
  <c r="AA17" i="13"/>
  <c r="AA18" i="13"/>
  <c r="AA32" i="13"/>
  <c r="AA31" i="13"/>
  <c r="AA45" i="13"/>
  <c r="AW43" i="13"/>
  <c r="AW38" i="13"/>
  <c r="AW41" i="13"/>
  <c r="I80" i="14"/>
  <c r="Y55" i="14"/>
  <c r="Y58" i="14"/>
  <c r="Y59" i="14"/>
  <c r="K58" i="14"/>
  <c r="K57" i="14"/>
  <c r="Y53" i="14"/>
  <c r="Y60" i="14"/>
  <c r="K54" i="14"/>
  <c r="Y54" i="14"/>
  <c r="K53" i="14"/>
  <c r="Y56" i="14"/>
  <c r="K60" i="14"/>
  <c r="K59" i="14"/>
  <c r="K55" i="14"/>
  <c r="K56" i="14"/>
  <c r="Y57" i="14"/>
  <c r="W50" i="14"/>
  <c r="W10" i="17" s="1"/>
  <c r="X65" i="14"/>
  <c r="J16" i="17"/>
  <c r="J16" i="25"/>
  <c r="Y9" i="17"/>
  <c r="Y9" i="25"/>
  <c r="X10" i="17"/>
  <c r="X10" i="25"/>
  <c r="Y44" i="14"/>
  <c r="Y48" i="14"/>
  <c r="K70" i="14"/>
  <c r="K40" i="14"/>
  <c r="K12" i="17"/>
  <c r="K12" i="25"/>
  <c r="I12" i="17"/>
  <c r="I12" i="25"/>
  <c r="J10" i="17"/>
  <c r="J10" i="25"/>
  <c r="W12" i="17"/>
  <c r="W12" i="25"/>
  <c r="J12" i="17"/>
  <c r="J12" i="25"/>
  <c r="X12" i="17"/>
  <c r="X12" i="25"/>
  <c r="Y12" i="17"/>
  <c r="Y12" i="25"/>
  <c r="K9" i="17"/>
  <c r="K9" i="25"/>
  <c r="AA40" i="13"/>
  <c r="AA47" i="13"/>
  <c r="M39" i="13"/>
  <c r="AA46" i="13"/>
  <c r="M41" i="13"/>
  <c r="AA38" i="13"/>
  <c r="AA42" i="13"/>
  <c r="AA41" i="13"/>
  <c r="M45" i="13"/>
  <c r="AA9" i="13"/>
  <c r="AA23" i="13"/>
  <c r="AA37" i="13"/>
  <c r="AA16" i="13"/>
  <c r="AA10" i="13"/>
  <c r="AA11" i="13"/>
  <c r="AA19" i="13"/>
  <c r="AA12" i="13"/>
  <c r="AA14" i="13"/>
  <c r="AA13" i="13"/>
  <c r="AA15" i="13"/>
  <c r="AA26" i="13"/>
  <c r="AA24" i="13"/>
  <c r="AA29" i="13"/>
  <c r="AA25" i="13"/>
  <c r="AA30" i="13"/>
  <c r="AA27" i="13"/>
  <c r="AA28" i="13"/>
  <c r="AA33" i="13"/>
  <c r="M46" i="13"/>
  <c r="M47" i="13"/>
  <c r="M40" i="13"/>
  <c r="M9" i="13"/>
  <c r="M23" i="13"/>
  <c r="M37" i="13"/>
  <c r="M19" i="13"/>
  <c r="M33" i="13"/>
  <c r="M24" i="13"/>
  <c r="M26" i="13"/>
  <c r="M27" i="13"/>
  <c r="M30" i="13"/>
  <c r="M29" i="13"/>
  <c r="M25" i="13"/>
  <c r="M28" i="13"/>
  <c r="M42" i="13"/>
  <c r="K61" i="15"/>
  <c r="Y16" i="17"/>
  <c r="K74" i="14"/>
  <c r="J80" i="14"/>
  <c r="K75" i="14"/>
  <c r="K71" i="14"/>
  <c r="K69" i="14"/>
  <c r="K73" i="14"/>
  <c r="K72" i="14"/>
  <c r="X80" i="14"/>
  <c r="K78" i="14"/>
  <c r="Z26" i="14" a="1"/>
  <c r="Z26" i="14" s="1"/>
  <c r="Z24" i="14" a="1"/>
  <c r="Z24" i="14" s="1"/>
  <c r="Z30" i="14" a="1"/>
  <c r="Z30" i="14" s="1"/>
  <c r="Z28" i="14" a="1"/>
  <c r="Z28" i="14" s="1"/>
  <c r="Z25" i="14" a="1"/>
  <c r="Z25" i="14" s="1"/>
  <c r="Z31" i="14" a="1"/>
  <c r="Z31" i="14" s="1"/>
  <c r="Z29" i="14" a="1"/>
  <c r="Z29" i="14" s="1"/>
  <c r="Z43" i="14" s="1"/>
  <c r="Z27" i="14" a="1"/>
  <c r="Z27" i="14" s="1"/>
  <c r="Z34" i="14" a="1"/>
  <c r="Z34" i="14" s="1"/>
  <c r="K68" i="14"/>
  <c r="L25" i="14" a="1"/>
  <c r="L25" i="14" s="1"/>
  <c r="L39" i="14" s="1"/>
  <c r="L29" i="14" a="1"/>
  <c r="L29" i="14" s="1"/>
  <c r="L43" i="14" s="1"/>
  <c r="L27" i="14" a="1"/>
  <c r="L27" i="14" s="1"/>
  <c r="L41" i="14" s="1"/>
  <c r="L24" i="14" a="1"/>
  <c r="L24" i="14" s="1"/>
  <c r="L31" i="14" a="1"/>
  <c r="L31" i="14" s="1"/>
  <c r="L45" i="14" s="1"/>
  <c r="L28" i="14" a="1"/>
  <c r="L28" i="14" s="1"/>
  <c r="L42" i="14" s="1"/>
  <c r="L26" i="14" a="1"/>
  <c r="L26" i="14" s="1"/>
  <c r="L40" i="14" s="1"/>
  <c r="L34" i="14" a="1"/>
  <c r="L34" i="14" s="1"/>
  <c r="L30" i="14" a="1"/>
  <c r="L30" i="14" s="1"/>
  <c r="L44" i="14" s="1"/>
  <c r="AD7" i="14"/>
  <c r="O7" i="14"/>
  <c r="AK448" i="2"/>
  <c r="AK444" i="2"/>
  <c r="AK440" i="2"/>
  <c r="AK436" i="2"/>
  <c r="AK432" i="2"/>
  <c r="AK449" i="2"/>
  <c r="AK445" i="2"/>
  <c r="AK447" i="2"/>
  <c r="AK443" i="2"/>
  <c r="AK433" i="2"/>
  <c r="AK427" i="2"/>
  <c r="AK419" i="2"/>
  <c r="AK404" i="2"/>
  <c r="AK398" i="2"/>
  <c r="AK400" i="2"/>
  <c r="AK366" i="2"/>
  <c r="AK363" i="2"/>
  <c r="AK360" i="2"/>
  <c r="AK337" i="2"/>
  <c r="AK333" i="2"/>
  <c r="AK329" i="2"/>
  <c r="AK325" i="2"/>
  <c r="AK321" i="2"/>
  <c r="AK317" i="2"/>
  <c r="AK313" i="2"/>
  <c r="AK424" i="2"/>
  <c r="AK396" i="2"/>
  <c r="AK387" i="2"/>
  <c r="AK380" i="2"/>
  <c r="AK371" i="2"/>
  <c r="AK421" i="2"/>
  <c r="AK416" i="2"/>
  <c r="AK394" i="2"/>
  <c r="AK385" i="2"/>
  <c r="AK378" i="2"/>
  <c r="AK369" i="2"/>
  <c r="AK349" i="2"/>
  <c r="AK346" i="2"/>
  <c r="AK343" i="2"/>
  <c r="AK340" i="2"/>
  <c r="AK439" i="2"/>
  <c r="AK429" i="2"/>
  <c r="AK442" i="2"/>
  <c r="AK426" i="2"/>
  <c r="AK418" i="2"/>
  <c r="AK409" i="2"/>
  <c r="AK361" i="2"/>
  <c r="AK358" i="2"/>
  <c r="AK355" i="2"/>
  <c r="AK352" i="2"/>
  <c r="AK334" i="2"/>
  <c r="AK330" i="2"/>
  <c r="AK326" i="2"/>
  <c r="AK322" i="2"/>
  <c r="AK318" i="2"/>
  <c r="AK413" i="2"/>
  <c r="AK411" i="2"/>
  <c r="AK407" i="2"/>
  <c r="AK405" i="2"/>
  <c r="AK392" i="2"/>
  <c r="AK383" i="2"/>
  <c r="AK376" i="2"/>
  <c r="AK435" i="2"/>
  <c r="AK403" i="2"/>
  <c r="AK401" i="2"/>
  <c r="AK390" i="2"/>
  <c r="AK381" i="2"/>
  <c r="AK446" i="2"/>
  <c r="AK438" i="2"/>
  <c r="AK423" i="2"/>
  <c r="AK399" i="2"/>
  <c r="AK397" i="2"/>
  <c r="AK415" i="2"/>
  <c r="AK353" i="2"/>
  <c r="AK350" i="2"/>
  <c r="AK347" i="2"/>
  <c r="AK344" i="2"/>
  <c r="AK335" i="2"/>
  <c r="AK441" i="2"/>
  <c r="AK431" i="2"/>
  <c r="AK428" i="2"/>
  <c r="AK420" i="2"/>
  <c r="AK395" i="2"/>
  <c r="AK388" i="2"/>
  <c r="AK379" i="2"/>
  <c r="AK372" i="2"/>
  <c r="AK434" i="2"/>
  <c r="AK425" i="2"/>
  <c r="AK417" i="2"/>
  <c r="AK393" i="2"/>
  <c r="AK386" i="2"/>
  <c r="AK377" i="2"/>
  <c r="AK437" i="2"/>
  <c r="AK422" i="2"/>
  <c r="AK410" i="2"/>
  <c r="AK373" i="2"/>
  <c r="AK315" i="2"/>
  <c r="AK298" i="2"/>
  <c r="AK295" i="2"/>
  <c r="AK292" i="2"/>
  <c r="AK289" i="2"/>
  <c r="AK285" i="2"/>
  <c r="AK281" i="2"/>
  <c r="AK277" i="2"/>
  <c r="AK273" i="2"/>
  <c r="AK269" i="2"/>
  <c r="AK265" i="2"/>
  <c r="AK261" i="2"/>
  <c r="AK257" i="2"/>
  <c r="AK253" i="2"/>
  <c r="AK408" i="2"/>
  <c r="AK301" i="2"/>
  <c r="AK365" i="2"/>
  <c r="AK362" i="2"/>
  <c r="AK359" i="2"/>
  <c r="AK356" i="2"/>
  <c r="AK406" i="2"/>
  <c r="AK382" i="2"/>
  <c r="AK414" i="2"/>
  <c r="AK293" i="2"/>
  <c r="AK368" i="2"/>
  <c r="AK332" i="2"/>
  <c r="AK328" i="2"/>
  <c r="AK324" i="2"/>
  <c r="AK320" i="2"/>
  <c r="AK302" i="2"/>
  <c r="AK299" i="2"/>
  <c r="AK296" i="2"/>
  <c r="AK430" i="2"/>
  <c r="AK391" i="2"/>
  <c r="AK375" i="2"/>
  <c r="AK311" i="2"/>
  <c r="AK308" i="2"/>
  <c r="AK287" i="2"/>
  <c r="AK283" i="2"/>
  <c r="AK279" i="2"/>
  <c r="AK275" i="2"/>
  <c r="AK271" i="2"/>
  <c r="AK412" i="2"/>
  <c r="AK364" i="2"/>
  <c r="AK342" i="2"/>
  <c r="AK339" i="2"/>
  <c r="AK314" i="2"/>
  <c r="AK367" i="2"/>
  <c r="AK345" i="2"/>
  <c r="AK336" i="2"/>
  <c r="AK294" i="2"/>
  <c r="AK291" i="2"/>
  <c r="AK374" i="2"/>
  <c r="AK389" i="2"/>
  <c r="AK357" i="2"/>
  <c r="AK354" i="2"/>
  <c r="AK246" i="2"/>
  <c r="AK218" i="2"/>
  <c r="AK208" i="2"/>
  <c r="AK348" i="2"/>
  <c r="AK338" i="2"/>
  <c r="AK319" i="2"/>
  <c r="AK225" i="2"/>
  <c r="AK215" i="2"/>
  <c r="AK260" i="2"/>
  <c r="AK256" i="2"/>
  <c r="AK235" i="2"/>
  <c r="AK232" i="2"/>
  <c r="AK205" i="2"/>
  <c r="AK201" i="2"/>
  <c r="AK197" i="2"/>
  <c r="AK193" i="2"/>
  <c r="AK402" i="2"/>
  <c r="AK282" i="2"/>
  <c r="AK264" i="2"/>
  <c r="AK258" i="2"/>
  <c r="AK249" i="2"/>
  <c r="AK238" i="2"/>
  <c r="AK222" i="2"/>
  <c r="AK212" i="2"/>
  <c r="AK310" i="2"/>
  <c r="AK307" i="2"/>
  <c r="AK323" i="2"/>
  <c r="AK304" i="2"/>
  <c r="AK284" i="2"/>
  <c r="AK266" i="2"/>
  <c r="AK252" i="2"/>
  <c r="AK247" i="2"/>
  <c r="AK209" i="2"/>
  <c r="AK226" i="2"/>
  <c r="AK216" i="2"/>
  <c r="AK202" i="2"/>
  <c r="AK198" i="2"/>
  <c r="AK194" i="2"/>
  <c r="AK272" i="2"/>
  <c r="AK270" i="2"/>
  <c r="AK239" i="2"/>
  <c r="AK236" i="2"/>
  <c r="AK233" i="2"/>
  <c r="AK213" i="2"/>
  <c r="AK306" i="2"/>
  <c r="AK297" i="2"/>
  <c r="AK286" i="2"/>
  <c r="AK250" i="2"/>
  <c r="AK242" i="2"/>
  <c r="AK230" i="2"/>
  <c r="AK220" i="2"/>
  <c r="AK327" i="2"/>
  <c r="AK316" i="2"/>
  <c r="AK309" i="2"/>
  <c r="AK303" i="2"/>
  <c r="AK300" i="2"/>
  <c r="AK276" i="2"/>
  <c r="AK274" i="2"/>
  <c r="AK245" i="2"/>
  <c r="AK227" i="2"/>
  <c r="AK210" i="2"/>
  <c r="AK203" i="2"/>
  <c r="AK199" i="2"/>
  <c r="AK195" i="2"/>
  <c r="AK384" i="2"/>
  <c r="AK312" i="2"/>
  <c r="AK288" i="2"/>
  <c r="AK259" i="2"/>
  <c r="AK255" i="2"/>
  <c r="AK217" i="2"/>
  <c r="AK207" i="2"/>
  <c r="AK370" i="2"/>
  <c r="AK351" i="2"/>
  <c r="AK341" i="2"/>
  <c r="AK263" i="2"/>
  <c r="AK248" i="2"/>
  <c r="AK278" i="2"/>
  <c r="AK267" i="2"/>
  <c r="AK169" i="2"/>
  <c r="AK164" i="2"/>
  <c r="AK161" i="2"/>
  <c r="AK138" i="2"/>
  <c r="AK135" i="2"/>
  <c r="AK132" i="2"/>
  <c r="AK129" i="2"/>
  <c r="AK104" i="2"/>
  <c r="AK94" i="2"/>
  <c r="AK251" i="2"/>
  <c r="AK223" i="2"/>
  <c r="AK187" i="2"/>
  <c r="AK185" i="2"/>
  <c r="AK111" i="2"/>
  <c r="AK84" i="2"/>
  <c r="AK80" i="2"/>
  <c r="AK243" i="2"/>
  <c r="AK183" i="2"/>
  <c r="AK176" i="2"/>
  <c r="AK174" i="2"/>
  <c r="AK167" i="2"/>
  <c r="AK150" i="2"/>
  <c r="AK147" i="2"/>
  <c r="AK144" i="2"/>
  <c r="AK141" i="2"/>
  <c r="AK118" i="2"/>
  <c r="AK229" i="2"/>
  <c r="AK206" i="2"/>
  <c r="AK200" i="2"/>
  <c r="AK191" i="2"/>
  <c r="AK189" i="2"/>
  <c r="AK108" i="2"/>
  <c r="AK98" i="2"/>
  <c r="AK181" i="2"/>
  <c r="AK290" i="2"/>
  <c r="AK280" i="2"/>
  <c r="AK219" i="2"/>
  <c r="AK105" i="2"/>
  <c r="AK95" i="2"/>
  <c r="AK81" i="2"/>
  <c r="AK77" i="2"/>
  <c r="AK73" i="2"/>
  <c r="AK69" i="2"/>
  <c r="AK65" i="2"/>
  <c r="AK61" i="2"/>
  <c r="AK57" i="2"/>
  <c r="AK53" i="2"/>
  <c r="AK49" i="2"/>
  <c r="AK45" i="2"/>
  <c r="AK41" i="2"/>
  <c r="AK37" i="2"/>
  <c r="AK33" i="2"/>
  <c r="AK262" i="2"/>
  <c r="AK179" i="2"/>
  <c r="AK172" i="2"/>
  <c r="AK170" i="2"/>
  <c r="AK165" i="2"/>
  <c r="AK142" i="2"/>
  <c r="AK139" i="2"/>
  <c r="AK136" i="2"/>
  <c r="AK133" i="2"/>
  <c r="AK112" i="2"/>
  <c r="AK102" i="2"/>
  <c r="AK85" i="2"/>
  <c r="AK331" i="2"/>
  <c r="AK196" i="2"/>
  <c r="AK177" i="2"/>
  <c r="AK154" i="2"/>
  <c r="AK151" i="2"/>
  <c r="AK148" i="2"/>
  <c r="AK145" i="2"/>
  <c r="AK122" i="2"/>
  <c r="AK119" i="2"/>
  <c r="AK254" i="2"/>
  <c r="AK231" i="2"/>
  <c r="AK228" i="2"/>
  <c r="AK186" i="2"/>
  <c r="AK116" i="2"/>
  <c r="AK106" i="2"/>
  <c r="AK89" i="2"/>
  <c r="AK82" i="2"/>
  <c r="AK268" i="2"/>
  <c r="AK234" i="2"/>
  <c r="AK184" i="2"/>
  <c r="AK182" i="2"/>
  <c r="AK175" i="2"/>
  <c r="AK168" i="2"/>
  <c r="AK163" i="2"/>
  <c r="AK160" i="2"/>
  <c r="AK157" i="2"/>
  <c r="AK134" i="2"/>
  <c r="AK131" i="2"/>
  <c r="AK128" i="2"/>
  <c r="AK125" i="2"/>
  <c r="AK241" i="2"/>
  <c r="AK224" i="2"/>
  <c r="AK190" i="2"/>
  <c r="AK188" i="2"/>
  <c r="AK166" i="2"/>
  <c r="AK113" i="2"/>
  <c r="AK103" i="2"/>
  <c r="AK221" i="2"/>
  <c r="AK211" i="2"/>
  <c r="AK173" i="2"/>
  <c r="AK305" i="2"/>
  <c r="AK244" i="2"/>
  <c r="AK237" i="2"/>
  <c r="AK214" i="2"/>
  <c r="AK192" i="2"/>
  <c r="AK130" i="2"/>
  <c r="AK93" i="2"/>
  <c r="AK86" i="2"/>
  <c r="AK158" i="2"/>
  <c r="AK123" i="2"/>
  <c r="AK72" i="2"/>
  <c r="AK66" i="2"/>
  <c r="AK137" i="2"/>
  <c r="AK110" i="2"/>
  <c r="AK100" i="2"/>
  <c r="AK63" i="2"/>
  <c r="AK60" i="2"/>
  <c r="AK54" i="2"/>
  <c r="AK126" i="2"/>
  <c r="AK88" i="2"/>
  <c r="AK75" i="2"/>
  <c r="AK51" i="2"/>
  <c r="AK48" i="2"/>
  <c r="AK42" i="2"/>
  <c r="AK26" i="2"/>
  <c r="AK22" i="2"/>
  <c r="AK18" i="2"/>
  <c r="AK14" i="2"/>
  <c r="AK10" i="2"/>
  <c r="AK6" i="2"/>
  <c r="AK140" i="2"/>
  <c r="AK78" i="2"/>
  <c r="AK90" i="2"/>
  <c r="AK30" i="2"/>
  <c r="AK19" i="2"/>
  <c r="AK7" i="2"/>
  <c r="AK143" i="2"/>
  <c r="AK115" i="2"/>
  <c r="AK107" i="2"/>
  <c r="AK92" i="2"/>
  <c r="AK70" i="2"/>
  <c r="AK23" i="2"/>
  <c r="AK15" i="2"/>
  <c r="AK180" i="2"/>
  <c r="AK146" i="2"/>
  <c r="AK97" i="2"/>
  <c r="AK83" i="2"/>
  <c r="AK67" i="2"/>
  <c r="AK64" i="2"/>
  <c r="AK58" i="2"/>
  <c r="AK27" i="2"/>
  <c r="AK11" i="2"/>
  <c r="AK153" i="2"/>
  <c r="AK76" i="2"/>
  <c r="AK55" i="2"/>
  <c r="AK52" i="2"/>
  <c r="AK46" i="2"/>
  <c r="AK109" i="2"/>
  <c r="AK99" i="2"/>
  <c r="AK43" i="2"/>
  <c r="AK40" i="2"/>
  <c r="AK34" i="2"/>
  <c r="AK171" i="2"/>
  <c r="AK156" i="2"/>
  <c r="AK121" i="2"/>
  <c r="AK87" i="2"/>
  <c r="AK178" i="2"/>
  <c r="AK149" i="2"/>
  <c r="AK101" i="2"/>
  <c r="AK79" i="2"/>
  <c r="AK24" i="2"/>
  <c r="AK20" i="2"/>
  <c r="AK16" i="2"/>
  <c r="AK12" i="2"/>
  <c r="AK8" i="2"/>
  <c r="AK28" i="2"/>
  <c r="AK240" i="2"/>
  <c r="AK159" i="2"/>
  <c r="AK124" i="2"/>
  <c r="AK114" i="2"/>
  <c r="AK96" i="2"/>
  <c r="AK74" i="2"/>
  <c r="AK71" i="2"/>
  <c r="AK68" i="2"/>
  <c r="AK62" i="2"/>
  <c r="AK152" i="2"/>
  <c r="AK117" i="2"/>
  <c r="AK59" i="2"/>
  <c r="AK56" i="2"/>
  <c r="AK50" i="2"/>
  <c r="AK162" i="2"/>
  <c r="AK21" i="2"/>
  <c r="AK38" i="2"/>
  <c r="AK35" i="2"/>
  <c r="AL4" i="2"/>
  <c r="AK39" i="2"/>
  <c r="AK25" i="2"/>
  <c r="AK127" i="2"/>
  <c r="AK204" i="2"/>
  <c r="AK32" i="2"/>
  <c r="AK5" i="2"/>
  <c r="AK47" i="2"/>
  <c r="AK29" i="2"/>
  <c r="AK44" i="2"/>
  <c r="AK120" i="2"/>
  <c r="AK17" i="2"/>
  <c r="AK31" i="2"/>
  <c r="AK9" i="2"/>
  <c r="AK155" i="2"/>
  <c r="AK91" i="2"/>
  <c r="AK36" i="2"/>
  <c r="AK13" i="2"/>
  <c r="X4" i="2"/>
  <c r="W449" i="2"/>
  <c r="W445" i="2"/>
  <c r="W441" i="2"/>
  <c r="W437" i="2"/>
  <c r="W446" i="2"/>
  <c r="W442" i="2"/>
  <c r="W438" i="2"/>
  <c r="W434" i="2"/>
  <c r="W430" i="2"/>
  <c r="W426" i="2"/>
  <c r="W422" i="2"/>
  <c r="W448" i="2"/>
  <c r="W444" i="2"/>
  <c r="W440" i="2"/>
  <c r="W436" i="2"/>
  <c r="W432" i="2"/>
  <c r="W428" i="2"/>
  <c r="W424" i="2"/>
  <c r="W420" i="2"/>
  <c r="W411" i="2"/>
  <c r="W405" i="2"/>
  <c r="W381" i="2"/>
  <c r="W377" i="2"/>
  <c r="W431" i="2"/>
  <c r="W418" i="2"/>
  <c r="W395" i="2"/>
  <c r="W373" i="2"/>
  <c r="W367" i="2"/>
  <c r="W402" i="2"/>
  <c r="W383" i="2"/>
  <c r="W369" i="2"/>
  <c r="W363" i="2"/>
  <c r="W339" i="2"/>
  <c r="W435" i="2"/>
  <c r="W414" i="2"/>
  <c r="W390" i="2"/>
  <c r="W407" i="2"/>
  <c r="W397" i="2"/>
  <c r="W392" i="2"/>
  <c r="W361" i="2"/>
  <c r="W336" i="2"/>
  <c r="W332" i="2"/>
  <c r="W328" i="2"/>
  <c r="W324" i="2"/>
  <c r="W320" i="2"/>
  <c r="W316" i="2"/>
  <c r="W312" i="2"/>
  <c r="W308" i="2"/>
  <c r="W421" i="2"/>
  <c r="W410" i="2"/>
  <c r="W404" i="2"/>
  <c r="W385" i="2"/>
  <c r="W357" i="2"/>
  <c r="W343" i="2"/>
  <c r="W417" i="2"/>
  <c r="W399" i="2"/>
  <c r="W380" i="2"/>
  <c r="W355" i="2"/>
  <c r="W340" i="2"/>
  <c r="W439" i="2"/>
  <c r="W425" i="2"/>
  <c r="W387" i="2"/>
  <c r="W378" i="2"/>
  <c r="W376" i="2"/>
  <c r="W413" i="2"/>
  <c r="W394" i="2"/>
  <c r="W374" i="2"/>
  <c r="W372" i="2"/>
  <c r="W429" i="2"/>
  <c r="W416" i="2"/>
  <c r="W401" i="2"/>
  <c r="W396" i="2"/>
  <c r="W382" i="2"/>
  <c r="W409" i="2"/>
  <c r="W406" i="2"/>
  <c r="W389" i="2"/>
  <c r="W423" i="2"/>
  <c r="W408" i="2"/>
  <c r="W398" i="2"/>
  <c r="W356" i="2"/>
  <c r="W338" i="2"/>
  <c r="W348" i="2"/>
  <c r="W346" i="2"/>
  <c r="W443" i="2"/>
  <c r="W386" i="2"/>
  <c r="W352" i="2"/>
  <c r="W342" i="2"/>
  <c r="W412" i="2"/>
  <c r="W368" i="2"/>
  <c r="W362" i="2"/>
  <c r="W319" i="2"/>
  <c r="W317" i="2"/>
  <c r="W292" i="2"/>
  <c r="W391" i="2"/>
  <c r="W365" i="2"/>
  <c r="W354" i="2"/>
  <c r="W334" i="2"/>
  <c r="W304" i="2"/>
  <c r="W275" i="2"/>
  <c r="W359" i="2"/>
  <c r="W403" i="2"/>
  <c r="W384" i="2"/>
  <c r="W379" i="2"/>
  <c r="W375" i="2"/>
  <c r="W330" i="2"/>
  <c r="W302" i="2"/>
  <c r="W290" i="2"/>
  <c r="W419" i="2"/>
  <c r="W311" i="2"/>
  <c r="W309" i="2"/>
  <c r="W272" i="2"/>
  <c r="W268" i="2"/>
  <c r="W371" i="2"/>
  <c r="W364" i="2"/>
  <c r="W347" i="2"/>
  <c r="W345" i="2"/>
  <c r="W326" i="2"/>
  <c r="W349" i="2"/>
  <c r="W370" i="2"/>
  <c r="W427" i="2"/>
  <c r="W366" i="2"/>
  <c r="W314" i="2"/>
  <c r="W301" i="2"/>
  <c r="W415" i="2"/>
  <c r="W315" i="2"/>
  <c r="W288" i="2"/>
  <c r="W280" i="2"/>
  <c r="W278" i="2"/>
  <c r="W276" i="2"/>
  <c r="W325" i="2"/>
  <c r="W297" i="2"/>
  <c r="W350" i="2"/>
  <c r="W269" i="2"/>
  <c r="W259" i="2"/>
  <c r="W249" i="2"/>
  <c r="W400" i="2"/>
  <c r="W388" i="2"/>
  <c r="W341" i="2"/>
  <c r="W266" i="2"/>
  <c r="W256" i="2"/>
  <c r="W239" i="2"/>
  <c r="W337" i="2"/>
  <c r="W331" i="2"/>
  <c r="W322" i="2"/>
  <c r="W299" i="2"/>
  <c r="W285" i="2"/>
  <c r="W263" i="2"/>
  <c r="W253" i="2"/>
  <c r="W229" i="2"/>
  <c r="W225" i="2"/>
  <c r="W221" i="2"/>
  <c r="W217" i="2"/>
  <c r="W213" i="2"/>
  <c r="W209" i="2"/>
  <c r="W205" i="2"/>
  <c r="W201" i="2"/>
  <c r="W197" i="2"/>
  <c r="W193" i="2"/>
  <c r="W189" i="2"/>
  <c r="W360" i="2"/>
  <c r="W294" i="2"/>
  <c r="W260" i="2"/>
  <c r="W243" i="2"/>
  <c r="W233" i="2"/>
  <c r="W353" i="2"/>
  <c r="W344" i="2"/>
  <c r="W327" i="2"/>
  <c r="W306" i="2"/>
  <c r="W289" i="2"/>
  <c r="W287" i="2"/>
  <c r="W283" i="2"/>
  <c r="W281" i="2"/>
  <c r="W279" i="2"/>
  <c r="W296" i="2"/>
  <c r="W277" i="2"/>
  <c r="W270" i="2"/>
  <c r="W267" i="2"/>
  <c r="W257" i="2"/>
  <c r="W333" i="2"/>
  <c r="W358" i="2"/>
  <c r="W321" i="2"/>
  <c r="W298" i="2"/>
  <c r="W291" i="2"/>
  <c r="W273" i="2"/>
  <c r="W393" i="2"/>
  <c r="W351" i="2"/>
  <c r="W318" i="2"/>
  <c r="W258" i="2"/>
  <c r="W248" i="2"/>
  <c r="W231" i="2"/>
  <c r="W227" i="2"/>
  <c r="W262" i="2"/>
  <c r="W247" i="2"/>
  <c r="W245" i="2"/>
  <c r="W329" i="2"/>
  <c r="W255" i="2"/>
  <c r="W251" i="2"/>
  <c r="W241" i="2"/>
  <c r="W237" i="2"/>
  <c r="W212" i="2"/>
  <c r="W184" i="2"/>
  <c r="W180" i="2"/>
  <c r="W176" i="2"/>
  <c r="W172" i="2"/>
  <c r="W168" i="2"/>
  <c r="W224" i="2"/>
  <c r="W313" i="2"/>
  <c r="W307" i="2"/>
  <c r="W235" i="2"/>
  <c r="W222" i="2"/>
  <c r="W210" i="2"/>
  <c r="W202" i="2"/>
  <c r="W194" i="2"/>
  <c r="W271" i="2"/>
  <c r="W284" i="2"/>
  <c r="W274" i="2"/>
  <c r="W261" i="2"/>
  <c r="W300" i="2"/>
  <c r="W295" i="2"/>
  <c r="W335" i="2"/>
  <c r="W305" i="2"/>
  <c r="W433" i="2"/>
  <c r="W293" i="2"/>
  <c r="W254" i="2"/>
  <c r="W252" i="2"/>
  <c r="W242" i="2"/>
  <c r="W238" i="2"/>
  <c r="W186" i="2"/>
  <c r="W182" i="2"/>
  <c r="W178" i="2"/>
  <c r="W447" i="2"/>
  <c r="W282" i="2"/>
  <c r="W236" i="2"/>
  <c r="W211" i="2"/>
  <c r="W323" i="2"/>
  <c r="W286" i="2"/>
  <c r="W244" i="2"/>
  <c r="W232" i="2"/>
  <c r="W195" i="2"/>
  <c r="W161" i="2"/>
  <c r="W144" i="2"/>
  <c r="W303" i="2"/>
  <c r="W214" i="2"/>
  <c r="W199" i="2"/>
  <c r="W175" i="2"/>
  <c r="W167" i="2"/>
  <c r="W164" i="2"/>
  <c r="W158" i="2"/>
  <c r="W228" i="2"/>
  <c r="W203" i="2"/>
  <c r="W219" i="2"/>
  <c r="W170" i="2"/>
  <c r="W155" i="2"/>
  <c r="W145" i="2"/>
  <c r="W207" i="2"/>
  <c r="W183" i="2"/>
  <c r="W173" i="2"/>
  <c r="W216" i="2"/>
  <c r="W190" i="2"/>
  <c r="W192" i="2"/>
  <c r="W188" i="2"/>
  <c r="W181" i="2"/>
  <c r="W159" i="2"/>
  <c r="W149" i="2"/>
  <c r="W135" i="2"/>
  <c r="W131" i="2"/>
  <c r="W127" i="2"/>
  <c r="W310" i="2"/>
  <c r="W265" i="2"/>
  <c r="W246" i="2"/>
  <c r="W234" i="2"/>
  <c r="W230" i="2"/>
  <c r="W250" i="2"/>
  <c r="W200" i="2"/>
  <c r="W171" i="2"/>
  <c r="W226" i="2"/>
  <c r="W223" i="2"/>
  <c r="W156" i="2"/>
  <c r="W150" i="2"/>
  <c r="W146" i="2"/>
  <c r="W137" i="2"/>
  <c r="W185" i="2"/>
  <c r="W162" i="2"/>
  <c r="W154" i="2"/>
  <c r="W148" i="2"/>
  <c r="W179" i="2"/>
  <c r="W166" i="2"/>
  <c r="W160" i="2"/>
  <c r="W142" i="2"/>
  <c r="W130" i="2"/>
  <c r="W117" i="2"/>
  <c r="W107" i="2"/>
  <c r="W206" i="2"/>
  <c r="W191" i="2"/>
  <c r="W138" i="2"/>
  <c r="W133" i="2"/>
  <c r="W121" i="2"/>
  <c r="W111" i="2"/>
  <c r="W264" i="2"/>
  <c r="W187" i="2"/>
  <c r="W153" i="2"/>
  <c r="W128" i="2"/>
  <c r="W108" i="2"/>
  <c r="W98" i="2"/>
  <c r="W215" i="2"/>
  <c r="W151" i="2"/>
  <c r="W136" i="2"/>
  <c r="W125" i="2"/>
  <c r="W115" i="2"/>
  <c r="W165" i="2"/>
  <c r="W157" i="2"/>
  <c r="W147" i="2"/>
  <c r="W122" i="2"/>
  <c r="W105" i="2"/>
  <c r="W220" i="2"/>
  <c r="W141" i="2"/>
  <c r="W196" i="2"/>
  <c r="W177" i="2"/>
  <c r="W169" i="2"/>
  <c r="W132" i="2"/>
  <c r="W123" i="2"/>
  <c r="W218" i="2"/>
  <c r="W208" i="2"/>
  <c r="W174" i="2"/>
  <c r="W152" i="2"/>
  <c r="W113" i="2"/>
  <c r="W103" i="2"/>
  <c r="W139" i="2"/>
  <c r="W129" i="2"/>
  <c r="W119" i="2"/>
  <c r="W112" i="2"/>
  <c r="W74" i="2"/>
  <c r="W143" i="2"/>
  <c r="W126" i="2"/>
  <c r="W83" i="2"/>
  <c r="W80" i="2"/>
  <c r="W77" i="2"/>
  <c r="W51" i="2"/>
  <c r="W41" i="2"/>
  <c r="W31" i="2"/>
  <c r="W114" i="2"/>
  <c r="W101" i="2"/>
  <c r="W86" i="2"/>
  <c r="W99" i="2"/>
  <c r="W97" i="2"/>
  <c r="W92" i="2"/>
  <c r="W89" i="2"/>
  <c r="W204" i="2"/>
  <c r="W134" i="2"/>
  <c r="W75" i="2"/>
  <c r="W72" i="2"/>
  <c r="W69" i="2"/>
  <c r="W116" i="2"/>
  <c r="W109" i="2"/>
  <c r="W95" i="2"/>
  <c r="W78" i="2"/>
  <c r="W118" i="2"/>
  <c r="W90" i="2"/>
  <c r="W58" i="2"/>
  <c r="W163" i="2"/>
  <c r="W102" i="2"/>
  <c r="W93" i="2"/>
  <c r="W120" i="2"/>
  <c r="W240" i="2"/>
  <c r="W198" i="2"/>
  <c r="W96" i="2"/>
  <c r="W91" i="2"/>
  <c r="W88" i="2"/>
  <c r="W85" i="2"/>
  <c r="W124" i="2"/>
  <c r="W28" i="2"/>
  <c r="W11" i="2"/>
  <c r="W19" i="2"/>
  <c r="W47" i="2"/>
  <c r="W42" i="2"/>
  <c r="W21" i="2"/>
  <c r="W60" i="2"/>
  <c r="W56" i="2"/>
  <c r="W54" i="2"/>
  <c r="W82" i="2"/>
  <c r="W79" i="2"/>
  <c r="W76" i="2"/>
  <c r="W34" i="2"/>
  <c r="W18" i="2"/>
  <c r="W8" i="2"/>
  <c r="W71" i="2"/>
  <c r="W62" i="2"/>
  <c r="W45" i="2"/>
  <c r="W37" i="2"/>
  <c r="W25" i="2"/>
  <c r="W40" i="2"/>
  <c r="W94" i="2"/>
  <c r="W64" i="2"/>
  <c r="W52" i="2"/>
  <c r="W106" i="2"/>
  <c r="W87" i="2"/>
  <c r="W84" i="2"/>
  <c r="W81" i="2"/>
  <c r="W73" i="2"/>
  <c r="W66" i="2"/>
  <c r="W50" i="2"/>
  <c r="W48" i="2"/>
  <c r="W43" i="2"/>
  <c r="W35" i="2"/>
  <c r="W32" i="2"/>
  <c r="W29" i="2"/>
  <c r="W140" i="2"/>
  <c r="W110" i="2"/>
  <c r="W38" i="2"/>
  <c r="W26" i="2"/>
  <c r="W16" i="2"/>
  <c r="W15" i="2"/>
  <c r="W70" i="2"/>
  <c r="W68" i="2"/>
  <c r="W59" i="2"/>
  <c r="W57" i="2"/>
  <c r="W55" i="2"/>
  <c r="W23" i="2"/>
  <c r="W13" i="2"/>
  <c r="W9" i="2"/>
  <c r="W100" i="2"/>
  <c r="W63" i="2"/>
  <c r="W61" i="2"/>
  <c r="W46" i="2"/>
  <c r="W104" i="2"/>
  <c r="W53" i="2"/>
  <c r="W20" i="2"/>
  <c r="W5" i="2"/>
  <c r="W36" i="2"/>
  <c r="W33" i="2"/>
  <c r="W30" i="2"/>
  <c r="W10" i="2"/>
  <c r="W17" i="2"/>
  <c r="W27" i="2"/>
  <c r="W12" i="2"/>
  <c r="W67" i="2"/>
  <c r="W65" i="2"/>
  <c r="W49" i="2"/>
  <c r="W44" i="2"/>
  <c r="W39" i="2"/>
  <c r="W24" i="2"/>
  <c r="W7" i="2"/>
  <c r="W14" i="2"/>
  <c r="W22" i="2"/>
  <c r="N7" i="13"/>
  <c r="AB7" i="13"/>
  <c r="Z61" i="14" l="1"/>
  <c r="AK10" i="17"/>
  <c r="AK10" i="25"/>
  <c r="AV11" i="17"/>
  <c r="AV11" i="25"/>
  <c r="AU11" i="17"/>
  <c r="AU11" i="25"/>
  <c r="AT11" i="17"/>
  <c r="AT11" i="25"/>
  <c r="AS11" i="17"/>
  <c r="AS11" i="25"/>
  <c r="AQ11" i="17"/>
  <c r="AQ11" i="25"/>
  <c r="AP11" i="17"/>
  <c r="AP11" i="25"/>
  <c r="AR11" i="17"/>
  <c r="AR11" i="25"/>
  <c r="AK11" i="17"/>
  <c r="AK11" i="25"/>
  <c r="AO11" i="17"/>
  <c r="AO11" i="25"/>
  <c r="AN11" i="17"/>
  <c r="AN11" i="25"/>
  <c r="AM11" i="17"/>
  <c r="AM11" i="25"/>
  <c r="AL11" i="17"/>
  <c r="AL11" i="25"/>
  <c r="AW12" i="17"/>
  <c r="AW12" i="25"/>
  <c r="M35" i="13"/>
  <c r="AN13" i="17"/>
  <c r="AN14" i="17" s="1"/>
  <c r="AN22" i="17" s="1"/>
  <c r="AN50" i="17" s="1"/>
  <c r="AN51" i="17" s="1"/>
  <c r="AN13" i="25"/>
  <c r="AN14" i="25" s="1"/>
  <c r="AN22" i="25" s="1"/>
  <c r="AM13" i="17"/>
  <c r="AM14" i="17" s="1"/>
  <c r="AM22" i="17" s="1"/>
  <c r="AM50" i="17" s="1"/>
  <c r="AM51" i="17" s="1"/>
  <c r="AM13" i="25"/>
  <c r="AM14" i="25" s="1"/>
  <c r="AM22" i="25" s="1"/>
  <c r="AO13" i="17"/>
  <c r="AO14" i="17" s="1"/>
  <c r="AO22" i="17" s="1"/>
  <c r="AO50" i="17" s="1"/>
  <c r="AO51" i="17" s="1"/>
  <c r="AO13" i="25"/>
  <c r="AO14" i="25" s="1"/>
  <c r="AO22" i="25" s="1"/>
  <c r="AL13" i="17"/>
  <c r="AL14" i="17" s="1"/>
  <c r="AL22" i="17" s="1"/>
  <c r="AL50" i="17" s="1"/>
  <c r="AL51" i="17" s="1"/>
  <c r="AL13" i="25"/>
  <c r="AK13" i="17"/>
  <c r="AK14" i="17" s="1"/>
  <c r="AK22" i="17" s="1"/>
  <c r="AK50" i="17" s="1"/>
  <c r="AK13" i="25"/>
  <c r="AK14" i="25" s="1"/>
  <c r="AK22" i="25" s="1"/>
  <c r="AT13" i="17"/>
  <c r="AT14" i="17" s="1"/>
  <c r="AT22" i="17" s="1"/>
  <c r="AT50" i="17" s="1"/>
  <c r="AT51" i="17" s="1"/>
  <c r="AT13" i="25"/>
  <c r="AT14" i="25" s="1"/>
  <c r="AT22" i="25" s="1"/>
  <c r="AU13" i="17"/>
  <c r="AU14" i="17" s="1"/>
  <c r="AU22" i="17" s="1"/>
  <c r="AU50" i="17" s="1"/>
  <c r="AU51" i="17" s="1"/>
  <c r="AU13" i="25"/>
  <c r="AU14" i="25" s="1"/>
  <c r="AU22" i="25" s="1"/>
  <c r="AS13" i="17"/>
  <c r="AS14" i="17" s="1"/>
  <c r="AS22" i="17" s="1"/>
  <c r="AS50" i="17" s="1"/>
  <c r="AS51" i="17" s="1"/>
  <c r="AS13" i="25"/>
  <c r="AS14" i="25" s="1"/>
  <c r="AS22" i="25" s="1"/>
  <c r="AV13" i="17"/>
  <c r="AV14" i="17" s="1"/>
  <c r="AV22" i="17" s="1"/>
  <c r="AV50" i="17" s="1"/>
  <c r="AV51" i="17" s="1"/>
  <c r="AV13" i="25"/>
  <c r="AV14" i="25" s="1"/>
  <c r="AV22" i="25" s="1"/>
  <c r="AR13" i="17"/>
  <c r="AR14" i="17" s="1"/>
  <c r="AR22" i="17" s="1"/>
  <c r="AR50" i="17" s="1"/>
  <c r="AR51" i="17" s="1"/>
  <c r="AR13" i="25"/>
  <c r="AR14" i="25" s="1"/>
  <c r="AR22" i="25" s="1"/>
  <c r="AQ13" i="17"/>
  <c r="AQ14" i="17" s="1"/>
  <c r="AQ22" i="17" s="1"/>
  <c r="AQ50" i="17" s="1"/>
  <c r="AQ51" i="17" s="1"/>
  <c r="AQ13" i="25"/>
  <c r="AQ14" i="25" s="1"/>
  <c r="AQ22" i="25" s="1"/>
  <c r="AP13" i="17"/>
  <c r="AP14" i="17" s="1"/>
  <c r="AP22" i="17" s="1"/>
  <c r="AP50" i="17" s="1"/>
  <c r="AP51" i="17" s="1"/>
  <c r="AP13" i="25"/>
  <c r="AP14" i="25" s="1"/>
  <c r="AP22" i="25" s="1"/>
  <c r="L77" i="14"/>
  <c r="AA33" i="14" a="1"/>
  <c r="AA33" i="14" s="1"/>
  <c r="AA32" i="14" a="1"/>
  <c r="AA32" i="14" s="1"/>
  <c r="AA35" i="14" a="1"/>
  <c r="AA35" i="14" s="1"/>
  <c r="AA49" i="14" s="1"/>
  <c r="AA24" i="14" a="1"/>
  <c r="AA24" i="14" s="1"/>
  <c r="AA53" i="14" s="1"/>
  <c r="AW49" i="13"/>
  <c r="L79" i="14"/>
  <c r="AA49" i="13"/>
  <c r="Z62" i="14"/>
  <c r="M35" i="14" a="1"/>
  <c r="M35" i="14" s="1"/>
  <c r="M32" i="14" a="1"/>
  <c r="M32" i="14" s="1"/>
  <c r="M33" i="14" a="1"/>
  <c r="M33" i="14" s="1"/>
  <c r="L62" i="14"/>
  <c r="L46" i="14"/>
  <c r="L49" i="14"/>
  <c r="M49" i="13"/>
  <c r="L76" i="14"/>
  <c r="L61" i="14"/>
  <c r="Z63" i="14"/>
  <c r="L63" i="14"/>
  <c r="Z44" i="14"/>
  <c r="L48" i="14"/>
  <c r="Y50" i="14"/>
  <c r="Y10" i="17" s="1"/>
  <c r="Z64" i="14"/>
  <c r="Z39" i="14"/>
  <c r="Z48" i="14"/>
  <c r="L64" i="14"/>
  <c r="Z41" i="14"/>
  <c r="Z36" i="14"/>
  <c r="L36" i="14"/>
  <c r="L65" i="14" s="1"/>
  <c r="I10" i="17"/>
  <c r="Z40" i="14"/>
  <c r="Z38" i="14"/>
  <c r="Z45" i="14"/>
  <c r="Z42" i="14"/>
  <c r="AA35" i="13"/>
  <c r="AB20" i="13"/>
  <c r="AB34" i="13"/>
  <c r="N20" i="13"/>
  <c r="N34" i="13"/>
  <c r="M21" i="13"/>
  <c r="AA21" i="13"/>
  <c r="AB17" i="13"/>
  <c r="AB18" i="13"/>
  <c r="AB32" i="13"/>
  <c r="AB31" i="13"/>
  <c r="AB45" i="13"/>
  <c r="AB43" i="13"/>
  <c r="AB44" i="13"/>
  <c r="N18" i="13"/>
  <c r="N17" i="13"/>
  <c r="N32" i="13"/>
  <c r="N31" i="13"/>
  <c r="N10" i="13"/>
  <c r="N13" i="13"/>
  <c r="N12" i="13"/>
  <c r="N15" i="13"/>
  <c r="N11" i="13"/>
  <c r="N16" i="13"/>
  <c r="N14" i="13"/>
  <c r="N44" i="13"/>
  <c r="N43" i="13"/>
  <c r="Z60" i="14"/>
  <c r="Z58" i="14"/>
  <c r="L56" i="14"/>
  <c r="L53" i="14"/>
  <c r="Z56" i="14"/>
  <c r="Z54" i="14"/>
  <c r="Z57" i="14"/>
  <c r="W10" i="25"/>
  <c r="L55" i="14"/>
  <c r="L57" i="14"/>
  <c r="Z53" i="14"/>
  <c r="L58" i="14"/>
  <c r="L59" i="14"/>
  <c r="L60" i="14"/>
  <c r="I11" i="17"/>
  <c r="I11" i="25"/>
  <c r="Z59" i="14"/>
  <c r="J11" i="17"/>
  <c r="J11" i="25"/>
  <c r="W11" i="25"/>
  <c r="W11" i="17"/>
  <c r="K65" i="14"/>
  <c r="L54" i="14"/>
  <c r="Z55" i="14"/>
  <c r="X11" i="25"/>
  <c r="X11" i="17"/>
  <c r="K16" i="17"/>
  <c r="K16" i="25"/>
  <c r="L68" i="14"/>
  <c r="L38" i="14"/>
  <c r="X13" i="17"/>
  <c r="X13" i="25"/>
  <c r="J13" i="17"/>
  <c r="J13" i="25"/>
  <c r="I13" i="17"/>
  <c r="I14" i="17" s="1"/>
  <c r="I13" i="25"/>
  <c r="I14" i="25" s="1"/>
  <c r="Z9" i="17"/>
  <c r="Z9" i="25"/>
  <c r="Y10" i="25"/>
  <c r="L13" i="17"/>
  <c r="L13" i="25"/>
  <c r="W13" i="17"/>
  <c r="W13" i="25"/>
  <c r="Z12" i="17"/>
  <c r="Z12" i="25"/>
  <c r="Y13" i="17"/>
  <c r="Y14" i="17" s="1"/>
  <c r="Y13" i="25"/>
  <c r="Y14" i="25" s="1"/>
  <c r="Z13" i="17"/>
  <c r="Z13" i="25"/>
  <c r="K13" i="17"/>
  <c r="K14" i="17" s="1"/>
  <c r="K13" i="25"/>
  <c r="K14" i="25" s="1"/>
  <c r="L12" i="17"/>
  <c r="L12" i="25"/>
  <c r="L9" i="17"/>
  <c r="L9" i="25"/>
  <c r="K10" i="17"/>
  <c r="K10" i="25"/>
  <c r="AB9" i="13"/>
  <c r="AB23" i="13"/>
  <c r="AB37" i="13"/>
  <c r="AB14" i="13"/>
  <c r="AB11" i="13"/>
  <c r="AB19" i="13"/>
  <c r="AB12" i="13"/>
  <c r="AB13" i="13"/>
  <c r="AB15" i="13"/>
  <c r="AB10" i="13"/>
  <c r="AB16" i="13"/>
  <c r="AB29" i="13"/>
  <c r="AB25" i="13"/>
  <c r="AB30" i="13"/>
  <c r="AB27" i="13"/>
  <c r="AB26" i="13"/>
  <c r="AB28" i="13"/>
  <c r="AB33" i="13"/>
  <c r="AB24" i="13"/>
  <c r="AB47" i="13"/>
  <c r="AB39" i="13"/>
  <c r="AB46" i="13"/>
  <c r="AB42" i="13"/>
  <c r="AB38" i="13"/>
  <c r="AB40" i="13"/>
  <c r="AB41" i="13"/>
  <c r="N9" i="13"/>
  <c r="N23" i="13"/>
  <c r="N37" i="13"/>
  <c r="N19" i="13"/>
  <c r="N24" i="13"/>
  <c r="N26" i="13"/>
  <c r="N27" i="13"/>
  <c r="N30" i="13"/>
  <c r="N25" i="13"/>
  <c r="N29" i="13"/>
  <c r="N28" i="13"/>
  <c r="N33" i="13"/>
  <c r="N38" i="13"/>
  <c r="N40" i="13"/>
  <c r="N47" i="13"/>
  <c r="N45" i="13"/>
  <c r="N46" i="13"/>
  <c r="N42" i="13"/>
  <c r="N41" i="13"/>
  <c r="N39" i="13"/>
  <c r="Z16" i="17"/>
  <c r="L61" i="15"/>
  <c r="AA25" i="14" a="1"/>
  <c r="AA25" i="14" s="1"/>
  <c r="AA39" i="14"/>
  <c r="AA27" i="14" a="1"/>
  <c r="AA27" i="14" s="1"/>
  <c r="AA26" i="14" a="1"/>
  <c r="AA26" i="14" s="1"/>
  <c r="AA40" i="14" s="1"/>
  <c r="AA31" i="14" a="1"/>
  <c r="AA31" i="14" s="1"/>
  <c r="AA28" i="14" a="1"/>
  <c r="AA28" i="14" s="1"/>
  <c r="AA30" i="14" a="1"/>
  <c r="AA30" i="14" s="1"/>
  <c r="AA34" i="14" a="1"/>
  <c r="AA34" i="14" s="1"/>
  <c r="AA29" i="14" a="1"/>
  <c r="AA29" i="14" s="1"/>
  <c r="L74" i="14"/>
  <c r="L70" i="14"/>
  <c r="L78" i="14"/>
  <c r="L72" i="14"/>
  <c r="L71" i="14"/>
  <c r="Y80" i="14"/>
  <c r="K80" i="14"/>
  <c r="L75" i="14"/>
  <c r="L69" i="14"/>
  <c r="L73" i="14"/>
  <c r="M27" i="14" a="1"/>
  <c r="M27" i="14" s="1"/>
  <c r="M28" i="14" a="1"/>
  <c r="M28" i="14" s="1"/>
  <c r="M42" i="14" s="1"/>
  <c r="M34" i="14" a="1"/>
  <c r="M34" i="14" s="1"/>
  <c r="M48" i="14" s="1"/>
  <c r="M26" i="14" a="1"/>
  <c r="M26" i="14" s="1"/>
  <c r="M40" i="14" s="1"/>
  <c r="M30" i="14" a="1"/>
  <c r="M30" i="14" s="1"/>
  <c r="M44" i="14" s="1"/>
  <c r="M25" i="14" a="1"/>
  <c r="M25" i="14" s="1"/>
  <c r="M39" i="14" s="1"/>
  <c r="M29" i="14" a="1"/>
  <c r="M29" i="14" s="1"/>
  <c r="M43" i="14" s="1"/>
  <c r="M31" i="14" a="1"/>
  <c r="M31" i="14" s="1"/>
  <c r="M24" i="14" a="1"/>
  <c r="M24" i="14" s="1"/>
  <c r="AE7" i="14"/>
  <c r="P7" i="14"/>
  <c r="AL448" i="2"/>
  <c r="AL444" i="2"/>
  <c r="AL440" i="2"/>
  <c r="AL436" i="2"/>
  <c r="AL432" i="2"/>
  <c r="AL428" i="2"/>
  <c r="AL424" i="2"/>
  <c r="AL420" i="2"/>
  <c r="AL416" i="2"/>
  <c r="AL412" i="2"/>
  <c r="AL449" i="2"/>
  <c r="AL445" i="2"/>
  <c r="AL441" i="2"/>
  <c r="AL437" i="2"/>
  <c r="AL433" i="2"/>
  <c r="AL429" i="2"/>
  <c r="AL425" i="2"/>
  <c r="AL421" i="2"/>
  <c r="AL417" i="2"/>
  <c r="AL413" i="2"/>
  <c r="AL409" i="2"/>
  <c r="AL405" i="2"/>
  <c r="AL401" i="2"/>
  <c r="AL397" i="2"/>
  <c r="AL393" i="2"/>
  <c r="AL389" i="2"/>
  <c r="AL385" i="2"/>
  <c r="AL381" i="2"/>
  <c r="AL377" i="2"/>
  <c r="AL373" i="2"/>
  <c r="AL369" i="2"/>
  <c r="AL446" i="2"/>
  <c r="AL442" i="2"/>
  <c r="AL438" i="2"/>
  <c r="AL434" i="2"/>
  <c r="AL430" i="2"/>
  <c r="AL426" i="2"/>
  <c r="AL422" i="2"/>
  <c r="AL418" i="2"/>
  <c r="AL414" i="2"/>
  <c r="AL400" i="2"/>
  <c r="AL366" i="2"/>
  <c r="AL363" i="2"/>
  <c r="AL360" i="2"/>
  <c r="AL337" i="2"/>
  <c r="AL333" i="2"/>
  <c r="AL329" i="2"/>
  <c r="AL325" i="2"/>
  <c r="AL321" i="2"/>
  <c r="AL317" i="2"/>
  <c r="AL313" i="2"/>
  <c r="AL309" i="2"/>
  <c r="AL305" i="2"/>
  <c r="AL301" i="2"/>
  <c r="AL297" i="2"/>
  <c r="AL293" i="2"/>
  <c r="AL396" i="2"/>
  <c r="AL387" i="2"/>
  <c r="AL380" i="2"/>
  <c r="AL371" i="2"/>
  <c r="AL443" i="2"/>
  <c r="AL394" i="2"/>
  <c r="AL378" i="2"/>
  <c r="AL349" i="2"/>
  <c r="AL346" i="2"/>
  <c r="AL343" i="2"/>
  <c r="AL340" i="2"/>
  <c r="AL439" i="2"/>
  <c r="AL411" i="2"/>
  <c r="AL407" i="2"/>
  <c r="AL392" i="2"/>
  <c r="AL383" i="2"/>
  <c r="AL376" i="2"/>
  <c r="AL447" i="2"/>
  <c r="AL435" i="2"/>
  <c r="AL403" i="2"/>
  <c r="AL390" i="2"/>
  <c r="AL374" i="2"/>
  <c r="AL367" i="2"/>
  <c r="AL364" i="2"/>
  <c r="AL341" i="2"/>
  <c r="AL338" i="2"/>
  <c r="AL423" i="2"/>
  <c r="AL399" i="2"/>
  <c r="AL415" i="2"/>
  <c r="AL353" i="2"/>
  <c r="AL350" i="2"/>
  <c r="AL347" i="2"/>
  <c r="AL344" i="2"/>
  <c r="AL335" i="2"/>
  <c r="AL331" i="2"/>
  <c r="AL327" i="2"/>
  <c r="AL323" i="2"/>
  <c r="AL319" i="2"/>
  <c r="AL431" i="2"/>
  <c r="AL395" i="2"/>
  <c r="AL388" i="2"/>
  <c r="AL379" i="2"/>
  <c r="AL372" i="2"/>
  <c r="AL386" i="2"/>
  <c r="AL370" i="2"/>
  <c r="AL365" i="2"/>
  <c r="AL362" i="2"/>
  <c r="AL359" i="2"/>
  <c r="AL356" i="2"/>
  <c r="AL410" i="2"/>
  <c r="AL406" i="2"/>
  <c r="AL408" i="2"/>
  <c r="AL310" i="2"/>
  <c r="AL307" i="2"/>
  <c r="AL304" i="2"/>
  <c r="AL382" i="2"/>
  <c r="AL290" i="2"/>
  <c r="AL286" i="2"/>
  <c r="AL282" i="2"/>
  <c r="AL278" i="2"/>
  <c r="AL274" i="2"/>
  <c r="AL270" i="2"/>
  <c r="AL266" i="2"/>
  <c r="AL262" i="2"/>
  <c r="AL258" i="2"/>
  <c r="AL254" i="2"/>
  <c r="AL250" i="2"/>
  <c r="AL246" i="2"/>
  <c r="AL242" i="2"/>
  <c r="AL238" i="2"/>
  <c r="AL234" i="2"/>
  <c r="AL368" i="2"/>
  <c r="AL332" i="2"/>
  <c r="AL330" i="2"/>
  <c r="AL328" i="2"/>
  <c r="AL326" i="2"/>
  <c r="AL324" i="2"/>
  <c r="AL322" i="2"/>
  <c r="AL320" i="2"/>
  <c r="AL318" i="2"/>
  <c r="AL302" i="2"/>
  <c r="AL299" i="2"/>
  <c r="AL296" i="2"/>
  <c r="AL334" i="2"/>
  <c r="AL316" i="2"/>
  <c r="AL398" i="2"/>
  <c r="AL391" i="2"/>
  <c r="AL375" i="2"/>
  <c r="AL361" i="2"/>
  <c r="AL358" i="2"/>
  <c r="AL355" i="2"/>
  <c r="AL352" i="2"/>
  <c r="AL342" i="2"/>
  <c r="AL339" i="2"/>
  <c r="AL314" i="2"/>
  <c r="AL404" i="2"/>
  <c r="AL345" i="2"/>
  <c r="AL336" i="2"/>
  <c r="AL294" i="2"/>
  <c r="AL291" i="2"/>
  <c r="AL402" i="2"/>
  <c r="AL384" i="2"/>
  <c r="AL351" i="2"/>
  <c r="AL315" i="2"/>
  <c r="AL298" i="2"/>
  <c r="AL295" i="2"/>
  <c r="AL348" i="2"/>
  <c r="AL285" i="2"/>
  <c r="AL225" i="2"/>
  <c r="AL215" i="2"/>
  <c r="AL273" i="2"/>
  <c r="AL260" i="2"/>
  <c r="AL256" i="2"/>
  <c r="AL235" i="2"/>
  <c r="AL232" i="2"/>
  <c r="AL205" i="2"/>
  <c r="AL201" i="2"/>
  <c r="AL197" i="2"/>
  <c r="AL193" i="2"/>
  <c r="AL189" i="2"/>
  <c r="AL185" i="2"/>
  <c r="AL181" i="2"/>
  <c r="AL177" i="2"/>
  <c r="AL173" i="2"/>
  <c r="AL169" i="2"/>
  <c r="AL165" i="2"/>
  <c r="AL357" i="2"/>
  <c r="AL287" i="2"/>
  <c r="AL275" i="2"/>
  <c r="AL264" i="2"/>
  <c r="AL249" i="2"/>
  <c r="AL222" i="2"/>
  <c r="AL212" i="2"/>
  <c r="AL268" i="2"/>
  <c r="AL244" i="2"/>
  <c r="AL241" i="2"/>
  <c r="AL229" i="2"/>
  <c r="AL219" i="2"/>
  <c r="AL292" i="2"/>
  <c r="AL284" i="2"/>
  <c r="AL277" i="2"/>
  <c r="AL226" i="2"/>
  <c r="AL216" i="2"/>
  <c r="AL202" i="2"/>
  <c r="AL198" i="2"/>
  <c r="AL194" i="2"/>
  <c r="AL190" i="2"/>
  <c r="AL186" i="2"/>
  <c r="AL182" i="2"/>
  <c r="AL178" i="2"/>
  <c r="AL174" i="2"/>
  <c r="AL170" i="2"/>
  <c r="AL166" i="2"/>
  <c r="AL162" i="2"/>
  <c r="AL158" i="2"/>
  <c r="AL154" i="2"/>
  <c r="AL150" i="2"/>
  <c r="AL146" i="2"/>
  <c r="AL142" i="2"/>
  <c r="AL138" i="2"/>
  <c r="AL134" i="2"/>
  <c r="AL130" i="2"/>
  <c r="AL126" i="2"/>
  <c r="AL122" i="2"/>
  <c r="AL118" i="2"/>
  <c r="AL114" i="2"/>
  <c r="AL110" i="2"/>
  <c r="AL106" i="2"/>
  <c r="AL102" i="2"/>
  <c r="AL98" i="2"/>
  <c r="AL94" i="2"/>
  <c r="AL90" i="2"/>
  <c r="AL86" i="2"/>
  <c r="AL427" i="2"/>
  <c r="AL289" i="2"/>
  <c r="AL279" i="2"/>
  <c r="AL272" i="2"/>
  <c r="AL223" i="2"/>
  <c r="AL206" i="2"/>
  <c r="AL354" i="2"/>
  <c r="AL306" i="2"/>
  <c r="AL230" i="2"/>
  <c r="AL220" i="2"/>
  <c r="AL303" i="2"/>
  <c r="AL300" i="2"/>
  <c r="AL276" i="2"/>
  <c r="AL245" i="2"/>
  <c r="AL227" i="2"/>
  <c r="AL210" i="2"/>
  <c r="AL203" i="2"/>
  <c r="AL199" i="2"/>
  <c r="AL195" i="2"/>
  <c r="AL191" i="2"/>
  <c r="AL187" i="2"/>
  <c r="AL312" i="2"/>
  <c r="AL288" i="2"/>
  <c r="AL281" i="2"/>
  <c r="AL259" i="2"/>
  <c r="AL257" i="2"/>
  <c r="AL255" i="2"/>
  <c r="AL217" i="2"/>
  <c r="AL207" i="2"/>
  <c r="AL263" i="2"/>
  <c r="AL261" i="2"/>
  <c r="AL248" i="2"/>
  <c r="AL224" i="2"/>
  <c r="AL283" i="2"/>
  <c r="AL267" i="2"/>
  <c r="AL265" i="2"/>
  <c r="AL253" i="2"/>
  <c r="AL251" i="2"/>
  <c r="AL111" i="2"/>
  <c r="AL84" i="2"/>
  <c r="AL80" i="2"/>
  <c r="AL76" i="2"/>
  <c r="AL243" i="2"/>
  <c r="AL236" i="2"/>
  <c r="AL183" i="2"/>
  <c r="AL176" i="2"/>
  <c r="AL167" i="2"/>
  <c r="AL147" i="2"/>
  <c r="AL144" i="2"/>
  <c r="AL141" i="2"/>
  <c r="AL101" i="2"/>
  <c r="AL91" i="2"/>
  <c r="AL200" i="2"/>
  <c r="AL108" i="2"/>
  <c r="AL311" i="2"/>
  <c r="AL239" i="2"/>
  <c r="AL213" i="2"/>
  <c r="AL159" i="2"/>
  <c r="AL156" i="2"/>
  <c r="AL153" i="2"/>
  <c r="AL127" i="2"/>
  <c r="AL124" i="2"/>
  <c r="AL121" i="2"/>
  <c r="AL115" i="2"/>
  <c r="AL88" i="2"/>
  <c r="AL280" i="2"/>
  <c r="AL271" i="2"/>
  <c r="AL209" i="2"/>
  <c r="AL179" i="2"/>
  <c r="AL172" i="2"/>
  <c r="AL139" i="2"/>
  <c r="AL136" i="2"/>
  <c r="AL133" i="2"/>
  <c r="AL112" i="2"/>
  <c r="AL85" i="2"/>
  <c r="AL92" i="2"/>
  <c r="AL269" i="2"/>
  <c r="AL196" i="2"/>
  <c r="AL308" i="2"/>
  <c r="AL231" i="2"/>
  <c r="AL228" i="2"/>
  <c r="AL116" i="2"/>
  <c r="AL184" i="2"/>
  <c r="AL175" i="2"/>
  <c r="AL168" i="2"/>
  <c r="AL163" i="2"/>
  <c r="AL160" i="2"/>
  <c r="AL157" i="2"/>
  <c r="AL131" i="2"/>
  <c r="AL128" i="2"/>
  <c r="AL125" i="2"/>
  <c r="AL96" i="2"/>
  <c r="AL188" i="2"/>
  <c r="AL113" i="2"/>
  <c r="AL221" i="2"/>
  <c r="AL218" i="2"/>
  <c r="AL211" i="2"/>
  <c r="AL208" i="2"/>
  <c r="AL143" i="2"/>
  <c r="AL140" i="2"/>
  <c r="AL137" i="2"/>
  <c r="AL93" i="2"/>
  <c r="AL237" i="2"/>
  <c r="AL214" i="2"/>
  <c r="AL204" i="2"/>
  <c r="AL192" i="2"/>
  <c r="AL180" i="2"/>
  <c r="AL171" i="2"/>
  <c r="AL123" i="2"/>
  <c r="AL72" i="2"/>
  <c r="AL69" i="2"/>
  <c r="AL66" i="2"/>
  <c r="AL151" i="2"/>
  <c r="AL105" i="2"/>
  <c r="AL100" i="2"/>
  <c r="AL63" i="2"/>
  <c r="AL60" i="2"/>
  <c r="AL57" i="2"/>
  <c r="AL54" i="2"/>
  <c r="AL247" i="2"/>
  <c r="AL95" i="2"/>
  <c r="AL75" i="2"/>
  <c r="AL51" i="2"/>
  <c r="AL48" i="2"/>
  <c r="AL45" i="2"/>
  <c r="AL119" i="2"/>
  <c r="AL78" i="2"/>
  <c r="AL39" i="2"/>
  <c r="AL36" i="2"/>
  <c r="AL33" i="2"/>
  <c r="AL161" i="2"/>
  <c r="AL107" i="2"/>
  <c r="AL73" i="2"/>
  <c r="AL70" i="2"/>
  <c r="AL27" i="2"/>
  <c r="AL23" i="2"/>
  <c r="AL19" i="2"/>
  <c r="AL49" i="2"/>
  <c r="AL46" i="2"/>
  <c r="AL233" i="2"/>
  <c r="AL129" i="2"/>
  <c r="AL97" i="2"/>
  <c r="AL83" i="2"/>
  <c r="AL81" i="2"/>
  <c r="AL67" i="2"/>
  <c r="AL64" i="2"/>
  <c r="AL61" i="2"/>
  <c r="AL58" i="2"/>
  <c r="AL15" i="2"/>
  <c r="AL11" i="2"/>
  <c r="AL7" i="2"/>
  <c r="AL164" i="2"/>
  <c r="AL55" i="2"/>
  <c r="AL52" i="2"/>
  <c r="AL109" i="2"/>
  <c r="AL104" i="2"/>
  <c r="AL99" i="2"/>
  <c r="AL43" i="2"/>
  <c r="AL40" i="2"/>
  <c r="AL37" i="2"/>
  <c r="AL132" i="2"/>
  <c r="AL87" i="2"/>
  <c r="AL31" i="2"/>
  <c r="AL149" i="2"/>
  <c r="AL79" i="2"/>
  <c r="AL252" i="2"/>
  <c r="AL240" i="2"/>
  <c r="AL74" i="2"/>
  <c r="AL71" i="2"/>
  <c r="AL68" i="2"/>
  <c r="AL65" i="2"/>
  <c r="AL62" i="2"/>
  <c r="AL28" i="2"/>
  <c r="AL152" i="2"/>
  <c r="AL135" i="2"/>
  <c r="AL117" i="2"/>
  <c r="AL89" i="2"/>
  <c r="AL59" i="2"/>
  <c r="AL56" i="2"/>
  <c r="AL53" i="2"/>
  <c r="AL50" i="2"/>
  <c r="AL145" i="2"/>
  <c r="AL103" i="2"/>
  <c r="AL77" i="2"/>
  <c r="AL47" i="2"/>
  <c r="AL44" i="2"/>
  <c r="AL41" i="2"/>
  <c r="AL38" i="2"/>
  <c r="AL419" i="2"/>
  <c r="AL155" i="2"/>
  <c r="AL42" i="2"/>
  <c r="AL21" i="2"/>
  <c r="AL35" i="2"/>
  <c r="AL30" i="2"/>
  <c r="AM4" i="2"/>
  <c r="AL6" i="2"/>
  <c r="AL25" i="2"/>
  <c r="AL8" i="2"/>
  <c r="AL32" i="2"/>
  <c r="AL10" i="2"/>
  <c r="AL12" i="2"/>
  <c r="AL22" i="2"/>
  <c r="AL120" i="2"/>
  <c r="AL148" i="2"/>
  <c r="AL29" i="2"/>
  <c r="AL14" i="2"/>
  <c r="AL20" i="2"/>
  <c r="AL16" i="2"/>
  <c r="AL9" i="2"/>
  <c r="AL34" i="2"/>
  <c r="AL18" i="2"/>
  <c r="AL17" i="2"/>
  <c r="AL5" i="2"/>
  <c r="AL24" i="2"/>
  <c r="AL13" i="2"/>
  <c r="AL26" i="2"/>
  <c r="AL82" i="2"/>
  <c r="Y4" i="2"/>
  <c r="X446" i="2"/>
  <c r="X442" i="2"/>
  <c r="X438" i="2"/>
  <c r="X434" i="2"/>
  <c r="X430" i="2"/>
  <c r="X426" i="2"/>
  <c r="X422" i="2"/>
  <c r="X418" i="2"/>
  <c r="X414" i="2"/>
  <c r="X410" i="2"/>
  <c r="X406" i="2"/>
  <c r="X402" i="2"/>
  <c r="X398" i="2"/>
  <c r="X394" i="2"/>
  <c r="X390" i="2"/>
  <c r="X386" i="2"/>
  <c r="X382" i="2"/>
  <c r="X378" i="2"/>
  <c r="X374" i="2"/>
  <c r="X370" i="2"/>
  <c r="X366" i="2"/>
  <c r="X362" i="2"/>
  <c r="X358" i="2"/>
  <c r="X354" i="2"/>
  <c r="X447" i="2"/>
  <c r="X443" i="2"/>
  <c r="X439" i="2"/>
  <c r="X435" i="2"/>
  <c r="X431" i="2"/>
  <c r="X427" i="2"/>
  <c r="X423" i="2"/>
  <c r="X419" i="2"/>
  <c r="X415" i="2"/>
  <c r="X411" i="2"/>
  <c r="X448" i="2"/>
  <c r="X444" i="2"/>
  <c r="X440" i="2"/>
  <c r="X436" i="2"/>
  <c r="X432" i="2"/>
  <c r="X428" i="2"/>
  <c r="X424" i="2"/>
  <c r="X420" i="2"/>
  <c r="X416" i="2"/>
  <c r="X412" i="2"/>
  <c r="X408" i="2"/>
  <c r="X404" i="2"/>
  <c r="X400" i="2"/>
  <c r="X396" i="2"/>
  <c r="X392" i="2"/>
  <c r="X388" i="2"/>
  <c r="X384" i="2"/>
  <c r="X380" i="2"/>
  <c r="X395" i="2"/>
  <c r="X441" i="2"/>
  <c r="X383" i="2"/>
  <c r="X369" i="2"/>
  <c r="X363" i="2"/>
  <c r="X365" i="2"/>
  <c r="X359" i="2"/>
  <c r="X346" i="2"/>
  <c r="X407" i="2"/>
  <c r="X397" i="2"/>
  <c r="X421" i="2"/>
  <c r="X385" i="2"/>
  <c r="X357" i="2"/>
  <c r="X343" i="2"/>
  <c r="X445" i="2"/>
  <c r="X417" i="2"/>
  <c r="X399" i="2"/>
  <c r="X355" i="2"/>
  <c r="X340" i="2"/>
  <c r="X425" i="2"/>
  <c r="X387" i="2"/>
  <c r="X376" i="2"/>
  <c r="X350" i="2"/>
  <c r="X413" i="2"/>
  <c r="X372" i="2"/>
  <c r="X429" i="2"/>
  <c r="X401" i="2"/>
  <c r="X368" i="2"/>
  <c r="X409" i="2"/>
  <c r="X389" i="2"/>
  <c r="X449" i="2"/>
  <c r="X433" i="2"/>
  <c r="X437" i="2"/>
  <c r="X379" i="2"/>
  <c r="X345" i="2"/>
  <c r="X352" i="2"/>
  <c r="X342" i="2"/>
  <c r="X405" i="2"/>
  <c r="X338" i="2"/>
  <c r="X336" i="2"/>
  <c r="X391" i="2"/>
  <c r="X334" i="2"/>
  <c r="X304" i="2"/>
  <c r="X332" i="2"/>
  <c r="X315" i="2"/>
  <c r="X313" i="2"/>
  <c r="X295" i="2"/>
  <c r="X287" i="2"/>
  <c r="X284" i="2"/>
  <c r="X403" i="2"/>
  <c r="X375" i="2"/>
  <c r="X328" i="2"/>
  <c r="X311" i="2"/>
  <c r="X309" i="2"/>
  <c r="X272" i="2"/>
  <c r="X268" i="2"/>
  <c r="X264" i="2"/>
  <c r="X260" i="2"/>
  <c r="X256" i="2"/>
  <c r="X252" i="2"/>
  <c r="X248" i="2"/>
  <c r="X244" i="2"/>
  <c r="X240" i="2"/>
  <c r="X236" i="2"/>
  <c r="X232" i="2"/>
  <c r="X371" i="2"/>
  <c r="X364" i="2"/>
  <c r="X356" i="2"/>
  <c r="X347" i="2"/>
  <c r="X326" i="2"/>
  <c r="X300" i="2"/>
  <c r="X293" i="2"/>
  <c r="X349" i="2"/>
  <c r="X337" i="2"/>
  <c r="X324" i="2"/>
  <c r="X361" i="2"/>
  <c r="X351" i="2"/>
  <c r="X367" i="2"/>
  <c r="X377" i="2"/>
  <c r="X360" i="2"/>
  <c r="X327" i="2"/>
  <c r="X325" i="2"/>
  <c r="X312" i="2"/>
  <c r="X294" i="2"/>
  <c r="X289" i="2"/>
  <c r="X286" i="2"/>
  <c r="X283" i="2"/>
  <c r="X280" i="2"/>
  <c r="X274" i="2"/>
  <c r="X302" i="2"/>
  <c r="X297" i="2"/>
  <c r="X290" i="2"/>
  <c r="X341" i="2"/>
  <c r="X317" i="2"/>
  <c r="X266" i="2"/>
  <c r="X239" i="2"/>
  <c r="X331" i="2"/>
  <c r="X322" i="2"/>
  <c r="X299" i="2"/>
  <c r="X246" i="2"/>
  <c r="X292" i="2"/>
  <c r="X285" i="2"/>
  <c r="X263" i="2"/>
  <c r="X243" i="2"/>
  <c r="X233" i="2"/>
  <c r="X353" i="2"/>
  <c r="X344" i="2"/>
  <c r="X319" i="2"/>
  <c r="X314" i="2"/>
  <c r="X306" i="2"/>
  <c r="X301" i="2"/>
  <c r="X281" i="2"/>
  <c r="X279" i="2"/>
  <c r="X250" i="2"/>
  <c r="X330" i="2"/>
  <c r="X296" i="2"/>
  <c r="X277" i="2"/>
  <c r="X333" i="2"/>
  <c r="X348" i="2"/>
  <c r="X321" i="2"/>
  <c r="X316" i="2"/>
  <c r="X308" i="2"/>
  <c r="X305" i="2"/>
  <c r="X303" i="2"/>
  <c r="X323" i="2"/>
  <c r="X310" i="2"/>
  <c r="X282" i="2"/>
  <c r="X271" i="2"/>
  <c r="X265" i="2"/>
  <c r="X238" i="2"/>
  <c r="X373" i="2"/>
  <c r="X339" i="2"/>
  <c r="X269" i="2"/>
  <c r="X247" i="2"/>
  <c r="X245" i="2"/>
  <c r="X329" i="2"/>
  <c r="X275" i="2"/>
  <c r="X255" i="2"/>
  <c r="X253" i="2"/>
  <c r="X251" i="2"/>
  <c r="X249" i="2"/>
  <c r="X241" i="2"/>
  <c r="X237" i="2"/>
  <c r="X257" i="2"/>
  <c r="X224" i="2"/>
  <c r="X217" i="2"/>
  <c r="X207" i="2"/>
  <c r="X199" i="2"/>
  <c r="X191" i="2"/>
  <c r="X188" i="2"/>
  <c r="X307" i="2"/>
  <c r="X235" i="2"/>
  <c r="X222" i="2"/>
  <c r="X231" i="2"/>
  <c r="X381" i="2"/>
  <c r="X261" i="2"/>
  <c r="X259" i="2"/>
  <c r="X229" i="2"/>
  <c r="X215" i="2"/>
  <c r="X185" i="2"/>
  <c r="X181" i="2"/>
  <c r="X177" i="2"/>
  <c r="X173" i="2"/>
  <c r="X169" i="2"/>
  <c r="X165" i="2"/>
  <c r="X161" i="2"/>
  <c r="X393" i="2"/>
  <c r="X320" i="2"/>
  <c r="X335" i="2"/>
  <c r="X227" i="2"/>
  <c r="X278" i="2"/>
  <c r="X318" i="2"/>
  <c r="X288" i="2"/>
  <c r="X211" i="2"/>
  <c r="X203" i="2"/>
  <c r="X195" i="2"/>
  <c r="X298" i="2"/>
  <c r="X267" i="2"/>
  <c r="X234" i="2"/>
  <c r="X230" i="2"/>
  <c r="X223" i="2"/>
  <c r="X291" i="2"/>
  <c r="X172" i="2"/>
  <c r="X151" i="2"/>
  <c r="X141" i="2"/>
  <c r="X276" i="2"/>
  <c r="X228" i="2"/>
  <c r="X212" i="2"/>
  <c r="X205" i="2"/>
  <c r="X201" i="2"/>
  <c r="X180" i="2"/>
  <c r="X148" i="2"/>
  <c r="X138" i="2"/>
  <c r="X134" i="2"/>
  <c r="X262" i="2"/>
  <c r="X219" i="2"/>
  <c r="X183" i="2"/>
  <c r="X178" i="2"/>
  <c r="X216" i="2"/>
  <c r="X190" i="2"/>
  <c r="X162" i="2"/>
  <c r="X152" i="2"/>
  <c r="X273" i="2"/>
  <c r="X221" i="2"/>
  <c r="X209" i="2"/>
  <c r="X192" i="2"/>
  <c r="X242" i="2"/>
  <c r="X198" i="2"/>
  <c r="X194" i="2"/>
  <c r="X139" i="2"/>
  <c r="X218" i="2"/>
  <c r="X206" i="2"/>
  <c r="X202" i="2"/>
  <c r="X179" i="2"/>
  <c r="X208" i="2"/>
  <c r="X154" i="2"/>
  <c r="X135" i="2"/>
  <c r="X182" i="2"/>
  <c r="X171" i="2"/>
  <c r="X166" i="2"/>
  <c r="X160" i="2"/>
  <c r="X158" i="2"/>
  <c r="X142" i="2"/>
  <c r="X130" i="2"/>
  <c r="X176" i="2"/>
  <c r="X164" i="2"/>
  <c r="X144" i="2"/>
  <c r="X124" i="2"/>
  <c r="X114" i="2"/>
  <c r="X97" i="2"/>
  <c r="X168" i="2"/>
  <c r="X254" i="2"/>
  <c r="X118" i="2"/>
  <c r="X101" i="2"/>
  <c r="X187" i="2"/>
  <c r="X184" i="2"/>
  <c r="X149" i="2"/>
  <c r="X136" i="2"/>
  <c r="X131" i="2"/>
  <c r="X125" i="2"/>
  <c r="X115" i="2"/>
  <c r="X170" i="2"/>
  <c r="X159" i="2"/>
  <c r="X157" i="2"/>
  <c r="X155" i="2"/>
  <c r="X147" i="2"/>
  <c r="X145" i="2"/>
  <c r="X122" i="2"/>
  <c r="X105" i="2"/>
  <c r="X220" i="2"/>
  <c r="X210" i="2"/>
  <c r="X197" i="2"/>
  <c r="X163" i="2"/>
  <c r="X143" i="2"/>
  <c r="X112" i="2"/>
  <c r="X102" i="2"/>
  <c r="X186" i="2"/>
  <c r="X175" i="2"/>
  <c r="X204" i="2"/>
  <c r="X200" i="2"/>
  <c r="X270" i="2"/>
  <c r="X189" i="2"/>
  <c r="X213" i="2"/>
  <c r="X174" i="2"/>
  <c r="X113" i="2"/>
  <c r="X258" i="2"/>
  <c r="X225" i="2"/>
  <c r="X156" i="2"/>
  <c r="X150" i="2"/>
  <c r="X146" i="2"/>
  <c r="X137" i="2"/>
  <c r="X120" i="2"/>
  <c r="X110" i="2"/>
  <c r="X93" i="2"/>
  <c r="X196" i="2"/>
  <c r="X126" i="2"/>
  <c r="X83" i="2"/>
  <c r="X80" i="2"/>
  <c r="X77" i="2"/>
  <c r="X51" i="2"/>
  <c r="X41" i="2"/>
  <c r="X167" i="2"/>
  <c r="X86" i="2"/>
  <c r="X54" i="2"/>
  <c r="X48" i="2"/>
  <c r="X153" i="2"/>
  <c r="X103" i="2"/>
  <c r="X99" i="2"/>
  <c r="X92" i="2"/>
  <c r="X89" i="2"/>
  <c r="X63" i="2"/>
  <c r="X60" i="2"/>
  <c r="X121" i="2"/>
  <c r="X66" i="2"/>
  <c r="X128" i="2"/>
  <c r="X193" i="2"/>
  <c r="X123" i="2"/>
  <c r="X116" i="2"/>
  <c r="X109" i="2"/>
  <c r="X107" i="2"/>
  <c r="X95" i="2"/>
  <c r="X78" i="2"/>
  <c r="X87" i="2"/>
  <c r="X84" i="2"/>
  <c r="X81" i="2"/>
  <c r="X111" i="2"/>
  <c r="X67" i="2"/>
  <c r="X64" i="2"/>
  <c r="X61" i="2"/>
  <c r="X46" i="2"/>
  <c r="X214" i="2"/>
  <c r="X133" i="2"/>
  <c r="X127" i="2"/>
  <c r="X226" i="2"/>
  <c r="X132" i="2"/>
  <c r="X117" i="2"/>
  <c r="X69" i="2"/>
  <c r="X47" i="2"/>
  <c r="X42" i="2"/>
  <c r="X98" i="2"/>
  <c r="X91" i="2"/>
  <c r="X88" i="2"/>
  <c r="X85" i="2"/>
  <c r="X82" i="2"/>
  <c r="X79" i="2"/>
  <c r="X76" i="2"/>
  <c r="X58" i="2"/>
  <c r="X56" i="2"/>
  <c r="X31" i="2"/>
  <c r="X28" i="2"/>
  <c r="X11" i="2"/>
  <c r="X34" i="2"/>
  <c r="X35" i="2"/>
  <c r="X94" i="2"/>
  <c r="X71" i="2"/>
  <c r="X62" i="2"/>
  <c r="X45" i="2"/>
  <c r="X37" i="2"/>
  <c r="X25" i="2"/>
  <c r="X52" i="2"/>
  <c r="X40" i="2"/>
  <c r="X106" i="2"/>
  <c r="X73" i="2"/>
  <c r="X50" i="2"/>
  <c r="X90" i="2"/>
  <c r="X140" i="2"/>
  <c r="X75" i="2"/>
  <c r="X16" i="2"/>
  <c r="X70" i="2"/>
  <c r="X68" i="2"/>
  <c r="X59" i="2"/>
  <c r="X57" i="2"/>
  <c r="X55" i="2"/>
  <c r="X26" i="2"/>
  <c r="X129" i="2"/>
  <c r="X100" i="2"/>
  <c r="X23" i="2"/>
  <c r="X13" i="2"/>
  <c r="X20" i="2"/>
  <c r="X22" i="2"/>
  <c r="X104" i="2"/>
  <c r="X96" i="2"/>
  <c r="X72" i="2"/>
  <c r="X53" i="2"/>
  <c r="X36" i="2"/>
  <c r="X33" i="2"/>
  <c r="X30" i="2"/>
  <c r="X10" i="2"/>
  <c r="X27" i="2"/>
  <c r="X17" i="2"/>
  <c r="X7" i="2"/>
  <c r="X44" i="2"/>
  <c r="X18" i="2"/>
  <c r="X65" i="2"/>
  <c r="X49" i="2"/>
  <c r="X39" i="2"/>
  <c r="X24" i="2"/>
  <c r="X8" i="2"/>
  <c r="X15" i="2"/>
  <c r="X5" i="2"/>
  <c r="X29" i="2"/>
  <c r="X119" i="2"/>
  <c r="X108" i="2"/>
  <c r="X74" i="2"/>
  <c r="X14" i="2"/>
  <c r="X21" i="2"/>
  <c r="X12" i="2"/>
  <c r="X43" i="2"/>
  <c r="X32" i="2"/>
  <c r="X19" i="2"/>
  <c r="X9" i="2"/>
  <c r="X38" i="2"/>
  <c r="O7" i="13"/>
  <c r="AC7" i="13"/>
  <c r="AW50" i="17" l="1"/>
  <c r="AK51" i="17"/>
  <c r="AL14" i="25"/>
  <c r="AL22" i="25" s="1"/>
  <c r="AW13" i="25"/>
  <c r="AW14" i="25" s="1"/>
  <c r="AW22" i="25" s="1"/>
  <c r="AW13" i="17"/>
  <c r="AW14" i="17" s="1"/>
  <c r="AW22" i="17" s="1"/>
  <c r="AA61" i="14"/>
  <c r="N35" i="14" a="1"/>
  <c r="N35" i="14" s="1"/>
  <c r="N49" i="14" s="1"/>
  <c r="N32" i="14" a="1"/>
  <c r="N32" i="14" s="1"/>
  <c r="N46" i="14" s="1"/>
  <c r="N33" i="14" a="1"/>
  <c r="N33" i="14" s="1"/>
  <c r="N77" i="14" s="1"/>
  <c r="N49" i="13"/>
  <c r="M79" i="14"/>
  <c r="M77" i="14"/>
  <c r="AB32" i="14" a="1"/>
  <c r="AB32" i="14" s="1"/>
  <c r="AB46" i="14" s="1"/>
  <c r="AB35" i="14" a="1"/>
  <c r="AB35" i="14" s="1"/>
  <c r="AB49" i="14" s="1"/>
  <c r="AB33" i="14" a="1"/>
  <c r="AB33" i="14" s="1"/>
  <c r="AB47" i="14" s="1"/>
  <c r="AA62" i="14"/>
  <c r="M47" i="14"/>
  <c r="M62" i="14"/>
  <c r="M46" i="14"/>
  <c r="M61" i="14"/>
  <c r="M49" i="14"/>
  <c r="AA46" i="14"/>
  <c r="AA47" i="14"/>
  <c r="M76" i="14"/>
  <c r="AB49" i="13"/>
  <c r="M63" i="14"/>
  <c r="AA63" i="14"/>
  <c r="M64" i="14"/>
  <c r="AA64" i="14"/>
  <c r="M38" i="14"/>
  <c r="M36" i="14"/>
  <c r="M50" i="14" s="1"/>
  <c r="AA36" i="14"/>
  <c r="AA50" i="14" s="1"/>
  <c r="AA38" i="14"/>
  <c r="Z50" i="14"/>
  <c r="Z10" i="17" s="1"/>
  <c r="AA48" i="14"/>
  <c r="AA44" i="14"/>
  <c r="AA42" i="14"/>
  <c r="AA45" i="14"/>
  <c r="AA41" i="14"/>
  <c r="O20" i="13"/>
  <c r="O34" i="13"/>
  <c r="N35" i="13"/>
  <c r="AC20" i="13"/>
  <c r="AC34" i="13"/>
  <c r="AB35" i="13"/>
  <c r="AB21" i="13"/>
  <c r="N21" i="13"/>
  <c r="AC17" i="13"/>
  <c r="AC18" i="13"/>
  <c r="AC32" i="13"/>
  <c r="AC31" i="13"/>
  <c r="AC45" i="13"/>
  <c r="AC44" i="13"/>
  <c r="AC43" i="13"/>
  <c r="O17" i="13"/>
  <c r="O18" i="13"/>
  <c r="O31" i="13"/>
  <c r="O32" i="13"/>
  <c r="O12" i="13"/>
  <c r="O11" i="13"/>
  <c r="O10" i="13"/>
  <c r="O13" i="13"/>
  <c r="O14" i="13"/>
  <c r="O15" i="13"/>
  <c r="O16" i="13"/>
  <c r="O44" i="13"/>
  <c r="O43" i="13"/>
  <c r="L14" i="25"/>
  <c r="L14" i="17"/>
  <c r="AA58" i="14"/>
  <c r="M56" i="14"/>
  <c r="AA56" i="14"/>
  <c r="X14" i="17"/>
  <c r="X22" i="17" s="1"/>
  <c r="X50" i="17" s="1"/>
  <c r="X51" i="17" s="1"/>
  <c r="AA57" i="14"/>
  <c r="M53" i="14"/>
  <c r="L50" i="14"/>
  <c r="L10" i="25" s="1"/>
  <c r="W14" i="25"/>
  <c r="W22" i="25" s="1"/>
  <c r="M58" i="14"/>
  <c r="Y11" i="25"/>
  <c r="Y11" i="17"/>
  <c r="M57" i="14"/>
  <c r="K22" i="25"/>
  <c r="M59" i="14"/>
  <c r="M60" i="14"/>
  <c r="AA55" i="14"/>
  <c r="M55" i="14"/>
  <c r="M54" i="14"/>
  <c r="X14" i="25"/>
  <c r="X22" i="25" s="1"/>
  <c r="AA59" i="14"/>
  <c r="Z65" i="14"/>
  <c r="Z14" i="25"/>
  <c r="Z14" i="17"/>
  <c r="K11" i="17"/>
  <c r="K11" i="25"/>
  <c r="AA54" i="14"/>
  <c r="W14" i="17"/>
  <c r="W22" i="17" s="1"/>
  <c r="W50" i="17" s="1"/>
  <c r="W51" i="17" s="1"/>
  <c r="I22" i="17"/>
  <c r="I50" i="17" s="1"/>
  <c r="I51" i="17" s="1"/>
  <c r="J14" i="17"/>
  <c r="J22" i="17" s="1"/>
  <c r="J50" i="17" s="1"/>
  <c r="J51" i="17" s="1"/>
  <c r="AA60" i="14"/>
  <c r="J14" i="25"/>
  <c r="J22" i="25" s="1"/>
  <c r="L16" i="17"/>
  <c r="L16" i="25"/>
  <c r="Y22" i="25"/>
  <c r="K22" i="17"/>
  <c r="K50" i="17" s="1"/>
  <c r="K51" i="17" s="1"/>
  <c r="M9" i="17"/>
  <c r="M9" i="25"/>
  <c r="AA43" i="14"/>
  <c r="M12" i="17"/>
  <c r="M12" i="25"/>
  <c r="I22" i="25"/>
  <c r="M75" i="14"/>
  <c r="M45" i="14"/>
  <c r="AA12" i="17"/>
  <c r="AA12" i="25"/>
  <c r="M13" i="17"/>
  <c r="M13" i="25"/>
  <c r="AA13" i="17"/>
  <c r="AA13" i="25"/>
  <c r="AA9" i="17"/>
  <c r="AA9" i="25"/>
  <c r="Y22" i="17"/>
  <c r="Y50" i="17" s="1"/>
  <c r="Y51" i="17" s="1"/>
  <c r="M71" i="14"/>
  <c r="M41" i="14"/>
  <c r="AC9" i="13"/>
  <c r="AC23" i="13"/>
  <c r="AC37" i="13"/>
  <c r="AC11" i="13"/>
  <c r="AC10" i="13"/>
  <c r="AC15" i="13"/>
  <c r="AC16" i="13"/>
  <c r="AC19" i="13"/>
  <c r="AC14" i="13"/>
  <c r="AC13" i="13"/>
  <c r="AC12" i="13"/>
  <c r="AC28" i="13"/>
  <c r="AC24" i="13"/>
  <c r="AC25" i="13"/>
  <c r="AC26" i="13"/>
  <c r="AC33" i="13"/>
  <c r="AC29" i="13"/>
  <c r="AC30" i="13"/>
  <c r="AC27" i="13"/>
  <c r="AC41" i="13"/>
  <c r="AC47" i="13"/>
  <c r="AC39" i="13"/>
  <c r="AC42" i="13"/>
  <c r="AC38" i="13"/>
  <c r="AC40" i="13"/>
  <c r="AC46" i="13"/>
  <c r="O9" i="13"/>
  <c r="O23" i="13"/>
  <c r="O37" i="13"/>
  <c r="O19" i="13"/>
  <c r="O27" i="13"/>
  <c r="O26" i="13"/>
  <c r="O30" i="13"/>
  <c r="O25" i="13"/>
  <c r="O29" i="13"/>
  <c r="O28" i="13"/>
  <c r="O24" i="13"/>
  <c r="O33" i="13"/>
  <c r="O47" i="13"/>
  <c r="O45" i="13"/>
  <c r="O46" i="13"/>
  <c r="O42" i="13"/>
  <c r="O41" i="13"/>
  <c r="O39" i="13"/>
  <c r="O40" i="13"/>
  <c r="O38" i="13"/>
  <c r="M61" i="15"/>
  <c r="AA16" i="17"/>
  <c r="L80" i="14"/>
  <c r="Z80" i="14"/>
  <c r="M78" i="14"/>
  <c r="M74" i="14"/>
  <c r="M70" i="14"/>
  <c r="M72" i="14"/>
  <c r="M69" i="14"/>
  <c r="M73" i="14"/>
  <c r="AB31" i="14" a="1"/>
  <c r="AB31" i="14" s="1"/>
  <c r="AB45" i="14" s="1"/>
  <c r="AB29" i="14" a="1"/>
  <c r="AB29" i="14" s="1"/>
  <c r="AB28" i="14" a="1"/>
  <c r="AB28" i="14" s="1"/>
  <c r="AB25" i="14" a="1"/>
  <c r="AB25" i="14" s="1"/>
  <c r="AB54" i="14" s="1"/>
  <c r="AB27" i="14" a="1"/>
  <c r="AB27" i="14" s="1"/>
  <c r="AB34" i="14" a="1"/>
  <c r="AB34" i="14" s="1"/>
  <c r="AB63" i="14" s="1"/>
  <c r="AB30" i="14" a="1"/>
  <c r="AB30" i="14" s="1"/>
  <c r="AB26" i="14" a="1"/>
  <c r="AB26" i="14" s="1"/>
  <c r="AB24" i="14" a="1"/>
  <c r="AB24" i="14" s="1"/>
  <c r="M68" i="14"/>
  <c r="N25" i="14" a="1"/>
  <c r="N25" i="14" s="1"/>
  <c r="N54" i="14" s="1"/>
  <c r="N24" i="14" a="1"/>
  <c r="N24" i="14" s="1"/>
  <c r="N28" i="14" a="1"/>
  <c r="N28" i="14" s="1"/>
  <c r="N42" i="14" s="1"/>
  <c r="N26" i="14" a="1"/>
  <c r="N26" i="14" s="1"/>
  <c r="N55" i="14" s="1"/>
  <c r="N34" i="14" a="1"/>
  <c r="N34" i="14" s="1"/>
  <c r="N64" i="14" s="1"/>
  <c r="N30" i="14" a="1"/>
  <c r="N30" i="14" s="1"/>
  <c r="N29" i="14" a="1"/>
  <c r="N29" i="14" s="1"/>
  <c r="N58" i="14" s="1"/>
  <c r="N27" i="14" a="1"/>
  <c r="N27" i="14" s="1"/>
  <c r="N56" i="14" s="1"/>
  <c r="N31" i="14" a="1"/>
  <c r="N31" i="14" s="1"/>
  <c r="N60" i="14" s="1"/>
  <c r="AF7" i="14"/>
  <c r="Q7" i="14"/>
  <c r="AM448" i="2"/>
  <c r="AM444" i="2"/>
  <c r="AM449" i="2"/>
  <c r="AM445" i="2"/>
  <c r="AM441" i="2"/>
  <c r="AM437" i="2"/>
  <c r="AM433" i="2"/>
  <c r="AM429" i="2"/>
  <c r="AM425" i="2"/>
  <c r="AM421" i="2"/>
  <c r="AM417" i="2"/>
  <c r="AM413" i="2"/>
  <c r="AM409" i="2"/>
  <c r="AM405" i="2"/>
  <c r="AM401" i="2"/>
  <c r="AM397" i="2"/>
  <c r="AM393" i="2"/>
  <c r="AM389" i="2"/>
  <c r="AM385" i="2"/>
  <c r="AM381" i="2"/>
  <c r="AM377" i="2"/>
  <c r="AM373" i="2"/>
  <c r="AM369" i="2"/>
  <c r="AM365" i="2"/>
  <c r="AM361" i="2"/>
  <c r="AM357" i="2"/>
  <c r="AM353" i="2"/>
  <c r="AM349" i="2"/>
  <c r="AM345" i="2"/>
  <c r="AM341" i="2"/>
  <c r="AM337" i="2"/>
  <c r="AM446" i="2"/>
  <c r="AM442" i="2"/>
  <c r="AM438" i="2"/>
  <c r="AM434" i="2"/>
  <c r="AM430" i="2"/>
  <c r="AM426" i="2"/>
  <c r="AM422" i="2"/>
  <c r="AM418" i="2"/>
  <c r="AM414" i="2"/>
  <c r="AM410" i="2"/>
  <c r="AM406" i="2"/>
  <c r="AM402" i="2"/>
  <c r="AM398" i="2"/>
  <c r="AM447" i="2"/>
  <c r="AM443" i="2"/>
  <c r="AM439" i="2"/>
  <c r="AM435" i="2"/>
  <c r="AM431" i="2"/>
  <c r="AM427" i="2"/>
  <c r="AM423" i="2"/>
  <c r="AM419" i="2"/>
  <c r="AM415" i="2"/>
  <c r="AM411" i="2"/>
  <c r="AM407" i="2"/>
  <c r="AM403" i="2"/>
  <c r="AM399" i="2"/>
  <c r="AM395" i="2"/>
  <c r="AM391" i="2"/>
  <c r="AM387" i="2"/>
  <c r="AM383" i="2"/>
  <c r="AM379" i="2"/>
  <c r="AM375" i="2"/>
  <c r="AM371" i="2"/>
  <c r="AM367" i="2"/>
  <c r="AM396" i="2"/>
  <c r="AM380" i="2"/>
  <c r="AM424" i="2"/>
  <c r="AM394" i="2"/>
  <c r="AM378" i="2"/>
  <c r="AM346" i="2"/>
  <c r="AM343" i="2"/>
  <c r="AM340" i="2"/>
  <c r="AM436" i="2"/>
  <c r="AM416" i="2"/>
  <c r="AM358" i="2"/>
  <c r="AM355" i="2"/>
  <c r="AM352" i="2"/>
  <c r="AM334" i="2"/>
  <c r="AM392" i="2"/>
  <c r="AM376" i="2"/>
  <c r="AM432" i="2"/>
  <c r="AM390" i="2"/>
  <c r="AM374" i="2"/>
  <c r="AM364" i="2"/>
  <c r="AM338" i="2"/>
  <c r="AM388" i="2"/>
  <c r="AM372" i="2"/>
  <c r="AM428" i="2"/>
  <c r="AM420" i="2"/>
  <c r="AM386" i="2"/>
  <c r="AM370" i="2"/>
  <c r="AM362" i="2"/>
  <c r="AM359" i="2"/>
  <c r="AM356" i="2"/>
  <c r="AM408" i="2"/>
  <c r="AM347" i="2"/>
  <c r="AM310" i="2"/>
  <c r="AM307" i="2"/>
  <c r="AM304" i="2"/>
  <c r="AM301" i="2"/>
  <c r="AM350" i="2"/>
  <c r="AM382" i="2"/>
  <c r="AM400" i="2"/>
  <c r="AM313" i="2"/>
  <c r="AM368" i="2"/>
  <c r="AM332" i="2"/>
  <c r="AM330" i="2"/>
  <c r="AM328" i="2"/>
  <c r="AM326" i="2"/>
  <c r="AM324" i="2"/>
  <c r="AM322" i="2"/>
  <c r="AM320" i="2"/>
  <c r="AM318" i="2"/>
  <c r="AM316" i="2"/>
  <c r="AM311" i="2"/>
  <c r="AM308" i="2"/>
  <c r="AM305" i="2"/>
  <c r="AM287" i="2"/>
  <c r="AM283" i="2"/>
  <c r="AM279" i="2"/>
  <c r="AM275" i="2"/>
  <c r="AM271" i="2"/>
  <c r="AM267" i="2"/>
  <c r="AM263" i="2"/>
  <c r="AM259" i="2"/>
  <c r="AM255" i="2"/>
  <c r="AM251" i="2"/>
  <c r="AM247" i="2"/>
  <c r="AM342" i="2"/>
  <c r="AM339" i="2"/>
  <c r="AM412" i="2"/>
  <c r="AM404" i="2"/>
  <c r="AM336" i="2"/>
  <c r="AM294" i="2"/>
  <c r="AM291" i="2"/>
  <c r="AM306" i="2"/>
  <c r="AM303" i="2"/>
  <c r="AM300" i="2"/>
  <c r="AM297" i="2"/>
  <c r="AM288" i="2"/>
  <c r="AM284" i="2"/>
  <c r="AM280" i="2"/>
  <c r="AM276" i="2"/>
  <c r="AM272" i="2"/>
  <c r="AM268" i="2"/>
  <c r="AM264" i="2"/>
  <c r="AM260" i="2"/>
  <c r="AM440" i="2"/>
  <c r="AM348" i="2"/>
  <c r="AM354" i="2"/>
  <c r="AM366" i="2"/>
  <c r="AM363" i="2"/>
  <c r="AM360" i="2"/>
  <c r="AM344" i="2"/>
  <c r="AM335" i="2"/>
  <c r="AM319" i="2"/>
  <c r="AM273" i="2"/>
  <c r="AM256" i="2"/>
  <c r="AM235" i="2"/>
  <c r="AM232" i="2"/>
  <c r="AM205" i="2"/>
  <c r="AM201" i="2"/>
  <c r="AM197" i="2"/>
  <c r="AM193" i="2"/>
  <c r="AM189" i="2"/>
  <c r="AM185" i="2"/>
  <c r="AM181" i="2"/>
  <c r="AM177" i="2"/>
  <c r="AM173" i="2"/>
  <c r="AM169" i="2"/>
  <c r="AM314" i="2"/>
  <c r="AM249" i="2"/>
  <c r="AM222" i="2"/>
  <c r="AM212" i="2"/>
  <c r="AM282" i="2"/>
  <c r="AM258" i="2"/>
  <c r="AM244" i="2"/>
  <c r="AM241" i="2"/>
  <c r="AM238" i="2"/>
  <c r="AM229" i="2"/>
  <c r="AM219" i="2"/>
  <c r="AM292" i="2"/>
  <c r="AM277" i="2"/>
  <c r="AM262" i="2"/>
  <c r="AM254" i="2"/>
  <c r="AM252" i="2"/>
  <c r="AM209" i="2"/>
  <c r="AM329" i="2"/>
  <c r="AM323" i="2"/>
  <c r="AM295" i="2"/>
  <c r="AM298" i="2"/>
  <c r="AM289" i="2"/>
  <c r="AM223" i="2"/>
  <c r="AM206" i="2"/>
  <c r="AM270" i="2"/>
  <c r="AM239" i="2"/>
  <c r="AM236" i="2"/>
  <c r="AM233" i="2"/>
  <c r="AM213" i="2"/>
  <c r="AM317" i="2"/>
  <c r="AM286" i="2"/>
  <c r="AM250" i="2"/>
  <c r="AM245" i="2"/>
  <c r="AM242" i="2"/>
  <c r="AM227" i="2"/>
  <c r="AM210" i="2"/>
  <c r="AM203" i="2"/>
  <c r="AM199" i="2"/>
  <c r="AM195" i="2"/>
  <c r="AM191" i="2"/>
  <c r="AM187" i="2"/>
  <c r="AM327" i="2"/>
  <c r="AM312" i="2"/>
  <c r="AM309" i="2"/>
  <c r="AM281" i="2"/>
  <c r="AM274" i="2"/>
  <c r="AM257" i="2"/>
  <c r="AM217" i="2"/>
  <c r="AM207" i="2"/>
  <c r="AM384" i="2"/>
  <c r="AM321" i="2"/>
  <c r="AM261" i="2"/>
  <c r="AM248" i="2"/>
  <c r="AM224" i="2"/>
  <c r="AM351" i="2"/>
  <c r="AM333" i="2"/>
  <c r="AM265" i="2"/>
  <c r="AM253" i="2"/>
  <c r="AM231" i="2"/>
  <c r="AM214" i="2"/>
  <c r="AM278" i="2"/>
  <c r="AM293" i="2"/>
  <c r="AM269" i="2"/>
  <c r="AM325" i="2"/>
  <c r="AM243" i="2"/>
  <c r="AM220" i="2"/>
  <c r="AM183" i="2"/>
  <c r="AM176" i="2"/>
  <c r="AM167" i="2"/>
  <c r="AM147" i="2"/>
  <c r="AM144" i="2"/>
  <c r="AM141" i="2"/>
  <c r="AM101" i="2"/>
  <c r="AM91" i="2"/>
  <c r="AM226" i="2"/>
  <c r="AM200" i="2"/>
  <c r="AM194" i="2"/>
  <c r="AM174" i="2"/>
  <c r="AM150" i="2"/>
  <c r="AM118" i="2"/>
  <c r="AM108" i="2"/>
  <c r="AM302" i="2"/>
  <c r="AM159" i="2"/>
  <c r="AM156" i="2"/>
  <c r="AM153" i="2"/>
  <c r="AM127" i="2"/>
  <c r="AM124" i="2"/>
  <c r="AM121" i="2"/>
  <c r="AM115" i="2"/>
  <c r="AM216" i="2"/>
  <c r="AM162" i="2"/>
  <c r="AM130" i="2"/>
  <c r="AM105" i="2"/>
  <c r="AM95" i="2"/>
  <c r="AM81" i="2"/>
  <c r="AM77" i="2"/>
  <c r="AM73" i="2"/>
  <c r="AM69" i="2"/>
  <c r="AM65" i="2"/>
  <c r="AM61" i="2"/>
  <c r="AM57" i="2"/>
  <c r="AM53" i="2"/>
  <c r="AM49" i="2"/>
  <c r="AM45" i="2"/>
  <c r="AM41" i="2"/>
  <c r="AM37" i="2"/>
  <c r="AM33" i="2"/>
  <c r="AM29" i="2"/>
  <c r="AM290" i="2"/>
  <c r="AM179" i="2"/>
  <c r="AM246" i="2"/>
  <c r="AM170" i="2"/>
  <c r="AM165" i="2"/>
  <c r="AM142" i="2"/>
  <c r="AM102" i="2"/>
  <c r="AM92" i="2"/>
  <c r="AM196" i="2"/>
  <c r="AM151" i="2"/>
  <c r="AM148" i="2"/>
  <c r="AM145" i="2"/>
  <c r="AM119" i="2"/>
  <c r="AM109" i="2"/>
  <c r="AM99" i="2"/>
  <c r="AM331" i="2"/>
  <c r="AM299" i="2"/>
  <c r="AM228" i="2"/>
  <c r="AM225" i="2"/>
  <c r="AM202" i="2"/>
  <c r="AM186" i="2"/>
  <c r="AM184" i="2"/>
  <c r="AM175" i="2"/>
  <c r="AM168" i="2"/>
  <c r="AM163" i="2"/>
  <c r="AM160" i="2"/>
  <c r="AM157" i="2"/>
  <c r="AM131" i="2"/>
  <c r="AM128" i="2"/>
  <c r="AM125" i="2"/>
  <c r="AM234" i="2"/>
  <c r="AM215" i="2"/>
  <c r="AM188" i="2"/>
  <c r="AM182" i="2"/>
  <c r="AM134" i="2"/>
  <c r="AM113" i="2"/>
  <c r="AM103" i="2"/>
  <c r="AM86" i="2"/>
  <c r="AM221" i="2"/>
  <c r="AM218" i="2"/>
  <c r="AM211" i="2"/>
  <c r="AM208" i="2"/>
  <c r="AM190" i="2"/>
  <c r="AM166" i="2"/>
  <c r="AM143" i="2"/>
  <c r="AM140" i="2"/>
  <c r="AM137" i="2"/>
  <c r="AM296" i="2"/>
  <c r="AM237" i="2"/>
  <c r="AM146" i="2"/>
  <c r="AM110" i="2"/>
  <c r="AM100" i="2"/>
  <c r="AM204" i="2"/>
  <c r="AM198" i="2"/>
  <c r="AM192" i="2"/>
  <c r="AM180" i="2"/>
  <c r="AM171" i="2"/>
  <c r="AM315" i="2"/>
  <c r="AM285" i="2"/>
  <c r="AM240" i="2"/>
  <c r="AM178" i="2"/>
  <c r="AM158" i="2"/>
  <c r="AM80" i="2"/>
  <c r="AM63" i="2"/>
  <c r="AM60" i="2"/>
  <c r="AM54" i="2"/>
  <c r="AM116" i="2"/>
  <c r="AM75" i="2"/>
  <c r="AM51" i="2"/>
  <c r="AM48" i="2"/>
  <c r="AM42" i="2"/>
  <c r="AM126" i="2"/>
  <c r="AM88" i="2"/>
  <c r="AM78" i="2"/>
  <c r="AM161" i="2"/>
  <c r="AM154" i="2"/>
  <c r="AM133" i="2"/>
  <c r="AM30" i="2"/>
  <c r="AM107" i="2"/>
  <c r="AM90" i="2"/>
  <c r="AM70" i="2"/>
  <c r="AM129" i="2"/>
  <c r="AM122" i="2"/>
  <c r="AM112" i="2"/>
  <c r="AM97" i="2"/>
  <c r="AM83" i="2"/>
  <c r="AM67" i="2"/>
  <c r="AM64" i="2"/>
  <c r="AM58" i="2"/>
  <c r="AM27" i="2"/>
  <c r="AM23" i="2"/>
  <c r="AM19" i="2"/>
  <c r="AM15" i="2"/>
  <c r="AM11" i="2"/>
  <c r="AM7" i="2"/>
  <c r="AM52" i="2"/>
  <c r="AM40" i="2"/>
  <c r="AM34" i="2"/>
  <c r="AM164" i="2"/>
  <c r="AM136" i="2"/>
  <c r="AM85" i="2"/>
  <c r="AM55" i="2"/>
  <c r="AM46" i="2"/>
  <c r="AM104" i="2"/>
  <c r="AM76" i="2"/>
  <c r="AM43" i="2"/>
  <c r="AM172" i="2"/>
  <c r="AM132" i="2"/>
  <c r="AM87" i="2"/>
  <c r="AM149" i="2"/>
  <c r="AM139" i="2"/>
  <c r="AM79" i="2"/>
  <c r="AM266" i="2"/>
  <c r="AM230" i="2"/>
  <c r="AM94" i="2"/>
  <c r="AM74" i="2"/>
  <c r="AM71" i="2"/>
  <c r="AM68" i="2"/>
  <c r="AM62" i="2"/>
  <c r="AM152" i="2"/>
  <c r="AM135" i="2"/>
  <c r="AM117" i="2"/>
  <c r="AM114" i="2"/>
  <c r="AM106" i="2"/>
  <c r="AM96" i="2"/>
  <c r="AM89" i="2"/>
  <c r="AM59" i="2"/>
  <c r="AM56" i="2"/>
  <c r="AM50" i="2"/>
  <c r="AM111" i="2"/>
  <c r="AM47" i="2"/>
  <c r="AM44" i="2"/>
  <c r="AM38" i="2"/>
  <c r="AM155" i="2"/>
  <c r="AM120" i="2"/>
  <c r="AM82" i="2"/>
  <c r="AM35" i="2"/>
  <c r="AM32" i="2"/>
  <c r="AM25" i="2"/>
  <c r="AM21" i="2"/>
  <c r="AM17" i="2"/>
  <c r="AM13" i="2"/>
  <c r="AM9" i="2"/>
  <c r="AM5" i="2"/>
  <c r="AM66" i="2"/>
  <c r="AN4" i="2"/>
  <c r="AM6" i="2"/>
  <c r="AM98" i="2"/>
  <c r="AM8" i="2"/>
  <c r="AM72" i="2"/>
  <c r="AM10" i="2"/>
  <c r="AM12" i="2"/>
  <c r="AM138" i="2"/>
  <c r="AM14" i="2"/>
  <c r="AM16" i="2"/>
  <c r="AM18" i="2"/>
  <c r="AM20" i="2"/>
  <c r="AM84" i="2"/>
  <c r="AM22" i="2"/>
  <c r="AM123" i="2"/>
  <c r="AM93" i="2"/>
  <c r="AM31" i="2"/>
  <c r="AM24" i="2"/>
  <c r="AM26" i="2"/>
  <c r="AM39" i="2"/>
  <c r="AM36" i="2"/>
  <c r="AM28" i="2"/>
  <c r="Z4" i="2"/>
  <c r="Y446" i="2"/>
  <c r="Y442" i="2"/>
  <c r="Y438" i="2"/>
  <c r="Y434" i="2"/>
  <c r="Y430" i="2"/>
  <c r="Y426" i="2"/>
  <c r="Y422" i="2"/>
  <c r="Y418" i="2"/>
  <c r="Y414" i="2"/>
  <c r="Y410" i="2"/>
  <c r="Y406" i="2"/>
  <c r="Y402" i="2"/>
  <c r="Y398" i="2"/>
  <c r="Y394" i="2"/>
  <c r="Y390" i="2"/>
  <c r="Y386" i="2"/>
  <c r="Y382" i="2"/>
  <c r="Y378" i="2"/>
  <c r="Y374" i="2"/>
  <c r="Y370" i="2"/>
  <c r="Y366" i="2"/>
  <c r="Y362" i="2"/>
  <c r="Y358" i="2"/>
  <c r="Y354" i="2"/>
  <c r="Y447" i="2"/>
  <c r="Y443" i="2"/>
  <c r="Y439" i="2"/>
  <c r="Y435" i="2"/>
  <c r="Y431" i="2"/>
  <c r="Y427" i="2"/>
  <c r="Y423" i="2"/>
  <c r="Y419" i="2"/>
  <c r="Y415" i="2"/>
  <c r="Y411" i="2"/>
  <c r="Y407" i="2"/>
  <c r="Y403" i="2"/>
  <c r="Y399" i="2"/>
  <c r="Y395" i="2"/>
  <c r="Y391" i="2"/>
  <c r="Y387" i="2"/>
  <c r="Y383" i="2"/>
  <c r="Y379" i="2"/>
  <c r="Y375" i="2"/>
  <c r="Y371" i="2"/>
  <c r="Y367" i="2"/>
  <c r="Y363" i="2"/>
  <c r="Y359" i="2"/>
  <c r="Y448" i="2"/>
  <c r="Y444" i="2"/>
  <c r="Y440" i="2"/>
  <c r="Y436" i="2"/>
  <c r="Y432" i="2"/>
  <c r="Y428" i="2"/>
  <c r="Y424" i="2"/>
  <c r="Y420" i="2"/>
  <c r="Y416" i="2"/>
  <c r="Y412" i="2"/>
  <c r="Y408" i="2"/>
  <c r="Y404" i="2"/>
  <c r="Y400" i="2"/>
  <c r="Y396" i="2"/>
  <c r="Y392" i="2"/>
  <c r="Y388" i="2"/>
  <c r="Y384" i="2"/>
  <c r="Y441" i="2"/>
  <c r="Y365" i="2"/>
  <c r="Y397" i="2"/>
  <c r="Y361" i="2"/>
  <c r="Y336" i="2"/>
  <c r="Y332" i="2"/>
  <c r="Y328" i="2"/>
  <c r="Y324" i="2"/>
  <c r="Y320" i="2"/>
  <c r="Y316" i="2"/>
  <c r="Y312" i="2"/>
  <c r="Y308" i="2"/>
  <c r="Y304" i="2"/>
  <c r="Y300" i="2"/>
  <c r="Y296" i="2"/>
  <c r="Y421" i="2"/>
  <c r="Y385" i="2"/>
  <c r="Y445" i="2"/>
  <c r="Y417" i="2"/>
  <c r="Y355" i="2"/>
  <c r="Y340" i="2"/>
  <c r="Y425" i="2"/>
  <c r="Y380" i="2"/>
  <c r="Y376" i="2"/>
  <c r="Y350" i="2"/>
  <c r="Y413" i="2"/>
  <c r="Y372" i="2"/>
  <c r="Y347" i="2"/>
  <c r="Y337" i="2"/>
  <c r="Y333" i="2"/>
  <c r="Y329" i="2"/>
  <c r="Y325" i="2"/>
  <c r="Y321" i="2"/>
  <c r="Y317" i="2"/>
  <c r="Y313" i="2"/>
  <c r="Y309" i="2"/>
  <c r="Y305" i="2"/>
  <c r="Y301" i="2"/>
  <c r="Y297" i="2"/>
  <c r="Y293" i="2"/>
  <c r="Y289" i="2"/>
  <c r="Y285" i="2"/>
  <c r="Y281" i="2"/>
  <c r="Y277" i="2"/>
  <c r="Y429" i="2"/>
  <c r="Y401" i="2"/>
  <c r="Y368" i="2"/>
  <c r="Y409" i="2"/>
  <c r="Y389" i="2"/>
  <c r="Y364" i="2"/>
  <c r="Y449" i="2"/>
  <c r="Y433" i="2"/>
  <c r="Y393" i="2"/>
  <c r="Y405" i="2"/>
  <c r="Y357" i="2"/>
  <c r="Y338" i="2"/>
  <c r="Y334" i="2"/>
  <c r="Y315" i="2"/>
  <c r="Y295" i="2"/>
  <c r="Y287" i="2"/>
  <c r="Y330" i="2"/>
  <c r="Y302" i="2"/>
  <c r="Y290" i="2"/>
  <c r="Y356" i="2"/>
  <c r="Y326" i="2"/>
  <c r="Y349" i="2"/>
  <c r="Y345" i="2"/>
  <c r="Y307" i="2"/>
  <c r="Y282" i="2"/>
  <c r="Y279" i="2"/>
  <c r="Y276" i="2"/>
  <c r="Y351" i="2"/>
  <c r="Y341" i="2"/>
  <c r="Y353" i="2"/>
  <c r="Y437" i="2"/>
  <c r="Y344" i="2"/>
  <c r="Y310" i="2"/>
  <c r="Y346" i="2"/>
  <c r="Y342" i="2"/>
  <c r="Y274" i="2"/>
  <c r="Y331" i="2"/>
  <c r="Y322" i="2"/>
  <c r="Y299" i="2"/>
  <c r="Y272" i="2"/>
  <c r="Y256" i="2"/>
  <c r="Y246" i="2"/>
  <c r="Y292" i="2"/>
  <c r="Y263" i="2"/>
  <c r="Y253" i="2"/>
  <c r="Y236" i="2"/>
  <c r="Y229" i="2"/>
  <c r="Y225" i="2"/>
  <c r="Y221" i="2"/>
  <c r="Y217" i="2"/>
  <c r="Y213" i="2"/>
  <c r="Y209" i="2"/>
  <c r="Y205" i="2"/>
  <c r="Y201" i="2"/>
  <c r="Y197" i="2"/>
  <c r="Y193" i="2"/>
  <c r="Y377" i="2"/>
  <c r="Y369" i="2"/>
  <c r="Y360" i="2"/>
  <c r="Y319" i="2"/>
  <c r="Y314" i="2"/>
  <c r="Y306" i="2"/>
  <c r="Y294" i="2"/>
  <c r="Y260" i="2"/>
  <c r="Y250" i="2"/>
  <c r="Y327" i="2"/>
  <c r="Y311" i="2"/>
  <c r="Y283" i="2"/>
  <c r="Y270" i="2"/>
  <c r="Y267" i="2"/>
  <c r="Y257" i="2"/>
  <c r="Y240" i="2"/>
  <c r="Y348" i="2"/>
  <c r="Y298" i="2"/>
  <c r="Y291" i="2"/>
  <c r="Y275" i="2"/>
  <c r="Y273" i="2"/>
  <c r="Y264" i="2"/>
  <c r="Y343" i="2"/>
  <c r="Y373" i="2"/>
  <c r="Y335" i="2"/>
  <c r="Y286" i="2"/>
  <c r="Y255" i="2"/>
  <c r="Y245" i="2"/>
  <c r="Y251" i="2"/>
  <c r="Y249" i="2"/>
  <c r="Y243" i="2"/>
  <c r="Y239" i="2"/>
  <c r="Y224" i="2"/>
  <c r="Y280" i="2"/>
  <c r="Y235" i="2"/>
  <c r="Y233" i="2"/>
  <c r="Y222" i="2"/>
  <c r="Y210" i="2"/>
  <c r="Y202" i="2"/>
  <c r="Y194" i="2"/>
  <c r="Y266" i="2"/>
  <c r="Y231" i="2"/>
  <c r="Y381" i="2"/>
  <c r="Y271" i="2"/>
  <c r="Y261" i="2"/>
  <c r="Y259" i="2"/>
  <c r="Y215" i="2"/>
  <c r="Y185" i="2"/>
  <c r="Y181" i="2"/>
  <c r="Y177" i="2"/>
  <c r="Y173" i="2"/>
  <c r="Y169" i="2"/>
  <c r="Y165" i="2"/>
  <c r="Y161" i="2"/>
  <c r="Y157" i="2"/>
  <c r="Y153" i="2"/>
  <c r="Y149" i="2"/>
  <c r="Y145" i="2"/>
  <c r="Y141" i="2"/>
  <c r="Y284" i="2"/>
  <c r="Y268" i="2"/>
  <c r="Y278" i="2"/>
  <c r="Y265" i="2"/>
  <c r="Y318" i="2"/>
  <c r="Y288" i="2"/>
  <c r="Y352" i="2"/>
  <c r="Y234" i="2"/>
  <c r="Y230" i="2"/>
  <c r="Y223" i="2"/>
  <c r="Y206" i="2"/>
  <c r="Y198" i="2"/>
  <c r="Y258" i="2"/>
  <c r="Y232" i="2"/>
  <c r="Y216" i="2"/>
  <c r="Y339" i="2"/>
  <c r="Y269" i="2"/>
  <c r="Y214" i="2"/>
  <c r="Y175" i="2"/>
  <c r="Y167" i="2"/>
  <c r="Y164" i="2"/>
  <c r="Y158" i="2"/>
  <c r="Y303" i="2"/>
  <c r="Y248" i="2"/>
  <c r="Y262" i="2"/>
  <c r="Y219" i="2"/>
  <c r="Y203" i="2"/>
  <c r="Y170" i="2"/>
  <c r="Y155" i="2"/>
  <c r="Y252" i="2"/>
  <c r="Y183" i="2"/>
  <c r="Y178" i="2"/>
  <c r="Y207" i="2"/>
  <c r="Y190" i="2"/>
  <c r="Y162" i="2"/>
  <c r="Y152" i="2"/>
  <c r="Y142" i="2"/>
  <c r="Y247" i="2"/>
  <c r="Y192" i="2"/>
  <c r="Y159" i="2"/>
  <c r="Y242" i="2"/>
  <c r="Y227" i="2"/>
  <c r="Y188" i="2"/>
  <c r="Y238" i="2"/>
  <c r="Y218" i="2"/>
  <c r="Y196" i="2"/>
  <c r="Y186" i="2"/>
  <c r="Y176" i="2"/>
  <c r="Y168" i="2"/>
  <c r="Y156" i="2"/>
  <c r="Y146" i="2"/>
  <c r="Y211" i="2"/>
  <c r="Y323" i="2"/>
  <c r="Y220" i="2"/>
  <c r="Y204" i="2"/>
  <c r="Y174" i="2"/>
  <c r="Y166" i="2"/>
  <c r="Y254" i="2"/>
  <c r="Y182" i="2"/>
  <c r="Y171" i="2"/>
  <c r="Y160" i="2"/>
  <c r="Y148" i="2"/>
  <c r="Y199" i="2"/>
  <c r="Y179" i="2"/>
  <c r="Y144" i="2"/>
  <c r="Y195" i="2"/>
  <c r="Y140" i="2"/>
  <c r="Y104" i="2"/>
  <c r="Y94" i="2"/>
  <c r="Y90" i="2"/>
  <c r="Y86" i="2"/>
  <c r="Y82" i="2"/>
  <c r="Y78" i="2"/>
  <c r="Y74" i="2"/>
  <c r="Y70" i="2"/>
  <c r="Y66" i="2"/>
  <c r="Y62" i="2"/>
  <c r="Y58" i="2"/>
  <c r="Y54" i="2"/>
  <c r="Y50" i="2"/>
  <c r="Y212" i="2"/>
  <c r="Y244" i="2"/>
  <c r="Y237" i="2"/>
  <c r="Y191" i="2"/>
  <c r="Y187" i="2"/>
  <c r="Y184" i="2"/>
  <c r="Y128" i="2"/>
  <c r="Y108" i="2"/>
  <c r="Y98" i="2"/>
  <c r="Y151" i="2"/>
  <c r="Y147" i="2"/>
  <c r="Y122" i="2"/>
  <c r="Y105" i="2"/>
  <c r="Y228" i="2"/>
  <c r="Y163" i="2"/>
  <c r="Y143" i="2"/>
  <c r="Y112" i="2"/>
  <c r="Y134" i="2"/>
  <c r="Y119" i="2"/>
  <c r="Y241" i="2"/>
  <c r="Y200" i="2"/>
  <c r="Y226" i="2"/>
  <c r="Y139" i="2"/>
  <c r="Y180" i="2"/>
  <c r="Y208" i="2"/>
  <c r="Y150" i="2"/>
  <c r="Y137" i="2"/>
  <c r="Y120" i="2"/>
  <c r="Y110" i="2"/>
  <c r="Y154" i="2"/>
  <c r="Y135" i="2"/>
  <c r="Y100" i="2"/>
  <c r="Y48" i="2"/>
  <c r="Y114" i="2"/>
  <c r="Y103" i="2"/>
  <c r="Y101" i="2"/>
  <c r="Y99" i="2"/>
  <c r="Y92" i="2"/>
  <c r="Y89" i="2"/>
  <c r="Y63" i="2"/>
  <c r="Y60" i="2"/>
  <c r="Y57" i="2"/>
  <c r="Y38" i="2"/>
  <c r="Y121" i="2"/>
  <c r="Y97" i="2"/>
  <c r="Y131" i="2"/>
  <c r="Y75" i="2"/>
  <c r="Y72" i="2"/>
  <c r="Y69" i="2"/>
  <c r="Y138" i="2"/>
  <c r="Y123" i="2"/>
  <c r="Y116" i="2"/>
  <c r="Y87" i="2"/>
  <c r="Y84" i="2"/>
  <c r="Y81" i="2"/>
  <c r="Y55" i="2"/>
  <c r="Y172" i="2"/>
  <c r="Y125" i="2"/>
  <c r="Y118" i="2"/>
  <c r="Y111" i="2"/>
  <c r="Y133" i="2"/>
  <c r="Y130" i="2"/>
  <c r="Y102" i="2"/>
  <c r="Y93" i="2"/>
  <c r="Y43" i="2"/>
  <c r="Y127" i="2"/>
  <c r="Y113" i="2"/>
  <c r="Y189" i="2"/>
  <c r="Y136" i="2"/>
  <c r="Y132" i="2"/>
  <c r="Y124" i="2"/>
  <c r="Y117" i="2"/>
  <c r="Y129" i="2"/>
  <c r="Y126" i="2"/>
  <c r="Y91" i="2"/>
  <c r="Y88" i="2"/>
  <c r="Y85" i="2"/>
  <c r="Y79" i="2"/>
  <c r="Y76" i="2"/>
  <c r="Y56" i="2"/>
  <c r="Y28" i="2"/>
  <c r="Y11" i="2"/>
  <c r="Y34" i="2"/>
  <c r="Y18" i="2"/>
  <c r="Y8" i="2"/>
  <c r="Y25" i="2"/>
  <c r="Y12" i="2"/>
  <c r="Y35" i="2"/>
  <c r="Y107" i="2"/>
  <c r="Y71" i="2"/>
  <c r="Y45" i="2"/>
  <c r="Y37" i="2"/>
  <c r="Y64" i="2"/>
  <c r="Y52" i="2"/>
  <c r="Y40" i="2"/>
  <c r="Y15" i="2"/>
  <c r="Y5" i="2"/>
  <c r="Y106" i="2"/>
  <c r="Y73" i="2"/>
  <c r="Y26" i="2"/>
  <c r="Y115" i="2"/>
  <c r="Y68" i="2"/>
  <c r="Y59" i="2"/>
  <c r="Y23" i="2"/>
  <c r="Y13" i="2"/>
  <c r="Y109" i="2"/>
  <c r="Y96" i="2"/>
  <c r="Y61" i="2"/>
  <c r="Y53" i="2"/>
  <c r="Y46" i="2"/>
  <c r="Y41" i="2"/>
  <c r="Y20" i="2"/>
  <c r="Y36" i="2"/>
  <c r="Y33" i="2"/>
  <c r="Y10" i="2"/>
  <c r="Y32" i="2"/>
  <c r="Y83" i="2"/>
  <c r="Y30" i="2"/>
  <c r="Y80" i="2"/>
  <c r="Y51" i="2"/>
  <c r="Y27" i="2"/>
  <c r="Y17" i="2"/>
  <c r="Y24" i="2"/>
  <c r="Y14" i="2"/>
  <c r="Y77" i="2"/>
  <c r="Y65" i="2"/>
  <c r="Y49" i="2"/>
  <c r="Y44" i="2"/>
  <c r="Y39" i="2"/>
  <c r="Y7" i="2"/>
  <c r="Y16" i="2"/>
  <c r="Y67" i="2"/>
  <c r="Y22" i="2"/>
  <c r="Y29" i="2"/>
  <c r="Y19" i="2"/>
  <c r="Y95" i="2"/>
  <c r="Y47" i="2"/>
  <c r="Y42" i="2"/>
  <c r="Y21" i="2"/>
  <c r="Y31" i="2"/>
  <c r="Y9" i="2"/>
  <c r="P7" i="13"/>
  <c r="AD7" i="13"/>
  <c r="AW51" i="17" l="1"/>
  <c r="N62" i="14"/>
  <c r="N76" i="14"/>
  <c r="AC49" i="13"/>
  <c r="N47" i="14"/>
  <c r="N63" i="14"/>
  <c r="O35" i="14" a="1"/>
  <c r="O35" i="14" s="1"/>
  <c r="O33" i="14" a="1"/>
  <c r="O33" i="14" s="1"/>
  <c r="O32" i="14" a="1"/>
  <c r="O32" i="14" s="1"/>
  <c r="O49" i="13"/>
  <c r="AB62" i="14"/>
  <c r="AB61" i="14"/>
  <c r="N79" i="14"/>
  <c r="AC33" i="14" a="1"/>
  <c r="AC33" i="14" s="1"/>
  <c r="AC47" i="14" s="1"/>
  <c r="AC32" i="14" a="1"/>
  <c r="AC32" i="14" s="1"/>
  <c r="AC35" i="14" a="1"/>
  <c r="AC35" i="14" s="1"/>
  <c r="AC49" i="14" s="1"/>
  <c r="N61" i="14"/>
  <c r="AB64" i="14"/>
  <c r="AB44" i="14"/>
  <c r="N53" i="14"/>
  <c r="N36" i="14"/>
  <c r="AB36" i="14"/>
  <c r="Z10" i="25"/>
  <c r="L10" i="17"/>
  <c r="AB43" i="14"/>
  <c r="AB56" i="14"/>
  <c r="AB40" i="14"/>
  <c r="AD20" i="13"/>
  <c r="AD34" i="13"/>
  <c r="P20" i="13"/>
  <c r="P34" i="13"/>
  <c r="O35" i="13"/>
  <c r="AC35" i="13"/>
  <c r="AC21" i="13"/>
  <c r="O21" i="13"/>
  <c r="P17" i="13"/>
  <c r="P18" i="13"/>
  <c r="P32" i="13"/>
  <c r="P31" i="13"/>
  <c r="P16" i="13"/>
  <c r="P12" i="13"/>
  <c r="P10" i="13"/>
  <c r="P13" i="13"/>
  <c r="P14" i="13"/>
  <c r="P11" i="13"/>
  <c r="P15" i="13"/>
  <c r="P43" i="13"/>
  <c r="P44" i="13"/>
  <c r="L22" i="17"/>
  <c r="L50" i="17" s="1"/>
  <c r="L51" i="17" s="1"/>
  <c r="AD17" i="13"/>
  <c r="AD18" i="13"/>
  <c r="AD31" i="13"/>
  <c r="AD32" i="13"/>
  <c r="AD45" i="13"/>
  <c r="AD43" i="13"/>
  <c r="AD44" i="13"/>
  <c r="L22" i="25"/>
  <c r="Z22" i="17"/>
  <c r="Z50" i="17" s="1"/>
  <c r="Z51" i="17" s="1"/>
  <c r="AA14" i="17"/>
  <c r="M14" i="17"/>
  <c r="AB38" i="14"/>
  <c r="AB53" i="14"/>
  <c r="AB55" i="14"/>
  <c r="N57" i="14"/>
  <c r="AB57" i="14"/>
  <c r="N59" i="14"/>
  <c r="AA65" i="14"/>
  <c r="Z22" i="25"/>
  <c r="M65" i="14"/>
  <c r="AB60" i="14"/>
  <c r="L11" i="17"/>
  <c r="L11" i="25"/>
  <c r="AB58" i="14"/>
  <c r="Z11" i="17"/>
  <c r="Z11" i="25"/>
  <c r="AA14" i="25"/>
  <c r="M14" i="25"/>
  <c r="AB59" i="14"/>
  <c r="M16" i="17"/>
  <c r="M16" i="25"/>
  <c r="N70" i="14"/>
  <c r="N40" i="14"/>
  <c r="N13" i="17"/>
  <c r="N13" i="25"/>
  <c r="N68" i="14"/>
  <c r="N38" i="14"/>
  <c r="N69" i="14"/>
  <c r="N39" i="14"/>
  <c r="N9" i="17"/>
  <c r="N9" i="25"/>
  <c r="N78" i="14"/>
  <c r="N48" i="14"/>
  <c r="N74" i="14"/>
  <c r="N44" i="14"/>
  <c r="N73" i="14"/>
  <c r="N43" i="14"/>
  <c r="AA10" i="25"/>
  <c r="AA10" i="17"/>
  <c r="M10" i="17"/>
  <c r="M10" i="25"/>
  <c r="AB48" i="14"/>
  <c r="N75" i="14"/>
  <c r="N45" i="14"/>
  <c r="AB41" i="14"/>
  <c r="N71" i="14"/>
  <c r="N41" i="14"/>
  <c r="AB39" i="14"/>
  <c r="AB13" i="17"/>
  <c r="AB13" i="25"/>
  <c r="AB42" i="14"/>
  <c r="N12" i="17"/>
  <c r="N12" i="25"/>
  <c r="AB9" i="17"/>
  <c r="AB9" i="25"/>
  <c r="AB12" i="17"/>
  <c r="AB12" i="25"/>
  <c r="AD9" i="13"/>
  <c r="AD23" i="13"/>
  <c r="AD37" i="13"/>
  <c r="AD12" i="13"/>
  <c r="AD14" i="13"/>
  <c r="AD13" i="13"/>
  <c r="AD15" i="13"/>
  <c r="AD16" i="13"/>
  <c r="AD19" i="13"/>
  <c r="AD11" i="13"/>
  <c r="AD10" i="13"/>
  <c r="AD25" i="13"/>
  <c r="AD24" i="13"/>
  <c r="AD26" i="13"/>
  <c r="AD33" i="13"/>
  <c r="AD27" i="13"/>
  <c r="AD30" i="13"/>
  <c r="AD28" i="13"/>
  <c r="AD29" i="13"/>
  <c r="AD42" i="13"/>
  <c r="AD38" i="13"/>
  <c r="AD40" i="13"/>
  <c r="AD39" i="13"/>
  <c r="AD47" i="13"/>
  <c r="AD46" i="13"/>
  <c r="AD41" i="13"/>
  <c r="P9" i="13"/>
  <c r="P23" i="13"/>
  <c r="P37" i="13"/>
  <c r="P19" i="13"/>
  <c r="P24" i="13"/>
  <c r="P26" i="13"/>
  <c r="P27" i="13"/>
  <c r="P25" i="13"/>
  <c r="P30" i="13"/>
  <c r="P29" i="13"/>
  <c r="P33" i="13"/>
  <c r="P28" i="13"/>
  <c r="P46" i="13"/>
  <c r="P42" i="13"/>
  <c r="P41" i="13"/>
  <c r="P39" i="13"/>
  <c r="P38" i="13"/>
  <c r="P40" i="13"/>
  <c r="P47" i="13"/>
  <c r="P45" i="13"/>
  <c r="AB16" i="17"/>
  <c r="N61" i="15"/>
  <c r="M80" i="14"/>
  <c r="N50" i="14"/>
  <c r="AC27" i="14" a="1"/>
  <c r="AC27" i="14" s="1"/>
  <c r="AC56" i="14" s="1"/>
  <c r="AC25" i="14" a="1"/>
  <c r="AC25" i="14" s="1"/>
  <c r="AC54" i="14" s="1"/>
  <c r="AC34" i="14" a="1"/>
  <c r="AC34" i="14" s="1"/>
  <c r="AC26" i="14" a="1"/>
  <c r="AC26" i="14" s="1"/>
  <c r="AC24" i="14" a="1"/>
  <c r="AC24" i="14" s="1"/>
  <c r="AC29" i="14" a="1"/>
  <c r="AC29" i="14" s="1"/>
  <c r="AC58" i="14" s="1"/>
  <c r="AC31" i="14" a="1"/>
  <c r="AC31" i="14" s="1"/>
  <c r="AC28" i="14" a="1"/>
  <c r="AC28" i="14" s="1"/>
  <c r="AC30" i="14" a="1"/>
  <c r="AC30" i="14" s="1"/>
  <c r="AC59" i="14" s="1"/>
  <c r="N72" i="14"/>
  <c r="AA80" i="14"/>
  <c r="O25" i="14" a="1"/>
  <c r="O25" i="14" s="1"/>
  <c r="O54" i="14" s="1"/>
  <c r="O30" i="14" a="1"/>
  <c r="O30" i="14" s="1"/>
  <c r="O59" i="14" s="1"/>
  <c r="O34" i="14" a="1"/>
  <c r="O34" i="14" s="1"/>
  <c r="O31" i="14" a="1"/>
  <c r="O31" i="14" s="1"/>
  <c r="O60" i="14" s="1"/>
  <c r="O29" i="14" a="1"/>
  <c r="O29" i="14" s="1"/>
  <c r="O58" i="14" s="1"/>
  <c r="O24" i="14" a="1"/>
  <c r="O24" i="14" s="1"/>
  <c r="O27" i="14" a="1"/>
  <c r="O27" i="14" s="1"/>
  <c r="O56" i="14" s="1"/>
  <c r="O26" i="14" a="1"/>
  <c r="O26" i="14" s="1"/>
  <c r="O55" i="14" s="1"/>
  <c r="O28" i="14" a="1"/>
  <c r="O28" i="14" s="1"/>
  <c r="O57" i="14" s="1"/>
  <c r="R7" i="14"/>
  <c r="AG7" i="14"/>
  <c r="AN448" i="2"/>
  <c r="AN444" i="2"/>
  <c r="AN440" i="2"/>
  <c r="AN436" i="2"/>
  <c r="AN432" i="2"/>
  <c r="AN428" i="2"/>
  <c r="AN424" i="2"/>
  <c r="AN420" i="2"/>
  <c r="AN449" i="2"/>
  <c r="AN445" i="2"/>
  <c r="AN441" i="2"/>
  <c r="AN437" i="2"/>
  <c r="AN433" i="2"/>
  <c r="AN429" i="2"/>
  <c r="AN425" i="2"/>
  <c r="AN421" i="2"/>
  <c r="AN417" i="2"/>
  <c r="AN413" i="2"/>
  <c r="AN409" i="2"/>
  <c r="AN405" i="2"/>
  <c r="AN401" i="2"/>
  <c r="AN397" i="2"/>
  <c r="AN393" i="2"/>
  <c r="AN389" i="2"/>
  <c r="AN385" i="2"/>
  <c r="AN381" i="2"/>
  <c r="AN377" i="2"/>
  <c r="AN373" i="2"/>
  <c r="AN369" i="2"/>
  <c r="AN365" i="2"/>
  <c r="AN361" i="2"/>
  <c r="AN357" i="2"/>
  <c r="AN353" i="2"/>
  <c r="AN349" i="2"/>
  <c r="AN345" i="2"/>
  <c r="AN341" i="2"/>
  <c r="AN337" i="2"/>
  <c r="AN446" i="2"/>
  <c r="AN442" i="2"/>
  <c r="AN438" i="2"/>
  <c r="AN434" i="2"/>
  <c r="AN430" i="2"/>
  <c r="AN394" i="2"/>
  <c r="AN387" i="2"/>
  <c r="AN378" i="2"/>
  <c r="AN371" i="2"/>
  <c r="AN346" i="2"/>
  <c r="AN343" i="2"/>
  <c r="AN340" i="2"/>
  <c r="AN443" i="2"/>
  <c r="AN416" i="2"/>
  <c r="AN439" i="2"/>
  <c r="AN358" i="2"/>
  <c r="AN355" i="2"/>
  <c r="AN352" i="2"/>
  <c r="AN334" i="2"/>
  <c r="AN330" i="2"/>
  <c r="AN326" i="2"/>
  <c r="AN322" i="2"/>
  <c r="AN318" i="2"/>
  <c r="AN314" i="2"/>
  <c r="AN310" i="2"/>
  <c r="AN306" i="2"/>
  <c r="AN302" i="2"/>
  <c r="AN298" i="2"/>
  <c r="AN294" i="2"/>
  <c r="AN290" i="2"/>
  <c r="AN392" i="2"/>
  <c r="AN376" i="2"/>
  <c r="AN426" i="2"/>
  <c r="AN418" i="2"/>
  <c r="AN411" i="2"/>
  <c r="AN407" i="2"/>
  <c r="AN390" i="2"/>
  <c r="AN383" i="2"/>
  <c r="AN374" i="2"/>
  <c r="AN447" i="2"/>
  <c r="AN435" i="2"/>
  <c r="AN403" i="2"/>
  <c r="AN367" i="2"/>
  <c r="AN423" i="2"/>
  <c r="AN399" i="2"/>
  <c r="AN350" i="2"/>
  <c r="AN347" i="2"/>
  <c r="AN344" i="2"/>
  <c r="AN335" i="2"/>
  <c r="AN331" i="2"/>
  <c r="AN327" i="2"/>
  <c r="AN323" i="2"/>
  <c r="AN319" i="2"/>
  <c r="AN315" i="2"/>
  <c r="AN415" i="2"/>
  <c r="AN388" i="2"/>
  <c r="AN431" i="2"/>
  <c r="AN395" i="2"/>
  <c r="AN386" i="2"/>
  <c r="AN379" i="2"/>
  <c r="AN370" i="2"/>
  <c r="AN362" i="2"/>
  <c r="AN359" i="2"/>
  <c r="AN356" i="2"/>
  <c r="AN342" i="2"/>
  <c r="AN339" i="2"/>
  <c r="AN410" i="2"/>
  <c r="AN384" i="2"/>
  <c r="AN422" i="2"/>
  <c r="AN408" i="2"/>
  <c r="AN406" i="2"/>
  <c r="AN412" i="2"/>
  <c r="AN404" i="2"/>
  <c r="AN402" i="2"/>
  <c r="AN382" i="2"/>
  <c r="AN286" i="2"/>
  <c r="AN282" i="2"/>
  <c r="AN278" i="2"/>
  <c r="AN400" i="2"/>
  <c r="AN313" i="2"/>
  <c r="AN372" i="2"/>
  <c r="AN368" i="2"/>
  <c r="AN332" i="2"/>
  <c r="AN328" i="2"/>
  <c r="AN324" i="2"/>
  <c r="AN320" i="2"/>
  <c r="AN299" i="2"/>
  <c r="AN296" i="2"/>
  <c r="AN293" i="2"/>
  <c r="AN414" i="2"/>
  <c r="AN316" i="2"/>
  <c r="AN311" i="2"/>
  <c r="AN308" i="2"/>
  <c r="AN305" i="2"/>
  <c r="AN287" i="2"/>
  <c r="AN283" i="2"/>
  <c r="AN279" i="2"/>
  <c r="AN275" i="2"/>
  <c r="AN271" i="2"/>
  <c r="AN267" i="2"/>
  <c r="AN263" i="2"/>
  <c r="AN259" i="2"/>
  <c r="AN255" i="2"/>
  <c r="AN251" i="2"/>
  <c r="AN247" i="2"/>
  <c r="AN243" i="2"/>
  <c r="AN239" i="2"/>
  <c r="AN235" i="2"/>
  <c r="AN231" i="2"/>
  <c r="AN227" i="2"/>
  <c r="AN223" i="2"/>
  <c r="AN219" i="2"/>
  <c r="AN215" i="2"/>
  <c r="AN211" i="2"/>
  <c r="AN207" i="2"/>
  <c r="AN398" i="2"/>
  <c r="AN391" i="2"/>
  <c r="AN375" i="2"/>
  <c r="AN336" i="2"/>
  <c r="AN364" i="2"/>
  <c r="AN303" i="2"/>
  <c r="AN300" i="2"/>
  <c r="AN297" i="2"/>
  <c r="AN288" i="2"/>
  <c r="AN284" i="2"/>
  <c r="AN280" i="2"/>
  <c r="AN276" i="2"/>
  <c r="AN272" i="2"/>
  <c r="AN268" i="2"/>
  <c r="AN264" i="2"/>
  <c r="AN260" i="2"/>
  <c r="AN256" i="2"/>
  <c r="AN380" i="2"/>
  <c r="AN348" i="2"/>
  <c r="AN419" i="2"/>
  <c r="AN351" i="2"/>
  <c r="AN427" i="2"/>
  <c r="AN307" i="2"/>
  <c r="AN304" i="2"/>
  <c r="AN301" i="2"/>
  <c r="AN338" i="2"/>
  <c r="AN249" i="2"/>
  <c r="AN222" i="2"/>
  <c r="AN212" i="2"/>
  <c r="AN258" i="2"/>
  <c r="AN244" i="2"/>
  <c r="AN241" i="2"/>
  <c r="AN238" i="2"/>
  <c r="AN229" i="2"/>
  <c r="AN292" i="2"/>
  <c r="AN277" i="2"/>
  <c r="AN262" i="2"/>
  <c r="AN254" i="2"/>
  <c r="AN252" i="2"/>
  <c r="AN209" i="2"/>
  <c r="AN366" i="2"/>
  <c r="AN329" i="2"/>
  <c r="AN295" i="2"/>
  <c r="AN266" i="2"/>
  <c r="AN226" i="2"/>
  <c r="AN216" i="2"/>
  <c r="AN202" i="2"/>
  <c r="AN198" i="2"/>
  <c r="AN194" i="2"/>
  <c r="AN190" i="2"/>
  <c r="AN186" i="2"/>
  <c r="AN182" i="2"/>
  <c r="AN178" i="2"/>
  <c r="AN174" i="2"/>
  <c r="AN170" i="2"/>
  <c r="AN166" i="2"/>
  <c r="AN162" i="2"/>
  <c r="AN158" i="2"/>
  <c r="AN154" i="2"/>
  <c r="AN150" i="2"/>
  <c r="AN146" i="2"/>
  <c r="AN142" i="2"/>
  <c r="AN138" i="2"/>
  <c r="AN134" i="2"/>
  <c r="AN130" i="2"/>
  <c r="AN126" i="2"/>
  <c r="AN122" i="2"/>
  <c r="AN118" i="2"/>
  <c r="AN289" i="2"/>
  <c r="AN270" i="2"/>
  <c r="AN236" i="2"/>
  <c r="AN233" i="2"/>
  <c r="AN213" i="2"/>
  <c r="AN354" i="2"/>
  <c r="AN317" i="2"/>
  <c r="AN230" i="2"/>
  <c r="AN220" i="2"/>
  <c r="AN363" i="2"/>
  <c r="AN312" i="2"/>
  <c r="AN309" i="2"/>
  <c r="AN291" i="2"/>
  <c r="AN281" i="2"/>
  <c r="AN274" i="2"/>
  <c r="AN257" i="2"/>
  <c r="AN217" i="2"/>
  <c r="AN321" i="2"/>
  <c r="AN261" i="2"/>
  <c r="AN248" i="2"/>
  <c r="AN224" i="2"/>
  <c r="AN396" i="2"/>
  <c r="AN333" i="2"/>
  <c r="AN265" i="2"/>
  <c r="AN253" i="2"/>
  <c r="AN214" i="2"/>
  <c r="AN240" i="2"/>
  <c r="AN237" i="2"/>
  <c r="AN234" i="2"/>
  <c r="AN221" i="2"/>
  <c r="AN204" i="2"/>
  <c r="AN200" i="2"/>
  <c r="AN196" i="2"/>
  <c r="AN192" i="2"/>
  <c r="AN269" i="2"/>
  <c r="AN360" i="2"/>
  <c r="AN273" i="2"/>
  <c r="AN210" i="2"/>
  <c r="AN187" i="2"/>
  <c r="AN185" i="2"/>
  <c r="AN108" i="2"/>
  <c r="AN159" i="2"/>
  <c r="AN156" i="2"/>
  <c r="AN153" i="2"/>
  <c r="AN127" i="2"/>
  <c r="AN124" i="2"/>
  <c r="AN121" i="2"/>
  <c r="AN115" i="2"/>
  <c r="AN98" i="2"/>
  <c r="AN88" i="2"/>
  <c r="AN206" i="2"/>
  <c r="AN203" i="2"/>
  <c r="AN197" i="2"/>
  <c r="AN191" i="2"/>
  <c r="AN189" i="2"/>
  <c r="AN105" i="2"/>
  <c r="AN181" i="2"/>
  <c r="AN179" i="2"/>
  <c r="AN172" i="2"/>
  <c r="AN139" i="2"/>
  <c r="AN136" i="2"/>
  <c r="AN133" i="2"/>
  <c r="AN112" i="2"/>
  <c r="AN85" i="2"/>
  <c r="AN246" i="2"/>
  <c r="AN232" i="2"/>
  <c r="AN250" i="2"/>
  <c r="AN151" i="2"/>
  <c r="AN148" i="2"/>
  <c r="AN145" i="2"/>
  <c r="AN119" i="2"/>
  <c r="AN109" i="2"/>
  <c r="AN99" i="2"/>
  <c r="AN242" i="2"/>
  <c r="AN228" i="2"/>
  <c r="AN225" i="2"/>
  <c r="AN116" i="2"/>
  <c r="AN89" i="2"/>
  <c r="AN82" i="2"/>
  <c r="AN199" i="2"/>
  <c r="AN193" i="2"/>
  <c r="AN184" i="2"/>
  <c r="AN177" i="2"/>
  <c r="AN175" i="2"/>
  <c r="AN245" i="2"/>
  <c r="AN205" i="2"/>
  <c r="AN188" i="2"/>
  <c r="AN218" i="2"/>
  <c r="AN208" i="2"/>
  <c r="AN143" i="2"/>
  <c r="AN140" i="2"/>
  <c r="AN137" i="2"/>
  <c r="AN93" i="2"/>
  <c r="AN180" i="2"/>
  <c r="AN173" i="2"/>
  <c r="AN171" i="2"/>
  <c r="AN155" i="2"/>
  <c r="AN152" i="2"/>
  <c r="AN149" i="2"/>
  <c r="AN123" i="2"/>
  <c r="AN120" i="2"/>
  <c r="AN117" i="2"/>
  <c r="AN107" i="2"/>
  <c r="AN90" i="2"/>
  <c r="AN285" i="2"/>
  <c r="AN195" i="2"/>
  <c r="AN201" i="2"/>
  <c r="AN176" i="2"/>
  <c r="AN113" i="2"/>
  <c r="AN100" i="2"/>
  <c r="AN75" i="2"/>
  <c r="AN57" i="2"/>
  <c r="AN51" i="2"/>
  <c r="AN48" i="2"/>
  <c r="AN42" i="2"/>
  <c r="AN165" i="2"/>
  <c r="AN141" i="2"/>
  <c r="AN110" i="2"/>
  <c r="AN95" i="2"/>
  <c r="AN78" i="2"/>
  <c r="AN45" i="2"/>
  <c r="AN183" i="2"/>
  <c r="AN169" i="2"/>
  <c r="AN161" i="2"/>
  <c r="AN144" i="2"/>
  <c r="AN147" i="2"/>
  <c r="AN102" i="2"/>
  <c r="AN70" i="2"/>
  <c r="AN129" i="2"/>
  <c r="AN97" i="2"/>
  <c r="AN83" i="2"/>
  <c r="AN73" i="2"/>
  <c r="AN67" i="2"/>
  <c r="AN64" i="2"/>
  <c r="AN58" i="2"/>
  <c r="AN168" i="2"/>
  <c r="AN164" i="2"/>
  <c r="AN157" i="2"/>
  <c r="AN92" i="2"/>
  <c r="AN81" i="2"/>
  <c r="AN61" i="2"/>
  <c r="AN55" i="2"/>
  <c r="AN52" i="2"/>
  <c r="AN46" i="2"/>
  <c r="AN49" i="2"/>
  <c r="AN34" i="2"/>
  <c r="AO4" i="2"/>
  <c r="AN104" i="2"/>
  <c r="AN76" i="2"/>
  <c r="AN43" i="2"/>
  <c r="AN40" i="2"/>
  <c r="AN160" i="2"/>
  <c r="AN132" i="2"/>
  <c r="AN125" i="2"/>
  <c r="AN87" i="2"/>
  <c r="AN37" i="2"/>
  <c r="AN31" i="2"/>
  <c r="AN79" i="2"/>
  <c r="AN167" i="2"/>
  <c r="AN163" i="2"/>
  <c r="AN128" i="2"/>
  <c r="AN94" i="2"/>
  <c r="AN74" i="2"/>
  <c r="AN71" i="2"/>
  <c r="AN68" i="2"/>
  <c r="AN62" i="2"/>
  <c r="AN135" i="2"/>
  <c r="AN114" i="2"/>
  <c r="AN106" i="2"/>
  <c r="AN101" i="2"/>
  <c r="AN96" i="2"/>
  <c r="AN65" i="2"/>
  <c r="AN59" i="2"/>
  <c r="AN56" i="2"/>
  <c r="AN131" i="2"/>
  <c r="AN111" i="2"/>
  <c r="AN53" i="2"/>
  <c r="AN47" i="2"/>
  <c r="AN44" i="2"/>
  <c r="AN38" i="2"/>
  <c r="AN41" i="2"/>
  <c r="AN35" i="2"/>
  <c r="AN32" i="2"/>
  <c r="AN25" i="2"/>
  <c r="AN21" i="2"/>
  <c r="AN9" i="2"/>
  <c r="AN103" i="2"/>
  <c r="AN77" i="2"/>
  <c r="AN17" i="2"/>
  <c r="AN13" i="2"/>
  <c r="AN325" i="2"/>
  <c r="AN91" i="2"/>
  <c r="AN84" i="2"/>
  <c r="AN30" i="2"/>
  <c r="AN6" i="2"/>
  <c r="AN66" i="2"/>
  <c r="AN23" i="2"/>
  <c r="AN8" i="2"/>
  <c r="AN80" i="2"/>
  <c r="AN72" i="2"/>
  <c r="AN10" i="2"/>
  <c r="AN27" i="2"/>
  <c r="AN12" i="2"/>
  <c r="AN14" i="2"/>
  <c r="AN7" i="2"/>
  <c r="AN19" i="2"/>
  <c r="AN50" i="2"/>
  <c r="AN29" i="2"/>
  <c r="AN16" i="2"/>
  <c r="AN20" i="2"/>
  <c r="AN5" i="2"/>
  <c r="AN86" i="2"/>
  <c r="AN63" i="2"/>
  <c r="AN18" i="2"/>
  <c r="AN22" i="2"/>
  <c r="AN24" i="2"/>
  <c r="AN33" i="2"/>
  <c r="AN69" i="2"/>
  <c r="AN26" i="2"/>
  <c r="AN54" i="2"/>
  <c r="AN36" i="2"/>
  <c r="AN11" i="2"/>
  <c r="AN28" i="2"/>
  <c r="AN60" i="2"/>
  <c r="AN39" i="2"/>
  <c r="AN15" i="2"/>
  <c r="AA4" i="2"/>
  <c r="Z446" i="2"/>
  <c r="Z442" i="2"/>
  <c r="Z438" i="2"/>
  <c r="Z434" i="2"/>
  <c r="Z430" i="2"/>
  <c r="Z426" i="2"/>
  <c r="Z422" i="2"/>
  <c r="Z418" i="2"/>
  <c r="Z414" i="2"/>
  <c r="Z410" i="2"/>
  <c r="Z447" i="2"/>
  <c r="Z443" i="2"/>
  <c r="Z439" i="2"/>
  <c r="Z435" i="2"/>
  <c r="Z431" i="2"/>
  <c r="Z427" i="2"/>
  <c r="Z423" i="2"/>
  <c r="Z419" i="2"/>
  <c r="Z415" i="2"/>
  <c r="Z411" i="2"/>
  <c r="Z407" i="2"/>
  <c r="Z403" i="2"/>
  <c r="Z399" i="2"/>
  <c r="Z395" i="2"/>
  <c r="Z391" i="2"/>
  <c r="Z387" i="2"/>
  <c r="Z383" i="2"/>
  <c r="Z379" i="2"/>
  <c r="Z375" i="2"/>
  <c r="Z371" i="2"/>
  <c r="Z367" i="2"/>
  <c r="Z363" i="2"/>
  <c r="Z359" i="2"/>
  <c r="Z355" i="2"/>
  <c r="Z351" i="2"/>
  <c r="Z448" i="2"/>
  <c r="Z444" i="2"/>
  <c r="Z440" i="2"/>
  <c r="Z436" i="2"/>
  <c r="Z432" i="2"/>
  <c r="Z428" i="2"/>
  <c r="Z424" i="2"/>
  <c r="Z420" i="2"/>
  <c r="Z416" i="2"/>
  <c r="Z412" i="2"/>
  <c r="Z408" i="2"/>
  <c r="Z404" i="2"/>
  <c r="Z400" i="2"/>
  <c r="Z396" i="2"/>
  <c r="Z392" i="2"/>
  <c r="Z388" i="2"/>
  <c r="Z384" i="2"/>
  <c r="Z380" i="2"/>
  <c r="Z376" i="2"/>
  <c r="Z372" i="2"/>
  <c r="Z368" i="2"/>
  <c r="Z364" i="2"/>
  <c r="Z360" i="2"/>
  <c r="Z356" i="2"/>
  <c r="Z352" i="2"/>
  <c r="Z348" i="2"/>
  <c r="Z344" i="2"/>
  <c r="Z340" i="2"/>
  <c r="Z449" i="2"/>
  <c r="Z445" i="2"/>
  <c r="Z441" i="2"/>
  <c r="Z437" i="2"/>
  <c r="Z433" i="2"/>
  <c r="Z429" i="2"/>
  <c r="Z425" i="2"/>
  <c r="Z421" i="2"/>
  <c r="Z417" i="2"/>
  <c r="Z413" i="2"/>
  <c r="Z409" i="2"/>
  <c r="Z405" i="2"/>
  <c r="Z402" i="2"/>
  <c r="Z397" i="2"/>
  <c r="Z361" i="2"/>
  <c r="Z390" i="2"/>
  <c r="Z385" i="2"/>
  <c r="Z357" i="2"/>
  <c r="Z343" i="2"/>
  <c r="Z350" i="2"/>
  <c r="Z347" i="2"/>
  <c r="Z337" i="2"/>
  <c r="Z333" i="2"/>
  <c r="Z329" i="2"/>
  <c r="Z325" i="2"/>
  <c r="Z321" i="2"/>
  <c r="Z317" i="2"/>
  <c r="Z313" i="2"/>
  <c r="Z309" i="2"/>
  <c r="Z305" i="2"/>
  <c r="Z301" i="2"/>
  <c r="Z297" i="2"/>
  <c r="Z293" i="2"/>
  <c r="Z289" i="2"/>
  <c r="Z285" i="2"/>
  <c r="Z281" i="2"/>
  <c r="Z277" i="2"/>
  <c r="Z401" i="2"/>
  <c r="Z378" i="2"/>
  <c r="Z353" i="2"/>
  <c r="Z394" i="2"/>
  <c r="Z389" i="2"/>
  <c r="Z374" i="2"/>
  <c r="Z382" i="2"/>
  <c r="Z370" i="2"/>
  <c r="Z406" i="2"/>
  <c r="Z386" i="2"/>
  <c r="Z381" i="2"/>
  <c r="Z377" i="2"/>
  <c r="Z342" i="2"/>
  <c r="Z335" i="2"/>
  <c r="Z331" i="2"/>
  <c r="Z327" i="2"/>
  <c r="Z323" i="2"/>
  <c r="Z319" i="2"/>
  <c r="Z315" i="2"/>
  <c r="Z311" i="2"/>
  <c r="Z307" i="2"/>
  <c r="Z303" i="2"/>
  <c r="Z299" i="2"/>
  <c r="Z295" i="2"/>
  <c r="Z291" i="2"/>
  <c r="Z336" i="2"/>
  <c r="Z334" i="2"/>
  <c r="Z398" i="2"/>
  <c r="Z362" i="2"/>
  <c r="Z365" i="2"/>
  <c r="Z354" i="2"/>
  <c r="Z332" i="2"/>
  <c r="Z330" i="2"/>
  <c r="Z302" i="2"/>
  <c r="Z290" i="2"/>
  <c r="Z272" i="2"/>
  <c r="Z349" i="2"/>
  <c r="Z345" i="2"/>
  <c r="Z300" i="2"/>
  <c r="Z282" i="2"/>
  <c r="Z279" i="2"/>
  <c r="Z276" i="2"/>
  <c r="Z341" i="2"/>
  <c r="Z324" i="2"/>
  <c r="Z322" i="2"/>
  <c r="Z298" i="2"/>
  <c r="Z339" i="2"/>
  <c r="Z358" i="2"/>
  <c r="Z393" i="2"/>
  <c r="Z373" i="2"/>
  <c r="Z328" i="2"/>
  <c r="Z338" i="2"/>
  <c r="Z312" i="2"/>
  <c r="Z292" i="2"/>
  <c r="Z263" i="2"/>
  <c r="Z253" i="2"/>
  <c r="Z236" i="2"/>
  <c r="Z229" i="2"/>
  <c r="Z225" i="2"/>
  <c r="Z221" i="2"/>
  <c r="Z217" i="2"/>
  <c r="Z213" i="2"/>
  <c r="Z304" i="2"/>
  <c r="Z243" i="2"/>
  <c r="Z233" i="2"/>
  <c r="Z369" i="2"/>
  <c r="Z314" i="2"/>
  <c r="Z306" i="2"/>
  <c r="Z294" i="2"/>
  <c r="Z283" i="2"/>
  <c r="Z270" i="2"/>
  <c r="Z267" i="2"/>
  <c r="Z257" i="2"/>
  <c r="Z240" i="2"/>
  <c r="Z296" i="2"/>
  <c r="Z287" i="2"/>
  <c r="Z247" i="2"/>
  <c r="Z237" i="2"/>
  <c r="Z230" i="2"/>
  <c r="Z226" i="2"/>
  <c r="Z222" i="2"/>
  <c r="Z218" i="2"/>
  <c r="Z214" i="2"/>
  <c r="Z210" i="2"/>
  <c r="Z206" i="2"/>
  <c r="Z202" i="2"/>
  <c r="Z198" i="2"/>
  <c r="Z194" i="2"/>
  <c r="Z190" i="2"/>
  <c r="Z316" i="2"/>
  <c r="Z261" i="2"/>
  <c r="Z366" i="2"/>
  <c r="Z308" i="2"/>
  <c r="Z318" i="2"/>
  <c r="Z288" i="2"/>
  <c r="Z284" i="2"/>
  <c r="Z278" i="2"/>
  <c r="Z262" i="2"/>
  <c r="Z235" i="2"/>
  <c r="Z275" i="2"/>
  <c r="Z255" i="2"/>
  <c r="Z280" i="2"/>
  <c r="Z266" i="2"/>
  <c r="Z231" i="2"/>
  <c r="Z271" i="2"/>
  <c r="Z259" i="2"/>
  <c r="Z215" i="2"/>
  <c r="Z346" i="2"/>
  <c r="Z320" i="2"/>
  <c r="Z274" i="2"/>
  <c r="Z268" i="2"/>
  <c r="Z227" i="2"/>
  <c r="Z220" i="2"/>
  <c r="Z205" i="2"/>
  <c r="Z197" i="2"/>
  <c r="Z326" i="2"/>
  <c r="Z265" i="2"/>
  <c r="Z254" i="2"/>
  <c r="Z250" i="2"/>
  <c r="Z244" i="2"/>
  <c r="Z242" i="2"/>
  <c r="Z273" i="2"/>
  <c r="Z258" i="2"/>
  <c r="Z256" i="2"/>
  <c r="Z232" i="2"/>
  <c r="Z216" i="2"/>
  <c r="Z310" i="2"/>
  <c r="Z248" i="2"/>
  <c r="Z228" i="2"/>
  <c r="Z212" i="2"/>
  <c r="Z199" i="2"/>
  <c r="Z185" i="2"/>
  <c r="Z180" i="2"/>
  <c r="Z148" i="2"/>
  <c r="Z138" i="2"/>
  <c r="Z134" i="2"/>
  <c r="Z130" i="2"/>
  <c r="Z126" i="2"/>
  <c r="Z122" i="2"/>
  <c r="Z118" i="2"/>
  <c r="Z114" i="2"/>
  <c r="Z110" i="2"/>
  <c r="Z106" i="2"/>
  <c r="Z102" i="2"/>
  <c r="Z98" i="2"/>
  <c r="Z94" i="2"/>
  <c r="Z252" i="2"/>
  <c r="Z183" i="2"/>
  <c r="Z178" i="2"/>
  <c r="Z145" i="2"/>
  <c r="Z207" i="2"/>
  <c r="Z239" i="2"/>
  <c r="Z192" i="2"/>
  <c r="Z173" i="2"/>
  <c r="Z159" i="2"/>
  <c r="Z135" i="2"/>
  <c r="Z131" i="2"/>
  <c r="Z209" i="2"/>
  <c r="Z188" i="2"/>
  <c r="Z165" i="2"/>
  <c r="Z149" i="2"/>
  <c r="Z286" i="2"/>
  <c r="Z238" i="2"/>
  <c r="Z196" i="2"/>
  <c r="Z186" i="2"/>
  <c r="Z260" i="2"/>
  <c r="Z251" i="2"/>
  <c r="Z246" i="2"/>
  <c r="Z234" i="2"/>
  <c r="Z211" i="2"/>
  <c r="Z200" i="2"/>
  <c r="Z171" i="2"/>
  <c r="Z224" i="2"/>
  <c r="Z184" i="2"/>
  <c r="Z264" i="2"/>
  <c r="Z245" i="2"/>
  <c r="Z269" i="2"/>
  <c r="Z179" i="2"/>
  <c r="Z166" i="2"/>
  <c r="Z162" i="2"/>
  <c r="Z158" i="2"/>
  <c r="Z144" i="2"/>
  <c r="Z142" i="2"/>
  <c r="Z195" i="2"/>
  <c r="Z176" i="2"/>
  <c r="Z164" i="2"/>
  <c r="Z140" i="2"/>
  <c r="Z133" i="2"/>
  <c r="Z121" i="2"/>
  <c r="Z111" i="2"/>
  <c r="Z223" i="2"/>
  <c r="Z187" i="2"/>
  <c r="Z181" i="2"/>
  <c r="Z153" i="2"/>
  <c r="Z136" i="2"/>
  <c r="Z125" i="2"/>
  <c r="Z115" i="2"/>
  <c r="Z91" i="2"/>
  <c r="Z87" i="2"/>
  <c r="Z83" i="2"/>
  <c r="Z79" i="2"/>
  <c r="Z75" i="2"/>
  <c r="Z71" i="2"/>
  <c r="Z67" i="2"/>
  <c r="Z63" i="2"/>
  <c r="Z59" i="2"/>
  <c r="Z55" i="2"/>
  <c r="Z51" i="2"/>
  <c r="Z47" i="2"/>
  <c r="Z43" i="2"/>
  <c r="Z39" i="2"/>
  <c r="Z35" i="2"/>
  <c r="Z31" i="2"/>
  <c r="Z170" i="2"/>
  <c r="Z163" i="2"/>
  <c r="Z157" i="2"/>
  <c r="Z155" i="2"/>
  <c r="Z143" i="2"/>
  <c r="Z112" i="2"/>
  <c r="Z201" i="2"/>
  <c r="Z119" i="2"/>
  <c r="Z241" i="2"/>
  <c r="Z175" i="2"/>
  <c r="Z161" i="2"/>
  <c r="Z109" i="2"/>
  <c r="Z99" i="2"/>
  <c r="Z204" i="2"/>
  <c r="Z193" i="2"/>
  <c r="Z189" i="2"/>
  <c r="Z172" i="2"/>
  <c r="Z167" i="2"/>
  <c r="Z132" i="2"/>
  <c r="Z249" i="2"/>
  <c r="Z219" i="2"/>
  <c r="Z208" i="2"/>
  <c r="Z174" i="2"/>
  <c r="Z169" i="2"/>
  <c r="Z150" i="2"/>
  <c r="Z156" i="2"/>
  <c r="Z154" i="2"/>
  <c r="Z152" i="2"/>
  <c r="Z146" i="2"/>
  <c r="Z203" i="2"/>
  <c r="Z182" i="2"/>
  <c r="Z160" i="2"/>
  <c r="Z127" i="2"/>
  <c r="Z117" i="2"/>
  <c r="Z107" i="2"/>
  <c r="Z103" i="2"/>
  <c r="Z101" i="2"/>
  <c r="Z92" i="2"/>
  <c r="Z89" i="2"/>
  <c r="Z86" i="2"/>
  <c r="Z60" i="2"/>
  <c r="Z57" i="2"/>
  <c r="Z54" i="2"/>
  <c r="Z38" i="2"/>
  <c r="Z97" i="2"/>
  <c r="Z45" i="2"/>
  <c r="Z28" i="2"/>
  <c r="Z24" i="2"/>
  <c r="Z20" i="2"/>
  <c r="Z16" i="2"/>
  <c r="Z12" i="2"/>
  <c r="Z8" i="2"/>
  <c r="Z69" i="2"/>
  <c r="Z105" i="2"/>
  <c r="Z72" i="2"/>
  <c r="Z66" i="2"/>
  <c r="Z128" i="2"/>
  <c r="Z123" i="2"/>
  <c r="Z116" i="2"/>
  <c r="Z95" i="2"/>
  <c r="Z147" i="2"/>
  <c r="Z90" i="2"/>
  <c r="Z191" i="2"/>
  <c r="Z141" i="2"/>
  <c r="Z113" i="2"/>
  <c r="Z76" i="2"/>
  <c r="Z73" i="2"/>
  <c r="Z70" i="2"/>
  <c r="Z151" i="2"/>
  <c r="Z137" i="2"/>
  <c r="Z120" i="2"/>
  <c r="Z104" i="2"/>
  <c r="Z100" i="2"/>
  <c r="Z129" i="2"/>
  <c r="Z108" i="2"/>
  <c r="Z168" i="2"/>
  <c r="Z177" i="2"/>
  <c r="Z82" i="2"/>
  <c r="Z58" i="2"/>
  <c r="Z18" i="2"/>
  <c r="Z37" i="2"/>
  <c r="Z25" i="2"/>
  <c r="Z64" i="2"/>
  <c r="Z40" i="2"/>
  <c r="Z15" i="2"/>
  <c r="Z5" i="2"/>
  <c r="Z13" i="2"/>
  <c r="Z62" i="2"/>
  <c r="Z52" i="2"/>
  <c r="Z22" i="2"/>
  <c r="Z50" i="2"/>
  <c r="Z32" i="2"/>
  <c r="Z29" i="2"/>
  <c r="Z124" i="2"/>
  <c r="Z84" i="2"/>
  <c r="Z81" i="2"/>
  <c r="Z78" i="2"/>
  <c r="Z48" i="2"/>
  <c r="Z93" i="2"/>
  <c r="Z68" i="2"/>
  <c r="Z96" i="2"/>
  <c r="Z61" i="2"/>
  <c r="Z53" i="2"/>
  <c r="Z46" i="2"/>
  <c r="Z41" i="2"/>
  <c r="Z139" i="2"/>
  <c r="Z36" i="2"/>
  <c r="Z33" i="2"/>
  <c r="Z30" i="2"/>
  <c r="Z10" i="2"/>
  <c r="Z27" i="2"/>
  <c r="Z9" i="2"/>
  <c r="Z26" i="2"/>
  <c r="Z80" i="2"/>
  <c r="Z17" i="2"/>
  <c r="Z77" i="2"/>
  <c r="Z65" i="2"/>
  <c r="Z49" i="2"/>
  <c r="Z44" i="2"/>
  <c r="Z7" i="2"/>
  <c r="Z42" i="2"/>
  <c r="Z23" i="2"/>
  <c r="Z14" i="2"/>
  <c r="Z21" i="2"/>
  <c r="Z74" i="2"/>
  <c r="Z88" i="2"/>
  <c r="Z85" i="2"/>
  <c r="Z56" i="2"/>
  <c r="Z11" i="2"/>
  <c r="Z34" i="2"/>
  <c r="Z19" i="2"/>
  <c r="Q7" i="13"/>
  <c r="AE7" i="13"/>
  <c r="P33" i="14" l="1" a="1"/>
  <c r="P33" i="14" s="1"/>
  <c r="P35" i="14" a="1"/>
  <c r="P35" i="14" s="1"/>
  <c r="P32" i="14" a="1"/>
  <c r="P32" i="14" s="1"/>
  <c r="P46" i="14" s="1"/>
  <c r="P49" i="13"/>
  <c r="AC62" i="14"/>
  <c r="O46" i="14"/>
  <c r="O76" i="14"/>
  <c r="O61" i="14"/>
  <c r="AC46" i="14"/>
  <c r="AC61" i="14"/>
  <c r="O47" i="14"/>
  <c r="O49" i="14"/>
  <c r="O79" i="14"/>
  <c r="O77" i="14"/>
  <c r="AD35" i="14" a="1"/>
  <c r="AD35" i="14" s="1"/>
  <c r="AD49" i="14" s="1"/>
  <c r="AD32" i="14" a="1"/>
  <c r="AD32" i="14" s="1"/>
  <c r="AD33" i="14" a="1"/>
  <c r="AD33" i="14" s="1"/>
  <c r="O62" i="14"/>
  <c r="AD49" i="13"/>
  <c r="AC64" i="14"/>
  <c r="AC63" i="14"/>
  <c r="O63" i="14"/>
  <c r="AB50" i="14"/>
  <c r="AB10" i="17" s="1"/>
  <c r="O64" i="14"/>
  <c r="AC55" i="14"/>
  <c r="AC38" i="14"/>
  <c r="AC36" i="14"/>
  <c r="O36" i="14"/>
  <c r="O50" i="14" s="1"/>
  <c r="AC57" i="14"/>
  <c r="AC60" i="14"/>
  <c r="AD35" i="13"/>
  <c r="P35" i="13"/>
  <c r="P21" i="13"/>
  <c r="AE20" i="13"/>
  <c r="AE34" i="13"/>
  <c r="Q20" i="13"/>
  <c r="Q34" i="13"/>
  <c r="AD21" i="13"/>
  <c r="AE17" i="13"/>
  <c r="AE18" i="13"/>
  <c r="AE31" i="13"/>
  <c r="AE32" i="13"/>
  <c r="AE45" i="13"/>
  <c r="AE43" i="13"/>
  <c r="AE44" i="13"/>
  <c r="Q17" i="13"/>
  <c r="Q18" i="13"/>
  <c r="Q32" i="13"/>
  <c r="Q31" i="13"/>
  <c r="Q16" i="13"/>
  <c r="Q10" i="13"/>
  <c r="Q12" i="13"/>
  <c r="Q15" i="13"/>
  <c r="Q13" i="13"/>
  <c r="Q14" i="13"/>
  <c r="Q11" i="13"/>
  <c r="Q43" i="13"/>
  <c r="Q44" i="13"/>
  <c r="M22" i="17"/>
  <c r="M50" i="17" s="1"/>
  <c r="M51" i="17" s="1"/>
  <c r="AA22" i="17"/>
  <c r="AA50" i="17" s="1"/>
  <c r="AA51" i="17" s="1"/>
  <c r="AA22" i="25"/>
  <c r="AB14" i="17"/>
  <c r="M11" i="17"/>
  <c r="M11" i="25"/>
  <c r="N65" i="14"/>
  <c r="N14" i="25"/>
  <c r="N14" i="17"/>
  <c r="AB65" i="14"/>
  <c r="AA11" i="17"/>
  <c r="AA11" i="25"/>
  <c r="AC53" i="14"/>
  <c r="O38" i="14"/>
  <c r="O53" i="14"/>
  <c r="M22" i="25"/>
  <c r="AB14" i="25"/>
  <c r="N16" i="17"/>
  <c r="N16" i="25"/>
  <c r="N80" i="14"/>
  <c r="O72" i="14"/>
  <c r="O42" i="14"/>
  <c r="O69" i="14"/>
  <c r="O39" i="14"/>
  <c r="O74" i="14"/>
  <c r="O44" i="14"/>
  <c r="N10" i="17"/>
  <c r="N10" i="25"/>
  <c r="O70" i="14"/>
  <c r="O40" i="14"/>
  <c r="O78" i="14"/>
  <c r="O48" i="14"/>
  <c r="O73" i="14"/>
  <c r="O43" i="14"/>
  <c r="O9" i="17"/>
  <c r="O9" i="25"/>
  <c r="O75" i="14"/>
  <c r="O45" i="14"/>
  <c r="AC44" i="14"/>
  <c r="AC42" i="14"/>
  <c r="AC12" i="17"/>
  <c r="AC12" i="25"/>
  <c r="AC45" i="14"/>
  <c r="AC13" i="17"/>
  <c r="AC13" i="25"/>
  <c r="AC43" i="14"/>
  <c r="O12" i="17"/>
  <c r="O12" i="25"/>
  <c r="O13" i="17"/>
  <c r="O13" i="25"/>
  <c r="AC9" i="17"/>
  <c r="AC9" i="25"/>
  <c r="AC40" i="14"/>
  <c r="AC48" i="14"/>
  <c r="AC39" i="14"/>
  <c r="AC41" i="14"/>
  <c r="O71" i="14"/>
  <c r="O41" i="14"/>
  <c r="AE9" i="13"/>
  <c r="AE23" i="13"/>
  <c r="AE37" i="13"/>
  <c r="AE16" i="13"/>
  <c r="AE12" i="13"/>
  <c r="AE14" i="13"/>
  <c r="AE13" i="13"/>
  <c r="AE15" i="13"/>
  <c r="AE11" i="13"/>
  <c r="AE19" i="13"/>
  <c r="AE10" i="13"/>
  <c r="AE24" i="13"/>
  <c r="AE26" i="13"/>
  <c r="AE28" i="13"/>
  <c r="AE27" i="13"/>
  <c r="AE30" i="13"/>
  <c r="AE25" i="13"/>
  <c r="AE29" i="13"/>
  <c r="AE33" i="13"/>
  <c r="AE40" i="13"/>
  <c r="AE38" i="13"/>
  <c r="AE47" i="13"/>
  <c r="AE46" i="13"/>
  <c r="AE42" i="13"/>
  <c r="AE41" i="13"/>
  <c r="AE39" i="13"/>
  <c r="Q9" i="13"/>
  <c r="Q23" i="13"/>
  <c r="Q37" i="13"/>
  <c r="Q19" i="13"/>
  <c r="Q26" i="13"/>
  <c r="Q27" i="13"/>
  <c r="Q25" i="13"/>
  <c r="Q30" i="13"/>
  <c r="Q29" i="13"/>
  <c r="Q28" i="13"/>
  <c r="Q33" i="13"/>
  <c r="Q24" i="13"/>
  <c r="Q42" i="13"/>
  <c r="Q41" i="13"/>
  <c r="Q39" i="13"/>
  <c r="Q38" i="13"/>
  <c r="Q47" i="13"/>
  <c r="Q40" i="13"/>
  <c r="Q45" i="13"/>
  <c r="Q46" i="13"/>
  <c r="O61" i="15"/>
  <c r="AC16" i="17"/>
  <c r="O68" i="14"/>
  <c r="AD29" i="14" a="1"/>
  <c r="AD29" i="14" s="1"/>
  <c r="AD58" i="14" s="1"/>
  <c r="AD27" i="14" a="1"/>
  <c r="AD27" i="14" s="1"/>
  <c r="AD56" i="14" s="1"/>
  <c r="AD25" i="14" a="1"/>
  <c r="AD25" i="14" s="1"/>
  <c r="AD54" i="14" s="1"/>
  <c r="AD28" i="14" a="1"/>
  <c r="AD28" i="14" s="1"/>
  <c r="AD57" i="14" s="1"/>
  <c r="AD31" i="14" a="1"/>
  <c r="AD31" i="14" s="1"/>
  <c r="AD60" i="14" s="1"/>
  <c r="AD34" i="14" a="1"/>
  <c r="AD34" i="14" s="1"/>
  <c r="AD30" i="14" a="1"/>
  <c r="AD30" i="14" s="1"/>
  <c r="AD26" i="14" a="1"/>
  <c r="AD26" i="14" s="1"/>
  <c r="AD55" i="14" s="1"/>
  <c r="AD24" i="14" a="1"/>
  <c r="AD24" i="14" s="1"/>
  <c r="AB80" i="14"/>
  <c r="P26" i="14" a="1"/>
  <c r="P26" i="14" s="1"/>
  <c r="P55" i="14" s="1"/>
  <c r="P30" i="14" a="1"/>
  <c r="P30" i="14" s="1"/>
  <c r="P59" i="14" s="1"/>
  <c r="P24" i="14" a="1"/>
  <c r="P24" i="14" s="1"/>
  <c r="P28" i="14" a="1"/>
  <c r="P28" i="14" s="1"/>
  <c r="P57" i="14" s="1"/>
  <c r="P27" i="14" a="1"/>
  <c r="P27" i="14" s="1"/>
  <c r="P56" i="14" s="1"/>
  <c r="P25" i="14" a="1"/>
  <c r="P25" i="14" s="1"/>
  <c r="P54" i="14" s="1"/>
  <c r="P34" i="14" a="1"/>
  <c r="P34" i="14" s="1"/>
  <c r="P29" i="14" a="1"/>
  <c r="P29" i="14" s="1"/>
  <c r="P58" i="14" s="1"/>
  <c r="P31" i="14" a="1"/>
  <c r="P31" i="14" s="1"/>
  <c r="P60" i="14" s="1"/>
  <c r="AH7" i="14"/>
  <c r="S7" i="14"/>
  <c r="AO449" i="2"/>
  <c r="AO445" i="2"/>
  <c r="AO441" i="2"/>
  <c r="AO437" i="2"/>
  <c r="AO433" i="2"/>
  <c r="AO446" i="2"/>
  <c r="AO448" i="2"/>
  <c r="AO444" i="2"/>
  <c r="AO443" i="2"/>
  <c r="AO424" i="2"/>
  <c r="AO416" i="2"/>
  <c r="AO439" i="2"/>
  <c r="AO436" i="2"/>
  <c r="AO358" i="2"/>
  <c r="AO355" i="2"/>
  <c r="AO352" i="2"/>
  <c r="AO349" i="2"/>
  <c r="AO334" i="2"/>
  <c r="AO330" i="2"/>
  <c r="AO326" i="2"/>
  <c r="AO322" i="2"/>
  <c r="AO318" i="2"/>
  <c r="AO314" i="2"/>
  <c r="AO421" i="2"/>
  <c r="AO392" i="2"/>
  <c r="AO385" i="2"/>
  <c r="AO376" i="2"/>
  <c r="AO369" i="2"/>
  <c r="AO429" i="2"/>
  <c r="AO426" i="2"/>
  <c r="AO418" i="2"/>
  <c r="AO411" i="2"/>
  <c r="AO407" i="2"/>
  <c r="AO390" i="2"/>
  <c r="AO383" i="2"/>
  <c r="AO374" i="2"/>
  <c r="AO364" i="2"/>
  <c r="AO361" i="2"/>
  <c r="AO338" i="2"/>
  <c r="AO447" i="2"/>
  <c r="AO442" i="2"/>
  <c r="AO435" i="2"/>
  <c r="AO432" i="2"/>
  <c r="AO409" i="2"/>
  <c r="AO403" i="2"/>
  <c r="AO423" i="2"/>
  <c r="AO413" i="2"/>
  <c r="AO405" i="2"/>
  <c r="AO399" i="2"/>
  <c r="AO350" i="2"/>
  <c r="AO347" i="2"/>
  <c r="AO344" i="2"/>
  <c r="AO341" i="2"/>
  <c r="AO335" i="2"/>
  <c r="AO331" i="2"/>
  <c r="AO327" i="2"/>
  <c r="AO323" i="2"/>
  <c r="AO319" i="2"/>
  <c r="AO415" i="2"/>
  <c r="AO401" i="2"/>
  <c r="AO388" i="2"/>
  <c r="AO381" i="2"/>
  <c r="AO372" i="2"/>
  <c r="AO438" i="2"/>
  <c r="AO431" i="2"/>
  <c r="AO397" i="2"/>
  <c r="AO395" i="2"/>
  <c r="AO386" i="2"/>
  <c r="AO379" i="2"/>
  <c r="AO428" i="2"/>
  <c r="AO420" i="2"/>
  <c r="AO365" i="2"/>
  <c r="AO342" i="2"/>
  <c r="AO339" i="2"/>
  <c r="AO336" i="2"/>
  <c r="AO332" i="2"/>
  <c r="AO434" i="2"/>
  <c r="AO425" i="2"/>
  <c r="AO417" i="2"/>
  <c r="AO410" i="2"/>
  <c r="AO393" i="2"/>
  <c r="AO384" i="2"/>
  <c r="AO377" i="2"/>
  <c r="AO368" i="2"/>
  <c r="AO422" i="2"/>
  <c r="AO408" i="2"/>
  <c r="AO406" i="2"/>
  <c r="AO391" i="2"/>
  <c r="AO382" i="2"/>
  <c r="AO375" i="2"/>
  <c r="AO412" i="2"/>
  <c r="AO404" i="2"/>
  <c r="AO430" i="2"/>
  <c r="AO427" i="2"/>
  <c r="AO419" i="2"/>
  <c r="AO414" i="2"/>
  <c r="AO400" i="2"/>
  <c r="AO398" i="2"/>
  <c r="AO394" i="2"/>
  <c r="AO286" i="2"/>
  <c r="AO282" i="2"/>
  <c r="AO278" i="2"/>
  <c r="AO274" i="2"/>
  <c r="AO270" i="2"/>
  <c r="AO266" i="2"/>
  <c r="AO262" i="2"/>
  <c r="AO258" i="2"/>
  <c r="AO254" i="2"/>
  <c r="AO313" i="2"/>
  <c r="AO290" i="2"/>
  <c r="AO362" i="2"/>
  <c r="AO359" i="2"/>
  <c r="AO356" i="2"/>
  <c r="AO353" i="2"/>
  <c r="AO328" i="2"/>
  <c r="AO324" i="2"/>
  <c r="AO320" i="2"/>
  <c r="AO340" i="2"/>
  <c r="AO337" i="2"/>
  <c r="AO316" i="2"/>
  <c r="AO302" i="2"/>
  <c r="AO343" i="2"/>
  <c r="AO387" i="2"/>
  <c r="AO346" i="2"/>
  <c r="AO291" i="2"/>
  <c r="AO371" i="2"/>
  <c r="AO345" i="2"/>
  <c r="AO303" i="2"/>
  <c r="AO300" i="2"/>
  <c r="AO297" i="2"/>
  <c r="AO288" i="2"/>
  <c r="AO284" i="2"/>
  <c r="AO280" i="2"/>
  <c r="AO276" i="2"/>
  <c r="AO272" i="2"/>
  <c r="AO268" i="2"/>
  <c r="AO380" i="2"/>
  <c r="AO367" i="2"/>
  <c r="AO348" i="2"/>
  <c r="AO306" i="2"/>
  <c r="AO440" i="2"/>
  <c r="AO351" i="2"/>
  <c r="AO312" i="2"/>
  <c r="AO309" i="2"/>
  <c r="AO396" i="2"/>
  <c r="AO370" i="2"/>
  <c r="AO354" i="2"/>
  <c r="AO329" i="2"/>
  <c r="AO325" i="2"/>
  <c r="AO321" i="2"/>
  <c r="AO366" i="2"/>
  <c r="AO363" i="2"/>
  <c r="AO360" i="2"/>
  <c r="AO357" i="2"/>
  <c r="AO378" i="2"/>
  <c r="AO373" i="2"/>
  <c r="AO310" i="2"/>
  <c r="AO260" i="2"/>
  <c r="AO244" i="2"/>
  <c r="AO241" i="2"/>
  <c r="AO238" i="2"/>
  <c r="AO229" i="2"/>
  <c r="AO292" i="2"/>
  <c r="AO287" i="2"/>
  <c r="AO277" i="2"/>
  <c r="AO275" i="2"/>
  <c r="AO264" i="2"/>
  <c r="AO252" i="2"/>
  <c r="AO219" i="2"/>
  <c r="AO209" i="2"/>
  <c r="AO402" i="2"/>
  <c r="AO295" i="2"/>
  <c r="AO226" i="2"/>
  <c r="AO216" i="2"/>
  <c r="AO202" i="2"/>
  <c r="AO198" i="2"/>
  <c r="AO194" i="2"/>
  <c r="AO307" i="2"/>
  <c r="AO289" i="2"/>
  <c r="AO247" i="2"/>
  <c r="AO206" i="2"/>
  <c r="AO389" i="2"/>
  <c r="AO304" i="2"/>
  <c r="AO298" i="2"/>
  <c r="AO317" i="2"/>
  <c r="AO301" i="2"/>
  <c r="AO279" i="2"/>
  <c r="AO239" i="2"/>
  <c r="AO230" i="2"/>
  <c r="AO220" i="2"/>
  <c r="AO250" i="2"/>
  <c r="AO245" i="2"/>
  <c r="AO242" i="2"/>
  <c r="AO210" i="2"/>
  <c r="AO203" i="2"/>
  <c r="AO199" i="2"/>
  <c r="AO195" i="2"/>
  <c r="AO191" i="2"/>
  <c r="AO294" i="2"/>
  <c r="AO281" i="2"/>
  <c r="AO257" i="2"/>
  <c r="AO261" i="2"/>
  <c r="AO248" i="2"/>
  <c r="AO224" i="2"/>
  <c r="AO207" i="2"/>
  <c r="AO333" i="2"/>
  <c r="AO265" i="2"/>
  <c r="AO259" i="2"/>
  <c r="AO255" i="2"/>
  <c r="AO253" i="2"/>
  <c r="AO214" i="2"/>
  <c r="AO263" i="2"/>
  <c r="AO240" i="2"/>
  <c r="AO237" i="2"/>
  <c r="AO234" i="2"/>
  <c r="AO231" i="2"/>
  <c r="AO221" i="2"/>
  <c r="AO204" i="2"/>
  <c r="AO200" i="2"/>
  <c r="AO196" i="2"/>
  <c r="AO283" i="2"/>
  <c r="AO269" i="2"/>
  <c r="AO267" i="2"/>
  <c r="AO243" i="2"/>
  <c r="AO228" i="2"/>
  <c r="AO211" i="2"/>
  <c r="AO293" i="2"/>
  <c r="AO251" i="2"/>
  <c r="AO296" i="2"/>
  <c r="AO285" i="2"/>
  <c r="AO236" i="2"/>
  <c r="AO223" i="2"/>
  <c r="AO174" i="2"/>
  <c r="AO159" i="2"/>
  <c r="AO156" i="2"/>
  <c r="AO153" i="2"/>
  <c r="AO150" i="2"/>
  <c r="AO127" i="2"/>
  <c r="AO124" i="2"/>
  <c r="AO121" i="2"/>
  <c r="AO118" i="2"/>
  <c r="AO115" i="2"/>
  <c r="AO98" i="2"/>
  <c r="AO88" i="2"/>
  <c r="AO197" i="2"/>
  <c r="AO189" i="2"/>
  <c r="AO105" i="2"/>
  <c r="AO95" i="2"/>
  <c r="AO81" i="2"/>
  <c r="AO311" i="2"/>
  <c r="AO213" i="2"/>
  <c r="AO181" i="2"/>
  <c r="AO179" i="2"/>
  <c r="AO172" i="2"/>
  <c r="AO162" i="2"/>
  <c r="AO139" i="2"/>
  <c r="AO136" i="2"/>
  <c r="AO133" i="2"/>
  <c r="AO130" i="2"/>
  <c r="AO112" i="2"/>
  <c r="AO271" i="2"/>
  <c r="AO256" i="2"/>
  <c r="AO246" i="2"/>
  <c r="AO232" i="2"/>
  <c r="AO165" i="2"/>
  <c r="AO102" i="2"/>
  <c r="AO92" i="2"/>
  <c r="AO235" i="2"/>
  <c r="AO225" i="2"/>
  <c r="AO116" i="2"/>
  <c r="AO89" i="2"/>
  <c r="AO82" i="2"/>
  <c r="AO78" i="2"/>
  <c r="AO74" i="2"/>
  <c r="AO70" i="2"/>
  <c r="AO66" i="2"/>
  <c r="AO62" i="2"/>
  <c r="AO58" i="2"/>
  <c r="AO54" i="2"/>
  <c r="AO50" i="2"/>
  <c r="AO46" i="2"/>
  <c r="AO42" i="2"/>
  <c r="AO38" i="2"/>
  <c r="AO34" i="2"/>
  <c r="AO299" i="2"/>
  <c r="AO222" i="2"/>
  <c r="AO193" i="2"/>
  <c r="AO184" i="2"/>
  <c r="AO177" i="2"/>
  <c r="AO175" i="2"/>
  <c r="AO168" i="2"/>
  <c r="AO163" i="2"/>
  <c r="AO160" i="2"/>
  <c r="AO157" i="2"/>
  <c r="AO154" i="2"/>
  <c r="AO131" i="2"/>
  <c r="AO128" i="2"/>
  <c r="AO125" i="2"/>
  <c r="AO122" i="2"/>
  <c r="AO106" i="2"/>
  <c r="AO96" i="2"/>
  <c r="AO308" i="2"/>
  <c r="AO212" i="2"/>
  <c r="AO205" i="2"/>
  <c r="AO188" i="2"/>
  <c r="AO186" i="2"/>
  <c r="AO249" i="2"/>
  <c r="AO218" i="2"/>
  <c r="AO215" i="2"/>
  <c r="AO208" i="2"/>
  <c r="AO182" i="2"/>
  <c r="AO143" i="2"/>
  <c r="AO140" i="2"/>
  <c r="AO137" i="2"/>
  <c r="AO134" i="2"/>
  <c r="AO190" i="2"/>
  <c r="AO166" i="2"/>
  <c r="AO110" i="2"/>
  <c r="AO100" i="2"/>
  <c r="AO83" i="2"/>
  <c r="AO180" i="2"/>
  <c r="AO173" i="2"/>
  <c r="AO171" i="2"/>
  <c r="AO155" i="2"/>
  <c r="AO152" i="2"/>
  <c r="AO149" i="2"/>
  <c r="AO146" i="2"/>
  <c r="AO123" i="2"/>
  <c r="AO120" i="2"/>
  <c r="AO117" i="2"/>
  <c r="AO192" i="2"/>
  <c r="AO97" i="2"/>
  <c r="AO87" i="2"/>
  <c r="AO315" i="2"/>
  <c r="AO305" i="2"/>
  <c r="AO227" i="2"/>
  <c r="AO201" i="2"/>
  <c r="AO178" i="2"/>
  <c r="AO151" i="2"/>
  <c r="AO141" i="2"/>
  <c r="AO45" i="2"/>
  <c r="AO39" i="2"/>
  <c r="AO36" i="2"/>
  <c r="AO183" i="2"/>
  <c r="AO169" i="2"/>
  <c r="AO161" i="2"/>
  <c r="AO144" i="2"/>
  <c r="AO126" i="2"/>
  <c r="AO273" i="2"/>
  <c r="AO147" i="2"/>
  <c r="AO119" i="2"/>
  <c r="AO129" i="2"/>
  <c r="AO107" i="2"/>
  <c r="AO90" i="2"/>
  <c r="AO73" i="2"/>
  <c r="AO67" i="2"/>
  <c r="AO64" i="2"/>
  <c r="AO27" i="2"/>
  <c r="AO23" i="2"/>
  <c r="AO19" i="2"/>
  <c r="AO15" i="2"/>
  <c r="AO11" i="2"/>
  <c r="AO7" i="2"/>
  <c r="AO164" i="2"/>
  <c r="AO61" i="2"/>
  <c r="AO55" i="2"/>
  <c r="AO52" i="2"/>
  <c r="AO233" i="2"/>
  <c r="AO104" i="2"/>
  <c r="AO85" i="2"/>
  <c r="AO76" i="2"/>
  <c r="AO49" i="2"/>
  <c r="AO43" i="2"/>
  <c r="AO40" i="2"/>
  <c r="AO37" i="2"/>
  <c r="AO31" i="2"/>
  <c r="AP4" i="2"/>
  <c r="AO12" i="2"/>
  <c r="AO132" i="2"/>
  <c r="AO24" i="2"/>
  <c r="AO109" i="2"/>
  <c r="AO99" i="2"/>
  <c r="AO79" i="2"/>
  <c r="AO20" i="2"/>
  <c r="AO16" i="2"/>
  <c r="AO8" i="2"/>
  <c r="AO167" i="2"/>
  <c r="AO94" i="2"/>
  <c r="AO71" i="2"/>
  <c r="AO68" i="2"/>
  <c r="AO135" i="2"/>
  <c r="AO114" i="2"/>
  <c r="AO101" i="2"/>
  <c r="AO65" i="2"/>
  <c r="AO59" i="2"/>
  <c r="AO56" i="2"/>
  <c r="AO187" i="2"/>
  <c r="AO111" i="2"/>
  <c r="AO53" i="2"/>
  <c r="AO217" i="2"/>
  <c r="AO142" i="2"/>
  <c r="AO103" i="2"/>
  <c r="AO77" i="2"/>
  <c r="AO41" i="2"/>
  <c r="AO35" i="2"/>
  <c r="AO32" i="2"/>
  <c r="AO25" i="2"/>
  <c r="AO21" i="2"/>
  <c r="AO17" i="2"/>
  <c r="AO13" i="2"/>
  <c r="AO9" i="2"/>
  <c r="AO5" i="2"/>
  <c r="AO145" i="2"/>
  <c r="AO91" i="2"/>
  <c r="AO84" i="2"/>
  <c r="AO170" i="2"/>
  <c r="AO72" i="2"/>
  <c r="AO29" i="2"/>
  <c r="AO185" i="2"/>
  <c r="AO6" i="2"/>
  <c r="AO108" i="2"/>
  <c r="AO80" i="2"/>
  <c r="AO10" i="2"/>
  <c r="AO176" i="2"/>
  <c r="AO51" i="2"/>
  <c r="AO14" i="2"/>
  <c r="AO57" i="2"/>
  <c r="AO138" i="2"/>
  <c r="AO148" i="2"/>
  <c r="AO86" i="2"/>
  <c r="AO63" i="2"/>
  <c r="AO18" i="2"/>
  <c r="AO44" i="2"/>
  <c r="AO22" i="2"/>
  <c r="AO158" i="2"/>
  <c r="AO33" i="2"/>
  <c r="AO30" i="2"/>
  <c r="AO113" i="2"/>
  <c r="AO93" i="2"/>
  <c r="AO69" i="2"/>
  <c r="AO26" i="2"/>
  <c r="AO28" i="2"/>
  <c r="AO75" i="2"/>
  <c r="AO60" i="2"/>
  <c r="AO48" i="2"/>
  <c r="AO47" i="2"/>
  <c r="AB4" i="2"/>
  <c r="AA446" i="2"/>
  <c r="AA442" i="2"/>
  <c r="AA438" i="2"/>
  <c r="AA447" i="2"/>
  <c r="AA443" i="2"/>
  <c r="AA439" i="2"/>
  <c r="AA435" i="2"/>
  <c r="AA431" i="2"/>
  <c r="AA427" i="2"/>
  <c r="AA423" i="2"/>
  <c r="AA448" i="2"/>
  <c r="AA449" i="2"/>
  <c r="AA445" i="2"/>
  <c r="AA441" i="2"/>
  <c r="AA437" i="2"/>
  <c r="AA433" i="2"/>
  <c r="AA429" i="2"/>
  <c r="AA425" i="2"/>
  <c r="AA421" i="2"/>
  <c r="AA418" i="2"/>
  <c r="AA402" i="2"/>
  <c r="AA397" i="2"/>
  <c r="AA383" i="2"/>
  <c r="AA422" i="2"/>
  <c r="AA390" i="2"/>
  <c r="AA385" i="2"/>
  <c r="AA414" i="2"/>
  <c r="AA407" i="2"/>
  <c r="AA440" i="2"/>
  <c r="AA426" i="2"/>
  <c r="AA417" i="2"/>
  <c r="AA392" i="2"/>
  <c r="AA410" i="2"/>
  <c r="AA404" i="2"/>
  <c r="AA399" i="2"/>
  <c r="AA380" i="2"/>
  <c r="AA376" i="2"/>
  <c r="AA347" i="2"/>
  <c r="AA337" i="2"/>
  <c r="AA333" i="2"/>
  <c r="AA329" i="2"/>
  <c r="AA325" i="2"/>
  <c r="AA321" i="2"/>
  <c r="AA317" i="2"/>
  <c r="AA313" i="2"/>
  <c r="AA309" i="2"/>
  <c r="AA430" i="2"/>
  <c r="AA413" i="2"/>
  <c r="AA401" i="2"/>
  <c r="AA387" i="2"/>
  <c r="AA378" i="2"/>
  <c r="AA372" i="2"/>
  <c r="AA353" i="2"/>
  <c r="AA394" i="2"/>
  <c r="AA389" i="2"/>
  <c r="AA374" i="2"/>
  <c r="AA368" i="2"/>
  <c r="AA344" i="2"/>
  <c r="AA444" i="2"/>
  <c r="AA434" i="2"/>
  <c r="AA420" i="2"/>
  <c r="AA409" i="2"/>
  <c r="AA382" i="2"/>
  <c r="AA370" i="2"/>
  <c r="AA416" i="2"/>
  <c r="AA406" i="2"/>
  <c r="AA396" i="2"/>
  <c r="AA366" i="2"/>
  <c r="AA424" i="2"/>
  <c r="AA384" i="2"/>
  <c r="AA412" i="2"/>
  <c r="AA403" i="2"/>
  <c r="AA391" i="2"/>
  <c r="AA432" i="2"/>
  <c r="AA415" i="2"/>
  <c r="AA405" i="2"/>
  <c r="AA400" i="2"/>
  <c r="AA375" i="2"/>
  <c r="AA373" i="2"/>
  <c r="AA354" i="2"/>
  <c r="AA349" i="2"/>
  <c r="AA398" i="2"/>
  <c r="AA386" i="2"/>
  <c r="AA362" i="2"/>
  <c r="AA365" i="2"/>
  <c r="AA332" i="2"/>
  <c r="AA330" i="2"/>
  <c r="AA359" i="2"/>
  <c r="AA328" i="2"/>
  <c r="AA326" i="2"/>
  <c r="AA311" i="2"/>
  <c r="AA379" i="2"/>
  <c r="AA356" i="2"/>
  <c r="AA345" i="2"/>
  <c r="AA419" i="2"/>
  <c r="AA411" i="2"/>
  <c r="AA371" i="2"/>
  <c r="AA364" i="2"/>
  <c r="AA341" i="2"/>
  <c r="AA324" i="2"/>
  <c r="AA322" i="2"/>
  <c r="AA307" i="2"/>
  <c r="AA298" i="2"/>
  <c r="AA293" i="2"/>
  <c r="AA351" i="2"/>
  <c r="AA339" i="2"/>
  <c r="AA288" i="2"/>
  <c r="AA285" i="2"/>
  <c r="AA273" i="2"/>
  <c r="AA269" i="2"/>
  <c r="AA428" i="2"/>
  <c r="AA361" i="2"/>
  <c r="AA343" i="2"/>
  <c r="AA335" i="2"/>
  <c r="AA367" i="2"/>
  <c r="AA408" i="2"/>
  <c r="AA395" i="2"/>
  <c r="AA358" i="2"/>
  <c r="AA388" i="2"/>
  <c r="AA381" i="2"/>
  <c r="AA369" i="2"/>
  <c r="AA348" i="2"/>
  <c r="AA346" i="2"/>
  <c r="AA323" i="2"/>
  <c r="AA308" i="2"/>
  <c r="AA306" i="2"/>
  <c r="AA299" i="2"/>
  <c r="AA338" i="2"/>
  <c r="AA312" i="2"/>
  <c r="AA355" i="2"/>
  <c r="AA350" i="2"/>
  <c r="AA331" i="2"/>
  <c r="AA292" i="2"/>
  <c r="AA304" i="2"/>
  <c r="AA243" i="2"/>
  <c r="AA233" i="2"/>
  <c r="AA314" i="2"/>
  <c r="AA294" i="2"/>
  <c r="AA260" i="2"/>
  <c r="AA250" i="2"/>
  <c r="AA377" i="2"/>
  <c r="AA360" i="2"/>
  <c r="AA334" i="2"/>
  <c r="AA319" i="2"/>
  <c r="AA283" i="2"/>
  <c r="AA270" i="2"/>
  <c r="AA267" i="2"/>
  <c r="AA327" i="2"/>
  <c r="AA301" i="2"/>
  <c r="AA296" i="2"/>
  <c r="AA287" i="2"/>
  <c r="AA281" i="2"/>
  <c r="AA279" i="2"/>
  <c r="AA247" i="2"/>
  <c r="AA237" i="2"/>
  <c r="AA230" i="2"/>
  <c r="AA226" i="2"/>
  <c r="AA222" i="2"/>
  <c r="AA218" i="2"/>
  <c r="AA214" i="2"/>
  <c r="AA210" i="2"/>
  <c r="AA206" i="2"/>
  <c r="AA202" i="2"/>
  <c r="AA198" i="2"/>
  <c r="AA194" i="2"/>
  <c r="AA190" i="2"/>
  <c r="AA289" i="2"/>
  <c r="AA277" i="2"/>
  <c r="AA275" i="2"/>
  <c r="AA264" i="2"/>
  <c r="AA254" i="2"/>
  <c r="AA436" i="2"/>
  <c r="AA316" i="2"/>
  <c r="AA291" i="2"/>
  <c r="AA340" i="2"/>
  <c r="AA303" i="2"/>
  <c r="AA318" i="2"/>
  <c r="AA352" i="2"/>
  <c r="AA336" i="2"/>
  <c r="AA271" i="2"/>
  <c r="AA357" i="2"/>
  <c r="AA320" i="2"/>
  <c r="AA280" i="2"/>
  <c r="AA252" i="2"/>
  <c r="AA242" i="2"/>
  <c r="AA228" i="2"/>
  <c r="AA297" i="2"/>
  <c r="AA253" i="2"/>
  <c r="AA315" i="2"/>
  <c r="AA266" i="2"/>
  <c r="AA257" i="2"/>
  <c r="AA235" i="2"/>
  <c r="AA231" i="2"/>
  <c r="AA302" i="2"/>
  <c r="AA259" i="2"/>
  <c r="AA215" i="2"/>
  <c r="AA185" i="2"/>
  <c r="AA181" i="2"/>
  <c r="AA177" i="2"/>
  <c r="AA173" i="2"/>
  <c r="AA169" i="2"/>
  <c r="AA261" i="2"/>
  <c r="AA290" i="2"/>
  <c r="AA284" i="2"/>
  <c r="AA274" i="2"/>
  <c r="AA268" i="2"/>
  <c r="AA229" i="2"/>
  <c r="AA227" i="2"/>
  <c r="AA220" i="2"/>
  <c r="AA205" i="2"/>
  <c r="AA197" i="2"/>
  <c r="AA393" i="2"/>
  <c r="AA208" i="2"/>
  <c r="AA200" i="2"/>
  <c r="AA192" i="2"/>
  <c r="AA189" i="2"/>
  <c r="AA300" i="2"/>
  <c r="AA295" i="2"/>
  <c r="AA278" i="2"/>
  <c r="AA265" i="2"/>
  <c r="AA244" i="2"/>
  <c r="AA305" i="2"/>
  <c r="AA263" i="2"/>
  <c r="AA248" i="2"/>
  <c r="AA246" i="2"/>
  <c r="AA240" i="2"/>
  <c r="AA238" i="2"/>
  <c r="AA225" i="2"/>
  <c r="AA282" i="2"/>
  <c r="AA236" i="2"/>
  <c r="AA187" i="2"/>
  <c r="AA183" i="2"/>
  <c r="AA179" i="2"/>
  <c r="AA342" i="2"/>
  <c r="AA310" i="2"/>
  <c r="AA363" i="2"/>
  <c r="AA272" i="2"/>
  <c r="AA219" i="2"/>
  <c r="AA203" i="2"/>
  <c r="AA201" i="2"/>
  <c r="AA170" i="2"/>
  <c r="AA155" i="2"/>
  <c r="AA276" i="2"/>
  <c r="AA262" i="2"/>
  <c r="AA207" i="2"/>
  <c r="AA162" i="2"/>
  <c r="AA152" i="2"/>
  <c r="AA142" i="2"/>
  <c r="AA239" i="2"/>
  <c r="AA216" i="2"/>
  <c r="AA209" i="2"/>
  <c r="AA188" i="2"/>
  <c r="AA165" i="2"/>
  <c r="AA149" i="2"/>
  <c r="AA139" i="2"/>
  <c r="AA286" i="2"/>
  <c r="AA256" i="2"/>
  <c r="AA221" i="2"/>
  <c r="AA196" i="2"/>
  <c r="AA186" i="2"/>
  <c r="AA176" i="2"/>
  <c r="AA168" i="2"/>
  <c r="AA156" i="2"/>
  <c r="AA146" i="2"/>
  <c r="AA251" i="2"/>
  <c r="AA234" i="2"/>
  <c r="AA211" i="2"/>
  <c r="AA224" i="2"/>
  <c r="AA153" i="2"/>
  <c r="AA143" i="2"/>
  <c r="AA136" i="2"/>
  <c r="AA132" i="2"/>
  <c r="AA128" i="2"/>
  <c r="AA213" i="2"/>
  <c r="AA204" i="2"/>
  <c r="AA255" i="2"/>
  <c r="AA241" i="2"/>
  <c r="AA258" i="2"/>
  <c r="AA249" i="2"/>
  <c r="AA199" i="2"/>
  <c r="AA195" i="2"/>
  <c r="AA164" i="2"/>
  <c r="AA140" i="2"/>
  <c r="AA133" i="2"/>
  <c r="AA245" i="2"/>
  <c r="AA223" i="2"/>
  <c r="AA212" i="2"/>
  <c r="AA191" i="2"/>
  <c r="AA101" i="2"/>
  <c r="AA217" i="2"/>
  <c r="AA184" i="2"/>
  <c r="AA151" i="2"/>
  <c r="AA147" i="2"/>
  <c r="AA131" i="2"/>
  <c r="AA105" i="2"/>
  <c r="AA95" i="2"/>
  <c r="AA163" i="2"/>
  <c r="AA178" i="2"/>
  <c r="AA159" i="2"/>
  <c r="AA145" i="2"/>
  <c r="AA119" i="2"/>
  <c r="AA102" i="2"/>
  <c r="AA175" i="2"/>
  <c r="AA161" i="2"/>
  <c r="AA134" i="2"/>
  <c r="AA109" i="2"/>
  <c r="AA141" i="2"/>
  <c r="AA129" i="2"/>
  <c r="AA126" i="2"/>
  <c r="AA116" i="2"/>
  <c r="AA193" i="2"/>
  <c r="AA172" i="2"/>
  <c r="AA154" i="2"/>
  <c r="AA182" i="2"/>
  <c r="AA160" i="2"/>
  <c r="AA135" i="2"/>
  <c r="AA127" i="2"/>
  <c r="AA117" i="2"/>
  <c r="AA232" i="2"/>
  <c r="AA171" i="2"/>
  <c r="AA166" i="2"/>
  <c r="AA158" i="2"/>
  <c r="AA148" i="2"/>
  <c r="AA144" i="2"/>
  <c r="AA130" i="2"/>
  <c r="AA124" i="2"/>
  <c r="AA97" i="2"/>
  <c r="AA167" i="2"/>
  <c r="AA114" i="2"/>
  <c r="AA99" i="2"/>
  <c r="AA63" i="2"/>
  <c r="AA45" i="2"/>
  <c r="AA121" i="2"/>
  <c r="AA72" i="2"/>
  <c r="AA69" i="2"/>
  <c r="AA66" i="2"/>
  <c r="AA35" i="2"/>
  <c r="AA75" i="2"/>
  <c r="AA123" i="2"/>
  <c r="AA138" i="2"/>
  <c r="AA107" i="2"/>
  <c r="AA84" i="2"/>
  <c r="AA81" i="2"/>
  <c r="AA78" i="2"/>
  <c r="AA174" i="2"/>
  <c r="AA90" i="2"/>
  <c r="AA64" i="2"/>
  <c r="AA61" i="2"/>
  <c r="AA58" i="2"/>
  <c r="AA125" i="2"/>
  <c r="AA118" i="2"/>
  <c r="AA111" i="2"/>
  <c r="AA93" i="2"/>
  <c r="AA113" i="2"/>
  <c r="AA157" i="2"/>
  <c r="AA137" i="2"/>
  <c r="AA120" i="2"/>
  <c r="AA104" i="2"/>
  <c r="AA100" i="2"/>
  <c r="AA79" i="2"/>
  <c r="AA106" i="2"/>
  <c r="AA98" i="2"/>
  <c r="AA96" i="2"/>
  <c r="AA88" i="2"/>
  <c r="AA85" i="2"/>
  <c r="AA180" i="2"/>
  <c r="AA94" i="2"/>
  <c r="AA80" i="2"/>
  <c r="AA77" i="2"/>
  <c r="AA103" i="2"/>
  <c r="AA8" i="2"/>
  <c r="AA71" i="2"/>
  <c r="AA62" i="2"/>
  <c r="AA60" i="2"/>
  <c r="AA54" i="2"/>
  <c r="AA52" i="2"/>
  <c r="AA40" i="2"/>
  <c r="AA15" i="2"/>
  <c r="AA5" i="2"/>
  <c r="AA22" i="2"/>
  <c r="AA112" i="2"/>
  <c r="AA73" i="2"/>
  <c r="AA50" i="2"/>
  <c r="AA32" i="2"/>
  <c r="AA29" i="2"/>
  <c r="AA12" i="2"/>
  <c r="AA19" i="2"/>
  <c r="AA9" i="2"/>
  <c r="AA87" i="2"/>
  <c r="AA48" i="2"/>
  <c r="AA43" i="2"/>
  <c r="AA68" i="2"/>
  <c r="AA115" i="2"/>
  <c r="AA110" i="2"/>
  <c r="AA59" i="2"/>
  <c r="AA38" i="2"/>
  <c r="AA23" i="2"/>
  <c r="AA13" i="2"/>
  <c r="AA122" i="2"/>
  <c r="AA70" i="2"/>
  <c r="AA57" i="2"/>
  <c r="AA55" i="2"/>
  <c r="AA53" i="2"/>
  <c r="AA46" i="2"/>
  <c r="AA41" i="2"/>
  <c r="AA150" i="2"/>
  <c r="AA36" i="2"/>
  <c r="AA33" i="2"/>
  <c r="AA30" i="2"/>
  <c r="AA20" i="2"/>
  <c r="AA10" i="2"/>
  <c r="AA83" i="2"/>
  <c r="AA27" i="2"/>
  <c r="AA17" i="2"/>
  <c r="AA7" i="2"/>
  <c r="AA16" i="2"/>
  <c r="AA89" i="2"/>
  <c r="AA86" i="2"/>
  <c r="AA65" i="2"/>
  <c r="AA51" i="2"/>
  <c r="AA49" i="2"/>
  <c r="AA44" i="2"/>
  <c r="AA92" i="2"/>
  <c r="AA39" i="2"/>
  <c r="AA24" i="2"/>
  <c r="AA14" i="2"/>
  <c r="AA21" i="2"/>
  <c r="AA74" i="2"/>
  <c r="AA67" i="2"/>
  <c r="AA42" i="2"/>
  <c r="AA11" i="2"/>
  <c r="AA108" i="2"/>
  <c r="AA56" i="2"/>
  <c r="AA47" i="2"/>
  <c r="AA91" i="2"/>
  <c r="AA82" i="2"/>
  <c r="AA76" i="2"/>
  <c r="AA34" i="2"/>
  <c r="AA31" i="2"/>
  <c r="AA28" i="2"/>
  <c r="AA18" i="2"/>
  <c r="AA37" i="2"/>
  <c r="AA25" i="2"/>
  <c r="AA26" i="2"/>
  <c r="R7" i="13"/>
  <c r="AF7" i="13"/>
  <c r="P76" i="14" l="1"/>
  <c r="Q49" i="13"/>
  <c r="AD47" i="14"/>
  <c r="AD62" i="14"/>
  <c r="AD46" i="14"/>
  <c r="AD61" i="14"/>
  <c r="P61" i="14"/>
  <c r="AE49" i="13"/>
  <c r="P49" i="14"/>
  <c r="P79" i="14"/>
  <c r="P47" i="14"/>
  <c r="P77" i="14"/>
  <c r="P62" i="14"/>
  <c r="AE33" i="14" a="1"/>
  <c r="AE33" i="14" s="1"/>
  <c r="AE35" i="14" a="1"/>
  <c r="AE35" i="14" s="1"/>
  <c r="AE32" i="14" a="1"/>
  <c r="AE32" i="14" s="1"/>
  <c r="Q33" i="14" a="1"/>
  <c r="Q33" i="14" s="1"/>
  <c r="Q35" i="14" a="1"/>
  <c r="Q35" i="14" s="1"/>
  <c r="Q32" i="14" a="1"/>
  <c r="Q32" i="14" s="1"/>
  <c r="AD64" i="14"/>
  <c r="AD63" i="14"/>
  <c r="P64" i="14"/>
  <c r="P63" i="14"/>
  <c r="AD59" i="14"/>
  <c r="P36" i="14"/>
  <c r="AD36" i="14"/>
  <c r="AC50" i="14"/>
  <c r="AC10" i="25" s="1"/>
  <c r="AB10" i="25"/>
  <c r="AE35" i="13"/>
  <c r="Q35" i="13"/>
  <c r="Q21" i="13"/>
  <c r="AF20" i="13"/>
  <c r="AF34" i="13"/>
  <c r="R20" i="13"/>
  <c r="R34" i="13"/>
  <c r="AE21" i="13"/>
  <c r="AF17" i="13"/>
  <c r="AF18" i="13"/>
  <c r="AF31" i="13"/>
  <c r="AF32" i="13"/>
  <c r="AF45" i="13"/>
  <c r="AF44" i="13"/>
  <c r="AF43" i="13"/>
  <c r="R17" i="13"/>
  <c r="R18" i="13"/>
  <c r="R31" i="13"/>
  <c r="R32" i="13"/>
  <c r="R12" i="13"/>
  <c r="R15" i="13"/>
  <c r="R11" i="13"/>
  <c r="R13" i="13"/>
  <c r="R10" i="13"/>
  <c r="R14" i="13"/>
  <c r="R16" i="13"/>
  <c r="R43" i="13"/>
  <c r="R44" i="13"/>
  <c r="AB22" i="17"/>
  <c r="AB50" i="17" s="1"/>
  <c r="AB51" i="17" s="1"/>
  <c r="N22" i="25"/>
  <c r="AB22" i="25"/>
  <c r="AC14" i="25"/>
  <c r="AC14" i="17"/>
  <c r="O14" i="25"/>
  <c r="AB11" i="17"/>
  <c r="AB11" i="25"/>
  <c r="O14" i="17"/>
  <c r="P38" i="14"/>
  <c r="P53" i="14"/>
  <c r="N11" i="17"/>
  <c r="N11" i="25"/>
  <c r="O65" i="14"/>
  <c r="AC65" i="14"/>
  <c r="AD38" i="14"/>
  <c r="AD53" i="14"/>
  <c r="N22" i="17"/>
  <c r="N50" i="17" s="1"/>
  <c r="N51" i="17" s="1"/>
  <c r="O16" i="17"/>
  <c r="O16" i="25"/>
  <c r="AC80" i="14"/>
  <c r="O80" i="14"/>
  <c r="AD40" i="14"/>
  <c r="AD44" i="14"/>
  <c r="AD9" i="17"/>
  <c r="AD9" i="25"/>
  <c r="AD48" i="14"/>
  <c r="AD45" i="14"/>
  <c r="P9" i="17"/>
  <c r="P9" i="25"/>
  <c r="AD42" i="14"/>
  <c r="AD39" i="14"/>
  <c r="P12" i="17"/>
  <c r="P12" i="25"/>
  <c r="AD41" i="14"/>
  <c r="P13" i="17"/>
  <c r="P13" i="25"/>
  <c r="AD43" i="14"/>
  <c r="AD12" i="17"/>
  <c r="AD12" i="25"/>
  <c r="P69" i="14"/>
  <c r="P39" i="14"/>
  <c r="AD13" i="17"/>
  <c r="AD13" i="25"/>
  <c r="P71" i="14"/>
  <c r="P41" i="14"/>
  <c r="O10" i="17"/>
  <c r="O10" i="25"/>
  <c r="P72" i="14"/>
  <c r="P42" i="14"/>
  <c r="P75" i="14"/>
  <c r="P45" i="14"/>
  <c r="AC10" i="17"/>
  <c r="P73" i="14"/>
  <c r="P43" i="14"/>
  <c r="P74" i="14"/>
  <c r="P44" i="14"/>
  <c r="P70" i="14"/>
  <c r="P40" i="14"/>
  <c r="P78" i="14"/>
  <c r="P48" i="14"/>
  <c r="AF9" i="13"/>
  <c r="AF23" i="13"/>
  <c r="AF37" i="13"/>
  <c r="AF12" i="13"/>
  <c r="AF14" i="13"/>
  <c r="AF15" i="13"/>
  <c r="AF13" i="13"/>
  <c r="AF19" i="13"/>
  <c r="AF16" i="13"/>
  <c r="AF11" i="13"/>
  <c r="AF10" i="13"/>
  <c r="AF24" i="13"/>
  <c r="AF26" i="13"/>
  <c r="AF27" i="13"/>
  <c r="AF30" i="13"/>
  <c r="AF25" i="13"/>
  <c r="AF33" i="13"/>
  <c r="AF29" i="13"/>
  <c r="AF28" i="13"/>
  <c r="AF40" i="13"/>
  <c r="AF47" i="13"/>
  <c r="AF46" i="13"/>
  <c r="AF39" i="13"/>
  <c r="AF42" i="13"/>
  <c r="AF38" i="13"/>
  <c r="AF41" i="13"/>
  <c r="R9" i="13"/>
  <c r="R23" i="13"/>
  <c r="R37" i="13"/>
  <c r="R19" i="13"/>
  <c r="R28" i="13"/>
  <c r="R30" i="13"/>
  <c r="R29" i="13"/>
  <c r="R33" i="13"/>
  <c r="R24" i="13"/>
  <c r="R25" i="13"/>
  <c r="R27" i="13"/>
  <c r="R26" i="13"/>
  <c r="R39" i="13"/>
  <c r="R42" i="13"/>
  <c r="R41" i="13"/>
  <c r="R38" i="13"/>
  <c r="R45" i="13"/>
  <c r="R47" i="13"/>
  <c r="R40" i="13"/>
  <c r="R46" i="13"/>
  <c r="P16" i="17"/>
  <c r="AD16" i="17"/>
  <c r="AE26" i="14" a="1"/>
  <c r="AE26" i="14" s="1"/>
  <c r="AE27" i="14" a="1"/>
  <c r="AE27" i="14" s="1"/>
  <c r="AE29" i="14" a="1"/>
  <c r="AE29" i="14" s="1"/>
  <c r="AE24" i="14" a="1"/>
  <c r="AE24" i="14" s="1"/>
  <c r="AE25" i="14" a="1"/>
  <c r="AE25" i="14" s="1"/>
  <c r="AE28" i="14" a="1"/>
  <c r="AE28" i="14" s="1"/>
  <c r="AE31" i="14" a="1"/>
  <c r="AE31" i="14" s="1"/>
  <c r="AE30" i="14" a="1"/>
  <c r="AE30" i="14" s="1"/>
  <c r="AE34" i="14" a="1"/>
  <c r="AE34" i="14" s="1"/>
  <c r="P68" i="14"/>
  <c r="Q24" i="14" a="1"/>
  <c r="Q24" i="14" s="1"/>
  <c r="Q28" i="14" a="1"/>
  <c r="Q28" i="14" s="1"/>
  <c r="Q57" i="14" s="1"/>
  <c r="Q29" i="14" a="1"/>
  <c r="Q29" i="14" s="1"/>
  <c r="Q58" i="14" s="1"/>
  <c r="Q27" i="14" a="1"/>
  <c r="Q27" i="14" s="1"/>
  <c r="Q56" i="14" s="1"/>
  <c r="Q31" i="14" a="1"/>
  <c r="Q31" i="14" s="1"/>
  <c r="Q60" i="14" s="1"/>
  <c r="Q26" i="14" a="1"/>
  <c r="Q26" i="14" s="1"/>
  <c r="Q55" i="14" s="1"/>
  <c r="Q30" i="14" a="1"/>
  <c r="Q30" i="14" s="1"/>
  <c r="Q59" i="14" s="1"/>
  <c r="Q34" i="14" a="1"/>
  <c r="Q34" i="14" s="1"/>
  <c r="Q25" i="14" a="1"/>
  <c r="Q25" i="14" s="1"/>
  <c r="Q54" i="14" s="1"/>
  <c r="T7" i="14"/>
  <c r="AI12" i="14"/>
  <c r="AI13" i="14"/>
  <c r="AI19" i="14"/>
  <c r="AI16" i="14"/>
  <c r="AI14" i="14"/>
  <c r="AI11" i="14"/>
  <c r="AI10" i="14"/>
  <c r="AP449" i="2"/>
  <c r="AP445" i="2"/>
  <c r="AP441" i="2"/>
  <c r="AP437" i="2"/>
  <c r="AP433" i="2"/>
  <c r="AP429" i="2"/>
  <c r="AP425" i="2"/>
  <c r="AP421" i="2"/>
  <c r="AP417" i="2"/>
  <c r="AP413" i="2"/>
  <c r="AP446" i="2"/>
  <c r="AP442" i="2"/>
  <c r="AP438" i="2"/>
  <c r="AP434" i="2"/>
  <c r="AP430" i="2"/>
  <c r="AP426" i="2"/>
  <c r="AP422" i="2"/>
  <c r="AP418" i="2"/>
  <c r="AP414" i="2"/>
  <c r="AP410" i="2"/>
  <c r="AP406" i="2"/>
  <c r="AP402" i="2"/>
  <c r="AP398" i="2"/>
  <c r="AP394" i="2"/>
  <c r="AP390" i="2"/>
  <c r="AP386" i="2"/>
  <c r="AP382" i="2"/>
  <c r="AP378" i="2"/>
  <c r="AP374" i="2"/>
  <c r="AP370" i="2"/>
  <c r="AP447" i="2"/>
  <c r="AP443" i="2"/>
  <c r="AP439" i="2"/>
  <c r="AP435" i="2"/>
  <c r="AP431" i="2"/>
  <c r="AP427" i="2"/>
  <c r="AP423" i="2"/>
  <c r="AP419" i="2"/>
  <c r="AP415" i="2"/>
  <c r="AP436" i="2"/>
  <c r="AP358" i="2"/>
  <c r="AP355" i="2"/>
  <c r="AP352" i="2"/>
  <c r="AP349" i="2"/>
  <c r="AP334" i="2"/>
  <c r="AP330" i="2"/>
  <c r="AP326" i="2"/>
  <c r="AP322" i="2"/>
  <c r="AP318" i="2"/>
  <c r="AP314" i="2"/>
  <c r="AP310" i="2"/>
  <c r="AP306" i="2"/>
  <c r="AP302" i="2"/>
  <c r="AP298" i="2"/>
  <c r="AP294" i="2"/>
  <c r="AP290" i="2"/>
  <c r="AP392" i="2"/>
  <c r="AP385" i="2"/>
  <c r="AP376" i="2"/>
  <c r="AP369" i="2"/>
  <c r="AP448" i="2"/>
  <c r="AP411" i="2"/>
  <c r="AP407" i="2"/>
  <c r="AP383" i="2"/>
  <c r="AP364" i="2"/>
  <c r="AP361" i="2"/>
  <c r="AP338" i="2"/>
  <c r="AP432" i="2"/>
  <c r="AP409" i="2"/>
  <c r="AP403" i="2"/>
  <c r="AP367" i="2"/>
  <c r="AP405" i="2"/>
  <c r="AP399" i="2"/>
  <c r="AP401" i="2"/>
  <c r="AP388" i="2"/>
  <c r="AP381" i="2"/>
  <c r="AP372" i="2"/>
  <c r="AP397" i="2"/>
  <c r="AP395" i="2"/>
  <c r="AP379" i="2"/>
  <c r="AP362" i="2"/>
  <c r="AP359" i="2"/>
  <c r="AP356" i="2"/>
  <c r="AP353" i="2"/>
  <c r="AP428" i="2"/>
  <c r="AP420" i="2"/>
  <c r="AP365" i="2"/>
  <c r="AP342" i="2"/>
  <c r="AP339" i="2"/>
  <c r="AP336" i="2"/>
  <c r="AP332" i="2"/>
  <c r="AP328" i="2"/>
  <c r="AP324" i="2"/>
  <c r="AP320" i="2"/>
  <c r="AP393" i="2"/>
  <c r="AP384" i="2"/>
  <c r="AP377" i="2"/>
  <c r="AP368" i="2"/>
  <c r="AP408" i="2"/>
  <c r="AP391" i="2"/>
  <c r="AP375" i="2"/>
  <c r="AP354" i="2"/>
  <c r="AP351" i="2"/>
  <c r="AP348" i="2"/>
  <c r="AP345" i="2"/>
  <c r="AP412" i="2"/>
  <c r="AP404" i="2"/>
  <c r="AP440" i="2"/>
  <c r="AP396" i="2"/>
  <c r="AP350" i="2"/>
  <c r="AP313" i="2"/>
  <c r="AP416" i="2"/>
  <c r="AP400" i="2"/>
  <c r="AP299" i="2"/>
  <c r="AP296" i="2"/>
  <c r="AP293" i="2"/>
  <c r="AP340" i="2"/>
  <c r="AP337" i="2"/>
  <c r="AP316" i="2"/>
  <c r="AP424" i="2"/>
  <c r="AP343" i="2"/>
  <c r="AP311" i="2"/>
  <c r="AP308" i="2"/>
  <c r="AP305" i="2"/>
  <c r="AP287" i="2"/>
  <c r="AP283" i="2"/>
  <c r="AP279" i="2"/>
  <c r="AP275" i="2"/>
  <c r="AP271" i="2"/>
  <c r="AP267" i="2"/>
  <c r="AP263" i="2"/>
  <c r="AP259" i="2"/>
  <c r="AP255" i="2"/>
  <c r="AP251" i="2"/>
  <c r="AP247" i="2"/>
  <c r="AP243" i="2"/>
  <c r="AP239" i="2"/>
  <c r="AP235" i="2"/>
  <c r="AP387" i="2"/>
  <c r="AP346" i="2"/>
  <c r="AP444" i="2"/>
  <c r="AP291" i="2"/>
  <c r="AP371" i="2"/>
  <c r="AP380" i="2"/>
  <c r="AP312" i="2"/>
  <c r="AP309" i="2"/>
  <c r="AP329" i="2"/>
  <c r="AP325" i="2"/>
  <c r="AP321" i="2"/>
  <c r="AP317" i="2"/>
  <c r="AP333" i="2"/>
  <c r="AP331" i="2"/>
  <c r="AP327" i="2"/>
  <c r="AP323" i="2"/>
  <c r="AP389" i="2"/>
  <c r="AP347" i="2"/>
  <c r="AP292" i="2"/>
  <c r="AP277" i="2"/>
  <c r="AP264" i="2"/>
  <c r="AP258" i="2"/>
  <c r="AP252" i="2"/>
  <c r="AP219" i="2"/>
  <c r="AP209" i="2"/>
  <c r="AP357" i="2"/>
  <c r="AP295" i="2"/>
  <c r="AP282" i="2"/>
  <c r="AP262" i="2"/>
  <c r="AP254" i="2"/>
  <c r="AP226" i="2"/>
  <c r="AP216" i="2"/>
  <c r="AP202" i="2"/>
  <c r="AP198" i="2"/>
  <c r="AP194" i="2"/>
  <c r="AP190" i="2"/>
  <c r="AP186" i="2"/>
  <c r="AP182" i="2"/>
  <c r="AP178" i="2"/>
  <c r="AP174" i="2"/>
  <c r="AP170" i="2"/>
  <c r="AP166" i="2"/>
  <c r="AP366" i="2"/>
  <c r="AP307" i="2"/>
  <c r="AP289" i="2"/>
  <c r="AP268" i="2"/>
  <c r="AP266" i="2"/>
  <c r="AP206" i="2"/>
  <c r="AP304" i="2"/>
  <c r="AP284" i="2"/>
  <c r="AP236" i="2"/>
  <c r="AP233" i="2"/>
  <c r="AP223" i="2"/>
  <c r="AP213" i="2"/>
  <c r="AP301" i="2"/>
  <c r="AP270" i="2"/>
  <c r="AP272" i="2"/>
  <c r="AP250" i="2"/>
  <c r="AP245" i="2"/>
  <c r="AP242" i="2"/>
  <c r="AP210" i="2"/>
  <c r="AP203" i="2"/>
  <c r="AP199" i="2"/>
  <c r="AP195" i="2"/>
  <c r="AP191" i="2"/>
  <c r="AP187" i="2"/>
  <c r="AP183" i="2"/>
  <c r="AP179" i="2"/>
  <c r="AP175" i="2"/>
  <c r="AP171" i="2"/>
  <c r="AP167" i="2"/>
  <c r="AP163" i="2"/>
  <c r="AP159" i="2"/>
  <c r="AP155" i="2"/>
  <c r="AP151" i="2"/>
  <c r="AP147" i="2"/>
  <c r="AP143" i="2"/>
  <c r="AP139" i="2"/>
  <c r="AP135" i="2"/>
  <c r="AP131" i="2"/>
  <c r="AP127" i="2"/>
  <c r="AP123" i="2"/>
  <c r="AP119" i="2"/>
  <c r="AP115" i="2"/>
  <c r="AP111" i="2"/>
  <c r="AP107" i="2"/>
  <c r="AP103" i="2"/>
  <c r="AP99" i="2"/>
  <c r="AP95" i="2"/>
  <c r="AP91" i="2"/>
  <c r="AP87" i="2"/>
  <c r="AP335" i="2"/>
  <c r="AP281" i="2"/>
  <c r="AP257" i="2"/>
  <c r="AP227" i="2"/>
  <c r="AP217" i="2"/>
  <c r="AP363" i="2"/>
  <c r="AP344" i="2"/>
  <c r="AP286" i="2"/>
  <c r="AP274" i="2"/>
  <c r="AP261" i="2"/>
  <c r="AP373" i="2"/>
  <c r="AP303" i="2"/>
  <c r="AP300" i="2"/>
  <c r="AP297" i="2"/>
  <c r="AP276" i="2"/>
  <c r="AP265" i="2"/>
  <c r="AP253" i="2"/>
  <c r="AP214" i="2"/>
  <c r="AP288" i="2"/>
  <c r="AP240" i="2"/>
  <c r="AP237" i="2"/>
  <c r="AP234" i="2"/>
  <c r="AP231" i="2"/>
  <c r="AP221" i="2"/>
  <c r="AP204" i="2"/>
  <c r="AP200" i="2"/>
  <c r="AP196" i="2"/>
  <c r="AP192" i="2"/>
  <c r="AP188" i="2"/>
  <c r="AP184" i="2"/>
  <c r="AP269" i="2"/>
  <c r="AP228" i="2"/>
  <c r="AP211" i="2"/>
  <c r="AP341" i="2"/>
  <c r="AP278" i="2"/>
  <c r="AP218" i="2"/>
  <c r="AP208" i="2"/>
  <c r="AP360" i="2"/>
  <c r="AP285" i="2"/>
  <c r="AP315" i="2"/>
  <c r="AP280" i="2"/>
  <c r="AP273" i="2"/>
  <c r="AP197" i="2"/>
  <c r="AP189" i="2"/>
  <c r="AP105" i="2"/>
  <c r="AP81" i="2"/>
  <c r="AP77" i="2"/>
  <c r="AP73" i="2"/>
  <c r="AP181" i="2"/>
  <c r="AP172" i="2"/>
  <c r="AP162" i="2"/>
  <c r="AP136" i="2"/>
  <c r="AP133" i="2"/>
  <c r="AP130" i="2"/>
  <c r="AP112" i="2"/>
  <c r="AP85" i="2"/>
  <c r="AP256" i="2"/>
  <c r="AP246" i="2"/>
  <c r="AP232" i="2"/>
  <c r="AP229" i="2"/>
  <c r="AP165" i="2"/>
  <c r="AP148" i="2"/>
  <c r="AP145" i="2"/>
  <c r="AP142" i="2"/>
  <c r="AP109" i="2"/>
  <c r="AP225" i="2"/>
  <c r="AP222" i="2"/>
  <c r="AP193" i="2"/>
  <c r="AP177" i="2"/>
  <c r="AP168" i="2"/>
  <c r="AP160" i="2"/>
  <c r="AP157" i="2"/>
  <c r="AP154" i="2"/>
  <c r="AP128" i="2"/>
  <c r="AP125" i="2"/>
  <c r="AP122" i="2"/>
  <c r="AP106" i="2"/>
  <c r="AP96" i="2"/>
  <c r="AP212" i="2"/>
  <c r="AP205" i="2"/>
  <c r="AP113" i="2"/>
  <c r="AP86" i="2"/>
  <c r="AP319" i="2"/>
  <c r="AP249" i="2"/>
  <c r="AP238" i="2"/>
  <c r="AP215" i="2"/>
  <c r="AP260" i="2"/>
  <c r="AP180" i="2"/>
  <c r="AP173" i="2"/>
  <c r="AP152" i="2"/>
  <c r="AP149" i="2"/>
  <c r="AP146" i="2"/>
  <c r="AP120" i="2"/>
  <c r="AP117" i="2"/>
  <c r="AP90" i="2"/>
  <c r="AP241" i="2"/>
  <c r="AP224" i="2"/>
  <c r="AP248" i="2"/>
  <c r="AP201" i="2"/>
  <c r="AP164" i="2"/>
  <c r="AP161" i="2"/>
  <c r="AP158" i="2"/>
  <c r="AP132" i="2"/>
  <c r="AP129" i="2"/>
  <c r="AP126" i="2"/>
  <c r="AP114" i="2"/>
  <c r="AP104" i="2"/>
  <c r="AP244" i="2"/>
  <c r="AP230" i="2"/>
  <c r="AP207" i="2"/>
  <c r="AP176" i="2"/>
  <c r="AP169" i="2"/>
  <c r="AP144" i="2"/>
  <c r="AP116" i="2"/>
  <c r="AP110" i="2"/>
  <c r="AP78" i="2"/>
  <c r="AP137" i="2"/>
  <c r="AP88" i="2"/>
  <c r="AP102" i="2"/>
  <c r="AP70" i="2"/>
  <c r="AP67" i="2"/>
  <c r="AP64" i="2"/>
  <c r="AP140" i="2"/>
  <c r="AP97" i="2"/>
  <c r="AP83" i="2"/>
  <c r="AP61" i="2"/>
  <c r="AP58" i="2"/>
  <c r="AP55" i="2"/>
  <c r="AP52" i="2"/>
  <c r="AP92" i="2"/>
  <c r="AP76" i="2"/>
  <c r="AP49" i="2"/>
  <c r="AP46" i="2"/>
  <c r="AP150" i="2"/>
  <c r="AP37" i="2"/>
  <c r="AP34" i="2"/>
  <c r="AP31" i="2"/>
  <c r="AQ4" i="2"/>
  <c r="AP16" i="2"/>
  <c r="AP12" i="2"/>
  <c r="AP8" i="2"/>
  <c r="AP79" i="2"/>
  <c r="AP24" i="2"/>
  <c r="AP20" i="2"/>
  <c r="AP28" i="2"/>
  <c r="AP220" i="2"/>
  <c r="AP153" i="2"/>
  <c r="AP118" i="2"/>
  <c r="AP94" i="2"/>
  <c r="AP71" i="2"/>
  <c r="AP68" i="2"/>
  <c r="AP101" i="2"/>
  <c r="AP74" i="2"/>
  <c r="AP65" i="2"/>
  <c r="AP62" i="2"/>
  <c r="AP59" i="2"/>
  <c r="AP56" i="2"/>
  <c r="AP156" i="2"/>
  <c r="AP121" i="2"/>
  <c r="AP53" i="2"/>
  <c r="AP50" i="2"/>
  <c r="AP47" i="2"/>
  <c r="AP44" i="2"/>
  <c r="AP89" i="2"/>
  <c r="AP124" i="2"/>
  <c r="AP84" i="2"/>
  <c r="AP29" i="2"/>
  <c r="AP82" i="2"/>
  <c r="AP72" i="2"/>
  <c r="AP185" i="2"/>
  <c r="AP138" i="2"/>
  <c r="AP93" i="2"/>
  <c r="AP80" i="2"/>
  <c r="AP69" i="2"/>
  <c r="AP66" i="2"/>
  <c r="AP63" i="2"/>
  <c r="AP60" i="2"/>
  <c r="AP141" i="2"/>
  <c r="AP108" i="2"/>
  <c r="AP35" i="2"/>
  <c r="AP23" i="2"/>
  <c r="AP10" i="2"/>
  <c r="AP98" i="2"/>
  <c r="AP38" i="2"/>
  <c r="AP25" i="2"/>
  <c r="AP51" i="2"/>
  <c r="AP27" i="2"/>
  <c r="AP14" i="2"/>
  <c r="AP57" i="2"/>
  <c r="AP41" i="2"/>
  <c r="AP32" i="2"/>
  <c r="AP19" i="2"/>
  <c r="AP6" i="2"/>
  <c r="AP18" i="2"/>
  <c r="AP45" i="2"/>
  <c r="AP42" i="2"/>
  <c r="AP22" i="2"/>
  <c r="AP7" i="2"/>
  <c r="AP9" i="2"/>
  <c r="AP21" i="2"/>
  <c r="AP5" i="2"/>
  <c r="AP30" i="2"/>
  <c r="AP40" i="2"/>
  <c r="AP26" i="2"/>
  <c r="AP15" i="2"/>
  <c r="AP134" i="2"/>
  <c r="AP54" i="2"/>
  <c r="AP36" i="2"/>
  <c r="AP11" i="2"/>
  <c r="AP75" i="2"/>
  <c r="AP48" i="2"/>
  <c r="AP43" i="2"/>
  <c r="AP13" i="2"/>
  <c r="AP39" i="2"/>
  <c r="AP33" i="2"/>
  <c r="AP17" i="2"/>
  <c r="AP100" i="2"/>
  <c r="AC4" i="2"/>
  <c r="AB447" i="2"/>
  <c r="AB443" i="2"/>
  <c r="AB439" i="2"/>
  <c r="AB435" i="2"/>
  <c r="AB431" i="2"/>
  <c r="AB427" i="2"/>
  <c r="AB423" i="2"/>
  <c r="AB419" i="2"/>
  <c r="AB415" i="2"/>
  <c r="AB411" i="2"/>
  <c r="AB407" i="2"/>
  <c r="AB403" i="2"/>
  <c r="AB399" i="2"/>
  <c r="AB395" i="2"/>
  <c r="AB391" i="2"/>
  <c r="AB387" i="2"/>
  <c r="AB383" i="2"/>
  <c r="AB379" i="2"/>
  <c r="AB375" i="2"/>
  <c r="AB371" i="2"/>
  <c r="AB367" i="2"/>
  <c r="AB363" i="2"/>
  <c r="AB359" i="2"/>
  <c r="AB355" i="2"/>
  <c r="AB448" i="2"/>
  <c r="AB444" i="2"/>
  <c r="AB440" i="2"/>
  <c r="AB436" i="2"/>
  <c r="AB432" i="2"/>
  <c r="AB428" i="2"/>
  <c r="AB424" i="2"/>
  <c r="AB420" i="2"/>
  <c r="AB416" i="2"/>
  <c r="AB412" i="2"/>
  <c r="AB408" i="2"/>
  <c r="AB449" i="2"/>
  <c r="AB445" i="2"/>
  <c r="AB441" i="2"/>
  <c r="AB437" i="2"/>
  <c r="AB433" i="2"/>
  <c r="AB429" i="2"/>
  <c r="AB425" i="2"/>
  <c r="AB421" i="2"/>
  <c r="AB417" i="2"/>
  <c r="AB413" i="2"/>
  <c r="AB409" i="2"/>
  <c r="AB405" i="2"/>
  <c r="AB401" i="2"/>
  <c r="AB397" i="2"/>
  <c r="AB393" i="2"/>
  <c r="AB389" i="2"/>
  <c r="AB385" i="2"/>
  <c r="AB381" i="2"/>
  <c r="AB422" i="2"/>
  <c r="AB390" i="2"/>
  <c r="AB414" i="2"/>
  <c r="AB446" i="2"/>
  <c r="AB426" i="2"/>
  <c r="AB392" i="2"/>
  <c r="AB350" i="2"/>
  <c r="AB340" i="2"/>
  <c r="AB410" i="2"/>
  <c r="AB404" i="2"/>
  <c r="AB380" i="2"/>
  <c r="AB430" i="2"/>
  <c r="AB378" i="2"/>
  <c r="AB372" i="2"/>
  <c r="AB353" i="2"/>
  <c r="AB394" i="2"/>
  <c r="AB374" i="2"/>
  <c r="AB368" i="2"/>
  <c r="AB344" i="2"/>
  <c r="AB434" i="2"/>
  <c r="AB382" i="2"/>
  <c r="AB370" i="2"/>
  <c r="AB364" i="2"/>
  <c r="AB341" i="2"/>
  <c r="AB406" i="2"/>
  <c r="AB396" i="2"/>
  <c r="AB366" i="2"/>
  <c r="AB384" i="2"/>
  <c r="AB362" i="2"/>
  <c r="AB438" i="2"/>
  <c r="AB398" i="2"/>
  <c r="AB388" i="2"/>
  <c r="AB369" i="2"/>
  <c r="AB352" i="2"/>
  <c r="AB339" i="2"/>
  <c r="AB365" i="2"/>
  <c r="AB332" i="2"/>
  <c r="AB330" i="2"/>
  <c r="AB354" i="2"/>
  <c r="AB328" i="2"/>
  <c r="AB326" i="2"/>
  <c r="AB313" i="2"/>
  <c r="AB311" i="2"/>
  <c r="AB442" i="2"/>
  <c r="AB356" i="2"/>
  <c r="AB345" i="2"/>
  <c r="AB300" i="2"/>
  <c r="AB282" i="2"/>
  <c r="AB279" i="2"/>
  <c r="AB276" i="2"/>
  <c r="AB349" i="2"/>
  <c r="AB351" i="2"/>
  <c r="AB347" i="2"/>
  <c r="AB288" i="2"/>
  <c r="AB285" i="2"/>
  <c r="AB273" i="2"/>
  <c r="AB269" i="2"/>
  <c r="AB265" i="2"/>
  <c r="AB261" i="2"/>
  <c r="AB257" i="2"/>
  <c r="AB253" i="2"/>
  <c r="AB249" i="2"/>
  <c r="AB245" i="2"/>
  <c r="AB241" i="2"/>
  <c r="AB237" i="2"/>
  <c r="AB233" i="2"/>
  <c r="AB361" i="2"/>
  <c r="AB343" i="2"/>
  <c r="AB337" i="2"/>
  <c r="AB335" i="2"/>
  <c r="AB320" i="2"/>
  <c r="AB318" i="2"/>
  <c r="AB305" i="2"/>
  <c r="AB402" i="2"/>
  <c r="AB358" i="2"/>
  <c r="AB418" i="2"/>
  <c r="AB377" i="2"/>
  <c r="AB360" i="2"/>
  <c r="AB342" i="2"/>
  <c r="AB338" i="2"/>
  <c r="AB292" i="2"/>
  <c r="AB278" i="2"/>
  <c r="AB331" i="2"/>
  <c r="AB325" i="2"/>
  <c r="AB272" i="2"/>
  <c r="AB322" i="2"/>
  <c r="AB317" i="2"/>
  <c r="AB304" i="2"/>
  <c r="AB299" i="2"/>
  <c r="AB400" i="2"/>
  <c r="AB314" i="2"/>
  <c r="AB309" i="2"/>
  <c r="AB294" i="2"/>
  <c r="AB260" i="2"/>
  <c r="AB250" i="2"/>
  <c r="AB334" i="2"/>
  <c r="AB319" i="2"/>
  <c r="AB306" i="2"/>
  <c r="AB283" i="2"/>
  <c r="AB270" i="2"/>
  <c r="AB267" i="2"/>
  <c r="AB240" i="2"/>
  <c r="AB327" i="2"/>
  <c r="AB301" i="2"/>
  <c r="AB296" i="2"/>
  <c r="AB287" i="2"/>
  <c r="AB281" i="2"/>
  <c r="AB289" i="2"/>
  <c r="AB277" i="2"/>
  <c r="AB275" i="2"/>
  <c r="AB264" i="2"/>
  <c r="AB254" i="2"/>
  <c r="AB324" i="2"/>
  <c r="AB316" i="2"/>
  <c r="AB291" i="2"/>
  <c r="AB244" i="2"/>
  <c r="AB234" i="2"/>
  <c r="AB386" i="2"/>
  <c r="AB376" i="2"/>
  <c r="AB348" i="2"/>
  <c r="AB333" i="2"/>
  <c r="AB303" i="2"/>
  <c r="AB298" i="2"/>
  <c r="AB321" i="2"/>
  <c r="AB308" i="2"/>
  <c r="AB258" i="2"/>
  <c r="AB336" i="2"/>
  <c r="AB329" i="2"/>
  <c r="AB310" i="2"/>
  <c r="AB293" i="2"/>
  <c r="AB286" i="2"/>
  <c r="AB307" i="2"/>
  <c r="AB295" i="2"/>
  <c r="AB274" i="2"/>
  <c r="AB259" i="2"/>
  <c r="AB232" i="2"/>
  <c r="AB315" i="2"/>
  <c r="AB280" i="2"/>
  <c r="AB266" i="2"/>
  <c r="AB302" i="2"/>
  <c r="AB222" i="2"/>
  <c r="AB271" i="2"/>
  <c r="AB357" i="2"/>
  <c r="AB346" i="2"/>
  <c r="AB290" i="2"/>
  <c r="AB284" i="2"/>
  <c r="AB268" i="2"/>
  <c r="AB229" i="2"/>
  <c r="AB227" i="2"/>
  <c r="AB220" i="2"/>
  <c r="AB208" i="2"/>
  <c r="AB200" i="2"/>
  <c r="AB192" i="2"/>
  <c r="AB189" i="2"/>
  <c r="AB213" i="2"/>
  <c r="AB186" i="2"/>
  <c r="AB182" i="2"/>
  <c r="AB178" i="2"/>
  <c r="AB174" i="2"/>
  <c r="AB170" i="2"/>
  <c r="AB166" i="2"/>
  <c r="AB162" i="2"/>
  <c r="AB263" i="2"/>
  <c r="AB248" i="2"/>
  <c r="AB246" i="2"/>
  <c r="AB242" i="2"/>
  <c r="AB238" i="2"/>
  <c r="AB252" i="2"/>
  <c r="AB223" i="2"/>
  <c r="AB312" i="2"/>
  <c r="AB190" i="2"/>
  <c r="AB228" i="2"/>
  <c r="AB221" i="2"/>
  <c r="AB214" i="2"/>
  <c r="AB209" i="2"/>
  <c r="AB373" i="2"/>
  <c r="AB297" i="2"/>
  <c r="AB262" i="2"/>
  <c r="AB225" i="2"/>
  <c r="AB145" i="2"/>
  <c r="AB239" i="2"/>
  <c r="AB159" i="2"/>
  <c r="AB135" i="2"/>
  <c r="AB216" i="2"/>
  <c r="AB188" i="2"/>
  <c r="AB173" i="2"/>
  <c r="AB256" i="2"/>
  <c r="AB247" i="2"/>
  <c r="AB243" i="2"/>
  <c r="AB235" i="2"/>
  <c r="AB231" i="2"/>
  <c r="AB196" i="2"/>
  <c r="AB176" i="2"/>
  <c r="AB168" i="2"/>
  <c r="AB156" i="2"/>
  <c r="AB146" i="2"/>
  <c r="AB251" i="2"/>
  <c r="AB211" i="2"/>
  <c r="AB181" i="2"/>
  <c r="AB171" i="2"/>
  <c r="AB224" i="2"/>
  <c r="AB218" i="2"/>
  <c r="AB198" i="2"/>
  <c r="AB194" i="2"/>
  <c r="AB230" i="2"/>
  <c r="AB204" i="2"/>
  <c r="AB179" i="2"/>
  <c r="AB163" i="2"/>
  <c r="AB160" i="2"/>
  <c r="AB150" i="2"/>
  <c r="AB255" i="2"/>
  <c r="AB323" i="2"/>
  <c r="AB226" i="2"/>
  <c r="AB215" i="2"/>
  <c r="AB185" i="2"/>
  <c r="AB212" i="2"/>
  <c r="AB207" i="2"/>
  <c r="AB191" i="2"/>
  <c r="AB217" i="2"/>
  <c r="AB202" i="2"/>
  <c r="AB138" i="2"/>
  <c r="AB118" i="2"/>
  <c r="AB108" i="2"/>
  <c r="AB206" i="2"/>
  <c r="AB157" i="2"/>
  <c r="AB122" i="2"/>
  <c r="AB112" i="2"/>
  <c r="AB236" i="2"/>
  <c r="AB201" i="2"/>
  <c r="AB175" i="2"/>
  <c r="AB161" i="2"/>
  <c r="AB134" i="2"/>
  <c r="AB109" i="2"/>
  <c r="AB99" i="2"/>
  <c r="AB210" i="2"/>
  <c r="AB205" i="2"/>
  <c r="AB197" i="2"/>
  <c r="AB165" i="2"/>
  <c r="AB141" i="2"/>
  <c r="AB129" i="2"/>
  <c r="AB126" i="2"/>
  <c r="AB116" i="2"/>
  <c r="AB193" i="2"/>
  <c r="AB172" i="2"/>
  <c r="AB167" i="2"/>
  <c r="AB139" i="2"/>
  <c r="AB123" i="2"/>
  <c r="AB106" i="2"/>
  <c r="AB183" i="2"/>
  <c r="AB180" i="2"/>
  <c r="AB177" i="2"/>
  <c r="AB137" i="2"/>
  <c r="AB152" i="2"/>
  <c r="AB203" i="2"/>
  <c r="AB158" i="2"/>
  <c r="AB148" i="2"/>
  <c r="AB144" i="2"/>
  <c r="AB130" i="2"/>
  <c r="AB124" i="2"/>
  <c r="AB199" i="2"/>
  <c r="AB195" i="2"/>
  <c r="AB164" i="2"/>
  <c r="AB142" i="2"/>
  <c r="AB140" i="2"/>
  <c r="AB114" i="2"/>
  <c r="AB104" i="2"/>
  <c r="AB143" i="2"/>
  <c r="AB121" i="2"/>
  <c r="AB97" i="2"/>
  <c r="AB72" i="2"/>
  <c r="AB69" i="2"/>
  <c r="AB66" i="2"/>
  <c r="AB153" i="2"/>
  <c r="AB105" i="2"/>
  <c r="AB75" i="2"/>
  <c r="AB42" i="2"/>
  <c r="AB32" i="2"/>
  <c r="AB131" i="2"/>
  <c r="AB128" i="2"/>
  <c r="AB107" i="2"/>
  <c r="AB95" i="2"/>
  <c r="AB84" i="2"/>
  <c r="AB81" i="2"/>
  <c r="AB78" i="2"/>
  <c r="AB219" i="2"/>
  <c r="AB184" i="2"/>
  <c r="AB87" i="2"/>
  <c r="AB147" i="2"/>
  <c r="AB125" i="2"/>
  <c r="AB111" i="2"/>
  <c r="AB93" i="2"/>
  <c r="AB67" i="2"/>
  <c r="AB113" i="2"/>
  <c r="AB76" i="2"/>
  <c r="AB133" i="2"/>
  <c r="AB120" i="2"/>
  <c r="AB102" i="2"/>
  <c r="AB100" i="2"/>
  <c r="AB151" i="2"/>
  <c r="AB127" i="2"/>
  <c r="AB98" i="2"/>
  <c r="AB96" i="2"/>
  <c r="AB88" i="2"/>
  <c r="AB85" i="2"/>
  <c r="AB82" i="2"/>
  <c r="AB56" i="2"/>
  <c r="AB53" i="2"/>
  <c r="AB50" i="2"/>
  <c r="AB115" i="2"/>
  <c r="AB91" i="2"/>
  <c r="AB155" i="2"/>
  <c r="AB110" i="2"/>
  <c r="AB83" i="2"/>
  <c r="AB187" i="2"/>
  <c r="AB149" i="2"/>
  <c r="AB119" i="2"/>
  <c r="AB71" i="2"/>
  <c r="AB62" i="2"/>
  <c r="AB60" i="2"/>
  <c r="AB54" i="2"/>
  <c r="AB52" i="2"/>
  <c r="AB40" i="2"/>
  <c r="AB5" i="2"/>
  <c r="AB16" i="2"/>
  <c r="AB64" i="2"/>
  <c r="AB45" i="2"/>
  <c r="AB22" i="2"/>
  <c r="AB29" i="2"/>
  <c r="AB23" i="2"/>
  <c r="AB36" i="2"/>
  <c r="AB169" i="2"/>
  <c r="AB94" i="2"/>
  <c r="AB73" i="2"/>
  <c r="AB117" i="2"/>
  <c r="AB19" i="2"/>
  <c r="AB9" i="2"/>
  <c r="AB48" i="2"/>
  <c r="AB35" i="2"/>
  <c r="AB154" i="2"/>
  <c r="AB132" i="2"/>
  <c r="AB43" i="2"/>
  <c r="AB90" i="2"/>
  <c r="AB68" i="2"/>
  <c r="AB59" i="2"/>
  <c r="AB70" i="2"/>
  <c r="AB57" i="2"/>
  <c r="AB55" i="2"/>
  <c r="AB46" i="2"/>
  <c r="AB41" i="2"/>
  <c r="AB101" i="2"/>
  <c r="AB61" i="2"/>
  <c r="AB20" i="2"/>
  <c r="AB27" i="2"/>
  <c r="AB17" i="2"/>
  <c r="AB33" i="2"/>
  <c r="AB89" i="2"/>
  <c r="AB86" i="2"/>
  <c r="AB80" i="2"/>
  <c r="AB65" i="2"/>
  <c r="AB63" i="2"/>
  <c r="AB51" i="2"/>
  <c r="AB49" i="2"/>
  <c r="AB44" i="2"/>
  <c r="AB7" i="2"/>
  <c r="AB39" i="2"/>
  <c r="AB24" i="2"/>
  <c r="AB92" i="2"/>
  <c r="AB77" i="2"/>
  <c r="AB14" i="2"/>
  <c r="AB74" i="2"/>
  <c r="AB21" i="2"/>
  <c r="AB11" i="2"/>
  <c r="AB34" i="2"/>
  <c r="AB31" i="2"/>
  <c r="AB28" i="2"/>
  <c r="AB26" i="2"/>
  <c r="AB10" i="2"/>
  <c r="AB47" i="2"/>
  <c r="AB12" i="2"/>
  <c r="AB38" i="2"/>
  <c r="AB30" i="2"/>
  <c r="AB18" i="2"/>
  <c r="AB136" i="2"/>
  <c r="AB103" i="2"/>
  <c r="AB79" i="2"/>
  <c r="AB58" i="2"/>
  <c r="AB37" i="2"/>
  <c r="AB25" i="2"/>
  <c r="AB8" i="2"/>
  <c r="AB15" i="2"/>
  <c r="AB13" i="2"/>
  <c r="S7" i="13"/>
  <c r="AG7" i="13"/>
  <c r="AE77" i="14" l="1"/>
  <c r="AE47" i="14"/>
  <c r="AE62" i="14"/>
  <c r="AF33" i="14" a="1"/>
  <c r="AF33" i="14" s="1"/>
  <c r="AF32" i="14" a="1"/>
  <c r="AF32" i="14" s="1"/>
  <c r="AF76" i="14" s="1"/>
  <c r="AF35" i="14" a="1"/>
  <c r="AF35" i="14" s="1"/>
  <c r="AF49" i="14" s="1"/>
  <c r="AF49" i="13"/>
  <c r="R35" i="14" a="1"/>
  <c r="R35" i="14" s="1"/>
  <c r="R33" i="14" a="1"/>
  <c r="R33" i="14" s="1"/>
  <c r="R32" i="14" a="1"/>
  <c r="R32" i="14" s="1"/>
  <c r="Q46" i="14"/>
  <c r="Q61" i="14"/>
  <c r="Q76" i="14"/>
  <c r="R49" i="13"/>
  <c r="Q49" i="14"/>
  <c r="Q79" i="14"/>
  <c r="Q47" i="14"/>
  <c r="Q77" i="14"/>
  <c r="AE76" i="14"/>
  <c r="AE46" i="14"/>
  <c r="AE61" i="14"/>
  <c r="Q62" i="14"/>
  <c r="AE79" i="14"/>
  <c r="AE49" i="14"/>
  <c r="AE64" i="14"/>
  <c r="AE63" i="14"/>
  <c r="Q64" i="14"/>
  <c r="Q63" i="14"/>
  <c r="Q36" i="14"/>
  <c r="AE36" i="14"/>
  <c r="AE65" i="14" s="1"/>
  <c r="AE59" i="14"/>
  <c r="AE60" i="14"/>
  <c r="AE57" i="14"/>
  <c r="AE54" i="14"/>
  <c r="AE53" i="14"/>
  <c r="AE58" i="14"/>
  <c r="AE56" i="14"/>
  <c r="AE55" i="14"/>
  <c r="R35" i="13"/>
  <c r="AG20" i="13"/>
  <c r="AG34" i="13"/>
  <c r="S20" i="13"/>
  <c r="S34" i="13"/>
  <c r="AF35" i="13"/>
  <c r="AF21" i="13"/>
  <c r="R21" i="13"/>
  <c r="AC22" i="17"/>
  <c r="AC50" i="17" s="1"/>
  <c r="AC51" i="17" s="1"/>
  <c r="S17" i="13"/>
  <c r="S18" i="13"/>
  <c r="S31" i="13"/>
  <c r="S32" i="13"/>
  <c r="S11" i="13"/>
  <c r="S15" i="13"/>
  <c r="S16" i="13"/>
  <c r="S14" i="13"/>
  <c r="S10" i="13"/>
  <c r="S13" i="13"/>
  <c r="S12" i="13"/>
  <c r="S43" i="13"/>
  <c r="S44" i="13"/>
  <c r="O22" i="25"/>
  <c r="AG17" i="13"/>
  <c r="AG18" i="13"/>
  <c r="AG32" i="13"/>
  <c r="AG31" i="13"/>
  <c r="AG45" i="13"/>
  <c r="AG44" i="13"/>
  <c r="AG43" i="13"/>
  <c r="O22" i="17"/>
  <c r="O50" i="17" s="1"/>
  <c r="O51" i="17" s="1"/>
  <c r="AC22" i="25"/>
  <c r="P14" i="25"/>
  <c r="P14" i="17"/>
  <c r="AD50" i="14"/>
  <c r="AD10" i="25" s="1"/>
  <c r="AD65" i="14"/>
  <c r="Q38" i="14"/>
  <c r="Q53" i="14"/>
  <c r="AC11" i="17"/>
  <c r="AC11" i="25"/>
  <c r="O11" i="17"/>
  <c r="O11" i="25"/>
  <c r="P50" i="14"/>
  <c r="P10" i="17" s="1"/>
  <c r="P65" i="14"/>
  <c r="AD14" i="25"/>
  <c r="AD14" i="17"/>
  <c r="AE70" i="14"/>
  <c r="AE78" i="14"/>
  <c r="AE74" i="14"/>
  <c r="AE75" i="14"/>
  <c r="AE72" i="14"/>
  <c r="AE69" i="14"/>
  <c r="AE38" i="14"/>
  <c r="AE68" i="14"/>
  <c r="AE73" i="14"/>
  <c r="AE71" i="14"/>
  <c r="AD80" i="14"/>
  <c r="P80" i="14"/>
  <c r="Q73" i="14"/>
  <c r="Q43" i="14"/>
  <c r="Q72" i="14"/>
  <c r="Q42" i="14"/>
  <c r="Q69" i="14"/>
  <c r="Q39" i="14"/>
  <c r="Q70" i="14"/>
  <c r="Q40" i="14"/>
  <c r="Q9" i="17"/>
  <c r="Q9" i="25"/>
  <c r="Q74" i="14"/>
  <c r="Q44" i="14"/>
  <c r="AE9" i="17"/>
  <c r="AE9" i="25"/>
  <c r="Q78" i="14"/>
  <c r="Q48" i="14"/>
  <c r="AE48" i="14"/>
  <c r="AE44" i="14"/>
  <c r="AE45" i="14"/>
  <c r="AE42" i="14"/>
  <c r="AE39" i="14"/>
  <c r="AE12" i="17"/>
  <c r="AE12" i="25"/>
  <c r="AE43" i="14"/>
  <c r="AE13" i="17"/>
  <c r="AE13" i="25"/>
  <c r="AE41" i="14"/>
  <c r="AE40" i="14"/>
  <c r="Q12" i="17"/>
  <c r="Q12" i="25"/>
  <c r="Q75" i="14"/>
  <c r="Q45" i="14"/>
  <c r="Q13" i="17"/>
  <c r="Q13" i="25"/>
  <c r="Q71" i="14"/>
  <c r="Q41" i="14"/>
  <c r="S9" i="13"/>
  <c r="S23" i="13"/>
  <c r="S37" i="13"/>
  <c r="S19" i="13"/>
  <c r="S30" i="13"/>
  <c r="S25" i="13"/>
  <c r="S33" i="13"/>
  <c r="S24" i="13"/>
  <c r="S28" i="13"/>
  <c r="S29" i="13"/>
  <c r="S26" i="13"/>
  <c r="S27" i="13"/>
  <c r="S42" i="13"/>
  <c r="S41" i="13"/>
  <c r="S38" i="13"/>
  <c r="S47" i="13"/>
  <c r="S40" i="13"/>
  <c r="S46" i="13"/>
  <c r="S39" i="13"/>
  <c r="S45" i="13"/>
  <c r="AG9" i="13"/>
  <c r="AG23" i="13"/>
  <c r="AG37" i="13"/>
  <c r="AG14" i="13"/>
  <c r="AG15" i="13"/>
  <c r="AG16" i="13"/>
  <c r="AG12" i="13"/>
  <c r="AG10" i="13"/>
  <c r="AG11" i="13"/>
  <c r="AG13" i="13"/>
  <c r="AG19" i="13"/>
  <c r="AG28" i="13"/>
  <c r="AG30" i="13"/>
  <c r="AG26" i="13"/>
  <c r="AG24" i="13"/>
  <c r="AG27" i="13"/>
  <c r="AG25" i="13"/>
  <c r="AG29" i="13"/>
  <c r="AG33" i="13"/>
  <c r="AG46" i="13"/>
  <c r="AG47" i="13"/>
  <c r="AG42" i="13"/>
  <c r="AG41" i="13"/>
  <c r="AG39" i="13"/>
  <c r="AG38" i="13"/>
  <c r="AG40" i="13"/>
  <c r="Q16" i="17"/>
  <c r="AE16" i="17"/>
  <c r="Q68" i="14"/>
  <c r="AF28" i="14" a="1"/>
  <c r="AF28" i="14" s="1"/>
  <c r="AF57" i="14" s="1"/>
  <c r="AF30" i="14" a="1"/>
  <c r="AF30" i="14" s="1"/>
  <c r="AF59" i="14" s="1"/>
  <c r="AF29" i="14" a="1"/>
  <c r="AF29" i="14" s="1"/>
  <c r="AF58" i="14" s="1"/>
  <c r="AF34" i="14" a="1"/>
  <c r="AF34" i="14" s="1"/>
  <c r="AF31" i="14" a="1"/>
  <c r="AF31" i="14" s="1"/>
  <c r="AF60" i="14" s="1"/>
  <c r="AF26" i="14" a="1"/>
  <c r="AF26" i="14" s="1"/>
  <c r="AF55" i="14" s="1"/>
  <c r="AF24" i="14" a="1"/>
  <c r="AF24" i="14" s="1"/>
  <c r="AF27" i="14" a="1"/>
  <c r="AF27" i="14" s="1"/>
  <c r="AF56" i="14" s="1"/>
  <c r="AF25" i="14" a="1"/>
  <c r="AF25" i="14" s="1"/>
  <c r="R26" i="14" a="1"/>
  <c r="R26" i="14" s="1"/>
  <c r="R55" i="14" s="1"/>
  <c r="R34" i="14" a="1"/>
  <c r="R34" i="14" s="1"/>
  <c r="R25" i="14" a="1"/>
  <c r="R25" i="14" s="1"/>
  <c r="R54" i="14" s="1"/>
  <c r="R29" i="14" a="1"/>
  <c r="R29" i="14" s="1"/>
  <c r="R58" i="14" s="1"/>
  <c r="R27" i="14" a="1"/>
  <c r="R27" i="14" s="1"/>
  <c r="R56" i="14" s="1"/>
  <c r="R31" i="14" a="1"/>
  <c r="R31" i="14" s="1"/>
  <c r="R60" i="14" s="1"/>
  <c r="R24" i="14" a="1"/>
  <c r="R24" i="14" s="1"/>
  <c r="R30" i="14" a="1"/>
  <c r="R30" i="14" s="1"/>
  <c r="R59" i="14" s="1"/>
  <c r="R28" i="14" a="1"/>
  <c r="R28" i="14" s="1"/>
  <c r="R57" i="14" s="1"/>
  <c r="AI9" i="14"/>
  <c r="AI21" i="14" s="1"/>
  <c r="AQ449" i="2"/>
  <c r="AQ445" i="2"/>
  <c r="AQ446" i="2"/>
  <c r="AQ442" i="2"/>
  <c r="AQ438" i="2"/>
  <c r="AQ434" i="2"/>
  <c r="AQ430" i="2"/>
  <c r="AQ426" i="2"/>
  <c r="AQ422" i="2"/>
  <c r="AQ418" i="2"/>
  <c r="AQ414" i="2"/>
  <c r="AQ410" i="2"/>
  <c r="AQ406" i="2"/>
  <c r="AQ402" i="2"/>
  <c r="AQ398" i="2"/>
  <c r="AQ394" i="2"/>
  <c r="AQ390" i="2"/>
  <c r="AQ386" i="2"/>
  <c r="AQ382" i="2"/>
  <c r="AQ378" i="2"/>
  <c r="AQ374" i="2"/>
  <c r="AQ370" i="2"/>
  <c r="AQ366" i="2"/>
  <c r="AQ362" i="2"/>
  <c r="AQ358" i="2"/>
  <c r="AQ354" i="2"/>
  <c r="AQ350" i="2"/>
  <c r="AQ346" i="2"/>
  <c r="AQ342" i="2"/>
  <c r="AQ338" i="2"/>
  <c r="AQ447" i="2"/>
  <c r="AQ443" i="2"/>
  <c r="AQ439" i="2"/>
  <c r="AQ435" i="2"/>
  <c r="AQ431" i="2"/>
  <c r="AQ427" i="2"/>
  <c r="AQ423" i="2"/>
  <c r="AQ419" i="2"/>
  <c r="AQ415" i="2"/>
  <c r="AQ411" i="2"/>
  <c r="AQ407" i="2"/>
  <c r="AQ403" i="2"/>
  <c r="AQ399" i="2"/>
  <c r="AQ448" i="2"/>
  <c r="AQ444" i="2"/>
  <c r="AQ440" i="2"/>
  <c r="AQ436" i="2"/>
  <c r="AQ432" i="2"/>
  <c r="AQ428" i="2"/>
  <c r="AQ424" i="2"/>
  <c r="AQ420" i="2"/>
  <c r="AQ416" i="2"/>
  <c r="AQ412" i="2"/>
  <c r="AQ408" i="2"/>
  <c r="AQ404" i="2"/>
  <c r="AQ400" i="2"/>
  <c r="AQ396" i="2"/>
  <c r="AQ392" i="2"/>
  <c r="AQ388" i="2"/>
  <c r="AQ384" i="2"/>
  <c r="AQ380" i="2"/>
  <c r="AQ376" i="2"/>
  <c r="AQ372" i="2"/>
  <c r="AQ368" i="2"/>
  <c r="AQ385" i="2"/>
  <c r="AQ369" i="2"/>
  <c r="AQ421" i="2"/>
  <c r="AQ383" i="2"/>
  <c r="AQ364" i="2"/>
  <c r="AQ361" i="2"/>
  <c r="AQ429" i="2"/>
  <c r="AQ409" i="2"/>
  <c r="AQ367" i="2"/>
  <c r="AQ405" i="2"/>
  <c r="AQ347" i="2"/>
  <c r="AQ344" i="2"/>
  <c r="AQ341" i="2"/>
  <c r="AQ335" i="2"/>
  <c r="AQ413" i="2"/>
  <c r="AQ401" i="2"/>
  <c r="AQ381" i="2"/>
  <c r="AQ397" i="2"/>
  <c r="AQ395" i="2"/>
  <c r="AQ379" i="2"/>
  <c r="AQ359" i="2"/>
  <c r="AQ356" i="2"/>
  <c r="AQ353" i="2"/>
  <c r="AQ393" i="2"/>
  <c r="AQ377" i="2"/>
  <c r="AQ441" i="2"/>
  <c r="AQ425" i="2"/>
  <c r="AQ417" i="2"/>
  <c r="AQ391" i="2"/>
  <c r="AQ375" i="2"/>
  <c r="AQ351" i="2"/>
  <c r="AQ348" i="2"/>
  <c r="AQ345" i="2"/>
  <c r="AQ437" i="2"/>
  <c r="AQ299" i="2"/>
  <c r="AQ296" i="2"/>
  <c r="AQ293" i="2"/>
  <c r="AQ290" i="2"/>
  <c r="AQ340" i="2"/>
  <c r="AQ337" i="2"/>
  <c r="AQ328" i="2"/>
  <c r="AQ324" i="2"/>
  <c r="AQ320" i="2"/>
  <c r="AQ316" i="2"/>
  <c r="AQ365" i="2"/>
  <c r="AQ343" i="2"/>
  <c r="AQ332" i="2"/>
  <c r="AQ387" i="2"/>
  <c r="AQ330" i="2"/>
  <c r="AQ326" i="2"/>
  <c r="AQ322" i="2"/>
  <c r="AQ318" i="2"/>
  <c r="AQ433" i="2"/>
  <c r="AQ334" i="2"/>
  <c r="AQ371" i="2"/>
  <c r="AQ349" i="2"/>
  <c r="AQ339" i="2"/>
  <c r="AQ336" i="2"/>
  <c r="AQ314" i="2"/>
  <c r="AQ303" i="2"/>
  <c r="AQ300" i="2"/>
  <c r="AQ297" i="2"/>
  <c r="AQ294" i="2"/>
  <c r="AQ288" i="2"/>
  <c r="AQ284" i="2"/>
  <c r="AQ280" i="2"/>
  <c r="AQ276" i="2"/>
  <c r="AQ272" i="2"/>
  <c r="AQ268" i="2"/>
  <c r="AQ264" i="2"/>
  <c r="AQ260" i="2"/>
  <c r="AQ256" i="2"/>
  <c r="AQ252" i="2"/>
  <c r="AQ248" i="2"/>
  <c r="AQ355" i="2"/>
  <c r="AQ352" i="2"/>
  <c r="AQ312" i="2"/>
  <c r="AQ309" i="2"/>
  <c r="AQ306" i="2"/>
  <c r="AQ329" i="2"/>
  <c r="AQ325" i="2"/>
  <c r="AQ321" i="2"/>
  <c r="AQ317" i="2"/>
  <c r="AQ333" i="2"/>
  <c r="AQ331" i="2"/>
  <c r="AQ327" i="2"/>
  <c r="AQ323" i="2"/>
  <c r="AQ319" i="2"/>
  <c r="AQ295" i="2"/>
  <c r="AQ292" i="2"/>
  <c r="AQ289" i="2"/>
  <c r="AQ285" i="2"/>
  <c r="AQ281" i="2"/>
  <c r="AQ277" i="2"/>
  <c r="AQ273" i="2"/>
  <c r="AQ269" i="2"/>
  <c r="AQ265" i="2"/>
  <c r="AQ261" i="2"/>
  <c r="AQ257" i="2"/>
  <c r="AQ363" i="2"/>
  <c r="AQ360" i="2"/>
  <c r="AQ357" i="2"/>
  <c r="AQ373" i="2"/>
  <c r="AQ313" i="2"/>
  <c r="AQ287" i="2"/>
  <c r="AQ282" i="2"/>
  <c r="AQ275" i="2"/>
  <c r="AQ262" i="2"/>
  <c r="AQ254" i="2"/>
  <c r="AQ226" i="2"/>
  <c r="AQ216" i="2"/>
  <c r="AQ202" i="2"/>
  <c r="AQ198" i="2"/>
  <c r="AQ194" i="2"/>
  <c r="AQ190" i="2"/>
  <c r="AQ186" i="2"/>
  <c r="AQ182" i="2"/>
  <c r="AQ178" i="2"/>
  <c r="AQ174" i="2"/>
  <c r="AQ170" i="2"/>
  <c r="AQ307" i="2"/>
  <c r="AQ266" i="2"/>
  <c r="AQ206" i="2"/>
  <c r="AQ304" i="2"/>
  <c r="AQ247" i="2"/>
  <c r="AQ236" i="2"/>
  <c r="AQ233" i="2"/>
  <c r="AQ223" i="2"/>
  <c r="AQ213" i="2"/>
  <c r="AQ389" i="2"/>
  <c r="AQ310" i="2"/>
  <c r="AQ301" i="2"/>
  <c r="AQ298" i="2"/>
  <c r="AQ270" i="2"/>
  <c r="AQ230" i="2"/>
  <c r="AQ220" i="2"/>
  <c r="AQ279" i="2"/>
  <c r="AQ227" i="2"/>
  <c r="AQ217" i="2"/>
  <c r="AQ286" i="2"/>
  <c r="AQ274" i="2"/>
  <c r="AQ224" i="2"/>
  <c r="AQ207" i="2"/>
  <c r="AQ291" i="2"/>
  <c r="AQ259" i="2"/>
  <c r="AQ255" i="2"/>
  <c r="AQ240" i="2"/>
  <c r="AQ237" i="2"/>
  <c r="AQ234" i="2"/>
  <c r="AQ231" i="2"/>
  <c r="AQ221" i="2"/>
  <c r="AQ204" i="2"/>
  <c r="AQ200" i="2"/>
  <c r="AQ196" i="2"/>
  <c r="AQ192" i="2"/>
  <c r="AQ188" i="2"/>
  <c r="AQ263" i="2"/>
  <c r="AQ228" i="2"/>
  <c r="AQ211" i="2"/>
  <c r="AQ283" i="2"/>
  <c r="AQ278" i="2"/>
  <c r="AQ267" i="2"/>
  <c r="AQ243" i="2"/>
  <c r="AQ218" i="2"/>
  <c r="AQ208" i="2"/>
  <c r="AQ251" i="2"/>
  <c r="AQ246" i="2"/>
  <c r="AQ225" i="2"/>
  <c r="AQ315" i="2"/>
  <c r="AQ311" i="2"/>
  <c r="AQ308" i="2"/>
  <c r="AQ305" i="2"/>
  <c r="AQ271" i="2"/>
  <c r="AQ249" i="2"/>
  <c r="AQ181" i="2"/>
  <c r="AQ172" i="2"/>
  <c r="AQ162" i="2"/>
  <c r="AQ136" i="2"/>
  <c r="AQ133" i="2"/>
  <c r="AQ130" i="2"/>
  <c r="AQ112" i="2"/>
  <c r="AQ95" i="2"/>
  <c r="AQ85" i="2"/>
  <c r="AQ302" i="2"/>
  <c r="AQ232" i="2"/>
  <c r="AQ229" i="2"/>
  <c r="AQ203" i="2"/>
  <c r="AQ191" i="2"/>
  <c r="AQ179" i="2"/>
  <c r="AQ165" i="2"/>
  <c r="AQ139" i="2"/>
  <c r="AQ102" i="2"/>
  <c r="AQ92" i="2"/>
  <c r="AQ239" i="2"/>
  <c r="AQ148" i="2"/>
  <c r="AQ145" i="2"/>
  <c r="AQ142" i="2"/>
  <c r="AQ109" i="2"/>
  <c r="AQ151" i="2"/>
  <c r="AQ119" i="2"/>
  <c r="AQ116" i="2"/>
  <c r="AQ99" i="2"/>
  <c r="AQ89" i="2"/>
  <c r="AQ82" i="2"/>
  <c r="AQ78" i="2"/>
  <c r="AQ74" i="2"/>
  <c r="AQ70" i="2"/>
  <c r="AQ66" i="2"/>
  <c r="AQ62" i="2"/>
  <c r="AQ58" i="2"/>
  <c r="AQ54" i="2"/>
  <c r="AQ50" i="2"/>
  <c r="AQ46" i="2"/>
  <c r="AQ42" i="2"/>
  <c r="AQ38" i="2"/>
  <c r="AQ34" i="2"/>
  <c r="AQ30" i="2"/>
  <c r="AQ250" i="2"/>
  <c r="AQ235" i="2"/>
  <c r="AQ222" i="2"/>
  <c r="AQ219" i="2"/>
  <c r="AQ209" i="2"/>
  <c r="AQ193" i="2"/>
  <c r="AQ177" i="2"/>
  <c r="AQ242" i="2"/>
  <c r="AQ212" i="2"/>
  <c r="AQ205" i="2"/>
  <c r="AQ184" i="2"/>
  <c r="AQ175" i="2"/>
  <c r="AQ163" i="2"/>
  <c r="AQ131" i="2"/>
  <c r="AQ113" i="2"/>
  <c r="AQ86" i="2"/>
  <c r="AQ238" i="2"/>
  <c r="AQ215" i="2"/>
  <c r="AQ199" i="2"/>
  <c r="AQ140" i="2"/>
  <c r="AQ137" i="2"/>
  <c r="AQ134" i="2"/>
  <c r="AQ103" i="2"/>
  <c r="AQ93" i="2"/>
  <c r="AQ245" i="2"/>
  <c r="AQ180" i="2"/>
  <c r="AQ173" i="2"/>
  <c r="AQ166" i="2"/>
  <c r="AQ152" i="2"/>
  <c r="AQ149" i="2"/>
  <c r="AQ146" i="2"/>
  <c r="AQ120" i="2"/>
  <c r="AQ117" i="2"/>
  <c r="AQ241" i="2"/>
  <c r="AQ171" i="2"/>
  <c r="AQ155" i="2"/>
  <c r="AQ123" i="2"/>
  <c r="AQ107" i="2"/>
  <c r="AQ97" i="2"/>
  <c r="AQ201" i="2"/>
  <c r="AQ164" i="2"/>
  <c r="AQ161" i="2"/>
  <c r="AQ158" i="2"/>
  <c r="AQ132" i="2"/>
  <c r="AQ129" i="2"/>
  <c r="AQ126" i="2"/>
  <c r="AQ114" i="2"/>
  <c r="AQ253" i="2"/>
  <c r="AQ244" i="2"/>
  <c r="AQ195" i="2"/>
  <c r="AQ135" i="2"/>
  <c r="AQ94" i="2"/>
  <c r="AQ84" i="2"/>
  <c r="AQ214" i="2"/>
  <c r="AQ176" i="2"/>
  <c r="AQ185" i="2"/>
  <c r="AQ183" i="2"/>
  <c r="AQ105" i="2"/>
  <c r="AQ88" i="2"/>
  <c r="AQ147" i="2"/>
  <c r="AQ67" i="2"/>
  <c r="AQ64" i="2"/>
  <c r="AQ154" i="2"/>
  <c r="AQ90" i="2"/>
  <c r="AQ83" i="2"/>
  <c r="AQ73" i="2"/>
  <c r="AQ61" i="2"/>
  <c r="AQ55" i="2"/>
  <c r="AQ52" i="2"/>
  <c r="AQ258" i="2"/>
  <c r="AQ76" i="2"/>
  <c r="AQ49" i="2"/>
  <c r="AQ43" i="2"/>
  <c r="AQ40" i="2"/>
  <c r="AQ168" i="2"/>
  <c r="AQ157" i="2"/>
  <c r="AQ150" i="2"/>
  <c r="AQ122" i="2"/>
  <c r="AQ104" i="2"/>
  <c r="AQ81" i="2"/>
  <c r="AQ143" i="2"/>
  <c r="AQ115" i="2"/>
  <c r="AQ79" i="2"/>
  <c r="AQ24" i="2"/>
  <c r="AQ20" i="2"/>
  <c r="AQ16" i="2"/>
  <c r="AQ12" i="2"/>
  <c r="AQ8" i="2"/>
  <c r="AQ210" i="2"/>
  <c r="AQ189" i="2"/>
  <c r="AQ160" i="2"/>
  <c r="AQ153" i="2"/>
  <c r="AQ125" i="2"/>
  <c r="AQ118" i="2"/>
  <c r="AQ87" i="2"/>
  <c r="AQ71" i="2"/>
  <c r="AQ68" i="2"/>
  <c r="AQ28" i="2"/>
  <c r="AQ167" i="2"/>
  <c r="AQ101" i="2"/>
  <c r="AQ65" i="2"/>
  <c r="AQ59" i="2"/>
  <c r="AQ56" i="2"/>
  <c r="AQ156" i="2"/>
  <c r="AQ128" i="2"/>
  <c r="AQ121" i="2"/>
  <c r="AQ53" i="2"/>
  <c r="AQ47" i="2"/>
  <c r="AQ44" i="2"/>
  <c r="AQ197" i="2"/>
  <c r="AQ187" i="2"/>
  <c r="AQ111" i="2"/>
  <c r="AQ106" i="2"/>
  <c r="AQ96" i="2"/>
  <c r="AQ41" i="2"/>
  <c r="AQ35" i="2"/>
  <c r="AQ32" i="2"/>
  <c r="AQ124" i="2"/>
  <c r="AQ77" i="2"/>
  <c r="AQ159" i="2"/>
  <c r="AQ91" i="2"/>
  <c r="AQ72" i="2"/>
  <c r="AQ29" i="2"/>
  <c r="AQ138" i="2"/>
  <c r="AQ80" i="2"/>
  <c r="AQ69" i="2"/>
  <c r="AQ63" i="2"/>
  <c r="AQ60" i="2"/>
  <c r="AQ127" i="2"/>
  <c r="AQ108" i="2"/>
  <c r="AQ98" i="2"/>
  <c r="AQ75" i="2"/>
  <c r="AQ57" i="2"/>
  <c r="AQ51" i="2"/>
  <c r="AQ48" i="2"/>
  <c r="AQ26" i="2"/>
  <c r="AQ22" i="2"/>
  <c r="AQ18" i="2"/>
  <c r="AQ14" i="2"/>
  <c r="AQ10" i="2"/>
  <c r="AQ6" i="2"/>
  <c r="AQ25" i="2"/>
  <c r="AQ27" i="2"/>
  <c r="AR4" i="2"/>
  <c r="AQ45" i="2"/>
  <c r="AQ37" i="2"/>
  <c r="AQ5" i="2"/>
  <c r="AQ7" i="2"/>
  <c r="AQ141" i="2"/>
  <c r="AQ9" i="2"/>
  <c r="AQ11" i="2"/>
  <c r="AQ36" i="2"/>
  <c r="AQ31" i="2"/>
  <c r="AQ17" i="2"/>
  <c r="AQ169" i="2"/>
  <c r="AQ13" i="2"/>
  <c r="AQ144" i="2"/>
  <c r="AQ39" i="2"/>
  <c r="AQ15" i="2"/>
  <c r="AQ21" i="2"/>
  <c r="AQ33" i="2"/>
  <c r="AQ110" i="2"/>
  <c r="AQ100" i="2"/>
  <c r="AQ19" i="2"/>
  <c r="AQ23" i="2"/>
  <c r="AD4" i="2"/>
  <c r="AC447" i="2"/>
  <c r="AC443" i="2"/>
  <c r="AC439" i="2"/>
  <c r="AC435" i="2"/>
  <c r="AC431" i="2"/>
  <c r="AC427" i="2"/>
  <c r="AC423" i="2"/>
  <c r="AC419" i="2"/>
  <c r="AC415" i="2"/>
  <c r="AC411" i="2"/>
  <c r="AC407" i="2"/>
  <c r="AC403" i="2"/>
  <c r="AC399" i="2"/>
  <c r="AC395" i="2"/>
  <c r="AC391" i="2"/>
  <c r="AC387" i="2"/>
  <c r="AC383" i="2"/>
  <c r="AC379" i="2"/>
  <c r="AC375" i="2"/>
  <c r="AC371" i="2"/>
  <c r="AC367" i="2"/>
  <c r="AC363" i="2"/>
  <c r="AC359" i="2"/>
  <c r="AC355" i="2"/>
  <c r="AC448" i="2"/>
  <c r="AC444" i="2"/>
  <c r="AC440" i="2"/>
  <c r="AC436" i="2"/>
  <c r="AC432" i="2"/>
  <c r="AC428" i="2"/>
  <c r="AC424" i="2"/>
  <c r="AC420" i="2"/>
  <c r="AC416" i="2"/>
  <c r="AC412" i="2"/>
  <c r="AC408" i="2"/>
  <c r="AC404" i="2"/>
  <c r="AC400" i="2"/>
  <c r="AC396" i="2"/>
  <c r="AC392" i="2"/>
  <c r="AC388" i="2"/>
  <c r="AC384" i="2"/>
  <c r="AC380" i="2"/>
  <c r="AC376" i="2"/>
  <c r="AC372" i="2"/>
  <c r="AC368" i="2"/>
  <c r="AC364" i="2"/>
  <c r="AC360" i="2"/>
  <c r="AC449" i="2"/>
  <c r="AC445" i="2"/>
  <c r="AC441" i="2"/>
  <c r="AC437" i="2"/>
  <c r="AC433" i="2"/>
  <c r="AC429" i="2"/>
  <c r="AC425" i="2"/>
  <c r="AC421" i="2"/>
  <c r="AC417" i="2"/>
  <c r="AC413" i="2"/>
  <c r="AC409" i="2"/>
  <c r="AC405" i="2"/>
  <c r="AC401" i="2"/>
  <c r="AC397" i="2"/>
  <c r="AC393" i="2"/>
  <c r="AC389" i="2"/>
  <c r="AC385" i="2"/>
  <c r="AC381" i="2"/>
  <c r="AC414" i="2"/>
  <c r="AC446" i="2"/>
  <c r="AC426" i="2"/>
  <c r="AC410" i="2"/>
  <c r="AC347" i="2"/>
  <c r="AC337" i="2"/>
  <c r="AC333" i="2"/>
  <c r="AC329" i="2"/>
  <c r="AC325" i="2"/>
  <c r="AC321" i="2"/>
  <c r="AC317" i="2"/>
  <c r="AC313" i="2"/>
  <c r="AC309" i="2"/>
  <c r="AC305" i="2"/>
  <c r="AC301" i="2"/>
  <c r="AC297" i="2"/>
  <c r="AC430" i="2"/>
  <c r="AC378" i="2"/>
  <c r="AC394" i="2"/>
  <c r="AC374" i="2"/>
  <c r="AC344" i="2"/>
  <c r="AC434" i="2"/>
  <c r="AC382" i="2"/>
  <c r="AC370" i="2"/>
  <c r="AC341" i="2"/>
  <c r="AC406" i="2"/>
  <c r="AC366" i="2"/>
  <c r="AC334" i="2"/>
  <c r="AC330" i="2"/>
  <c r="AC326" i="2"/>
  <c r="AC322" i="2"/>
  <c r="AC318" i="2"/>
  <c r="AC314" i="2"/>
  <c r="AC310" i="2"/>
  <c r="AC306" i="2"/>
  <c r="AC302" i="2"/>
  <c r="AC298" i="2"/>
  <c r="AC294" i="2"/>
  <c r="AC290" i="2"/>
  <c r="AC286" i="2"/>
  <c r="AC282" i="2"/>
  <c r="AC278" i="2"/>
  <c r="AC274" i="2"/>
  <c r="AC438" i="2"/>
  <c r="AC398" i="2"/>
  <c r="AC442" i="2"/>
  <c r="AC365" i="2"/>
  <c r="AC346" i="2"/>
  <c r="AC354" i="2"/>
  <c r="AC422" i="2"/>
  <c r="AC328" i="2"/>
  <c r="AC356" i="2"/>
  <c r="AC345" i="2"/>
  <c r="AC300" i="2"/>
  <c r="AC349" i="2"/>
  <c r="AC324" i="2"/>
  <c r="AC307" i="2"/>
  <c r="AC293" i="2"/>
  <c r="AC351" i="2"/>
  <c r="AC361" i="2"/>
  <c r="AC343" i="2"/>
  <c r="AC339" i="2"/>
  <c r="AC335" i="2"/>
  <c r="AC320" i="2"/>
  <c r="AC390" i="2"/>
  <c r="AC296" i="2"/>
  <c r="AC291" i="2"/>
  <c r="AC402" i="2"/>
  <c r="AC358" i="2"/>
  <c r="AC353" i="2"/>
  <c r="AC331" i="2"/>
  <c r="AC418" i="2"/>
  <c r="AC377" i="2"/>
  <c r="AC357" i="2"/>
  <c r="AC352" i="2"/>
  <c r="AC350" i="2"/>
  <c r="AC336" i="2"/>
  <c r="AC319" i="2"/>
  <c r="AC275" i="2"/>
  <c r="AC304" i="2"/>
  <c r="AC299" i="2"/>
  <c r="AC292" i="2"/>
  <c r="AC362" i="2"/>
  <c r="AC283" i="2"/>
  <c r="AC270" i="2"/>
  <c r="AC267" i="2"/>
  <c r="AC240" i="2"/>
  <c r="AC369" i="2"/>
  <c r="AC327" i="2"/>
  <c r="AC287" i="2"/>
  <c r="AC285" i="2"/>
  <c r="AC281" i="2"/>
  <c r="AC257" i="2"/>
  <c r="AC247" i="2"/>
  <c r="AC230" i="2"/>
  <c r="AC226" i="2"/>
  <c r="AC222" i="2"/>
  <c r="AC218" i="2"/>
  <c r="AC214" i="2"/>
  <c r="AC210" i="2"/>
  <c r="AC206" i="2"/>
  <c r="AC202" i="2"/>
  <c r="AC198" i="2"/>
  <c r="AC194" i="2"/>
  <c r="AC289" i="2"/>
  <c r="AC279" i="2"/>
  <c r="AC277" i="2"/>
  <c r="AC264" i="2"/>
  <c r="AC316" i="2"/>
  <c r="AC311" i="2"/>
  <c r="AC244" i="2"/>
  <c r="AC234" i="2"/>
  <c r="AC386" i="2"/>
  <c r="AC348" i="2"/>
  <c r="AC303" i="2"/>
  <c r="AC273" i="2"/>
  <c r="AC261" i="2"/>
  <c r="AC251" i="2"/>
  <c r="AC340" i="2"/>
  <c r="AC308" i="2"/>
  <c r="AC271" i="2"/>
  <c r="AC268" i="2"/>
  <c r="AC323" i="2"/>
  <c r="AC284" i="2"/>
  <c r="AC332" i="2"/>
  <c r="AC315" i="2"/>
  <c r="AC276" i="2"/>
  <c r="AC266" i="2"/>
  <c r="AC249" i="2"/>
  <c r="AC239" i="2"/>
  <c r="AC259" i="2"/>
  <c r="AC233" i="2"/>
  <c r="AC338" i="2"/>
  <c r="AC229" i="2"/>
  <c r="AC227" i="2"/>
  <c r="AC220" i="2"/>
  <c r="AC205" i="2"/>
  <c r="AC197" i="2"/>
  <c r="AC213" i="2"/>
  <c r="AC186" i="2"/>
  <c r="AC182" i="2"/>
  <c r="AC178" i="2"/>
  <c r="AC174" i="2"/>
  <c r="AC170" i="2"/>
  <c r="AC166" i="2"/>
  <c r="AC162" i="2"/>
  <c r="AC158" i="2"/>
  <c r="AC154" i="2"/>
  <c r="AC150" i="2"/>
  <c r="AC146" i="2"/>
  <c r="AC142" i="2"/>
  <c r="AC138" i="2"/>
  <c r="AC295" i="2"/>
  <c r="AC265" i="2"/>
  <c r="AC263" i="2"/>
  <c r="AC248" i="2"/>
  <c r="AC246" i="2"/>
  <c r="AC242" i="2"/>
  <c r="AC238" i="2"/>
  <c r="AC225" i="2"/>
  <c r="AC211" i="2"/>
  <c r="AC203" i="2"/>
  <c r="AC195" i="2"/>
  <c r="AC254" i="2"/>
  <c r="AC252" i="2"/>
  <c r="AC250" i="2"/>
  <c r="AC312" i="2"/>
  <c r="AC256" i="2"/>
  <c r="AC288" i="2"/>
  <c r="AC342" i="2"/>
  <c r="AC228" i="2"/>
  <c r="AC221" i="2"/>
  <c r="AC209" i="2"/>
  <c r="AC201" i="2"/>
  <c r="AC193" i="2"/>
  <c r="AC262" i="2"/>
  <c r="AC260" i="2"/>
  <c r="AC219" i="2"/>
  <c r="AC280" i="2"/>
  <c r="AC253" i="2"/>
  <c r="AC207" i="2"/>
  <c r="AC183" i="2"/>
  <c r="AC152" i="2"/>
  <c r="AC216" i="2"/>
  <c r="AC188" i="2"/>
  <c r="AC173" i="2"/>
  <c r="AC165" i="2"/>
  <c r="AC149" i="2"/>
  <c r="AC139" i="2"/>
  <c r="AC243" i="2"/>
  <c r="AC235" i="2"/>
  <c r="AC231" i="2"/>
  <c r="AC196" i="2"/>
  <c r="AC192" i="2"/>
  <c r="AC190" i="2"/>
  <c r="AC176" i="2"/>
  <c r="AC181" i="2"/>
  <c r="AC171" i="2"/>
  <c r="AC373" i="2"/>
  <c r="AC224" i="2"/>
  <c r="AC153" i="2"/>
  <c r="AC204" i="2"/>
  <c r="AC200" i="2"/>
  <c r="AC255" i="2"/>
  <c r="AC184" i="2"/>
  <c r="AC140" i="2"/>
  <c r="AC272" i="2"/>
  <c r="AC223" i="2"/>
  <c r="AC208" i="2"/>
  <c r="AC191" i="2"/>
  <c r="AC187" i="2"/>
  <c r="AC177" i="2"/>
  <c r="AC169" i="2"/>
  <c r="AC245" i="2"/>
  <c r="AC217" i="2"/>
  <c r="AC212" i="2"/>
  <c r="AC168" i="2"/>
  <c r="AC128" i="2"/>
  <c r="AC125" i="2"/>
  <c r="AC115" i="2"/>
  <c r="AC98" i="2"/>
  <c r="AC91" i="2"/>
  <c r="AC87" i="2"/>
  <c r="AC83" i="2"/>
  <c r="AC79" i="2"/>
  <c r="AC75" i="2"/>
  <c r="AC71" i="2"/>
  <c r="AC67" i="2"/>
  <c r="AC63" i="2"/>
  <c r="AC59" i="2"/>
  <c r="AC55" i="2"/>
  <c r="AC51" i="2"/>
  <c r="AC237" i="2"/>
  <c r="AC163" i="2"/>
  <c r="AC155" i="2"/>
  <c r="AC143" i="2"/>
  <c r="AC119" i="2"/>
  <c r="AC102" i="2"/>
  <c r="AC236" i="2"/>
  <c r="AC175" i="2"/>
  <c r="AC215" i="2"/>
  <c r="AC141" i="2"/>
  <c r="AC129" i="2"/>
  <c r="AC126" i="2"/>
  <c r="AC116" i="2"/>
  <c r="AC241" i="2"/>
  <c r="AC172" i="2"/>
  <c r="AC167" i="2"/>
  <c r="AC123" i="2"/>
  <c r="AC106" i="2"/>
  <c r="AC132" i="2"/>
  <c r="AC113" i="2"/>
  <c r="AC103" i="2"/>
  <c r="AC189" i="2"/>
  <c r="AC180" i="2"/>
  <c r="AC160" i="2"/>
  <c r="AC156" i="2"/>
  <c r="AC148" i="2"/>
  <c r="AC144" i="2"/>
  <c r="AC258" i="2"/>
  <c r="AC232" i="2"/>
  <c r="AC199" i="2"/>
  <c r="AC164" i="2"/>
  <c r="AC114" i="2"/>
  <c r="AC269" i="2"/>
  <c r="AC185" i="2"/>
  <c r="AC179" i="2"/>
  <c r="AC133" i="2"/>
  <c r="AC121" i="2"/>
  <c r="AC111" i="2"/>
  <c r="AC94" i="2"/>
  <c r="AC135" i="2"/>
  <c r="AC105" i="2"/>
  <c r="AC42" i="2"/>
  <c r="AC131" i="2"/>
  <c r="AC107" i="2"/>
  <c r="AC95" i="2"/>
  <c r="AC84" i="2"/>
  <c r="AC81" i="2"/>
  <c r="AC78" i="2"/>
  <c r="AC52" i="2"/>
  <c r="AC49" i="2"/>
  <c r="AC159" i="2"/>
  <c r="AC147" i="2"/>
  <c r="AC134" i="2"/>
  <c r="AC109" i="2"/>
  <c r="AC90" i="2"/>
  <c r="AC64" i="2"/>
  <c r="AC118" i="2"/>
  <c r="AC76" i="2"/>
  <c r="AC73" i="2"/>
  <c r="AC70" i="2"/>
  <c r="AC120" i="2"/>
  <c r="AC100" i="2"/>
  <c r="AC157" i="2"/>
  <c r="AC151" i="2"/>
  <c r="AC137" i="2"/>
  <c r="AC130" i="2"/>
  <c r="AC127" i="2"/>
  <c r="AC104" i="2"/>
  <c r="AC96" i="2"/>
  <c r="AC47" i="2"/>
  <c r="AC145" i="2"/>
  <c r="AC122" i="2"/>
  <c r="AC92" i="2"/>
  <c r="AC89" i="2"/>
  <c r="AC86" i="2"/>
  <c r="AC161" i="2"/>
  <c r="AC45" i="2"/>
  <c r="AC112" i="2"/>
  <c r="AC29" i="2"/>
  <c r="AC12" i="2"/>
  <c r="AC50" i="2"/>
  <c r="AC19" i="2"/>
  <c r="AC9" i="2"/>
  <c r="AC20" i="2"/>
  <c r="AC10" i="2"/>
  <c r="AC27" i="2"/>
  <c r="AC117" i="2"/>
  <c r="AC124" i="2"/>
  <c r="AC48" i="2"/>
  <c r="AC43" i="2"/>
  <c r="AC35" i="2"/>
  <c r="AC26" i="2"/>
  <c r="AC68" i="2"/>
  <c r="AC23" i="2"/>
  <c r="AC66" i="2"/>
  <c r="AC38" i="2"/>
  <c r="AC110" i="2"/>
  <c r="AC97" i="2"/>
  <c r="AC93" i="2"/>
  <c r="AC57" i="2"/>
  <c r="AC46" i="2"/>
  <c r="AC101" i="2"/>
  <c r="AC61" i="2"/>
  <c r="AC53" i="2"/>
  <c r="AC36" i="2"/>
  <c r="AC33" i="2"/>
  <c r="AC30" i="2"/>
  <c r="AC80" i="2"/>
  <c r="AC65" i="2"/>
  <c r="AC44" i="2"/>
  <c r="AC7" i="2"/>
  <c r="AC41" i="2"/>
  <c r="AC77" i="2"/>
  <c r="AC72" i="2"/>
  <c r="AC39" i="2"/>
  <c r="AC24" i="2"/>
  <c r="AC14" i="2"/>
  <c r="AC21" i="2"/>
  <c r="AC74" i="2"/>
  <c r="AC11" i="2"/>
  <c r="AC34" i="2"/>
  <c r="AC31" i="2"/>
  <c r="AC28" i="2"/>
  <c r="AC18" i="2"/>
  <c r="AC25" i="2"/>
  <c r="AC16" i="2"/>
  <c r="AC108" i="2"/>
  <c r="AC56" i="2"/>
  <c r="AC8" i="2"/>
  <c r="AC13" i="2"/>
  <c r="AC136" i="2"/>
  <c r="AC99" i="2"/>
  <c r="AC88" i="2"/>
  <c r="AC85" i="2"/>
  <c r="AC82" i="2"/>
  <c r="AC58" i="2"/>
  <c r="AC37" i="2"/>
  <c r="AC69" i="2"/>
  <c r="AC62" i="2"/>
  <c r="AC60" i="2"/>
  <c r="AC54" i="2"/>
  <c r="AC40" i="2"/>
  <c r="AC15" i="2"/>
  <c r="AC5" i="2"/>
  <c r="AC22" i="2"/>
  <c r="AC32" i="2"/>
  <c r="AC17" i="2"/>
  <c r="T7" i="13"/>
  <c r="AH7" i="13"/>
  <c r="AG49" i="13" l="1"/>
  <c r="R47" i="14"/>
  <c r="R62" i="14"/>
  <c r="R77" i="14"/>
  <c r="R49" i="14"/>
  <c r="R79" i="14"/>
  <c r="S49" i="13"/>
  <c r="AF46" i="14"/>
  <c r="AF61" i="14"/>
  <c r="S35" i="13"/>
  <c r="AF47" i="14"/>
  <c r="AF62" i="14"/>
  <c r="AG32" i="14" a="1"/>
  <c r="AG32" i="14" s="1"/>
  <c r="AG33" i="14" a="1"/>
  <c r="AG33" i="14" s="1"/>
  <c r="AG35" i="14" a="1"/>
  <c r="AG35" i="14" s="1"/>
  <c r="AF79" i="14"/>
  <c r="S35" i="14" a="1"/>
  <c r="S35" i="14" s="1"/>
  <c r="S33" i="14" a="1"/>
  <c r="S33" i="14" s="1"/>
  <c r="S32" i="14" a="1"/>
  <c r="S32" i="14" s="1"/>
  <c r="AF77" i="14"/>
  <c r="R46" i="14"/>
  <c r="R61" i="14"/>
  <c r="R76" i="14"/>
  <c r="R64" i="14"/>
  <c r="R63" i="14"/>
  <c r="AF64" i="14"/>
  <c r="AF63" i="14"/>
  <c r="R36" i="14"/>
  <c r="AF36" i="14"/>
  <c r="AG35" i="13"/>
  <c r="AH20" i="13"/>
  <c r="AI20" i="13" s="1"/>
  <c r="AH34" i="13"/>
  <c r="AI34" i="13" s="1"/>
  <c r="T20" i="13"/>
  <c r="U20" i="13" s="1"/>
  <c r="T34" i="13"/>
  <c r="U34" i="13" s="1"/>
  <c r="AG21" i="13"/>
  <c r="S21" i="13"/>
  <c r="T17" i="13"/>
  <c r="U17" i="13" s="1"/>
  <c r="T18" i="13"/>
  <c r="U18" i="13" s="1"/>
  <c r="T31" i="13"/>
  <c r="U31" i="13" s="1"/>
  <c r="T32" i="13"/>
  <c r="U32" i="13" s="1"/>
  <c r="T11" i="13"/>
  <c r="U11" i="13" s="1"/>
  <c r="T15" i="13"/>
  <c r="U15" i="13" s="1"/>
  <c r="T14" i="13"/>
  <c r="U14" i="13" s="1"/>
  <c r="T16" i="13"/>
  <c r="U16" i="13" s="1"/>
  <c r="T13" i="13"/>
  <c r="U13" i="13" s="1"/>
  <c r="T12" i="13"/>
  <c r="U12" i="13" s="1"/>
  <c r="T10" i="13"/>
  <c r="U10" i="13" s="1"/>
  <c r="T43" i="13"/>
  <c r="U43" i="13" s="1"/>
  <c r="T44" i="13"/>
  <c r="U44" i="13" s="1"/>
  <c r="P22" i="17"/>
  <c r="P50" i="17" s="1"/>
  <c r="P51" i="17" s="1"/>
  <c r="AH17" i="13"/>
  <c r="AI17" i="13" s="1"/>
  <c r="AH18" i="13"/>
  <c r="AI18" i="13" s="1"/>
  <c r="AH31" i="13"/>
  <c r="AI31" i="13" s="1"/>
  <c r="AH32" i="13"/>
  <c r="AI32" i="13" s="1"/>
  <c r="AH45" i="13"/>
  <c r="AI45" i="13" s="1"/>
  <c r="AH43" i="13"/>
  <c r="AI43" i="13" s="1"/>
  <c r="AH44" i="13"/>
  <c r="AI44" i="13" s="1"/>
  <c r="AD10" i="17"/>
  <c r="AE14" i="25"/>
  <c r="P10" i="25"/>
  <c r="P22" i="25" s="1"/>
  <c r="AD22" i="25"/>
  <c r="AD22" i="17"/>
  <c r="AD50" i="17" s="1"/>
  <c r="AD51" i="17" s="1"/>
  <c r="R38" i="14"/>
  <c r="R53" i="14"/>
  <c r="AE50" i="14"/>
  <c r="AE10" i="17" s="1"/>
  <c r="AF69" i="14"/>
  <c r="AF54" i="14"/>
  <c r="AF38" i="14"/>
  <c r="AF53" i="14"/>
  <c r="P11" i="25"/>
  <c r="P11" i="17"/>
  <c r="Q50" i="14"/>
  <c r="Q10" i="17" s="1"/>
  <c r="Q65" i="14"/>
  <c r="AE14" i="17"/>
  <c r="Q14" i="25"/>
  <c r="AD11" i="17"/>
  <c r="AD11" i="25"/>
  <c r="Q14" i="17"/>
  <c r="AF75" i="14"/>
  <c r="AF73" i="14"/>
  <c r="AF68" i="14"/>
  <c r="AF74" i="14"/>
  <c r="AF78" i="14"/>
  <c r="AF71" i="14"/>
  <c r="AF72" i="14"/>
  <c r="AF70" i="14"/>
  <c r="AE80" i="14"/>
  <c r="AF12" i="17"/>
  <c r="AF12" i="25"/>
  <c r="AF39" i="14"/>
  <c r="AF13" i="17"/>
  <c r="AF13" i="25"/>
  <c r="AF41" i="14"/>
  <c r="AF40" i="14"/>
  <c r="AF45" i="14"/>
  <c r="AF48" i="14"/>
  <c r="R74" i="14"/>
  <c r="R44" i="14"/>
  <c r="AF43" i="14"/>
  <c r="AF44" i="14"/>
  <c r="AF9" i="17"/>
  <c r="AF9" i="25"/>
  <c r="AF42" i="14"/>
  <c r="R71" i="14"/>
  <c r="R41" i="14"/>
  <c r="Q80" i="14"/>
  <c r="R9" i="17"/>
  <c r="R9" i="25"/>
  <c r="R73" i="14"/>
  <c r="R43" i="14"/>
  <c r="R72" i="14"/>
  <c r="R42" i="14"/>
  <c r="R69" i="14"/>
  <c r="R39" i="14"/>
  <c r="R78" i="14"/>
  <c r="R48" i="14"/>
  <c r="R70" i="14"/>
  <c r="R40" i="14"/>
  <c r="R12" i="17"/>
  <c r="R12" i="25"/>
  <c r="R75" i="14"/>
  <c r="R45" i="14"/>
  <c r="R13" i="17"/>
  <c r="R13" i="25"/>
  <c r="T9" i="13"/>
  <c r="T23" i="13"/>
  <c r="T37" i="13"/>
  <c r="T19" i="13"/>
  <c r="U19" i="13" s="1"/>
  <c r="T33" i="13"/>
  <c r="U33" i="13" s="1"/>
  <c r="T26" i="13"/>
  <c r="U26" i="13" s="1"/>
  <c r="T27" i="13"/>
  <c r="U27" i="13" s="1"/>
  <c r="T29" i="13"/>
  <c r="U29" i="13" s="1"/>
  <c r="T25" i="13"/>
  <c r="U25" i="13" s="1"/>
  <c r="T30" i="13"/>
  <c r="U30" i="13" s="1"/>
  <c r="T24" i="13"/>
  <c r="U24" i="13" s="1"/>
  <c r="T28" i="13"/>
  <c r="U28" i="13" s="1"/>
  <c r="T41" i="13"/>
  <c r="U41" i="13" s="1"/>
  <c r="T42" i="13"/>
  <c r="U42" i="13" s="1"/>
  <c r="T38" i="13"/>
  <c r="U38" i="13" s="1"/>
  <c r="T45" i="13"/>
  <c r="U45" i="13" s="1"/>
  <c r="T47" i="13"/>
  <c r="U47" i="13" s="1"/>
  <c r="T40" i="13"/>
  <c r="U40" i="13" s="1"/>
  <c r="T46" i="13"/>
  <c r="U46" i="13" s="1"/>
  <c r="T39" i="13"/>
  <c r="U39" i="13" s="1"/>
  <c r="AH9" i="13"/>
  <c r="AH23" i="13"/>
  <c r="AH37" i="13"/>
  <c r="AH14" i="13"/>
  <c r="AI14" i="13" s="1"/>
  <c r="AH15" i="13"/>
  <c r="AI15" i="13" s="1"/>
  <c r="AH16" i="13"/>
  <c r="AI16" i="13" s="1"/>
  <c r="AH19" i="13"/>
  <c r="AI19" i="13" s="1"/>
  <c r="AH11" i="13"/>
  <c r="AI11" i="13" s="1"/>
  <c r="AH10" i="13"/>
  <c r="AI10" i="13" s="1"/>
  <c r="AH12" i="13"/>
  <c r="AI12" i="13" s="1"/>
  <c r="AH13" i="13"/>
  <c r="AI13" i="13" s="1"/>
  <c r="AH26" i="13"/>
  <c r="AI26" i="13" s="1"/>
  <c r="AH28" i="13"/>
  <c r="AI28" i="13" s="1"/>
  <c r="AH27" i="13"/>
  <c r="AI27" i="13" s="1"/>
  <c r="AH25" i="13"/>
  <c r="AI25" i="13" s="1"/>
  <c r="AH30" i="13"/>
  <c r="AI30" i="13" s="1"/>
  <c r="AH29" i="13"/>
  <c r="AI29" i="13" s="1"/>
  <c r="AH33" i="13"/>
  <c r="AI33" i="13" s="1"/>
  <c r="AH24" i="13"/>
  <c r="AI24" i="13" s="1"/>
  <c r="AH42" i="13"/>
  <c r="AI42" i="13" s="1"/>
  <c r="AH41" i="13"/>
  <c r="AI41" i="13" s="1"/>
  <c r="AH40" i="13"/>
  <c r="AI40" i="13" s="1"/>
  <c r="AH39" i="13"/>
  <c r="AI39" i="13" s="1"/>
  <c r="AH46" i="13"/>
  <c r="AI46" i="13" s="1"/>
  <c r="AH38" i="13"/>
  <c r="AI38" i="13" s="1"/>
  <c r="AH47" i="13"/>
  <c r="AI47" i="13" s="1"/>
  <c r="AF16" i="17"/>
  <c r="R16" i="17"/>
  <c r="AG26" i="14" a="1"/>
  <c r="AG26" i="14" s="1"/>
  <c r="AG24" i="14" a="1"/>
  <c r="AG24" i="14" s="1"/>
  <c r="AG27" i="14" a="1"/>
  <c r="AG27" i="14" s="1"/>
  <c r="AG28" i="14" a="1"/>
  <c r="AG28" i="14" s="1"/>
  <c r="AG57" i="14" s="1"/>
  <c r="AG30" i="14" a="1"/>
  <c r="AG30" i="14" s="1"/>
  <c r="AG59" i="14" s="1"/>
  <c r="AG25" i="14" a="1"/>
  <c r="AG25" i="14" s="1"/>
  <c r="AG29" i="14" a="1"/>
  <c r="AG29" i="14" s="1"/>
  <c r="AG34" i="14" a="1"/>
  <c r="AG34" i="14" s="1"/>
  <c r="AG31" i="14" a="1"/>
  <c r="AG31" i="14" s="1"/>
  <c r="R68" i="14"/>
  <c r="S24" i="14" a="1"/>
  <c r="S24" i="14" s="1"/>
  <c r="S26" i="14" a="1"/>
  <c r="S26" i="14" s="1"/>
  <c r="S55" i="14" s="1"/>
  <c r="S31" i="14" a="1"/>
  <c r="S31" i="14" s="1"/>
  <c r="S60" i="14" s="1"/>
  <c r="S30" i="14" a="1"/>
  <c r="S30" i="14" s="1"/>
  <c r="S59" i="14" s="1"/>
  <c r="S28" i="14" a="1"/>
  <c r="S28" i="14" s="1"/>
  <c r="S57" i="14" s="1"/>
  <c r="S34" i="14" a="1"/>
  <c r="S34" i="14" s="1"/>
  <c r="S25" i="14" a="1"/>
  <c r="S25" i="14" s="1"/>
  <c r="S54" i="14" s="1"/>
  <c r="S27" i="14" a="1"/>
  <c r="S27" i="14" s="1"/>
  <c r="S56" i="14" s="1"/>
  <c r="S29" i="14" a="1"/>
  <c r="S29" i="14" s="1"/>
  <c r="S58" i="14" s="1"/>
  <c r="AR449" i="2"/>
  <c r="AR445" i="2"/>
  <c r="AR441" i="2"/>
  <c r="AR437" i="2"/>
  <c r="AR433" i="2"/>
  <c r="AR429" i="2"/>
  <c r="AR425" i="2"/>
  <c r="AR421" i="2"/>
  <c r="AR417" i="2"/>
  <c r="AR446" i="2"/>
  <c r="AR442" i="2"/>
  <c r="AR438" i="2"/>
  <c r="AR434" i="2"/>
  <c r="AR430" i="2"/>
  <c r="AR426" i="2"/>
  <c r="AR422" i="2"/>
  <c r="AR418" i="2"/>
  <c r="AR414" i="2"/>
  <c r="AR410" i="2"/>
  <c r="AR406" i="2"/>
  <c r="AR402" i="2"/>
  <c r="AR398" i="2"/>
  <c r="AR394" i="2"/>
  <c r="AR390" i="2"/>
  <c r="AR386" i="2"/>
  <c r="AR382" i="2"/>
  <c r="AR378" i="2"/>
  <c r="AR374" i="2"/>
  <c r="AR370" i="2"/>
  <c r="AR366" i="2"/>
  <c r="AR362" i="2"/>
  <c r="AR358" i="2"/>
  <c r="AR354" i="2"/>
  <c r="AR350" i="2"/>
  <c r="AR346" i="2"/>
  <c r="AR342" i="2"/>
  <c r="AR338" i="2"/>
  <c r="AR447" i="2"/>
  <c r="AR443" i="2"/>
  <c r="AR439" i="2"/>
  <c r="AR435" i="2"/>
  <c r="AR431" i="2"/>
  <c r="AR392" i="2"/>
  <c r="AR383" i="2"/>
  <c r="AR376" i="2"/>
  <c r="AR364" i="2"/>
  <c r="AR361" i="2"/>
  <c r="AR448" i="2"/>
  <c r="AR411" i="2"/>
  <c r="AR409" i="2"/>
  <c r="AR407" i="2"/>
  <c r="AR367" i="2"/>
  <c r="AR432" i="2"/>
  <c r="AR405" i="2"/>
  <c r="AR403" i="2"/>
  <c r="AR347" i="2"/>
  <c r="AR344" i="2"/>
  <c r="AR341" i="2"/>
  <c r="AR335" i="2"/>
  <c r="AR331" i="2"/>
  <c r="AR327" i="2"/>
  <c r="AR323" i="2"/>
  <c r="AR319" i="2"/>
  <c r="AR315" i="2"/>
  <c r="AR311" i="2"/>
  <c r="AR307" i="2"/>
  <c r="AR303" i="2"/>
  <c r="AR299" i="2"/>
  <c r="AR295" i="2"/>
  <c r="AR291" i="2"/>
  <c r="AR413" i="2"/>
  <c r="AR401" i="2"/>
  <c r="AR399" i="2"/>
  <c r="AR381" i="2"/>
  <c r="AR423" i="2"/>
  <c r="AR397" i="2"/>
  <c r="AR395" i="2"/>
  <c r="AR388" i="2"/>
  <c r="AR379" i="2"/>
  <c r="AR415" i="2"/>
  <c r="AR428" i="2"/>
  <c r="AR420" i="2"/>
  <c r="AR365" i="2"/>
  <c r="AR339" i="2"/>
  <c r="AR336" i="2"/>
  <c r="AR332" i="2"/>
  <c r="AR328" i="2"/>
  <c r="AR324" i="2"/>
  <c r="AR320" i="2"/>
  <c r="AR316" i="2"/>
  <c r="AR393" i="2"/>
  <c r="AR377" i="2"/>
  <c r="AR391" i="2"/>
  <c r="AR384" i="2"/>
  <c r="AR375" i="2"/>
  <c r="AR368" i="2"/>
  <c r="AR351" i="2"/>
  <c r="AR348" i="2"/>
  <c r="AR345" i="2"/>
  <c r="AR408" i="2"/>
  <c r="AR412" i="2"/>
  <c r="AR404" i="2"/>
  <c r="AR363" i="2"/>
  <c r="AR360" i="2"/>
  <c r="AR357" i="2"/>
  <c r="AR400" i="2"/>
  <c r="AR389" i="2"/>
  <c r="AR373" i="2"/>
  <c r="AR440" i="2"/>
  <c r="AR427" i="2"/>
  <c r="AR419" i="2"/>
  <c r="AR444" i="2"/>
  <c r="AR436" i="2"/>
  <c r="AR416" i="2"/>
  <c r="AR369" i="2"/>
  <c r="AR340" i="2"/>
  <c r="AR337" i="2"/>
  <c r="AR359" i="2"/>
  <c r="AR356" i="2"/>
  <c r="AR353" i="2"/>
  <c r="AR343" i="2"/>
  <c r="AR308" i="2"/>
  <c r="AR305" i="2"/>
  <c r="AR302" i="2"/>
  <c r="AR287" i="2"/>
  <c r="AR283" i="2"/>
  <c r="AR279" i="2"/>
  <c r="AR424" i="2"/>
  <c r="AR387" i="2"/>
  <c r="AR372" i="2"/>
  <c r="AR330" i="2"/>
  <c r="AR326" i="2"/>
  <c r="AR322" i="2"/>
  <c r="AR318" i="2"/>
  <c r="AR334" i="2"/>
  <c r="AR371" i="2"/>
  <c r="AR349" i="2"/>
  <c r="AR314" i="2"/>
  <c r="AR300" i="2"/>
  <c r="AR297" i="2"/>
  <c r="AR294" i="2"/>
  <c r="AR288" i="2"/>
  <c r="AR284" i="2"/>
  <c r="AR280" i="2"/>
  <c r="AR276" i="2"/>
  <c r="AR272" i="2"/>
  <c r="AR268" i="2"/>
  <c r="AR264" i="2"/>
  <c r="AR260" i="2"/>
  <c r="AR256" i="2"/>
  <c r="AR252" i="2"/>
  <c r="AR248" i="2"/>
  <c r="AR244" i="2"/>
  <c r="AR240" i="2"/>
  <c r="AR236" i="2"/>
  <c r="AR232" i="2"/>
  <c r="AR228" i="2"/>
  <c r="AR224" i="2"/>
  <c r="AR220" i="2"/>
  <c r="AR216" i="2"/>
  <c r="AR212" i="2"/>
  <c r="AR208" i="2"/>
  <c r="AR355" i="2"/>
  <c r="AR352" i="2"/>
  <c r="AR380" i="2"/>
  <c r="AR329" i="2"/>
  <c r="AR325" i="2"/>
  <c r="AR321" i="2"/>
  <c r="AR317" i="2"/>
  <c r="AR333" i="2"/>
  <c r="AR292" i="2"/>
  <c r="AR289" i="2"/>
  <c r="AR285" i="2"/>
  <c r="AR281" i="2"/>
  <c r="AR277" i="2"/>
  <c r="AR273" i="2"/>
  <c r="AR269" i="2"/>
  <c r="AR265" i="2"/>
  <c r="AR261" i="2"/>
  <c r="AR257" i="2"/>
  <c r="AR253" i="2"/>
  <c r="AR396" i="2"/>
  <c r="AR385" i="2"/>
  <c r="AR296" i="2"/>
  <c r="AR293" i="2"/>
  <c r="AR266" i="2"/>
  <c r="AR206" i="2"/>
  <c r="AR304" i="2"/>
  <c r="AR247" i="2"/>
  <c r="AR233" i="2"/>
  <c r="AR223" i="2"/>
  <c r="AR213" i="2"/>
  <c r="AR310" i="2"/>
  <c r="AR301" i="2"/>
  <c r="AR298" i="2"/>
  <c r="AR270" i="2"/>
  <c r="AR230" i="2"/>
  <c r="AR250" i="2"/>
  <c r="AR245" i="2"/>
  <c r="AR242" i="2"/>
  <c r="AR239" i="2"/>
  <c r="AR210" i="2"/>
  <c r="AR203" i="2"/>
  <c r="AR199" i="2"/>
  <c r="AR195" i="2"/>
  <c r="AR191" i="2"/>
  <c r="AR187" i="2"/>
  <c r="AR183" i="2"/>
  <c r="AR179" i="2"/>
  <c r="AR175" i="2"/>
  <c r="AR171" i="2"/>
  <c r="AR167" i="2"/>
  <c r="AR163" i="2"/>
  <c r="AR159" i="2"/>
  <c r="AR155" i="2"/>
  <c r="AR151" i="2"/>
  <c r="AR147" i="2"/>
  <c r="AR143" i="2"/>
  <c r="AR139" i="2"/>
  <c r="AR135" i="2"/>
  <c r="AR131" i="2"/>
  <c r="AR127" i="2"/>
  <c r="AR123" i="2"/>
  <c r="AR119" i="2"/>
  <c r="AR313" i="2"/>
  <c r="AR286" i="2"/>
  <c r="AR274" i="2"/>
  <c r="AR207" i="2"/>
  <c r="AR214" i="2"/>
  <c r="AR312" i="2"/>
  <c r="AR309" i="2"/>
  <c r="AR306" i="2"/>
  <c r="AR259" i="2"/>
  <c r="AR263" i="2"/>
  <c r="AR211" i="2"/>
  <c r="AR278" i="2"/>
  <c r="AR267" i="2"/>
  <c r="AR243" i="2"/>
  <c r="AR218" i="2"/>
  <c r="AR251" i="2"/>
  <c r="AR246" i="2"/>
  <c r="AR225" i="2"/>
  <c r="AR215" i="2"/>
  <c r="AR205" i="2"/>
  <c r="AR201" i="2"/>
  <c r="AR197" i="2"/>
  <c r="AR193" i="2"/>
  <c r="AR271" i="2"/>
  <c r="AR249" i="2"/>
  <c r="AR290" i="2"/>
  <c r="AR229" i="2"/>
  <c r="AR226" i="2"/>
  <c r="AR200" i="2"/>
  <c r="AR194" i="2"/>
  <c r="AR165" i="2"/>
  <c r="AR102" i="2"/>
  <c r="AR92" i="2"/>
  <c r="AR282" i="2"/>
  <c r="AR148" i="2"/>
  <c r="AR145" i="2"/>
  <c r="AR142" i="2"/>
  <c r="AR109" i="2"/>
  <c r="AR116" i="2"/>
  <c r="AR235" i="2"/>
  <c r="AR222" i="2"/>
  <c r="AR219" i="2"/>
  <c r="AR209" i="2"/>
  <c r="AR177" i="2"/>
  <c r="AR170" i="2"/>
  <c r="AR168" i="2"/>
  <c r="AR160" i="2"/>
  <c r="AR157" i="2"/>
  <c r="AR154" i="2"/>
  <c r="AR128" i="2"/>
  <c r="AR125" i="2"/>
  <c r="AR122" i="2"/>
  <c r="AR106" i="2"/>
  <c r="AR96" i="2"/>
  <c r="AR184" i="2"/>
  <c r="AR262" i="2"/>
  <c r="AR238" i="2"/>
  <c r="AR196" i="2"/>
  <c r="AR140" i="2"/>
  <c r="AR137" i="2"/>
  <c r="AR134" i="2"/>
  <c r="AR103" i="2"/>
  <c r="AR93" i="2"/>
  <c r="AR255" i="2"/>
  <c r="AR202" i="2"/>
  <c r="AR188" i="2"/>
  <c r="AR186" i="2"/>
  <c r="AR110" i="2"/>
  <c r="AR100" i="2"/>
  <c r="AR83" i="2"/>
  <c r="AR231" i="2"/>
  <c r="AR182" i="2"/>
  <c r="AR180" i="2"/>
  <c r="AR173" i="2"/>
  <c r="AR254" i="2"/>
  <c r="AR241" i="2"/>
  <c r="AR234" i="2"/>
  <c r="AR190" i="2"/>
  <c r="AR221" i="2"/>
  <c r="AR164" i="2"/>
  <c r="AR161" i="2"/>
  <c r="AR158" i="2"/>
  <c r="AR132" i="2"/>
  <c r="AR129" i="2"/>
  <c r="AR126" i="2"/>
  <c r="AR114" i="2"/>
  <c r="AR104" i="2"/>
  <c r="AR87" i="2"/>
  <c r="AR237" i="2"/>
  <c r="AR192" i="2"/>
  <c r="AR227" i="2"/>
  <c r="AR204" i="2"/>
  <c r="AR198" i="2"/>
  <c r="AR178" i="2"/>
  <c r="AR176" i="2"/>
  <c r="AR169" i="2"/>
  <c r="AR144" i="2"/>
  <c r="AR141" i="2"/>
  <c r="AR138" i="2"/>
  <c r="AR111" i="2"/>
  <c r="AR101" i="2"/>
  <c r="AR275" i="2"/>
  <c r="AR185" i="2"/>
  <c r="AR258" i="2"/>
  <c r="AR217" i="2"/>
  <c r="AR95" i="2"/>
  <c r="AR67" i="2"/>
  <c r="AR64" i="2"/>
  <c r="AR90" i="2"/>
  <c r="AR73" i="2"/>
  <c r="AR70" i="2"/>
  <c r="AR61" i="2"/>
  <c r="AR55" i="2"/>
  <c r="AR52" i="2"/>
  <c r="AR133" i="2"/>
  <c r="AR107" i="2"/>
  <c r="AR97" i="2"/>
  <c r="AR76" i="2"/>
  <c r="AR58" i="2"/>
  <c r="AR49" i="2"/>
  <c r="AR43" i="2"/>
  <c r="AR174" i="2"/>
  <c r="AR150" i="2"/>
  <c r="AR81" i="2"/>
  <c r="AR46" i="2"/>
  <c r="AR37" i="2"/>
  <c r="AR31" i="2"/>
  <c r="AR115" i="2"/>
  <c r="AR112" i="2"/>
  <c r="AR85" i="2"/>
  <c r="AR79" i="2"/>
  <c r="AR189" i="2"/>
  <c r="AR181" i="2"/>
  <c r="AR153" i="2"/>
  <c r="AR136" i="2"/>
  <c r="AR118" i="2"/>
  <c r="AR71" i="2"/>
  <c r="AR68" i="2"/>
  <c r="AR28" i="2"/>
  <c r="AR44" i="2"/>
  <c r="AR146" i="2"/>
  <c r="AR99" i="2"/>
  <c r="AR94" i="2"/>
  <c r="AR65" i="2"/>
  <c r="AR59" i="2"/>
  <c r="AR56" i="2"/>
  <c r="AR172" i="2"/>
  <c r="AR156" i="2"/>
  <c r="AR121" i="2"/>
  <c r="AR74" i="2"/>
  <c r="AR62" i="2"/>
  <c r="AR53" i="2"/>
  <c r="AR47" i="2"/>
  <c r="AR149" i="2"/>
  <c r="AR50" i="2"/>
  <c r="AR41" i="2"/>
  <c r="AR124" i="2"/>
  <c r="AR89" i="2"/>
  <c r="AR77" i="2"/>
  <c r="AR38" i="2"/>
  <c r="AR152" i="2"/>
  <c r="AR117" i="2"/>
  <c r="AR91" i="2"/>
  <c r="AR84" i="2"/>
  <c r="AR72" i="2"/>
  <c r="AR82" i="2"/>
  <c r="AR80" i="2"/>
  <c r="AR69" i="2"/>
  <c r="AR63" i="2"/>
  <c r="AR60" i="2"/>
  <c r="AR22" i="2"/>
  <c r="AR18" i="2"/>
  <c r="AR14" i="2"/>
  <c r="AR6" i="2"/>
  <c r="AR166" i="2"/>
  <c r="AR120" i="2"/>
  <c r="AR108" i="2"/>
  <c r="AR98" i="2"/>
  <c r="AR75" i="2"/>
  <c r="AR66" i="2"/>
  <c r="AR57" i="2"/>
  <c r="AR51" i="2"/>
  <c r="AR48" i="2"/>
  <c r="AR26" i="2"/>
  <c r="AR10" i="2"/>
  <c r="AR162" i="2"/>
  <c r="AR86" i="2"/>
  <c r="AR54" i="2"/>
  <c r="AR45" i="2"/>
  <c r="AR39" i="2"/>
  <c r="AR36" i="2"/>
  <c r="AR130" i="2"/>
  <c r="AR27" i="2"/>
  <c r="AR8" i="2"/>
  <c r="AR12" i="2"/>
  <c r="AR35" i="2"/>
  <c r="AR88" i="2"/>
  <c r="AR32" i="2"/>
  <c r="AR29" i="2"/>
  <c r="AR16" i="2"/>
  <c r="AR42" i="2"/>
  <c r="AR105" i="2"/>
  <c r="AR78" i="2"/>
  <c r="AR5" i="2"/>
  <c r="AR20" i="2"/>
  <c r="AR7" i="2"/>
  <c r="AR9" i="2"/>
  <c r="AR40" i="2"/>
  <c r="AR34" i="2"/>
  <c r="AR113" i="2"/>
  <c r="AR24" i="2"/>
  <c r="AR11" i="2"/>
  <c r="AR15" i="2"/>
  <c r="AR13" i="2"/>
  <c r="AR33" i="2"/>
  <c r="AR17" i="2"/>
  <c r="AR19" i="2"/>
  <c r="AR25" i="2"/>
  <c r="AR30" i="2"/>
  <c r="AR21" i="2"/>
  <c r="AR23" i="2"/>
  <c r="AD447" i="2"/>
  <c r="AD443" i="2"/>
  <c r="AD439" i="2"/>
  <c r="AD435" i="2"/>
  <c r="AD431" i="2"/>
  <c r="AD427" i="2"/>
  <c r="AD423" i="2"/>
  <c r="AD419" i="2"/>
  <c r="AD415" i="2"/>
  <c r="AD411" i="2"/>
  <c r="AD448" i="2"/>
  <c r="AD444" i="2"/>
  <c r="AD440" i="2"/>
  <c r="AD436" i="2"/>
  <c r="AD432" i="2"/>
  <c r="AD428" i="2"/>
  <c r="AD424" i="2"/>
  <c r="AD420" i="2"/>
  <c r="AD416" i="2"/>
  <c r="AD412" i="2"/>
  <c r="AD408" i="2"/>
  <c r="AD404" i="2"/>
  <c r="AD400" i="2"/>
  <c r="AD396" i="2"/>
  <c r="AD392" i="2"/>
  <c r="AD388" i="2"/>
  <c r="AD384" i="2"/>
  <c r="AD380" i="2"/>
  <c r="AD376" i="2"/>
  <c r="AD372" i="2"/>
  <c r="AD368" i="2"/>
  <c r="AD364" i="2"/>
  <c r="AD360" i="2"/>
  <c r="AD356" i="2"/>
  <c r="AD352" i="2"/>
  <c r="AD449" i="2"/>
  <c r="AD445" i="2"/>
  <c r="AD441" i="2"/>
  <c r="AD437" i="2"/>
  <c r="AD433" i="2"/>
  <c r="AD429" i="2"/>
  <c r="AD425" i="2"/>
  <c r="AD421" i="2"/>
  <c r="AD417" i="2"/>
  <c r="AD413" i="2"/>
  <c r="AD409" i="2"/>
  <c r="AD405" i="2"/>
  <c r="AD401" i="2"/>
  <c r="AD397" i="2"/>
  <c r="AD393" i="2"/>
  <c r="AD389" i="2"/>
  <c r="AD385" i="2"/>
  <c r="AD381" i="2"/>
  <c r="AD377" i="2"/>
  <c r="AD373" i="2"/>
  <c r="AD369" i="2"/>
  <c r="AD365" i="2"/>
  <c r="AD361" i="2"/>
  <c r="AD357" i="2"/>
  <c r="AD353" i="2"/>
  <c r="AD349" i="2"/>
  <c r="AD345" i="2"/>
  <c r="AD341" i="2"/>
  <c r="AD337" i="2"/>
  <c r="AD446" i="2"/>
  <c r="AD442" i="2"/>
  <c r="AD438" i="2"/>
  <c r="AD434" i="2"/>
  <c r="AD430" i="2"/>
  <c r="AD426" i="2"/>
  <c r="AD422" i="2"/>
  <c r="AD418" i="2"/>
  <c r="AD414" i="2"/>
  <c r="AD410" i="2"/>
  <c r="AD406" i="2"/>
  <c r="AD402" i="2"/>
  <c r="AD407" i="2"/>
  <c r="AD378" i="2"/>
  <c r="AD355" i="2"/>
  <c r="AD399" i="2"/>
  <c r="AD394" i="2"/>
  <c r="AD387" i="2"/>
  <c r="AD382" i="2"/>
  <c r="AD370" i="2"/>
  <c r="AD366" i="2"/>
  <c r="AD334" i="2"/>
  <c r="AD330" i="2"/>
  <c r="AD326" i="2"/>
  <c r="AD322" i="2"/>
  <c r="AD318" i="2"/>
  <c r="AD314" i="2"/>
  <c r="AD310" i="2"/>
  <c r="AD306" i="2"/>
  <c r="AD302" i="2"/>
  <c r="AD298" i="2"/>
  <c r="AD294" i="2"/>
  <c r="AD290" i="2"/>
  <c r="AD286" i="2"/>
  <c r="AD282" i="2"/>
  <c r="AD278" i="2"/>
  <c r="AD362" i="2"/>
  <c r="AD351" i="2"/>
  <c r="AD348" i="2"/>
  <c r="AD338" i="2"/>
  <c r="AD398" i="2"/>
  <c r="AD403" i="2"/>
  <c r="AD391" i="2"/>
  <c r="AD386" i="2"/>
  <c r="AD371" i="2"/>
  <c r="AD336" i="2"/>
  <c r="AD332" i="2"/>
  <c r="AD328" i="2"/>
  <c r="AD324" i="2"/>
  <c r="AD320" i="2"/>
  <c r="AD316" i="2"/>
  <c r="AD312" i="2"/>
  <c r="AD308" i="2"/>
  <c r="AD304" i="2"/>
  <c r="AD300" i="2"/>
  <c r="AD296" i="2"/>
  <c r="AD292" i="2"/>
  <c r="AD359" i="2"/>
  <c r="AD307" i="2"/>
  <c r="AD293" i="2"/>
  <c r="AD379" i="2"/>
  <c r="AD375" i="2"/>
  <c r="AD309" i="2"/>
  <c r="AD288" i="2"/>
  <c r="AD285" i="2"/>
  <c r="AD273" i="2"/>
  <c r="AD347" i="2"/>
  <c r="AD390" i="2"/>
  <c r="AD305" i="2"/>
  <c r="AD291" i="2"/>
  <c r="AD358" i="2"/>
  <c r="AD331" i="2"/>
  <c r="AD303" i="2"/>
  <c r="AD367" i="2"/>
  <c r="AD333" i="2"/>
  <c r="AD395" i="2"/>
  <c r="AD374" i="2"/>
  <c r="AD383" i="2"/>
  <c r="AD340" i="2"/>
  <c r="AD321" i="2"/>
  <c r="AD297" i="2"/>
  <c r="AD287" i="2"/>
  <c r="AD284" i="2"/>
  <c r="AD281" i="2"/>
  <c r="AD350" i="2"/>
  <c r="AD317" i="2"/>
  <c r="AD283" i="2"/>
  <c r="AD327" i="2"/>
  <c r="AD319" i="2"/>
  <c r="AD257" i="2"/>
  <c r="AD247" i="2"/>
  <c r="AD230" i="2"/>
  <c r="AD226" i="2"/>
  <c r="AD222" i="2"/>
  <c r="AD218" i="2"/>
  <c r="AD214" i="2"/>
  <c r="AD301" i="2"/>
  <c r="AD289" i="2"/>
  <c r="AD279" i="2"/>
  <c r="AD277" i="2"/>
  <c r="AD264" i="2"/>
  <c r="AD254" i="2"/>
  <c r="AD237" i="2"/>
  <c r="AD354" i="2"/>
  <c r="AD311" i="2"/>
  <c r="AD275" i="2"/>
  <c r="AD344" i="2"/>
  <c r="AD261" i="2"/>
  <c r="AD251" i="2"/>
  <c r="AD258" i="2"/>
  <c r="AD241" i="2"/>
  <c r="AD231" i="2"/>
  <c r="AD227" i="2"/>
  <c r="AD223" i="2"/>
  <c r="AD219" i="2"/>
  <c r="AD215" i="2"/>
  <c r="AD211" i="2"/>
  <c r="AD207" i="2"/>
  <c r="AD203" i="2"/>
  <c r="AD199" i="2"/>
  <c r="AD195" i="2"/>
  <c r="AD191" i="2"/>
  <c r="AD187" i="2"/>
  <c r="AD265" i="2"/>
  <c r="AD255" i="2"/>
  <c r="AD343" i="2"/>
  <c r="AD329" i="2"/>
  <c r="AD323" i="2"/>
  <c r="AD339" i="2"/>
  <c r="AD313" i="2"/>
  <c r="AD280" i="2"/>
  <c r="AD346" i="2"/>
  <c r="AD342" i="2"/>
  <c r="AD269" i="2"/>
  <c r="AD256" i="2"/>
  <c r="AD246" i="2"/>
  <c r="AD259" i="2"/>
  <c r="AD271" i="2"/>
  <c r="AD229" i="2"/>
  <c r="AD220" i="2"/>
  <c r="AD268" i="2"/>
  <c r="AD208" i="2"/>
  <c r="AD200" i="2"/>
  <c r="AD192" i="2"/>
  <c r="AD189" i="2"/>
  <c r="AD274" i="2"/>
  <c r="AD295" i="2"/>
  <c r="AD263" i="2"/>
  <c r="AD248" i="2"/>
  <c r="AD242" i="2"/>
  <c r="AD238" i="2"/>
  <c r="AD225" i="2"/>
  <c r="AD252" i="2"/>
  <c r="AD250" i="2"/>
  <c r="AD244" i="2"/>
  <c r="AD335" i="2"/>
  <c r="AD240" i="2"/>
  <c r="AD236" i="2"/>
  <c r="AD234" i="2"/>
  <c r="AD232" i="2"/>
  <c r="AD270" i="2"/>
  <c r="AD299" i="2"/>
  <c r="AD325" i="2"/>
  <c r="AD267" i="2"/>
  <c r="AD262" i="2"/>
  <c r="AD260" i="2"/>
  <c r="AD204" i="2"/>
  <c r="AD196" i="2"/>
  <c r="AD363" i="2"/>
  <c r="AD212" i="2"/>
  <c r="AD276" i="2"/>
  <c r="AD315" i="2"/>
  <c r="AD205" i="2"/>
  <c r="AD178" i="2"/>
  <c r="AD159" i="2"/>
  <c r="AD142" i="2"/>
  <c r="AD135" i="2"/>
  <c r="AD131" i="2"/>
  <c r="AD127" i="2"/>
  <c r="AD123" i="2"/>
  <c r="AD119" i="2"/>
  <c r="AD115" i="2"/>
  <c r="AD111" i="2"/>
  <c r="AD107" i="2"/>
  <c r="AD103" i="2"/>
  <c r="AD99" i="2"/>
  <c r="AD95" i="2"/>
  <c r="AD243" i="2"/>
  <c r="AD235" i="2"/>
  <c r="AD190" i="2"/>
  <c r="AD176" i="2"/>
  <c r="AD168" i="2"/>
  <c r="AD156" i="2"/>
  <c r="AD209" i="2"/>
  <c r="AD181" i="2"/>
  <c r="AD171" i="2"/>
  <c r="AD224" i="2"/>
  <c r="AD221" i="2"/>
  <c r="AD186" i="2"/>
  <c r="AD153" i="2"/>
  <c r="AD143" i="2"/>
  <c r="AD136" i="2"/>
  <c r="AD132" i="2"/>
  <c r="AD198" i="2"/>
  <c r="AD194" i="2"/>
  <c r="AD179" i="2"/>
  <c r="AD163" i="2"/>
  <c r="AD160" i="2"/>
  <c r="AD266" i="2"/>
  <c r="AD184" i="2"/>
  <c r="AD213" i="2"/>
  <c r="AD174" i="2"/>
  <c r="AD166" i="2"/>
  <c r="AD157" i="2"/>
  <c r="AD147" i="2"/>
  <c r="AD272" i="2"/>
  <c r="AD206" i="2"/>
  <c r="AD245" i="2"/>
  <c r="AD182" i="2"/>
  <c r="AD172" i="2"/>
  <c r="AD210" i="2"/>
  <c r="AD188" i="2"/>
  <c r="AD217" i="2"/>
  <c r="AD202" i="2"/>
  <c r="AD138" i="2"/>
  <c r="AD128" i="2"/>
  <c r="AD151" i="2"/>
  <c r="AD105" i="2"/>
  <c r="AD173" i="2"/>
  <c r="AD216" i="2"/>
  <c r="AD175" i="2"/>
  <c r="AD161" i="2"/>
  <c r="AD149" i="2"/>
  <c r="AD145" i="2"/>
  <c r="AD134" i="2"/>
  <c r="AD109" i="2"/>
  <c r="AD92" i="2"/>
  <c r="AD88" i="2"/>
  <c r="AD84" i="2"/>
  <c r="AD80" i="2"/>
  <c r="AD76" i="2"/>
  <c r="AD72" i="2"/>
  <c r="AD68" i="2"/>
  <c r="AD64" i="2"/>
  <c r="AD60" i="2"/>
  <c r="AD56" i="2"/>
  <c r="AD52" i="2"/>
  <c r="AD48" i="2"/>
  <c r="AD44" i="2"/>
  <c r="AD40" i="2"/>
  <c r="AD36" i="2"/>
  <c r="AD32" i="2"/>
  <c r="AD201" i="2"/>
  <c r="AD170" i="2"/>
  <c r="AD253" i="2"/>
  <c r="AD228" i="2"/>
  <c r="AD197" i="2"/>
  <c r="AD167" i="2"/>
  <c r="AD165" i="2"/>
  <c r="AD106" i="2"/>
  <c r="AD193" i="2"/>
  <c r="AD139" i="2"/>
  <c r="AD113" i="2"/>
  <c r="AD183" i="2"/>
  <c r="AD180" i="2"/>
  <c r="AD137" i="2"/>
  <c r="AD120" i="2"/>
  <c r="AD177" i="2"/>
  <c r="AD169" i="2"/>
  <c r="AD154" i="2"/>
  <c r="AD150" i="2"/>
  <c r="AD164" i="2"/>
  <c r="AD158" i="2"/>
  <c r="AD146" i="2"/>
  <c r="AD185" i="2"/>
  <c r="AD140" i="2"/>
  <c r="AD133" i="2"/>
  <c r="AD121" i="2"/>
  <c r="AD239" i="2"/>
  <c r="AD162" i="2"/>
  <c r="AD101" i="2"/>
  <c r="AD81" i="2"/>
  <c r="AD78" i="2"/>
  <c r="AD75" i="2"/>
  <c r="AD49" i="2"/>
  <c r="AD249" i="2"/>
  <c r="AD148" i="2"/>
  <c r="AD39" i="2"/>
  <c r="AD29" i="2"/>
  <c r="AD25" i="2"/>
  <c r="AD21" i="2"/>
  <c r="AD17" i="2"/>
  <c r="AD13" i="2"/>
  <c r="AD9" i="2"/>
  <c r="AD5" i="2"/>
  <c r="AD61" i="2"/>
  <c r="AD58" i="2"/>
  <c r="AD116" i="2"/>
  <c r="AD90" i="2"/>
  <c r="AD87" i="2"/>
  <c r="AD233" i="2"/>
  <c r="AD93" i="2"/>
  <c r="AD125" i="2"/>
  <c r="AD118" i="2"/>
  <c r="AD152" i="2"/>
  <c r="AD100" i="2"/>
  <c r="AD130" i="2"/>
  <c r="AD104" i="2"/>
  <c r="AD102" i="2"/>
  <c r="AD96" i="2"/>
  <c r="AD85" i="2"/>
  <c r="AD82" i="2"/>
  <c r="AD79" i="2"/>
  <c r="AD141" i="2"/>
  <c r="AD98" i="2"/>
  <c r="AD91" i="2"/>
  <c r="AD65" i="2"/>
  <c r="AD62" i="2"/>
  <c r="AD59" i="2"/>
  <c r="AD122" i="2"/>
  <c r="AD124" i="2"/>
  <c r="AD117" i="2"/>
  <c r="AD144" i="2"/>
  <c r="AD112" i="2"/>
  <c r="AD126" i="2"/>
  <c r="AD94" i="2"/>
  <c r="AD73" i="2"/>
  <c r="AD50" i="2"/>
  <c r="AD19" i="2"/>
  <c r="AD43" i="2"/>
  <c r="AD35" i="2"/>
  <c r="AD155" i="2"/>
  <c r="AD16" i="2"/>
  <c r="AD66" i="2"/>
  <c r="AD38" i="2"/>
  <c r="AD110" i="2"/>
  <c r="AD97" i="2"/>
  <c r="AD57" i="2"/>
  <c r="AD46" i="2"/>
  <c r="AD70" i="2"/>
  <c r="AD55" i="2"/>
  <c r="AD53" i="2"/>
  <c r="AD27" i="2"/>
  <c r="AD129" i="2"/>
  <c r="AD89" i="2"/>
  <c r="AD86" i="2"/>
  <c r="AD83" i="2"/>
  <c r="AD77" i="2"/>
  <c r="AD63" i="2"/>
  <c r="AD51" i="2"/>
  <c r="AD24" i="2"/>
  <c r="AD14" i="2"/>
  <c r="AD74" i="2"/>
  <c r="AD11" i="2"/>
  <c r="AD114" i="2"/>
  <c r="AD33" i="2"/>
  <c r="AD10" i="2"/>
  <c r="AD108" i="2"/>
  <c r="AD67" i="2"/>
  <c r="AD47" i="2"/>
  <c r="AD42" i="2"/>
  <c r="AD34" i="2"/>
  <c r="AD31" i="2"/>
  <c r="AD28" i="2"/>
  <c r="AD18" i="2"/>
  <c r="AD8" i="2"/>
  <c r="AD30" i="2"/>
  <c r="AD37" i="2"/>
  <c r="AD23" i="2"/>
  <c r="AD20" i="2"/>
  <c r="AD7" i="2"/>
  <c r="AD69" i="2"/>
  <c r="AD54" i="2"/>
  <c r="AD15" i="2"/>
  <c r="AD71" i="2"/>
  <c r="AD45" i="2"/>
  <c r="AD22" i="2"/>
  <c r="AD12" i="2"/>
  <c r="AD26" i="2"/>
  <c r="AD41" i="2"/>
  <c r="AH49" i="13" l="1"/>
  <c r="AG46" i="14"/>
  <c r="AG61" i="14"/>
  <c r="T49" i="13"/>
  <c r="AG79" i="14"/>
  <c r="AG76" i="14"/>
  <c r="S46" i="14"/>
  <c r="S76" i="14"/>
  <c r="S61" i="14"/>
  <c r="S47" i="14"/>
  <c r="S77" i="14"/>
  <c r="S62" i="14"/>
  <c r="S49" i="14"/>
  <c r="S79" i="14"/>
  <c r="AH33" i="14" a="1"/>
  <c r="AH33" i="14" s="1"/>
  <c r="AH77" i="14" s="1"/>
  <c r="AI77" i="14" s="1"/>
  <c r="AH32" i="14" a="1"/>
  <c r="AH32" i="14" s="1"/>
  <c r="AH35" i="14" a="1"/>
  <c r="AH35" i="14" s="1"/>
  <c r="T35" i="14" a="1"/>
  <c r="T35" i="14" s="1"/>
  <c r="T33" i="14" a="1"/>
  <c r="T33" i="14" s="1"/>
  <c r="T32" i="14" a="1"/>
  <c r="T32" i="14" s="1"/>
  <c r="AG77" i="14"/>
  <c r="AG49" i="14"/>
  <c r="AG47" i="14"/>
  <c r="AG62" i="14"/>
  <c r="AG64" i="14"/>
  <c r="AG63" i="14"/>
  <c r="S64" i="14"/>
  <c r="S63" i="14"/>
  <c r="S36" i="14"/>
  <c r="AG36" i="14"/>
  <c r="AG55" i="14"/>
  <c r="AG60" i="14"/>
  <c r="AH35" i="13"/>
  <c r="T35" i="13"/>
  <c r="T21" i="13"/>
  <c r="AH21" i="13"/>
  <c r="AE10" i="25"/>
  <c r="AE22" i="25" s="1"/>
  <c r="Q22" i="17"/>
  <c r="Q50" i="17" s="1"/>
  <c r="Q51" i="17" s="1"/>
  <c r="AG38" i="14"/>
  <c r="AG53" i="14"/>
  <c r="R14" i="17"/>
  <c r="Q11" i="25"/>
  <c r="Q11" i="17"/>
  <c r="S38" i="14"/>
  <c r="S53" i="14"/>
  <c r="AF14" i="25"/>
  <c r="AF14" i="17"/>
  <c r="R50" i="14"/>
  <c r="R10" i="17" s="1"/>
  <c r="R65" i="14"/>
  <c r="AF50" i="14"/>
  <c r="AF10" i="17" s="1"/>
  <c r="AF65" i="14"/>
  <c r="AG73" i="14"/>
  <c r="AG58" i="14"/>
  <c r="Q10" i="25"/>
  <c r="Q22" i="25" s="1"/>
  <c r="AG69" i="14"/>
  <c r="AG54" i="14"/>
  <c r="AE11" i="17"/>
  <c r="AE11" i="25"/>
  <c r="AG71" i="14"/>
  <c r="AG56" i="14"/>
  <c r="R14" i="25"/>
  <c r="AE22" i="17"/>
  <c r="AE50" i="17" s="1"/>
  <c r="AE51" i="17" s="1"/>
  <c r="AG68" i="14"/>
  <c r="AG75" i="14"/>
  <c r="AG74" i="14"/>
  <c r="AG70" i="14"/>
  <c r="AG72" i="14"/>
  <c r="AG78" i="14"/>
  <c r="R80" i="14"/>
  <c r="AF80" i="14"/>
  <c r="S69" i="14"/>
  <c r="S39" i="14"/>
  <c r="S9" i="17"/>
  <c r="S9" i="25"/>
  <c r="S78" i="14"/>
  <c r="S48" i="14"/>
  <c r="S73" i="14"/>
  <c r="S43" i="14"/>
  <c r="S74" i="14"/>
  <c r="S44" i="14"/>
  <c r="AG45" i="14"/>
  <c r="AG48" i="14"/>
  <c r="AG43" i="14"/>
  <c r="AG39" i="14"/>
  <c r="AG44" i="14"/>
  <c r="AG12" i="17"/>
  <c r="AG12" i="25"/>
  <c r="S71" i="14"/>
  <c r="S41" i="14"/>
  <c r="AG42" i="14"/>
  <c r="AG13" i="17"/>
  <c r="AG13" i="25"/>
  <c r="AG41" i="14"/>
  <c r="AG9" i="17"/>
  <c r="AG9" i="25"/>
  <c r="S12" i="17"/>
  <c r="S12" i="25"/>
  <c r="AG40" i="14"/>
  <c r="S13" i="17"/>
  <c r="S13" i="25"/>
  <c r="S75" i="14"/>
  <c r="S45" i="14"/>
  <c r="S70" i="14"/>
  <c r="S40" i="14"/>
  <c r="S72" i="14"/>
  <c r="S42" i="14"/>
  <c r="U37" i="13"/>
  <c r="U49" i="13" s="1"/>
  <c r="U23" i="13"/>
  <c r="U35" i="13" s="1"/>
  <c r="AI37" i="13"/>
  <c r="AI49" i="13" s="1"/>
  <c r="AI23" i="13"/>
  <c r="AI35" i="13" s="1"/>
  <c r="AG16" i="17"/>
  <c r="S16" i="17"/>
  <c r="S68" i="14"/>
  <c r="AH29" i="14" a="1"/>
  <c r="AH29" i="14" s="1"/>
  <c r="AH34" i="14" a="1"/>
  <c r="AH34" i="14" s="1"/>
  <c r="AH24" i="14" a="1"/>
  <c r="AH24" i="14" s="1"/>
  <c r="AH26" i="14" a="1"/>
  <c r="AH26" i="14" s="1"/>
  <c r="AH31" i="14" a="1"/>
  <c r="AH31" i="14" s="1"/>
  <c r="AH28" i="14" a="1"/>
  <c r="AH28" i="14" s="1"/>
  <c r="AH27" i="14" a="1"/>
  <c r="AH27" i="14" s="1"/>
  <c r="AH25" i="14" a="1"/>
  <c r="AH25" i="14" s="1"/>
  <c r="AH30" i="14" a="1"/>
  <c r="AH30" i="14" s="1"/>
  <c r="T27" i="14" a="1"/>
  <c r="T27" i="14" s="1"/>
  <c r="T34" i="14" a="1"/>
  <c r="T34" i="14" s="1"/>
  <c r="T28" i="14" a="1"/>
  <c r="T28" i="14" s="1"/>
  <c r="T29" i="14" a="1"/>
  <c r="T29" i="14" s="1"/>
  <c r="T26" i="14" a="1"/>
  <c r="T26" i="14" s="1"/>
  <c r="T24" i="14" a="1"/>
  <c r="T24" i="14" s="1"/>
  <c r="T25" i="14" a="1"/>
  <c r="T25" i="14" s="1"/>
  <c r="T30" i="14" a="1"/>
  <c r="T30" i="14" s="1"/>
  <c r="T59" i="14" s="1"/>
  <c r="T31" i="14" a="1"/>
  <c r="T31" i="14" s="1"/>
  <c r="AI9" i="13"/>
  <c r="AI21" i="13" s="1"/>
  <c r="U9" i="13"/>
  <c r="U21" i="13" s="1"/>
  <c r="T46" i="14" l="1"/>
  <c r="T76" i="14"/>
  <c r="U76" i="14" s="1"/>
  <c r="U32" i="14"/>
  <c r="T61" i="14"/>
  <c r="T47" i="14"/>
  <c r="U33" i="14"/>
  <c r="T77" i="14"/>
  <c r="U77" i="14" s="1"/>
  <c r="T62" i="14"/>
  <c r="T49" i="14"/>
  <c r="U35" i="14"/>
  <c r="T79" i="14"/>
  <c r="U79" i="14" s="1"/>
  <c r="AH49" i="14"/>
  <c r="AI35" i="14"/>
  <c r="AS79" i="14" s="1"/>
  <c r="AH46" i="14"/>
  <c r="AH61" i="14"/>
  <c r="AI32" i="14"/>
  <c r="AS76" i="14" s="1"/>
  <c r="AH76" i="14"/>
  <c r="AI76" i="14" s="1"/>
  <c r="AH79" i="14"/>
  <c r="AI79" i="14" s="1"/>
  <c r="AH47" i="14"/>
  <c r="AI33" i="14"/>
  <c r="AH62" i="14"/>
  <c r="AH64" i="14"/>
  <c r="AH63" i="14"/>
  <c r="T64" i="14"/>
  <c r="T63" i="14"/>
  <c r="AH36" i="14"/>
  <c r="T36" i="14"/>
  <c r="AF10" i="25"/>
  <c r="AF22" i="17"/>
  <c r="AF50" i="17" s="1"/>
  <c r="AF51" i="17" s="1"/>
  <c r="R22" i="17"/>
  <c r="R50" i="17" s="1"/>
  <c r="R51" i="17" s="1"/>
  <c r="AF22" i="25"/>
  <c r="AG14" i="17"/>
  <c r="R10" i="25"/>
  <c r="R22" i="25" s="1"/>
  <c r="T41" i="14"/>
  <c r="T56" i="14"/>
  <c r="T39" i="14"/>
  <c r="T54" i="14"/>
  <c r="AG50" i="14"/>
  <c r="AG10" i="17" s="1"/>
  <c r="AG65" i="14"/>
  <c r="AH44" i="14"/>
  <c r="AH59" i="14"/>
  <c r="AG14" i="25"/>
  <c r="AH39" i="14"/>
  <c r="AH54" i="14"/>
  <c r="AF11" i="25"/>
  <c r="AF11" i="17"/>
  <c r="AH41" i="14"/>
  <c r="AH56" i="14"/>
  <c r="AH42" i="14"/>
  <c r="AH57" i="14"/>
  <c r="R11" i="25"/>
  <c r="R11" i="17"/>
  <c r="AH45" i="14"/>
  <c r="AH60" i="14"/>
  <c r="AH40" i="14"/>
  <c r="AH55" i="14"/>
  <c r="AH38" i="14"/>
  <c r="AH53" i="14"/>
  <c r="AH48" i="14"/>
  <c r="AH43" i="14"/>
  <c r="AH58" i="14"/>
  <c r="T45" i="14"/>
  <c r="T60" i="14"/>
  <c r="T38" i="14"/>
  <c r="T53" i="14"/>
  <c r="S14" i="25"/>
  <c r="T40" i="14"/>
  <c r="T55" i="14"/>
  <c r="S50" i="14"/>
  <c r="S10" i="17" s="1"/>
  <c r="S65" i="14"/>
  <c r="S14" i="17"/>
  <c r="T43" i="14"/>
  <c r="T58" i="14"/>
  <c r="T42" i="14"/>
  <c r="T57" i="14"/>
  <c r="T48" i="14"/>
  <c r="AH69" i="14"/>
  <c r="AI69" i="14" s="1"/>
  <c r="AH71" i="14"/>
  <c r="AI71" i="14" s="1"/>
  <c r="AH73" i="14"/>
  <c r="AI73" i="14" s="1"/>
  <c r="AH68" i="14"/>
  <c r="AI68" i="14" s="1"/>
  <c r="AH72" i="14"/>
  <c r="AI72" i="14" s="1"/>
  <c r="AH74" i="14"/>
  <c r="AI74" i="14" s="1"/>
  <c r="AH78" i="14"/>
  <c r="AI78" i="14" s="1"/>
  <c r="AH75" i="14"/>
  <c r="AI75" i="14" s="1"/>
  <c r="AH70" i="14"/>
  <c r="AI70" i="14" s="1"/>
  <c r="AG80" i="14"/>
  <c r="S80" i="14"/>
  <c r="T74" i="14"/>
  <c r="U74" i="14" s="1"/>
  <c r="T44" i="14"/>
  <c r="AH12" i="17"/>
  <c r="AI12" i="17" s="1"/>
  <c r="AH12" i="25"/>
  <c r="AI12" i="25" s="1"/>
  <c r="T9" i="17"/>
  <c r="T9" i="25"/>
  <c r="AH9" i="17"/>
  <c r="AH9" i="25"/>
  <c r="AH13" i="17"/>
  <c r="AI13" i="17" s="1"/>
  <c r="AH13" i="25"/>
  <c r="AI13" i="25" s="1"/>
  <c r="T12" i="17"/>
  <c r="U12" i="17" s="1"/>
  <c r="T12" i="25"/>
  <c r="U12" i="25" s="1"/>
  <c r="T13" i="17"/>
  <c r="U13" i="17" s="1"/>
  <c r="T13" i="25"/>
  <c r="U13" i="25" s="1"/>
  <c r="T16" i="17"/>
  <c r="AH16" i="17"/>
  <c r="U34" i="14"/>
  <c r="T78" i="14"/>
  <c r="U78" i="14" s="1"/>
  <c r="U25" i="14"/>
  <c r="T69" i="14"/>
  <c r="U69" i="14" s="1"/>
  <c r="U27" i="14"/>
  <c r="T71" i="14"/>
  <c r="U71" i="14" s="1"/>
  <c r="U28" i="14"/>
  <c r="T72" i="14"/>
  <c r="U72" i="14" s="1"/>
  <c r="U24" i="14"/>
  <c r="T68" i="14"/>
  <c r="AI30" i="14"/>
  <c r="AI25" i="14"/>
  <c r="AI27" i="14"/>
  <c r="U31" i="14"/>
  <c r="T75" i="14"/>
  <c r="U75" i="14" s="1"/>
  <c r="AI28" i="14"/>
  <c r="AI31" i="14"/>
  <c r="AI26" i="14"/>
  <c r="U30" i="14"/>
  <c r="AI24" i="14"/>
  <c r="AI34" i="14"/>
  <c r="AI29" i="14"/>
  <c r="U26" i="14"/>
  <c r="T70" i="14"/>
  <c r="U70" i="14" s="1"/>
  <c r="U29" i="14"/>
  <c r="T73" i="14"/>
  <c r="U73" i="14" s="1"/>
  <c r="B257" i="9"/>
  <c r="B258" i="9" s="1"/>
  <c r="B259" i="9" s="1"/>
  <c r="B260" i="9" s="1"/>
  <c r="B261" i="9" s="1"/>
  <c r="B262" i="9" s="1"/>
  <c r="B263" i="9" s="1"/>
  <c r="B264" i="9" s="1"/>
  <c r="B265" i="9" s="1"/>
  <c r="B266" i="9" s="1"/>
  <c r="B267" i="9" s="1"/>
  <c r="B268" i="9" s="1"/>
  <c r="B269" i="9" s="1"/>
  <c r="B270" i="9" s="1"/>
  <c r="B271" i="9" s="1"/>
  <c r="B272" i="9" s="1"/>
  <c r="B273" i="9" s="1"/>
  <c r="B274" i="9" s="1"/>
  <c r="B275" i="9" s="1"/>
  <c r="B276" i="9" s="1"/>
  <c r="B277" i="9" s="1"/>
  <c r="B278" i="9" s="1"/>
  <c r="B279" i="9" s="1"/>
  <c r="B280" i="9" s="1"/>
  <c r="B281" i="9" s="1"/>
  <c r="B282" i="9" s="1"/>
  <c r="B283" i="9" s="1"/>
  <c r="B284" i="9" s="1"/>
  <c r="B285" i="9" s="1"/>
  <c r="B286" i="9" s="1"/>
  <c r="B287" i="9" s="1"/>
  <c r="B288" i="9" s="1"/>
  <c r="B289" i="9" s="1"/>
  <c r="B290" i="9" s="1"/>
  <c r="B291" i="9" s="1"/>
  <c r="B292" i="9" s="1"/>
  <c r="B293" i="9" s="1"/>
  <c r="B294" i="9" s="1"/>
  <c r="B295" i="9" s="1"/>
  <c r="B296" i="9" s="1"/>
  <c r="B297" i="9" s="1"/>
  <c r="B298" i="9" s="1"/>
  <c r="B299" i="9" s="1"/>
  <c r="B300" i="9" s="1"/>
  <c r="B301" i="9" s="1"/>
  <c r="B302" i="9" s="1"/>
  <c r="B303" i="9" s="1"/>
  <c r="B304" i="9" s="1"/>
  <c r="B305" i="9" s="1"/>
  <c r="B306" i="9" s="1"/>
  <c r="B307" i="9" s="1"/>
  <c r="B308" i="9" s="1"/>
  <c r="B309" i="9" s="1"/>
  <c r="B310" i="9" s="1"/>
  <c r="B311" i="9" s="1"/>
  <c r="B312" i="9" s="1"/>
  <c r="B313" i="9" s="1"/>
  <c r="B314" i="9" s="1"/>
  <c r="B315" i="9" s="1"/>
  <c r="B316" i="9" s="1"/>
  <c r="B317" i="9" s="1"/>
  <c r="B318" i="9" s="1"/>
  <c r="B319" i="9" s="1"/>
  <c r="B320" i="9" s="1"/>
  <c r="B321" i="9" s="1"/>
  <c r="B322" i="9" s="1"/>
  <c r="B323" i="9" s="1"/>
  <c r="B324" i="9" s="1"/>
  <c r="B325" i="9" s="1"/>
  <c r="B326" i="9" s="1"/>
  <c r="B327" i="9" s="1"/>
  <c r="B328" i="9" s="1"/>
  <c r="B329" i="9" s="1"/>
  <c r="B330" i="9" s="1"/>
  <c r="B331" i="9" s="1"/>
  <c r="B332" i="9" s="1"/>
  <c r="B333" i="9" s="1"/>
  <c r="B334" i="9" s="1"/>
  <c r="B335" i="9" s="1"/>
  <c r="B336" i="9" s="1"/>
  <c r="B337" i="9" s="1"/>
  <c r="B338" i="9" s="1"/>
  <c r="B339" i="9" s="1"/>
  <c r="B340" i="9" s="1"/>
  <c r="B341" i="9" s="1"/>
  <c r="B342" i="9" s="1"/>
  <c r="B343" i="9" s="1"/>
  <c r="B344" i="9" s="1"/>
  <c r="B345" i="9" s="1"/>
  <c r="B346" i="9" s="1"/>
  <c r="B347" i="9" s="1"/>
  <c r="B348" i="9" s="1"/>
  <c r="B349" i="9" s="1"/>
  <c r="B350" i="9" s="1"/>
  <c r="B351" i="9" s="1"/>
  <c r="B352" i="9" s="1"/>
  <c r="B353" i="9" s="1"/>
  <c r="B354" i="9" s="1"/>
  <c r="B355" i="9" s="1"/>
  <c r="B356" i="9" s="1"/>
  <c r="B357" i="9" s="1"/>
  <c r="B358" i="9" s="1"/>
  <c r="B359" i="9" s="1"/>
  <c r="B360" i="9" s="1"/>
  <c r="B361" i="9" s="1"/>
  <c r="B362" i="9" s="1"/>
  <c r="B363" i="9" s="1"/>
  <c r="B364" i="9" s="1"/>
  <c r="B365" i="9" s="1"/>
  <c r="B366" i="9" s="1"/>
  <c r="B367" i="9" s="1"/>
  <c r="B368" i="9" s="1"/>
  <c r="B369" i="9" s="1"/>
  <c r="B370" i="9" s="1"/>
  <c r="B371" i="9" s="1"/>
  <c r="B372" i="9" s="1"/>
  <c r="B373" i="9" s="1"/>
  <c r="B374" i="9" s="1"/>
  <c r="B375" i="9" s="1"/>
  <c r="B376" i="9" s="1"/>
  <c r="B377" i="9" s="1"/>
  <c r="B378" i="9" s="1"/>
  <c r="B379" i="9" s="1"/>
  <c r="B380" i="9" s="1"/>
  <c r="B381" i="9" s="1"/>
  <c r="B382" i="9" s="1"/>
  <c r="B383" i="9" s="1"/>
  <c r="B384" i="9" s="1"/>
  <c r="B385" i="9" s="1"/>
  <c r="B386" i="9" s="1"/>
  <c r="B387" i="9" s="1"/>
  <c r="B388" i="9" s="1"/>
  <c r="B389" i="9" s="1"/>
  <c r="B390" i="9" s="1"/>
  <c r="B391" i="9" s="1"/>
  <c r="B392" i="9" s="1"/>
  <c r="B393" i="9" s="1"/>
  <c r="B394" i="9" s="1"/>
  <c r="B395" i="9" s="1"/>
  <c r="B396" i="9" s="1"/>
  <c r="B397" i="9" s="1"/>
  <c r="B398" i="9" s="1"/>
  <c r="B399" i="9" s="1"/>
  <c r="B400" i="9" s="1"/>
  <c r="B401" i="9" s="1"/>
  <c r="B402" i="9" s="1"/>
  <c r="B403" i="9" s="1"/>
  <c r="B404" i="9" s="1"/>
  <c r="B405" i="9" s="1"/>
  <c r="B406" i="9" s="1"/>
  <c r="B407" i="9" s="1"/>
  <c r="B408" i="9" s="1"/>
  <c r="B409" i="9" s="1"/>
  <c r="B410" i="9" s="1"/>
  <c r="B411" i="9" s="1"/>
  <c r="B412" i="9" s="1"/>
  <c r="B413" i="9" s="1"/>
  <c r="B414" i="9" s="1"/>
  <c r="B415" i="9" s="1"/>
  <c r="B416" i="9" s="1"/>
  <c r="B417" i="9" s="1"/>
  <c r="B418" i="9" s="1"/>
  <c r="B419" i="9" s="1"/>
  <c r="B420" i="9" s="1"/>
  <c r="B421" i="9" s="1"/>
  <c r="B422" i="9" s="1"/>
  <c r="B423" i="9" s="1"/>
  <c r="B424" i="9" s="1"/>
  <c r="B425" i="9" s="1"/>
  <c r="B426" i="9" s="1"/>
  <c r="B427" i="9" s="1"/>
  <c r="B428" i="9" s="1"/>
  <c r="B429" i="9" s="1"/>
  <c r="B430" i="9" s="1"/>
  <c r="B431" i="9" s="1"/>
  <c r="B432" i="9" s="1"/>
  <c r="B433" i="9" s="1"/>
  <c r="B434" i="9" s="1"/>
  <c r="B435" i="9" s="1"/>
  <c r="B436" i="9" s="1"/>
  <c r="B437" i="9" s="1"/>
  <c r="B438" i="9" s="1"/>
  <c r="B439" i="9" s="1"/>
  <c r="B440" i="9" s="1"/>
  <c r="B441" i="9" s="1"/>
  <c r="B442" i="9" s="1"/>
  <c r="B443" i="9" s="1"/>
  <c r="B444" i="9" s="1"/>
  <c r="B445" i="9" s="1"/>
  <c r="B446" i="9" s="1"/>
  <c r="B447" i="9" s="1"/>
  <c r="B448" i="9" s="1"/>
  <c r="B449" i="9" s="1"/>
  <c r="B450" i="9" s="1"/>
  <c r="B451" i="9" s="1"/>
  <c r="B452" i="9" s="1"/>
  <c r="B453" i="9" s="1"/>
  <c r="B454" i="9" s="1"/>
  <c r="B455" i="9" s="1"/>
  <c r="B456" i="9" s="1"/>
  <c r="B457" i="9" s="1"/>
  <c r="B458" i="9" s="1"/>
  <c r="B459" i="9" s="1"/>
  <c r="B460" i="9" s="1"/>
  <c r="B461" i="9" s="1"/>
  <c r="B462" i="9" s="1"/>
  <c r="B463" i="9" s="1"/>
  <c r="B464" i="9" s="1"/>
  <c r="B465" i="9" s="1"/>
  <c r="B466" i="9" s="1"/>
  <c r="B467" i="9" s="1"/>
  <c r="B468" i="9" s="1"/>
  <c r="B469" i="9" s="1"/>
  <c r="B470" i="9" s="1"/>
  <c r="B471" i="9" s="1"/>
  <c r="B472" i="9" s="1"/>
  <c r="B473" i="9" s="1"/>
  <c r="B474" i="9" s="1"/>
  <c r="B475" i="9" s="1"/>
  <c r="B476" i="9" s="1"/>
  <c r="B477" i="9" s="1"/>
  <c r="B478" i="9" s="1"/>
  <c r="B479" i="9" s="1"/>
  <c r="B480" i="9" s="1"/>
  <c r="B481" i="9" s="1"/>
  <c r="B482" i="9" s="1"/>
  <c r="B483" i="9" s="1"/>
  <c r="B484" i="9" s="1"/>
  <c r="B485" i="9" s="1"/>
  <c r="B486" i="9" s="1"/>
  <c r="B487" i="9" s="1"/>
  <c r="B488" i="9" s="1"/>
  <c r="B489" i="9" s="1"/>
  <c r="B490" i="9" s="1"/>
  <c r="B491" i="9" s="1"/>
  <c r="B492" i="9" s="1"/>
  <c r="B493" i="9" s="1"/>
  <c r="B494" i="9" s="1"/>
  <c r="B495" i="9" s="1"/>
  <c r="B496" i="9" s="1"/>
  <c r="B497" i="9" s="1"/>
  <c r="B498" i="9" s="1"/>
  <c r="B499" i="9" s="1"/>
  <c r="B500" i="9" s="1"/>
  <c r="B501" i="9" s="1"/>
  <c r="B502" i="9" s="1"/>
  <c r="B503" i="9" s="1"/>
  <c r="B504" i="9" s="1"/>
  <c r="B505" i="9" s="1"/>
  <c r="B506" i="9" s="1"/>
  <c r="B507" i="9" s="1"/>
  <c r="B508" i="9" s="1"/>
  <c r="B509" i="9" s="1"/>
  <c r="B510" i="9" s="1"/>
  <c r="B511" i="9" s="1"/>
  <c r="B512" i="9" s="1"/>
  <c r="B513" i="9" s="1"/>
  <c r="B514" i="9" s="1"/>
  <c r="B515" i="9" s="1"/>
  <c r="B516" i="9" s="1"/>
  <c r="B517" i="9" s="1"/>
  <c r="B518" i="9" s="1"/>
  <c r="B519" i="9" s="1"/>
  <c r="B520" i="9" s="1"/>
  <c r="B521" i="9" s="1"/>
  <c r="B522" i="9" s="1"/>
  <c r="B523" i="9" s="1"/>
  <c r="B524" i="9" s="1"/>
  <c r="B525" i="9" s="1"/>
  <c r="B526" i="9" s="1"/>
  <c r="B527" i="9" s="1"/>
  <c r="B528" i="9" s="1"/>
  <c r="B529" i="9" s="1"/>
  <c r="B530" i="9" s="1"/>
  <c r="B531" i="9" s="1"/>
  <c r="B532" i="9" s="1"/>
  <c r="B533" i="9" s="1"/>
  <c r="B534" i="9" s="1"/>
  <c r="B535" i="9" s="1"/>
  <c r="B536" i="9" s="1"/>
  <c r="B537" i="9" s="1"/>
  <c r="B538" i="9" s="1"/>
  <c r="B539" i="9" s="1"/>
  <c r="B540" i="9" s="1"/>
  <c r="B541" i="9" s="1"/>
  <c r="B542" i="9" s="1"/>
  <c r="B543" i="9" s="1"/>
  <c r="B544" i="9" s="1"/>
  <c r="B545" i="9" s="1"/>
  <c r="B546" i="9" s="1"/>
  <c r="B547" i="9" s="1"/>
  <c r="B548" i="9" s="1"/>
  <c r="B549" i="9" s="1"/>
  <c r="B550" i="9" s="1"/>
  <c r="B551" i="9" s="1"/>
  <c r="B552" i="9" s="1"/>
  <c r="B553" i="9" s="1"/>
  <c r="B554" i="9" s="1"/>
  <c r="B555" i="9" s="1"/>
  <c r="B556" i="9" s="1"/>
  <c r="B557" i="9" s="1"/>
  <c r="B558" i="9" s="1"/>
  <c r="B559" i="9" s="1"/>
  <c r="B560" i="9" s="1"/>
  <c r="B561" i="9" s="1"/>
  <c r="B562" i="9" s="1"/>
  <c r="B563" i="9" s="1"/>
  <c r="B564" i="9" s="1"/>
  <c r="B565" i="9" s="1"/>
  <c r="B566" i="9" s="1"/>
  <c r="B567" i="9" s="1"/>
  <c r="B568" i="9" s="1"/>
  <c r="B569" i="9" s="1"/>
  <c r="B570" i="9" s="1"/>
  <c r="B571" i="9" s="1"/>
  <c r="B572" i="9" s="1"/>
  <c r="B573" i="9" s="1"/>
  <c r="B574" i="9" s="1"/>
  <c r="B575" i="9" s="1"/>
  <c r="B576" i="9" s="1"/>
  <c r="B577" i="9" s="1"/>
  <c r="B578" i="9" s="1"/>
  <c r="B579" i="9" s="1"/>
  <c r="B580" i="9" s="1"/>
  <c r="B581" i="9" s="1"/>
  <c r="B582" i="9" s="1"/>
  <c r="B583" i="9" s="1"/>
  <c r="B584" i="9" s="1"/>
  <c r="B585" i="9" s="1"/>
  <c r="B586" i="9" s="1"/>
  <c r="B587" i="9" s="1"/>
  <c r="B588" i="9" s="1"/>
  <c r="B589" i="9" s="1"/>
  <c r="B590" i="9" s="1"/>
  <c r="B591" i="9" s="1"/>
  <c r="B592" i="9" s="1"/>
  <c r="B593" i="9" s="1"/>
  <c r="B594" i="9" s="1"/>
  <c r="B595" i="9" s="1"/>
  <c r="B596" i="9" s="1"/>
  <c r="B597" i="9" s="1"/>
  <c r="B598" i="9" s="1"/>
  <c r="B599" i="9" s="1"/>
  <c r="B600" i="9" s="1"/>
  <c r="B601" i="9" s="1"/>
  <c r="B602" i="9" s="1"/>
  <c r="B603" i="9" s="1"/>
  <c r="B604" i="9" s="1"/>
  <c r="B605" i="9" s="1"/>
  <c r="B606" i="9" s="1"/>
  <c r="B607" i="9" s="1"/>
  <c r="B608" i="9" s="1"/>
  <c r="B609" i="9" s="1"/>
  <c r="B610" i="9" s="1"/>
  <c r="B611" i="9" s="1"/>
  <c r="B612" i="9" s="1"/>
  <c r="B613" i="9" s="1"/>
  <c r="B614" i="9" s="1"/>
  <c r="B615" i="9" s="1"/>
  <c r="B616" i="9" s="1"/>
  <c r="B617" i="9" s="1"/>
  <c r="B618" i="9" s="1"/>
  <c r="B619" i="9" s="1"/>
  <c r="B620" i="9" s="1"/>
  <c r="B621" i="9" s="1"/>
  <c r="B622" i="9" s="1"/>
  <c r="B623" i="9" s="1"/>
  <c r="B624" i="9" s="1"/>
  <c r="B625" i="9" s="1"/>
  <c r="B626" i="9" s="1"/>
  <c r="B627" i="9" s="1"/>
  <c r="B628" i="9" s="1"/>
  <c r="B629" i="9" s="1"/>
  <c r="B630" i="9" s="1"/>
  <c r="B631" i="9" s="1"/>
  <c r="B632" i="9" s="1"/>
  <c r="B633" i="9" s="1"/>
  <c r="B634" i="9" s="1"/>
  <c r="B635" i="9" s="1"/>
  <c r="B636" i="9" s="1"/>
  <c r="B637" i="9" s="1"/>
  <c r="B638" i="9" s="1"/>
  <c r="B639" i="9" s="1"/>
  <c r="B640" i="9" s="1"/>
  <c r="B641" i="9" s="1"/>
  <c r="B642" i="9" s="1"/>
  <c r="B643" i="9" s="1"/>
  <c r="B644" i="9" s="1"/>
  <c r="B645" i="9" s="1"/>
  <c r="B646" i="9" s="1"/>
  <c r="B647" i="9" s="1"/>
  <c r="B648" i="9" s="1"/>
  <c r="B649" i="9" s="1"/>
  <c r="B650" i="9" s="1"/>
  <c r="B651" i="9" s="1"/>
  <c r="B652" i="9" s="1"/>
  <c r="B653" i="9" s="1"/>
  <c r="B654" i="9" s="1"/>
  <c r="B655" i="9" s="1"/>
  <c r="B656" i="9" s="1"/>
  <c r="B657" i="9" s="1"/>
  <c r="B658" i="9" s="1"/>
  <c r="B659" i="9" s="1"/>
  <c r="B660" i="9" s="1"/>
  <c r="B661" i="9" s="1"/>
  <c r="B662" i="9" s="1"/>
  <c r="B663" i="9" s="1"/>
  <c r="B664" i="9" s="1"/>
  <c r="B665" i="9" s="1"/>
  <c r="B666" i="9" s="1"/>
  <c r="B667" i="9" s="1"/>
  <c r="B668" i="9" s="1"/>
  <c r="B669" i="9" s="1"/>
  <c r="B670" i="9" s="1"/>
  <c r="B671" i="9" s="1"/>
  <c r="B672" i="9" s="1"/>
  <c r="B673" i="9" s="1"/>
  <c r="B674" i="9" s="1"/>
  <c r="B675" i="9" s="1"/>
  <c r="B676" i="9" s="1"/>
  <c r="B677" i="9" s="1"/>
  <c r="B678" i="9" s="1"/>
  <c r="B679" i="9" s="1"/>
  <c r="B680" i="9" s="1"/>
  <c r="B681" i="9" s="1"/>
  <c r="B682" i="9" s="1"/>
  <c r="B683" i="9" s="1"/>
  <c r="B684" i="9" s="1"/>
  <c r="B685" i="9" s="1"/>
  <c r="B686" i="9" s="1"/>
  <c r="B687" i="9" s="1"/>
  <c r="B688" i="9" s="1"/>
  <c r="B689" i="9" s="1"/>
  <c r="B690" i="9" s="1"/>
  <c r="B691" i="9" s="1"/>
  <c r="B692" i="9" s="1"/>
  <c r="B693" i="9" s="1"/>
  <c r="B694" i="9" s="1"/>
  <c r="B695" i="9" s="1"/>
  <c r="B696" i="9" s="1"/>
  <c r="B697" i="9" s="1"/>
  <c r="B698" i="9" s="1"/>
  <c r="B699" i="9" s="1"/>
  <c r="B700" i="9" s="1"/>
  <c r="B701" i="9" s="1"/>
  <c r="B702" i="9" s="1"/>
  <c r="B703" i="9" s="1"/>
  <c r="B704" i="9" s="1"/>
  <c r="B705" i="9" s="1"/>
  <c r="B706" i="9" s="1"/>
  <c r="B707" i="9" s="1"/>
  <c r="B708" i="9" s="1"/>
  <c r="B709" i="9" s="1"/>
  <c r="B710" i="9" s="1"/>
  <c r="B711" i="9" s="1"/>
  <c r="B712" i="9" s="1"/>
  <c r="B713" i="9" s="1"/>
  <c r="B714" i="9" s="1"/>
  <c r="B715" i="9" s="1"/>
  <c r="B716" i="9" s="1"/>
  <c r="B717" i="9" s="1"/>
  <c r="B718" i="9" s="1"/>
  <c r="B719" i="9" s="1"/>
  <c r="B720" i="9" s="1"/>
  <c r="B721" i="9" s="1"/>
  <c r="B722" i="9" s="1"/>
  <c r="B723" i="9" s="1"/>
  <c r="B724" i="9" s="1"/>
  <c r="B725" i="9" s="1"/>
  <c r="B726" i="9" s="1"/>
  <c r="B727" i="9" s="1"/>
  <c r="B728" i="9" s="1"/>
  <c r="B729" i="9" s="1"/>
  <c r="B730" i="9" s="1"/>
  <c r="B731" i="9" s="1"/>
  <c r="B732" i="9" s="1"/>
  <c r="B733" i="9" s="1"/>
  <c r="B734" i="9" s="1"/>
  <c r="B735" i="9" s="1"/>
  <c r="B736" i="9" s="1"/>
  <c r="B737" i="9" s="1"/>
  <c r="B738" i="9" s="1"/>
  <c r="B739" i="9" s="1"/>
  <c r="B740" i="9" s="1"/>
  <c r="B741" i="9" s="1"/>
  <c r="B742" i="9" s="1"/>
  <c r="B743" i="9" s="1"/>
  <c r="B744" i="9" s="1"/>
  <c r="B745" i="9" s="1"/>
  <c r="B746" i="9" s="1"/>
  <c r="B747" i="9" s="1"/>
  <c r="B748" i="9" s="1"/>
  <c r="B749" i="9" s="1"/>
  <c r="B750" i="9" s="1"/>
  <c r="B751" i="9" s="1"/>
  <c r="B752" i="9" s="1"/>
  <c r="B753" i="9" s="1"/>
  <c r="B754" i="9" s="1"/>
  <c r="B755" i="9" s="1"/>
  <c r="B756" i="9" s="1"/>
  <c r="B757" i="9" s="1"/>
  <c r="B758" i="9" s="1"/>
  <c r="B759" i="9" s="1"/>
  <c r="B760" i="9" s="1"/>
  <c r="B761" i="9" s="1"/>
  <c r="B762" i="9" s="1"/>
  <c r="B763" i="9" s="1"/>
  <c r="B764" i="9" s="1"/>
  <c r="B765" i="9" s="1"/>
  <c r="B766" i="9" s="1"/>
  <c r="B767" i="9" s="1"/>
  <c r="B768" i="9" s="1"/>
  <c r="B769" i="9" s="1"/>
  <c r="B770" i="9" s="1"/>
  <c r="B771" i="9" s="1"/>
  <c r="B772" i="9" s="1"/>
  <c r="B773" i="9" s="1"/>
  <c r="B774" i="9" s="1"/>
  <c r="B775" i="9" s="1"/>
  <c r="B776" i="9" s="1"/>
  <c r="B777" i="9" s="1"/>
  <c r="B778" i="9" s="1"/>
  <c r="B779" i="9" s="1"/>
  <c r="B780" i="9" s="1"/>
  <c r="B781" i="9" s="1"/>
  <c r="B782" i="9" s="1"/>
  <c r="B783" i="9" s="1"/>
  <c r="B784" i="9" s="1"/>
  <c r="B785" i="9" s="1"/>
  <c r="B786" i="9" s="1"/>
  <c r="B787" i="9" s="1"/>
  <c r="B788" i="9" s="1"/>
  <c r="B789" i="9" s="1"/>
  <c r="B790" i="9" s="1"/>
  <c r="B791" i="9" s="1"/>
  <c r="B792" i="9" s="1"/>
  <c r="B793" i="9" s="1"/>
  <c r="B794" i="9" s="1"/>
  <c r="B795" i="9" s="1"/>
  <c r="B796" i="9" s="1"/>
  <c r="B797" i="9" s="1"/>
  <c r="B798" i="9" s="1"/>
  <c r="B799" i="9" s="1"/>
  <c r="B800" i="9" s="1"/>
  <c r="B801" i="9" s="1"/>
  <c r="B802" i="9" s="1"/>
  <c r="B803" i="9" s="1"/>
  <c r="B804" i="9" s="1"/>
  <c r="B805" i="9" s="1"/>
  <c r="B806" i="9" s="1"/>
  <c r="B807" i="9" s="1"/>
  <c r="B808" i="9" s="1"/>
  <c r="B809" i="9" s="1"/>
  <c r="B810" i="9" s="1"/>
  <c r="B811" i="9" s="1"/>
  <c r="B812" i="9" s="1"/>
  <c r="B813" i="9" s="1"/>
  <c r="B814" i="9" s="1"/>
  <c r="B815" i="9" s="1"/>
  <c r="B816" i="9" s="1"/>
  <c r="B817" i="9" s="1"/>
  <c r="B818" i="9" s="1"/>
  <c r="B819" i="9" s="1"/>
  <c r="B820" i="9" s="1"/>
  <c r="B821" i="9" s="1"/>
  <c r="B822" i="9" s="1"/>
  <c r="B823" i="9" s="1"/>
  <c r="B824" i="9" s="1"/>
  <c r="B825" i="9" s="1"/>
  <c r="B826" i="9" s="1"/>
  <c r="B827" i="9" s="1"/>
  <c r="B828" i="9" s="1"/>
  <c r="B829" i="9" s="1"/>
  <c r="B830" i="9" s="1"/>
  <c r="B831" i="9" s="1"/>
  <c r="B832" i="9" s="1"/>
  <c r="B833" i="9" s="1"/>
  <c r="B834" i="9" s="1"/>
  <c r="B835" i="9" s="1"/>
  <c r="B836" i="9" s="1"/>
  <c r="B837" i="9" s="1"/>
  <c r="B838" i="9" s="1"/>
  <c r="B839" i="9" s="1"/>
  <c r="B840" i="9" s="1"/>
  <c r="B841" i="9" s="1"/>
  <c r="B842" i="9" s="1"/>
  <c r="B843" i="9" s="1"/>
  <c r="B844" i="9" s="1"/>
  <c r="B845" i="9" s="1"/>
  <c r="B846" i="9" s="1"/>
  <c r="B847" i="9" s="1"/>
  <c r="B848" i="9" s="1"/>
  <c r="B849" i="9" s="1"/>
  <c r="B850" i="9" s="1"/>
  <c r="B851" i="9" s="1"/>
  <c r="B852" i="9" s="1"/>
  <c r="B853" i="9" s="1"/>
  <c r="B854" i="9" s="1"/>
  <c r="B855" i="9" s="1"/>
  <c r="B856" i="9" s="1"/>
  <c r="B857" i="9" s="1"/>
  <c r="B858" i="9" s="1"/>
  <c r="B859" i="9" s="1"/>
  <c r="B860" i="9" s="1"/>
  <c r="B861" i="9" s="1"/>
  <c r="B862" i="9" s="1"/>
  <c r="B863" i="9" s="1"/>
  <c r="B864" i="9" s="1"/>
  <c r="B865" i="9" s="1"/>
  <c r="B866" i="9" s="1"/>
  <c r="B867" i="9" s="1"/>
  <c r="B868" i="9" s="1"/>
  <c r="B869" i="9" s="1"/>
  <c r="B870" i="9" s="1"/>
  <c r="B871" i="9" s="1"/>
  <c r="B872" i="9" s="1"/>
  <c r="B873" i="9" s="1"/>
  <c r="B874" i="9" s="1"/>
  <c r="B875" i="9" s="1"/>
  <c r="B876" i="9" s="1"/>
  <c r="B877" i="9" s="1"/>
  <c r="B878" i="9" s="1"/>
  <c r="B879" i="9" s="1"/>
  <c r="B880" i="9" s="1"/>
  <c r="B881" i="9" s="1"/>
  <c r="B882" i="9" s="1"/>
  <c r="B883" i="9" s="1"/>
  <c r="B884" i="9" s="1"/>
  <c r="B885" i="9" s="1"/>
  <c r="B886" i="9" s="1"/>
  <c r="B887" i="9" s="1"/>
  <c r="B888" i="9" s="1"/>
  <c r="B889" i="9" s="1"/>
  <c r="B890" i="9" s="1"/>
  <c r="B891" i="9" s="1"/>
  <c r="B892" i="9" s="1"/>
  <c r="B893" i="9" s="1"/>
  <c r="B894" i="9" s="1"/>
  <c r="B895" i="9" s="1"/>
  <c r="B896" i="9" s="1"/>
  <c r="B897" i="9" s="1"/>
  <c r="B898" i="9" s="1"/>
  <c r="B899" i="9" s="1"/>
  <c r="B900" i="9" s="1"/>
  <c r="B901" i="9" s="1"/>
  <c r="B902" i="9" s="1"/>
  <c r="B903" i="9" s="1"/>
  <c r="B904" i="9" s="1"/>
  <c r="B905" i="9" s="1"/>
  <c r="B906" i="9" s="1"/>
  <c r="B907" i="9" s="1"/>
  <c r="B908" i="9" s="1"/>
  <c r="B909" i="9" s="1"/>
  <c r="B910" i="9" s="1"/>
  <c r="B911" i="9" s="1"/>
  <c r="B912" i="9" s="1"/>
  <c r="B913" i="9" s="1"/>
  <c r="B914" i="9" s="1"/>
  <c r="B915" i="9" s="1"/>
  <c r="B916" i="9" s="1"/>
  <c r="B917" i="9" s="1"/>
  <c r="B918" i="9" s="1"/>
  <c r="B919" i="9" s="1"/>
  <c r="B920" i="9" s="1"/>
  <c r="B921" i="9" s="1"/>
  <c r="B922" i="9" s="1"/>
  <c r="B923" i="9" s="1"/>
  <c r="B924" i="9" s="1"/>
  <c r="B925" i="9" s="1"/>
  <c r="B926" i="9" s="1"/>
  <c r="B927" i="9" s="1"/>
  <c r="B928" i="9" s="1"/>
  <c r="B929" i="9" s="1"/>
  <c r="B930" i="9" s="1"/>
  <c r="B931" i="9" s="1"/>
  <c r="B932" i="9" s="1"/>
  <c r="B933" i="9" s="1"/>
  <c r="B934" i="9" s="1"/>
  <c r="B935" i="9" s="1"/>
  <c r="B936" i="9" s="1"/>
  <c r="B937" i="9" s="1"/>
  <c r="B938" i="9" s="1"/>
  <c r="B939" i="9" s="1"/>
  <c r="B940" i="9" s="1"/>
  <c r="B941" i="9" s="1"/>
  <c r="B942" i="9" s="1"/>
  <c r="B943" i="9" s="1"/>
  <c r="B944" i="9" s="1"/>
  <c r="B945" i="9" s="1"/>
  <c r="B946" i="9" s="1"/>
  <c r="B947" i="9" s="1"/>
  <c r="B948" i="9" s="1"/>
  <c r="B949" i="9" s="1"/>
  <c r="B950" i="9" s="1"/>
  <c r="B951" i="9" s="1"/>
  <c r="B952" i="9" s="1"/>
  <c r="B953" i="9" s="1"/>
  <c r="B954" i="9" s="1"/>
  <c r="B955" i="9" s="1"/>
  <c r="B956" i="9" s="1"/>
  <c r="B957" i="9" s="1"/>
  <c r="B958" i="9" s="1"/>
  <c r="B959" i="9" s="1"/>
  <c r="B960" i="9" s="1"/>
  <c r="B961" i="9" s="1"/>
  <c r="B962" i="9" s="1"/>
  <c r="B963" i="9" s="1"/>
  <c r="B964" i="9" s="1"/>
  <c r="B965" i="9" s="1"/>
  <c r="B966" i="9" s="1"/>
  <c r="B967" i="9" s="1"/>
  <c r="B968" i="9" s="1"/>
  <c r="B969" i="9" s="1"/>
  <c r="B970" i="9" s="1"/>
  <c r="B971" i="9" s="1"/>
  <c r="B972" i="9" s="1"/>
  <c r="B973" i="9" s="1"/>
  <c r="B974" i="9" s="1"/>
  <c r="B975" i="9" s="1"/>
  <c r="B976" i="9" s="1"/>
  <c r="B977" i="9" s="1"/>
  <c r="B978" i="9" s="1"/>
  <c r="B979" i="9" s="1"/>
  <c r="B980" i="9" s="1"/>
  <c r="B981" i="9" s="1"/>
  <c r="B982" i="9" s="1"/>
  <c r="B983" i="9" s="1"/>
  <c r="B984" i="9" s="1"/>
  <c r="B985" i="9" s="1"/>
  <c r="B986" i="9" s="1"/>
  <c r="B987" i="9" s="1"/>
  <c r="B988" i="9" s="1"/>
  <c r="B989" i="9" s="1"/>
  <c r="B990" i="9" s="1"/>
  <c r="B991" i="9" s="1"/>
  <c r="B992" i="9" s="1"/>
  <c r="B993" i="9" s="1"/>
  <c r="B994" i="9" s="1"/>
  <c r="B995" i="9" s="1"/>
  <c r="B996" i="9" s="1"/>
  <c r="B997" i="9" s="1"/>
  <c r="B998" i="9" s="1"/>
  <c r="B999" i="9" s="1"/>
  <c r="B1000" i="9" s="1"/>
  <c r="B1001" i="9" s="1"/>
  <c r="B1002" i="9" s="1"/>
  <c r="B1003" i="9" s="1"/>
  <c r="B1004" i="9" s="1"/>
  <c r="B1005" i="9" s="1"/>
  <c r="B1006" i="9" s="1"/>
  <c r="B1007" i="9" s="1"/>
  <c r="B1008" i="9" s="1"/>
  <c r="B1009" i="9" s="1"/>
  <c r="B1010" i="9" s="1"/>
  <c r="B1011" i="9" s="1"/>
  <c r="B1012" i="9" s="1"/>
  <c r="B1013" i="9" s="1"/>
  <c r="B1014" i="9" s="1"/>
  <c r="B1015" i="9" s="1"/>
  <c r="B1016" i="9" s="1"/>
  <c r="B1017" i="9" s="1"/>
  <c r="B1018" i="9" s="1"/>
  <c r="B1019" i="9" s="1"/>
  <c r="B1020" i="9" s="1"/>
  <c r="B1021" i="9" s="1"/>
  <c r="B1022" i="9" s="1"/>
  <c r="B1023" i="9" s="1"/>
  <c r="B1024" i="9" s="1"/>
  <c r="B1025" i="9" s="1"/>
  <c r="B1026" i="9" s="1"/>
  <c r="B1027" i="9" s="1"/>
  <c r="B1028" i="9" s="1"/>
  <c r="B1029" i="9" s="1"/>
  <c r="B1030" i="9" s="1"/>
  <c r="B1031" i="9" s="1"/>
  <c r="B1032" i="9" s="1"/>
  <c r="B1033" i="9" s="1"/>
  <c r="B1034" i="9" s="1"/>
  <c r="B1035" i="9" s="1"/>
  <c r="B1036" i="9" s="1"/>
  <c r="B1037" i="9" s="1"/>
  <c r="B1038" i="9" s="1"/>
  <c r="B1039" i="9" s="1"/>
  <c r="B1040" i="9" s="1"/>
  <c r="B1041" i="9" s="1"/>
  <c r="B1042" i="9" s="1"/>
  <c r="B1043" i="9" s="1"/>
  <c r="B1044" i="9" s="1"/>
  <c r="B1045" i="9" s="1"/>
  <c r="B1046" i="9" s="1"/>
  <c r="B1047" i="9" s="1"/>
  <c r="B1048" i="9" s="1"/>
  <c r="B1049" i="9" s="1"/>
  <c r="B1050" i="9" s="1"/>
  <c r="B1051" i="9" s="1"/>
  <c r="B1052" i="9" s="1"/>
  <c r="B1053" i="9" s="1"/>
  <c r="B1054" i="9" s="1"/>
  <c r="B1055" i="9" s="1"/>
  <c r="B1056" i="9" s="1"/>
  <c r="B1057" i="9" s="1"/>
  <c r="B1058" i="9" s="1"/>
  <c r="B1059" i="9" s="1"/>
  <c r="B1060" i="9" s="1"/>
  <c r="B1061" i="9" s="1"/>
  <c r="B1062" i="9" s="1"/>
  <c r="B1063" i="9" s="1"/>
  <c r="B1064" i="9" s="1"/>
  <c r="B1065" i="9" s="1"/>
  <c r="B1066" i="9" s="1"/>
  <c r="B1067" i="9" s="1"/>
  <c r="B1068" i="9" s="1"/>
  <c r="B1069" i="9" s="1"/>
  <c r="B1070" i="9" s="1"/>
  <c r="B1071" i="9" s="1"/>
  <c r="B1072" i="9" s="1"/>
  <c r="B1073" i="9" s="1"/>
  <c r="B1074" i="9" s="1"/>
  <c r="B1075" i="9" s="1"/>
  <c r="B1076" i="9" s="1"/>
  <c r="B1077" i="9" s="1"/>
  <c r="B1078" i="9" s="1"/>
  <c r="B1079" i="9" s="1"/>
  <c r="B1080" i="9" s="1"/>
  <c r="B1081" i="9" s="1"/>
  <c r="B1082" i="9" s="1"/>
  <c r="B1083" i="9" s="1"/>
  <c r="B1084" i="9" s="1"/>
  <c r="B1085" i="9" s="1"/>
  <c r="B1086" i="9" s="1"/>
  <c r="B1087" i="9" s="1"/>
  <c r="B1088" i="9" s="1"/>
  <c r="B1089" i="9" s="1"/>
  <c r="B1090" i="9" s="1"/>
  <c r="B1091" i="9" s="1"/>
  <c r="B1092" i="9" s="1"/>
  <c r="B1093" i="9" s="1"/>
  <c r="B1094" i="9" s="1"/>
  <c r="B1095" i="9" s="1"/>
  <c r="B1096" i="9" s="1"/>
  <c r="B1097" i="9" s="1"/>
  <c r="B1098" i="9" s="1"/>
  <c r="B1099" i="9" s="1"/>
  <c r="B1100" i="9" s="1"/>
  <c r="B1101" i="9" s="1"/>
  <c r="B1102" i="9" s="1"/>
  <c r="B1103" i="9" s="1"/>
  <c r="B1104" i="9" s="1"/>
  <c r="B1105" i="9" s="1"/>
  <c r="B1106" i="9" s="1"/>
  <c r="B1107" i="9" s="1"/>
  <c r="B1108" i="9" s="1"/>
  <c r="B1109" i="9" s="1"/>
  <c r="B1110" i="9" s="1"/>
  <c r="B1111" i="9" s="1"/>
  <c r="B1112" i="9" s="1"/>
  <c r="B1113" i="9" s="1"/>
  <c r="B1114" i="9" s="1"/>
  <c r="B1115" i="9" s="1"/>
  <c r="B1116" i="9" s="1"/>
  <c r="B1117" i="9" s="1"/>
  <c r="B1118" i="9" s="1"/>
  <c r="B1119" i="9" s="1"/>
  <c r="B1120" i="9" s="1"/>
  <c r="B1121" i="9" s="1"/>
  <c r="B1122" i="9" s="1"/>
  <c r="B1123" i="9" s="1"/>
  <c r="B1124" i="9" s="1"/>
  <c r="B1125" i="9" s="1"/>
  <c r="B1126" i="9" s="1"/>
  <c r="B1127" i="9" s="1"/>
  <c r="B1128" i="9" s="1"/>
  <c r="B1129" i="9" s="1"/>
  <c r="B1130" i="9" s="1"/>
  <c r="B1131" i="9" s="1"/>
  <c r="B1132" i="9" s="1"/>
  <c r="B1133" i="9" s="1"/>
  <c r="B1134" i="9" s="1"/>
  <c r="B1135" i="9" s="1"/>
  <c r="B1136" i="9" s="1"/>
  <c r="B1137" i="9" s="1"/>
  <c r="B1138" i="9" s="1"/>
  <c r="B1139" i="9" s="1"/>
  <c r="B1140" i="9" s="1"/>
  <c r="B1141" i="9" s="1"/>
  <c r="B1142" i="9" s="1"/>
  <c r="B1143" i="9" s="1"/>
  <c r="B1144" i="9" s="1"/>
  <c r="B1145" i="9" s="1"/>
  <c r="B1146" i="9" s="1"/>
  <c r="B1147" i="9" s="1"/>
  <c r="B1148" i="9" s="1"/>
  <c r="B1149" i="9" s="1"/>
  <c r="B1150" i="9" s="1"/>
  <c r="B1151" i="9" s="1"/>
  <c r="B1152" i="9" s="1"/>
  <c r="B1153" i="9" s="1"/>
  <c r="B1154" i="9" s="1"/>
  <c r="B1155" i="9" s="1"/>
  <c r="B1156" i="9" s="1"/>
  <c r="B1157" i="9" s="1"/>
  <c r="B1158" i="9" s="1"/>
  <c r="B1159" i="9" s="1"/>
  <c r="B1160" i="9" s="1"/>
  <c r="B1161" i="9" s="1"/>
  <c r="B1162" i="9" s="1"/>
  <c r="B1163" i="9" s="1"/>
  <c r="B1164" i="9" s="1"/>
  <c r="B1165" i="9" s="1"/>
  <c r="B1166" i="9" s="1"/>
  <c r="B1167" i="9" s="1"/>
  <c r="B1168" i="9" s="1"/>
  <c r="B1169" i="9" s="1"/>
  <c r="B1170" i="9" s="1"/>
  <c r="B1171" i="9" s="1"/>
  <c r="B1172" i="9" s="1"/>
  <c r="B1173" i="9" s="1"/>
  <c r="B1174" i="9" s="1"/>
  <c r="B1175" i="9" s="1"/>
  <c r="B1176" i="9" s="1"/>
  <c r="B1177" i="9" s="1"/>
  <c r="B1178" i="9" s="1"/>
  <c r="B1179" i="9" s="1"/>
  <c r="B1180" i="9" s="1"/>
  <c r="B1181" i="9" s="1"/>
  <c r="B1182" i="9" s="1"/>
  <c r="B1183" i="9" s="1"/>
  <c r="B1184" i="9" s="1"/>
  <c r="B1185" i="9" s="1"/>
  <c r="B1186" i="9" s="1"/>
  <c r="B1187" i="9" s="1"/>
  <c r="B1188" i="9" s="1"/>
  <c r="B1189" i="9" s="1"/>
  <c r="B1190" i="9" s="1"/>
  <c r="B1191" i="9" s="1"/>
  <c r="B1192" i="9" s="1"/>
  <c r="B1193" i="9" s="1"/>
  <c r="B1194" i="9" s="1"/>
  <c r="B1195" i="9" s="1"/>
  <c r="B1196" i="9" s="1"/>
  <c r="B1197" i="9" s="1"/>
  <c r="B1198" i="9" s="1"/>
  <c r="B1199" i="9" s="1"/>
  <c r="B1200" i="9" s="1"/>
  <c r="B1201" i="9" s="1"/>
  <c r="B1202" i="9" s="1"/>
  <c r="B1203" i="9" s="1"/>
  <c r="B1204" i="9" s="1"/>
  <c r="B1205" i="9" s="1"/>
  <c r="B1206" i="9" s="1"/>
  <c r="B1207" i="9" s="1"/>
  <c r="B1208" i="9" s="1"/>
  <c r="B1209" i="9" s="1"/>
  <c r="B1210" i="9" s="1"/>
  <c r="B1211" i="9" s="1"/>
  <c r="B1212" i="9" s="1"/>
  <c r="B1213" i="9" s="1"/>
  <c r="B1214" i="9" s="1"/>
  <c r="B1215" i="9" s="1"/>
  <c r="B1216" i="9" s="1"/>
  <c r="B1217" i="9" s="1"/>
  <c r="B1218" i="9" s="1"/>
  <c r="B1219" i="9" s="1"/>
  <c r="B1220" i="9" s="1"/>
  <c r="B1221" i="9" s="1"/>
  <c r="B1222" i="9" s="1"/>
  <c r="B1223" i="9" s="1"/>
  <c r="B1224" i="9" s="1"/>
  <c r="B1225" i="9" s="1"/>
  <c r="B1226" i="9" s="1"/>
  <c r="B1227" i="9" s="1"/>
  <c r="B1228" i="9" s="1"/>
  <c r="B1229" i="9" s="1"/>
  <c r="B1230" i="9" s="1"/>
  <c r="B1231" i="9" s="1"/>
  <c r="B1232" i="9" s="1"/>
  <c r="B1233" i="9" s="1"/>
  <c r="B1234" i="9" s="1"/>
  <c r="B1235" i="9" s="1"/>
  <c r="B1236" i="9" s="1"/>
  <c r="B1237" i="9" s="1"/>
  <c r="B1238" i="9" s="1"/>
  <c r="B1239" i="9" s="1"/>
  <c r="B1240" i="9" s="1"/>
  <c r="B1241" i="9" s="1"/>
  <c r="B1242" i="9" s="1"/>
  <c r="B1243" i="9" s="1"/>
  <c r="B1244" i="9" s="1"/>
  <c r="B1245" i="9" s="1"/>
  <c r="B1246" i="9" s="1"/>
  <c r="B1247" i="9" s="1"/>
  <c r="B1248" i="9" s="1"/>
  <c r="B1249" i="9" s="1"/>
  <c r="B1250" i="9" s="1"/>
  <c r="B1251" i="9" s="1"/>
  <c r="B1252" i="9" s="1"/>
  <c r="B1253" i="9" s="1"/>
  <c r="B1254" i="9" s="1"/>
  <c r="B1255" i="9" s="1"/>
  <c r="B1256" i="9" s="1"/>
  <c r="B1257" i="9" s="1"/>
  <c r="B1258" i="9" s="1"/>
  <c r="B1259" i="9" s="1"/>
  <c r="B1260" i="9" s="1"/>
  <c r="B1261" i="9" s="1"/>
  <c r="B1262" i="9" s="1"/>
  <c r="B1263" i="9" s="1"/>
  <c r="B1264" i="9" s="1"/>
  <c r="B1265" i="9" s="1"/>
  <c r="B1266" i="9" s="1"/>
  <c r="B1267" i="9" s="1"/>
  <c r="B1268" i="9" s="1"/>
  <c r="B1269" i="9" s="1"/>
  <c r="B1270" i="9" s="1"/>
  <c r="B1271" i="9" s="1"/>
  <c r="B1272" i="9" s="1"/>
  <c r="B1273" i="9" s="1"/>
  <c r="B1274" i="9" s="1"/>
  <c r="B1275" i="9" s="1"/>
  <c r="B1276" i="9" s="1"/>
  <c r="B1277" i="9" s="1"/>
  <c r="B1278" i="9" s="1"/>
  <c r="B1279" i="9" s="1"/>
  <c r="B1280" i="9" s="1"/>
  <c r="B1281" i="9" s="1"/>
  <c r="B1282" i="9" s="1"/>
  <c r="B1283" i="9" s="1"/>
  <c r="B1284" i="9" s="1"/>
  <c r="B1285" i="9" s="1"/>
  <c r="B1286" i="9" s="1"/>
  <c r="B1287" i="9" s="1"/>
  <c r="B1288" i="9" s="1"/>
  <c r="B1289" i="9" s="1"/>
  <c r="B1290" i="9" s="1"/>
  <c r="B1291" i="9" s="1"/>
  <c r="B1292" i="9" s="1"/>
  <c r="B1293" i="9" s="1"/>
  <c r="B1294" i="9" s="1"/>
  <c r="B1295" i="9" s="1"/>
  <c r="B1296" i="9" s="1"/>
  <c r="B1297" i="9" s="1"/>
  <c r="B1298" i="9" s="1"/>
  <c r="B1299" i="9" s="1"/>
  <c r="B1300" i="9" s="1"/>
  <c r="B1301" i="9" s="1"/>
  <c r="B1302" i="9" s="1"/>
  <c r="B1303" i="9" s="1"/>
  <c r="B1304" i="9" s="1"/>
  <c r="B1305" i="9" s="1"/>
  <c r="B1306" i="9" s="1"/>
  <c r="B1307" i="9" s="1"/>
  <c r="B1308" i="9" s="1"/>
  <c r="B1309" i="9" s="1"/>
  <c r="B1310" i="9" s="1"/>
  <c r="B1311" i="9" s="1"/>
  <c r="B1312" i="9" s="1"/>
  <c r="B1313" i="9" s="1"/>
  <c r="B1314" i="9" s="1"/>
  <c r="B1315" i="9" s="1"/>
  <c r="B1316" i="9" s="1"/>
  <c r="B1317" i="9" s="1"/>
  <c r="B1318" i="9" s="1"/>
  <c r="B1319" i="9" s="1"/>
  <c r="B1320" i="9" s="1"/>
  <c r="B1321" i="9" s="1"/>
  <c r="B1322" i="9" s="1"/>
  <c r="B1323" i="9" s="1"/>
  <c r="B1324" i="9" s="1"/>
  <c r="B1325" i="9" s="1"/>
  <c r="B1326" i="9" s="1"/>
  <c r="B1327" i="9" s="1"/>
  <c r="B1328" i="9" s="1"/>
  <c r="B1329" i="9" s="1"/>
  <c r="B1330" i="9" s="1"/>
  <c r="B1331" i="9" s="1"/>
  <c r="B1332" i="9" s="1"/>
  <c r="B1333" i="9" s="1"/>
  <c r="B1334" i="9" s="1"/>
  <c r="B1335" i="9" s="1"/>
  <c r="B1336" i="9" s="1"/>
  <c r="B1337" i="9" s="1"/>
  <c r="B1338" i="9" s="1"/>
  <c r="B1339" i="9" s="1"/>
  <c r="B1340" i="9" s="1"/>
  <c r="B1341" i="9" s="1"/>
  <c r="B1342" i="9" s="1"/>
  <c r="B1343" i="9" s="1"/>
  <c r="B1344" i="9" s="1"/>
  <c r="B1345" i="9" s="1"/>
  <c r="B1346" i="9" s="1"/>
  <c r="B1347" i="9" s="1"/>
  <c r="B1348" i="9" s="1"/>
  <c r="B1349" i="9" s="1"/>
  <c r="B1350" i="9" s="1"/>
  <c r="B1351" i="9" s="1"/>
  <c r="B1352" i="9" s="1"/>
  <c r="B1353" i="9" s="1"/>
  <c r="B1354" i="9" s="1"/>
  <c r="B1355" i="9" s="1"/>
  <c r="B1356" i="9" s="1"/>
  <c r="B1357" i="9" s="1"/>
  <c r="B1358" i="9" s="1"/>
  <c r="B1359" i="9" s="1"/>
  <c r="B1360" i="9" s="1"/>
  <c r="B1361" i="9" s="1"/>
  <c r="B1362" i="9" s="1"/>
  <c r="B1363" i="9" s="1"/>
  <c r="B1364" i="9" s="1"/>
  <c r="B1365" i="9" s="1"/>
  <c r="B1366" i="9" s="1"/>
  <c r="B1367" i="9" s="1"/>
  <c r="B1368" i="9" s="1"/>
  <c r="B1369" i="9" s="1"/>
  <c r="B1370" i="9" s="1"/>
  <c r="B1371" i="9" s="1"/>
  <c r="B1372" i="9" s="1"/>
  <c r="B1373" i="9" s="1"/>
  <c r="B1374" i="9" s="1"/>
  <c r="B1375" i="9" s="1"/>
  <c r="B1376" i="9" s="1"/>
  <c r="B1377" i="9" s="1"/>
  <c r="B1378" i="9" s="1"/>
  <c r="B1379" i="9" s="1"/>
  <c r="B1380" i="9" s="1"/>
  <c r="B1381" i="9" s="1"/>
  <c r="B1382" i="9" s="1"/>
  <c r="B1383" i="9" s="1"/>
  <c r="B1384" i="9" s="1"/>
  <c r="B1385" i="9" s="1"/>
  <c r="B1386" i="9" s="1"/>
  <c r="B1387" i="9" s="1"/>
  <c r="B1388" i="9" s="1"/>
  <c r="B1389" i="9" s="1"/>
  <c r="B1390" i="9" s="1"/>
  <c r="B1391" i="9" s="1"/>
  <c r="B1392" i="9" s="1"/>
  <c r="B1393" i="9" s="1"/>
  <c r="B1394" i="9" s="1"/>
  <c r="B1395" i="9" s="1"/>
  <c r="B1396" i="9" s="1"/>
  <c r="B1397" i="9" s="1"/>
  <c r="B1398" i="9" s="1"/>
  <c r="B1399" i="9" s="1"/>
  <c r="B1400" i="9" s="1"/>
  <c r="B1401" i="9" s="1"/>
  <c r="B1402" i="9" s="1"/>
  <c r="B1403" i="9" s="1"/>
  <c r="B1404" i="9" s="1"/>
  <c r="B1405" i="9" s="1"/>
  <c r="B1406" i="9" s="1"/>
  <c r="B1407" i="9" s="1"/>
  <c r="B1408" i="9" s="1"/>
  <c r="B1409" i="9" s="1"/>
  <c r="B1410" i="9" s="1"/>
  <c r="B1411" i="9" s="1"/>
  <c r="B1412" i="9" s="1"/>
  <c r="B1413" i="9" s="1"/>
  <c r="B1414" i="9" s="1"/>
  <c r="B1415" i="9" s="1"/>
  <c r="B1416" i="9" s="1"/>
  <c r="B1417" i="9" s="1"/>
  <c r="B1418" i="9" s="1"/>
  <c r="B1419" i="9" s="1"/>
  <c r="B1420" i="9" s="1"/>
  <c r="B1421" i="9" s="1"/>
  <c r="B1422" i="9" s="1"/>
  <c r="B1423" i="9" s="1"/>
  <c r="B1424" i="9" s="1"/>
  <c r="B1425" i="9" s="1"/>
  <c r="B1426" i="9" s="1"/>
  <c r="B1427" i="9" s="1"/>
  <c r="B1428" i="9" s="1"/>
  <c r="B1429" i="9" s="1"/>
  <c r="B1430" i="9" s="1"/>
  <c r="B1431" i="9" s="1"/>
  <c r="B1432" i="9" s="1"/>
  <c r="B1433" i="9" s="1"/>
  <c r="B1434" i="9" s="1"/>
  <c r="B1435" i="9" s="1"/>
  <c r="B1436" i="9" s="1"/>
  <c r="B1437" i="9" s="1"/>
  <c r="B1438" i="9" s="1"/>
  <c r="B1439" i="9" s="1"/>
  <c r="B1440" i="9" s="1"/>
  <c r="B1441" i="9" s="1"/>
  <c r="B1442" i="9" s="1"/>
  <c r="B1443" i="9" s="1"/>
  <c r="B1444" i="9" s="1"/>
  <c r="B1445" i="9" s="1"/>
  <c r="B1446" i="9" s="1"/>
  <c r="B1447" i="9" s="1"/>
  <c r="B1448" i="9" s="1"/>
  <c r="B1449" i="9" s="1"/>
  <c r="B1450" i="9" s="1"/>
  <c r="B1451" i="9" s="1"/>
  <c r="B1452" i="9" s="1"/>
  <c r="B1453" i="9" s="1"/>
  <c r="B1454" i="9" s="1"/>
  <c r="B1455" i="9" s="1"/>
  <c r="B1456" i="9" s="1"/>
  <c r="B1457" i="9" s="1"/>
  <c r="B1458" i="9" s="1"/>
  <c r="B1459" i="9" s="1"/>
  <c r="B1460" i="9" s="1"/>
  <c r="B1461" i="9" s="1"/>
  <c r="B1462" i="9" s="1"/>
  <c r="B1463" i="9" s="1"/>
  <c r="B1464" i="9" s="1"/>
  <c r="B1465" i="9" s="1"/>
  <c r="B1466" i="9" s="1"/>
  <c r="B1467" i="9" s="1"/>
  <c r="B1468" i="9" s="1"/>
  <c r="B1469" i="9" s="1"/>
  <c r="B1470" i="9" s="1"/>
  <c r="B1471" i="9" s="1"/>
  <c r="B1472" i="9" s="1"/>
  <c r="B1473" i="9" s="1"/>
  <c r="B1474" i="9" s="1"/>
  <c r="B1475" i="9" s="1"/>
  <c r="B1476" i="9" s="1"/>
  <c r="B1477" i="9" s="1"/>
  <c r="B1478" i="9" s="1"/>
  <c r="B1479" i="9" s="1"/>
  <c r="B1480" i="9" s="1"/>
  <c r="B1481" i="9" s="1"/>
  <c r="B1482" i="9" s="1"/>
  <c r="B1483" i="9" s="1"/>
  <c r="B1484" i="9" s="1"/>
  <c r="B1485" i="9" s="1"/>
  <c r="B1486" i="9" s="1"/>
  <c r="B1487" i="9" s="1"/>
  <c r="B1488" i="9" s="1"/>
  <c r="B1489" i="9" s="1"/>
  <c r="B1490" i="9" s="1"/>
  <c r="B1491" i="9" s="1"/>
  <c r="B1492" i="9" s="1"/>
  <c r="B1493" i="9" s="1"/>
  <c r="B1494" i="9" s="1"/>
  <c r="B1495" i="9" s="1"/>
  <c r="B1496" i="9" s="1"/>
  <c r="B1497" i="9" s="1"/>
  <c r="B1498" i="9" s="1"/>
  <c r="B1499" i="9" s="1"/>
  <c r="B1500" i="9" s="1"/>
  <c r="B1501" i="9" s="1"/>
  <c r="B1502" i="9" s="1"/>
  <c r="B1503" i="9" s="1"/>
  <c r="B1504" i="9" s="1"/>
  <c r="B1505" i="9" s="1"/>
  <c r="B1506" i="9" s="1"/>
  <c r="B1507" i="9" s="1"/>
  <c r="B1508" i="9" s="1"/>
  <c r="B1509" i="9" s="1"/>
  <c r="B1510" i="9" s="1"/>
  <c r="B1511" i="9" s="1"/>
  <c r="B1512" i="9" s="1"/>
  <c r="B1513" i="9" s="1"/>
  <c r="B1514" i="9" s="1"/>
  <c r="B1515" i="9" s="1"/>
  <c r="B1516" i="9" s="1"/>
  <c r="B1517" i="9" s="1"/>
  <c r="B1518" i="9" s="1"/>
  <c r="B1519" i="9" s="1"/>
  <c r="B1520" i="9" s="1"/>
  <c r="B1521" i="9" s="1"/>
  <c r="B1522" i="9" s="1"/>
  <c r="B1523" i="9" s="1"/>
  <c r="B1524" i="9" s="1"/>
  <c r="B1525" i="9" s="1"/>
  <c r="B1526" i="9" s="1"/>
  <c r="B1527" i="9" s="1"/>
  <c r="B1528" i="9" s="1"/>
  <c r="B1529" i="9" s="1"/>
  <c r="B1530" i="9" s="1"/>
  <c r="B1531" i="9" s="1"/>
  <c r="B1532" i="9" s="1"/>
  <c r="B1533" i="9" s="1"/>
  <c r="B1534" i="9" s="1"/>
  <c r="B1535" i="9" s="1"/>
  <c r="B1536" i="9" s="1"/>
  <c r="B1537" i="9" s="1"/>
  <c r="B1538" i="9" s="1"/>
  <c r="B1539" i="9" s="1"/>
  <c r="B1540" i="9" s="1"/>
  <c r="B1541" i="9" s="1"/>
  <c r="B1542" i="9" s="1"/>
  <c r="B1543" i="9" s="1"/>
  <c r="B1544" i="9" s="1"/>
  <c r="B1545" i="9" s="1"/>
  <c r="B1546" i="9" s="1"/>
  <c r="B1547" i="9" s="1"/>
  <c r="B1548" i="9" s="1"/>
  <c r="B1549" i="9" s="1"/>
  <c r="B1550" i="9" s="1"/>
  <c r="B1551" i="9" s="1"/>
  <c r="B1552" i="9" s="1"/>
  <c r="B1553" i="9" s="1"/>
  <c r="B1554" i="9" s="1"/>
  <c r="B1555" i="9" s="1"/>
  <c r="B1556" i="9" s="1"/>
  <c r="B1557" i="9" s="1"/>
  <c r="B1558" i="9" s="1"/>
  <c r="B1559" i="9" s="1"/>
  <c r="B1560" i="9" s="1"/>
  <c r="B1561" i="9" s="1"/>
  <c r="B1562" i="9" s="1"/>
  <c r="B1563" i="9" s="1"/>
  <c r="B1564" i="9" s="1"/>
  <c r="B1565" i="9" s="1"/>
  <c r="B1566" i="9" s="1"/>
  <c r="B1567" i="9" s="1"/>
  <c r="B1568" i="9" s="1"/>
  <c r="B1569" i="9" s="1"/>
  <c r="B1570" i="9" s="1"/>
  <c r="B1571" i="9" s="1"/>
  <c r="B1572" i="9" s="1"/>
  <c r="B1573" i="9" s="1"/>
  <c r="B1574" i="9" s="1"/>
  <c r="B1575" i="9" s="1"/>
  <c r="B1576" i="9" s="1"/>
  <c r="B1577" i="9" s="1"/>
  <c r="B1578" i="9" s="1"/>
  <c r="B1579" i="9" s="1"/>
  <c r="B1580" i="9" s="1"/>
  <c r="B1581" i="9" s="1"/>
  <c r="B1582" i="9" s="1"/>
  <c r="B1583" i="9" s="1"/>
  <c r="B1584" i="9" s="1"/>
  <c r="B1585" i="9" s="1"/>
  <c r="B1586" i="9" s="1"/>
  <c r="B1587" i="9" s="1"/>
  <c r="B1588" i="9" s="1"/>
  <c r="B1589" i="9" s="1"/>
  <c r="B1590" i="9" s="1"/>
  <c r="B1591" i="9" s="1"/>
  <c r="B1592" i="9" s="1"/>
  <c r="B1593" i="9" s="1"/>
  <c r="B1594" i="9" s="1"/>
  <c r="B1595" i="9" s="1"/>
  <c r="B1596" i="9" s="1"/>
  <c r="B1597" i="9" s="1"/>
  <c r="B1598" i="9" s="1"/>
  <c r="B1599" i="9" s="1"/>
  <c r="B1600" i="9" s="1"/>
  <c r="B1601" i="9" s="1"/>
  <c r="B1602" i="9" s="1"/>
  <c r="B1603" i="9" s="1"/>
  <c r="B1604" i="9" s="1"/>
  <c r="B1605" i="9" s="1"/>
  <c r="B1606" i="9" s="1"/>
  <c r="B1607" i="9" s="1"/>
  <c r="B1608" i="9" s="1"/>
  <c r="B1609" i="9" s="1"/>
  <c r="B1610" i="9" s="1"/>
  <c r="B1611" i="9" s="1"/>
  <c r="B1612" i="9" s="1"/>
  <c r="B1613" i="9" s="1"/>
  <c r="B1614" i="9" s="1"/>
  <c r="B1615" i="9" s="1"/>
  <c r="B1616" i="9" s="1"/>
  <c r="B1617" i="9" s="1"/>
  <c r="B1618" i="9" s="1"/>
  <c r="B1619" i="9" s="1"/>
  <c r="B1620" i="9" s="1"/>
  <c r="B1621" i="9" s="1"/>
  <c r="B1622" i="9" s="1"/>
  <c r="B1623" i="9" s="1"/>
  <c r="B1624" i="9" s="1"/>
  <c r="B1625" i="9" s="1"/>
  <c r="B1626" i="9" s="1"/>
  <c r="B1627" i="9" s="1"/>
  <c r="B1628" i="9" s="1"/>
  <c r="B1629" i="9" s="1"/>
  <c r="B1630" i="9" s="1"/>
  <c r="B1631" i="9" s="1"/>
  <c r="B1632" i="9" s="1"/>
  <c r="B1633" i="9" s="1"/>
  <c r="B1634" i="9" s="1"/>
  <c r="B1635" i="9" s="1"/>
  <c r="B1636" i="9" s="1"/>
  <c r="B1637" i="9" s="1"/>
  <c r="B1638" i="9" s="1"/>
  <c r="B1639" i="9" s="1"/>
  <c r="B1640" i="9" s="1"/>
  <c r="B1641" i="9" s="1"/>
  <c r="B1642" i="9" s="1"/>
  <c r="B1643" i="9" s="1"/>
  <c r="B1644" i="9" s="1"/>
  <c r="B1645" i="9" s="1"/>
  <c r="B1646" i="9" s="1"/>
  <c r="B1647" i="9" s="1"/>
  <c r="B1648" i="9" s="1"/>
  <c r="B1649" i="9" s="1"/>
  <c r="B1650" i="9" s="1"/>
  <c r="B1651" i="9" s="1"/>
  <c r="B1652" i="9" s="1"/>
  <c r="B1653" i="9" s="1"/>
  <c r="B1654" i="9" s="1"/>
  <c r="B1655" i="9" s="1"/>
  <c r="B1656" i="9" s="1"/>
  <c r="B1657" i="9" s="1"/>
  <c r="B1658" i="9" s="1"/>
  <c r="B1659" i="9" s="1"/>
  <c r="B1660" i="9" s="1"/>
  <c r="B1661" i="9" s="1"/>
  <c r="B1662" i="9" s="1"/>
  <c r="B1663" i="9" s="1"/>
  <c r="B1664" i="9" s="1"/>
  <c r="B1665" i="9" s="1"/>
  <c r="B1666" i="9" s="1"/>
  <c r="B1667" i="9" s="1"/>
  <c r="B1668" i="9" s="1"/>
  <c r="B1669" i="9" s="1"/>
  <c r="B1670" i="9" s="1"/>
  <c r="B1671" i="9" s="1"/>
  <c r="B1672" i="9" s="1"/>
  <c r="B1673" i="9" s="1"/>
  <c r="B1674" i="9" s="1"/>
  <c r="B1675" i="9" s="1"/>
  <c r="B1676" i="9" s="1"/>
  <c r="B1677" i="9" s="1"/>
  <c r="B1678" i="9" s="1"/>
  <c r="B1679" i="9" s="1"/>
  <c r="B1680" i="9" s="1"/>
  <c r="B1681" i="9" s="1"/>
  <c r="B1682" i="9" s="1"/>
  <c r="B1683" i="9" s="1"/>
  <c r="B1684" i="9" s="1"/>
  <c r="B1685" i="9" s="1"/>
  <c r="B1686" i="9" s="1"/>
  <c r="B1687" i="9" s="1"/>
  <c r="B1688" i="9" s="1"/>
  <c r="B1689" i="9" s="1"/>
  <c r="B1690" i="9" s="1"/>
  <c r="B1691" i="9" s="1"/>
  <c r="B1692" i="9" s="1"/>
  <c r="B1693" i="9" s="1"/>
  <c r="B1694" i="9" s="1"/>
  <c r="B1695" i="9" s="1"/>
  <c r="B1696" i="9" s="1"/>
  <c r="B1697" i="9" s="1"/>
  <c r="B1698" i="9" s="1"/>
  <c r="B1699" i="9" s="1"/>
  <c r="B1700" i="9" s="1"/>
  <c r="B1701" i="9" s="1"/>
  <c r="B1702" i="9" s="1"/>
  <c r="B1703" i="9" s="1"/>
  <c r="B1704" i="9" s="1"/>
  <c r="B1705" i="9" s="1"/>
  <c r="B1706" i="9" s="1"/>
  <c r="B1707" i="9" s="1"/>
  <c r="B1708" i="9" s="1"/>
  <c r="B1709" i="9" s="1"/>
  <c r="B1710" i="9" s="1"/>
  <c r="B1711" i="9" s="1"/>
  <c r="B1712" i="9" s="1"/>
  <c r="B1713" i="9" s="1"/>
  <c r="B1714" i="9" s="1"/>
  <c r="B1715" i="9" s="1"/>
  <c r="B1716" i="9" s="1"/>
  <c r="B1717" i="9" s="1"/>
  <c r="B1718" i="9" s="1"/>
  <c r="B1719" i="9" s="1"/>
  <c r="B1720" i="9" s="1"/>
  <c r="B1721" i="9" s="1"/>
  <c r="B1722" i="9" s="1"/>
  <c r="B1723" i="9" s="1"/>
  <c r="B1724" i="9" s="1"/>
  <c r="B1725" i="9" s="1"/>
  <c r="B1726" i="9" s="1"/>
  <c r="B1727" i="9" s="1"/>
  <c r="B1728" i="9" s="1"/>
  <c r="B1729" i="9" s="1"/>
  <c r="B1730" i="9" s="1"/>
  <c r="B1731" i="9" s="1"/>
  <c r="B1732" i="9" s="1"/>
  <c r="B1733" i="9" s="1"/>
  <c r="B1734" i="9" s="1"/>
  <c r="B1735" i="9" s="1"/>
  <c r="B1736" i="9" s="1"/>
  <c r="B1737" i="9" s="1"/>
  <c r="B1738" i="9" s="1"/>
  <c r="B1739" i="9" s="1"/>
  <c r="B1740" i="9" s="1"/>
  <c r="B1741" i="9" s="1"/>
  <c r="B1742" i="9" s="1"/>
  <c r="B1743" i="9" s="1"/>
  <c r="B1744" i="9" s="1"/>
  <c r="B1745" i="9" s="1"/>
  <c r="B1746" i="9" s="1"/>
  <c r="B1747" i="9" s="1"/>
  <c r="B1748" i="9" s="1"/>
  <c r="B1749" i="9" s="1"/>
  <c r="B1750" i="9" s="1"/>
  <c r="B1751" i="9" s="1"/>
  <c r="B1752" i="9" s="1"/>
  <c r="B1753" i="9" s="1"/>
  <c r="B1754" i="9" s="1"/>
  <c r="B1755" i="9" s="1"/>
  <c r="B1756" i="9" s="1"/>
  <c r="B1757" i="9" s="1"/>
  <c r="B1758" i="9" s="1"/>
  <c r="B1759" i="9" s="1"/>
  <c r="B1760" i="9" s="1"/>
  <c r="B1761" i="9" s="1"/>
  <c r="B1762" i="9" s="1"/>
  <c r="B1763" i="9" s="1"/>
  <c r="B1764" i="9" s="1"/>
  <c r="B1765" i="9" s="1"/>
  <c r="B1766" i="9" s="1"/>
  <c r="B1767" i="9" s="1"/>
  <c r="B1768" i="9" s="1"/>
  <c r="B1769" i="9" s="1"/>
  <c r="B1770" i="9" s="1"/>
  <c r="B1771" i="9" s="1"/>
  <c r="B1772" i="9" s="1"/>
  <c r="B1773" i="9" s="1"/>
  <c r="B1774" i="9" s="1"/>
  <c r="B1775" i="9" s="1"/>
  <c r="B1776" i="9" s="1"/>
  <c r="B1777" i="9" s="1"/>
  <c r="B1778" i="9" s="1"/>
  <c r="B1779" i="9" s="1"/>
  <c r="B1780" i="9" s="1"/>
  <c r="B1781" i="9" s="1"/>
  <c r="B1782" i="9" s="1"/>
  <c r="B1783" i="9" s="1"/>
  <c r="B1784" i="9" s="1"/>
  <c r="B1785" i="9" s="1"/>
  <c r="B1786" i="9" s="1"/>
  <c r="B1787" i="9" s="1"/>
  <c r="B1788" i="9" s="1"/>
  <c r="B1789" i="9" s="1"/>
  <c r="B1790" i="9" s="1"/>
  <c r="B1791" i="9" s="1"/>
  <c r="B1792" i="9" s="1"/>
  <c r="B1793" i="9" s="1"/>
  <c r="B1794" i="9" s="1"/>
  <c r="B1795" i="9" s="1"/>
  <c r="B1796" i="9" s="1"/>
  <c r="B1797" i="9" s="1"/>
  <c r="B1798" i="9" s="1"/>
  <c r="B1799" i="9" s="1"/>
  <c r="B1800" i="9" s="1"/>
  <c r="B1801" i="9" s="1"/>
  <c r="B1802" i="9" s="1"/>
  <c r="B1803" i="9" s="1"/>
  <c r="B1804" i="9" s="1"/>
  <c r="B1805" i="9" s="1"/>
  <c r="B1806" i="9" s="1"/>
  <c r="B1807" i="9" s="1"/>
  <c r="B1808" i="9" s="1"/>
  <c r="B1809" i="9" s="1"/>
  <c r="B1810" i="9" s="1"/>
  <c r="B1811" i="9" s="1"/>
  <c r="B1812" i="9" s="1"/>
  <c r="B1813" i="9" s="1"/>
  <c r="B1814" i="9" s="1"/>
  <c r="B1815" i="9" s="1"/>
  <c r="B1816" i="9" s="1"/>
  <c r="B1817" i="9" s="1"/>
  <c r="B1818" i="9" s="1"/>
  <c r="B1819" i="9" s="1"/>
  <c r="B1820" i="9" s="1"/>
  <c r="B1821" i="9" s="1"/>
  <c r="B1822" i="9" s="1"/>
  <c r="B1823" i="9" s="1"/>
  <c r="B1824" i="9" s="1"/>
  <c r="B1825" i="9" s="1"/>
  <c r="B1826" i="9" s="1"/>
  <c r="B1827" i="9" s="1"/>
  <c r="B1828" i="9" s="1"/>
  <c r="B1829" i="9" s="1"/>
  <c r="B1830" i="9" s="1"/>
  <c r="B1831" i="9" s="1"/>
  <c r="B1832" i="9" s="1"/>
  <c r="B1833" i="9" s="1"/>
  <c r="B1834" i="9" s="1"/>
  <c r="B1835" i="9" s="1"/>
  <c r="B1836" i="9" s="1"/>
  <c r="B1837" i="9" s="1"/>
  <c r="B1838" i="9" s="1"/>
  <c r="B1839" i="9" s="1"/>
  <c r="B1840" i="9" s="1"/>
  <c r="B1841" i="9" s="1"/>
  <c r="B1842" i="9" s="1"/>
  <c r="B1843" i="9" s="1"/>
  <c r="B1844" i="9" s="1"/>
  <c r="B1845" i="9" s="1"/>
  <c r="B1846" i="9" s="1"/>
  <c r="B1847" i="9" s="1"/>
  <c r="B1848" i="9" s="1"/>
  <c r="B1849" i="9" s="1"/>
  <c r="B1850" i="9" s="1"/>
  <c r="B1851" i="9" s="1"/>
  <c r="B1852" i="9" s="1"/>
  <c r="B1853" i="9" s="1"/>
  <c r="B1854" i="9" s="1"/>
  <c r="B1855" i="9" s="1"/>
  <c r="B1856" i="9" s="1"/>
  <c r="B1857" i="9" s="1"/>
  <c r="B1858" i="9" s="1"/>
  <c r="B1859" i="9" s="1"/>
  <c r="B1860" i="9" s="1"/>
  <c r="B1861" i="9" s="1"/>
  <c r="B1862" i="9" s="1"/>
  <c r="B1863" i="9" s="1"/>
  <c r="B1864" i="9" s="1"/>
  <c r="B1865" i="9" s="1"/>
  <c r="B1866" i="9" s="1"/>
  <c r="B1867" i="9" s="1"/>
  <c r="B1868" i="9" s="1"/>
  <c r="B1869" i="9" s="1"/>
  <c r="B1870" i="9" s="1"/>
  <c r="B1871" i="9" s="1"/>
  <c r="B1872" i="9" s="1"/>
  <c r="B1873" i="9" s="1"/>
  <c r="B1874" i="9" s="1"/>
  <c r="B1875" i="9" s="1"/>
  <c r="B1876" i="9" s="1"/>
  <c r="B1877" i="9" s="1"/>
  <c r="B1878" i="9" s="1"/>
  <c r="B1879" i="9" s="1"/>
  <c r="B1880" i="9" s="1"/>
  <c r="B1881" i="9" s="1"/>
  <c r="B1882" i="9" s="1"/>
  <c r="B1883" i="9" s="1"/>
  <c r="B1884" i="9" s="1"/>
  <c r="B1885" i="9" s="1"/>
  <c r="B1886" i="9" s="1"/>
  <c r="B1887" i="9" s="1"/>
  <c r="B1888" i="9" s="1"/>
  <c r="B1889" i="9" s="1"/>
  <c r="B1890" i="9" s="1"/>
  <c r="B1891" i="9" s="1"/>
  <c r="B1892" i="9" s="1"/>
  <c r="B1893" i="9" s="1"/>
  <c r="B1894" i="9" s="1"/>
  <c r="B1895" i="9" s="1"/>
  <c r="B1896" i="9" s="1"/>
  <c r="B1897" i="9" s="1"/>
  <c r="B1898" i="9" s="1"/>
  <c r="B1899" i="9" s="1"/>
  <c r="B1900" i="9" s="1"/>
  <c r="B1901" i="9" s="1"/>
  <c r="B1902" i="9" s="1"/>
  <c r="B1903" i="9" s="1"/>
  <c r="B1904" i="9" s="1"/>
  <c r="B1905" i="9" s="1"/>
  <c r="B1906" i="9" s="1"/>
  <c r="B1907" i="9" s="1"/>
  <c r="B1908" i="9" s="1"/>
  <c r="B1909" i="9" s="1"/>
  <c r="B1910" i="9" s="1"/>
  <c r="B1911" i="9" s="1"/>
  <c r="B1912" i="9" s="1"/>
  <c r="B1913" i="9" s="1"/>
  <c r="B1914" i="9" s="1"/>
  <c r="B1915" i="9" s="1"/>
  <c r="B1916" i="9" s="1"/>
  <c r="B1917" i="9" s="1"/>
  <c r="B1918" i="9" s="1"/>
  <c r="B1919" i="9" s="1"/>
  <c r="B1920" i="9" s="1"/>
  <c r="B1921" i="9" s="1"/>
  <c r="B1922" i="9" s="1"/>
  <c r="B1923" i="9" s="1"/>
  <c r="B1924" i="9" s="1"/>
  <c r="B1925" i="9" s="1"/>
  <c r="B1926" i="9" s="1"/>
  <c r="B1927" i="9" s="1"/>
  <c r="B1928" i="9" s="1"/>
  <c r="B1929" i="9" s="1"/>
  <c r="B1930" i="9" s="1"/>
  <c r="B1931" i="9" s="1"/>
  <c r="B1932" i="9" s="1"/>
  <c r="B1933" i="9" s="1"/>
  <c r="B1934" i="9" s="1"/>
  <c r="B1935" i="9" s="1"/>
  <c r="B1936" i="9" s="1"/>
  <c r="B1937" i="9" s="1"/>
  <c r="B1938" i="9" s="1"/>
  <c r="B1939" i="9" s="1"/>
  <c r="B1940" i="9" s="1"/>
  <c r="B1941" i="9" s="1"/>
  <c r="B1942" i="9" s="1"/>
  <c r="B1943" i="9" s="1"/>
  <c r="B1944" i="9" s="1"/>
  <c r="B1945" i="9" s="1"/>
  <c r="B1946" i="9" s="1"/>
  <c r="B1947" i="9" s="1"/>
  <c r="B1948" i="9" s="1"/>
  <c r="B1949" i="9" s="1"/>
  <c r="B1950" i="9" s="1"/>
  <c r="B1951" i="9" s="1"/>
  <c r="B1952" i="9" s="1"/>
  <c r="B1953" i="9" s="1"/>
  <c r="B1954" i="9" s="1"/>
  <c r="B1955" i="9" s="1"/>
  <c r="B1956" i="9" s="1"/>
  <c r="B1957" i="9" s="1"/>
  <c r="B1958" i="9" s="1"/>
  <c r="B1959" i="9" s="1"/>
  <c r="B1960" i="9" s="1"/>
  <c r="B1961" i="9" s="1"/>
  <c r="B1962" i="9" s="1"/>
  <c r="B1963" i="9" s="1"/>
  <c r="B1964" i="9" s="1"/>
  <c r="B1965" i="9" s="1"/>
  <c r="B1966" i="9" s="1"/>
  <c r="B1967" i="9" s="1"/>
  <c r="B1968" i="9" s="1"/>
  <c r="B1969" i="9" s="1"/>
  <c r="B1970" i="9" s="1"/>
  <c r="B1971" i="9" s="1"/>
  <c r="B1972" i="9" s="1"/>
  <c r="B1973" i="9" s="1"/>
  <c r="B1974" i="9" s="1"/>
  <c r="B1975" i="9" s="1"/>
  <c r="B1976" i="9" s="1"/>
  <c r="B1977" i="9" s="1"/>
  <c r="B1978" i="9" s="1"/>
  <c r="B1979" i="9" s="1"/>
  <c r="B1980" i="9" s="1"/>
  <c r="B1981" i="9" s="1"/>
  <c r="B1982" i="9" s="1"/>
  <c r="B1983" i="9" s="1"/>
  <c r="B1984" i="9" s="1"/>
  <c r="B1985" i="9" s="1"/>
  <c r="B1986" i="9" s="1"/>
  <c r="B1987" i="9" s="1"/>
  <c r="B1988" i="9" s="1"/>
  <c r="B1989" i="9" s="1"/>
  <c r="B1990" i="9" s="1"/>
  <c r="B1991" i="9" s="1"/>
  <c r="B1992" i="9" s="1"/>
  <c r="B1993" i="9" s="1"/>
  <c r="B1994" i="9" s="1"/>
  <c r="B1995" i="9" s="1"/>
  <c r="B1996" i="9" s="1"/>
  <c r="B1997" i="9" s="1"/>
  <c r="B1998" i="9" s="1"/>
  <c r="B1999" i="9" s="1"/>
  <c r="B2000" i="9" s="1"/>
  <c r="B2001" i="9" s="1"/>
  <c r="B2002" i="9" s="1"/>
  <c r="B2003" i="9" s="1"/>
  <c r="B2004" i="9" s="1"/>
  <c r="B2005" i="9" s="1"/>
  <c r="B2006" i="9" s="1"/>
  <c r="B2007" i="9" s="1"/>
  <c r="B2008" i="9" s="1"/>
  <c r="B2009" i="9" s="1"/>
  <c r="B2010" i="9" s="1"/>
  <c r="B2011" i="9" s="1"/>
  <c r="B2012" i="9" s="1"/>
  <c r="B2013" i="9" s="1"/>
  <c r="B2014" i="9" s="1"/>
  <c r="B2015" i="9" s="1"/>
  <c r="B2016" i="9" s="1"/>
  <c r="B2017" i="9" s="1"/>
  <c r="B2018" i="9" s="1"/>
  <c r="B2019" i="9" s="1"/>
  <c r="B2020" i="9" s="1"/>
  <c r="B2021" i="9" s="1"/>
  <c r="B2022" i="9" s="1"/>
  <c r="B2023" i="9" s="1"/>
  <c r="B2024" i="9" s="1"/>
  <c r="B2025" i="9" s="1"/>
  <c r="B2026" i="9" s="1"/>
  <c r="B2027" i="9" s="1"/>
  <c r="B2028" i="9" s="1"/>
  <c r="B2029" i="9" s="1"/>
  <c r="B2030" i="9" s="1"/>
  <c r="B2031" i="9" s="1"/>
  <c r="B2032" i="9" s="1"/>
  <c r="B2033" i="9" s="1"/>
  <c r="B2034" i="9" s="1"/>
  <c r="B2035" i="9" s="1"/>
  <c r="B2036" i="9" s="1"/>
  <c r="B2037" i="9" s="1"/>
  <c r="B2038" i="9" s="1"/>
  <c r="B2039" i="9" s="1"/>
  <c r="B2040" i="9" s="1"/>
  <c r="B2041" i="9" s="1"/>
  <c r="B2042" i="9" s="1"/>
  <c r="B2043" i="9" s="1"/>
  <c r="B2044" i="9" s="1"/>
  <c r="B2045" i="9" s="1"/>
  <c r="B2046" i="9" s="1"/>
  <c r="B2047" i="9" s="1"/>
  <c r="B2048" i="9" s="1"/>
  <c r="B2049" i="9" s="1"/>
  <c r="B2050" i="9" s="1"/>
  <c r="B2051" i="9" s="1"/>
  <c r="B2052" i="9" s="1"/>
  <c r="B2053" i="9" s="1"/>
  <c r="B2054" i="9" s="1"/>
  <c r="B2055" i="9" s="1"/>
  <c r="B2056" i="9" s="1"/>
  <c r="B2057" i="9" s="1"/>
  <c r="B2058" i="9" s="1"/>
  <c r="B2059" i="9" s="1"/>
  <c r="B2060" i="9" s="1"/>
  <c r="B2061" i="9" s="1"/>
  <c r="B2062" i="9" s="1"/>
  <c r="B2063" i="9" s="1"/>
  <c r="B2064" i="9" s="1"/>
  <c r="B2065" i="9" s="1"/>
  <c r="B2066" i="9" s="1"/>
  <c r="B2067" i="9" s="1"/>
  <c r="B2068" i="9" s="1"/>
  <c r="B2069" i="9" s="1"/>
  <c r="B2070" i="9" s="1"/>
  <c r="B2071" i="9" s="1"/>
  <c r="B2072" i="9" s="1"/>
  <c r="B2073" i="9" s="1"/>
  <c r="B2074" i="9" s="1"/>
  <c r="B2075" i="9" s="1"/>
  <c r="B2076" i="9" s="1"/>
  <c r="B2077" i="9" s="1"/>
  <c r="B2078" i="9" s="1"/>
  <c r="B2079" i="9" s="1"/>
  <c r="B2080" i="9" s="1"/>
  <c r="B2081" i="9" s="1"/>
  <c r="B2082" i="9" s="1"/>
  <c r="B2083" i="9" s="1"/>
  <c r="B2084" i="9" s="1"/>
  <c r="B2085" i="9" s="1"/>
  <c r="B2086" i="9" s="1"/>
  <c r="B2087" i="9" s="1"/>
  <c r="B2088" i="9" s="1"/>
  <c r="B2089" i="9" s="1"/>
  <c r="B2090" i="9" s="1"/>
  <c r="B2091" i="9" s="1"/>
  <c r="B2092" i="9" s="1"/>
  <c r="B2093" i="9" s="1"/>
  <c r="B2094" i="9" s="1"/>
  <c r="B2095" i="9" s="1"/>
  <c r="B2096" i="9" s="1"/>
  <c r="B2097" i="9" s="1"/>
  <c r="B2098" i="9" s="1"/>
  <c r="B2099" i="9" s="1"/>
  <c r="B2100" i="9" s="1"/>
  <c r="B2101" i="9" s="1"/>
  <c r="B2102" i="9" s="1"/>
  <c r="B2103" i="9" s="1"/>
  <c r="B2104" i="9" s="1"/>
  <c r="B2105" i="9" s="1"/>
  <c r="B2106" i="9" s="1"/>
  <c r="B2107" i="9" s="1"/>
  <c r="B2108" i="9" s="1"/>
  <c r="B2109" i="9" s="1"/>
  <c r="B2110" i="9" s="1"/>
  <c r="B2111" i="9" s="1"/>
  <c r="B2112" i="9" s="1"/>
  <c r="B2113" i="9" s="1"/>
  <c r="B2114" i="9" s="1"/>
  <c r="B2115" i="9" s="1"/>
  <c r="B2116" i="9" s="1"/>
  <c r="B2117" i="9" s="1"/>
  <c r="B2118" i="9" s="1"/>
  <c r="B2119" i="9" s="1"/>
  <c r="B2120" i="9" s="1"/>
  <c r="B2121" i="9" s="1"/>
  <c r="B2122" i="9" s="1"/>
  <c r="B2123" i="9" s="1"/>
  <c r="B2124" i="9" s="1"/>
  <c r="B2125" i="9" s="1"/>
  <c r="B2126" i="9" s="1"/>
  <c r="B2127" i="9" s="1"/>
  <c r="B2128" i="9" s="1"/>
  <c r="B2129" i="9" s="1"/>
  <c r="B2130" i="9" s="1"/>
  <c r="B2131" i="9" s="1"/>
  <c r="B2132" i="9" s="1"/>
  <c r="B2133" i="9" s="1"/>
  <c r="B2134" i="9" s="1"/>
  <c r="B2135" i="9" s="1"/>
  <c r="B2136" i="9" s="1"/>
  <c r="B2137" i="9" s="1"/>
  <c r="B2138" i="9" s="1"/>
  <c r="B2139" i="9" s="1"/>
  <c r="B2140" i="9" s="1"/>
  <c r="B2141" i="9" s="1"/>
  <c r="B2142" i="9" s="1"/>
  <c r="B2143" i="9" s="1"/>
  <c r="B2144" i="9" s="1"/>
  <c r="B2145" i="9" s="1"/>
  <c r="B2146" i="9" s="1"/>
  <c r="B2147" i="9" s="1"/>
  <c r="B2148" i="9" s="1"/>
  <c r="B2149" i="9" s="1"/>
  <c r="B2150" i="9" s="1"/>
  <c r="B2151" i="9" s="1"/>
  <c r="B2152" i="9" s="1"/>
  <c r="B2153" i="9" s="1"/>
  <c r="B2154" i="9" s="1"/>
  <c r="B2155" i="9" s="1"/>
  <c r="B2156" i="9" s="1"/>
  <c r="B2157" i="9" s="1"/>
  <c r="B2158" i="9" s="1"/>
  <c r="B2159" i="9" s="1"/>
  <c r="B2160" i="9" s="1"/>
  <c r="B2161" i="9" s="1"/>
  <c r="B2162" i="9" s="1"/>
  <c r="B2163" i="9" s="1"/>
  <c r="B2164" i="9" s="1"/>
  <c r="B2165" i="9" s="1"/>
  <c r="B2166" i="9" s="1"/>
  <c r="B2167" i="9" s="1"/>
  <c r="B2168" i="9" s="1"/>
  <c r="B2169" i="9" s="1"/>
  <c r="B2170" i="9" s="1"/>
  <c r="B2171" i="9" s="1"/>
  <c r="B2172" i="9" s="1"/>
  <c r="B2173" i="9" s="1"/>
  <c r="B2174" i="9" s="1"/>
  <c r="B2175" i="9" s="1"/>
  <c r="B2176" i="9" s="1"/>
  <c r="B2177" i="9" s="1"/>
  <c r="B2178" i="9" s="1"/>
  <c r="B2179" i="9" s="1"/>
  <c r="B2180" i="9" s="1"/>
  <c r="B2181" i="9" s="1"/>
  <c r="B2182" i="9" s="1"/>
  <c r="B2183" i="9" s="1"/>
  <c r="B2184" i="9" s="1"/>
  <c r="B2185" i="9" s="1"/>
  <c r="B2186" i="9" s="1"/>
  <c r="B2187" i="9" s="1"/>
  <c r="B2188" i="9" s="1"/>
  <c r="B2189" i="9" s="1"/>
  <c r="B2190" i="9" s="1"/>
  <c r="B2191" i="9" s="1"/>
  <c r="B2192" i="9" s="1"/>
  <c r="B2193" i="9" s="1"/>
  <c r="B2194" i="9" s="1"/>
  <c r="B2195" i="9" s="1"/>
  <c r="B2196" i="9" s="1"/>
  <c r="B2197" i="9" s="1"/>
  <c r="B2198" i="9" s="1"/>
  <c r="B2199" i="9" s="1"/>
  <c r="B2200" i="9" s="1"/>
  <c r="B2201" i="9" s="1"/>
  <c r="B2202" i="9" s="1"/>
  <c r="B2203" i="9" s="1"/>
  <c r="B2204" i="9" s="1"/>
  <c r="B2205" i="9" s="1"/>
  <c r="B2206" i="9" s="1"/>
  <c r="B2207" i="9" s="1"/>
  <c r="B2208" i="9" s="1"/>
  <c r="B2209" i="9" s="1"/>
  <c r="B2210" i="9" s="1"/>
  <c r="B2211" i="9" s="1"/>
  <c r="B2212" i="9" s="1"/>
  <c r="B2213" i="9" s="1"/>
  <c r="B2214" i="9" s="1"/>
  <c r="B2215" i="9" s="1"/>
  <c r="B2216" i="9" s="1"/>
  <c r="B2217" i="9" s="1"/>
  <c r="B2218" i="9" s="1"/>
  <c r="B2219" i="9" s="1"/>
  <c r="B2220" i="9" s="1"/>
  <c r="B2221" i="9" s="1"/>
  <c r="B2222" i="9" s="1"/>
  <c r="B2223" i="9" s="1"/>
  <c r="B2224" i="9" s="1"/>
  <c r="B2225" i="9" s="1"/>
  <c r="B2226" i="9" s="1"/>
  <c r="B2227" i="9" s="1"/>
  <c r="B2228" i="9" s="1"/>
  <c r="B2229" i="9" s="1"/>
  <c r="B2230" i="9" s="1"/>
  <c r="B2231" i="9" s="1"/>
  <c r="B2232" i="9" s="1"/>
  <c r="B2233" i="9" s="1"/>
  <c r="B2234" i="9" s="1"/>
  <c r="B2235" i="9" s="1"/>
  <c r="B2236" i="9" s="1"/>
  <c r="B2237" i="9" s="1"/>
  <c r="B2238" i="9" s="1"/>
  <c r="B2239" i="9" s="1"/>
  <c r="B2240" i="9" s="1"/>
  <c r="B2241" i="9" s="1"/>
  <c r="B2242" i="9" s="1"/>
  <c r="B2243" i="9" s="1"/>
  <c r="B2244" i="9" s="1"/>
  <c r="B2245" i="9" s="1"/>
  <c r="B2246" i="9" s="1"/>
  <c r="B2247" i="9" s="1"/>
  <c r="B2248" i="9" s="1"/>
  <c r="B2249" i="9" s="1"/>
  <c r="B2250" i="9" s="1"/>
  <c r="B2251" i="9" s="1"/>
  <c r="B2252" i="9" s="1"/>
  <c r="B2253" i="9" s="1"/>
  <c r="B2254" i="9" s="1"/>
  <c r="B2255" i="9" s="1"/>
  <c r="B2256" i="9" s="1"/>
  <c r="B2257" i="9" s="1"/>
  <c r="B2258" i="9" s="1"/>
  <c r="B2259" i="9" s="1"/>
  <c r="B2260" i="9" s="1"/>
  <c r="B2261" i="9" s="1"/>
  <c r="B2262" i="9" s="1"/>
  <c r="B2263" i="9" s="1"/>
  <c r="B2264" i="9" s="1"/>
  <c r="B2265" i="9" s="1"/>
  <c r="B2266" i="9" s="1"/>
  <c r="B2267" i="9" s="1"/>
  <c r="B2268" i="9" s="1"/>
  <c r="B2269" i="9" s="1"/>
  <c r="B2270" i="9" s="1"/>
  <c r="B2271" i="9" s="1"/>
  <c r="B2272" i="9" s="1"/>
  <c r="B2273" i="9" s="1"/>
  <c r="B2274" i="9" s="1"/>
  <c r="B2275" i="9" s="1"/>
  <c r="B2276" i="9" s="1"/>
  <c r="B2277" i="9" s="1"/>
  <c r="B2278" i="9" s="1"/>
  <c r="B2279" i="9" s="1"/>
  <c r="B2280" i="9" s="1"/>
  <c r="B2281" i="9" s="1"/>
  <c r="B2282" i="9" s="1"/>
  <c r="B2283" i="9" s="1"/>
  <c r="B2284" i="9" s="1"/>
  <c r="B2285" i="9" s="1"/>
  <c r="B2286" i="9" s="1"/>
  <c r="B2287" i="9" s="1"/>
  <c r="B2288" i="9" s="1"/>
  <c r="B2289" i="9" s="1"/>
  <c r="B2290" i="9" s="1"/>
  <c r="B2291" i="9" s="1"/>
  <c r="B2292" i="9" s="1"/>
  <c r="B2293" i="9" s="1"/>
  <c r="B2294" i="9" s="1"/>
  <c r="B2295" i="9" s="1"/>
  <c r="B2296" i="9" s="1"/>
  <c r="B2297" i="9" s="1"/>
  <c r="B2298" i="9" s="1"/>
  <c r="B2299" i="9" s="1"/>
  <c r="B2300" i="9" s="1"/>
  <c r="B2301" i="9" s="1"/>
  <c r="B2302" i="9" s="1"/>
  <c r="B2303" i="9" s="1"/>
  <c r="B2304" i="9" s="1"/>
  <c r="B2305" i="9" s="1"/>
  <c r="B2306" i="9" s="1"/>
  <c r="B2307" i="9" s="1"/>
  <c r="B2308" i="9" s="1"/>
  <c r="B2309" i="9" s="1"/>
  <c r="B2310" i="9" s="1"/>
  <c r="B2311" i="9" s="1"/>
  <c r="B2312" i="9" s="1"/>
  <c r="B2313" i="9" s="1"/>
  <c r="B2314" i="9" s="1"/>
  <c r="B2315" i="9" s="1"/>
  <c r="B2316" i="9" s="1"/>
  <c r="B2317" i="9" s="1"/>
  <c r="B2318" i="9" s="1"/>
  <c r="B2319" i="9" s="1"/>
  <c r="B2320" i="9" s="1"/>
  <c r="B2321" i="9" s="1"/>
  <c r="B2322" i="9" s="1"/>
  <c r="B2323" i="9" s="1"/>
  <c r="B2324" i="9" s="1"/>
  <c r="B2325" i="9" s="1"/>
  <c r="B2326" i="9" s="1"/>
  <c r="B2327" i="9" s="1"/>
  <c r="B2328" i="9" s="1"/>
  <c r="B2329" i="9" s="1"/>
  <c r="B2330" i="9" s="1"/>
  <c r="B2331" i="9" s="1"/>
  <c r="B2332" i="9" s="1"/>
  <c r="B2333" i="9" s="1"/>
  <c r="B2334" i="9" s="1"/>
  <c r="B2335" i="9" s="1"/>
  <c r="B2336" i="9" s="1"/>
  <c r="B2337" i="9" s="1"/>
  <c r="B2338" i="9" s="1"/>
  <c r="B2339" i="9" s="1"/>
  <c r="B2340" i="9" s="1"/>
  <c r="B2341" i="9" s="1"/>
  <c r="B2342" i="9" s="1"/>
  <c r="B2343" i="9" s="1"/>
  <c r="B2344" i="9" s="1"/>
  <c r="B2345" i="9" s="1"/>
  <c r="B2346" i="9" s="1"/>
  <c r="B2347" i="9" s="1"/>
  <c r="B2348" i="9" s="1"/>
  <c r="B2349" i="9" s="1"/>
  <c r="B2350" i="9" s="1"/>
  <c r="B2351" i="9" s="1"/>
  <c r="B2352" i="9" s="1"/>
  <c r="B2353" i="9" s="1"/>
  <c r="B2354" i="9" s="1"/>
  <c r="B2355" i="9" s="1"/>
  <c r="B2356" i="9" s="1"/>
  <c r="B2357" i="9" s="1"/>
  <c r="B2358" i="9" s="1"/>
  <c r="B2359" i="9" s="1"/>
  <c r="B2360" i="9" s="1"/>
  <c r="B2361" i="9" s="1"/>
  <c r="B2362" i="9" s="1"/>
  <c r="B2363" i="9" s="1"/>
  <c r="B2364" i="9" s="1"/>
  <c r="B2365" i="9" s="1"/>
  <c r="B2366" i="9" s="1"/>
  <c r="B2367" i="9" s="1"/>
  <c r="B2368" i="9" s="1"/>
  <c r="B2369" i="9" s="1"/>
  <c r="B2370" i="9" s="1"/>
  <c r="B2371" i="9" s="1"/>
  <c r="B2372" i="9" s="1"/>
  <c r="B2373" i="9" s="1"/>
  <c r="B2374" i="9" s="1"/>
  <c r="B2375" i="9" s="1"/>
  <c r="B2376" i="9" s="1"/>
  <c r="B2377" i="9" s="1"/>
  <c r="B2378" i="9" s="1"/>
  <c r="B2379" i="9" s="1"/>
  <c r="B2380" i="9" s="1"/>
  <c r="B2381" i="9" s="1"/>
  <c r="B2382" i="9" s="1"/>
  <c r="B2383" i="9" s="1"/>
  <c r="B2384" i="9" s="1"/>
  <c r="B2385" i="9" s="1"/>
  <c r="B2386" i="9" s="1"/>
  <c r="B2387" i="9" s="1"/>
  <c r="B2388" i="9" s="1"/>
  <c r="B2389" i="9" s="1"/>
  <c r="B2390" i="9" s="1"/>
  <c r="B2391" i="9" s="1"/>
  <c r="B2392" i="9" s="1"/>
  <c r="B2393" i="9" s="1"/>
  <c r="B2394" i="9" s="1"/>
  <c r="B2395" i="9" s="1"/>
  <c r="B2396" i="9" s="1"/>
  <c r="B2397" i="9" s="1"/>
  <c r="B2398" i="9" s="1"/>
  <c r="B2399" i="9" s="1"/>
  <c r="B2400" i="9" s="1"/>
  <c r="B2401" i="9" s="1"/>
  <c r="B2402" i="9" s="1"/>
  <c r="B2403" i="9" s="1"/>
  <c r="B2404" i="9" s="1"/>
  <c r="B2405" i="9" s="1"/>
  <c r="B2406" i="9" s="1"/>
  <c r="B2407" i="9" s="1"/>
  <c r="B2408" i="9" s="1"/>
  <c r="B2409" i="9" s="1"/>
  <c r="B2410" i="9" s="1"/>
  <c r="B2411" i="9" s="1"/>
  <c r="B2412" i="9" s="1"/>
  <c r="B2413" i="9" s="1"/>
  <c r="B2414" i="9" s="1"/>
  <c r="B2415" i="9" s="1"/>
  <c r="B2416" i="9" s="1"/>
  <c r="B2417" i="9" s="1"/>
  <c r="B2418" i="9" s="1"/>
  <c r="B2419" i="9" s="1"/>
  <c r="B2420" i="9" s="1"/>
  <c r="B2421" i="9" s="1"/>
  <c r="B2422" i="9" s="1"/>
  <c r="B2423" i="9" s="1"/>
  <c r="B2424" i="9" s="1"/>
  <c r="B2425" i="9" s="1"/>
  <c r="B2426" i="9" s="1"/>
  <c r="B2427" i="9" s="1"/>
  <c r="B2428" i="9" s="1"/>
  <c r="B2429" i="9" s="1"/>
  <c r="B2430" i="9" s="1"/>
  <c r="B2431" i="9" s="1"/>
  <c r="B2432" i="9" s="1"/>
  <c r="B2433" i="9" s="1"/>
  <c r="B2434" i="9" s="1"/>
  <c r="B2435" i="9" s="1"/>
  <c r="B2436" i="9" s="1"/>
  <c r="B2437" i="9" s="1"/>
  <c r="B2438" i="9" s="1"/>
  <c r="B2439" i="9" s="1"/>
  <c r="B2440" i="9" s="1"/>
  <c r="B2441" i="9" s="1"/>
  <c r="B2442" i="9" s="1"/>
  <c r="B2443" i="9" s="1"/>
  <c r="B2444" i="9" s="1"/>
  <c r="B2445" i="9" s="1"/>
  <c r="B2446" i="9" s="1"/>
  <c r="B2447" i="9" s="1"/>
  <c r="B2448" i="9" s="1"/>
  <c r="B2449" i="9" s="1"/>
  <c r="B2450" i="9" s="1"/>
  <c r="B2451" i="9" s="1"/>
  <c r="B2452" i="9" s="1"/>
  <c r="B2453" i="9" s="1"/>
  <c r="B2454" i="9" s="1"/>
  <c r="B2455" i="9" s="1"/>
  <c r="B2456" i="9" s="1"/>
  <c r="B2457" i="9" s="1"/>
  <c r="B2458" i="9" s="1"/>
  <c r="B2459" i="9" s="1"/>
  <c r="B2460" i="9" s="1"/>
  <c r="B2461" i="9" s="1"/>
  <c r="B2462" i="9" s="1"/>
  <c r="B2463" i="9" s="1"/>
  <c r="B2464" i="9" s="1"/>
  <c r="B2465" i="9" s="1"/>
  <c r="B2466" i="9" s="1"/>
  <c r="B2467" i="9" s="1"/>
  <c r="B2468" i="9" s="1"/>
  <c r="B2469" i="9" s="1"/>
  <c r="B2470" i="9" s="1"/>
  <c r="B2471" i="9" s="1"/>
  <c r="B2472" i="9" s="1"/>
  <c r="B2473" i="9" s="1"/>
  <c r="B2474" i="9" s="1"/>
  <c r="B2475" i="9" s="1"/>
  <c r="B2476" i="9" s="1"/>
  <c r="B2477" i="9" s="1"/>
  <c r="B2478" i="9" s="1"/>
  <c r="B2479" i="9" s="1"/>
  <c r="B2480" i="9" s="1"/>
  <c r="B2481" i="9" s="1"/>
  <c r="B2482" i="9" s="1"/>
  <c r="B2483" i="9" s="1"/>
  <c r="B2484" i="9" s="1"/>
  <c r="B2485" i="9" s="1"/>
  <c r="B2486" i="9" s="1"/>
  <c r="B2487" i="9" s="1"/>
  <c r="B2488" i="9" s="1"/>
  <c r="B2489" i="9" s="1"/>
  <c r="B2490" i="9" s="1"/>
  <c r="B2491" i="9" s="1"/>
  <c r="B2492" i="9" s="1"/>
  <c r="B2493" i="9" s="1"/>
  <c r="B2494" i="9" s="1"/>
  <c r="B2495" i="9" s="1"/>
  <c r="B2496" i="9" s="1"/>
  <c r="B2497" i="9" s="1"/>
  <c r="B2498" i="9" s="1"/>
  <c r="B2499" i="9" s="1"/>
  <c r="B2500" i="9" s="1"/>
  <c r="B2501" i="9" s="1"/>
  <c r="B2502" i="9" s="1"/>
  <c r="B2503" i="9" s="1"/>
  <c r="B2504" i="9" s="1"/>
  <c r="B2505" i="9" s="1"/>
  <c r="B2506" i="9" s="1"/>
  <c r="B2507" i="9" s="1"/>
  <c r="B2508" i="9" s="1"/>
  <c r="B2509" i="9" s="1"/>
  <c r="B2510" i="9" s="1"/>
  <c r="B2511" i="9" s="1"/>
  <c r="B2512" i="9" s="1"/>
  <c r="B2513" i="9" s="1"/>
  <c r="B2514" i="9" s="1"/>
  <c r="B2515" i="9" s="1"/>
  <c r="B2516" i="9" s="1"/>
  <c r="B2517" i="9" s="1"/>
  <c r="B2518" i="9" s="1"/>
  <c r="B2519" i="9" s="1"/>
  <c r="B2520" i="9" s="1"/>
  <c r="B2521" i="9" s="1"/>
  <c r="B2522" i="9" s="1"/>
  <c r="B2523" i="9" s="1"/>
  <c r="B2524" i="9" s="1"/>
  <c r="B2525" i="9" s="1"/>
  <c r="B2526" i="9" s="1"/>
  <c r="B2527" i="9" s="1"/>
  <c r="B2528" i="9" s="1"/>
  <c r="B2529" i="9" s="1"/>
  <c r="B2530" i="9" s="1"/>
  <c r="B2531" i="9" s="1"/>
  <c r="B2532" i="9" s="1"/>
  <c r="B2533" i="9" s="1"/>
  <c r="B2534" i="9" s="1"/>
  <c r="B2535" i="9" s="1"/>
  <c r="B2536" i="9" s="1"/>
  <c r="B2537" i="9" s="1"/>
  <c r="B2538" i="9" s="1"/>
  <c r="B2539" i="9" s="1"/>
  <c r="B2540" i="9" s="1"/>
  <c r="B2541" i="9" s="1"/>
  <c r="B2542" i="9" s="1"/>
  <c r="B2543" i="9" s="1"/>
  <c r="B2544" i="9" s="1"/>
  <c r="B2545" i="9" s="1"/>
  <c r="B2546" i="9" s="1"/>
  <c r="B2547" i="9" s="1"/>
  <c r="B2548" i="9" s="1"/>
  <c r="B2549" i="9" s="1"/>
  <c r="B2550" i="9" s="1"/>
  <c r="B2551" i="9" s="1"/>
  <c r="B2552" i="9" s="1"/>
  <c r="B2553" i="9" s="1"/>
  <c r="B2554" i="9" s="1"/>
  <c r="B2555" i="9" s="1"/>
  <c r="B2556" i="9" s="1"/>
  <c r="B2557" i="9" s="1"/>
  <c r="B2558" i="9" s="1"/>
  <c r="B2559" i="9" s="1"/>
  <c r="B2560" i="9" s="1"/>
  <c r="B2561" i="9" s="1"/>
  <c r="B2562" i="9" s="1"/>
  <c r="B2563" i="9" s="1"/>
  <c r="B2564" i="9" s="1"/>
  <c r="B2565" i="9" s="1"/>
  <c r="B2566" i="9" s="1"/>
  <c r="B2567" i="9" s="1"/>
  <c r="B2568" i="9" s="1"/>
  <c r="B2569" i="9" s="1"/>
  <c r="B2570" i="9" s="1"/>
  <c r="B2571" i="9" s="1"/>
  <c r="B2572" i="9" s="1"/>
  <c r="B2573" i="9" s="1"/>
  <c r="B2574" i="9" s="1"/>
  <c r="B2575" i="9" s="1"/>
  <c r="B2576" i="9" s="1"/>
  <c r="B2577" i="9" s="1"/>
  <c r="B2578" i="9" s="1"/>
  <c r="B2579" i="9" s="1"/>
  <c r="B2580" i="9" s="1"/>
  <c r="B2581" i="9" s="1"/>
  <c r="B2582" i="9" s="1"/>
  <c r="B2583" i="9" s="1"/>
  <c r="B2584" i="9" s="1"/>
  <c r="B2585" i="9" s="1"/>
  <c r="B2586" i="9" s="1"/>
  <c r="B2587" i="9" s="1"/>
  <c r="B2588" i="9" s="1"/>
  <c r="B2589" i="9" s="1"/>
  <c r="B2590" i="9" s="1"/>
  <c r="B2591" i="9" s="1"/>
  <c r="B2592" i="9" s="1"/>
  <c r="B2593" i="9" s="1"/>
  <c r="B2594" i="9" s="1"/>
  <c r="B2595" i="9" s="1"/>
  <c r="B2596" i="9" s="1"/>
  <c r="B2597" i="9" s="1"/>
  <c r="B2598" i="9" s="1"/>
  <c r="B2599" i="9" s="1"/>
  <c r="B2600" i="9" s="1"/>
  <c r="B2601" i="9" s="1"/>
  <c r="B2602" i="9" s="1"/>
  <c r="B2603" i="9" s="1"/>
  <c r="B2604" i="9" s="1"/>
  <c r="B2605" i="9" s="1"/>
  <c r="B2606" i="9" s="1"/>
  <c r="B2607" i="9" s="1"/>
  <c r="B2608" i="9" s="1"/>
  <c r="B2609" i="9" s="1"/>
  <c r="B2610" i="9" s="1"/>
  <c r="B2611" i="9" s="1"/>
  <c r="B2612" i="9" s="1"/>
  <c r="B2613" i="9" s="1"/>
  <c r="B2614" i="9" s="1"/>
  <c r="B2615" i="9" s="1"/>
  <c r="B2616" i="9" s="1"/>
  <c r="B2617" i="9" s="1"/>
  <c r="B2618" i="9" s="1"/>
  <c r="B2619" i="9" s="1"/>
  <c r="B2620" i="9" s="1"/>
  <c r="B2621" i="9" s="1"/>
  <c r="B2622" i="9" s="1"/>
  <c r="B2623" i="9" s="1"/>
  <c r="B2624" i="9" s="1"/>
  <c r="B2625" i="9" s="1"/>
  <c r="B2626" i="9" s="1"/>
  <c r="B2627" i="9" s="1"/>
  <c r="B2628" i="9" s="1"/>
  <c r="B2629" i="9" s="1"/>
  <c r="B2630" i="9" s="1"/>
  <c r="B2631" i="9" s="1"/>
  <c r="B2632" i="9" s="1"/>
  <c r="B2633" i="9" s="1"/>
  <c r="B2634" i="9" s="1"/>
  <c r="B2635" i="9" s="1"/>
  <c r="B2636" i="9" s="1"/>
  <c r="B2637" i="9" s="1"/>
  <c r="B2638" i="9" s="1"/>
  <c r="B2639" i="9" s="1"/>
  <c r="B2640" i="9" s="1"/>
  <c r="B2641" i="9" s="1"/>
  <c r="B2642" i="9" s="1"/>
  <c r="B2643" i="9" s="1"/>
  <c r="B2644" i="9" s="1"/>
  <c r="B2645" i="9" s="1"/>
  <c r="B2646" i="9" s="1"/>
  <c r="B2647" i="9" s="1"/>
  <c r="B2648" i="9" s="1"/>
  <c r="B2649" i="9" s="1"/>
  <c r="B2650" i="9" s="1"/>
  <c r="B2651" i="9" s="1"/>
  <c r="B2652" i="9" s="1"/>
  <c r="B2653" i="9" s="1"/>
  <c r="B2654" i="9" s="1"/>
  <c r="B2655" i="9" s="1"/>
  <c r="B2656" i="9" s="1"/>
  <c r="B2657" i="9" s="1"/>
  <c r="B2658" i="9" s="1"/>
  <c r="B2659" i="9" s="1"/>
  <c r="B2660" i="9" s="1"/>
  <c r="B2661" i="9" s="1"/>
  <c r="B2662" i="9" s="1"/>
  <c r="B2663" i="9" s="1"/>
  <c r="B2664" i="9" s="1"/>
  <c r="B2665" i="9" s="1"/>
  <c r="B2666" i="9" s="1"/>
  <c r="B2667" i="9" s="1"/>
  <c r="B2668" i="9" s="1"/>
  <c r="B2669" i="9" s="1"/>
  <c r="B2670" i="9" s="1"/>
  <c r="B2671" i="9" s="1"/>
  <c r="B2672" i="9" s="1"/>
  <c r="B2673" i="9" s="1"/>
  <c r="B2674" i="9" s="1"/>
  <c r="B2675" i="9" s="1"/>
  <c r="B2676" i="9" s="1"/>
  <c r="B2677" i="9" s="1"/>
  <c r="B2678" i="9" s="1"/>
  <c r="B2679" i="9" s="1"/>
  <c r="B2680" i="9" s="1"/>
  <c r="B2681" i="9" s="1"/>
  <c r="B2682" i="9" s="1"/>
  <c r="B2683" i="9" s="1"/>
  <c r="B2684" i="9" s="1"/>
  <c r="B2685" i="9" s="1"/>
  <c r="B2686" i="9" s="1"/>
  <c r="B2687" i="9" s="1"/>
  <c r="B2688" i="9" s="1"/>
  <c r="B2689" i="9" s="1"/>
  <c r="B2690" i="9" s="1"/>
  <c r="B2691" i="9" s="1"/>
  <c r="B2692" i="9" s="1"/>
  <c r="B2693" i="9" s="1"/>
  <c r="B2694" i="9" s="1"/>
  <c r="B2695" i="9" s="1"/>
  <c r="B2696" i="9" s="1"/>
  <c r="B2697" i="9" s="1"/>
  <c r="B2698" i="9" s="1"/>
  <c r="B2699" i="9" s="1"/>
  <c r="B2700" i="9" s="1"/>
  <c r="B2701" i="9" s="1"/>
  <c r="B2702" i="9" s="1"/>
  <c r="B2703" i="9" s="1"/>
  <c r="B2704" i="9" s="1"/>
  <c r="B2705" i="9" s="1"/>
  <c r="B2706" i="9" s="1"/>
  <c r="B2707" i="9" s="1"/>
  <c r="B2708" i="9" s="1"/>
  <c r="B2709" i="9" s="1"/>
  <c r="B2710" i="9" s="1"/>
  <c r="B2711" i="9" s="1"/>
  <c r="B2712" i="9" s="1"/>
  <c r="B2713" i="9" s="1"/>
  <c r="B2714" i="9" s="1"/>
  <c r="B2715" i="9" s="1"/>
  <c r="B2716" i="9" s="1"/>
  <c r="B2717" i="9" s="1"/>
  <c r="B2718" i="9" s="1"/>
  <c r="B2719" i="9" s="1"/>
  <c r="B2720" i="9" s="1"/>
  <c r="B2721" i="9" s="1"/>
  <c r="B2722" i="9" s="1"/>
  <c r="B2723" i="9" s="1"/>
  <c r="B2724" i="9" s="1"/>
  <c r="B2725" i="9" s="1"/>
  <c r="B2726" i="9" s="1"/>
  <c r="B2727" i="9" s="1"/>
  <c r="B2728" i="9" s="1"/>
  <c r="B2729" i="9" s="1"/>
  <c r="B2730" i="9" s="1"/>
  <c r="B2731" i="9" s="1"/>
  <c r="B2732" i="9" s="1"/>
  <c r="B2733" i="9" s="1"/>
  <c r="B2734" i="9" s="1"/>
  <c r="B2735" i="9" s="1"/>
  <c r="B2736" i="9" s="1"/>
  <c r="B2737" i="9" s="1"/>
  <c r="B2738" i="9" s="1"/>
  <c r="B2739" i="9" s="1"/>
  <c r="B2740" i="9" s="1"/>
  <c r="B2741" i="9" s="1"/>
  <c r="B2742" i="9" s="1"/>
  <c r="B2743" i="9" s="1"/>
  <c r="B2744" i="9" s="1"/>
  <c r="B2745" i="9" s="1"/>
  <c r="B2746" i="9" s="1"/>
  <c r="B2747" i="9" s="1"/>
  <c r="B2748" i="9" s="1"/>
  <c r="B2749" i="9" s="1"/>
  <c r="B2750" i="9" s="1"/>
  <c r="B2751" i="9" s="1"/>
  <c r="B2752" i="9" s="1"/>
  <c r="B2753" i="9" s="1"/>
  <c r="B2754" i="9" s="1"/>
  <c r="B2755" i="9" s="1"/>
  <c r="B2756" i="9" s="1"/>
  <c r="B2757" i="9" s="1"/>
  <c r="B2758" i="9" s="1"/>
  <c r="B2759" i="9" s="1"/>
  <c r="B2760" i="9" s="1"/>
  <c r="B2761" i="9" s="1"/>
  <c r="B2762" i="9" s="1"/>
  <c r="B2763" i="9" s="1"/>
  <c r="B2764" i="9" s="1"/>
  <c r="B2765" i="9" s="1"/>
  <c r="B2766" i="9" s="1"/>
  <c r="B2767" i="9" s="1"/>
  <c r="B2768" i="9" s="1"/>
  <c r="B2769" i="9" s="1"/>
  <c r="B2770" i="9" s="1"/>
  <c r="B2771" i="9" s="1"/>
  <c r="B2772" i="9" s="1"/>
  <c r="B2773" i="9" s="1"/>
  <c r="B2774" i="9" s="1"/>
  <c r="B2775" i="9" s="1"/>
  <c r="B2776" i="9" s="1"/>
  <c r="B2777" i="9" s="1"/>
  <c r="B2778" i="9" s="1"/>
  <c r="B2779" i="9" s="1"/>
  <c r="B2780" i="9" s="1"/>
  <c r="B2781" i="9" s="1"/>
  <c r="B2782" i="9" s="1"/>
  <c r="B2783" i="9" s="1"/>
  <c r="B2784" i="9" s="1"/>
  <c r="B2785" i="9" s="1"/>
  <c r="B2786" i="9" s="1"/>
  <c r="B2787" i="9" s="1"/>
  <c r="B2788" i="9" s="1"/>
  <c r="B2789" i="9" s="1"/>
  <c r="B2790" i="9" s="1"/>
  <c r="B2791" i="9" s="1"/>
  <c r="B2792" i="9" s="1"/>
  <c r="B2793" i="9" s="1"/>
  <c r="B2794" i="9" s="1"/>
  <c r="B2795" i="9" s="1"/>
  <c r="B2796" i="9" s="1"/>
  <c r="B2797" i="9" s="1"/>
  <c r="B2798" i="9" s="1"/>
  <c r="B2799" i="9" s="1"/>
  <c r="B2800" i="9" s="1"/>
  <c r="B2801" i="9" s="1"/>
  <c r="B2802" i="9" s="1"/>
  <c r="B2803" i="9" s="1"/>
  <c r="B2804" i="9" s="1"/>
  <c r="B2805" i="9" s="1"/>
  <c r="B2806" i="9" s="1"/>
  <c r="B2807" i="9" s="1"/>
  <c r="B2808" i="9" s="1"/>
  <c r="B2809" i="9" s="1"/>
  <c r="B2810" i="9" s="1"/>
  <c r="B2811" i="9" s="1"/>
  <c r="B2812" i="9" s="1"/>
  <c r="B2813" i="9" s="1"/>
  <c r="B2814" i="9" s="1"/>
  <c r="B2815" i="9" s="1"/>
  <c r="B2816" i="9" s="1"/>
  <c r="B2817" i="9" s="1"/>
  <c r="B2818" i="9" s="1"/>
  <c r="B2819" i="9" s="1"/>
  <c r="B2820" i="9" s="1"/>
  <c r="B2821" i="9" s="1"/>
  <c r="B2822" i="9" s="1"/>
  <c r="B2823" i="9" s="1"/>
  <c r="B2824" i="9" s="1"/>
  <c r="B2825" i="9" s="1"/>
  <c r="B2826" i="9" s="1"/>
  <c r="B2827" i="9" s="1"/>
  <c r="B2828" i="9" s="1"/>
  <c r="B2829" i="9" s="1"/>
  <c r="B2830" i="9" s="1"/>
  <c r="B2831" i="9" s="1"/>
  <c r="B2832" i="9" s="1"/>
  <c r="B2833" i="9" s="1"/>
  <c r="B2834" i="9" s="1"/>
  <c r="B2835" i="9" s="1"/>
  <c r="B2836" i="9" s="1"/>
  <c r="B2837" i="9" s="1"/>
  <c r="B2838" i="9" s="1"/>
  <c r="B2839" i="9" s="1"/>
  <c r="B2840" i="9" s="1"/>
  <c r="B2841" i="9" s="1"/>
  <c r="B2842" i="9" s="1"/>
  <c r="B2843" i="9" s="1"/>
  <c r="B2844" i="9" s="1"/>
  <c r="B2845" i="9" s="1"/>
  <c r="B2846" i="9" s="1"/>
  <c r="B2847" i="9" s="1"/>
  <c r="B2848" i="9" s="1"/>
  <c r="B2849" i="9" s="1"/>
  <c r="B2850" i="9" s="1"/>
  <c r="B2851" i="9" s="1"/>
  <c r="B2852" i="9" s="1"/>
  <c r="B2853" i="9" s="1"/>
  <c r="B2854" i="9" s="1"/>
  <c r="B2855" i="9" s="1"/>
  <c r="B2856" i="9" s="1"/>
  <c r="B2857" i="9" s="1"/>
  <c r="B2858" i="9" s="1"/>
  <c r="B2859" i="9" s="1"/>
  <c r="B2860" i="9" s="1"/>
  <c r="B2861" i="9" s="1"/>
  <c r="B2862" i="9" s="1"/>
  <c r="B2863" i="9" s="1"/>
  <c r="B2864" i="9" s="1"/>
  <c r="B2865" i="9" s="1"/>
  <c r="B2866" i="9" s="1"/>
  <c r="B2867" i="9" s="1"/>
  <c r="B2868" i="9" s="1"/>
  <c r="B2869" i="9" s="1"/>
  <c r="B2870" i="9" s="1"/>
  <c r="B2871" i="9" s="1"/>
  <c r="B2872" i="9" s="1"/>
  <c r="B2873" i="9" s="1"/>
  <c r="B2874" i="9" s="1"/>
  <c r="B2875" i="9" s="1"/>
  <c r="B2876" i="9" s="1"/>
  <c r="B2877" i="9" s="1"/>
  <c r="B2878" i="9" s="1"/>
  <c r="B2879" i="9" s="1"/>
  <c r="B2880" i="9" s="1"/>
  <c r="B2881" i="9" s="1"/>
  <c r="B2882" i="9" s="1"/>
  <c r="B2883" i="9" s="1"/>
  <c r="B2884" i="9" s="1"/>
  <c r="B2885" i="9" s="1"/>
  <c r="B2886" i="9" s="1"/>
  <c r="B2887" i="9" s="1"/>
  <c r="B2888" i="9" s="1"/>
  <c r="B2889" i="9" s="1"/>
  <c r="B2890" i="9" s="1"/>
  <c r="B2891" i="9" s="1"/>
  <c r="B2892" i="9" s="1"/>
  <c r="B2893" i="9" s="1"/>
  <c r="B2894" i="9" s="1"/>
  <c r="B2895" i="9" s="1"/>
  <c r="B2896" i="9" s="1"/>
  <c r="B2897" i="9" s="1"/>
  <c r="B2898" i="9" s="1"/>
  <c r="B2899" i="9" s="1"/>
  <c r="B2900" i="9" s="1"/>
  <c r="B2901" i="9" s="1"/>
  <c r="B2902" i="9" s="1"/>
  <c r="B2903" i="9" s="1"/>
  <c r="B2904" i="9" s="1"/>
  <c r="B2905" i="9" s="1"/>
  <c r="B2906" i="9" s="1"/>
  <c r="B2907" i="9" s="1"/>
  <c r="B2908" i="9" s="1"/>
  <c r="B2909" i="9" s="1"/>
  <c r="B2910" i="9" s="1"/>
  <c r="B2911" i="9" s="1"/>
  <c r="B2912" i="9" s="1"/>
  <c r="B2913" i="9" s="1"/>
  <c r="B2914" i="9" s="1"/>
  <c r="B2915" i="9" s="1"/>
  <c r="B2916" i="9" s="1"/>
  <c r="B2917" i="9" s="1"/>
  <c r="B2918" i="9" s="1"/>
  <c r="B2919" i="9" s="1"/>
  <c r="B2920" i="9" s="1"/>
  <c r="B2921" i="9" s="1"/>
  <c r="B2922" i="9" s="1"/>
  <c r="B2923" i="9" s="1"/>
  <c r="B2924" i="9" s="1"/>
  <c r="B2925" i="9" s="1"/>
  <c r="B2926" i="9" s="1"/>
  <c r="B2927" i="9" s="1"/>
  <c r="B2928" i="9" s="1"/>
  <c r="B2929" i="9" s="1"/>
  <c r="B2930" i="9" s="1"/>
  <c r="B2931" i="9" s="1"/>
  <c r="B2932" i="9" s="1"/>
  <c r="B2933" i="9" s="1"/>
  <c r="B2934" i="9" s="1"/>
  <c r="B2935" i="9" s="1"/>
  <c r="B2936" i="9" s="1"/>
  <c r="B2937" i="9" s="1"/>
  <c r="B2938" i="9" s="1"/>
  <c r="B2939" i="9" s="1"/>
  <c r="B2940" i="9" s="1"/>
  <c r="B2941" i="9" s="1"/>
  <c r="B2942" i="9" s="1"/>
  <c r="B2943" i="9" s="1"/>
  <c r="B2944" i="9" s="1"/>
  <c r="B2945" i="9" s="1"/>
  <c r="B2946" i="9" s="1"/>
  <c r="B2947" i="9" s="1"/>
  <c r="B2948" i="9" s="1"/>
  <c r="B2949" i="9" s="1"/>
  <c r="B2950" i="9" s="1"/>
  <c r="B2951" i="9" s="1"/>
  <c r="B2952" i="9" s="1"/>
  <c r="B2953" i="9" s="1"/>
  <c r="B2954" i="9" s="1"/>
  <c r="B2955" i="9" s="1"/>
  <c r="B2956" i="9" s="1"/>
  <c r="B2957" i="9" s="1"/>
  <c r="B2958" i="9" s="1"/>
  <c r="B2959" i="9" s="1"/>
  <c r="B2960" i="9" s="1"/>
  <c r="B2961" i="9" s="1"/>
  <c r="B2962" i="9" s="1"/>
  <c r="B2963" i="9" s="1"/>
  <c r="B2964" i="9" s="1"/>
  <c r="B2965" i="9" s="1"/>
  <c r="B2966" i="9" s="1"/>
  <c r="B2967" i="9" s="1"/>
  <c r="B2968" i="9" s="1"/>
  <c r="B2969" i="9" s="1"/>
  <c r="B2970" i="9" s="1"/>
  <c r="B2971" i="9" s="1"/>
  <c r="B2972" i="9" s="1"/>
  <c r="B2973" i="9" s="1"/>
  <c r="B2974" i="9" s="1"/>
  <c r="B2975" i="9" s="1"/>
  <c r="B2976" i="9" s="1"/>
  <c r="B2977" i="9" s="1"/>
  <c r="B2978" i="9" s="1"/>
  <c r="B2979" i="9" s="1"/>
  <c r="B2980" i="9" s="1"/>
  <c r="B2981" i="9" s="1"/>
  <c r="B2982" i="9" s="1"/>
  <c r="B2983" i="9" s="1"/>
  <c r="B2984" i="9" s="1"/>
  <c r="B2985" i="9" s="1"/>
  <c r="B2986" i="9" s="1"/>
  <c r="B2987" i="9" s="1"/>
  <c r="B2988" i="9" s="1"/>
  <c r="B2989" i="9" s="1"/>
  <c r="B2990" i="9" s="1"/>
  <c r="B2991" i="9" s="1"/>
  <c r="B2992" i="9" s="1"/>
  <c r="B2993" i="9" s="1"/>
  <c r="B2994" i="9" s="1"/>
  <c r="B2995" i="9" s="1"/>
  <c r="B2996" i="9" s="1"/>
  <c r="B2997" i="9" s="1"/>
  <c r="B2998" i="9" s="1"/>
  <c r="B2999" i="9" s="1"/>
  <c r="B3000" i="9" s="1"/>
  <c r="B3001" i="9" s="1"/>
  <c r="B3002" i="9" s="1"/>
  <c r="B3003" i="9" s="1"/>
  <c r="B3004" i="9" s="1"/>
  <c r="C257" i="9"/>
  <c r="C3004" i="9"/>
  <c r="C3003" i="9"/>
  <c r="C3002" i="9"/>
  <c r="C3001" i="9"/>
  <c r="C3000" i="9"/>
  <c r="C2999" i="9"/>
  <c r="C2998" i="9"/>
  <c r="C2997" i="9"/>
  <c r="C2996" i="9"/>
  <c r="C2995" i="9"/>
  <c r="C2994" i="9"/>
  <c r="C2993" i="9"/>
  <c r="C2992" i="9"/>
  <c r="C2991" i="9"/>
  <c r="C2990" i="9"/>
  <c r="C2989" i="9"/>
  <c r="C2988" i="9"/>
  <c r="C2987" i="9"/>
  <c r="C2986" i="9"/>
  <c r="C2985" i="9"/>
  <c r="C2984" i="9"/>
  <c r="C2983" i="9"/>
  <c r="C2982" i="9"/>
  <c r="C2981" i="9"/>
  <c r="C2980" i="9"/>
  <c r="C2979" i="9"/>
  <c r="C2978" i="9"/>
  <c r="C2977" i="9"/>
  <c r="C2976" i="9"/>
  <c r="C2975" i="9"/>
  <c r="C2974" i="9"/>
  <c r="C2973" i="9"/>
  <c r="C2972" i="9"/>
  <c r="C2971" i="9"/>
  <c r="C2970" i="9"/>
  <c r="C2969" i="9"/>
  <c r="C2968" i="9"/>
  <c r="C2967" i="9"/>
  <c r="C2966" i="9"/>
  <c r="C2965" i="9"/>
  <c r="C2964" i="9"/>
  <c r="C2963" i="9"/>
  <c r="C2962" i="9"/>
  <c r="C2961" i="9"/>
  <c r="C2960" i="9"/>
  <c r="C2959" i="9"/>
  <c r="C2958" i="9"/>
  <c r="C2957" i="9"/>
  <c r="C2956" i="9"/>
  <c r="C2955" i="9"/>
  <c r="C2954" i="9"/>
  <c r="C2953" i="9"/>
  <c r="C2952" i="9"/>
  <c r="C2951" i="9"/>
  <c r="C2950" i="9"/>
  <c r="C2949" i="9"/>
  <c r="C2948" i="9"/>
  <c r="C2947" i="9"/>
  <c r="C2946" i="9"/>
  <c r="C2945" i="9"/>
  <c r="C2944" i="9"/>
  <c r="C2943" i="9"/>
  <c r="C2942" i="9"/>
  <c r="C2941" i="9"/>
  <c r="C2940" i="9"/>
  <c r="C2939" i="9"/>
  <c r="C2938" i="9"/>
  <c r="C2937" i="9"/>
  <c r="C2936" i="9"/>
  <c r="C2935" i="9"/>
  <c r="C2934" i="9"/>
  <c r="C2933" i="9"/>
  <c r="C2932" i="9"/>
  <c r="C2931" i="9"/>
  <c r="C2930" i="9"/>
  <c r="C2929" i="9"/>
  <c r="C2928" i="9"/>
  <c r="C2927" i="9"/>
  <c r="C2926" i="9"/>
  <c r="C2925" i="9"/>
  <c r="C2924" i="9"/>
  <c r="C2923" i="9"/>
  <c r="C2922" i="9"/>
  <c r="C2921" i="9"/>
  <c r="C2920" i="9"/>
  <c r="C2919" i="9"/>
  <c r="C2918" i="9"/>
  <c r="C2917" i="9"/>
  <c r="C2916" i="9"/>
  <c r="C2915" i="9"/>
  <c r="C2914" i="9"/>
  <c r="C2913" i="9"/>
  <c r="C2912" i="9"/>
  <c r="C2911" i="9"/>
  <c r="C2910" i="9"/>
  <c r="C2909" i="9"/>
  <c r="C2908" i="9"/>
  <c r="C2907" i="9"/>
  <c r="C2906" i="9"/>
  <c r="C2905" i="9"/>
  <c r="C2904" i="9"/>
  <c r="C2903" i="9"/>
  <c r="C2902" i="9"/>
  <c r="C2901" i="9"/>
  <c r="C2900" i="9"/>
  <c r="C2899" i="9"/>
  <c r="C2898" i="9"/>
  <c r="C2897" i="9"/>
  <c r="C2896" i="9"/>
  <c r="C2895" i="9"/>
  <c r="C2894" i="9"/>
  <c r="C2893" i="9"/>
  <c r="C2892" i="9"/>
  <c r="C2891" i="9"/>
  <c r="C2890" i="9"/>
  <c r="C2889" i="9"/>
  <c r="C2888" i="9"/>
  <c r="C2887" i="9"/>
  <c r="C2886" i="9"/>
  <c r="C2885" i="9"/>
  <c r="C2884" i="9"/>
  <c r="C2883" i="9"/>
  <c r="C2882" i="9"/>
  <c r="C2881" i="9"/>
  <c r="C2880" i="9"/>
  <c r="C2879" i="9"/>
  <c r="C2878" i="9"/>
  <c r="C2877" i="9"/>
  <c r="C2876" i="9"/>
  <c r="C2875" i="9"/>
  <c r="C2874" i="9"/>
  <c r="C2873" i="9"/>
  <c r="C2872" i="9"/>
  <c r="C2871" i="9"/>
  <c r="C2870" i="9"/>
  <c r="C2869" i="9"/>
  <c r="C2868" i="9"/>
  <c r="C2867" i="9"/>
  <c r="C2866" i="9"/>
  <c r="C2865" i="9"/>
  <c r="C2864" i="9"/>
  <c r="C2863" i="9"/>
  <c r="C2862" i="9"/>
  <c r="C2861" i="9"/>
  <c r="C2860" i="9"/>
  <c r="C2859" i="9"/>
  <c r="C2858" i="9"/>
  <c r="C2857" i="9"/>
  <c r="C2856" i="9"/>
  <c r="C2855" i="9"/>
  <c r="C2854" i="9"/>
  <c r="C2853" i="9"/>
  <c r="C2852" i="9"/>
  <c r="C2851" i="9"/>
  <c r="C2850" i="9"/>
  <c r="C2849" i="9"/>
  <c r="C2848" i="9"/>
  <c r="C2847" i="9"/>
  <c r="C2846" i="9"/>
  <c r="C2845" i="9"/>
  <c r="C2844" i="9"/>
  <c r="C2843" i="9"/>
  <c r="C2842" i="9"/>
  <c r="C2841" i="9"/>
  <c r="C2840" i="9"/>
  <c r="C2839" i="9"/>
  <c r="C2838" i="9"/>
  <c r="C2837" i="9"/>
  <c r="C2836" i="9"/>
  <c r="C2835" i="9"/>
  <c r="C2834" i="9"/>
  <c r="C2833" i="9"/>
  <c r="C2832" i="9"/>
  <c r="C2831" i="9"/>
  <c r="C2830" i="9"/>
  <c r="C2829" i="9"/>
  <c r="C2828" i="9"/>
  <c r="C2827" i="9"/>
  <c r="C2826" i="9"/>
  <c r="C2825" i="9"/>
  <c r="C2824" i="9"/>
  <c r="C2823" i="9"/>
  <c r="C2822" i="9"/>
  <c r="C2821" i="9"/>
  <c r="C2820" i="9"/>
  <c r="C2819" i="9"/>
  <c r="C2818" i="9"/>
  <c r="C2817" i="9"/>
  <c r="C2816" i="9"/>
  <c r="C2815" i="9"/>
  <c r="C2814" i="9"/>
  <c r="C2813" i="9"/>
  <c r="C2812" i="9"/>
  <c r="C2811" i="9"/>
  <c r="C2810" i="9"/>
  <c r="C2809" i="9"/>
  <c r="C2808" i="9"/>
  <c r="C2807" i="9"/>
  <c r="C2806" i="9"/>
  <c r="C2805" i="9"/>
  <c r="C2804" i="9"/>
  <c r="C2803" i="9"/>
  <c r="C2802" i="9"/>
  <c r="C2801" i="9"/>
  <c r="C2800" i="9"/>
  <c r="C2799" i="9"/>
  <c r="C2798" i="9"/>
  <c r="C2797" i="9"/>
  <c r="C2796" i="9"/>
  <c r="C2795" i="9"/>
  <c r="C2794" i="9"/>
  <c r="C2793" i="9"/>
  <c r="C2792" i="9"/>
  <c r="C2791" i="9"/>
  <c r="C2790" i="9"/>
  <c r="C2789" i="9"/>
  <c r="C2788" i="9"/>
  <c r="C2787" i="9"/>
  <c r="C2786" i="9"/>
  <c r="C2785" i="9"/>
  <c r="C2784" i="9"/>
  <c r="C2783" i="9"/>
  <c r="C2782" i="9"/>
  <c r="C2781" i="9"/>
  <c r="C2780" i="9"/>
  <c r="C2779" i="9"/>
  <c r="C2778" i="9"/>
  <c r="C2777" i="9"/>
  <c r="C2776" i="9"/>
  <c r="C2775" i="9"/>
  <c r="C2774" i="9"/>
  <c r="C2773" i="9"/>
  <c r="C2772" i="9"/>
  <c r="C2771" i="9"/>
  <c r="C2770" i="9"/>
  <c r="C2769" i="9"/>
  <c r="C2768" i="9"/>
  <c r="C2767" i="9"/>
  <c r="C2766" i="9"/>
  <c r="C2765" i="9"/>
  <c r="C2764" i="9"/>
  <c r="C2763" i="9"/>
  <c r="C2762" i="9"/>
  <c r="C2761" i="9"/>
  <c r="C2760" i="9"/>
  <c r="C2759" i="9"/>
  <c r="C2758" i="9"/>
  <c r="C2757" i="9"/>
  <c r="C2756" i="9"/>
  <c r="C2755" i="9"/>
  <c r="C2754" i="9"/>
  <c r="C2753" i="9"/>
  <c r="C2752" i="9"/>
  <c r="C2751" i="9"/>
  <c r="C2750" i="9"/>
  <c r="C2749" i="9"/>
  <c r="C2748" i="9"/>
  <c r="C2747" i="9"/>
  <c r="C2746" i="9"/>
  <c r="C2745" i="9"/>
  <c r="C2744" i="9"/>
  <c r="C2743" i="9"/>
  <c r="C2742" i="9"/>
  <c r="C2741" i="9"/>
  <c r="C2740" i="9"/>
  <c r="C2739" i="9"/>
  <c r="C2738" i="9"/>
  <c r="C2737" i="9"/>
  <c r="C2736" i="9"/>
  <c r="C2735" i="9"/>
  <c r="C2734" i="9"/>
  <c r="C2733" i="9"/>
  <c r="C2732" i="9"/>
  <c r="C2731" i="9"/>
  <c r="C2730" i="9"/>
  <c r="C2729" i="9"/>
  <c r="C2728" i="9"/>
  <c r="C2727" i="9"/>
  <c r="C2726" i="9"/>
  <c r="C2725" i="9"/>
  <c r="C2724" i="9"/>
  <c r="C2723" i="9"/>
  <c r="C2722" i="9"/>
  <c r="C2721" i="9"/>
  <c r="C2720" i="9"/>
  <c r="C2719" i="9"/>
  <c r="C2718" i="9"/>
  <c r="C2717" i="9"/>
  <c r="C2716" i="9"/>
  <c r="C2715" i="9"/>
  <c r="C2714" i="9"/>
  <c r="C2713" i="9"/>
  <c r="C2712" i="9"/>
  <c r="C2711" i="9"/>
  <c r="C2710" i="9"/>
  <c r="C2709" i="9"/>
  <c r="C2708" i="9"/>
  <c r="C2707" i="9"/>
  <c r="C2706" i="9"/>
  <c r="C2705" i="9"/>
  <c r="C2704" i="9"/>
  <c r="C2703" i="9"/>
  <c r="C2702" i="9"/>
  <c r="C2701" i="9"/>
  <c r="C2700" i="9"/>
  <c r="C2699" i="9"/>
  <c r="C2698" i="9"/>
  <c r="C2697" i="9"/>
  <c r="C2696" i="9"/>
  <c r="C2695" i="9"/>
  <c r="C2694" i="9"/>
  <c r="C2693" i="9"/>
  <c r="C2692" i="9"/>
  <c r="C2691" i="9"/>
  <c r="C2690" i="9"/>
  <c r="C2689" i="9"/>
  <c r="C2688" i="9"/>
  <c r="C2687" i="9"/>
  <c r="C2686" i="9"/>
  <c r="C2685" i="9"/>
  <c r="C2684" i="9"/>
  <c r="C2683" i="9"/>
  <c r="C2682" i="9"/>
  <c r="C2681" i="9"/>
  <c r="C2680" i="9"/>
  <c r="C2679" i="9"/>
  <c r="C2678" i="9"/>
  <c r="C2677" i="9"/>
  <c r="C2676" i="9"/>
  <c r="C2675" i="9"/>
  <c r="C2674" i="9"/>
  <c r="C2673" i="9"/>
  <c r="C2672" i="9"/>
  <c r="C2671" i="9"/>
  <c r="C2670" i="9"/>
  <c r="C2669" i="9"/>
  <c r="C2668" i="9"/>
  <c r="C2667" i="9"/>
  <c r="C2666" i="9"/>
  <c r="C2665" i="9"/>
  <c r="C2664" i="9"/>
  <c r="C2663" i="9"/>
  <c r="C2662" i="9"/>
  <c r="C2661" i="9"/>
  <c r="C2660" i="9"/>
  <c r="C2659" i="9"/>
  <c r="C2658" i="9"/>
  <c r="C2657" i="9"/>
  <c r="C2656" i="9"/>
  <c r="C2655" i="9"/>
  <c r="C2654" i="9"/>
  <c r="C2653" i="9"/>
  <c r="C2652" i="9"/>
  <c r="C2651" i="9"/>
  <c r="C2650" i="9"/>
  <c r="C2649" i="9"/>
  <c r="C2648" i="9"/>
  <c r="C2647" i="9"/>
  <c r="C2646" i="9"/>
  <c r="C2645" i="9"/>
  <c r="C2644" i="9"/>
  <c r="C2643" i="9"/>
  <c r="C2642" i="9"/>
  <c r="C2641" i="9"/>
  <c r="C2640" i="9"/>
  <c r="C2639" i="9"/>
  <c r="C2638" i="9"/>
  <c r="C2637" i="9"/>
  <c r="C2636" i="9"/>
  <c r="C2635" i="9"/>
  <c r="C2634" i="9"/>
  <c r="C2633" i="9"/>
  <c r="C2632" i="9"/>
  <c r="C2631" i="9"/>
  <c r="C2630" i="9"/>
  <c r="C2629" i="9"/>
  <c r="C2628" i="9"/>
  <c r="C2627" i="9"/>
  <c r="C2626" i="9"/>
  <c r="C2625" i="9"/>
  <c r="C2624" i="9"/>
  <c r="C2623" i="9"/>
  <c r="C2622" i="9"/>
  <c r="C2621" i="9"/>
  <c r="C2620" i="9"/>
  <c r="C2619" i="9"/>
  <c r="C2618" i="9"/>
  <c r="C2617" i="9"/>
  <c r="C2616" i="9"/>
  <c r="C2615" i="9"/>
  <c r="C2614" i="9"/>
  <c r="C2613" i="9"/>
  <c r="C2612" i="9"/>
  <c r="C2611" i="9"/>
  <c r="C2610" i="9"/>
  <c r="C2609" i="9"/>
  <c r="C2608" i="9"/>
  <c r="C2607" i="9"/>
  <c r="C2606" i="9"/>
  <c r="C2605" i="9"/>
  <c r="C2604" i="9"/>
  <c r="C2603" i="9"/>
  <c r="C2602" i="9"/>
  <c r="C2601" i="9"/>
  <c r="C2600" i="9"/>
  <c r="C2599" i="9"/>
  <c r="C2598" i="9"/>
  <c r="C2597" i="9"/>
  <c r="C2596" i="9"/>
  <c r="C2595" i="9"/>
  <c r="C2594" i="9"/>
  <c r="C2593" i="9"/>
  <c r="C2592" i="9"/>
  <c r="C2591" i="9"/>
  <c r="C2590" i="9"/>
  <c r="C2589" i="9"/>
  <c r="C2588" i="9"/>
  <c r="C2587" i="9"/>
  <c r="C2586" i="9"/>
  <c r="C2585" i="9"/>
  <c r="C2584" i="9"/>
  <c r="C2583" i="9"/>
  <c r="C2582" i="9"/>
  <c r="C2581" i="9"/>
  <c r="C2580" i="9"/>
  <c r="C2579" i="9"/>
  <c r="C2578" i="9"/>
  <c r="C2577" i="9"/>
  <c r="C2576" i="9"/>
  <c r="C2575" i="9"/>
  <c r="C2574" i="9"/>
  <c r="C2573" i="9"/>
  <c r="C2572" i="9"/>
  <c r="C2571" i="9"/>
  <c r="C2570" i="9"/>
  <c r="C2569" i="9"/>
  <c r="C2568" i="9"/>
  <c r="C2567" i="9"/>
  <c r="C2566" i="9"/>
  <c r="C2565" i="9"/>
  <c r="C2564" i="9"/>
  <c r="C2563" i="9"/>
  <c r="C2562" i="9"/>
  <c r="C2561" i="9"/>
  <c r="C2560" i="9"/>
  <c r="C2559" i="9"/>
  <c r="C2558" i="9"/>
  <c r="C2557" i="9"/>
  <c r="C2556" i="9"/>
  <c r="C2555" i="9"/>
  <c r="C2554" i="9"/>
  <c r="C2553" i="9"/>
  <c r="C2552" i="9"/>
  <c r="C2551" i="9"/>
  <c r="C2550" i="9"/>
  <c r="C2549" i="9"/>
  <c r="C2548" i="9"/>
  <c r="C2547" i="9"/>
  <c r="C2546" i="9"/>
  <c r="C2545" i="9"/>
  <c r="C2544" i="9"/>
  <c r="C2543" i="9"/>
  <c r="C2542" i="9"/>
  <c r="C2541" i="9"/>
  <c r="C2540" i="9"/>
  <c r="C2539" i="9"/>
  <c r="C2538" i="9"/>
  <c r="C2537" i="9"/>
  <c r="C2536" i="9"/>
  <c r="C2535" i="9"/>
  <c r="C2534" i="9"/>
  <c r="C2533" i="9"/>
  <c r="C2532" i="9"/>
  <c r="C2531" i="9"/>
  <c r="C2530" i="9"/>
  <c r="C2529" i="9"/>
  <c r="C2528" i="9"/>
  <c r="C2527" i="9"/>
  <c r="C2526" i="9"/>
  <c r="C2525" i="9"/>
  <c r="C2524" i="9"/>
  <c r="C2523" i="9"/>
  <c r="C2522" i="9"/>
  <c r="C2521" i="9"/>
  <c r="C2520" i="9"/>
  <c r="C2519" i="9"/>
  <c r="C2518" i="9"/>
  <c r="C2517" i="9"/>
  <c r="C2516" i="9"/>
  <c r="C2515" i="9"/>
  <c r="C2514" i="9"/>
  <c r="C2513" i="9"/>
  <c r="C2512" i="9"/>
  <c r="C2511" i="9"/>
  <c r="C2510" i="9"/>
  <c r="C2509" i="9"/>
  <c r="C2508" i="9"/>
  <c r="C2507" i="9"/>
  <c r="C2506" i="9"/>
  <c r="C2505" i="9"/>
  <c r="C2504" i="9"/>
  <c r="C2503" i="9"/>
  <c r="C2502" i="9"/>
  <c r="C2501" i="9"/>
  <c r="C2500" i="9"/>
  <c r="C2499" i="9"/>
  <c r="C2498" i="9"/>
  <c r="C2497" i="9"/>
  <c r="C2496" i="9"/>
  <c r="C2495" i="9"/>
  <c r="C2494" i="9"/>
  <c r="C2493" i="9"/>
  <c r="C2492" i="9"/>
  <c r="C2491" i="9"/>
  <c r="C2490" i="9"/>
  <c r="C2489" i="9"/>
  <c r="C2488" i="9"/>
  <c r="C2487" i="9"/>
  <c r="C2486" i="9"/>
  <c r="C2485" i="9"/>
  <c r="C2484" i="9"/>
  <c r="C2483" i="9"/>
  <c r="C2482" i="9"/>
  <c r="C2481" i="9"/>
  <c r="C2480" i="9"/>
  <c r="C2479" i="9"/>
  <c r="C2478" i="9"/>
  <c r="C2477" i="9"/>
  <c r="C2476" i="9"/>
  <c r="C2475" i="9"/>
  <c r="C2474" i="9"/>
  <c r="C2473" i="9"/>
  <c r="C2472" i="9"/>
  <c r="C2471" i="9"/>
  <c r="C2470" i="9"/>
  <c r="C2469" i="9"/>
  <c r="C2468" i="9"/>
  <c r="C2467" i="9"/>
  <c r="C2466" i="9"/>
  <c r="C2465" i="9"/>
  <c r="C2464" i="9"/>
  <c r="C2463" i="9"/>
  <c r="C2462" i="9"/>
  <c r="C2461" i="9"/>
  <c r="C2460" i="9"/>
  <c r="C2459" i="9"/>
  <c r="C2458" i="9"/>
  <c r="C2457" i="9"/>
  <c r="C2456" i="9"/>
  <c r="C2455" i="9"/>
  <c r="C2454" i="9"/>
  <c r="C2453" i="9"/>
  <c r="C2452" i="9"/>
  <c r="C2451" i="9"/>
  <c r="C2450" i="9"/>
  <c r="C2449" i="9"/>
  <c r="C2448" i="9"/>
  <c r="C2447" i="9"/>
  <c r="C2446" i="9"/>
  <c r="C2445" i="9"/>
  <c r="C2444" i="9"/>
  <c r="C2443" i="9"/>
  <c r="C2442" i="9"/>
  <c r="C2441" i="9"/>
  <c r="C2440" i="9"/>
  <c r="C2439" i="9"/>
  <c r="C2438" i="9"/>
  <c r="C2437" i="9"/>
  <c r="C2436" i="9"/>
  <c r="C2435" i="9"/>
  <c r="C2434" i="9"/>
  <c r="C2433" i="9"/>
  <c r="C2432" i="9"/>
  <c r="C2431" i="9"/>
  <c r="C2430" i="9"/>
  <c r="C2429" i="9"/>
  <c r="C2428" i="9"/>
  <c r="C2427" i="9"/>
  <c r="C2426" i="9"/>
  <c r="C2425" i="9"/>
  <c r="C2424" i="9"/>
  <c r="C2423" i="9"/>
  <c r="C2422" i="9"/>
  <c r="C2421" i="9"/>
  <c r="C2420" i="9"/>
  <c r="C2419" i="9"/>
  <c r="C2418" i="9"/>
  <c r="C2417" i="9"/>
  <c r="C2416" i="9"/>
  <c r="C2415" i="9"/>
  <c r="C2414" i="9"/>
  <c r="C2413" i="9"/>
  <c r="C2412" i="9"/>
  <c r="C2411" i="9"/>
  <c r="C2410" i="9"/>
  <c r="C2409" i="9"/>
  <c r="C2408" i="9"/>
  <c r="C2407" i="9"/>
  <c r="C2406" i="9"/>
  <c r="C2405" i="9"/>
  <c r="C2404" i="9"/>
  <c r="C2403" i="9"/>
  <c r="C2402" i="9"/>
  <c r="C2401" i="9"/>
  <c r="C2400" i="9"/>
  <c r="C2399" i="9"/>
  <c r="C2398" i="9"/>
  <c r="C2397" i="9"/>
  <c r="C2396" i="9"/>
  <c r="C2395" i="9"/>
  <c r="C2394" i="9"/>
  <c r="C2393" i="9"/>
  <c r="C2392" i="9"/>
  <c r="C2391" i="9"/>
  <c r="C2390" i="9"/>
  <c r="C2389" i="9"/>
  <c r="C2388" i="9"/>
  <c r="C2387" i="9"/>
  <c r="C2386" i="9"/>
  <c r="C2385" i="9"/>
  <c r="C2384" i="9"/>
  <c r="C2383" i="9"/>
  <c r="C2382" i="9"/>
  <c r="C2381" i="9"/>
  <c r="C2380" i="9"/>
  <c r="C2379" i="9"/>
  <c r="C2378" i="9"/>
  <c r="C2377" i="9"/>
  <c r="C2376" i="9"/>
  <c r="C2375" i="9"/>
  <c r="C2374" i="9"/>
  <c r="C2373" i="9"/>
  <c r="C2372" i="9"/>
  <c r="C2371" i="9"/>
  <c r="C2370" i="9"/>
  <c r="C2369" i="9"/>
  <c r="C2368" i="9"/>
  <c r="C2367" i="9"/>
  <c r="C2366" i="9"/>
  <c r="C2365" i="9"/>
  <c r="C2364" i="9"/>
  <c r="C2363" i="9"/>
  <c r="C2362" i="9"/>
  <c r="C2361" i="9"/>
  <c r="C2360" i="9"/>
  <c r="C2359" i="9"/>
  <c r="C2358" i="9"/>
  <c r="C2357" i="9"/>
  <c r="C2356" i="9"/>
  <c r="C2355" i="9"/>
  <c r="C2354" i="9"/>
  <c r="C2353" i="9"/>
  <c r="C2352" i="9"/>
  <c r="C2351" i="9"/>
  <c r="C2350" i="9"/>
  <c r="C2349" i="9"/>
  <c r="C2348" i="9"/>
  <c r="C2347" i="9"/>
  <c r="C2346" i="9"/>
  <c r="C2345" i="9"/>
  <c r="C2344" i="9"/>
  <c r="C2343" i="9"/>
  <c r="C2342" i="9"/>
  <c r="C2341" i="9"/>
  <c r="C2340" i="9"/>
  <c r="C2339" i="9"/>
  <c r="C2338" i="9"/>
  <c r="C2337" i="9"/>
  <c r="C2336" i="9"/>
  <c r="C2335" i="9"/>
  <c r="C2334" i="9"/>
  <c r="C2333" i="9"/>
  <c r="C2332" i="9"/>
  <c r="C2331" i="9"/>
  <c r="C2330" i="9"/>
  <c r="C2329" i="9"/>
  <c r="C2328" i="9"/>
  <c r="C2327" i="9"/>
  <c r="C2326" i="9"/>
  <c r="C2325" i="9"/>
  <c r="C2324" i="9"/>
  <c r="C2323" i="9"/>
  <c r="C2322" i="9"/>
  <c r="C2321" i="9"/>
  <c r="C2320" i="9"/>
  <c r="C2319" i="9"/>
  <c r="C2318" i="9"/>
  <c r="C2317" i="9"/>
  <c r="C2316" i="9"/>
  <c r="C2315" i="9"/>
  <c r="C2314" i="9"/>
  <c r="C2313" i="9"/>
  <c r="C2312" i="9"/>
  <c r="C2311" i="9"/>
  <c r="C2310" i="9"/>
  <c r="C2309" i="9"/>
  <c r="C2308" i="9"/>
  <c r="C2307" i="9"/>
  <c r="C2306" i="9"/>
  <c r="C2305" i="9"/>
  <c r="C2304" i="9"/>
  <c r="C2303" i="9"/>
  <c r="C2302" i="9"/>
  <c r="C2301" i="9"/>
  <c r="C2300" i="9"/>
  <c r="C2299" i="9"/>
  <c r="C2298" i="9"/>
  <c r="C2297" i="9"/>
  <c r="C2296" i="9"/>
  <c r="C2295" i="9"/>
  <c r="C2294" i="9"/>
  <c r="C2293" i="9"/>
  <c r="C2292" i="9"/>
  <c r="C2291" i="9"/>
  <c r="C2290" i="9"/>
  <c r="C2289" i="9"/>
  <c r="C2288" i="9"/>
  <c r="C2287" i="9"/>
  <c r="C2286" i="9"/>
  <c r="C2285" i="9"/>
  <c r="C2284" i="9"/>
  <c r="C2283" i="9"/>
  <c r="C2282" i="9"/>
  <c r="C2281" i="9"/>
  <c r="C2280" i="9"/>
  <c r="C2279" i="9"/>
  <c r="C2278" i="9"/>
  <c r="C2277" i="9"/>
  <c r="C2276" i="9"/>
  <c r="C2275" i="9"/>
  <c r="C2274" i="9"/>
  <c r="C2273" i="9"/>
  <c r="C2272" i="9"/>
  <c r="C2271" i="9"/>
  <c r="C2270" i="9"/>
  <c r="C2269" i="9"/>
  <c r="C2268" i="9"/>
  <c r="C2267" i="9"/>
  <c r="C2266" i="9"/>
  <c r="C2265" i="9"/>
  <c r="C2264" i="9"/>
  <c r="C2263" i="9"/>
  <c r="C2262" i="9"/>
  <c r="C2261" i="9"/>
  <c r="C2260" i="9"/>
  <c r="C2259" i="9"/>
  <c r="C2258" i="9"/>
  <c r="C2257" i="9"/>
  <c r="C2256" i="9"/>
  <c r="C2255" i="9"/>
  <c r="C2254" i="9"/>
  <c r="C2253" i="9"/>
  <c r="C2252" i="9"/>
  <c r="C2251" i="9"/>
  <c r="C2250" i="9"/>
  <c r="C2249" i="9"/>
  <c r="C2248" i="9"/>
  <c r="C2247" i="9"/>
  <c r="C2246" i="9"/>
  <c r="C2245" i="9"/>
  <c r="C2244" i="9"/>
  <c r="C2243" i="9"/>
  <c r="C2242" i="9"/>
  <c r="C2241" i="9"/>
  <c r="C2240" i="9"/>
  <c r="C2239" i="9"/>
  <c r="C2238" i="9"/>
  <c r="C2237" i="9"/>
  <c r="C2236" i="9"/>
  <c r="C2235" i="9"/>
  <c r="C2234" i="9"/>
  <c r="C2233" i="9"/>
  <c r="C2232" i="9"/>
  <c r="C2231" i="9"/>
  <c r="C2230" i="9"/>
  <c r="C2229" i="9"/>
  <c r="C2228" i="9"/>
  <c r="C2227" i="9"/>
  <c r="C2226" i="9"/>
  <c r="C2225" i="9"/>
  <c r="C2224" i="9"/>
  <c r="C2223" i="9"/>
  <c r="C2222" i="9"/>
  <c r="C2221" i="9"/>
  <c r="C2220" i="9"/>
  <c r="C2219" i="9"/>
  <c r="C2218" i="9"/>
  <c r="C2217" i="9"/>
  <c r="C2216" i="9"/>
  <c r="C2215" i="9"/>
  <c r="C2214" i="9"/>
  <c r="C2213" i="9"/>
  <c r="C2212" i="9"/>
  <c r="C2211" i="9"/>
  <c r="C2210" i="9"/>
  <c r="C2209" i="9"/>
  <c r="C2208" i="9"/>
  <c r="C2207" i="9"/>
  <c r="C2206" i="9"/>
  <c r="C2205" i="9"/>
  <c r="C2204" i="9"/>
  <c r="C2203" i="9"/>
  <c r="C2202" i="9"/>
  <c r="C2201" i="9"/>
  <c r="C2200" i="9"/>
  <c r="C2199" i="9"/>
  <c r="C2198" i="9"/>
  <c r="C2197" i="9"/>
  <c r="C2196" i="9"/>
  <c r="C2195" i="9"/>
  <c r="C2194" i="9"/>
  <c r="C2193" i="9"/>
  <c r="C2192" i="9"/>
  <c r="C2191" i="9"/>
  <c r="C2190" i="9"/>
  <c r="C2189" i="9"/>
  <c r="C2188" i="9"/>
  <c r="C2187" i="9"/>
  <c r="C2186" i="9"/>
  <c r="C2185" i="9"/>
  <c r="C2184" i="9"/>
  <c r="C2183" i="9"/>
  <c r="C2182" i="9"/>
  <c r="C2181" i="9"/>
  <c r="C2180" i="9"/>
  <c r="C2179" i="9"/>
  <c r="C2178" i="9"/>
  <c r="C2177" i="9"/>
  <c r="C2176" i="9"/>
  <c r="C2175" i="9"/>
  <c r="C2174" i="9"/>
  <c r="C2173" i="9"/>
  <c r="C2172" i="9"/>
  <c r="C2171" i="9"/>
  <c r="C2170" i="9"/>
  <c r="C2169" i="9"/>
  <c r="C2168" i="9"/>
  <c r="C2167" i="9"/>
  <c r="C2166" i="9"/>
  <c r="C2165" i="9"/>
  <c r="C2164" i="9"/>
  <c r="C2163" i="9"/>
  <c r="C2162" i="9"/>
  <c r="C2161" i="9"/>
  <c r="C2160" i="9"/>
  <c r="C2159" i="9"/>
  <c r="C2158" i="9"/>
  <c r="C2157" i="9"/>
  <c r="C2156" i="9"/>
  <c r="C2155" i="9"/>
  <c r="C2154" i="9"/>
  <c r="C2153" i="9"/>
  <c r="C2152" i="9"/>
  <c r="C2151" i="9"/>
  <c r="C2150" i="9"/>
  <c r="C2149" i="9"/>
  <c r="C2148" i="9"/>
  <c r="C2147" i="9"/>
  <c r="C2146" i="9"/>
  <c r="C2145" i="9"/>
  <c r="C2144" i="9"/>
  <c r="C2143" i="9"/>
  <c r="C2142" i="9"/>
  <c r="C2141" i="9"/>
  <c r="C2140" i="9"/>
  <c r="C2139" i="9"/>
  <c r="C2138" i="9"/>
  <c r="C2137" i="9"/>
  <c r="C2136" i="9"/>
  <c r="C2135" i="9"/>
  <c r="C2134" i="9"/>
  <c r="C2133" i="9"/>
  <c r="C2132" i="9"/>
  <c r="C2131" i="9"/>
  <c r="C2130" i="9"/>
  <c r="C2129" i="9"/>
  <c r="C2128" i="9"/>
  <c r="C2127" i="9"/>
  <c r="C2126" i="9"/>
  <c r="C2125" i="9"/>
  <c r="C2124" i="9"/>
  <c r="C2123" i="9"/>
  <c r="C2122" i="9"/>
  <c r="C2121" i="9"/>
  <c r="C2120" i="9"/>
  <c r="C2119" i="9"/>
  <c r="C2118" i="9"/>
  <c r="C2117" i="9"/>
  <c r="C2116" i="9"/>
  <c r="C2115" i="9"/>
  <c r="C2114" i="9"/>
  <c r="C2113" i="9"/>
  <c r="C2112" i="9"/>
  <c r="C2111" i="9"/>
  <c r="C2110" i="9"/>
  <c r="C2109" i="9"/>
  <c r="C2108" i="9"/>
  <c r="C2107" i="9"/>
  <c r="C2106" i="9"/>
  <c r="C2105" i="9"/>
  <c r="C2104" i="9"/>
  <c r="C2103" i="9"/>
  <c r="C2102" i="9"/>
  <c r="C2101" i="9"/>
  <c r="C2100" i="9"/>
  <c r="C2099" i="9"/>
  <c r="C2098" i="9"/>
  <c r="C2097" i="9"/>
  <c r="C2096" i="9"/>
  <c r="C2095" i="9"/>
  <c r="C2094" i="9"/>
  <c r="C2093" i="9"/>
  <c r="C2092" i="9"/>
  <c r="C2091" i="9"/>
  <c r="C2090" i="9"/>
  <c r="C2089" i="9"/>
  <c r="C2088" i="9"/>
  <c r="C2087" i="9"/>
  <c r="C2086" i="9"/>
  <c r="C2085" i="9"/>
  <c r="C2084" i="9"/>
  <c r="C2083" i="9"/>
  <c r="C2082" i="9"/>
  <c r="C2081" i="9"/>
  <c r="C2080" i="9"/>
  <c r="C2079" i="9"/>
  <c r="C2078" i="9"/>
  <c r="C2077" i="9"/>
  <c r="C2076" i="9"/>
  <c r="C2075" i="9"/>
  <c r="C2074" i="9"/>
  <c r="C2073" i="9"/>
  <c r="C2072" i="9"/>
  <c r="C2071" i="9"/>
  <c r="C2070" i="9"/>
  <c r="C2069" i="9"/>
  <c r="C2068" i="9"/>
  <c r="C2067" i="9"/>
  <c r="C2066" i="9"/>
  <c r="C2065" i="9"/>
  <c r="C2064" i="9"/>
  <c r="C2063" i="9"/>
  <c r="C2062" i="9"/>
  <c r="C2061" i="9"/>
  <c r="C2060" i="9"/>
  <c r="C2059" i="9"/>
  <c r="C2058" i="9"/>
  <c r="C2057" i="9"/>
  <c r="C2056" i="9"/>
  <c r="C2055" i="9"/>
  <c r="C2054" i="9"/>
  <c r="C2053" i="9"/>
  <c r="C2052" i="9"/>
  <c r="C2051" i="9"/>
  <c r="C2050" i="9"/>
  <c r="C2049" i="9"/>
  <c r="C2048" i="9"/>
  <c r="C2047" i="9"/>
  <c r="C2046" i="9"/>
  <c r="C2045" i="9"/>
  <c r="C2044" i="9"/>
  <c r="C2043" i="9"/>
  <c r="C2042" i="9"/>
  <c r="C2041" i="9"/>
  <c r="C2040" i="9"/>
  <c r="C2039" i="9"/>
  <c r="C2038" i="9"/>
  <c r="C2037" i="9"/>
  <c r="C2036" i="9"/>
  <c r="C2035" i="9"/>
  <c r="C2034" i="9"/>
  <c r="C2033" i="9"/>
  <c r="C2032" i="9"/>
  <c r="C2031" i="9"/>
  <c r="C2030" i="9"/>
  <c r="C2029" i="9"/>
  <c r="C2028" i="9"/>
  <c r="C2027" i="9"/>
  <c r="C2026" i="9"/>
  <c r="C2025" i="9"/>
  <c r="C2024" i="9"/>
  <c r="C2023" i="9"/>
  <c r="C2022" i="9"/>
  <c r="C2021" i="9"/>
  <c r="C2020" i="9"/>
  <c r="C2019" i="9"/>
  <c r="C2018" i="9"/>
  <c r="C2017" i="9"/>
  <c r="C2016" i="9"/>
  <c r="C2015" i="9"/>
  <c r="C2014" i="9"/>
  <c r="C2013" i="9"/>
  <c r="C2012" i="9"/>
  <c r="C2011" i="9"/>
  <c r="C2010" i="9"/>
  <c r="C2009" i="9"/>
  <c r="C2008" i="9"/>
  <c r="C2007" i="9"/>
  <c r="C2006" i="9"/>
  <c r="C2005" i="9"/>
  <c r="C2004" i="9"/>
  <c r="C2003" i="9"/>
  <c r="C2002" i="9"/>
  <c r="C2001" i="9"/>
  <c r="C2000" i="9"/>
  <c r="C1999" i="9"/>
  <c r="C1998" i="9"/>
  <c r="C1997" i="9"/>
  <c r="C1996" i="9"/>
  <c r="C1995" i="9"/>
  <c r="C1994" i="9"/>
  <c r="C1993" i="9"/>
  <c r="C1992" i="9"/>
  <c r="C1991" i="9"/>
  <c r="C1990" i="9"/>
  <c r="C1989" i="9"/>
  <c r="C1988" i="9"/>
  <c r="C1987" i="9"/>
  <c r="C1986" i="9"/>
  <c r="C1985" i="9"/>
  <c r="C1984" i="9"/>
  <c r="C1983" i="9"/>
  <c r="C1982" i="9"/>
  <c r="C1981" i="9"/>
  <c r="C1980" i="9"/>
  <c r="C1979" i="9"/>
  <c r="C1978" i="9"/>
  <c r="C1977" i="9"/>
  <c r="C1976" i="9"/>
  <c r="C1975" i="9"/>
  <c r="C1974" i="9"/>
  <c r="C1973" i="9"/>
  <c r="C1972" i="9"/>
  <c r="C1971" i="9"/>
  <c r="C1970" i="9"/>
  <c r="C1969" i="9"/>
  <c r="C1968" i="9"/>
  <c r="C1967" i="9"/>
  <c r="C1966" i="9"/>
  <c r="C1965" i="9"/>
  <c r="C1964" i="9"/>
  <c r="C1963" i="9"/>
  <c r="C1962" i="9"/>
  <c r="C1961" i="9"/>
  <c r="C1960" i="9"/>
  <c r="C1959" i="9"/>
  <c r="C1958" i="9"/>
  <c r="C1957" i="9"/>
  <c r="C1956" i="9"/>
  <c r="C1955" i="9"/>
  <c r="C1954" i="9"/>
  <c r="C1953" i="9"/>
  <c r="C1952" i="9"/>
  <c r="C1951" i="9"/>
  <c r="C1950" i="9"/>
  <c r="C1949" i="9"/>
  <c r="C1948" i="9"/>
  <c r="C1947" i="9"/>
  <c r="C1946" i="9"/>
  <c r="C1945" i="9"/>
  <c r="C1944" i="9"/>
  <c r="C1943" i="9"/>
  <c r="C1942" i="9"/>
  <c r="C1941" i="9"/>
  <c r="C1940" i="9"/>
  <c r="C1939" i="9"/>
  <c r="C1938" i="9"/>
  <c r="C1937" i="9"/>
  <c r="C1936" i="9"/>
  <c r="C1935" i="9"/>
  <c r="C1934" i="9"/>
  <c r="C1933" i="9"/>
  <c r="C1932" i="9"/>
  <c r="C1931" i="9"/>
  <c r="C1930" i="9"/>
  <c r="C1929" i="9"/>
  <c r="C1928" i="9"/>
  <c r="C1927" i="9"/>
  <c r="C1926" i="9"/>
  <c r="C1925" i="9"/>
  <c r="C1924" i="9"/>
  <c r="C1923" i="9"/>
  <c r="C1922" i="9"/>
  <c r="C1921" i="9"/>
  <c r="C1920" i="9"/>
  <c r="C1919" i="9"/>
  <c r="C1918" i="9"/>
  <c r="C1917" i="9"/>
  <c r="C1916" i="9"/>
  <c r="C1915" i="9"/>
  <c r="C1914" i="9"/>
  <c r="C1913" i="9"/>
  <c r="C1912" i="9"/>
  <c r="C1911" i="9"/>
  <c r="C1910" i="9"/>
  <c r="C1909" i="9"/>
  <c r="C1908" i="9"/>
  <c r="C1907" i="9"/>
  <c r="C1906" i="9"/>
  <c r="C1905" i="9"/>
  <c r="C1904" i="9"/>
  <c r="C1903" i="9"/>
  <c r="C1902" i="9"/>
  <c r="C1901" i="9"/>
  <c r="C1900" i="9"/>
  <c r="C1899" i="9"/>
  <c r="C1898" i="9"/>
  <c r="C1897" i="9"/>
  <c r="C1896" i="9"/>
  <c r="C1895" i="9"/>
  <c r="C1894" i="9"/>
  <c r="C1893" i="9"/>
  <c r="C1892" i="9"/>
  <c r="C1891" i="9"/>
  <c r="C1890" i="9"/>
  <c r="C1889" i="9"/>
  <c r="C1888" i="9"/>
  <c r="C1887" i="9"/>
  <c r="C1886" i="9"/>
  <c r="C1885" i="9"/>
  <c r="C1884" i="9"/>
  <c r="C1883" i="9"/>
  <c r="C1882" i="9"/>
  <c r="C1881" i="9"/>
  <c r="C1880" i="9"/>
  <c r="C1879" i="9"/>
  <c r="C1878" i="9"/>
  <c r="C1877" i="9"/>
  <c r="C1876" i="9"/>
  <c r="C1875" i="9"/>
  <c r="C1874" i="9"/>
  <c r="C1873" i="9"/>
  <c r="C1872" i="9"/>
  <c r="C1871" i="9"/>
  <c r="C1870" i="9"/>
  <c r="C1869" i="9"/>
  <c r="C1868" i="9"/>
  <c r="C1867" i="9"/>
  <c r="C1866" i="9"/>
  <c r="C1865" i="9"/>
  <c r="C1864" i="9"/>
  <c r="C1863" i="9"/>
  <c r="C1862" i="9"/>
  <c r="C1861" i="9"/>
  <c r="C1860" i="9"/>
  <c r="C1859" i="9"/>
  <c r="C1858" i="9"/>
  <c r="C1857" i="9"/>
  <c r="C1856" i="9"/>
  <c r="C1855" i="9"/>
  <c r="C1854" i="9"/>
  <c r="C1853" i="9"/>
  <c r="C1852" i="9"/>
  <c r="C1851" i="9"/>
  <c r="C1850" i="9"/>
  <c r="C1849" i="9"/>
  <c r="C1848" i="9"/>
  <c r="C1847" i="9"/>
  <c r="C1846" i="9"/>
  <c r="C1845" i="9"/>
  <c r="C1844" i="9"/>
  <c r="C1843" i="9"/>
  <c r="C1842" i="9"/>
  <c r="C1841" i="9"/>
  <c r="C1840" i="9"/>
  <c r="C1839" i="9"/>
  <c r="C1838" i="9"/>
  <c r="C1837" i="9"/>
  <c r="C1836" i="9"/>
  <c r="C1835" i="9"/>
  <c r="C1834" i="9"/>
  <c r="C1833" i="9"/>
  <c r="C1832" i="9"/>
  <c r="C1831" i="9"/>
  <c r="C1830" i="9"/>
  <c r="C1829" i="9"/>
  <c r="C1828" i="9"/>
  <c r="C1827" i="9"/>
  <c r="C1826" i="9"/>
  <c r="C1825" i="9"/>
  <c r="C1824" i="9"/>
  <c r="C1823" i="9"/>
  <c r="C1822" i="9"/>
  <c r="C1821" i="9"/>
  <c r="C1820" i="9"/>
  <c r="C1819" i="9"/>
  <c r="C1818" i="9"/>
  <c r="C1817" i="9"/>
  <c r="C1816" i="9"/>
  <c r="C1815" i="9"/>
  <c r="C1814" i="9"/>
  <c r="C1813" i="9"/>
  <c r="C1812" i="9"/>
  <c r="C1811" i="9"/>
  <c r="C1810" i="9"/>
  <c r="C1809" i="9"/>
  <c r="C1808" i="9"/>
  <c r="C1807" i="9"/>
  <c r="C1806" i="9"/>
  <c r="C1805" i="9"/>
  <c r="C1804" i="9"/>
  <c r="C1803" i="9"/>
  <c r="C1802" i="9"/>
  <c r="C1801" i="9"/>
  <c r="C1800" i="9"/>
  <c r="C1799" i="9"/>
  <c r="C1798" i="9"/>
  <c r="C1797" i="9"/>
  <c r="C1796" i="9"/>
  <c r="C1795" i="9"/>
  <c r="C1794" i="9"/>
  <c r="C1793" i="9"/>
  <c r="C1792" i="9"/>
  <c r="C1791" i="9"/>
  <c r="C1790" i="9"/>
  <c r="C1789" i="9"/>
  <c r="C1788" i="9"/>
  <c r="C1787" i="9"/>
  <c r="C1786" i="9"/>
  <c r="C1785" i="9"/>
  <c r="C1784" i="9"/>
  <c r="C1783" i="9"/>
  <c r="C1782" i="9"/>
  <c r="C1781" i="9"/>
  <c r="C1780" i="9"/>
  <c r="C1779" i="9"/>
  <c r="C1778" i="9"/>
  <c r="C1777" i="9"/>
  <c r="C1776" i="9"/>
  <c r="C1775" i="9"/>
  <c r="C1774" i="9"/>
  <c r="C1773" i="9"/>
  <c r="C1772" i="9"/>
  <c r="C1771" i="9"/>
  <c r="C1770" i="9"/>
  <c r="C1769" i="9"/>
  <c r="C1768" i="9"/>
  <c r="C1767" i="9"/>
  <c r="C1766" i="9"/>
  <c r="C1765" i="9"/>
  <c r="C1764" i="9"/>
  <c r="C1763" i="9"/>
  <c r="C1762" i="9"/>
  <c r="C1761" i="9"/>
  <c r="C1760" i="9"/>
  <c r="C1759" i="9"/>
  <c r="C1758" i="9"/>
  <c r="C1757" i="9"/>
  <c r="C1756" i="9"/>
  <c r="C1755" i="9"/>
  <c r="C1754" i="9"/>
  <c r="C1753" i="9"/>
  <c r="C1752" i="9"/>
  <c r="C1751" i="9"/>
  <c r="C1750" i="9"/>
  <c r="C1749" i="9"/>
  <c r="C1748" i="9"/>
  <c r="C1747" i="9"/>
  <c r="C1746" i="9"/>
  <c r="C1745" i="9"/>
  <c r="C1744" i="9"/>
  <c r="C1743" i="9"/>
  <c r="C1742" i="9"/>
  <c r="C1741" i="9"/>
  <c r="C1740" i="9"/>
  <c r="C1739" i="9"/>
  <c r="C1738" i="9"/>
  <c r="C1737" i="9"/>
  <c r="C1736" i="9"/>
  <c r="C1735" i="9"/>
  <c r="C1734" i="9"/>
  <c r="C1733" i="9"/>
  <c r="C1732" i="9"/>
  <c r="C1731" i="9"/>
  <c r="C1730" i="9"/>
  <c r="C1729" i="9"/>
  <c r="C1728" i="9"/>
  <c r="C1727" i="9"/>
  <c r="C1726" i="9"/>
  <c r="C1725" i="9"/>
  <c r="C1724" i="9"/>
  <c r="C1723" i="9"/>
  <c r="C1722" i="9"/>
  <c r="C1721" i="9"/>
  <c r="C1720" i="9"/>
  <c r="C1719" i="9"/>
  <c r="C1718" i="9"/>
  <c r="C1717" i="9"/>
  <c r="C1716" i="9"/>
  <c r="C1715" i="9"/>
  <c r="C1714" i="9"/>
  <c r="C1713" i="9"/>
  <c r="C1712" i="9"/>
  <c r="C1711" i="9"/>
  <c r="C1710" i="9"/>
  <c r="C1709" i="9"/>
  <c r="C1708" i="9"/>
  <c r="C1707" i="9"/>
  <c r="C1706" i="9"/>
  <c r="C1705" i="9"/>
  <c r="C1704" i="9"/>
  <c r="C1703" i="9"/>
  <c r="C1702" i="9"/>
  <c r="C1701" i="9"/>
  <c r="C1700" i="9"/>
  <c r="C1699" i="9"/>
  <c r="C1698" i="9"/>
  <c r="C1697" i="9"/>
  <c r="C1696" i="9"/>
  <c r="C1695" i="9"/>
  <c r="C1694" i="9"/>
  <c r="C1693" i="9"/>
  <c r="C1692" i="9"/>
  <c r="C1691" i="9"/>
  <c r="C1690" i="9"/>
  <c r="C1689" i="9"/>
  <c r="C1688" i="9"/>
  <c r="C1687" i="9"/>
  <c r="C1686" i="9"/>
  <c r="C1685" i="9"/>
  <c r="C1684" i="9"/>
  <c r="C1683" i="9"/>
  <c r="C1682" i="9"/>
  <c r="C1681" i="9"/>
  <c r="C1680" i="9"/>
  <c r="C1679" i="9"/>
  <c r="C1678" i="9"/>
  <c r="C1677" i="9"/>
  <c r="C1676" i="9"/>
  <c r="C1675" i="9"/>
  <c r="C1674" i="9"/>
  <c r="C1673" i="9"/>
  <c r="C1672" i="9"/>
  <c r="C1671" i="9"/>
  <c r="C1670" i="9"/>
  <c r="C1669" i="9"/>
  <c r="C1668" i="9"/>
  <c r="C1667" i="9"/>
  <c r="C1666" i="9"/>
  <c r="C1665" i="9"/>
  <c r="C1664" i="9"/>
  <c r="C1663" i="9"/>
  <c r="C1662" i="9"/>
  <c r="C1661" i="9"/>
  <c r="C1660" i="9"/>
  <c r="C1659" i="9"/>
  <c r="C1658" i="9"/>
  <c r="C1657" i="9"/>
  <c r="C1656" i="9"/>
  <c r="C1655" i="9"/>
  <c r="C1654" i="9"/>
  <c r="C1653" i="9"/>
  <c r="C1652" i="9"/>
  <c r="C1651" i="9"/>
  <c r="C1650" i="9"/>
  <c r="C1649" i="9"/>
  <c r="C1648" i="9"/>
  <c r="C1647" i="9"/>
  <c r="C1646" i="9"/>
  <c r="C1645" i="9"/>
  <c r="C1644" i="9"/>
  <c r="C1643" i="9"/>
  <c r="C1642" i="9"/>
  <c r="C1641" i="9"/>
  <c r="C1640" i="9"/>
  <c r="C1639" i="9"/>
  <c r="C1638" i="9"/>
  <c r="C1637" i="9"/>
  <c r="C1636" i="9"/>
  <c r="C1635" i="9"/>
  <c r="C1634" i="9"/>
  <c r="C1633" i="9"/>
  <c r="C1632" i="9"/>
  <c r="C1631" i="9"/>
  <c r="C1630" i="9"/>
  <c r="C1629" i="9"/>
  <c r="C1628" i="9"/>
  <c r="C1627" i="9"/>
  <c r="C1626" i="9"/>
  <c r="C1625" i="9"/>
  <c r="C1624" i="9"/>
  <c r="C1623" i="9"/>
  <c r="C1622" i="9"/>
  <c r="C1621" i="9"/>
  <c r="C1620" i="9"/>
  <c r="C1619" i="9"/>
  <c r="C1618" i="9"/>
  <c r="C1617" i="9"/>
  <c r="C1616" i="9"/>
  <c r="C1615" i="9"/>
  <c r="C1614" i="9"/>
  <c r="C1613" i="9"/>
  <c r="C1612" i="9"/>
  <c r="C1611" i="9"/>
  <c r="C1610" i="9"/>
  <c r="C1609" i="9"/>
  <c r="C1608" i="9"/>
  <c r="C1607" i="9"/>
  <c r="C1606" i="9"/>
  <c r="C1605" i="9"/>
  <c r="C1604" i="9"/>
  <c r="C1603" i="9"/>
  <c r="C1602" i="9"/>
  <c r="C1601" i="9"/>
  <c r="C1600" i="9"/>
  <c r="C1599" i="9"/>
  <c r="C1598" i="9"/>
  <c r="C1597" i="9"/>
  <c r="C1596" i="9"/>
  <c r="C1595" i="9"/>
  <c r="C1594" i="9"/>
  <c r="C1593" i="9"/>
  <c r="C1592" i="9"/>
  <c r="C1591" i="9"/>
  <c r="C1590" i="9"/>
  <c r="C1589" i="9"/>
  <c r="C1588" i="9"/>
  <c r="C1587" i="9"/>
  <c r="C1586" i="9"/>
  <c r="C1585" i="9"/>
  <c r="C1584" i="9"/>
  <c r="C1583" i="9"/>
  <c r="C1582" i="9"/>
  <c r="C1581" i="9"/>
  <c r="C1580" i="9"/>
  <c r="C1579" i="9"/>
  <c r="C1578" i="9"/>
  <c r="C1577" i="9"/>
  <c r="C1576" i="9"/>
  <c r="C1575" i="9"/>
  <c r="C1574" i="9"/>
  <c r="C1573" i="9"/>
  <c r="C1572" i="9"/>
  <c r="C1571" i="9"/>
  <c r="C1570" i="9"/>
  <c r="C1569" i="9"/>
  <c r="C1568" i="9"/>
  <c r="C1567" i="9"/>
  <c r="C1566" i="9"/>
  <c r="C1565" i="9"/>
  <c r="C1564" i="9"/>
  <c r="C1563" i="9"/>
  <c r="C1562" i="9"/>
  <c r="C1561" i="9"/>
  <c r="C1560" i="9"/>
  <c r="C1559" i="9"/>
  <c r="C1558" i="9"/>
  <c r="C1557" i="9"/>
  <c r="C1556" i="9"/>
  <c r="C1555" i="9"/>
  <c r="C1554" i="9"/>
  <c r="C1553" i="9"/>
  <c r="C1552" i="9"/>
  <c r="C1551" i="9"/>
  <c r="C1550" i="9"/>
  <c r="C1549" i="9"/>
  <c r="C1548" i="9"/>
  <c r="C1547" i="9"/>
  <c r="C1546" i="9"/>
  <c r="C1545" i="9"/>
  <c r="C1544" i="9"/>
  <c r="C1543" i="9"/>
  <c r="C1542" i="9"/>
  <c r="C1541" i="9"/>
  <c r="C1540" i="9"/>
  <c r="C1539" i="9"/>
  <c r="C1538" i="9"/>
  <c r="C1537" i="9"/>
  <c r="C1536" i="9"/>
  <c r="C1535" i="9"/>
  <c r="C1534" i="9"/>
  <c r="C1533" i="9"/>
  <c r="C1532" i="9"/>
  <c r="C1531" i="9"/>
  <c r="C1530" i="9"/>
  <c r="C1529" i="9"/>
  <c r="C1528" i="9"/>
  <c r="C1527" i="9"/>
  <c r="C1526" i="9"/>
  <c r="C1525" i="9"/>
  <c r="C1524" i="9"/>
  <c r="C1523" i="9"/>
  <c r="C1522" i="9"/>
  <c r="C1521" i="9"/>
  <c r="C1520" i="9"/>
  <c r="C1519" i="9"/>
  <c r="C1518" i="9"/>
  <c r="C1517" i="9"/>
  <c r="C1516" i="9"/>
  <c r="C1515" i="9"/>
  <c r="C1514" i="9"/>
  <c r="C1513" i="9"/>
  <c r="C1512" i="9"/>
  <c r="C1511" i="9"/>
  <c r="C1510" i="9"/>
  <c r="C1509" i="9"/>
  <c r="C1508" i="9"/>
  <c r="C1507" i="9"/>
  <c r="C1506" i="9"/>
  <c r="C1505" i="9"/>
  <c r="C1504" i="9"/>
  <c r="C1503" i="9"/>
  <c r="C1502" i="9"/>
  <c r="C1501" i="9"/>
  <c r="C1500" i="9"/>
  <c r="C1499" i="9"/>
  <c r="C1498" i="9"/>
  <c r="C1497" i="9"/>
  <c r="C1496" i="9"/>
  <c r="C1495" i="9"/>
  <c r="C1494" i="9"/>
  <c r="C1493" i="9"/>
  <c r="C1492" i="9"/>
  <c r="C1491" i="9"/>
  <c r="C1490" i="9"/>
  <c r="C1489" i="9"/>
  <c r="C1488" i="9"/>
  <c r="C1487" i="9"/>
  <c r="C1486" i="9"/>
  <c r="C1485" i="9"/>
  <c r="C1484" i="9"/>
  <c r="C1483" i="9"/>
  <c r="C1482" i="9"/>
  <c r="C1481" i="9"/>
  <c r="C1480" i="9"/>
  <c r="C1479" i="9"/>
  <c r="C1478" i="9"/>
  <c r="C1477" i="9"/>
  <c r="C1476" i="9"/>
  <c r="C1475" i="9"/>
  <c r="C1474" i="9"/>
  <c r="C1473" i="9"/>
  <c r="C1472" i="9"/>
  <c r="C1471" i="9"/>
  <c r="C1470" i="9"/>
  <c r="C1469" i="9"/>
  <c r="C1468" i="9"/>
  <c r="C1467" i="9"/>
  <c r="C1466" i="9"/>
  <c r="C1465" i="9"/>
  <c r="C1464" i="9"/>
  <c r="C1463" i="9"/>
  <c r="C1462" i="9"/>
  <c r="C1461" i="9"/>
  <c r="C1460" i="9"/>
  <c r="C1459" i="9"/>
  <c r="C1458" i="9"/>
  <c r="C1457" i="9"/>
  <c r="C1456" i="9"/>
  <c r="C1455" i="9"/>
  <c r="C1454" i="9"/>
  <c r="C1453" i="9"/>
  <c r="C1452" i="9"/>
  <c r="C1451" i="9"/>
  <c r="C1450" i="9"/>
  <c r="C1449" i="9"/>
  <c r="C1448" i="9"/>
  <c r="C1447" i="9"/>
  <c r="C1446" i="9"/>
  <c r="C1445" i="9"/>
  <c r="C1444" i="9"/>
  <c r="C1443" i="9"/>
  <c r="C1442" i="9"/>
  <c r="C1441" i="9"/>
  <c r="C1440" i="9"/>
  <c r="C1439" i="9"/>
  <c r="C1438" i="9"/>
  <c r="C1437" i="9"/>
  <c r="C1436" i="9"/>
  <c r="C1435" i="9"/>
  <c r="C1434" i="9"/>
  <c r="C1433" i="9"/>
  <c r="C1432" i="9"/>
  <c r="C1431" i="9"/>
  <c r="C1430" i="9"/>
  <c r="C1429" i="9"/>
  <c r="C1428" i="9"/>
  <c r="C1427" i="9"/>
  <c r="C1426" i="9"/>
  <c r="C1425" i="9"/>
  <c r="C1424" i="9"/>
  <c r="C1423" i="9"/>
  <c r="C1422" i="9"/>
  <c r="C1421" i="9"/>
  <c r="C1420" i="9"/>
  <c r="C1419" i="9"/>
  <c r="C1418" i="9"/>
  <c r="C1417" i="9"/>
  <c r="C1416" i="9"/>
  <c r="C1415" i="9"/>
  <c r="C1414" i="9"/>
  <c r="C1413" i="9"/>
  <c r="C1412" i="9"/>
  <c r="C1411" i="9"/>
  <c r="C1410" i="9"/>
  <c r="C1409" i="9"/>
  <c r="C1408" i="9"/>
  <c r="C1407" i="9"/>
  <c r="C1406" i="9"/>
  <c r="C1405" i="9"/>
  <c r="C1404" i="9"/>
  <c r="C1403" i="9"/>
  <c r="C1402" i="9"/>
  <c r="C1401" i="9"/>
  <c r="C1400" i="9"/>
  <c r="C1399" i="9"/>
  <c r="C1398" i="9"/>
  <c r="C1397" i="9"/>
  <c r="C1396" i="9"/>
  <c r="C1395" i="9"/>
  <c r="C1394" i="9"/>
  <c r="C1393" i="9"/>
  <c r="C1392" i="9"/>
  <c r="C1391" i="9"/>
  <c r="C1390" i="9"/>
  <c r="C1389" i="9"/>
  <c r="C1388" i="9"/>
  <c r="C1387" i="9"/>
  <c r="C1386" i="9"/>
  <c r="C1385" i="9"/>
  <c r="C1384" i="9"/>
  <c r="C1383" i="9"/>
  <c r="C1382" i="9"/>
  <c r="C1381" i="9"/>
  <c r="C1380" i="9"/>
  <c r="C1379" i="9"/>
  <c r="C1378" i="9"/>
  <c r="C1377" i="9"/>
  <c r="C1376" i="9"/>
  <c r="C1375" i="9"/>
  <c r="C1374" i="9"/>
  <c r="C1373" i="9"/>
  <c r="C1372" i="9"/>
  <c r="C1371" i="9"/>
  <c r="C1370" i="9"/>
  <c r="C1369" i="9"/>
  <c r="C1368" i="9"/>
  <c r="C1367" i="9"/>
  <c r="C1366" i="9"/>
  <c r="C1365" i="9"/>
  <c r="C1364" i="9"/>
  <c r="C1363" i="9"/>
  <c r="C1362" i="9"/>
  <c r="C1361" i="9"/>
  <c r="C1360" i="9"/>
  <c r="C1359" i="9"/>
  <c r="C1358" i="9"/>
  <c r="C1357" i="9"/>
  <c r="C1356" i="9"/>
  <c r="C1355" i="9"/>
  <c r="C1354" i="9"/>
  <c r="C1353" i="9"/>
  <c r="C1352" i="9"/>
  <c r="C1351" i="9"/>
  <c r="C1350" i="9"/>
  <c r="C1349" i="9"/>
  <c r="C1348" i="9"/>
  <c r="C1347" i="9"/>
  <c r="C1346" i="9"/>
  <c r="C1345" i="9"/>
  <c r="C1344" i="9"/>
  <c r="C1343" i="9"/>
  <c r="C1342" i="9"/>
  <c r="C1341" i="9"/>
  <c r="C1340" i="9"/>
  <c r="C1339" i="9"/>
  <c r="C1338" i="9"/>
  <c r="C1337" i="9"/>
  <c r="C1336" i="9"/>
  <c r="C1335" i="9"/>
  <c r="C1334" i="9"/>
  <c r="C1333" i="9"/>
  <c r="C1332" i="9"/>
  <c r="C1331" i="9"/>
  <c r="C1330" i="9"/>
  <c r="C1329" i="9"/>
  <c r="C1328" i="9"/>
  <c r="C1327" i="9"/>
  <c r="C1326" i="9"/>
  <c r="C1325" i="9"/>
  <c r="C1324" i="9"/>
  <c r="C1323" i="9"/>
  <c r="C1322" i="9"/>
  <c r="C1321" i="9"/>
  <c r="C1320" i="9"/>
  <c r="C1319" i="9"/>
  <c r="C1318" i="9"/>
  <c r="C1317" i="9"/>
  <c r="C1316" i="9"/>
  <c r="C1315" i="9"/>
  <c r="C1314" i="9"/>
  <c r="C1313" i="9"/>
  <c r="C1312" i="9"/>
  <c r="C1311" i="9"/>
  <c r="C1310" i="9"/>
  <c r="C1309" i="9"/>
  <c r="C1308" i="9"/>
  <c r="C1307" i="9"/>
  <c r="C1306" i="9"/>
  <c r="C1305" i="9"/>
  <c r="C1304" i="9"/>
  <c r="C1303" i="9"/>
  <c r="C1302" i="9"/>
  <c r="C1301" i="9"/>
  <c r="C1300" i="9"/>
  <c r="C1299" i="9"/>
  <c r="C1298" i="9"/>
  <c r="C1297" i="9"/>
  <c r="C1296" i="9"/>
  <c r="C1295" i="9"/>
  <c r="C1294" i="9"/>
  <c r="C1293" i="9"/>
  <c r="C1292" i="9"/>
  <c r="C1291" i="9"/>
  <c r="C1290" i="9"/>
  <c r="C1289" i="9"/>
  <c r="C1288" i="9"/>
  <c r="C1287" i="9"/>
  <c r="C1286" i="9"/>
  <c r="C1285" i="9"/>
  <c r="C1284" i="9"/>
  <c r="C1283" i="9"/>
  <c r="C1282" i="9"/>
  <c r="C1281" i="9"/>
  <c r="C1280" i="9"/>
  <c r="C1279" i="9"/>
  <c r="C1278" i="9"/>
  <c r="C1277" i="9"/>
  <c r="C1276" i="9"/>
  <c r="C1275" i="9"/>
  <c r="C1274" i="9"/>
  <c r="C1273" i="9"/>
  <c r="C1272" i="9"/>
  <c r="C1271" i="9"/>
  <c r="C1270" i="9"/>
  <c r="C1269" i="9"/>
  <c r="C1268" i="9"/>
  <c r="C1267" i="9"/>
  <c r="C1266" i="9"/>
  <c r="C1265" i="9"/>
  <c r="C1264" i="9"/>
  <c r="C1263" i="9"/>
  <c r="C1262" i="9"/>
  <c r="C1261" i="9"/>
  <c r="C1260" i="9"/>
  <c r="C1259" i="9"/>
  <c r="C1258" i="9"/>
  <c r="C1257" i="9"/>
  <c r="C1256" i="9"/>
  <c r="C1255" i="9"/>
  <c r="C1254" i="9"/>
  <c r="C1253" i="9"/>
  <c r="C1252" i="9"/>
  <c r="C1251" i="9"/>
  <c r="C1250" i="9"/>
  <c r="C1249" i="9"/>
  <c r="C1248" i="9"/>
  <c r="C1247" i="9"/>
  <c r="C1246" i="9"/>
  <c r="C1245" i="9"/>
  <c r="C1244" i="9"/>
  <c r="C1243" i="9"/>
  <c r="C1242" i="9"/>
  <c r="C1241" i="9"/>
  <c r="C1240" i="9"/>
  <c r="C1239" i="9"/>
  <c r="C1238" i="9"/>
  <c r="C1237" i="9"/>
  <c r="C1236" i="9"/>
  <c r="C1235" i="9"/>
  <c r="C1234" i="9"/>
  <c r="C1233" i="9"/>
  <c r="C1232" i="9"/>
  <c r="C1231" i="9"/>
  <c r="C1230" i="9"/>
  <c r="C1229" i="9"/>
  <c r="C1228" i="9"/>
  <c r="C1227" i="9"/>
  <c r="C1226" i="9"/>
  <c r="C1225" i="9"/>
  <c r="C1224" i="9"/>
  <c r="C1223" i="9"/>
  <c r="C1222" i="9"/>
  <c r="C1221" i="9"/>
  <c r="C1220" i="9"/>
  <c r="C1219" i="9"/>
  <c r="C1218" i="9"/>
  <c r="C1217" i="9"/>
  <c r="C1216" i="9"/>
  <c r="C1215" i="9"/>
  <c r="C1214" i="9"/>
  <c r="C1213" i="9"/>
  <c r="C1212" i="9"/>
  <c r="C1211" i="9"/>
  <c r="C1210" i="9"/>
  <c r="C1209" i="9"/>
  <c r="C1208" i="9"/>
  <c r="C1207" i="9"/>
  <c r="C1206" i="9"/>
  <c r="C1205" i="9"/>
  <c r="C1204" i="9"/>
  <c r="C1203" i="9"/>
  <c r="C1202" i="9"/>
  <c r="C1201" i="9"/>
  <c r="C1200" i="9"/>
  <c r="C1199" i="9"/>
  <c r="C1198" i="9"/>
  <c r="C1197" i="9"/>
  <c r="C1196" i="9"/>
  <c r="C1195" i="9"/>
  <c r="C1194" i="9"/>
  <c r="C1193" i="9"/>
  <c r="C1192" i="9"/>
  <c r="C1191" i="9"/>
  <c r="C1190" i="9"/>
  <c r="C1189" i="9"/>
  <c r="C1188" i="9"/>
  <c r="C1187" i="9"/>
  <c r="C1186" i="9"/>
  <c r="C1185" i="9"/>
  <c r="C1184" i="9"/>
  <c r="C1183" i="9"/>
  <c r="C1182" i="9"/>
  <c r="C1181" i="9"/>
  <c r="C1180" i="9"/>
  <c r="C1179" i="9"/>
  <c r="C1178" i="9"/>
  <c r="C1177" i="9"/>
  <c r="C1176" i="9"/>
  <c r="C1175" i="9"/>
  <c r="C1174" i="9"/>
  <c r="C1173" i="9"/>
  <c r="C1172" i="9"/>
  <c r="C1171" i="9"/>
  <c r="C1170" i="9"/>
  <c r="C1169" i="9"/>
  <c r="C1168" i="9"/>
  <c r="C1167" i="9"/>
  <c r="C1166" i="9"/>
  <c r="C1165" i="9"/>
  <c r="C1164" i="9"/>
  <c r="C1163" i="9"/>
  <c r="C1162" i="9"/>
  <c r="C1161" i="9"/>
  <c r="C1160" i="9"/>
  <c r="C1159" i="9"/>
  <c r="C1158" i="9"/>
  <c r="C1157" i="9"/>
  <c r="C1156" i="9"/>
  <c r="C1155" i="9"/>
  <c r="C1154" i="9"/>
  <c r="C1153" i="9"/>
  <c r="C1152" i="9"/>
  <c r="C1151" i="9"/>
  <c r="C1150" i="9"/>
  <c r="C1149" i="9"/>
  <c r="C1148" i="9"/>
  <c r="C1147" i="9"/>
  <c r="C1146" i="9"/>
  <c r="C1145" i="9"/>
  <c r="C1144" i="9"/>
  <c r="C1143" i="9"/>
  <c r="C1142" i="9"/>
  <c r="C1141" i="9"/>
  <c r="C1140" i="9"/>
  <c r="C1139" i="9"/>
  <c r="C1138" i="9"/>
  <c r="C1137" i="9"/>
  <c r="C1136" i="9"/>
  <c r="C1135" i="9"/>
  <c r="C1134" i="9"/>
  <c r="C1133" i="9"/>
  <c r="C1132" i="9"/>
  <c r="C1131" i="9"/>
  <c r="C1130" i="9"/>
  <c r="C1129" i="9"/>
  <c r="C1128" i="9"/>
  <c r="C1127" i="9"/>
  <c r="C1126" i="9"/>
  <c r="C1125" i="9"/>
  <c r="C1124" i="9"/>
  <c r="C1123" i="9"/>
  <c r="C1122" i="9"/>
  <c r="C1121" i="9"/>
  <c r="C1120" i="9"/>
  <c r="C1119" i="9"/>
  <c r="C1118" i="9"/>
  <c r="C1117" i="9"/>
  <c r="C1116" i="9"/>
  <c r="C1115" i="9"/>
  <c r="C1114" i="9"/>
  <c r="C1113" i="9"/>
  <c r="C1112" i="9"/>
  <c r="C1111" i="9"/>
  <c r="C1110" i="9"/>
  <c r="C1109" i="9"/>
  <c r="C1108" i="9"/>
  <c r="C1107" i="9"/>
  <c r="C1106" i="9"/>
  <c r="C1105" i="9"/>
  <c r="C1104" i="9"/>
  <c r="C1103" i="9"/>
  <c r="C1102" i="9"/>
  <c r="C1101" i="9"/>
  <c r="C1100" i="9"/>
  <c r="C1099" i="9"/>
  <c r="C1098" i="9"/>
  <c r="C1097" i="9"/>
  <c r="C1096" i="9"/>
  <c r="C1095" i="9"/>
  <c r="C1094" i="9"/>
  <c r="C1093" i="9"/>
  <c r="C1092" i="9"/>
  <c r="C1091" i="9"/>
  <c r="C1090" i="9"/>
  <c r="C1089" i="9"/>
  <c r="C1088" i="9"/>
  <c r="C1087" i="9"/>
  <c r="C1086" i="9"/>
  <c r="C1085" i="9"/>
  <c r="C1084" i="9"/>
  <c r="C1083" i="9"/>
  <c r="C1082" i="9"/>
  <c r="C1081" i="9"/>
  <c r="C1080" i="9"/>
  <c r="C1079" i="9"/>
  <c r="C1078" i="9"/>
  <c r="C1077" i="9"/>
  <c r="C1076" i="9"/>
  <c r="C1075" i="9"/>
  <c r="C1074" i="9"/>
  <c r="C1073" i="9"/>
  <c r="C1072" i="9"/>
  <c r="C1071" i="9"/>
  <c r="C1070" i="9"/>
  <c r="C1069" i="9"/>
  <c r="C1068" i="9"/>
  <c r="C1067" i="9"/>
  <c r="C1066" i="9"/>
  <c r="C1065" i="9"/>
  <c r="C1064" i="9"/>
  <c r="C1063" i="9"/>
  <c r="C1062" i="9"/>
  <c r="C1061" i="9"/>
  <c r="C1060" i="9"/>
  <c r="C1059" i="9"/>
  <c r="C1058" i="9"/>
  <c r="C1057" i="9"/>
  <c r="C1056" i="9"/>
  <c r="C1055" i="9"/>
  <c r="C1054" i="9"/>
  <c r="C1053" i="9"/>
  <c r="C1052" i="9"/>
  <c r="C1051" i="9"/>
  <c r="C1050" i="9"/>
  <c r="C1049" i="9"/>
  <c r="C1048" i="9"/>
  <c r="C1047" i="9"/>
  <c r="C1046" i="9"/>
  <c r="C1045" i="9"/>
  <c r="C1044" i="9"/>
  <c r="C1043" i="9"/>
  <c r="C1042" i="9"/>
  <c r="C1041" i="9"/>
  <c r="C1040" i="9"/>
  <c r="C1039" i="9"/>
  <c r="C1038" i="9"/>
  <c r="C1037" i="9"/>
  <c r="C1036" i="9"/>
  <c r="C1035" i="9"/>
  <c r="C1034" i="9"/>
  <c r="C1033" i="9"/>
  <c r="C1032" i="9"/>
  <c r="C1031" i="9"/>
  <c r="C1030" i="9"/>
  <c r="C1029" i="9"/>
  <c r="C1028" i="9"/>
  <c r="C1027" i="9"/>
  <c r="C1026" i="9"/>
  <c r="C1025" i="9"/>
  <c r="C1024" i="9"/>
  <c r="C1023" i="9"/>
  <c r="C1022" i="9"/>
  <c r="C1021" i="9"/>
  <c r="C1020" i="9"/>
  <c r="C1019" i="9"/>
  <c r="C1018" i="9"/>
  <c r="C1017" i="9"/>
  <c r="C1016" i="9"/>
  <c r="C1015" i="9"/>
  <c r="C1014" i="9"/>
  <c r="C1013" i="9"/>
  <c r="C1012" i="9"/>
  <c r="C1011" i="9"/>
  <c r="C1010" i="9"/>
  <c r="C1009" i="9"/>
  <c r="C1008" i="9"/>
  <c r="C1007" i="9"/>
  <c r="C1006" i="9"/>
  <c r="C1005" i="9"/>
  <c r="C1004" i="9"/>
  <c r="C1003" i="9"/>
  <c r="C1002" i="9"/>
  <c r="C1001" i="9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6" i="9"/>
  <c r="C255" i="9"/>
  <c r="C254" i="9"/>
  <c r="C253" i="9"/>
  <c r="C169" i="9"/>
  <c r="C168" i="9"/>
  <c r="K3004" i="9"/>
  <c r="K3003" i="9"/>
  <c r="K3002" i="9"/>
  <c r="K3001" i="9"/>
  <c r="K3000" i="9"/>
  <c r="K2999" i="9"/>
  <c r="K2998" i="9"/>
  <c r="K2997" i="9"/>
  <c r="K2996" i="9"/>
  <c r="K2995" i="9"/>
  <c r="K2994" i="9"/>
  <c r="K2993" i="9"/>
  <c r="K2992" i="9"/>
  <c r="K2991" i="9"/>
  <c r="K2990" i="9"/>
  <c r="K2989" i="9"/>
  <c r="K2988" i="9"/>
  <c r="K2987" i="9"/>
  <c r="K2986" i="9"/>
  <c r="K2985" i="9"/>
  <c r="K2984" i="9"/>
  <c r="K2983" i="9"/>
  <c r="K2982" i="9"/>
  <c r="K2981" i="9"/>
  <c r="K2980" i="9"/>
  <c r="K2979" i="9"/>
  <c r="K2978" i="9"/>
  <c r="K2977" i="9"/>
  <c r="K2976" i="9"/>
  <c r="K2975" i="9"/>
  <c r="K2974" i="9"/>
  <c r="K2973" i="9"/>
  <c r="K2972" i="9"/>
  <c r="K2971" i="9"/>
  <c r="K2970" i="9"/>
  <c r="K2969" i="9"/>
  <c r="K2968" i="9"/>
  <c r="K2967" i="9"/>
  <c r="K2966" i="9"/>
  <c r="K2965" i="9"/>
  <c r="K2964" i="9"/>
  <c r="K2963" i="9"/>
  <c r="K2962" i="9"/>
  <c r="K2961" i="9"/>
  <c r="K2960" i="9"/>
  <c r="K2959" i="9"/>
  <c r="K2958" i="9"/>
  <c r="K2957" i="9"/>
  <c r="K2956" i="9"/>
  <c r="K2955" i="9"/>
  <c r="K2954" i="9"/>
  <c r="K2953" i="9"/>
  <c r="K2952" i="9"/>
  <c r="K2951" i="9"/>
  <c r="K2950" i="9"/>
  <c r="K2949" i="9"/>
  <c r="K2948" i="9"/>
  <c r="K2947" i="9"/>
  <c r="K2946" i="9"/>
  <c r="K2945" i="9"/>
  <c r="K2944" i="9"/>
  <c r="K2943" i="9"/>
  <c r="K2942" i="9"/>
  <c r="K2941" i="9"/>
  <c r="K2940" i="9"/>
  <c r="K2939" i="9"/>
  <c r="K2938" i="9"/>
  <c r="K2937" i="9"/>
  <c r="K2936" i="9"/>
  <c r="K2935" i="9"/>
  <c r="K2934" i="9"/>
  <c r="K2933" i="9"/>
  <c r="K2932" i="9"/>
  <c r="K2931" i="9"/>
  <c r="K2930" i="9"/>
  <c r="K2929" i="9"/>
  <c r="K2928" i="9"/>
  <c r="K2927" i="9"/>
  <c r="K2926" i="9"/>
  <c r="K2925" i="9"/>
  <c r="K2924" i="9"/>
  <c r="K2923" i="9"/>
  <c r="K2922" i="9"/>
  <c r="K2921" i="9"/>
  <c r="K2920" i="9"/>
  <c r="K2919" i="9"/>
  <c r="K2918" i="9"/>
  <c r="K2917" i="9"/>
  <c r="K2916" i="9"/>
  <c r="K2915" i="9"/>
  <c r="K2914" i="9"/>
  <c r="K2913" i="9"/>
  <c r="K2912" i="9"/>
  <c r="K2911" i="9"/>
  <c r="K2910" i="9"/>
  <c r="K2909" i="9"/>
  <c r="K2908" i="9"/>
  <c r="K2907" i="9"/>
  <c r="K2906" i="9"/>
  <c r="K2905" i="9"/>
  <c r="K2904" i="9"/>
  <c r="K2903" i="9"/>
  <c r="K2902" i="9"/>
  <c r="K2901" i="9"/>
  <c r="K2900" i="9"/>
  <c r="K2899" i="9"/>
  <c r="K2898" i="9"/>
  <c r="K2897" i="9"/>
  <c r="K2896" i="9"/>
  <c r="K2895" i="9"/>
  <c r="K2894" i="9"/>
  <c r="K2893" i="9"/>
  <c r="K2892" i="9"/>
  <c r="K2891" i="9"/>
  <c r="K2890" i="9"/>
  <c r="K2889" i="9"/>
  <c r="K2888" i="9"/>
  <c r="K2887" i="9"/>
  <c r="K2886" i="9"/>
  <c r="K2885" i="9"/>
  <c r="K2884" i="9"/>
  <c r="K2883" i="9"/>
  <c r="K2882" i="9"/>
  <c r="K2881" i="9"/>
  <c r="K2880" i="9"/>
  <c r="K2879" i="9"/>
  <c r="K2878" i="9"/>
  <c r="K2877" i="9"/>
  <c r="K2876" i="9"/>
  <c r="K2875" i="9"/>
  <c r="K2874" i="9"/>
  <c r="K2873" i="9"/>
  <c r="K2872" i="9"/>
  <c r="K2871" i="9"/>
  <c r="K2870" i="9"/>
  <c r="K2869" i="9"/>
  <c r="K2868" i="9"/>
  <c r="K2867" i="9"/>
  <c r="K2866" i="9"/>
  <c r="K2865" i="9"/>
  <c r="K2864" i="9"/>
  <c r="K2863" i="9"/>
  <c r="K2862" i="9"/>
  <c r="K2861" i="9"/>
  <c r="K2860" i="9"/>
  <c r="K2859" i="9"/>
  <c r="K2858" i="9"/>
  <c r="K2857" i="9"/>
  <c r="K2856" i="9"/>
  <c r="K2855" i="9"/>
  <c r="K2854" i="9"/>
  <c r="K2853" i="9"/>
  <c r="K2852" i="9"/>
  <c r="K2851" i="9"/>
  <c r="K2850" i="9"/>
  <c r="K2849" i="9"/>
  <c r="K2848" i="9"/>
  <c r="K2847" i="9"/>
  <c r="K2846" i="9"/>
  <c r="K2845" i="9"/>
  <c r="K2844" i="9"/>
  <c r="K2843" i="9"/>
  <c r="K2842" i="9"/>
  <c r="K2841" i="9"/>
  <c r="K2840" i="9"/>
  <c r="K2839" i="9"/>
  <c r="K2838" i="9"/>
  <c r="K2837" i="9"/>
  <c r="K2836" i="9"/>
  <c r="K2835" i="9"/>
  <c r="K2834" i="9"/>
  <c r="K2833" i="9"/>
  <c r="K2832" i="9"/>
  <c r="K2831" i="9"/>
  <c r="K2830" i="9"/>
  <c r="K2829" i="9"/>
  <c r="K2828" i="9"/>
  <c r="K2827" i="9"/>
  <c r="K2826" i="9"/>
  <c r="K2825" i="9"/>
  <c r="K2824" i="9"/>
  <c r="K2823" i="9"/>
  <c r="K2822" i="9"/>
  <c r="K2821" i="9"/>
  <c r="K2820" i="9"/>
  <c r="K2819" i="9"/>
  <c r="K2818" i="9"/>
  <c r="K2817" i="9"/>
  <c r="K2816" i="9"/>
  <c r="K2815" i="9"/>
  <c r="K2814" i="9"/>
  <c r="K2813" i="9"/>
  <c r="K2812" i="9"/>
  <c r="K2811" i="9"/>
  <c r="K2810" i="9"/>
  <c r="K2809" i="9"/>
  <c r="K2808" i="9"/>
  <c r="K2807" i="9"/>
  <c r="K2806" i="9"/>
  <c r="K2805" i="9"/>
  <c r="K2804" i="9"/>
  <c r="K2803" i="9"/>
  <c r="K2802" i="9"/>
  <c r="K2801" i="9"/>
  <c r="K2800" i="9"/>
  <c r="K2799" i="9"/>
  <c r="K2798" i="9"/>
  <c r="K2797" i="9"/>
  <c r="K2796" i="9"/>
  <c r="K2795" i="9"/>
  <c r="K2794" i="9"/>
  <c r="K2793" i="9"/>
  <c r="K2792" i="9"/>
  <c r="K2791" i="9"/>
  <c r="K2790" i="9"/>
  <c r="K2789" i="9"/>
  <c r="K2788" i="9"/>
  <c r="K2787" i="9"/>
  <c r="K2786" i="9"/>
  <c r="K2785" i="9"/>
  <c r="K2784" i="9"/>
  <c r="K2783" i="9"/>
  <c r="K2782" i="9"/>
  <c r="K2781" i="9"/>
  <c r="K2780" i="9"/>
  <c r="K2779" i="9"/>
  <c r="K2778" i="9"/>
  <c r="K2777" i="9"/>
  <c r="K2776" i="9"/>
  <c r="K2775" i="9"/>
  <c r="K2774" i="9"/>
  <c r="K2773" i="9"/>
  <c r="K2772" i="9"/>
  <c r="K2771" i="9"/>
  <c r="K2770" i="9"/>
  <c r="K2769" i="9"/>
  <c r="K2768" i="9"/>
  <c r="K2767" i="9"/>
  <c r="K2766" i="9"/>
  <c r="K2765" i="9"/>
  <c r="K2764" i="9"/>
  <c r="K2763" i="9"/>
  <c r="K2762" i="9"/>
  <c r="K2761" i="9"/>
  <c r="K2760" i="9"/>
  <c r="K2759" i="9"/>
  <c r="K2758" i="9"/>
  <c r="K2757" i="9"/>
  <c r="K2756" i="9"/>
  <c r="K2755" i="9"/>
  <c r="K2754" i="9"/>
  <c r="K2753" i="9"/>
  <c r="K2752" i="9"/>
  <c r="K2751" i="9"/>
  <c r="K2750" i="9"/>
  <c r="K2749" i="9"/>
  <c r="K2748" i="9"/>
  <c r="K2747" i="9"/>
  <c r="K2746" i="9"/>
  <c r="K2745" i="9"/>
  <c r="K2744" i="9"/>
  <c r="K2743" i="9"/>
  <c r="K2742" i="9"/>
  <c r="K2741" i="9"/>
  <c r="K2740" i="9"/>
  <c r="K2739" i="9"/>
  <c r="K2738" i="9"/>
  <c r="K2737" i="9"/>
  <c r="K2736" i="9"/>
  <c r="K2735" i="9"/>
  <c r="K2734" i="9"/>
  <c r="K2733" i="9"/>
  <c r="K2732" i="9"/>
  <c r="K2731" i="9"/>
  <c r="K2730" i="9"/>
  <c r="K2729" i="9"/>
  <c r="K2728" i="9"/>
  <c r="K2727" i="9"/>
  <c r="K2726" i="9"/>
  <c r="K2725" i="9"/>
  <c r="K2724" i="9"/>
  <c r="K2723" i="9"/>
  <c r="K2722" i="9"/>
  <c r="K2721" i="9"/>
  <c r="K2720" i="9"/>
  <c r="K2719" i="9"/>
  <c r="K2718" i="9"/>
  <c r="K2717" i="9"/>
  <c r="K2716" i="9"/>
  <c r="K2715" i="9"/>
  <c r="K2714" i="9"/>
  <c r="K2713" i="9"/>
  <c r="K2712" i="9"/>
  <c r="K2711" i="9"/>
  <c r="K2710" i="9"/>
  <c r="K2709" i="9"/>
  <c r="K2708" i="9"/>
  <c r="K2707" i="9"/>
  <c r="K2706" i="9"/>
  <c r="K2705" i="9"/>
  <c r="K2704" i="9"/>
  <c r="K2703" i="9"/>
  <c r="K2702" i="9"/>
  <c r="K2701" i="9"/>
  <c r="K2700" i="9"/>
  <c r="K2699" i="9"/>
  <c r="K2698" i="9"/>
  <c r="K2697" i="9"/>
  <c r="K2696" i="9"/>
  <c r="K2695" i="9"/>
  <c r="K2694" i="9"/>
  <c r="K2693" i="9"/>
  <c r="K2692" i="9"/>
  <c r="K2691" i="9"/>
  <c r="K2690" i="9"/>
  <c r="K2689" i="9"/>
  <c r="K2688" i="9"/>
  <c r="K2687" i="9"/>
  <c r="K2686" i="9"/>
  <c r="K2685" i="9"/>
  <c r="K2684" i="9"/>
  <c r="K2683" i="9"/>
  <c r="K2682" i="9"/>
  <c r="K2681" i="9"/>
  <c r="K2680" i="9"/>
  <c r="K2679" i="9"/>
  <c r="K2678" i="9"/>
  <c r="K2677" i="9"/>
  <c r="K2676" i="9"/>
  <c r="K2675" i="9"/>
  <c r="K2674" i="9"/>
  <c r="K2673" i="9"/>
  <c r="K2672" i="9"/>
  <c r="K2671" i="9"/>
  <c r="K2670" i="9"/>
  <c r="K2669" i="9"/>
  <c r="K2668" i="9"/>
  <c r="K2667" i="9"/>
  <c r="K2666" i="9"/>
  <c r="K2665" i="9"/>
  <c r="K2664" i="9"/>
  <c r="K2663" i="9"/>
  <c r="K2662" i="9"/>
  <c r="K2661" i="9"/>
  <c r="K2660" i="9"/>
  <c r="K2659" i="9"/>
  <c r="K2658" i="9"/>
  <c r="K2657" i="9"/>
  <c r="K2656" i="9"/>
  <c r="K2655" i="9"/>
  <c r="K2654" i="9"/>
  <c r="K2653" i="9"/>
  <c r="K2652" i="9"/>
  <c r="K2651" i="9"/>
  <c r="K2650" i="9"/>
  <c r="K2649" i="9"/>
  <c r="K2648" i="9"/>
  <c r="K2647" i="9"/>
  <c r="K2646" i="9"/>
  <c r="K2645" i="9"/>
  <c r="K2644" i="9"/>
  <c r="K2643" i="9"/>
  <c r="K2642" i="9"/>
  <c r="K2641" i="9"/>
  <c r="K2640" i="9"/>
  <c r="K2639" i="9"/>
  <c r="K2638" i="9"/>
  <c r="K2637" i="9"/>
  <c r="K2636" i="9"/>
  <c r="K2635" i="9"/>
  <c r="K2634" i="9"/>
  <c r="K2633" i="9"/>
  <c r="K2632" i="9"/>
  <c r="K2631" i="9"/>
  <c r="K2630" i="9"/>
  <c r="K2629" i="9"/>
  <c r="K2628" i="9"/>
  <c r="K2627" i="9"/>
  <c r="K2626" i="9"/>
  <c r="K2625" i="9"/>
  <c r="K2624" i="9"/>
  <c r="K2623" i="9"/>
  <c r="K2622" i="9"/>
  <c r="K2621" i="9"/>
  <c r="K2620" i="9"/>
  <c r="K2619" i="9"/>
  <c r="K2618" i="9"/>
  <c r="K2617" i="9"/>
  <c r="K2616" i="9"/>
  <c r="K2615" i="9"/>
  <c r="K2614" i="9"/>
  <c r="K2613" i="9"/>
  <c r="K2612" i="9"/>
  <c r="K2611" i="9"/>
  <c r="K2610" i="9"/>
  <c r="K2609" i="9"/>
  <c r="K2608" i="9"/>
  <c r="K2607" i="9"/>
  <c r="K2606" i="9"/>
  <c r="K2605" i="9"/>
  <c r="K2604" i="9"/>
  <c r="K2603" i="9"/>
  <c r="K2602" i="9"/>
  <c r="K2601" i="9"/>
  <c r="K2600" i="9"/>
  <c r="K2599" i="9"/>
  <c r="K2598" i="9"/>
  <c r="K2597" i="9"/>
  <c r="K2596" i="9"/>
  <c r="K2595" i="9"/>
  <c r="K2594" i="9"/>
  <c r="K2593" i="9"/>
  <c r="K2592" i="9"/>
  <c r="K2591" i="9"/>
  <c r="K2590" i="9"/>
  <c r="K2589" i="9"/>
  <c r="K2588" i="9"/>
  <c r="K2587" i="9"/>
  <c r="K2586" i="9"/>
  <c r="K2585" i="9"/>
  <c r="K2584" i="9"/>
  <c r="K2583" i="9"/>
  <c r="K2582" i="9"/>
  <c r="K2581" i="9"/>
  <c r="K2580" i="9"/>
  <c r="K2579" i="9"/>
  <c r="K2578" i="9"/>
  <c r="K2577" i="9"/>
  <c r="K2576" i="9"/>
  <c r="K2575" i="9"/>
  <c r="K2574" i="9"/>
  <c r="K2573" i="9"/>
  <c r="K2572" i="9"/>
  <c r="K2571" i="9"/>
  <c r="K2570" i="9"/>
  <c r="K2569" i="9"/>
  <c r="K2568" i="9"/>
  <c r="K2567" i="9"/>
  <c r="K2566" i="9"/>
  <c r="K2565" i="9"/>
  <c r="K2564" i="9"/>
  <c r="K2563" i="9"/>
  <c r="K2562" i="9"/>
  <c r="K2561" i="9"/>
  <c r="K2560" i="9"/>
  <c r="K2559" i="9"/>
  <c r="K2558" i="9"/>
  <c r="K2557" i="9"/>
  <c r="K2556" i="9"/>
  <c r="K2555" i="9"/>
  <c r="K2554" i="9"/>
  <c r="K2553" i="9"/>
  <c r="K2552" i="9"/>
  <c r="K2551" i="9"/>
  <c r="K2550" i="9"/>
  <c r="K2549" i="9"/>
  <c r="K2548" i="9"/>
  <c r="K2547" i="9"/>
  <c r="K2546" i="9"/>
  <c r="K2545" i="9"/>
  <c r="K2544" i="9"/>
  <c r="K2543" i="9"/>
  <c r="K2542" i="9"/>
  <c r="K2541" i="9"/>
  <c r="K2540" i="9"/>
  <c r="K2539" i="9"/>
  <c r="K2538" i="9"/>
  <c r="K2537" i="9"/>
  <c r="K2536" i="9"/>
  <c r="K2535" i="9"/>
  <c r="K2534" i="9"/>
  <c r="K2533" i="9"/>
  <c r="K2532" i="9"/>
  <c r="K2531" i="9"/>
  <c r="K2530" i="9"/>
  <c r="K2529" i="9"/>
  <c r="K2528" i="9"/>
  <c r="K2527" i="9"/>
  <c r="K2526" i="9"/>
  <c r="K2525" i="9"/>
  <c r="K2524" i="9"/>
  <c r="K2523" i="9"/>
  <c r="K2522" i="9"/>
  <c r="K2521" i="9"/>
  <c r="K2520" i="9"/>
  <c r="K2519" i="9"/>
  <c r="K2518" i="9"/>
  <c r="K2517" i="9"/>
  <c r="K2516" i="9"/>
  <c r="K2515" i="9"/>
  <c r="K2514" i="9"/>
  <c r="K2513" i="9"/>
  <c r="K2512" i="9"/>
  <c r="K2511" i="9"/>
  <c r="K2510" i="9"/>
  <c r="K2509" i="9"/>
  <c r="K2508" i="9"/>
  <c r="K2507" i="9"/>
  <c r="K2506" i="9"/>
  <c r="K2505" i="9"/>
  <c r="K2504" i="9"/>
  <c r="K2503" i="9"/>
  <c r="K2502" i="9"/>
  <c r="K2501" i="9"/>
  <c r="K2500" i="9"/>
  <c r="K2499" i="9"/>
  <c r="K2498" i="9"/>
  <c r="K2497" i="9"/>
  <c r="K2496" i="9"/>
  <c r="K2495" i="9"/>
  <c r="K2494" i="9"/>
  <c r="K2493" i="9"/>
  <c r="K2492" i="9"/>
  <c r="K2491" i="9"/>
  <c r="K2490" i="9"/>
  <c r="K2489" i="9"/>
  <c r="K2488" i="9"/>
  <c r="K2487" i="9"/>
  <c r="K2486" i="9"/>
  <c r="K2485" i="9"/>
  <c r="K2484" i="9"/>
  <c r="K2483" i="9"/>
  <c r="K2482" i="9"/>
  <c r="K2481" i="9"/>
  <c r="K2480" i="9"/>
  <c r="K2479" i="9"/>
  <c r="K2478" i="9"/>
  <c r="K2477" i="9"/>
  <c r="K2476" i="9"/>
  <c r="K2475" i="9"/>
  <c r="K2474" i="9"/>
  <c r="K2473" i="9"/>
  <c r="K2472" i="9"/>
  <c r="K2471" i="9"/>
  <c r="K2470" i="9"/>
  <c r="K2469" i="9"/>
  <c r="K2468" i="9"/>
  <c r="K2467" i="9"/>
  <c r="K2466" i="9"/>
  <c r="K2465" i="9"/>
  <c r="K2464" i="9"/>
  <c r="K2463" i="9"/>
  <c r="K2462" i="9"/>
  <c r="K2461" i="9"/>
  <c r="K2460" i="9"/>
  <c r="K2459" i="9"/>
  <c r="K2458" i="9"/>
  <c r="K2457" i="9"/>
  <c r="K2456" i="9"/>
  <c r="K2455" i="9"/>
  <c r="K2454" i="9"/>
  <c r="K2453" i="9"/>
  <c r="K2452" i="9"/>
  <c r="K2451" i="9"/>
  <c r="K2450" i="9"/>
  <c r="K2449" i="9"/>
  <c r="K2448" i="9"/>
  <c r="K2447" i="9"/>
  <c r="K2446" i="9"/>
  <c r="K2445" i="9"/>
  <c r="K2444" i="9"/>
  <c r="K2443" i="9"/>
  <c r="K2442" i="9"/>
  <c r="K2441" i="9"/>
  <c r="K2440" i="9"/>
  <c r="K2439" i="9"/>
  <c r="K2438" i="9"/>
  <c r="K2437" i="9"/>
  <c r="K2436" i="9"/>
  <c r="K2435" i="9"/>
  <c r="K2434" i="9"/>
  <c r="K2433" i="9"/>
  <c r="K2432" i="9"/>
  <c r="K2431" i="9"/>
  <c r="K2430" i="9"/>
  <c r="K2429" i="9"/>
  <c r="K2428" i="9"/>
  <c r="K2427" i="9"/>
  <c r="K2426" i="9"/>
  <c r="K2425" i="9"/>
  <c r="K2424" i="9"/>
  <c r="K2423" i="9"/>
  <c r="K2422" i="9"/>
  <c r="K2421" i="9"/>
  <c r="K2420" i="9"/>
  <c r="K2419" i="9"/>
  <c r="K2418" i="9"/>
  <c r="K2417" i="9"/>
  <c r="K2416" i="9"/>
  <c r="K2415" i="9"/>
  <c r="K2414" i="9"/>
  <c r="K2413" i="9"/>
  <c r="K2412" i="9"/>
  <c r="K2411" i="9"/>
  <c r="K2410" i="9"/>
  <c r="K2409" i="9"/>
  <c r="K2408" i="9"/>
  <c r="K2407" i="9"/>
  <c r="K2406" i="9"/>
  <c r="K2405" i="9"/>
  <c r="K2404" i="9"/>
  <c r="K2403" i="9"/>
  <c r="K2402" i="9"/>
  <c r="K2401" i="9"/>
  <c r="K2400" i="9"/>
  <c r="K2399" i="9"/>
  <c r="K2398" i="9"/>
  <c r="K2397" i="9"/>
  <c r="K2396" i="9"/>
  <c r="K2395" i="9"/>
  <c r="K2394" i="9"/>
  <c r="K2393" i="9"/>
  <c r="K2392" i="9"/>
  <c r="K2391" i="9"/>
  <c r="K2390" i="9"/>
  <c r="K2389" i="9"/>
  <c r="K2388" i="9"/>
  <c r="K2387" i="9"/>
  <c r="K2386" i="9"/>
  <c r="K2385" i="9"/>
  <c r="K2384" i="9"/>
  <c r="K2383" i="9"/>
  <c r="K2382" i="9"/>
  <c r="K2381" i="9"/>
  <c r="K2380" i="9"/>
  <c r="K2379" i="9"/>
  <c r="K2378" i="9"/>
  <c r="K2377" i="9"/>
  <c r="K2376" i="9"/>
  <c r="K2375" i="9"/>
  <c r="K2374" i="9"/>
  <c r="K2373" i="9"/>
  <c r="K2372" i="9"/>
  <c r="K2371" i="9"/>
  <c r="K2370" i="9"/>
  <c r="K2369" i="9"/>
  <c r="K2368" i="9"/>
  <c r="K2367" i="9"/>
  <c r="K2366" i="9"/>
  <c r="K2365" i="9"/>
  <c r="K2364" i="9"/>
  <c r="K2363" i="9"/>
  <c r="K2362" i="9"/>
  <c r="K2361" i="9"/>
  <c r="K2360" i="9"/>
  <c r="K2359" i="9"/>
  <c r="K2358" i="9"/>
  <c r="K2357" i="9"/>
  <c r="K2356" i="9"/>
  <c r="K2355" i="9"/>
  <c r="K2354" i="9"/>
  <c r="K2353" i="9"/>
  <c r="K2352" i="9"/>
  <c r="K2351" i="9"/>
  <c r="K2350" i="9"/>
  <c r="K2349" i="9"/>
  <c r="K2348" i="9"/>
  <c r="K2347" i="9"/>
  <c r="K2346" i="9"/>
  <c r="K2345" i="9"/>
  <c r="K2344" i="9"/>
  <c r="K2343" i="9"/>
  <c r="K2342" i="9"/>
  <c r="K2341" i="9"/>
  <c r="K2340" i="9"/>
  <c r="K2339" i="9"/>
  <c r="K2338" i="9"/>
  <c r="K2337" i="9"/>
  <c r="K2336" i="9"/>
  <c r="K2335" i="9"/>
  <c r="K2334" i="9"/>
  <c r="K2333" i="9"/>
  <c r="K2332" i="9"/>
  <c r="K2331" i="9"/>
  <c r="K2330" i="9"/>
  <c r="K2329" i="9"/>
  <c r="K2328" i="9"/>
  <c r="K2327" i="9"/>
  <c r="K2326" i="9"/>
  <c r="K2325" i="9"/>
  <c r="K2324" i="9"/>
  <c r="K2323" i="9"/>
  <c r="K2322" i="9"/>
  <c r="K2321" i="9"/>
  <c r="K2320" i="9"/>
  <c r="K2319" i="9"/>
  <c r="K2318" i="9"/>
  <c r="K2317" i="9"/>
  <c r="K2316" i="9"/>
  <c r="K2315" i="9"/>
  <c r="K2314" i="9"/>
  <c r="K2313" i="9"/>
  <c r="K2312" i="9"/>
  <c r="K2311" i="9"/>
  <c r="K2310" i="9"/>
  <c r="K2309" i="9"/>
  <c r="K2308" i="9"/>
  <c r="K2307" i="9"/>
  <c r="K2306" i="9"/>
  <c r="K2305" i="9"/>
  <c r="K2304" i="9"/>
  <c r="K2303" i="9"/>
  <c r="K2302" i="9"/>
  <c r="K2301" i="9"/>
  <c r="K2300" i="9"/>
  <c r="K2299" i="9"/>
  <c r="K2298" i="9"/>
  <c r="K2297" i="9"/>
  <c r="K2296" i="9"/>
  <c r="K2295" i="9"/>
  <c r="K2294" i="9"/>
  <c r="K2293" i="9"/>
  <c r="K2292" i="9"/>
  <c r="K2291" i="9"/>
  <c r="K2290" i="9"/>
  <c r="K2289" i="9"/>
  <c r="K2288" i="9"/>
  <c r="K2287" i="9"/>
  <c r="K2286" i="9"/>
  <c r="K2285" i="9"/>
  <c r="K2284" i="9"/>
  <c r="K2283" i="9"/>
  <c r="K2282" i="9"/>
  <c r="K2281" i="9"/>
  <c r="K2280" i="9"/>
  <c r="K2279" i="9"/>
  <c r="K2278" i="9"/>
  <c r="K2277" i="9"/>
  <c r="K2276" i="9"/>
  <c r="K2275" i="9"/>
  <c r="K2274" i="9"/>
  <c r="K2273" i="9"/>
  <c r="K2272" i="9"/>
  <c r="K2271" i="9"/>
  <c r="K2270" i="9"/>
  <c r="K2269" i="9"/>
  <c r="K2268" i="9"/>
  <c r="K2267" i="9"/>
  <c r="K2266" i="9"/>
  <c r="K2265" i="9"/>
  <c r="K2264" i="9"/>
  <c r="K2263" i="9"/>
  <c r="K2262" i="9"/>
  <c r="K2261" i="9"/>
  <c r="K2260" i="9"/>
  <c r="K2259" i="9"/>
  <c r="K2258" i="9"/>
  <c r="K2257" i="9"/>
  <c r="K2256" i="9"/>
  <c r="K2255" i="9"/>
  <c r="K2254" i="9"/>
  <c r="K2253" i="9"/>
  <c r="K2252" i="9"/>
  <c r="K2251" i="9"/>
  <c r="K2250" i="9"/>
  <c r="K2249" i="9"/>
  <c r="K2248" i="9"/>
  <c r="K2247" i="9"/>
  <c r="K2246" i="9"/>
  <c r="K2245" i="9"/>
  <c r="K2244" i="9"/>
  <c r="K2243" i="9"/>
  <c r="K2242" i="9"/>
  <c r="K2241" i="9"/>
  <c r="K2240" i="9"/>
  <c r="K2239" i="9"/>
  <c r="K2238" i="9"/>
  <c r="K2237" i="9"/>
  <c r="K2236" i="9"/>
  <c r="K2235" i="9"/>
  <c r="K2234" i="9"/>
  <c r="K2233" i="9"/>
  <c r="K2232" i="9"/>
  <c r="K2231" i="9"/>
  <c r="K2230" i="9"/>
  <c r="K2229" i="9"/>
  <c r="K2228" i="9"/>
  <c r="K2227" i="9"/>
  <c r="K2226" i="9"/>
  <c r="K2225" i="9"/>
  <c r="K2224" i="9"/>
  <c r="K2223" i="9"/>
  <c r="K2222" i="9"/>
  <c r="K2221" i="9"/>
  <c r="K2220" i="9"/>
  <c r="K2219" i="9"/>
  <c r="K2218" i="9"/>
  <c r="K2217" i="9"/>
  <c r="K2216" i="9"/>
  <c r="K2215" i="9"/>
  <c r="K2214" i="9"/>
  <c r="K2213" i="9"/>
  <c r="K2212" i="9"/>
  <c r="K2211" i="9"/>
  <c r="K2210" i="9"/>
  <c r="K2209" i="9"/>
  <c r="K2208" i="9"/>
  <c r="K2207" i="9"/>
  <c r="K2206" i="9"/>
  <c r="K2205" i="9"/>
  <c r="K2204" i="9"/>
  <c r="K2203" i="9"/>
  <c r="K2202" i="9"/>
  <c r="K2201" i="9"/>
  <c r="K2200" i="9"/>
  <c r="K2199" i="9"/>
  <c r="K2198" i="9"/>
  <c r="K2197" i="9"/>
  <c r="K2196" i="9"/>
  <c r="K2195" i="9"/>
  <c r="K2194" i="9"/>
  <c r="K2193" i="9"/>
  <c r="K2192" i="9"/>
  <c r="K2191" i="9"/>
  <c r="K2190" i="9"/>
  <c r="K2189" i="9"/>
  <c r="K2188" i="9"/>
  <c r="K2187" i="9"/>
  <c r="K2186" i="9"/>
  <c r="K2185" i="9"/>
  <c r="K2184" i="9"/>
  <c r="K2183" i="9"/>
  <c r="K2182" i="9"/>
  <c r="K2181" i="9"/>
  <c r="K2180" i="9"/>
  <c r="K2179" i="9"/>
  <c r="K2178" i="9"/>
  <c r="K2177" i="9"/>
  <c r="K2176" i="9"/>
  <c r="K2175" i="9"/>
  <c r="K2174" i="9"/>
  <c r="K2173" i="9"/>
  <c r="K2172" i="9"/>
  <c r="K2171" i="9"/>
  <c r="K2170" i="9"/>
  <c r="K2169" i="9"/>
  <c r="K2168" i="9"/>
  <c r="K2167" i="9"/>
  <c r="K2166" i="9"/>
  <c r="K2165" i="9"/>
  <c r="K2164" i="9"/>
  <c r="K2163" i="9"/>
  <c r="K2162" i="9"/>
  <c r="K2161" i="9"/>
  <c r="K2160" i="9"/>
  <c r="K2159" i="9"/>
  <c r="K2158" i="9"/>
  <c r="K2157" i="9"/>
  <c r="K2156" i="9"/>
  <c r="K2155" i="9"/>
  <c r="K2154" i="9"/>
  <c r="K2153" i="9"/>
  <c r="K2152" i="9"/>
  <c r="K2151" i="9"/>
  <c r="K2150" i="9"/>
  <c r="K2149" i="9"/>
  <c r="K2148" i="9"/>
  <c r="K2147" i="9"/>
  <c r="K2146" i="9"/>
  <c r="K2145" i="9"/>
  <c r="K2144" i="9"/>
  <c r="K2143" i="9"/>
  <c r="K2142" i="9"/>
  <c r="K2141" i="9"/>
  <c r="K2140" i="9"/>
  <c r="K2139" i="9"/>
  <c r="K2138" i="9"/>
  <c r="K2137" i="9"/>
  <c r="K2136" i="9"/>
  <c r="K2135" i="9"/>
  <c r="K2134" i="9"/>
  <c r="K2133" i="9"/>
  <c r="K2132" i="9"/>
  <c r="K2131" i="9"/>
  <c r="K2130" i="9"/>
  <c r="K2129" i="9"/>
  <c r="K2128" i="9"/>
  <c r="K2127" i="9"/>
  <c r="K2126" i="9"/>
  <c r="K2125" i="9"/>
  <c r="K2124" i="9"/>
  <c r="K2123" i="9"/>
  <c r="K2122" i="9"/>
  <c r="K2121" i="9"/>
  <c r="K2120" i="9"/>
  <c r="K2119" i="9"/>
  <c r="K2118" i="9"/>
  <c r="K2117" i="9"/>
  <c r="K2116" i="9"/>
  <c r="K2115" i="9"/>
  <c r="K2114" i="9"/>
  <c r="K2113" i="9"/>
  <c r="K2112" i="9"/>
  <c r="K2111" i="9"/>
  <c r="K2110" i="9"/>
  <c r="K2109" i="9"/>
  <c r="K2108" i="9"/>
  <c r="K2107" i="9"/>
  <c r="K2106" i="9"/>
  <c r="K2105" i="9"/>
  <c r="K2104" i="9"/>
  <c r="K2103" i="9"/>
  <c r="K2102" i="9"/>
  <c r="K2101" i="9"/>
  <c r="K2100" i="9"/>
  <c r="K2099" i="9"/>
  <c r="K2098" i="9"/>
  <c r="K2097" i="9"/>
  <c r="K2096" i="9"/>
  <c r="K2095" i="9"/>
  <c r="K2094" i="9"/>
  <c r="K2093" i="9"/>
  <c r="K2092" i="9"/>
  <c r="K2091" i="9"/>
  <c r="K2090" i="9"/>
  <c r="K2089" i="9"/>
  <c r="K2088" i="9"/>
  <c r="K2087" i="9"/>
  <c r="K2086" i="9"/>
  <c r="K2085" i="9"/>
  <c r="K2084" i="9"/>
  <c r="K2083" i="9"/>
  <c r="K2082" i="9"/>
  <c r="K2081" i="9"/>
  <c r="K2080" i="9"/>
  <c r="K2079" i="9"/>
  <c r="K2078" i="9"/>
  <c r="K2077" i="9"/>
  <c r="K2076" i="9"/>
  <c r="K2075" i="9"/>
  <c r="K2074" i="9"/>
  <c r="K2073" i="9"/>
  <c r="K2072" i="9"/>
  <c r="K2071" i="9"/>
  <c r="K2070" i="9"/>
  <c r="K2069" i="9"/>
  <c r="K2068" i="9"/>
  <c r="K2067" i="9"/>
  <c r="K2066" i="9"/>
  <c r="K2065" i="9"/>
  <c r="K2064" i="9"/>
  <c r="K2063" i="9"/>
  <c r="K2062" i="9"/>
  <c r="K2061" i="9"/>
  <c r="K2060" i="9"/>
  <c r="K2059" i="9"/>
  <c r="K2058" i="9"/>
  <c r="K2057" i="9"/>
  <c r="K2056" i="9"/>
  <c r="K2055" i="9"/>
  <c r="K2054" i="9"/>
  <c r="K2053" i="9"/>
  <c r="K2052" i="9"/>
  <c r="K2051" i="9"/>
  <c r="K2050" i="9"/>
  <c r="K2049" i="9"/>
  <c r="K2048" i="9"/>
  <c r="K2047" i="9"/>
  <c r="K2046" i="9"/>
  <c r="K2045" i="9"/>
  <c r="K2044" i="9"/>
  <c r="K2043" i="9"/>
  <c r="K2042" i="9"/>
  <c r="K2041" i="9"/>
  <c r="K2040" i="9"/>
  <c r="K2039" i="9"/>
  <c r="K2038" i="9"/>
  <c r="K2037" i="9"/>
  <c r="K2036" i="9"/>
  <c r="K2035" i="9"/>
  <c r="K2034" i="9"/>
  <c r="K2033" i="9"/>
  <c r="K2032" i="9"/>
  <c r="K2031" i="9"/>
  <c r="K2030" i="9"/>
  <c r="K2029" i="9"/>
  <c r="K2028" i="9"/>
  <c r="K2027" i="9"/>
  <c r="K2026" i="9"/>
  <c r="K2025" i="9"/>
  <c r="K2024" i="9"/>
  <c r="K2023" i="9"/>
  <c r="K2022" i="9"/>
  <c r="K2021" i="9"/>
  <c r="K2020" i="9"/>
  <c r="K2019" i="9"/>
  <c r="K2018" i="9"/>
  <c r="K2017" i="9"/>
  <c r="K2016" i="9"/>
  <c r="K2015" i="9"/>
  <c r="K2014" i="9"/>
  <c r="K2013" i="9"/>
  <c r="K2012" i="9"/>
  <c r="K2011" i="9"/>
  <c r="K2010" i="9"/>
  <c r="K2009" i="9"/>
  <c r="K2008" i="9"/>
  <c r="K2007" i="9"/>
  <c r="K2006" i="9"/>
  <c r="K2005" i="9"/>
  <c r="K2004" i="9"/>
  <c r="K2003" i="9"/>
  <c r="K2002" i="9"/>
  <c r="K2001" i="9"/>
  <c r="K2000" i="9"/>
  <c r="K1999" i="9"/>
  <c r="K1998" i="9"/>
  <c r="K1997" i="9"/>
  <c r="K1996" i="9"/>
  <c r="K1995" i="9"/>
  <c r="K1994" i="9"/>
  <c r="K1993" i="9"/>
  <c r="K1992" i="9"/>
  <c r="K1991" i="9"/>
  <c r="K1990" i="9"/>
  <c r="K1989" i="9"/>
  <c r="K1988" i="9"/>
  <c r="K1987" i="9"/>
  <c r="K1986" i="9"/>
  <c r="K1985" i="9"/>
  <c r="K1984" i="9"/>
  <c r="K1983" i="9"/>
  <c r="K1982" i="9"/>
  <c r="K1981" i="9"/>
  <c r="K1980" i="9"/>
  <c r="K1979" i="9"/>
  <c r="K1978" i="9"/>
  <c r="K1977" i="9"/>
  <c r="K1976" i="9"/>
  <c r="K1975" i="9"/>
  <c r="K1974" i="9"/>
  <c r="K1973" i="9"/>
  <c r="K1972" i="9"/>
  <c r="K1971" i="9"/>
  <c r="K1970" i="9"/>
  <c r="K1969" i="9"/>
  <c r="K1968" i="9"/>
  <c r="K1967" i="9"/>
  <c r="K1966" i="9"/>
  <c r="K1965" i="9"/>
  <c r="K1964" i="9"/>
  <c r="K1963" i="9"/>
  <c r="K1962" i="9"/>
  <c r="K1961" i="9"/>
  <c r="K1960" i="9"/>
  <c r="K1959" i="9"/>
  <c r="K1958" i="9"/>
  <c r="K1957" i="9"/>
  <c r="K1956" i="9"/>
  <c r="K1955" i="9"/>
  <c r="K1954" i="9"/>
  <c r="K1953" i="9"/>
  <c r="K1952" i="9"/>
  <c r="K1951" i="9"/>
  <c r="K1950" i="9"/>
  <c r="K1949" i="9"/>
  <c r="K1948" i="9"/>
  <c r="K1947" i="9"/>
  <c r="K1946" i="9"/>
  <c r="K1945" i="9"/>
  <c r="K1944" i="9"/>
  <c r="K1943" i="9"/>
  <c r="K1942" i="9"/>
  <c r="K1941" i="9"/>
  <c r="K1940" i="9"/>
  <c r="K1939" i="9"/>
  <c r="K1938" i="9"/>
  <c r="K1937" i="9"/>
  <c r="K1936" i="9"/>
  <c r="K1935" i="9"/>
  <c r="K1934" i="9"/>
  <c r="K1933" i="9"/>
  <c r="K1932" i="9"/>
  <c r="K1931" i="9"/>
  <c r="K1930" i="9"/>
  <c r="K1929" i="9"/>
  <c r="K1928" i="9"/>
  <c r="K1927" i="9"/>
  <c r="K1926" i="9"/>
  <c r="K1925" i="9"/>
  <c r="K1924" i="9"/>
  <c r="K1923" i="9"/>
  <c r="K1922" i="9"/>
  <c r="K1921" i="9"/>
  <c r="K1920" i="9"/>
  <c r="K1919" i="9"/>
  <c r="K1918" i="9"/>
  <c r="K1917" i="9"/>
  <c r="K1916" i="9"/>
  <c r="K1915" i="9"/>
  <c r="K1914" i="9"/>
  <c r="K1913" i="9"/>
  <c r="K1912" i="9"/>
  <c r="K1911" i="9"/>
  <c r="K1910" i="9"/>
  <c r="K1909" i="9"/>
  <c r="K1908" i="9"/>
  <c r="K1907" i="9"/>
  <c r="K1906" i="9"/>
  <c r="K1905" i="9"/>
  <c r="K1904" i="9"/>
  <c r="K1903" i="9"/>
  <c r="K1902" i="9"/>
  <c r="K1901" i="9"/>
  <c r="K1900" i="9"/>
  <c r="K1899" i="9"/>
  <c r="K1898" i="9"/>
  <c r="K1897" i="9"/>
  <c r="K1896" i="9"/>
  <c r="K1895" i="9"/>
  <c r="K1894" i="9"/>
  <c r="K1893" i="9"/>
  <c r="K1892" i="9"/>
  <c r="K1891" i="9"/>
  <c r="K1890" i="9"/>
  <c r="K1889" i="9"/>
  <c r="K1888" i="9"/>
  <c r="K1887" i="9"/>
  <c r="K1886" i="9"/>
  <c r="K1885" i="9"/>
  <c r="K1884" i="9"/>
  <c r="K1883" i="9"/>
  <c r="K1882" i="9"/>
  <c r="K1881" i="9"/>
  <c r="K1880" i="9"/>
  <c r="K1879" i="9"/>
  <c r="K1878" i="9"/>
  <c r="K1877" i="9"/>
  <c r="K1876" i="9"/>
  <c r="K1875" i="9"/>
  <c r="K1874" i="9"/>
  <c r="K1873" i="9"/>
  <c r="K1872" i="9"/>
  <c r="K1871" i="9"/>
  <c r="K1870" i="9"/>
  <c r="K1869" i="9"/>
  <c r="K1868" i="9"/>
  <c r="K1867" i="9"/>
  <c r="K1866" i="9"/>
  <c r="K1865" i="9"/>
  <c r="K1864" i="9"/>
  <c r="K1863" i="9"/>
  <c r="K1862" i="9"/>
  <c r="K1861" i="9"/>
  <c r="K1860" i="9"/>
  <c r="K1859" i="9"/>
  <c r="K1858" i="9"/>
  <c r="K1857" i="9"/>
  <c r="K1856" i="9"/>
  <c r="K1855" i="9"/>
  <c r="K1854" i="9"/>
  <c r="K1853" i="9"/>
  <c r="K1852" i="9"/>
  <c r="K1851" i="9"/>
  <c r="K1850" i="9"/>
  <c r="K1849" i="9"/>
  <c r="K1848" i="9"/>
  <c r="K1847" i="9"/>
  <c r="K1846" i="9"/>
  <c r="K1845" i="9"/>
  <c r="K1844" i="9"/>
  <c r="K1843" i="9"/>
  <c r="K1842" i="9"/>
  <c r="K1841" i="9"/>
  <c r="K1840" i="9"/>
  <c r="K1839" i="9"/>
  <c r="K1838" i="9"/>
  <c r="K1837" i="9"/>
  <c r="K1836" i="9"/>
  <c r="K1835" i="9"/>
  <c r="K1834" i="9"/>
  <c r="K1833" i="9"/>
  <c r="K1832" i="9"/>
  <c r="K1831" i="9"/>
  <c r="K1830" i="9"/>
  <c r="K1829" i="9"/>
  <c r="K1828" i="9"/>
  <c r="K1827" i="9"/>
  <c r="K1826" i="9"/>
  <c r="K1825" i="9"/>
  <c r="K1824" i="9"/>
  <c r="K1823" i="9"/>
  <c r="K1822" i="9"/>
  <c r="K1821" i="9"/>
  <c r="K1820" i="9"/>
  <c r="K1819" i="9"/>
  <c r="K1818" i="9"/>
  <c r="K1817" i="9"/>
  <c r="K1816" i="9"/>
  <c r="K1815" i="9"/>
  <c r="K1814" i="9"/>
  <c r="K1813" i="9"/>
  <c r="K1812" i="9"/>
  <c r="K1811" i="9"/>
  <c r="K1810" i="9"/>
  <c r="K1809" i="9"/>
  <c r="K1808" i="9"/>
  <c r="K1807" i="9"/>
  <c r="K1806" i="9"/>
  <c r="K1805" i="9"/>
  <c r="K1804" i="9"/>
  <c r="K1803" i="9"/>
  <c r="K1802" i="9"/>
  <c r="K1801" i="9"/>
  <c r="K1800" i="9"/>
  <c r="K1799" i="9"/>
  <c r="K1798" i="9"/>
  <c r="K1797" i="9"/>
  <c r="K1796" i="9"/>
  <c r="K1795" i="9"/>
  <c r="K1794" i="9"/>
  <c r="K1793" i="9"/>
  <c r="K1792" i="9"/>
  <c r="K1791" i="9"/>
  <c r="K1790" i="9"/>
  <c r="K1789" i="9"/>
  <c r="K1788" i="9"/>
  <c r="K1787" i="9"/>
  <c r="K1786" i="9"/>
  <c r="K1785" i="9"/>
  <c r="K1784" i="9"/>
  <c r="K1783" i="9"/>
  <c r="K1782" i="9"/>
  <c r="K1781" i="9"/>
  <c r="K1780" i="9"/>
  <c r="K1779" i="9"/>
  <c r="K1778" i="9"/>
  <c r="K1777" i="9"/>
  <c r="K1776" i="9"/>
  <c r="K1775" i="9"/>
  <c r="K1774" i="9"/>
  <c r="K1773" i="9"/>
  <c r="K1772" i="9"/>
  <c r="K1771" i="9"/>
  <c r="K1770" i="9"/>
  <c r="K1769" i="9"/>
  <c r="K1768" i="9"/>
  <c r="K1767" i="9"/>
  <c r="K1766" i="9"/>
  <c r="K1765" i="9"/>
  <c r="K1764" i="9"/>
  <c r="K1763" i="9"/>
  <c r="K1762" i="9"/>
  <c r="K1761" i="9"/>
  <c r="K1760" i="9"/>
  <c r="K1759" i="9"/>
  <c r="K1758" i="9"/>
  <c r="K1757" i="9"/>
  <c r="K1756" i="9"/>
  <c r="K1755" i="9"/>
  <c r="K1754" i="9"/>
  <c r="K1753" i="9"/>
  <c r="K1752" i="9"/>
  <c r="K1751" i="9"/>
  <c r="K1750" i="9"/>
  <c r="K1749" i="9"/>
  <c r="K1748" i="9"/>
  <c r="K1747" i="9"/>
  <c r="K1746" i="9"/>
  <c r="K1745" i="9"/>
  <c r="K1744" i="9"/>
  <c r="K1743" i="9"/>
  <c r="K1742" i="9"/>
  <c r="K1741" i="9"/>
  <c r="K1740" i="9"/>
  <c r="K1739" i="9"/>
  <c r="K1738" i="9"/>
  <c r="K1737" i="9"/>
  <c r="K1736" i="9"/>
  <c r="K1735" i="9"/>
  <c r="K1734" i="9"/>
  <c r="K1733" i="9"/>
  <c r="K1732" i="9"/>
  <c r="K1731" i="9"/>
  <c r="K1730" i="9"/>
  <c r="K1729" i="9"/>
  <c r="K1728" i="9"/>
  <c r="K1727" i="9"/>
  <c r="K1726" i="9"/>
  <c r="K1725" i="9"/>
  <c r="K1724" i="9"/>
  <c r="K1723" i="9"/>
  <c r="K1722" i="9"/>
  <c r="K1721" i="9"/>
  <c r="K1720" i="9"/>
  <c r="K1719" i="9"/>
  <c r="K1718" i="9"/>
  <c r="K1717" i="9"/>
  <c r="K1716" i="9"/>
  <c r="K1715" i="9"/>
  <c r="K1714" i="9"/>
  <c r="K1713" i="9"/>
  <c r="K1712" i="9"/>
  <c r="K1711" i="9"/>
  <c r="K1710" i="9"/>
  <c r="K1709" i="9"/>
  <c r="K1708" i="9"/>
  <c r="K1707" i="9"/>
  <c r="K1706" i="9"/>
  <c r="K1705" i="9"/>
  <c r="K1704" i="9"/>
  <c r="K1703" i="9"/>
  <c r="K1702" i="9"/>
  <c r="K1701" i="9"/>
  <c r="K1700" i="9"/>
  <c r="K1699" i="9"/>
  <c r="K1698" i="9"/>
  <c r="K1697" i="9"/>
  <c r="K1696" i="9"/>
  <c r="K1695" i="9"/>
  <c r="K1694" i="9"/>
  <c r="K1693" i="9"/>
  <c r="K1692" i="9"/>
  <c r="K1691" i="9"/>
  <c r="K1690" i="9"/>
  <c r="K1689" i="9"/>
  <c r="K1688" i="9"/>
  <c r="K1687" i="9"/>
  <c r="K1686" i="9"/>
  <c r="K1685" i="9"/>
  <c r="K1684" i="9"/>
  <c r="K1683" i="9"/>
  <c r="K1682" i="9"/>
  <c r="K1681" i="9"/>
  <c r="K1680" i="9"/>
  <c r="K1679" i="9"/>
  <c r="K1678" i="9"/>
  <c r="K1677" i="9"/>
  <c r="K1676" i="9"/>
  <c r="K1675" i="9"/>
  <c r="K1674" i="9"/>
  <c r="K1673" i="9"/>
  <c r="K1672" i="9"/>
  <c r="K1671" i="9"/>
  <c r="K1670" i="9"/>
  <c r="K1669" i="9"/>
  <c r="K1668" i="9"/>
  <c r="K1667" i="9"/>
  <c r="K1666" i="9"/>
  <c r="K1665" i="9"/>
  <c r="K1664" i="9"/>
  <c r="K1663" i="9"/>
  <c r="K1662" i="9"/>
  <c r="K1661" i="9"/>
  <c r="K1660" i="9"/>
  <c r="K1659" i="9"/>
  <c r="K1658" i="9"/>
  <c r="K1657" i="9"/>
  <c r="K1656" i="9"/>
  <c r="K1655" i="9"/>
  <c r="K1654" i="9"/>
  <c r="K1653" i="9"/>
  <c r="K1652" i="9"/>
  <c r="K1651" i="9"/>
  <c r="K1650" i="9"/>
  <c r="K1649" i="9"/>
  <c r="K1648" i="9"/>
  <c r="K1647" i="9"/>
  <c r="K1646" i="9"/>
  <c r="K1645" i="9"/>
  <c r="K1644" i="9"/>
  <c r="K1643" i="9"/>
  <c r="K1642" i="9"/>
  <c r="K1641" i="9"/>
  <c r="K1640" i="9"/>
  <c r="K1639" i="9"/>
  <c r="K1638" i="9"/>
  <c r="K1637" i="9"/>
  <c r="K1636" i="9"/>
  <c r="K1635" i="9"/>
  <c r="K1634" i="9"/>
  <c r="K1633" i="9"/>
  <c r="K1632" i="9"/>
  <c r="K1631" i="9"/>
  <c r="K1630" i="9"/>
  <c r="K1629" i="9"/>
  <c r="K1628" i="9"/>
  <c r="K1627" i="9"/>
  <c r="K1626" i="9"/>
  <c r="K1625" i="9"/>
  <c r="K1624" i="9"/>
  <c r="K1623" i="9"/>
  <c r="K1622" i="9"/>
  <c r="K1621" i="9"/>
  <c r="K1620" i="9"/>
  <c r="K1619" i="9"/>
  <c r="K1618" i="9"/>
  <c r="K1617" i="9"/>
  <c r="K1616" i="9"/>
  <c r="K1615" i="9"/>
  <c r="K1614" i="9"/>
  <c r="K1613" i="9"/>
  <c r="K1612" i="9"/>
  <c r="K1611" i="9"/>
  <c r="K1610" i="9"/>
  <c r="K1609" i="9"/>
  <c r="K1608" i="9"/>
  <c r="K1607" i="9"/>
  <c r="K1606" i="9"/>
  <c r="K1605" i="9"/>
  <c r="K1604" i="9"/>
  <c r="K1603" i="9"/>
  <c r="K1602" i="9"/>
  <c r="K1601" i="9"/>
  <c r="K1600" i="9"/>
  <c r="K1599" i="9"/>
  <c r="K1598" i="9"/>
  <c r="K1597" i="9"/>
  <c r="K1596" i="9"/>
  <c r="K1595" i="9"/>
  <c r="K1594" i="9"/>
  <c r="K1593" i="9"/>
  <c r="K1592" i="9"/>
  <c r="K1591" i="9"/>
  <c r="K1590" i="9"/>
  <c r="K1589" i="9"/>
  <c r="K1588" i="9"/>
  <c r="K1587" i="9"/>
  <c r="K1586" i="9"/>
  <c r="K1585" i="9"/>
  <c r="K1584" i="9"/>
  <c r="K1583" i="9"/>
  <c r="K1582" i="9"/>
  <c r="K1581" i="9"/>
  <c r="K1580" i="9"/>
  <c r="K1579" i="9"/>
  <c r="K1578" i="9"/>
  <c r="K1577" i="9"/>
  <c r="K1576" i="9"/>
  <c r="K1575" i="9"/>
  <c r="K1574" i="9"/>
  <c r="K1573" i="9"/>
  <c r="K1572" i="9"/>
  <c r="K1571" i="9"/>
  <c r="K1570" i="9"/>
  <c r="K1569" i="9"/>
  <c r="K1568" i="9"/>
  <c r="K1567" i="9"/>
  <c r="K1566" i="9"/>
  <c r="K1565" i="9"/>
  <c r="K1564" i="9"/>
  <c r="K1563" i="9"/>
  <c r="K1562" i="9"/>
  <c r="K1561" i="9"/>
  <c r="K1560" i="9"/>
  <c r="K1559" i="9"/>
  <c r="K1558" i="9"/>
  <c r="K1557" i="9"/>
  <c r="K1556" i="9"/>
  <c r="K1555" i="9"/>
  <c r="K1554" i="9"/>
  <c r="K1553" i="9"/>
  <c r="K1552" i="9"/>
  <c r="K1551" i="9"/>
  <c r="K1550" i="9"/>
  <c r="K1549" i="9"/>
  <c r="K1548" i="9"/>
  <c r="K1547" i="9"/>
  <c r="K1546" i="9"/>
  <c r="K1545" i="9"/>
  <c r="K1544" i="9"/>
  <c r="K1543" i="9"/>
  <c r="K1542" i="9"/>
  <c r="K1541" i="9"/>
  <c r="K1540" i="9"/>
  <c r="K1539" i="9"/>
  <c r="K1538" i="9"/>
  <c r="K1537" i="9"/>
  <c r="K1536" i="9"/>
  <c r="K1535" i="9"/>
  <c r="K1534" i="9"/>
  <c r="K1533" i="9"/>
  <c r="K1532" i="9"/>
  <c r="K1531" i="9"/>
  <c r="K1530" i="9"/>
  <c r="K1529" i="9"/>
  <c r="K1528" i="9"/>
  <c r="K1527" i="9"/>
  <c r="K1526" i="9"/>
  <c r="K1525" i="9"/>
  <c r="K1524" i="9"/>
  <c r="K1523" i="9"/>
  <c r="K1522" i="9"/>
  <c r="K1521" i="9"/>
  <c r="K1520" i="9"/>
  <c r="K1519" i="9"/>
  <c r="K1518" i="9"/>
  <c r="K1517" i="9"/>
  <c r="K1516" i="9"/>
  <c r="K1515" i="9"/>
  <c r="K1514" i="9"/>
  <c r="K1513" i="9"/>
  <c r="K1512" i="9"/>
  <c r="K1511" i="9"/>
  <c r="K1510" i="9"/>
  <c r="K1509" i="9"/>
  <c r="K1508" i="9"/>
  <c r="K1507" i="9"/>
  <c r="K1506" i="9"/>
  <c r="K1505" i="9"/>
  <c r="K1504" i="9"/>
  <c r="K1503" i="9"/>
  <c r="K1502" i="9"/>
  <c r="K1501" i="9"/>
  <c r="K1500" i="9"/>
  <c r="K1499" i="9"/>
  <c r="K1498" i="9"/>
  <c r="K1497" i="9"/>
  <c r="K1496" i="9"/>
  <c r="K1495" i="9"/>
  <c r="K1494" i="9"/>
  <c r="K1493" i="9"/>
  <c r="K1492" i="9"/>
  <c r="K1491" i="9"/>
  <c r="K1490" i="9"/>
  <c r="K1489" i="9"/>
  <c r="K1488" i="9"/>
  <c r="K1487" i="9"/>
  <c r="K1486" i="9"/>
  <c r="K1485" i="9"/>
  <c r="K1484" i="9"/>
  <c r="K1483" i="9"/>
  <c r="K1482" i="9"/>
  <c r="K1481" i="9"/>
  <c r="K1480" i="9"/>
  <c r="K1479" i="9"/>
  <c r="K1478" i="9"/>
  <c r="K1477" i="9"/>
  <c r="K1476" i="9"/>
  <c r="K1475" i="9"/>
  <c r="K1474" i="9"/>
  <c r="K1473" i="9"/>
  <c r="K1472" i="9"/>
  <c r="K1471" i="9"/>
  <c r="K1470" i="9"/>
  <c r="K1469" i="9"/>
  <c r="K1468" i="9"/>
  <c r="K1467" i="9"/>
  <c r="K1466" i="9"/>
  <c r="K1465" i="9"/>
  <c r="K1464" i="9"/>
  <c r="K1463" i="9"/>
  <c r="K1462" i="9"/>
  <c r="K1461" i="9"/>
  <c r="K1460" i="9"/>
  <c r="K1459" i="9"/>
  <c r="K1458" i="9"/>
  <c r="K1457" i="9"/>
  <c r="K1456" i="9"/>
  <c r="K1455" i="9"/>
  <c r="K1454" i="9"/>
  <c r="K1453" i="9"/>
  <c r="K1452" i="9"/>
  <c r="K1451" i="9"/>
  <c r="K1450" i="9"/>
  <c r="K1449" i="9"/>
  <c r="K1448" i="9"/>
  <c r="K1447" i="9"/>
  <c r="K1446" i="9"/>
  <c r="K1445" i="9"/>
  <c r="K1444" i="9"/>
  <c r="K1443" i="9"/>
  <c r="K1442" i="9"/>
  <c r="K1441" i="9"/>
  <c r="K1440" i="9"/>
  <c r="K1439" i="9"/>
  <c r="K1438" i="9"/>
  <c r="K1437" i="9"/>
  <c r="K1436" i="9"/>
  <c r="K1435" i="9"/>
  <c r="K1434" i="9"/>
  <c r="K1433" i="9"/>
  <c r="K1432" i="9"/>
  <c r="K1431" i="9"/>
  <c r="K1430" i="9"/>
  <c r="K1429" i="9"/>
  <c r="K1428" i="9"/>
  <c r="K1427" i="9"/>
  <c r="K1426" i="9"/>
  <c r="K1425" i="9"/>
  <c r="K1424" i="9"/>
  <c r="K1423" i="9"/>
  <c r="K1422" i="9"/>
  <c r="K1421" i="9"/>
  <c r="K1420" i="9"/>
  <c r="K1419" i="9"/>
  <c r="K1418" i="9"/>
  <c r="K1417" i="9"/>
  <c r="K1416" i="9"/>
  <c r="K1415" i="9"/>
  <c r="K1414" i="9"/>
  <c r="K1413" i="9"/>
  <c r="K1412" i="9"/>
  <c r="K1411" i="9"/>
  <c r="K1410" i="9"/>
  <c r="K1409" i="9"/>
  <c r="K1408" i="9"/>
  <c r="K1407" i="9"/>
  <c r="K1406" i="9"/>
  <c r="K1405" i="9"/>
  <c r="K1404" i="9"/>
  <c r="K1403" i="9"/>
  <c r="K1402" i="9"/>
  <c r="K1401" i="9"/>
  <c r="K1400" i="9"/>
  <c r="K1399" i="9"/>
  <c r="K1398" i="9"/>
  <c r="K1397" i="9"/>
  <c r="K1396" i="9"/>
  <c r="K1395" i="9"/>
  <c r="K1394" i="9"/>
  <c r="K1393" i="9"/>
  <c r="K1392" i="9"/>
  <c r="K1391" i="9"/>
  <c r="K1390" i="9"/>
  <c r="K1389" i="9"/>
  <c r="K1388" i="9"/>
  <c r="K1387" i="9"/>
  <c r="K1386" i="9"/>
  <c r="K1385" i="9"/>
  <c r="K1384" i="9"/>
  <c r="K1383" i="9"/>
  <c r="K1382" i="9"/>
  <c r="K1381" i="9"/>
  <c r="K1380" i="9"/>
  <c r="K1379" i="9"/>
  <c r="K1378" i="9"/>
  <c r="K1377" i="9"/>
  <c r="K1376" i="9"/>
  <c r="K1375" i="9"/>
  <c r="K1374" i="9"/>
  <c r="K1373" i="9"/>
  <c r="K1372" i="9"/>
  <c r="K1371" i="9"/>
  <c r="K1370" i="9"/>
  <c r="K1369" i="9"/>
  <c r="K1368" i="9"/>
  <c r="K1367" i="9"/>
  <c r="K1366" i="9"/>
  <c r="K1365" i="9"/>
  <c r="K1364" i="9"/>
  <c r="K1363" i="9"/>
  <c r="K1362" i="9"/>
  <c r="K1361" i="9"/>
  <c r="K1360" i="9"/>
  <c r="K1359" i="9"/>
  <c r="K1358" i="9"/>
  <c r="K1357" i="9"/>
  <c r="K1356" i="9"/>
  <c r="K1355" i="9"/>
  <c r="K1354" i="9"/>
  <c r="K1353" i="9"/>
  <c r="K1352" i="9"/>
  <c r="K1351" i="9"/>
  <c r="K1350" i="9"/>
  <c r="K1349" i="9"/>
  <c r="K1348" i="9"/>
  <c r="K1347" i="9"/>
  <c r="K1346" i="9"/>
  <c r="K1345" i="9"/>
  <c r="K1344" i="9"/>
  <c r="K1343" i="9"/>
  <c r="K1342" i="9"/>
  <c r="K1341" i="9"/>
  <c r="K1340" i="9"/>
  <c r="K1339" i="9"/>
  <c r="K1338" i="9"/>
  <c r="K1337" i="9"/>
  <c r="K1336" i="9"/>
  <c r="K1335" i="9"/>
  <c r="K1334" i="9"/>
  <c r="K1333" i="9"/>
  <c r="K1332" i="9"/>
  <c r="K1331" i="9"/>
  <c r="K1330" i="9"/>
  <c r="K1329" i="9"/>
  <c r="K1328" i="9"/>
  <c r="K1327" i="9"/>
  <c r="K1326" i="9"/>
  <c r="K1325" i="9"/>
  <c r="K1324" i="9"/>
  <c r="K1323" i="9"/>
  <c r="K1322" i="9"/>
  <c r="K1321" i="9"/>
  <c r="K1320" i="9"/>
  <c r="K1319" i="9"/>
  <c r="K1318" i="9"/>
  <c r="K1317" i="9"/>
  <c r="K1316" i="9"/>
  <c r="K1315" i="9"/>
  <c r="K1314" i="9"/>
  <c r="K1313" i="9"/>
  <c r="K1312" i="9"/>
  <c r="K1311" i="9"/>
  <c r="K1310" i="9"/>
  <c r="K1309" i="9"/>
  <c r="K1308" i="9"/>
  <c r="K1307" i="9"/>
  <c r="K1306" i="9"/>
  <c r="K1305" i="9"/>
  <c r="K1304" i="9"/>
  <c r="K1303" i="9"/>
  <c r="K1302" i="9"/>
  <c r="K1301" i="9"/>
  <c r="K1300" i="9"/>
  <c r="K1299" i="9"/>
  <c r="K1298" i="9"/>
  <c r="K1297" i="9"/>
  <c r="K1296" i="9"/>
  <c r="K1295" i="9"/>
  <c r="K1294" i="9"/>
  <c r="K1293" i="9"/>
  <c r="K1292" i="9"/>
  <c r="K1291" i="9"/>
  <c r="K1290" i="9"/>
  <c r="K1289" i="9"/>
  <c r="K1288" i="9"/>
  <c r="K1287" i="9"/>
  <c r="K1286" i="9"/>
  <c r="K1285" i="9"/>
  <c r="K1284" i="9"/>
  <c r="K1283" i="9"/>
  <c r="K1282" i="9"/>
  <c r="K1281" i="9"/>
  <c r="K1280" i="9"/>
  <c r="K1279" i="9"/>
  <c r="K1278" i="9"/>
  <c r="K1277" i="9"/>
  <c r="K1276" i="9"/>
  <c r="K1275" i="9"/>
  <c r="K1274" i="9"/>
  <c r="K1273" i="9"/>
  <c r="K1272" i="9"/>
  <c r="K1271" i="9"/>
  <c r="K1270" i="9"/>
  <c r="K1269" i="9"/>
  <c r="K1268" i="9"/>
  <c r="K1267" i="9"/>
  <c r="K1266" i="9"/>
  <c r="K1265" i="9"/>
  <c r="K1264" i="9"/>
  <c r="K1263" i="9"/>
  <c r="K1262" i="9"/>
  <c r="K1261" i="9"/>
  <c r="K1260" i="9"/>
  <c r="K1259" i="9"/>
  <c r="K1258" i="9"/>
  <c r="K1257" i="9"/>
  <c r="K1256" i="9"/>
  <c r="K1255" i="9"/>
  <c r="K1254" i="9"/>
  <c r="K1253" i="9"/>
  <c r="K1252" i="9"/>
  <c r="K1251" i="9"/>
  <c r="K1250" i="9"/>
  <c r="K1249" i="9"/>
  <c r="K1248" i="9"/>
  <c r="K1247" i="9"/>
  <c r="K1246" i="9"/>
  <c r="K1245" i="9"/>
  <c r="K1244" i="9"/>
  <c r="K1243" i="9"/>
  <c r="K1242" i="9"/>
  <c r="K1241" i="9"/>
  <c r="K1240" i="9"/>
  <c r="K1239" i="9"/>
  <c r="K1238" i="9"/>
  <c r="K1237" i="9"/>
  <c r="K1236" i="9"/>
  <c r="K1235" i="9"/>
  <c r="K1234" i="9"/>
  <c r="K1233" i="9"/>
  <c r="K1232" i="9"/>
  <c r="K1231" i="9"/>
  <c r="K1230" i="9"/>
  <c r="K1229" i="9"/>
  <c r="K1228" i="9"/>
  <c r="K1227" i="9"/>
  <c r="K1226" i="9"/>
  <c r="K1225" i="9"/>
  <c r="K1224" i="9"/>
  <c r="K1223" i="9"/>
  <c r="K1222" i="9"/>
  <c r="K1221" i="9"/>
  <c r="K1220" i="9"/>
  <c r="K1219" i="9"/>
  <c r="K1218" i="9"/>
  <c r="K1217" i="9"/>
  <c r="K1216" i="9"/>
  <c r="K1215" i="9"/>
  <c r="K1214" i="9"/>
  <c r="K1213" i="9"/>
  <c r="K1212" i="9"/>
  <c r="K1211" i="9"/>
  <c r="K1210" i="9"/>
  <c r="K1209" i="9"/>
  <c r="K1208" i="9"/>
  <c r="K1207" i="9"/>
  <c r="K1206" i="9"/>
  <c r="K1205" i="9"/>
  <c r="K1204" i="9"/>
  <c r="K1203" i="9"/>
  <c r="K1202" i="9"/>
  <c r="K1201" i="9"/>
  <c r="K1200" i="9"/>
  <c r="K1199" i="9"/>
  <c r="K1198" i="9"/>
  <c r="K1197" i="9"/>
  <c r="K1196" i="9"/>
  <c r="K1195" i="9"/>
  <c r="K1194" i="9"/>
  <c r="K1193" i="9"/>
  <c r="K1192" i="9"/>
  <c r="K1191" i="9"/>
  <c r="K1190" i="9"/>
  <c r="K1189" i="9"/>
  <c r="K1188" i="9"/>
  <c r="K1187" i="9"/>
  <c r="K1186" i="9"/>
  <c r="K1185" i="9"/>
  <c r="K1184" i="9"/>
  <c r="K1183" i="9"/>
  <c r="K1182" i="9"/>
  <c r="K1181" i="9"/>
  <c r="K1180" i="9"/>
  <c r="K1179" i="9"/>
  <c r="K1178" i="9"/>
  <c r="K1177" i="9"/>
  <c r="K1176" i="9"/>
  <c r="K1175" i="9"/>
  <c r="K1174" i="9"/>
  <c r="K1173" i="9"/>
  <c r="K1172" i="9"/>
  <c r="K1171" i="9"/>
  <c r="K1170" i="9"/>
  <c r="K1169" i="9"/>
  <c r="K1168" i="9"/>
  <c r="K1167" i="9"/>
  <c r="K1166" i="9"/>
  <c r="K1165" i="9"/>
  <c r="K1164" i="9"/>
  <c r="K1163" i="9"/>
  <c r="K1162" i="9"/>
  <c r="K1161" i="9"/>
  <c r="K1160" i="9"/>
  <c r="K1159" i="9"/>
  <c r="K1158" i="9"/>
  <c r="K1157" i="9"/>
  <c r="K1156" i="9"/>
  <c r="K1155" i="9"/>
  <c r="K1154" i="9"/>
  <c r="K1153" i="9"/>
  <c r="K1152" i="9"/>
  <c r="K1151" i="9"/>
  <c r="K1150" i="9"/>
  <c r="K1149" i="9"/>
  <c r="K1148" i="9"/>
  <c r="K1147" i="9"/>
  <c r="K1146" i="9"/>
  <c r="K1145" i="9"/>
  <c r="K1144" i="9"/>
  <c r="K1143" i="9"/>
  <c r="K1142" i="9"/>
  <c r="K1141" i="9"/>
  <c r="K1140" i="9"/>
  <c r="K1139" i="9"/>
  <c r="K1138" i="9"/>
  <c r="K1137" i="9"/>
  <c r="K1136" i="9"/>
  <c r="K1135" i="9"/>
  <c r="K1134" i="9"/>
  <c r="K1133" i="9"/>
  <c r="K1132" i="9"/>
  <c r="K1131" i="9"/>
  <c r="K1130" i="9"/>
  <c r="K1129" i="9"/>
  <c r="K1128" i="9"/>
  <c r="K1127" i="9"/>
  <c r="K1126" i="9"/>
  <c r="K1125" i="9"/>
  <c r="K1124" i="9"/>
  <c r="K1123" i="9"/>
  <c r="K1122" i="9"/>
  <c r="K1121" i="9"/>
  <c r="K1120" i="9"/>
  <c r="K1119" i="9"/>
  <c r="K1118" i="9"/>
  <c r="K1117" i="9"/>
  <c r="K1116" i="9"/>
  <c r="K1115" i="9"/>
  <c r="K1114" i="9"/>
  <c r="K1113" i="9"/>
  <c r="K1112" i="9"/>
  <c r="K1111" i="9"/>
  <c r="K1110" i="9"/>
  <c r="K1109" i="9"/>
  <c r="K1108" i="9"/>
  <c r="K1107" i="9"/>
  <c r="K1106" i="9"/>
  <c r="K1105" i="9"/>
  <c r="K1104" i="9"/>
  <c r="K1103" i="9"/>
  <c r="K1102" i="9"/>
  <c r="K1101" i="9"/>
  <c r="K1100" i="9"/>
  <c r="K1099" i="9"/>
  <c r="K1098" i="9"/>
  <c r="K1097" i="9"/>
  <c r="K1096" i="9"/>
  <c r="K1095" i="9"/>
  <c r="K1094" i="9"/>
  <c r="K1093" i="9"/>
  <c r="K1092" i="9"/>
  <c r="K1091" i="9"/>
  <c r="K1090" i="9"/>
  <c r="K1089" i="9"/>
  <c r="K1088" i="9"/>
  <c r="K1087" i="9"/>
  <c r="K1086" i="9"/>
  <c r="K1085" i="9"/>
  <c r="K1084" i="9"/>
  <c r="K1083" i="9"/>
  <c r="K1082" i="9"/>
  <c r="K1081" i="9"/>
  <c r="K1080" i="9"/>
  <c r="K1079" i="9"/>
  <c r="K1078" i="9"/>
  <c r="K1077" i="9"/>
  <c r="K1076" i="9"/>
  <c r="K1075" i="9"/>
  <c r="K1074" i="9"/>
  <c r="K1073" i="9"/>
  <c r="K1072" i="9"/>
  <c r="K1071" i="9"/>
  <c r="K1070" i="9"/>
  <c r="K1069" i="9"/>
  <c r="K1068" i="9"/>
  <c r="K1067" i="9"/>
  <c r="K1066" i="9"/>
  <c r="K1065" i="9"/>
  <c r="K1064" i="9"/>
  <c r="K1063" i="9"/>
  <c r="K1062" i="9"/>
  <c r="K1061" i="9"/>
  <c r="K1060" i="9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B10" i="18" s="1" a="1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562" i="2"/>
  <c r="C597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D6" i="8"/>
  <c r="I20" i="11"/>
  <c r="I22" i="11"/>
  <c r="G30" i="11"/>
  <c r="E30" i="11"/>
  <c r="AT79" i="14" l="1"/>
  <c r="AU79" i="14"/>
  <c r="AU76" i="14"/>
  <c r="AT76" i="14"/>
  <c r="AV76" i="14"/>
  <c r="AW76" i="14" s="1"/>
  <c r="B10" i="18"/>
  <c r="G4" i="18"/>
  <c r="D7" i="18" a="1"/>
  <c r="D7" i="18" s="1"/>
  <c r="AT77" i="14"/>
  <c r="AU77" i="14"/>
  <c r="AS77" i="14"/>
  <c r="AV79" i="14"/>
  <c r="AW79" i="14" s="1"/>
  <c r="AG22" i="17"/>
  <c r="AG50" i="17" s="1"/>
  <c r="AG51" i="17" s="1"/>
  <c r="AV77" i="14"/>
  <c r="AW77" i="14" s="1"/>
  <c r="AT70" i="14"/>
  <c r="AU75" i="14"/>
  <c r="AU71" i="14"/>
  <c r="AU69" i="14"/>
  <c r="AS73" i="14"/>
  <c r="AU78" i="14"/>
  <c r="AU74" i="14"/>
  <c r="U36" i="14"/>
  <c r="AT68" i="14"/>
  <c r="AI36" i="14"/>
  <c r="AU73" i="14"/>
  <c r="AV73" i="14"/>
  <c r="AW73" i="14" s="1"/>
  <c r="AT78" i="14"/>
  <c r="AS71" i="14"/>
  <c r="AS74" i="14"/>
  <c r="AV74" i="14"/>
  <c r="AW74" i="14" s="1"/>
  <c r="AV68" i="14"/>
  <c r="AW68" i="14" s="1"/>
  <c r="AU72" i="14"/>
  <c r="AS78" i="14"/>
  <c r="AU70" i="14"/>
  <c r="AT69" i="14"/>
  <c r="AS70" i="14"/>
  <c r="AS75" i="14"/>
  <c r="AT74" i="14"/>
  <c r="AS72" i="14"/>
  <c r="AT72" i="14"/>
  <c r="AV72" i="14"/>
  <c r="AW72" i="14" s="1"/>
  <c r="AV75" i="14"/>
  <c r="AW75" i="14" s="1"/>
  <c r="AT73" i="14"/>
  <c r="AV71" i="14"/>
  <c r="AW71" i="14" s="1"/>
  <c r="AV70" i="14"/>
  <c r="AW70" i="14" s="1"/>
  <c r="AS69" i="14"/>
  <c r="AT71" i="14"/>
  <c r="AS68" i="14"/>
  <c r="AV78" i="14"/>
  <c r="AW78" i="14" s="1"/>
  <c r="AU68" i="14"/>
  <c r="AV69" i="14"/>
  <c r="AW69" i="14" s="1"/>
  <c r="AT75" i="14"/>
  <c r="S10" i="25"/>
  <c r="S22" i="25" s="1"/>
  <c r="AG10" i="25"/>
  <c r="S22" i="17"/>
  <c r="S50" i="17" s="1"/>
  <c r="S51" i="17" s="1"/>
  <c r="AG22" i="25"/>
  <c r="T50" i="14"/>
  <c r="T10" i="17" s="1"/>
  <c r="T65" i="14"/>
  <c r="S11" i="25"/>
  <c r="S11" i="17"/>
  <c r="AG11" i="17"/>
  <c r="AG11" i="25"/>
  <c r="AH14" i="25"/>
  <c r="AH14" i="17"/>
  <c r="T14" i="25"/>
  <c r="AH50" i="14"/>
  <c r="AH10" i="17" s="1"/>
  <c r="AH65" i="14"/>
  <c r="U9" i="17"/>
  <c r="U14" i="17" s="1"/>
  <c r="U22" i="17" s="1"/>
  <c r="T14" i="17"/>
  <c r="AI9" i="25"/>
  <c r="U9" i="25"/>
  <c r="AI9" i="17"/>
  <c r="AI80" i="14"/>
  <c r="AH80" i="14"/>
  <c r="U68" i="14"/>
  <c r="U80" i="14" s="1"/>
  <c r="T80" i="14"/>
  <c r="H11" i="11"/>
  <c r="F11" i="11"/>
  <c r="H10" i="11"/>
  <c r="F10" i="11"/>
  <c r="I24" i="11"/>
  <c r="I18" i="11"/>
  <c r="I16" i="11"/>
  <c r="D6" i="10"/>
  <c r="D5" i="10"/>
  <c r="D4" i="10"/>
  <c r="D5" i="8"/>
  <c r="D4" i="8"/>
  <c r="AT80" i="14" l="1"/>
  <c r="AW80" i="14"/>
  <c r="AS80" i="14"/>
  <c r="AU80" i="14"/>
  <c r="AV80" i="14"/>
  <c r="T10" i="25"/>
  <c r="AH22" i="17"/>
  <c r="AH50" i="17" s="1"/>
  <c r="AH51" i="17" s="1"/>
  <c r="U14" i="25"/>
  <c r="U22" i="25" s="1"/>
  <c r="T22" i="25"/>
  <c r="T22" i="17"/>
  <c r="T50" i="17" s="1"/>
  <c r="U50" i="17" s="1"/>
  <c r="U51" i="17" s="1"/>
  <c r="AI14" i="25"/>
  <c r="AI22" i="25" s="1"/>
  <c r="AI14" i="17"/>
  <c r="AI22" i="17" s="1"/>
  <c r="AH11" i="25"/>
  <c r="AH11" i="17"/>
  <c r="AH10" i="25"/>
  <c r="AH22" i="25" s="1"/>
  <c r="T11" i="25"/>
  <c r="T11" i="17"/>
  <c r="I3" i="10"/>
  <c r="B5" i="9"/>
  <c r="B6" i="9" s="1"/>
  <c r="M3004" i="2"/>
  <c r="M3003" i="2"/>
  <c r="M3002" i="2"/>
  <c r="M3001" i="2"/>
  <c r="M3000" i="2"/>
  <c r="M2999" i="2"/>
  <c r="M2998" i="2"/>
  <c r="M2997" i="2"/>
  <c r="M2996" i="2"/>
  <c r="M2995" i="2"/>
  <c r="M2994" i="2"/>
  <c r="M2993" i="2"/>
  <c r="M2992" i="2"/>
  <c r="M2991" i="2"/>
  <c r="M2990" i="2"/>
  <c r="M2989" i="2"/>
  <c r="M2988" i="2"/>
  <c r="M2987" i="2"/>
  <c r="M2986" i="2"/>
  <c r="M2985" i="2"/>
  <c r="M2984" i="2"/>
  <c r="M2983" i="2"/>
  <c r="M2982" i="2"/>
  <c r="M2981" i="2"/>
  <c r="M2980" i="2"/>
  <c r="M2979" i="2"/>
  <c r="M2978" i="2"/>
  <c r="M2977" i="2"/>
  <c r="M2976" i="2"/>
  <c r="M2975" i="2"/>
  <c r="M2974" i="2"/>
  <c r="M2973" i="2"/>
  <c r="M2972" i="2"/>
  <c r="M2971" i="2"/>
  <c r="M2970" i="2"/>
  <c r="M2969" i="2"/>
  <c r="M2968" i="2"/>
  <c r="M2967" i="2"/>
  <c r="M2966" i="2"/>
  <c r="M2965" i="2"/>
  <c r="M2964" i="2"/>
  <c r="M2963" i="2"/>
  <c r="M2962" i="2"/>
  <c r="M2961" i="2"/>
  <c r="M2960" i="2"/>
  <c r="M2959" i="2"/>
  <c r="M2958" i="2"/>
  <c r="M2957" i="2"/>
  <c r="M2956" i="2"/>
  <c r="M2955" i="2"/>
  <c r="M2954" i="2"/>
  <c r="M2953" i="2"/>
  <c r="M2952" i="2"/>
  <c r="M2951" i="2"/>
  <c r="M2950" i="2"/>
  <c r="M2949" i="2"/>
  <c r="M2948" i="2"/>
  <c r="M2947" i="2"/>
  <c r="M2946" i="2"/>
  <c r="M2945" i="2"/>
  <c r="M2944" i="2"/>
  <c r="M2943" i="2"/>
  <c r="M2942" i="2"/>
  <c r="M2941" i="2"/>
  <c r="M2940" i="2"/>
  <c r="M2939" i="2"/>
  <c r="M2938" i="2"/>
  <c r="M2937" i="2"/>
  <c r="M2936" i="2"/>
  <c r="M2935" i="2"/>
  <c r="M2934" i="2"/>
  <c r="M2933" i="2"/>
  <c r="M2932" i="2"/>
  <c r="M2931" i="2"/>
  <c r="M2930" i="2"/>
  <c r="M2929" i="2"/>
  <c r="M2928" i="2"/>
  <c r="M2927" i="2"/>
  <c r="M2926" i="2"/>
  <c r="M2925" i="2"/>
  <c r="M2924" i="2"/>
  <c r="M2923" i="2"/>
  <c r="M2922" i="2"/>
  <c r="M2921" i="2"/>
  <c r="M2920" i="2"/>
  <c r="M2919" i="2"/>
  <c r="M2918" i="2"/>
  <c r="M2917" i="2"/>
  <c r="M2916" i="2"/>
  <c r="M2915" i="2"/>
  <c r="M2914" i="2"/>
  <c r="M2913" i="2"/>
  <c r="M2912" i="2"/>
  <c r="M2911" i="2"/>
  <c r="M2910" i="2"/>
  <c r="M2909" i="2"/>
  <c r="M2908" i="2"/>
  <c r="M2907" i="2"/>
  <c r="M2906" i="2"/>
  <c r="M2905" i="2"/>
  <c r="M2904" i="2"/>
  <c r="M2903" i="2"/>
  <c r="M2902" i="2"/>
  <c r="M2901" i="2"/>
  <c r="M2900" i="2"/>
  <c r="M2899" i="2"/>
  <c r="M2898" i="2"/>
  <c r="M2897" i="2"/>
  <c r="M2896" i="2"/>
  <c r="M2895" i="2"/>
  <c r="M2894" i="2"/>
  <c r="M2893" i="2"/>
  <c r="M2892" i="2"/>
  <c r="M2891" i="2"/>
  <c r="M2890" i="2"/>
  <c r="M2889" i="2"/>
  <c r="M2888" i="2"/>
  <c r="M2887" i="2"/>
  <c r="M2886" i="2"/>
  <c r="M2885" i="2"/>
  <c r="M2884" i="2"/>
  <c r="M2883" i="2"/>
  <c r="M2882" i="2"/>
  <c r="M2881" i="2"/>
  <c r="M2880" i="2"/>
  <c r="M2879" i="2"/>
  <c r="M2878" i="2"/>
  <c r="M2877" i="2"/>
  <c r="M2876" i="2"/>
  <c r="M2875" i="2"/>
  <c r="M2874" i="2"/>
  <c r="M2873" i="2"/>
  <c r="M2872" i="2"/>
  <c r="M2871" i="2"/>
  <c r="M2870" i="2"/>
  <c r="M2869" i="2"/>
  <c r="M2868" i="2"/>
  <c r="M2867" i="2"/>
  <c r="M2866" i="2"/>
  <c r="M2865" i="2"/>
  <c r="M2864" i="2"/>
  <c r="M2863" i="2"/>
  <c r="M2862" i="2"/>
  <c r="M2861" i="2"/>
  <c r="M2860" i="2"/>
  <c r="M2859" i="2"/>
  <c r="M2858" i="2"/>
  <c r="M2857" i="2"/>
  <c r="M2856" i="2"/>
  <c r="M2855" i="2"/>
  <c r="M2854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AI50" i="17" l="1"/>
  <c r="AI51" i="17" s="1"/>
  <c r="T51" i="17"/>
  <c r="B7" i="9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B8" i="9" l="1"/>
  <c r="B5" i="2"/>
  <c r="C5" i="2" s="1"/>
  <c r="B9" i="9" l="1"/>
  <c r="B6" i="2"/>
  <c r="C6" i="2" s="1"/>
  <c r="B10" i="9" l="1"/>
  <c r="B7" i="2"/>
  <c r="B8" i="2" l="1"/>
  <c r="C7" i="2"/>
  <c r="B11" i="9"/>
  <c r="C8" i="2" l="1"/>
  <c r="B9" i="2"/>
  <c r="B12" i="9"/>
  <c r="B10" i="2" l="1"/>
  <c r="C9" i="2"/>
  <c r="B13" i="9"/>
  <c r="B11" i="2" l="1"/>
  <c r="C10" i="2"/>
  <c r="B14" i="9"/>
  <c r="B12" i="2" l="1"/>
  <c r="C11" i="2"/>
  <c r="B15" i="9"/>
  <c r="C12" i="2" l="1"/>
  <c r="B13" i="2"/>
  <c r="B16" i="9"/>
  <c r="C13" i="2" l="1"/>
  <c r="B14" i="2"/>
  <c r="B17" i="9"/>
  <c r="C14" i="2" l="1"/>
  <c r="B15" i="2"/>
  <c r="B18" i="9"/>
  <c r="C15" i="2" l="1"/>
  <c r="B16" i="2"/>
  <c r="B19" i="9"/>
  <c r="C16" i="2" l="1"/>
  <c r="B17" i="2"/>
  <c r="B20" i="9"/>
  <c r="C17" i="2" l="1"/>
  <c r="B18" i="2"/>
  <c r="B21" i="9"/>
  <c r="C18" i="2" l="1"/>
  <c r="B19" i="2"/>
  <c r="B22" i="9"/>
  <c r="C19" i="2" l="1"/>
  <c r="B20" i="2"/>
  <c r="B23" i="9"/>
  <c r="C20" i="2" l="1"/>
  <c r="B21" i="2"/>
  <c r="B24" i="9"/>
  <c r="C21" i="2" l="1"/>
  <c r="B22" i="2"/>
  <c r="B25" i="9"/>
  <c r="C22" i="2" l="1"/>
  <c r="B23" i="2"/>
  <c r="B26" i="9"/>
  <c r="C23" i="2" l="1"/>
  <c r="B24" i="2"/>
  <c r="B27" i="9"/>
  <c r="C24" i="2" l="1"/>
  <c r="B25" i="2"/>
  <c r="B28" i="9"/>
  <c r="C25" i="2" l="1"/>
  <c r="B26" i="2"/>
  <c r="B29" i="9"/>
  <c r="C26" i="2" l="1"/>
  <c r="B27" i="2"/>
  <c r="B30" i="9"/>
  <c r="C27" i="2" l="1"/>
  <c r="B28" i="2"/>
  <c r="B31" i="9"/>
  <c r="C28" i="2" l="1"/>
  <c r="B29" i="2"/>
  <c r="B32" i="9"/>
  <c r="C29" i="2" l="1"/>
  <c r="B30" i="2"/>
  <c r="B33" i="9"/>
  <c r="C30" i="2" l="1"/>
  <c r="B31" i="2"/>
  <c r="B34" i="9"/>
  <c r="C31" i="2" l="1"/>
  <c r="B32" i="2"/>
  <c r="B35" i="9"/>
  <c r="C32" i="2" l="1"/>
  <c r="B33" i="2"/>
  <c r="B36" i="9"/>
  <c r="C33" i="2" l="1"/>
  <c r="B34" i="2"/>
  <c r="B37" i="9"/>
  <c r="C34" i="2" l="1"/>
  <c r="B35" i="2"/>
  <c r="B38" i="9"/>
  <c r="C35" i="2" l="1"/>
  <c r="B36" i="2"/>
  <c r="B39" i="9"/>
  <c r="C36" i="2" l="1"/>
  <c r="B37" i="2"/>
  <c r="B40" i="9"/>
  <c r="C37" i="2" l="1"/>
  <c r="B38" i="2"/>
  <c r="B41" i="9"/>
  <c r="C38" i="2" l="1"/>
  <c r="B39" i="2"/>
  <c r="B42" i="9"/>
  <c r="C39" i="2" l="1"/>
  <c r="B40" i="2"/>
  <c r="B43" i="9"/>
  <c r="C40" i="2" l="1"/>
  <c r="B41" i="2"/>
  <c r="B44" i="9"/>
  <c r="C41" i="2" l="1"/>
  <c r="B42" i="2"/>
  <c r="B45" i="9"/>
  <c r="C42" i="2" l="1"/>
  <c r="B43" i="2"/>
  <c r="B46" i="9"/>
  <c r="C43" i="2" l="1"/>
  <c r="B44" i="2"/>
  <c r="B47" i="9"/>
  <c r="C44" i="2" l="1"/>
  <c r="B45" i="2"/>
  <c r="B48" i="9"/>
  <c r="B10" i="10" s="1" a="1"/>
  <c r="D28" i="11" s="1"/>
  <c r="C45" i="2" l="1"/>
  <c r="B46" i="2"/>
  <c r="H28" i="11"/>
  <c r="F28" i="11"/>
  <c r="H26" i="11"/>
  <c r="F26" i="11"/>
  <c r="D26" i="11"/>
  <c r="H24" i="11"/>
  <c r="F24" i="11"/>
  <c r="D24" i="11"/>
  <c r="B10" i="10"/>
  <c r="D7" i="10" a="1"/>
  <c r="D7" i="10" s="1"/>
  <c r="B49" i="9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B212" i="9" s="1"/>
  <c r="B213" i="9" s="1"/>
  <c r="B214" i="9" s="1"/>
  <c r="B215" i="9" s="1"/>
  <c r="B216" i="9" s="1"/>
  <c r="B217" i="9" s="1"/>
  <c r="B218" i="9" s="1"/>
  <c r="B219" i="9" s="1"/>
  <c r="B220" i="9" s="1"/>
  <c r="B221" i="9" s="1"/>
  <c r="B222" i="9" s="1"/>
  <c r="B223" i="9" s="1"/>
  <c r="B224" i="9" s="1"/>
  <c r="B225" i="9" s="1"/>
  <c r="B226" i="9" s="1"/>
  <c r="B227" i="9" s="1"/>
  <c r="B228" i="9" s="1"/>
  <c r="B229" i="9" s="1"/>
  <c r="B230" i="9" s="1"/>
  <c r="B231" i="9" s="1"/>
  <c r="B232" i="9" s="1"/>
  <c r="B233" i="9" s="1"/>
  <c r="B234" i="9" s="1"/>
  <c r="B235" i="9" s="1"/>
  <c r="B236" i="9" s="1"/>
  <c r="B237" i="9" s="1"/>
  <c r="B238" i="9" s="1"/>
  <c r="B239" i="9" s="1"/>
  <c r="B240" i="9" s="1"/>
  <c r="B241" i="9" s="1"/>
  <c r="B242" i="9" s="1"/>
  <c r="B243" i="9" s="1"/>
  <c r="B244" i="9" s="1"/>
  <c r="B245" i="9" s="1"/>
  <c r="B246" i="9" s="1"/>
  <c r="B247" i="9" s="1"/>
  <c r="B248" i="9" s="1"/>
  <c r="B249" i="9" s="1"/>
  <c r="B250" i="9" s="1"/>
  <c r="B251" i="9" s="1"/>
  <c r="B252" i="9" s="1"/>
  <c r="B253" i="9" s="1"/>
  <c r="B254" i="9" s="1"/>
  <c r="B255" i="9" s="1"/>
  <c r="B256" i="9" s="1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l="1"/>
  <c r="B60" i="2"/>
  <c r="C60" i="2" l="1"/>
  <c r="B61" i="2"/>
  <c r="C61" i="2" l="1"/>
  <c r="B62" i="2"/>
  <c r="C62" i="2" l="1"/>
  <c r="B63" i="2"/>
  <c r="C63" i="2" l="1"/>
  <c r="B64" i="2"/>
  <c r="C64" i="2" l="1"/>
  <c r="B65" i="2"/>
  <c r="C65" i="2" l="1"/>
  <c r="B66" i="2"/>
  <c r="C66" i="2" l="1"/>
  <c r="B67" i="2"/>
  <c r="C67" i="2" l="1"/>
  <c r="B68" i="2"/>
  <c r="C68" i="2" l="1"/>
  <c r="B69" i="2"/>
  <c r="C69" i="2" l="1"/>
  <c r="B70" i="2"/>
  <c r="B71" i="2" l="1"/>
  <c r="C70" i="2"/>
  <c r="C71" i="2"/>
  <c r="B72" i="2"/>
  <c r="C72" i="2" l="1"/>
  <c r="B73" i="2"/>
  <c r="C73" i="2" l="1"/>
  <c r="B74" i="2"/>
  <c r="C74" i="2" l="1"/>
  <c r="B75" i="2"/>
  <c r="C75" i="2" l="1"/>
  <c r="B76" i="2"/>
  <c r="C76" i="2" l="1"/>
  <c r="B77" i="2"/>
  <c r="C77" i="2" l="1"/>
  <c r="B78" i="2"/>
  <c r="C78" i="2" l="1"/>
  <c r="B79" i="2"/>
  <c r="C79" i="2" l="1"/>
  <c r="B80" i="2"/>
  <c r="C80" i="2" l="1"/>
  <c r="B81" i="2"/>
  <c r="C81" i="2" l="1"/>
  <c r="B82" i="2"/>
  <c r="C82" i="2" l="1"/>
  <c r="B83" i="2"/>
  <c r="C83" i="2" l="1"/>
  <c r="B84" i="2"/>
  <c r="C84" i="2" l="1"/>
  <c r="B85" i="2"/>
  <c r="C85" i="2" l="1"/>
  <c r="B86" i="2"/>
  <c r="C86" i="2" l="1"/>
  <c r="B87" i="2"/>
  <c r="C87" i="2" l="1"/>
  <c r="B88" i="2"/>
  <c r="C88" i="2" l="1"/>
  <c r="B89" i="2"/>
  <c r="C89" i="2" l="1"/>
  <c r="B90" i="2"/>
  <c r="C90" i="2" l="1"/>
  <c r="B91" i="2"/>
  <c r="C91" i="2" l="1"/>
  <c r="B92" i="2"/>
  <c r="C92" i="2" l="1"/>
  <c r="B93" i="2"/>
  <c r="C93" i="2" l="1"/>
  <c r="B94" i="2"/>
  <c r="C94" i="2" l="1"/>
  <c r="B95" i="2"/>
  <c r="C95" i="2" l="1"/>
  <c r="B96" i="2"/>
  <c r="C96" i="2" l="1"/>
  <c r="B97" i="2"/>
  <c r="C97" i="2" l="1"/>
  <c r="B98" i="2"/>
  <c r="C98" i="2" l="1"/>
  <c r="B99" i="2"/>
  <c r="C99" i="2" l="1"/>
  <c r="B100" i="2"/>
  <c r="C100" i="2" l="1"/>
  <c r="B101" i="2"/>
  <c r="C101" i="2" l="1"/>
  <c r="B102" i="2"/>
  <c r="C102" i="2" l="1"/>
  <c r="B103" i="2"/>
  <c r="C103" i="2" l="1"/>
  <c r="B104" i="2"/>
  <c r="C104" i="2" l="1"/>
  <c r="B105" i="2"/>
  <c r="C105" i="2" l="1"/>
  <c r="B106" i="2"/>
  <c r="C106" i="2" l="1"/>
  <c r="B107" i="2"/>
  <c r="C107" i="2" l="1"/>
  <c r="B108" i="2"/>
  <c r="C108" i="2" l="1"/>
  <c r="B109" i="2"/>
  <c r="C109" i="2" l="1"/>
  <c r="B110" i="2"/>
  <c r="C110" i="2" l="1"/>
  <c r="B111" i="2"/>
  <c r="C111" i="2" l="1"/>
  <c r="B112" i="2"/>
  <c r="C112" i="2" l="1"/>
  <c r="B113" i="2"/>
  <c r="C113" i="2" l="1"/>
  <c r="B114" i="2"/>
  <c r="C114" i="2" l="1"/>
  <c r="B115" i="2"/>
  <c r="C115" i="2" l="1"/>
  <c r="B116" i="2"/>
  <c r="C116" i="2" l="1"/>
  <c r="B117" i="2"/>
  <c r="C117" i="2" l="1"/>
  <c r="B118" i="2"/>
  <c r="C118" i="2" l="1"/>
  <c r="B119" i="2"/>
  <c r="C119" i="2" l="1"/>
  <c r="B120" i="2"/>
  <c r="C120" i="2" l="1"/>
  <c r="B121" i="2"/>
  <c r="C121" i="2" l="1"/>
  <c r="B122" i="2"/>
  <c r="C122" i="2" l="1"/>
  <c r="B123" i="2"/>
  <c r="C123" i="2" l="1"/>
  <c r="B124" i="2"/>
  <c r="C124" i="2" l="1"/>
  <c r="B125" i="2"/>
  <c r="C125" i="2" l="1"/>
  <c r="B126" i="2"/>
  <c r="C126" i="2" l="1"/>
  <c r="B127" i="2"/>
  <c r="C127" i="2" l="1"/>
  <c r="B128" i="2"/>
  <c r="C128" i="2" l="1"/>
  <c r="B129" i="2"/>
  <c r="C129" i="2" l="1"/>
  <c r="B130" i="2"/>
  <c r="C130" i="2" l="1"/>
  <c r="B131" i="2"/>
  <c r="C131" i="2" l="1"/>
  <c r="B132" i="2"/>
  <c r="C132" i="2" l="1"/>
  <c r="B133" i="2"/>
  <c r="C133" i="2" l="1"/>
  <c r="B134" i="2"/>
  <c r="C134" i="2" l="1"/>
  <c r="B135" i="2"/>
  <c r="C135" i="2" l="1"/>
  <c r="B136" i="2"/>
  <c r="C136" i="2" l="1"/>
  <c r="B137" i="2"/>
  <c r="C137" i="2" l="1"/>
  <c r="B138" i="2"/>
  <c r="C138" i="2" l="1"/>
  <c r="B139" i="2"/>
  <c r="C139" i="2" l="1"/>
  <c r="B140" i="2"/>
  <c r="C140" i="2" l="1"/>
  <c r="B141" i="2"/>
  <c r="C141" i="2" l="1"/>
  <c r="B142" i="2"/>
  <c r="C142" i="2" l="1"/>
  <c r="B143" i="2"/>
  <c r="C143" i="2" l="1"/>
  <c r="B144" i="2"/>
  <c r="C144" i="2" l="1"/>
  <c r="B145" i="2"/>
  <c r="C145" i="2" l="1"/>
  <c r="B146" i="2"/>
  <c r="C146" i="2" l="1"/>
  <c r="B147" i="2"/>
  <c r="B148" i="2" l="1"/>
  <c r="C147" i="2"/>
  <c r="C148" i="2"/>
  <c r="B149" i="2"/>
  <c r="C149" i="2" l="1"/>
  <c r="B150" i="2"/>
  <c r="C150" i="2" l="1"/>
  <c r="B151" i="2"/>
  <c r="C151" i="2" l="1"/>
  <c r="B152" i="2"/>
  <c r="C152" i="2" l="1"/>
  <c r="B153" i="2"/>
  <c r="C153" i="2" l="1"/>
  <c r="B154" i="2"/>
  <c r="C154" i="2" l="1"/>
  <c r="B155" i="2"/>
  <c r="C155" i="2" l="1"/>
  <c r="B156" i="2"/>
  <c r="C156" i="2" l="1"/>
  <c r="B157" i="2"/>
  <c r="C157" i="2" l="1"/>
  <c r="B158" i="2"/>
  <c r="C158" i="2" l="1"/>
  <c r="B159" i="2"/>
  <c r="C159" i="2" l="1"/>
  <c r="B160" i="2"/>
  <c r="C160" i="2" l="1"/>
  <c r="B161" i="2"/>
  <c r="C161" i="2" l="1"/>
  <c r="B162" i="2"/>
  <c r="C162" i="2" l="1"/>
  <c r="B163" i="2"/>
  <c r="C163" i="2" l="1"/>
  <c r="B164" i="2"/>
  <c r="C164" i="2" l="1"/>
  <c r="B165" i="2"/>
  <c r="C165" i="2" l="1"/>
  <c r="B166" i="2"/>
  <c r="C166" i="2" l="1"/>
  <c r="B167" i="2"/>
  <c r="C167" i="2" l="1"/>
  <c r="B168" i="2"/>
  <c r="C168" i="2" l="1"/>
  <c r="B169" i="2"/>
  <c r="C169" i="2" l="1"/>
  <c r="B170" i="2"/>
  <c r="C170" i="2" l="1"/>
  <c r="B171" i="2"/>
  <c r="C171" i="2" l="1"/>
  <c r="B172" i="2"/>
  <c r="C172" i="2" l="1"/>
  <c r="B173" i="2"/>
  <c r="C173" i="2" l="1"/>
  <c r="B174" i="2"/>
  <c r="C174" i="2" l="1"/>
  <c r="B175" i="2"/>
  <c r="C175" i="2" l="1"/>
  <c r="B176" i="2"/>
  <c r="C176" i="2" l="1"/>
  <c r="B177" i="2"/>
  <c r="C177" i="2" l="1"/>
  <c r="B178" i="2"/>
  <c r="C178" i="2" l="1"/>
  <c r="B179" i="2"/>
  <c r="C179" i="2" l="1"/>
  <c r="B180" i="2"/>
  <c r="C180" i="2" l="1"/>
  <c r="B181" i="2"/>
  <c r="C181" i="2" l="1"/>
  <c r="B182" i="2"/>
  <c r="C182" i="2" l="1"/>
  <c r="B183" i="2"/>
  <c r="C183" i="2" l="1"/>
  <c r="B184" i="2"/>
  <c r="C184" i="2" l="1"/>
  <c r="B185" i="2"/>
  <c r="C185" i="2" l="1"/>
  <c r="B186" i="2"/>
  <c r="C186" i="2" l="1"/>
  <c r="B187" i="2"/>
  <c r="C187" i="2" l="1"/>
  <c r="B188" i="2"/>
  <c r="C188" i="2" l="1"/>
  <c r="B189" i="2"/>
  <c r="C189" i="2" l="1"/>
  <c r="B190" i="2"/>
  <c r="C190" i="2" l="1"/>
  <c r="B191" i="2"/>
  <c r="C191" i="2" l="1"/>
  <c r="B192" i="2"/>
  <c r="C192" i="2" l="1"/>
  <c r="B193" i="2"/>
  <c r="C193" i="2" l="1"/>
  <c r="B194" i="2"/>
  <c r="C194" i="2" l="1"/>
  <c r="B195" i="2"/>
  <c r="C195" i="2" l="1"/>
  <c r="B196" i="2"/>
  <c r="C196" i="2" l="1"/>
  <c r="B197" i="2"/>
  <c r="C197" i="2" l="1"/>
  <c r="B198" i="2"/>
  <c r="C198" i="2" l="1"/>
  <c r="B199" i="2"/>
  <c r="C199" i="2" l="1"/>
  <c r="B200" i="2"/>
  <c r="C200" i="2" l="1"/>
  <c r="B201" i="2"/>
  <c r="C201" i="2" l="1"/>
  <c r="B202" i="2"/>
  <c r="C202" i="2" l="1"/>
  <c r="B203" i="2"/>
  <c r="C203" i="2" l="1"/>
  <c r="B204" i="2"/>
  <c r="C204" i="2" l="1"/>
  <c r="B205" i="2"/>
  <c r="C205" i="2" l="1"/>
  <c r="B206" i="2"/>
  <c r="C206" i="2" l="1"/>
  <c r="B207" i="2"/>
  <c r="C207" i="2" l="1"/>
  <c r="B208" i="2"/>
  <c r="C208" i="2" l="1"/>
  <c r="B209" i="2"/>
  <c r="C209" i="2" l="1"/>
  <c r="B210" i="2"/>
  <c r="C210" i="2" l="1"/>
  <c r="B211" i="2"/>
  <c r="C211" i="2" l="1"/>
  <c r="B212" i="2"/>
  <c r="C212" i="2" l="1"/>
  <c r="B213" i="2"/>
  <c r="C213" i="2" l="1"/>
  <c r="B214" i="2"/>
  <c r="C214" i="2" l="1"/>
  <c r="B215" i="2"/>
  <c r="C215" i="2" l="1"/>
  <c r="B216" i="2"/>
  <c r="C216" i="2" l="1"/>
  <c r="B217" i="2"/>
  <c r="C217" i="2" l="1"/>
  <c r="B218" i="2"/>
  <c r="C218" i="2" l="1"/>
  <c r="B219" i="2"/>
  <c r="C219" i="2" l="1"/>
  <c r="B220" i="2"/>
  <c r="C220" i="2" l="1"/>
  <c r="B221" i="2"/>
  <c r="C221" i="2" l="1"/>
  <c r="B222" i="2"/>
  <c r="C222" i="2" l="1"/>
  <c r="B223" i="2"/>
  <c r="C223" i="2" l="1"/>
  <c r="B224" i="2"/>
  <c r="C224" i="2" l="1"/>
  <c r="B225" i="2"/>
  <c r="C225" i="2" l="1"/>
  <c r="B226" i="2"/>
  <c r="C226" i="2" l="1"/>
  <c r="B227" i="2"/>
  <c r="C227" i="2" l="1"/>
  <c r="B228" i="2"/>
  <c r="C228" i="2" l="1"/>
  <c r="B229" i="2"/>
  <c r="C229" i="2" l="1"/>
  <c r="B230" i="2"/>
  <c r="C230" i="2" l="1"/>
  <c r="B231" i="2"/>
  <c r="C231" i="2" l="1"/>
  <c r="B232" i="2"/>
  <c r="C232" i="2" l="1"/>
  <c r="B233" i="2"/>
  <c r="C233" i="2" l="1"/>
  <c r="B234" i="2"/>
  <c r="C234" i="2" l="1"/>
  <c r="B235" i="2"/>
  <c r="C235" i="2" l="1"/>
  <c r="B236" i="2"/>
  <c r="C236" i="2" l="1"/>
  <c r="B237" i="2"/>
  <c r="C237" i="2" l="1"/>
  <c r="B238" i="2"/>
  <c r="C238" i="2" l="1"/>
  <c r="B239" i="2"/>
  <c r="C239" i="2" l="1"/>
  <c r="B240" i="2"/>
  <c r="C240" i="2" l="1"/>
  <c r="B241" i="2"/>
  <c r="C241" i="2" l="1"/>
  <c r="B242" i="2"/>
  <c r="C242" i="2" l="1"/>
  <c r="B243" i="2"/>
  <c r="C243" i="2" l="1"/>
  <c r="B244" i="2"/>
  <c r="C244" i="2" l="1"/>
  <c r="B245" i="2"/>
  <c r="C245" i="2" l="1"/>
  <c r="B246" i="2"/>
  <c r="C246" i="2" l="1"/>
  <c r="B247" i="2"/>
  <c r="C247" i="2" l="1"/>
  <c r="B248" i="2"/>
  <c r="C248" i="2" l="1"/>
  <c r="B249" i="2"/>
  <c r="C249" i="2" l="1"/>
  <c r="B250" i="2"/>
  <c r="C250" i="2" l="1"/>
  <c r="B251" i="2"/>
  <c r="C251" i="2" l="1"/>
  <c r="B252" i="2"/>
  <c r="C252" i="2" l="1"/>
  <c r="B253" i="2"/>
  <c r="C253" i="2" l="1"/>
  <c r="B254" i="2"/>
  <c r="C254" i="2" l="1"/>
  <c r="B255" i="2"/>
  <c r="C255" i="2" l="1"/>
  <c r="B256" i="2"/>
  <c r="C256" i="2" l="1"/>
  <c r="B257" i="2"/>
  <c r="C257" i="2" l="1"/>
  <c r="B258" i="2"/>
  <c r="C258" i="2" l="1"/>
  <c r="B259" i="2"/>
  <c r="C259" i="2" l="1"/>
  <c r="B260" i="2"/>
  <c r="C260" i="2" l="1"/>
  <c r="B261" i="2"/>
  <c r="C261" i="2" l="1"/>
  <c r="B262" i="2"/>
  <c r="C262" i="2" l="1"/>
  <c r="B263" i="2"/>
  <c r="C263" i="2" l="1"/>
  <c r="B264" i="2"/>
  <c r="C264" i="2" l="1"/>
  <c r="B265" i="2"/>
  <c r="C265" i="2" l="1"/>
  <c r="B266" i="2"/>
  <c r="C266" i="2" l="1"/>
  <c r="B267" i="2"/>
  <c r="C267" i="2" l="1"/>
  <c r="B268" i="2"/>
  <c r="C268" i="2" l="1"/>
  <c r="B269" i="2"/>
  <c r="C269" i="2" l="1"/>
  <c r="B270" i="2"/>
  <c r="C270" i="2" l="1"/>
  <c r="B271" i="2"/>
  <c r="C271" i="2" l="1"/>
  <c r="B272" i="2"/>
  <c r="C272" i="2" l="1"/>
  <c r="B273" i="2"/>
  <c r="C273" i="2" l="1"/>
  <c r="B274" i="2"/>
  <c r="C274" i="2" l="1"/>
  <c r="B275" i="2"/>
  <c r="C275" i="2" l="1"/>
  <c r="B276" i="2"/>
  <c r="C276" i="2" l="1"/>
  <c r="B277" i="2"/>
  <c r="C277" i="2" l="1"/>
  <c r="B278" i="2"/>
  <c r="C278" i="2" l="1"/>
  <c r="B279" i="2"/>
  <c r="C279" i="2" l="1"/>
  <c r="B280" i="2"/>
  <c r="C280" i="2" l="1"/>
  <c r="B281" i="2"/>
  <c r="C281" i="2" l="1"/>
  <c r="B282" i="2"/>
  <c r="C282" i="2" l="1"/>
  <c r="B283" i="2"/>
  <c r="C283" i="2" l="1"/>
  <c r="B284" i="2"/>
  <c r="C284" i="2" l="1"/>
  <c r="B285" i="2"/>
  <c r="C285" i="2" l="1"/>
  <c r="B286" i="2"/>
  <c r="C286" i="2" l="1"/>
  <c r="B287" i="2"/>
  <c r="C287" i="2" l="1"/>
  <c r="B288" i="2"/>
  <c r="C288" i="2" l="1"/>
  <c r="B289" i="2"/>
  <c r="C289" i="2" l="1"/>
  <c r="B290" i="2"/>
  <c r="C290" i="2" l="1"/>
  <c r="B291" i="2"/>
  <c r="C291" i="2" l="1"/>
  <c r="B292" i="2"/>
  <c r="C292" i="2" l="1"/>
  <c r="B293" i="2"/>
  <c r="C293" i="2" l="1"/>
  <c r="B294" i="2"/>
  <c r="C294" i="2" l="1"/>
  <c r="B295" i="2"/>
  <c r="C295" i="2" l="1"/>
  <c r="B296" i="2"/>
  <c r="C296" i="2" l="1"/>
  <c r="B297" i="2"/>
  <c r="C297" i="2" l="1"/>
  <c r="B298" i="2"/>
  <c r="C298" i="2" l="1"/>
  <c r="B299" i="2"/>
  <c r="C299" i="2" l="1"/>
  <c r="B300" i="2"/>
  <c r="C300" i="2" l="1"/>
  <c r="B301" i="2"/>
  <c r="C301" i="2" l="1"/>
  <c r="B302" i="2"/>
  <c r="C302" i="2" l="1"/>
  <c r="B303" i="2"/>
  <c r="C303" i="2" l="1"/>
  <c r="B304" i="2"/>
  <c r="C304" i="2" l="1"/>
  <c r="B305" i="2"/>
  <c r="C305" i="2" l="1"/>
  <c r="B306" i="2"/>
  <c r="C306" i="2" l="1"/>
  <c r="B307" i="2"/>
  <c r="C307" i="2" l="1"/>
  <c r="B308" i="2"/>
  <c r="C308" i="2" l="1"/>
  <c r="B309" i="2"/>
  <c r="C309" i="2" l="1"/>
  <c r="B310" i="2"/>
  <c r="C310" i="2" l="1"/>
  <c r="B311" i="2"/>
  <c r="C311" i="2" l="1"/>
  <c r="B312" i="2"/>
  <c r="C312" i="2" l="1"/>
  <c r="B313" i="2"/>
  <c r="C313" i="2" l="1"/>
  <c r="B314" i="2"/>
  <c r="C314" i="2" l="1"/>
  <c r="B315" i="2"/>
  <c r="C315" i="2" l="1"/>
  <c r="B316" i="2"/>
  <c r="C316" i="2" l="1"/>
  <c r="B317" i="2"/>
  <c r="C317" i="2" l="1"/>
  <c r="B318" i="2"/>
  <c r="C318" i="2" l="1"/>
  <c r="B319" i="2"/>
  <c r="C319" i="2" l="1"/>
  <c r="B320" i="2"/>
  <c r="C320" i="2" l="1"/>
  <c r="B321" i="2"/>
  <c r="C321" i="2" l="1"/>
  <c r="B322" i="2"/>
  <c r="C322" i="2" l="1"/>
  <c r="B323" i="2"/>
  <c r="C323" i="2" l="1"/>
  <c r="B324" i="2"/>
  <c r="C324" i="2" l="1"/>
  <c r="B325" i="2"/>
  <c r="C325" i="2" l="1"/>
  <c r="B326" i="2"/>
  <c r="C326" i="2" l="1"/>
  <c r="B327" i="2"/>
  <c r="C327" i="2" l="1"/>
  <c r="B328" i="2"/>
  <c r="C328" i="2" l="1"/>
  <c r="B329" i="2"/>
  <c r="C329" i="2" l="1"/>
  <c r="B330" i="2"/>
  <c r="C330" i="2" l="1"/>
  <c r="B331" i="2"/>
  <c r="C331" i="2" l="1"/>
  <c r="B332" i="2"/>
  <c r="C332" i="2" l="1"/>
  <c r="B333" i="2"/>
  <c r="C333" i="2" l="1"/>
  <c r="B334" i="2"/>
  <c r="C334" i="2" l="1"/>
  <c r="B335" i="2"/>
  <c r="C335" i="2" l="1"/>
  <c r="B336" i="2"/>
  <c r="C336" i="2" l="1"/>
  <c r="B337" i="2"/>
  <c r="C337" i="2" l="1"/>
  <c r="B338" i="2"/>
  <c r="C338" i="2" l="1"/>
  <c r="B339" i="2"/>
  <c r="C339" i="2" l="1"/>
  <c r="B340" i="2"/>
  <c r="C340" i="2" l="1"/>
  <c r="B341" i="2"/>
  <c r="C341" i="2" l="1"/>
  <c r="B342" i="2"/>
  <c r="C342" i="2" l="1"/>
  <c r="B343" i="2"/>
  <c r="C343" i="2" l="1"/>
  <c r="B344" i="2"/>
  <c r="C344" i="2" l="1"/>
  <c r="B345" i="2"/>
  <c r="C345" i="2" l="1"/>
  <c r="B346" i="2"/>
  <c r="C346" i="2" l="1"/>
  <c r="B347" i="2"/>
  <c r="C347" i="2" l="1"/>
  <c r="B348" i="2"/>
  <c r="C348" i="2" l="1"/>
  <c r="B349" i="2"/>
  <c r="C349" i="2" l="1"/>
  <c r="B350" i="2"/>
  <c r="C350" i="2" l="1"/>
  <c r="B351" i="2"/>
  <c r="C351" i="2" l="1"/>
  <c r="B352" i="2"/>
  <c r="C352" i="2" l="1"/>
  <c r="B353" i="2"/>
  <c r="C353" i="2" l="1"/>
  <c r="B354" i="2"/>
  <c r="C354" i="2" l="1"/>
  <c r="B355" i="2"/>
  <c r="C355" i="2" l="1"/>
  <c r="B356" i="2"/>
  <c r="C356" i="2" l="1"/>
  <c r="B357" i="2"/>
  <c r="C357" i="2" l="1"/>
  <c r="B358" i="2"/>
  <c r="C358" i="2" l="1"/>
  <c r="B359" i="2"/>
  <c r="C359" i="2" l="1"/>
  <c r="B360" i="2"/>
  <c r="C360" i="2" l="1"/>
  <c r="B361" i="2"/>
  <c r="C361" i="2" l="1"/>
  <c r="B362" i="2"/>
  <c r="C362" i="2" l="1"/>
  <c r="B363" i="2"/>
  <c r="C363" i="2" l="1"/>
  <c r="B364" i="2"/>
  <c r="C364" i="2" l="1"/>
  <c r="B365" i="2"/>
  <c r="C365" i="2" l="1"/>
  <c r="B366" i="2"/>
  <c r="C366" i="2" l="1"/>
  <c r="B367" i="2"/>
  <c r="C367" i="2" l="1"/>
  <c r="B368" i="2"/>
  <c r="C368" i="2" l="1"/>
  <c r="B369" i="2"/>
  <c r="C369" i="2" l="1"/>
  <c r="B370" i="2"/>
  <c r="C370" i="2" l="1"/>
  <c r="B371" i="2"/>
  <c r="C371" i="2" l="1"/>
  <c r="B372" i="2"/>
  <c r="C372" i="2" l="1"/>
  <c r="B373" i="2"/>
  <c r="C373" i="2" l="1"/>
  <c r="B374" i="2"/>
  <c r="C374" i="2" l="1"/>
  <c r="B375" i="2"/>
  <c r="C375" i="2" l="1"/>
  <c r="B376" i="2"/>
  <c r="C376" i="2" l="1"/>
  <c r="B377" i="2"/>
  <c r="C377" i="2" l="1"/>
  <c r="B378" i="2"/>
  <c r="C378" i="2" l="1"/>
  <c r="B379" i="2"/>
  <c r="C379" i="2" l="1"/>
  <c r="B380" i="2"/>
  <c r="C380" i="2" l="1"/>
  <c r="B381" i="2"/>
  <c r="C381" i="2" l="1"/>
  <c r="B382" i="2"/>
  <c r="C382" i="2" l="1"/>
  <c r="B383" i="2"/>
  <c r="C383" i="2" l="1"/>
  <c r="B384" i="2"/>
  <c r="C384" i="2" l="1"/>
  <c r="B385" i="2"/>
  <c r="C385" i="2" l="1"/>
  <c r="B386" i="2"/>
  <c r="C386" i="2" l="1"/>
  <c r="B387" i="2"/>
  <c r="C387" i="2" l="1"/>
  <c r="B388" i="2"/>
  <c r="C388" i="2" l="1"/>
  <c r="B389" i="2"/>
  <c r="C389" i="2" l="1"/>
  <c r="B390" i="2"/>
  <c r="C390" i="2" l="1"/>
  <c r="B391" i="2"/>
  <c r="C391" i="2" l="1"/>
  <c r="B392" i="2"/>
  <c r="C392" i="2" l="1"/>
  <c r="B393" i="2"/>
  <c r="C393" i="2" l="1"/>
  <c r="B394" i="2"/>
  <c r="C394" i="2" l="1"/>
  <c r="B395" i="2"/>
  <c r="C395" i="2" l="1"/>
  <c r="B396" i="2"/>
  <c r="C396" i="2" l="1"/>
  <c r="B397" i="2"/>
  <c r="C397" i="2" l="1"/>
  <c r="B398" i="2"/>
  <c r="C398" i="2" l="1"/>
  <c r="B399" i="2"/>
  <c r="C399" i="2" l="1"/>
  <c r="B400" i="2"/>
  <c r="C400" i="2" l="1"/>
  <c r="B401" i="2"/>
  <c r="C401" i="2" l="1"/>
  <c r="B402" i="2"/>
  <c r="C402" i="2" l="1"/>
  <c r="B403" i="2"/>
  <c r="C403" i="2" l="1"/>
  <c r="B404" i="2"/>
  <c r="C404" i="2" l="1"/>
  <c r="B405" i="2"/>
  <c r="C405" i="2" l="1"/>
  <c r="B406" i="2"/>
  <c r="C406" i="2" l="1"/>
  <c r="B407" i="2"/>
  <c r="C407" i="2" l="1"/>
  <c r="B408" i="2"/>
  <c r="C408" i="2" l="1"/>
  <c r="B409" i="2"/>
  <c r="C409" i="2" l="1"/>
  <c r="B410" i="2"/>
  <c r="C410" i="2" l="1"/>
  <c r="B411" i="2"/>
  <c r="C411" i="2" l="1"/>
  <c r="B412" i="2"/>
  <c r="C412" i="2" l="1"/>
  <c r="B413" i="2"/>
  <c r="C413" i="2" l="1"/>
  <c r="B414" i="2"/>
  <c r="C414" i="2" l="1"/>
  <c r="B415" i="2"/>
  <c r="C415" i="2" l="1"/>
  <c r="B416" i="2"/>
  <c r="C416" i="2" l="1"/>
  <c r="B417" i="2"/>
  <c r="C417" i="2" l="1"/>
  <c r="B418" i="2"/>
  <c r="C418" i="2" l="1"/>
  <c r="B419" i="2"/>
  <c r="C419" i="2" l="1"/>
  <c r="B420" i="2"/>
  <c r="C420" i="2" l="1"/>
  <c r="B421" i="2"/>
  <c r="C421" i="2" l="1"/>
  <c r="B422" i="2"/>
  <c r="C422" i="2" l="1"/>
  <c r="B423" i="2"/>
  <c r="C423" i="2" l="1"/>
  <c r="B424" i="2"/>
  <c r="C424" i="2" l="1"/>
  <c r="B425" i="2"/>
  <c r="C425" i="2" l="1"/>
  <c r="B426" i="2"/>
  <c r="C426" i="2" l="1"/>
  <c r="B427" i="2"/>
  <c r="C427" i="2" l="1"/>
  <c r="B428" i="2"/>
  <c r="C428" i="2" l="1"/>
  <c r="B429" i="2"/>
  <c r="C429" i="2" l="1"/>
  <c r="B430" i="2"/>
  <c r="C430" i="2" l="1"/>
  <c r="B431" i="2"/>
  <c r="C431" i="2" l="1"/>
  <c r="B432" i="2"/>
  <c r="C432" i="2" l="1"/>
  <c r="B433" i="2"/>
  <c r="C433" i="2" l="1"/>
  <c r="B434" i="2"/>
  <c r="C434" i="2" l="1"/>
  <c r="B435" i="2"/>
  <c r="C435" i="2" l="1"/>
  <c r="B436" i="2"/>
  <c r="C436" i="2" l="1"/>
  <c r="B437" i="2"/>
  <c r="C437" i="2" l="1"/>
  <c r="B438" i="2"/>
  <c r="C438" i="2" l="1"/>
  <c r="B439" i="2"/>
  <c r="C439" i="2" l="1"/>
  <c r="B440" i="2"/>
  <c r="C440" i="2" l="1"/>
  <c r="B441" i="2"/>
  <c r="C441" i="2" l="1"/>
  <c r="B442" i="2"/>
  <c r="C442" i="2" l="1"/>
  <c r="B443" i="2"/>
  <c r="C443" i="2" l="1"/>
  <c r="B444" i="2"/>
  <c r="C444" i="2" l="1"/>
  <c r="B445" i="2"/>
  <c r="C445" i="2" l="1"/>
  <c r="B446" i="2"/>
  <c r="C446" i="2" l="1"/>
  <c r="B447" i="2"/>
  <c r="C447" i="2" l="1"/>
  <c r="B448" i="2"/>
  <c r="C448" i="2" l="1"/>
  <c r="B449" i="2"/>
  <c r="B450" i="2" s="1"/>
  <c r="C450" i="2" s="1"/>
  <c r="C449" i="2" l="1"/>
  <c r="B451" i="2"/>
  <c r="B452" i="2" l="1"/>
  <c r="C451" i="2"/>
  <c r="B453" i="2" l="1"/>
  <c r="C452" i="2"/>
  <c r="C453" i="2" l="1"/>
  <c r="B454" i="2"/>
  <c r="C454" i="2" l="1"/>
  <c r="B455" i="2"/>
  <c r="C455" i="2" l="1"/>
  <c r="B456" i="2"/>
  <c r="C456" i="2" l="1"/>
  <c r="B457" i="2"/>
  <c r="C457" i="2" l="1"/>
  <c r="B458" i="2"/>
  <c r="C458" i="2" l="1"/>
  <c r="B459" i="2"/>
  <c r="C459" i="2" l="1"/>
  <c r="B460" i="2"/>
  <c r="C460" i="2" l="1"/>
  <c r="B461" i="2"/>
  <c r="C461" i="2" l="1"/>
  <c r="B462" i="2"/>
  <c r="C462" i="2" l="1"/>
  <c r="B463" i="2"/>
  <c r="C463" i="2" l="1"/>
  <c r="B464" i="2"/>
  <c r="C464" i="2" l="1"/>
  <c r="B465" i="2"/>
  <c r="C465" i="2" l="1"/>
  <c r="B466" i="2"/>
  <c r="C466" i="2" l="1"/>
  <c r="B467" i="2"/>
  <c r="C467" i="2" l="1"/>
  <c r="B468" i="2"/>
  <c r="C468" i="2" l="1"/>
  <c r="B469" i="2"/>
  <c r="C469" i="2" l="1"/>
  <c r="B470" i="2"/>
  <c r="C470" i="2" l="1"/>
  <c r="B471" i="2"/>
  <c r="C471" i="2" l="1"/>
  <c r="B472" i="2"/>
  <c r="C472" i="2" l="1"/>
  <c r="B473" i="2"/>
  <c r="C473" i="2" l="1"/>
  <c r="B474" i="2"/>
  <c r="C474" i="2" l="1"/>
  <c r="B475" i="2"/>
  <c r="C475" i="2" l="1"/>
  <c r="B476" i="2"/>
  <c r="C476" i="2" l="1"/>
  <c r="B477" i="2"/>
  <c r="C477" i="2" l="1"/>
  <c r="B478" i="2"/>
  <c r="C478" i="2" l="1"/>
  <c r="B479" i="2"/>
  <c r="C479" i="2" l="1"/>
  <c r="B480" i="2"/>
  <c r="C480" i="2" l="1"/>
  <c r="B481" i="2"/>
  <c r="C481" i="2" l="1"/>
  <c r="B482" i="2"/>
  <c r="C482" i="2" l="1"/>
  <c r="B483" i="2"/>
  <c r="C483" i="2" l="1"/>
  <c r="B484" i="2"/>
  <c r="C484" i="2" l="1"/>
  <c r="B485" i="2"/>
  <c r="C485" i="2" l="1"/>
  <c r="B486" i="2"/>
  <c r="C486" i="2" l="1"/>
  <c r="B487" i="2"/>
  <c r="C487" i="2" l="1"/>
  <c r="B488" i="2"/>
  <c r="C488" i="2" l="1"/>
  <c r="B489" i="2"/>
  <c r="C489" i="2" l="1"/>
  <c r="B490" i="2"/>
  <c r="C490" i="2" l="1"/>
  <c r="B491" i="2"/>
  <c r="C491" i="2" l="1"/>
  <c r="B492" i="2"/>
  <c r="C492" i="2" l="1"/>
  <c r="B493" i="2"/>
  <c r="C493" i="2" l="1"/>
  <c r="B494" i="2"/>
  <c r="C494" i="2" l="1"/>
  <c r="B495" i="2"/>
  <c r="C495" i="2" l="1"/>
  <c r="B496" i="2"/>
  <c r="C496" i="2" l="1"/>
  <c r="B497" i="2"/>
  <c r="C497" i="2" l="1"/>
  <c r="B498" i="2"/>
  <c r="C498" i="2" l="1"/>
  <c r="B499" i="2"/>
  <c r="C499" i="2" l="1"/>
  <c r="B500" i="2"/>
  <c r="C500" i="2" l="1"/>
  <c r="B501" i="2"/>
  <c r="C501" i="2" l="1"/>
  <c r="B502" i="2"/>
  <c r="C502" i="2" l="1"/>
  <c r="B503" i="2"/>
  <c r="C503" i="2" l="1"/>
  <c r="B504" i="2"/>
  <c r="C504" i="2" l="1"/>
  <c r="B505" i="2"/>
  <c r="C505" i="2" l="1"/>
  <c r="B506" i="2"/>
  <c r="C506" i="2" l="1"/>
  <c r="B507" i="2"/>
  <c r="C507" i="2" l="1"/>
  <c r="B508" i="2"/>
  <c r="C508" i="2" l="1"/>
  <c r="B509" i="2"/>
  <c r="C509" i="2" l="1"/>
  <c r="B510" i="2"/>
  <c r="C510" i="2" l="1"/>
  <c r="B511" i="2"/>
  <c r="C511" i="2" l="1"/>
  <c r="B512" i="2"/>
  <c r="C512" i="2" l="1"/>
  <c r="B513" i="2"/>
  <c r="C513" i="2" l="1"/>
  <c r="B514" i="2"/>
  <c r="C514" i="2" l="1"/>
  <c r="B515" i="2"/>
  <c r="C515" i="2" l="1"/>
  <c r="B516" i="2"/>
  <c r="C516" i="2" l="1"/>
  <c r="B517" i="2"/>
  <c r="C517" i="2" l="1"/>
  <c r="B518" i="2"/>
  <c r="C518" i="2" l="1"/>
  <c r="B519" i="2"/>
  <c r="C519" i="2" l="1"/>
  <c r="B520" i="2"/>
  <c r="C520" i="2" l="1"/>
  <c r="B521" i="2"/>
  <c r="C521" i="2" l="1"/>
  <c r="B522" i="2"/>
  <c r="C522" i="2" l="1"/>
  <c r="B523" i="2"/>
  <c r="C523" i="2" l="1"/>
  <c r="B524" i="2"/>
  <c r="C524" i="2" l="1"/>
  <c r="B525" i="2"/>
  <c r="C525" i="2" l="1"/>
  <c r="B526" i="2"/>
  <c r="C526" i="2" l="1"/>
  <c r="B527" i="2"/>
  <c r="C527" i="2" l="1"/>
  <c r="B528" i="2"/>
  <c r="C528" i="2" l="1"/>
  <c r="B529" i="2"/>
  <c r="C529" i="2" l="1"/>
  <c r="B530" i="2"/>
  <c r="C530" i="2" l="1"/>
  <c r="B531" i="2"/>
  <c r="C531" i="2" l="1"/>
  <c r="B532" i="2"/>
  <c r="C532" i="2" l="1"/>
  <c r="B533" i="2"/>
  <c r="C533" i="2" l="1"/>
  <c r="B534" i="2"/>
  <c r="C534" i="2" l="1"/>
  <c r="B535" i="2"/>
  <c r="C535" i="2" l="1"/>
  <c r="B536" i="2"/>
  <c r="C536" i="2" l="1"/>
  <c r="B537" i="2"/>
  <c r="C537" i="2" l="1"/>
  <c r="B538" i="2"/>
  <c r="C538" i="2" l="1"/>
  <c r="B539" i="2"/>
  <c r="C539" i="2" l="1"/>
  <c r="B540" i="2"/>
  <c r="C540" i="2" l="1"/>
  <c r="B541" i="2"/>
  <c r="C541" i="2" l="1"/>
  <c r="B542" i="2"/>
  <c r="C542" i="2" l="1"/>
  <c r="B543" i="2"/>
  <c r="C543" i="2" l="1"/>
  <c r="B544" i="2"/>
  <c r="C544" i="2" l="1"/>
  <c r="B545" i="2"/>
  <c r="C545" i="2" l="1"/>
  <c r="B546" i="2"/>
  <c r="C546" i="2" l="1"/>
  <c r="B547" i="2"/>
  <c r="C547" i="2" l="1"/>
  <c r="B548" i="2"/>
  <c r="C548" i="2" l="1"/>
  <c r="B549" i="2"/>
  <c r="C549" i="2" l="1"/>
  <c r="B550" i="2"/>
  <c r="C550" i="2" l="1"/>
  <c r="B551" i="2"/>
  <c r="C551" i="2" l="1"/>
  <c r="B552" i="2"/>
  <c r="C552" i="2" l="1"/>
  <c r="B553" i="2"/>
  <c r="C553" i="2" l="1"/>
  <c r="B554" i="2"/>
  <c r="C554" i="2" l="1"/>
  <c r="B555" i="2"/>
  <c r="C555" i="2" l="1"/>
  <c r="B556" i="2"/>
  <c r="C556" i="2" l="1"/>
  <c r="B557" i="2"/>
  <c r="C557" i="2" l="1"/>
  <c r="B558" i="2"/>
  <c r="C558" i="2" l="1"/>
  <c r="B559" i="2"/>
  <c r="C559" i="2" l="1"/>
  <c r="B560" i="2"/>
  <c r="C560" i="2" l="1"/>
  <c r="B561" i="2"/>
  <c r="C561" i="2" l="1"/>
  <c r="B562" i="2"/>
  <c r="B563" i="2" s="1"/>
  <c r="C563" i="2" s="1"/>
  <c r="B564" i="2"/>
  <c r="C564" i="2" s="1"/>
  <c r="B565" i="2" l="1"/>
  <c r="C565" i="2" s="1"/>
  <c r="B566" i="2" l="1"/>
  <c r="C566" i="2" s="1"/>
  <c r="B567" i="2" l="1"/>
  <c r="C567" i="2" s="1"/>
  <c r="B568" i="2" l="1"/>
  <c r="C568" i="2" s="1"/>
  <c r="B569" i="2" l="1"/>
  <c r="C569" i="2" s="1"/>
  <c r="B570" i="2" l="1"/>
  <c r="C570" i="2" s="1"/>
  <c r="B571" i="2" l="1"/>
  <c r="C571" i="2" s="1"/>
  <c r="B572" i="2" l="1"/>
  <c r="C572" i="2" s="1"/>
  <c r="B573" i="2" l="1"/>
  <c r="C573" i="2" s="1"/>
  <c r="B574" i="2" l="1"/>
  <c r="C574" i="2" s="1"/>
  <c r="B575" i="2" l="1"/>
  <c r="C575" i="2" l="1"/>
  <c r="B576" i="2"/>
  <c r="C576" i="2" s="1"/>
  <c r="B577" i="2" l="1"/>
  <c r="C577" i="2" s="1"/>
  <c r="B578" i="2" l="1"/>
  <c r="C578" i="2" s="1"/>
  <c r="B579" i="2" l="1"/>
  <c r="C579" i="2" s="1"/>
  <c r="B580" i="2" l="1"/>
  <c r="C580" i="2" s="1"/>
  <c r="B581" i="2" l="1"/>
  <c r="C581" i="2" s="1"/>
  <c r="B582" i="2" l="1"/>
  <c r="C582" i="2" s="1"/>
  <c r="B583" i="2" l="1"/>
  <c r="C583" i="2" s="1"/>
  <c r="B584" i="2" l="1"/>
  <c r="C584" i="2" s="1"/>
  <c r="B585" i="2" l="1"/>
  <c r="C585" i="2" s="1"/>
  <c r="B586" i="2" l="1"/>
  <c r="C586" i="2" s="1"/>
  <c r="B587" i="2" l="1"/>
  <c r="C587" i="2" s="1"/>
  <c r="B588" i="2" l="1"/>
  <c r="C588" i="2" s="1"/>
  <c r="B589" i="2" l="1"/>
  <c r="C589" i="2" s="1"/>
  <c r="B590" i="2" l="1"/>
  <c r="C590" i="2" s="1"/>
  <c r="B591" i="2" l="1"/>
  <c r="C591" i="2" s="1"/>
  <c r="B592" i="2" l="1"/>
  <c r="C592" i="2" s="1"/>
  <c r="B593" i="2" l="1"/>
  <c r="C593" i="2" s="1"/>
  <c r="B594" i="2" l="1"/>
  <c r="C594" i="2" s="1"/>
  <c r="B595" i="2" l="1"/>
  <c r="C595" i="2" s="1"/>
  <c r="B596" i="2" l="1"/>
  <c r="C596" i="2" s="1"/>
  <c r="B597" i="2" l="1"/>
  <c r="B598" i="2" l="1"/>
  <c r="C598" i="2" s="1"/>
  <c r="B599" i="2" l="1"/>
  <c r="C599" i="2" s="1"/>
  <c r="B600" i="2" l="1"/>
  <c r="C600" i="2" s="1"/>
  <c r="B601" i="2" l="1"/>
  <c r="C601" i="2" s="1"/>
  <c r="B602" i="2" l="1"/>
  <c r="C602" i="2" s="1"/>
  <c r="B603" i="2" l="1"/>
  <c r="C603" i="2" s="1"/>
  <c r="B604" i="2" l="1"/>
  <c r="C604" i="2" s="1"/>
  <c r="B605" i="2" l="1"/>
  <c r="C605" i="2" s="1"/>
  <c r="B606" i="2" l="1"/>
  <c r="C606" i="2" s="1"/>
  <c r="B607" i="2" l="1"/>
  <c r="C607" i="2" s="1"/>
  <c r="B608" i="2" l="1"/>
  <c r="C608" i="2" s="1"/>
  <c r="B609" i="2" l="1"/>
  <c r="C609" i="2" s="1"/>
  <c r="B610" i="2" l="1"/>
  <c r="C610" i="2" s="1"/>
  <c r="B611" i="2" l="1"/>
  <c r="C611" i="2" s="1"/>
  <c r="B612" i="2" l="1"/>
  <c r="C612" i="2" s="1"/>
  <c r="B613" i="2" l="1"/>
  <c r="C613" i="2" s="1"/>
  <c r="B614" i="2" l="1"/>
  <c r="C614" i="2" s="1"/>
  <c r="B615" i="2" l="1"/>
  <c r="C615" i="2" l="1"/>
  <c r="B616" i="2"/>
  <c r="C616" i="2" s="1"/>
  <c r="B617" i="2" l="1"/>
  <c r="C617" i="2" s="1"/>
  <c r="B618" i="2" l="1"/>
  <c r="C618" i="2" s="1"/>
  <c r="B619" i="2" l="1"/>
  <c r="C619" i="2" s="1"/>
  <c r="B620" i="2" l="1"/>
  <c r="C620" i="2" s="1"/>
  <c r="B621" i="2" l="1"/>
  <c r="C621" i="2" s="1"/>
  <c r="B622" i="2" l="1"/>
  <c r="C622" i="2" s="1"/>
  <c r="B623" i="2" l="1"/>
  <c r="C623" i="2" s="1"/>
  <c r="B624" i="2" l="1"/>
  <c r="C624" i="2" s="1"/>
  <c r="B625" i="2" l="1"/>
  <c r="C625" i="2" s="1"/>
  <c r="B626" i="2" l="1"/>
  <c r="C626" i="2" s="1"/>
  <c r="B627" i="2" l="1"/>
  <c r="C627" i="2" s="1"/>
  <c r="B628" i="2" l="1"/>
  <c r="C628" i="2" s="1"/>
  <c r="B629" i="2" l="1"/>
  <c r="C629" i="2" s="1"/>
  <c r="B630" i="2" l="1"/>
  <c r="C630" i="2" s="1"/>
  <c r="B631" i="2" l="1"/>
  <c r="C631" i="2" s="1"/>
  <c r="B632" i="2" l="1"/>
  <c r="C632" i="2" s="1"/>
  <c r="B633" i="2" l="1"/>
  <c r="C633" i="2" s="1"/>
  <c r="B634" i="2" l="1"/>
  <c r="C634" i="2" s="1"/>
  <c r="B635" i="2" l="1"/>
  <c r="C635" i="2" s="1"/>
  <c r="B636" i="2" l="1"/>
  <c r="C636" i="2" s="1"/>
  <c r="B637" i="2" l="1"/>
  <c r="C637" i="2" s="1"/>
  <c r="B638" i="2" l="1"/>
  <c r="C638" i="2" s="1"/>
  <c r="B639" i="2" l="1"/>
  <c r="C639" i="2" s="1"/>
  <c r="B640" i="2" l="1"/>
  <c r="C640" i="2" s="1"/>
  <c r="B641" i="2" l="1"/>
  <c r="C641" i="2" s="1"/>
  <c r="B642" i="2" l="1"/>
  <c r="C642" i="2" s="1"/>
  <c r="B643" i="2" l="1"/>
  <c r="C643" i="2" s="1"/>
  <c r="B644" i="2" l="1"/>
  <c r="C644" i="2" s="1"/>
  <c r="B645" i="2" l="1"/>
  <c r="C645" i="2" s="1"/>
  <c r="B646" i="2" l="1"/>
  <c r="C646" i="2" s="1"/>
  <c r="B647" i="2" l="1"/>
  <c r="C647" i="2" s="1"/>
  <c r="B648" i="2" l="1"/>
  <c r="C648" i="2" s="1"/>
  <c r="B649" i="2" l="1"/>
  <c r="C649" i="2" s="1"/>
  <c r="B650" i="2" l="1"/>
  <c r="C650" i="2" s="1"/>
  <c r="B651" i="2" l="1"/>
  <c r="C651" i="2" s="1"/>
  <c r="B652" i="2" l="1"/>
  <c r="C652" i="2" s="1"/>
  <c r="B653" i="2" l="1"/>
  <c r="C653" i="2" s="1"/>
  <c r="B654" i="2" l="1"/>
  <c r="C654" i="2" s="1"/>
  <c r="B655" i="2" l="1"/>
  <c r="C655" i="2" s="1"/>
  <c r="B656" i="2" l="1"/>
  <c r="C656" i="2" s="1"/>
  <c r="B657" i="2" l="1"/>
  <c r="C657" i="2" s="1"/>
  <c r="B658" i="2" l="1"/>
  <c r="C658" i="2" s="1"/>
  <c r="B659" i="2" l="1"/>
  <c r="C659" i="2" s="1"/>
  <c r="B660" i="2" l="1"/>
  <c r="C660" i="2" s="1"/>
  <c r="B661" i="2" l="1"/>
  <c r="C661" i="2" s="1"/>
  <c r="B662" i="2" l="1"/>
  <c r="C662" i="2" s="1"/>
  <c r="B663" i="2" l="1"/>
  <c r="C663" i="2" s="1"/>
  <c r="B664" i="2" l="1"/>
  <c r="C664" i="2" l="1"/>
  <c r="B665" i="2"/>
  <c r="C665" i="2" s="1"/>
  <c r="B666" i="2" l="1"/>
  <c r="C666" i="2" s="1"/>
  <c r="B667" i="2" l="1"/>
  <c r="C667" i="2" s="1"/>
  <c r="B668" i="2" l="1"/>
  <c r="C668" i="2" s="1"/>
  <c r="B669" i="2" l="1"/>
  <c r="C669" i="2" s="1"/>
  <c r="B670" i="2" l="1"/>
  <c r="C670" i="2" s="1"/>
  <c r="B671" i="2" l="1"/>
  <c r="C671" i="2" s="1"/>
  <c r="B672" i="2" l="1"/>
  <c r="C672" i="2" s="1"/>
  <c r="B673" i="2" l="1"/>
  <c r="C673" i="2" s="1"/>
  <c r="B674" i="2" l="1"/>
  <c r="C674" i="2" s="1"/>
  <c r="B675" i="2" l="1"/>
  <c r="C675" i="2" s="1"/>
  <c r="B676" i="2" l="1"/>
  <c r="C676" i="2" s="1"/>
  <c r="B677" i="2" l="1"/>
  <c r="C677" i="2" s="1"/>
  <c r="B678" i="2" l="1"/>
  <c r="C678" i="2" s="1"/>
  <c r="B679" i="2" l="1"/>
  <c r="C679" i="2" s="1"/>
  <c r="B680" i="2" l="1"/>
  <c r="C680" i="2" s="1"/>
  <c r="B681" i="2" l="1"/>
  <c r="C681" i="2" s="1"/>
  <c r="B682" i="2" l="1"/>
  <c r="C682" i="2" s="1"/>
  <c r="B683" i="2" l="1"/>
  <c r="C683" i="2" s="1"/>
  <c r="B684" i="2" l="1"/>
  <c r="C684" i="2" s="1"/>
  <c r="B685" i="2" l="1"/>
  <c r="C685" i="2" s="1"/>
  <c r="B686" i="2" l="1"/>
  <c r="C686" i="2" s="1"/>
  <c r="B687" i="2" l="1"/>
  <c r="C687" i="2" s="1"/>
  <c r="B688" i="2" l="1"/>
  <c r="C688" i="2" s="1"/>
  <c r="B689" i="2" l="1"/>
  <c r="C689" i="2" s="1"/>
  <c r="B690" i="2" l="1"/>
  <c r="C690" i="2" s="1"/>
  <c r="B691" i="2" l="1"/>
  <c r="C691" i="2" s="1"/>
  <c r="B692" i="2" l="1"/>
  <c r="C692" i="2" s="1"/>
  <c r="B693" i="2" l="1"/>
  <c r="C693" i="2" l="1"/>
  <c r="B10" i="20" a="1"/>
  <c r="B694" i="2"/>
  <c r="C694" i="2" s="1"/>
  <c r="B10" i="20" l="1"/>
  <c r="G4" i="20"/>
  <c r="D7" i="20" a="1"/>
  <c r="D7" i="20" s="1"/>
  <c r="B695" i="2"/>
  <c r="C695" i="2" s="1"/>
  <c r="B696" i="2" l="1"/>
  <c r="C696" i="2" s="1"/>
  <c r="B697" i="2" l="1"/>
  <c r="B698" i="2" l="1"/>
  <c r="B699" i="2" l="1"/>
  <c r="B700" i="2" l="1"/>
  <c r="B701" i="2" l="1"/>
  <c r="B702" i="2" l="1"/>
  <c r="B703" i="2" l="1"/>
  <c r="B704" i="2" l="1"/>
  <c r="B705" i="2" l="1"/>
  <c r="B706" i="2" l="1"/>
  <c r="B707" i="2" l="1"/>
  <c r="B708" i="2" l="1"/>
  <c r="B709" i="2" l="1"/>
  <c r="B710" i="2" l="1"/>
  <c r="B711" i="2" l="1"/>
  <c r="B712" i="2" l="1"/>
  <c r="B713" i="2" l="1"/>
  <c r="B714" i="2" l="1"/>
  <c r="B715" i="2" l="1"/>
  <c r="B716" i="2" l="1"/>
  <c r="B717" i="2" l="1"/>
  <c r="B718" i="2" l="1"/>
  <c r="B719" i="2" l="1"/>
  <c r="B720" i="2" l="1"/>
  <c r="B721" i="2" l="1"/>
  <c r="B722" i="2" l="1"/>
  <c r="B723" i="2" l="1"/>
  <c r="B724" i="2" l="1"/>
  <c r="B725" i="2" l="1"/>
  <c r="B726" i="2" l="1"/>
  <c r="B727" i="2" l="1"/>
  <c r="B728" i="2" l="1"/>
  <c r="B729" i="2" l="1"/>
  <c r="B730" i="2" l="1"/>
  <c r="B731" i="2" l="1"/>
  <c r="B732" i="2" l="1"/>
  <c r="B733" i="2" l="1"/>
  <c r="B734" i="2" l="1"/>
  <c r="B735" i="2" l="1"/>
  <c r="B736" i="2" l="1"/>
  <c r="B737" i="2" l="1"/>
  <c r="B738" i="2" l="1"/>
  <c r="B739" i="2" l="1"/>
  <c r="B740" i="2" l="1"/>
  <c r="B741" i="2" l="1"/>
  <c r="B742" i="2" l="1"/>
  <c r="B743" i="2" l="1"/>
  <c r="B744" i="2" l="1"/>
  <c r="B745" i="2" l="1"/>
  <c r="B746" i="2" l="1"/>
  <c r="B747" i="2" l="1"/>
  <c r="B748" i="2" l="1"/>
  <c r="B749" i="2" l="1"/>
  <c r="B750" i="2" l="1"/>
  <c r="B751" i="2" l="1"/>
  <c r="B752" i="2" l="1"/>
  <c r="B753" i="2" l="1"/>
  <c r="B754" i="2" l="1"/>
  <c r="B755" i="2" l="1"/>
  <c r="B756" i="2" l="1"/>
  <c r="B757" i="2" l="1"/>
  <c r="B758" i="2" l="1"/>
  <c r="B759" i="2" l="1"/>
  <c r="B760" i="2" l="1"/>
  <c r="B761" i="2" l="1"/>
  <c r="B762" i="2" l="1"/>
  <c r="B763" i="2" l="1"/>
  <c r="B764" i="2" l="1"/>
  <c r="B765" i="2" l="1"/>
  <c r="B766" i="2" l="1"/>
  <c r="B767" i="2" l="1"/>
  <c r="B768" i="2" l="1"/>
  <c r="B769" i="2" l="1"/>
  <c r="B770" i="2" l="1"/>
  <c r="B771" i="2" l="1"/>
  <c r="B772" i="2" l="1"/>
  <c r="B773" i="2" l="1"/>
  <c r="B774" i="2" l="1"/>
  <c r="B775" i="2" l="1"/>
  <c r="B776" i="2" l="1"/>
  <c r="B777" i="2" l="1"/>
  <c r="B778" i="2" l="1"/>
  <c r="B779" i="2" l="1"/>
  <c r="B780" i="2" l="1"/>
  <c r="B781" i="2" l="1"/>
  <c r="B782" i="2" l="1"/>
  <c r="B783" i="2" l="1"/>
  <c r="B784" i="2" l="1"/>
  <c r="B785" i="2" l="1"/>
  <c r="B786" i="2" l="1"/>
  <c r="B787" i="2" l="1"/>
  <c r="B788" i="2" l="1"/>
  <c r="B789" i="2" l="1"/>
  <c r="B790" i="2" l="1"/>
  <c r="B791" i="2" l="1"/>
  <c r="B792" i="2" l="1"/>
  <c r="B793" i="2" l="1"/>
  <c r="B794" i="2" l="1"/>
  <c r="B795" i="2" l="1"/>
  <c r="B796" i="2" l="1"/>
  <c r="B797" i="2" l="1"/>
  <c r="B798" i="2" l="1"/>
  <c r="B799" i="2" l="1"/>
  <c r="B800" i="2" l="1"/>
  <c r="B801" i="2" l="1"/>
  <c r="B802" i="2" l="1"/>
  <c r="B803" i="2" l="1"/>
  <c r="B804" i="2" l="1"/>
  <c r="B805" i="2" l="1"/>
  <c r="B806" i="2" l="1"/>
  <c r="B807" i="2" l="1"/>
  <c r="B808" i="2" l="1"/>
  <c r="B809" i="2" l="1"/>
  <c r="B810" i="2" l="1"/>
  <c r="B811" i="2" l="1"/>
  <c r="B812" i="2" l="1"/>
  <c r="B813" i="2" l="1"/>
  <c r="B814" i="2" l="1"/>
  <c r="B815" i="2" l="1"/>
  <c r="B816" i="2" l="1"/>
  <c r="B817" i="2" l="1"/>
  <c r="B818" i="2" l="1"/>
  <c r="B819" i="2" l="1"/>
  <c r="B820" i="2" l="1"/>
  <c r="B821" i="2" l="1"/>
  <c r="B822" i="2" l="1"/>
  <c r="B823" i="2" l="1"/>
  <c r="B824" i="2" l="1"/>
  <c r="B825" i="2" l="1"/>
  <c r="B826" i="2" l="1"/>
  <c r="B827" i="2" l="1"/>
  <c r="B828" i="2" l="1"/>
  <c r="B829" i="2" l="1"/>
  <c r="B830" i="2" l="1"/>
  <c r="B831" i="2" l="1"/>
  <c r="B832" i="2" l="1"/>
  <c r="B833" i="2" l="1"/>
  <c r="B834" i="2" l="1"/>
  <c r="B835" i="2" l="1"/>
  <c r="B836" i="2" l="1"/>
  <c r="B837" i="2" l="1"/>
  <c r="B838" i="2" l="1"/>
  <c r="B839" i="2" l="1"/>
  <c r="B840" i="2" l="1"/>
  <c r="B841" i="2" l="1"/>
  <c r="B842" i="2" l="1"/>
  <c r="B843" i="2" l="1"/>
  <c r="B844" i="2" l="1"/>
  <c r="B845" i="2" l="1"/>
  <c r="B846" i="2" l="1"/>
  <c r="B847" i="2" l="1"/>
  <c r="B848" i="2" l="1"/>
  <c r="B849" i="2" l="1"/>
  <c r="B850" i="2" l="1"/>
  <c r="B851" i="2" l="1"/>
  <c r="B852" i="2" l="1"/>
  <c r="B853" i="2" l="1"/>
  <c r="B854" i="2" l="1"/>
  <c r="B855" i="2" l="1"/>
  <c r="B856" i="2" l="1"/>
  <c r="B857" i="2" l="1"/>
  <c r="B858" i="2" l="1"/>
  <c r="B859" i="2" l="1"/>
  <c r="B860" i="2" l="1"/>
  <c r="B861" i="2" l="1"/>
  <c r="B862" i="2" l="1"/>
  <c r="B863" i="2" l="1"/>
  <c r="B864" i="2" l="1"/>
  <c r="B865" i="2" l="1"/>
  <c r="B866" i="2" l="1"/>
  <c r="B867" i="2" l="1"/>
  <c r="B868" i="2" l="1"/>
  <c r="B869" i="2" l="1"/>
  <c r="B870" i="2" l="1"/>
  <c r="B871" i="2" l="1"/>
  <c r="B872" i="2" l="1"/>
  <c r="B873" i="2" l="1"/>
  <c r="B874" i="2" l="1"/>
  <c r="B875" i="2" l="1"/>
  <c r="B876" i="2" l="1"/>
  <c r="B877" i="2" l="1"/>
  <c r="B878" i="2" l="1"/>
  <c r="B879" i="2" l="1"/>
  <c r="B880" i="2" l="1"/>
  <c r="B881" i="2" l="1"/>
  <c r="B882" i="2" l="1"/>
  <c r="B883" i="2" l="1"/>
  <c r="B884" i="2" l="1"/>
  <c r="B885" i="2" l="1"/>
  <c r="B886" i="2" l="1"/>
  <c r="B887" i="2" l="1"/>
  <c r="B888" i="2" l="1"/>
  <c r="B889" i="2" l="1"/>
  <c r="B890" i="2" l="1"/>
  <c r="B891" i="2" l="1"/>
  <c r="B892" i="2" l="1"/>
  <c r="B893" i="2" l="1"/>
  <c r="B894" i="2" l="1"/>
  <c r="B895" i="2" l="1"/>
  <c r="B896" i="2" l="1"/>
  <c r="B897" i="2" l="1"/>
  <c r="B898" i="2" l="1"/>
  <c r="B899" i="2" l="1"/>
  <c r="B900" i="2" l="1"/>
  <c r="B901" i="2" l="1"/>
  <c r="B902" i="2" l="1"/>
  <c r="B903" i="2" l="1"/>
  <c r="B904" i="2" l="1"/>
  <c r="B905" i="2" l="1"/>
  <c r="B906" i="2" l="1"/>
  <c r="B907" i="2" l="1"/>
  <c r="B908" i="2" l="1"/>
  <c r="B909" i="2" l="1"/>
  <c r="B910" i="2" l="1"/>
  <c r="B911" i="2" l="1"/>
  <c r="B912" i="2" l="1"/>
  <c r="B913" i="2" l="1"/>
  <c r="B914" i="2" l="1"/>
  <c r="B915" i="2" l="1"/>
  <c r="B916" i="2" l="1"/>
  <c r="B917" i="2" l="1"/>
  <c r="B918" i="2" l="1"/>
  <c r="B919" i="2" l="1"/>
  <c r="B920" i="2" l="1"/>
  <c r="B921" i="2" l="1"/>
  <c r="B922" i="2" l="1"/>
  <c r="B923" i="2" l="1"/>
  <c r="B924" i="2" l="1"/>
  <c r="B925" i="2" l="1"/>
  <c r="B926" i="2" l="1"/>
  <c r="B927" i="2" l="1"/>
  <c r="B928" i="2" l="1"/>
  <c r="B929" i="2" l="1"/>
  <c r="B930" i="2" l="1"/>
  <c r="B931" i="2" l="1"/>
  <c r="B932" i="2" l="1"/>
  <c r="B933" i="2" l="1"/>
  <c r="B934" i="2" l="1"/>
  <c r="B935" i="2" l="1"/>
  <c r="B936" i="2" l="1"/>
  <c r="B937" i="2" l="1"/>
  <c r="B938" i="2" l="1"/>
  <c r="B939" i="2" l="1"/>
  <c r="B940" i="2" l="1"/>
  <c r="B941" i="2" l="1"/>
  <c r="B942" i="2" l="1"/>
  <c r="B943" i="2" l="1"/>
  <c r="B944" i="2" l="1"/>
  <c r="B945" i="2" l="1"/>
  <c r="B946" i="2" l="1"/>
  <c r="B947" i="2" l="1"/>
  <c r="B948" i="2" l="1"/>
  <c r="B949" i="2" l="1"/>
  <c r="B950" i="2" l="1"/>
  <c r="B951" i="2" l="1"/>
  <c r="B952" i="2" l="1"/>
  <c r="B953" i="2" l="1"/>
  <c r="B954" i="2" l="1"/>
  <c r="B955" i="2" l="1"/>
  <c r="B956" i="2" l="1"/>
  <c r="B957" i="2" l="1"/>
  <c r="B958" i="2" l="1"/>
  <c r="B959" i="2" l="1"/>
  <c r="B960" i="2" l="1"/>
  <c r="B961" i="2" l="1"/>
  <c r="B962" i="2" l="1"/>
  <c r="B963" i="2" l="1"/>
  <c r="B964" i="2" l="1"/>
  <c r="B965" i="2" l="1"/>
  <c r="B966" i="2" l="1"/>
  <c r="B967" i="2" l="1"/>
  <c r="B968" i="2" l="1"/>
  <c r="B969" i="2" l="1"/>
  <c r="B970" i="2" l="1"/>
  <c r="B971" i="2" l="1"/>
  <c r="B972" i="2" l="1"/>
  <c r="B973" i="2" l="1"/>
  <c r="B974" i="2" l="1"/>
  <c r="B975" i="2" l="1"/>
  <c r="B976" i="2" l="1"/>
  <c r="B977" i="2" l="1"/>
  <c r="B978" i="2" l="1"/>
  <c r="B979" i="2" l="1"/>
  <c r="B980" i="2" l="1"/>
  <c r="B981" i="2" l="1"/>
  <c r="B982" i="2" l="1"/>
  <c r="B983" i="2" l="1"/>
  <c r="B984" i="2" l="1"/>
  <c r="B985" i="2" l="1"/>
  <c r="B986" i="2" l="1"/>
  <c r="B987" i="2" l="1"/>
  <c r="B988" i="2" l="1"/>
  <c r="B989" i="2" l="1"/>
  <c r="B990" i="2" l="1"/>
  <c r="B991" i="2" l="1"/>
  <c r="B992" i="2" l="1"/>
  <c r="B993" i="2" l="1"/>
  <c r="B994" i="2" l="1"/>
  <c r="B995" i="2" l="1"/>
  <c r="B996" i="2" l="1"/>
  <c r="B997" i="2" l="1"/>
  <c r="B998" i="2" l="1"/>
  <c r="B999" i="2" l="1"/>
  <c r="B1000" i="2" l="1"/>
  <c r="B1001" i="2" l="1"/>
  <c r="B1002" i="2" l="1"/>
  <c r="B1003" i="2" l="1"/>
  <c r="B1004" i="2" l="1"/>
  <c r="B1005" i="2" l="1"/>
  <c r="B1006" i="2" s="1"/>
  <c r="B1007" i="2" s="1"/>
  <c r="B1008" i="2" s="1"/>
  <c r="B1009" i="2" s="1"/>
  <c r="B1010" i="2" s="1"/>
  <c r="B1011" i="2" s="1"/>
  <c r="B1012" i="2" s="1"/>
  <c r="B1013" i="2" s="1"/>
  <c r="B1014" i="2" s="1"/>
  <c r="B1015" i="2" s="1"/>
  <c r="B1016" i="2" s="1"/>
  <c r="B1017" i="2" s="1"/>
  <c r="B1018" i="2" s="1"/>
  <c r="B1019" i="2" s="1"/>
  <c r="B1020" i="2" s="1"/>
  <c r="B1021" i="2" s="1"/>
  <c r="B1022" i="2" s="1"/>
  <c r="B1023" i="2" s="1"/>
  <c r="B1024" i="2" s="1"/>
  <c r="B1025" i="2" s="1"/>
  <c r="B1026" i="2" s="1"/>
  <c r="B1027" i="2" s="1"/>
  <c r="B1028" i="2" s="1"/>
  <c r="B1029" i="2" s="1"/>
  <c r="B1030" i="2" s="1"/>
  <c r="B1031" i="2" s="1"/>
  <c r="B1032" i="2" s="1"/>
  <c r="B1033" i="2" s="1"/>
  <c r="B1034" i="2" s="1"/>
  <c r="B1035" i="2" s="1"/>
  <c r="B1036" i="2" s="1"/>
  <c r="B1037" i="2" s="1"/>
  <c r="B1038" i="2" s="1"/>
  <c r="B1039" i="2" s="1"/>
  <c r="B1040" i="2" s="1"/>
  <c r="B1041" i="2" s="1"/>
  <c r="B1042" i="2" s="1"/>
  <c r="B1043" i="2" s="1"/>
  <c r="B1044" i="2" s="1"/>
  <c r="B1045" i="2" s="1"/>
  <c r="B1046" i="2" s="1"/>
  <c r="B1047" i="2" s="1"/>
  <c r="B1048" i="2" s="1"/>
  <c r="B1049" i="2" s="1"/>
  <c r="B1050" i="2" s="1"/>
  <c r="B1051" i="2" s="1"/>
  <c r="B1052" i="2" s="1"/>
  <c r="B1053" i="2" s="1"/>
  <c r="B1054" i="2" s="1"/>
  <c r="B1055" i="2" s="1"/>
  <c r="B1056" i="2" s="1"/>
  <c r="B1057" i="2" s="1"/>
  <c r="B1058" i="2" s="1"/>
  <c r="B1059" i="2" s="1"/>
  <c r="B1060" i="2" s="1"/>
  <c r="B1061" i="2" s="1"/>
  <c r="B1062" i="2" s="1"/>
  <c r="B1063" i="2" s="1"/>
  <c r="B1064" i="2" s="1"/>
  <c r="B1065" i="2" s="1"/>
  <c r="B1066" i="2" s="1"/>
  <c r="B1067" i="2" s="1"/>
  <c r="B1068" i="2" s="1"/>
  <c r="B1069" i="2" s="1"/>
  <c r="B1070" i="2" s="1"/>
  <c r="B1071" i="2" s="1"/>
  <c r="B1072" i="2" s="1"/>
  <c r="B1073" i="2" s="1"/>
  <c r="B1074" i="2" s="1"/>
  <c r="B1075" i="2" s="1"/>
  <c r="B1076" i="2" s="1"/>
  <c r="B1077" i="2" s="1"/>
  <c r="B1078" i="2" s="1"/>
  <c r="B1079" i="2" s="1"/>
  <c r="B1080" i="2" s="1"/>
  <c r="B1081" i="2" s="1"/>
  <c r="B1082" i="2" s="1"/>
  <c r="B1083" i="2" s="1"/>
  <c r="B1084" i="2" s="1"/>
  <c r="B1085" i="2" s="1"/>
  <c r="B1086" i="2" s="1"/>
  <c r="B1087" i="2" s="1"/>
  <c r="B1088" i="2" s="1"/>
  <c r="B1089" i="2" s="1"/>
  <c r="B1090" i="2" s="1"/>
  <c r="B1091" i="2" s="1"/>
  <c r="B1092" i="2" s="1"/>
  <c r="B1093" i="2" s="1"/>
  <c r="B1094" i="2" s="1"/>
  <c r="B1095" i="2" s="1"/>
  <c r="B1096" i="2" s="1"/>
  <c r="B1097" i="2" s="1"/>
  <c r="B1098" i="2" s="1"/>
  <c r="B1099" i="2" s="1"/>
  <c r="B1100" i="2" s="1"/>
  <c r="B1101" i="2" s="1"/>
  <c r="B1102" i="2" s="1"/>
  <c r="B1103" i="2" s="1"/>
  <c r="B1104" i="2" s="1"/>
  <c r="B1105" i="2" s="1"/>
  <c r="B1106" i="2" s="1"/>
  <c r="B1107" i="2" s="1"/>
  <c r="B1108" i="2" s="1"/>
  <c r="B1109" i="2" s="1"/>
  <c r="B1110" i="2" s="1"/>
  <c r="B1111" i="2" s="1"/>
  <c r="B1112" i="2" s="1"/>
  <c r="B1113" i="2" s="1"/>
  <c r="B1114" i="2" s="1"/>
  <c r="B1115" i="2" s="1"/>
  <c r="B1116" i="2" s="1"/>
  <c r="B1117" i="2" s="1"/>
  <c r="B1118" i="2" s="1"/>
  <c r="B1119" i="2" s="1"/>
  <c r="B1120" i="2" s="1"/>
  <c r="B1121" i="2" s="1"/>
  <c r="B1122" i="2" s="1"/>
  <c r="B1123" i="2" s="1"/>
  <c r="B1124" i="2" s="1"/>
  <c r="B1125" i="2" s="1"/>
  <c r="B1126" i="2" s="1"/>
  <c r="B1127" i="2" s="1"/>
  <c r="B1128" i="2" s="1"/>
  <c r="B1129" i="2" s="1"/>
  <c r="B1130" i="2" s="1"/>
  <c r="B1131" i="2" s="1"/>
  <c r="B1132" i="2" s="1"/>
  <c r="B1133" i="2" s="1"/>
  <c r="B1134" i="2" s="1"/>
  <c r="B1135" i="2" s="1"/>
  <c r="B1136" i="2" s="1"/>
  <c r="B1137" i="2" s="1"/>
  <c r="B1138" i="2" s="1"/>
  <c r="B1139" i="2" s="1"/>
  <c r="B1140" i="2" s="1"/>
  <c r="B1141" i="2" s="1"/>
  <c r="B1142" i="2" s="1"/>
  <c r="B1143" i="2" s="1"/>
  <c r="B1144" i="2" s="1"/>
  <c r="B1145" i="2" s="1"/>
  <c r="B1146" i="2" s="1"/>
  <c r="B1147" i="2" s="1"/>
  <c r="B1148" i="2" s="1"/>
  <c r="B1149" i="2" s="1"/>
  <c r="B1150" i="2" s="1"/>
  <c r="B1151" i="2" s="1"/>
  <c r="B1152" i="2" s="1"/>
  <c r="B1153" i="2" s="1"/>
  <c r="B1154" i="2" s="1"/>
  <c r="B1155" i="2" s="1"/>
  <c r="B1156" i="2" s="1"/>
  <c r="B1157" i="2" s="1"/>
  <c r="B1158" i="2" s="1"/>
  <c r="B1159" i="2" s="1"/>
  <c r="B1160" i="2" s="1"/>
  <c r="B1161" i="2" s="1"/>
  <c r="B1162" i="2" s="1"/>
  <c r="B1163" i="2" s="1"/>
  <c r="B1164" i="2" s="1"/>
  <c r="B1165" i="2" s="1"/>
  <c r="B1166" i="2" s="1"/>
  <c r="B1167" i="2" s="1"/>
  <c r="B1168" i="2" s="1"/>
  <c r="B1169" i="2" s="1"/>
  <c r="B1170" i="2" s="1"/>
  <c r="B1171" i="2" s="1"/>
  <c r="B1172" i="2" s="1"/>
  <c r="B1173" i="2" s="1"/>
  <c r="B1174" i="2" s="1"/>
  <c r="B1175" i="2" s="1"/>
  <c r="B1176" i="2" s="1"/>
  <c r="B1177" i="2" s="1"/>
  <c r="B1178" i="2" s="1"/>
  <c r="B1179" i="2" s="1"/>
  <c r="B1180" i="2" s="1"/>
  <c r="B1181" i="2" s="1"/>
  <c r="B1182" i="2" s="1"/>
  <c r="B1183" i="2" s="1"/>
  <c r="B1184" i="2" s="1"/>
  <c r="B1185" i="2" s="1"/>
  <c r="B1186" i="2" s="1"/>
  <c r="B1187" i="2" s="1"/>
  <c r="B1188" i="2" s="1"/>
  <c r="B1189" i="2" s="1"/>
  <c r="B1190" i="2" s="1"/>
  <c r="B1191" i="2" s="1"/>
  <c r="B1192" i="2" s="1"/>
  <c r="B1193" i="2" s="1"/>
  <c r="B1194" i="2" s="1"/>
  <c r="B1195" i="2" s="1"/>
  <c r="B1196" i="2" s="1"/>
  <c r="B1197" i="2" s="1"/>
  <c r="B1198" i="2" s="1"/>
  <c r="B1199" i="2" s="1"/>
  <c r="B1200" i="2" s="1"/>
  <c r="B1201" i="2" s="1"/>
  <c r="B1202" i="2" s="1"/>
  <c r="B1203" i="2" s="1"/>
  <c r="B1204" i="2" s="1"/>
  <c r="B1205" i="2" s="1"/>
  <c r="B1206" i="2" s="1"/>
  <c r="B1207" i="2" s="1"/>
  <c r="B1208" i="2" s="1"/>
  <c r="B1209" i="2" s="1"/>
  <c r="B1210" i="2" s="1"/>
  <c r="B1211" i="2" s="1"/>
  <c r="B1212" i="2" s="1"/>
  <c r="B1213" i="2" s="1"/>
  <c r="B1214" i="2" s="1"/>
  <c r="B1215" i="2" s="1"/>
  <c r="B1216" i="2" s="1"/>
  <c r="B1217" i="2" s="1"/>
  <c r="B1218" i="2" s="1"/>
  <c r="B1219" i="2" s="1"/>
  <c r="B1220" i="2" s="1"/>
  <c r="B1221" i="2" s="1"/>
  <c r="B1222" i="2" s="1"/>
  <c r="B1223" i="2" s="1"/>
  <c r="B1224" i="2" s="1"/>
  <c r="B1225" i="2" s="1"/>
  <c r="B1226" i="2" s="1"/>
  <c r="B1227" i="2" s="1"/>
  <c r="B1228" i="2" s="1"/>
  <c r="B1229" i="2" s="1"/>
  <c r="B1230" i="2" s="1"/>
  <c r="B1231" i="2" s="1"/>
  <c r="B1232" i="2" s="1"/>
  <c r="B1233" i="2" s="1"/>
  <c r="B1234" i="2" s="1"/>
  <c r="B1235" i="2" s="1"/>
  <c r="B1236" i="2" s="1"/>
  <c r="B1237" i="2" s="1"/>
  <c r="B1238" i="2" s="1"/>
  <c r="B1239" i="2" s="1"/>
  <c r="B1240" i="2" s="1"/>
  <c r="B1241" i="2" s="1"/>
  <c r="B1242" i="2" s="1"/>
  <c r="B1243" i="2" s="1"/>
  <c r="B1244" i="2" s="1"/>
  <c r="B1245" i="2" s="1"/>
  <c r="B1246" i="2" s="1"/>
  <c r="B1247" i="2" s="1"/>
  <c r="B1248" i="2" s="1"/>
  <c r="B1249" i="2" s="1"/>
  <c r="B1250" i="2" s="1"/>
  <c r="B1251" i="2" s="1"/>
  <c r="B1252" i="2" s="1"/>
  <c r="B1253" i="2" s="1"/>
  <c r="B1254" i="2" s="1"/>
  <c r="B1255" i="2" s="1"/>
  <c r="B1256" i="2" s="1"/>
  <c r="B1257" i="2" s="1"/>
  <c r="B1258" i="2" s="1"/>
  <c r="B1259" i="2" s="1"/>
  <c r="B1260" i="2" s="1"/>
  <c r="B1261" i="2" s="1"/>
  <c r="B1262" i="2" s="1"/>
  <c r="B1263" i="2" s="1"/>
  <c r="B1264" i="2" s="1"/>
  <c r="B1265" i="2" s="1"/>
  <c r="B1266" i="2" s="1"/>
  <c r="B1267" i="2" s="1"/>
  <c r="B1268" i="2" s="1"/>
  <c r="B1269" i="2" s="1"/>
  <c r="B1270" i="2" s="1"/>
  <c r="B1271" i="2" s="1"/>
  <c r="B1272" i="2" s="1"/>
  <c r="B1273" i="2" s="1"/>
  <c r="B1274" i="2" s="1"/>
  <c r="B1275" i="2" s="1"/>
  <c r="B1276" i="2" s="1"/>
  <c r="B1277" i="2" s="1"/>
  <c r="B1278" i="2" s="1"/>
  <c r="B1279" i="2" s="1"/>
  <c r="B1280" i="2" s="1"/>
  <c r="B1281" i="2" s="1"/>
  <c r="B1282" i="2" s="1"/>
  <c r="B1283" i="2" s="1"/>
  <c r="B1284" i="2" s="1"/>
  <c r="B1285" i="2" s="1"/>
  <c r="B1286" i="2" s="1"/>
  <c r="B1287" i="2" s="1"/>
  <c r="B1288" i="2" s="1"/>
  <c r="B1289" i="2" s="1"/>
  <c r="B1290" i="2" s="1"/>
  <c r="B1291" i="2" s="1"/>
  <c r="B1292" i="2" s="1"/>
  <c r="B1293" i="2" s="1"/>
  <c r="B1294" i="2" s="1"/>
  <c r="B1295" i="2" s="1"/>
  <c r="B1296" i="2" s="1"/>
  <c r="B1297" i="2" s="1"/>
  <c r="B1298" i="2" s="1"/>
  <c r="B1299" i="2" s="1"/>
  <c r="B1300" i="2" s="1"/>
  <c r="B1301" i="2" s="1"/>
  <c r="B1302" i="2" s="1"/>
  <c r="B1303" i="2" s="1"/>
  <c r="B1304" i="2" s="1"/>
  <c r="B1305" i="2" s="1"/>
  <c r="B1306" i="2" s="1"/>
  <c r="B1307" i="2" s="1"/>
  <c r="B1308" i="2" s="1"/>
  <c r="B1309" i="2" s="1"/>
  <c r="B1310" i="2" s="1"/>
  <c r="B1311" i="2" s="1"/>
  <c r="B1312" i="2" s="1"/>
  <c r="B1313" i="2" s="1"/>
  <c r="B1314" i="2" s="1"/>
  <c r="B1315" i="2" s="1"/>
  <c r="B1316" i="2" s="1"/>
  <c r="B1317" i="2" s="1"/>
  <c r="B1318" i="2" s="1"/>
  <c r="B1319" i="2" s="1"/>
  <c r="B1320" i="2" s="1"/>
  <c r="B1321" i="2" s="1"/>
  <c r="B1322" i="2" s="1"/>
  <c r="B1323" i="2" s="1"/>
  <c r="B1324" i="2" s="1"/>
  <c r="B1325" i="2" s="1"/>
  <c r="B1326" i="2" s="1"/>
  <c r="B1327" i="2" s="1"/>
  <c r="B1328" i="2" s="1"/>
  <c r="B1329" i="2" s="1"/>
  <c r="B1330" i="2" s="1"/>
  <c r="B1331" i="2" s="1"/>
  <c r="B1332" i="2" s="1"/>
  <c r="B1333" i="2" s="1"/>
  <c r="B1334" i="2" s="1"/>
  <c r="B1335" i="2" s="1"/>
  <c r="B1336" i="2" s="1"/>
  <c r="B1337" i="2" s="1"/>
  <c r="B1338" i="2" s="1"/>
  <c r="B1339" i="2" s="1"/>
  <c r="B1340" i="2" s="1"/>
  <c r="B1341" i="2" s="1"/>
  <c r="B1342" i="2" s="1"/>
  <c r="B1343" i="2" s="1"/>
  <c r="B1344" i="2" s="1"/>
  <c r="B1345" i="2" s="1"/>
  <c r="B1346" i="2" s="1"/>
  <c r="B1347" i="2" s="1"/>
  <c r="B1348" i="2" s="1"/>
  <c r="B1349" i="2" s="1"/>
  <c r="B1350" i="2" s="1"/>
  <c r="B1351" i="2" s="1"/>
  <c r="B1352" i="2" s="1"/>
  <c r="B1353" i="2" s="1"/>
  <c r="B1354" i="2" s="1"/>
  <c r="B1355" i="2" s="1"/>
  <c r="B1356" i="2" s="1"/>
  <c r="B1357" i="2" s="1"/>
  <c r="B1358" i="2" s="1"/>
  <c r="B1359" i="2" s="1"/>
  <c r="B1360" i="2" s="1"/>
  <c r="B1361" i="2" s="1"/>
  <c r="B1362" i="2" s="1"/>
  <c r="B1363" i="2" s="1"/>
  <c r="B1364" i="2" s="1"/>
  <c r="B1365" i="2" s="1"/>
  <c r="B1366" i="2" s="1"/>
  <c r="B1367" i="2" s="1"/>
  <c r="B1368" i="2" s="1"/>
  <c r="B1369" i="2" s="1"/>
  <c r="B1370" i="2" s="1"/>
  <c r="B1371" i="2" s="1"/>
  <c r="B1372" i="2" s="1"/>
  <c r="B1373" i="2" s="1"/>
  <c r="B1374" i="2" s="1"/>
  <c r="B1375" i="2" s="1"/>
  <c r="B1376" i="2" s="1"/>
  <c r="B1377" i="2" s="1"/>
  <c r="B1378" i="2" s="1"/>
  <c r="B1379" i="2" s="1"/>
  <c r="B1380" i="2" s="1"/>
  <c r="B1381" i="2" s="1"/>
  <c r="B1382" i="2" s="1"/>
  <c r="B1383" i="2" s="1"/>
  <c r="B1384" i="2" s="1"/>
  <c r="B1385" i="2" s="1"/>
  <c r="B1386" i="2" s="1"/>
  <c r="B1387" i="2" s="1"/>
  <c r="B1388" i="2" s="1"/>
  <c r="B1389" i="2" s="1"/>
  <c r="B1390" i="2" s="1"/>
  <c r="B1391" i="2" s="1"/>
  <c r="B1392" i="2" s="1"/>
  <c r="B1393" i="2" s="1"/>
  <c r="B1394" i="2" s="1"/>
  <c r="B1395" i="2" s="1"/>
  <c r="B1396" i="2" s="1"/>
  <c r="B1397" i="2" s="1"/>
  <c r="B1398" i="2" s="1"/>
  <c r="B1399" i="2" s="1"/>
  <c r="B1400" i="2" s="1"/>
  <c r="B1401" i="2" s="1"/>
  <c r="B1402" i="2" s="1"/>
  <c r="B1403" i="2" s="1"/>
  <c r="B1404" i="2" s="1"/>
  <c r="B1405" i="2" s="1"/>
  <c r="B1406" i="2" s="1"/>
  <c r="B1407" i="2" s="1"/>
  <c r="B1408" i="2" s="1"/>
  <c r="B1409" i="2" s="1"/>
  <c r="B1410" i="2" s="1"/>
  <c r="B1411" i="2" s="1"/>
  <c r="B1412" i="2" s="1"/>
  <c r="B1413" i="2" s="1"/>
  <c r="B1414" i="2" s="1"/>
  <c r="B1415" i="2" s="1"/>
  <c r="B1416" i="2" s="1"/>
  <c r="B1417" i="2" s="1"/>
  <c r="B1418" i="2" s="1"/>
  <c r="B1419" i="2" s="1"/>
  <c r="B1420" i="2" s="1"/>
  <c r="B1421" i="2" s="1"/>
  <c r="B1422" i="2" s="1"/>
  <c r="B1423" i="2" s="1"/>
  <c r="B1424" i="2" s="1"/>
  <c r="B1425" i="2" s="1"/>
  <c r="B1426" i="2" s="1"/>
  <c r="B1427" i="2" s="1"/>
  <c r="B1428" i="2" s="1"/>
  <c r="B1429" i="2" s="1"/>
  <c r="B1430" i="2" s="1"/>
  <c r="B1431" i="2" s="1"/>
  <c r="B1432" i="2" s="1"/>
  <c r="B1433" i="2" s="1"/>
  <c r="B1434" i="2" s="1"/>
  <c r="B1435" i="2" s="1"/>
  <c r="B1436" i="2" s="1"/>
  <c r="B1437" i="2" s="1"/>
  <c r="B1438" i="2" s="1"/>
  <c r="B1439" i="2" s="1"/>
  <c r="B1440" i="2" s="1"/>
  <c r="B1441" i="2" s="1"/>
  <c r="B1442" i="2" s="1"/>
  <c r="B1443" i="2" s="1"/>
  <c r="B1444" i="2" s="1"/>
  <c r="B1445" i="2" s="1"/>
  <c r="B1446" i="2" s="1"/>
  <c r="B1447" i="2" s="1"/>
  <c r="B1448" i="2" s="1"/>
  <c r="B1449" i="2" s="1"/>
  <c r="B1450" i="2" s="1"/>
  <c r="B1451" i="2" s="1"/>
  <c r="B1452" i="2" s="1"/>
  <c r="B1453" i="2" s="1"/>
  <c r="B1454" i="2" s="1"/>
  <c r="B1455" i="2" s="1"/>
  <c r="B1456" i="2" s="1"/>
  <c r="B1457" i="2" s="1"/>
  <c r="B1458" i="2" s="1"/>
  <c r="B1459" i="2" s="1"/>
  <c r="B1460" i="2" s="1"/>
  <c r="B1461" i="2" s="1"/>
  <c r="B1462" i="2" s="1"/>
  <c r="B1463" i="2" s="1"/>
  <c r="B1464" i="2" s="1"/>
  <c r="B1465" i="2" s="1"/>
  <c r="B1466" i="2" s="1"/>
  <c r="B1467" i="2" s="1"/>
  <c r="B1468" i="2" s="1"/>
  <c r="B1469" i="2" s="1"/>
  <c r="B1470" i="2" s="1"/>
  <c r="B1471" i="2" s="1"/>
  <c r="B1472" i="2" s="1"/>
  <c r="B1473" i="2" s="1"/>
  <c r="B1474" i="2" s="1"/>
  <c r="B1475" i="2" s="1"/>
  <c r="B1476" i="2" s="1"/>
  <c r="B1477" i="2" s="1"/>
  <c r="B1478" i="2" s="1"/>
  <c r="B1479" i="2" s="1"/>
  <c r="B1480" i="2" s="1"/>
  <c r="B1481" i="2" s="1"/>
  <c r="B1482" i="2" s="1"/>
  <c r="B1483" i="2" s="1"/>
  <c r="B1484" i="2" s="1"/>
  <c r="B1485" i="2" s="1"/>
  <c r="B1486" i="2" s="1"/>
  <c r="B1487" i="2" s="1"/>
  <c r="B1488" i="2" s="1"/>
  <c r="B1489" i="2" s="1"/>
  <c r="B1490" i="2" s="1"/>
  <c r="B1491" i="2" s="1"/>
  <c r="B1492" i="2" s="1"/>
  <c r="B1493" i="2" s="1"/>
  <c r="B1494" i="2" s="1"/>
  <c r="B1495" i="2" s="1"/>
  <c r="B1496" i="2" s="1"/>
  <c r="B1497" i="2" s="1"/>
  <c r="B1498" i="2" s="1"/>
  <c r="B1499" i="2" s="1"/>
  <c r="B1500" i="2" s="1"/>
  <c r="B1501" i="2" s="1"/>
  <c r="B1502" i="2" s="1"/>
  <c r="B1503" i="2" s="1"/>
  <c r="B1504" i="2" s="1"/>
  <c r="B1505" i="2" s="1"/>
  <c r="B1506" i="2" s="1"/>
  <c r="B1507" i="2" s="1"/>
  <c r="B1508" i="2" s="1"/>
  <c r="B1509" i="2" s="1"/>
  <c r="B1510" i="2" s="1"/>
  <c r="B1511" i="2" s="1"/>
  <c r="B1512" i="2" s="1"/>
  <c r="B1513" i="2" s="1"/>
  <c r="B1514" i="2" s="1"/>
  <c r="B1515" i="2" s="1"/>
  <c r="B1516" i="2" s="1"/>
  <c r="B1517" i="2" s="1"/>
  <c r="B1518" i="2" s="1"/>
  <c r="B1519" i="2" s="1"/>
  <c r="B1520" i="2" s="1"/>
  <c r="B1521" i="2" s="1"/>
  <c r="B1522" i="2" s="1"/>
  <c r="B1523" i="2" s="1"/>
  <c r="B1524" i="2" s="1"/>
  <c r="B1525" i="2" s="1"/>
  <c r="B1526" i="2" s="1"/>
  <c r="B1527" i="2" s="1"/>
  <c r="B1528" i="2" s="1"/>
  <c r="B1529" i="2" s="1"/>
  <c r="B1530" i="2" s="1"/>
  <c r="B1531" i="2" s="1"/>
  <c r="B1532" i="2" s="1"/>
  <c r="B1533" i="2" s="1"/>
  <c r="B1534" i="2" s="1"/>
  <c r="B1535" i="2" s="1"/>
  <c r="B1536" i="2" s="1"/>
  <c r="B1537" i="2" s="1"/>
  <c r="B1538" i="2" s="1"/>
  <c r="B1539" i="2" s="1"/>
  <c r="B1540" i="2" s="1"/>
  <c r="B1541" i="2" s="1"/>
  <c r="B1542" i="2" s="1"/>
  <c r="B1543" i="2" s="1"/>
  <c r="B1544" i="2" s="1"/>
  <c r="B1545" i="2" s="1"/>
  <c r="B1546" i="2" s="1"/>
  <c r="B1547" i="2" s="1"/>
  <c r="B1548" i="2" s="1"/>
  <c r="B1549" i="2" s="1"/>
  <c r="B1550" i="2" s="1"/>
  <c r="B1551" i="2" s="1"/>
  <c r="B1552" i="2" s="1"/>
  <c r="B1553" i="2" s="1"/>
  <c r="B1554" i="2" s="1"/>
  <c r="B1555" i="2" s="1"/>
  <c r="B1556" i="2" s="1"/>
  <c r="B1557" i="2" s="1"/>
  <c r="B1558" i="2" s="1"/>
  <c r="B1559" i="2" s="1"/>
  <c r="B1560" i="2" s="1"/>
  <c r="B1561" i="2" s="1"/>
  <c r="B1562" i="2" s="1"/>
  <c r="B1563" i="2" s="1"/>
  <c r="B1564" i="2" s="1"/>
  <c r="B1565" i="2" s="1"/>
  <c r="B1566" i="2" s="1"/>
  <c r="B1567" i="2" s="1"/>
  <c r="B1568" i="2" s="1"/>
  <c r="B1569" i="2" s="1"/>
  <c r="B1570" i="2" s="1"/>
  <c r="B1571" i="2" s="1"/>
  <c r="B1572" i="2" s="1"/>
  <c r="B1573" i="2" s="1"/>
  <c r="B1574" i="2" s="1"/>
  <c r="B1575" i="2" s="1"/>
  <c r="B1576" i="2" s="1"/>
  <c r="B1577" i="2" s="1"/>
  <c r="B1578" i="2" s="1"/>
  <c r="B1579" i="2" s="1"/>
  <c r="B1580" i="2" s="1"/>
  <c r="B1581" i="2" s="1"/>
  <c r="B1582" i="2" s="1"/>
  <c r="B1583" i="2" s="1"/>
  <c r="B1584" i="2" s="1"/>
  <c r="B1585" i="2" s="1"/>
  <c r="B1586" i="2" s="1"/>
  <c r="B1587" i="2" s="1"/>
  <c r="B1588" i="2" s="1"/>
  <c r="B1589" i="2" s="1"/>
  <c r="B1590" i="2" s="1"/>
  <c r="B1591" i="2" s="1"/>
  <c r="B1592" i="2" s="1"/>
  <c r="B1593" i="2" s="1"/>
  <c r="B1594" i="2" s="1"/>
  <c r="B1595" i="2" s="1"/>
  <c r="B1596" i="2" s="1"/>
  <c r="B1597" i="2" s="1"/>
  <c r="B1598" i="2" s="1"/>
  <c r="B1599" i="2" s="1"/>
  <c r="B1600" i="2" s="1"/>
  <c r="B1601" i="2" s="1"/>
  <c r="B1602" i="2" s="1"/>
  <c r="B1603" i="2" s="1"/>
  <c r="B1604" i="2" s="1"/>
  <c r="B1605" i="2" s="1"/>
  <c r="B1606" i="2" s="1"/>
  <c r="B1607" i="2" s="1"/>
  <c r="B1608" i="2" s="1"/>
  <c r="B1609" i="2" s="1"/>
  <c r="B1610" i="2" s="1"/>
  <c r="B1611" i="2" s="1"/>
  <c r="B1612" i="2" s="1"/>
  <c r="B1613" i="2" s="1"/>
  <c r="B1614" i="2" s="1"/>
  <c r="B1615" i="2" s="1"/>
  <c r="B1616" i="2" s="1"/>
  <c r="B1617" i="2" s="1"/>
  <c r="B1618" i="2" s="1"/>
  <c r="B1619" i="2" s="1"/>
  <c r="B1620" i="2" s="1"/>
  <c r="B1621" i="2" s="1"/>
  <c r="B1622" i="2" s="1"/>
  <c r="B1623" i="2" s="1"/>
  <c r="B1624" i="2" s="1"/>
  <c r="B1625" i="2" s="1"/>
  <c r="B1626" i="2" s="1"/>
  <c r="B1627" i="2" s="1"/>
  <c r="B1628" i="2" s="1"/>
  <c r="B1629" i="2" s="1"/>
  <c r="B1630" i="2" s="1"/>
  <c r="B1631" i="2" s="1"/>
  <c r="B1632" i="2" s="1"/>
  <c r="B1633" i="2" s="1"/>
  <c r="B1634" i="2" s="1"/>
  <c r="B1635" i="2" s="1"/>
  <c r="B1636" i="2" s="1"/>
  <c r="B1637" i="2" s="1"/>
  <c r="B1638" i="2" s="1"/>
  <c r="B1639" i="2" s="1"/>
  <c r="B1640" i="2" s="1"/>
  <c r="B1641" i="2" s="1"/>
  <c r="B1642" i="2" s="1"/>
  <c r="B1643" i="2" s="1"/>
  <c r="B1644" i="2" s="1"/>
  <c r="B1645" i="2" s="1"/>
  <c r="B1646" i="2" s="1"/>
  <c r="B1647" i="2" s="1"/>
  <c r="B1648" i="2" s="1"/>
  <c r="B1649" i="2" s="1"/>
  <c r="B1650" i="2" s="1"/>
  <c r="B1651" i="2" s="1"/>
  <c r="B1652" i="2" s="1"/>
  <c r="B1653" i="2" s="1"/>
  <c r="B1654" i="2" s="1"/>
  <c r="B1655" i="2" s="1"/>
  <c r="B1656" i="2" s="1"/>
  <c r="B1657" i="2" s="1"/>
  <c r="B1658" i="2" s="1"/>
  <c r="B1659" i="2" s="1"/>
  <c r="B1660" i="2" s="1"/>
  <c r="B1661" i="2" s="1"/>
  <c r="B1662" i="2" s="1"/>
  <c r="B1663" i="2" s="1"/>
  <c r="B1664" i="2" s="1"/>
  <c r="B1665" i="2" s="1"/>
  <c r="B1666" i="2" s="1"/>
  <c r="B1667" i="2" s="1"/>
  <c r="B1668" i="2" s="1"/>
  <c r="B1669" i="2" s="1"/>
  <c r="B1670" i="2" s="1"/>
  <c r="B1671" i="2" s="1"/>
  <c r="B1672" i="2" s="1"/>
  <c r="B1673" i="2" s="1"/>
  <c r="B1674" i="2" s="1"/>
  <c r="B1675" i="2" s="1"/>
  <c r="B1676" i="2" s="1"/>
  <c r="B1677" i="2" s="1"/>
  <c r="B1678" i="2" s="1"/>
  <c r="B1679" i="2" s="1"/>
  <c r="B1680" i="2" s="1"/>
  <c r="B1681" i="2" s="1"/>
  <c r="B1682" i="2" s="1"/>
  <c r="B1683" i="2" s="1"/>
  <c r="B1684" i="2" s="1"/>
  <c r="B1685" i="2" s="1"/>
  <c r="B1686" i="2" s="1"/>
  <c r="B1687" i="2" s="1"/>
  <c r="B1688" i="2" s="1"/>
  <c r="B1689" i="2" s="1"/>
  <c r="B1690" i="2" s="1"/>
  <c r="B1691" i="2" s="1"/>
  <c r="B1692" i="2" s="1"/>
  <c r="B1693" i="2" s="1"/>
  <c r="B1694" i="2" s="1"/>
  <c r="B1695" i="2" s="1"/>
  <c r="B1696" i="2" s="1"/>
  <c r="B1697" i="2" s="1"/>
  <c r="B1698" i="2" s="1"/>
  <c r="B1699" i="2" s="1"/>
  <c r="B1700" i="2" s="1"/>
  <c r="B1701" i="2" s="1"/>
  <c r="B1702" i="2" s="1"/>
  <c r="B1703" i="2" s="1"/>
  <c r="B1704" i="2" s="1"/>
  <c r="B1705" i="2" s="1"/>
  <c r="B1706" i="2" s="1"/>
  <c r="B1707" i="2" s="1"/>
  <c r="B1708" i="2" s="1"/>
  <c r="B1709" i="2" s="1"/>
  <c r="B1710" i="2" s="1"/>
  <c r="B1711" i="2" s="1"/>
  <c r="B1712" i="2" s="1"/>
  <c r="B1713" i="2" s="1"/>
  <c r="B1714" i="2" s="1"/>
  <c r="B1715" i="2" s="1"/>
  <c r="B1716" i="2" s="1"/>
  <c r="B1717" i="2" s="1"/>
  <c r="B1718" i="2" s="1"/>
  <c r="B1719" i="2" s="1"/>
  <c r="B1720" i="2" s="1"/>
  <c r="B1721" i="2" s="1"/>
  <c r="B1722" i="2" s="1"/>
  <c r="B1723" i="2" s="1"/>
  <c r="B1724" i="2" s="1"/>
  <c r="B1725" i="2" s="1"/>
  <c r="B1726" i="2" s="1"/>
  <c r="B1727" i="2" s="1"/>
  <c r="B1728" i="2" s="1"/>
  <c r="B1729" i="2" s="1"/>
  <c r="B1730" i="2" s="1"/>
  <c r="B1731" i="2" s="1"/>
  <c r="B1732" i="2" s="1"/>
  <c r="B1733" i="2" s="1"/>
  <c r="B1734" i="2" s="1"/>
  <c r="B1735" i="2" s="1"/>
  <c r="B1736" i="2" s="1"/>
  <c r="B1737" i="2" s="1"/>
  <c r="B1738" i="2" s="1"/>
  <c r="B1739" i="2" s="1"/>
  <c r="B1740" i="2" s="1"/>
  <c r="B1741" i="2" s="1"/>
  <c r="B1742" i="2" s="1"/>
  <c r="B1743" i="2" s="1"/>
  <c r="B1744" i="2" s="1"/>
  <c r="B1745" i="2" s="1"/>
  <c r="B1746" i="2" s="1"/>
  <c r="B1747" i="2" s="1"/>
  <c r="B1748" i="2" s="1"/>
  <c r="B1749" i="2" s="1"/>
  <c r="B1750" i="2" s="1"/>
  <c r="B1751" i="2" s="1"/>
  <c r="B1752" i="2" s="1"/>
  <c r="B1753" i="2" s="1"/>
  <c r="B1754" i="2" s="1"/>
  <c r="B1755" i="2" s="1"/>
  <c r="B1756" i="2" s="1"/>
  <c r="B1757" i="2" s="1"/>
  <c r="B1758" i="2" s="1"/>
  <c r="B1759" i="2" s="1"/>
  <c r="B1760" i="2" s="1"/>
  <c r="B1761" i="2" s="1"/>
  <c r="B1762" i="2" s="1"/>
  <c r="B1763" i="2" s="1"/>
  <c r="B1764" i="2" s="1"/>
  <c r="B1765" i="2" s="1"/>
  <c r="B1766" i="2" s="1"/>
  <c r="B1767" i="2" s="1"/>
  <c r="B1768" i="2" s="1"/>
  <c r="B1769" i="2" s="1"/>
  <c r="B1770" i="2" s="1"/>
  <c r="B1771" i="2" s="1"/>
  <c r="B1772" i="2" s="1"/>
  <c r="B1773" i="2" s="1"/>
  <c r="B1774" i="2" s="1"/>
  <c r="B1775" i="2" s="1"/>
  <c r="B1776" i="2" s="1"/>
  <c r="B1777" i="2" s="1"/>
  <c r="B1778" i="2" s="1"/>
  <c r="B1779" i="2" s="1"/>
  <c r="B1780" i="2" s="1"/>
  <c r="B1781" i="2" s="1"/>
  <c r="B1782" i="2" s="1"/>
  <c r="B1783" i="2" s="1"/>
  <c r="B1784" i="2" s="1"/>
  <c r="B1785" i="2" s="1"/>
  <c r="B1786" i="2" s="1"/>
  <c r="B1787" i="2" s="1"/>
  <c r="B1788" i="2" s="1"/>
  <c r="B1789" i="2" s="1"/>
  <c r="B1790" i="2" s="1"/>
  <c r="B1791" i="2" s="1"/>
  <c r="B1792" i="2" s="1"/>
  <c r="B1793" i="2" s="1"/>
  <c r="B1794" i="2" s="1"/>
  <c r="B1795" i="2" s="1"/>
  <c r="B1796" i="2" s="1"/>
  <c r="B1797" i="2" s="1"/>
  <c r="B1798" i="2" s="1"/>
  <c r="B1799" i="2" s="1"/>
  <c r="B1800" i="2" s="1"/>
  <c r="B1801" i="2" s="1"/>
  <c r="B1802" i="2" s="1"/>
  <c r="B1803" i="2" s="1"/>
  <c r="B1804" i="2" s="1"/>
  <c r="B1805" i="2" s="1"/>
  <c r="B1806" i="2" s="1"/>
  <c r="B1807" i="2" s="1"/>
  <c r="B1808" i="2" s="1"/>
  <c r="B1809" i="2" s="1"/>
  <c r="B1810" i="2" s="1"/>
  <c r="B1811" i="2" s="1"/>
  <c r="B1812" i="2" s="1"/>
  <c r="B1813" i="2" s="1"/>
  <c r="B1814" i="2" s="1"/>
  <c r="B1815" i="2" s="1"/>
  <c r="B1816" i="2" s="1"/>
  <c r="B1817" i="2" s="1"/>
  <c r="B1818" i="2" s="1"/>
  <c r="B1819" i="2" s="1"/>
  <c r="B1820" i="2" s="1"/>
  <c r="B1821" i="2" s="1"/>
  <c r="B1822" i="2" s="1"/>
  <c r="B1823" i="2" s="1"/>
  <c r="B1824" i="2" s="1"/>
  <c r="B1825" i="2" s="1"/>
  <c r="B1826" i="2" s="1"/>
  <c r="B1827" i="2" s="1"/>
  <c r="B1828" i="2" s="1"/>
  <c r="B1829" i="2" s="1"/>
  <c r="B1830" i="2" s="1"/>
  <c r="B1831" i="2" s="1"/>
  <c r="B1832" i="2" s="1"/>
  <c r="B1833" i="2" s="1"/>
  <c r="B1834" i="2" s="1"/>
  <c r="B1835" i="2" s="1"/>
  <c r="B1836" i="2" s="1"/>
  <c r="B1837" i="2" s="1"/>
  <c r="B1838" i="2" s="1"/>
  <c r="B1839" i="2" s="1"/>
  <c r="B1840" i="2" s="1"/>
  <c r="B1841" i="2" s="1"/>
  <c r="B1842" i="2" s="1"/>
  <c r="B1843" i="2" s="1"/>
  <c r="B1844" i="2" s="1"/>
  <c r="B1845" i="2" s="1"/>
  <c r="B1846" i="2" s="1"/>
  <c r="B1847" i="2" s="1"/>
  <c r="B1848" i="2" s="1"/>
  <c r="B1849" i="2" s="1"/>
  <c r="B1850" i="2" s="1"/>
  <c r="B1851" i="2" s="1"/>
  <c r="B1852" i="2" s="1"/>
  <c r="B1853" i="2" s="1"/>
  <c r="B1854" i="2" s="1"/>
  <c r="B1855" i="2" s="1"/>
  <c r="B1856" i="2" s="1"/>
  <c r="B1857" i="2" s="1"/>
  <c r="B1858" i="2" s="1"/>
  <c r="B1859" i="2" s="1"/>
  <c r="B1860" i="2" s="1"/>
  <c r="B1861" i="2" s="1"/>
  <c r="B1862" i="2" s="1"/>
  <c r="B1863" i="2" s="1"/>
  <c r="B1864" i="2" s="1"/>
  <c r="B1865" i="2" s="1"/>
  <c r="B1866" i="2" s="1"/>
  <c r="B1867" i="2" s="1"/>
  <c r="B1868" i="2" s="1"/>
  <c r="B1869" i="2" s="1"/>
  <c r="B1870" i="2" s="1"/>
  <c r="B1871" i="2" s="1"/>
  <c r="B1872" i="2" s="1"/>
  <c r="B1873" i="2" s="1"/>
  <c r="B1874" i="2" s="1"/>
  <c r="B1875" i="2" s="1"/>
  <c r="B1876" i="2" s="1"/>
  <c r="B1877" i="2" s="1"/>
  <c r="B1878" i="2" s="1"/>
  <c r="B1879" i="2" s="1"/>
  <c r="B1880" i="2" s="1"/>
  <c r="B1881" i="2" s="1"/>
  <c r="B1882" i="2" s="1"/>
  <c r="B1883" i="2" s="1"/>
  <c r="B1884" i="2" s="1"/>
  <c r="B1885" i="2" s="1"/>
  <c r="B1886" i="2" s="1"/>
  <c r="B1887" i="2" s="1"/>
  <c r="B1888" i="2" s="1"/>
  <c r="B1889" i="2" s="1"/>
  <c r="B1890" i="2" s="1"/>
  <c r="B1891" i="2" s="1"/>
  <c r="B1892" i="2" s="1"/>
  <c r="B1893" i="2" s="1"/>
  <c r="B1894" i="2" s="1"/>
  <c r="B1895" i="2" s="1"/>
  <c r="B1896" i="2" s="1"/>
  <c r="B1897" i="2" s="1"/>
  <c r="B1898" i="2" s="1"/>
  <c r="B1899" i="2" s="1"/>
  <c r="B1900" i="2" s="1"/>
  <c r="B1901" i="2" s="1"/>
  <c r="B1902" i="2" s="1"/>
  <c r="B1903" i="2" s="1"/>
  <c r="B1904" i="2" s="1"/>
  <c r="B1905" i="2" s="1"/>
  <c r="B1906" i="2" s="1"/>
  <c r="B1907" i="2" s="1"/>
  <c r="B1908" i="2" s="1"/>
  <c r="B1909" i="2" s="1"/>
  <c r="B1910" i="2" s="1"/>
  <c r="B1911" i="2" s="1"/>
  <c r="B1912" i="2" s="1"/>
  <c r="B1913" i="2" s="1"/>
  <c r="B1914" i="2" s="1"/>
  <c r="B1915" i="2" s="1"/>
  <c r="B1916" i="2" s="1"/>
  <c r="B1917" i="2" s="1"/>
  <c r="B1918" i="2" s="1"/>
  <c r="B1919" i="2" s="1"/>
  <c r="B1920" i="2" s="1"/>
  <c r="B1921" i="2" s="1"/>
  <c r="B1922" i="2" s="1"/>
  <c r="B1923" i="2" s="1"/>
  <c r="B1924" i="2" s="1"/>
  <c r="B1925" i="2" s="1"/>
  <c r="B1926" i="2" s="1"/>
  <c r="B1927" i="2" s="1"/>
  <c r="B1928" i="2" s="1"/>
  <c r="B1929" i="2" s="1"/>
  <c r="B1930" i="2" s="1"/>
  <c r="B1931" i="2" s="1"/>
  <c r="B1932" i="2" s="1"/>
  <c r="B1933" i="2" s="1"/>
  <c r="B1934" i="2" s="1"/>
  <c r="B1935" i="2" s="1"/>
  <c r="B1936" i="2" s="1"/>
  <c r="B1937" i="2" s="1"/>
  <c r="B1938" i="2" s="1"/>
  <c r="B1939" i="2" s="1"/>
  <c r="B1940" i="2" s="1"/>
  <c r="B1941" i="2" s="1"/>
  <c r="B1942" i="2" s="1"/>
  <c r="B1943" i="2" s="1"/>
  <c r="B1944" i="2" s="1"/>
  <c r="B1945" i="2" s="1"/>
  <c r="B1946" i="2" s="1"/>
  <c r="B1947" i="2" s="1"/>
  <c r="B1948" i="2" s="1"/>
  <c r="B1949" i="2" s="1"/>
  <c r="B1950" i="2" s="1"/>
  <c r="B1951" i="2" s="1"/>
  <c r="B1952" i="2" s="1"/>
  <c r="B1953" i="2" s="1"/>
  <c r="B1954" i="2" s="1"/>
  <c r="B1955" i="2" s="1"/>
  <c r="B1956" i="2" s="1"/>
  <c r="B1957" i="2" s="1"/>
  <c r="B1958" i="2" s="1"/>
  <c r="B1959" i="2" s="1"/>
  <c r="B1960" i="2" s="1"/>
  <c r="B1961" i="2" s="1"/>
  <c r="B1962" i="2" s="1"/>
  <c r="B1963" i="2" s="1"/>
  <c r="B1964" i="2" s="1"/>
  <c r="B1965" i="2" s="1"/>
  <c r="B1966" i="2" s="1"/>
  <c r="B1967" i="2" s="1"/>
  <c r="B1968" i="2" s="1"/>
  <c r="B1969" i="2" s="1"/>
  <c r="B1970" i="2" s="1"/>
  <c r="B1971" i="2" s="1"/>
  <c r="B1972" i="2" s="1"/>
  <c r="B1973" i="2" s="1"/>
  <c r="B1974" i="2" s="1"/>
  <c r="B1975" i="2" s="1"/>
  <c r="B1976" i="2" s="1"/>
  <c r="B1977" i="2" s="1"/>
  <c r="B1978" i="2" s="1"/>
  <c r="B1979" i="2" s="1"/>
  <c r="B1980" i="2" s="1"/>
  <c r="B1981" i="2" s="1"/>
  <c r="B1982" i="2" s="1"/>
  <c r="B1983" i="2" s="1"/>
  <c r="B1984" i="2" s="1"/>
  <c r="B1985" i="2" s="1"/>
  <c r="B1986" i="2" s="1"/>
  <c r="B1987" i="2" s="1"/>
  <c r="B1988" i="2" s="1"/>
  <c r="B1989" i="2" s="1"/>
  <c r="B1990" i="2" s="1"/>
  <c r="B1991" i="2" s="1"/>
  <c r="B1992" i="2" s="1"/>
  <c r="B1993" i="2" s="1"/>
  <c r="B1994" i="2" s="1"/>
  <c r="B1995" i="2" s="1"/>
  <c r="B1996" i="2" s="1"/>
  <c r="B1997" i="2" s="1"/>
  <c r="B1998" i="2" s="1"/>
  <c r="B1999" i="2" s="1"/>
  <c r="B2000" i="2" s="1"/>
  <c r="B2001" i="2" s="1"/>
  <c r="B2002" i="2" s="1"/>
  <c r="B2003" i="2" s="1"/>
  <c r="B2004" i="2" s="1"/>
  <c r="B2005" i="2" s="1"/>
  <c r="B2006" i="2" s="1"/>
  <c r="B2007" i="2" s="1"/>
  <c r="B2008" i="2" s="1"/>
  <c r="B2009" i="2" s="1"/>
  <c r="B2010" i="2" s="1"/>
  <c r="B2011" i="2" s="1"/>
  <c r="B2012" i="2" s="1"/>
  <c r="B2013" i="2" s="1"/>
  <c r="B2014" i="2" s="1"/>
  <c r="B2015" i="2" s="1"/>
  <c r="B2016" i="2" s="1"/>
  <c r="B2017" i="2" s="1"/>
  <c r="B2018" i="2" s="1"/>
  <c r="B2019" i="2" s="1"/>
  <c r="B2020" i="2" s="1"/>
  <c r="B2021" i="2" s="1"/>
  <c r="B2022" i="2" s="1"/>
  <c r="B2023" i="2" s="1"/>
  <c r="B2024" i="2" s="1"/>
  <c r="B2025" i="2" s="1"/>
  <c r="B2026" i="2" s="1"/>
  <c r="B2027" i="2" s="1"/>
  <c r="B2028" i="2" s="1"/>
  <c r="B2029" i="2" s="1"/>
  <c r="B2030" i="2" s="1"/>
  <c r="B2031" i="2" s="1"/>
  <c r="B2032" i="2" s="1"/>
  <c r="B2033" i="2" s="1"/>
  <c r="B2034" i="2" s="1"/>
  <c r="B2035" i="2" s="1"/>
  <c r="B2036" i="2" s="1"/>
  <c r="B2037" i="2" s="1"/>
  <c r="B2038" i="2" s="1"/>
  <c r="B2039" i="2" s="1"/>
  <c r="B2040" i="2" s="1"/>
  <c r="B2041" i="2" s="1"/>
  <c r="B2042" i="2" s="1"/>
  <c r="B2043" i="2" s="1"/>
  <c r="B2044" i="2" s="1"/>
  <c r="B2045" i="2" s="1"/>
  <c r="B2046" i="2" s="1"/>
  <c r="B2047" i="2" s="1"/>
  <c r="B2048" i="2" s="1"/>
  <c r="B2049" i="2" s="1"/>
  <c r="B2050" i="2" s="1"/>
  <c r="B2051" i="2" s="1"/>
  <c r="B2052" i="2" s="1"/>
  <c r="B2053" i="2" s="1"/>
  <c r="B2054" i="2" s="1"/>
  <c r="B2055" i="2" s="1"/>
  <c r="B2056" i="2" s="1"/>
  <c r="B2057" i="2" s="1"/>
  <c r="B2058" i="2" s="1"/>
  <c r="B2059" i="2" s="1"/>
  <c r="B2060" i="2" s="1"/>
  <c r="B2061" i="2" s="1"/>
  <c r="B2062" i="2" s="1"/>
  <c r="B2063" i="2" s="1"/>
  <c r="B2064" i="2" s="1"/>
  <c r="B2065" i="2" s="1"/>
  <c r="B2066" i="2" s="1"/>
  <c r="B2067" i="2" s="1"/>
  <c r="B2068" i="2" s="1"/>
  <c r="B2069" i="2" s="1"/>
  <c r="B2070" i="2" s="1"/>
  <c r="B2071" i="2" s="1"/>
  <c r="B2072" i="2" s="1"/>
  <c r="B2073" i="2" s="1"/>
  <c r="B2074" i="2" s="1"/>
  <c r="B2075" i="2" s="1"/>
  <c r="B2076" i="2" s="1"/>
  <c r="B2077" i="2" s="1"/>
  <c r="B2078" i="2" s="1"/>
  <c r="B2079" i="2" s="1"/>
  <c r="B2080" i="2" s="1"/>
  <c r="B2081" i="2" s="1"/>
  <c r="B2082" i="2" s="1"/>
  <c r="B2083" i="2" s="1"/>
  <c r="B2084" i="2" s="1"/>
  <c r="B2085" i="2" s="1"/>
  <c r="B2086" i="2" s="1"/>
  <c r="B2087" i="2" s="1"/>
  <c r="B2088" i="2" s="1"/>
  <c r="B2089" i="2" s="1"/>
  <c r="B2090" i="2" s="1"/>
  <c r="B2091" i="2" s="1"/>
  <c r="B2092" i="2" s="1"/>
  <c r="B2093" i="2" s="1"/>
  <c r="B2094" i="2" s="1"/>
  <c r="B2095" i="2" s="1"/>
  <c r="B2096" i="2" s="1"/>
  <c r="B2097" i="2" s="1"/>
  <c r="B2098" i="2" s="1"/>
  <c r="B2099" i="2" s="1"/>
  <c r="B2100" i="2" s="1"/>
  <c r="B2101" i="2" s="1"/>
  <c r="B2102" i="2" s="1"/>
  <c r="B2103" i="2" s="1"/>
  <c r="B2104" i="2" s="1"/>
  <c r="B2105" i="2" s="1"/>
  <c r="B2106" i="2" s="1"/>
  <c r="B2107" i="2" s="1"/>
  <c r="B2108" i="2" s="1"/>
  <c r="B2109" i="2" s="1"/>
  <c r="B2110" i="2" s="1"/>
  <c r="B2111" i="2" s="1"/>
  <c r="B2112" i="2" s="1"/>
  <c r="B2113" i="2" s="1"/>
  <c r="B2114" i="2" s="1"/>
  <c r="B2115" i="2" s="1"/>
  <c r="B2116" i="2" s="1"/>
  <c r="B2117" i="2" s="1"/>
  <c r="B2118" i="2" s="1"/>
  <c r="B2119" i="2" s="1"/>
  <c r="B2120" i="2" s="1"/>
  <c r="B2121" i="2" s="1"/>
  <c r="B2122" i="2" s="1"/>
  <c r="B2123" i="2" s="1"/>
  <c r="B2124" i="2" s="1"/>
  <c r="B2125" i="2" s="1"/>
  <c r="B2126" i="2" s="1"/>
  <c r="B2127" i="2" s="1"/>
  <c r="B2128" i="2" s="1"/>
  <c r="B2129" i="2" s="1"/>
  <c r="B2130" i="2" s="1"/>
  <c r="B2131" i="2" s="1"/>
  <c r="B2132" i="2" s="1"/>
  <c r="B2133" i="2" s="1"/>
  <c r="B2134" i="2" s="1"/>
  <c r="B2135" i="2" s="1"/>
  <c r="B2136" i="2" s="1"/>
  <c r="B2137" i="2" s="1"/>
  <c r="B2138" i="2" s="1"/>
  <c r="B2139" i="2" s="1"/>
  <c r="B2140" i="2" s="1"/>
  <c r="B2141" i="2" s="1"/>
  <c r="B2142" i="2" s="1"/>
  <c r="B2143" i="2" s="1"/>
  <c r="B2144" i="2" s="1"/>
  <c r="B2145" i="2" s="1"/>
  <c r="B2146" i="2" s="1"/>
  <c r="B2147" i="2" s="1"/>
  <c r="B2148" i="2" s="1"/>
  <c r="B2149" i="2" s="1"/>
  <c r="B2150" i="2" s="1"/>
  <c r="B2151" i="2" s="1"/>
  <c r="B2152" i="2" s="1"/>
  <c r="B2153" i="2" s="1"/>
  <c r="B2154" i="2" s="1"/>
  <c r="B2155" i="2" s="1"/>
  <c r="B2156" i="2" s="1"/>
  <c r="B2157" i="2" s="1"/>
  <c r="B2158" i="2" s="1"/>
  <c r="B2159" i="2" s="1"/>
  <c r="B2160" i="2" s="1"/>
  <c r="B2161" i="2" s="1"/>
  <c r="B2162" i="2" s="1"/>
  <c r="B2163" i="2" s="1"/>
  <c r="B2164" i="2" s="1"/>
  <c r="B2165" i="2" s="1"/>
  <c r="B2166" i="2" s="1"/>
  <c r="B2167" i="2" s="1"/>
  <c r="B2168" i="2" s="1"/>
  <c r="B2169" i="2" s="1"/>
  <c r="B2170" i="2" s="1"/>
  <c r="B2171" i="2" s="1"/>
  <c r="B2172" i="2" s="1"/>
  <c r="B2173" i="2" s="1"/>
  <c r="B2174" i="2" s="1"/>
  <c r="B2175" i="2" s="1"/>
  <c r="B2176" i="2" s="1"/>
  <c r="B2177" i="2" s="1"/>
  <c r="B2178" i="2" s="1"/>
  <c r="B2179" i="2" s="1"/>
  <c r="B2180" i="2" s="1"/>
  <c r="B2181" i="2" s="1"/>
  <c r="B2182" i="2" s="1"/>
  <c r="B2183" i="2" s="1"/>
  <c r="B2184" i="2" s="1"/>
  <c r="B2185" i="2" s="1"/>
  <c r="B2186" i="2" s="1"/>
  <c r="B2187" i="2" s="1"/>
  <c r="B2188" i="2" s="1"/>
  <c r="B2189" i="2" s="1"/>
  <c r="B2190" i="2" s="1"/>
  <c r="B2191" i="2" s="1"/>
  <c r="B2192" i="2" s="1"/>
  <c r="B2193" i="2" s="1"/>
  <c r="B2194" i="2" s="1"/>
  <c r="B2195" i="2" s="1"/>
  <c r="B2196" i="2" s="1"/>
  <c r="B2197" i="2" s="1"/>
  <c r="B2198" i="2" s="1"/>
  <c r="B2199" i="2" s="1"/>
  <c r="B2200" i="2" s="1"/>
  <c r="B2201" i="2" s="1"/>
  <c r="B2202" i="2" s="1"/>
  <c r="B2203" i="2" s="1"/>
  <c r="B2204" i="2" s="1"/>
  <c r="B2205" i="2" s="1"/>
  <c r="B2206" i="2" s="1"/>
  <c r="B2207" i="2" s="1"/>
  <c r="B2208" i="2" s="1"/>
  <c r="B2209" i="2" s="1"/>
  <c r="B2210" i="2" s="1"/>
  <c r="B2211" i="2" s="1"/>
  <c r="B2212" i="2" s="1"/>
  <c r="B2213" i="2" s="1"/>
  <c r="B2214" i="2" s="1"/>
  <c r="B2215" i="2" s="1"/>
  <c r="B2216" i="2" s="1"/>
  <c r="B2217" i="2" s="1"/>
  <c r="B2218" i="2" s="1"/>
  <c r="B2219" i="2" s="1"/>
  <c r="B2220" i="2" s="1"/>
  <c r="B2221" i="2" s="1"/>
  <c r="B2222" i="2" s="1"/>
  <c r="B2223" i="2" s="1"/>
  <c r="B2224" i="2" s="1"/>
  <c r="B2225" i="2" s="1"/>
  <c r="B2226" i="2" s="1"/>
  <c r="B2227" i="2" s="1"/>
  <c r="B2228" i="2" s="1"/>
  <c r="B2229" i="2" s="1"/>
  <c r="B2230" i="2" s="1"/>
  <c r="B2231" i="2" s="1"/>
  <c r="B2232" i="2" s="1"/>
  <c r="B2233" i="2" s="1"/>
  <c r="B2234" i="2" s="1"/>
  <c r="B2235" i="2" s="1"/>
  <c r="B2236" i="2" s="1"/>
  <c r="B2237" i="2" s="1"/>
  <c r="B2238" i="2" s="1"/>
  <c r="B2239" i="2" s="1"/>
  <c r="B2240" i="2" s="1"/>
  <c r="B2241" i="2" s="1"/>
  <c r="B2242" i="2" s="1"/>
  <c r="B2243" i="2" s="1"/>
  <c r="B2244" i="2" s="1"/>
  <c r="B2245" i="2" s="1"/>
  <c r="B2246" i="2" s="1"/>
  <c r="B2247" i="2" s="1"/>
  <c r="B2248" i="2" s="1"/>
  <c r="B2249" i="2" s="1"/>
  <c r="B2250" i="2" s="1"/>
  <c r="B2251" i="2" s="1"/>
  <c r="B2252" i="2" s="1"/>
  <c r="B2253" i="2" s="1"/>
  <c r="B2254" i="2" s="1"/>
  <c r="B2255" i="2" s="1"/>
  <c r="B2256" i="2" s="1"/>
  <c r="B2257" i="2" s="1"/>
  <c r="B2258" i="2" s="1"/>
  <c r="B2259" i="2" s="1"/>
  <c r="B2260" i="2" s="1"/>
  <c r="B2261" i="2" s="1"/>
  <c r="B2262" i="2" s="1"/>
  <c r="B2263" i="2" s="1"/>
  <c r="B2264" i="2" s="1"/>
  <c r="B2265" i="2" s="1"/>
  <c r="B2266" i="2" s="1"/>
  <c r="B2267" i="2" s="1"/>
  <c r="B2268" i="2" s="1"/>
  <c r="B2269" i="2" s="1"/>
  <c r="B2270" i="2" s="1"/>
  <c r="B2271" i="2" s="1"/>
  <c r="B2272" i="2" s="1"/>
  <c r="B2273" i="2" s="1"/>
  <c r="B2274" i="2" s="1"/>
  <c r="B2275" i="2" s="1"/>
  <c r="B2276" i="2" s="1"/>
  <c r="B2277" i="2" s="1"/>
  <c r="B2278" i="2" s="1"/>
  <c r="B2279" i="2" s="1"/>
  <c r="B2280" i="2" s="1"/>
  <c r="B2281" i="2" s="1"/>
  <c r="B2282" i="2" s="1"/>
  <c r="B2283" i="2" s="1"/>
  <c r="B2284" i="2" s="1"/>
  <c r="B2285" i="2" s="1"/>
  <c r="B2286" i="2" s="1"/>
  <c r="B2287" i="2" s="1"/>
  <c r="B2288" i="2" s="1"/>
  <c r="B2289" i="2" s="1"/>
  <c r="B2290" i="2" s="1"/>
  <c r="B2291" i="2" s="1"/>
  <c r="B2292" i="2" s="1"/>
  <c r="B2293" i="2" s="1"/>
  <c r="B2294" i="2" s="1"/>
  <c r="B2295" i="2" s="1"/>
  <c r="B2296" i="2" s="1"/>
  <c r="B2297" i="2" s="1"/>
  <c r="B2298" i="2" s="1"/>
  <c r="B2299" i="2" s="1"/>
  <c r="B2300" i="2" s="1"/>
  <c r="B2301" i="2" s="1"/>
  <c r="B2302" i="2" s="1"/>
  <c r="B2303" i="2" s="1"/>
  <c r="B2304" i="2" s="1"/>
  <c r="B2305" i="2" s="1"/>
  <c r="B2306" i="2" s="1"/>
  <c r="B2307" i="2" s="1"/>
  <c r="B2308" i="2" s="1"/>
  <c r="B2309" i="2" s="1"/>
  <c r="B2310" i="2" s="1"/>
  <c r="B2311" i="2" s="1"/>
  <c r="B2312" i="2" s="1"/>
  <c r="B2313" i="2" s="1"/>
  <c r="B2314" i="2" s="1"/>
  <c r="B2315" i="2" s="1"/>
  <c r="B2316" i="2" s="1"/>
  <c r="B2317" i="2" s="1"/>
  <c r="B2318" i="2" s="1"/>
  <c r="B2319" i="2" s="1"/>
  <c r="B2320" i="2" s="1"/>
  <c r="B2321" i="2" s="1"/>
  <c r="B2322" i="2" s="1"/>
  <c r="B2323" i="2" s="1"/>
  <c r="B2324" i="2" s="1"/>
  <c r="B2325" i="2" s="1"/>
  <c r="B2326" i="2" s="1"/>
  <c r="B2327" i="2" s="1"/>
  <c r="B2328" i="2" s="1"/>
  <c r="B2329" i="2" s="1"/>
  <c r="B2330" i="2" s="1"/>
  <c r="B2331" i="2" s="1"/>
  <c r="B2332" i="2" s="1"/>
  <c r="B2333" i="2" s="1"/>
  <c r="B2334" i="2" s="1"/>
  <c r="B2335" i="2" s="1"/>
  <c r="B2336" i="2" s="1"/>
  <c r="B2337" i="2" s="1"/>
  <c r="B2338" i="2" s="1"/>
  <c r="B2339" i="2" s="1"/>
  <c r="B2340" i="2" s="1"/>
  <c r="B2341" i="2" s="1"/>
  <c r="B2342" i="2" s="1"/>
  <c r="B2343" i="2" s="1"/>
  <c r="B2344" i="2" s="1"/>
  <c r="B2345" i="2" s="1"/>
  <c r="B2346" i="2" s="1"/>
  <c r="B2347" i="2" s="1"/>
  <c r="B2348" i="2" s="1"/>
  <c r="B2349" i="2" s="1"/>
  <c r="B2350" i="2" s="1"/>
  <c r="B2351" i="2" s="1"/>
  <c r="B2352" i="2" s="1"/>
  <c r="B2353" i="2" s="1"/>
  <c r="B2354" i="2" s="1"/>
  <c r="B2355" i="2" s="1"/>
  <c r="B2356" i="2" s="1"/>
  <c r="B2357" i="2" s="1"/>
  <c r="B2358" i="2" s="1"/>
  <c r="B2359" i="2" s="1"/>
  <c r="B2360" i="2" s="1"/>
  <c r="B2361" i="2" s="1"/>
  <c r="B2362" i="2" s="1"/>
  <c r="B2363" i="2" s="1"/>
  <c r="B2364" i="2" s="1"/>
  <c r="B2365" i="2" s="1"/>
  <c r="B2366" i="2" s="1"/>
  <c r="B2367" i="2" s="1"/>
  <c r="B2368" i="2" s="1"/>
  <c r="B2369" i="2" s="1"/>
  <c r="B2370" i="2" s="1"/>
  <c r="B2371" i="2" s="1"/>
  <c r="B2372" i="2" s="1"/>
  <c r="B2373" i="2" s="1"/>
  <c r="B2374" i="2" s="1"/>
  <c r="B2375" i="2" s="1"/>
  <c r="B2376" i="2" s="1"/>
  <c r="B2377" i="2" s="1"/>
  <c r="B2378" i="2" s="1"/>
  <c r="B2379" i="2" s="1"/>
  <c r="B2380" i="2" s="1"/>
  <c r="B2381" i="2" s="1"/>
  <c r="B2382" i="2" s="1"/>
  <c r="B2383" i="2" s="1"/>
  <c r="B2384" i="2" s="1"/>
  <c r="B2385" i="2" s="1"/>
  <c r="B2386" i="2" s="1"/>
  <c r="B2387" i="2" s="1"/>
  <c r="B2388" i="2" s="1"/>
  <c r="B2389" i="2" s="1"/>
  <c r="B2390" i="2" s="1"/>
  <c r="B2391" i="2" s="1"/>
  <c r="B2392" i="2" s="1"/>
  <c r="B2393" i="2" s="1"/>
  <c r="B2394" i="2" s="1"/>
  <c r="B2395" i="2" s="1"/>
  <c r="B2396" i="2" s="1"/>
  <c r="B2397" i="2" s="1"/>
  <c r="B2398" i="2" s="1"/>
  <c r="B2399" i="2" s="1"/>
  <c r="B2400" i="2" s="1"/>
  <c r="B2401" i="2" s="1"/>
  <c r="B2402" i="2" s="1"/>
  <c r="B2403" i="2" s="1"/>
  <c r="B2404" i="2" s="1"/>
  <c r="B2405" i="2" s="1"/>
  <c r="B2406" i="2" s="1"/>
  <c r="B2407" i="2" s="1"/>
  <c r="B2408" i="2" s="1"/>
  <c r="B2409" i="2" s="1"/>
  <c r="B2410" i="2" s="1"/>
  <c r="B2411" i="2" s="1"/>
  <c r="B2412" i="2" s="1"/>
  <c r="B2413" i="2" s="1"/>
  <c r="B2414" i="2" s="1"/>
  <c r="B2415" i="2" s="1"/>
  <c r="B2416" i="2" s="1"/>
  <c r="B2417" i="2" s="1"/>
  <c r="B2418" i="2" s="1"/>
  <c r="B2419" i="2" s="1"/>
  <c r="B2420" i="2" s="1"/>
  <c r="B2421" i="2" s="1"/>
  <c r="B2422" i="2" s="1"/>
  <c r="B2423" i="2" s="1"/>
  <c r="B2424" i="2" s="1"/>
  <c r="B2425" i="2" s="1"/>
  <c r="B2426" i="2" s="1"/>
  <c r="B2427" i="2" s="1"/>
  <c r="B2428" i="2" s="1"/>
  <c r="B2429" i="2" s="1"/>
  <c r="B2430" i="2" s="1"/>
  <c r="B2431" i="2" s="1"/>
  <c r="B2432" i="2" s="1"/>
  <c r="B2433" i="2" s="1"/>
  <c r="B2434" i="2" s="1"/>
  <c r="B2435" i="2" s="1"/>
  <c r="B2436" i="2" s="1"/>
  <c r="B2437" i="2" s="1"/>
  <c r="B2438" i="2" s="1"/>
  <c r="B2439" i="2" s="1"/>
  <c r="B2440" i="2" s="1"/>
  <c r="B2441" i="2" s="1"/>
  <c r="B2442" i="2" s="1"/>
  <c r="B2443" i="2" s="1"/>
  <c r="B2444" i="2" s="1"/>
  <c r="B2445" i="2" s="1"/>
  <c r="B2446" i="2" s="1"/>
  <c r="B2447" i="2" s="1"/>
  <c r="B2448" i="2" s="1"/>
  <c r="B2449" i="2" s="1"/>
  <c r="B2450" i="2" s="1"/>
  <c r="B2451" i="2" s="1"/>
  <c r="B2452" i="2" s="1"/>
  <c r="B2453" i="2" s="1"/>
  <c r="B2454" i="2" s="1"/>
  <c r="B2455" i="2" s="1"/>
  <c r="B2456" i="2" s="1"/>
  <c r="B2457" i="2" s="1"/>
  <c r="B2458" i="2" s="1"/>
  <c r="B2459" i="2" s="1"/>
  <c r="B2460" i="2" s="1"/>
  <c r="B2461" i="2" s="1"/>
  <c r="B2462" i="2" s="1"/>
  <c r="B2463" i="2" s="1"/>
  <c r="B2464" i="2" s="1"/>
  <c r="B2465" i="2" s="1"/>
  <c r="B2466" i="2" s="1"/>
  <c r="B2467" i="2" s="1"/>
  <c r="B2468" i="2" s="1"/>
  <c r="B2469" i="2" s="1"/>
  <c r="B2470" i="2" s="1"/>
  <c r="B2471" i="2" s="1"/>
  <c r="B2472" i="2" s="1"/>
  <c r="B2473" i="2" s="1"/>
  <c r="B2474" i="2" s="1"/>
  <c r="B2475" i="2" s="1"/>
  <c r="B2476" i="2" s="1"/>
  <c r="B2477" i="2" s="1"/>
  <c r="B2478" i="2" s="1"/>
  <c r="B2479" i="2" s="1"/>
  <c r="B2480" i="2" s="1"/>
  <c r="B2481" i="2" s="1"/>
  <c r="B2482" i="2" s="1"/>
  <c r="B2483" i="2" s="1"/>
  <c r="B2484" i="2" s="1"/>
  <c r="B2485" i="2" s="1"/>
  <c r="B2486" i="2" s="1"/>
  <c r="B2487" i="2" s="1"/>
  <c r="B2488" i="2" s="1"/>
  <c r="B2489" i="2" s="1"/>
  <c r="B2490" i="2" s="1"/>
  <c r="B2491" i="2" s="1"/>
  <c r="B2492" i="2" s="1"/>
  <c r="B2493" i="2" s="1"/>
  <c r="B2494" i="2" s="1"/>
  <c r="B2495" i="2" s="1"/>
  <c r="B2496" i="2" s="1"/>
  <c r="B2497" i="2" s="1"/>
  <c r="B2498" i="2" s="1"/>
  <c r="B2499" i="2" s="1"/>
  <c r="B2500" i="2" s="1"/>
  <c r="B2501" i="2" s="1"/>
  <c r="B2502" i="2" s="1"/>
  <c r="B2503" i="2" s="1"/>
  <c r="B2504" i="2" s="1"/>
  <c r="B2505" i="2" s="1"/>
  <c r="B2506" i="2" s="1"/>
  <c r="B2507" i="2" s="1"/>
  <c r="B2508" i="2" s="1"/>
  <c r="B2509" i="2" s="1"/>
  <c r="B2510" i="2" s="1"/>
  <c r="B2511" i="2" s="1"/>
  <c r="B2512" i="2" s="1"/>
  <c r="B2513" i="2" s="1"/>
  <c r="B2514" i="2" s="1"/>
  <c r="B2515" i="2" s="1"/>
  <c r="B2516" i="2" s="1"/>
  <c r="B2517" i="2" s="1"/>
  <c r="B2518" i="2" s="1"/>
  <c r="B2519" i="2" s="1"/>
  <c r="B2520" i="2" s="1"/>
  <c r="B2521" i="2" s="1"/>
  <c r="B2522" i="2" s="1"/>
  <c r="B2523" i="2" s="1"/>
  <c r="B2524" i="2" s="1"/>
  <c r="B2525" i="2" s="1"/>
  <c r="B2526" i="2" s="1"/>
  <c r="B2527" i="2" s="1"/>
  <c r="B2528" i="2" s="1"/>
  <c r="B2529" i="2" s="1"/>
  <c r="B2530" i="2" s="1"/>
  <c r="B2531" i="2" s="1"/>
  <c r="B2532" i="2" s="1"/>
  <c r="B2533" i="2" s="1"/>
  <c r="B2534" i="2" s="1"/>
  <c r="B2535" i="2" s="1"/>
  <c r="B2536" i="2" s="1"/>
  <c r="B2537" i="2" s="1"/>
  <c r="B2538" i="2" s="1"/>
  <c r="B2539" i="2" s="1"/>
  <c r="B2540" i="2" s="1"/>
  <c r="B2541" i="2" s="1"/>
  <c r="B2542" i="2" s="1"/>
  <c r="B2543" i="2" s="1"/>
  <c r="B2544" i="2" s="1"/>
  <c r="B2545" i="2" s="1"/>
  <c r="B2546" i="2" s="1"/>
  <c r="B2547" i="2" s="1"/>
  <c r="B2548" i="2" s="1"/>
  <c r="B2549" i="2" s="1"/>
  <c r="B2550" i="2" s="1"/>
  <c r="B2551" i="2" s="1"/>
  <c r="B2552" i="2" s="1"/>
  <c r="B2553" i="2" s="1"/>
  <c r="B2554" i="2" s="1"/>
  <c r="B2555" i="2" s="1"/>
  <c r="B2556" i="2" s="1"/>
  <c r="B2557" i="2" s="1"/>
  <c r="B2558" i="2" s="1"/>
  <c r="B2559" i="2" s="1"/>
  <c r="B2560" i="2" s="1"/>
  <c r="B2561" i="2" s="1"/>
  <c r="B2562" i="2" s="1"/>
  <c r="B2563" i="2" s="1"/>
  <c r="B2564" i="2" s="1"/>
  <c r="B2565" i="2" s="1"/>
  <c r="B2566" i="2" s="1"/>
  <c r="B2567" i="2" s="1"/>
  <c r="B2568" i="2" s="1"/>
  <c r="B2569" i="2" s="1"/>
  <c r="B2570" i="2" s="1"/>
  <c r="B2571" i="2" s="1"/>
  <c r="B2572" i="2" s="1"/>
  <c r="B2573" i="2" s="1"/>
  <c r="B2574" i="2" s="1"/>
  <c r="B2575" i="2" s="1"/>
  <c r="B2576" i="2" s="1"/>
  <c r="B2577" i="2" s="1"/>
  <c r="B2578" i="2" s="1"/>
  <c r="B2579" i="2" s="1"/>
  <c r="B2580" i="2" s="1"/>
  <c r="B2581" i="2" s="1"/>
  <c r="B2582" i="2" s="1"/>
  <c r="B2583" i="2" s="1"/>
  <c r="B2584" i="2" s="1"/>
  <c r="B2585" i="2" s="1"/>
  <c r="B2586" i="2" s="1"/>
  <c r="B2587" i="2" s="1"/>
  <c r="B2588" i="2" s="1"/>
  <c r="B2589" i="2" s="1"/>
  <c r="B2590" i="2" s="1"/>
  <c r="B2591" i="2" s="1"/>
  <c r="B2592" i="2" s="1"/>
  <c r="B2593" i="2" s="1"/>
  <c r="B2594" i="2" s="1"/>
  <c r="B2595" i="2" s="1"/>
  <c r="B2596" i="2" s="1"/>
  <c r="B2597" i="2" s="1"/>
  <c r="B2598" i="2" s="1"/>
  <c r="B2599" i="2" s="1"/>
  <c r="B2600" i="2" s="1"/>
  <c r="B2601" i="2" s="1"/>
  <c r="B2602" i="2" s="1"/>
  <c r="B2603" i="2" s="1"/>
  <c r="B2604" i="2" s="1"/>
  <c r="B2605" i="2" s="1"/>
  <c r="B2606" i="2" s="1"/>
  <c r="B2607" i="2" s="1"/>
  <c r="B2608" i="2" s="1"/>
  <c r="B2609" i="2" s="1"/>
  <c r="B2610" i="2" s="1"/>
  <c r="B2611" i="2" s="1"/>
  <c r="B2612" i="2" s="1"/>
  <c r="B2613" i="2" s="1"/>
  <c r="B2614" i="2" s="1"/>
  <c r="B2615" i="2" s="1"/>
  <c r="B2616" i="2" s="1"/>
  <c r="B2617" i="2" s="1"/>
  <c r="B2618" i="2" s="1"/>
  <c r="B2619" i="2" s="1"/>
  <c r="B2620" i="2" s="1"/>
  <c r="B2621" i="2" s="1"/>
  <c r="B2622" i="2" s="1"/>
  <c r="B2623" i="2" s="1"/>
  <c r="B2624" i="2" s="1"/>
  <c r="B2625" i="2" s="1"/>
  <c r="B2626" i="2" s="1"/>
  <c r="B2627" i="2" s="1"/>
  <c r="B2628" i="2" s="1"/>
  <c r="B2629" i="2" s="1"/>
  <c r="B2630" i="2" s="1"/>
  <c r="B2631" i="2" s="1"/>
  <c r="B2632" i="2" s="1"/>
  <c r="B2633" i="2" s="1"/>
  <c r="B2634" i="2" s="1"/>
  <c r="B2635" i="2" s="1"/>
  <c r="B2636" i="2" s="1"/>
  <c r="B2637" i="2" s="1"/>
  <c r="B2638" i="2" s="1"/>
  <c r="B2639" i="2" s="1"/>
  <c r="B2640" i="2" s="1"/>
  <c r="B2641" i="2" s="1"/>
  <c r="B2642" i="2" s="1"/>
  <c r="B2643" i="2" s="1"/>
  <c r="B2644" i="2" s="1"/>
  <c r="B2645" i="2" s="1"/>
  <c r="B2646" i="2" s="1"/>
  <c r="B2647" i="2" s="1"/>
  <c r="B2648" i="2" s="1"/>
  <c r="B2649" i="2" s="1"/>
  <c r="B2650" i="2" s="1"/>
  <c r="B2651" i="2" s="1"/>
  <c r="B2652" i="2" s="1"/>
  <c r="B2653" i="2" s="1"/>
  <c r="B2654" i="2" s="1"/>
  <c r="B2655" i="2" s="1"/>
  <c r="B2656" i="2" s="1"/>
  <c r="B2657" i="2" s="1"/>
  <c r="B2658" i="2" s="1"/>
  <c r="B2659" i="2" s="1"/>
  <c r="B2660" i="2" s="1"/>
  <c r="B2661" i="2" s="1"/>
  <c r="B2662" i="2" s="1"/>
  <c r="B2663" i="2" s="1"/>
  <c r="B2664" i="2" s="1"/>
  <c r="B2665" i="2" s="1"/>
  <c r="B2666" i="2" s="1"/>
  <c r="B2667" i="2" s="1"/>
  <c r="B2668" i="2" s="1"/>
  <c r="B2669" i="2" s="1"/>
  <c r="B2670" i="2" s="1"/>
  <c r="B2671" i="2" s="1"/>
  <c r="B2672" i="2" s="1"/>
  <c r="B2673" i="2" s="1"/>
  <c r="B2674" i="2" s="1"/>
  <c r="B2675" i="2" s="1"/>
  <c r="B2676" i="2" s="1"/>
  <c r="B2677" i="2" s="1"/>
  <c r="B2678" i="2" s="1"/>
  <c r="B2679" i="2" s="1"/>
  <c r="B2680" i="2" s="1"/>
  <c r="B2681" i="2" s="1"/>
  <c r="B2682" i="2" s="1"/>
  <c r="B2683" i="2" s="1"/>
  <c r="B2684" i="2" s="1"/>
  <c r="B2685" i="2" s="1"/>
  <c r="B2686" i="2" s="1"/>
  <c r="B2687" i="2" s="1"/>
  <c r="B2688" i="2" s="1"/>
  <c r="B2689" i="2" s="1"/>
  <c r="B2690" i="2" s="1"/>
  <c r="B2691" i="2" s="1"/>
  <c r="B2692" i="2" s="1"/>
  <c r="B2693" i="2" s="1"/>
  <c r="B2694" i="2" s="1"/>
  <c r="B2695" i="2" s="1"/>
  <c r="B2696" i="2" s="1"/>
  <c r="B2697" i="2" s="1"/>
  <c r="B2698" i="2" s="1"/>
  <c r="B2699" i="2" s="1"/>
  <c r="B2700" i="2" s="1"/>
  <c r="B2701" i="2" s="1"/>
  <c r="B2702" i="2" s="1"/>
  <c r="B2703" i="2" s="1"/>
  <c r="B2704" i="2" s="1"/>
  <c r="B2705" i="2" s="1"/>
  <c r="B2706" i="2" s="1"/>
  <c r="B2707" i="2" s="1"/>
  <c r="B2708" i="2" s="1"/>
  <c r="B2709" i="2" s="1"/>
  <c r="B2710" i="2" s="1"/>
  <c r="B2711" i="2" s="1"/>
  <c r="B2712" i="2" s="1"/>
  <c r="B2713" i="2" s="1"/>
  <c r="B2714" i="2" s="1"/>
  <c r="B2715" i="2" s="1"/>
  <c r="B2716" i="2" s="1"/>
  <c r="B2717" i="2" s="1"/>
  <c r="B2718" i="2" s="1"/>
  <c r="B2719" i="2" s="1"/>
  <c r="B2720" i="2" s="1"/>
  <c r="B2721" i="2" s="1"/>
  <c r="B2722" i="2" s="1"/>
  <c r="B2723" i="2" s="1"/>
  <c r="B2724" i="2" s="1"/>
  <c r="B2725" i="2" s="1"/>
  <c r="B2726" i="2" s="1"/>
  <c r="B2727" i="2" s="1"/>
  <c r="B2728" i="2" s="1"/>
  <c r="B2729" i="2" s="1"/>
  <c r="B2730" i="2" s="1"/>
  <c r="B2731" i="2" s="1"/>
  <c r="B2732" i="2" s="1"/>
  <c r="B2733" i="2" s="1"/>
  <c r="B2734" i="2" s="1"/>
  <c r="B2735" i="2" s="1"/>
  <c r="B2736" i="2" s="1"/>
  <c r="B2737" i="2" s="1"/>
  <c r="B2738" i="2" s="1"/>
  <c r="B2739" i="2" s="1"/>
  <c r="B2740" i="2" s="1"/>
  <c r="B2741" i="2" s="1"/>
  <c r="B2742" i="2" s="1"/>
  <c r="B2743" i="2" s="1"/>
  <c r="B2744" i="2" s="1"/>
  <c r="B2745" i="2" s="1"/>
  <c r="B2746" i="2" s="1"/>
  <c r="B2747" i="2" s="1"/>
  <c r="B2748" i="2" s="1"/>
  <c r="B2749" i="2" s="1"/>
  <c r="B2750" i="2" s="1"/>
  <c r="B2751" i="2" s="1"/>
  <c r="B2752" i="2" s="1"/>
  <c r="B2753" i="2" s="1"/>
  <c r="B2754" i="2" s="1"/>
  <c r="B2755" i="2" s="1"/>
  <c r="B2756" i="2" s="1"/>
  <c r="B2757" i="2" s="1"/>
  <c r="B2758" i="2" s="1"/>
  <c r="B2759" i="2" s="1"/>
  <c r="B2760" i="2" s="1"/>
  <c r="B2761" i="2" s="1"/>
  <c r="B2762" i="2" s="1"/>
  <c r="B2763" i="2" s="1"/>
  <c r="B2764" i="2" s="1"/>
  <c r="B2765" i="2" s="1"/>
  <c r="B2766" i="2" s="1"/>
  <c r="B2767" i="2" s="1"/>
  <c r="B2768" i="2" s="1"/>
  <c r="B2769" i="2" s="1"/>
  <c r="B2770" i="2" s="1"/>
  <c r="B2771" i="2" s="1"/>
  <c r="B2772" i="2" s="1"/>
  <c r="B2773" i="2" s="1"/>
  <c r="B2774" i="2" s="1"/>
  <c r="B2775" i="2" s="1"/>
  <c r="B2776" i="2" s="1"/>
  <c r="B2777" i="2" s="1"/>
  <c r="B2778" i="2" s="1"/>
  <c r="B2779" i="2" s="1"/>
  <c r="B2780" i="2" s="1"/>
  <c r="B2781" i="2" s="1"/>
  <c r="B2782" i="2" s="1"/>
  <c r="B2783" i="2" s="1"/>
  <c r="B2784" i="2" s="1"/>
  <c r="B2785" i="2" s="1"/>
  <c r="B2786" i="2" s="1"/>
  <c r="B2787" i="2" s="1"/>
  <c r="B2788" i="2" s="1"/>
  <c r="B2789" i="2" s="1"/>
  <c r="B2790" i="2" s="1"/>
  <c r="B2791" i="2" s="1"/>
  <c r="B2792" i="2" s="1"/>
  <c r="B2793" i="2" s="1"/>
  <c r="B2794" i="2" s="1"/>
  <c r="B2795" i="2" s="1"/>
  <c r="B2796" i="2" s="1"/>
  <c r="B2797" i="2" s="1"/>
  <c r="B2798" i="2" s="1"/>
  <c r="B2799" i="2" s="1"/>
  <c r="B2800" i="2" s="1"/>
  <c r="B2801" i="2" s="1"/>
  <c r="B2802" i="2" s="1"/>
  <c r="B2803" i="2" s="1"/>
  <c r="B2804" i="2" s="1"/>
  <c r="B2805" i="2" s="1"/>
  <c r="B2806" i="2" s="1"/>
  <c r="B2807" i="2" s="1"/>
  <c r="B2808" i="2" s="1"/>
  <c r="B2809" i="2" s="1"/>
  <c r="B2810" i="2" s="1"/>
  <c r="B2811" i="2" s="1"/>
  <c r="B2812" i="2" s="1"/>
  <c r="B2813" i="2" s="1"/>
  <c r="B2814" i="2" s="1"/>
  <c r="B2815" i="2" s="1"/>
  <c r="B2816" i="2" s="1"/>
  <c r="B2817" i="2" s="1"/>
  <c r="B2818" i="2" s="1"/>
  <c r="B2819" i="2" s="1"/>
  <c r="B2820" i="2" s="1"/>
  <c r="B2821" i="2" s="1"/>
  <c r="B2822" i="2" s="1"/>
  <c r="B2823" i="2" s="1"/>
  <c r="B2824" i="2" s="1"/>
  <c r="B2825" i="2" s="1"/>
  <c r="B2826" i="2" s="1"/>
  <c r="B2827" i="2" s="1"/>
  <c r="B2828" i="2" s="1"/>
  <c r="B2829" i="2" s="1"/>
  <c r="B2830" i="2" s="1"/>
  <c r="B2831" i="2" s="1"/>
  <c r="B2832" i="2" s="1"/>
  <c r="B2833" i="2" s="1"/>
  <c r="B2834" i="2" s="1"/>
  <c r="B2835" i="2" s="1"/>
  <c r="B2836" i="2" s="1"/>
  <c r="B2837" i="2" s="1"/>
  <c r="B2838" i="2" s="1"/>
  <c r="B2839" i="2" s="1"/>
  <c r="B2840" i="2" s="1"/>
  <c r="B2841" i="2" s="1"/>
  <c r="B2842" i="2" s="1"/>
  <c r="B2843" i="2" s="1"/>
  <c r="B2844" i="2" s="1"/>
  <c r="B2845" i="2" s="1"/>
  <c r="B2846" i="2" s="1"/>
  <c r="B2847" i="2" s="1"/>
  <c r="B2848" i="2" s="1"/>
  <c r="B2849" i="2" s="1"/>
  <c r="B2850" i="2" s="1"/>
  <c r="B2851" i="2" s="1"/>
  <c r="B2852" i="2" s="1"/>
  <c r="B2853" i="2" s="1"/>
  <c r="B2854" i="2" s="1"/>
  <c r="B2855" i="2" s="1"/>
  <c r="B2856" i="2" s="1"/>
  <c r="B2857" i="2" s="1"/>
  <c r="B2858" i="2" s="1"/>
  <c r="B2859" i="2" s="1"/>
  <c r="B2860" i="2" s="1"/>
  <c r="B2861" i="2" s="1"/>
  <c r="B2862" i="2" s="1"/>
  <c r="B2863" i="2" s="1"/>
  <c r="B2864" i="2" s="1"/>
  <c r="B2865" i="2" s="1"/>
  <c r="B2866" i="2" s="1"/>
  <c r="B2867" i="2" s="1"/>
  <c r="B2868" i="2" s="1"/>
  <c r="B2869" i="2" s="1"/>
  <c r="B2870" i="2" s="1"/>
  <c r="B2871" i="2" s="1"/>
  <c r="B2872" i="2" s="1"/>
  <c r="B2873" i="2" s="1"/>
  <c r="B2874" i="2" s="1"/>
  <c r="B2875" i="2" s="1"/>
  <c r="B2876" i="2" s="1"/>
  <c r="B2877" i="2" s="1"/>
  <c r="B2878" i="2" s="1"/>
  <c r="B2879" i="2" s="1"/>
  <c r="B2880" i="2" s="1"/>
  <c r="B2881" i="2" s="1"/>
  <c r="B2882" i="2" s="1"/>
  <c r="B2883" i="2" s="1"/>
  <c r="B2884" i="2" s="1"/>
  <c r="B2885" i="2" s="1"/>
  <c r="B2886" i="2" s="1"/>
  <c r="B2887" i="2" s="1"/>
  <c r="B2888" i="2" s="1"/>
  <c r="B2889" i="2" s="1"/>
  <c r="B2890" i="2" s="1"/>
  <c r="B2891" i="2" s="1"/>
  <c r="B2892" i="2" s="1"/>
  <c r="B2893" i="2" s="1"/>
  <c r="B2894" i="2" s="1"/>
  <c r="B2895" i="2" s="1"/>
  <c r="B2896" i="2" s="1"/>
  <c r="B2897" i="2" s="1"/>
  <c r="B2898" i="2" s="1"/>
  <c r="B2899" i="2" s="1"/>
  <c r="B2900" i="2" s="1"/>
  <c r="B2901" i="2" s="1"/>
  <c r="B2902" i="2" s="1"/>
  <c r="B2903" i="2" s="1"/>
  <c r="B2904" i="2" s="1"/>
  <c r="B2905" i="2" s="1"/>
  <c r="B2906" i="2" s="1"/>
  <c r="B2907" i="2" s="1"/>
  <c r="B2908" i="2" s="1"/>
  <c r="B2909" i="2" s="1"/>
  <c r="B2910" i="2" s="1"/>
  <c r="B2911" i="2" s="1"/>
  <c r="B2912" i="2" s="1"/>
  <c r="B2913" i="2" s="1"/>
  <c r="B2914" i="2" s="1"/>
  <c r="B2915" i="2" s="1"/>
  <c r="B2916" i="2" s="1"/>
  <c r="B2917" i="2" s="1"/>
  <c r="B2918" i="2" s="1"/>
  <c r="B2919" i="2" s="1"/>
  <c r="B2920" i="2" s="1"/>
  <c r="B2921" i="2" s="1"/>
  <c r="B2922" i="2" s="1"/>
  <c r="B2923" i="2" s="1"/>
  <c r="B2924" i="2" s="1"/>
  <c r="B2925" i="2" s="1"/>
  <c r="B2926" i="2" s="1"/>
  <c r="B2927" i="2" s="1"/>
  <c r="B2928" i="2" s="1"/>
  <c r="B2929" i="2" s="1"/>
  <c r="B2930" i="2" s="1"/>
  <c r="B2931" i="2" s="1"/>
  <c r="B2932" i="2" s="1"/>
  <c r="B2933" i="2" s="1"/>
  <c r="B2934" i="2" s="1"/>
  <c r="B2935" i="2" s="1"/>
  <c r="B2936" i="2" s="1"/>
  <c r="B2937" i="2" s="1"/>
  <c r="B2938" i="2" s="1"/>
  <c r="B2939" i="2" s="1"/>
  <c r="B2940" i="2" s="1"/>
  <c r="B2941" i="2" s="1"/>
  <c r="B2942" i="2" s="1"/>
  <c r="B2943" i="2" s="1"/>
  <c r="B2944" i="2" s="1"/>
  <c r="B2945" i="2" s="1"/>
  <c r="B2946" i="2" s="1"/>
  <c r="B2947" i="2" s="1"/>
  <c r="B2948" i="2" s="1"/>
  <c r="B2949" i="2" s="1"/>
  <c r="B2950" i="2" s="1"/>
  <c r="B2951" i="2" s="1"/>
  <c r="B2952" i="2" s="1"/>
  <c r="B2953" i="2" s="1"/>
  <c r="B2954" i="2" s="1"/>
  <c r="B2955" i="2" s="1"/>
  <c r="B2956" i="2" s="1"/>
  <c r="B2957" i="2" s="1"/>
  <c r="B2958" i="2" s="1"/>
  <c r="B2959" i="2" s="1"/>
  <c r="B2960" i="2" s="1"/>
  <c r="B2961" i="2" s="1"/>
  <c r="B2962" i="2" s="1"/>
  <c r="B2963" i="2" s="1"/>
  <c r="B2964" i="2" s="1"/>
  <c r="B2965" i="2" s="1"/>
  <c r="B2966" i="2" s="1"/>
  <c r="B2967" i="2" s="1"/>
  <c r="B2968" i="2" s="1"/>
  <c r="B2969" i="2" s="1"/>
  <c r="B2970" i="2" s="1"/>
  <c r="B2971" i="2" s="1"/>
  <c r="B2972" i="2" s="1"/>
  <c r="B2973" i="2" s="1"/>
  <c r="B2974" i="2" s="1"/>
  <c r="B2975" i="2" s="1"/>
  <c r="B2976" i="2" s="1"/>
  <c r="B2977" i="2" s="1"/>
  <c r="B2978" i="2" s="1"/>
  <c r="B2979" i="2" s="1"/>
  <c r="B2980" i="2" s="1"/>
  <c r="B2981" i="2" s="1"/>
  <c r="B2982" i="2" s="1"/>
  <c r="B2983" i="2" s="1"/>
  <c r="B2984" i="2" s="1"/>
  <c r="B2985" i="2" s="1"/>
  <c r="B2986" i="2" s="1"/>
  <c r="B2987" i="2" s="1"/>
  <c r="B2988" i="2" s="1"/>
  <c r="B2989" i="2" s="1"/>
  <c r="B2990" i="2" s="1"/>
  <c r="B2991" i="2" s="1"/>
  <c r="B2992" i="2" s="1"/>
  <c r="B2993" i="2" s="1"/>
  <c r="B2994" i="2" s="1"/>
  <c r="B2995" i="2" s="1"/>
  <c r="B2996" i="2" s="1"/>
  <c r="B2997" i="2" s="1"/>
  <c r="B2998" i="2" s="1"/>
  <c r="B2999" i="2" s="1"/>
  <c r="B3000" i="2" s="1"/>
  <c r="B3001" i="2" s="1"/>
  <c r="B3002" i="2" s="1"/>
  <c r="B3003" i="2" s="1"/>
  <c r="B3004" i="2" s="1"/>
  <c r="B10" i="8" s="1" a="1"/>
  <c r="F20" i="11" l="1"/>
  <c r="D20" i="11"/>
  <c r="H20" i="11"/>
  <c r="D18" i="11"/>
  <c r="H14" i="11"/>
  <c r="F14" i="11"/>
  <c r="H16" i="11"/>
  <c r="H18" i="11"/>
  <c r="D22" i="11"/>
  <c r="D30" i="11" s="1"/>
  <c r="F22" i="11"/>
  <c r="F30" i="11" s="1"/>
  <c r="H22" i="11"/>
  <c r="H30" i="11" s="1"/>
  <c r="D16" i="11"/>
  <c r="F16" i="11"/>
  <c r="F18" i="11"/>
  <c r="D7" i="8" a="1"/>
  <c r="D7" i="8" s="1"/>
  <c r="D14" i="11"/>
  <c r="B10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<sst xmlns="http://schemas.openxmlformats.org/spreadsheetml/2006/main" count="5122" uniqueCount="558">
  <si>
    <t xml:space="preserve">Appartement </t>
  </si>
  <si>
    <t>Plateau Dokui</t>
  </si>
  <si>
    <t>Abatta</t>
  </si>
  <si>
    <t xml:space="preserve">Nyangon Nord </t>
  </si>
  <si>
    <t xml:space="preserve">Etage </t>
  </si>
  <si>
    <t>Escalier</t>
  </si>
  <si>
    <t>RDC</t>
  </si>
  <si>
    <t xml:space="preserve">Magiser </t>
  </si>
  <si>
    <t xml:space="preserve">Compagnie </t>
  </si>
  <si>
    <t>Communication (Fibre optique, téléphone)</t>
  </si>
  <si>
    <t xml:space="preserve">Appartment </t>
  </si>
  <si>
    <t xml:space="preserve">Magasin </t>
  </si>
  <si>
    <t>Villa</t>
  </si>
  <si>
    <t xml:space="preserve">Type de Lot </t>
  </si>
  <si>
    <t>Type d'Exploitation</t>
  </si>
  <si>
    <t>Location</t>
  </si>
  <si>
    <t>Meublé</t>
  </si>
  <si>
    <t xml:space="preserve">Site </t>
  </si>
  <si>
    <t>Résidence SEVE</t>
  </si>
  <si>
    <t>Résidence MAGISER</t>
  </si>
  <si>
    <t xml:space="preserve">Désignation du Lot </t>
  </si>
  <si>
    <t>Magasin</t>
  </si>
  <si>
    <t>NA</t>
  </si>
  <si>
    <t xml:space="preserve">Mode de Paiement </t>
  </si>
  <si>
    <t xml:space="preserve">Virement </t>
  </si>
  <si>
    <t xml:space="preserve">Chèque </t>
  </si>
  <si>
    <t>xxxx</t>
  </si>
  <si>
    <t>xxxxx</t>
  </si>
  <si>
    <t>Id#</t>
  </si>
  <si>
    <t xml:space="preserve">Commentaires /Notes  </t>
  </si>
  <si>
    <t xml:space="preserve">Début Période
((jj/mm/aa) </t>
  </si>
  <si>
    <t xml:space="preserve">Fin Période 
(jj/mm/aa) </t>
  </si>
  <si>
    <t>Date Début</t>
  </si>
  <si>
    <t>Date Fin</t>
  </si>
  <si>
    <t xml:space="preserve">Inclure commentaire </t>
  </si>
  <si>
    <t>Commentaires/Notes Inclus</t>
  </si>
  <si>
    <t>Oui</t>
  </si>
  <si>
    <t>Non</t>
  </si>
  <si>
    <t>Helper_Notes</t>
  </si>
  <si>
    <t>C/N</t>
  </si>
  <si>
    <t>SeveInvest</t>
  </si>
  <si>
    <t>Identifiant Dépense</t>
  </si>
  <si>
    <t>Date d'Enregistrement de la Dépense</t>
  </si>
  <si>
    <t xml:space="preserve">Date de la Dépense 
(jj/mm/aa) </t>
  </si>
  <si>
    <t>Société Débitrice</t>
  </si>
  <si>
    <t>Site Concerné</t>
  </si>
  <si>
    <t>Identifiant Recette</t>
  </si>
  <si>
    <t xml:space="preserve">Date de la Recette
(jj/mm/aa) </t>
  </si>
  <si>
    <t>Montant de la Recette
(FCFA)</t>
  </si>
  <si>
    <t>Date d'Enregistrement de la Recette</t>
  </si>
  <si>
    <t>Montant de la Dépense 
(FCFA)</t>
  </si>
  <si>
    <t xml:space="preserve">Catégorie de la Dépense </t>
  </si>
  <si>
    <t xml:space="preserve">Consommation Eau </t>
  </si>
  <si>
    <t>Consommation Électricité</t>
  </si>
  <si>
    <t>Blanchisserie</t>
  </si>
  <si>
    <t xml:space="preserve">Consommables / Produits Entretiens </t>
  </si>
  <si>
    <t xml:space="preserve">Abonnement Canal Plus </t>
  </si>
  <si>
    <t>Marketing &amp; Publicité (Burida &amp; autres)</t>
  </si>
  <si>
    <t xml:space="preserve">Taxes Municipales </t>
  </si>
  <si>
    <t>Taxes Foncières</t>
  </si>
  <si>
    <t xml:space="preserve">Assurances </t>
  </si>
  <si>
    <t>Taxes Police</t>
  </si>
  <si>
    <t>Divers/Autres</t>
  </si>
  <si>
    <t>Categorie de Depenses</t>
  </si>
  <si>
    <t xml:space="preserve">Mode Paiement Dépense </t>
  </si>
  <si>
    <t>Mode Paiement Recette</t>
  </si>
  <si>
    <t>Période d'impression - Date d'Enregistrement des Dépenses</t>
  </si>
  <si>
    <t>Période d'impression - Date d'Enregistrement des Recettes</t>
  </si>
  <si>
    <t>Description/Commentaires/Notes</t>
  </si>
  <si>
    <t>Description/ Commentaires/Notes</t>
  </si>
  <si>
    <t>Paiement SeveInvest à  Magiser</t>
  </si>
  <si>
    <t>Paiement Magiser à  SeveInvest</t>
  </si>
  <si>
    <t xml:space="preserve">Inclure Commentaires </t>
  </si>
  <si>
    <t>Transport</t>
  </si>
  <si>
    <t>SEVE</t>
  </si>
  <si>
    <t>MAGISER</t>
  </si>
  <si>
    <t>Dokui</t>
  </si>
  <si>
    <t>Niangon</t>
  </si>
  <si>
    <t xml:space="preserve">Site Revenus </t>
  </si>
  <si>
    <t>Sites - Depenses</t>
  </si>
  <si>
    <t>Cabinet Fiscal/RH/Juridique</t>
  </si>
  <si>
    <t xml:space="preserve">Main d'Oeuvres / Réparations </t>
  </si>
  <si>
    <t>Inclure Commentaires Dépenses</t>
  </si>
  <si>
    <t xml:space="preserve">Total Recettes </t>
  </si>
  <si>
    <t xml:space="preserve">SeveInvest </t>
  </si>
  <si>
    <t>Encaisse Nette Prévue</t>
  </si>
  <si>
    <t>Période d'impression - Dates d'Enregistrement</t>
  </si>
  <si>
    <t>Groupe</t>
  </si>
  <si>
    <t>(1) Les espèces relatives aux paiements de Magiser à SeveInvest et de SeveInvest à Magiser sont considérées comme ayant été sorties de la caisse.</t>
  </si>
  <si>
    <t xml:space="preserve">Espèce - Hors Caisse </t>
  </si>
  <si>
    <t xml:space="preserve">Espèce - Caisse </t>
  </si>
  <si>
    <t xml:space="preserve">Dépenses - Payées Hors Groupe - en Espèces Caisse </t>
  </si>
  <si>
    <t>Salaires</t>
  </si>
  <si>
    <t>Recettes - Reçues en Espèces Hors Caisse</t>
  </si>
  <si>
    <t>Recettes - Reçues en Espèces Caisse</t>
  </si>
  <si>
    <t xml:space="preserve">Recettes - Reçues par Virements </t>
  </si>
  <si>
    <t>Recettes - Reçues par Chèques</t>
  </si>
  <si>
    <r>
      <t>Paiements Magiser à  SeveInvest - en Espèces Caisse</t>
    </r>
    <r>
      <rPr>
        <b/>
        <i/>
        <vertAlign val="superscript"/>
        <sz val="14"/>
        <color theme="1"/>
        <rFont val="Calibri"/>
        <family val="2"/>
        <scheme val="minor"/>
      </rPr>
      <t>(1)</t>
    </r>
    <r>
      <rPr>
        <b/>
        <sz val="14"/>
        <color theme="1"/>
        <rFont val="Calibri"/>
        <family val="2"/>
        <scheme val="minor"/>
      </rPr>
      <t xml:space="preserve"> </t>
    </r>
  </si>
  <si>
    <r>
      <t xml:space="preserve">Paiements SeveInvest à  Magiser - en Espèces Caisse </t>
    </r>
    <r>
      <rPr>
        <b/>
        <i/>
        <vertAlign val="superscript"/>
        <sz val="14"/>
        <color theme="1"/>
        <rFont val="Calibri"/>
        <family val="2"/>
        <scheme val="minor"/>
      </rPr>
      <t>(1)</t>
    </r>
  </si>
  <si>
    <t>Molibety Center</t>
  </si>
  <si>
    <t>Divers/Autre</t>
  </si>
  <si>
    <t xml:space="preserve">Inclure Commentaires Recettes  </t>
  </si>
  <si>
    <t xml:space="preserve">Molibety Center </t>
  </si>
  <si>
    <t>MC-Suite 1</t>
  </si>
  <si>
    <t>MC-Suite 2</t>
  </si>
  <si>
    <t>MC-Suite 3</t>
  </si>
  <si>
    <t>MC-Suite 4</t>
  </si>
  <si>
    <t>MC-Suite 5</t>
  </si>
  <si>
    <t>MC-Suite 6</t>
  </si>
  <si>
    <t>MC-Suite 7</t>
  </si>
  <si>
    <t>MC-Suite 8</t>
  </si>
  <si>
    <t>MC-Suite 9</t>
  </si>
  <si>
    <t>MC-Suite 10</t>
  </si>
  <si>
    <t>MC-Suite 11</t>
  </si>
  <si>
    <t>MC-Suite 12</t>
  </si>
  <si>
    <t>MC-Suite 13</t>
  </si>
  <si>
    <t>MC-Suite 14</t>
  </si>
  <si>
    <t>MC-Suite 15</t>
  </si>
  <si>
    <t>MC-Suite 16</t>
  </si>
  <si>
    <t>MC-CHBR 1</t>
  </si>
  <si>
    <t>MC-CHBR 2</t>
  </si>
  <si>
    <t>MC-CHBR 3</t>
  </si>
  <si>
    <t>MC-CHBR 4</t>
  </si>
  <si>
    <t>MC-CHBR 5</t>
  </si>
  <si>
    <t>MC-CHBR 6</t>
  </si>
  <si>
    <t>MC-CHBR 7</t>
  </si>
  <si>
    <t>MC-CHBR 8</t>
  </si>
  <si>
    <t>MC-Mag-Pharmacie</t>
  </si>
  <si>
    <t>MC-Mag-SGBCI</t>
  </si>
  <si>
    <t>MC-Mag-Boulangerie</t>
  </si>
  <si>
    <t>MC-Mag-Monfou</t>
  </si>
  <si>
    <t>MC-Mag-Veterinaire</t>
  </si>
  <si>
    <t>MC-Mag-CIE</t>
  </si>
  <si>
    <t>MC-Mag-Nymat</t>
  </si>
  <si>
    <t xml:space="preserve">MC-Mag-YAF Services </t>
  </si>
  <si>
    <t>Avance sur réservation / Suite de 30,000 fr / Reste 15,000f</t>
  </si>
  <si>
    <t>Solde sur réservation de suite de 30,000f fait le 29/07 (Avance donné auparavant 20,000f)</t>
  </si>
  <si>
    <t>Solde sur réservation de suite de 25,000f fait le 29/07 (Avance donné auparavant 15,000f)</t>
  </si>
  <si>
    <t>Solde sur réservation de chbre de 20,000f fait le 29/07 (Avance donné auparavant 15,000f)</t>
  </si>
  <si>
    <t>Solde sur réservation / 240806_Rev_MC_10</t>
  </si>
  <si>
    <t>Salaire Ménage</t>
  </si>
  <si>
    <t>Salaire Sécurité</t>
  </si>
  <si>
    <t>Salaire staff résidence</t>
  </si>
  <si>
    <t>Salaire Manager</t>
  </si>
  <si>
    <t>Facture sécurité</t>
  </si>
  <si>
    <t>Paiement Carburant Gpe Electrogène</t>
  </si>
  <si>
    <t>Commission encaissemnt loyer+meublée</t>
  </si>
  <si>
    <t>Compte djamo pour action commerciale</t>
  </si>
  <si>
    <t>Signature du régistre</t>
  </si>
  <si>
    <t>Dépôt de chèque à MAGISER</t>
  </si>
  <si>
    <t>Agent du ministère de la salubrité</t>
  </si>
  <si>
    <t>Plus achat petit dej</t>
  </si>
  <si>
    <t>Pour achat produit d'entretien et petit dej</t>
  </si>
  <si>
    <t>Frais de retrait loyer MONFOU</t>
  </si>
  <si>
    <t>Direction départementale Tourisme</t>
  </si>
  <si>
    <t>Trismtrielle / Juillet Août Septembre</t>
  </si>
  <si>
    <t>Pour burida</t>
  </si>
  <si>
    <t>Forfait pour achat / petit dej</t>
  </si>
  <si>
    <t>Entretien extincteur</t>
  </si>
  <si>
    <t xml:space="preserve"> </t>
  </si>
  <si>
    <t>Après reunion du 28/08/24</t>
  </si>
  <si>
    <t>Dépannage TNT</t>
  </si>
  <si>
    <t>Achat de pile pour les télécommandes</t>
  </si>
  <si>
    <t>Signature du registre</t>
  </si>
  <si>
    <t>CIE</t>
  </si>
  <si>
    <t>Loyer de juillet 2024</t>
  </si>
  <si>
    <t>Loyer Septembre / Impayé  mois d'août 2024</t>
  </si>
  <si>
    <t>Pour le numéro MTN</t>
  </si>
  <si>
    <t>Entretien surpresseur</t>
  </si>
  <si>
    <t>Avance sur pas de porte Magasin pris par Mme Sanogo</t>
  </si>
  <si>
    <t>Réservation 1 mois à partir du 20/09 ( réduction appliquée)</t>
  </si>
  <si>
    <t>Commission sur encaissement / Manager</t>
  </si>
  <si>
    <t>Transport 2 plateaux /point de recettes et dépenses</t>
  </si>
  <si>
    <t>Achat carburant groupe electrogène</t>
  </si>
  <si>
    <t>Vaccin demandé par le ministère de la santé</t>
  </si>
  <si>
    <t>Dépôt de chèque à Magiser</t>
  </si>
  <si>
    <t>Paiement facture CIE</t>
  </si>
  <si>
    <t>Pour le numéro Orange</t>
  </si>
  <si>
    <t>Dépannage plomberie C05</t>
  </si>
  <si>
    <t>Dépôt de chèque à MAGISER (boulangerie)</t>
  </si>
  <si>
    <t>Achat cable ethernet</t>
  </si>
  <si>
    <t>Retrait fiche de demande d'autorisation Dpt Tourisme</t>
  </si>
  <si>
    <t>Achat pain pour petit dej</t>
  </si>
  <si>
    <t>Réparation serrure placard C07</t>
  </si>
  <si>
    <t>Depôt compte djamo / pub sur compte fcbk</t>
  </si>
  <si>
    <t>Signature et tranport régistre</t>
  </si>
  <si>
    <t>Plomberie/ chauffe eau</t>
  </si>
  <si>
    <t>Signature registre</t>
  </si>
  <si>
    <t>Staff résidence</t>
  </si>
  <si>
    <t>Sécurité</t>
  </si>
  <si>
    <t>Entretien ménage</t>
  </si>
  <si>
    <t>Manager</t>
  </si>
  <si>
    <t>Commission sur encaissement</t>
  </si>
  <si>
    <t>Sécurité/gardiennage</t>
  </si>
  <si>
    <t>Achat de carburant</t>
  </si>
  <si>
    <t>Achat de pain pour le petit dej</t>
  </si>
  <si>
    <t>Numéro orange</t>
  </si>
  <si>
    <t>Numéro mtn</t>
  </si>
  <si>
    <t xml:space="preserve">Client M Cherif/ complément de 3 jours sur les 30 jours pris </t>
  </si>
  <si>
    <t>Achat DPN (4500f) 2 ampoules (3000f) MD (3000f)</t>
  </si>
  <si>
    <t xml:space="preserve">Achat de thermostat / chauffage </t>
  </si>
  <si>
    <t>Eclairage escalier de la résidence</t>
  </si>
  <si>
    <t>Thermostat du chauffe eau</t>
  </si>
  <si>
    <t>Achat de deux (2) balaies</t>
  </si>
  <si>
    <t>Achat produits d'entretiens /petit dej et transport</t>
  </si>
  <si>
    <t xml:space="preserve">Sécurité </t>
  </si>
  <si>
    <t>Staff manager</t>
  </si>
  <si>
    <t>Ref 162895534/1625405541</t>
  </si>
  <si>
    <t>Serrure porte du rez de chaussée</t>
  </si>
  <si>
    <t>Dépôt compte djamo pour piblicité sur facebook</t>
  </si>
  <si>
    <t>Paiment facture CIE 20A/60A</t>
  </si>
  <si>
    <t>Dotation téléphonique / 0713915503</t>
  </si>
  <si>
    <t>Dotation téléphonique / 0596714795</t>
  </si>
  <si>
    <t>Achat de pain petit dej</t>
  </si>
  <si>
    <t>Dépôt de chèque à magiser</t>
  </si>
  <si>
    <t xml:space="preserve">Avance sur réservation / Reste 35,000frs </t>
  </si>
  <si>
    <t>Solde réservation du 18 / 241118_Rev_MC_161</t>
  </si>
  <si>
    <t>Remboursement frais de séjour client suite 03/ Pb d'électricité</t>
  </si>
  <si>
    <t>Octobre/Novembre/Décembre</t>
  </si>
  <si>
    <t>Serrure porte du sous-sol</t>
  </si>
  <si>
    <t>Retrait chèque et Code QR Orange</t>
  </si>
  <si>
    <t>Avance sur réservation pour 1 jour/ reste 10000</t>
  </si>
  <si>
    <t>Avance sur reservation pour 3 jours / Reste 55000f</t>
  </si>
  <si>
    <t>Solde pour 4 mois ( de Septembre à Décembre) Annulé</t>
  </si>
  <si>
    <t>Serrure magasin sous escalier</t>
  </si>
  <si>
    <t>Loyer Mois Aout, Octobre et réliquat 10000f Novembre</t>
  </si>
  <si>
    <t>Service entretien</t>
  </si>
  <si>
    <t>Service gardiennage</t>
  </si>
  <si>
    <t>achat de câbles</t>
  </si>
  <si>
    <t>Facture gardiennage</t>
  </si>
  <si>
    <t>Entretien du surpresseur</t>
  </si>
  <si>
    <t xml:space="preserve">Achat de pain </t>
  </si>
  <si>
    <t>241125_Rev_MC_176/ Changement de suite 13 à 12/ Annulation réserv C03/ Solde de 55000frs sur 90000frs</t>
  </si>
  <si>
    <t>Chèque reçu de 1 500 000 F remis à Valérie pour le compte SEVEINVESTISSEMENT/ Espèces de 500 000 F reçu de Valérie.</t>
  </si>
  <si>
    <t>Règlement impayés mois de septembre, octobre, novembre et décembre 2024</t>
  </si>
  <si>
    <t>Partage de flyers mairie d'Anyama</t>
  </si>
  <si>
    <t>Renouvellement de fiche de police</t>
  </si>
  <si>
    <t>Partage de flyers mairie d'Abobo</t>
  </si>
  <si>
    <t>Dépôt de chèque à SeveInvestissements</t>
  </si>
  <si>
    <t>Retrait  de documents pour l'autorisation Ministère du Tourisme aux 2 plateaux</t>
  </si>
  <si>
    <t>Achat de bouton poussoir</t>
  </si>
  <si>
    <t>Achat de cloison et filasse /travaux carreaux</t>
  </si>
  <si>
    <t>Dotation téléphonique</t>
  </si>
  <si>
    <t>Entretiens 3 splits</t>
  </si>
  <si>
    <t>Paiement demande d'autorisation Ministère du Tourisme</t>
  </si>
  <si>
    <t>Frais de dossiers</t>
  </si>
  <si>
    <t xml:space="preserve">Transport et réparation / Fuite d'eau C 4- </t>
  </si>
  <si>
    <t>Achat de ciment blanc</t>
  </si>
  <si>
    <t>Retrait code QR / Fiche d'enregistrement</t>
  </si>
  <si>
    <t xml:space="preserve">Rétrait de bon de caisse/ Contrat de pharmacien </t>
  </si>
  <si>
    <t>Règlement impayés mois de Novembre et décemebre/ 241127_Rev_MC_183</t>
  </si>
  <si>
    <t>Avance donnée sur 102000f reste 72000frs</t>
  </si>
  <si>
    <t>Avance donée sur 60000fr reste 35000frs</t>
  </si>
  <si>
    <t>10% de réduction bonne année</t>
  </si>
  <si>
    <t>10% DE réduction bonne année</t>
  </si>
  <si>
    <t>10%de réductopn bonne année</t>
  </si>
  <si>
    <t>Produits d'entrettien+pit dejeuner</t>
  </si>
  <si>
    <t>Transport pou signature registre; Police</t>
  </si>
  <si>
    <t>Soudure d"une citerne d'eau</t>
  </si>
  <si>
    <t>Achat pain pour pt dejeuner</t>
  </si>
  <si>
    <t>FACTURE cie; P2RIODE 12/2024</t>
  </si>
  <si>
    <t>Facture CIE Période 12/2024</t>
  </si>
  <si>
    <t>Achat de deux seaux récipient</t>
  </si>
  <si>
    <t>Achat de 04 paires de sandalle pour les chambres</t>
  </si>
  <si>
    <t>Trois nuitées</t>
  </si>
  <si>
    <t>SODECI Péride Sept oct nov 2024</t>
  </si>
  <si>
    <t>TRASPORT VERS LA POLICE</t>
  </si>
  <si>
    <t>PETITS DEJEUNERS</t>
  </si>
  <si>
    <t>Confection de 250 CARTES DE POLICE</t>
  </si>
  <si>
    <t>SALAIRE AGENT DE SECURITE</t>
  </si>
  <si>
    <t>BURIDA</t>
  </si>
  <si>
    <t>RECEPTIONNISTE KIMOU GRACE</t>
  </si>
  <si>
    <t>RECEPTIONNISTE BEDI CARINE</t>
  </si>
  <si>
    <t>ENTRETIEN DES CHAMBRES , AICHA KEIPO</t>
  </si>
  <si>
    <t>ENYRTIENDES CHAMBRES CHERIF MASSANDJE</t>
  </si>
  <si>
    <t>VILGILE SEYDOU</t>
  </si>
  <si>
    <t>TRAVAUX DE CONSOLIDATION D'UNE DALLE</t>
  </si>
  <si>
    <t>reduction 10%</t>
  </si>
  <si>
    <t>reduction pour un client fidel</t>
  </si>
  <si>
    <t xml:space="preserve">SERVICE D'ENTRETIENS </t>
  </si>
  <si>
    <t xml:space="preserve">reduction pour un client fidel </t>
  </si>
  <si>
    <t xml:space="preserve">TRAVAUX DES REPARATION DES CHAMBRES </t>
  </si>
  <si>
    <t xml:space="preserve">ACHAT DE GASOIL </t>
  </si>
  <si>
    <t>POLICE Signature Registre</t>
  </si>
  <si>
    <t>ENTRETIEN DES CHAMBRES, CHERIF MASSANDJE</t>
  </si>
  <si>
    <t>ENTRETIEN DES CHAMBRES, AICHA KEIPO</t>
  </si>
  <si>
    <t xml:space="preserve">TRANSFERT D'UNITE MTN ET ORANGE </t>
  </si>
  <si>
    <t xml:space="preserve">PRESSING DIEU CONFIRME </t>
  </si>
  <si>
    <t>ACHAT ET REPARATION DU COMPTEUR DE LASODECI</t>
  </si>
  <si>
    <t>facture CIE</t>
  </si>
  <si>
    <t xml:space="preserve">MAIN D'ŒUVRE ELECTRICITE </t>
  </si>
  <si>
    <t>MATERIEL D'ELECTRICITE</t>
  </si>
  <si>
    <t>ENTRETIEN DES CHAMBRE, AICHA KEIPO</t>
  </si>
  <si>
    <t>ENTRETIEN DES CHAMBRE, CHERIF MASSANDJE</t>
  </si>
  <si>
    <t xml:space="preserve">TRANSPORT DE LA SIGNATURE DU REGISTRE </t>
  </si>
  <si>
    <t>SIGNATURE DU REGISTRE DE POLICE</t>
  </si>
  <si>
    <t>visite technique du supresseur d'eau</t>
  </si>
  <si>
    <t>visite et entretien d'extincteur</t>
  </si>
  <si>
    <t xml:space="preserve">frais de depot wave </t>
  </si>
  <si>
    <t xml:space="preserve">PRODUITS D'ETRETIENT ET PETIT DEJEUNER </t>
  </si>
  <si>
    <t>ENTRETIEN DE CHAMBRE, Yasmine</t>
  </si>
  <si>
    <t>ENTRETIEN DE CHAMBRE, aicha keipo</t>
  </si>
  <si>
    <t xml:space="preserve">VIGILE SEYDOU </t>
  </si>
  <si>
    <t>RECEPTIONNISTE, KIMOU ESTHER</t>
  </si>
  <si>
    <t>RECEPTIONNISTE, BEDI CARINE</t>
  </si>
  <si>
    <t>TRANSPORT D'ELECTRICIEN</t>
  </si>
  <si>
    <t xml:space="preserve">abonnement internet orange wifi </t>
  </si>
  <si>
    <t>equipement de materiels camera</t>
  </si>
  <si>
    <t>transport du technicien de video surveillance</t>
  </si>
  <si>
    <t xml:space="preserve">paiement de bougie </t>
  </si>
  <si>
    <t>transport et signature du registre</t>
  </si>
  <si>
    <t>livraison des recu de la residence</t>
  </si>
  <si>
    <t>frais et droits au artiste</t>
  </si>
  <si>
    <t>reservation du 15/08/25 av: 30000f reste: 30000f</t>
  </si>
  <si>
    <t>kimou esther</t>
  </si>
  <si>
    <t>yasmine cherif</t>
  </si>
  <si>
    <t>seydou</t>
  </si>
  <si>
    <t>keipo aicha</t>
  </si>
  <si>
    <t>service securite</t>
  </si>
  <si>
    <t>bedi carine</t>
  </si>
  <si>
    <t xml:space="preserve">prime de transport de rolande </t>
  </si>
  <si>
    <t xml:space="preserve">transfert d'unite </t>
  </si>
  <si>
    <t>TRANSPORT ET SIGNATURE DU REGISTRE</t>
  </si>
  <si>
    <t>facture SODECI</t>
  </si>
  <si>
    <t>rolande</t>
  </si>
  <si>
    <t>Montants HT (FCFA)</t>
  </si>
  <si>
    <t>Année</t>
  </si>
  <si>
    <t xml:space="preserve">Loyers - Magasins </t>
  </si>
  <si>
    <t>MC-Mag- Papeterie</t>
  </si>
  <si>
    <t>MC-Mag-YAF Services</t>
  </si>
  <si>
    <t>Type de Recette</t>
  </si>
  <si>
    <t xml:space="preserve">Caution / Pas de Porte </t>
  </si>
  <si>
    <t xml:space="preserve">Autre </t>
  </si>
  <si>
    <t xml:space="preserve">Loyer / Nuité </t>
  </si>
  <si>
    <t xml:space="preserve">Loyers Dus Selon Bail </t>
  </si>
  <si>
    <t>Loyers Percus</t>
  </si>
  <si>
    <t>Soldes Locatifs : Avance / (Arriérés)</t>
  </si>
  <si>
    <t xml:space="preserve">Caution / Pas de Porte  - Magasins </t>
  </si>
  <si>
    <t xml:space="preserve">Autres Recettes  - Magasins </t>
  </si>
  <si>
    <t>Caution - Suites &amp; Chambres</t>
  </si>
  <si>
    <t>Autres Recettes - Suites &amp; Chambres</t>
  </si>
  <si>
    <t>2025 YTD</t>
  </si>
  <si>
    <t>2024 YTD</t>
  </si>
  <si>
    <t>Taux Occupation - Suites &amp; Chambres</t>
  </si>
  <si>
    <t>Prix Nuites - Suites &amp; Chambres</t>
  </si>
  <si>
    <t>Charges Salariales - staff suites-apparts</t>
  </si>
  <si>
    <t>Charges Salariales - agents de nettoyage</t>
  </si>
  <si>
    <t>Charges Salariales - agents de sécurité</t>
  </si>
  <si>
    <t>x#56rgtte8</t>
  </si>
  <si>
    <t>Loyers - Magasins</t>
  </si>
  <si>
    <t>Caution / Pas de Porte - Magasins</t>
  </si>
  <si>
    <t>Total Revenus - Magasins</t>
  </si>
  <si>
    <t xml:space="preserve">Autres Recettes - Magasins </t>
  </si>
  <si>
    <t>Recettes Nuites - Suites &amp; Chambres</t>
  </si>
  <si>
    <t>Total Revenus (Magasins + Meubles)</t>
  </si>
  <si>
    <t>Compte d'Exploitation Molibety Center</t>
  </si>
  <si>
    <t>Total Charges d'Exploitation</t>
  </si>
  <si>
    <t>Resultat d'Explotation</t>
  </si>
  <si>
    <t>Marge d'Exploitation</t>
  </si>
  <si>
    <t xml:space="preserve">Designation du Lot </t>
  </si>
  <si>
    <t>Yes</t>
  </si>
  <si>
    <t>No</t>
  </si>
  <si>
    <t xml:space="preserve">Jours </t>
  </si>
  <si>
    <t xml:space="preserve">Nombres de Nuites </t>
  </si>
  <si>
    <t xml:space="preserve">Taux Occupation </t>
  </si>
  <si>
    <t>Nombres de Nuites - Suites &amp; Chambres</t>
  </si>
  <si>
    <t>Total Revenus - Suites &amp; Chambres</t>
  </si>
  <si>
    <t xml:space="preserve">Recette Moyenne / Nuite  </t>
  </si>
  <si>
    <t xml:space="preserve">Occupe ?  (Yes / No) </t>
  </si>
  <si>
    <t>Taux Occupation</t>
  </si>
  <si>
    <t>Taux de Recouvrement Loyers - Magasins</t>
  </si>
  <si>
    <t>Réparations / Maintenance - Batiments (Main d'Oeuvre/Materiel)</t>
  </si>
  <si>
    <t>Réparations / Maintenance - Vehicules (Main d'Oeuvre/Materiel)</t>
  </si>
  <si>
    <t>Charges Salariales - Manager Molibety Center</t>
  </si>
  <si>
    <t>Charges d'Exploitation - Total</t>
  </si>
  <si>
    <t xml:space="preserve">Charges d'Exploitation - Sites  Historiques </t>
  </si>
  <si>
    <t>Charges d'Exploitation - Molibety Center</t>
  </si>
  <si>
    <t>Période Liste - Dates des Recettes</t>
  </si>
  <si>
    <t>Total</t>
  </si>
  <si>
    <t>Charges d'Exploitation Molibety Center</t>
  </si>
  <si>
    <t>Charges d'Exploitation - Holding</t>
  </si>
  <si>
    <t>Revenus Molibety Center</t>
  </si>
  <si>
    <t xml:space="preserve">revervation du 15/08/25 av: 30000f R: 30000f SOLDE </t>
  </si>
  <si>
    <t>solde reservation du15/08/25</t>
  </si>
  <si>
    <t>transport pour les depots des cheque au deux plateaux</t>
  </si>
  <si>
    <t>revision des climatiseurs</t>
  </si>
  <si>
    <t xml:space="preserve">achat du materiel et main d'œuvre de l'electricien </t>
  </si>
  <si>
    <t>reparation de la suite5</t>
  </si>
  <si>
    <t xml:space="preserve">achat de materiel </t>
  </si>
  <si>
    <t>achat de gasoil 25l</t>
  </si>
  <si>
    <t>transport gasoil</t>
  </si>
  <si>
    <t>Dieu confirme</t>
  </si>
  <si>
    <t>achat de transfert orange</t>
  </si>
  <si>
    <t>securite colombe</t>
  </si>
  <si>
    <t>mr seydou</t>
  </si>
  <si>
    <t>Loyer CIE 1er Trimestre - saisie G. Sablin</t>
  </si>
  <si>
    <t>Loyer CIE 2em Trimestre - saisie G. Sablin</t>
  </si>
  <si>
    <t>Loyer CIE 3em Trimestre - saisie G. Sablin</t>
  </si>
  <si>
    <r>
      <t xml:space="preserve">reservation du 15/08/25 de 21chambre le total de 838000f av: 500000f reste: 338000f : SOLDE 
</t>
    </r>
    <r>
      <rPr>
        <sz val="11"/>
        <color rgb="FFFF0000"/>
        <rFont val="Calibri"/>
        <family val="2"/>
        <scheme val="minor"/>
      </rPr>
      <t>Correction G. Sablin - Solde 338,000</t>
    </r>
  </si>
  <si>
    <t>1 des 21 chambres de la reservation de groupe du 15/08/2025. Montant Recette @0 parce que deja enregistree sous "250813_rev_MC_453"
Saise G. sablin</t>
  </si>
  <si>
    <t>Meme commentaire que "250911_Rev_MC_475"
Saisie G. Sablin</t>
  </si>
  <si>
    <r>
      <t xml:space="preserve">reservation du 15/08/25 de 21chambre le total de 838000f av: 500000f reste: 338000f
</t>
    </r>
    <r>
      <rPr>
        <sz val="11"/>
        <color rgb="FFFF0000"/>
        <rFont val="Calibri"/>
        <family val="2"/>
        <scheme val="minor"/>
      </rPr>
      <t>Correction G Sablin - Avenant: 500,000</t>
    </r>
  </si>
  <si>
    <r>
      <t xml:space="preserve">paiement de loyer pour les de mai, juin, juillet, aout et septembre
</t>
    </r>
    <r>
      <rPr>
        <sz val="11"/>
        <color rgb="FFFF0000"/>
        <rFont val="Calibri"/>
        <family val="2"/>
        <scheme val="minor"/>
      </rPr>
      <t>Correction G Sablin - La periode 'denregistrement de la recette doit correspondre a la periode de la recette, ici du 1er mai au 30 sept</t>
    </r>
  </si>
  <si>
    <t>ACHAT DE GASOIL</t>
  </si>
  <si>
    <t>MC-Mag- Laboratoire</t>
  </si>
  <si>
    <t>MC-Mag-Nymat_2</t>
  </si>
  <si>
    <t>LOYER DE MR KOUADIO</t>
  </si>
  <si>
    <t xml:space="preserve">LOYER DE LA PHARMACIE </t>
  </si>
  <si>
    <t>LOYER NYMAT 2</t>
  </si>
  <si>
    <t>MC-Salle Conference</t>
  </si>
  <si>
    <t>Taux de Recouvrement Loyers Cumul Annuel</t>
  </si>
  <si>
    <t xml:space="preserve">Taux de Recouvrement Loyers - Mensuel </t>
  </si>
  <si>
    <t>Taux de Recouvrement Loyers - Mensuel</t>
  </si>
  <si>
    <t>Taux de Recouvrement Loyers - Cumul Annuel</t>
  </si>
  <si>
    <t>Impot BIC</t>
  </si>
  <si>
    <t xml:space="preserve">Autres Taxes &amp; Impots </t>
  </si>
  <si>
    <t xml:space="preserve">Charges Sociales / CNPS </t>
  </si>
  <si>
    <t xml:space="preserve">Charges Salariales - divers/autres </t>
  </si>
  <si>
    <t>transfert d'unité orange pour le mois</t>
  </si>
  <si>
    <t xml:space="preserve">achat de serviette de nettoyage </t>
  </si>
  <si>
    <t>abonnement canal+ du mois d'aout et septembre</t>
  </si>
  <si>
    <t>LOYER PAPETERIE JUILLET ET AOÛT</t>
  </si>
  <si>
    <t>ESTHER KIMOU</t>
  </si>
  <si>
    <t>COLOMBE SERVICE SECURITE</t>
  </si>
  <si>
    <t>LOYER BOULANGERIE OCTOBRE</t>
  </si>
  <si>
    <t>LOYER NYMAT  2 OCTOBRE</t>
  </si>
  <si>
    <t>LOYER PHARMACIE OCTOBRE</t>
  </si>
  <si>
    <t>LOYER DR KOUADIO OCTOBRE</t>
  </si>
  <si>
    <t xml:space="preserve"> ACHAT DE PRODUITS  D'ENTRETIENS</t>
  </si>
  <si>
    <t>TRANSPORT POUR ACHAT</t>
  </si>
  <si>
    <t>CONGE PAYE MR SEYDOU</t>
  </si>
  <si>
    <t>LOYER NYMAT OCTOBRE</t>
  </si>
  <si>
    <t>LOYER YAF SERVICE OCTOBRE</t>
  </si>
  <si>
    <t>LOYER VETERINAIRE OCTOBRE</t>
  </si>
  <si>
    <t>LOYER CIE OCTOBRE NOVEMBRE DECEMBRE</t>
  </si>
  <si>
    <t>TRANSPORT POUR SIGNATURE DU REGISTRE</t>
  </si>
  <si>
    <t>TRANSPOERT POUR SIGNATURE DU REGISTRE</t>
  </si>
  <si>
    <t>Transfert d' unité pour le mois</t>
  </si>
  <si>
    <t>CONNEXION INTERNET  DU MOIS</t>
  </si>
  <si>
    <t xml:space="preserve"> TRANSPORT POUR PAIEMENT DES FACTURES</t>
  </si>
  <si>
    <t>BURIDA PERIODE JUIL AOUT SEPT</t>
  </si>
  <si>
    <t>CHERIF  YASMINE SALAIRE OCT + BONUS</t>
  </si>
  <si>
    <t>SERVICE SECURITE COLOMBE</t>
  </si>
  <si>
    <t>N BESSO ROLANDE</t>
  </si>
  <si>
    <t>MME TANOH OLGA</t>
  </si>
  <si>
    <t>KIMOU GRACE ESTHER</t>
  </si>
  <si>
    <t>MR SEYDOU</t>
  </si>
  <si>
    <t>LOYER VETERINAIRE NOVEMBRE</t>
  </si>
  <si>
    <t>ACHAT DE GASOIL 20L</t>
  </si>
  <si>
    <t>TRANSPORT POUR ACHAT DE GASOIL</t>
  </si>
  <si>
    <t>Facture CIE PERIODE 04/08 AU 04/10/2025</t>
  </si>
  <si>
    <t>FACTURE SODECI PERIODE JUIN JUILLIET AOUT</t>
  </si>
  <si>
    <t>LOYER  BOULANGERIE NOVEMBRE</t>
  </si>
  <si>
    <t>LOYER DAME COULIBALY NOVEMBRE</t>
  </si>
  <si>
    <t>LOYER PHARMACIE NOVEMBRE</t>
  </si>
  <si>
    <t>LOYER DR KOUADIO NOVEMBRE</t>
  </si>
  <si>
    <t>TRANSPORT POUR LA SIGNATURE DU REGISTRE</t>
  </si>
  <si>
    <t>LOYER  NYMAT  NOVEMBRE</t>
  </si>
  <si>
    <t>LOYER NYMAT 2 NOVEMBRE</t>
  </si>
  <si>
    <t>LOYER MONFOU OCTOBRE NOVEMBRE</t>
  </si>
  <si>
    <t>DIEU CONFIRME</t>
  </si>
  <si>
    <t>TRANSFERT UNITE POUR LE MOIS</t>
  </si>
  <si>
    <t>GANAME FATIM</t>
  </si>
  <si>
    <t xml:space="preserve"> .</t>
  </si>
  <si>
    <t>LOYER  VETERINAIRE DECEMBRE</t>
  </si>
  <si>
    <t>LOYER DE MADAME COULIBALY DECEMBRE</t>
  </si>
  <si>
    <t>LOYER BOULANGERIE DECEMBRE</t>
  </si>
  <si>
    <t>LOYER NYMAT 1 DECEMBRE</t>
  </si>
  <si>
    <t>LOYER NYMAT 2 DECEMBRE</t>
  </si>
  <si>
    <t>LOYER PHARMACIE DECEMBRE</t>
  </si>
  <si>
    <t>LOYER DR KOUADIO DECEMBRE</t>
  </si>
  <si>
    <t>TRANSPORT POUR ACHAT DE PRODUITS ENTRETIENS</t>
  </si>
  <si>
    <t>ACHAT DE GASOIL 20 LITRES</t>
  </si>
  <si>
    <t>Transport pour achat de gasoil</t>
  </si>
  <si>
    <t>RENOUVELLLEMENT DE LA FICHE VERTE</t>
  </si>
  <si>
    <t>FRAIS DE RETRAIT GRATIFICATION</t>
  </si>
  <si>
    <t>KIMOU GRACE ESTHER GRATIFICATION DEC 2025</t>
  </si>
  <si>
    <t>MME TANOH OLGA GRATIFICATION</t>
  </si>
  <si>
    <t>N BESSO ROLANDE GRATIFICATION</t>
  </si>
  <si>
    <t>GANAME FATIM GRATIFICATION</t>
  </si>
  <si>
    <t>MR SEYDOU GRATIFICATION</t>
  </si>
  <si>
    <t>COLOMBE SERVICE SECURITE GRATIFICATION</t>
  </si>
  <si>
    <t>TRANFERT D'UNITE POUR APPEL  DU MOIS</t>
  </si>
  <si>
    <t>Facture CIE période du 04/10/2025 au 04/12/2025</t>
  </si>
  <si>
    <t>TRANSPORT POUR PAYEMENT DE FACTURE CIE</t>
  </si>
  <si>
    <t>Loyer VETERINAIRE de JANVIER</t>
  </si>
  <si>
    <t>LOYER NYMAT 1 JANVIER</t>
  </si>
  <si>
    <t>Loyer NYMAT 2 JANVIER</t>
  </si>
  <si>
    <t>Loyer  Pharmacie  JANVIER</t>
  </si>
  <si>
    <t>LOYER DR KOUADIO JANVIER</t>
  </si>
  <si>
    <t>LOYER MME COULIBALY</t>
  </si>
  <si>
    <t>REPARATION IMPRIMANTE</t>
  </si>
  <si>
    <t>LOYER MME N' DJOUMOU septembre2025</t>
  </si>
  <si>
    <t>LOYER BOULANGERIE JANVIER</t>
  </si>
  <si>
    <t>ACHAT DE ENCRE POUR IMPRIMANTE</t>
  </si>
  <si>
    <t>DON A LA POLICE POUR BONNE ANNEE</t>
  </si>
  <si>
    <t>TRANSPORT POUR  ACHAT DE  GASOIL</t>
  </si>
  <si>
    <t>BURIDA PERIODE OCTOBRE NOVEMBRE DECEMBRE</t>
  </si>
  <si>
    <t>LOYER MONFOU DECEMBRE JANVIER</t>
  </si>
  <si>
    <t>TRANSPORT DEUX PLATEAUX</t>
  </si>
  <si>
    <t>ACHAT DE MATERIEL PLOMBERIE</t>
  </si>
  <si>
    <t>REPARATION DE LA CHASSE D'EAU CH5</t>
  </si>
  <si>
    <t>LOYER CIE JANVIER  FEVRIER  MARS</t>
  </si>
  <si>
    <t>PERIODE DE SEPTEMBRE OCTOBRE NOVEMBRE</t>
  </si>
  <si>
    <t>TRANSFERT D'UNITES</t>
  </si>
  <si>
    <t>Mme TANOH OLGA</t>
  </si>
  <si>
    <t>N'BESSO ROLANDE</t>
  </si>
  <si>
    <t xml:space="preserve">LOYER VETERINAIRE FEVRIER </t>
  </si>
  <si>
    <t>MR MEDY 10 MOIS DE CAUTION 2 MAG</t>
  </si>
  <si>
    <t xml:space="preserve">DECAISSEMMENT LAMINE </t>
  </si>
  <si>
    <t>DECAISSEMENT PLOMBERIE</t>
  </si>
  <si>
    <t xml:space="preserve">ACHAT SANITAIRE ET CARREAUX </t>
  </si>
  <si>
    <t xml:space="preserve">COMMISSION </t>
  </si>
  <si>
    <t xml:space="preserve">Maçonnerie </t>
  </si>
  <si>
    <t>ELECTRICITE</t>
  </si>
  <si>
    <t>MAIN D'ŒUVRE Maçon</t>
  </si>
  <si>
    <t>MR COULIBALY FERRONNIER</t>
  </si>
  <si>
    <t>CARRELEUR</t>
  </si>
  <si>
    <t>LOYER MENSUEL MR MEDY MARS AVRIL MAI JUIN JUILLET</t>
  </si>
  <si>
    <t>MC-Mag-Zeet</t>
  </si>
  <si>
    <t>LOYER MADAME COULIBALY FEVRIER</t>
  </si>
  <si>
    <t>CONGE PAYE KIMOU GRACE ESTHER</t>
  </si>
  <si>
    <t>2026 YTD</t>
  </si>
  <si>
    <t>Hamilton2024</t>
  </si>
  <si>
    <t>PERIODE DE FEVRIER</t>
  </si>
  <si>
    <t>LOYER PHARMACIE FEVRIER</t>
  </si>
  <si>
    <t>LOYER DR KOUADIO FEVRIER</t>
  </si>
  <si>
    <t>LOYER  BOULANGERIE FEVRIER</t>
  </si>
  <si>
    <t>LOYER  FEVRIER  NYMAT 1</t>
  </si>
  <si>
    <t>LOYER  FEVRIER  NYMAT 2</t>
  </si>
  <si>
    <t>ACHAT DE PRODUITS D'ENTRETIEN</t>
  </si>
  <si>
    <t>TRANSPORT  POUR  ACHAT DE PRODUITS ENTRETIEN</t>
  </si>
  <si>
    <t>BRANCHEMENT CIE PR LE MAGASIN DE MR MEDY</t>
  </si>
  <si>
    <t>REPARATION DE L ECRAN REDMI A2 +</t>
  </si>
  <si>
    <t>REPARATION GROUPE ELECTROGENE</t>
  </si>
  <si>
    <t>MADAME TANOH</t>
  </si>
  <si>
    <t xml:space="preserve">TRANSFERT DUNITES </t>
  </si>
  <si>
    <t xml:space="preserve">ACHAT D ENVELOPPE </t>
  </si>
  <si>
    <t>LOYER MARS DU VETERINAIRE</t>
  </si>
  <si>
    <t>FACTURE CIE DU 04 DEC AU 04 FEV  2026</t>
  </si>
  <si>
    <t>FRAIS DE DEPOT WAVE POUR FACTURE CIE</t>
  </si>
  <si>
    <t>TRANSPORT POUR LA FACTURE CIE</t>
  </si>
  <si>
    <t>LOYER PHARMACIE MARS</t>
  </si>
  <si>
    <t>LOYER DR KOUADIO MARS</t>
  </si>
  <si>
    <t>LOYER MADAME COULIBALY MARS</t>
  </si>
  <si>
    <t>LOYER BOULANGERIE MARS</t>
  </si>
  <si>
    <t>LOYER MARS NYMAT 1</t>
  </si>
  <si>
    <t>LOYER MARS  NYMAT 2</t>
  </si>
  <si>
    <t>LOYER MONFOU FEVRIER MARS</t>
  </si>
  <si>
    <t>Entrée Annulée</t>
  </si>
  <si>
    <t>ACHAT D ENTRETIEN</t>
  </si>
  <si>
    <t>TRANSORT POUR ACHAT</t>
  </si>
  <si>
    <t>ACHAT DE 2 BALAIES VILLAGEOIS</t>
  </si>
  <si>
    <t>CONEXION WIFI</t>
  </si>
  <si>
    <t>CREDIT DE COMMUNICATION</t>
  </si>
  <si>
    <t>BURIDA PERIODE JANV FEV MARS 2026</t>
  </si>
  <si>
    <t>CANAL PLUS JANV 26</t>
  </si>
  <si>
    <t>TANOH OLGA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</si>
</sst>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[$-40C]ddd\-dd\-mmm\-yy;@"/>
    <numFmt numFmtId="166" formatCode="_-* #,##0.0_-;\-* #,##0.0_-;_-* &quot;-&quot;??_-;_-@_-"/>
    <numFmt numFmtId="167" formatCode="_(* #,##0_);_(* \(#,##0\);_(* &quot;-&quot;??_);_(@_)"/>
    <numFmt numFmtId="168" formatCode="&quot;$&quot;#,##0_);[Red]\(&quot;$&quot;#,##0\)"/>
    <numFmt numFmtId="169" formatCode="[$-40C]mmmm\-yy"/>
    <numFmt numFmtId="170" formatCode="General_)"/>
    <numFmt numFmtId="171" formatCode="[$-40C]mmm\-yy"/>
    <numFmt numFmtId="172" formatCode="_-* #,##0.0_-;\-* #,##0.0_-;_-* &quot;-&quot;?_-;_-@_-"/>
    <numFmt numFmtId="173" formatCode="[$-40C]ddd\-dd\-mmm\-yy"/>
  </numFmts>
  <fonts count="4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Times New Roman"/>
      <family val="1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i/>
      <vertAlign val="superscript"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b/>
      <sz val="10"/>
      <color theme="1"/>
      <name val="Arial"/>
      <family val="2"/>
    </font>
    <font>
      <b/>
      <sz val="12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i/>
      <sz val="10"/>
      <color theme="0"/>
      <name val="Arial"/>
      <family val="2"/>
    </font>
    <font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sz val="11"/>
      <color rgb="FFFF0000"/>
      <name val="Calibri"/>
      <family val="2"/>
      <scheme val="minor"/>
    </font>
    <font>
      <i/>
      <sz val="10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0"/>
        <bgColor rgb="FFDEEAF6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rgb="FFDEEAF6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theme="6" tint="-0.24994659260841701"/>
      </bottom>
      <diagonal/>
    </border>
    <border>
      <left/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/>
      <top style="thin">
        <color rgb="FFD0CECE"/>
      </top>
      <bottom/>
      <diagonal/>
    </border>
    <border>
      <left/>
      <right/>
      <top/>
      <bottom style="thin">
        <color rgb="FFD0CECE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rgb="FF99CCFF"/>
      </bottom>
      <diagonal/>
    </border>
    <border>
      <left/>
      <right/>
      <top style="thin">
        <color rgb="FF99CCFF"/>
      </top>
      <bottom style="thin">
        <color rgb="FF99CCFF"/>
      </bottom>
      <diagonal/>
    </border>
    <border>
      <left/>
      <right/>
      <top/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3" fillId="0" borderId="1" applyNumberFormat="0" applyFont="0" applyFill="0" applyAlignment="0" applyProtection="0"/>
    <xf numFmtId="164" fontId="4" fillId="0" borderId="0" applyFont="0" applyFill="0" applyBorder="0" applyAlignment="0" applyProtection="0"/>
    <xf numFmtId="0" fontId="26" fillId="0" borderId="0"/>
    <xf numFmtId="9" fontId="4" fillId="0" borderId="0" applyFont="0" applyFill="0" applyBorder="0" applyAlignment="0" applyProtection="0"/>
  </cellStyleXfs>
  <cellXfs count="29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wrapText="1"/>
    </xf>
    <xf numFmtId="166" fontId="0" fillId="2" borderId="3" xfId="2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165" fontId="5" fillId="2" borderId="3" xfId="1" applyNumberFormat="1" applyFont="1" applyFill="1" applyBorder="1" applyProtection="1">
      <protection locked="0"/>
    </xf>
    <xf numFmtId="165" fontId="5" fillId="0" borderId="3" xfId="1" applyNumberFormat="1" applyFont="1" applyBorder="1"/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3" xfId="0" applyBorder="1"/>
    <xf numFmtId="165" fontId="5" fillId="0" borderId="3" xfId="1" applyNumberFormat="1" applyFont="1" applyFill="1" applyBorder="1"/>
    <xf numFmtId="0" fontId="0" fillId="0" borderId="0" xfId="0" quotePrefix="1"/>
    <xf numFmtId="0" fontId="9" fillId="3" borderId="0" xfId="0" applyFont="1" applyFill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10" fillId="3" borderId="3" xfId="0" applyFont="1" applyFill="1" applyBorder="1"/>
    <xf numFmtId="0" fontId="10" fillId="3" borderId="0" xfId="0" applyFont="1" applyFill="1"/>
    <xf numFmtId="165" fontId="0" fillId="2" borderId="3" xfId="0" applyNumberFormat="1" applyFill="1" applyBorder="1" applyProtection="1">
      <protection locked="0"/>
    </xf>
    <xf numFmtId="0" fontId="0" fillId="2" borderId="3" xfId="0" applyFill="1" applyBorder="1" applyAlignment="1" applyProtection="1">
      <alignment horizontal="left" wrapText="1"/>
      <protection locked="0"/>
    </xf>
    <xf numFmtId="165" fontId="12" fillId="2" borderId="0" xfId="0" applyNumberFormat="1" applyFont="1" applyFill="1" applyProtection="1">
      <protection locked="0"/>
    </xf>
    <xf numFmtId="165" fontId="12" fillId="2" borderId="0" xfId="0" applyNumberFormat="1" applyFont="1" applyFill="1" applyAlignment="1" applyProtection="1">
      <alignment vertical="center" wrapText="1"/>
      <protection locked="0"/>
    </xf>
    <xf numFmtId="0" fontId="12" fillId="2" borderId="0" xfId="0" applyFont="1" applyFill="1" applyAlignment="1" applyProtection="1">
      <alignment horizontal="right" vertical="center" wrapText="1"/>
      <protection locked="0"/>
    </xf>
    <xf numFmtId="0" fontId="11" fillId="0" borderId="0" xfId="0" applyFont="1" applyAlignment="1">
      <alignment horizontal="left" vertical="center" wrapText="1"/>
    </xf>
    <xf numFmtId="0" fontId="12" fillId="0" borderId="0" xfId="0" applyFont="1"/>
    <xf numFmtId="0" fontId="12" fillId="0" borderId="0" xfId="0" applyFont="1" applyAlignment="1">
      <alignment horizontal="left" vertical="center" wrapText="1" indent="1"/>
    </xf>
    <xf numFmtId="0" fontId="11" fillId="0" borderId="0" xfId="0" applyFont="1" applyAlignment="1">
      <alignment vertical="center" wrapText="1"/>
    </xf>
    <xf numFmtId="0" fontId="12" fillId="3" borderId="0" xfId="0" applyFont="1" applyFill="1"/>
    <xf numFmtId="0" fontId="12" fillId="0" borderId="0" xfId="0" applyFont="1" applyAlignment="1">
      <alignment horizontal="left" vertical="center" indent="1"/>
    </xf>
    <xf numFmtId="0" fontId="1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3" borderId="3" xfId="0" applyFont="1" applyFill="1" applyBorder="1" applyAlignment="1">
      <alignment wrapText="1"/>
    </xf>
    <xf numFmtId="165" fontId="12" fillId="3" borderId="3" xfId="0" applyNumberFormat="1" applyFont="1" applyFill="1" applyBorder="1" applyAlignment="1">
      <alignment wrapText="1"/>
    </xf>
    <xf numFmtId="165" fontId="13" fillId="3" borderId="3" xfId="1" applyNumberFormat="1" applyFont="1" applyFill="1" applyBorder="1" applyAlignment="1" applyProtection="1">
      <alignment wrapText="1"/>
    </xf>
    <xf numFmtId="166" fontId="12" fillId="3" borderId="3" xfId="2" applyNumberFormat="1" applyFont="1" applyFill="1" applyBorder="1" applyAlignment="1" applyProtection="1">
      <alignment wrapText="1"/>
    </xf>
    <xf numFmtId="0" fontId="0" fillId="3" borderId="3" xfId="0" applyFill="1" applyBorder="1" applyAlignment="1">
      <alignment horizontal="left" wrapText="1"/>
    </xf>
    <xf numFmtId="0" fontId="0" fillId="3" borderId="3" xfId="0" applyFill="1" applyBorder="1" applyAlignment="1">
      <alignment wrapText="1"/>
    </xf>
    <xf numFmtId="165" fontId="0" fillId="3" borderId="3" xfId="0" applyNumberFormat="1" applyFill="1" applyBorder="1" applyAlignment="1">
      <alignment wrapText="1"/>
    </xf>
    <xf numFmtId="165" fontId="5" fillId="3" borderId="3" xfId="1" applyNumberFormat="1" applyFont="1" applyFill="1" applyBorder="1" applyAlignment="1" applyProtection="1">
      <alignment wrapText="1"/>
    </xf>
    <xf numFmtId="166" fontId="0" fillId="3" borderId="3" xfId="2" applyNumberFormat="1" applyFont="1" applyFill="1" applyBorder="1" applyAlignment="1" applyProtection="1">
      <alignment wrapText="1"/>
    </xf>
    <xf numFmtId="0" fontId="10" fillId="0" borderId="0" xfId="0" applyFont="1"/>
    <xf numFmtId="0" fontId="1" fillId="0" borderId="0" xfId="0" quotePrefix="1" applyFont="1" applyAlignment="1">
      <alignment vertical="center"/>
    </xf>
    <xf numFmtId="166" fontId="1" fillId="0" borderId="0" xfId="0" applyNumberFormat="1" applyFont="1" applyAlignment="1">
      <alignment vertical="center"/>
    </xf>
    <xf numFmtId="0" fontId="6" fillId="0" borderId="0" xfId="0" quotePrefix="1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14" fillId="0" borderId="0" xfId="0" applyFont="1"/>
    <xf numFmtId="0" fontId="10" fillId="0" borderId="2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0" fontId="15" fillId="3" borderId="3" xfId="0" applyFont="1" applyFill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165" fontId="7" fillId="3" borderId="3" xfId="0" applyNumberFormat="1" applyFont="1" applyFill="1" applyBorder="1" applyAlignment="1">
      <alignment horizontal="center" vertical="center"/>
    </xf>
    <xf numFmtId="165" fontId="8" fillId="3" borderId="3" xfId="1" applyNumberFormat="1" applyFont="1" applyFill="1" applyBorder="1" applyAlignment="1" applyProtection="1">
      <alignment horizontal="center" vertical="center"/>
    </xf>
    <xf numFmtId="165" fontId="8" fillId="3" borderId="3" xfId="1" applyNumberFormat="1" applyFont="1" applyFill="1" applyBorder="1" applyAlignment="1" applyProtection="1">
      <alignment vertical="center"/>
    </xf>
    <xf numFmtId="166" fontId="7" fillId="3" borderId="3" xfId="2" applyNumberFormat="1" applyFont="1" applyFill="1" applyBorder="1" applyAlignment="1" applyProtection="1">
      <alignment vertical="center"/>
    </xf>
    <xf numFmtId="49" fontId="7" fillId="3" borderId="3" xfId="2" applyNumberFormat="1" applyFont="1" applyFill="1" applyBorder="1" applyAlignment="1" applyProtection="1">
      <alignment horizontal="left" vertical="center" wrapText="1"/>
    </xf>
    <xf numFmtId="0" fontId="15" fillId="3" borderId="0" xfId="0" applyFont="1" applyFill="1"/>
    <xf numFmtId="0" fontId="0" fillId="3" borderId="0" xfId="0" applyFill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165" fontId="0" fillId="3" borderId="2" xfId="0" applyNumberFormat="1" applyFill="1" applyBorder="1"/>
    <xf numFmtId="165" fontId="5" fillId="3" borderId="2" xfId="1" applyNumberFormat="1" applyFont="1" applyFill="1" applyBorder="1" applyProtection="1"/>
    <xf numFmtId="167" fontId="0" fillId="3" borderId="2" xfId="2" applyNumberFormat="1" applyFont="1" applyFill="1" applyBorder="1" applyProtection="1"/>
    <xf numFmtId="0" fontId="0" fillId="3" borderId="2" xfId="0" applyFill="1" applyBorder="1"/>
    <xf numFmtId="165" fontId="0" fillId="3" borderId="3" xfId="0" applyNumberFormat="1" applyFill="1" applyBorder="1"/>
    <xf numFmtId="165" fontId="5" fillId="3" borderId="3" xfId="1" applyNumberFormat="1" applyFont="1" applyFill="1" applyBorder="1" applyProtection="1"/>
    <xf numFmtId="167" fontId="0" fillId="3" borderId="3" xfId="2" applyNumberFormat="1" applyFont="1" applyFill="1" applyBorder="1" applyProtection="1"/>
    <xf numFmtId="0" fontId="0" fillId="3" borderId="3" xfId="0" applyFill="1" applyBorder="1"/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1" fillId="0" borderId="0" xfId="0" applyFont="1"/>
    <xf numFmtId="165" fontId="12" fillId="3" borderId="0" xfId="0" applyNumberFormat="1" applyFont="1" applyFill="1"/>
    <xf numFmtId="165" fontId="12" fillId="3" borderId="0" xfId="0" applyNumberFormat="1" applyFont="1" applyFill="1" applyAlignment="1">
      <alignment vertical="center" wrapText="1"/>
    </xf>
    <xf numFmtId="0" fontId="12" fillId="3" borderId="0" xfId="0" applyFont="1" applyFill="1" applyAlignment="1">
      <alignment horizontal="right" vertical="center" wrapText="1"/>
    </xf>
    <xf numFmtId="167" fontId="12" fillId="0" borderId="0" xfId="2" applyNumberFormat="1" applyFont="1" applyAlignment="1" applyProtection="1"/>
    <xf numFmtId="167" fontId="12" fillId="0" borderId="0" xfId="2" applyNumberFormat="1" applyFont="1" applyAlignment="1" applyProtection="1">
      <alignment horizontal="center"/>
    </xf>
    <xf numFmtId="167" fontId="12" fillId="0" borderId="0" xfId="2" applyNumberFormat="1" applyFont="1" applyProtection="1"/>
    <xf numFmtId="167" fontId="13" fillId="0" borderId="0" xfId="2" applyNumberFormat="1" applyFont="1" applyAlignment="1" applyProtection="1">
      <alignment horizontal="center"/>
    </xf>
    <xf numFmtId="167" fontId="13" fillId="0" borderId="0" xfId="2" applyNumberFormat="1" applyFont="1" applyProtection="1"/>
    <xf numFmtId="0" fontId="5" fillId="0" borderId="0" xfId="0" applyFont="1"/>
    <xf numFmtId="0" fontId="11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2" fillId="0" borderId="0" xfId="0" applyFont="1" applyAlignment="1">
      <alignment horizontal="left" indent="1"/>
    </xf>
    <xf numFmtId="0" fontId="11" fillId="0" borderId="0" xfId="0" applyFont="1" applyAlignment="1">
      <alignment horizontal="left" indent="1"/>
    </xf>
    <xf numFmtId="0" fontId="21" fillId="0" borderId="0" xfId="0" applyFont="1"/>
    <xf numFmtId="164" fontId="0" fillId="0" borderId="0" xfId="2" applyFont="1" applyProtection="1"/>
    <xf numFmtId="0" fontId="9" fillId="0" borderId="1" xfId="0" applyFont="1" applyBorder="1" applyAlignment="1">
      <alignment horizontal="center" vertical="center"/>
    </xf>
    <xf numFmtId="0" fontId="10" fillId="0" borderId="3" xfId="0" applyFont="1" applyBorder="1"/>
    <xf numFmtId="0" fontId="9" fillId="0" borderId="0" xfId="0" applyFont="1" applyAlignment="1">
      <alignment vertical="center"/>
    </xf>
    <xf numFmtId="0" fontId="9" fillId="0" borderId="1" xfId="0" applyFont="1" applyBorder="1" applyAlignment="1">
      <alignment horizontal="center" vertical="center" wrapText="1"/>
    </xf>
    <xf numFmtId="0" fontId="10" fillId="0" borderId="0" xfId="0" quotePrefix="1" applyFont="1"/>
    <xf numFmtId="0" fontId="0" fillId="0" borderId="0" xfId="0" applyAlignment="1">
      <alignment vertical="center"/>
    </xf>
    <xf numFmtId="0" fontId="10" fillId="3" borderId="2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 wrapText="1"/>
    </xf>
    <xf numFmtId="165" fontId="12" fillId="3" borderId="2" xfId="0" applyNumberFormat="1" applyFont="1" applyFill="1" applyBorder="1" applyAlignment="1">
      <alignment vertical="center" wrapText="1"/>
    </xf>
    <xf numFmtId="165" fontId="13" fillId="3" borderId="2" xfId="1" applyNumberFormat="1" applyFont="1" applyFill="1" applyBorder="1" applyAlignment="1" applyProtection="1">
      <alignment vertical="center" wrapText="1"/>
    </xf>
    <xf numFmtId="166" fontId="12" fillId="3" borderId="2" xfId="2" applyNumberFormat="1" applyFont="1" applyFill="1" applyBorder="1" applyAlignment="1" applyProtection="1">
      <alignment vertical="center" wrapText="1"/>
    </xf>
    <xf numFmtId="0" fontId="0" fillId="3" borderId="2" xfId="0" applyFill="1" applyBorder="1" applyAlignment="1">
      <alignment horizontal="left" vertical="center" wrapText="1"/>
    </xf>
    <xf numFmtId="0" fontId="15" fillId="3" borderId="2" xfId="0" applyFont="1" applyFill="1" applyBorder="1" applyAlignment="1">
      <alignment vertical="center" wrapText="1"/>
    </xf>
    <xf numFmtId="0" fontId="12" fillId="3" borderId="3" xfId="0" applyFont="1" applyFill="1" applyBorder="1" applyAlignment="1">
      <alignment vertical="center" wrapText="1"/>
    </xf>
    <xf numFmtId="0" fontId="15" fillId="3" borderId="3" xfId="0" applyFont="1" applyFill="1" applyBorder="1" applyAlignment="1">
      <alignment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wrapText="1"/>
    </xf>
    <xf numFmtId="165" fontId="23" fillId="3" borderId="2" xfId="0" applyNumberFormat="1" applyFont="1" applyFill="1" applyBorder="1" applyAlignment="1">
      <alignment horizontal="center" vertical="center" wrapText="1"/>
    </xf>
    <xf numFmtId="165" fontId="24" fillId="3" borderId="2" xfId="1" applyNumberFormat="1" applyFont="1" applyFill="1" applyBorder="1" applyAlignment="1" applyProtection="1">
      <alignment horizontal="center" vertical="center" wrapText="1"/>
    </xf>
    <xf numFmtId="165" fontId="24" fillId="3" borderId="2" xfId="1" applyNumberFormat="1" applyFont="1" applyFill="1" applyBorder="1" applyAlignment="1" applyProtection="1">
      <alignment vertical="center" wrapText="1"/>
    </xf>
    <xf numFmtId="166" fontId="23" fillId="3" borderId="2" xfId="2" applyNumberFormat="1" applyFont="1" applyFill="1" applyBorder="1" applyAlignment="1" applyProtection="1">
      <alignment vertical="center" wrapText="1"/>
    </xf>
    <xf numFmtId="0" fontId="23" fillId="3" borderId="2" xfId="0" applyFont="1" applyFill="1" applyBorder="1" applyAlignment="1">
      <alignment vertical="center" wrapText="1"/>
    </xf>
    <xf numFmtId="49" fontId="23" fillId="3" borderId="2" xfId="2" applyNumberFormat="1" applyFont="1" applyFill="1" applyBorder="1" applyAlignment="1" applyProtection="1">
      <alignment horizontal="left" vertical="center" wrapText="1"/>
    </xf>
    <xf numFmtId="165" fontId="23" fillId="3" borderId="3" xfId="0" applyNumberFormat="1" applyFont="1" applyFill="1" applyBorder="1" applyAlignment="1">
      <alignment horizontal="center" vertical="center" wrapText="1"/>
    </xf>
    <xf numFmtId="165" fontId="24" fillId="3" borderId="3" xfId="1" applyNumberFormat="1" applyFont="1" applyFill="1" applyBorder="1" applyAlignment="1" applyProtection="1">
      <alignment horizontal="center" vertical="center" wrapText="1"/>
    </xf>
    <xf numFmtId="165" fontId="24" fillId="3" borderId="3" xfId="1" applyNumberFormat="1" applyFont="1" applyFill="1" applyBorder="1" applyAlignment="1" applyProtection="1">
      <alignment vertical="center" wrapText="1"/>
    </xf>
    <xf numFmtId="166" fontId="23" fillId="3" borderId="3" xfId="2" applyNumberFormat="1" applyFont="1" applyFill="1" applyBorder="1" applyAlignment="1" applyProtection="1">
      <alignment vertical="center" wrapText="1"/>
    </xf>
    <xf numFmtId="0" fontId="23" fillId="3" borderId="3" xfId="0" applyFont="1" applyFill="1" applyBorder="1" applyAlignment="1">
      <alignment vertical="center" wrapText="1"/>
    </xf>
    <xf numFmtId="49" fontId="23" fillId="3" borderId="3" xfId="2" applyNumberFormat="1" applyFont="1" applyFill="1" applyBorder="1" applyAlignment="1" applyProtection="1">
      <alignment horizontal="left" vertical="center" wrapText="1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wrapText="1"/>
    </xf>
    <xf numFmtId="0" fontId="22" fillId="0" borderId="0" xfId="0" applyFont="1"/>
    <xf numFmtId="0" fontId="7" fillId="3" borderId="3" xfId="0" applyFont="1" applyFill="1" applyBorder="1" applyAlignment="1">
      <alignment vertical="center" wrapText="1"/>
    </xf>
    <xf numFmtId="0" fontId="10" fillId="3" borderId="2" xfId="0" applyFont="1" applyFill="1" applyBorder="1"/>
    <xf numFmtId="166" fontId="0" fillId="3" borderId="2" xfId="2" applyNumberFormat="1" applyFont="1" applyFill="1" applyBorder="1" applyProtection="1"/>
    <xf numFmtId="0" fontId="0" fillId="3" borderId="2" xfId="0" applyFill="1" applyBorder="1" applyAlignment="1">
      <alignment horizontal="left" wrapText="1"/>
    </xf>
    <xf numFmtId="166" fontId="0" fillId="3" borderId="3" xfId="2" applyNumberFormat="1" applyFont="1" applyFill="1" applyBorder="1" applyProtection="1"/>
    <xf numFmtId="165" fontId="0" fillId="0" borderId="3" xfId="0" applyNumberFormat="1" applyBorder="1"/>
    <xf numFmtId="165" fontId="5" fillId="0" borderId="3" xfId="1" applyNumberFormat="1" applyFont="1" applyFill="1" applyBorder="1" applyProtection="1"/>
    <xf numFmtId="166" fontId="0" fillId="0" borderId="3" xfId="2" applyNumberFormat="1" applyFont="1" applyFill="1" applyBorder="1" applyProtection="1"/>
    <xf numFmtId="0" fontId="0" fillId="0" borderId="3" xfId="0" applyBorder="1" applyAlignment="1">
      <alignment horizontal="left" wrapText="1"/>
    </xf>
    <xf numFmtId="169" fontId="27" fillId="0" borderId="6" xfId="3" applyNumberFormat="1" applyFont="1" applyBorder="1"/>
    <xf numFmtId="0" fontId="4" fillId="0" borderId="0" xfId="3" applyFont="1"/>
    <xf numFmtId="0" fontId="4" fillId="0" borderId="6" xfId="3" applyFont="1" applyBorder="1"/>
    <xf numFmtId="0" fontId="29" fillId="5" borderId="6" xfId="3" applyFont="1" applyFill="1" applyBorder="1" applyAlignment="1">
      <alignment horizontal="left"/>
    </xf>
    <xf numFmtId="0" fontId="4" fillId="5" borderId="6" xfId="3" applyFont="1" applyFill="1" applyBorder="1" applyAlignment="1">
      <alignment horizontal="center"/>
    </xf>
    <xf numFmtId="0" fontId="30" fillId="5" borderId="6" xfId="3" applyFont="1" applyFill="1" applyBorder="1" applyAlignment="1">
      <alignment horizontal="left"/>
    </xf>
    <xf numFmtId="9" fontId="30" fillId="5" borderId="6" xfId="3" applyNumberFormat="1" applyFont="1" applyFill="1" applyBorder="1" applyAlignment="1">
      <alignment horizontal="center"/>
    </xf>
    <xf numFmtId="169" fontId="1" fillId="0" borderId="7" xfId="3" applyNumberFormat="1" applyFont="1" applyBorder="1" applyAlignment="1">
      <alignment horizontal="center"/>
    </xf>
    <xf numFmtId="170" fontId="28" fillId="0" borderId="7" xfId="3" applyNumberFormat="1" applyFont="1" applyBorder="1" applyAlignment="1">
      <alignment horizontal="center"/>
    </xf>
    <xf numFmtId="168" fontId="4" fillId="0" borderId="0" xfId="3" applyNumberFormat="1" applyFont="1"/>
    <xf numFmtId="0" fontId="4" fillId="0" borderId="0" xfId="3" applyFont="1" applyAlignment="1">
      <alignment horizontal="right"/>
    </xf>
    <xf numFmtId="37" fontId="4" fillId="0" borderId="0" xfId="3" applyNumberFormat="1" applyFont="1"/>
    <xf numFmtId="170" fontId="31" fillId="0" borderId="8" xfId="3" applyNumberFormat="1" applyFont="1" applyBorder="1" applyAlignment="1">
      <alignment horizontal="left"/>
    </xf>
    <xf numFmtId="170" fontId="31" fillId="0" borderId="7" xfId="3" applyNumberFormat="1" applyFont="1" applyBorder="1" applyAlignment="1">
      <alignment horizontal="center" vertical="center"/>
    </xf>
    <xf numFmtId="0" fontId="1" fillId="0" borderId="6" xfId="3" applyFont="1" applyBorder="1"/>
    <xf numFmtId="170" fontId="4" fillId="0" borderId="6" xfId="3" applyNumberFormat="1" applyFont="1" applyBorder="1"/>
    <xf numFmtId="170" fontId="4" fillId="0" borderId="6" xfId="3" applyNumberFormat="1" applyFont="1" applyBorder="1" applyAlignment="1">
      <alignment horizontal="center" wrapText="1"/>
    </xf>
    <xf numFmtId="170" fontId="1" fillId="0" borderId="6" xfId="3" applyNumberFormat="1" applyFont="1" applyBorder="1"/>
    <xf numFmtId="167" fontId="4" fillId="0" borderId="0" xfId="3" applyNumberFormat="1" applyFont="1"/>
    <xf numFmtId="167" fontId="4" fillId="4" borderId="0" xfId="3" applyNumberFormat="1" applyFont="1" applyFill="1"/>
    <xf numFmtId="0" fontId="4" fillId="0" borderId="0" xfId="3" applyFont="1" applyAlignment="1">
      <alignment horizontal="left"/>
    </xf>
    <xf numFmtId="37" fontId="4" fillId="0" borderId="5" xfId="3" applyNumberFormat="1" applyFont="1" applyBorder="1"/>
    <xf numFmtId="37" fontId="4" fillId="0" borderId="5" xfId="3" applyNumberFormat="1" applyFont="1" applyBorder="1" applyAlignment="1">
      <alignment horizontal="left"/>
    </xf>
    <xf numFmtId="0" fontId="1" fillId="0" borderId="4" xfId="3" applyFont="1" applyBorder="1" applyAlignment="1">
      <alignment horizontal="left"/>
    </xf>
    <xf numFmtId="0" fontId="1" fillId="0" borderId="4" xfId="3" applyFont="1" applyBorder="1"/>
    <xf numFmtId="167" fontId="1" fillId="0" borderId="4" xfId="3" applyNumberFormat="1" applyFont="1" applyBorder="1"/>
    <xf numFmtId="0" fontId="1" fillId="0" borderId="0" xfId="3" applyFont="1"/>
    <xf numFmtId="0" fontId="1" fillId="0" borderId="0" xfId="3" applyFont="1" applyAlignment="1">
      <alignment horizontal="right"/>
    </xf>
    <xf numFmtId="37" fontId="1" fillId="0" borderId="0" xfId="3" applyNumberFormat="1" applyFont="1"/>
    <xf numFmtId="0" fontId="32" fillId="5" borderId="6" xfId="3" applyFont="1" applyFill="1" applyBorder="1" applyAlignment="1">
      <alignment horizontal="left"/>
    </xf>
    <xf numFmtId="170" fontId="33" fillId="0" borderId="7" xfId="3" applyNumberFormat="1" applyFont="1" applyBorder="1" applyAlignment="1">
      <alignment horizontal="center"/>
    </xf>
    <xf numFmtId="170" fontId="34" fillId="0" borderId="7" xfId="3" applyNumberFormat="1" applyFont="1" applyBorder="1" applyAlignment="1">
      <alignment horizontal="center" vertical="center"/>
    </xf>
    <xf numFmtId="167" fontId="1" fillId="0" borderId="0" xfId="3" applyNumberFormat="1" applyFont="1"/>
    <xf numFmtId="167" fontId="1" fillId="0" borderId="5" xfId="3" applyNumberFormat="1" applyFont="1" applyBorder="1"/>
    <xf numFmtId="171" fontId="1" fillId="0" borderId="6" xfId="3" applyNumberFormat="1" applyFont="1" applyBorder="1"/>
    <xf numFmtId="169" fontId="1" fillId="0" borderId="6" xfId="3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8" fillId="0" borderId="0" xfId="0" applyFont="1"/>
    <xf numFmtId="172" fontId="0" fillId="0" borderId="0" xfId="0" applyNumberFormat="1"/>
    <xf numFmtId="0" fontId="26" fillId="0" borderId="0" xfId="3"/>
    <xf numFmtId="0" fontId="38" fillId="0" borderId="6" xfId="3" applyFont="1" applyBorder="1"/>
    <xf numFmtId="0" fontId="43" fillId="5" borderId="6" xfId="3" applyFont="1" applyFill="1" applyBorder="1" applyAlignment="1">
      <alignment horizontal="left"/>
    </xf>
    <xf numFmtId="0" fontId="38" fillId="5" borderId="6" xfId="3" applyFont="1" applyFill="1" applyBorder="1" applyAlignment="1">
      <alignment horizontal="center"/>
    </xf>
    <xf numFmtId="0" fontId="44" fillId="5" borderId="6" xfId="3" applyFont="1" applyFill="1" applyBorder="1" applyAlignment="1">
      <alignment horizontal="left"/>
    </xf>
    <xf numFmtId="9" fontId="44" fillId="5" borderId="6" xfId="3" applyNumberFormat="1" applyFont="1" applyFill="1" applyBorder="1" applyAlignment="1">
      <alignment horizontal="center"/>
    </xf>
    <xf numFmtId="0" fontId="27" fillId="0" borderId="7" xfId="3" applyFont="1" applyBorder="1" applyAlignment="1">
      <alignment horizontal="center"/>
    </xf>
    <xf numFmtId="170" fontId="45" fillId="0" borderId="7" xfId="3" applyNumberFormat="1" applyFont="1" applyBorder="1" applyAlignment="1">
      <alignment horizontal="center"/>
    </xf>
    <xf numFmtId="168" fontId="38" fillId="0" borderId="0" xfId="3" applyNumberFormat="1" applyFont="1"/>
    <xf numFmtId="0" fontId="38" fillId="0" borderId="0" xfId="3" applyFont="1" applyAlignment="1">
      <alignment horizontal="right"/>
    </xf>
    <xf numFmtId="37" fontId="38" fillId="0" borderId="0" xfId="3" applyNumberFormat="1" applyFont="1"/>
    <xf numFmtId="170" fontId="46" fillId="0" borderId="8" xfId="3" applyNumberFormat="1" applyFont="1" applyBorder="1" applyAlignment="1">
      <alignment horizontal="left"/>
    </xf>
    <xf numFmtId="170" fontId="46" fillId="0" borderId="7" xfId="3" applyNumberFormat="1" applyFont="1" applyBorder="1" applyAlignment="1">
      <alignment horizontal="center" vertical="center"/>
    </xf>
    <xf numFmtId="0" fontId="40" fillId="0" borderId="6" xfId="3" applyFont="1" applyBorder="1"/>
    <xf numFmtId="170" fontId="38" fillId="0" borderId="6" xfId="3" applyNumberFormat="1" applyFont="1" applyBorder="1"/>
    <xf numFmtId="170" fontId="36" fillId="0" borderId="6" xfId="3" applyNumberFormat="1" applyFont="1" applyBorder="1" applyAlignment="1">
      <alignment horizontal="center" wrapText="1"/>
    </xf>
    <xf numFmtId="170" fontId="27" fillId="0" borderId="6" xfId="3" applyNumberFormat="1" applyFont="1" applyBorder="1"/>
    <xf numFmtId="173" fontId="27" fillId="0" borderId="6" xfId="3" applyNumberFormat="1" applyFont="1" applyBorder="1"/>
    <xf numFmtId="171" fontId="27" fillId="0" borderId="6" xfId="3" applyNumberFormat="1" applyFont="1" applyBorder="1"/>
    <xf numFmtId="0" fontId="41" fillId="5" borderId="10" xfId="3" applyFont="1" applyFill="1" applyBorder="1" applyAlignment="1">
      <alignment horizontal="center" vertical="center"/>
    </xf>
    <xf numFmtId="0" fontId="36" fillId="0" borderId="0" xfId="3" applyFont="1" applyAlignment="1">
      <alignment horizontal="left"/>
    </xf>
    <xf numFmtId="167" fontId="36" fillId="0" borderId="0" xfId="3" applyNumberFormat="1" applyFont="1"/>
    <xf numFmtId="0" fontId="36" fillId="0" borderId="0" xfId="3" applyFont="1"/>
    <xf numFmtId="0" fontId="38" fillId="0" borderId="0" xfId="3" applyFont="1" applyAlignment="1">
      <alignment horizontal="left"/>
    </xf>
    <xf numFmtId="9" fontId="38" fillId="0" borderId="0" xfId="3" applyNumberFormat="1" applyFont="1"/>
    <xf numFmtId="0" fontId="41" fillId="0" borderId="0" xfId="3" applyFont="1" applyAlignment="1">
      <alignment horizontal="left"/>
    </xf>
    <xf numFmtId="9" fontId="41" fillId="0" borderId="0" xfId="3" applyNumberFormat="1" applyFont="1"/>
    <xf numFmtId="167" fontId="38" fillId="0" borderId="0" xfId="3" applyNumberFormat="1" applyFont="1"/>
    <xf numFmtId="167" fontId="41" fillId="0" borderId="0" xfId="3" applyNumberFormat="1" applyFont="1"/>
    <xf numFmtId="173" fontId="26" fillId="0" borderId="0" xfId="3" applyNumberFormat="1"/>
    <xf numFmtId="167" fontId="36" fillId="8" borderId="0" xfId="3" applyNumberFormat="1" applyFont="1" applyFill="1" applyAlignment="1">
      <alignment horizontal="right"/>
    </xf>
    <xf numFmtId="9" fontId="36" fillId="3" borderId="0" xfId="3" applyNumberFormat="1" applyFont="1" applyFill="1"/>
    <xf numFmtId="0" fontId="35" fillId="5" borderId="6" xfId="3" applyFont="1" applyFill="1" applyBorder="1" applyAlignment="1">
      <alignment horizontal="left"/>
    </xf>
    <xf numFmtId="0" fontId="36" fillId="0" borderId="0" xfId="0" applyFont="1" applyAlignment="1">
      <alignment horizontal="left" indent="2"/>
    </xf>
    <xf numFmtId="37" fontId="38" fillId="0" borderId="0" xfId="0" applyNumberFormat="1" applyFont="1"/>
    <xf numFmtId="167" fontId="36" fillId="0" borderId="0" xfId="0" applyNumberFormat="1" applyFont="1"/>
    <xf numFmtId="0" fontId="36" fillId="0" borderId="0" xfId="0" applyFont="1"/>
    <xf numFmtId="0" fontId="38" fillId="0" borderId="0" xfId="0" applyFont="1" applyAlignment="1">
      <alignment horizontal="right"/>
    </xf>
    <xf numFmtId="167" fontId="38" fillId="0" borderId="0" xfId="2" applyNumberFormat="1" applyFont="1" applyProtection="1"/>
    <xf numFmtId="167" fontId="4" fillId="0" borderId="0" xfId="2" applyNumberFormat="1" applyFont="1" applyBorder="1" applyAlignment="1" applyProtection="1">
      <alignment horizontal="left" indent="2"/>
    </xf>
    <xf numFmtId="167" fontId="38" fillId="0" borderId="0" xfId="2" applyNumberFormat="1" applyFont="1" applyAlignment="1" applyProtection="1">
      <alignment horizontal="left"/>
    </xf>
    <xf numFmtId="167" fontId="36" fillId="0" borderId="0" xfId="2" applyNumberFormat="1" applyFont="1" applyProtection="1"/>
    <xf numFmtId="167" fontId="38" fillId="0" borderId="0" xfId="2" applyNumberFormat="1" applyFont="1" applyAlignment="1" applyProtection="1">
      <alignment horizontal="right"/>
    </xf>
    <xf numFmtId="167" fontId="4" fillId="0" borderId="0" xfId="2" applyNumberFormat="1" applyFont="1" applyProtection="1"/>
    <xf numFmtId="0" fontId="36" fillId="0" borderId="9" xfId="0" applyFont="1" applyBorder="1" applyAlignment="1">
      <alignment horizontal="left" indent="2"/>
    </xf>
    <xf numFmtId="0" fontId="38" fillId="0" borderId="9" xfId="0" applyFont="1" applyBorder="1"/>
    <xf numFmtId="167" fontId="36" fillId="0" borderId="9" xfId="0" applyNumberFormat="1" applyFont="1" applyBorder="1"/>
    <xf numFmtId="167" fontId="36" fillId="0" borderId="5" xfId="0" applyNumberFormat="1" applyFont="1" applyBorder="1"/>
    <xf numFmtId="0" fontId="40" fillId="0" borderId="9" xfId="0" applyFont="1" applyBorder="1" applyAlignment="1">
      <alignment horizontal="left" indent="1"/>
    </xf>
    <xf numFmtId="0" fontId="41" fillId="0" borderId="9" xfId="0" applyFont="1" applyBorder="1"/>
    <xf numFmtId="167" fontId="40" fillId="0" borderId="9" xfId="0" applyNumberFormat="1" applyFont="1" applyBorder="1"/>
    <xf numFmtId="0" fontId="41" fillId="0" borderId="0" xfId="0" applyFont="1" applyAlignment="1">
      <alignment horizontal="right"/>
    </xf>
    <xf numFmtId="0" fontId="37" fillId="0" borderId="0" xfId="0" applyFont="1" applyAlignment="1">
      <alignment horizontal="left" indent="2"/>
    </xf>
    <xf numFmtId="0" fontId="41" fillId="0" borderId="0" xfId="0" applyFont="1"/>
    <xf numFmtId="167" fontId="40" fillId="0" borderId="0" xfId="0" applyNumberFormat="1" applyFont="1"/>
    <xf numFmtId="167" fontId="37" fillId="0" borderId="0" xfId="0" applyNumberFormat="1" applyFont="1"/>
    <xf numFmtId="9" fontId="42" fillId="0" borderId="0" xfId="4" applyFont="1" applyProtection="1"/>
    <xf numFmtId="9" fontId="37" fillId="0" borderId="0" xfId="4" applyFont="1" applyBorder="1" applyAlignment="1" applyProtection="1">
      <alignment horizontal="left" indent="2"/>
    </xf>
    <xf numFmtId="9" fontId="39" fillId="0" borderId="0" xfId="4" applyFont="1" applyBorder="1" applyProtection="1"/>
    <xf numFmtId="9" fontId="37" fillId="0" borderId="0" xfId="4" applyFont="1" applyBorder="1" applyProtection="1"/>
    <xf numFmtId="9" fontId="39" fillId="0" borderId="0" xfId="4" applyFont="1" applyAlignment="1" applyProtection="1">
      <alignment horizontal="right"/>
    </xf>
    <xf numFmtId="9" fontId="39" fillId="0" borderId="0" xfId="0" applyNumberFormat="1" applyFont="1"/>
    <xf numFmtId="0" fontId="4" fillId="0" borderId="0" xfId="3" applyFont="1" applyAlignment="1">
      <alignment horizontal="left" indent="2"/>
    </xf>
    <xf numFmtId="9" fontId="39" fillId="0" borderId="0" xfId="0" applyNumberFormat="1" applyFont="1" applyAlignment="1">
      <alignment horizontal="left"/>
    </xf>
    <xf numFmtId="9" fontId="37" fillId="0" borderId="0" xfId="0" applyNumberFormat="1" applyFont="1"/>
    <xf numFmtId="9" fontId="39" fillId="0" borderId="0" xfId="0" applyNumberFormat="1" applyFont="1" applyAlignment="1">
      <alignment horizontal="right"/>
    </xf>
    <xf numFmtId="9" fontId="36" fillId="0" borderId="0" xfId="0" applyNumberFormat="1" applyFont="1" applyAlignment="1">
      <alignment horizontal="left" indent="2"/>
    </xf>
    <xf numFmtId="167" fontId="36" fillId="0" borderId="9" xfId="2" applyNumberFormat="1" applyFont="1" applyBorder="1" applyProtection="1"/>
    <xf numFmtId="0" fontId="40" fillId="0" borderId="0" xfId="0" applyFont="1" applyAlignment="1">
      <alignment horizontal="left" indent="1"/>
    </xf>
    <xf numFmtId="0" fontId="37" fillId="0" borderId="9" xfId="0" applyFont="1" applyBorder="1" applyAlignment="1">
      <alignment horizontal="left" indent="2"/>
    </xf>
    <xf numFmtId="0" fontId="39" fillId="0" borderId="9" xfId="0" applyFont="1" applyBorder="1"/>
    <xf numFmtId="167" fontId="37" fillId="0" borderId="9" xfId="0" applyNumberFormat="1" applyFont="1" applyBorder="1"/>
    <xf numFmtId="167" fontId="37" fillId="0" borderId="9" xfId="0" applyNumberFormat="1" applyFont="1" applyBorder="1" applyAlignment="1">
      <alignment horizontal="right"/>
    </xf>
    <xf numFmtId="167" fontId="37" fillId="0" borderId="5" xfId="0" applyNumberFormat="1" applyFont="1" applyBorder="1"/>
    <xf numFmtId="0" fontId="42" fillId="0" borderId="0" xfId="0" applyFont="1"/>
    <xf numFmtId="0" fontId="39" fillId="0" borderId="0" xfId="0" applyFont="1" applyAlignment="1">
      <alignment horizontal="right"/>
    </xf>
    <xf numFmtId="37" fontId="39" fillId="0" borderId="0" xfId="0" applyNumberFormat="1" applyFont="1"/>
    <xf numFmtId="167" fontId="4" fillId="0" borderId="0" xfId="3" applyNumberFormat="1" applyFont="1" applyAlignment="1">
      <alignment horizontal="left" indent="1"/>
    </xf>
    <xf numFmtId="37" fontId="4" fillId="0" borderId="5" xfId="3" applyNumberFormat="1" applyFont="1" applyBorder="1" applyAlignment="1">
      <alignment horizontal="left" indent="1"/>
    </xf>
    <xf numFmtId="0" fontId="37" fillId="0" borderId="0" xfId="0" applyFont="1" applyAlignment="1">
      <alignment horizontal="left"/>
    </xf>
    <xf numFmtId="9" fontId="42" fillId="0" borderId="0" xfId="4" applyFont="1" applyAlignment="1" applyProtection="1">
      <alignment horizontal="right"/>
    </xf>
    <xf numFmtId="0" fontId="1" fillId="0" borderId="0" xfId="3" applyFont="1" applyAlignment="1">
      <alignment horizontal="left"/>
    </xf>
    <xf numFmtId="167" fontId="4" fillId="6" borderId="0" xfId="0" applyNumberFormat="1" applyFont="1" applyFill="1"/>
    <xf numFmtId="167" fontId="4" fillId="0" borderId="0" xfId="0" applyNumberFormat="1" applyFont="1"/>
    <xf numFmtId="173" fontId="27" fillId="2" borderId="6" xfId="3" applyNumberFormat="1" applyFont="1" applyFill="1" applyBorder="1" applyProtection="1">
      <protection locked="0"/>
    </xf>
    <xf numFmtId="164" fontId="4" fillId="0" borderId="0" xfId="2" applyFont="1" applyProtection="1"/>
    <xf numFmtId="164" fontId="1" fillId="0" borderId="7" xfId="2" applyFont="1" applyBorder="1" applyAlignment="1" applyProtection="1">
      <alignment horizontal="center"/>
    </xf>
    <xf numFmtId="9" fontId="28" fillId="0" borderId="7" xfId="4" applyFont="1" applyBorder="1" applyAlignment="1" applyProtection="1">
      <alignment horizontal="center"/>
    </xf>
    <xf numFmtId="167" fontId="4" fillId="8" borderId="0" xfId="0" applyNumberFormat="1" applyFont="1" applyFill="1"/>
    <xf numFmtId="167" fontId="4" fillId="3" borderId="0" xfId="3" applyNumberFormat="1" applyFont="1" applyFill="1"/>
    <xf numFmtId="0" fontId="4" fillId="3" borderId="0" xfId="3" applyFont="1" applyFill="1"/>
    <xf numFmtId="37" fontId="4" fillId="0" borderId="0" xfId="3" applyNumberFormat="1" applyFont="1" applyAlignment="1">
      <alignment horizontal="left"/>
    </xf>
    <xf numFmtId="167" fontId="1" fillId="2" borderId="4" xfId="3" applyNumberFormat="1" applyFont="1" applyFill="1" applyBorder="1"/>
    <xf numFmtId="167" fontId="1" fillId="3" borderId="4" xfId="3" applyNumberFormat="1" applyFont="1" applyFill="1" applyBorder="1"/>
    <xf numFmtId="0" fontId="1" fillId="3" borderId="0" xfId="3" applyFont="1" applyFill="1"/>
    <xf numFmtId="37" fontId="4" fillId="3" borderId="0" xfId="3" applyNumberFormat="1" applyFont="1" applyFill="1"/>
    <xf numFmtId="0" fontId="4" fillId="3" borderId="0" xfId="3" applyFont="1" applyFill="1" applyAlignment="1">
      <alignment horizontal="right"/>
    </xf>
    <xf numFmtId="9" fontId="4" fillId="7" borderId="0" xfId="4" applyFont="1" applyFill="1" applyProtection="1"/>
    <xf numFmtId="9" fontId="4" fillId="4" borderId="0" xfId="4" applyFont="1" applyFill="1" applyProtection="1"/>
    <xf numFmtId="9" fontId="1" fillId="2" borderId="4" xfId="4" applyFont="1" applyFill="1" applyBorder="1" applyProtection="1"/>
    <xf numFmtId="9" fontId="1" fillId="3" borderId="4" xfId="4" applyFont="1" applyFill="1" applyBorder="1" applyProtection="1"/>
    <xf numFmtId="0" fontId="41" fillId="5" borderId="10" xfId="3" applyFont="1" applyFill="1" applyBorder="1" applyAlignment="1">
      <alignment horizontal="left" vertical="center"/>
    </xf>
    <xf numFmtId="0" fontId="12" fillId="2" borderId="0" xfId="0" applyFont="1" applyFill="1" applyAlignment="1" applyProtection="1">
      <alignment horizontal="left" vertical="center" wrapText="1"/>
      <protection locked="0"/>
    </xf>
    <xf numFmtId="165" fontId="12" fillId="2" borderId="0" xfId="0" applyNumberFormat="1" applyFont="1" applyFill="1" applyAlignment="1" applyProtection="1">
      <alignment horizontal="left"/>
      <protection locked="0"/>
    </xf>
    <xf numFmtId="165" fontId="12" fillId="2" borderId="0" xfId="0" applyNumberFormat="1" applyFont="1" applyFill="1" applyAlignment="1" applyProtection="1">
      <alignment horizontal="left" vertical="center" wrapText="1"/>
      <protection locked="0"/>
    </xf>
    <xf numFmtId="0" fontId="12" fillId="2" borderId="0" xfId="0" applyFont="1" applyFill="1" applyAlignment="1" applyProtection="1">
      <alignment horizontal="left" vertical="center"/>
      <protection locked="0"/>
    </xf>
    <xf numFmtId="167" fontId="4" fillId="8" borderId="0" xfId="0" applyNumberFormat="1" applyFont="1" applyFill="1" applyAlignment="1">
      <alignment horizontal="right"/>
    </xf>
    <xf numFmtId="167" fontId="1" fillId="3" borderId="4" xfId="3" applyNumberFormat="1" applyFont="1" applyFill="1" applyBorder="1" applyAlignment="1">
      <alignment horizontal="right"/>
    </xf>
    <xf numFmtId="9" fontId="4" fillId="0" borderId="0" xfId="4" applyFont="1" applyAlignment="1">
      <alignment horizontal="right"/>
    </xf>
    <xf numFmtId="9" fontId="1" fillId="0" borderId="4" xfId="4" applyFont="1" applyBorder="1" applyAlignment="1">
      <alignment horizontal="right"/>
    </xf>
    <xf numFmtId="0" fontId="37" fillId="0" borderId="0" xfId="0" applyFont="1" applyAlignment="1">
      <alignment horizontal="left" indent="3"/>
    </xf>
    <xf numFmtId="0" fontId="37" fillId="0" borderId="0" xfId="0" applyFont="1"/>
    <xf numFmtId="9" fontId="37" fillId="0" borderId="0" xfId="4" applyFont="1" applyAlignment="1">
      <alignment horizontal="right"/>
    </xf>
    <xf numFmtId="166" fontId="1" fillId="0" borderId="0" xfId="0" applyNumberFormat="1" applyFont="1"/>
    <xf numFmtId="9" fontId="1" fillId="0" borderId="0" xfId="4" applyFont="1" applyBorder="1" applyAlignment="1">
      <alignment horizontal="right"/>
    </xf>
    <xf numFmtId="0" fontId="37" fillId="5" borderId="6" xfId="3" applyFont="1" applyFill="1" applyBorder="1" applyAlignment="1">
      <alignment horizontal="left"/>
    </xf>
    <xf numFmtId="170" fontId="48" fillId="0" borderId="8" xfId="3" applyNumberFormat="1" applyFont="1" applyBorder="1" applyAlignment="1">
      <alignment horizontal="left"/>
    </xf>
    <xf numFmtId="170" fontId="48" fillId="0" borderId="7" xfId="3" applyNumberFormat="1" applyFont="1" applyBorder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47" fillId="3" borderId="3" xfId="0" applyFont="1" applyFill="1" applyBorder="1" applyAlignment="1">
      <alignment horizontal="left" wrapText="1"/>
    </xf>
    <xf numFmtId="9" fontId="4" fillId="0" borderId="0" xfId="4" applyFont="1" applyBorder="1" applyAlignment="1">
      <alignment horizontal="right"/>
    </xf>
    <xf numFmtId="167" fontId="4" fillId="10" borderId="0" xfId="0" applyNumberFormat="1" applyFont="1" applyFill="1"/>
    <xf numFmtId="9" fontId="1" fillId="3" borderId="4" xfId="4" applyFont="1" applyFill="1" applyBorder="1"/>
    <xf numFmtId="0" fontId="11" fillId="0" borderId="0" xfId="0" applyFont="1" applyAlignment="1">
      <alignment horizontal="left" vertical="center" wrapText="1"/>
    </xf>
  </cellXfs>
  <cellStyles count="5">
    <cellStyle name="Border Heavy" xfId="1" xr:uid="{B5E08B41-B1BD-4A61-A78A-15F9AADBE451}"/>
    <cellStyle name="Milliers" xfId="2" builtinId="3"/>
    <cellStyle name="Normal" xfId="0" builtinId="0"/>
    <cellStyle name="Normal 2" xfId="3" xr:uid="{EF37F7EE-FD60-4B36-ACFC-2EF9DD442805}"/>
    <cellStyle name="Pourcentage" xfId="4" builtinId="5"/>
  </cellStyles>
  <dxfs count="40"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1" hidden="0"/>
    </dxf>
    <dxf>
      <fill>
        <patternFill patternType="solid">
          <fgColor indexed="64"/>
          <bgColor theme="4" tint="0.79998168889431442"/>
        </patternFill>
      </fill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_-;\-* #,##0.0_-;_-* &quot;-&quot;??_-;_-@_-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numFmt numFmtId="0" formatCode="General"/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1" hidden="0"/>
    </dxf>
    <dxf>
      <protection locked="1" hidden="0"/>
    </dxf>
    <dxf>
      <border outline="0">
        <bottom style="medium">
          <color rgb="FF000000"/>
        </bottom>
      </border>
    </dxf>
    <dxf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1" hidden="0"/>
    </dxf>
    <dxf>
      <fill>
        <patternFill patternType="solid">
          <fgColor indexed="64"/>
          <bgColor theme="4" tint="0.79998168889431442"/>
        </patternFill>
      </fill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_-;\-* #,##0.0_-;_-* &quot;-&quot;??_-;_-@_-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_-* #,##0.0_-;\-* #,##0.0_-;_-* &quot;-&quot;??_-;_-@_-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numFmt numFmtId="165" formatCode="[$-40C]ddd\-dd\-mmm\-yy;@"/>
      <fill>
        <patternFill patternType="solid">
          <fgColor indexed="64"/>
          <bgColor theme="4" tint="0.79998168889431442"/>
        </patternFill>
      </fill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  <vertical/>
        <horizontal/>
      </border>
      <protection locked="0" hidden="0"/>
    </dxf>
    <dxf>
      <numFmt numFmtId="0" formatCode="General"/>
      <border diagonalUp="0" diagonalDown="0">
        <left/>
        <right/>
        <top style="thin">
          <color theme="6" tint="-0.24994659260841701"/>
        </top>
        <bottom style="thin">
          <color theme="6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6" tint="-0.24994659260841701"/>
        </top>
        <bottom style="thin">
          <color theme="6" tint="-0.24994659260841701"/>
        </bottom>
      </border>
    </dxf>
    <dxf>
      <border outline="0">
        <bottom style="medium">
          <color indexed="64"/>
        </bottom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colors>
    <mruColors>
      <color rgb="FFFF5050"/>
      <color rgb="FFFFD1D1"/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</xdr:row>
          <xdr:rowOff>104775</xdr:rowOff>
        </xdr:from>
        <xdr:to>
          <xdr:col>5</xdr:col>
          <xdr:colOff>1266825</xdr:colOff>
          <xdr:row>4</xdr:row>
          <xdr:rowOff>38100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Reconciliation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4</xdr:row>
          <xdr:rowOff>219075</xdr:rowOff>
        </xdr:from>
        <xdr:to>
          <xdr:col>5</xdr:col>
          <xdr:colOff>1247775</xdr:colOff>
          <xdr:row>7</xdr:row>
          <xdr:rowOff>47625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1</xdr:row>
          <xdr:rowOff>104775</xdr:rowOff>
        </xdr:from>
        <xdr:to>
          <xdr:col>7</xdr:col>
          <xdr:colOff>1238250</xdr:colOff>
          <xdr:row>4</xdr:row>
          <xdr:rowOff>9525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Dépenses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</xdr:row>
          <xdr:rowOff>161925</xdr:rowOff>
        </xdr:from>
        <xdr:to>
          <xdr:col>5</xdr:col>
          <xdr:colOff>1152525</xdr:colOff>
          <xdr:row>3</xdr:row>
          <xdr:rowOff>114300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4</xdr:row>
          <xdr:rowOff>142875</xdr:rowOff>
        </xdr:from>
        <xdr:to>
          <xdr:col>5</xdr:col>
          <xdr:colOff>1152525</xdr:colOff>
          <xdr:row>6</xdr:row>
          <xdr:rowOff>38100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133350</xdr:rowOff>
        </xdr:from>
        <xdr:to>
          <xdr:col>5</xdr:col>
          <xdr:colOff>1181100</xdr:colOff>
          <xdr:row>3</xdr:row>
          <xdr:rowOff>95250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Formattage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123825</xdr:rowOff>
        </xdr:from>
        <xdr:to>
          <xdr:col>5</xdr:col>
          <xdr:colOff>1171575</xdr:colOff>
          <xdr:row>6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69FA39-6A30-4693-83C2-BFD7C4B3FCA0}" name="RevenueData" displayName="RevenueData" ref="B4:N3004" totalsRowShown="0" headerRowBorderDxfId="35">
  <autoFilter ref="B4:N3004" xr:uid="{5B69FA39-6A30-4693-83C2-BFD7C4B3FCA0}"/>
  <tableColumns count="13">
    <tableColumn id="1" xr3:uid="{D6114816-D369-4440-AD0E-8A28FA5C7BC2}" name="Id#" dataDxfId="34">
      <calculatedColumnFormula>B4+1</calculatedColumnFormula>
    </tableColumn>
    <tableColumn id="2" xr3:uid="{00D91271-EE36-4489-BFF4-3879700BE492}" name="Identifiant Recette" dataDxfId="33">
      <calculatedColumnFormula>IF(OR(D5="", E5="", F5="", I5="", J5="", K5="", L5=""), "", TEXT(RIGHT(YEAR(D5), 2), "00") &amp; TEXT(MONTH(D5), "00") &amp; TEXT(DAY(D5), "00") &amp; "_Rev_MC_" &amp; TEXT(B5, "0"))</calculatedColumnFormula>
    </tableColumn>
    <tableColumn id="3" xr3:uid="{67614E6A-953B-4009-993E-CAD11600A3D4}" name="Date d'Enregistrement de la Recette" dataDxfId="32"/>
    <tableColumn id="4" xr3:uid="{314B7EFF-BCC2-4C2D-B121-5468FD860D36}" name="Date de la Recette_x000a_(jj/mm/aa) " dataDxfId="31" dataCellStyle="Border Heavy"/>
    <tableColumn id="5" xr3:uid="{24A5B517-A945-4BCA-B9DF-7229B7A8CA2B}" name="Désignation du Lot " dataDxfId="30" dataCellStyle="Border Heavy"/>
    <tableColumn id="6" xr3:uid="{B9002E7E-0F4A-4662-992A-1EBA81E9A6A5}" name="Type d'Exploitation" dataDxfId="29" dataCellStyle="Border Heavy">
      <calculatedColumnFormula>IF(ISBLANK(F5),"",VLOOKUP(F5,'Listes des Lots'!$B$4:$G$55,6,FALSE))</calculatedColumnFormula>
    </tableColumn>
    <tableColumn id="14" xr3:uid="{569825FA-61C5-48CA-9326-5EACC202B431}" name="Type de Recette" dataDxfId="28"/>
    <tableColumn id="7" xr3:uid="{D1F91089-690A-4358-A00F-6B341B94B714}" name="Montant de la Recette_x000a_(FCFA)" dataDxfId="27"/>
    <tableColumn id="8" xr3:uid="{AB09885E-5461-41A9-A713-23D6930386FB}" name="Début Période_x000a_((jj/mm/aa) " dataDxfId="26" dataCellStyle="Border Heavy"/>
    <tableColumn id="9" xr3:uid="{2F919E02-8AF1-4279-8F42-7141866AB0FB}" name="Fin Période _x000a_(jj/mm/aa) " dataDxfId="25" dataCellStyle="Border Heavy"/>
    <tableColumn id="10" xr3:uid="{E4075EE0-AEE8-4AD1-8C9D-C4B87DED81C8}" name="Mode Paiement Recette" dataDxfId="24"/>
    <tableColumn id="12" xr3:uid="{770740AE-7536-4579-9B3E-4EF8F93A20A4}" name="Helper_Notes" dataDxfId="23">
      <calculatedColumnFormula>IF(RevenueData[[#This Row],[Commentaires /Notes  ]]="","",RevenueData[[#This Row],[Commentaires /Notes  ]])</calculatedColumnFormula>
    </tableColumn>
    <tableColumn id="11" xr3:uid="{0AF268D0-E43D-4326-AE59-EEE656587F44}" name="Commentaires /Notes  " dataDxfId="2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3F56F0-5AB9-4ABE-B7F4-B1CDB62A2EB0}" name="DepensesData" displayName="DepensesData" ref="B4:L3004" totalsRowShown="0" headerRowDxfId="15" dataDxfId="13" headerRowBorderDxfId="14">
  <autoFilter ref="B4:L3004" xr:uid="{5B69FA39-6A30-4693-83C2-BFD7C4B3FCA0}"/>
  <tableColumns count="11">
    <tableColumn id="1" xr3:uid="{AC2B7FD7-317E-418B-BEBA-3FC2DE0506C5}" name="Id#" dataDxfId="12">
      <calculatedColumnFormula>B4+1</calculatedColumnFormula>
    </tableColumn>
    <tableColumn id="2" xr3:uid="{F0C47B19-6A07-47DB-B8CD-5DE07E6FA4C0}" name="Identifiant Dépense" dataDxfId="11">
      <calculatedColumnFormula>IF(OR(D5="", E5="", F5="", H5="", I5=""), "", TEXT(RIGHT(YEAR(D5), 2), "00") &amp; TEXT(MONTH(D5), "00") &amp; TEXT(DAY(D5), "00") &amp; "_Dep_MC_" &amp; TEXT(B5, "0"))</calculatedColumnFormula>
    </tableColumn>
    <tableColumn id="3" xr3:uid="{8DADDCDD-D9A0-4A44-AFEA-00235F7D769F}" name="Date d'Enregistrement de la Dépense" dataDxfId="10"/>
    <tableColumn id="4" xr3:uid="{DAD760D9-C078-45E3-8A0F-4F47D8F549A3}" name="Date de la Dépense _x000a_(jj/mm/aa) " dataDxfId="9" dataCellStyle="Border Heavy"/>
    <tableColumn id="5" xr3:uid="{120996F3-C955-4452-A6D5-8109CD7681F8}" name="Société Débitrice" dataDxfId="8" dataCellStyle="Border Heavy"/>
    <tableColumn id="6" xr3:uid="{33FBCF53-46A4-4761-A1C2-91E9E6B59CB7}" name="Site Concerné" dataDxfId="7" dataCellStyle="Border Heavy"/>
    <tableColumn id="7" xr3:uid="{741A084C-90FD-4F0F-9D35-3CA878933537}" name="Montant de la Dépense _x000a_(FCFA)" dataDxfId="6"/>
    <tableColumn id="10" xr3:uid="{D446FDB4-EB54-46F5-877D-5242BEFF9A9E}" name="Mode Paiement Dépense " dataDxfId="5"/>
    <tableColumn id="8" xr3:uid="{A1256129-0CBB-4C8B-AB89-DCED9714107C}" name="Catégorie de la Dépense " dataDxfId="4"/>
    <tableColumn id="12" xr3:uid="{A006F475-061F-4506-A854-B150366E8DAF}" name="Helper_Notes" dataDxfId="3">
      <calculatedColumnFormula>IF(DepensesData[[#This Row],[Description/Commentaires/Notes]]="","",DepensesData[[#This Row],[Description/Commentaires/Notes]])</calculatedColumnFormula>
    </tableColumn>
    <tableColumn id="11" xr3:uid="{4699D956-4C13-4A78-BBA6-1B747345BA52}" name="Description/Commentaires/Notes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FBF1D-3D4A-4796-A849-62E60CE6A87A}">
  <sheetPr codeName="Sheet2">
    <tabColor theme="4" tint="0.59999389629810485"/>
  </sheetPr>
  <dimension ref="A3:BH3005"/>
  <sheetViews>
    <sheetView showGridLines="0" tabSelected="1" workbookViewId="0">
      <pane xSplit="2" ySplit="4" topLeftCell="D689" activePane="bottomRight" state="frozen"/>
      <selection pane="topRight" activeCell="C1" sqref="C1"/>
      <selection pane="bottomLeft" activeCell="A5" sqref="A5"/>
      <selection pane="bottomRight" activeCell="K703" sqref="K703"/>
    </sheetView>
  </sheetViews>
  <sheetFormatPr baseColWidth="10" defaultColWidth="9.140625" defaultRowHeight="15" outlineLevelCol="1" x14ac:dyDescent="0.25"/>
  <cols>
    <col min="1" max="1" width="3" customWidth="1"/>
    <col min="2" max="2" width="3" style="19" customWidth="1"/>
    <col min="3" max="3" width="18.85546875" customWidth="1"/>
    <col min="4" max="4" width="21.85546875" customWidth="1"/>
    <col min="5" max="5" width="17.85546875" bestFit="1" customWidth="1"/>
    <col min="6" max="6" width="19" customWidth="1"/>
    <col min="7" max="8" width="14.28515625" customWidth="1"/>
    <col min="9" max="9" width="20.7109375" customWidth="1"/>
    <col min="10" max="11" width="16.85546875" customWidth="1"/>
    <col min="12" max="12" width="15.5703125" customWidth="1"/>
    <col min="13" max="13" width="49" style="42" hidden="1" customWidth="1"/>
    <col min="14" max="14" width="45.42578125" bestFit="1" customWidth="1"/>
    <col min="15" max="17" width="1.85546875" customWidth="1"/>
    <col min="18" max="18" width="4.5703125" hidden="1" customWidth="1" outlineLevel="1"/>
    <col min="19" max="26" width="9.140625" hidden="1" customWidth="1" outlineLevel="1"/>
    <col min="27" max="27" width="11.85546875" hidden="1" customWidth="1" outlineLevel="1"/>
    <col min="28" max="28" width="9.140625" hidden="1" customWidth="1" outlineLevel="1"/>
    <col min="29" max="29" width="11.42578125" hidden="1" customWidth="1" outlineLevel="1"/>
    <col min="30" max="30" width="11.28515625" hidden="1" customWidth="1" outlineLevel="1"/>
    <col min="31" max="40" width="9.140625" hidden="1" customWidth="1" outlineLevel="1"/>
    <col min="41" max="41" width="11.85546875" hidden="1" customWidth="1" outlineLevel="1"/>
    <col min="42" max="42" width="9.140625" hidden="1" customWidth="1" outlineLevel="1"/>
    <col min="43" max="43" width="11.42578125" hidden="1" customWidth="1" outlineLevel="1"/>
    <col min="44" max="44" width="11.28515625" hidden="1" customWidth="1" outlineLevel="1"/>
    <col min="45" max="54" width="9.140625" hidden="1" customWidth="1" outlineLevel="1"/>
    <col min="55" max="55" width="11.85546875" hidden="1" customWidth="1" outlineLevel="1"/>
    <col min="56" max="56" width="9.140625" hidden="1" customWidth="1" outlineLevel="1"/>
    <col min="57" max="57" width="11.42578125" hidden="1" customWidth="1" outlineLevel="1"/>
    <col min="58" max="58" width="11.28515625" hidden="1" customWidth="1" outlineLevel="1"/>
    <col min="59" max="59" width="9.140625" hidden="1" customWidth="1" outlineLevel="1"/>
    <col min="60" max="60" width="9.140625" customWidth="1" collapsed="1"/>
  </cols>
  <sheetData>
    <row r="3" spans="2:58" ht="14.45" customHeight="1" x14ac:dyDescent="0.25">
      <c r="B3" s="16"/>
      <c r="C3" s="11"/>
      <c r="D3" s="7"/>
      <c r="E3" s="7"/>
      <c r="F3" s="9"/>
      <c r="G3" s="11"/>
      <c r="H3" s="7"/>
      <c r="I3" s="7"/>
      <c r="J3" s="1"/>
      <c r="K3" s="1"/>
      <c r="L3" s="11"/>
      <c r="M3" s="93"/>
    </row>
    <row r="4" spans="2:58" ht="45.75" thickBot="1" x14ac:dyDescent="0.3">
      <c r="B4" s="17" t="s">
        <v>28</v>
      </c>
      <c r="C4" s="12" t="s">
        <v>46</v>
      </c>
      <c r="D4" s="10" t="s">
        <v>49</v>
      </c>
      <c r="E4" s="10" t="s">
        <v>47</v>
      </c>
      <c r="F4" s="8" t="s">
        <v>20</v>
      </c>
      <c r="G4" s="10" t="s">
        <v>14</v>
      </c>
      <c r="H4" s="10" t="s">
        <v>330</v>
      </c>
      <c r="I4" s="10" t="s">
        <v>48</v>
      </c>
      <c r="J4" s="2" t="s">
        <v>30</v>
      </c>
      <c r="K4" s="2" t="s">
        <v>31</v>
      </c>
      <c r="L4" s="10" t="s">
        <v>65</v>
      </c>
      <c r="M4" s="94" t="s">
        <v>38</v>
      </c>
      <c r="N4" s="10" t="s">
        <v>29</v>
      </c>
      <c r="S4" s="132">
        <v>45292</v>
      </c>
      <c r="T4" s="132">
        <f>EOMONTH(S4,0)+1</f>
        <v>45323</v>
      </c>
      <c r="U4" s="132">
        <f t="shared" ref="U4:AD4" si="0">EOMONTH(T4,0)+1</f>
        <v>45352</v>
      </c>
      <c r="V4" s="132">
        <f t="shared" si="0"/>
        <v>45383</v>
      </c>
      <c r="W4" s="132">
        <f t="shared" si="0"/>
        <v>45413</v>
      </c>
      <c r="X4" s="132">
        <f t="shared" si="0"/>
        <v>45444</v>
      </c>
      <c r="Y4" s="132">
        <f t="shared" si="0"/>
        <v>45474</v>
      </c>
      <c r="Z4" s="132">
        <f t="shared" si="0"/>
        <v>45505</v>
      </c>
      <c r="AA4" s="132">
        <f t="shared" si="0"/>
        <v>45536</v>
      </c>
      <c r="AB4" s="132">
        <f t="shared" si="0"/>
        <v>45566</v>
      </c>
      <c r="AC4" s="132">
        <f t="shared" si="0"/>
        <v>45597</v>
      </c>
      <c r="AD4" s="132">
        <f t="shared" si="0"/>
        <v>45627</v>
      </c>
      <c r="AG4" s="132">
        <v>45658</v>
      </c>
      <c r="AH4" s="132">
        <f>EOMONTH(AG4,0)+1</f>
        <v>45689</v>
      </c>
      <c r="AI4" s="132">
        <f t="shared" ref="AI4" si="1">EOMONTH(AH4,0)+1</f>
        <v>45717</v>
      </c>
      <c r="AJ4" s="132">
        <f t="shared" ref="AJ4" si="2">EOMONTH(AI4,0)+1</f>
        <v>45748</v>
      </c>
      <c r="AK4" s="132">
        <f t="shared" ref="AK4" si="3">EOMONTH(AJ4,0)+1</f>
        <v>45778</v>
      </c>
      <c r="AL4" s="132">
        <f t="shared" ref="AL4" si="4">EOMONTH(AK4,0)+1</f>
        <v>45809</v>
      </c>
      <c r="AM4" s="132">
        <f t="shared" ref="AM4" si="5">EOMONTH(AL4,0)+1</f>
        <v>45839</v>
      </c>
      <c r="AN4" s="132">
        <f t="shared" ref="AN4" si="6">EOMONTH(AM4,0)+1</f>
        <v>45870</v>
      </c>
      <c r="AO4" s="132">
        <f t="shared" ref="AO4" si="7">EOMONTH(AN4,0)+1</f>
        <v>45901</v>
      </c>
      <c r="AP4" s="132">
        <f t="shared" ref="AP4" si="8">EOMONTH(AO4,0)+1</f>
        <v>45931</v>
      </c>
      <c r="AQ4" s="132">
        <f t="shared" ref="AQ4" si="9">EOMONTH(AP4,0)+1</f>
        <v>45962</v>
      </c>
      <c r="AR4" s="132">
        <f t="shared" ref="AR4" si="10">EOMONTH(AQ4,0)+1</f>
        <v>45992</v>
      </c>
      <c r="AU4" s="132">
        <v>46023</v>
      </c>
      <c r="AV4" s="132">
        <f>EOMONTH(AU4,0)+1</f>
        <v>46054</v>
      </c>
      <c r="AW4" s="132">
        <f t="shared" ref="AW4" si="11">EOMONTH(AV4,0)+1</f>
        <v>46082</v>
      </c>
      <c r="AX4" s="132">
        <f t="shared" ref="AX4" si="12">EOMONTH(AW4,0)+1</f>
        <v>46113</v>
      </c>
      <c r="AY4" s="132">
        <f t="shared" ref="AY4" si="13">EOMONTH(AX4,0)+1</f>
        <v>46143</v>
      </c>
      <c r="AZ4" s="132">
        <f t="shared" ref="AZ4" si="14">EOMONTH(AY4,0)+1</f>
        <v>46174</v>
      </c>
      <c r="BA4" s="132">
        <f t="shared" ref="BA4" si="15">EOMONTH(AZ4,0)+1</f>
        <v>46204</v>
      </c>
      <c r="BB4" s="132">
        <f t="shared" ref="BB4" si="16">EOMONTH(BA4,0)+1</f>
        <v>46235</v>
      </c>
      <c r="BC4" s="132">
        <f t="shared" ref="BC4" si="17">EOMONTH(BB4,0)+1</f>
        <v>46266</v>
      </c>
      <c r="BD4" s="132">
        <f t="shared" ref="BD4" si="18">EOMONTH(BC4,0)+1</f>
        <v>46296</v>
      </c>
      <c r="BE4" s="132">
        <f t="shared" ref="BE4" si="19">EOMONTH(BD4,0)+1</f>
        <v>46327</v>
      </c>
      <c r="BF4" s="132">
        <f t="shared" ref="BF4" si="20">EOMONTH(BE4,0)+1</f>
        <v>46357</v>
      </c>
    </row>
    <row r="5" spans="2:58" s="60" customFormat="1" x14ac:dyDescent="0.25">
      <c r="B5" s="124">
        <f>1</f>
        <v>1</v>
      </c>
      <c r="C5" s="67" t="str">
        <f t="shared" ref="C5:C68" si="21">IF(OR(D5="", E5="", F5="", I5="", J5="", K5="", L5=""), "", TEXT(RIGHT(YEAR(D5), 2), "00") &amp; TEXT(MONTH(D5), "00") &amp; TEXT(DAY(D5), "00") &amp; "_Rev_MC_" &amp; TEXT(B5, "0"))</f>
        <v>240802_Rev_MC_1</v>
      </c>
      <c r="D5" s="64">
        <v>45506</v>
      </c>
      <c r="E5" s="65">
        <v>45505</v>
      </c>
      <c r="F5" s="65" t="s">
        <v>117</v>
      </c>
      <c r="G5" s="65" t="str">
        <f>IF(ISBLANK(F5),"",VLOOKUP(F5,'Listes des Lots'!$B$4:$G$55,6,FALSE))</f>
        <v>Meublé</v>
      </c>
      <c r="H5" s="125" t="s">
        <v>333</v>
      </c>
      <c r="I5" s="125">
        <v>25000</v>
      </c>
      <c r="J5" s="65">
        <v>45505</v>
      </c>
      <c r="K5" s="65">
        <v>45506</v>
      </c>
      <c r="L5" s="67" t="s">
        <v>90</v>
      </c>
      <c r="M5" s="124" t="str">
        <f>IF(RevenueData[[#This Row],[Commentaires /Notes  ]]="","",RevenueData[[#This Row],[Commentaires /Notes  ]])</f>
        <v/>
      </c>
      <c r="N5" s="126"/>
      <c r="R5" s="60">
        <f>RevenueData[[#This Row],[Fin Période 
(jj/mm/aa) ]]-RevenueData[[#This Row],[Début Période
((jj/mm/aa) ]]+1</f>
        <v>2</v>
      </c>
      <c r="S5" s="60">
        <f>_xlfn.LET(_xlpm.start_date, $J5,_xlpm.end_date, $K5,_xlpm.month_start,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5" s="60">
        <f t="shared" ref="T5:AD20" si="22">_xlfn.LET(_xlpm.start_date, $J5,_xlpm.end_date, $K5,_xlpm.month_start, T$4,_xlpm.month_end, EOMONTH(T$4,0),_xlpm.overlap_start, MAX(_xlpm.start_date, _xlpm.month_start),_xlpm.overlap_end, MIN(_xlpm.end_date, _xlpm.month_end),_xlpm.days, MAX(0, _xlpm.overlap_end - _xlpm.overlap_start + 1),_xlpm.days)</f>
        <v>0</v>
      </c>
      <c r="U5" s="60">
        <f t="shared" si="22"/>
        <v>0</v>
      </c>
      <c r="V5" s="60">
        <f t="shared" si="22"/>
        <v>0</v>
      </c>
      <c r="W5" s="60">
        <f t="shared" si="22"/>
        <v>0</v>
      </c>
      <c r="X5" s="60">
        <f t="shared" si="22"/>
        <v>0</v>
      </c>
      <c r="Y5" s="60">
        <f t="shared" si="22"/>
        <v>0</v>
      </c>
      <c r="Z5" s="60">
        <f t="shared" si="22"/>
        <v>2</v>
      </c>
      <c r="AA5" s="60">
        <f t="shared" si="22"/>
        <v>0</v>
      </c>
      <c r="AB5" s="60">
        <f t="shared" si="22"/>
        <v>0</v>
      </c>
      <c r="AC5" s="60">
        <f t="shared" si="22"/>
        <v>0</v>
      </c>
      <c r="AD5" s="60">
        <f t="shared" si="22"/>
        <v>0</v>
      </c>
      <c r="AG5" s="60">
        <f>_xlfn.LET(_xlpm.start_date, $J5,_xlpm.end_date, $K5,_xlpm.month_start,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5" s="60">
        <f t="shared" ref="AH5:AR20" si="23">_xlfn.LET(_xlpm.start_date, $J5,_xlpm.end_date, $K5,_xlpm.month_start, AH$4,_xlpm.month_end, EOMONTH(AH$4,0),_xlpm.overlap_start, MAX(_xlpm.start_date, _xlpm.month_start),_xlpm.overlap_end, MIN(_xlpm.end_date, _xlpm.month_end),_xlpm.days, MAX(0, _xlpm.overlap_end - _xlpm.overlap_start + 1),_xlpm.days)</f>
        <v>0</v>
      </c>
      <c r="AI5" s="60">
        <f t="shared" si="23"/>
        <v>0</v>
      </c>
      <c r="AJ5" s="60">
        <f t="shared" si="23"/>
        <v>0</v>
      </c>
      <c r="AK5" s="60">
        <f t="shared" si="23"/>
        <v>0</v>
      </c>
      <c r="AL5" s="60">
        <f t="shared" si="23"/>
        <v>0</v>
      </c>
      <c r="AM5" s="60">
        <f t="shared" si="23"/>
        <v>0</v>
      </c>
      <c r="AN5" s="60">
        <f t="shared" si="23"/>
        <v>0</v>
      </c>
      <c r="AO5" s="60">
        <f t="shared" si="23"/>
        <v>0</v>
      </c>
      <c r="AP5" s="60">
        <f t="shared" si="23"/>
        <v>0</v>
      </c>
      <c r="AQ5" s="60">
        <f t="shared" si="23"/>
        <v>0</v>
      </c>
      <c r="AR5" s="60">
        <f t="shared" si="23"/>
        <v>0</v>
      </c>
      <c r="AU5" s="60">
        <f>_xlfn.LET(_xlpm.start_date, $J5,_xlpm.end_date, $K5,_xlpm.month_start,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5" s="60">
        <f t="shared" ref="AV5:BF20" si="24">_xlfn.LET(_xlpm.start_date, $J5,_xlpm.end_date, $K5,_xlpm.month_start, AV$4,_xlpm.month_end, EOMONTH(AV$4,0),_xlpm.overlap_start, MAX(_xlpm.start_date, _xlpm.month_start),_xlpm.overlap_end, MIN(_xlpm.end_date, _xlpm.month_end),_xlpm.days, MAX(0, _xlpm.overlap_end - _xlpm.overlap_start + 1),_xlpm.days)</f>
        <v>0</v>
      </c>
      <c r="AW5" s="60">
        <f t="shared" si="24"/>
        <v>0</v>
      </c>
      <c r="AX5" s="60">
        <f t="shared" si="24"/>
        <v>0</v>
      </c>
      <c r="AY5" s="60">
        <f t="shared" si="24"/>
        <v>0</v>
      </c>
      <c r="AZ5" s="60">
        <f t="shared" si="24"/>
        <v>0</v>
      </c>
      <c r="BA5" s="60">
        <f t="shared" si="24"/>
        <v>0</v>
      </c>
      <c r="BB5" s="60">
        <f t="shared" si="24"/>
        <v>0</v>
      </c>
      <c r="BC5" s="60">
        <f t="shared" si="24"/>
        <v>0</v>
      </c>
      <c r="BD5" s="60">
        <f t="shared" si="24"/>
        <v>0</v>
      </c>
      <c r="BE5" s="60">
        <f t="shared" si="24"/>
        <v>0</v>
      </c>
      <c r="BF5" s="60">
        <f t="shared" si="24"/>
        <v>0</v>
      </c>
    </row>
    <row r="6" spans="2:58" s="60" customFormat="1" x14ac:dyDescent="0.25">
      <c r="B6" s="18">
        <f>B5+1</f>
        <v>2</v>
      </c>
      <c r="C6" s="71" t="str">
        <f t="shared" si="21"/>
        <v>240802_Rev_MC_2</v>
      </c>
      <c r="D6" s="68">
        <v>45506</v>
      </c>
      <c r="E6" s="69">
        <v>45505</v>
      </c>
      <c r="F6" s="69" t="s">
        <v>123</v>
      </c>
      <c r="G6" s="69" t="str">
        <f>IF(ISBLANK(F6),"",VLOOKUP(F6,'Listes des Lots'!$B$4:$G$55,6,FALSE))</f>
        <v>Meublé</v>
      </c>
      <c r="H6" s="127" t="s">
        <v>333</v>
      </c>
      <c r="I6" s="127">
        <v>20000</v>
      </c>
      <c r="J6" s="69">
        <v>45505</v>
      </c>
      <c r="K6" s="69">
        <v>45506</v>
      </c>
      <c r="L6" s="71" t="s">
        <v>90</v>
      </c>
      <c r="M6" s="18" t="str">
        <f>IF(RevenueData[[#This Row],[Commentaires /Notes  ]]="","",RevenueData[[#This Row],[Commentaires /Notes  ]])</f>
        <v/>
      </c>
      <c r="N6" s="37"/>
      <c r="R6" s="60">
        <f>RevenueData[[#This Row],[Fin Période 
(jj/mm/aa) ]]-RevenueData[[#This Row],[Début Période
((jj/mm/aa) ]]+1</f>
        <v>2</v>
      </c>
      <c r="S6" s="60">
        <f t="shared" ref="S6:AD40" si="25">_xlfn.LET(_xlpm.start_date, $J6,_xlpm.end_date, $K6,_xlpm.month_start,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" s="60">
        <f t="shared" si="22"/>
        <v>0</v>
      </c>
      <c r="U6" s="60">
        <f t="shared" si="22"/>
        <v>0</v>
      </c>
      <c r="V6" s="60">
        <f t="shared" si="22"/>
        <v>0</v>
      </c>
      <c r="W6" s="60">
        <f t="shared" si="22"/>
        <v>0</v>
      </c>
      <c r="X6" s="60">
        <f t="shared" si="22"/>
        <v>0</v>
      </c>
      <c r="Y6" s="60">
        <f t="shared" si="22"/>
        <v>0</v>
      </c>
      <c r="Z6" s="60">
        <f t="shared" si="22"/>
        <v>2</v>
      </c>
      <c r="AA6" s="60">
        <f t="shared" si="22"/>
        <v>0</v>
      </c>
      <c r="AB6" s="60">
        <f t="shared" si="22"/>
        <v>0</v>
      </c>
      <c r="AC6" s="60">
        <f t="shared" si="22"/>
        <v>0</v>
      </c>
      <c r="AD6" s="60">
        <f t="shared" si="22"/>
        <v>0</v>
      </c>
      <c r="AG6" s="60">
        <f t="shared" ref="AG6:AR40" si="26">_xlfn.LET(_xlpm.start_date, $J6,_xlpm.end_date, $K6,_xlpm.month_start,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" s="60">
        <f t="shared" si="23"/>
        <v>0</v>
      </c>
      <c r="AI6" s="60">
        <f t="shared" si="23"/>
        <v>0</v>
      </c>
      <c r="AJ6" s="60">
        <f t="shared" si="23"/>
        <v>0</v>
      </c>
      <c r="AK6" s="60">
        <f t="shared" si="23"/>
        <v>0</v>
      </c>
      <c r="AL6" s="60">
        <f t="shared" si="23"/>
        <v>0</v>
      </c>
      <c r="AM6" s="60">
        <f t="shared" si="23"/>
        <v>0</v>
      </c>
      <c r="AN6" s="60">
        <f t="shared" si="23"/>
        <v>0</v>
      </c>
      <c r="AO6" s="60">
        <f t="shared" si="23"/>
        <v>0</v>
      </c>
      <c r="AP6" s="60">
        <f t="shared" si="23"/>
        <v>0</v>
      </c>
      <c r="AQ6" s="60">
        <f t="shared" si="23"/>
        <v>0</v>
      </c>
      <c r="AR6" s="60">
        <f t="shared" si="23"/>
        <v>0</v>
      </c>
      <c r="AU6" s="60">
        <f t="shared" ref="AU6:BF40" si="27">_xlfn.LET(_xlpm.start_date, $J6,_xlpm.end_date, $K6,_xlpm.month_start,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6" s="60">
        <f t="shared" si="24"/>
        <v>0</v>
      </c>
      <c r="AW6" s="60">
        <f t="shared" si="24"/>
        <v>0</v>
      </c>
      <c r="AX6" s="60">
        <f t="shared" si="24"/>
        <v>0</v>
      </c>
      <c r="AY6" s="60">
        <f t="shared" si="24"/>
        <v>0</v>
      </c>
      <c r="AZ6" s="60">
        <f t="shared" si="24"/>
        <v>0</v>
      </c>
      <c r="BA6" s="60">
        <f t="shared" si="24"/>
        <v>0</v>
      </c>
      <c r="BB6" s="60">
        <f t="shared" si="24"/>
        <v>0</v>
      </c>
      <c r="BC6" s="60">
        <f t="shared" si="24"/>
        <v>0</v>
      </c>
      <c r="BD6" s="60">
        <f t="shared" si="24"/>
        <v>0</v>
      </c>
      <c r="BE6" s="60">
        <f t="shared" si="24"/>
        <v>0</v>
      </c>
      <c r="BF6" s="60">
        <f t="shared" si="24"/>
        <v>0</v>
      </c>
    </row>
    <row r="7" spans="2:58" s="60" customFormat="1" x14ac:dyDescent="0.25">
      <c r="B7" s="18">
        <f t="shared" ref="B7:B70" si="28">B6+1</f>
        <v>3</v>
      </c>
      <c r="C7" s="71" t="str">
        <f t="shared" si="21"/>
        <v>240802_Rev_MC_3</v>
      </c>
      <c r="D7" s="68">
        <v>45506</v>
      </c>
      <c r="E7" s="69">
        <v>45506</v>
      </c>
      <c r="F7" s="69" t="s">
        <v>131</v>
      </c>
      <c r="G7" s="69" t="str">
        <f>IF(ISBLANK(F7),"",VLOOKUP(F7,'Listes des Lots'!$B$4:$G$55,6,FALSE))</f>
        <v>Location</v>
      </c>
      <c r="H7" s="127" t="s">
        <v>333</v>
      </c>
      <c r="I7" s="127">
        <v>400000</v>
      </c>
      <c r="J7" s="69">
        <v>45505</v>
      </c>
      <c r="K7" s="69">
        <v>45535</v>
      </c>
      <c r="L7" s="71" t="s">
        <v>90</v>
      </c>
      <c r="M7" s="18" t="str">
        <f>IF(RevenueData[[#This Row],[Commentaires /Notes  ]]="","",RevenueData[[#This Row],[Commentaires /Notes  ]])</f>
        <v/>
      </c>
      <c r="N7" s="37"/>
      <c r="R7" s="60">
        <f>RevenueData[[#This Row],[Fin Période 
(jj/mm/aa) ]]-RevenueData[[#This Row],[Début Période
((jj/mm/aa) ]]+1</f>
        <v>31</v>
      </c>
      <c r="S7" s="60">
        <f t="shared" si="25"/>
        <v>0</v>
      </c>
      <c r="T7" s="60">
        <f t="shared" si="22"/>
        <v>0</v>
      </c>
      <c r="U7" s="60">
        <f t="shared" si="22"/>
        <v>0</v>
      </c>
      <c r="V7" s="60">
        <f t="shared" si="22"/>
        <v>0</v>
      </c>
      <c r="W7" s="60">
        <f t="shared" si="22"/>
        <v>0</v>
      </c>
      <c r="X7" s="60">
        <f t="shared" si="22"/>
        <v>0</v>
      </c>
      <c r="Y7" s="60">
        <f t="shared" si="22"/>
        <v>0</v>
      </c>
      <c r="Z7" s="60">
        <f t="shared" si="22"/>
        <v>31</v>
      </c>
      <c r="AA7" s="60">
        <f t="shared" si="22"/>
        <v>0</v>
      </c>
      <c r="AB7" s="60">
        <f t="shared" si="22"/>
        <v>0</v>
      </c>
      <c r="AC7" s="60">
        <f t="shared" si="22"/>
        <v>0</v>
      </c>
      <c r="AD7" s="60">
        <f t="shared" si="22"/>
        <v>0</v>
      </c>
      <c r="AG7" s="60">
        <f t="shared" si="26"/>
        <v>0</v>
      </c>
      <c r="AH7" s="60">
        <f t="shared" si="23"/>
        <v>0</v>
      </c>
      <c r="AI7" s="60">
        <f t="shared" si="23"/>
        <v>0</v>
      </c>
      <c r="AJ7" s="60">
        <f t="shared" si="23"/>
        <v>0</v>
      </c>
      <c r="AK7" s="60">
        <f t="shared" si="23"/>
        <v>0</v>
      </c>
      <c r="AL7" s="60">
        <f t="shared" si="23"/>
        <v>0</v>
      </c>
      <c r="AM7" s="60">
        <f t="shared" si="23"/>
        <v>0</v>
      </c>
      <c r="AN7" s="60">
        <f t="shared" si="23"/>
        <v>0</v>
      </c>
      <c r="AO7" s="60">
        <f t="shared" si="23"/>
        <v>0</v>
      </c>
      <c r="AP7" s="60">
        <f t="shared" si="23"/>
        <v>0</v>
      </c>
      <c r="AQ7" s="60">
        <f t="shared" si="23"/>
        <v>0</v>
      </c>
      <c r="AR7" s="60">
        <f t="shared" si="23"/>
        <v>0</v>
      </c>
      <c r="AU7" s="60">
        <f t="shared" si="27"/>
        <v>0</v>
      </c>
      <c r="AV7" s="60">
        <f t="shared" si="24"/>
        <v>0</v>
      </c>
      <c r="AW7" s="60">
        <f t="shared" si="24"/>
        <v>0</v>
      </c>
      <c r="AX7" s="60">
        <f t="shared" si="24"/>
        <v>0</v>
      </c>
      <c r="AY7" s="60">
        <f t="shared" si="24"/>
        <v>0</v>
      </c>
      <c r="AZ7" s="60">
        <f t="shared" si="24"/>
        <v>0</v>
      </c>
      <c r="BA7" s="60">
        <f t="shared" si="24"/>
        <v>0</v>
      </c>
      <c r="BB7" s="60">
        <f t="shared" si="24"/>
        <v>0</v>
      </c>
      <c r="BC7" s="60">
        <f t="shared" si="24"/>
        <v>0</v>
      </c>
      <c r="BD7" s="60">
        <f t="shared" si="24"/>
        <v>0</v>
      </c>
      <c r="BE7" s="60">
        <f t="shared" si="24"/>
        <v>0</v>
      </c>
      <c r="BF7" s="60">
        <f t="shared" si="24"/>
        <v>0</v>
      </c>
    </row>
    <row r="8" spans="2:58" s="60" customFormat="1" x14ac:dyDescent="0.25">
      <c r="B8" s="18">
        <f t="shared" si="28"/>
        <v>4</v>
      </c>
      <c r="C8" s="71" t="str">
        <f t="shared" si="21"/>
        <v>240805_Rev_MC_4</v>
      </c>
      <c r="D8" s="68">
        <v>45509</v>
      </c>
      <c r="E8" s="69">
        <v>45507</v>
      </c>
      <c r="F8" s="69" t="s">
        <v>116</v>
      </c>
      <c r="G8" s="69" t="str">
        <f>IF(ISBLANK(F8),"",VLOOKUP(F8,'Listes des Lots'!$B$4:$G$55,6,FALSE))</f>
        <v>Meublé</v>
      </c>
      <c r="H8" s="127" t="s">
        <v>333</v>
      </c>
      <c r="I8" s="127">
        <v>75000</v>
      </c>
      <c r="J8" s="69">
        <v>45507</v>
      </c>
      <c r="K8" s="69">
        <v>45510</v>
      </c>
      <c r="L8" s="71" t="s">
        <v>90</v>
      </c>
      <c r="M8" s="18" t="str">
        <f>IF(RevenueData[[#This Row],[Commentaires /Notes  ]]="","",RevenueData[[#This Row],[Commentaires /Notes  ]])</f>
        <v/>
      </c>
      <c r="N8" s="37"/>
      <c r="R8" s="60">
        <f>RevenueData[[#This Row],[Fin Période 
(jj/mm/aa) ]]-RevenueData[[#This Row],[Début Période
((jj/mm/aa) ]]+1</f>
        <v>4</v>
      </c>
      <c r="S8" s="60">
        <f t="shared" si="25"/>
        <v>0</v>
      </c>
      <c r="T8" s="60">
        <f t="shared" si="22"/>
        <v>0</v>
      </c>
      <c r="U8" s="60">
        <f t="shared" si="22"/>
        <v>0</v>
      </c>
      <c r="V8" s="60">
        <f t="shared" si="22"/>
        <v>0</v>
      </c>
      <c r="W8" s="60">
        <f t="shared" si="22"/>
        <v>0</v>
      </c>
      <c r="X8" s="60">
        <f t="shared" si="22"/>
        <v>0</v>
      </c>
      <c r="Y8" s="60">
        <f t="shared" si="22"/>
        <v>0</v>
      </c>
      <c r="Z8" s="60">
        <f t="shared" si="22"/>
        <v>4</v>
      </c>
      <c r="AA8" s="60">
        <f t="shared" si="22"/>
        <v>0</v>
      </c>
      <c r="AB8" s="60">
        <f t="shared" si="22"/>
        <v>0</v>
      </c>
      <c r="AC8" s="60">
        <f t="shared" si="22"/>
        <v>0</v>
      </c>
      <c r="AD8" s="60">
        <f t="shared" si="22"/>
        <v>0</v>
      </c>
      <c r="AG8" s="60">
        <f t="shared" si="26"/>
        <v>0</v>
      </c>
      <c r="AH8" s="60">
        <f t="shared" si="23"/>
        <v>0</v>
      </c>
      <c r="AI8" s="60">
        <f t="shared" si="23"/>
        <v>0</v>
      </c>
      <c r="AJ8" s="60">
        <f t="shared" si="23"/>
        <v>0</v>
      </c>
      <c r="AK8" s="60">
        <f t="shared" si="23"/>
        <v>0</v>
      </c>
      <c r="AL8" s="60">
        <f t="shared" si="23"/>
        <v>0</v>
      </c>
      <c r="AM8" s="60">
        <f t="shared" si="23"/>
        <v>0</v>
      </c>
      <c r="AN8" s="60">
        <f t="shared" si="23"/>
        <v>0</v>
      </c>
      <c r="AO8" s="60">
        <f t="shared" si="23"/>
        <v>0</v>
      </c>
      <c r="AP8" s="60">
        <f t="shared" si="23"/>
        <v>0</v>
      </c>
      <c r="AQ8" s="60">
        <f t="shared" si="23"/>
        <v>0</v>
      </c>
      <c r="AR8" s="60">
        <f t="shared" si="23"/>
        <v>0</v>
      </c>
      <c r="AU8" s="60">
        <f t="shared" si="27"/>
        <v>0</v>
      </c>
      <c r="AV8" s="60">
        <f t="shared" si="24"/>
        <v>0</v>
      </c>
      <c r="AW8" s="60">
        <f t="shared" si="24"/>
        <v>0</v>
      </c>
      <c r="AX8" s="60">
        <f t="shared" si="24"/>
        <v>0</v>
      </c>
      <c r="AY8" s="60">
        <f t="shared" si="24"/>
        <v>0</v>
      </c>
      <c r="AZ8" s="60">
        <f t="shared" si="24"/>
        <v>0</v>
      </c>
      <c r="BA8" s="60">
        <f t="shared" si="24"/>
        <v>0</v>
      </c>
      <c r="BB8" s="60">
        <f t="shared" si="24"/>
        <v>0</v>
      </c>
      <c r="BC8" s="60">
        <f t="shared" si="24"/>
        <v>0</v>
      </c>
      <c r="BD8" s="60">
        <f t="shared" si="24"/>
        <v>0</v>
      </c>
      <c r="BE8" s="60">
        <f t="shared" si="24"/>
        <v>0</v>
      </c>
      <c r="BF8" s="60">
        <f t="shared" si="24"/>
        <v>0</v>
      </c>
    </row>
    <row r="9" spans="2:58" s="60" customFormat="1" x14ac:dyDescent="0.25">
      <c r="B9" s="18">
        <f t="shared" si="28"/>
        <v>5</v>
      </c>
      <c r="C9" s="71" t="str">
        <f t="shared" si="21"/>
        <v>240805_Rev_MC_5</v>
      </c>
      <c r="D9" s="68">
        <v>45509</v>
      </c>
      <c r="E9" s="69">
        <v>45507</v>
      </c>
      <c r="F9" s="69" t="s">
        <v>123</v>
      </c>
      <c r="G9" s="69" t="str">
        <f>IF(ISBLANK(F9),"",VLOOKUP(F9,'Listes des Lots'!$B$4:$G$55,6,FALSE))</f>
        <v>Meublé</v>
      </c>
      <c r="H9" s="127" t="s">
        <v>333</v>
      </c>
      <c r="I9" s="127">
        <v>15000</v>
      </c>
      <c r="J9" s="69">
        <v>45507</v>
      </c>
      <c r="K9" s="69">
        <v>45507</v>
      </c>
      <c r="L9" s="71" t="s">
        <v>90</v>
      </c>
      <c r="M9" s="18" t="str">
        <f>IF(RevenueData[[#This Row],[Commentaires /Notes  ]]="","",RevenueData[[#This Row],[Commentaires /Notes  ]])</f>
        <v/>
      </c>
      <c r="N9" s="37"/>
      <c r="R9" s="60">
        <f>RevenueData[[#This Row],[Fin Période 
(jj/mm/aa) ]]-RevenueData[[#This Row],[Début Période
((jj/mm/aa) ]]+1</f>
        <v>1</v>
      </c>
      <c r="S9" s="60">
        <f t="shared" si="25"/>
        <v>0</v>
      </c>
      <c r="T9" s="60">
        <f t="shared" si="22"/>
        <v>0</v>
      </c>
      <c r="U9" s="60">
        <f t="shared" si="22"/>
        <v>0</v>
      </c>
      <c r="V9" s="60">
        <f t="shared" si="22"/>
        <v>0</v>
      </c>
      <c r="W9" s="60">
        <f t="shared" si="22"/>
        <v>0</v>
      </c>
      <c r="X9" s="60">
        <f t="shared" si="22"/>
        <v>0</v>
      </c>
      <c r="Y9" s="60">
        <f t="shared" si="22"/>
        <v>0</v>
      </c>
      <c r="Z9" s="60">
        <f t="shared" si="22"/>
        <v>1</v>
      </c>
      <c r="AA9" s="60">
        <f t="shared" si="22"/>
        <v>0</v>
      </c>
      <c r="AB9" s="60">
        <f t="shared" si="22"/>
        <v>0</v>
      </c>
      <c r="AC9" s="60">
        <f t="shared" si="22"/>
        <v>0</v>
      </c>
      <c r="AD9" s="60">
        <f t="shared" si="22"/>
        <v>0</v>
      </c>
      <c r="AG9" s="60">
        <f t="shared" si="26"/>
        <v>0</v>
      </c>
      <c r="AH9" s="60">
        <f t="shared" si="23"/>
        <v>0</v>
      </c>
      <c r="AI9" s="60">
        <f t="shared" si="23"/>
        <v>0</v>
      </c>
      <c r="AJ9" s="60">
        <f t="shared" si="23"/>
        <v>0</v>
      </c>
      <c r="AK9" s="60">
        <f t="shared" si="23"/>
        <v>0</v>
      </c>
      <c r="AL9" s="60">
        <f t="shared" si="23"/>
        <v>0</v>
      </c>
      <c r="AM9" s="60">
        <f t="shared" si="23"/>
        <v>0</v>
      </c>
      <c r="AN9" s="60">
        <f t="shared" si="23"/>
        <v>0</v>
      </c>
      <c r="AO9" s="60">
        <f t="shared" si="23"/>
        <v>0</v>
      </c>
      <c r="AP9" s="60">
        <f t="shared" si="23"/>
        <v>0</v>
      </c>
      <c r="AQ9" s="60">
        <f t="shared" si="23"/>
        <v>0</v>
      </c>
      <c r="AR9" s="60">
        <f t="shared" si="23"/>
        <v>0</v>
      </c>
      <c r="AU9" s="60">
        <f t="shared" si="27"/>
        <v>0</v>
      </c>
      <c r="AV9" s="60">
        <f t="shared" si="24"/>
        <v>0</v>
      </c>
      <c r="AW9" s="60">
        <f t="shared" si="24"/>
        <v>0</v>
      </c>
      <c r="AX9" s="60">
        <f t="shared" si="24"/>
        <v>0</v>
      </c>
      <c r="AY9" s="60">
        <f t="shared" si="24"/>
        <v>0</v>
      </c>
      <c r="AZ9" s="60">
        <f t="shared" si="24"/>
        <v>0</v>
      </c>
      <c r="BA9" s="60">
        <f t="shared" si="24"/>
        <v>0</v>
      </c>
      <c r="BB9" s="60">
        <f t="shared" si="24"/>
        <v>0</v>
      </c>
      <c r="BC9" s="60">
        <f t="shared" si="24"/>
        <v>0</v>
      </c>
      <c r="BD9" s="60">
        <f t="shared" si="24"/>
        <v>0</v>
      </c>
      <c r="BE9" s="60">
        <f t="shared" si="24"/>
        <v>0</v>
      </c>
      <c r="BF9" s="60">
        <f t="shared" si="24"/>
        <v>0</v>
      </c>
    </row>
    <row r="10" spans="2:58" s="60" customFormat="1" x14ac:dyDescent="0.25">
      <c r="B10" s="18">
        <f t="shared" si="28"/>
        <v>6</v>
      </c>
      <c r="C10" s="71" t="str">
        <f t="shared" si="21"/>
        <v>240805_Rev_MC_6</v>
      </c>
      <c r="D10" s="68">
        <v>45509</v>
      </c>
      <c r="E10" s="69">
        <v>45507</v>
      </c>
      <c r="F10" s="69" t="s">
        <v>121</v>
      </c>
      <c r="G10" s="69" t="str">
        <f>IF(ISBLANK(F10),"",VLOOKUP(F10,'Listes des Lots'!$B$4:$G$55,6,FALSE))</f>
        <v>Meublé</v>
      </c>
      <c r="H10" s="127" t="s">
        <v>333</v>
      </c>
      <c r="I10" s="127">
        <v>20000</v>
      </c>
      <c r="J10" s="69">
        <v>45507</v>
      </c>
      <c r="K10" s="69">
        <v>45508</v>
      </c>
      <c r="L10" s="71" t="s">
        <v>90</v>
      </c>
      <c r="M10" s="18" t="str">
        <f>IF(RevenueData[[#This Row],[Commentaires /Notes  ]]="","",RevenueData[[#This Row],[Commentaires /Notes  ]])</f>
        <v/>
      </c>
      <c r="N10" s="37"/>
      <c r="R10" s="60">
        <f>RevenueData[[#This Row],[Fin Période 
(jj/mm/aa) ]]-RevenueData[[#This Row],[Début Période
((jj/mm/aa) ]]+1</f>
        <v>2</v>
      </c>
      <c r="S10" s="60">
        <f t="shared" si="25"/>
        <v>0</v>
      </c>
      <c r="T10" s="60">
        <f t="shared" si="22"/>
        <v>0</v>
      </c>
      <c r="U10" s="60">
        <f t="shared" si="22"/>
        <v>0</v>
      </c>
      <c r="V10" s="60">
        <f t="shared" si="22"/>
        <v>0</v>
      </c>
      <c r="W10" s="60">
        <f t="shared" si="22"/>
        <v>0</v>
      </c>
      <c r="X10" s="60">
        <f t="shared" si="22"/>
        <v>0</v>
      </c>
      <c r="Y10" s="60">
        <f t="shared" si="22"/>
        <v>0</v>
      </c>
      <c r="Z10" s="60">
        <f t="shared" si="22"/>
        <v>2</v>
      </c>
      <c r="AA10" s="60">
        <f t="shared" si="22"/>
        <v>0</v>
      </c>
      <c r="AB10" s="60">
        <f t="shared" si="22"/>
        <v>0</v>
      </c>
      <c r="AC10" s="60">
        <f t="shared" si="22"/>
        <v>0</v>
      </c>
      <c r="AD10" s="60">
        <f t="shared" si="22"/>
        <v>0</v>
      </c>
      <c r="AG10" s="60">
        <f t="shared" si="26"/>
        <v>0</v>
      </c>
      <c r="AH10" s="60">
        <f t="shared" si="23"/>
        <v>0</v>
      </c>
      <c r="AI10" s="60">
        <f t="shared" si="23"/>
        <v>0</v>
      </c>
      <c r="AJ10" s="60">
        <f t="shared" si="23"/>
        <v>0</v>
      </c>
      <c r="AK10" s="60">
        <f t="shared" si="23"/>
        <v>0</v>
      </c>
      <c r="AL10" s="60">
        <f t="shared" si="23"/>
        <v>0</v>
      </c>
      <c r="AM10" s="60">
        <f t="shared" si="23"/>
        <v>0</v>
      </c>
      <c r="AN10" s="60">
        <f t="shared" si="23"/>
        <v>0</v>
      </c>
      <c r="AO10" s="60">
        <f t="shared" si="23"/>
        <v>0</v>
      </c>
      <c r="AP10" s="60">
        <f t="shared" si="23"/>
        <v>0</v>
      </c>
      <c r="AQ10" s="60">
        <f t="shared" si="23"/>
        <v>0</v>
      </c>
      <c r="AR10" s="60">
        <f t="shared" si="23"/>
        <v>0</v>
      </c>
      <c r="AU10" s="60">
        <f t="shared" si="27"/>
        <v>0</v>
      </c>
      <c r="AV10" s="60">
        <f t="shared" si="24"/>
        <v>0</v>
      </c>
      <c r="AW10" s="60">
        <f t="shared" si="24"/>
        <v>0</v>
      </c>
      <c r="AX10" s="60">
        <f t="shared" si="24"/>
        <v>0</v>
      </c>
      <c r="AY10" s="60">
        <f t="shared" si="24"/>
        <v>0</v>
      </c>
      <c r="AZ10" s="60">
        <f t="shared" si="24"/>
        <v>0</v>
      </c>
      <c r="BA10" s="60">
        <f t="shared" si="24"/>
        <v>0</v>
      </c>
      <c r="BB10" s="60">
        <f t="shared" si="24"/>
        <v>0</v>
      </c>
      <c r="BC10" s="60">
        <f t="shared" si="24"/>
        <v>0</v>
      </c>
      <c r="BD10" s="60">
        <f t="shared" si="24"/>
        <v>0</v>
      </c>
      <c r="BE10" s="60">
        <f t="shared" si="24"/>
        <v>0</v>
      </c>
      <c r="BF10" s="60">
        <f t="shared" si="24"/>
        <v>0</v>
      </c>
    </row>
    <row r="11" spans="2:58" s="60" customFormat="1" x14ac:dyDescent="0.25">
      <c r="B11" s="18">
        <f t="shared" si="28"/>
        <v>7</v>
      </c>
      <c r="C11" s="71" t="str">
        <f t="shared" si="21"/>
        <v>240805_Rev_MC_7</v>
      </c>
      <c r="D11" s="68">
        <v>45509</v>
      </c>
      <c r="E11" s="69">
        <v>45508</v>
      </c>
      <c r="F11" s="69" t="s">
        <v>120</v>
      </c>
      <c r="G11" s="69" t="str">
        <f>IF(ISBLANK(F11),"",VLOOKUP(F11,'Listes des Lots'!$B$4:$G$55,6,FALSE))</f>
        <v>Meublé</v>
      </c>
      <c r="H11" s="127" t="s">
        <v>333</v>
      </c>
      <c r="I11" s="127">
        <v>15000</v>
      </c>
      <c r="J11" s="69">
        <v>45508</v>
      </c>
      <c r="K11" s="69">
        <v>45508</v>
      </c>
      <c r="L11" s="71" t="s">
        <v>90</v>
      </c>
      <c r="M11" s="18" t="str">
        <f>IF(RevenueData[[#This Row],[Commentaires /Notes  ]]="","",RevenueData[[#This Row],[Commentaires /Notes  ]])</f>
        <v/>
      </c>
      <c r="N11" s="37"/>
      <c r="R11" s="60">
        <f>RevenueData[[#This Row],[Fin Période 
(jj/mm/aa) ]]-RevenueData[[#This Row],[Début Période
((jj/mm/aa) ]]+1</f>
        <v>1</v>
      </c>
      <c r="S11" s="60">
        <f t="shared" si="25"/>
        <v>0</v>
      </c>
      <c r="T11" s="60">
        <f t="shared" si="22"/>
        <v>0</v>
      </c>
      <c r="U11" s="60">
        <f t="shared" si="22"/>
        <v>0</v>
      </c>
      <c r="V11" s="60">
        <f t="shared" si="22"/>
        <v>0</v>
      </c>
      <c r="W11" s="60">
        <f t="shared" si="22"/>
        <v>0</v>
      </c>
      <c r="X11" s="60">
        <f t="shared" si="22"/>
        <v>0</v>
      </c>
      <c r="Y11" s="60">
        <f t="shared" si="22"/>
        <v>0</v>
      </c>
      <c r="Z11" s="60">
        <f t="shared" si="22"/>
        <v>1</v>
      </c>
      <c r="AA11" s="60">
        <f t="shared" si="22"/>
        <v>0</v>
      </c>
      <c r="AB11" s="60">
        <f t="shared" si="22"/>
        <v>0</v>
      </c>
      <c r="AC11" s="60">
        <f t="shared" si="22"/>
        <v>0</v>
      </c>
      <c r="AD11" s="60">
        <f t="shared" si="22"/>
        <v>0</v>
      </c>
      <c r="AG11" s="60">
        <f t="shared" si="26"/>
        <v>0</v>
      </c>
      <c r="AH11" s="60">
        <f t="shared" si="23"/>
        <v>0</v>
      </c>
      <c r="AI11" s="60">
        <f t="shared" si="23"/>
        <v>0</v>
      </c>
      <c r="AJ11" s="60">
        <f t="shared" si="23"/>
        <v>0</v>
      </c>
      <c r="AK11" s="60">
        <f t="shared" si="23"/>
        <v>0</v>
      </c>
      <c r="AL11" s="60">
        <f t="shared" si="23"/>
        <v>0</v>
      </c>
      <c r="AM11" s="60">
        <f t="shared" si="23"/>
        <v>0</v>
      </c>
      <c r="AN11" s="60">
        <f t="shared" si="23"/>
        <v>0</v>
      </c>
      <c r="AO11" s="60">
        <f t="shared" si="23"/>
        <v>0</v>
      </c>
      <c r="AP11" s="60">
        <f t="shared" si="23"/>
        <v>0</v>
      </c>
      <c r="AQ11" s="60">
        <f t="shared" si="23"/>
        <v>0</v>
      </c>
      <c r="AR11" s="60">
        <f t="shared" si="23"/>
        <v>0</v>
      </c>
      <c r="AU11" s="60">
        <f t="shared" si="27"/>
        <v>0</v>
      </c>
      <c r="AV11" s="60">
        <f t="shared" si="24"/>
        <v>0</v>
      </c>
      <c r="AW11" s="60">
        <f t="shared" si="24"/>
        <v>0</v>
      </c>
      <c r="AX11" s="60">
        <f t="shared" si="24"/>
        <v>0</v>
      </c>
      <c r="AY11" s="60">
        <f t="shared" si="24"/>
        <v>0</v>
      </c>
      <c r="AZ11" s="60">
        <f t="shared" si="24"/>
        <v>0</v>
      </c>
      <c r="BA11" s="60">
        <f t="shared" si="24"/>
        <v>0</v>
      </c>
      <c r="BB11" s="60">
        <f t="shared" si="24"/>
        <v>0</v>
      </c>
      <c r="BC11" s="60">
        <f t="shared" si="24"/>
        <v>0</v>
      </c>
      <c r="BD11" s="60">
        <f t="shared" si="24"/>
        <v>0</v>
      </c>
      <c r="BE11" s="60">
        <f t="shared" si="24"/>
        <v>0</v>
      </c>
      <c r="BF11" s="60">
        <f t="shared" si="24"/>
        <v>0</v>
      </c>
    </row>
    <row r="12" spans="2:58" s="60" customFormat="1" x14ac:dyDescent="0.25">
      <c r="B12" s="18">
        <f t="shared" si="28"/>
        <v>8</v>
      </c>
      <c r="C12" s="71" t="str">
        <f t="shared" si="21"/>
        <v>240805_Rev_MC_8</v>
      </c>
      <c r="D12" s="68">
        <v>45509</v>
      </c>
      <c r="E12" s="69">
        <v>45509</v>
      </c>
      <c r="F12" s="69" t="s">
        <v>329</v>
      </c>
      <c r="G12" s="69" t="str">
        <f>IF(ISBLANK(F12),"",VLOOKUP(F12,'Listes des Lots'!$B$4:$G$55,6,FALSE))</f>
        <v>Location</v>
      </c>
      <c r="H12" s="127" t="s">
        <v>333</v>
      </c>
      <c r="I12" s="127">
        <v>45000</v>
      </c>
      <c r="J12" s="69">
        <v>45505</v>
      </c>
      <c r="K12" s="69">
        <v>45535</v>
      </c>
      <c r="L12" s="71" t="s">
        <v>90</v>
      </c>
      <c r="M12" s="18" t="str">
        <f>IF(RevenueData[[#This Row],[Commentaires /Notes  ]]="","",RevenueData[[#This Row],[Commentaires /Notes  ]])</f>
        <v/>
      </c>
      <c r="N12" s="37"/>
      <c r="R12" s="60">
        <f>RevenueData[[#This Row],[Fin Période 
(jj/mm/aa) ]]-RevenueData[[#This Row],[Début Période
((jj/mm/aa) ]]+1</f>
        <v>31</v>
      </c>
      <c r="S12" s="60">
        <f t="shared" si="25"/>
        <v>0</v>
      </c>
      <c r="T12" s="60">
        <f t="shared" si="22"/>
        <v>0</v>
      </c>
      <c r="U12" s="60">
        <f t="shared" si="22"/>
        <v>0</v>
      </c>
      <c r="V12" s="60">
        <f t="shared" si="22"/>
        <v>0</v>
      </c>
      <c r="W12" s="60">
        <f t="shared" si="22"/>
        <v>0</v>
      </c>
      <c r="X12" s="60">
        <f t="shared" si="22"/>
        <v>0</v>
      </c>
      <c r="Y12" s="60">
        <f t="shared" si="22"/>
        <v>0</v>
      </c>
      <c r="Z12" s="60">
        <f t="shared" si="22"/>
        <v>31</v>
      </c>
      <c r="AA12" s="60">
        <f t="shared" si="22"/>
        <v>0</v>
      </c>
      <c r="AB12" s="60">
        <f t="shared" si="22"/>
        <v>0</v>
      </c>
      <c r="AC12" s="60">
        <f t="shared" si="22"/>
        <v>0</v>
      </c>
      <c r="AD12" s="60">
        <f t="shared" si="22"/>
        <v>0</v>
      </c>
      <c r="AG12" s="60">
        <f t="shared" si="26"/>
        <v>0</v>
      </c>
      <c r="AH12" s="60">
        <f t="shared" si="23"/>
        <v>0</v>
      </c>
      <c r="AI12" s="60">
        <f t="shared" si="23"/>
        <v>0</v>
      </c>
      <c r="AJ12" s="60">
        <f t="shared" si="23"/>
        <v>0</v>
      </c>
      <c r="AK12" s="60">
        <f t="shared" si="23"/>
        <v>0</v>
      </c>
      <c r="AL12" s="60">
        <f t="shared" si="23"/>
        <v>0</v>
      </c>
      <c r="AM12" s="60">
        <f t="shared" si="23"/>
        <v>0</v>
      </c>
      <c r="AN12" s="60">
        <f t="shared" si="23"/>
        <v>0</v>
      </c>
      <c r="AO12" s="60">
        <f t="shared" si="23"/>
        <v>0</v>
      </c>
      <c r="AP12" s="60">
        <f t="shared" si="23"/>
        <v>0</v>
      </c>
      <c r="AQ12" s="60">
        <f t="shared" si="23"/>
        <v>0</v>
      </c>
      <c r="AR12" s="60">
        <f t="shared" si="23"/>
        <v>0</v>
      </c>
      <c r="AU12" s="60">
        <f t="shared" si="27"/>
        <v>0</v>
      </c>
      <c r="AV12" s="60">
        <f t="shared" si="24"/>
        <v>0</v>
      </c>
      <c r="AW12" s="60">
        <f t="shared" si="24"/>
        <v>0</v>
      </c>
      <c r="AX12" s="60">
        <f t="shared" si="24"/>
        <v>0</v>
      </c>
      <c r="AY12" s="60">
        <f t="shared" si="24"/>
        <v>0</v>
      </c>
      <c r="AZ12" s="60">
        <f t="shared" si="24"/>
        <v>0</v>
      </c>
      <c r="BA12" s="60">
        <f t="shared" si="24"/>
        <v>0</v>
      </c>
      <c r="BB12" s="60">
        <f t="shared" si="24"/>
        <v>0</v>
      </c>
      <c r="BC12" s="60">
        <f t="shared" si="24"/>
        <v>0</v>
      </c>
      <c r="BD12" s="60">
        <f t="shared" si="24"/>
        <v>0</v>
      </c>
      <c r="BE12" s="60">
        <f t="shared" si="24"/>
        <v>0</v>
      </c>
      <c r="BF12" s="60">
        <f t="shared" si="24"/>
        <v>0</v>
      </c>
    </row>
    <row r="13" spans="2:58" s="60" customFormat="1" x14ac:dyDescent="0.25">
      <c r="B13" s="18">
        <f t="shared" si="28"/>
        <v>9</v>
      </c>
      <c r="C13" s="71" t="str">
        <f t="shared" si="21"/>
        <v>240806_Rev_MC_9</v>
      </c>
      <c r="D13" s="68">
        <v>45510</v>
      </c>
      <c r="E13" s="69">
        <v>45509</v>
      </c>
      <c r="F13" s="69" t="s">
        <v>123</v>
      </c>
      <c r="G13" s="69" t="str">
        <f>IF(ISBLANK(F13),"",VLOOKUP(F13,'Listes des Lots'!$B$4:$G$55,6,FALSE))</f>
        <v>Meublé</v>
      </c>
      <c r="H13" s="127" t="s">
        <v>333</v>
      </c>
      <c r="I13" s="127">
        <v>20000</v>
      </c>
      <c r="J13" s="69">
        <v>45509</v>
      </c>
      <c r="K13" s="69">
        <v>45510</v>
      </c>
      <c r="L13" s="71" t="s">
        <v>90</v>
      </c>
      <c r="M13" s="18" t="str">
        <f>IF(RevenueData[[#This Row],[Commentaires /Notes  ]]="","",RevenueData[[#This Row],[Commentaires /Notes  ]])</f>
        <v/>
      </c>
      <c r="N13" s="37"/>
      <c r="R13" s="60">
        <f>RevenueData[[#This Row],[Fin Période 
(jj/mm/aa) ]]-RevenueData[[#This Row],[Début Période
((jj/mm/aa) ]]+1</f>
        <v>2</v>
      </c>
      <c r="S13" s="60">
        <f t="shared" si="25"/>
        <v>0</v>
      </c>
      <c r="T13" s="60">
        <f t="shared" si="22"/>
        <v>0</v>
      </c>
      <c r="U13" s="60">
        <f t="shared" si="22"/>
        <v>0</v>
      </c>
      <c r="V13" s="60">
        <f t="shared" si="22"/>
        <v>0</v>
      </c>
      <c r="W13" s="60">
        <f t="shared" si="22"/>
        <v>0</v>
      </c>
      <c r="X13" s="60">
        <f t="shared" si="22"/>
        <v>0</v>
      </c>
      <c r="Y13" s="60">
        <f t="shared" si="22"/>
        <v>0</v>
      </c>
      <c r="Z13" s="60">
        <f t="shared" si="22"/>
        <v>2</v>
      </c>
      <c r="AA13" s="60">
        <f t="shared" si="22"/>
        <v>0</v>
      </c>
      <c r="AB13" s="60">
        <f t="shared" si="22"/>
        <v>0</v>
      </c>
      <c r="AC13" s="60">
        <f t="shared" si="22"/>
        <v>0</v>
      </c>
      <c r="AD13" s="60">
        <f t="shared" si="22"/>
        <v>0</v>
      </c>
      <c r="AG13" s="60">
        <f t="shared" si="26"/>
        <v>0</v>
      </c>
      <c r="AH13" s="60">
        <f t="shared" si="23"/>
        <v>0</v>
      </c>
      <c r="AI13" s="60">
        <f t="shared" si="23"/>
        <v>0</v>
      </c>
      <c r="AJ13" s="60">
        <f t="shared" si="23"/>
        <v>0</v>
      </c>
      <c r="AK13" s="60">
        <f t="shared" si="23"/>
        <v>0</v>
      </c>
      <c r="AL13" s="60">
        <f t="shared" si="23"/>
        <v>0</v>
      </c>
      <c r="AM13" s="60">
        <f t="shared" si="23"/>
        <v>0</v>
      </c>
      <c r="AN13" s="60">
        <f t="shared" si="23"/>
        <v>0</v>
      </c>
      <c r="AO13" s="60">
        <f t="shared" si="23"/>
        <v>0</v>
      </c>
      <c r="AP13" s="60">
        <f t="shared" si="23"/>
        <v>0</v>
      </c>
      <c r="AQ13" s="60">
        <f t="shared" si="23"/>
        <v>0</v>
      </c>
      <c r="AR13" s="60">
        <f t="shared" si="23"/>
        <v>0</v>
      </c>
      <c r="AU13" s="60">
        <f t="shared" si="27"/>
        <v>0</v>
      </c>
      <c r="AV13" s="60">
        <f t="shared" si="24"/>
        <v>0</v>
      </c>
      <c r="AW13" s="60">
        <f t="shared" si="24"/>
        <v>0</v>
      </c>
      <c r="AX13" s="60">
        <f t="shared" si="24"/>
        <v>0</v>
      </c>
      <c r="AY13" s="60">
        <f t="shared" si="24"/>
        <v>0</v>
      </c>
      <c r="AZ13" s="60">
        <f t="shared" si="24"/>
        <v>0</v>
      </c>
      <c r="BA13" s="60">
        <f t="shared" si="24"/>
        <v>0</v>
      </c>
      <c r="BB13" s="60">
        <f t="shared" si="24"/>
        <v>0</v>
      </c>
      <c r="BC13" s="60">
        <f t="shared" si="24"/>
        <v>0</v>
      </c>
      <c r="BD13" s="60">
        <f t="shared" si="24"/>
        <v>0</v>
      </c>
      <c r="BE13" s="60">
        <f t="shared" si="24"/>
        <v>0</v>
      </c>
      <c r="BF13" s="60">
        <f t="shared" si="24"/>
        <v>0</v>
      </c>
    </row>
    <row r="14" spans="2:58" s="60" customFormat="1" ht="30" x14ac:dyDescent="0.25">
      <c r="B14" s="18">
        <f t="shared" si="28"/>
        <v>10</v>
      </c>
      <c r="C14" s="71" t="str">
        <f t="shared" si="21"/>
        <v>240806_Rev_MC_10</v>
      </c>
      <c r="D14" s="68">
        <v>45510</v>
      </c>
      <c r="E14" s="69">
        <v>45510</v>
      </c>
      <c r="F14" s="69" t="s">
        <v>110</v>
      </c>
      <c r="G14" s="69" t="str">
        <f>IF(ISBLANK(F14),"",VLOOKUP(F14,'Listes des Lots'!$B$4:$G$55,6,FALSE))</f>
        <v>Meublé</v>
      </c>
      <c r="H14" s="127" t="s">
        <v>333</v>
      </c>
      <c r="I14" s="127">
        <v>15000</v>
      </c>
      <c r="J14" s="69">
        <v>45513</v>
      </c>
      <c r="K14" s="69">
        <v>45514</v>
      </c>
      <c r="L14" s="71" t="s">
        <v>90</v>
      </c>
      <c r="M14" s="18" t="str">
        <f>IF(RevenueData[[#This Row],[Commentaires /Notes  ]]="","",RevenueData[[#This Row],[Commentaires /Notes  ]])</f>
        <v>Avance sur réservation / Suite de 30,000 fr / Reste 15,000f</v>
      </c>
      <c r="N14" s="37" t="s">
        <v>135</v>
      </c>
      <c r="R14" s="60">
        <f>RevenueData[[#This Row],[Fin Période 
(jj/mm/aa) ]]-RevenueData[[#This Row],[Début Période
((jj/mm/aa) ]]+1</f>
        <v>2</v>
      </c>
      <c r="S14" s="60">
        <f t="shared" si="25"/>
        <v>0</v>
      </c>
      <c r="T14" s="60">
        <f t="shared" si="22"/>
        <v>0</v>
      </c>
      <c r="U14" s="60">
        <f t="shared" si="22"/>
        <v>0</v>
      </c>
      <c r="V14" s="60">
        <f t="shared" si="22"/>
        <v>0</v>
      </c>
      <c r="W14" s="60">
        <f t="shared" si="22"/>
        <v>0</v>
      </c>
      <c r="X14" s="60">
        <f t="shared" si="22"/>
        <v>0</v>
      </c>
      <c r="Y14" s="60">
        <f t="shared" si="22"/>
        <v>0</v>
      </c>
      <c r="Z14" s="60">
        <f t="shared" si="22"/>
        <v>2</v>
      </c>
      <c r="AA14" s="60">
        <f t="shared" si="22"/>
        <v>0</v>
      </c>
      <c r="AB14" s="60">
        <f t="shared" si="22"/>
        <v>0</v>
      </c>
      <c r="AC14" s="60">
        <f t="shared" si="22"/>
        <v>0</v>
      </c>
      <c r="AD14" s="60">
        <f t="shared" si="22"/>
        <v>0</v>
      </c>
      <c r="AG14" s="60">
        <f t="shared" si="26"/>
        <v>0</v>
      </c>
      <c r="AH14" s="60">
        <f t="shared" si="23"/>
        <v>0</v>
      </c>
      <c r="AI14" s="60">
        <f t="shared" si="23"/>
        <v>0</v>
      </c>
      <c r="AJ14" s="60">
        <f t="shared" si="23"/>
        <v>0</v>
      </c>
      <c r="AK14" s="60">
        <f t="shared" si="23"/>
        <v>0</v>
      </c>
      <c r="AL14" s="60">
        <f t="shared" si="23"/>
        <v>0</v>
      </c>
      <c r="AM14" s="60">
        <f t="shared" si="23"/>
        <v>0</v>
      </c>
      <c r="AN14" s="60">
        <f t="shared" si="23"/>
        <v>0</v>
      </c>
      <c r="AO14" s="60">
        <f t="shared" si="23"/>
        <v>0</v>
      </c>
      <c r="AP14" s="60">
        <f t="shared" si="23"/>
        <v>0</v>
      </c>
      <c r="AQ14" s="60">
        <f t="shared" si="23"/>
        <v>0</v>
      </c>
      <c r="AR14" s="60">
        <f t="shared" si="23"/>
        <v>0</v>
      </c>
      <c r="AU14" s="60">
        <f t="shared" si="27"/>
        <v>0</v>
      </c>
      <c r="AV14" s="60">
        <f t="shared" si="24"/>
        <v>0</v>
      </c>
      <c r="AW14" s="60">
        <f t="shared" si="24"/>
        <v>0</v>
      </c>
      <c r="AX14" s="60">
        <f t="shared" si="24"/>
        <v>0</v>
      </c>
      <c r="AY14" s="60">
        <f t="shared" si="24"/>
        <v>0</v>
      </c>
      <c r="AZ14" s="60">
        <f t="shared" si="24"/>
        <v>0</v>
      </c>
      <c r="BA14" s="60">
        <f t="shared" si="24"/>
        <v>0</v>
      </c>
      <c r="BB14" s="60">
        <f t="shared" si="24"/>
        <v>0</v>
      </c>
      <c r="BC14" s="60">
        <f t="shared" si="24"/>
        <v>0</v>
      </c>
      <c r="BD14" s="60">
        <f t="shared" si="24"/>
        <v>0</v>
      </c>
      <c r="BE14" s="60">
        <f t="shared" si="24"/>
        <v>0</v>
      </c>
      <c r="BF14" s="60">
        <f t="shared" si="24"/>
        <v>0</v>
      </c>
    </row>
    <row r="15" spans="2:58" s="60" customFormat="1" x14ac:dyDescent="0.25">
      <c r="B15" s="18">
        <f t="shared" si="28"/>
        <v>11</v>
      </c>
      <c r="C15" s="71" t="str">
        <f t="shared" si="21"/>
        <v>240808_Rev_MC_11</v>
      </c>
      <c r="D15" s="68">
        <v>45512</v>
      </c>
      <c r="E15" s="69">
        <v>45512</v>
      </c>
      <c r="F15" s="69" t="s">
        <v>129</v>
      </c>
      <c r="G15" s="69" t="str">
        <f>IF(ISBLANK(F15),"",VLOOKUP(F15,'Listes des Lots'!$B$4:$G$55,6,FALSE))</f>
        <v>Location</v>
      </c>
      <c r="H15" s="127" t="s">
        <v>333</v>
      </c>
      <c r="I15" s="127">
        <v>500000</v>
      </c>
      <c r="J15" s="69">
        <v>45505</v>
      </c>
      <c r="K15" s="69">
        <v>45535</v>
      </c>
      <c r="L15" s="71" t="s">
        <v>25</v>
      </c>
      <c r="M15" s="18" t="str">
        <f>IF(RevenueData[[#This Row],[Commentaires /Notes  ]]="","",RevenueData[[#This Row],[Commentaires /Notes  ]])</f>
        <v/>
      </c>
      <c r="N15" s="37"/>
      <c r="R15" s="60">
        <f>RevenueData[[#This Row],[Fin Période 
(jj/mm/aa) ]]-RevenueData[[#This Row],[Début Période
((jj/mm/aa) ]]+1</f>
        <v>31</v>
      </c>
      <c r="S15" s="60">
        <f t="shared" si="25"/>
        <v>0</v>
      </c>
      <c r="T15" s="60">
        <f t="shared" si="22"/>
        <v>0</v>
      </c>
      <c r="U15" s="60">
        <f t="shared" si="22"/>
        <v>0</v>
      </c>
      <c r="V15" s="60">
        <f t="shared" si="22"/>
        <v>0</v>
      </c>
      <c r="W15" s="60">
        <f t="shared" si="22"/>
        <v>0</v>
      </c>
      <c r="X15" s="60">
        <f t="shared" si="22"/>
        <v>0</v>
      </c>
      <c r="Y15" s="60">
        <f t="shared" si="22"/>
        <v>0</v>
      </c>
      <c r="Z15" s="60">
        <f t="shared" si="22"/>
        <v>31</v>
      </c>
      <c r="AA15" s="60">
        <f t="shared" si="22"/>
        <v>0</v>
      </c>
      <c r="AB15" s="60">
        <f t="shared" si="22"/>
        <v>0</v>
      </c>
      <c r="AC15" s="60">
        <f t="shared" si="22"/>
        <v>0</v>
      </c>
      <c r="AD15" s="60">
        <f t="shared" si="22"/>
        <v>0</v>
      </c>
      <c r="AG15" s="60">
        <f t="shared" si="26"/>
        <v>0</v>
      </c>
      <c r="AH15" s="60">
        <f t="shared" si="23"/>
        <v>0</v>
      </c>
      <c r="AI15" s="60">
        <f t="shared" si="23"/>
        <v>0</v>
      </c>
      <c r="AJ15" s="60">
        <f t="shared" si="23"/>
        <v>0</v>
      </c>
      <c r="AK15" s="60">
        <f t="shared" si="23"/>
        <v>0</v>
      </c>
      <c r="AL15" s="60">
        <f t="shared" si="23"/>
        <v>0</v>
      </c>
      <c r="AM15" s="60">
        <f t="shared" si="23"/>
        <v>0</v>
      </c>
      <c r="AN15" s="60">
        <f t="shared" si="23"/>
        <v>0</v>
      </c>
      <c r="AO15" s="60">
        <f t="shared" si="23"/>
        <v>0</v>
      </c>
      <c r="AP15" s="60">
        <f t="shared" si="23"/>
        <v>0</v>
      </c>
      <c r="AQ15" s="60">
        <f t="shared" si="23"/>
        <v>0</v>
      </c>
      <c r="AR15" s="60">
        <f t="shared" si="23"/>
        <v>0</v>
      </c>
      <c r="AU15" s="60">
        <f t="shared" si="27"/>
        <v>0</v>
      </c>
      <c r="AV15" s="60">
        <f t="shared" si="24"/>
        <v>0</v>
      </c>
      <c r="AW15" s="60">
        <f t="shared" si="24"/>
        <v>0</v>
      </c>
      <c r="AX15" s="60">
        <f t="shared" si="24"/>
        <v>0</v>
      </c>
      <c r="AY15" s="60">
        <f t="shared" si="24"/>
        <v>0</v>
      </c>
      <c r="AZ15" s="60">
        <f t="shared" si="24"/>
        <v>0</v>
      </c>
      <c r="BA15" s="60">
        <f t="shared" si="24"/>
        <v>0</v>
      </c>
      <c r="BB15" s="60">
        <f t="shared" si="24"/>
        <v>0</v>
      </c>
      <c r="BC15" s="60">
        <f t="shared" si="24"/>
        <v>0</v>
      </c>
      <c r="BD15" s="60">
        <f t="shared" si="24"/>
        <v>0</v>
      </c>
      <c r="BE15" s="60">
        <f t="shared" si="24"/>
        <v>0</v>
      </c>
      <c r="BF15" s="60">
        <f t="shared" si="24"/>
        <v>0</v>
      </c>
    </row>
    <row r="16" spans="2:58" s="60" customFormat="1" x14ac:dyDescent="0.25">
      <c r="B16" s="18">
        <f t="shared" si="28"/>
        <v>12</v>
      </c>
      <c r="C16" s="71" t="str">
        <f t="shared" si="21"/>
        <v>240808_Rev_MC_12</v>
      </c>
      <c r="D16" s="68">
        <v>45512</v>
      </c>
      <c r="E16" s="69">
        <v>45512</v>
      </c>
      <c r="F16" s="69" t="s">
        <v>127</v>
      </c>
      <c r="G16" s="69" t="str">
        <f>IF(ISBLANK(F16),"",VLOOKUP(F16,'Listes des Lots'!$B$4:$G$55,6,FALSE))</f>
        <v>Location</v>
      </c>
      <c r="H16" s="127" t="s">
        <v>333</v>
      </c>
      <c r="I16" s="127">
        <v>350000</v>
      </c>
      <c r="J16" s="69">
        <v>45505</v>
      </c>
      <c r="K16" s="69">
        <v>45535</v>
      </c>
      <c r="L16" s="71" t="s">
        <v>25</v>
      </c>
      <c r="M16" s="18" t="str">
        <f>IF(RevenueData[[#This Row],[Commentaires /Notes  ]]="","",RevenueData[[#This Row],[Commentaires /Notes  ]])</f>
        <v/>
      </c>
      <c r="N16" s="37"/>
      <c r="R16" s="60">
        <f>RevenueData[[#This Row],[Fin Période 
(jj/mm/aa) ]]-RevenueData[[#This Row],[Début Période
((jj/mm/aa) ]]+1</f>
        <v>31</v>
      </c>
      <c r="S16" s="60">
        <f t="shared" si="25"/>
        <v>0</v>
      </c>
      <c r="T16" s="60">
        <f t="shared" si="22"/>
        <v>0</v>
      </c>
      <c r="U16" s="60">
        <f t="shared" si="22"/>
        <v>0</v>
      </c>
      <c r="V16" s="60">
        <f t="shared" si="22"/>
        <v>0</v>
      </c>
      <c r="W16" s="60">
        <f t="shared" si="22"/>
        <v>0</v>
      </c>
      <c r="X16" s="60">
        <f t="shared" si="22"/>
        <v>0</v>
      </c>
      <c r="Y16" s="60">
        <f t="shared" si="22"/>
        <v>0</v>
      </c>
      <c r="Z16" s="60">
        <f t="shared" si="22"/>
        <v>31</v>
      </c>
      <c r="AA16" s="60">
        <f t="shared" si="22"/>
        <v>0</v>
      </c>
      <c r="AB16" s="60">
        <f t="shared" si="22"/>
        <v>0</v>
      </c>
      <c r="AC16" s="60">
        <f t="shared" si="22"/>
        <v>0</v>
      </c>
      <c r="AD16" s="60">
        <f t="shared" si="22"/>
        <v>0</v>
      </c>
      <c r="AG16" s="60">
        <f t="shared" si="26"/>
        <v>0</v>
      </c>
      <c r="AH16" s="60">
        <f t="shared" si="23"/>
        <v>0</v>
      </c>
      <c r="AI16" s="60">
        <f t="shared" si="23"/>
        <v>0</v>
      </c>
      <c r="AJ16" s="60">
        <f t="shared" si="23"/>
        <v>0</v>
      </c>
      <c r="AK16" s="60">
        <f t="shared" si="23"/>
        <v>0</v>
      </c>
      <c r="AL16" s="60">
        <f t="shared" si="23"/>
        <v>0</v>
      </c>
      <c r="AM16" s="60">
        <f t="shared" si="23"/>
        <v>0</v>
      </c>
      <c r="AN16" s="60">
        <f t="shared" si="23"/>
        <v>0</v>
      </c>
      <c r="AO16" s="60">
        <f t="shared" si="23"/>
        <v>0</v>
      </c>
      <c r="AP16" s="60">
        <f t="shared" si="23"/>
        <v>0</v>
      </c>
      <c r="AQ16" s="60">
        <f t="shared" si="23"/>
        <v>0</v>
      </c>
      <c r="AR16" s="60">
        <f t="shared" si="23"/>
        <v>0</v>
      </c>
      <c r="AU16" s="60">
        <f t="shared" si="27"/>
        <v>0</v>
      </c>
      <c r="AV16" s="60">
        <f t="shared" si="24"/>
        <v>0</v>
      </c>
      <c r="AW16" s="60">
        <f t="shared" si="24"/>
        <v>0</v>
      </c>
      <c r="AX16" s="60">
        <f t="shared" si="24"/>
        <v>0</v>
      </c>
      <c r="AY16" s="60">
        <f t="shared" si="24"/>
        <v>0</v>
      </c>
      <c r="AZ16" s="60">
        <f t="shared" si="24"/>
        <v>0</v>
      </c>
      <c r="BA16" s="60">
        <f t="shared" si="24"/>
        <v>0</v>
      </c>
      <c r="BB16" s="60">
        <f t="shared" si="24"/>
        <v>0</v>
      </c>
      <c r="BC16" s="60">
        <f t="shared" si="24"/>
        <v>0</v>
      </c>
      <c r="BD16" s="60">
        <f t="shared" si="24"/>
        <v>0</v>
      </c>
      <c r="BE16" s="60">
        <f t="shared" si="24"/>
        <v>0</v>
      </c>
      <c r="BF16" s="60">
        <f t="shared" si="24"/>
        <v>0</v>
      </c>
    </row>
    <row r="17" spans="2:58" s="60" customFormat="1" x14ac:dyDescent="0.25">
      <c r="B17" s="18">
        <f t="shared" si="28"/>
        <v>13</v>
      </c>
      <c r="C17" s="71" t="str">
        <f t="shared" si="21"/>
        <v>240812_Rev_MC_13</v>
      </c>
      <c r="D17" s="68">
        <v>45516</v>
      </c>
      <c r="E17" s="69">
        <v>45514</v>
      </c>
      <c r="F17" s="69" t="s">
        <v>130</v>
      </c>
      <c r="G17" s="69" t="str">
        <f>IF(ISBLANK(F17),"",VLOOKUP(F17,'Listes des Lots'!$B$4:$G$55,6,FALSE))</f>
        <v>Location</v>
      </c>
      <c r="H17" s="127" t="s">
        <v>333</v>
      </c>
      <c r="I17" s="127">
        <v>200000</v>
      </c>
      <c r="J17" s="69">
        <v>45505</v>
      </c>
      <c r="K17" s="69">
        <v>45535</v>
      </c>
      <c r="L17" s="71" t="s">
        <v>90</v>
      </c>
      <c r="M17" s="18" t="str">
        <f>IF(RevenueData[[#This Row],[Commentaires /Notes  ]]="","",RevenueData[[#This Row],[Commentaires /Notes  ]])</f>
        <v/>
      </c>
      <c r="N17" s="37"/>
      <c r="R17" s="60">
        <f>RevenueData[[#This Row],[Fin Période 
(jj/mm/aa) ]]-RevenueData[[#This Row],[Début Période
((jj/mm/aa) ]]+1</f>
        <v>31</v>
      </c>
      <c r="S17" s="60">
        <f t="shared" si="25"/>
        <v>0</v>
      </c>
      <c r="T17" s="60">
        <f t="shared" si="22"/>
        <v>0</v>
      </c>
      <c r="U17" s="60">
        <f t="shared" si="22"/>
        <v>0</v>
      </c>
      <c r="V17" s="60">
        <f t="shared" si="22"/>
        <v>0</v>
      </c>
      <c r="W17" s="60">
        <f t="shared" si="22"/>
        <v>0</v>
      </c>
      <c r="X17" s="60">
        <f t="shared" si="22"/>
        <v>0</v>
      </c>
      <c r="Y17" s="60">
        <f t="shared" si="22"/>
        <v>0</v>
      </c>
      <c r="Z17" s="60">
        <f t="shared" si="22"/>
        <v>31</v>
      </c>
      <c r="AA17" s="60">
        <f t="shared" si="22"/>
        <v>0</v>
      </c>
      <c r="AB17" s="60">
        <f t="shared" si="22"/>
        <v>0</v>
      </c>
      <c r="AC17" s="60">
        <f t="shared" si="22"/>
        <v>0</v>
      </c>
      <c r="AD17" s="60">
        <f t="shared" si="22"/>
        <v>0</v>
      </c>
      <c r="AG17" s="60">
        <f t="shared" si="26"/>
        <v>0</v>
      </c>
      <c r="AH17" s="60">
        <f t="shared" si="23"/>
        <v>0</v>
      </c>
      <c r="AI17" s="60">
        <f t="shared" si="23"/>
        <v>0</v>
      </c>
      <c r="AJ17" s="60">
        <f t="shared" si="23"/>
        <v>0</v>
      </c>
      <c r="AK17" s="60">
        <f t="shared" si="23"/>
        <v>0</v>
      </c>
      <c r="AL17" s="60">
        <f t="shared" si="23"/>
        <v>0</v>
      </c>
      <c r="AM17" s="60">
        <f t="shared" si="23"/>
        <v>0</v>
      </c>
      <c r="AN17" s="60">
        <f t="shared" si="23"/>
        <v>0</v>
      </c>
      <c r="AO17" s="60">
        <f t="shared" si="23"/>
        <v>0</v>
      </c>
      <c r="AP17" s="60">
        <f t="shared" si="23"/>
        <v>0</v>
      </c>
      <c r="AQ17" s="60">
        <f t="shared" si="23"/>
        <v>0</v>
      </c>
      <c r="AR17" s="60">
        <f t="shared" si="23"/>
        <v>0</v>
      </c>
      <c r="AU17" s="60">
        <f t="shared" si="27"/>
        <v>0</v>
      </c>
      <c r="AV17" s="60">
        <f t="shared" si="24"/>
        <v>0</v>
      </c>
      <c r="AW17" s="60">
        <f t="shared" si="24"/>
        <v>0</v>
      </c>
      <c r="AX17" s="60">
        <f t="shared" si="24"/>
        <v>0</v>
      </c>
      <c r="AY17" s="60">
        <f t="shared" si="24"/>
        <v>0</v>
      </c>
      <c r="AZ17" s="60">
        <f t="shared" si="24"/>
        <v>0</v>
      </c>
      <c r="BA17" s="60">
        <f t="shared" si="24"/>
        <v>0</v>
      </c>
      <c r="BB17" s="60">
        <f t="shared" si="24"/>
        <v>0</v>
      </c>
      <c r="BC17" s="60">
        <f t="shared" si="24"/>
        <v>0</v>
      </c>
      <c r="BD17" s="60">
        <f t="shared" si="24"/>
        <v>0</v>
      </c>
      <c r="BE17" s="60">
        <f t="shared" si="24"/>
        <v>0</v>
      </c>
      <c r="BF17" s="60">
        <f t="shared" si="24"/>
        <v>0</v>
      </c>
    </row>
    <row r="18" spans="2:58" s="60" customFormat="1" ht="30" x14ac:dyDescent="0.25">
      <c r="B18" s="18">
        <f t="shared" si="28"/>
        <v>14</v>
      </c>
      <c r="C18" s="71" t="str">
        <f t="shared" si="21"/>
        <v>240812_Rev_MC_14</v>
      </c>
      <c r="D18" s="68">
        <v>45516</v>
      </c>
      <c r="E18" s="69">
        <v>45513</v>
      </c>
      <c r="F18" s="69" t="s">
        <v>115</v>
      </c>
      <c r="G18" s="69" t="str">
        <f>IF(ISBLANK(F18),"",VLOOKUP(F18,'Listes des Lots'!$B$4:$G$55,6,FALSE))</f>
        <v>Meublé</v>
      </c>
      <c r="H18" s="127" t="s">
        <v>333</v>
      </c>
      <c r="I18" s="127">
        <v>10000</v>
      </c>
      <c r="J18" s="69">
        <v>45513</v>
      </c>
      <c r="K18" s="69">
        <v>45514</v>
      </c>
      <c r="L18" s="71" t="s">
        <v>90</v>
      </c>
      <c r="M18" s="18" t="str">
        <f>IF(RevenueData[[#This Row],[Commentaires /Notes  ]]="","",RevenueData[[#This Row],[Commentaires /Notes  ]])</f>
        <v>Solde sur réservation de suite de 30,000f fait le 29/07 (Avance donné auparavant 20,000f)</v>
      </c>
      <c r="N18" s="37" t="s">
        <v>136</v>
      </c>
      <c r="R18" s="60">
        <f>RevenueData[[#This Row],[Fin Période 
(jj/mm/aa) ]]-RevenueData[[#This Row],[Début Période
((jj/mm/aa) ]]+1</f>
        <v>2</v>
      </c>
      <c r="S18" s="60">
        <f t="shared" si="25"/>
        <v>0</v>
      </c>
      <c r="T18" s="60">
        <f t="shared" si="22"/>
        <v>0</v>
      </c>
      <c r="U18" s="60">
        <f t="shared" si="22"/>
        <v>0</v>
      </c>
      <c r="V18" s="60">
        <f t="shared" si="22"/>
        <v>0</v>
      </c>
      <c r="W18" s="60">
        <f t="shared" si="22"/>
        <v>0</v>
      </c>
      <c r="X18" s="60">
        <f t="shared" si="22"/>
        <v>0</v>
      </c>
      <c r="Y18" s="60">
        <f t="shared" si="22"/>
        <v>0</v>
      </c>
      <c r="Z18" s="60">
        <f t="shared" si="22"/>
        <v>2</v>
      </c>
      <c r="AA18" s="60">
        <f t="shared" si="22"/>
        <v>0</v>
      </c>
      <c r="AB18" s="60">
        <f t="shared" si="22"/>
        <v>0</v>
      </c>
      <c r="AC18" s="60">
        <f t="shared" si="22"/>
        <v>0</v>
      </c>
      <c r="AD18" s="60">
        <f t="shared" si="22"/>
        <v>0</v>
      </c>
      <c r="AG18" s="60">
        <f t="shared" si="26"/>
        <v>0</v>
      </c>
      <c r="AH18" s="60">
        <f t="shared" si="23"/>
        <v>0</v>
      </c>
      <c r="AI18" s="60">
        <f t="shared" si="23"/>
        <v>0</v>
      </c>
      <c r="AJ18" s="60">
        <f t="shared" si="23"/>
        <v>0</v>
      </c>
      <c r="AK18" s="60">
        <f t="shared" si="23"/>
        <v>0</v>
      </c>
      <c r="AL18" s="60">
        <f t="shared" si="23"/>
        <v>0</v>
      </c>
      <c r="AM18" s="60">
        <f t="shared" si="23"/>
        <v>0</v>
      </c>
      <c r="AN18" s="60">
        <f t="shared" si="23"/>
        <v>0</v>
      </c>
      <c r="AO18" s="60">
        <f t="shared" si="23"/>
        <v>0</v>
      </c>
      <c r="AP18" s="60">
        <f t="shared" si="23"/>
        <v>0</v>
      </c>
      <c r="AQ18" s="60">
        <f t="shared" si="23"/>
        <v>0</v>
      </c>
      <c r="AR18" s="60">
        <f t="shared" si="23"/>
        <v>0</v>
      </c>
      <c r="AU18" s="60">
        <f t="shared" si="27"/>
        <v>0</v>
      </c>
      <c r="AV18" s="60">
        <f t="shared" si="24"/>
        <v>0</v>
      </c>
      <c r="AW18" s="60">
        <f t="shared" si="24"/>
        <v>0</v>
      </c>
      <c r="AX18" s="60">
        <f t="shared" si="24"/>
        <v>0</v>
      </c>
      <c r="AY18" s="60">
        <f t="shared" si="24"/>
        <v>0</v>
      </c>
      <c r="AZ18" s="60">
        <f t="shared" si="24"/>
        <v>0</v>
      </c>
      <c r="BA18" s="60">
        <f t="shared" si="24"/>
        <v>0</v>
      </c>
      <c r="BB18" s="60">
        <f t="shared" si="24"/>
        <v>0</v>
      </c>
      <c r="BC18" s="60">
        <f t="shared" si="24"/>
        <v>0</v>
      </c>
      <c r="BD18" s="60">
        <f t="shared" si="24"/>
        <v>0</v>
      </c>
      <c r="BE18" s="60">
        <f t="shared" si="24"/>
        <v>0</v>
      </c>
      <c r="BF18" s="60">
        <f t="shared" si="24"/>
        <v>0</v>
      </c>
    </row>
    <row r="19" spans="2:58" s="60" customFormat="1" ht="30" x14ac:dyDescent="0.25">
      <c r="B19" s="18">
        <f t="shared" si="28"/>
        <v>15</v>
      </c>
      <c r="C19" s="71" t="str">
        <f t="shared" si="21"/>
        <v>240812_Rev_MC_15</v>
      </c>
      <c r="D19" s="68">
        <v>45516</v>
      </c>
      <c r="E19" s="69">
        <v>45513</v>
      </c>
      <c r="F19" s="69" t="s">
        <v>116</v>
      </c>
      <c r="G19" s="69" t="str">
        <f>IF(ISBLANK(F19),"",VLOOKUP(F19,'Listes des Lots'!$B$4:$G$55,6,FALSE))</f>
        <v>Meublé</v>
      </c>
      <c r="H19" s="127" t="s">
        <v>333</v>
      </c>
      <c r="I19" s="127">
        <v>10000</v>
      </c>
      <c r="J19" s="69">
        <v>45513</v>
      </c>
      <c r="K19" s="69">
        <v>45514</v>
      </c>
      <c r="L19" s="71" t="s">
        <v>90</v>
      </c>
      <c r="M19" s="18" t="str">
        <f>IF(RevenueData[[#This Row],[Commentaires /Notes  ]]="","",RevenueData[[#This Row],[Commentaires /Notes  ]])</f>
        <v>Solde sur réservation de suite de 25,000f fait le 29/07 (Avance donné auparavant 15,000f)</v>
      </c>
      <c r="N19" s="37" t="s">
        <v>137</v>
      </c>
      <c r="R19" s="60">
        <f>RevenueData[[#This Row],[Fin Période 
(jj/mm/aa) ]]-RevenueData[[#This Row],[Début Période
((jj/mm/aa) ]]+1</f>
        <v>2</v>
      </c>
      <c r="S19" s="60">
        <f t="shared" si="25"/>
        <v>0</v>
      </c>
      <c r="T19" s="60">
        <f t="shared" si="22"/>
        <v>0</v>
      </c>
      <c r="U19" s="60">
        <f t="shared" si="22"/>
        <v>0</v>
      </c>
      <c r="V19" s="60">
        <f t="shared" si="22"/>
        <v>0</v>
      </c>
      <c r="W19" s="60">
        <f t="shared" si="22"/>
        <v>0</v>
      </c>
      <c r="X19" s="60">
        <f t="shared" si="22"/>
        <v>0</v>
      </c>
      <c r="Y19" s="60">
        <f t="shared" si="22"/>
        <v>0</v>
      </c>
      <c r="Z19" s="60">
        <f t="shared" si="22"/>
        <v>2</v>
      </c>
      <c r="AA19" s="60">
        <f t="shared" si="22"/>
        <v>0</v>
      </c>
      <c r="AB19" s="60">
        <f t="shared" si="22"/>
        <v>0</v>
      </c>
      <c r="AC19" s="60">
        <f t="shared" si="22"/>
        <v>0</v>
      </c>
      <c r="AD19" s="60">
        <f t="shared" si="22"/>
        <v>0</v>
      </c>
      <c r="AG19" s="60">
        <f t="shared" si="26"/>
        <v>0</v>
      </c>
      <c r="AH19" s="60">
        <f t="shared" si="23"/>
        <v>0</v>
      </c>
      <c r="AI19" s="60">
        <f t="shared" si="23"/>
        <v>0</v>
      </c>
      <c r="AJ19" s="60">
        <f t="shared" si="23"/>
        <v>0</v>
      </c>
      <c r="AK19" s="60">
        <f t="shared" si="23"/>
        <v>0</v>
      </c>
      <c r="AL19" s="60">
        <f t="shared" si="23"/>
        <v>0</v>
      </c>
      <c r="AM19" s="60">
        <f t="shared" si="23"/>
        <v>0</v>
      </c>
      <c r="AN19" s="60">
        <f t="shared" si="23"/>
        <v>0</v>
      </c>
      <c r="AO19" s="60">
        <f t="shared" si="23"/>
        <v>0</v>
      </c>
      <c r="AP19" s="60">
        <f t="shared" si="23"/>
        <v>0</v>
      </c>
      <c r="AQ19" s="60">
        <f t="shared" si="23"/>
        <v>0</v>
      </c>
      <c r="AR19" s="60">
        <f t="shared" si="23"/>
        <v>0</v>
      </c>
      <c r="AU19" s="60">
        <f t="shared" si="27"/>
        <v>0</v>
      </c>
      <c r="AV19" s="60">
        <f t="shared" si="24"/>
        <v>0</v>
      </c>
      <c r="AW19" s="60">
        <f t="shared" si="24"/>
        <v>0</v>
      </c>
      <c r="AX19" s="60">
        <f t="shared" si="24"/>
        <v>0</v>
      </c>
      <c r="AY19" s="60">
        <f t="shared" si="24"/>
        <v>0</v>
      </c>
      <c r="AZ19" s="60">
        <f t="shared" si="24"/>
        <v>0</v>
      </c>
      <c r="BA19" s="60">
        <f t="shared" si="24"/>
        <v>0</v>
      </c>
      <c r="BB19" s="60">
        <f t="shared" si="24"/>
        <v>0</v>
      </c>
      <c r="BC19" s="60">
        <f t="shared" si="24"/>
        <v>0</v>
      </c>
      <c r="BD19" s="60">
        <f t="shared" si="24"/>
        <v>0</v>
      </c>
      <c r="BE19" s="60">
        <f t="shared" si="24"/>
        <v>0</v>
      </c>
      <c r="BF19" s="60">
        <f t="shared" si="24"/>
        <v>0</v>
      </c>
    </row>
    <row r="20" spans="2:58" s="60" customFormat="1" ht="30" x14ac:dyDescent="0.25">
      <c r="B20" s="18">
        <f t="shared" si="28"/>
        <v>16</v>
      </c>
      <c r="C20" s="71" t="str">
        <f t="shared" si="21"/>
        <v>240812_Rev_MC_16</v>
      </c>
      <c r="D20" s="68">
        <v>45516</v>
      </c>
      <c r="E20" s="69">
        <v>45513</v>
      </c>
      <c r="F20" s="69" t="s">
        <v>121</v>
      </c>
      <c r="G20" s="69" t="str">
        <f>IF(ISBLANK(F20),"",VLOOKUP(F20,'Listes des Lots'!$B$4:$G$55,6,FALSE))</f>
        <v>Meublé</v>
      </c>
      <c r="H20" s="127" t="s">
        <v>333</v>
      </c>
      <c r="I20" s="127">
        <v>5000</v>
      </c>
      <c r="J20" s="69">
        <v>45513</v>
      </c>
      <c r="K20" s="69">
        <v>45514</v>
      </c>
      <c r="L20" s="71" t="s">
        <v>90</v>
      </c>
      <c r="M20" s="18" t="str">
        <f>IF(RevenueData[[#This Row],[Commentaires /Notes  ]]="","",RevenueData[[#This Row],[Commentaires /Notes  ]])</f>
        <v>Solde sur réservation de chbre de 20,000f fait le 29/07 (Avance donné auparavant 15,000f)</v>
      </c>
      <c r="N20" s="37" t="s">
        <v>138</v>
      </c>
      <c r="R20" s="60">
        <f>RevenueData[[#This Row],[Fin Période 
(jj/mm/aa) ]]-RevenueData[[#This Row],[Début Période
((jj/mm/aa) ]]+1</f>
        <v>2</v>
      </c>
      <c r="S20" s="60">
        <f t="shared" si="25"/>
        <v>0</v>
      </c>
      <c r="T20" s="60">
        <f t="shared" si="22"/>
        <v>0</v>
      </c>
      <c r="U20" s="60">
        <f t="shared" si="22"/>
        <v>0</v>
      </c>
      <c r="V20" s="60">
        <f t="shared" si="22"/>
        <v>0</v>
      </c>
      <c r="W20" s="60">
        <f t="shared" si="22"/>
        <v>0</v>
      </c>
      <c r="X20" s="60">
        <f t="shared" si="22"/>
        <v>0</v>
      </c>
      <c r="Y20" s="60">
        <f t="shared" si="22"/>
        <v>0</v>
      </c>
      <c r="Z20" s="60">
        <f t="shared" si="22"/>
        <v>2</v>
      </c>
      <c r="AA20" s="60">
        <f t="shared" si="22"/>
        <v>0</v>
      </c>
      <c r="AB20" s="60">
        <f t="shared" si="22"/>
        <v>0</v>
      </c>
      <c r="AC20" s="60">
        <f t="shared" si="22"/>
        <v>0</v>
      </c>
      <c r="AD20" s="60">
        <f t="shared" si="22"/>
        <v>0</v>
      </c>
      <c r="AG20" s="60">
        <f t="shared" si="26"/>
        <v>0</v>
      </c>
      <c r="AH20" s="60">
        <f t="shared" si="23"/>
        <v>0</v>
      </c>
      <c r="AI20" s="60">
        <f t="shared" si="23"/>
        <v>0</v>
      </c>
      <c r="AJ20" s="60">
        <f t="shared" si="23"/>
        <v>0</v>
      </c>
      <c r="AK20" s="60">
        <f t="shared" si="23"/>
        <v>0</v>
      </c>
      <c r="AL20" s="60">
        <f t="shared" si="23"/>
        <v>0</v>
      </c>
      <c r="AM20" s="60">
        <f t="shared" si="23"/>
        <v>0</v>
      </c>
      <c r="AN20" s="60">
        <f t="shared" si="23"/>
        <v>0</v>
      </c>
      <c r="AO20" s="60">
        <f t="shared" si="23"/>
        <v>0</v>
      </c>
      <c r="AP20" s="60">
        <f t="shared" si="23"/>
        <v>0</v>
      </c>
      <c r="AQ20" s="60">
        <f t="shared" si="23"/>
        <v>0</v>
      </c>
      <c r="AR20" s="60">
        <f t="shared" si="23"/>
        <v>0</v>
      </c>
      <c r="AU20" s="60">
        <f t="shared" si="27"/>
        <v>0</v>
      </c>
      <c r="AV20" s="60">
        <f t="shared" si="24"/>
        <v>0</v>
      </c>
      <c r="AW20" s="60">
        <f t="shared" si="24"/>
        <v>0</v>
      </c>
      <c r="AX20" s="60">
        <f t="shared" si="24"/>
        <v>0</v>
      </c>
      <c r="AY20" s="60">
        <f t="shared" si="24"/>
        <v>0</v>
      </c>
      <c r="AZ20" s="60">
        <f t="shared" si="24"/>
        <v>0</v>
      </c>
      <c r="BA20" s="60">
        <f t="shared" si="24"/>
        <v>0</v>
      </c>
      <c r="BB20" s="60">
        <f t="shared" si="24"/>
        <v>0</v>
      </c>
      <c r="BC20" s="60">
        <f t="shared" si="24"/>
        <v>0</v>
      </c>
      <c r="BD20" s="60">
        <f t="shared" si="24"/>
        <v>0</v>
      </c>
      <c r="BE20" s="60">
        <f t="shared" si="24"/>
        <v>0</v>
      </c>
      <c r="BF20" s="60">
        <f t="shared" si="24"/>
        <v>0</v>
      </c>
    </row>
    <row r="21" spans="2:58" s="60" customFormat="1" x14ac:dyDescent="0.25">
      <c r="B21" s="18">
        <f t="shared" si="28"/>
        <v>17</v>
      </c>
      <c r="C21" s="71" t="str">
        <f t="shared" si="21"/>
        <v>240812_Rev_MC_17</v>
      </c>
      <c r="D21" s="68">
        <v>45516</v>
      </c>
      <c r="E21" s="69">
        <v>45513</v>
      </c>
      <c r="F21" s="69" t="s">
        <v>110</v>
      </c>
      <c r="G21" s="69" t="str">
        <f>IF(ISBLANK(F21),"",VLOOKUP(F21,'Listes des Lots'!$B$4:$G$55,6,FALSE))</f>
        <v>Meublé</v>
      </c>
      <c r="H21" s="127" t="s">
        <v>333</v>
      </c>
      <c r="I21" s="127">
        <v>15000</v>
      </c>
      <c r="J21" s="69">
        <v>45513</v>
      </c>
      <c r="K21" s="69">
        <v>45514</v>
      </c>
      <c r="L21" s="71" t="s">
        <v>90</v>
      </c>
      <c r="M21" s="18" t="str">
        <f>IF(RevenueData[[#This Row],[Commentaires /Notes  ]]="","",RevenueData[[#This Row],[Commentaires /Notes  ]])</f>
        <v>Solde sur réservation / 240806_Rev_MC_10</v>
      </c>
      <c r="N21" s="37" t="s">
        <v>139</v>
      </c>
      <c r="R21" s="60">
        <f>RevenueData[[#This Row],[Fin Période 
(jj/mm/aa) ]]-RevenueData[[#This Row],[Début Période
((jj/mm/aa) ]]+1</f>
        <v>2</v>
      </c>
      <c r="S21" s="60">
        <f t="shared" si="25"/>
        <v>0</v>
      </c>
      <c r="T21" s="60">
        <f t="shared" si="25"/>
        <v>0</v>
      </c>
      <c r="U21" s="60">
        <f t="shared" si="25"/>
        <v>0</v>
      </c>
      <c r="V21" s="60">
        <f t="shared" si="25"/>
        <v>0</v>
      </c>
      <c r="W21" s="60">
        <f t="shared" si="25"/>
        <v>0</v>
      </c>
      <c r="X21" s="60">
        <f t="shared" si="25"/>
        <v>0</v>
      </c>
      <c r="Y21" s="60">
        <f t="shared" si="25"/>
        <v>0</v>
      </c>
      <c r="Z21" s="60">
        <f t="shared" si="25"/>
        <v>2</v>
      </c>
      <c r="AA21" s="60">
        <f t="shared" si="25"/>
        <v>0</v>
      </c>
      <c r="AB21" s="60">
        <f t="shared" si="25"/>
        <v>0</v>
      </c>
      <c r="AC21" s="60">
        <f t="shared" si="25"/>
        <v>0</v>
      </c>
      <c r="AD21" s="60">
        <f t="shared" si="25"/>
        <v>0</v>
      </c>
      <c r="AG21" s="60">
        <f t="shared" si="26"/>
        <v>0</v>
      </c>
      <c r="AH21" s="60">
        <f t="shared" si="26"/>
        <v>0</v>
      </c>
      <c r="AI21" s="60">
        <f t="shared" si="26"/>
        <v>0</v>
      </c>
      <c r="AJ21" s="60">
        <f t="shared" si="26"/>
        <v>0</v>
      </c>
      <c r="AK21" s="60">
        <f t="shared" si="26"/>
        <v>0</v>
      </c>
      <c r="AL21" s="60">
        <f t="shared" si="26"/>
        <v>0</v>
      </c>
      <c r="AM21" s="60">
        <f t="shared" si="26"/>
        <v>0</v>
      </c>
      <c r="AN21" s="60">
        <f t="shared" si="26"/>
        <v>0</v>
      </c>
      <c r="AO21" s="60">
        <f t="shared" si="26"/>
        <v>0</v>
      </c>
      <c r="AP21" s="60">
        <f t="shared" si="26"/>
        <v>0</v>
      </c>
      <c r="AQ21" s="60">
        <f t="shared" si="26"/>
        <v>0</v>
      </c>
      <c r="AR21" s="60">
        <f t="shared" si="26"/>
        <v>0</v>
      </c>
      <c r="AU21" s="60">
        <f t="shared" si="27"/>
        <v>0</v>
      </c>
      <c r="AV21" s="60">
        <f t="shared" si="27"/>
        <v>0</v>
      </c>
      <c r="AW21" s="60">
        <f t="shared" si="27"/>
        <v>0</v>
      </c>
      <c r="AX21" s="60">
        <f t="shared" si="27"/>
        <v>0</v>
      </c>
      <c r="AY21" s="60">
        <f t="shared" si="27"/>
        <v>0</v>
      </c>
      <c r="AZ21" s="60">
        <f t="shared" si="27"/>
        <v>0</v>
      </c>
      <c r="BA21" s="60">
        <f t="shared" si="27"/>
        <v>0</v>
      </c>
      <c r="BB21" s="60">
        <f t="shared" si="27"/>
        <v>0</v>
      </c>
      <c r="BC21" s="60">
        <f t="shared" si="27"/>
        <v>0</v>
      </c>
      <c r="BD21" s="60">
        <f t="shared" si="27"/>
        <v>0</v>
      </c>
      <c r="BE21" s="60">
        <f t="shared" si="27"/>
        <v>0</v>
      </c>
      <c r="BF21" s="60">
        <f t="shared" si="27"/>
        <v>0</v>
      </c>
    </row>
    <row r="22" spans="2:58" s="60" customFormat="1" x14ac:dyDescent="0.25">
      <c r="B22" s="18">
        <f t="shared" si="28"/>
        <v>18</v>
      </c>
      <c r="C22" s="71" t="str">
        <f t="shared" si="21"/>
        <v>240812_Rev_MC_18</v>
      </c>
      <c r="D22" s="68">
        <v>45516</v>
      </c>
      <c r="E22" s="69">
        <v>45513</v>
      </c>
      <c r="F22" s="69" t="s">
        <v>123</v>
      </c>
      <c r="G22" s="69" t="str">
        <f>IF(ISBLANK(F22),"",VLOOKUP(F22,'Listes des Lots'!$B$4:$G$55,6,FALSE))</f>
        <v>Meublé</v>
      </c>
      <c r="H22" s="127" t="s">
        <v>333</v>
      </c>
      <c r="I22" s="127">
        <v>20000</v>
      </c>
      <c r="J22" s="69">
        <v>45513</v>
      </c>
      <c r="K22" s="69">
        <v>45514</v>
      </c>
      <c r="L22" s="71" t="s">
        <v>90</v>
      </c>
      <c r="M22" s="18" t="str">
        <f>IF(RevenueData[[#This Row],[Commentaires /Notes  ]]="","",RevenueData[[#This Row],[Commentaires /Notes  ]])</f>
        <v/>
      </c>
      <c r="N22" s="37"/>
      <c r="R22" s="60">
        <f>RevenueData[[#This Row],[Fin Période 
(jj/mm/aa) ]]-RevenueData[[#This Row],[Début Période
((jj/mm/aa) ]]+1</f>
        <v>2</v>
      </c>
      <c r="S22" s="60">
        <f t="shared" si="25"/>
        <v>0</v>
      </c>
      <c r="T22" s="60">
        <f t="shared" si="25"/>
        <v>0</v>
      </c>
      <c r="U22" s="60">
        <f t="shared" si="25"/>
        <v>0</v>
      </c>
      <c r="V22" s="60">
        <f t="shared" si="25"/>
        <v>0</v>
      </c>
      <c r="W22" s="60">
        <f t="shared" si="25"/>
        <v>0</v>
      </c>
      <c r="X22" s="60">
        <f t="shared" si="25"/>
        <v>0</v>
      </c>
      <c r="Y22" s="60">
        <f t="shared" si="25"/>
        <v>0</v>
      </c>
      <c r="Z22" s="60">
        <f t="shared" si="25"/>
        <v>2</v>
      </c>
      <c r="AA22" s="60">
        <f t="shared" si="25"/>
        <v>0</v>
      </c>
      <c r="AB22" s="60">
        <f t="shared" si="25"/>
        <v>0</v>
      </c>
      <c r="AC22" s="60">
        <f t="shared" si="25"/>
        <v>0</v>
      </c>
      <c r="AD22" s="60">
        <f t="shared" si="25"/>
        <v>0</v>
      </c>
      <c r="AG22" s="60">
        <f t="shared" si="26"/>
        <v>0</v>
      </c>
      <c r="AH22" s="60">
        <f t="shared" si="26"/>
        <v>0</v>
      </c>
      <c r="AI22" s="60">
        <f t="shared" si="26"/>
        <v>0</v>
      </c>
      <c r="AJ22" s="60">
        <f t="shared" si="26"/>
        <v>0</v>
      </c>
      <c r="AK22" s="60">
        <f t="shared" si="26"/>
        <v>0</v>
      </c>
      <c r="AL22" s="60">
        <f t="shared" si="26"/>
        <v>0</v>
      </c>
      <c r="AM22" s="60">
        <f t="shared" si="26"/>
        <v>0</v>
      </c>
      <c r="AN22" s="60">
        <f t="shared" si="26"/>
        <v>0</v>
      </c>
      <c r="AO22" s="60">
        <f t="shared" si="26"/>
        <v>0</v>
      </c>
      <c r="AP22" s="60">
        <f t="shared" si="26"/>
        <v>0</v>
      </c>
      <c r="AQ22" s="60">
        <f t="shared" si="26"/>
        <v>0</v>
      </c>
      <c r="AR22" s="60">
        <f t="shared" si="26"/>
        <v>0</v>
      </c>
      <c r="AU22" s="60">
        <f t="shared" si="27"/>
        <v>0</v>
      </c>
      <c r="AV22" s="60">
        <f t="shared" si="27"/>
        <v>0</v>
      </c>
      <c r="AW22" s="60">
        <f t="shared" si="27"/>
        <v>0</v>
      </c>
      <c r="AX22" s="60">
        <f t="shared" si="27"/>
        <v>0</v>
      </c>
      <c r="AY22" s="60">
        <f t="shared" si="27"/>
        <v>0</v>
      </c>
      <c r="AZ22" s="60">
        <f t="shared" si="27"/>
        <v>0</v>
      </c>
      <c r="BA22" s="60">
        <f t="shared" si="27"/>
        <v>0</v>
      </c>
      <c r="BB22" s="60">
        <f t="shared" si="27"/>
        <v>0</v>
      </c>
      <c r="BC22" s="60">
        <f t="shared" si="27"/>
        <v>0</v>
      </c>
      <c r="BD22" s="60">
        <f t="shared" si="27"/>
        <v>0</v>
      </c>
      <c r="BE22" s="60">
        <f t="shared" si="27"/>
        <v>0</v>
      </c>
      <c r="BF22" s="60">
        <f t="shared" si="27"/>
        <v>0</v>
      </c>
    </row>
    <row r="23" spans="2:58" s="60" customFormat="1" x14ac:dyDescent="0.25">
      <c r="B23" s="18">
        <f t="shared" si="28"/>
        <v>19</v>
      </c>
      <c r="C23" s="71" t="str">
        <f t="shared" si="21"/>
        <v>240812_Rev_MC_19</v>
      </c>
      <c r="D23" s="68">
        <v>45516</v>
      </c>
      <c r="E23" s="69">
        <v>45514</v>
      </c>
      <c r="F23" s="69" t="s">
        <v>111</v>
      </c>
      <c r="G23" s="69" t="str">
        <f>IF(ISBLANK(F23),"",VLOOKUP(F23,'Listes des Lots'!$B$4:$G$55,6,FALSE))</f>
        <v>Meublé</v>
      </c>
      <c r="H23" s="127" t="s">
        <v>333</v>
      </c>
      <c r="I23" s="127">
        <v>25000</v>
      </c>
      <c r="J23" s="69">
        <v>45514</v>
      </c>
      <c r="K23" s="69">
        <v>45515</v>
      </c>
      <c r="L23" s="71" t="s">
        <v>90</v>
      </c>
      <c r="M23" s="18" t="str">
        <f>IF(RevenueData[[#This Row],[Commentaires /Notes  ]]="","",RevenueData[[#This Row],[Commentaires /Notes  ]])</f>
        <v/>
      </c>
      <c r="N23" s="37"/>
      <c r="R23" s="60">
        <f>RevenueData[[#This Row],[Fin Période 
(jj/mm/aa) ]]-RevenueData[[#This Row],[Début Période
((jj/mm/aa) ]]+1</f>
        <v>2</v>
      </c>
      <c r="S23" s="60">
        <f t="shared" si="25"/>
        <v>0</v>
      </c>
      <c r="T23" s="60">
        <f t="shared" si="25"/>
        <v>0</v>
      </c>
      <c r="U23" s="60">
        <f t="shared" si="25"/>
        <v>0</v>
      </c>
      <c r="V23" s="60">
        <f t="shared" si="25"/>
        <v>0</v>
      </c>
      <c r="W23" s="60">
        <f t="shared" si="25"/>
        <v>0</v>
      </c>
      <c r="X23" s="60">
        <f t="shared" si="25"/>
        <v>0</v>
      </c>
      <c r="Y23" s="60">
        <f t="shared" si="25"/>
        <v>0</v>
      </c>
      <c r="Z23" s="60">
        <f t="shared" si="25"/>
        <v>2</v>
      </c>
      <c r="AA23" s="60">
        <f t="shared" si="25"/>
        <v>0</v>
      </c>
      <c r="AB23" s="60">
        <f t="shared" si="25"/>
        <v>0</v>
      </c>
      <c r="AC23" s="60">
        <f t="shared" si="25"/>
        <v>0</v>
      </c>
      <c r="AD23" s="60">
        <f t="shared" si="25"/>
        <v>0</v>
      </c>
      <c r="AG23" s="60">
        <f t="shared" si="26"/>
        <v>0</v>
      </c>
      <c r="AH23" s="60">
        <f t="shared" si="26"/>
        <v>0</v>
      </c>
      <c r="AI23" s="60">
        <f t="shared" si="26"/>
        <v>0</v>
      </c>
      <c r="AJ23" s="60">
        <f t="shared" si="26"/>
        <v>0</v>
      </c>
      <c r="AK23" s="60">
        <f t="shared" si="26"/>
        <v>0</v>
      </c>
      <c r="AL23" s="60">
        <f t="shared" si="26"/>
        <v>0</v>
      </c>
      <c r="AM23" s="60">
        <f t="shared" si="26"/>
        <v>0</v>
      </c>
      <c r="AN23" s="60">
        <f t="shared" si="26"/>
        <v>0</v>
      </c>
      <c r="AO23" s="60">
        <f t="shared" si="26"/>
        <v>0</v>
      </c>
      <c r="AP23" s="60">
        <f t="shared" si="26"/>
        <v>0</v>
      </c>
      <c r="AQ23" s="60">
        <f t="shared" si="26"/>
        <v>0</v>
      </c>
      <c r="AR23" s="60">
        <f t="shared" si="26"/>
        <v>0</v>
      </c>
      <c r="AU23" s="60">
        <f t="shared" si="27"/>
        <v>0</v>
      </c>
      <c r="AV23" s="60">
        <f t="shared" si="27"/>
        <v>0</v>
      </c>
      <c r="AW23" s="60">
        <f t="shared" si="27"/>
        <v>0</v>
      </c>
      <c r="AX23" s="60">
        <f t="shared" si="27"/>
        <v>0</v>
      </c>
      <c r="AY23" s="60">
        <f t="shared" si="27"/>
        <v>0</v>
      </c>
      <c r="AZ23" s="60">
        <f t="shared" si="27"/>
        <v>0</v>
      </c>
      <c r="BA23" s="60">
        <f t="shared" si="27"/>
        <v>0</v>
      </c>
      <c r="BB23" s="60">
        <f t="shared" si="27"/>
        <v>0</v>
      </c>
      <c r="BC23" s="60">
        <f t="shared" si="27"/>
        <v>0</v>
      </c>
      <c r="BD23" s="60">
        <f t="shared" si="27"/>
        <v>0</v>
      </c>
      <c r="BE23" s="60">
        <f t="shared" si="27"/>
        <v>0</v>
      </c>
      <c r="BF23" s="60">
        <f t="shared" si="27"/>
        <v>0</v>
      </c>
    </row>
    <row r="24" spans="2:58" s="60" customFormat="1" x14ac:dyDescent="0.25">
      <c r="B24" s="18">
        <f t="shared" si="28"/>
        <v>20</v>
      </c>
      <c r="C24" s="71" t="str">
        <f t="shared" si="21"/>
        <v>240812_Rev_MC_20</v>
      </c>
      <c r="D24" s="68">
        <v>45516</v>
      </c>
      <c r="E24" s="69">
        <v>45514</v>
      </c>
      <c r="F24" s="69" t="s">
        <v>117</v>
      </c>
      <c r="G24" s="69" t="str">
        <f>IF(ISBLANK(F24),"",VLOOKUP(F24,'Listes des Lots'!$B$4:$G$55,6,FALSE))</f>
        <v>Meublé</v>
      </c>
      <c r="H24" s="127" t="s">
        <v>333</v>
      </c>
      <c r="I24" s="127">
        <v>25000</v>
      </c>
      <c r="J24" s="69">
        <v>45514</v>
      </c>
      <c r="K24" s="69">
        <v>45515</v>
      </c>
      <c r="L24" s="71" t="s">
        <v>90</v>
      </c>
      <c r="M24" s="18" t="str">
        <f>IF(RevenueData[[#This Row],[Commentaires /Notes  ]]="","",RevenueData[[#This Row],[Commentaires /Notes  ]])</f>
        <v/>
      </c>
      <c r="N24" s="37"/>
      <c r="R24" s="60">
        <f>RevenueData[[#This Row],[Fin Période 
(jj/mm/aa) ]]-RevenueData[[#This Row],[Début Période
((jj/mm/aa) ]]+1</f>
        <v>2</v>
      </c>
      <c r="S24" s="60">
        <f t="shared" si="25"/>
        <v>0</v>
      </c>
      <c r="T24" s="60">
        <f t="shared" si="25"/>
        <v>0</v>
      </c>
      <c r="U24" s="60">
        <f t="shared" si="25"/>
        <v>0</v>
      </c>
      <c r="V24" s="60">
        <f t="shared" si="25"/>
        <v>0</v>
      </c>
      <c r="W24" s="60">
        <f t="shared" si="25"/>
        <v>0</v>
      </c>
      <c r="X24" s="60">
        <f t="shared" si="25"/>
        <v>0</v>
      </c>
      <c r="Y24" s="60">
        <f t="shared" si="25"/>
        <v>0</v>
      </c>
      <c r="Z24" s="60">
        <f t="shared" si="25"/>
        <v>2</v>
      </c>
      <c r="AA24" s="60">
        <f t="shared" si="25"/>
        <v>0</v>
      </c>
      <c r="AB24" s="60">
        <f t="shared" si="25"/>
        <v>0</v>
      </c>
      <c r="AC24" s="60">
        <f t="shared" si="25"/>
        <v>0</v>
      </c>
      <c r="AD24" s="60">
        <f t="shared" si="25"/>
        <v>0</v>
      </c>
      <c r="AG24" s="60">
        <f t="shared" si="26"/>
        <v>0</v>
      </c>
      <c r="AH24" s="60">
        <f t="shared" si="26"/>
        <v>0</v>
      </c>
      <c r="AI24" s="60">
        <f t="shared" si="26"/>
        <v>0</v>
      </c>
      <c r="AJ24" s="60">
        <f t="shared" si="26"/>
        <v>0</v>
      </c>
      <c r="AK24" s="60">
        <f t="shared" si="26"/>
        <v>0</v>
      </c>
      <c r="AL24" s="60">
        <f t="shared" si="26"/>
        <v>0</v>
      </c>
      <c r="AM24" s="60">
        <f t="shared" si="26"/>
        <v>0</v>
      </c>
      <c r="AN24" s="60">
        <f t="shared" si="26"/>
        <v>0</v>
      </c>
      <c r="AO24" s="60">
        <f t="shared" si="26"/>
        <v>0</v>
      </c>
      <c r="AP24" s="60">
        <f t="shared" si="26"/>
        <v>0</v>
      </c>
      <c r="AQ24" s="60">
        <f t="shared" si="26"/>
        <v>0</v>
      </c>
      <c r="AR24" s="60">
        <f t="shared" si="26"/>
        <v>0</v>
      </c>
      <c r="AU24" s="60">
        <f t="shared" si="27"/>
        <v>0</v>
      </c>
      <c r="AV24" s="60">
        <f t="shared" si="27"/>
        <v>0</v>
      </c>
      <c r="AW24" s="60">
        <f t="shared" si="27"/>
        <v>0</v>
      </c>
      <c r="AX24" s="60">
        <f t="shared" si="27"/>
        <v>0</v>
      </c>
      <c r="AY24" s="60">
        <f t="shared" si="27"/>
        <v>0</v>
      </c>
      <c r="AZ24" s="60">
        <f t="shared" si="27"/>
        <v>0</v>
      </c>
      <c r="BA24" s="60">
        <f t="shared" si="27"/>
        <v>0</v>
      </c>
      <c r="BB24" s="60">
        <f t="shared" si="27"/>
        <v>0</v>
      </c>
      <c r="BC24" s="60">
        <f t="shared" si="27"/>
        <v>0</v>
      </c>
      <c r="BD24" s="60">
        <f t="shared" si="27"/>
        <v>0</v>
      </c>
      <c r="BE24" s="60">
        <f t="shared" si="27"/>
        <v>0</v>
      </c>
      <c r="BF24" s="60">
        <f t="shared" si="27"/>
        <v>0</v>
      </c>
    </row>
    <row r="25" spans="2:58" s="60" customFormat="1" x14ac:dyDescent="0.25">
      <c r="B25" s="18">
        <f t="shared" si="28"/>
        <v>21</v>
      </c>
      <c r="C25" s="71" t="str">
        <f t="shared" si="21"/>
        <v>240812_Rev_MC_21</v>
      </c>
      <c r="D25" s="68">
        <v>45516</v>
      </c>
      <c r="E25" s="69">
        <v>45515</v>
      </c>
      <c r="F25" s="69" t="s">
        <v>120</v>
      </c>
      <c r="G25" s="69" t="str">
        <f>IF(ISBLANK(F25),"",VLOOKUP(F25,'Listes des Lots'!$B$4:$G$55,6,FALSE))</f>
        <v>Meublé</v>
      </c>
      <c r="H25" s="127" t="s">
        <v>333</v>
      </c>
      <c r="I25" s="127">
        <v>15000</v>
      </c>
      <c r="J25" s="69">
        <v>45515</v>
      </c>
      <c r="K25" s="69">
        <v>45515</v>
      </c>
      <c r="L25" s="71" t="s">
        <v>90</v>
      </c>
      <c r="M25" s="18" t="str">
        <f>IF(RevenueData[[#This Row],[Commentaires /Notes  ]]="","",RevenueData[[#This Row],[Commentaires /Notes  ]])</f>
        <v/>
      </c>
      <c r="N25" s="37"/>
      <c r="R25" s="60">
        <f>RevenueData[[#This Row],[Fin Période 
(jj/mm/aa) ]]-RevenueData[[#This Row],[Début Période
((jj/mm/aa) ]]+1</f>
        <v>1</v>
      </c>
      <c r="S25" s="60">
        <f t="shared" si="25"/>
        <v>0</v>
      </c>
      <c r="T25" s="60">
        <f t="shared" si="25"/>
        <v>0</v>
      </c>
      <c r="U25" s="60">
        <f t="shared" si="25"/>
        <v>0</v>
      </c>
      <c r="V25" s="60">
        <f t="shared" si="25"/>
        <v>0</v>
      </c>
      <c r="W25" s="60">
        <f t="shared" si="25"/>
        <v>0</v>
      </c>
      <c r="X25" s="60">
        <f t="shared" si="25"/>
        <v>0</v>
      </c>
      <c r="Y25" s="60">
        <f t="shared" si="25"/>
        <v>0</v>
      </c>
      <c r="Z25" s="60">
        <f t="shared" si="25"/>
        <v>1</v>
      </c>
      <c r="AA25" s="60">
        <f t="shared" si="25"/>
        <v>0</v>
      </c>
      <c r="AB25" s="60">
        <f t="shared" si="25"/>
        <v>0</v>
      </c>
      <c r="AC25" s="60">
        <f t="shared" si="25"/>
        <v>0</v>
      </c>
      <c r="AD25" s="60">
        <f t="shared" si="25"/>
        <v>0</v>
      </c>
      <c r="AG25" s="60">
        <f t="shared" si="26"/>
        <v>0</v>
      </c>
      <c r="AH25" s="60">
        <f t="shared" si="26"/>
        <v>0</v>
      </c>
      <c r="AI25" s="60">
        <f t="shared" si="26"/>
        <v>0</v>
      </c>
      <c r="AJ25" s="60">
        <f t="shared" si="26"/>
        <v>0</v>
      </c>
      <c r="AK25" s="60">
        <f t="shared" si="26"/>
        <v>0</v>
      </c>
      <c r="AL25" s="60">
        <f t="shared" si="26"/>
        <v>0</v>
      </c>
      <c r="AM25" s="60">
        <f t="shared" si="26"/>
        <v>0</v>
      </c>
      <c r="AN25" s="60">
        <f t="shared" si="26"/>
        <v>0</v>
      </c>
      <c r="AO25" s="60">
        <f t="shared" si="26"/>
        <v>0</v>
      </c>
      <c r="AP25" s="60">
        <f t="shared" si="26"/>
        <v>0</v>
      </c>
      <c r="AQ25" s="60">
        <f t="shared" si="26"/>
        <v>0</v>
      </c>
      <c r="AR25" s="60">
        <f t="shared" si="26"/>
        <v>0</v>
      </c>
      <c r="AU25" s="60">
        <f t="shared" si="27"/>
        <v>0</v>
      </c>
      <c r="AV25" s="60">
        <f t="shared" si="27"/>
        <v>0</v>
      </c>
      <c r="AW25" s="60">
        <f t="shared" si="27"/>
        <v>0</v>
      </c>
      <c r="AX25" s="60">
        <f t="shared" si="27"/>
        <v>0</v>
      </c>
      <c r="AY25" s="60">
        <f t="shared" si="27"/>
        <v>0</v>
      </c>
      <c r="AZ25" s="60">
        <f t="shared" si="27"/>
        <v>0</v>
      </c>
      <c r="BA25" s="60">
        <f t="shared" si="27"/>
        <v>0</v>
      </c>
      <c r="BB25" s="60">
        <f t="shared" si="27"/>
        <v>0</v>
      </c>
      <c r="BC25" s="60">
        <f t="shared" si="27"/>
        <v>0</v>
      </c>
      <c r="BD25" s="60">
        <f t="shared" si="27"/>
        <v>0</v>
      </c>
      <c r="BE25" s="60">
        <f t="shared" si="27"/>
        <v>0</v>
      </c>
      <c r="BF25" s="60">
        <f t="shared" si="27"/>
        <v>0</v>
      </c>
    </row>
    <row r="26" spans="2:58" s="60" customFormat="1" x14ac:dyDescent="0.25">
      <c r="B26" s="18">
        <f t="shared" si="28"/>
        <v>22</v>
      </c>
      <c r="C26" s="71" t="str">
        <f t="shared" si="21"/>
        <v>240812_Rev_MC_22</v>
      </c>
      <c r="D26" s="68">
        <v>45516</v>
      </c>
      <c r="E26" s="69">
        <v>45515</v>
      </c>
      <c r="F26" s="69" t="s">
        <v>121</v>
      </c>
      <c r="G26" s="69" t="str">
        <f>IF(ISBLANK(F26),"",VLOOKUP(F26,'Listes des Lots'!$B$4:$G$55,6,FALSE))</f>
        <v>Meublé</v>
      </c>
      <c r="H26" s="127" t="s">
        <v>333</v>
      </c>
      <c r="I26" s="127">
        <v>15000</v>
      </c>
      <c r="J26" s="69">
        <v>45515</v>
      </c>
      <c r="K26" s="69">
        <v>45515</v>
      </c>
      <c r="L26" s="71" t="s">
        <v>90</v>
      </c>
      <c r="M26" s="18" t="str">
        <f>IF(RevenueData[[#This Row],[Commentaires /Notes  ]]="","",RevenueData[[#This Row],[Commentaires /Notes  ]])</f>
        <v/>
      </c>
      <c r="N26" s="37"/>
      <c r="R26" s="60">
        <f>RevenueData[[#This Row],[Fin Période 
(jj/mm/aa) ]]-RevenueData[[#This Row],[Début Période
((jj/mm/aa) ]]+1</f>
        <v>1</v>
      </c>
      <c r="S26" s="60">
        <f t="shared" si="25"/>
        <v>0</v>
      </c>
      <c r="T26" s="60">
        <f t="shared" si="25"/>
        <v>0</v>
      </c>
      <c r="U26" s="60">
        <f t="shared" si="25"/>
        <v>0</v>
      </c>
      <c r="V26" s="60">
        <f t="shared" si="25"/>
        <v>0</v>
      </c>
      <c r="W26" s="60">
        <f t="shared" si="25"/>
        <v>0</v>
      </c>
      <c r="X26" s="60">
        <f t="shared" si="25"/>
        <v>0</v>
      </c>
      <c r="Y26" s="60">
        <f t="shared" si="25"/>
        <v>0</v>
      </c>
      <c r="Z26" s="60">
        <f t="shared" si="25"/>
        <v>1</v>
      </c>
      <c r="AA26" s="60">
        <f t="shared" si="25"/>
        <v>0</v>
      </c>
      <c r="AB26" s="60">
        <f t="shared" si="25"/>
        <v>0</v>
      </c>
      <c r="AC26" s="60">
        <f t="shared" si="25"/>
        <v>0</v>
      </c>
      <c r="AD26" s="60">
        <f t="shared" si="25"/>
        <v>0</v>
      </c>
      <c r="AG26" s="60">
        <f t="shared" si="26"/>
        <v>0</v>
      </c>
      <c r="AH26" s="60">
        <f t="shared" si="26"/>
        <v>0</v>
      </c>
      <c r="AI26" s="60">
        <f t="shared" si="26"/>
        <v>0</v>
      </c>
      <c r="AJ26" s="60">
        <f t="shared" si="26"/>
        <v>0</v>
      </c>
      <c r="AK26" s="60">
        <f t="shared" si="26"/>
        <v>0</v>
      </c>
      <c r="AL26" s="60">
        <f t="shared" si="26"/>
        <v>0</v>
      </c>
      <c r="AM26" s="60">
        <f t="shared" si="26"/>
        <v>0</v>
      </c>
      <c r="AN26" s="60">
        <f t="shared" si="26"/>
        <v>0</v>
      </c>
      <c r="AO26" s="60">
        <f t="shared" si="26"/>
        <v>0</v>
      </c>
      <c r="AP26" s="60">
        <f t="shared" si="26"/>
        <v>0</v>
      </c>
      <c r="AQ26" s="60">
        <f t="shared" si="26"/>
        <v>0</v>
      </c>
      <c r="AR26" s="60">
        <f t="shared" si="26"/>
        <v>0</v>
      </c>
      <c r="AU26" s="60">
        <f t="shared" si="27"/>
        <v>0</v>
      </c>
      <c r="AV26" s="60">
        <f t="shared" si="27"/>
        <v>0</v>
      </c>
      <c r="AW26" s="60">
        <f t="shared" si="27"/>
        <v>0</v>
      </c>
      <c r="AX26" s="60">
        <f t="shared" si="27"/>
        <v>0</v>
      </c>
      <c r="AY26" s="60">
        <f t="shared" si="27"/>
        <v>0</v>
      </c>
      <c r="AZ26" s="60">
        <f t="shared" si="27"/>
        <v>0</v>
      </c>
      <c r="BA26" s="60">
        <f t="shared" si="27"/>
        <v>0</v>
      </c>
      <c r="BB26" s="60">
        <f t="shared" si="27"/>
        <v>0</v>
      </c>
      <c r="BC26" s="60">
        <f t="shared" si="27"/>
        <v>0</v>
      </c>
      <c r="BD26" s="60">
        <f t="shared" si="27"/>
        <v>0</v>
      </c>
      <c r="BE26" s="60">
        <f t="shared" si="27"/>
        <v>0</v>
      </c>
      <c r="BF26" s="60">
        <f t="shared" si="27"/>
        <v>0</v>
      </c>
    </row>
    <row r="27" spans="2:58" s="60" customFormat="1" x14ac:dyDescent="0.25">
      <c r="B27" s="18">
        <f t="shared" si="28"/>
        <v>23</v>
      </c>
      <c r="C27" s="71" t="str">
        <f t="shared" si="21"/>
        <v>240814_Rev_MC_23</v>
      </c>
      <c r="D27" s="68">
        <v>45518</v>
      </c>
      <c r="E27" s="69">
        <v>45517</v>
      </c>
      <c r="F27" s="69" t="s">
        <v>120</v>
      </c>
      <c r="G27" s="69" t="str">
        <f>IF(ISBLANK(F27),"",VLOOKUP(F27,'Listes des Lots'!$B$4:$G$55,6,FALSE))</f>
        <v>Meublé</v>
      </c>
      <c r="H27" s="127" t="s">
        <v>333</v>
      </c>
      <c r="I27" s="127">
        <v>20000</v>
      </c>
      <c r="J27" s="69">
        <v>45517</v>
      </c>
      <c r="K27" s="69">
        <v>45518</v>
      </c>
      <c r="L27" s="71" t="s">
        <v>90</v>
      </c>
      <c r="M27" s="18" t="str">
        <f>IF(RevenueData[[#This Row],[Commentaires /Notes  ]]="","",RevenueData[[#This Row],[Commentaires /Notes  ]])</f>
        <v/>
      </c>
      <c r="N27" s="37"/>
      <c r="R27" s="60">
        <f>RevenueData[[#This Row],[Fin Période 
(jj/mm/aa) ]]-RevenueData[[#This Row],[Début Période
((jj/mm/aa) ]]+1</f>
        <v>2</v>
      </c>
      <c r="S27" s="60">
        <f t="shared" si="25"/>
        <v>0</v>
      </c>
      <c r="T27" s="60">
        <f t="shared" si="25"/>
        <v>0</v>
      </c>
      <c r="U27" s="60">
        <f t="shared" si="25"/>
        <v>0</v>
      </c>
      <c r="V27" s="60">
        <f t="shared" si="25"/>
        <v>0</v>
      </c>
      <c r="W27" s="60">
        <f t="shared" si="25"/>
        <v>0</v>
      </c>
      <c r="X27" s="60">
        <f t="shared" si="25"/>
        <v>0</v>
      </c>
      <c r="Y27" s="60">
        <f t="shared" si="25"/>
        <v>0</v>
      </c>
      <c r="Z27" s="60">
        <f t="shared" si="25"/>
        <v>2</v>
      </c>
      <c r="AA27" s="60">
        <f t="shared" si="25"/>
        <v>0</v>
      </c>
      <c r="AB27" s="60">
        <f t="shared" si="25"/>
        <v>0</v>
      </c>
      <c r="AC27" s="60">
        <f t="shared" si="25"/>
        <v>0</v>
      </c>
      <c r="AD27" s="60">
        <f t="shared" si="25"/>
        <v>0</v>
      </c>
      <c r="AG27" s="60">
        <f t="shared" si="26"/>
        <v>0</v>
      </c>
      <c r="AH27" s="60">
        <f t="shared" si="26"/>
        <v>0</v>
      </c>
      <c r="AI27" s="60">
        <f t="shared" si="26"/>
        <v>0</v>
      </c>
      <c r="AJ27" s="60">
        <f t="shared" si="26"/>
        <v>0</v>
      </c>
      <c r="AK27" s="60">
        <f t="shared" si="26"/>
        <v>0</v>
      </c>
      <c r="AL27" s="60">
        <f t="shared" si="26"/>
        <v>0</v>
      </c>
      <c r="AM27" s="60">
        <f t="shared" si="26"/>
        <v>0</v>
      </c>
      <c r="AN27" s="60">
        <f t="shared" si="26"/>
        <v>0</v>
      </c>
      <c r="AO27" s="60">
        <f t="shared" si="26"/>
        <v>0</v>
      </c>
      <c r="AP27" s="60">
        <f t="shared" si="26"/>
        <v>0</v>
      </c>
      <c r="AQ27" s="60">
        <f t="shared" si="26"/>
        <v>0</v>
      </c>
      <c r="AR27" s="60">
        <f t="shared" si="26"/>
        <v>0</v>
      </c>
      <c r="AU27" s="60">
        <f t="shared" si="27"/>
        <v>0</v>
      </c>
      <c r="AV27" s="60">
        <f t="shared" si="27"/>
        <v>0</v>
      </c>
      <c r="AW27" s="60">
        <f t="shared" si="27"/>
        <v>0</v>
      </c>
      <c r="AX27" s="60">
        <f t="shared" si="27"/>
        <v>0</v>
      </c>
      <c r="AY27" s="60">
        <f t="shared" si="27"/>
        <v>0</v>
      </c>
      <c r="AZ27" s="60">
        <f t="shared" si="27"/>
        <v>0</v>
      </c>
      <c r="BA27" s="60">
        <f t="shared" si="27"/>
        <v>0</v>
      </c>
      <c r="BB27" s="60">
        <f t="shared" si="27"/>
        <v>0</v>
      </c>
      <c r="BC27" s="60">
        <f t="shared" si="27"/>
        <v>0</v>
      </c>
      <c r="BD27" s="60">
        <f t="shared" si="27"/>
        <v>0</v>
      </c>
      <c r="BE27" s="60">
        <f t="shared" si="27"/>
        <v>0</v>
      </c>
      <c r="BF27" s="60">
        <f t="shared" si="27"/>
        <v>0</v>
      </c>
    </row>
    <row r="28" spans="2:58" s="60" customFormat="1" x14ac:dyDescent="0.25">
      <c r="B28" s="18">
        <f t="shared" si="28"/>
        <v>24</v>
      </c>
      <c r="C28" s="71" t="str">
        <f t="shared" si="21"/>
        <v>240814_Rev_MC_24</v>
      </c>
      <c r="D28" s="68">
        <v>45518</v>
      </c>
      <c r="E28" s="69">
        <v>45518</v>
      </c>
      <c r="F28" s="69" t="s">
        <v>328</v>
      </c>
      <c r="G28" s="69" t="str">
        <f>IF(ISBLANK(F28),"",VLOOKUP(F28,'Listes des Lots'!$B$4:$G$55,6,FALSE))</f>
        <v>Location</v>
      </c>
      <c r="H28" s="127" t="s">
        <v>333</v>
      </c>
      <c r="I28" s="127">
        <v>45000</v>
      </c>
      <c r="J28" s="69">
        <v>45474</v>
      </c>
      <c r="K28" s="69">
        <v>45504</v>
      </c>
      <c r="L28" s="71" t="s">
        <v>90</v>
      </c>
      <c r="M28" s="18" t="str">
        <f>IF(RevenueData[[#This Row],[Commentaires /Notes  ]]="","",RevenueData[[#This Row],[Commentaires /Notes  ]])</f>
        <v>Loyer de juillet 2024</v>
      </c>
      <c r="N28" s="37" t="s">
        <v>165</v>
      </c>
      <c r="R28" s="60">
        <f>RevenueData[[#This Row],[Fin Période 
(jj/mm/aa) ]]-RevenueData[[#This Row],[Début Période
((jj/mm/aa) ]]+1</f>
        <v>31</v>
      </c>
      <c r="S28" s="60">
        <f t="shared" si="25"/>
        <v>0</v>
      </c>
      <c r="T28" s="60">
        <f t="shared" si="25"/>
        <v>0</v>
      </c>
      <c r="U28" s="60">
        <f t="shared" si="25"/>
        <v>0</v>
      </c>
      <c r="V28" s="60">
        <f t="shared" si="25"/>
        <v>0</v>
      </c>
      <c r="W28" s="60">
        <f t="shared" si="25"/>
        <v>0</v>
      </c>
      <c r="X28" s="60">
        <f t="shared" si="25"/>
        <v>0</v>
      </c>
      <c r="Y28" s="60">
        <f t="shared" si="25"/>
        <v>31</v>
      </c>
      <c r="Z28" s="60">
        <f t="shared" si="25"/>
        <v>0</v>
      </c>
      <c r="AA28" s="60">
        <f t="shared" si="25"/>
        <v>0</v>
      </c>
      <c r="AB28" s="60">
        <f t="shared" si="25"/>
        <v>0</v>
      </c>
      <c r="AC28" s="60">
        <f t="shared" si="25"/>
        <v>0</v>
      </c>
      <c r="AD28" s="60">
        <f t="shared" si="25"/>
        <v>0</v>
      </c>
      <c r="AG28" s="60">
        <f t="shared" si="26"/>
        <v>0</v>
      </c>
      <c r="AH28" s="60">
        <f t="shared" si="26"/>
        <v>0</v>
      </c>
      <c r="AI28" s="60">
        <f t="shared" si="26"/>
        <v>0</v>
      </c>
      <c r="AJ28" s="60">
        <f t="shared" si="26"/>
        <v>0</v>
      </c>
      <c r="AK28" s="60">
        <f t="shared" si="26"/>
        <v>0</v>
      </c>
      <c r="AL28" s="60">
        <f t="shared" si="26"/>
        <v>0</v>
      </c>
      <c r="AM28" s="60">
        <f t="shared" si="26"/>
        <v>0</v>
      </c>
      <c r="AN28" s="60">
        <f t="shared" si="26"/>
        <v>0</v>
      </c>
      <c r="AO28" s="60">
        <f t="shared" si="26"/>
        <v>0</v>
      </c>
      <c r="AP28" s="60">
        <f t="shared" si="26"/>
        <v>0</v>
      </c>
      <c r="AQ28" s="60">
        <f t="shared" si="26"/>
        <v>0</v>
      </c>
      <c r="AR28" s="60">
        <f t="shared" si="26"/>
        <v>0</v>
      </c>
      <c r="AU28" s="60">
        <f t="shared" si="27"/>
        <v>0</v>
      </c>
      <c r="AV28" s="60">
        <f t="shared" si="27"/>
        <v>0</v>
      </c>
      <c r="AW28" s="60">
        <f t="shared" si="27"/>
        <v>0</v>
      </c>
      <c r="AX28" s="60">
        <f t="shared" si="27"/>
        <v>0</v>
      </c>
      <c r="AY28" s="60">
        <f t="shared" si="27"/>
        <v>0</v>
      </c>
      <c r="AZ28" s="60">
        <f t="shared" si="27"/>
        <v>0</v>
      </c>
      <c r="BA28" s="60">
        <f t="shared" si="27"/>
        <v>0</v>
      </c>
      <c r="BB28" s="60">
        <f t="shared" si="27"/>
        <v>0</v>
      </c>
      <c r="BC28" s="60">
        <f t="shared" si="27"/>
        <v>0</v>
      </c>
      <c r="BD28" s="60">
        <f t="shared" si="27"/>
        <v>0</v>
      </c>
      <c r="BE28" s="60">
        <f t="shared" si="27"/>
        <v>0</v>
      </c>
      <c r="BF28" s="60">
        <f t="shared" si="27"/>
        <v>0</v>
      </c>
    </row>
    <row r="29" spans="2:58" s="60" customFormat="1" x14ac:dyDescent="0.25">
      <c r="B29" s="18">
        <f t="shared" si="28"/>
        <v>25</v>
      </c>
      <c r="C29" s="71" t="str">
        <f t="shared" si="21"/>
        <v>240816_Rev_MC_25</v>
      </c>
      <c r="D29" s="68">
        <v>45520</v>
      </c>
      <c r="E29" s="69">
        <v>45519</v>
      </c>
      <c r="F29" s="69" t="s">
        <v>123</v>
      </c>
      <c r="G29" s="69" t="str">
        <f>IF(ISBLANK(F29),"",VLOOKUP(F29,'Listes des Lots'!$B$4:$G$55,6,FALSE))</f>
        <v>Meublé</v>
      </c>
      <c r="H29" s="127" t="s">
        <v>333</v>
      </c>
      <c r="I29" s="127">
        <v>20000</v>
      </c>
      <c r="J29" s="69">
        <v>45519</v>
      </c>
      <c r="K29" s="69">
        <v>45520</v>
      </c>
      <c r="L29" s="71" t="s">
        <v>90</v>
      </c>
      <c r="M29" s="18" t="str">
        <f>IF(RevenueData[[#This Row],[Commentaires /Notes  ]]="","",RevenueData[[#This Row],[Commentaires /Notes  ]])</f>
        <v/>
      </c>
      <c r="N29" s="37"/>
      <c r="R29" s="60">
        <f>RevenueData[[#This Row],[Fin Période 
(jj/mm/aa) ]]-RevenueData[[#This Row],[Début Période
((jj/mm/aa) ]]+1</f>
        <v>2</v>
      </c>
      <c r="S29" s="60">
        <f t="shared" si="25"/>
        <v>0</v>
      </c>
      <c r="T29" s="60">
        <f t="shared" si="25"/>
        <v>0</v>
      </c>
      <c r="U29" s="60">
        <f t="shared" si="25"/>
        <v>0</v>
      </c>
      <c r="V29" s="60">
        <f t="shared" si="25"/>
        <v>0</v>
      </c>
      <c r="W29" s="60">
        <f t="shared" si="25"/>
        <v>0</v>
      </c>
      <c r="X29" s="60">
        <f t="shared" si="25"/>
        <v>0</v>
      </c>
      <c r="Y29" s="60">
        <f t="shared" si="25"/>
        <v>0</v>
      </c>
      <c r="Z29" s="60">
        <f t="shared" si="25"/>
        <v>2</v>
      </c>
      <c r="AA29" s="60">
        <f t="shared" si="25"/>
        <v>0</v>
      </c>
      <c r="AB29" s="60">
        <f t="shared" si="25"/>
        <v>0</v>
      </c>
      <c r="AC29" s="60">
        <f t="shared" si="25"/>
        <v>0</v>
      </c>
      <c r="AD29" s="60">
        <f t="shared" si="25"/>
        <v>0</v>
      </c>
      <c r="AG29" s="60">
        <f t="shared" si="26"/>
        <v>0</v>
      </c>
      <c r="AH29" s="60">
        <f t="shared" si="26"/>
        <v>0</v>
      </c>
      <c r="AI29" s="60">
        <f t="shared" si="26"/>
        <v>0</v>
      </c>
      <c r="AJ29" s="60">
        <f t="shared" si="26"/>
        <v>0</v>
      </c>
      <c r="AK29" s="60">
        <f t="shared" si="26"/>
        <v>0</v>
      </c>
      <c r="AL29" s="60">
        <f t="shared" si="26"/>
        <v>0</v>
      </c>
      <c r="AM29" s="60">
        <f t="shared" si="26"/>
        <v>0</v>
      </c>
      <c r="AN29" s="60">
        <f t="shared" si="26"/>
        <v>0</v>
      </c>
      <c r="AO29" s="60">
        <f t="shared" si="26"/>
        <v>0</v>
      </c>
      <c r="AP29" s="60">
        <f t="shared" si="26"/>
        <v>0</v>
      </c>
      <c r="AQ29" s="60">
        <f t="shared" si="26"/>
        <v>0</v>
      </c>
      <c r="AR29" s="60">
        <f t="shared" si="26"/>
        <v>0</v>
      </c>
      <c r="AU29" s="60">
        <f t="shared" si="27"/>
        <v>0</v>
      </c>
      <c r="AV29" s="60">
        <f t="shared" si="27"/>
        <v>0</v>
      </c>
      <c r="AW29" s="60">
        <f t="shared" si="27"/>
        <v>0</v>
      </c>
      <c r="AX29" s="60">
        <f t="shared" si="27"/>
        <v>0</v>
      </c>
      <c r="AY29" s="60">
        <f t="shared" si="27"/>
        <v>0</v>
      </c>
      <c r="AZ29" s="60">
        <f t="shared" si="27"/>
        <v>0</v>
      </c>
      <c r="BA29" s="60">
        <f t="shared" si="27"/>
        <v>0</v>
      </c>
      <c r="BB29" s="60">
        <f t="shared" si="27"/>
        <v>0</v>
      </c>
      <c r="BC29" s="60">
        <f t="shared" si="27"/>
        <v>0</v>
      </c>
      <c r="BD29" s="60">
        <f t="shared" si="27"/>
        <v>0</v>
      </c>
      <c r="BE29" s="60">
        <f t="shared" si="27"/>
        <v>0</v>
      </c>
      <c r="BF29" s="60">
        <f t="shared" si="27"/>
        <v>0</v>
      </c>
    </row>
    <row r="30" spans="2:58" s="60" customFormat="1" x14ac:dyDescent="0.25">
      <c r="B30" s="18">
        <f t="shared" si="28"/>
        <v>26</v>
      </c>
      <c r="C30" s="71" t="str">
        <f t="shared" si="21"/>
        <v>240816_Rev_MC_26</v>
      </c>
      <c r="D30" s="68">
        <v>45520</v>
      </c>
      <c r="E30" s="69">
        <v>45519</v>
      </c>
      <c r="F30" s="69" t="s">
        <v>125</v>
      </c>
      <c r="G30" s="69" t="str">
        <f>IF(ISBLANK(F30),"",VLOOKUP(F30,'Listes des Lots'!$B$4:$G$55,6,FALSE))</f>
        <v>Meublé</v>
      </c>
      <c r="H30" s="127" t="s">
        <v>333</v>
      </c>
      <c r="I30" s="127">
        <v>20000</v>
      </c>
      <c r="J30" s="69">
        <v>45519</v>
      </c>
      <c r="K30" s="69">
        <v>45520</v>
      </c>
      <c r="L30" s="71" t="s">
        <v>90</v>
      </c>
      <c r="M30" s="18" t="str">
        <f>IF(RevenueData[[#This Row],[Commentaires /Notes  ]]="","",RevenueData[[#This Row],[Commentaires /Notes  ]])</f>
        <v/>
      </c>
      <c r="N30" s="37"/>
      <c r="R30" s="60">
        <f>RevenueData[[#This Row],[Fin Période 
(jj/mm/aa) ]]-RevenueData[[#This Row],[Début Période
((jj/mm/aa) ]]+1</f>
        <v>2</v>
      </c>
      <c r="S30" s="60">
        <f t="shared" si="25"/>
        <v>0</v>
      </c>
      <c r="T30" s="60">
        <f t="shared" si="25"/>
        <v>0</v>
      </c>
      <c r="U30" s="60">
        <f t="shared" si="25"/>
        <v>0</v>
      </c>
      <c r="V30" s="60">
        <f t="shared" si="25"/>
        <v>0</v>
      </c>
      <c r="W30" s="60">
        <f t="shared" si="25"/>
        <v>0</v>
      </c>
      <c r="X30" s="60">
        <f t="shared" si="25"/>
        <v>0</v>
      </c>
      <c r="Y30" s="60">
        <f t="shared" si="25"/>
        <v>0</v>
      </c>
      <c r="Z30" s="60">
        <f t="shared" si="25"/>
        <v>2</v>
      </c>
      <c r="AA30" s="60">
        <f t="shared" si="25"/>
        <v>0</v>
      </c>
      <c r="AB30" s="60">
        <f t="shared" si="25"/>
        <v>0</v>
      </c>
      <c r="AC30" s="60">
        <f t="shared" si="25"/>
        <v>0</v>
      </c>
      <c r="AD30" s="60">
        <f t="shared" si="25"/>
        <v>0</v>
      </c>
      <c r="AG30" s="60">
        <f t="shared" si="26"/>
        <v>0</v>
      </c>
      <c r="AH30" s="60">
        <f t="shared" si="26"/>
        <v>0</v>
      </c>
      <c r="AI30" s="60">
        <f t="shared" si="26"/>
        <v>0</v>
      </c>
      <c r="AJ30" s="60">
        <f t="shared" si="26"/>
        <v>0</v>
      </c>
      <c r="AK30" s="60">
        <f t="shared" si="26"/>
        <v>0</v>
      </c>
      <c r="AL30" s="60">
        <f t="shared" si="26"/>
        <v>0</v>
      </c>
      <c r="AM30" s="60">
        <f t="shared" si="26"/>
        <v>0</v>
      </c>
      <c r="AN30" s="60">
        <f t="shared" si="26"/>
        <v>0</v>
      </c>
      <c r="AO30" s="60">
        <f t="shared" si="26"/>
        <v>0</v>
      </c>
      <c r="AP30" s="60">
        <f t="shared" si="26"/>
        <v>0</v>
      </c>
      <c r="AQ30" s="60">
        <f t="shared" si="26"/>
        <v>0</v>
      </c>
      <c r="AR30" s="60">
        <f t="shared" si="26"/>
        <v>0</v>
      </c>
      <c r="AU30" s="60">
        <f t="shared" si="27"/>
        <v>0</v>
      </c>
      <c r="AV30" s="60">
        <f t="shared" si="27"/>
        <v>0</v>
      </c>
      <c r="AW30" s="60">
        <f t="shared" si="27"/>
        <v>0</v>
      </c>
      <c r="AX30" s="60">
        <f t="shared" si="27"/>
        <v>0</v>
      </c>
      <c r="AY30" s="60">
        <f t="shared" si="27"/>
        <v>0</v>
      </c>
      <c r="AZ30" s="60">
        <f t="shared" si="27"/>
        <v>0</v>
      </c>
      <c r="BA30" s="60">
        <f t="shared" si="27"/>
        <v>0</v>
      </c>
      <c r="BB30" s="60">
        <f t="shared" si="27"/>
        <v>0</v>
      </c>
      <c r="BC30" s="60">
        <f t="shared" si="27"/>
        <v>0</v>
      </c>
      <c r="BD30" s="60">
        <f t="shared" si="27"/>
        <v>0</v>
      </c>
      <c r="BE30" s="60">
        <f t="shared" si="27"/>
        <v>0</v>
      </c>
      <c r="BF30" s="60">
        <f t="shared" si="27"/>
        <v>0</v>
      </c>
    </row>
    <row r="31" spans="2:58" s="60" customFormat="1" x14ac:dyDescent="0.25">
      <c r="B31" s="18">
        <f t="shared" si="28"/>
        <v>27</v>
      </c>
      <c r="C31" s="71" t="str">
        <f t="shared" si="21"/>
        <v>240819_Rev_MC_27</v>
      </c>
      <c r="D31" s="68">
        <v>45523</v>
      </c>
      <c r="E31" s="69">
        <v>45521</v>
      </c>
      <c r="F31" s="69" t="s">
        <v>120</v>
      </c>
      <c r="G31" s="69" t="str">
        <f>IF(ISBLANK(F31),"",VLOOKUP(F31,'Listes des Lots'!$B$4:$G$55,6,FALSE))</f>
        <v>Meublé</v>
      </c>
      <c r="H31" s="127" t="s">
        <v>333</v>
      </c>
      <c r="I31" s="127">
        <v>15000</v>
      </c>
      <c r="J31" s="69">
        <v>45521</v>
      </c>
      <c r="K31" s="69">
        <v>45521</v>
      </c>
      <c r="L31" s="71" t="s">
        <v>90</v>
      </c>
      <c r="M31" s="18" t="str">
        <f>IF(RevenueData[[#This Row],[Commentaires /Notes  ]]="","",RevenueData[[#This Row],[Commentaires /Notes  ]])</f>
        <v/>
      </c>
      <c r="N31" s="37"/>
      <c r="R31" s="60">
        <f>RevenueData[[#This Row],[Fin Période 
(jj/mm/aa) ]]-RevenueData[[#This Row],[Début Période
((jj/mm/aa) ]]+1</f>
        <v>1</v>
      </c>
      <c r="S31" s="60">
        <f t="shared" si="25"/>
        <v>0</v>
      </c>
      <c r="T31" s="60">
        <f t="shared" si="25"/>
        <v>0</v>
      </c>
      <c r="U31" s="60">
        <f t="shared" si="25"/>
        <v>0</v>
      </c>
      <c r="V31" s="60">
        <f t="shared" si="25"/>
        <v>0</v>
      </c>
      <c r="W31" s="60">
        <f t="shared" si="25"/>
        <v>0</v>
      </c>
      <c r="X31" s="60">
        <f t="shared" si="25"/>
        <v>0</v>
      </c>
      <c r="Y31" s="60">
        <f t="shared" si="25"/>
        <v>0</v>
      </c>
      <c r="Z31" s="60">
        <f t="shared" si="25"/>
        <v>1</v>
      </c>
      <c r="AA31" s="60">
        <f t="shared" si="25"/>
        <v>0</v>
      </c>
      <c r="AB31" s="60">
        <f t="shared" si="25"/>
        <v>0</v>
      </c>
      <c r="AC31" s="60">
        <f t="shared" si="25"/>
        <v>0</v>
      </c>
      <c r="AD31" s="60">
        <f t="shared" si="25"/>
        <v>0</v>
      </c>
      <c r="AG31" s="60">
        <f t="shared" si="26"/>
        <v>0</v>
      </c>
      <c r="AH31" s="60">
        <f t="shared" si="26"/>
        <v>0</v>
      </c>
      <c r="AI31" s="60">
        <f t="shared" si="26"/>
        <v>0</v>
      </c>
      <c r="AJ31" s="60">
        <f t="shared" si="26"/>
        <v>0</v>
      </c>
      <c r="AK31" s="60">
        <f t="shared" si="26"/>
        <v>0</v>
      </c>
      <c r="AL31" s="60">
        <f t="shared" si="26"/>
        <v>0</v>
      </c>
      <c r="AM31" s="60">
        <f t="shared" si="26"/>
        <v>0</v>
      </c>
      <c r="AN31" s="60">
        <f t="shared" si="26"/>
        <v>0</v>
      </c>
      <c r="AO31" s="60">
        <f t="shared" si="26"/>
        <v>0</v>
      </c>
      <c r="AP31" s="60">
        <f t="shared" si="26"/>
        <v>0</v>
      </c>
      <c r="AQ31" s="60">
        <f t="shared" si="26"/>
        <v>0</v>
      </c>
      <c r="AR31" s="60">
        <f t="shared" si="26"/>
        <v>0</v>
      </c>
      <c r="AU31" s="60">
        <f t="shared" si="27"/>
        <v>0</v>
      </c>
      <c r="AV31" s="60">
        <f t="shared" si="27"/>
        <v>0</v>
      </c>
      <c r="AW31" s="60">
        <f t="shared" si="27"/>
        <v>0</v>
      </c>
      <c r="AX31" s="60">
        <f t="shared" si="27"/>
        <v>0</v>
      </c>
      <c r="AY31" s="60">
        <f t="shared" si="27"/>
        <v>0</v>
      </c>
      <c r="AZ31" s="60">
        <f t="shared" si="27"/>
        <v>0</v>
      </c>
      <c r="BA31" s="60">
        <f t="shared" si="27"/>
        <v>0</v>
      </c>
      <c r="BB31" s="60">
        <f t="shared" si="27"/>
        <v>0</v>
      </c>
      <c r="BC31" s="60">
        <f t="shared" si="27"/>
        <v>0</v>
      </c>
      <c r="BD31" s="60">
        <f t="shared" si="27"/>
        <v>0</v>
      </c>
      <c r="BE31" s="60">
        <f t="shared" si="27"/>
        <v>0</v>
      </c>
      <c r="BF31" s="60">
        <f t="shared" si="27"/>
        <v>0</v>
      </c>
    </row>
    <row r="32" spans="2:58" s="60" customFormat="1" x14ac:dyDescent="0.25">
      <c r="B32" s="18">
        <f t="shared" si="28"/>
        <v>28</v>
      </c>
      <c r="C32" s="71" t="str">
        <f t="shared" si="21"/>
        <v>240819_Rev_MC_28</v>
      </c>
      <c r="D32" s="68">
        <v>45523</v>
      </c>
      <c r="E32" s="69">
        <v>45521</v>
      </c>
      <c r="F32" s="69" t="s">
        <v>123</v>
      </c>
      <c r="G32" s="69" t="str">
        <f>IF(ISBLANK(F32),"",VLOOKUP(F32,'Listes des Lots'!$B$4:$G$55,6,FALSE))</f>
        <v>Meublé</v>
      </c>
      <c r="H32" s="127" t="s">
        <v>333</v>
      </c>
      <c r="I32" s="127">
        <v>20000</v>
      </c>
      <c r="J32" s="69">
        <v>45521</v>
      </c>
      <c r="K32" s="69">
        <v>45522</v>
      </c>
      <c r="L32" s="71" t="s">
        <v>90</v>
      </c>
      <c r="M32" s="18" t="str">
        <f>IF(RevenueData[[#This Row],[Commentaires /Notes  ]]="","",RevenueData[[#This Row],[Commentaires /Notes  ]])</f>
        <v/>
      </c>
      <c r="N32" s="37"/>
      <c r="R32" s="60">
        <f>RevenueData[[#This Row],[Fin Période 
(jj/mm/aa) ]]-RevenueData[[#This Row],[Début Période
((jj/mm/aa) ]]+1</f>
        <v>2</v>
      </c>
      <c r="S32" s="60">
        <f t="shared" si="25"/>
        <v>0</v>
      </c>
      <c r="T32" s="60">
        <f t="shared" si="25"/>
        <v>0</v>
      </c>
      <c r="U32" s="60">
        <f t="shared" si="25"/>
        <v>0</v>
      </c>
      <c r="V32" s="60">
        <f t="shared" si="25"/>
        <v>0</v>
      </c>
      <c r="W32" s="60">
        <f t="shared" si="25"/>
        <v>0</v>
      </c>
      <c r="X32" s="60">
        <f t="shared" si="25"/>
        <v>0</v>
      </c>
      <c r="Y32" s="60">
        <f t="shared" si="25"/>
        <v>0</v>
      </c>
      <c r="Z32" s="60">
        <f t="shared" si="25"/>
        <v>2</v>
      </c>
      <c r="AA32" s="60">
        <f t="shared" si="25"/>
        <v>0</v>
      </c>
      <c r="AB32" s="60">
        <f t="shared" si="25"/>
        <v>0</v>
      </c>
      <c r="AC32" s="60">
        <f t="shared" si="25"/>
        <v>0</v>
      </c>
      <c r="AD32" s="60">
        <f t="shared" si="25"/>
        <v>0</v>
      </c>
      <c r="AG32" s="60">
        <f t="shared" si="26"/>
        <v>0</v>
      </c>
      <c r="AH32" s="60">
        <f t="shared" si="26"/>
        <v>0</v>
      </c>
      <c r="AI32" s="60">
        <f t="shared" si="26"/>
        <v>0</v>
      </c>
      <c r="AJ32" s="60">
        <f t="shared" si="26"/>
        <v>0</v>
      </c>
      <c r="AK32" s="60">
        <f t="shared" si="26"/>
        <v>0</v>
      </c>
      <c r="AL32" s="60">
        <f t="shared" si="26"/>
        <v>0</v>
      </c>
      <c r="AM32" s="60">
        <f t="shared" si="26"/>
        <v>0</v>
      </c>
      <c r="AN32" s="60">
        <f t="shared" si="26"/>
        <v>0</v>
      </c>
      <c r="AO32" s="60">
        <f t="shared" si="26"/>
        <v>0</v>
      </c>
      <c r="AP32" s="60">
        <f t="shared" si="26"/>
        <v>0</v>
      </c>
      <c r="AQ32" s="60">
        <f t="shared" si="26"/>
        <v>0</v>
      </c>
      <c r="AR32" s="60">
        <f t="shared" si="26"/>
        <v>0</v>
      </c>
      <c r="AU32" s="60">
        <f t="shared" si="27"/>
        <v>0</v>
      </c>
      <c r="AV32" s="60">
        <f t="shared" si="27"/>
        <v>0</v>
      </c>
      <c r="AW32" s="60">
        <f t="shared" si="27"/>
        <v>0</v>
      </c>
      <c r="AX32" s="60">
        <f t="shared" si="27"/>
        <v>0</v>
      </c>
      <c r="AY32" s="60">
        <f t="shared" si="27"/>
        <v>0</v>
      </c>
      <c r="AZ32" s="60">
        <f t="shared" si="27"/>
        <v>0</v>
      </c>
      <c r="BA32" s="60">
        <f t="shared" si="27"/>
        <v>0</v>
      </c>
      <c r="BB32" s="60">
        <f t="shared" si="27"/>
        <v>0</v>
      </c>
      <c r="BC32" s="60">
        <f t="shared" si="27"/>
        <v>0</v>
      </c>
      <c r="BD32" s="60">
        <f t="shared" si="27"/>
        <v>0</v>
      </c>
      <c r="BE32" s="60">
        <f t="shared" si="27"/>
        <v>0</v>
      </c>
      <c r="BF32" s="60">
        <f t="shared" si="27"/>
        <v>0</v>
      </c>
    </row>
    <row r="33" spans="2:58" s="60" customFormat="1" x14ac:dyDescent="0.25">
      <c r="B33" s="18">
        <f t="shared" si="28"/>
        <v>29</v>
      </c>
      <c r="C33" s="71" t="str">
        <f t="shared" si="21"/>
        <v>240819_Rev_MC_29</v>
      </c>
      <c r="D33" s="68">
        <v>45523</v>
      </c>
      <c r="E33" s="69">
        <v>45522</v>
      </c>
      <c r="F33" s="69" t="s">
        <v>120</v>
      </c>
      <c r="G33" s="69" t="str">
        <f>IF(ISBLANK(F33),"",VLOOKUP(F33,'Listes des Lots'!$B$4:$G$55,6,FALSE))</f>
        <v>Meublé</v>
      </c>
      <c r="H33" s="127" t="s">
        <v>333</v>
      </c>
      <c r="I33" s="127">
        <v>15000</v>
      </c>
      <c r="J33" s="69">
        <v>45522</v>
      </c>
      <c r="K33" s="69">
        <v>45522</v>
      </c>
      <c r="L33" s="71" t="s">
        <v>90</v>
      </c>
      <c r="M33" s="18" t="str">
        <f>IF(RevenueData[[#This Row],[Commentaires /Notes  ]]="","",RevenueData[[#This Row],[Commentaires /Notes  ]])</f>
        <v/>
      </c>
      <c r="N33" s="37"/>
      <c r="R33" s="60">
        <f>RevenueData[[#This Row],[Fin Période 
(jj/mm/aa) ]]-RevenueData[[#This Row],[Début Période
((jj/mm/aa) ]]+1</f>
        <v>1</v>
      </c>
      <c r="S33" s="60">
        <f t="shared" si="25"/>
        <v>0</v>
      </c>
      <c r="T33" s="60">
        <f t="shared" si="25"/>
        <v>0</v>
      </c>
      <c r="U33" s="60">
        <f t="shared" si="25"/>
        <v>0</v>
      </c>
      <c r="V33" s="60">
        <f t="shared" si="25"/>
        <v>0</v>
      </c>
      <c r="W33" s="60">
        <f t="shared" si="25"/>
        <v>0</v>
      </c>
      <c r="X33" s="60">
        <f t="shared" si="25"/>
        <v>0</v>
      </c>
      <c r="Y33" s="60">
        <f t="shared" si="25"/>
        <v>0</v>
      </c>
      <c r="Z33" s="60">
        <f t="shared" si="25"/>
        <v>1</v>
      </c>
      <c r="AA33" s="60">
        <f t="shared" si="25"/>
        <v>0</v>
      </c>
      <c r="AB33" s="60">
        <f t="shared" si="25"/>
        <v>0</v>
      </c>
      <c r="AC33" s="60">
        <f t="shared" si="25"/>
        <v>0</v>
      </c>
      <c r="AD33" s="60">
        <f t="shared" si="25"/>
        <v>0</v>
      </c>
      <c r="AG33" s="60">
        <f t="shared" si="26"/>
        <v>0</v>
      </c>
      <c r="AH33" s="60">
        <f t="shared" si="26"/>
        <v>0</v>
      </c>
      <c r="AI33" s="60">
        <f t="shared" si="26"/>
        <v>0</v>
      </c>
      <c r="AJ33" s="60">
        <f t="shared" si="26"/>
        <v>0</v>
      </c>
      <c r="AK33" s="60">
        <f t="shared" si="26"/>
        <v>0</v>
      </c>
      <c r="AL33" s="60">
        <f t="shared" si="26"/>
        <v>0</v>
      </c>
      <c r="AM33" s="60">
        <f t="shared" si="26"/>
        <v>0</v>
      </c>
      <c r="AN33" s="60">
        <f t="shared" si="26"/>
        <v>0</v>
      </c>
      <c r="AO33" s="60">
        <f t="shared" si="26"/>
        <v>0</v>
      </c>
      <c r="AP33" s="60">
        <f t="shared" si="26"/>
        <v>0</v>
      </c>
      <c r="AQ33" s="60">
        <f t="shared" si="26"/>
        <v>0</v>
      </c>
      <c r="AR33" s="60">
        <f t="shared" si="26"/>
        <v>0</v>
      </c>
      <c r="AU33" s="60">
        <f t="shared" si="27"/>
        <v>0</v>
      </c>
      <c r="AV33" s="60">
        <f t="shared" si="27"/>
        <v>0</v>
      </c>
      <c r="AW33" s="60">
        <f t="shared" si="27"/>
        <v>0</v>
      </c>
      <c r="AX33" s="60">
        <f t="shared" si="27"/>
        <v>0</v>
      </c>
      <c r="AY33" s="60">
        <f t="shared" si="27"/>
        <v>0</v>
      </c>
      <c r="AZ33" s="60">
        <f t="shared" si="27"/>
        <v>0</v>
      </c>
      <c r="BA33" s="60">
        <f t="shared" si="27"/>
        <v>0</v>
      </c>
      <c r="BB33" s="60">
        <f t="shared" si="27"/>
        <v>0</v>
      </c>
      <c r="BC33" s="60">
        <f t="shared" si="27"/>
        <v>0</v>
      </c>
      <c r="BD33" s="60">
        <f t="shared" si="27"/>
        <v>0</v>
      </c>
      <c r="BE33" s="60">
        <f t="shared" si="27"/>
        <v>0</v>
      </c>
      <c r="BF33" s="60">
        <f t="shared" si="27"/>
        <v>0</v>
      </c>
    </row>
    <row r="34" spans="2:58" s="60" customFormat="1" x14ac:dyDescent="0.25">
      <c r="B34" s="18">
        <f t="shared" si="28"/>
        <v>30</v>
      </c>
      <c r="C34" s="71" t="str">
        <f t="shared" si="21"/>
        <v>240819_Rev_MC_30</v>
      </c>
      <c r="D34" s="68">
        <v>45523</v>
      </c>
      <c r="E34" s="69">
        <v>45522</v>
      </c>
      <c r="F34" s="69" t="s">
        <v>125</v>
      </c>
      <c r="G34" s="69" t="str">
        <f>IF(ISBLANK(F34),"",VLOOKUP(F34,'Listes des Lots'!$B$4:$G$55,6,FALSE))</f>
        <v>Meublé</v>
      </c>
      <c r="H34" s="127" t="s">
        <v>333</v>
      </c>
      <c r="I34" s="127">
        <v>20000</v>
      </c>
      <c r="J34" s="69">
        <v>45522</v>
      </c>
      <c r="K34" s="69">
        <v>45523</v>
      </c>
      <c r="L34" s="71" t="s">
        <v>90</v>
      </c>
      <c r="M34" s="18" t="str">
        <f>IF(RevenueData[[#This Row],[Commentaires /Notes  ]]="","",RevenueData[[#This Row],[Commentaires /Notes  ]])</f>
        <v/>
      </c>
      <c r="N34" s="37"/>
      <c r="R34" s="60">
        <f>RevenueData[[#This Row],[Fin Période 
(jj/mm/aa) ]]-RevenueData[[#This Row],[Début Période
((jj/mm/aa) ]]+1</f>
        <v>2</v>
      </c>
      <c r="S34" s="60">
        <f t="shared" si="25"/>
        <v>0</v>
      </c>
      <c r="T34" s="60">
        <f t="shared" si="25"/>
        <v>0</v>
      </c>
      <c r="U34" s="60">
        <f t="shared" si="25"/>
        <v>0</v>
      </c>
      <c r="V34" s="60">
        <f t="shared" si="25"/>
        <v>0</v>
      </c>
      <c r="W34" s="60">
        <f t="shared" si="25"/>
        <v>0</v>
      </c>
      <c r="X34" s="60">
        <f t="shared" si="25"/>
        <v>0</v>
      </c>
      <c r="Y34" s="60">
        <f t="shared" si="25"/>
        <v>0</v>
      </c>
      <c r="Z34" s="60">
        <f t="shared" si="25"/>
        <v>2</v>
      </c>
      <c r="AA34" s="60">
        <f t="shared" si="25"/>
        <v>0</v>
      </c>
      <c r="AB34" s="60">
        <f t="shared" si="25"/>
        <v>0</v>
      </c>
      <c r="AC34" s="60">
        <f t="shared" si="25"/>
        <v>0</v>
      </c>
      <c r="AD34" s="60">
        <f t="shared" si="25"/>
        <v>0</v>
      </c>
      <c r="AG34" s="60">
        <f t="shared" si="26"/>
        <v>0</v>
      </c>
      <c r="AH34" s="60">
        <f t="shared" si="26"/>
        <v>0</v>
      </c>
      <c r="AI34" s="60">
        <f t="shared" si="26"/>
        <v>0</v>
      </c>
      <c r="AJ34" s="60">
        <f t="shared" si="26"/>
        <v>0</v>
      </c>
      <c r="AK34" s="60">
        <f t="shared" si="26"/>
        <v>0</v>
      </c>
      <c r="AL34" s="60">
        <f t="shared" si="26"/>
        <v>0</v>
      </c>
      <c r="AM34" s="60">
        <f t="shared" si="26"/>
        <v>0</v>
      </c>
      <c r="AN34" s="60">
        <f t="shared" si="26"/>
        <v>0</v>
      </c>
      <c r="AO34" s="60">
        <f t="shared" si="26"/>
        <v>0</v>
      </c>
      <c r="AP34" s="60">
        <f t="shared" si="26"/>
        <v>0</v>
      </c>
      <c r="AQ34" s="60">
        <f t="shared" si="26"/>
        <v>0</v>
      </c>
      <c r="AR34" s="60">
        <f t="shared" si="26"/>
        <v>0</v>
      </c>
      <c r="AU34" s="60">
        <f t="shared" si="27"/>
        <v>0</v>
      </c>
      <c r="AV34" s="60">
        <f t="shared" si="27"/>
        <v>0</v>
      </c>
      <c r="AW34" s="60">
        <f t="shared" si="27"/>
        <v>0</v>
      </c>
      <c r="AX34" s="60">
        <f t="shared" si="27"/>
        <v>0</v>
      </c>
      <c r="AY34" s="60">
        <f t="shared" si="27"/>
        <v>0</v>
      </c>
      <c r="AZ34" s="60">
        <f t="shared" si="27"/>
        <v>0</v>
      </c>
      <c r="BA34" s="60">
        <f t="shared" si="27"/>
        <v>0</v>
      </c>
      <c r="BB34" s="60">
        <f t="shared" si="27"/>
        <v>0</v>
      </c>
      <c r="BC34" s="60">
        <f t="shared" si="27"/>
        <v>0</v>
      </c>
      <c r="BD34" s="60">
        <f t="shared" si="27"/>
        <v>0</v>
      </c>
      <c r="BE34" s="60">
        <f t="shared" si="27"/>
        <v>0</v>
      </c>
      <c r="BF34" s="60">
        <f t="shared" si="27"/>
        <v>0</v>
      </c>
    </row>
    <row r="35" spans="2:58" s="60" customFormat="1" x14ac:dyDescent="0.25">
      <c r="B35" s="18">
        <f t="shared" si="28"/>
        <v>31</v>
      </c>
      <c r="C35" s="71" t="str">
        <f t="shared" si="21"/>
        <v>240821_Rev_MC_31</v>
      </c>
      <c r="D35" s="68">
        <v>45525</v>
      </c>
      <c r="E35" s="69">
        <v>45524</v>
      </c>
      <c r="F35" s="69" t="s">
        <v>123</v>
      </c>
      <c r="G35" s="69" t="str">
        <f>IF(ISBLANK(F35),"",VLOOKUP(F35,'Listes des Lots'!$B$4:$G$55,6,FALSE))</f>
        <v>Meublé</v>
      </c>
      <c r="H35" s="127" t="s">
        <v>333</v>
      </c>
      <c r="I35" s="127">
        <v>20000</v>
      </c>
      <c r="J35" s="69">
        <v>45524</v>
      </c>
      <c r="K35" s="69">
        <v>45525</v>
      </c>
      <c r="L35" s="71" t="s">
        <v>90</v>
      </c>
      <c r="M35" s="18" t="str">
        <f>IF(RevenueData[[#This Row],[Commentaires /Notes  ]]="","",RevenueData[[#This Row],[Commentaires /Notes  ]])</f>
        <v/>
      </c>
      <c r="N35" s="37"/>
      <c r="R35" s="60">
        <f>RevenueData[[#This Row],[Fin Période 
(jj/mm/aa) ]]-RevenueData[[#This Row],[Début Période
((jj/mm/aa) ]]+1</f>
        <v>2</v>
      </c>
      <c r="S35" s="60">
        <f t="shared" si="25"/>
        <v>0</v>
      </c>
      <c r="T35" s="60">
        <f t="shared" si="25"/>
        <v>0</v>
      </c>
      <c r="U35" s="60">
        <f t="shared" si="25"/>
        <v>0</v>
      </c>
      <c r="V35" s="60">
        <f t="shared" si="25"/>
        <v>0</v>
      </c>
      <c r="W35" s="60">
        <f t="shared" si="25"/>
        <v>0</v>
      </c>
      <c r="X35" s="60">
        <f t="shared" si="25"/>
        <v>0</v>
      </c>
      <c r="Y35" s="60">
        <f t="shared" si="25"/>
        <v>0</v>
      </c>
      <c r="Z35" s="60">
        <f t="shared" si="25"/>
        <v>2</v>
      </c>
      <c r="AA35" s="60">
        <f t="shared" si="25"/>
        <v>0</v>
      </c>
      <c r="AB35" s="60">
        <f t="shared" si="25"/>
        <v>0</v>
      </c>
      <c r="AC35" s="60">
        <f t="shared" si="25"/>
        <v>0</v>
      </c>
      <c r="AD35" s="60">
        <f t="shared" si="25"/>
        <v>0</v>
      </c>
      <c r="AG35" s="60">
        <f t="shared" si="26"/>
        <v>0</v>
      </c>
      <c r="AH35" s="60">
        <f t="shared" si="26"/>
        <v>0</v>
      </c>
      <c r="AI35" s="60">
        <f t="shared" si="26"/>
        <v>0</v>
      </c>
      <c r="AJ35" s="60">
        <f t="shared" si="26"/>
        <v>0</v>
      </c>
      <c r="AK35" s="60">
        <f t="shared" si="26"/>
        <v>0</v>
      </c>
      <c r="AL35" s="60">
        <f t="shared" si="26"/>
        <v>0</v>
      </c>
      <c r="AM35" s="60">
        <f t="shared" si="26"/>
        <v>0</v>
      </c>
      <c r="AN35" s="60">
        <f t="shared" si="26"/>
        <v>0</v>
      </c>
      <c r="AO35" s="60">
        <f t="shared" si="26"/>
        <v>0</v>
      </c>
      <c r="AP35" s="60">
        <f t="shared" si="26"/>
        <v>0</v>
      </c>
      <c r="AQ35" s="60">
        <f t="shared" si="26"/>
        <v>0</v>
      </c>
      <c r="AR35" s="60">
        <f t="shared" si="26"/>
        <v>0</v>
      </c>
      <c r="AU35" s="60">
        <f t="shared" si="27"/>
        <v>0</v>
      </c>
      <c r="AV35" s="60">
        <f t="shared" si="27"/>
        <v>0</v>
      </c>
      <c r="AW35" s="60">
        <f t="shared" si="27"/>
        <v>0</v>
      </c>
      <c r="AX35" s="60">
        <f t="shared" si="27"/>
        <v>0</v>
      </c>
      <c r="AY35" s="60">
        <f t="shared" si="27"/>
        <v>0</v>
      </c>
      <c r="AZ35" s="60">
        <f t="shared" si="27"/>
        <v>0</v>
      </c>
      <c r="BA35" s="60">
        <f t="shared" si="27"/>
        <v>0</v>
      </c>
      <c r="BB35" s="60">
        <f t="shared" si="27"/>
        <v>0</v>
      </c>
      <c r="BC35" s="60">
        <f t="shared" si="27"/>
        <v>0</v>
      </c>
      <c r="BD35" s="60">
        <f t="shared" si="27"/>
        <v>0</v>
      </c>
      <c r="BE35" s="60">
        <f t="shared" si="27"/>
        <v>0</v>
      </c>
      <c r="BF35" s="60">
        <f t="shared" si="27"/>
        <v>0</v>
      </c>
    </row>
    <row r="36" spans="2:58" s="60" customFormat="1" x14ac:dyDescent="0.25">
      <c r="B36" s="18">
        <f t="shared" si="28"/>
        <v>32</v>
      </c>
      <c r="C36" s="71" t="str">
        <f t="shared" si="21"/>
        <v>240823_Rev_MC_32</v>
      </c>
      <c r="D36" s="68">
        <v>45527</v>
      </c>
      <c r="E36" s="69">
        <v>45526</v>
      </c>
      <c r="F36" s="69" t="s">
        <v>123</v>
      </c>
      <c r="G36" s="69" t="str">
        <f>IF(ISBLANK(F36),"",VLOOKUP(F36,'Listes des Lots'!$B$4:$G$55,6,FALSE))</f>
        <v>Meublé</v>
      </c>
      <c r="H36" s="127" t="s">
        <v>333</v>
      </c>
      <c r="I36" s="127">
        <v>15000</v>
      </c>
      <c r="J36" s="69">
        <v>45527</v>
      </c>
      <c r="K36" s="69">
        <v>45527</v>
      </c>
      <c r="L36" s="71" t="s">
        <v>90</v>
      </c>
      <c r="M36" s="18" t="str">
        <f>IF(RevenueData[[#This Row],[Commentaires /Notes  ]]="","",RevenueData[[#This Row],[Commentaires /Notes  ]])</f>
        <v/>
      </c>
      <c r="N36" s="37"/>
      <c r="R36" s="60">
        <f>RevenueData[[#This Row],[Fin Période 
(jj/mm/aa) ]]-RevenueData[[#This Row],[Début Période
((jj/mm/aa) ]]+1</f>
        <v>1</v>
      </c>
      <c r="S36" s="60">
        <f t="shared" si="25"/>
        <v>0</v>
      </c>
      <c r="T36" s="60">
        <f t="shared" si="25"/>
        <v>0</v>
      </c>
      <c r="U36" s="60">
        <f t="shared" si="25"/>
        <v>0</v>
      </c>
      <c r="V36" s="60">
        <f t="shared" si="25"/>
        <v>0</v>
      </c>
      <c r="W36" s="60">
        <f t="shared" si="25"/>
        <v>0</v>
      </c>
      <c r="X36" s="60">
        <f t="shared" si="25"/>
        <v>0</v>
      </c>
      <c r="Y36" s="60">
        <f t="shared" si="25"/>
        <v>0</v>
      </c>
      <c r="Z36" s="60">
        <f t="shared" si="25"/>
        <v>1</v>
      </c>
      <c r="AA36" s="60">
        <f t="shared" si="25"/>
        <v>0</v>
      </c>
      <c r="AB36" s="60">
        <f t="shared" si="25"/>
        <v>0</v>
      </c>
      <c r="AC36" s="60">
        <f t="shared" si="25"/>
        <v>0</v>
      </c>
      <c r="AD36" s="60">
        <f t="shared" si="25"/>
        <v>0</v>
      </c>
      <c r="AG36" s="60">
        <f t="shared" si="26"/>
        <v>0</v>
      </c>
      <c r="AH36" s="60">
        <f t="shared" si="26"/>
        <v>0</v>
      </c>
      <c r="AI36" s="60">
        <f t="shared" si="26"/>
        <v>0</v>
      </c>
      <c r="AJ36" s="60">
        <f t="shared" si="26"/>
        <v>0</v>
      </c>
      <c r="AK36" s="60">
        <f t="shared" si="26"/>
        <v>0</v>
      </c>
      <c r="AL36" s="60">
        <f t="shared" si="26"/>
        <v>0</v>
      </c>
      <c r="AM36" s="60">
        <f t="shared" si="26"/>
        <v>0</v>
      </c>
      <c r="AN36" s="60">
        <f t="shared" si="26"/>
        <v>0</v>
      </c>
      <c r="AO36" s="60">
        <f t="shared" si="26"/>
        <v>0</v>
      </c>
      <c r="AP36" s="60">
        <f t="shared" si="26"/>
        <v>0</v>
      </c>
      <c r="AQ36" s="60">
        <f t="shared" si="26"/>
        <v>0</v>
      </c>
      <c r="AR36" s="60">
        <f t="shared" si="26"/>
        <v>0</v>
      </c>
      <c r="AU36" s="60">
        <f t="shared" si="27"/>
        <v>0</v>
      </c>
      <c r="AV36" s="60">
        <f t="shared" si="27"/>
        <v>0</v>
      </c>
      <c r="AW36" s="60">
        <f t="shared" si="27"/>
        <v>0</v>
      </c>
      <c r="AX36" s="60">
        <f t="shared" si="27"/>
        <v>0</v>
      </c>
      <c r="AY36" s="60">
        <f t="shared" si="27"/>
        <v>0</v>
      </c>
      <c r="AZ36" s="60">
        <f t="shared" si="27"/>
        <v>0</v>
      </c>
      <c r="BA36" s="60">
        <f t="shared" si="27"/>
        <v>0</v>
      </c>
      <c r="BB36" s="60">
        <f t="shared" si="27"/>
        <v>0</v>
      </c>
      <c r="BC36" s="60">
        <f t="shared" si="27"/>
        <v>0</v>
      </c>
      <c r="BD36" s="60">
        <f t="shared" si="27"/>
        <v>0</v>
      </c>
      <c r="BE36" s="60">
        <f t="shared" si="27"/>
        <v>0</v>
      </c>
      <c r="BF36" s="60">
        <f t="shared" si="27"/>
        <v>0</v>
      </c>
    </row>
    <row r="37" spans="2:58" s="60" customFormat="1" x14ac:dyDescent="0.25">
      <c r="B37" s="18">
        <f t="shared" si="28"/>
        <v>33</v>
      </c>
      <c r="C37" s="71" t="str">
        <f t="shared" si="21"/>
        <v>240823_Rev_MC_33</v>
      </c>
      <c r="D37" s="68">
        <v>45527</v>
      </c>
      <c r="E37" s="69">
        <v>45526</v>
      </c>
      <c r="F37" s="69" t="s">
        <v>125</v>
      </c>
      <c r="G37" s="69" t="str">
        <f>IF(ISBLANK(F37),"",VLOOKUP(F37,'Listes des Lots'!$B$4:$G$55,6,FALSE))</f>
        <v>Meublé</v>
      </c>
      <c r="H37" s="127" t="s">
        <v>333</v>
      </c>
      <c r="I37" s="127">
        <v>15000</v>
      </c>
      <c r="J37" s="69">
        <v>45526</v>
      </c>
      <c r="K37" s="69">
        <v>45526</v>
      </c>
      <c r="L37" s="71" t="s">
        <v>90</v>
      </c>
      <c r="M37" s="18" t="str">
        <f>IF(RevenueData[[#This Row],[Commentaires /Notes  ]]="","",RevenueData[[#This Row],[Commentaires /Notes  ]])</f>
        <v/>
      </c>
      <c r="N37" s="37"/>
      <c r="R37" s="60">
        <f>RevenueData[[#This Row],[Fin Période 
(jj/mm/aa) ]]-RevenueData[[#This Row],[Début Période
((jj/mm/aa) ]]+1</f>
        <v>1</v>
      </c>
      <c r="S37" s="60">
        <f t="shared" si="25"/>
        <v>0</v>
      </c>
      <c r="T37" s="60">
        <f t="shared" si="25"/>
        <v>0</v>
      </c>
      <c r="U37" s="60">
        <f t="shared" si="25"/>
        <v>0</v>
      </c>
      <c r="V37" s="60">
        <f t="shared" si="25"/>
        <v>0</v>
      </c>
      <c r="W37" s="60">
        <f t="shared" si="25"/>
        <v>0</v>
      </c>
      <c r="X37" s="60">
        <f t="shared" si="25"/>
        <v>0</v>
      </c>
      <c r="Y37" s="60">
        <f t="shared" si="25"/>
        <v>0</v>
      </c>
      <c r="Z37" s="60">
        <f t="shared" si="25"/>
        <v>1</v>
      </c>
      <c r="AA37" s="60">
        <f t="shared" si="25"/>
        <v>0</v>
      </c>
      <c r="AB37" s="60">
        <f t="shared" si="25"/>
        <v>0</v>
      </c>
      <c r="AC37" s="60">
        <f t="shared" si="25"/>
        <v>0</v>
      </c>
      <c r="AD37" s="60">
        <f t="shared" si="25"/>
        <v>0</v>
      </c>
      <c r="AG37" s="60">
        <f t="shared" si="26"/>
        <v>0</v>
      </c>
      <c r="AH37" s="60">
        <f t="shared" si="26"/>
        <v>0</v>
      </c>
      <c r="AI37" s="60">
        <f t="shared" si="26"/>
        <v>0</v>
      </c>
      <c r="AJ37" s="60">
        <f t="shared" si="26"/>
        <v>0</v>
      </c>
      <c r="AK37" s="60">
        <f t="shared" si="26"/>
        <v>0</v>
      </c>
      <c r="AL37" s="60">
        <f t="shared" si="26"/>
        <v>0</v>
      </c>
      <c r="AM37" s="60">
        <f t="shared" si="26"/>
        <v>0</v>
      </c>
      <c r="AN37" s="60">
        <f t="shared" si="26"/>
        <v>0</v>
      </c>
      <c r="AO37" s="60">
        <f t="shared" si="26"/>
        <v>0</v>
      </c>
      <c r="AP37" s="60">
        <f t="shared" si="26"/>
        <v>0</v>
      </c>
      <c r="AQ37" s="60">
        <f t="shared" si="26"/>
        <v>0</v>
      </c>
      <c r="AR37" s="60">
        <f t="shared" si="26"/>
        <v>0</v>
      </c>
      <c r="AU37" s="60">
        <f t="shared" si="27"/>
        <v>0</v>
      </c>
      <c r="AV37" s="60">
        <f t="shared" si="27"/>
        <v>0</v>
      </c>
      <c r="AW37" s="60">
        <f t="shared" si="27"/>
        <v>0</v>
      </c>
      <c r="AX37" s="60">
        <f t="shared" si="27"/>
        <v>0</v>
      </c>
      <c r="AY37" s="60">
        <f t="shared" si="27"/>
        <v>0</v>
      </c>
      <c r="AZ37" s="60">
        <f t="shared" si="27"/>
        <v>0</v>
      </c>
      <c r="BA37" s="60">
        <f t="shared" si="27"/>
        <v>0</v>
      </c>
      <c r="BB37" s="60">
        <f t="shared" si="27"/>
        <v>0</v>
      </c>
      <c r="BC37" s="60">
        <f t="shared" si="27"/>
        <v>0</v>
      </c>
      <c r="BD37" s="60">
        <f t="shared" si="27"/>
        <v>0</v>
      </c>
      <c r="BE37" s="60">
        <f t="shared" si="27"/>
        <v>0</v>
      </c>
      <c r="BF37" s="60">
        <f t="shared" si="27"/>
        <v>0</v>
      </c>
    </row>
    <row r="38" spans="2:58" s="60" customFormat="1" x14ac:dyDescent="0.25">
      <c r="B38" s="18">
        <f t="shared" si="28"/>
        <v>34</v>
      </c>
      <c r="C38" s="71" t="str">
        <f t="shared" si="21"/>
        <v>240826_Rev_MC_34</v>
      </c>
      <c r="D38" s="68">
        <v>45530</v>
      </c>
      <c r="E38" s="69">
        <v>45528</v>
      </c>
      <c r="F38" s="69" t="s">
        <v>111</v>
      </c>
      <c r="G38" s="69" t="str">
        <f>IF(ISBLANK(F38),"",VLOOKUP(F38,'Listes des Lots'!$B$4:$G$55,6,FALSE))</f>
        <v>Meublé</v>
      </c>
      <c r="H38" s="127" t="s">
        <v>333</v>
      </c>
      <c r="I38" s="127">
        <v>25000</v>
      </c>
      <c r="J38" s="69">
        <v>45528</v>
      </c>
      <c r="K38" s="69">
        <v>45529</v>
      </c>
      <c r="L38" s="71" t="s">
        <v>90</v>
      </c>
      <c r="M38" s="18" t="str">
        <f>IF(RevenueData[[#This Row],[Commentaires /Notes  ]]="","",RevenueData[[#This Row],[Commentaires /Notes  ]])</f>
        <v/>
      </c>
      <c r="N38" s="37"/>
      <c r="R38" s="60">
        <f>RevenueData[[#This Row],[Fin Période 
(jj/mm/aa) ]]-RevenueData[[#This Row],[Début Période
((jj/mm/aa) ]]+1</f>
        <v>2</v>
      </c>
      <c r="S38" s="60">
        <f t="shared" si="25"/>
        <v>0</v>
      </c>
      <c r="T38" s="60">
        <f t="shared" si="25"/>
        <v>0</v>
      </c>
      <c r="U38" s="60">
        <f t="shared" si="25"/>
        <v>0</v>
      </c>
      <c r="V38" s="60">
        <f t="shared" si="25"/>
        <v>0</v>
      </c>
      <c r="W38" s="60">
        <f t="shared" si="25"/>
        <v>0</v>
      </c>
      <c r="X38" s="60">
        <f t="shared" si="25"/>
        <v>0</v>
      </c>
      <c r="Y38" s="60">
        <f t="shared" si="25"/>
        <v>0</v>
      </c>
      <c r="Z38" s="60">
        <f t="shared" si="25"/>
        <v>2</v>
      </c>
      <c r="AA38" s="60">
        <f t="shared" si="25"/>
        <v>0</v>
      </c>
      <c r="AB38" s="60">
        <f t="shared" si="25"/>
        <v>0</v>
      </c>
      <c r="AC38" s="60">
        <f t="shared" si="25"/>
        <v>0</v>
      </c>
      <c r="AD38" s="60">
        <f t="shared" si="25"/>
        <v>0</v>
      </c>
      <c r="AG38" s="60">
        <f t="shared" si="26"/>
        <v>0</v>
      </c>
      <c r="AH38" s="60">
        <f t="shared" si="26"/>
        <v>0</v>
      </c>
      <c r="AI38" s="60">
        <f t="shared" si="26"/>
        <v>0</v>
      </c>
      <c r="AJ38" s="60">
        <f t="shared" si="26"/>
        <v>0</v>
      </c>
      <c r="AK38" s="60">
        <f t="shared" si="26"/>
        <v>0</v>
      </c>
      <c r="AL38" s="60">
        <f t="shared" si="26"/>
        <v>0</v>
      </c>
      <c r="AM38" s="60">
        <f t="shared" si="26"/>
        <v>0</v>
      </c>
      <c r="AN38" s="60">
        <f t="shared" si="26"/>
        <v>0</v>
      </c>
      <c r="AO38" s="60">
        <f t="shared" si="26"/>
        <v>0</v>
      </c>
      <c r="AP38" s="60">
        <f t="shared" si="26"/>
        <v>0</v>
      </c>
      <c r="AQ38" s="60">
        <f t="shared" si="26"/>
        <v>0</v>
      </c>
      <c r="AR38" s="60">
        <f t="shared" si="26"/>
        <v>0</v>
      </c>
      <c r="AU38" s="60">
        <f t="shared" si="27"/>
        <v>0</v>
      </c>
      <c r="AV38" s="60">
        <f t="shared" si="27"/>
        <v>0</v>
      </c>
      <c r="AW38" s="60">
        <f t="shared" si="27"/>
        <v>0</v>
      </c>
      <c r="AX38" s="60">
        <f t="shared" si="27"/>
        <v>0</v>
      </c>
      <c r="AY38" s="60">
        <f t="shared" si="27"/>
        <v>0</v>
      </c>
      <c r="AZ38" s="60">
        <f t="shared" si="27"/>
        <v>0</v>
      </c>
      <c r="BA38" s="60">
        <f t="shared" si="27"/>
        <v>0</v>
      </c>
      <c r="BB38" s="60">
        <f t="shared" si="27"/>
        <v>0</v>
      </c>
      <c r="BC38" s="60">
        <f t="shared" si="27"/>
        <v>0</v>
      </c>
      <c r="BD38" s="60">
        <f t="shared" si="27"/>
        <v>0</v>
      </c>
      <c r="BE38" s="60">
        <f t="shared" si="27"/>
        <v>0</v>
      </c>
      <c r="BF38" s="60">
        <f t="shared" si="27"/>
        <v>0</v>
      </c>
    </row>
    <row r="39" spans="2:58" s="60" customFormat="1" x14ac:dyDescent="0.25">
      <c r="B39" s="18">
        <f t="shared" si="28"/>
        <v>35</v>
      </c>
      <c r="C39" s="71" t="str">
        <f t="shared" si="21"/>
        <v>240826_Rev_MC_35</v>
      </c>
      <c r="D39" s="68">
        <v>45530</v>
      </c>
      <c r="E39" s="69">
        <v>45527</v>
      </c>
      <c r="F39" s="69" t="s">
        <v>125</v>
      </c>
      <c r="G39" s="69" t="str">
        <f>IF(ISBLANK(F39),"",VLOOKUP(F39,'Listes des Lots'!$B$4:$G$55,6,FALSE))</f>
        <v>Meublé</v>
      </c>
      <c r="H39" s="127" t="s">
        <v>333</v>
      </c>
      <c r="I39" s="127">
        <v>20000</v>
      </c>
      <c r="J39" s="69">
        <v>45527</v>
      </c>
      <c r="K39" s="69">
        <v>45528</v>
      </c>
      <c r="L39" s="71" t="s">
        <v>90</v>
      </c>
      <c r="M39" s="18" t="str">
        <f>IF(RevenueData[[#This Row],[Commentaires /Notes  ]]="","",RevenueData[[#This Row],[Commentaires /Notes  ]])</f>
        <v/>
      </c>
      <c r="N39" s="37"/>
      <c r="R39" s="60">
        <f>RevenueData[[#This Row],[Fin Période 
(jj/mm/aa) ]]-RevenueData[[#This Row],[Début Période
((jj/mm/aa) ]]+1</f>
        <v>2</v>
      </c>
      <c r="S39" s="60">
        <f t="shared" si="25"/>
        <v>0</v>
      </c>
      <c r="T39" s="60">
        <f t="shared" si="25"/>
        <v>0</v>
      </c>
      <c r="U39" s="60">
        <f t="shared" si="25"/>
        <v>0</v>
      </c>
      <c r="V39" s="60">
        <f t="shared" si="25"/>
        <v>0</v>
      </c>
      <c r="W39" s="60">
        <f t="shared" si="25"/>
        <v>0</v>
      </c>
      <c r="X39" s="60">
        <f t="shared" si="25"/>
        <v>0</v>
      </c>
      <c r="Y39" s="60">
        <f t="shared" si="25"/>
        <v>0</v>
      </c>
      <c r="Z39" s="60">
        <f t="shared" si="25"/>
        <v>2</v>
      </c>
      <c r="AA39" s="60">
        <f t="shared" si="25"/>
        <v>0</v>
      </c>
      <c r="AB39" s="60">
        <f t="shared" si="25"/>
        <v>0</v>
      </c>
      <c r="AC39" s="60">
        <f t="shared" si="25"/>
        <v>0</v>
      </c>
      <c r="AD39" s="60">
        <f t="shared" si="25"/>
        <v>0</v>
      </c>
      <c r="AG39" s="60">
        <f t="shared" si="26"/>
        <v>0</v>
      </c>
      <c r="AH39" s="60">
        <f t="shared" si="26"/>
        <v>0</v>
      </c>
      <c r="AI39" s="60">
        <f t="shared" si="26"/>
        <v>0</v>
      </c>
      <c r="AJ39" s="60">
        <f t="shared" si="26"/>
        <v>0</v>
      </c>
      <c r="AK39" s="60">
        <f t="shared" si="26"/>
        <v>0</v>
      </c>
      <c r="AL39" s="60">
        <f t="shared" si="26"/>
        <v>0</v>
      </c>
      <c r="AM39" s="60">
        <f t="shared" si="26"/>
        <v>0</v>
      </c>
      <c r="AN39" s="60">
        <f t="shared" si="26"/>
        <v>0</v>
      </c>
      <c r="AO39" s="60">
        <f t="shared" si="26"/>
        <v>0</v>
      </c>
      <c r="AP39" s="60">
        <f t="shared" si="26"/>
        <v>0</v>
      </c>
      <c r="AQ39" s="60">
        <f t="shared" si="26"/>
        <v>0</v>
      </c>
      <c r="AR39" s="60">
        <f t="shared" si="26"/>
        <v>0</v>
      </c>
      <c r="AU39" s="60">
        <f t="shared" si="27"/>
        <v>0</v>
      </c>
      <c r="AV39" s="60">
        <f t="shared" si="27"/>
        <v>0</v>
      </c>
      <c r="AW39" s="60">
        <f t="shared" si="27"/>
        <v>0</v>
      </c>
      <c r="AX39" s="60">
        <f t="shared" si="27"/>
        <v>0</v>
      </c>
      <c r="AY39" s="60">
        <f t="shared" si="27"/>
        <v>0</v>
      </c>
      <c r="AZ39" s="60">
        <f t="shared" si="27"/>
        <v>0</v>
      </c>
      <c r="BA39" s="60">
        <f t="shared" si="27"/>
        <v>0</v>
      </c>
      <c r="BB39" s="60">
        <f t="shared" si="27"/>
        <v>0</v>
      </c>
      <c r="BC39" s="60">
        <f t="shared" si="27"/>
        <v>0</v>
      </c>
      <c r="BD39" s="60">
        <f t="shared" si="27"/>
        <v>0</v>
      </c>
      <c r="BE39" s="60">
        <f t="shared" si="27"/>
        <v>0</v>
      </c>
      <c r="BF39" s="60">
        <f t="shared" si="27"/>
        <v>0</v>
      </c>
    </row>
    <row r="40" spans="2:58" s="60" customFormat="1" x14ac:dyDescent="0.25">
      <c r="B40" s="18">
        <f t="shared" si="28"/>
        <v>36</v>
      </c>
      <c r="C40" s="71" t="str">
        <f t="shared" si="21"/>
        <v>240826_Rev_MC_36</v>
      </c>
      <c r="D40" s="68">
        <v>45530</v>
      </c>
      <c r="E40" s="69">
        <v>45528</v>
      </c>
      <c r="F40" s="69" t="s">
        <v>120</v>
      </c>
      <c r="G40" s="69" t="str">
        <f>IF(ISBLANK(F40),"",VLOOKUP(F40,'Listes des Lots'!$B$4:$G$55,6,FALSE))</f>
        <v>Meublé</v>
      </c>
      <c r="H40" s="127" t="s">
        <v>333</v>
      </c>
      <c r="I40" s="127">
        <v>15000</v>
      </c>
      <c r="J40" s="69">
        <v>45528</v>
      </c>
      <c r="K40" s="69">
        <v>45528</v>
      </c>
      <c r="L40" s="71" t="s">
        <v>90</v>
      </c>
      <c r="M40" s="18" t="str">
        <f>IF(RevenueData[[#This Row],[Commentaires /Notes  ]]="","",RevenueData[[#This Row],[Commentaires /Notes  ]])</f>
        <v/>
      </c>
      <c r="N40" s="37"/>
      <c r="R40" s="60">
        <f>RevenueData[[#This Row],[Fin Période 
(jj/mm/aa) ]]-RevenueData[[#This Row],[Début Période
((jj/mm/aa) ]]+1</f>
        <v>1</v>
      </c>
      <c r="S40" s="60">
        <f t="shared" si="25"/>
        <v>0</v>
      </c>
      <c r="T40" s="60">
        <f t="shared" si="25"/>
        <v>0</v>
      </c>
      <c r="U40" s="60">
        <f t="shared" si="25"/>
        <v>0</v>
      </c>
      <c r="V40" s="60">
        <f t="shared" si="25"/>
        <v>0</v>
      </c>
      <c r="W40" s="60">
        <f t="shared" si="25"/>
        <v>0</v>
      </c>
      <c r="X40" s="60">
        <f t="shared" si="25"/>
        <v>0</v>
      </c>
      <c r="Y40" s="60">
        <f t="shared" si="25"/>
        <v>0</v>
      </c>
      <c r="Z40" s="60">
        <f t="shared" si="25"/>
        <v>1</v>
      </c>
      <c r="AA40" s="60">
        <f t="shared" si="25"/>
        <v>0</v>
      </c>
      <c r="AB40" s="60">
        <f t="shared" si="25"/>
        <v>0</v>
      </c>
      <c r="AC40" s="60">
        <f t="shared" si="25"/>
        <v>0</v>
      </c>
      <c r="AD40" s="60">
        <f t="shared" si="25"/>
        <v>0</v>
      </c>
      <c r="AG40" s="60">
        <f t="shared" si="26"/>
        <v>0</v>
      </c>
      <c r="AH40" s="60">
        <f t="shared" si="26"/>
        <v>0</v>
      </c>
      <c r="AI40" s="60">
        <f t="shared" si="26"/>
        <v>0</v>
      </c>
      <c r="AJ40" s="60">
        <f t="shared" si="26"/>
        <v>0</v>
      </c>
      <c r="AK40" s="60">
        <f t="shared" si="26"/>
        <v>0</v>
      </c>
      <c r="AL40" s="60">
        <f t="shared" si="26"/>
        <v>0</v>
      </c>
      <c r="AM40" s="60">
        <f t="shared" si="26"/>
        <v>0</v>
      </c>
      <c r="AN40" s="60">
        <f t="shared" si="26"/>
        <v>0</v>
      </c>
      <c r="AO40" s="60">
        <f t="shared" si="26"/>
        <v>0</v>
      </c>
      <c r="AP40" s="60">
        <f t="shared" si="26"/>
        <v>0</v>
      </c>
      <c r="AQ40" s="60">
        <f t="shared" si="26"/>
        <v>0</v>
      </c>
      <c r="AR40" s="60">
        <f t="shared" si="26"/>
        <v>0</v>
      </c>
      <c r="AU40" s="60">
        <f t="shared" si="27"/>
        <v>0</v>
      </c>
      <c r="AV40" s="60">
        <f t="shared" si="27"/>
        <v>0</v>
      </c>
      <c r="AW40" s="60">
        <f t="shared" si="27"/>
        <v>0</v>
      </c>
      <c r="AX40" s="60">
        <f t="shared" si="27"/>
        <v>0</v>
      </c>
      <c r="AY40" s="60">
        <f t="shared" si="27"/>
        <v>0</v>
      </c>
      <c r="AZ40" s="60">
        <f t="shared" si="27"/>
        <v>0</v>
      </c>
      <c r="BA40" s="60">
        <f t="shared" si="27"/>
        <v>0</v>
      </c>
      <c r="BB40" s="60">
        <f t="shared" si="27"/>
        <v>0</v>
      </c>
      <c r="BC40" s="60">
        <f t="shared" si="27"/>
        <v>0</v>
      </c>
      <c r="BD40" s="60">
        <f t="shared" si="27"/>
        <v>0</v>
      </c>
      <c r="BE40" s="60">
        <f t="shared" si="27"/>
        <v>0</v>
      </c>
      <c r="BF40" s="60">
        <f t="shared" si="27"/>
        <v>0</v>
      </c>
    </row>
    <row r="41" spans="2:58" s="60" customFormat="1" x14ac:dyDescent="0.25">
      <c r="B41" s="18">
        <f t="shared" si="28"/>
        <v>37</v>
      </c>
      <c r="C41" s="71" t="str">
        <f t="shared" si="21"/>
        <v>240826_Rev_MC_37</v>
      </c>
      <c r="D41" s="68">
        <v>45530</v>
      </c>
      <c r="E41" s="69">
        <v>45528</v>
      </c>
      <c r="F41" s="69" t="s">
        <v>123</v>
      </c>
      <c r="G41" s="69" t="str">
        <f>IF(ISBLANK(F41),"",VLOOKUP(F41,'Listes des Lots'!$B$4:$G$55,6,FALSE))</f>
        <v>Meublé</v>
      </c>
      <c r="H41" s="127" t="s">
        <v>333</v>
      </c>
      <c r="I41" s="127">
        <v>20000</v>
      </c>
      <c r="J41" s="69">
        <v>45528</v>
      </c>
      <c r="K41" s="69">
        <v>45529</v>
      </c>
      <c r="L41" s="71" t="s">
        <v>90</v>
      </c>
      <c r="M41" s="18" t="str">
        <f>IF(RevenueData[[#This Row],[Commentaires /Notes  ]]="","",RevenueData[[#This Row],[Commentaires /Notes  ]])</f>
        <v/>
      </c>
      <c r="N41" s="37"/>
      <c r="R41" s="60">
        <f>RevenueData[[#This Row],[Fin Période 
(jj/mm/aa) ]]-RevenueData[[#This Row],[Début Période
((jj/mm/aa) ]]+1</f>
        <v>2</v>
      </c>
      <c r="S41" s="60">
        <f t="shared" ref="S41:AD62" si="29">_xlfn.LET(_xlpm.start_date, $J41,_xlpm.end_date, $K41,_xlpm.month_start,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1" s="60">
        <f t="shared" si="29"/>
        <v>0</v>
      </c>
      <c r="U41" s="60">
        <f t="shared" si="29"/>
        <v>0</v>
      </c>
      <c r="V41" s="60">
        <f t="shared" si="29"/>
        <v>0</v>
      </c>
      <c r="W41" s="60">
        <f t="shared" si="29"/>
        <v>0</v>
      </c>
      <c r="X41" s="60">
        <f t="shared" si="29"/>
        <v>0</v>
      </c>
      <c r="Y41" s="60">
        <f t="shared" si="29"/>
        <v>0</v>
      </c>
      <c r="Z41" s="60">
        <f t="shared" si="29"/>
        <v>2</v>
      </c>
      <c r="AA41" s="60">
        <f t="shared" si="29"/>
        <v>0</v>
      </c>
      <c r="AB41" s="60">
        <f t="shared" si="29"/>
        <v>0</v>
      </c>
      <c r="AC41" s="60">
        <f t="shared" si="29"/>
        <v>0</v>
      </c>
      <c r="AD41" s="60">
        <f t="shared" si="29"/>
        <v>0</v>
      </c>
      <c r="AG41" s="60">
        <f t="shared" ref="AG41:AR62" si="30">_xlfn.LET(_xlpm.start_date, $J41,_xlpm.end_date, $K41,_xlpm.month_start,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1" s="60">
        <f t="shared" si="30"/>
        <v>0</v>
      </c>
      <c r="AI41" s="60">
        <f t="shared" si="30"/>
        <v>0</v>
      </c>
      <c r="AJ41" s="60">
        <f t="shared" si="30"/>
        <v>0</v>
      </c>
      <c r="AK41" s="60">
        <f t="shared" si="30"/>
        <v>0</v>
      </c>
      <c r="AL41" s="60">
        <f t="shared" si="30"/>
        <v>0</v>
      </c>
      <c r="AM41" s="60">
        <f t="shared" si="30"/>
        <v>0</v>
      </c>
      <c r="AN41" s="60">
        <f t="shared" si="30"/>
        <v>0</v>
      </c>
      <c r="AO41" s="60">
        <f t="shared" si="30"/>
        <v>0</v>
      </c>
      <c r="AP41" s="60">
        <f t="shared" si="30"/>
        <v>0</v>
      </c>
      <c r="AQ41" s="60">
        <f t="shared" si="30"/>
        <v>0</v>
      </c>
      <c r="AR41" s="60">
        <f t="shared" si="30"/>
        <v>0</v>
      </c>
      <c r="AU41" s="60">
        <f t="shared" ref="AU41:BF62" si="31">_xlfn.LET(_xlpm.start_date, $J41,_xlpm.end_date, $K41,_xlpm.month_start,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1" s="60">
        <f t="shared" si="31"/>
        <v>0</v>
      </c>
      <c r="AW41" s="60">
        <f t="shared" si="31"/>
        <v>0</v>
      </c>
      <c r="AX41" s="60">
        <f t="shared" si="31"/>
        <v>0</v>
      </c>
      <c r="AY41" s="60">
        <f t="shared" si="31"/>
        <v>0</v>
      </c>
      <c r="AZ41" s="60">
        <f t="shared" si="31"/>
        <v>0</v>
      </c>
      <c r="BA41" s="60">
        <f t="shared" si="31"/>
        <v>0</v>
      </c>
      <c r="BB41" s="60">
        <f t="shared" si="31"/>
        <v>0</v>
      </c>
      <c r="BC41" s="60">
        <f t="shared" si="31"/>
        <v>0</v>
      </c>
      <c r="BD41" s="60">
        <f t="shared" si="31"/>
        <v>0</v>
      </c>
      <c r="BE41" s="60">
        <f t="shared" si="31"/>
        <v>0</v>
      </c>
      <c r="BF41" s="60">
        <f t="shared" si="31"/>
        <v>0</v>
      </c>
    </row>
    <row r="42" spans="2:58" s="60" customFormat="1" x14ac:dyDescent="0.25">
      <c r="B42" s="18">
        <f t="shared" si="28"/>
        <v>38</v>
      </c>
      <c r="C42" s="71" t="str">
        <f t="shared" si="21"/>
        <v>240826_Rev_MC_38</v>
      </c>
      <c r="D42" s="68">
        <v>45530</v>
      </c>
      <c r="E42" s="69">
        <v>45529</v>
      </c>
      <c r="F42" s="69" t="s">
        <v>120</v>
      </c>
      <c r="G42" s="69" t="str">
        <f>IF(ISBLANK(F42),"",VLOOKUP(F42,'Listes des Lots'!$B$4:$G$55,6,FALSE))</f>
        <v>Meublé</v>
      </c>
      <c r="H42" s="127" t="s">
        <v>333</v>
      </c>
      <c r="I42" s="127">
        <v>20000</v>
      </c>
      <c r="J42" s="69">
        <v>45529</v>
      </c>
      <c r="K42" s="69">
        <v>45530</v>
      </c>
      <c r="L42" s="71" t="s">
        <v>90</v>
      </c>
      <c r="M42" s="18" t="str">
        <f>IF(RevenueData[[#This Row],[Commentaires /Notes  ]]="","",RevenueData[[#This Row],[Commentaires /Notes  ]])</f>
        <v/>
      </c>
      <c r="N42" s="37"/>
      <c r="R42" s="60">
        <f>RevenueData[[#This Row],[Fin Période 
(jj/mm/aa) ]]-RevenueData[[#This Row],[Début Période
((jj/mm/aa) ]]+1</f>
        <v>2</v>
      </c>
      <c r="S42" s="60">
        <f t="shared" si="29"/>
        <v>0</v>
      </c>
      <c r="T42" s="60">
        <f t="shared" si="29"/>
        <v>0</v>
      </c>
      <c r="U42" s="60">
        <f t="shared" si="29"/>
        <v>0</v>
      </c>
      <c r="V42" s="60">
        <f t="shared" si="29"/>
        <v>0</v>
      </c>
      <c r="W42" s="60">
        <f t="shared" si="29"/>
        <v>0</v>
      </c>
      <c r="X42" s="60">
        <f t="shared" si="29"/>
        <v>0</v>
      </c>
      <c r="Y42" s="60">
        <f t="shared" si="29"/>
        <v>0</v>
      </c>
      <c r="Z42" s="60">
        <f t="shared" si="29"/>
        <v>2</v>
      </c>
      <c r="AA42" s="60">
        <f t="shared" si="29"/>
        <v>0</v>
      </c>
      <c r="AB42" s="60">
        <f t="shared" si="29"/>
        <v>0</v>
      </c>
      <c r="AC42" s="60">
        <f t="shared" si="29"/>
        <v>0</v>
      </c>
      <c r="AD42" s="60">
        <f t="shared" si="29"/>
        <v>0</v>
      </c>
      <c r="AG42" s="60">
        <f t="shared" si="30"/>
        <v>0</v>
      </c>
      <c r="AH42" s="60">
        <f t="shared" si="30"/>
        <v>0</v>
      </c>
      <c r="AI42" s="60">
        <f t="shared" si="30"/>
        <v>0</v>
      </c>
      <c r="AJ42" s="60">
        <f t="shared" si="30"/>
        <v>0</v>
      </c>
      <c r="AK42" s="60">
        <f t="shared" si="30"/>
        <v>0</v>
      </c>
      <c r="AL42" s="60">
        <f t="shared" si="30"/>
        <v>0</v>
      </c>
      <c r="AM42" s="60">
        <f t="shared" si="30"/>
        <v>0</v>
      </c>
      <c r="AN42" s="60">
        <f t="shared" si="30"/>
        <v>0</v>
      </c>
      <c r="AO42" s="60">
        <f t="shared" si="30"/>
        <v>0</v>
      </c>
      <c r="AP42" s="60">
        <f t="shared" si="30"/>
        <v>0</v>
      </c>
      <c r="AQ42" s="60">
        <f t="shared" si="30"/>
        <v>0</v>
      </c>
      <c r="AR42" s="60">
        <f t="shared" si="30"/>
        <v>0</v>
      </c>
      <c r="AU42" s="60">
        <f t="shared" si="31"/>
        <v>0</v>
      </c>
      <c r="AV42" s="60">
        <f t="shared" si="31"/>
        <v>0</v>
      </c>
      <c r="AW42" s="60">
        <f t="shared" si="31"/>
        <v>0</v>
      </c>
      <c r="AX42" s="60">
        <f t="shared" si="31"/>
        <v>0</v>
      </c>
      <c r="AY42" s="60">
        <f t="shared" si="31"/>
        <v>0</v>
      </c>
      <c r="AZ42" s="60">
        <f t="shared" si="31"/>
        <v>0</v>
      </c>
      <c r="BA42" s="60">
        <f t="shared" si="31"/>
        <v>0</v>
      </c>
      <c r="BB42" s="60">
        <f t="shared" si="31"/>
        <v>0</v>
      </c>
      <c r="BC42" s="60">
        <f t="shared" si="31"/>
        <v>0</v>
      </c>
      <c r="BD42" s="60">
        <f t="shared" si="31"/>
        <v>0</v>
      </c>
      <c r="BE42" s="60">
        <f t="shared" si="31"/>
        <v>0</v>
      </c>
      <c r="BF42" s="60">
        <f t="shared" si="31"/>
        <v>0</v>
      </c>
    </row>
    <row r="43" spans="2:58" s="60" customFormat="1" x14ac:dyDescent="0.25">
      <c r="B43" s="18">
        <f t="shared" si="28"/>
        <v>39</v>
      </c>
      <c r="C43" s="71" t="str">
        <f t="shared" si="21"/>
        <v>240826_Rev_MC_39</v>
      </c>
      <c r="D43" s="68">
        <v>45530</v>
      </c>
      <c r="E43" s="69">
        <v>45529</v>
      </c>
      <c r="F43" s="69" t="s">
        <v>123</v>
      </c>
      <c r="G43" s="69" t="str">
        <f>IF(ISBLANK(F43),"",VLOOKUP(F43,'Listes des Lots'!$B$4:$G$55,6,FALSE))</f>
        <v>Meublé</v>
      </c>
      <c r="H43" s="127" t="s">
        <v>333</v>
      </c>
      <c r="I43" s="127">
        <v>15000</v>
      </c>
      <c r="J43" s="69">
        <v>45529</v>
      </c>
      <c r="K43" s="69">
        <v>45529</v>
      </c>
      <c r="L43" s="71" t="s">
        <v>90</v>
      </c>
      <c r="M43" s="18" t="str">
        <f>IF(RevenueData[[#This Row],[Commentaires /Notes  ]]="","",RevenueData[[#This Row],[Commentaires /Notes  ]])</f>
        <v/>
      </c>
      <c r="N43" s="37"/>
      <c r="R43" s="60">
        <f>RevenueData[[#This Row],[Fin Période 
(jj/mm/aa) ]]-RevenueData[[#This Row],[Début Période
((jj/mm/aa) ]]+1</f>
        <v>1</v>
      </c>
      <c r="S43" s="60">
        <f t="shared" si="29"/>
        <v>0</v>
      </c>
      <c r="T43" s="60">
        <f t="shared" si="29"/>
        <v>0</v>
      </c>
      <c r="U43" s="60">
        <f t="shared" si="29"/>
        <v>0</v>
      </c>
      <c r="V43" s="60">
        <f t="shared" si="29"/>
        <v>0</v>
      </c>
      <c r="W43" s="60">
        <f t="shared" si="29"/>
        <v>0</v>
      </c>
      <c r="X43" s="60">
        <f t="shared" si="29"/>
        <v>0</v>
      </c>
      <c r="Y43" s="60">
        <f t="shared" si="29"/>
        <v>0</v>
      </c>
      <c r="Z43" s="60">
        <f t="shared" si="29"/>
        <v>1</v>
      </c>
      <c r="AA43" s="60">
        <f t="shared" si="29"/>
        <v>0</v>
      </c>
      <c r="AB43" s="60">
        <f t="shared" si="29"/>
        <v>0</v>
      </c>
      <c r="AC43" s="60">
        <f t="shared" si="29"/>
        <v>0</v>
      </c>
      <c r="AD43" s="60">
        <f t="shared" si="29"/>
        <v>0</v>
      </c>
      <c r="AG43" s="60">
        <f t="shared" si="30"/>
        <v>0</v>
      </c>
      <c r="AH43" s="60">
        <f t="shared" si="30"/>
        <v>0</v>
      </c>
      <c r="AI43" s="60">
        <f t="shared" si="30"/>
        <v>0</v>
      </c>
      <c r="AJ43" s="60">
        <f t="shared" si="30"/>
        <v>0</v>
      </c>
      <c r="AK43" s="60">
        <f t="shared" si="30"/>
        <v>0</v>
      </c>
      <c r="AL43" s="60">
        <f t="shared" si="30"/>
        <v>0</v>
      </c>
      <c r="AM43" s="60">
        <f t="shared" si="30"/>
        <v>0</v>
      </c>
      <c r="AN43" s="60">
        <f t="shared" si="30"/>
        <v>0</v>
      </c>
      <c r="AO43" s="60">
        <f t="shared" si="30"/>
        <v>0</v>
      </c>
      <c r="AP43" s="60">
        <f t="shared" si="30"/>
        <v>0</v>
      </c>
      <c r="AQ43" s="60">
        <f t="shared" si="30"/>
        <v>0</v>
      </c>
      <c r="AR43" s="60">
        <f t="shared" si="30"/>
        <v>0</v>
      </c>
      <c r="AU43" s="60">
        <f t="shared" si="31"/>
        <v>0</v>
      </c>
      <c r="AV43" s="60">
        <f t="shared" si="31"/>
        <v>0</v>
      </c>
      <c r="AW43" s="60">
        <f t="shared" si="31"/>
        <v>0</v>
      </c>
      <c r="AX43" s="60">
        <f t="shared" si="31"/>
        <v>0</v>
      </c>
      <c r="AY43" s="60">
        <f t="shared" si="31"/>
        <v>0</v>
      </c>
      <c r="AZ43" s="60">
        <f t="shared" si="31"/>
        <v>0</v>
      </c>
      <c r="BA43" s="60">
        <f t="shared" si="31"/>
        <v>0</v>
      </c>
      <c r="BB43" s="60">
        <f t="shared" si="31"/>
        <v>0</v>
      </c>
      <c r="BC43" s="60">
        <f t="shared" si="31"/>
        <v>0</v>
      </c>
      <c r="BD43" s="60">
        <f t="shared" si="31"/>
        <v>0</v>
      </c>
      <c r="BE43" s="60">
        <f t="shared" si="31"/>
        <v>0</v>
      </c>
      <c r="BF43" s="60">
        <f t="shared" si="31"/>
        <v>0</v>
      </c>
    </row>
    <row r="44" spans="2:58" s="60" customFormat="1" x14ac:dyDescent="0.25">
      <c r="B44" s="18">
        <f t="shared" si="28"/>
        <v>40</v>
      </c>
      <c r="C44" s="71" t="str">
        <f t="shared" si="21"/>
        <v>240827_Rev_MC_40</v>
      </c>
      <c r="D44" s="68">
        <v>45531</v>
      </c>
      <c r="E44" s="69">
        <v>38225</v>
      </c>
      <c r="F44" s="69" t="s">
        <v>115</v>
      </c>
      <c r="G44" s="69" t="str">
        <f>IF(ISBLANK(F44),"",VLOOKUP(F44,'Listes des Lots'!$B$4:$G$55,6,FALSE))</f>
        <v>Meublé</v>
      </c>
      <c r="H44" s="127" t="s">
        <v>333</v>
      </c>
      <c r="I44" s="127">
        <v>30000</v>
      </c>
      <c r="J44" s="69">
        <v>45530</v>
      </c>
      <c r="K44" s="69">
        <v>45531</v>
      </c>
      <c r="L44" s="71" t="s">
        <v>90</v>
      </c>
      <c r="M44" s="18" t="str">
        <f>IF(RevenueData[[#This Row],[Commentaires /Notes  ]]="","",RevenueData[[#This Row],[Commentaires /Notes  ]])</f>
        <v/>
      </c>
      <c r="N44" s="37"/>
      <c r="R44" s="60">
        <f>RevenueData[[#This Row],[Fin Période 
(jj/mm/aa) ]]-RevenueData[[#This Row],[Début Période
((jj/mm/aa) ]]+1</f>
        <v>2</v>
      </c>
      <c r="S44" s="60">
        <f t="shared" si="29"/>
        <v>0</v>
      </c>
      <c r="T44" s="60">
        <f t="shared" si="29"/>
        <v>0</v>
      </c>
      <c r="U44" s="60">
        <f t="shared" si="29"/>
        <v>0</v>
      </c>
      <c r="V44" s="60">
        <f t="shared" si="29"/>
        <v>0</v>
      </c>
      <c r="W44" s="60">
        <f t="shared" si="29"/>
        <v>0</v>
      </c>
      <c r="X44" s="60">
        <f t="shared" si="29"/>
        <v>0</v>
      </c>
      <c r="Y44" s="60">
        <f t="shared" si="29"/>
        <v>0</v>
      </c>
      <c r="Z44" s="60">
        <f t="shared" si="29"/>
        <v>2</v>
      </c>
      <c r="AA44" s="60">
        <f t="shared" si="29"/>
        <v>0</v>
      </c>
      <c r="AB44" s="60">
        <f t="shared" si="29"/>
        <v>0</v>
      </c>
      <c r="AC44" s="60">
        <f t="shared" si="29"/>
        <v>0</v>
      </c>
      <c r="AD44" s="60">
        <f t="shared" si="29"/>
        <v>0</v>
      </c>
      <c r="AG44" s="60">
        <f t="shared" si="30"/>
        <v>0</v>
      </c>
      <c r="AH44" s="60">
        <f t="shared" si="30"/>
        <v>0</v>
      </c>
      <c r="AI44" s="60">
        <f t="shared" si="30"/>
        <v>0</v>
      </c>
      <c r="AJ44" s="60">
        <f t="shared" si="30"/>
        <v>0</v>
      </c>
      <c r="AK44" s="60">
        <f t="shared" si="30"/>
        <v>0</v>
      </c>
      <c r="AL44" s="60">
        <f t="shared" si="30"/>
        <v>0</v>
      </c>
      <c r="AM44" s="60">
        <f t="shared" si="30"/>
        <v>0</v>
      </c>
      <c r="AN44" s="60">
        <f t="shared" si="30"/>
        <v>0</v>
      </c>
      <c r="AO44" s="60">
        <f t="shared" si="30"/>
        <v>0</v>
      </c>
      <c r="AP44" s="60">
        <f t="shared" si="30"/>
        <v>0</v>
      </c>
      <c r="AQ44" s="60">
        <f t="shared" si="30"/>
        <v>0</v>
      </c>
      <c r="AR44" s="60">
        <f t="shared" si="30"/>
        <v>0</v>
      </c>
      <c r="AU44" s="60">
        <f t="shared" si="31"/>
        <v>0</v>
      </c>
      <c r="AV44" s="60">
        <f t="shared" si="31"/>
        <v>0</v>
      </c>
      <c r="AW44" s="60">
        <f t="shared" si="31"/>
        <v>0</v>
      </c>
      <c r="AX44" s="60">
        <f t="shared" si="31"/>
        <v>0</v>
      </c>
      <c r="AY44" s="60">
        <f t="shared" si="31"/>
        <v>0</v>
      </c>
      <c r="AZ44" s="60">
        <f t="shared" si="31"/>
        <v>0</v>
      </c>
      <c r="BA44" s="60">
        <f t="shared" si="31"/>
        <v>0</v>
      </c>
      <c r="BB44" s="60">
        <f t="shared" si="31"/>
        <v>0</v>
      </c>
      <c r="BC44" s="60">
        <f t="shared" si="31"/>
        <v>0</v>
      </c>
      <c r="BD44" s="60">
        <f t="shared" si="31"/>
        <v>0</v>
      </c>
      <c r="BE44" s="60">
        <f t="shared" si="31"/>
        <v>0</v>
      </c>
      <c r="BF44" s="60">
        <f t="shared" si="31"/>
        <v>0</v>
      </c>
    </row>
    <row r="45" spans="2:58" s="60" customFormat="1" x14ac:dyDescent="0.25">
      <c r="B45" s="18">
        <f t="shared" si="28"/>
        <v>41</v>
      </c>
      <c r="C45" s="71" t="str">
        <f t="shared" si="21"/>
        <v>240827_Rev_MC_41</v>
      </c>
      <c r="D45" s="68">
        <v>45531</v>
      </c>
      <c r="E45" s="69">
        <v>45530</v>
      </c>
      <c r="F45" s="69" t="s">
        <v>121</v>
      </c>
      <c r="G45" s="69" t="str">
        <f>IF(ISBLANK(F45),"",VLOOKUP(F45,'Listes des Lots'!$B$4:$G$55,6,FALSE))</f>
        <v>Meublé</v>
      </c>
      <c r="H45" s="127" t="s">
        <v>333</v>
      </c>
      <c r="I45" s="127">
        <v>20000</v>
      </c>
      <c r="J45" s="69">
        <v>45530</v>
      </c>
      <c r="K45" s="69">
        <v>45531</v>
      </c>
      <c r="L45" s="71" t="s">
        <v>90</v>
      </c>
      <c r="M45" s="18" t="str">
        <f>IF(RevenueData[[#This Row],[Commentaires /Notes  ]]="","",RevenueData[[#This Row],[Commentaires /Notes  ]])</f>
        <v/>
      </c>
      <c r="N45" s="37"/>
      <c r="R45" s="60">
        <f>RevenueData[[#This Row],[Fin Période 
(jj/mm/aa) ]]-RevenueData[[#This Row],[Début Période
((jj/mm/aa) ]]+1</f>
        <v>2</v>
      </c>
      <c r="S45" s="60">
        <f t="shared" si="29"/>
        <v>0</v>
      </c>
      <c r="T45" s="60">
        <f t="shared" si="29"/>
        <v>0</v>
      </c>
      <c r="U45" s="60">
        <f t="shared" si="29"/>
        <v>0</v>
      </c>
      <c r="V45" s="60">
        <f t="shared" si="29"/>
        <v>0</v>
      </c>
      <c r="W45" s="60">
        <f t="shared" si="29"/>
        <v>0</v>
      </c>
      <c r="X45" s="60">
        <f t="shared" si="29"/>
        <v>0</v>
      </c>
      <c r="Y45" s="60">
        <f t="shared" si="29"/>
        <v>0</v>
      </c>
      <c r="Z45" s="60">
        <f t="shared" si="29"/>
        <v>2</v>
      </c>
      <c r="AA45" s="60">
        <f t="shared" si="29"/>
        <v>0</v>
      </c>
      <c r="AB45" s="60">
        <f t="shared" si="29"/>
        <v>0</v>
      </c>
      <c r="AC45" s="60">
        <f t="shared" si="29"/>
        <v>0</v>
      </c>
      <c r="AD45" s="60">
        <f t="shared" si="29"/>
        <v>0</v>
      </c>
      <c r="AG45" s="60">
        <f t="shared" si="30"/>
        <v>0</v>
      </c>
      <c r="AH45" s="60">
        <f t="shared" si="30"/>
        <v>0</v>
      </c>
      <c r="AI45" s="60">
        <f t="shared" si="30"/>
        <v>0</v>
      </c>
      <c r="AJ45" s="60">
        <f t="shared" si="30"/>
        <v>0</v>
      </c>
      <c r="AK45" s="60">
        <f t="shared" si="30"/>
        <v>0</v>
      </c>
      <c r="AL45" s="60">
        <f t="shared" si="30"/>
        <v>0</v>
      </c>
      <c r="AM45" s="60">
        <f t="shared" si="30"/>
        <v>0</v>
      </c>
      <c r="AN45" s="60">
        <f t="shared" si="30"/>
        <v>0</v>
      </c>
      <c r="AO45" s="60">
        <f t="shared" si="30"/>
        <v>0</v>
      </c>
      <c r="AP45" s="60">
        <f t="shared" si="30"/>
        <v>0</v>
      </c>
      <c r="AQ45" s="60">
        <f t="shared" si="30"/>
        <v>0</v>
      </c>
      <c r="AR45" s="60">
        <f t="shared" si="30"/>
        <v>0</v>
      </c>
      <c r="AU45" s="60">
        <f t="shared" si="31"/>
        <v>0</v>
      </c>
      <c r="AV45" s="60">
        <f t="shared" si="31"/>
        <v>0</v>
      </c>
      <c r="AW45" s="60">
        <f t="shared" si="31"/>
        <v>0</v>
      </c>
      <c r="AX45" s="60">
        <f t="shared" si="31"/>
        <v>0</v>
      </c>
      <c r="AY45" s="60">
        <f t="shared" si="31"/>
        <v>0</v>
      </c>
      <c r="AZ45" s="60">
        <f t="shared" si="31"/>
        <v>0</v>
      </c>
      <c r="BA45" s="60">
        <f t="shared" si="31"/>
        <v>0</v>
      </c>
      <c r="BB45" s="60">
        <f t="shared" si="31"/>
        <v>0</v>
      </c>
      <c r="BC45" s="60">
        <f t="shared" si="31"/>
        <v>0</v>
      </c>
      <c r="BD45" s="60">
        <f t="shared" si="31"/>
        <v>0</v>
      </c>
      <c r="BE45" s="60">
        <f t="shared" si="31"/>
        <v>0</v>
      </c>
      <c r="BF45" s="60">
        <f t="shared" si="31"/>
        <v>0</v>
      </c>
    </row>
    <row r="46" spans="2:58" s="60" customFormat="1" x14ac:dyDescent="0.25">
      <c r="B46" s="18">
        <f t="shared" si="28"/>
        <v>42</v>
      </c>
      <c r="C46" s="71" t="str">
        <f t="shared" si="21"/>
        <v>240827_Rev_MC_42</v>
      </c>
      <c r="D46" s="68">
        <v>45531</v>
      </c>
      <c r="E46" s="69">
        <v>45531</v>
      </c>
      <c r="F46" s="69" t="s">
        <v>125</v>
      </c>
      <c r="G46" s="69" t="str">
        <f>IF(ISBLANK(F46),"",VLOOKUP(F46,'Listes des Lots'!$B$4:$G$55,6,FALSE))</f>
        <v>Meublé</v>
      </c>
      <c r="H46" s="127" t="s">
        <v>333</v>
      </c>
      <c r="I46" s="127">
        <v>15000</v>
      </c>
      <c r="J46" s="69">
        <v>45531</v>
      </c>
      <c r="K46" s="69">
        <v>45531</v>
      </c>
      <c r="L46" s="71" t="s">
        <v>90</v>
      </c>
      <c r="M46" s="18" t="str">
        <f>IF(RevenueData[[#This Row],[Commentaires /Notes  ]]="","",RevenueData[[#This Row],[Commentaires /Notes  ]])</f>
        <v/>
      </c>
      <c r="N46" s="37"/>
      <c r="R46" s="60">
        <f>RevenueData[[#This Row],[Fin Période 
(jj/mm/aa) ]]-RevenueData[[#This Row],[Début Période
((jj/mm/aa) ]]+1</f>
        <v>1</v>
      </c>
      <c r="S46" s="60">
        <f t="shared" si="29"/>
        <v>0</v>
      </c>
      <c r="T46" s="60">
        <f t="shared" si="29"/>
        <v>0</v>
      </c>
      <c r="U46" s="60">
        <f t="shared" si="29"/>
        <v>0</v>
      </c>
      <c r="V46" s="60">
        <f t="shared" si="29"/>
        <v>0</v>
      </c>
      <c r="W46" s="60">
        <f t="shared" si="29"/>
        <v>0</v>
      </c>
      <c r="X46" s="60">
        <f t="shared" si="29"/>
        <v>0</v>
      </c>
      <c r="Y46" s="60">
        <f t="shared" si="29"/>
        <v>0</v>
      </c>
      <c r="Z46" s="60">
        <f t="shared" si="29"/>
        <v>1</v>
      </c>
      <c r="AA46" s="60">
        <f t="shared" si="29"/>
        <v>0</v>
      </c>
      <c r="AB46" s="60">
        <f t="shared" si="29"/>
        <v>0</v>
      </c>
      <c r="AC46" s="60">
        <f t="shared" si="29"/>
        <v>0</v>
      </c>
      <c r="AD46" s="60">
        <f t="shared" si="29"/>
        <v>0</v>
      </c>
      <c r="AG46" s="60">
        <f t="shared" si="30"/>
        <v>0</v>
      </c>
      <c r="AH46" s="60">
        <f t="shared" si="30"/>
        <v>0</v>
      </c>
      <c r="AI46" s="60">
        <f t="shared" si="30"/>
        <v>0</v>
      </c>
      <c r="AJ46" s="60">
        <f t="shared" si="30"/>
        <v>0</v>
      </c>
      <c r="AK46" s="60">
        <f t="shared" si="30"/>
        <v>0</v>
      </c>
      <c r="AL46" s="60">
        <f t="shared" si="30"/>
        <v>0</v>
      </c>
      <c r="AM46" s="60">
        <f t="shared" si="30"/>
        <v>0</v>
      </c>
      <c r="AN46" s="60">
        <f t="shared" si="30"/>
        <v>0</v>
      </c>
      <c r="AO46" s="60">
        <f t="shared" si="30"/>
        <v>0</v>
      </c>
      <c r="AP46" s="60">
        <f t="shared" si="30"/>
        <v>0</v>
      </c>
      <c r="AQ46" s="60">
        <f t="shared" si="30"/>
        <v>0</v>
      </c>
      <c r="AR46" s="60">
        <f t="shared" si="30"/>
        <v>0</v>
      </c>
      <c r="AU46" s="60">
        <f t="shared" si="31"/>
        <v>0</v>
      </c>
      <c r="AV46" s="60">
        <f t="shared" si="31"/>
        <v>0</v>
      </c>
      <c r="AW46" s="60">
        <f t="shared" si="31"/>
        <v>0</v>
      </c>
      <c r="AX46" s="60">
        <f t="shared" si="31"/>
        <v>0</v>
      </c>
      <c r="AY46" s="60">
        <f t="shared" si="31"/>
        <v>0</v>
      </c>
      <c r="AZ46" s="60">
        <f t="shared" si="31"/>
        <v>0</v>
      </c>
      <c r="BA46" s="60">
        <f t="shared" si="31"/>
        <v>0</v>
      </c>
      <c r="BB46" s="60">
        <f t="shared" si="31"/>
        <v>0</v>
      </c>
      <c r="BC46" s="60">
        <f t="shared" si="31"/>
        <v>0</v>
      </c>
      <c r="BD46" s="60">
        <f t="shared" si="31"/>
        <v>0</v>
      </c>
      <c r="BE46" s="60">
        <f t="shared" si="31"/>
        <v>0</v>
      </c>
      <c r="BF46" s="60">
        <f t="shared" si="31"/>
        <v>0</v>
      </c>
    </row>
    <row r="47" spans="2:58" s="60" customFormat="1" x14ac:dyDescent="0.25">
      <c r="B47" s="18">
        <f t="shared" si="28"/>
        <v>43</v>
      </c>
      <c r="C47" s="71" t="str">
        <f t="shared" si="21"/>
        <v>240829_Rev_MC_43</v>
      </c>
      <c r="D47" s="68">
        <v>45533</v>
      </c>
      <c r="E47" s="69">
        <v>45532</v>
      </c>
      <c r="F47" s="69" t="s">
        <v>117</v>
      </c>
      <c r="G47" s="69" t="str">
        <f>IF(ISBLANK(F47),"",VLOOKUP(F47,'Listes des Lots'!$B$4:$G$55,6,FALSE))</f>
        <v>Meublé</v>
      </c>
      <c r="H47" s="127" t="s">
        <v>333</v>
      </c>
      <c r="I47" s="127">
        <v>50000</v>
      </c>
      <c r="J47" s="69">
        <v>45532</v>
      </c>
      <c r="K47" s="69">
        <v>45534</v>
      </c>
      <c r="L47" s="71" t="s">
        <v>90</v>
      </c>
      <c r="M47" s="18" t="str">
        <f>IF(RevenueData[[#This Row],[Commentaires /Notes  ]]="","",RevenueData[[#This Row],[Commentaires /Notes  ]])</f>
        <v/>
      </c>
      <c r="N47" s="37"/>
      <c r="R47" s="60">
        <f>RevenueData[[#This Row],[Fin Période 
(jj/mm/aa) ]]-RevenueData[[#This Row],[Début Période
((jj/mm/aa) ]]+1</f>
        <v>3</v>
      </c>
      <c r="S47" s="60">
        <f t="shared" si="29"/>
        <v>0</v>
      </c>
      <c r="T47" s="60">
        <f t="shared" si="29"/>
        <v>0</v>
      </c>
      <c r="U47" s="60">
        <f t="shared" si="29"/>
        <v>0</v>
      </c>
      <c r="V47" s="60">
        <f t="shared" si="29"/>
        <v>0</v>
      </c>
      <c r="W47" s="60">
        <f t="shared" si="29"/>
        <v>0</v>
      </c>
      <c r="X47" s="60">
        <f t="shared" si="29"/>
        <v>0</v>
      </c>
      <c r="Y47" s="60">
        <f t="shared" si="29"/>
        <v>0</v>
      </c>
      <c r="Z47" s="60">
        <f t="shared" si="29"/>
        <v>3</v>
      </c>
      <c r="AA47" s="60">
        <f t="shared" si="29"/>
        <v>0</v>
      </c>
      <c r="AB47" s="60">
        <f t="shared" si="29"/>
        <v>0</v>
      </c>
      <c r="AC47" s="60">
        <f t="shared" si="29"/>
        <v>0</v>
      </c>
      <c r="AD47" s="60">
        <f t="shared" si="29"/>
        <v>0</v>
      </c>
      <c r="AG47" s="60">
        <f t="shared" si="30"/>
        <v>0</v>
      </c>
      <c r="AH47" s="60">
        <f t="shared" si="30"/>
        <v>0</v>
      </c>
      <c r="AI47" s="60">
        <f t="shared" si="30"/>
        <v>0</v>
      </c>
      <c r="AJ47" s="60">
        <f t="shared" si="30"/>
        <v>0</v>
      </c>
      <c r="AK47" s="60">
        <f t="shared" si="30"/>
        <v>0</v>
      </c>
      <c r="AL47" s="60">
        <f t="shared" si="30"/>
        <v>0</v>
      </c>
      <c r="AM47" s="60">
        <f t="shared" si="30"/>
        <v>0</v>
      </c>
      <c r="AN47" s="60">
        <f t="shared" si="30"/>
        <v>0</v>
      </c>
      <c r="AO47" s="60">
        <f t="shared" si="30"/>
        <v>0</v>
      </c>
      <c r="AP47" s="60">
        <f t="shared" si="30"/>
        <v>0</v>
      </c>
      <c r="AQ47" s="60">
        <f t="shared" si="30"/>
        <v>0</v>
      </c>
      <c r="AR47" s="60">
        <f t="shared" si="30"/>
        <v>0</v>
      </c>
      <c r="AU47" s="60">
        <f t="shared" si="31"/>
        <v>0</v>
      </c>
      <c r="AV47" s="60">
        <f t="shared" si="31"/>
        <v>0</v>
      </c>
      <c r="AW47" s="60">
        <f t="shared" si="31"/>
        <v>0</v>
      </c>
      <c r="AX47" s="60">
        <f t="shared" si="31"/>
        <v>0</v>
      </c>
      <c r="AY47" s="60">
        <f t="shared" si="31"/>
        <v>0</v>
      </c>
      <c r="AZ47" s="60">
        <f t="shared" si="31"/>
        <v>0</v>
      </c>
      <c r="BA47" s="60">
        <f t="shared" si="31"/>
        <v>0</v>
      </c>
      <c r="BB47" s="60">
        <f t="shared" si="31"/>
        <v>0</v>
      </c>
      <c r="BC47" s="60">
        <f t="shared" si="31"/>
        <v>0</v>
      </c>
      <c r="BD47" s="60">
        <f t="shared" si="31"/>
        <v>0</v>
      </c>
      <c r="BE47" s="60">
        <f t="shared" si="31"/>
        <v>0</v>
      </c>
      <c r="BF47" s="60">
        <f t="shared" si="31"/>
        <v>0</v>
      </c>
    </row>
    <row r="48" spans="2:58" s="60" customFormat="1" x14ac:dyDescent="0.25">
      <c r="B48" s="18">
        <f t="shared" si="28"/>
        <v>44</v>
      </c>
      <c r="C48" s="71" t="str">
        <f t="shared" si="21"/>
        <v>240902_Rev_MC_44</v>
      </c>
      <c r="D48" s="68">
        <v>45537</v>
      </c>
      <c r="E48" s="69">
        <v>45535</v>
      </c>
      <c r="F48" s="69" t="s">
        <v>116</v>
      </c>
      <c r="G48" s="69" t="str">
        <f>IF(ISBLANK(F48),"",VLOOKUP(F48,'Listes des Lots'!$B$4:$G$55,6,FALSE))</f>
        <v>Meublé</v>
      </c>
      <c r="H48" s="127" t="s">
        <v>333</v>
      </c>
      <c r="I48" s="127">
        <v>50000</v>
      </c>
      <c r="J48" s="69">
        <v>45535</v>
      </c>
      <c r="K48" s="69">
        <v>45537</v>
      </c>
      <c r="L48" s="71" t="s">
        <v>90</v>
      </c>
      <c r="M48" s="18" t="str">
        <f>IF(RevenueData[[#This Row],[Commentaires /Notes  ]]="","",RevenueData[[#This Row],[Commentaires /Notes  ]])</f>
        <v/>
      </c>
      <c r="N48" s="37"/>
      <c r="R48" s="60">
        <f>RevenueData[[#This Row],[Fin Période 
(jj/mm/aa) ]]-RevenueData[[#This Row],[Début Période
((jj/mm/aa) ]]+1</f>
        <v>3</v>
      </c>
      <c r="S48" s="60">
        <f t="shared" si="29"/>
        <v>0</v>
      </c>
      <c r="T48" s="60">
        <f t="shared" si="29"/>
        <v>0</v>
      </c>
      <c r="U48" s="60">
        <f t="shared" si="29"/>
        <v>0</v>
      </c>
      <c r="V48" s="60">
        <f t="shared" si="29"/>
        <v>0</v>
      </c>
      <c r="W48" s="60">
        <f t="shared" si="29"/>
        <v>0</v>
      </c>
      <c r="X48" s="60">
        <f t="shared" si="29"/>
        <v>0</v>
      </c>
      <c r="Y48" s="60">
        <f t="shared" si="29"/>
        <v>0</v>
      </c>
      <c r="Z48" s="60">
        <f t="shared" si="29"/>
        <v>1</v>
      </c>
      <c r="AA48" s="60">
        <f t="shared" si="29"/>
        <v>2</v>
      </c>
      <c r="AB48" s="60">
        <f t="shared" si="29"/>
        <v>0</v>
      </c>
      <c r="AC48" s="60">
        <f t="shared" si="29"/>
        <v>0</v>
      </c>
      <c r="AD48" s="60">
        <f t="shared" si="29"/>
        <v>0</v>
      </c>
      <c r="AG48" s="60">
        <f t="shared" si="30"/>
        <v>0</v>
      </c>
      <c r="AH48" s="60">
        <f t="shared" si="30"/>
        <v>0</v>
      </c>
      <c r="AI48" s="60">
        <f t="shared" si="30"/>
        <v>0</v>
      </c>
      <c r="AJ48" s="60">
        <f t="shared" si="30"/>
        <v>0</v>
      </c>
      <c r="AK48" s="60">
        <f t="shared" si="30"/>
        <v>0</v>
      </c>
      <c r="AL48" s="60">
        <f t="shared" si="30"/>
        <v>0</v>
      </c>
      <c r="AM48" s="60">
        <f t="shared" si="30"/>
        <v>0</v>
      </c>
      <c r="AN48" s="60">
        <f t="shared" si="30"/>
        <v>0</v>
      </c>
      <c r="AO48" s="60">
        <f t="shared" si="30"/>
        <v>0</v>
      </c>
      <c r="AP48" s="60">
        <f t="shared" si="30"/>
        <v>0</v>
      </c>
      <c r="AQ48" s="60">
        <f t="shared" si="30"/>
        <v>0</v>
      </c>
      <c r="AR48" s="60">
        <f t="shared" si="30"/>
        <v>0</v>
      </c>
      <c r="AU48" s="60">
        <f t="shared" si="31"/>
        <v>0</v>
      </c>
      <c r="AV48" s="60">
        <f t="shared" si="31"/>
        <v>0</v>
      </c>
      <c r="AW48" s="60">
        <f t="shared" si="31"/>
        <v>0</v>
      </c>
      <c r="AX48" s="60">
        <f t="shared" si="31"/>
        <v>0</v>
      </c>
      <c r="AY48" s="60">
        <f t="shared" si="31"/>
        <v>0</v>
      </c>
      <c r="AZ48" s="60">
        <f t="shared" si="31"/>
        <v>0</v>
      </c>
      <c r="BA48" s="60">
        <f t="shared" si="31"/>
        <v>0</v>
      </c>
      <c r="BB48" s="60">
        <f t="shared" si="31"/>
        <v>0</v>
      </c>
      <c r="BC48" s="60">
        <f t="shared" si="31"/>
        <v>0</v>
      </c>
      <c r="BD48" s="60">
        <f t="shared" si="31"/>
        <v>0</v>
      </c>
      <c r="BE48" s="60">
        <f t="shared" si="31"/>
        <v>0</v>
      </c>
      <c r="BF48" s="60">
        <f t="shared" si="31"/>
        <v>0</v>
      </c>
    </row>
    <row r="49" spans="2:58" s="60" customFormat="1" x14ac:dyDescent="0.25">
      <c r="B49" s="18">
        <f t="shared" si="28"/>
        <v>45</v>
      </c>
      <c r="C49" s="71" t="str">
        <f t="shared" si="21"/>
        <v>240902_Rev_MC_45</v>
      </c>
      <c r="D49" s="68">
        <v>45537</v>
      </c>
      <c r="E49" s="69">
        <v>45535</v>
      </c>
      <c r="F49" s="69" t="s">
        <v>125</v>
      </c>
      <c r="G49" s="69" t="str">
        <f>IF(ISBLANK(F49),"",VLOOKUP(F49,'Listes des Lots'!$B$4:$G$55,6,FALSE))</f>
        <v>Meublé</v>
      </c>
      <c r="H49" s="127" t="s">
        <v>333</v>
      </c>
      <c r="I49" s="127">
        <v>20000</v>
      </c>
      <c r="J49" s="69">
        <v>45535</v>
      </c>
      <c r="K49" s="69">
        <v>45536</v>
      </c>
      <c r="L49" s="71" t="s">
        <v>90</v>
      </c>
      <c r="M49" s="18" t="str">
        <f>IF(RevenueData[[#This Row],[Commentaires /Notes  ]]="","",RevenueData[[#This Row],[Commentaires /Notes  ]])</f>
        <v/>
      </c>
      <c r="N49" s="37"/>
      <c r="R49" s="60">
        <f>RevenueData[[#This Row],[Fin Période 
(jj/mm/aa) ]]-RevenueData[[#This Row],[Début Période
((jj/mm/aa) ]]+1</f>
        <v>2</v>
      </c>
      <c r="S49" s="60">
        <f t="shared" si="29"/>
        <v>0</v>
      </c>
      <c r="T49" s="60">
        <f t="shared" si="29"/>
        <v>0</v>
      </c>
      <c r="U49" s="60">
        <f t="shared" si="29"/>
        <v>0</v>
      </c>
      <c r="V49" s="60">
        <f t="shared" si="29"/>
        <v>0</v>
      </c>
      <c r="W49" s="60">
        <f t="shared" si="29"/>
        <v>0</v>
      </c>
      <c r="X49" s="60">
        <f t="shared" si="29"/>
        <v>0</v>
      </c>
      <c r="Y49" s="60">
        <f t="shared" si="29"/>
        <v>0</v>
      </c>
      <c r="Z49" s="60">
        <f t="shared" si="29"/>
        <v>1</v>
      </c>
      <c r="AA49" s="60">
        <f t="shared" si="29"/>
        <v>1</v>
      </c>
      <c r="AB49" s="60">
        <f t="shared" si="29"/>
        <v>0</v>
      </c>
      <c r="AC49" s="60">
        <f t="shared" si="29"/>
        <v>0</v>
      </c>
      <c r="AD49" s="60">
        <f t="shared" si="29"/>
        <v>0</v>
      </c>
      <c r="AG49" s="60">
        <f t="shared" si="30"/>
        <v>0</v>
      </c>
      <c r="AH49" s="60">
        <f t="shared" si="30"/>
        <v>0</v>
      </c>
      <c r="AI49" s="60">
        <f t="shared" si="30"/>
        <v>0</v>
      </c>
      <c r="AJ49" s="60">
        <f t="shared" si="30"/>
        <v>0</v>
      </c>
      <c r="AK49" s="60">
        <f t="shared" si="30"/>
        <v>0</v>
      </c>
      <c r="AL49" s="60">
        <f t="shared" si="30"/>
        <v>0</v>
      </c>
      <c r="AM49" s="60">
        <f t="shared" si="30"/>
        <v>0</v>
      </c>
      <c r="AN49" s="60">
        <f t="shared" si="30"/>
        <v>0</v>
      </c>
      <c r="AO49" s="60">
        <f t="shared" si="30"/>
        <v>0</v>
      </c>
      <c r="AP49" s="60">
        <f t="shared" si="30"/>
        <v>0</v>
      </c>
      <c r="AQ49" s="60">
        <f t="shared" si="30"/>
        <v>0</v>
      </c>
      <c r="AR49" s="60">
        <f t="shared" si="30"/>
        <v>0</v>
      </c>
      <c r="AU49" s="60">
        <f t="shared" si="31"/>
        <v>0</v>
      </c>
      <c r="AV49" s="60">
        <f t="shared" si="31"/>
        <v>0</v>
      </c>
      <c r="AW49" s="60">
        <f t="shared" si="31"/>
        <v>0</v>
      </c>
      <c r="AX49" s="60">
        <f t="shared" si="31"/>
        <v>0</v>
      </c>
      <c r="AY49" s="60">
        <f t="shared" si="31"/>
        <v>0</v>
      </c>
      <c r="AZ49" s="60">
        <f t="shared" si="31"/>
        <v>0</v>
      </c>
      <c r="BA49" s="60">
        <f t="shared" si="31"/>
        <v>0</v>
      </c>
      <c r="BB49" s="60">
        <f t="shared" si="31"/>
        <v>0</v>
      </c>
      <c r="BC49" s="60">
        <f t="shared" si="31"/>
        <v>0</v>
      </c>
      <c r="BD49" s="60">
        <f t="shared" si="31"/>
        <v>0</v>
      </c>
      <c r="BE49" s="60">
        <f t="shared" si="31"/>
        <v>0</v>
      </c>
      <c r="BF49" s="60">
        <f t="shared" si="31"/>
        <v>0</v>
      </c>
    </row>
    <row r="50" spans="2:58" s="60" customFormat="1" x14ac:dyDescent="0.25">
      <c r="B50" s="18">
        <f t="shared" si="28"/>
        <v>46</v>
      </c>
      <c r="C50" s="71" t="str">
        <f t="shared" si="21"/>
        <v>240902_Rev_MC_46</v>
      </c>
      <c r="D50" s="68">
        <v>45537</v>
      </c>
      <c r="E50" s="69">
        <v>45536</v>
      </c>
      <c r="F50" s="69" t="s">
        <v>123</v>
      </c>
      <c r="G50" s="69" t="str">
        <f>IF(ISBLANK(F50),"",VLOOKUP(F50,'Listes des Lots'!$B$4:$G$55,6,FALSE))</f>
        <v>Meublé</v>
      </c>
      <c r="H50" s="127" t="s">
        <v>333</v>
      </c>
      <c r="I50" s="127">
        <v>15000</v>
      </c>
      <c r="J50" s="69">
        <v>45536</v>
      </c>
      <c r="K50" s="69">
        <v>45536</v>
      </c>
      <c r="L50" s="71" t="s">
        <v>90</v>
      </c>
      <c r="M50" s="18" t="str">
        <f>IF(RevenueData[[#This Row],[Commentaires /Notes  ]]="","",RevenueData[[#This Row],[Commentaires /Notes  ]])</f>
        <v/>
      </c>
      <c r="N50" s="37"/>
      <c r="R50" s="60">
        <f>RevenueData[[#This Row],[Fin Période 
(jj/mm/aa) ]]-RevenueData[[#This Row],[Début Période
((jj/mm/aa) ]]+1</f>
        <v>1</v>
      </c>
      <c r="S50" s="60">
        <f t="shared" si="29"/>
        <v>0</v>
      </c>
      <c r="T50" s="60">
        <f t="shared" si="29"/>
        <v>0</v>
      </c>
      <c r="U50" s="60">
        <f t="shared" si="29"/>
        <v>0</v>
      </c>
      <c r="V50" s="60">
        <f t="shared" si="29"/>
        <v>0</v>
      </c>
      <c r="W50" s="60">
        <f t="shared" si="29"/>
        <v>0</v>
      </c>
      <c r="X50" s="60">
        <f t="shared" si="29"/>
        <v>0</v>
      </c>
      <c r="Y50" s="60">
        <f t="shared" si="29"/>
        <v>0</v>
      </c>
      <c r="Z50" s="60">
        <f t="shared" si="29"/>
        <v>0</v>
      </c>
      <c r="AA50" s="60">
        <f t="shared" si="29"/>
        <v>1</v>
      </c>
      <c r="AB50" s="60">
        <f t="shared" si="29"/>
        <v>0</v>
      </c>
      <c r="AC50" s="60">
        <f t="shared" si="29"/>
        <v>0</v>
      </c>
      <c r="AD50" s="60">
        <f t="shared" si="29"/>
        <v>0</v>
      </c>
      <c r="AG50" s="60">
        <f t="shared" si="30"/>
        <v>0</v>
      </c>
      <c r="AH50" s="60">
        <f t="shared" si="30"/>
        <v>0</v>
      </c>
      <c r="AI50" s="60">
        <f t="shared" si="30"/>
        <v>0</v>
      </c>
      <c r="AJ50" s="60">
        <f t="shared" si="30"/>
        <v>0</v>
      </c>
      <c r="AK50" s="60">
        <f t="shared" si="30"/>
        <v>0</v>
      </c>
      <c r="AL50" s="60">
        <f t="shared" si="30"/>
        <v>0</v>
      </c>
      <c r="AM50" s="60">
        <f t="shared" si="30"/>
        <v>0</v>
      </c>
      <c r="AN50" s="60">
        <f t="shared" si="30"/>
        <v>0</v>
      </c>
      <c r="AO50" s="60">
        <f t="shared" si="30"/>
        <v>0</v>
      </c>
      <c r="AP50" s="60">
        <f t="shared" si="30"/>
        <v>0</v>
      </c>
      <c r="AQ50" s="60">
        <f t="shared" si="30"/>
        <v>0</v>
      </c>
      <c r="AR50" s="60">
        <f t="shared" si="30"/>
        <v>0</v>
      </c>
      <c r="AU50" s="60">
        <f t="shared" si="31"/>
        <v>0</v>
      </c>
      <c r="AV50" s="60">
        <f t="shared" si="31"/>
        <v>0</v>
      </c>
      <c r="AW50" s="60">
        <f t="shared" si="31"/>
        <v>0</v>
      </c>
      <c r="AX50" s="60">
        <f t="shared" si="31"/>
        <v>0</v>
      </c>
      <c r="AY50" s="60">
        <f t="shared" si="31"/>
        <v>0</v>
      </c>
      <c r="AZ50" s="60">
        <f t="shared" si="31"/>
        <v>0</v>
      </c>
      <c r="BA50" s="60">
        <f t="shared" si="31"/>
        <v>0</v>
      </c>
      <c r="BB50" s="60">
        <f t="shared" si="31"/>
        <v>0</v>
      </c>
      <c r="BC50" s="60">
        <f t="shared" si="31"/>
        <v>0</v>
      </c>
      <c r="BD50" s="60">
        <f t="shared" si="31"/>
        <v>0</v>
      </c>
      <c r="BE50" s="60">
        <f t="shared" si="31"/>
        <v>0</v>
      </c>
      <c r="BF50" s="60">
        <f t="shared" si="31"/>
        <v>0</v>
      </c>
    </row>
    <row r="51" spans="2:58" s="60" customFormat="1" x14ac:dyDescent="0.25">
      <c r="B51" s="18">
        <f t="shared" si="28"/>
        <v>47</v>
      </c>
      <c r="C51" s="71" t="str">
        <f t="shared" si="21"/>
        <v>240902_Rev_MC_47</v>
      </c>
      <c r="D51" s="68">
        <v>45537</v>
      </c>
      <c r="E51" s="69">
        <v>45537</v>
      </c>
      <c r="F51" s="69" t="s">
        <v>123</v>
      </c>
      <c r="G51" s="69" t="str">
        <f>IF(ISBLANK(F51),"",VLOOKUP(F51,'Listes des Lots'!$B$4:$G$55,6,FALSE))</f>
        <v>Meublé</v>
      </c>
      <c r="H51" s="127" t="s">
        <v>333</v>
      </c>
      <c r="I51" s="127">
        <v>15000</v>
      </c>
      <c r="J51" s="69">
        <v>45537</v>
      </c>
      <c r="K51" s="69">
        <v>45537</v>
      </c>
      <c r="L51" s="71" t="s">
        <v>90</v>
      </c>
      <c r="M51" s="18" t="str">
        <f>IF(RevenueData[[#This Row],[Commentaires /Notes  ]]="","",RevenueData[[#This Row],[Commentaires /Notes  ]])</f>
        <v/>
      </c>
      <c r="N51" s="37"/>
      <c r="R51" s="60">
        <f>RevenueData[[#This Row],[Fin Période 
(jj/mm/aa) ]]-RevenueData[[#This Row],[Début Période
((jj/mm/aa) ]]+1</f>
        <v>1</v>
      </c>
      <c r="S51" s="60">
        <f t="shared" si="29"/>
        <v>0</v>
      </c>
      <c r="T51" s="60">
        <f t="shared" si="29"/>
        <v>0</v>
      </c>
      <c r="U51" s="60">
        <f t="shared" si="29"/>
        <v>0</v>
      </c>
      <c r="V51" s="60">
        <f t="shared" si="29"/>
        <v>0</v>
      </c>
      <c r="W51" s="60">
        <f t="shared" si="29"/>
        <v>0</v>
      </c>
      <c r="X51" s="60">
        <f t="shared" si="29"/>
        <v>0</v>
      </c>
      <c r="Y51" s="60">
        <f t="shared" si="29"/>
        <v>0</v>
      </c>
      <c r="Z51" s="60">
        <f t="shared" si="29"/>
        <v>0</v>
      </c>
      <c r="AA51" s="60">
        <f t="shared" si="29"/>
        <v>1</v>
      </c>
      <c r="AB51" s="60">
        <f t="shared" si="29"/>
        <v>0</v>
      </c>
      <c r="AC51" s="60">
        <f t="shared" si="29"/>
        <v>0</v>
      </c>
      <c r="AD51" s="60">
        <f t="shared" si="29"/>
        <v>0</v>
      </c>
      <c r="AG51" s="60">
        <f t="shared" si="30"/>
        <v>0</v>
      </c>
      <c r="AH51" s="60">
        <f t="shared" si="30"/>
        <v>0</v>
      </c>
      <c r="AI51" s="60">
        <f t="shared" si="30"/>
        <v>0</v>
      </c>
      <c r="AJ51" s="60">
        <f t="shared" si="30"/>
        <v>0</v>
      </c>
      <c r="AK51" s="60">
        <f t="shared" si="30"/>
        <v>0</v>
      </c>
      <c r="AL51" s="60">
        <f t="shared" si="30"/>
        <v>0</v>
      </c>
      <c r="AM51" s="60">
        <f t="shared" si="30"/>
        <v>0</v>
      </c>
      <c r="AN51" s="60">
        <f t="shared" si="30"/>
        <v>0</v>
      </c>
      <c r="AO51" s="60">
        <f t="shared" si="30"/>
        <v>0</v>
      </c>
      <c r="AP51" s="60">
        <f t="shared" si="30"/>
        <v>0</v>
      </c>
      <c r="AQ51" s="60">
        <f t="shared" si="30"/>
        <v>0</v>
      </c>
      <c r="AR51" s="60">
        <f t="shared" si="30"/>
        <v>0</v>
      </c>
      <c r="AU51" s="60">
        <f t="shared" si="31"/>
        <v>0</v>
      </c>
      <c r="AV51" s="60">
        <f t="shared" si="31"/>
        <v>0</v>
      </c>
      <c r="AW51" s="60">
        <f t="shared" si="31"/>
        <v>0</v>
      </c>
      <c r="AX51" s="60">
        <f t="shared" si="31"/>
        <v>0</v>
      </c>
      <c r="AY51" s="60">
        <f t="shared" si="31"/>
        <v>0</v>
      </c>
      <c r="AZ51" s="60">
        <f t="shared" si="31"/>
        <v>0</v>
      </c>
      <c r="BA51" s="60">
        <f t="shared" si="31"/>
        <v>0</v>
      </c>
      <c r="BB51" s="60">
        <f t="shared" si="31"/>
        <v>0</v>
      </c>
      <c r="BC51" s="60">
        <f t="shared" si="31"/>
        <v>0</v>
      </c>
      <c r="BD51" s="60">
        <f t="shared" si="31"/>
        <v>0</v>
      </c>
      <c r="BE51" s="60">
        <f t="shared" si="31"/>
        <v>0</v>
      </c>
      <c r="BF51" s="60">
        <f t="shared" si="31"/>
        <v>0</v>
      </c>
    </row>
    <row r="52" spans="2:58" s="60" customFormat="1" x14ac:dyDescent="0.25">
      <c r="B52" s="18">
        <f t="shared" si="28"/>
        <v>48</v>
      </c>
      <c r="C52" s="71" t="str">
        <f t="shared" si="21"/>
        <v>240904_Rev_MC_48</v>
      </c>
      <c r="D52" s="68">
        <v>45539</v>
      </c>
      <c r="E52" s="69">
        <v>45539</v>
      </c>
      <c r="F52" s="69" t="s">
        <v>131</v>
      </c>
      <c r="G52" s="69" t="str">
        <f>IF(ISBLANK(F52),"",VLOOKUP(F52,'Listes des Lots'!$B$4:$G$55,6,FALSE))</f>
        <v>Location</v>
      </c>
      <c r="H52" s="127" t="s">
        <v>333</v>
      </c>
      <c r="I52" s="127">
        <v>400000</v>
      </c>
      <c r="J52" s="69">
        <v>45536</v>
      </c>
      <c r="K52" s="69">
        <v>45565</v>
      </c>
      <c r="L52" s="71" t="s">
        <v>25</v>
      </c>
      <c r="M52" s="18" t="str">
        <f>IF(RevenueData[[#This Row],[Commentaires /Notes  ]]="","",RevenueData[[#This Row],[Commentaires /Notes  ]])</f>
        <v/>
      </c>
      <c r="N52" s="37"/>
      <c r="R52" s="60">
        <f>RevenueData[[#This Row],[Fin Période 
(jj/mm/aa) ]]-RevenueData[[#This Row],[Début Période
((jj/mm/aa) ]]+1</f>
        <v>30</v>
      </c>
      <c r="S52" s="60">
        <f t="shared" si="29"/>
        <v>0</v>
      </c>
      <c r="T52" s="60">
        <f t="shared" si="29"/>
        <v>0</v>
      </c>
      <c r="U52" s="60">
        <f t="shared" si="29"/>
        <v>0</v>
      </c>
      <c r="V52" s="60">
        <f t="shared" si="29"/>
        <v>0</v>
      </c>
      <c r="W52" s="60">
        <f t="shared" si="29"/>
        <v>0</v>
      </c>
      <c r="X52" s="60">
        <f t="shared" si="29"/>
        <v>0</v>
      </c>
      <c r="Y52" s="60">
        <f t="shared" si="29"/>
        <v>0</v>
      </c>
      <c r="Z52" s="60">
        <f t="shared" si="29"/>
        <v>0</v>
      </c>
      <c r="AA52" s="60">
        <f t="shared" si="29"/>
        <v>30</v>
      </c>
      <c r="AB52" s="60">
        <f t="shared" si="29"/>
        <v>0</v>
      </c>
      <c r="AC52" s="60">
        <f t="shared" si="29"/>
        <v>0</v>
      </c>
      <c r="AD52" s="60">
        <f t="shared" si="29"/>
        <v>0</v>
      </c>
      <c r="AG52" s="60">
        <f t="shared" si="30"/>
        <v>0</v>
      </c>
      <c r="AH52" s="60">
        <f t="shared" si="30"/>
        <v>0</v>
      </c>
      <c r="AI52" s="60">
        <f t="shared" si="30"/>
        <v>0</v>
      </c>
      <c r="AJ52" s="60">
        <f t="shared" si="30"/>
        <v>0</v>
      </c>
      <c r="AK52" s="60">
        <f t="shared" si="30"/>
        <v>0</v>
      </c>
      <c r="AL52" s="60">
        <f t="shared" si="30"/>
        <v>0</v>
      </c>
      <c r="AM52" s="60">
        <f t="shared" si="30"/>
        <v>0</v>
      </c>
      <c r="AN52" s="60">
        <f t="shared" si="30"/>
        <v>0</v>
      </c>
      <c r="AO52" s="60">
        <f t="shared" si="30"/>
        <v>0</v>
      </c>
      <c r="AP52" s="60">
        <f t="shared" si="30"/>
        <v>0</v>
      </c>
      <c r="AQ52" s="60">
        <f t="shared" si="30"/>
        <v>0</v>
      </c>
      <c r="AR52" s="60">
        <f t="shared" si="30"/>
        <v>0</v>
      </c>
      <c r="AU52" s="60">
        <f t="shared" si="31"/>
        <v>0</v>
      </c>
      <c r="AV52" s="60">
        <f t="shared" si="31"/>
        <v>0</v>
      </c>
      <c r="AW52" s="60">
        <f t="shared" si="31"/>
        <v>0</v>
      </c>
      <c r="AX52" s="60">
        <f t="shared" si="31"/>
        <v>0</v>
      </c>
      <c r="AY52" s="60">
        <f t="shared" si="31"/>
        <v>0</v>
      </c>
      <c r="AZ52" s="60">
        <f t="shared" si="31"/>
        <v>0</v>
      </c>
      <c r="BA52" s="60">
        <f t="shared" si="31"/>
        <v>0</v>
      </c>
      <c r="BB52" s="60">
        <f t="shared" si="31"/>
        <v>0</v>
      </c>
      <c r="BC52" s="60">
        <f t="shared" si="31"/>
        <v>0</v>
      </c>
      <c r="BD52" s="60">
        <f t="shared" si="31"/>
        <v>0</v>
      </c>
      <c r="BE52" s="60">
        <f t="shared" si="31"/>
        <v>0</v>
      </c>
      <c r="BF52" s="60">
        <f t="shared" si="31"/>
        <v>0</v>
      </c>
    </row>
    <row r="53" spans="2:58" s="60" customFormat="1" x14ac:dyDescent="0.25">
      <c r="B53" s="18">
        <f t="shared" si="28"/>
        <v>49</v>
      </c>
      <c r="C53" s="71" t="str">
        <f t="shared" si="21"/>
        <v>240904_Rev_MC_49</v>
      </c>
      <c r="D53" s="68">
        <v>45539</v>
      </c>
      <c r="E53" s="69">
        <v>45539</v>
      </c>
      <c r="F53" s="69" t="s">
        <v>123</v>
      </c>
      <c r="G53" s="69" t="str">
        <f>IF(ISBLANK(F53),"",VLOOKUP(F53,'Listes des Lots'!$B$4:$G$55,6,FALSE))</f>
        <v>Meublé</v>
      </c>
      <c r="H53" s="127" t="s">
        <v>333</v>
      </c>
      <c r="I53" s="127">
        <v>20000</v>
      </c>
      <c r="J53" s="69">
        <v>45539</v>
      </c>
      <c r="K53" s="69">
        <v>45540</v>
      </c>
      <c r="L53" s="71" t="s">
        <v>90</v>
      </c>
      <c r="M53" s="18" t="str">
        <f>IF(RevenueData[[#This Row],[Commentaires /Notes  ]]="","",RevenueData[[#This Row],[Commentaires /Notes  ]])</f>
        <v/>
      </c>
      <c r="N53" s="37"/>
      <c r="R53" s="60">
        <f>RevenueData[[#This Row],[Fin Période 
(jj/mm/aa) ]]-RevenueData[[#This Row],[Début Période
((jj/mm/aa) ]]+1</f>
        <v>2</v>
      </c>
      <c r="S53" s="60">
        <f t="shared" si="29"/>
        <v>0</v>
      </c>
      <c r="T53" s="60">
        <f t="shared" si="29"/>
        <v>0</v>
      </c>
      <c r="U53" s="60">
        <f t="shared" si="29"/>
        <v>0</v>
      </c>
      <c r="V53" s="60">
        <f t="shared" si="29"/>
        <v>0</v>
      </c>
      <c r="W53" s="60">
        <f t="shared" si="29"/>
        <v>0</v>
      </c>
      <c r="X53" s="60">
        <f t="shared" si="29"/>
        <v>0</v>
      </c>
      <c r="Y53" s="60">
        <f t="shared" si="29"/>
        <v>0</v>
      </c>
      <c r="Z53" s="60">
        <f t="shared" si="29"/>
        <v>0</v>
      </c>
      <c r="AA53" s="60">
        <f t="shared" si="29"/>
        <v>2</v>
      </c>
      <c r="AB53" s="60">
        <f t="shared" si="29"/>
        <v>0</v>
      </c>
      <c r="AC53" s="60">
        <f t="shared" si="29"/>
        <v>0</v>
      </c>
      <c r="AD53" s="60">
        <f t="shared" si="29"/>
        <v>0</v>
      </c>
      <c r="AG53" s="60">
        <f t="shared" si="30"/>
        <v>0</v>
      </c>
      <c r="AH53" s="60">
        <f t="shared" si="30"/>
        <v>0</v>
      </c>
      <c r="AI53" s="60">
        <f t="shared" si="30"/>
        <v>0</v>
      </c>
      <c r="AJ53" s="60">
        <f t="shared" si="30"/>
        <v>0</v>
      </c>
      <c r="AK53" s="60">
        <f t="shared" si="30"/>
        <v>0</v>
      </c>
      <c r="AL53" s="60">
        <f t="shared" si="30"/>
        <v>0</v>
      </c>
      <c r="AM53" s="60">
        <f t="shared" si="30"/>
        <v>0</v>
      </c>
      <c r="AN53" s="60">
        <f t="shared" si="30"/>
        <v>0</v>
      </c>
      <c r="AO53" s="60">
        <f t="shared" si="30"/>
        <v>0</v>
      </c>
      <c r="AP53" s="60">
        <f t="shared" si="30"/>
        <v>0</v>
      </c>
      <c r="AQ53" s="60">
        <f t="shared" si="30"/>
        <v>0</v>
      </c>
      <c r="AR53" s="60">
        <f t="shared" si="30"/>
        <v>0</v>
      </c>
      <c r="AU53" s="60">
        <f t="shared" si="31"/>
        <v>0</v>
      </c>
      <c r="AV53" s="60">
        <f t="shared" si="31"/>
        <v>0</v>
      </c>
      <c r="AW53" s="60">
        <f t="shared" si="31"/>
        <v>0</v>
      </c>
      <c r="AX53" s="60">
        <f t="shared" si="31"/>
        <v>0</v>
      </c>
      <c r="AY53" s="60">
        <f t="shared" si="31"/>
        <v>0</v>
      </c>
      <c r="AZ53" s="60">
        <f t="shared" si="31"/>
        <v>0</v>
      </c>
      <c r="BA53" s="60">
        <f t="shared" si="31"/>
        <v>0</v>
      </c>
      <c r="BB53" s="60">
        <f t="shared" si="31"/>
        <v>0</v>
      </c>
      <c r="BC53" s="60">
        <f t="shared" si="31"/>
        <v>0</v>
      </c>
      <c r="BD53" s="60">
        <f t="shared" si="31"/>
        <v>0</v>
      </c>
      <c r="BE53" s="60">
        <f t="shared" si="31"/>
        <v>0</v>
      </c>
      <c r="BF53" s="60">
        <f t="shared" si="31"/>
        <v>0</v>
      </c>
    </row>
    <row r="54" spans="2:58" s="60" customFormat="1" x14ac:dyDescent="0.25">
      <c r="B54" s="18">
        <f t="shared" si="28"/>
        <v>50</v>
      </c>
      <c r="C54" s="71" t="str">
        <f t="shared" si="21"/>
        <v>240905_Rev_MC_50</v>
      </c>
      <c r="D54" s="68">
        <v>45540</v>
      </c>
      <c r="E54" s="69">
        <v>45539</v>
      </c>
      <c r="F54" s="69" t="s">
        <v>117</v>
      </c>
      <c r="G54" s="69" t="str">
        <f>IF(ISBLANK(F54),"",VLOOKUP(F54,'Listes des Lots'!$B$4:$G$55,6,FALSE))</f>
        <v>Meublé</v>
      </c>
      <c r="H54" s="127" t="s">
        <v>333</v>
      </c>
      <c r="I54" s="127">
        <v>25000</v>
      </c>
      <c r="J54" s="69">
        <v>45539</v>
      </c>
      <c r="K54" s="69">
        <v>45540</v>
      </c>
      <c r="L54" s="71" t="s">
        <v>90</v>
      </c>
      <c r="M54" s="18" t="str">
        <f>IF(RevenueData[[#This Row],[Commentaires /Notes  ]]="","",RevenueData[[#This Row],[Commentaires /Notes  ]])</f>
        <v/>
      </c>
      <c r="N54" s="37"/>
      <c r="R54" s="60">
        <f>RevenueData[[#This Row],[Fin Période 
(jj/mm/aa) ]]-RevenueData[[#This Row],[Début Période
((jj/mm/aa) ]]+1</f>
        <v>2</v>
      </c>
      <c r="S54" s="60">
        <f t="shared" si="29"/>
        <v>0</v>
      </c>
      <c r="T54" s="60">
        <f t="shared" si="29"/>
        <v>0</v>
      </c>
      <c r="U54" s="60">
        <f t="shared" si="29"/>
        <v>0</v>
      </c>
      <c r="V54" s="60">
        <f t="shared" si="29"/>
        <v>0</v>
      </c>
      <c r="W54" s="60">
        <f t="shared" si="29"/>
        <v>0</v>
      </c>
      <c r="X54" s="60">
        <f t="shared" si="29"/>
        <v>0</v>
      </c>
      <c r="Y54" s="60">
        <f t="shared" si="29"/>
        <v>0</v>
      </c>
      <c r="Z54" s="60">
        <f t="shared" si="29"/>
        <v>0</v>
      </c>
      <c r="AA54" s="60">
        <f t="shared" si="29"/>
        <v>2</v>
      </c>
      <c r="AB54" s="60">
        <f t="shared" si="29"/>
        <v>0</v>
      </c>
      <c r="AC54" s="60">
        <f t="shared" si="29"/>
        <v>0</v>
      </c>
      <c r="AD54" s="60">
        <f t="shared" si="29"/>
        <v>0</v>
      </c>
      <c r="AG54" s="60">
        <f t="shared" si="30"/>
        <v>0</v>
      </c>
      <c r="AH54" s="60">
        <f t="shared" si="30"/>
        <v>0</v>
      </c>
      <c r="AI54" s="60">
        <f t="shared" si="30"/>
        <v>0</v>
      </c>
      <c r="AJ54" s="60">
        <f t="shared" si="30"/>
        <v>0</v>
      </c>
      <c r="AK54" s="60">
        <f t="shared" si="30"/>
        <v>0</v>
      </c>
      <c r="AL54" s="60">
        <f t="shared" si="30"/>
        <v>0</v>
      </c>
      <c r="AM54" s="60">
        <f t="shared" si="30"/>
        <v>0</v>
      </c>
      <c r="AN54" s="60">
        <f t="shared" si="30"/>
        <v>0</v>
      </c>
      <c r="AO54" s="60">
        <f t="shared" si="30"/>
        <v>0</v>
      </c>
      <c r="AP54" s="60">
        <f t="shared" si="30"/>
        <v>0</v>
      </c>
      <c r="AQ54" s="60">
        <f t="shared" si="30"/>
        <v>0</v>
      </c>
      <c r="AR54" s="60">
        <f t="shared" si="30"/>
        <v>0</v>
      </c>
      <c r="AU54" s="60">
        <f t="shared" si="31"/>
        <v>0</v>
      </c>
      <c r="AV54" s="60">
        <f t="shared" si="31"/>
        <v>0</v>
      </c>
      <c r="AW54" s="60">
        <f t="shared" si="31"/>
        <v>0</v>
      </c>
      <c r="AX54" s="60">
        <f t="shared" si="31"/>
        <v>0</v>
      </c>
      <c r="AY54" s="60">
        <f t="shared" si="31"/>
        <v>0</v>
      </c>
      <c r="AZ54" s="60">
        <f t="shared" si="31"/>
        <v>0</v>
      </c>
      <c r="BA54" s="60">
        <f t="shared" si="31"/>
        <v>0</v>
      </c>
      <c r="BB54" s="60">
        <f t="shared" si="31"/>
        <v>0</v>
      </c>
      <c r="BC54" s="60">
        <f t="shared" si="31"/>
        <v>0</v>
      </c>
      <c r="BD54" s="60">
        <f t="shared" si="31"/>
        <v>0</v>
      </c>
      <c r="BE54" s="60">
        <f t="shared" si="31"/>
        <v>0</v>
      </c>
      <c r="BF54" s="60">
        <f t="shared" si="31"/>
        <v>0</v>
      </c>
    </row>
    <row r="55" spans="2:58" s="60" customFormat="1" x14ac:dyDescent="0.25">
      <c r="B55" s="18">
        <f t="shared" si="28"/>
        <v>51</v>
      </c>
      <c r="C55" s="71" t="str">
        <f t="shared" si="21"/>
        <v>240905_Rev_MC_51</v>
      </c>
      <c r="D55" s="68">
        <v>45540</v>
      </c>
      <c r="E55" s="69">
        <v>45539</v>
      </c>
      <c r="F55" s="69" t="s">
        <v>125</v>
      </c>
      <c r="G55" s="69" t="str">
        <f>IF(ISBLANK(F55),"",VLOOKUP(F55,'Listes des Lots'!$B$4:$G$55,6,FALSE))</f>
        <v>Meublé</v>
      </c>
      <c r="H55" s="127" t="s">
        <v>333</v>
      </c>
      <c r="I55" s="127">
        <v>20000</v>
      </c>
      <c r="J55" s="69">
        <v>45539</v>
      </c>
      <c r="K55" s="69">
        <v>45540</v>
      </c>
      <c r="L55" s="71" t="s">
        <v>90</v>
      </c>
      <c r="M55" s="18" t="str">
        <f>IF(RevenueData[[#This Row],[Commentaires /Notes  ]]="","",RevenueData[[#This Row],[Commentaires /Notes  ]])</f>
        <v/>
      </c>
      <c r="N55" s="37"/>
      <c r="R55" s="60">
        <f>RevenueData[[#This Row],[Fin Période 
(jj/mm/aa) ]]-RevenueData[[#This Row],[Début Période
((jj/mm/aa) ]]+1</f>
        <v>2</v>
      </c>
      <c r="S55" s="60">
        <f t="shared" si="29"/>
        <v>0</v>
      </c>
      <c r="T55" s="60">
        <f t="shared" si="29"/>
        <v>0</v>
      </c>
      <c r="U55" s="60">
        <f t="shared" si="29"/>
        <v>0</v>
      </c>
      <c r="V55" s="60">
        <f t="shared" si="29"/>
        <v>0</v>
      </c>
      <c r="W55" s="60">
        <f t="shared" si="29"/>
        <v>0</v>
      </c>
      <c r="X55" s="60">
        <f t="shared" si="29"/>
        <v>0</v>
      </c>
      <c r="Y55" s="60">
        <f t="shared" si="29"/>
        <v>0</v>
      </c>
      <c r="Z55" s="60">
        <f t="shared" si="29"/>
        <v>0</v>
      </c>
      <c r="AA55" s="60">
        <f t="shared" si="29"/>
        <v>2</v>
      </c>
      <c r="AB55" s="60">
        <f t="shared" si="29"/>
        <v>0</v>
      </c>
      <c r="AC55" s="60">
        <f t="shared" si="29"/>
        <v>0</v>
      </c>
      <c r="AD55" s="60">
        <f t="shared" si="29"/>
        <v>0</v>
      </c>
      <c r="AG55" s="60">
        <f t="shared" si="30"/>
        <v>0</v>
      </c>
      <c r="AH55" s="60">
        <f t="shared" si="30"/>
        <v>0</v>
      </c>
      <c r="AI55" s="60">
        <f t="shared" si="30"/>
        <v>0</v>
      </c>
      <c r="AJ55" s="60">
        <f t="shared" si="30"/>
        <v>0</v>
      </c>
      <c r="AK55" s="60">
        <f t="shared" si="30"/>
        <v>0</v>
      </c>
      <c r="AL55" s="60">
        <f t="shared" si="30"/>
        <v>0</v>
      </c>
      <c r="AM55" s="60">
        <f t="shared" si="30"/>
        <v>0</v>
      </c>
      <c r="AN55" s="60">
        <f t="shared" si="30"/>
        <v>0</v>
      </c>
      <c r="AO55" s="60">
        <f t="shared" si="30"/>
        <v>0</v>
      </c>
      <c r="AP55" s="60">
        <f t="shared" si="30"/>
        <v>0</v>
      </c>
      <c r="AQ55" s="60">
        <f t="shared" si="30"/>
        <v>0</v>
      </c>
      <c r="AR55" s="60">
        <f t="shared" si="30"/>
        <v>0</v>
      </c>
      <c r="AU55" s="60">
        <f t="shared" si="31"/>
        <v>0</v>
      </c>
      <c r="AV55" s="60">
        <f t="shared" si="31"/>
        <v>0</v>
      </c>
      <c r="AW55" s="60">
        <f t="shared" si="31"/>
        <v>0</v>
      </c>
      <c r="AX55" s="60">
        <f t="shared" si="31"/>
        <v>0</v>
      </c>
      <c r="AY55" s="60">
        <f t="shared" si="31"/>
        <v>0</v>
      </c>
      <c r="AZ55" s="60">
        <f t="shared" si="31"/>
        <v>0</v>
      </c>
      <c r="BA55" s="60">
        <f t="shared" si="31"/>
        <v>0</v>
      </c>
      <c r="BB55" s="60">
        <f t="shared" si="31"/>
        <v>0</v>
      </c>
      <c r="BC55" s="60">
        <f t="shared" si="31"/>
        <v>0</v>
      </c>
      <c r="BD55" s="60">
        <f t="shared" si="31"/>
        <v>0</v>
      </c>
      <c r="BE55" s="60">
        <f t="shared" si="31"/>
        <v>0</v>
      </c>
      <c r="BF55" s="60">
        <f t="shared" si="31"/>
        <v>0</v>
      </c>
    </row>
    <row r="56" spans="2:58" s="60" customFormat="1" x14ac:dyDescent="0.25">
      <c r="B56" s="18">
        <f t="shared" si="28"/>
        <v>52</v>
      </c>
      <c r="C56" s="71" t="str">
        <f t="shared" si="21"/>
        <v>240905_Rev_MC_52</v>
      </c>
      <c r="D56" s="68">
        <v>45540</v>
      </c>
      <c r="E56" s="69">
        <v>45540</v>
      </c>
      <c r="F56" s="69" t="s">
        <v>134</v>
      </c>
      <c r="G56" s="69" t="e">
        <f>IF(ISBLANK(F56),"",VLOOKUP(F56,'Listes des Lots'!$B$4:$G$55,6,FALSE))</f>
        <v>#N/A</v>
      </c>
      <c r="H56" s="127" t="s">
        <v>333</v>
      </c>
      <c r="I56" s="127">
        <v>45000</v>
      </c>
      <c r="J56" s="69">
        <v>45536</v>
      </c>
      <c r="K56" s="69">
        <v>45565</v>
      </c>
      <c r="L56" s="71" t="s">
        <v>90</v>
      </c>
      <c r="M56" s="18" t="str">
        <f>IF(RevenueData[[#This Row],[Commentaires /Notes  ]]="","",RevenueData[[#This Row],[Commentaires /Notes  ]])</f>
        <v/>
      </c>
      <c r="N56" s="37"/>
      <c r="R56" s="60">
        <f>RevenueData[[#This Row],[Fin Période 
(jj/mm/aa) ]]-RevenueData[[#This Row],[Début Période
((jj/mm/aa) ]]+1</f>
        <v>30</v>
      </c>
      <c r="S56" s="60">
        <f t="shared" si="29"/>
        <v>0</v>
      </c>
      <c r="T56" s="60">
        <f t="shared" si="29"/>
        <v>0</v>
      </c>
      <c r="U56" s="60">
        <f t="shared" si="29"/>
        <v>0</v>
      </c>
      <c r="V56" s="60">
        <f t="shared" si="29"/>
        <v>0</v>
      </c>
      <c r="W56" s="60">
        <f t="shared" si="29"/>
        <v>0</v>
      </c>
      <c r="X56" s="60">
        <f t="shared" si="29"/>
        <v>0</v>
      </c>
      <c r="Y56" s="60">
        <f t="shared" si="29"/>
        <v>0</v>
      </c>
      <c r="Z56" s="60">
        <f t="shared" si="29"/>
        <v>0</v>
      </c>
      <c r="AA56" s="60">
        <f t="shared" si="29"/>
        <v>30</v>
      </c>
      <c r="AB56" s="60">
        <f t="shared" si="29"/>
        <v>0</v>
      </c>
      <c r="AC56" s="60">
        <f t="shared" si="29"/>
        <v>0</v>
      </c>
      <c r="AD56" s="60">
        <f t="shared" si="29"/>
        <v>0</v>
      </c>
      <c r="AG56" s="60">
        <f t="shared" si="30"/>
        <v>0</v>
      </c>
      <c r="AH56" s="60">
        <f t="shared" si="30"/>
        <v>0</v>
      </c>
      <c r="AI56" s="60">
        <f t="shared" si="30"/>
        <v>0</v>
      </c>
      <c r="AJ56" s="60">
        <f t="shared" si="30"/>
        <v>0</v>
      </c>
      <c r="AK56" s="60">
        <f t="shared" si="30"/>
        <v>0</v>
      </c>
      <c r="AL56" s="60">
        <f t="shared" si="30"/>
        <v>0</v>
      </c>
      <c r="AM56" s="60">
        <f t="shared" si="30"/>
        <v>0</v>
      </c>
      <c r="AN56" s="60">
        <f t="shared" si="30"/>
        <v>0</v>
      </c>
      <c r="AO56" s="60">
        <f t="shared" si="30"/>
        <v>0</v>
      </c>
      <c r="AP56" s="60">
        <f t="shared" si="30"/>
        <v>0</v>
      </c>
      <c r="AQ56" s="60">
        <f t="shared" si="30"/>
        <v>0</v>
      </c>
      <c r="AR56" s="60">
        <f t="shared" si="30"/>
        <v>0</v>
      </c>
      <c r="AU56" s="60">
        <f t="shared" si="31"/>
        <v>0</v>
      </c>
      <c r="AV56" s="60">
        <f t="shared" si="31"/>
        <v>0</v>
      </c>
      <c r="AW56" s="60">
        <f t="shared" si="31"/>
        <v>0</v>
      </c>
      <c r="AX56" s="60">
        <f t="shared" si="31"/>
        <v>0</v>
      </c>
      <c r="AY56" s="60">
        <f t="shared" si="31"/>
        <v>0</v>
      </c>
      <c r="AZ56" s="60">
        <f t="shared" si="31"/>
        <v>0</v>
      </c>
      <c r="BA56" s="60">
        <f t="shared" si="31"/>
        <v>0</v>
      </c>
      <c r="BB56" s="60">
        <f t="shared" si="31"/>
        <v>0</v>
      </c>
      <c r="BC56" s="60">
        <f t="shared" si="31"/>
        <v>0</v>
      </c>
      <c r="BD56" s="60">
        <f t="shared" si="31"/>
        <v>0</v>
      </c>
      <c r="BE56" s="60">
        <f t="shared" si="31"/>
        <v>0</v>
      </c>
      <c r="BF56" s="60">
        <f t="shared" si="31"/>
        <v>0</v>
      </c>
    </row>
    <row r="57" spans="2:58" s="60" customFormat="1" x14ac:dyDescent="0.25">
      <c r="B57" s="18">
        <f t="shared" si="28"/>
        <v>53</v>
      </c>
      <c r="C57" s="71" t="str">
        <f t="shared" si="21"/>
        <v>240906_Rev_MC_53</v>
      </c>
      <c r="D57" s="68">
        <v>45541</v>
      </c>
      <c r="E57" s="69">
        <v>45541</v>
      </c>
      <c r="F57" s="69" t="s">
        <v>127</v>
      </c>
      <c r="G57" s="69" t="str">
        <f>IF(ISBLANK(F57),"",VLOOKUP(F57,'Listes des Lots'!$B$4:$G$55,6,FALSE))</f>
        <v>Location</v>
      </c>
      <c r="H57" s="127" t="s">
        <v>333</v>
      </c>
      <c r="I57" s="127">
        <v>350000</v>
      </c>
      <c r="J57" s="69">
        <v>45536</v>
      </c>
      <c r="K57" s="69">
        <v>45565</v>
      </c>
      <c r="L57" s="71" t="s">
        <v>25</v>
      </c>
      <c r="M57" s="18" t="str">
        <f>IF(RevenueData[[#This Row],[Commentaires /Notes  ]]="","",RevenueData[[#This Row],[Commentaires /Notes  ]])</f>
        <v/>
      </c>
      <c r="N57" s="37"/>
      <c r="R57" s="60">
        <f>RevenueData[[#This Row],[Fin Période 
(jj/mm/aa) ]]-RevenueData[[#This Row],[Début Période
((jj/mm/aa) ]]+1</f>
        <v>30</v>
      </c>
      <c r="S57" s="60">
        <f t="shared" si="29"/>
        <v>0</v>
      </c>
      <c r="T57" s="60">
        <f t="shared" si="29"/>
        <v>0</v>
      </c>
      <c r="U57" s="60">
        <f t="shared" si="29"/>
        <v>0</v>
      </c>
      <c r="V57" s="60">
        <f t="shared" si="29"/>
        <v>0</v>
      </c>
      <c r="W57" s="60">
        <f t="shared" si="29"/>
        <v>0</v>
      </c>
      <c r="X57" s="60">
        <f t="shared" si="29"/>
        <v>0</v>
      </c>
      <c r="Y57" s="60">
        <f t="shared" si="29"/>
        <v>0</v>
      </c>
      <c r="Z57" s="60">
        <f t="shared" si="29"/>
        <v>0</v>
      </c>
      <c r="AA57" s="60">
        <f t="shared" si="29"/>
        <v>30</v>
      </c>
      <c r="AB57" s="60">
        <f t="shared" si="29"/>
        <v>0</v>
      </c>
      <c r="AC57" s="60">
        <f t="shared" si="29"/>
        <v>0</v>
      </c>
      <c r="AD57" s="60">
        <f t="shared" si="29"/>
        <v>0</v>
      </c>
      <c r="AG57" s="60">
        <f t="shared" si="30"/>
        <v>0</v>
      </c>
      <c r="AH57" s="60">
        <f t="shared" si="30"/>
        <v>0</v>
      </c>
      <c r="AI57" s="60">
        <f t="shared" si="30"/>
        <v>0</v>
      </c>
      <c r="AJ57" s="60">
        <f t="shared" si="30"/>
        <v>0</v>
      </c>
      <c r="AK57" s="60">
        <f t="shared" si="30"/>
        <v>0</v>
      </c>
      <c r="AL57" s="60">
        <f t="shared" si="30"/>
        <v>0</v>
      </c>
      <c r="AM57" s="60">
        <f t="shared" si="30"/>
        <v>0</v>
      </c>
      <c r="AN57" s="60">
        <f t="shared" si="30"/>
        <v>0</v>
      </c>
      <c r="AO57" s="60">
        <f t="shared" si="30"/>
        <v>0</v>
      </c>
      <c r="AP57" s="60">
        <f t="shared" si="30"/>
        <v>0</v>
      </c>
      <c r="AQ57" s="60">
        <f t="shared" si="30"/>
        <v>0</v>
      </c>
      <c r="AR57" s="60">
        <f t="shared" si="30"/>
        <v>0</v>
      </c>
      <c r="AU57" s="60">
        <f t="shared" si="31"/>
        <v>0</v>
      </c>
      <c r="AV57" s="60">
        <f t="shared" si="31"/>
        <v>0</v>
      </c>
      <c r="AW57" s="60">
        <f t="shared" si="31"/>
        <v>0</v>
      </c>
      <c r="AX57" s="60">
        <f t="shared" si="31"/>
        <v>0</v>
      </c>
      <c r="AY57" s="60">
        <f t="shared" si="31"/>
        <v>0</v>
      </c>
      <c r="AZ57" s="60">
        <f t="shared" si="31"/>
        <v>0</v>
      </c>
      <c r="BA57" s="60">
        <f t="shared" si="31"/>
        <v>0</v>
      </c>
      <c r="BB57" s="60">
        <f t="shared" si="31"/>
        <v>0</v>
      </c>
      <c r="BC57" s="60">
        <f t="shared" si="31"/>
        <v>0</v>
      </c>
      <c r="BD57" s="60">
        <f t="shared" si="31"/>
        <v>0</v>
      </c>
      <c r="BE57" s="60">
        <f t="shared" si="31"/>
        <v>0</v>
      </c>
      <c r="BF57" s="60">
        <f t="shared" si="31"/>
        <v>0</v>
      </c>
    </row>
    <row r="58" spans="2:58" s="60" customFormat="1" x14ac:dyDescent="0.25">
      <c r="B58" s="18">
        <f t="shared" si="28"/>
        <v>54</v>
      </c>
      <c r="C58" s="71" t="str">
        <f t="shared" si="21"/>
        <v>240906_Rev_MC_54</v>
      </c>
      <c r="D58" s="68">
        <v>45541</v>
      </c>
      <c r="E58" s="69">
        <v>45541</v>
      </c>
      <c r="F58" s="69" t="s">
        <v>125</v>
      </c>
      <c r="G58" s="69" t="str">
        <f>IF(ISBLANK(F58),"",VLOOKUP(F58,'Listes des Lots'!$B$4:$G$55,6,FALSE))</f>
        <v>Meublé</v>
      </c>
      <c r="H58" s="127" t="s">
        <v>333</v>
      </c>
      <c r="I58" s="127">
        <v>20000</v>
      </c>
      <c r="J58" s="69">
        <v>45541</v>
      </c>
      <c r="K58" s="69">
        <v>45541</v>
      </c>
      <c r="L58" s="71" t="s">
        <v>90</v>
      </c>
      <c r="M58" s="18" t="str">
        <f>IF(RevenueData[[#This Row],[Commentaires /Notes  ]]="","",RevenueData[[#This Row],[Commentaires /Notes  ]])</f>
        <v/>
      </c>
      <c r="N58" s="37"/>
      <c r="R58" s="60">
        <f>RevenueData[[#This Row],[Fin Période 
(jj/mm/aa) ]]-RevenueData[[#This Row],[Début Période
((jj/mm/aa) ]]+1</f>
        <v>1</v>
      </c>
      <c r="S58" s="60">
        <f t="shared" si="29"/>
        <v>0</v>
      </c>
      <c r="T58" s="60">
        <f t="shared" si="29"/>
        <v>0</v>
      </c>
      <c r="U58" s="60">
        <f t="shared" si="29"/>
        <v>0</v>
      </c>
      <c r="V58" s="60">
        <f t="shared" si="29"/>
        <v>0</v>
      </c>
      <c r="W58" s="60">
        <f t="shared" si="29"/>
        <v>0</v>
      </c>
      <c r="X58" s="60">
        <f t="shared" si="29"/>
        <v>0</v>
      </c>
      <c r="Y58" s="60">
        <f t="shared" si="29"/>
        <v>0</v>
      </c>
      <c r="Z58" s="60">
        <f t="shared" si="29"/>
        <v>0</v>
      </c>
      <c r="AA58" s="60">
        <f t="shared" si="29"/>
        <v>1</v>
      </c>
      <c r="AB58" s="60">
        <f t="shared" si="29"/>
        <v>0</v>
      </c>
      <c r="AC58" s="60">
        <f t="shared" si="29"/>
        <v>0</v>
      </c>
      <c r="AD58" s="60">
        <f t="shared" si="29"/>
        <v>0</v>
      </c>
      <c r="AG58" s="60">
        <f t="shared" si="30"/>
        <v>0</v>
      </c>
      <c r="AH58" s="60">
        <f t="shared" si="30"/>
        <v>0</v>
      </c>
      <c r="AI58" s="60">
        <f t="shared" si="30"/>
        <v>0</v>
      </c>
      <c r="AJ58" s="60">
        <f t="shared" si="30"/>
        <v>0</v>
      </c>
      <c r="AK58" s="60">
        <f t="shared" si="30"/>
        <v>0</v>
      </c>
      <c r="AL58" s="60">
        <f t="shared" si="30"/>
        <v>0</v>
      </c>
      <c r="AM58" s="60">
        <f t="shared" si="30"/>
        <v>0</v>
      </c>
      <c r="AN58" s="60">
        <f t="shared" si="30"/>
        <v>0</v>
      </c>
      <c r="AO58" s="60">
        <f t="shared" si="30"/>
        <v>0</v>
      </c>
      <c r="AP58" s="60">
        <f t="shared" si="30"/>
        <v>0</v>
      </c>
      <c r="AQ58" s="60">
        <f t="shared" si="30"/>
        <v>0</v>
      </c>
      <c r="AR58" s="60">
        <f t="shared" si="30"/>
        <v>0</v>
      </c>
      <c r="AU58" s="60">
        <f t="shared" si="31"/>
        <v>0</v>
      </c>
      <c r="AV58" s="60">
        <f t="shared" si="31"/>
        <v>0</v>
      </c>
      <c r="AW58" s="60">
        <f t="shared" si="31"/>
        <v>0</v>
      </c>
      <c r="AX58" s="60">
        <f t="shared" si="31"/>
        <v>0</v>
      </c>
      <c r="AY58" s="60">
        <f t="shared" si="31"/>
        <v>0</v>
      </c>
      <c r="AZ58" s="60">
        <f t="shared" si="31"/>
        <v>0</v>
      </c>
      <c r="BA58" s="60">
        <f t="shared" si="31"/>
        <v>0</v>
      </c>
      <c r="BB58" s="60">
        <f t="shared" si="31"/>
        <v>0</v>
      </c>
      <c r="BC58" s="60">
        <f t="shared" si="31"/>
        <v>0</v>
      </c>
      <c r="BD58" s="60">
        <f t="shared" si="31"/>
        <v>0</v>
      </c>
      <c r="BE58" s="60">
        <f t="shared" si="31"/>
        <v>0</v>
      </c>
      <c r="BF58" s="60">
        <f t="shared" si="31"/>
        <v>0</v>
      </c>
    </row>
    <row r="59" spans="2:58" s="60" customFormat="1" x14ac:dyDescent="0.25">
      <c r="B59" s="18">
        <f t="shared" si="28"/>
        <v>55</v>
      </c>
      <c r="C59" s="71" t="str">
        <f t="shared" si="21"/>
        <v>240909_Rev_MC_55</v>
      </c>
      <c r="D59" s="68">
        <v>45544</v>
      </c>
      <c r="E59" s="69">
        <v>45541</v>
      </c>
      <c r="F59" s="69" t="s">
        <v>117</v>
      </c>
      <c r="G59" s="69" t="str">
        <f>IF(ISBLANK(F59),"",VLOOKUP(F59,'Listes des Lots'!$B$4:$G$55,6,FALSE))</f>
        <v>Meublé</v>
      </c>
      <c r="H59" s="127" t="s">
        <v>333</v>
      </c>
      <c r="I59" s="127">
        <v>25000</v>
      </c>
      <c r="J59" s="69">
        <v>45541</v>
      </c>
      <c r="K59" s="69">
        <v>45542</v>
      </c>
      <c r="L59" s="71" t="s">
        <v>90</v>
      </c>
      <c r="M59" s="18" t="str">
        <f>IF(RevenueData[[#This Row],[Commentaires /Notes  ]]="","",RevenueData[[#This Row],[Commentaires /Notes  ]])</f>
        <v/>
      </c>
      <c r="N59" s="37"/>
      <c r="R59" s="60">
        <f>RevenueData[[#This Row],[Fin Période 
(jj/mm/aa) ]]-RevenueData[[#This Row],[Début Période
((jj/mm/aa) ]]+1</f>
        <v>2</v>
      </c>
      <c r="S59" s="60">
        <f t="shared" si="29"/>
        <v>0</v>
      </c>
      <c r="T59" s="60">
        <f t="shared" si="29"/>
        <v>0</v>
      </c>
      <c r="U59" s="60">
        <f t="shared" si="29"/>
        <v>0</v>
      </c>
      <c r="V59" s="60">
        <f t="shared" si="29"/>
        <v>0</v>
      </c>
      <c r="W59" s="60">
        <f t="shared" si="29"/>
        <v>0</v>
      </c>
      <c r="X59" s="60">
        <f t="shared" si="29"/>
        <v>0</v>
      </c>
      <c r="Y59" s="60">
        <f t="shared" si="29"/>
        <v>0</v>
      </c>
      <c r="Z59" s="60">
        <f t="shared" si="29"/>
        <v>0</v>
      </c>
      <c r="AA59" s="60">
        <f t="shared" si="29"/>
        <v>2</v>
      </c>
      <c r="AB59" s="60">
        <f t="shared" si="29"/>
        <v>0</v>
      </c>
      <c r="AC59" s="60">
        <f t="shared" si="29"/>
        <v>0</v>
      </c>
      <c r="AD59" s="60">
        <f t="shared" si="29"/>
        <v>0</v>
      </c>
      <c r="AG59" s="60">
        <f t="shared" si="30"/>
        <v>0</v>
      </c>
      <c r="AH59" s="60">
        <f t="shared" si="30"/>
        <v>0</v>
      </c>
      <c r="AI59" s="60">
        <f t="shared" si="30"/>
        <v>0</v>
      </c>
      <c r="AJ59" s="60">
        <f t="shared" si="30"/>
        <v>0</v>
      </c>
      <c r="AK59" s="60">
        <f t="shared" si="30"/>
        <v>0</v>
      </c>
      <c r="AL59" s="60">
        <f t="shared" si="30"/>
        <v>0</v>
      </c>
      <c r="AM59" s="60">
        <f t="shared" si="30"/>
        <v>0</v>
      </c>
      <c r="AN59" s="60">
        <f t="shared" si="30"/>
        <v>0</v>
      </c>
      <c r="AO59" s="60">
        <f t="shared" si="30"/>
        <v>0</v>
      </c>
      <c r="AP59" s="60">
        <f t="shared" si="30"/>
        <v>0</v>
      </c>
      <c r="AQ59" s="60">
        <f t="shared" si="30"/>
        <v>0</v>
      </c>
      <c r="AR59" s="60">
        <f t="shared" si="30"/>
        <v>0</v>
      </c>
      <c r="AU59" s="60">
        <f t="shared" si="31"/>
        <v>0</v>
      </c>
      <c r="AV59" s="60">
        <f t="shared" si="31"/>
        <v>0</v>
      </c>
      <c r="AW59" s="60">
        <f t="shared" si="31"/>
        <v>0</v>
      </c>
      <c r="AX59" s="60">
        <f t="shared" si="31"/>
        <v>0</v>
      </c>
      <c r="AY59" s="60">
        <f t="shared" si="31"/>
        <v>0</v>
      </c>
      <c r="AZ59" s="60">
        <f t="shared" si="31"/>
        <v>0</v>
      </c>
      <c r="BA59" s="60">
        <f t="shared" si="31"/>
        <v>0</v>
      </c>
      <c r="BB59" s="60">
        <f t="shared" si="31"/>
        <v>0</v>
      </c>
      <c r="BC59" s="60">
        <f t="shared" si="31"/>
        <v>0</v>
      </c>
      <c r="BD59" s="60">
        <f t="shared" si="31"/>
        <v>0</v>
      </c>
      <c r="BE59" s="60">
        <f t="shared" si="31"/>
        <v>0</v>
      </c>
      <c r="BF59" s="60">
        <f t="shared" si="31"/>
        <v>0</v>
      </c>
    </row>
    <row r="60" spans="2:58" s="60" customFormat="1" x14ac:dyDescent="0.25">
      <c r="B60" s="18">
        <f t="shared" si="28"/>
        <v>56</v>
      </c>
      <c r="C60" s="71" t="str">
        <f t="shared" si="21"/>
        <v>240909_Rev_MC_56</v>
      </c>
      <c r="D60" s="68">
        <v>45544</v>
      </c>
      <c r="E60" s="69">
        <v>45541</v>
      </c>
      <c r="F60" s="69" t="s">
        <v>125</v>
      </c>
      <c r="G60" s="69" t="str">
        <f>IF(ISBLANK(F60),"",VLOOKUP(F60,'Listes des Lots'!$B$4:$G$55,6,FALSE))</f>
        <v>Meublé</v>
      </c>
      <c r="H60" s="127" t="s">
        <v>333</v>
      </c>
      <c r="I60" s="127">
        <v>20000</v>
      </c>
      <c r="J60" s="69">
        <v>45541</v>
      </c>
      <c r="K60" s="69">
        <v>45542</v>
      </c>
      <c r="L60" s="71" t="s">
        <v>90</v>
      </c>
      <c r="M60" s="18" t="str">
        <f>IF(RevenueData[[#This Row],[Commentaires /Notes  ]]="","",RevenueData[[#This Row],[Commentaires /Notes  ]])</f>
        <v/>
      </c>
      <c r="N60" s="37"/>
      <c r="R60" s="60">
        <f>RevenueData[[#This Row],[Fin Période 
(jj/mm/aa) ]]-RevenueData[[#This Row],[Début Période
((jj/mm/aa) ]]+1</f>
        <v>2</v>
      </c>
      <c r="S60" s="60">
        <f t="shared" si="29"/>
        <v>0</v>
      </c>
      <c r="T60" s="60">
        <f t="shared" si="29"/>
        <v>0</v>
      </c>
      <c r="U60" s="60">
        <f t="shared" si="29"/>
        <v>0</v>
      </c>
      <c r="V60" s="60">
        <f t="shared" si="29"/>
        <v>0</v>
      </c>
      <c r="W60" s="60">
        <f t="shared" si="29"/>
        <v>0</v>
      </c>
      <c r="X60" s="60">
        <f t="shared" si="29"/>
        <v>0</v>
      </c>
      <c r="Y60" s="60">
        <f t="shared" si="29"/>
        <v>0</v>
      </c>
      <c r="Z60" s="60">
        <f t="shared" si="29"/>
        <v>0</v>
      </c>
      <c r="AA60" s="60">
        <f t="shared" si="29"/>
        <v>2</v>
      </c>
      <c r="AB60" s="60">
        <f t="shared" si="29"/>
        <v>0</v>
      </c>
      <c r="AC60" s="60">
        <f t="shared" si="29"/>
        <v>0</v>
      </c>
      <c r="AD60" s="60">
        <f t="shared" si="29"/>
        <v>0</v>
      </c>
      <c r="AG60" s="60">
        <f t="shared" si="30"/>
        <v>0</v>
      </c>
      <c r="AH60" s="60">
        <f t="shared" si="30"/>
        <v>0</v>
      </c>
      <c r="AI60" s="60">
        <f t="shared" si="30"/>
        <v>0</v>
      </c>
      <c r="AJ60" s="60">
        <f t="shared" si="30"/>
        <v>0</v>
      </c>
      <c r="AK60" s="60">
        <f t="shared" si="30"/>
        <v>0</v>
      </c>
      <c r="AL60" s="60">
        <f t="shared" si="30"/>
        <v>0</v>
      </c>
      <c r="AM60" s="60">
        <f t="shared" si="30"/>
        <v>0</v>
      </c>
      <c r="AN60" s="60">
        <f t="shared" si="30"/>
        <v>0</v>
      </c>
      <c r="AO60" s="60">
        <f t="shared" si="30"/>
        <v>0</v>
      </c>
      <c r="AP60" s="60">
        <f t="shared" si="30"/>
        <v>0</v>
      </c>
      <c r="AQ60" s="60">
        <f t="shared" si="30"/>
        <v>0</v>
      </c>
      <c r="AR60" s="60">
        <f t="shared" si="30"/>
        <v>0</v>
      </c>
      <c r="AU60" s="60">
        <f t="shared" si="31"/>
        <v>0</v>
      </c>
      <c r="AV60" s="60">
        <f t="shared" si="31"/>
        <v>0</v>
      </c>
      <c r="AW60" s="60">
        <f t="shared" si="31"/>
        <v>0</v>
      </c>
      <c r="AX60" s="60">
        <f t="shared" si="31"/>
        <v>0</v>
      </c>
      <c r="AY60" s="60">
        <f t="shared" si="31"/>
        <v>0</v>
      </c>
      <c r="AZ60" s="60">
        <f t="shared" si="31"/>
        <v>0</v>
      </c>
      <c r="BA60" s="60">
        <f t="shared" si="31"/>
        <v>0</v>
      </c>
      <c r="BB60" s="60">
        <f t="shared" si="31"/>
        <v>0</v>
      </c>
      <c r="BC60" s="60">
        <f t="shared" si="31"/>
        <v>0</v>
      </c>
      <c r="BD60" s="60">
        <f t="shared" si="31"/>
        <v>0</v>
      </c>
      <c r="BE60" s="60">
        <f t="shared" si="31"/>
        <v>0</v>
      </c>
      <c r="BF60" s="60">
        <f t="shared" si="31"/>
        <v>0</v>
      </c>
    </row>
    <row r="61" spans="2:58" s="60" customFormat="1" x14ac:dyDescent="0.25">
      <c r="B61" s="18">
        <f t="shared" si="28"/>
        <v>57</v>
      </c>
      <c r="C61" s="71" t="str">
        <f t="shared" si="21"/>
        <v>240909_Rev_MC_57</v>
      </c>
      <c r="D61" s="68">
        <v>45544</v>
      </c>
      <c r="E61" s="69">
        <v>45542</v>
      </c>
      <c r="F61" s="69" t="s">
        <v>123</v>
      </c>
      <c r="G61" s="69" t="str">
        <f>IF(ISBLANK(F61),"",VLOOKUP(F61,'Listes des Lots'!$B$4:$G$55,6,FALSE))</f>
        <v>Meublé</v>
      </c>
      <c r="H61" s="127" t="s">
        <v>333</v>
      </c>
      <c r="I61" s="127">
        <v>20000</v>
      </c>
      <c r="J61" s="69">
        <v>45480</v>
      </c>
      <c r="K61" s="69">
        <v>45542</v>
      </c>
      <c r="L61" s="71" t="s">
        <v>90</v>
      </c>
      <c r="M61" s="18" t="str">
        <f>IF(RevenueData[[#This Row],[Commentaires /Notes  ]]="","",RevenueData[[#This Row],[Commentaires /Notes  ]])</f>
        <v/>
      </c>
      <c r="N61" s="37"/>
      <c r="R61" s="60">
        <f>RevenueData[[#This Row],[Fin Période 
(jj/mm/aa) ]]-RevenueData[[#This Row],[Début Période
((jj/mm/aa) ]]+1</f>
        <v>63</v>
      </c>
      <c r="S61" s="60">
        <f t="shared" si="29"/>
        <v>0</v>
      </c>
      <c r="T61" s="60">
        <f t="shared" si="29"/>
        <v>0</v>
      </c>
      <c r="U61" s="60">
        <f t="shared" si="29"/>
        <v>0</v>
      </c>
      <c r="V61" s="60">
        <f t="shared" si="29"/>
        <v>0</v>
      </c>
      <c r="W61" s="60">
        <f t="shared" si="29"/>
        <v>0</v>
      </c>
      <c r="X61" s="60">
        <f t="shared" si="29"/>
        <v>0</v>
      </c>
      <c r="Y61" s="60">
        <f t="shared" si="29"/>
        <v>25</v>
      </c>
      <c r="Z61" s="60">
        <f t="shared" si="29"/>
        <v>31</v>
      </c>
      <c r="AA61" s="60">
        <f t="shared" si="29"/>
        <v>7</v>
      </c>
      <c r="AB61" s="60">
        <f t="shared" si="29"/>
        <v>0</v>
      </c>
      <c r="AC61" s="60">
        <f t="shared" si="29"/>
        <v>0</v>
      </c>
      <c r="AD61" s="60">
        <f t="shared" si="29"/>
        <v>0</v>
      </c>
      <c r="AG61" s="60">
        <f t="shared" si="30"/>
        <v>0</v>
      </c>
      <c r="AH61" s="60">
        <f t="shared" si="30"/>
        <v>0</v>
      </c>
      <c r="AI61" s="60">
        <f t="shared" si="30"/>
        <v>0</v>
      </c>
      <c r="AJ61" s="60">
        <f t="shared" si="30"/>
        <v>0</v>
      </c>
      <c r="AK61" s="60">
        <f t="shared" si="30"/>
        <v>0</v>
      </c>
      <c r="AL61" s="60">
        <f t="shared" si="30"/>
        <v>0</v>
      </c>
      <c r="AM61" s="60">
        <f t="shared" si="30"/>
        <v>0</v>
      </c>
      <c r="AN61" s="60">
        <f t="shared" si="30"/>
        <v>0</v>
      </c>
      <c r="AO61" s="60">
        <f t="shared" si="30"/>
        <v>0</v>
      </c>
      <c r="AP61" s="60">
        <f t="shared" si="30"/>
        <v>0</v>
      </c>
      <c r="AQ61" s="60">
        <f t="shared" si="30"/>
        <v>0</v>
      </c>
      <c r="AR61" s="60">
        <f t="shared" si="30"/>
        <v>0</v>
      </c>
      <c r="AU61" s="60">
        <f t="shared" si="31"/>
        <v>0</v>
      </c>
      <c r="AV61" s="60">
        <f t="shared" si="31"/>
        <v>0</v>
      </c>
      <c r="AW61" s="60">
        <f t="shared" si="31"/>
        <v>0</v>
      </c>
      <c r="AX61" s="60">
        <f t="shared" si="31"/>
        <v>0</v>
      </c>
      <c r="AY61" s="60">
        <f t="shared" si="31"/>
        <v>0</v>
      </c>
      <c r="AZ61" s="60">
        <f t="shared" si="31"/>
        <v>0</v>
      </c>
      <c r="BA61" s="60">
        <f t="shared" si="31"/>
        <v>0</v>
      </c>
      <c r="BB61" s="60">
        <f t="shared" si="31"/>
        <v>0</v>
      </c>
      <c r="BC61" s="60">
        <f t="shared" si="31"/>
        <v>0</v>
      </c>
      <c r="BD61" s="60">
        <f t="shared" si="31"/>
        <v>0</v>
      </c>
      <c r="BE61" s="60">
        <f t="shared" si="31"/>
        <v>0</v>
      </c>
      <c r="BF61" s="60">
        <f t="shared" si="31"/>
        <v>0</v>
      </c>
    </row>
    <row r="62" spans="2:58" s="60" customFormat="1" x14ac:dyDescent="0.25">
      <c r="B62" s="18">
        <f t="shared" si="28"/>
        <v>58</v>
      </c>
      <c r="C62" s="71" t="str">
        <f t="shared" si="21"/>
        <v>240909_Rev_MC_58</v>
      </c>
      <c r="D62" s="68">
        <v>45544</v>
      </c>
      <c r="E62" s="69">
        <v>45543</v>
      </c>
      <c r="F62" s="69" t="s">
        <v>123</v>
      </c>
      <c r="G62" s="69" t="str">
        <f>IF(ISBLANK(F62),"",VLOOKUP(F62,'Listes des Lots'!$B$4:$G$55,6,FALSE))</f>
        <v>Meublé</v>
      </c>
      <c r="H62" s="127" t="s">
        <v>333</v>
      </c>
      <c r="I62" s="127">
        <v>20000</v>
      </c>
      <c r="J62" s="69">
        <v>45543</v>
      </c>
      <c r="K62" s="69">
        <v>45543</v>
      </c>
      <c r="L62" s="71" t="s">
        <v>90</v>
      </c>
      <c r="M62" s="18" t="str">
        <f>IF(RevenueData[[#This Row],[Commentaires /Notes  ]]="","",RevenueData[[#This Row],[Commentaires /Notes  ]])</f>
        <v/>
      </c>
      <c r="N62" s="37"/>
      <c r="R62" s="60">
        <f>RevenueData[[#This Row],[Fin Période 
(jj/mm/aa) ]]-RevenueData[[#This Row],[Début Période
((jj/mm/aa) ]]+1</f>
        <v>1</v>
      </c>
      <c r="S62" s="60">
        <f t="shared" si="29"/>
        <v>0</v>
      </c>
      <c r="T62" s="60">
        <f t="shared" si="29"/>
        <v>0</v>
      </c>
      <c r="U62" s="60">
        <f t="shared" si="29"/>
        <v>0</v>
      </c>
      <c r="V62" s="60">
        <f t="shared" ref="T62:AD85" si="32">_xlfn.LET(_xlpm.start_date, $J62,_xlpm.end_date, $K62,_xlpm.month_start,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62" s="60">
        <f t="shared" si="32"/>
        <v>0</v>
      </c>
      <c r="X62" s="60">
        <f t="shared" si="32"/>
        <v>0</v>
      </c>
      <c r="Y62" s="60">
        <f t="shared" si="32"/>
        <v>0</v>
      </c>
      <c r="Z62" s="60">
        <f t="shared" si="32"/>
        <v>0</v>
      </c>
      <c r="AA62" s="60">
        <f t="shared" si="32"/>
        <v>1</v>
      </c>
      <c r="AB62" s="60">
        <f t="shared" si="32"/>
        <v>0</v>
      </c>
      <c r="AC62" s="60">
        <f t="shared" si="32"/>
        <v>0</v>
      </c>
      <c r="AD62" s="60">
        <f t="shared" si="32"/>
        <v>0</v>
      </c>
      <c r="AG62" s="60">
        <f t="shared" si="30"/>
        <v>0</v>
      </c>
      <c r="AH62" s="60">
        <f t="shared" si="30"/>
        <v>0</v>
      </c>
      <c r="AI62" s="60">
        <f t="shared" si="30"/>
        <v>0</v>
      </c>
      <c r="AJ62" s="60">
        <f t="shared" ref="AH62:AR85" si="33">_xlfn.LET(_xlpm.start_date, $J62,_xlpm.end_date, $K62,_xlpm.month_start,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62" s="60">
        <f t="shared" si="33"/>
        <v>0</v>
      </c>
      <c r="AL62" s="60">
        <f t="shared" si="33"/>
        <v>0</v>
      </c>
      <c r="AM62" s="60">
        <f t="shared" si="33"/>
        <v>0</v>
      </c>
      <c r="AN62" s="60">
        <f t="shared" si="33"/>
        <v>0</v>
      </c>
      <c r="AO62" s="60">
        <f t="shared" si="33"/>
        <v>0</v>
      </c>
      <c r="AP62" s="60">
        <f t="shared" si="33"/>
        <v>0</v>
      </c>
      <c r="AQ62" s="60">
        <f t="shared" si="33"/>
        <v>0</v>
      </c>
      <c r="AR62" s="60">
        <f t="shared" si="33"/>
        <v>0</v>
      </c>
      <c r="AU62" s="60">
        <f t="shared" si="31"/>
        <v>0</v>
      </c>
      <c r="AV62" s="60">
        <f t="shared" si="31"/>
        <v>0</v>
      </c>
      <c r="AW62" s="60">
        <f t="shared" si="31"/>
        <v>0</v>
      </c>
      <c r="AX62" s="60">
        <f t="shared" ref="AV62:BF85" si="34">_xlfn.LET(_xlpm.start_date, $J62,_xlpm.end_date, $K62,_xlpm.month_start,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62" s="60">
        <f t="shared" si="34"/>
        <v>0</v>
      </c>
      <c r="AZ62" s="60">
        <f t="shared" si="34"/>
        <v>0</v>
      </c>
      <c r="BA62" s="60">
        <f t="shared" si="34"/>
        <v>0</v>
      </c>
      <c r="BB62" s="60">
        <f t="shared" si="34"/>
        <v>0</v>
      </c>
      <c r="BC62" s="60">
        <f t="shared" si="34"/>
        <v>0</v>
      </c>
      <c r="BD62" s="60">
        <f t="shared" si="34"/>
        <v>0</v>
      </c>
      <c r="BE62" s="60">
        <f t="shared" si="34"/>
        <v>0</v>
      </c>
      <c r="BF62" s="60">
        <f t="shared" si="34"/>
        <v>0</v>
      </c>
    </row>
    <row r="63" spans="2:58" s="60" customFormat="1" x14ac:dyDescent="0.25">
      <c r="B63" s="18">
        <f t="shared" si="28"/>
        <v>59</v>
      </c>
      <c r="C63" s="71" t="str">
        <f t="shared" si="21"/>
        <v>240909_Rev_MC_59</v>
      </c>
      <c r="D63" s="68">
        <v>45544</v>
      </c>
      <c r="E63" s="69">
        <v>45543</v>
      </c>
      <c r="F63" s="69" t="s">
        <v>126</v>
      </c>
      <c r="G63" s="69" t="str">
        <f>IF(ISBLANK(F63),"",VLOOKUP(F63,'Listes des Lots'!$B$4:$G$55,6,FALSE))</f>
        <v>Meublé</v>
      </c>
      <c r="H63" s="127" t="s">
        <v>333</v>
      </c>
      <c r="I63" s="127">
        <v>20000</v>
      </c>
      <c r="J63" s="69">
        <v>45543</v>
      </c>
      <c r="K63" s="69">
        <v>45543</v>
      </c>
      <c r="L63" s="71" t="s">
        <v>90</v>
      </c>
      <c r="M63" s="18" t="str">
        <f>IF(RevenueData[[#This Row],[Commentaires /Notes  ]]="","",RevenueData[[#This Row],[Commentaires /Notes  ]])</f>
        <v/>
      </c>
      <c r="N63" s="37"/>
      <c r="R63" s="60">
        <f>RevenueData[[#This Row],[Fin Période 
(jj/mm/aa) ]]-RevenueData[[#This Row],[Début Période
((jj/mm/aa) ]]+1</f>
        <v>1</v>
      </c>
      <c r="S63" s="60">
        <f t="shared" ref="S63:S126" si="35">_xlfn.LET(_xlpm.start_date, $J63,_xlpm.end_date, $K63,_xlpm.month_start,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3" s="60">
        <f t="shared" si="32"/>
        <v>0</v>
      </c>
      <c r="U63" s="60">
        <f t="shared" si="32"/>
        <v>0</v>
      </c>
      <c r="V63" s="60">
        <f t="shared" si="32"/>
        <v>0</v>
      </c>
      <c r="W63" s="60">
        <f t="shared" si="32"/>
        <v>0</v>
      </c>
      <c r="X63" s="60">
        <f t="shared" si="32"/>
        <v>0</v>
      </c>
      <c r="Y63" s="60">
        <f t="shared" si="32"/>
        <v>0</v>
      </c>
      <c r="Z63" s="60">
        <f t="shared" si="32"/>
        <v>0</v>
      </c>
      <c r="AA63" s="60">
        <f t="shared" si="32"/>
        <v>1</v>
      </c>
      <c r="AB63" s="60">
        <f t="shared" si="32"/>
        <v>0</v>
      </c>
      <c r="AC63" s="60">
        <f t="shared" si="32"/>
        <v>0</v>
      </c>
      <c r="AD63" s="60">
        <f t="shared" si="32"/>
        <v>0</v>
      </c>
      <c r="AG63" s="60">
        <f t="shared" ref="AG63:AG126" si="36">_xlfn.LET(_xlpm.start_date, $J63,_xlpm.end_date, $K63,_xlpm.month_start,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3" s="60">
        <f t="shared" si="33"/>
        <v>0</v>
      </c>
      <c r="AI63" s="60">
        <f t="shared" si="33"/>
        <v>0</v>
      </c>
      <c r="AJ63" s="60">
        <f t="shared" si="33"/>
        <v>0</v>
      </c>
      <c r="AK63" s="60">
        <f t="shared" si="33"/>
        <v>0</v>
      </c>
      <c r="AL63" s="60">
        <f t="shared" si="33"/>
        <v>0</v>
      </c>
      <c r="AM63" s="60">
        <f t="shared" si="33"/>
        <v>0</v>
      </c>
      <c r="AN63" s="60">
        <f t="shared" si="33"/>
        <v>0</v>
      </c>
      <c r="AO63" s="60">
        <f t="shared" si="33"/>
        <v>0</v>
      </c>
      <c r="AP63" s="60">
        <f t="shared" si="33"/>
        <v>0</v>
      </c>
      <c r="AQ63" s="60">
        <f t="shared" si="33"/>
        <v>0</v>
      </c>
      <c r="AR63" s="60">
        <f t="shared" si="33"/>
        <v>0</v>
      </c>
      <c r="AU63" s="60">
        <f t="shared" ref="AU63:AU126" si="37">_xlfn.LET(_xlpm.start_date, $J63,_xlpm.end_date, $K63,_xlpm.month_start,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63" s="60">
        <f t="shared" si="34"/>
        <v>0</v>
      </c>
      <c r="AW63" s="60">
        <f t="shared" si="34"/>
        <v>0</v>
      </c>
      <c r="AX63" s="60">
        <f t="shared" si="34"/>
        <v>0</v>
      </c>
      <c r="AY63" s="60">
        <f t="shared" si="34"/>
        <v>0</v>
      </c>
      <c r="AZ63" s="60">
        <f t="shared" si="34"/>
        <v>0</v>
      </c>
      <c r="BA63" s="60">
        <f t="shared" si="34"/>
        <v>0</v>
      </c>
      <c r="BB63" s="60">
        <f t="shared" si="34"/>
        <v>0</v>
      </c>
      <c r="BC63" s="60">
        <f t="shared" si="34"/>
        <v>0</v>
      </c>
      <c r="BD63" s="60">
        <f t="shared" si="34"/>
        <v>0</v>
      </c>
      <c r="BE63" s="60">
        <f t="shared" si="34"/>
        <v>0</v>
      </c>
      <c r="BF63" s="60">
        <f t="shared" si="34"/>
        <v>0</v>
      </c>
    </row>
    <row r="64" spans="2:58" s="60" customFormat="1" x14ac:dyDescent="0.25">
      <c r="B64" s="18">
        <f t="shared" si="28"/>
        <v>60</v>
      </c>
      <c r="C64" s="71" t="str">
        <f t="shared" si="21"/>
        <v>240909_Rev_MC_60</v>
      </c>
      <c r="D64" s="68">
        <v>45544</v>
      </c>
      <c r="E64" s="69">
        <v>45543</v>
      </c>
      <c r="F64" s="69" t="s">
        <v>120</v>
      </c>
      <c r="G64" s="69" t="str">
        <f>IF(ISBLANK(F64),"",VLOOKUP(F64,'Listes des Lots'!$B$4:$G$55,6,FALSE))</f>
        <v>Meublé</v>
      </c>
      <c r="H64" s="127" t="s">
        <v>333</v>
      </c>
      <c r="I64" s="127">
        <v>15000</v>
      </c>
      <c r="J64" s="69">
        <v>45543</v>
      </c>
      <c r="K64" s="69">
        <v>45543</v>
      </c>
      <c r="L64" s="71" t="s">
        <v>90</v>
      </c>
      <c r="M64" s="18" t="str">
        <f>IF(RevenueData[[#This Row],[Commentaires /Notes  ]]="","",RevenueData[[#This Row],[Commentaires /Notes  ]])</f>
        <v/>
      </c>
      <c r="N64" s="37"/>
      <c r="R64" s="60">
        <f>RevenueData[[#This Row],[Fin Période 
(jj/mm/aa) ]]-RevenueData[[#This Row],[Début Période
((jj/mm/aa) ]]+1</f>
        <v>1</v>
      </c>
      <c r="S64" s="60">
        <f t="shared" si="35"/>
        <v>0</v>
      </c>
      <c r="T64" s="60">
        <f t="shared" si="32"/>
        <v>0</v>
      </c>
      <c r="U64" s="60">
        <f t="shared" si="32"/>
        <v>0</v>
      </c>
      <c r="V64" s="60">
        <f t="shared" si="32"/>
        <v>0</v>
      </c>
      <c r="W64" s="60">
        <f t="shared" si="32"/>
        <v>0</v>
      </c>
      <c r="X64" s="60">
        <f t="shared" si="32"/>
        <v>0</v>
      </c>
      <c r="Y64" s="60">
        <f t="shared" si="32"/>
        <v>0</v>
      </c>
      <c r="Z64" s="60">
        <f t="shared" si="32"/>
        <v>0</v>
      </c>
      <c r="AA64" s="60">
        <f t="shared" si="32"/>
        <v>1</v>
      </c>
      <c r="AB64" s="60">
        <f t="shared" si="32"/>
        <v>0</v>
      </c>
      <c r="AC64" s="60">
        <f t="shared" si="32"/>
        <v>0</v>
      </c>
      <c r="AD64" s="60">
        <f t="shared" si="32"/>
        <v>0</v>
      </c>
      <c r="AG64" s="60">
        <f t="shared" si="36"/>
        <v>0</v>
      </c>
      <c r="AH64" s="60">
        <f t="shared" si="33"/>
        <v>0</v>
      </c>
      <c r="AI64" s="60">
        <f t="shared" si="33"/>
        <v>0</v>
      </c>
      <c r="AJ64" s="60">
        <f t="shared" si="33"/>
        <v>0</v>
      </c>
      <c r="AK64" s="60">
        <f t="shared" si="33"/>
        <v>0</v>
      </c>
      <c r="AL64" s="60">
        <f t="shared" si="33"/>
        <v>0</v>
      </c>
      <c r="AM64" s="60">
        <f t="shared" si="33"/>
        <v>0</v>
      </c>
      <c r="AN64" s="60">
        <f t="shared" si="33"/>
        <v>0</v>
      </c>
      <c r="AO64" s="60">
        <f t="shared" si="33"/>
        <v>0</v>
      </c>
      <c r="AP64" s="60">
        <f t="shared" si="33"/>
        <v>0</v>
      </c>
      <c r="AQ64" s="60">
        <f t="shared" si="33"/>
        <v>0</v>
      </c>
      <c r="AR64" s="60">
        <f t="shared" si="33"/>
        <v>0</v>
      </c>
      <c r="AU64" s="60">
        <f t="shared" si="37"/>
        <v>0</v>
      </c>
      <c r="AV64" s="60">
        <f t="shared" si="34"/>
        <v>0</v>
      </c>
      <c r="AW64" s="60">
        <f t="shared" si="34"/>
        <v>0</v>
      </c>
      <c r="AX64" s="60">
        <f t="shared" si="34"/>
        <v>0</v>
      </c>
      <c r="AY64" s="60">
        <f t="shared" si="34"/>
        <v>0</v>
      </c>
      <c r="AZ64" s="60">
        <f t="shared" si="34"/>
        <v>0</v>
      </c>
      <c r="BA64" s="60">
        <f t="shared" si="34"/>
        <v>0</v>
      </c>
      <c r="BB64" s="60">
        <f t="shared" si="34"/>
        <v>0</v>
      </c>
      <c r="BC64" s="60">
        <f t="shared" si="34"/>
        <v>0</v>
      </c>
      <c r="BD64" s="60">
        <f t="shared" si="34"/>
        <v>0</v>
      </c>
      <c r="BE64" s="60">
        <f t="shared" si="34"/>
        <v>0</v>
      </c>
      <c r="BF64" s="60">
        <f t="shared" si="34"/>
        <v>0</v>
      </c>
    </row>
    <row r="65" spans="2:58" s="60" customFormat="1" x14ac:dyDescent="0.25">
      <c r="B65" s="18">
        <f t="shared" si="28"/>
        <v>61</v>
      </c>
      <c r="C65" s="71" t="str">
        <f t="shared" si="21"/>
        <v>240909_Rev_MC_61</v>
      </c>
      <c r="D65" s="68">
        <v>45544</v>
      </c>
      <c r="E65" s="69">
        <v>45543</v>
      </c>
      <c r="F65" s="69" t="s">
        <v>123</v>
      </c>
      <c r="G65" s="69" t="str">
        <f>IF(ISBLANK(F65),"",VLOOKUP(F65,'Listes des Lots'!$B$4:$G$55,6,FALSE))</f>
        <v>Meublé</v>
      </c>
      <c r="H65" s="127" t="s">
        <v>333</v>
      </c>
      <c r="I65" s="127">
        <v>20000</v>
      </c>
      <c r="J65" s="69">
        <v>45543</v>
      </c>
      <c r="K65" s="69">
        <v>45544</v>
      </c>
      <c r="L65" s="71" t="s">
        <v>90</v>
      </c>
      <c r="M65" s="18" t="str">
        <f>IF(RevenueData[[#This Row],[Commentaires /Notes  ]]="","",RevenueData[[#This Row],[Commentaires /Notes  ]])</f>
        <v/>
      </c>
      <c r="N65" s="37"/>
      <c r="R65" s="60">
        <f>RevenueData[[#This Row],[Fin Période 
(jj/mm/aa) ]]-RevenueData[[#This Row],[Début Période
((jj/mm/aa) ]]+1</f>
        <v>2</v>
      </c>
      <c r="S65" s="60">
        <f t="shared" si="35"/>
        <v>0</v>
      </c>
      <c r="T65" s="60">
        <f t="shared" si="32"/>
        <v>0</v>
      </c>
      <c r="U65" s="60">
        <f t="shared" si="32"/>
        <v>0</v>
      </c>
      <c r="V65" s="60">
        <f t="shared" si="32"/>
        <v>0</v>
      </c>
      <c r="W65" s="60">
        <f t="shared" si="32"/>
        <v>0</v>
      </c>
      <c r="X65" s="60">
        <f t="shared" si="32"/>
        <v>0</v>
      </c>
      <c r="Y65" s="60">
        <f t="shared" si="32"/>
        <v>0</v>
      </c>
      <c r="Z65" s="60">
        <f t="shared" si="32"/>
        <v>0</v>
      </c>
      <c r="AA65" s="60">
        <f t="shared" si="32"/>
        <v>2</v>
      </c>
      <c r="AB65" s="60">
        <f t="shared" si="32"/>
        <v>0</v>
      </c>
      <c r="AC65" s="60">
        <f t="shared" si="32"/>
        <v>0</v>
      </c>
      <c r="AD65" s="60">
        <f t="shared" si="32"/>
        <v>0</v>
      </c>
      <c r="AG65" s="60">
        <f t="shared" si="36"/>
        <v>0</v>
      </c>
      <c r="AH65" s="60">
        <f t="shared" si="33"/>
        <v>0</v>
      </c>
      <c r="AI65" s="60">
        <f t="shared" si="33"/>
        <v>0</v>
      </c>
      <c r="AJ65" s="60">
        <f t="shared" si="33"/>
        <v>0</v>
      </c>
      <c r="AK65" s="60">
        <f t="shared" si="33"/>
        <v>0</v>
      </c>
      <c r="AL65" s="60">
        <f t="shared" si="33"/>
        <v>0</v>
      </c>
      <c r="AM65" s="60">
        <f t="shared" si="33"/>
        <v>0</v>
      </c>
      <c r="AN65" s="60">
        <f t="shared" si="33"/>
        <v>0</v>
      </c>
      <c r="AO65" s="60">
        <f t="shared" si="33"/>
        <v>0</v>
      </c>
      <c r="AP65" s="60">
        <f t="shared" si="33"/>
        <v>0</v>
      </c>
      <c r="AQ65" s="60">
        <f t="shared" si="33"/>
        <v>0</v>
      </c>
      <c r="AR65" s="60">
        <f t="shared" si="33"/>
        <v>0</v>
      </c>
      <c r="AU65" s="60">
        <f t="shared" si="37"/>
        <v>0</v>
      </c>
      <c r="AV65" s="60">
        <f t="shared" si="34"/>
        <v>0</v>
      </c>
      <c r="AW65" s="60">
        <f t="shared" si="34"/>
        <v>0</v>
      </c>
      <c r="AX65" s="60">
        <f t="shared" si="34"/>
        <v>0</v>
      </c>
      <c r="AY65" s="60">
        <f t="shared" si="34"/>
        <v>0</v>
      </c>
      <c r="AZ65" s="60">
        <f t="shared" si="34"/>
        <v>0</v>
      </c>
      <c r="BA65" s="60">
        <f t="shared" si="34"/>
        <v>0</v>
      </c>
      <c r="BB65" s="60">
        <f t="shared" si="34"/>
        <v>0</v>
      </c>
      <c r="BC65" s="60">
        <f t="shared" si="34"/>
        <v>0</v>
      </c>
      <c r="BD65" s="60">
        <f t="shared" si="34"/>
        <v>0</v>
      </c>
      <c r="BE65" s="60">
        <f t="shared" si="34"/>
        <v>0</v>
      </c>
      <c r="BF65" s="60">
        <f t="shared" si="34"/>
        <v>0</v>
      </c>
    </row>
    <row r="66" spans="2:58" s="60" customFormat="1" x14ac:dyDescent="0.25">
      <c r="B66" s="18">
        <f t="shared" si="28"/>
        <v>62</v>
      </c>
      <c r="C66" s="71" t="str">
        <f t="shared" si="21"/>
        <v>240910_Rev_MC_62</v>
      </c>
      <c r="D66" s="68">
        <v>45545</v>
      </c>
      <c r="E66" s="69">
        <v>45545</v>
      </c>
      <c r="F66" s="69" t="s">
        <v>123</v>
      </c>
      <c r="G66" s="69" t="str">
        <f>IF(ISBLANK(F66),"",VLOOKUP(F66,'Listes des Lots'!$B$4:$G$55,6,FALSE))</f>
        <v>Meublé</v>
      </c>
      <c r="H66" s="127" t="s">
        <v>333</v>
      </c>
      <c r="I66" s="127">
        <v>15000</v>
      </c>
      <c r="J66" s="69">
        <v>45545</v>
      </c>
      <c r="K66" s="69">
        <v>45545</v>
      </c>
      <c r="L66" s="71" t="s">
        <v>90</v>
      </c>
      <c r="M66" s="18" t="str">
        <f>IF(RevenueData[[#This Row],[Commentaires /Notes  ]]="","",RevenueData[[#This Row],[Commentaires /Notes  ]])</f>
        <v/>
      </c>
      <c r="N66" s="37"/>
      <c r="R66" s="60">
        <f>RevenueData[[#This Row],[Fin Période 
(jj/mm/aa) ]]-RevenueData[[#This Row],[Début Période
((jj/mm/aa) ]]+1</f>
        <v>1</v>
      </c>
      <c r="S66" s="60">
        <f t="shared" si="35"/>
        <v>0</v>
      </c>
      <c r="T66" s="60">
        <f t="shared" si="32"/>
        <v>0</v>
      </c>
      <c r="U66" s="60">
        <f t="shared" si="32"/>
        <v>0</v>
      </c>
      <c r="V66" s="60">
        <f t="shared" si="32"/>
        <v>0</v>
      </c>
      <c r="W66" s="60">
        <f t="shared" si="32"/>
        <v>0</v>
      </c>
      <c r="X66" s="60">
        <f t="shared" si="32"/>
        <v>0</v>
      </c>
      <c r="Y66" s="60">
        <f t="shared" si="32"/>
        <v>0</v>
      </c>
      <c r="Z66" s="60">
        <f t="shared" si="32"/>
        <v>0</v>
      </c>
      <c r="AA66" s="60">
        <f t="shared" si="32"/>
        <v>1</v>
      </c>
      <c r="AB66" s="60">
        <f t="shared" si="32"/>
        <v>0</v>
      </c>
      <c r="AC66" s="60">
        <f t="shared" si="32"/>
        <v>0</v>
      </c>
      <c r="AD66" s="60">
        <f t="shared" si="32"/>
        <v>0</v>
      </c>
      <c r="AG66" s="60">
        <f t="shared" si="36"/>
        <v>0</v>
      </c>
      <c r="AH66" s="60">
        <f t="shared" si="33"/>
        <v>0</v>
      </c>
      <c r="AI66" s="60">
        <f t="shared" si="33"/>
        <v>0</v>
      </c>
      <c r="AJ66" s="60">
        <f t="shared" si="33"/>
        <v>0</v>
      </c>
      <c r="AK66" s="60">
        <f t="shared" si="33"/>
        <v>0</v>
      </c>
      <c r="AL66" s="60">
        <f t="shared" si="33"/>
        <v>0</v>
      </c>
      <c r="AM66" s="60">
        <f t="shared" si="33"/>
        <v>0</v>
      </c>
      <c r="AN66" s="60">
        <f t="shared" si="33"/>
        <v>0</v>
      </c>
      <c r="AO66" s="60">
        <f t="shared" si="33"/>
        <v>0</v>
      </c>
      <c r="AP66" s="60">
        <f t="shared" si="33"/>
        <v>0</v>
      </c>
      <c r="AQ66" s="60">
        <f t="shared" si="33"/>
        <v>0</v>
      </c>
      <c r="AR66" s="60">
        <f t="shared" si="33"/>
        <v>0</v>
      </c>
      <c r="AU66" s="60">
        <f t="shared" si="37"/>
        <v>0</v>
      </c>
      <c r="AV66" s="60">
        <f t="shared" si="34"/>
        <v>0</v>
      </c>
      <c r="AW66" s="60">
        <f t="shared" si="34"/>
        <v>0</v>
      </c>
      <c r="AX66" s="60">
        <f t="shared" si="34"/>
        <v>0</v>
      </c>
      <c r="AY66" s="60">
        <f t="shared" si="34"/>
        <v>0</v>
      </c>
      <c r="AZ66" s="60">
        <f t="shared" si="34"/>
        <v>0</v>
      </c>
      <c r="BA66" s="60">
        <f t="shared" si="34"/>
        <v>0</v>
      </c>
      <c r="BB66" s="60">
        <f t="shared" si="34"/>
        <v>0</v>
      </c>
      <c r="BC66" s="60">
        <f t="shared" si="34"/>
        <v>0</v>
      </c>
      <c r="BD66" s="60">
        <f t="shared" si="34"/>
        <v>0</v>
      </c>
      <c r="BE66" s="60">
        <f t="shared" si="34"/>
        <v>0</v>
      </c>
      <c r="BF66" s="60">
        <f t="shared" si="34"/>
        <v>0</v>
      </c>
    </row>
    <row r="67" spans="2:58" s="60" customFormat="1" x14ac:dyDescent="0.25">
      <c r="B67" s="18">
        <f t="shared" si="28"/>
        <v>63</v>
      </c>
      <c r="C67" s="71" t="str">
        <f t="shared" si="21"/>
        <v>240911_Rev_MC_63</v>
      </c>
      <c r="D67" s="68">
        <v>45546</v>
      </c>
      <c r="E67" s="69">
        <v>45545</v>
      </c>
      <c r="F67" s="69" t="s">
        <v>328</v>
      </c>
      <c r="G67" s="69" t="str">
        <f>IF(ISBLANK(F67),"",VLOOKUP(F67,'Listes des Lots'!$B$4:$G$55,6,FALSE))</f>
        <v>Location</v>
      </c>
      <c r="H67" s="127" t="s">
        <v>333</v>
      </c>
      <c r="I67" s="127">
        <v>45000</v>
      </c>
      <c r="J67" s="69">
        <v>45536</v>
      </c>
      <c r="K67" s="69">
        <v>45565</v>
      </c>
      <c r="L67" s="71" t="s">
        <v>90</v>
      </c>
      <c r="M67" s="18" t="str">
        <f>IF(RevenueData[[#This Row],[Commentaires /Notes  ]]="","",RevenueData[[#This Row],[Commentaires /Notes  ]])</f>
        <v>Loyer Septembre / Impayé  mois d'août 2024</v>
      </c>
      <c r="N67" s="37" t="s">
        <v>166</v>
      </c>
      <c r="R67" s="60">
        <f>RevenueData[[#This Row],[Fin Période 
(jj/mm/aa) ]]-RevenueData[[#This Row],[Début Période
((jj/mm/aa) ]]+1</f>
        <v>30</v>
      </c>
      <c r="S67" s="60">
        <f t="shared" si="35"/>
        <v>0</v>
      </c>
      <c r="T67" s="60">
        <f t="shared" si="32"/>
        <v>0</v>
      </c>
      <c r="U67" s="60">
        <f t="shared" si="32"/>
        <v>0</v>
      </c>
      <c r="V67" s="60">
        <f t="shared" si="32"/>
        <v>0</v>
      </c>
      <c r="W67" s="60">
        <f t="shared" si="32"/>
        <v>0</v>
      </c>
      <c r="X67" s="60">
        <f t="shared" si="32"/>
        <v>0</v>
      </c>
      <c r="Y67" s="60">
        <f t="shared" si="32"/>
        <v>0</v>
      </c>
      <c r="Z67" s="60">
        <f t="shared" si="32"/>
        <v>0</v>
      </c>
      <c r="AA67" s="60">
        <f t="shared" si="32"/>
        <v>30</v>
      </c>
      <c r="AB67" s="60">
        <f t="shared" si="32"/>
        <v>0</v>
      </c>
      <c r="AC67" s="60">
        <f t="shared" si="32"/>
        <v>0</v>
      </c>
      <c r="AD67" s="60">
        <f t="shared" si="32"/>
        <v>0</v>
      </c>
      <c r="AG67" s="60">
        <f t="shared" si="36"/>
        <v>0</v>
      </c>
      <c r="AH67" s="60">
        <f t="shared" si="33"/>
        <v>0</v>
      </c>
      <c r="AI67" s="60">
        <f t="shared" si="33"/>
        <v>0</v>
      </c>
      <c r="AJ67" s="60">
        <f t="shared" si="33"/>
        <v>0</v>
      </c>
      <c r="AK67" s="60">
        <f t="shared" si="33"/>
        <v>0</v>
      </c>
      <c r="AL67" s="60">
        <f t="shared" si="33"/>
        <v>0</v>
      </c>
      <c r="AM67" s="60">
        <f t="shared" si="33"/>
        <v>0</v>
      </c>
      <c r="AN67" s="60">
        <f t="shared" si="33"/>
        <v>0</v>
      </c>
      <c r="AO67" s="60">
        <f t="shared" si="33"/>
        <v>0</v>
      </c>
      <c r="AP67" s="60">
        <f t="shared" si="33"/>
        <v>0</v>
      </c>
      <c r="AQ67" s="60">
        <f t="shared" si="33"/>
        <v>0</v>
      </c>
      <c r="AR67" s="60">
        <f t="shared" si="33"/>
        <v>0</v>
      </c>
      <c r="AU67" s="60">
        <f t="shared" si="37"/>
        <v>0</v>
      </c>
      <c r="AV67" s="60">
        <f t="shared" si="34"/>
        <v>0</v>
      </c>
      <c r="AW67" s="60">
        <f t="shared" si="34"/>
        <v>0</v>
      </c>
      <c r="AX67" s="60">
        <f t="shared" si="34"/>
        <v>0</v>
      </c>
      <c r="AY67" s="60">
        <f t="shared" si="34"/>
        <v>0</v>
      </c>
      <c r="AZ67" s="60">
        <f t="shared" si="34"/>
        <v>0</v>
      </c>
      <c r="BA67" s="60">
        <f t="shared" si="34"/>
        <v>0</v>
      </c>
      <c r="BB67" s="60">
        <f t="shared" si="34"/>
        <v>0</v>
      </c>
      <c r="BC67" s="60">
        <f t="shared" si="34"/>
        <v>0</v>
      </c>
      <c r="BD67" s="60">
        <f t="shared" si="34"/>
        <v>0</v>
      </c>
      <c r="BE67" s="60">
        <f t="shared" si="34"/>
        <v>0</v>
      </c>
      <c r="BF67" s="60">
        <f t="shared" si="34"/>
        <v>0</v>
      </c>
    </row>
    <row r="68" spans="2:58" s="60" customFormat="1" x14ac:dyDescent="0.25">
      <c r="B68" s="18">
        <f t="shared" si="28"/>
        <v>64</v>
      </c>
      <c r="C68" s="71" t="str">
        <f t="shared" si="21"/>
        <v>240911_Rev_MC_64</v>
      </c>
      <c r="D68" s="68">
        <v>45546</v>
      </c>
      <c r="E68" s="69">
        <v>45546</v>
      </c>
      <c r="F68" s="69" t="s">
        <v>129</v>
      </c>
      <c r="G68" s="69" t="str">
        <f>IF(ISBLANK(F68),"",VLOOKUP(F68,'Listes des Lots'!$B$4:$G$55,6,FALSE))</f>
        <v>Location</v>
      </c>
      <c r="H68" s="127" t="s">
        <v>333</v>
      </c>
      <c r="I68" s="127">
        <v>500000</v>
      </c>
      <c r="J68" s="69">
        <v>45536</v>
      </c>
      <c r="K68" s="69">
        <v>45565</v>
      </c>
      <c r="L68" s="71" t="s">
        <v>90</v>
      </c>
      <c r="M68" s="18" t="str">
        <f>IF(RevenueData[[#This Row],[Commentaires /Notes  ]]="","",RevenueData[[#This Row],[Commentaires /Notes  ]])</f>
        <v/>
      </c>
      <c r="N68" s="37"/>
      <c r="R68" s="60">
        <f>RevenueData[[#This Row],[Fin Période 
(jj/mm/aa) ]]-RevenueData[[#This Row],[Début Période
((jj/mm/aa) ]]+1</f>
        <v>30</v>
      </c>
      <c r="S68" s="60">
        <f t="shared" si="35"/>
        <v>0</v>
      </c>
      <c r="T68" s="60">
        <f t="shared" si="32"/>
        <v>0</v>
      </c>
      <c r="U68" s="60">
        <f t="shared" si="32"/>
        <v>0</v>
      </c>
      <c r="V68" s="60">
        <f t="shared" si="32"/>
        <v>0</v>
      </c>
      <c r="W68" s="60">
        <f t="shared" si="32"/>
        <v>0</v>
      </c>
      <c r="X68" s="60">
        <f t="shared" si="32"/>
        <v>0</v>
      </c>
      <c r="Y68" s="60">
        <f t="shared" si="32"/>
        <v>0</v>
      </c>
      <c r="Z68" s="60">
        <f t="shared" si="32"/>
        <v>0</v>
      </c>
      <c r="AA68" s="60">
        <f t="shared" si="32"/>
        <v>30</v>
      </c>
      <c r="AB68" s="60">
        <f t="shared" si="32"/>
        <v>0</v>
      </c>
      <c r="AC68" s="60">
        <f t="shared" si="32"/>
        <v>0</v>
      </c>
      <c r="AD68" s="60">
        <f t="shared" si="32"/>
        <v>0</v>
      </c>
      <c r="AG68" s="60">
        <f t="shared" si="36"/>
        <v>0</v>
      </c>
      <c r="AH68" s="60">
        <f t="shared" si="33"/>
        <v>0</v>
      </c>
      <c r="AI68" s="60">
        <f t="shared" si="33"/>
        <v>0</v>
      </c>
      <c r="AJ68" s="60">
        <f t="shared" si="33"/>
        <v>0</v>
      </c>
      <c r="AK68" s="60">
        <f t="shared" si="33"/>
        <v>0</v>
      </c>
      <c r="AL68" s="60">
        <f t="shared" si="33"/>
        <v>0</v>
      </c>
      <c r="AM68" s="60">
        <f t="shared" si="33"/>
        <v>0</v>
      </c>
      <c r="AN68" s="60">
        <f t="shared" si="33"/>
        <v>0</v>
      </c>
      <c r="AO68" s="60">
        <f t="shared" si="33"/>
        <v>0</v>
      </c>
      <c r="AP68" s="60">
        <f t="shared" si="33"/>
        <v>0</v>
      </c>
      <c r="AQ68" s="60">
        <f t="shared" si="33"/>
        <v>0</v>
      </c>
      <c r="AR68" s="60">
        <f t="shared" si="33"/>
        <v>0</v>
      </c>
      <c r="AU68" s="60">
        <f t="shared" si="37"/>
        <v>0</v>
      </c>
      <c r="AV68" s="60">
        <f t="shared" si="34"/>
        <v>0</v>
      </c>
      <c r="AW68" s="60">
        <f t="shared" si="34"/>
        <v>0</v>
      </c>
      <c r="AX68" s="60">
        <f t="shared" si="34"/>
        <v>0</v>
      </c>
      <c r="AY68" s="60">
        <f t="shared" si="34"/>
        <v>0</v>
      </c>
      <c r="AZ68" s="60">
        <f t="shared" si="34"/>
        <v>0</v>
      </c>
      <c r="BA68" s="60">
        <f t="shared" si="34"/>
        <v>0</v>
      </c>
      <c r="BB68" s="60">
        <f t="shared" si="34"/>
        <v>0</v>
      </c>
      <c r="BC68" s="60">
        <f t="shared" si="34"/>
        <v>0</v>
      </c>
      <c r="BD68" s="60">
        <f t="shared" si="34"/>
        <v>0</v>
      </c>
      <c r="BE68" s="60">
        <f t="shared" si="34"/>
        <v>0</v>
      </c>
      <c r="BF68" s="60">
        <f t="shared" si="34"/>
        <v>0</v>
      </c>
    </row>
    <row r="69" spans="2:58" s="60" customFormat="1" x14ac:dyDescent="0.25">
      <c r="B69" s="18">
        <f t="shared" si="28"/>
        <v>65</v>
      </c>
      <c r="C69" s="71" t="str">
        <f t="shared" ref="C69:C132" si="38">IF(OR(D69="", E69="", F69="", I69="", J69="", K69="", L69=""), "", TEXT(RIGHT(YEAR(D69), 2), "00") &amp; TEXT(MONTH(D69), "00") &amp; TEXT(DAY(D69), "00") &amp; "_Rev_MC_" &amp; TEXT(B69, "0"))</f>
        <v>240911_Rev_MC_65</v>
      </c>
      <c r="D69" s="68">
        <v>45546</v>
      </c>
      <c r="E69" s="69">
        <v>45545</v>
      </c>
      <c r="F69" s="69" t="s">
        <v>121</v>
      </c>
      <c r="G69" s="69" t="str">
        <f>IF(ISBLANK(F69),"",VLOOKUP(F69,'Listes des Lots'!$B$4:$G$55,6,FALSE))</f>
        <v>Meublé</v>
      </c>
      <c r="H69" s="127" t="s">
        <v>333</v>
      </c>
      <c r="I69" s="127">
        <v>20000</v>
      </c>
      <c r="J69" s="69">
        <v>45545</v>
      </c>
      <c r="K69" s="69">
        <v>45546</v>
      </c>
      <c r="L69" s="71" t="s">
        <v>90</v>
      </c>
      <c r="M69" s="18" t="str">
        <f>IF(RevenueData[[#This Row],[Commentaires /Notes  ]]="","",RevenueData[[#This Row],[Commentaires /Notes  ]])</f>
        <v/>
      </c>
      <c r="N69" s="37"/>
      <c r="R69" s="60">
        <f>RevenueData[[#This Row],[Fin Période 
(jj/mm/aa) ]]-RevenueData[[#This Row],[Début Période
((jj/mm/aa) ]]+1</f>
        <v>2</v>
      </c>
      <c r="S69" s="60">
        <f t="shared" si="35"/>
        <v>0</v>
      </c>
      <c r="T69" s="60">
        <f t="shared" si="32"/>
        <v>0</v>
      </c>
      <c r="U69" s="60">
        <f t="shared" si="32"/>
        <v>0</v>
      </c>
      <c r="V69" s="60">
        <f t="shared" si="32"/>
        <v>0</v>
      </c>
      <c r="W69" s="60">
        <f t="shared" si="32"/>
        <v>0</v>
      </c>
      <c r="X69" s="60">
        <f t="shared" si="32"/>
        <v>0</v>
      </c>
      <c r="Y69" s="60">
        <f t="shared" si="32"/>
        <v>0</v>
      </c>
      <c r="Z69" s="60">
        <f t="shared" si="32"/>
        <v>0</v>
      </c>
      <c r="AA69" s="60">
        <f t="shared" si="32"/>
        <v>2</v>
      </c>
      <c r="AB69" s="60">
        <f t="shared" si="32"/>
        <v>0</v>
      </c>
      <c r="AC69" s="60">
        <f t="shared" si="32"/>
        <v>0</v>
      </c>
      <c r="AD69" s="60">
        <f t="shared" si="32"/>
        <v>0</v>
      </c>
      <c r="AG69" s="60">
        <f t="shared" si="36"/>
        <v>0</v>
      </c>
      <c r="AH69" s="60">
        <f t="shared" si="33"/>
        <v>0</v>
      </c>
      <c r="AI69" s="60">
        <f t="shared" si="33"/>
        <v>0</v>
      </c>
      <c r="AJ69" s="60">
        <f t="shared" si="33"/>
        <v>0</v>
      </c>
      <c r="AK69" s="60">
        <f t="shared" si="33"/>
        <v>0</v>
      </c>
      <c r="AL69" s="60">
        <f t="shared" si="33"/>
        <v>0</v>
      </c>
      <c r="AM69" s="60">
        <f t="shared" si="33"/>
        <v>0</v>
      </c>
      <c r="AN69" s="60">
        <f t="shared" si="33"/>
        <v>0</v>
      </c>
      <c r="AO69" s="60">
        <f t="shared" si="33"/>
        <v>0</v>
      </c>
      <c r="AP69" s="60">
        <f t="shared" si="33"/>
        <v>0</v>
      </c>
      <c r="AQ69" s="60">
        <f t="shared" si="33"/>
        <v>0</v>
      </c>
      <c r="AR69" s="60">
        <f t="shared" si="33"/>
        <v>0</v>
      </c>
      <c r="AU69" s="60">
        <f t="shared" si="37"/>
        <v>0</v>
      </c>
      <c r="AV69" s="60">
        <f t="shared" si="34"/>
        <v>0</v>
      </c>
      <c r="AW69" s="60">
        <f t="shared" si="34"/>
        <v>0</v>
      </c>
      <c r="AX69" s="60">
        <f t="shared" si="34"/>
        <v>0</v>
      </c>
      <c r="AY69" s="60">
        <f t="shared" si="34"/>
        <v>0</v>
      </c>
      <c r="AZ69" s="60">
        <f t="shared" si="34"/>
        <v>0</v>
      </c>
      <c r="BA69" s="60">
        <f t="shared" si="34"/>
        <v>0</v>
      </c>
      <c r="BB69" s="60">
        <f t="shared" si="34"/>
        <v>0</v>
      </c>
      <c r="BC69" s="60">
        <f t="shared" si="34"/>
        <v>0</v>
      </c>
      <c r="BD69" s="60">
        <f t="shared" si="34"/>
        <v>0</v>
      </c>
      <c r="BE69" s="60">
        <f t="shared" si="34"/>
        <v>0</v>
      </c>
      <c r="BF69" s="60">
        <f t="shared" si="34"/>
        <v>0</v>
      </c>
    </row>
    <row r="70" spans="2:58" s="60" customFormat="1" ht="30" x14ac:dyDescent="0.25">
      <c r="B70" s="18">
        <f t="shared" si="28"/>
        <v>66</v>
      </c>
      <c r="C70" s="71" t="str">
        <f t="shared" si="38"/>
        <v>240911_Rev_MC_66</v>
      </c>
      <c r="D70" s="68">
        <v>45546</v>
      </c>
      <c r="E70" s="69">
        <v>45546</v>
      </c>
      <c r="F70" s="69" t="s">
        <v>133</v>
      </c>
      <c r="G70" s="69" t="str">
        <f>IF(ISBLANK(F70),"",VLOOKUP(F70,'Listes des Lots'!$B$4:$G$55,6,FALSE))</f>
        <v>Location</v>
      </c>
      <c r="H70" s="127" t="s">
        <v>331</v>
      </c>
      <c r="I70" s="127">
        <v>300000</v>
      </c>
      <c r="J70" s="68">
        <v>45546</v>
      </c>
      <c r="K70" s="68">
        <v>45546</v>
      </c>
      <c r="L70" s="71" t="s">
        <v>90</v>
      </c>
      <c r="M70" s="18" t="str">
        <f>IF(RevenueData[[#This Row],[Commentaires /Notes  ]]="","",RevenueData[[#This Row],[Commentaires /Notes  ]])</f>
        <v>Avance sur pas de porte Magasin pris par Mme Sanogo</v>
      </c>
      <c r="N70" s="37" t="s">
        <v>169</v>
      </c>
      <c r="R70" s="60">
        <f>RevenueData[[#This Row],[Fin Période 
(jj/mm/aa) ]]-RevenueData[[#This Row],[Début Période
((jj/mm/aa) ]]+1</f>
        <v>1</v>
      </c>
      <c r="S70" s="60">
        <f t="shared" si="35"/>
        <v>0</v>
      </c>
      <c r="T70" s="60">
        <f t="shared" si="32"/>
        <v>0</v>
      </c>
      <c r="U70" s="60">
        <f t="shared" si="32"/>
        <v>0</v>
      </c>
      <c r="V70" s="60">
        <f t="shared" si="32"/>
        <v>0</v>
      </c>
      <c r="W70" s="60">
        <f t="shared" si="32"/>
        <v>0</v>
      </c>
      <c r="X70" s="60">
        <f t="shared" si="32"/>
        <v>0</v>
      </c>
      <c r="Y70" s="60">
        <f t="shared" si="32"/>
        <v>0</v>
      </c>
      <c r="Z70" s="60">
        <f t="shared" si="32"/>
        <v>0</v>
      </c>
      <c r="AA70" s="60">
        <f t="shared" si="32"/>
        <v>1</v>
      </c>
      <c r="AB70" s="60">
        <f t="shared" si="32"/>
        <v>0</v>
      </c>
      <c r="AC70" s="60">
        <f t="shared" si="32"/>
        <v>0</v>
      </c>
      <c r="AD70" s="60">
        <f t="shared" si="32"/>
        <v>0</v>
      </c>
      <c r="AG70" s="60">
        <f t="shared" si="36"/>
        <v>0</v>
      </c>
      <c r="AH70" s="60">
        <f t="shared" si="33"/>
        <v>0</v>
      </c>
      <c r="AI70" s="60">
        <f t="shared" si="33"/>
        <v>0</v>
      </c>
      <c r="AJ70" s="60">
        <f t="shared" si="33"/>
        <v>0</v>
      </c>
      <c r="AK70" s="60">
        <f t="shared" si="33"/>
        <v>0</v>
      </c>
      <c r="AL70" s="60">
        <f t="shared" si="33"/>
        <v>0</v>
      </c>
      <c r="AM70" s="60">
        <f t="shared" si="33"/>
        <v>0</v>
      </c>
      <c r="AN70" s="60">
        <f t="shared" si="33"/>
        <v>0</v>
      </c>
      <c r="AO70" s="60">
        <f t="shared" si="33"/>
        <v>0</v>
      </c>
      <c r="AP70" s="60">
        <f t="shared" si="33"/>
        <v>0</v>
      </c>
      <c r="AQ70" s="60">
        <f t="shared" si="33"/>
        <v>0</v>
      </c>
      <c r="AR70" s="60">
        <f t="shared" si="33"/>
        <v>0</v>
      </c>
      <c r="AU70" s="60">
        <f t="shared" si="37"/>
        <v>0</v>
      </c>
      <c r="AV70" s="60">
        <f t="shared" si="34"/>
        <v>0</v>
      </c>
      <c r="AW70" s="60">
        <f t="shared" si="34"/>
        <v>0</v>
      </c>
      <c r="AX70" s="60">
        <f t="shared" si="34"/>
        <v>0</v>
      </c>
      <c r="AY70" s="60">
        <f t="shared" si="34"/>
        <v>0</v>
      </c>
      <c r="AZ70" s="60">
        <f t="shared" si="34"/>
        <v>0</v>
      </c>
      <c r="BA70" s="60">
        <f t="shared" si="34"/>
        <v>0</v>
      </c>
      <c r="BB70" s="60">
        <f t="shared" si="34"/>
        <v>0</v>
      </c>
      <c r="BC70" s="60">
        <f t="shared" si="34"/>
        <v>0</v>
      </c>
      <c r="BD70" s="60">
        <f t="shared" si="34"/>
        <v>0</v>
      </c>
      <c r="BE70" s="60">
        <f t="shared" si="34"/>
        <v>0</v>
      </c>
      <c r="BF70" s="60">
        <f t="shared" si="34"/>
        <v>0</v>
      </c>
    </row>
    <row r="71" spans="2:58" s="60" customFormat="1" x14ac:dyDescent="0.25">
      <c r="B71" s="18">
        <f t="shared" ref="B71:B134" si="39">B70+1</f>
        <v>67</v>
      </c>
      <c r="C71" s="71" t="str">
        <f t="shared" si="38"/>
        <v>240911_Rev_MC_67</v>
      </c>
      <c r="D71" s="68">
        <v>45546</v>
      </c>
      <c r="E71" s="69">
        <v>45545</v>
      </c>
      <c r="F71" s="69" t="s">
        <v>125</v>
      </c>
      <c r="G71" s="69" t="str">
        <f>IF(ISBLANK(F71),"",VLOOKUP(F71,'Listes des Lots'!$B$4:$G$55,6,FALSE))</f>
        <v>Meublé</v>
      </c>
      <c r="H71" s="127" t="s">
        <v>333</v>
      </c>
      <c r="I71" s="127">
        <v>20000</v>
      </c>
      <c r="J71" s="69">
        <v>45545</v>
      </c>
      <c r="K71" s="69">
        <v>45546</v>
      </c>
      <c r="L71" s="71" t="s">
        <v>90</v>
      </c>
      <c r="M71" s="18" t="str">
        <f>IF(RevenueData[[#This Row],[Commentaires /Notes  ]]="","",RevenueData[[#This Row],[Commentaires /Notes  ]])</f>
        <v/>
      </c>
      <c r="N71" s="37"/>
      <c r="R71" s="60">
        <f>RevenueData[[#This Row],[Fin Période 
(jj/mm/aa) ]]-RevenueData[[#This Row],[Début Période
((jj/mm/aa) ]]+1</f>
        <v>2</v>
      </c>
      <c r="S71" s="60">
        <f t="shared" si="35"/>
        <v>0</v>
      </c>
      <c r="T71" s="60">
        <f t="shared" si="32"/>
        <v>0</v>
      </c>
      <c r="U71" s="60">
        <f t="shared" si="32"/>
        <v>0</v>
      </c>
      <c r="V71" s="60">
        <f t="shared" si="32"/>
        <v>0</v>
      </c>
      <c r="W71" s="60">
        <f t="shared" si="32"/>
        <v>0</v>
      </c>
      <c r="X71" s="60">
        <f t="shared" si="32"/>
        <v>0</v>
      </c>
      <c r="Y71" s="60">
        <f t="shared" si="32"/>
        <v>0</v>
      </c>
      <c r="Z71" s="60">
        <f t="shared" si="32"/>
        <v>0</v>
      </c>
      <c r="AA71" s="60">
        <f t="shared" si="32"/>
        <v>2</v>
      </c>
      <c r="AB71" s="60">
        <f t="shared" si="32"/>
        <v>0</v>
      </c>
      <c r="AC71" s="60">
        <f t="shared" si="32"/>
        <v>0</v>
      </c>
      <c r="AD71" s="60">
        <f t="shared" si="32"/>
        <v>0</v>
      </c>
      <c r="AG71" s="60">
        <f t="shared" si="36"/>
        <v>0</v>
      </c>
      <c r="AH71" s="60">
        <f t="shared" si="33"/>
        <v>0</v>
      </c>
      <c r="AI71" s="60">
        <f t="shared" si="33"/>
        <v>0</v>
      </c>
      <c r="AJ71" s="60">
        <f t="shared" si="33"/>
        <v>0</v>
      </c>
      <c r="AK71" s="60">
        <f t="shared" si="33"/>
        <v>0</v>
      </c>
      <c r="AL71" s="60">
        <f t="shared" si="33"/>
        <v>0</v>
      </c>
      <c r="AM71" s="60">
        <f t="shared" si="33"/>
        <v>0</v>
      </c>
      <c r="AN71" s="60">
        <f t="shared" si="33"/>
        <v>0</v>
      </c>
      <c r="AO71" s="60">
        <f t="shared" si="33"/>
        <v>0</v>
      </c>
      <c r="AP71" s="60">
        <f t="shared" si="33"/>
        <v>0</v>
      </c>
      <c r="AQ71" s="60">
        <f t="shared" si="33"/>
        <v>0</v>
      </c>
      <c r="AR71" s="60">
        <f t="shared" si="33"/>
        <v>0</v>
      </c>
      <c r="AU71" s="60">
        <f t="shared" si="37"/>
        <v>0</v>
      </c>
      <c r="AV71" s="60">
        <f t="shared" si="34"/>
        <v>0</v>
      </c>
      <c r="AW71" s="60">
        <f t="shared" si="34"/>
        <v>0</v>
      </c>
      <c r="AX71" s="60">
        <f t="shared" si="34"/>
        <v>0</v>
      </c>
      <c r="AY71" s="60">
        <f t="shared" si="34"/>
        <v>0</v>
      </c>
      <c r="AZ71" s="60">
        <f t="shared" si="34"/>
        <v>0</v>
      </c>
      <c r="BA71" s="60">
        <f t="shared" si="34"/>
        <v>0</v>
      </c>
      <c r="BB71" s="60">
        <f t="shared" si="34"/>
        <v>0</v>
      </c>
      <c r="BC71" s="60">
        <f t="shared" si="34"/>
        <v>0</v>
      </c>
      <c r="BD71" s="60">
        <f t="shared" si="34"/>
        <v>0</v>
      </c>
      <c r="BE71" s="60">
        <f t="shared" si="34"/>
        <v>0</v>
      </c>
      <c r="BF71" s="60">
        <f t="shared" si="34"/>
        <v>0</v>
      </c>
    </row>
    <row r="72" spans="2:58" s="60" customFormat="1" x14ac:dyDescent="0.25">
      <c r="B72" s="18">
        <f t="shared" si="39"/>
        <v>68</v>
      </c>
      <c r="C72" s="71" t="str">
        <f t="shared" si="38"/>
        <v>240912_Rev_MC_68</v>
      </c>
      <c r="D72" s="68">
        <v>45547</v>
      </c>
      <c r="E72" s="69">
        <v>45546</v>
      </c>
      <c r="F72" s="69" t="s">
        <v>121</v>
      </c>
      <c r="G72" s="69" t="str">
        <f>IF(ISBLANK(F72),"",VLOOKUP(F72,'Listes des Lots'!$B$4:$G$55,6,FALSE))</f>
        <v>Meublé</v>
      </c>
      <c r="H72" s="127" t="s">
        <v>333</v>
      </c>
      <c r="I72" s="127">
        <v>20000</v>
      </c>
      <c r="J72" s="69">
        <v>45546</v>
      </c>
      <c r="K72" s="69">
        <v>45547</v>
      </c>
      <c r="L72" s="71" t="s">
        <v>90</v>
      </c>
      <c r="M72" s="18" t="str">
        <f>IF(RevenueData[[#This Row],[Commentaires /Notes  ]]="","",RevenueData[[#This Row],[Commentaires /Notes  ]])</f>
        <v/>
      </c>
      <c r="N72" s="37"/>
      <c r="R72" s="60">
        <f>RevenueData[[#This Row],[Fin Période 
(jj/mm/aa) ]]-RevenueData[[#This Row],[Début Période
((jj/mm/aa) ]]+1</f>
        <v>2</v>
      </c>
      <c r="S72" s="60">
        <f t="shared" si="35"/>
        <v>0</v>
      </c>
      <c r="T72" s="60">
        <f t="shared" si="32"/>
        <v>0</v>
      </c>
      <c r="U72" s="60">
        <f t="shared" si="32"/>
        <v>0</v>
      </c>
      <c r="V72" s="60">
        <f t="shared" si="32"/>
        <v>0</v>
      </c>
      <c r="W72" s="60">
        <f t="shared" si="32"/>
        <v>0</v>
      </c>
      <c r="X72" s="60">
        <f t="shared" si="32"/>
        <v>0</v>
      </c>
      <c r="Y72" s="60">
        <f t="shared" si="32"/>
        <v>0</v>
      </c>
      <c r="Z72" s="60">
        <f t="shared" si="32"/>
        <v>0</v>
      </c>
      <c r="AA72" s="60">
        <f t="shared" si="32"/>
        <v>2</v>
      </c>
      <c r="AB72" s="60">
        <f t="shared" si="32"/>
        <v>0</v>
      </c>
      <c r="AC72" s="60">
        <f t="shared" si="32"/>
        <v>0</v>
      </c>
      <c r="AD72" s="60">
        <f t="shared" si="32"/>
        <v>0</v>
      </c>
      <c r="AG72" s="60">
        <f t="shared" si="36"/>
        <v>0</v>
      </c>
      <c r="AH72" s="60">
        <f t="shared" si="33"/>
        <v>0</v>
      </c>
      <c r="AI72" s="60">
        <f t="shared" si="33"/>
        <v>0</v>
      </c>
      <c r="AJ72" s="60">
        <f t="shared" si="33"/>
        <v>0</v>
      </c>
      <c r="AK72" s="60">
        <f t="shared" si="33"/>
        <v>0</v>
      </c>
      <c r="AL72" s="60">
        <f t="shared" si="33"/>
        <v>0</v>
      </c>
      <c r="AM72" s="60">
        <f t="shared" si="33"/>
        <v>0</v>
      </c>
      <c r="AN72" s="60">
        <f t="shared" si="33"/>
        <v>0</v>
      </c>
      <c r="AO72" s="60">
        <f t="shared" si="33"/>
        <v>0</v>
      </c>
      <c r="AP72" s="60">
        <f t="shared" si="33"/>
        <v>0</v>
      </c>
      <c r="AQ72" s="60">
        <f t="shared" si="33"/>
        <v>0</v>
      </c>
      <c r="AR72" s="60">
        <f t="shared" si="33"/>
        <v>0</v>
      </c>
      <c r="AU72" s="60">
        <f t="shared" si="37"/>
        <v>0</v>
      </c>
      <c r="AV72" s="60">
        <f t="shared" si="34"/>
        <v>0</v>
      </c>
      <c r="AW72" s="60">
        <f t="shared" si="34"/>
        <v>0</v>
      </c>
      <c r="AX72" s="60">
        <f t="shared" si="34"/>
        <v>0</v>
      </c>
      <c r="AY72" s="60">
        <f t="shared" si="34"/>
        <v>0</v>
      </c>
      <c r="AZ72" s="60">
        <f t="shared" si="34"/>
        <v>0</v>
      </c>
      <c r="BA72" s="60">
        <f t="shared" si="34"/>
        <v>0</v>
      </c>
      <c r="BB72" s="60">
        <f t="shared" si="34"/>
        <v>0</v>
      </c>
      <c r="BC72" s="60">
        <f t="shared" si="34"/>
        <v>0</v>
      </c>
      <c r="BD72" s="60">
        <f t="shared" si="34"/>
        <v>0</v>
      </c>
      <c r="BE72" s="60">
        <f t="shared" si="34"/>
        <v>0</v>
      </c>
      <c r="BF72" s="60">
        <f t="shared" si="34"/>
        <v>0</v>
      </c>
    </row>
    <row r="73" spans="2:58" s="60" customFormat="1" x14ac:dyDescent="0.25">
      <c r="B73" s="18">
        <f t="shared" si="39"/>
        <v>69</v>
      </c>
      <c r="C73" s="71" t="str">
        <f t="shared" si="38"/>
        <v>240912_Rev_MC_69</v>
      </c>
      <c r="D73" s="68">
        <v>45547</v>
      </c>
      <c r="E73" s="69">
        <v>45547</v>
      </c>
      <c r="F73" s="69" t="s">
        <v>123</v>
      </c>
      <c r="G73" s="69" t="str">
        <f>IF(ISBLANK(F73),"",VLOOKUP(F73,'Listes des Lots'!$B$4:$G$55,6,FALSE))</f>
        <v>Meublé</v>
      </c>
      <c r="H73" s="127" t="s">
        <v>333</v>
      </c>
      <c r="I73" s="127">
        <v>20000</v>
      </c>
      <c r="J73" s="69">
        <v>45547</v>
      </c>
      <c r="K73" s="69">
        <v>45548</v>
      </c>
      <c r="L73" s="71" t="s">
        <v>90</v>
      </c>
      <c r="M73" s="18" t="str">
        <f>IF(RevenueData[[#This Row],[Commentaires /Notes  ]]="","",RevenueData[[#This Row],[Commentaires /Notes  ]])</f>
        <v/>
      </c>
      <c r="N73" s="37"/>
      <c r="R73" s="60">
        <f>RevenueData[[#This Row],[Fin Période 
(jj/mm/aa) ]]-RevenueData[[#This Row],[Début Période
((jj/mm/aa) ]]+1</f>
        <v>2</v>
      </c>
      <c r="S73" s="60">
        <f t="shared" si="35"/>
        <v>0</v>
      </c>
      <c r="T73" s="60">
        <f t="shared" si="32"/>
        <v>0</v>
      </c>
      <c r="U73" s="60">
        <f t="shared" si="32"/>
        <v>0</v>
      </c>
      <c r="V73" s="60">
        <f t="shared" si="32"/>
        <v>0</v>
      </c>
      <c r="W73" s="60">
        <f t="shared" si="32"/>
        <v>0</v>
      </c>
      <c r="X73" s="60">
        <f t="shared" si="32"/>
        <v>0</v>
      </c>
      <c r="Y73" s="60">
        <f t="shared" si="32"/>
        <v>0</v>
      </c>
      <c r="Z73" s="60">
        <f t="shared" si="32"/>
        <v>0</v>
      </c>
      <c r="AA73" s="60">
        <f t="shared" si="32"/>
        <v>2</v>
      </c>
      <c r="AB73" s="60">
        <f t="shared" si="32"/>
        <v>0</v>
      </c>
      <c r="AC73" s="60">
        <f t="shared" si="32"/>
        <v>0</v>
      </c>
      <c r="AD73" s="60">
        <f t="shared" si="32"/>
        <v>0</v>
      </c>
      <c r="AG73" s="60">
        <f t="shared" si="36"/>
        <v>0</v>
      </c>
      <c r="AH73" s="60">
        <f t="shared" si="33"/>
        <v>0</v>
      </c>
      <c r="AI73" s="60">
        <f t="shared" si="33"/>
        <v>0</v>
      </c>
      <c r="AJ73" s="60">
        <f t="shared" si="33"/>
        <v>0</v>
      </c>
      <c r="AK73" s="60">
        <f t="shared" si="33"/>
        <v>0</v>
      </c>
      <c r="AL73" s="60">
        <f t="shared" si="33"/>
        <v>0</v>
      </c>
      <c r="AM73" s="60">
        <f t="shared" si="33"/>
        <v>0</v>
      </c>
      <c r="AN73" s="60">
        <f t="shared" si="33"/>
        <v>0</v>
      </c>
      <c r="AO73" s="60">
        <f t="shared" si="33"/>
        <v>0</v>
      </c>
      <c r="AP73" s="60">
        <f t="shared" si="33"/>
        <v>0</v>
      </c>
      <c r="AQ73" s="60">
        <f t="shared" si="33"/>
        <v>0</v>
      </c>
      <c r="AR73" s="60">
        <f t="shared" si="33"/>
        <v>0</v>
      </c>
      <c r="AU73" s="60">
        <f t="shared" si="37"/>
        <v>0</v>
      </c>
      <c r="AV73" s="60">
        <f t="shared" si="34"/>
        <v>0</v>
      </c>
      <c r="AW73" s="60">
        <f t="shared" si="34"/>
        <v>0</v>
      </c>
      <c r="AX73" s="60">
        <f t="shared" si="34"/>
        <v>0</v>
      </c>
      <c r="AY73" s="60">
        <f t="shared" si="34"/>
        <v>0</v>
      </c>
      <c r="AZ73" s="60">
        <f t="shared" si="34"/>
        <v>0</v>
      </c>
      <c r="BA73" s="60">
        <f t="shared" si="34"/>
        <v>0</v>
      </c>
      <c r="BB73" s="60">
        <f t="shared" si="34"/>
        <v>0</v>
      </c>
      <c r="BC73" s="60">
        <f t="shared" si="34"/>
        <v>0</v>
      </c>
      <c r="BD73" s="60">
        <f t="shared" si="34"/>
        <v>0</v>
      </c>
      <c r="BE73" s="60">
        <f t="shared" si="34"/>
        <v>0</v>
      </c>
      <c r="BF73" s="60">
        <f t="shared" si="34"/>
        <v>0</v>
      </c>
    </row>
    <row r="74" spans="2:58" s="60" customFormat="1" x14ac:dyDescent="0.25">
      <c r="B74" s="18">
        <f t="shared" si="39"/>
        <v>70</v>
      </c>
      <c r="C74" s="71" t="str">
        <f t="shared" si="38"/>
        <v>240913_Rev_MC_70</v>
      </c>
      <c r="D74" s="68">
        <v>45548</v>
      </c>
      <c r="E74" s="69">
        <v>45547</v>
      </c>
      <c r="F74" s="69" t="s">
        <v>125</v>
      </c>
      <c r="G74" s="69" t="str">
        <f>IF(ISBLANK(F74),"",VLOOKUP(F74,'Listes des Lots'!$B$4:$G$55,6,FALSE))</f>
        <v>Meublé</v>
      </c>
      <c r="H74" s="127" t="s">
        <v>333</v>
      </c>
      <c r="I74" s="127">
        <v>20000</v>
      </c>
      <c r="J74" s="69">
        <v>45547</v>
      </c>
      <c r="K74" s="69">
        <v>45548</v>
      </c>
      <c r="L74" s="71" t="s">
        <v>90</v>
      </c>
      <c r="M74" s="18" t="str">
        <f>IF(RevenueData[[#This Row],[Commentaires /Notes  ]]="","",RevenueData[[#This Row],[Commentaires /Notes  ]])</f>
        <v/>
      </c>
      <c r="N74" s="37"/>
      <c r="R74" s="60">
        <f>RevenueData[[#This Row],[Fin Période 
(jj/mm/aa) ]]-RevenueData[[#This Row],[Début Période
((jj/mm/aa) ]]+1</f>
        <v>2</v>
      </c>
      <c r="S74" s="60">
        <f t="shared" si="35"/>
        <v>0</v>
      </c>
      <c r="T74" s="60">
        <f t="shared" si="32"/>
        <v>0</v>
      </c>
      <c r="U74" s="60">
        <f t="shared" si="32"/>
        <v>0</v>
      </c>
      <c r="V74" s="60">
        <f t="shared" si="32"/>
        <v>0</v>
      </c>
      <c r="W74" s="60">
        <f t="shared" si="32"/>
        <v>0</v>
      </c>
      <c r="X74" s="60">
        <f t="shared" si="32"/>
        <v>0</v>
      </c>
      <c r="Y74" s="60">
        <f t="shared" si="32"/>
        <v>0</v>
      </c>
      <c r="Z74" s="60">
        <f t="shared" si="32"/>
        <v>0</v>
      </c>
      <c r="AA74" s="60">
        <f t="shared" si="32"/>
        <v>2</v>
      </c>
      <c r="AB74" s="60">
        <f t="shared" si="32"/>
        <v>0</v>
      </c>
      <c r="AC74" s="60">
        <f t="shared" si="32"/>
        <v>0</v>
      </c>
      <c r="AD74" s="60">
        <f t="shared" si="32"/>
        <v>0</v>
      </c>
      <c r="AG74" s="60">
        <f t="shared" si="36"/>
        <v>0</v>
      </c>
      <c r="AH74" s="60">
        <f t="shared" si="33"/>
        <v>0</v>
      </c>
      <c r="AI74" s="60">
        <f t="shared" si="33"/>
        <v>0</v>
      </c>
      <c r="AJ74" s="60">
        <f t="shared" si="33"/>
        <v>0</v>
      </c>
      <c r="AK74" s="60">
        <f t="shared" si="33"/>
        <v>0</v>
      </c>
      <c r="AL74" s="60">
        <f t="shared" si="33"/>
        <v>0</v>
      </c>
      <c r="AM74" s="60">
        <f t="shared" si="33"/>
        <v>0</v>
      </c>
      <c r="AN74" s="60">
        <f t="shared" si="33"/>
        <v>0</v>
      </c>
      <c r="AO74" s="60">
        <f t="shared" si="33"/>
        <v>0</v>
      </c>
      <c r="AP74" s="60">
        <f t="shared" si="33"/>
        <v>0</v>
      </c>
      <c r="AQ74" s="60">
        <f t="shared" si="33"/>
        <v>0</v>
      </c>
      <c r="AR74" s="60">
        <f t="shared" si="33"/>
        <v>0</v>
      </c>
      <c r="AU74" s="60">
        <f t="shared" si="37"/>
        <v>0</v>
      </c>
      <c r="AV74" s="60">
        <f t="shared" si="34"/>
        <v>0</v>
      </c>
      <c r="AW74" s="60">
        <f t="shared" si="34"/>
        <v>0</v>
      </c>
      <c r="AX74" s="60">
        <f t="shared" si="34"/>
        <v>0</v>
      </c>
      <c r="AY74" s="60">
        <f t="shared" si="34"/>
        <v>0</v>
      </c>
      <c r="AZ74" s="60">
        <f t="shared" si="34"/>
        <v>0</v>
      </c>
      <c r="BA74" s="60">
        <f t="shared" si="34"/>
        <v>0</v>
      </c>
      <c r="BB74" s="60">
        <f t="shared" si="34"/>
        <v>0</v>
      </c>
      <c r="BC74" s="60">
        <f t="shared" si="34"/>
        <v>0</v>
      </c>
      <c r="BD74" s="60">
        <f t="shared" si="34"/>
        <v>0</v>
      </c>
      <c r="BE74" s="60">
        <f t="shared" si="34"/>
        <v>0</v>
      </c>
      <c r="BF74" s="60">
        <f t="shared" si="34"/>
        <v>0</v>
      </c>
    </row>
    <row r="75" spans="2:58" s="60" customFormat="1" ht="30" x14ac:dyDescent="0.25">
      <c r="B75" s="18">
        <f t="shared" si="39"/>
        <v>71</v>
      </c>
      <c r="C75" s="71" t="str">
        <f t="shared" si="38"/>
        <v>240913_Rev_MC_71</v>
      </c>
      <c r="D75" s="68">
        <v>45548</v>
      </c>
      <c r="E75" s="69">
        <v>45548</v>
      </c>
      <c r="F75" s="69" t="s">
        <v>125</v>
      </c>
      <c r="G75" s="69" t="str">
        <f>IF(ISBLANK(F75),"",VLOOKUP(F75,'Listes des Lots'!$B$4:$G$55,6,FALSE))</f>
        <v>Meublé</v>
      </c>
      <c r="H75" s="127" t="s">
        <v>333</v>
      </c>
      <c r="I75" s="127">
        <v>320000</v>
      </c>
      <c r="J75" s="69">
        <v>45555</v>
      </c>
      <c r="K75" s="69">
        <v>45584</v>
      </c>
      <c r="L75" s="71" t="s">
        <v>90</v>
      </c>
      <c r="M75" s="18" t="str">
        <f>IF(RevenueData[[#This Row],[Commentaires /Notes  ]]="","",RevenueData[[#This Row],[Commentaires /Notes  ]])</f>
        <v>Réservation 1 mois à partir du 20/09 ( réduction appliquée)</v>
      </c>
      <c r="N75" s="37" t="s">
        <v>170</v>
      </c>
      <c r="R75" s="60">
        <f>RevenueData[[#This Row],[Fin Période 
(jj/mm/aa) ]]-RevenueData[[#This Row],[Début Période
((jj/mm/aa) ]]+1</f>
        <v>30</v>
      </c>
      <c r="S75" s="60">
        <f t="shared" si="35"/>
        <v>0</v>
      </c>
      <c r="T75" s="60">
        <f t="shared" si="32"/>
        <v>0</v>
      </c>
      <c r="U75" s="60">
        <f t="shared" si="32"/>
        <v>0</v>
      </c>
      <c r="V75" s="60">
        <f t="shared" si="32"/>
        <v>0</v>
      </c>
      <c r="W75" s="60">
        <f t="shared" si="32"/>
        <v>0</v>
      </c>
      <c r="X75" s="60">
        <f t="shared" si="32"/>
        <v>0</v>
      </c>
      <c r="Y75" s="60">
        <f t="shared" si="32"/>
        <v>0</v>
      </c>
      <c r="Z75" s="60">
        <f t="shared" si="32"/>
        <v>0</v>
      </c>
      <c r="AA75" s="60">
        <f t="shared" si="32"/>
        <v>11</v>
      </c>
      <c r="AB75" s="60">
        <f t="shared" si="32"/>
        <v>19</v>
      </c>
      <c r="AC75" s="60">
        <f t="shared" si="32"/>
        <v>0</v>
      </c>
      <c r="AD75" s="60">
        <f t="shared" si="32"/>
        <v>0</v>
      </c>
      <c r="AG75" s="60">
        <f t="shared" si="36"/>
        <v>0</v>
      </c>
      <c r="AH75" s="60">
        <f t="shared" si="33"/>
        <v>0</v>
      </c>
      <c r="AI75" s="60">
        <f t="shared" si="33"/>
        <v>0</v>
      </c>
      <c r="AJ75" s="60">
        <f t="shared" si="33"/>
        <v>0</v>
      </c>
      <c r="AK75" s="60">
        <f t="shared" si="33"/>
        <v>0</v>
      </c>
      <c r="AL75" s="60">
        <f t="shared" si="33"/>
        <v>0</v>
      </c>
      <c r="AM75" s="60">
        <f t="shared" si="33"/>
        <v>0</v>
      </c>
      <c r="AN75" s="60">
        <f t="shared" si="33"/>
        <v>0</v>
      </c>
      <c r="AO75" s="60">
        <f t="shared" si="33"/>
        <v>0</v>
      </c>
      <c r="AP75" s="60">
        <f t="shared" si="33"/>
        <v>0</v>
      </c>
      <c r="AQ75" s="60">
        <f t="shared" si="33"/>
        <v>0</v>
      </c>
      <c r="AR75" s="60">
        <f t="shared" si="33"/>
        <v>0</v>
      </c>
      <c r="AU75" s="60">
        <f t="shared" si="37"/>
        <v>0</v>
      </c>
      <c r="AV75" s="60">
        <f t="shared" si="34"/>
        <v>0</v>
      </c>
      <c r="AW75" s="60">
        <f t="shared" si="34"/>
        <v>0</v>
      </c>
      <c r="AX75" s="60">
        <f t="shared" si="34"/>
        <v>0</v>
      </c>
      <c r="AY75" s="60">
        <f t="shared" si="34"/>
        <v>0</v>
      </c>
      <c r="AZ75" s="60">
        <f t="shared" si="34"/>
        <v>0</v>
      </c>
      <c r="BA75" s="60">
        <f t="shared" si="34"/>
        <v>0</v>
      </c>
      <c r="BB75" s="60">
        <f t="shared" si="34"/>
        <v>0</v>
      </c>
      <c r="BC75" s="60">
        <f t="shared" si="34"/>
        <v>0</v>
      </c>
      <c r="BD75" s="60">
        <f t="shared" si="34"/>
        <v>0</v>
      </c>
      <c r="BE75" s="60">
        <f t="shared" si="34"/>
        <v>0</v>
      </c>
      <c r="BF75" s="60">
        <f t="shared" si="34"/>
        <v>0</v>
      </c>
    </row>
    <row r="76" spans="2:58" s="60" customFormat="1" x14ac:dyDescent="0.25">
      <c r="B76" s="18">
        <f t="shared" si="39"/>
        <v>72</v>
      </c>
      <c r="C76" s="71" t="str">
        <f t="shared" si="38"/>
        <v>240916_Rev_MC_72</v>
      </c>
      <c r="D76" s="68">
        <v>45551</v>
      </c>
      <c r="E76" s="69">
        <v>45549</v>
      </c>
      <c r="F76" s="69" t="s">
        <v>123</v>
      </c>
      <c r="G76" s="69" t="str">
        <f>IF(ISBLANK(F76),"",VLOOKUP(F76,'Listes des Lots'!$B$4:$G$55,6,FALSE))</f>
        <v>Meublé</v>
      </c>
      <c r="H76" s="127" t="s">
        <v>333</v>
      </c>
      <c r="I76" s="127">
        <v>20000</v>
      </c>
      <c r="J76" s="69">
        <v>45549</v>
      </c>
      <c r="K76" s="69">
        <v>45550</v>
      </c>
      <c r="L76" s="71" t="s">
        <v>90</v>
      </c>
      <c r="M76" s="18" t="str">
        <f>IF(RevenueData[[#This Row],[Commentaires /Notes  ]]="","",RevenueData[[#This Row],[Commentaires /Notes  ]])</f>
        <v/>
      </c>
      <c r="N76" s="37"/>
      <c r="R76" s="60">
        <f>RevenueData[[#This Row],[Fin Période 
(jj/mm/aa) ]]-RevenueData[[#This Row],[Début Période
((jj/mm/aa) ]]+1</f>
        <v>2</v>
      </c>
      <c r="S76" s="60">
        <f t="shared" si="35"/>
        <v>0</v>
      </c>
      <c r="T76" s="60">
        <f t="shared" si="32"/>
        <v>0</v>
      </c>
      <c r="U76" s="60">
        <f t="shared" si="32"/>
        <v>0</v>
      </c>
      <c r="V76" s="60">
        <f t="shared" si="32"/>
        <v>0</v>
      </c>
      <c r="W76" s="60">
        <f t="shared" si="32"/>
        <v>0</v>
      </c>
      <c r="X76" s="60">
        <f t="shared" si="32"/>
        <v>0</v>
      </c>
      <c r="Y76" s="60">
        <f t="shared" si="32"/>
        <v>0</v>
      </c>
      <c r="Z76" s="60">
        <f t="shared" si="32"/>
        <v>0</v>
      </c>
      <c r="AA76" s="60">
        <f t="shared" si="32"/>
        <v>2</v>
      </c>
      <c r="AB76" s="60">
        <f t="shared" si="32"/>
        <v>0</v>
      </c>
      <c r="AC76" s="60">
        <f t="shared" si="32"/>
        <v>0</v>
      </c>
      <c r="AD76" s="60">
        <f t="shared" si="32"/>
        <v>0</v>
      </c>
      <c r="AG76" s="60">
        <f t="shared" si="36"/>
        <v>0</v>
      </c>
      <c r="AH76" s="60">
        <f t="shared" si="33"/>
        <v>0</v>
      </c>
      <c r="AI76" s="60">
        <f t="shared" si="33"/>
        <v>0</v>
      </c>
      <c r="AJ76" s="60">
        <f t="shared" si="33"/>
        <v>0</v>
      </c>
      <c r="AK76" s="60">
        <f t="shared" si="33"/>
        <v>0</v>
      </c>
      <c r="AL76" s="60">
        <f t="shared" si="33"/>
        <v>0</v>
      </c>
      <c r="AM76" s="60">
        <f t="shared" si="33"/>
        <v>0</v>
      </c>
      <c r="AN76" s="60">
        <f t="shared" si="33"/>
        <v>0</v>
      </c>
      <c r="AO76" s="60">
        <f t="shared" si="33"/>
        <v>0</v>
      </c>
      <c r="AP76" s="60">
        <f t="shared" si="33"/>
        <v>0</v>
      </c>
      <c r="AQ76" s="60">
        <f t="shared" si="33"/>
        <v>0</v>
      </c>
      <c r="AR76" s="60">
        <f t="shared" si="33"/>
        <v>0</v>
      </c>
      <c r="AU76" s="60">
        <f t="shared" si="37"/>
        <v>0</v>
      </c>
      <c r="AV76" s="60">
        <f t="shared" si="34"/>
        <v>0</v>
      </c>
      <c r="AW76" s="60">
        <f t="shared" si="34"/>
        <v>0</v>
      </c>
      <c r="AX76" s="60">
        <f t="shared" si="34"/>
        <v>0</v>
      </c>
      <c r="AY76" s="60">
        <f t="shared" si="34"/>
        <v>0</v>
      </c>
      <c r="AZ76" s="60">
        <f t="shared" si="34"/>
        <v>0</v>
      </c>
      <c r="BA76" s="60">
        <f t="shared" si="34"/>
        <v>0</v>
      </c>
      <c r="BB76" s="60">
        <f t="shared" si="34"/>
        <v>0</v>
      </c>
      <c r="BC76" s="60">
        <f t="shared" si="34"/>
        <v>0</v>
      </c>
      <c r="BD76" s="60">
        <f t="shared" si="34"/>
        <v>0</v>
      </c>
      <c r="BE76" s="60">
        <f t="shared" si="34"/>
        <v>0</v>
      </c>
      <c r="BF76" s="60">
        <f t="shared" si="34"/>
        <v>0</v>
      </c>
    </row>
    <row r="77" spans="2:58" s="60" customFormat="1" x14ac:dyDescent="0.25">
      <c r="B77" s="18">
        <f t="shared" si="39"/>
        <v>73</v>
      </c>
      <c r="C77" s="71" t="str">
        <f t="shared" si="38"/>
        <v>240916_Rev_MC_73</v>
      </c>
      <c r="D77" s="68">
        <v>45551</v>
      </c>
      <c r="E77" s="69">
        <v>45549</v>
      </c>
      <c r="F77" s="69" t="s">
        <v>125</v>
      </c>
      <c r="G77" s="69" t="str">
        <f>IF(ISBLANK(F77),"",VLOOKUP(F77,'Listes des Lots'!$B$4:$G$55,6,FALSE))</f>
        <v>Meublé</v>
      </c>
      <c r="H77" s="127" t="s">
        <v>333</v>
      </c>
      <c r="I77" s="127">
        <v>20000</v>
      </c>
      <c r="J77" s="69">
        <v>45549</v>
      </c>
      <c r="K77" s="69">
        <v>45550</v>
      </c>
      <c r="L77" s="71" t="s">
        <v>90</v>
      </c>
      <c r="M77" s="18" t="str">
        <f>IF(RevenueData[[#This Row],[Commentaires /Notes  ]]="","",RevenueData[[#This Row],[Commentaires /Notes  ]])</f>
        <v/>
      </c>
      <c r="N77" s="37"/>
      <c r="R77" s="60">
        <f>RevenueData[[#This Row],[Fin Période 
(jj/mm/aa) ]]-RevenueData[[#This Row],[Début Période
((jj/mm/aa) ]]+1</f>
        <v>2</v>
      </c>
      <c r="S77" s="60">
        <f t="shared" si="35"/>
        <v>0</v>
      </c>
      <c r="T77" s="60">
        <f t="shared" si="32"/>
        <v>0</v>
      </c>
      <c r="U77" s="60">
        <f t="shared" si="32"/>
        <v>0</v>
      </c>
      <c r="V77" s="60">
        <f t="shared" si="32"/>
        <v>0</v>
      </c>
      <c r="W77" s="60">
        <f t="shared" si="32"/>
        <v>0</v>
      </c>
      <c r="X77" s="60">
        <f t="shared" si="32"/>
        <v>0</v>
      </c>
      <c r="Y77" s="60">
        <f t="shared" si="32"/>
        <v>0</v>
      </c>
      <c r="Z77" s="60">
        <f t="shared" si="32"/>
        <v>0</v>
      </c>
      <c r="AA77" s="60">
        <f t="shared" si="32"/>
        <v>2</v>
      </c>
      <c r="AB77" s="60">
        <f t="shared" si="32"/>
        <v>0</v>
      </c>
      <c r="AC77" s="60">
        <f t="shared" si="32"/>
        <v>0</v>
      </c>
      <c r="AD77" s="60">
        <f t="shared" si="32"/>
        <v>0</v>
      </c>
      <c r="AG77" s="60">
        <f t="shared" si="36"/>
        <v>0</v>
      </c>
      <c r="AH77" s="60">
        <f t="shared" si="33"/>
        <v>0</v>
      </c>
      <c r="AI77" s="60">
        <f t="shared" si="33"/>
        <v>0</v>
      </c>
      <c r="AJ77" s="60">
        <f t="shared" si="33"/>
        <v>0</v>
      </c>
      <c r="AK77" s="60">
        <f t="shared" si="33"/>
        <v>0</v>
      </c>
      <c r="AL77" s="60">
        <f t="shared" si="33"/>
        <v>0</v>
      </c>
      <c r="AM77" s="60">
        <f t="shared" si="33"/>
        <v>0</v>
      </c>
      <c r="AN77" s="60">
        <f t="shared" si="33"/>
        <v>0</v>
      </c>
      <c r="AO77" s="60">
        <f t="shared" si="33"/>
        <v>0</v>
      </c>
      <c r="AP77" s="60">
        <f t="shared" si="33"/>
        <v>0</v>
      </c>
      <c r="AQ77" s="60">
        <f t="shared" si="33"/>
        <v>0</v>
      </c>
      <c r="AR77" s="60">
        <f t="shared" si="33"/>
        <v>0</v>
      </c>
      <c r="AU77" s="60">
        <f t="shared" si="37"/>
        <v>0</v>
      </c>
      <c r="AV77" s="60">
        <f t="shared" si="34"/>
        <v>0</v>
      </c>
      <c r="AW77" s="60">
        <f t="shared" si="34"/>
        <v>0</v>
      </c>
      <c r="AX77" s="60">
        <f t="shared" si="34"/>
        <v>0</v>
      </c>
      <c r="AY77" s="60">
        <f t="shared" si="34"/>
        <v>0</v>
      </c>
      <c r="AZ77" s="60">
        <f t="shared" si="34"/>
        <v>0</v>
      </c>
      <c r="BA77" s="60">
        <f t="shared" si="34"/>
        <v>0</v>
      </c>
      <c r="BB77" s="60">
        <f t="shared" si="34"/>
        <v>0</v>
      </c>
      <c r="BC77" s="60">
        <f t="shared" si="34"/>
        <v>0</v>
      </c>
      <c r="BD77" s="60">
        <f t="shared" si="34"/>
        <v>0</v>
      </c>
      <c r="BE77" s="60">
        <f t="shared" si="34"/>
        <v>0</v>
      </c>
      <c r="BF77" s="60">
        <f t="shared" si="34"/>
        <v>0</v>
      </c>
    </row>
    <row r="78" spans="2:58" s="60" customFormat="1" x14ac:dyDescent="0.25">
      <c r="B78" s="18">
        <f t="shared" si="39"/>
        <v>74</v>
      </c>
      <c r="C78" s="71" t="str">
        <f t="shared" si="38"/>
        <v>240916_Rev_MC_74</v>
      </c>
      <c r="D78" s="68">
        <v>45551</v>
      </c>
      <c r="E78" s="69">
        <v>45549</v>
      </c>
      <c r="F78" s="69" t="s">
        <v>126</v>
      </c>
      <c r="G78" s="69" t="str">
        <f>IF(ISBLANK(F78),"",VLOOKUP(F78,'Listes des Lots'!$B$4:$G$55,6,FALSE))</f>
        <v>Meublé</v>
      </c>
      <c r="H78" s="127" t="s">
        <v>333</v>
      </c>
      <c r="I78" s="127">
        <v>20000</v>
      </c>
      <c r="J78" s="69">
        <v>45549</v>
      </c>
      <c r="K78" s="69">
        <v>45550</v>
      </c>
      <c r="L78" s="71" t="s">
        <v>90</v>
      </c>
      <c r="M78" s="18" t="str">
        <f>IF(RevenueData[[#This Row],[Commentaires /Notes  ]]="","",RevenueData[[#This Row],[Commentaires /Notes  ]])</f>
        <v/>
      </c>
      <c r="N78" s="37"/>
      <c r="R78" s="60">
        <f>RevenueData[[#This Row],[Fin Période 
(jj/mm/aa) ]]-RevenueData[[#This Row],[Début Période
((jj/mm/aa) ]]+1</f>
        <v>2</v>
      </c>
      <c r="S78" s="60">
        <f t="shared" si="35"/>
        <v>0</v>
      </c>
      <c r="T78" s="60">
        <f t="shared" si="32"/>
        <v>0</v>
      </c>
      <c r="U78" s="60">
        <f t="shared" si="32"/>
        <v>0</v>
      </c>
      <c r="V78" s="60">
        <f t="shared" si="32"/>
        <v>0</v>
      </c>
      <c r="W78" s="60">
        <f t="shared" si="32"/>
        <v>0</v>
      </c>
      <c r="X78" s="60">
        <f t="shared" si="32"/>
        <v>0</v>
      </c>
      <c r="Y78" s="60">
        <f t="shared" si="32"/>
        <v>0</v>
      </c>
      <c r="Z78" s="60">
        <f t="shared" si="32"/>
        <v>0</v>
      </c>
      <c r="AA78" s="60">
        <f t="shared" si="32"/>
        <v>2</v>
      </c>
      <c r="AB78" s="60">
        <f t="shared" si="32"/>
        <v>0</v>
      </c>
      <c r="AC78" s="60">
        <f t="shared" si="32"/>
        <v>0</v>
      </c>
      <c r="AD78" s="60">
        <f t="shared" si="32"/>
        <v>0</v>
      </c>
      <c r="AG78" s="60">
        <f t="shared" si="36"/>
        <v>0</v>
      </c>
      <c r="AH78" s="60">
        <f t="shared" si="33"/>
        <v>0</v>
      </c>
      <c r="AI78" s="60">
        <f t="shared" si="33"/>
        <v>0</v>
      </c>
      <c r="AJ78" s="60">
        <f t="shared" si="33"/>
        <v>0</v>
      </c>
      <c r="AK78" s="60">
        <f t="shared" si="33"/>
        <v>0</v>
      </c>
      <c r="AL78" s="60">
        <f t="shared" si="33"/>
        <v>0</v>
      </c>
      <c r="AM78" s="60">
        <f t="shared" si="33"/>
        <v>0</v>
      </c>
      <c r="AN78" s="60">
        <f t="shared" si="33"/>
        <v>0</v>
      </c>
      <c r="AO78" s="60">
        <f t="shared" si="33"/>
        <v>0</v>
      </c>
      <c r="AP78" s="60">
        <f t="shared" si="33"/>
        <v>0</v>
      </c>
      <c r="AQ78" s="60">
        <f t="shared" si="33"/>
        <v>0</v>
      </c>
      <c r="AR78" s="60">
        <f t="shared" si="33"/>
        <v>0</v>
      </c>
      <c r="AU78" s="60">
        <f t="shared" si="37"/>
        <v>0</v>
      </c>
      <c r="AV78" s="60">
        <f t="shared" si="34"/>
        <v>0</v>
      </c>
      <c r="AW78" s="60">
        <f t="shared" si="34"/>
        <v>0</v>
      </c>
      <c r="AX78" s="60">
        <f t="shared" si="34"/>
        <v>0</v>
      </c>
      <c r="AY78" s="60">
        <f t="shared" si="34"/>
        <v>0</v>
      </c>
      <c r="AZ78" s="60">
        <f t="shared" si="34"/>
        <v>0</v>
      </c>
      <c r="BA78" s="60">
        <f t="shared" si="34"/>
        <v>0</v>
      </c>
      <c r="BB78" s="60">
        <f t="shared" si="34"/>
        <v>0</v>
      </c>
      <c r="BC78" s="60">
        <f t="shared" si="34"/>
        <v>0</v>
      </c>
      <c r="BD78" s="60">
        <f t="shared" si="34"/>
        <v>0</v>
      </c>
      <c r="BE78" s="60">
        <f t="shared" si="34"/>
        <v>0</v>
      </c>
      <c r="BF78" s="60">
        <f t="shared" si="34"/>
        <v>0</v>
      </c>
    </row>
    <row r="79" spans="2:58" s="60" customFormat="1" x14ac:dyDescent="0.25">
      <c r="B79" s="18">
        <f t="shared" si="39"/>
        <v>75</v>
      </c>
      <c r="C79" s="71" t="str">
        <f t="shared" si="38"/>
        <v>240916_Rev_MC_75</v>
      </c>
      <c r="D79" s="68">
        <v>45551</v>
      </c>
      <c r="E79" s="69">
        <v>45550</v>
      </c>
      <c r="F79" s="69" t="s">
        <v>123</v>
      </c>
      <c r="G79" s="69" t="str">
        <f>IF(ISBLANK(F79),"",VLOOKUP(F79,'Listes des Lots'!$B$4:$G$55,6,FALSE))</f>
        <v>Meublé</v>
      </c>
      <c r="H79" s="127" t="s">
        <v>333</v>
      </c>
      <c r="I79" s="127">
        <v>20000</v>
      </c>
      <c r="J79" s="69">
        <v>45550</v>
      </c>
      <c r="K79" s="69">
        <v>45551</v>
      </c>
      <c r="L79" s="71" t="s">
        <v>90</v>
      </c>
      <c r="M79" s="18" t="str">
        <f>IF(RevenueData[[#This Row],[Commentaires /Notes  ]]="","",RevenueData[[#This Row],[Commentaires /Notes  ]])</f>
        <v/>
      </c>
      <c r="N79" s="37"/>
      <c r="R79" s="60">
        <f>RevenueData[[#This Row],[Fin Période 
(jj/mm/aa) ]]-RevenueData[[#This Row],[Début Période
((jj/mm/aa) ]]+1</f>
        <v>2</v>
      </c>
      <c r="S79" s="60">
        <f t="shared" si="35"/>
        <v>0</v>
      </c>
      <c r="T79" s="60">
        <f t="shared" si="32"/>
        <v>0</v>
      </c>
      <c r="U79" s="60">
        <f t="shared" si="32"/>
        <v>0</v>
      </c>
      <c r="V79" s="60">
        <f t="shared" si="32"/>
        <v>0</v>
      </c>
      <c r="W79" s="60">
        <f t="shared" si="32"/>
        <v>0</v>
      </c>
      <c r="X79" s="60">
        <f t="shared" si="32"/>
        <v>0</v>
      </c>
      <c r="Y79" s="60">
        <f t="shared" si="32"/>
        <v>0</v>
      </c>
      <c r="Z79" s="60">
        <f t="shared" si="32"/>
        <v>0</v>
      </c>
      <c r="AA79" s="60">
        <f t="shared" si="32"/>
        <v>2</v>
      </c>
      <c r="AB79" s="60">
        <f t="shared" si="32"/>
        <v>0</v>
      </c>
      <c r="AC79" s="60">
        <f t="shared" si="32"/>
        <v>0</v>
      </c>
      <c r="AD79" s="60">
        <f t="shared" si="32"/>
        <v>0</v>
      </c>
      <c r="AG79" s="60">
        <f t="shared" si="36"/>
        <v>0</v>
      </c>
      <c r="AH79" s="60">
        <f t="shared" si="33"/>
        <v>0</v>
      </c>
      <c r="AI79" s="60">
        <f t="shared" si="33"/>
        <v>0</v>
      </c>
      <c r="AJ79" s="60">
        <f t="shared" si="33"/>
        <v>0</v>
      </c>
      <c r="AK79" s="60">
        <f t="shared" si="33"/>
        <v>0</v>
      </c>
      <c r="AL79" s="60">
        <f t="shared" si="33"/>
        <v>0</v>
      </c>
      <c r="AM79" s="60">
        <f t="shared" si="33"/>
        <v>0</v>
      </c>
      <c r="AN79" s="60">
        <f t="shared" si="33"/>
        <v>0</v>
      </c>
      <c r="AO79" s="60">
        <f t="shared" si="33"/>
        <v>0</v>
      </c>
      <c r="AP79" s="60">
        <f t="shared" si="33"/>
        <v>0</v>
      </c>
      <c r="AQ79" s="60">
        <f t="shared" si="33"/>
        <v>0</v>
      </c>
      <c r="AR79" s="60">
        <f t="shared" si="33"/>
        <v>0</v>
      </c>
      <c r="AU79" s="60">
        <f t="shared" si="37"/>
        <v>0</v>
      </c>
      <c r="AV79" s="60">
        <f t="shared" si="34"/>
        <v>0</v>
      </c>
      <c r="AW79" s="60">
        <f t="shared" si="34"/>
        <v>0</v>
      </c>
      <c r="AX79" s="60">
        <f t="shared" si="34"/>
        <v>0</v>
      </c>
      <c r="AY79" s="60">
        <f t="shared" si="34"/>
        <v>0</v>
      </c>
      <c r="AZ79" s="60">
        <f t="shared" si="34"/>
        <v>0</v>
      </c>
      <c r="BA79" s="60">
        <f t="shared" si="34"/>
        <v>0</v>
      </c>
      <c r="BB79" s="60">
        <f t="shared" si="34"/>
        <v>0</v>
      </c>
      <c r="BC79" s="60">
        <f t="shared" si="34"/>
        <v>0</v>
      </c>
      <c r="BD79" s="60">
        <f t="shared" si="34"/>
        <v>0</v>
      </c>
      <c r="BE79" s="60">
        <f t="shared" si="34"/>
        <v>0</v>
      </c>
      <c r="BF79" s="60">
        <f t="shared" si="34"/>
        <v>0</v>
      </c>
    </row>
    <row r="80" spans="2:58" s="60" customFormat="1" x14ac:dyDescent="0.25">
      <c r="B80" s="18">
        <f t="shared" si="39"/>
        <v>76</v>
      </c>
      <c r="C80" s="71" t="str">
        <f t="shared" si="38"/>
        <v>240917_Rev_MC_76</v>
      </c>
      <c r="D80" s="68">
        <v>45552</v>
      </c>
      <c r="E80" s="69">
        <v>45551</v>
      </c>
      <c r="F80" s="69" t="s">
        <v>125</v>
      </c>
      <c r="G80" s="69" t="str">
        <f>IF(ISBLANK(F80),"",VLOOKUP(F80,'Listes des Lots'!$B$4:$G$55,6,FALSE))</f>
        <v>Meublé</v>
      </c>
      <c r="H80" s="127" t="s">
        <v>333</v>
      </c>
      <c r="I80" s="127">
        <v>20000</v>
      </c>
      <c r="J80" s="69">
        <v>45551</v>
      </c>
      <c r="K80" s="69">
        <v>45552</v>
      </c>
      <c r="L80" s="71" t="s">
        <v>90</v>
      </c>
      <c r="M80" s="18" t="str">
        <f>IF(RevenueData[[#This Row],[Commentaires /Notes  ]]="","",RevenueData[[#This Row],[Commentaires /Notes  ]])</f>
        <v/>
      </c>
      <c r="N80" s="37"/>
      <c r="R80" s="60">
        <f>RevenueData[[#This Row],[Fin Période 
(jj/mm/aa) ]]-RevenueData[[#This Row],[Début Période
((jj/mm/aa) ]]+1</f>
        <v>2</v>
      </c>
      <c r="S80" s="60">
        <f t="shared" si="35"/>
        <v>0</v>
      </c>
      <c r="T80" s="60">
        <f t="shared" si="32"/>
        <v>0</v>
      </c>
      <c r="U80" s="60">
        <f t="shared" si="32"/>
        <v>0</v>
      </c>
      <c r="V80" s="60">
        <f t="shared" si="32"/>
        <v>0</v>
      </c>
      <c r="W80" s="60">
        <f t="shared" si="32"/>
        <v>0</v>
      </c>
      <c r="X80" s="60">
        <f t="shared" si="32"/>
        <v>0</v>
      </c>
      <c r="Y80" s="60">
        <f t="shared" si="32"/>
        <v>0</v>
      </c>
      <c r="Z80" s="60">
        <f t="shared" si="32"/>
        <v>0</v>
      </c>
      <c r="AA80" s="60">
        <f t="shared" si="32"/>
        <v>2</v>
      </c>
      <c r="AB80" s="60">
        <f t="shared" si="32"/>
        <v>0</v>
      </c>
      <c r="AC80" s="60">
        <f t="shared" si="32"/>
        <v>0</v>
      </c>
      <c r="AD80" s="60">
        <f t="shared" si="32"/>
        <v>0</v>
      </c>
      <c r="AG80" s="60">
        <f t="shared" si="36"/>
        <v>0</v>
      </c>
      <c r="AH80" s="60">
        <f t="shared" si="33"/>
        <v>0</v>
      </c>
      <c r="AI80" s="60">
        <f t="shared" si="33"/>
        <v>0</v>
      </c>
      <c r="AJ80" s="60">
        <f t="shared" si="33"/>
        <v>0</v>
      </c>
      <c r="AK80" s="60">
        <f t="shared" si="33"/>
        <v>0</v>
      </c>
      <c r="AL80" s="60">
        <f t="shared" si="33"/>
        <v>0</v>
      </c>
      <c r="AM80" s="60">
        <f t="shared" si="33"/>
        <v>0</v>
      </c>
      <c r="AN80" s="60">
        <f t="shared" si="33"/>
        <v>0</v>
      </c>
      <c r="AO80" s="60">
        <f t="shared" si="33"/>
        <v>0</v>
      </c>
      <c r="AP80" s="60">
        <f t="shared" si="33"/>
        <v>0</v>
      </c>
      <c r="AQ80" s="60">
        <f t="shared" si="33"/>
        <v>0</v>
      </c>
      <c r="AR80" s="60">
        <f t="shared" si="33"/>
        <v>0</v>
      </c>
      <c r="AU80" s="60">
        <f t="shared" si="37"/>
        <v>0</v>
      </c>
      <c r="AV80" s="60">
        <f t="shared" si="34"/>
        <v>0</v>
      </c>
      <c r="AW80" s="60">
        <f t="shared" si="34"/>
        <v>0</v>
      </c>
      <c r="AX80" s="60">
        <f t="shared" si="34"/>
        <v>0</v>
      </c>
      <c r="AY80" s="60">
        <f t="shared" si="34"/>
        <v>0</v>
      </c>
      <c r="AZ80" s="60">
        <f t="shared" si="34"/>
        <v>0</v>
      </c>
      <c r="BA80" s="60">
        <f t="shared" si="34"/>
        <v>0</v>
      </c>
      <c r="BB80" s="60">
        <f t="shared" si="34"/>
        <v>0</v>
      </c>
      <c r="BC80" s="60">
        <f t="shared" si="34"/>
        <v>0</v>
      </c>
      <c r="BD80" s="60">
        <f t="shared" si="34"/>
        <v>0</v>
      </c>
      <c r="BE80" s="60">
        <f t="shared" si="34"/>
        <v>0</v>
      </c>
      <c r="BF80" s="60">
        <f t="shared" si="34"/>
        <v>0</v>
      </c>
    </row>
    <row r="81" spans="2:58" s="60" customFormat="1" x14ac:dyDescent="0.25">
      <c r="B81" s="18">
        <f t="shared" si="39"/>
        <v>77</v>
      </c>
      <c r="C81" s="71" t="str">
        <f t="shared" si="38"/>
        <v>240918_Rev_MC_77</v>
      </c>
      <c r="D81" s="68">
        <v>45553</v>
      </c>
      <c r="E81" s="69">
        <v>45552</v>
      </c>
      <c r="F81" s="69" t="s">
        <v>125</v>
      </c>
      <c r="G81" s="69" t="str">
        <f>IF(ISBLANK(F81),"",VLOOKUP(F81,'Listes des Lots'!$B$4:$G$55,6,FALSE))</f>
        <v>Meublé</v>
      </c>
      <c r="H81" s="127" t="s">
        <v>333</v>
      </c>
      <c r="I81" s="127">
        <v>20000</v>
      </c>
      <c r="J81" s="69">
        <v>45552</v>
      </c>
      <c r="K81" s="69">
        <v>45553</v>
      </c>
      <c r="L81" s="71" t="s">
        <v>90</v>
      </c>
      <c r="M81" s="18" t="str">
        <f>IF(RevenueData[[#This Row],[Commentaires /Notes  ]]="","",RevenueData[[#This Row],[Commentaires /Notes  ]])</f>
        <v/>
      </c>
      <c r="N81" s="37"/>
      <c r="R81" s="60">
        <f>RevenueData[[#This Row],[Fin Période 
(jj/mm/aa) ]]-RevenueData[[#This Row],[Début Période
((jj/mm/aa) ]]+1</f>
        <v>2</v>
      </c>
      <c r="S81" s="60">
        <f t="shared" si="35"/>
        <v>0</v>
      </c>
      <c r="T81" s="60">
        <f t="shared" si="32"/>
        <v>0</v>
      </c>
      <c r="U81" s="60">
        <f t="shared" si="32"/>
        <v>0</v>
      </c>
      <c r="V81" s="60">
        <f t="shared" si="32"/>
        <v>0</v>
      </c>
      <c r="W81" s="60">
        <f t="shared" si="32"/>
        <v>0</v>
      </c>
      <c r="X81" s="60">
        <f t="shared" si="32"/>
        <v>0</v>
      </c>
      <c r="Y81" s="60">
        <f t="shared" si="32"/>
        <v>0</v>
      </c>
      <c r="Z81" s="60">
        <f t="shared" si="32"/>
        <v>0</v>
      </c>
      <c r="AA81" s="60">
        <f t="shared" si="32"/>
        <v>2</v>
      </c>
      <c r="AB81" s="60">
        <f t="shared" si="32"/>
        <v>0</v>
      </c>
      <c r="AC81" s="60">
        <f t="shared" si="32"/>
        <v>0</v>
      </c>
      <c r="AD81" s="60">
        <f t="shared" si="32"/>
        <v>0</v>
      </c>
      <c r="AG81" s="60">
        <f t="shared" si="36"/>
        <v>0</v>
      </c>
      <c r="AH81" s="60">
        <f t="shared" si="33"/>
        <v>0</v>
      </c>
      <c r="AI81" s="60">
        <f t="shared" si="33"/>
        <v>0</v>
      </c>
      <c r="AJ81" s="60">
        <f t="shared" si="33"/>
        <v>0</v>
      </c>
      <c r="AK81" s="60">
        <f t="shared" si="33"/>
        <v>0</v>
      </c>
      <c r="AL81" s="60">
        <f t="shared" si="33"/>
        <v>0</v>
      </c>
      <c r="AM81" s="60">
        <f t="shared" si="33"/>
        <v>0</v>
      </c>
      <c r="AN81" s="60">
        <f t="shared" si="33"/>
        <v>0</v>
      </c>
      <c r="AO81" s="60">
        <f t="shared" si="33"/>
        <v>0</v>
      </c>
      <c r="AP81" s="60">
        <f t="shared" si="33"/>
        <v>0</v>
      </c>
      <c r="AQ81" s="60">
        <f t="shared" si="33"/>
        <v>0</v>
      </c>
      <c r="AR81" s="60">
        <f t="shared" si="33"/>
        <v>0</v>
      </c>
      <c r="AU81" s="60">
        <f t="shared" si="37"/>
        <v>0</v>
      </c>
      <c r="AV81" s="60">
        <f t="shared" si="34"/>
        <v>0</v>
      </c>
      <c r="AW81" s="60">
        <f t="shared" si="34"/>
        <v>0</v>
      </c>
      <c r="AX81" s="60">
        <f t="shared" si="34"/>
        <v>0</v>
      </c>
      <c r="AY81" s="60">
        <f t="shared" si="34"/>
        <v>0</v>
      </c>
      <c r="AZ81" s="60">
        <f t="shared" si="34"/>
        <v>0</v>
      </c>
      <c r="BA81" s="60">
        <f t="shared" si="34"/>
        <v>0</v>
      </c>
      <c r="BB81" s="60">
        <f t="shared" si="34"/>
        <v>0</v>
      </c>
      <c r="BC81" s="60">
        <f t="shared" si="34"/>
        <v>0</v>
      </c>
      <c r="BD81" s="60">
        <f t="shared" si="34"/>
        <v>0</v>
      </c>
      <c r="BE81" s="60">
        <f t="shared" si="34"/>
        <v>0</v>
      </c>
      <c r="BF81" s="60">
        <f t="shared" si="34"/>
        <v>0</v>
      </c>
    </row>
    <row r="82" spans="2:58" s="60" customFormat="1" x14ac:dyDescent="0.25">
      <c r="B82" s="18">
        <f t="shared" si="39"/>
        <v>78</v>
      </c>
      <c r="C82" s="71" t="str">
        <f t="shared" si="38"/>
        <v>240918_Rev_MC_78</v>
      </c>
      <c r="D82" s="68">
        <v>45553</v>
      </c>
      <c r="E82" s="69">
        <v>45552</v>
      </c>
      <c r="F82" s="69" t="s">
        <v>123</v>
      </c>
      <c r="G82" s="69" t="str">
        <f>IF(ISBLANK(F82),"",VLOOKUP(F82,'Listes des Lots'!$B$4:$G$55,6,FALSE))</f>
        <v>Meublé</v>
      </c>
      <c r="H82" s="127" t="s">
        <v>333</v>
      </c>
      <c r="I82" s="127">
        <v>20000</v>
      </c>
      <c r="J82" s="69">
        <v>45552</v>
      </c>
      <c r="K82" s="69">
        <v>45553</v>
      </c>
      <c r="L82" s="71" t="s">
        <v>90</v>
      </c>
      <c r="M82" s="18" t="str">
        <f>IF(RevenueData[[#This Row],[Commentaires /Notes  ]]="","",RevenueData[[#This Row],[Commentaires /Notes  ]])</f>
        <v/>
      </c>
      <c r="N82" s="37"/>
      <c r="R82" s="60">
        <f>RevenueData[[#This Row],[Fin Période 
(jj/mm/aa) ]]-RevenueData[[#This Row],[Début Période
((jj/mm/aa) ]]+1</f>
        <v>2</v>
      </c>
      <c r="S82" s="60">
        <f t="shared" si="35"/>
        <v>0</v>
      </c>
      <c r="T82" s="60">
        <f t="shared" si="32"/>
        <v>0</v>
      </c>
      <c r="U82" s="60">
        <f t="shared" si="32"/>
        <v>0</v>
      </c>
      <c r="V82" s="60">
        <f t="shared" si="32"/>
        <v>0</v>
      </c>
      <c r="W82" s="60">
        <f t="shared" si="32"/>
        <v>0</v>
      </c>
      <c r="X82" s="60">
        <f t="shared" si="32"/>
        <v>0</v>
      </c>
      <c r="Y82" s="60">
        <f t="shared" si="32"/>
        <v>0</v>
      </c>
      <c r="Z82" s="60">
        <f t="shared" si="32"/>
        <v>0</v>
      </c>
      <c r="AA82" s="60">
        <f t="shared" si="32"/>
        <v>2</v>
      </c>
      <c r="AB82" s="60">
        <f t="shared" si="32"/>
        <v>0</v>
      </c>
      <c r="AC82" s="60">
        <f t="shared" si="32"/>
        <v>0</v>
      </c>
      <c r="AD82" s="60">
        <f t="shared" si="32"/>
        <v>0</v>
      </c>
      <c r="AG82" s="60">
        <f t="shared" si="36"/>
        <v>0</v>
      </c>
      <c r="AH82" s="60">
        <f t="shared" si="33"/>
        <v>0</v>
      </c>
      <c r="AI82" s="60">
        <f t="shared" si="33"/>
        <v>0</v>
      </c>
      <c r="AJ82" s="60">
        <f t="shared" si="33"/>
        <v>0</v>
      </c>
      <c r="AK82" s="60">
        <f t="shared" si="33"/>
        <v>0</v>
      </c>
      <c r="AL82" s="60">
        <f t="shared" si="33"/>
        <v>0</v>
      </c>
      <c r="AM82" s="60">
        <f t="shared" si="33"/>
        <v>0</v>
      </c>
      <c r="AN82" s="60">
        <f t="shared" si="33"/>
        <v>0</v>
      </c>
      <c r="AO82" s="60">
        <f t="shared" si="33"/>
        <v>0</v>
      </c>
      <c r="AP82" s="60">
        <f t="shared" si="33"/>
        <v>0</v>
      </c>
      <c r="AQ82" s="60">
        <f t="shared" si="33"/>
        <v>0</v>
      </c>
      <c r="AR82" s="60">
        <f t="shared" si="33"/>
        <v>0</v>
      </c>
      <c r="AU82" s="60">
        <f t="shared" si="37"/>
        <v>0</v>
      </c>
      <c r="AV82" s="60">
        <f t="shared" si="34"/>
        <v>0</v>
      </c>
      <c r="AW82" s="60">
        <f t="shared" si="34"/>
        <v>0</v>
      </c>
      <c r="AX82" s="60">
        <f t="shared" si="34"/>
        <v>0</v>
      </c>
      <c r="AY82" s="60">
        <f t="shared" si="34"/>
        <v>0</v>
      </c>
      <c r="AZ82" s="60">
        <f t="shared" si="34"/>
        <v>0</v>
      </c>
      <c r="BA82" s="60">
        <f t="shared" si="34"/>
        <v>0</v>
      </c>
      <c r="BB82" s="60">
        <f t="shared" si="34"/>
        <v>0</v>
      </c>
      <c r="BC82" s="60">
        <f t="shared" si="34"/>
        <v>0</v>
      </c>
      <c r="BD82" s="60">
        <f t="shared" si="34"/>
        <v>0</v>
      </c>
      <c r="BE82" s="60">
        <f t="shared" si="34"/>
        <v>0</v>
      </c>
      <c r="BF82" s="60">
        <f t="shared" si="34"/>
        <v>0</v>
      </c>
    </row>
    <row r="83" spans="2:58" s="60" customFormat="1" x14ac:dyDescent="0.25">
      <c r="B83" s="18">
        <f t="shared" si="39"/>
        <v>79</v>
      </c>
      <c r="C83" s="71" t="str">
        <f t="shared" si="38"/>
        <v>240919_Rev_MC_79</v>
      </c>
      <c r="D83" s="68">
        <v>45554</v>
      </c>
      <c r="E83" s="69">
        <v>45553</v>
      </c>
      <c r="F83" s="69" t="s">
        <v>123</v>
      </c>
      <c r="G83" s="69" t="str">
        <f>IF(ISBLANK(F83),"",VLOOKUP(F83,'Listes des Lots'!$B$4:$G$55,6,FALSE))</f>
        <v>Meublé</v>
      </c>
      <c r="H83" s="127" t="s">
        <v>333</v>
      </c>
      <c r="I83" s="127">
        <v>20000</v>
      </c>
      <c r="J83" s="69">
        <v>45553</v>
      </c>
      <c r="K83" s="69">
        <v>45554</v>
      </c>
      <c r="L83" s="71" t="s">
        <v>90</v>
      </c>
      <c r="M83" s="18" t="str">
        <f>IF(RevenueData[[#This Row],[Commentaires /Notes  ]]="","",RevenueData[[#This Row],[Commentaires /Notes  ]])</f>
        <v/>
      </c>
      <c r="N83" s="37"/>
      <c r="R83" s="60">
        <f>RevenueData[[#This Row],[Fin Période 
(jj/mm/aa) ]]-RevenueData[[#This Row],[Début Période
((jj/mm/aa) ]]+1</f>
        <v>2</v>
      </c>
      <c r="S83" s="60">
        <f t="shared" si="35"/>
        <v>0</v>
      </c>
      <c r="T83" s="60">
        <f t="shared" si="32"/>
        <v>0</v>
      </c>
      <c r="U83" s="60">
        <f t="shared" si="32"/>
        <v>0</v>
      </c>
      <c r="V83" s="60">
        <f t="shared" si="32"/>
        <v>0</v>
      </c>
      <c r="W83" s="60">
        <f t="shared" si="32"/>
        <v>0</v>
      </c>
      <c r="X83" s="60">
        <f t="shared" si="32"/>
        <v>0</v>
      </c>
      <c r="Y83" s="60">
        <f t="shared" si="32"/>
        <v>0</v>
      </c>
      <c r="Z83" s="60">
        <f t="shared" si="32"/>
        <v>0</v>
      </c>
      <c r="AA83" s="60">
        <f t="shared" si="32"/>
        <v>2</v>
      </c>
      <c r="AB83" s="60">
        <f t="shared" si="32"/>
        <v>0</v>
      </c>
      <c r="AC83" s="60">
        <f t="shared" si="32"/>
        <v>0</v>
      </c>
      <c r="AD83" s="60">
        <f t="shared" si="32"/>
        <v>0</v>
      </c>
      <c r="AG83" s="60">
        <f t="shared" si="36"/>
        <v>0</v>
      </c>
      <c r="AH83" s="60">
        <f t="shared" si="33"/>
        <v>0</v>
      </c>
      <c r="AI83" s="60">
        <f t="shared" si="33"/>
        <v>0</v>
      </c>
      <c r="AJ83" s="60">
        <f t="shared" si="33"/>
        <v>0</v>
      </c>
      <c r="AK83" s="60">
        <f t="shared" si="33"/>
        <v>0</v>
      </c>
      <c r="AL83" s="60">
        <f t="shared" si="33"/>
        <v>0</v>
      </c>
      <c r="AM83" s="60">
        <f t="shared" si="33"/>
        <v>0</v>
      </c>
      <c r="AN83" s="60">
        <f t="shared" si="33"/>
        <v>0</v>
      </c>
      <c r="AO83" s="60">
        <f t="shared" si="33"/>
        <v>0</v>
      </c>
      <c r="AP83" s="60">
        <f t="shared" si="33"/>
        <v>0</v>
      </c>
      <c r="AQ83" s="60">
        <f t="shared" si="33"/>
        <v>0</v>
      </c>
      <c r="AR83" s="60">
        <f t="shared" si="33"/>
        <v>0</v>
      </c>
      <c r="AU83" s="60">
        <f t="shared" si="37"/>
        <v>0</v>
      </c>
      <c r="AV83" s="60">
        <f t="shared" si="34"/>
        <v>0</v>
      </c>
      <c r="AW83" s="60">
        <f t="shared" si="34"/>
        <v>0</v>
      </c>
      <c r="AX83" s="60">
        <f t="shared" si="34"/>
        <v>0</v>
      </c>
      <c r="AY83" s="60">
        <f t="shared" si="34"/>
        <v>0</v>
      </c>
      <c r="AZ83" s="60">
        <f t="shared" si="34"/>
        <v>0</v>
      </c>
      <c r="BA83" s="60">
        <f t="shared" si="34"/>
        <v>0</v>
      </c>
      <c r="BB83" s="60">
        <f t="shared" si="34"/>
        <v>0</v>
      </c>
      <c r="BC83" s="60">
        <f t="shared" si="34"/>
        <v>0</v>
      </c>
      <c r="BD83" s="60">
        <f t="shared" si="34"/>
        <v>0</v>
      </c>
      <c r="BE83" s="60">
        <f t="shared" si="34"/>
        <v>0</v>
      </c>
      <c r="BF83" s="60">
        <f t="shared" si="34"/>
        <v>0</v>
      </c>
    </row>
    <row r="84" spans="2:58" s="60" customFormat="1" x14ac:dyDescent="0.25">
      <c r="B84" s="18">
        <f t="shared" si="39"/>
        <v>80</v>
      </c>
      <c r="C84" s="71" t="str">
        <f t="shared" si="38"/>
        <v>240920_Rev_MC_80</v>
      </c>
      <c r="D84" s="68">
        <v>45555</v>
      </c>
      <c r="E84" s="69">
        <v>45555</v>
      </c>
      <c r="F84" s="69" t="s">
        <v>123</v>
      </c>
      <c r="G84" s="69" t="str">
        <f>IF(ISBLANK(F84),"",VLOOKUP(F84,'Listes des Lots'!$B$4:$G$55,6,FALSE))</f>
        <v>Meublé</v>
      </c>
      <c r="H84" s="127" t="s">
        <v>333</v>
      </c>
      <c r="I84" s="127">
        <v>15000</v>
      </c>
      <c r="J84" s="69">
        <v>45555</v>
      </c>
      <c r="K84" s="69">
        <v>45555</v>
      </c>
      <c r="L84" s="71" t="s">
        <v>90</v>
      </c>
      <c r="M84" s="18" t="str">
        <f>IF(RevenueData[[#This Row],[Commentaires /Notes  ]]="","",RevenueData[[#This Row],[Commentaires /Notes  ]])</f>
        <v/>
      </c>
      <c r="N84" s="37"/>
      <c r="R84" s="60">
        <f>RevenueData[[#This Row],[Fin Période 
(jj/mm/aa) ]]-RevenueData[[#This Row],[Début Période
((jj/mm/aa) ]]+1</f>
        <v>1</v>
      </c>
      <c r="S84" s="60">
        <f t="shared" si="35"/>
        <v>0</v>
      </c>
      <c r="T84" s="60">
        <f t="shared" si="32"/>
        <v>0</v>
      </c>
      <c r="U84" s="60">
        <f t="shared" si="32"/>
        <v>0</v>
      </c>
      <c r="V84" s="60">
        <f t="shared" si="32"/>
        <v>0</v>
      </c>
      <c r="W84" s="60">
        <f t="shared" si="32"/>
        <v>0</v>
      </c>
      <c r="X84" s="60">
        <f t="shared" si="32"/>
        <v>0</v>
      </c>
      <c r="Y84" s="60">
        <f t="shared" si="32"/>
        <v>0</v>
      </c>
      <c r="Z84" s="60">
        <f t="shared" si="32"/>
        <v>0</v>
      </c>
      <c r="AA84" s="60">
        <f t="shared" si="32"/>
        <v>1</v>
      </c>
      <c r="AB84" s="60">
        <f t="shared" si="32"/>
        <v>0</v>
      </c>
      <c r="AC84" s="60">
        <f t="shared" si="32"/>
        <v>0</v>
      </c>
      <c r="AD84" s="60">
        <f t="shared" si="32"/>
        <v>0</v>
      </c>
      <c r="AG84" s="60">
        <f t="shared" si="36"/>
        <v>0</v>
      </c>
      <c r="AH84" s="60">
        <f t="shared" si="33"/>
        <v>0</v>
      </c>
      <c r="AI84" s="60">
        <f t="shared" si="33"/>
        <v>0</v>
      </c>
      <c r="AJ84" s="60">
        <f t="shared" si="33"/>
        <v>0</v>
      </c>
      <c r="AK84" s="60">
        <f t="shared" si="33"/>
        <v>0</v>
      </c>
      <c r="AL84" s="60">
        <f t="shared" si="33"/>
        <v>0</v>
      </c>
      <c r="AM84" s="60">
        <f t="shared" si="33"/>
        <v>0</v>
      </c>
      <c r="AN84" s="60">
        <f t="shared" si="33"/>
        <v>0</v>
      </c>
      <c r="AO84" s="60">
        <f t="shared" si="33"/>
        <v>0</v>
      </c>
      <c r="AP84" s="60">
        <f t="shared" si="33"/>
        <v>0</v>
      </c>
      <c r="AQ84" s="60">
        <f t="shared" si="33"/>
        <v>0</v>
      </c>
      <c r="AR84" s="60">
        <f t="shared" si="33"/>
        <v>0</v>
      </c>
      <c r="AU84" s="60">
        <f t="shared" si="37"/>
        <v>0</v>
      </c>
      <c r="AV84" s="60">
        <f t="shared" si="34"/>
        <v>0</v>
      </c>
      <c r="AW84" s="60">
        <f t="shared" si="34"/>
        <v>0</v>
      </c>
      <c r="AX84" s="60">
        <f t="shared" si="34"/>
        <v>0</v>
      </c>
      <c r="AY84" s="60">
        <f t="shared" si="34"/>
        <v>0</v>
      </c>
      <c r="AZ84" s="60">
        <f t="shared" si="34"/>
        <v>0</v>
      </c>
      <c r="BA84" s="60">
        <f t="shared" si="34"/>
        <v>0</v>
      </c>
      <c r="BB84" s="60">
        <f t="shared" si="34"/>
        <v>0</v>
      </c>
      <c r="BC84" s="60">
        <f t="shared" si="34"/>
        <v>0</v>
      </c>
      <c r="BD84" s="60">
        <f t="shared" si="34"/>
        <v>0</v>
      </c>
      <c r="BE84" s="60">
        <f t="shared" si="34"/>
        <v>0</v>
      </c>
      <c r="BF84" s="60">
        <f t="shared" si="34"/>
        <v>0</v>
      </c>
    </row>
    <row r="85" spans="2:58" s="60" customFormat="1" x14ac:dyDescent="0.25">
      <c r="B85" s="18">
        <f t="shared" si="39"/>
        <v>81</v>
      </c>
      <c r="C85" s="71" t="str">
        <f t="shared" si="38"/>
        <v>240923_Rev_MC_81</v>
      </c>
      <c r="D85" s="68">
        <v>45558</v>
      </c>
      <c r="E85" s="69">
        <v>45555</v>
      </c>
      <c r="F85" s="69" t="s">
        <v>116</v>
      </c>
      <c r="G85" s="69" t="str">
        <f>IF(ISBLANK(F85),"",VLOOKUP(F85,'Listes des Lots'!$B$4:$G$55,6,FALSE))</f>
        <v>Meublé</v>
      </c>
      <c r="H85" s="127" t="s">
        <v>333</v>
      </c>
      <c r="I85" s="127">
        <v>25000</v>
      </c>
      <c r="J85" s="69">
        <v>45555</v>
      </c>
      <c r="K85" s="69">
        <v>45556</v>
      </c>
      <c r="L85" s="71" t="s">
        <v>90</v>
      </c>
      <c r="M85" s="18" t="str">
        <f>IF(RevenueData[[#This Row],[Commentaires /Notes  ]]="","",RevenueData[[#This Row],[Commentaires /Notes  ]])</f>
        <v/>
      </c>
      <c r="N85" s="37"/>
      <c r="R85" s="60">
        <f>RevenueData[[#This Row],[Fin Période 
(jj/mm/aa) ]]-RevenueData[[#This Row],[Début Période
((jj/mm/aa) ]]+1</f>
        <v>2</v>
      </c>
      <c r="S85" s="60">
        <f t="shared" si="35"/>
        <v>0</v>
      </c>
      <c r="T85" s="60">
        <f t="shared" si="32"/>
        <v>0</v>
      </c>
      <c r="U85" s="60">
        <f t="shared" si="32"/>
        <v>0</v>
      </c>
      <c r="V85" s="60">
        <f t="shared" si="32"/>
        <v>0</v>
      </c>
      <c r="W85" s="60">
        <f t="shared" si="32"/>
        <v>0</v>
      </c>
      <c r="X85" s="60">
        <f t="shared" ref="T85:AD108" si="40">_xlfn.LET(_xlpm.start_date, $J85,_xlpm.end_date, $K85,_xlpm.month_start, X$4,_xlpm.month_end, EOMONTH(X$4,0),_xlpm.overlap_start, MAX(_xlpm.start_date, _xlpm.month_start),_xlpm.overlap_end, MIN(_xlpm.end_date, _xlpm.month_end),_xlpm.days, MAX(0, _xlpm.overlap_end - _xlpm.overlap_start + 1),_xlpm.days)</f>
        <v>0</v>
      </c>
      <c r="Y85" s="60">
        <f t="shared" si="40"/>
        <v>0</v>
      </c>
      <c r="Z85" s="60">
        <f t="shared" si="40"/>
        <v>0</v>
      </c>
      <c r="AA85" s="60">
        <f t="shared" si="40"/>
        <v>2</v>
      </c>
      <c r="AB85" s="60">
        <f t="shared" si="40"/>
        <v>0</v>
      </c>
      <c r="AC85" s="60">
        <f t="shared" si="40"/>
        <v>0</v>
      </c>
      <c r="AD85" s="60">
        <f t="shared" si="40"/>
        <v>0</v>
      </c>
      <c r="AG85" s="60">
        <f t="shared" si="36"/>
        <v>0</v>
      </c>
      <c r="AH85" s="60">
        <f t="shared" si="33"/>
        <v>0</v>
      </c>
      <c r="AI85" s="60">
        <f t="shared" si="33"/>
        <v>0</v>
      </c>
      <c r="AJ85" s="60">
        <f t="shared" si="33"/>
        <v>0</v>
      </c>
      <c r="AK85" s="60">
        <f t="shared" si="33"/>
        <v>0</v>
      </c>
      <c r="AL85" s="60">
        <f t="shared" ref="AH85:AR108" si="41">_xlfn.LET(_xlpm.start_date, $J85,_xlpm.end_date, $K85,_xlpm.month_start, AL$4,_xlpm.month_end, EOMONTH(AL$4,0),_xlpm.overlap_start, MAX(_xlpm.start_date, _xlpm.month_start),_xlpm.overlap_end, MIN(_xlpm.end_date, _xlpm.month_end),_xlpm.days, MAX(0, _xlpm.overlap_end - _xlpm.overlap_start + 1),_xlpm.days)</f>
        <v>0</v>
      </c>
      <c r="AM85" s="60">
        <f t="shared" si="41"/>
        <v>0</v>
      </c>
      <c r="AN85" s="60">
        <f t="shared" si="41"/>
        <v>0</v>
      </c>
      <c r="AO85" s="60">
        <f t="shared" si="41"/>
        <v>0</v>
      </c>
      <c r="AP85" s="60">
        <f t="shared" si="41"/>
        <v>0</v>
      </c>
      <c r="AQ85" s="60">
        <f t="shared" si="41"/>
        <v>0</v>
      </c>
      <c r="AR85" s="60">
        <f t="shared" si="41"/>
        <v>0</v>
      </c>
      <c r="AU85" s="60">
        <f t="shared" si="37"/>
        <v>0</v>
      </c>
      <c r="AV85" s="60">
        <f t="shared" si="34"/>
        <v>0</v>
      </c>
      <c r="AW85" s="60">
        <f t="shared" si="34"/>
        <v>0</v>
      </c>
      <c r="AX85" s="60">
        <f t="shared" si="34"/>
        <v>0</v>
      </c>
      <c r="AY85" s="60">
        <f t="shared" si="34"/>
        <v>0</v>
      </c>
      <c r="AZ85" s="60">
        <f t="shared" ref="AV85:BF108" si="42">_xlfn.LET(_xlpm.start_date, $J85,_xlpm.end_date, $K85,_xlpm.month_start, AZ$4,_xlpm.month_end, EOMONTH(AZ$4,0),_xlpm.overlap_start, MAX(_xlpm.start_date, _xlpm.month_start),_xlpm.overlap_end, MIN(_xlpm.end_date, _xlpm.month_end),_xlpm.days, MAX(0, _xlpm.overlap_end - _xlpm.overlap_start + 1),_xlpm.days)</f>
        <v>0</v>
      </c>
      <c r="BA85" s="60">
        <f t="shared" si="42"/>
        <v>0</v>
      </c>
      <c r="BB85" s="60">
        <f t="shared" si="42"/>
        <v>0</v>
      </c>
      <c r="BC85" s="60">
        <f t="shared" si="42"/>
        <v>0</v>
      </c>
      <c r="BD85" s="60">
        <f t="shared" si="42"/>
        <v>0</v>
      </c>
      <c r="BE85" s="60">
        <f t="shared" si="42"/>
        <v>0</v>
      </c>
      <c r="BF85" s="60">
        <f t="shared" si="42"/>
        <v>0</v>
      </c>
    </row>
    <row r="86" spans="2:58" s="60" customFormat="1" x14ac:dyDescent="0.25">
      <c r="B86" s="18">
        <f t="shared" si="39"/>
        <v>82</v>
      </c>
      <c r="C86" s="71" t="str">
        <f t="shared" si="38"/>
        <v>240923_Rev_MC_82</v>
      </c>
      <c r="D86" s="68">
        <v>45558</v>
      </c>
      <c r="E86" s="69">
        <v>45555</v>
      </c>
      <c r="F86" s="69" t="s">
        <v>121</v>
      </c>
      <c r="G86" s="69" t="str">
        <f>IF(ISBLANK(F86),"",VLOOKUP(F86,'Listes des Lots'!$B$4:$G$55,6,FALSE))</f>
        <v>Meublé</v>
      </c>
      <c r="H86" s="127" t="s">
        <v>333</v>
      </c>
      <c r="I86" s="127">
        <v>20000</v>
      </c>
      <c r="J86" s="69">
        <v>45555</v>
      </c>
      <c r="K86" s="69">
        <v>45556</v>
      </c>
      <c r="L86" s="71" t="s">
        <v>90</v>
      </c>
      <c r="M86" s="18" t="str">
        <f>IF(RevenueData[[#This Row],[Commentaires /Notes  ]]="","",RevenueData[[#This Row],[Commentaires /Notes  ]])</f>
        <v/>
      </c>
      <c r="N86" s="37"/>
      <c r="R86" s="60">
        <f>RevenueData[[#This Row],[Fin Période 
(jj/mm/aa) ]]-RevenueData[[#This Row],[Début Période
((jj/mm/aa) ]]+1</f>
        <v>2</v>
      </c>
      <c r="S86" s="60">
        <f t="shared" si="35"/>
        <v>0</v>
      </c>
      <c r="T86" s="60">
        <f t="shared" si="40"/>
        <v>0</v>
      </c>
      <c r="U86" s="60">
        <f t="shared" si="40"/>
        <v>0</v>
      </c>
      <c r="V86" s="60">
        <f t="shared" si="40"/>
        <v>0</v>
      </c>
      <c r="W86" s="60">
        <f t="shared" si="40"/>
        <v>0</v>
      </c>
      <c r="X86" s="60">
        <f t="shared" si="40"/>
        <v>0</v>
      </c>
      <c r="Y86" s="60">
        <f t="shared" si="40"/>
        <v>0</v>
      </c>
      <c r="Z86" s="60">
        <f t="shared" si="40"/>
        <v>0</v>
      </c>
      <c r="AA86" s="60">
        <f t="shared" si="40"/>
        <v>2</v>
      </c>
      <c r="AB86" s="60">
        <f t="shared" si="40"/>
        <v>0</v>
      </c>
      <c r="AC86" s="60">
        <f t="shared" si="40"/>
        <v>0</v>
      </c>
      <c r="AD86" s="60">
        <f t="shared" si="40"/>
        <v>0</v>
      </c>
      <c r="AG86" s="60">
        <f t="shared" si="36"/>
        <v>0</v>
      </c>
      <c r="AH86" s="60">
        <f t="shared" si="41"/>
        <v>0</v>
      </c>
      <c r="AI86" s="60">
        <f t="shared" si="41"/>
        <v>0</v>
      </c>
      <c r="AJ86" s="60">
        <f t="shared" si="41"/>
        <v>0</v>
      </c>
      <c r="AK86" s="60">
        <f t="shared" si="41"/>
        <v>0</v>
      </c>
      <c r="AL86" s="60">
        <f t="shared" si="41"/>
        <v>0</v>
      </c>
      <c r="AM86" s="60">
        <f t="shared" si="41"/>
        <v>0</v>
      </c>
      <c r="AN86" s="60">
        <f t="shared" si="41"/>
        <v>0</v>
      </c>
      <c r="AO86" s="60">
        <f t="shared" si="41"/>
        <v>0</v>
      </c>
      <c r="AP86" s="60">
        <f t="shared" si="41"/>
        <v>0</v>
      </c>
      <c r="AQ86" s="60">
        <f t="shared" si="41"/>
        <v>0</v>
      </c>
      <c r="AR86" s="60">
        <f t="shared" si="41"/>
        <v>0</v>
      </c>
      <c r="AU86" s="60">
        <f t="shared" si="37"/>
        <v>0</v>
      </c>
      <c r="AV86" s="60">
        <f t="shared" si="42"/>
        <v>0</v>
      </c>
      <c r="AW86" s="60">
        <f t="shared" si="42"/>
        <v>0</v>
      </c>
      <c r="AX86" s="60">
        <f t="shared" si="42"/>
        <v>0</v>
      </c>
      <c r="AY86" s="60">
        <f t="shared" si="42"/>
        <v>0</v>
      </c>
      <c r="AZ86" s="60">
        <f t="shared" si="42"/>
        <v>0</v>
      </c>
      <c r="BA86" s="60">
        <f t="shared" si="42"/>
        <v>0</v>
      </c>
      <c r="BB86" s="60">
        <f t="shared" si="42"/>
        <v>0</v>
      </c>
      <c r="BC86" s="60">
        <f t="shared" si="42"/>
        <v>0</v>
      </c>
      <c r="BD86" s="60">
        <f t="shared" si="42"/>
        <v>0</v>
      </c>
      <c r="BE86" s="60">
        <f t="shared" si="42"/>
        <v>0</v>
      </c>
      <c r="BF86" s="60">
        <f t="shared" si="42"/>
        <v>0</v>
      </c>
    </row>
    <row r="87" spans="2:58" s="60" customFormat="1" x14ac:dyDescent="0.25">
      <c r="B87" s="18">
        <f t="shared" si="39"/>
        <v>83</v>
      </c>
      <c r="C87" s="71" t="str">
        <f t="shared" si="38"/>
        <v>240923_Rev_MC_83</v>
      </c>
      <c r="D87" s="68">
        <v>45558</v>
      </c>
      <c r="E87" s="69">
        <v>45555</v>
      </c>
      <c r="F87" s="69" t="s">
        <v>126</v>
      </c>
      <c r="G87" s="69" t="str">
        <f>IF(ISBLANK(F87),"",VLOOKUP(F87,'Listes des Lots'!$B$4:$G$55,6,FALSE))</f>
        <v>Meublé</v>
      </c>
      <c r="H87" s="127" t="s">
        <v>333</v>
      </c>
      <c r="I87" s="127">
        <v>20000</v>
      </c>
      <c r="J87" s="69">
        <v>45555</v>
      </c>
      <c r="K87" s="69">
        <v>45556</v>
      </c>
      <c r="L87" s="71" t="s">
        <v>90</v>
      </c>
      <c r="M87" s="18" t="str">
        <f>IF(RevenueData[[#This Row],[Commentaires /Notes  ]]="","",RevenueData[[#This Row],[Commentaires /Notes  ]])</f>
        <v/>
      </c>
      <c r="N87" s="37"/>
      <c r="R87" s="60">
        <f>RevenueData[[#This Row],[Fin Période 
(jj/mm/aa) ]]-RevenueData[[#This Row],[Début Période
((jj/mm/aa) ]]+1</f>
        <v>2</v>
      </c>
      <c r="S87" s="60">
        <f t="shared" si="35"/>
        <v>0</v>
      </c>
      <c r="T87" s="60">
        <f t="shared" si="40"/>
        <v>0</v>
      </c>
      <c r="U87" s="60">
        <f t="shared" si="40"/>
        <v>0</v>
      </c>
      <c r="V87" s="60">
        <f t="shared" si="40"/>
        <v>0</v>
      </c>
      <c r="W87" s="60">
        <f t="shared" si="40"/>
        <v>0</v>
      </c>
      <c r="X87" s="60">
        <f t="shared" si="40"/>
        <v>0</v>
      </c>
      <c r="Y87" s="60">
        <f t="shared" si="40"/>
        <v>0</v>
      </c>
      <c r="Z87" s="60">
        <f t="shared" si="40"/>
        <v>0</v>
      </c>
      <c r="AA87" s="60">
        <f t="shared" si="40"/>
        <v>2</v>
      </c>
      <c r="AB87" s="60">
        <f t="shared" si="40"/>
        <v>0</v>
      </c>
      <c r="AC87" s="60">
        <f t="shared" si="40"/>
        <v>0</v>
      </c>
      <c r="AD87" s="60">
        <f t="shared" si="40"/>
        <v>0</v>
      </c>
      <c r="AG87" s="60">
        <f t="shared" si="36"/>
        <v>0</v>
      </c>
      <c r="AH87" s="60">
        <f t="shared" si="41"/>
        <v>0</v>
      </c>
      <c r="AI87" s="60">
        <f t="shared" si="41"/>
        <v>0</v>
      </c>
      <c r="AJ87" s="60">
        <f t="shared" si="41"/>
        <v>0</v>
      </c>
      <c r="AK87" s="60">
        <f t="shared" si="41"/>
        <v>0</v>
      </c>
      <c r="AL87" s="60">
        <f t="shared" si="41"/>
        <v>0</v>
      </c>
      <c r="AM87" s="60">
        <f t="shared" si="41"/>
        <v>0</v>
      </c>
      <c r="AN87" s="60">
        <f t="shared" si="41"/>
        <v>0</v>
      </c>
      <c r="AO87" s="60">
        <f t="shared" si="41"/>
        <v>0</v>
      </c>
      <c r="AP87" s="60">
        <f t="shared" si="41"/>
        <v>0</v>
      </c>
      <c r="AQ87" s="60">
        <f t="shared" si="41"/>
        <v>0</v>
      </c>
      <c r="AR87" s="60">
        <f t="shared" si="41"/>
        <v>0</v>
      </c>
      <c r="AU87" s="60">
        <f t="shared" si="37"/>
        <v>0</v>
      </c>
      <c r="AV87" s="60">
        <f t="shared" si="42"/>
        <v>0</v>
      </c>
      <c r="AW87" s="60">
        <f t="shared" si="42"/>
        <v>0</v>
      </c>
      <c r="AX87" s="60">
        <f t="shared" si="42"/>
        <v>0</v>
      </c>
      <c r="AY87" s="60">
        <f t="shared" si="42"/>
        <v>0</v>
      </c>
      <c r="AZ87" s="60">
        <f t="shared" si="42"/>
        <v>0</v>
      </c>
      <c r="BA87" s="60">
        <f t="shared" si="42"/>
        <v>0</v>
      </c>
      <c r="BB87" s="60">
        <f t="shared" si="42"/>
        <v>0</v>
      </c>
      <c r="BC87" s="60">
        <f t="shared" si="42"/>
        <v>0</v>
      </c>
      <c r="BD87" s="60">
        <f t="shared" si="42"/>
        <v>0</v>
      </c>
      <c r="BE87" s="60">
        <f t="shared" si="42"/>
        <v>0</v>
      </c>
      <c r="BF87" s="60">
        <f t="shared" si="42"/>
        <v>0</v>
      </c>
    </row>
    <row r="88" spans="2:58" s="60" customFormat="1" x14ac:dyDescent="0.25">
      <c r="B88" s="18">
        <f t="shared" si="39"/>
        <v>84</v>
      </c>
      <c r="C88" s="71" t="str">
        <f t="shared" si="38"/>
        <v>240923_Rev_MC_84</v>
      </c>
      <c r="D88" s="68">
        <v>45558</v>
      </c>
      <c r="E88" s="69">
        <v>45556</v>
      </c>
      <c r="F88" s="69" t="s">
        <v>126</v>
      </c>
      <c r="G88" s="69" t="str">
        <f>IF(ISBLANK(F88),"",VLOOKUP(F88,'Listes des Lots'!$B$4:$G$55,6,FALSE))</f>
        <v>Meublé</v>
      </c>
      <c r="H88" s="127" t="s">
        <v>333</v>
      </c>
      <c r="I88" s="127">
        <v>15000</v>
      </c>
      <c r="J88" s="69">
        <v>45556</v>
      </c>
      <c r="K88" s="69">
        <v>45556</v>
      </c>
      <c r="L88" s="71" t="s">
        <v>90</v>
      </c>
      <c r="M88" s="18" t="str">
        <f>IF(RevenueData[[#This Row],[Commentaires /Notes  ]]="","",RevenueData[[#This Row],[Commentaires /Notes  ]])</f>
        <v/>
      </c>
      <c r="N88" s="37"/>
      <c r="R88" s="60">
        <f>RevenueData[[#This Row],[Fin Période 
(jj/mm/aa) ]]-RevenueData[[#This Row],[Début Période
((jj/mm/aa) ]]+1</f>
        <v>1</v>
      </c>
      <c r="S88" s="60">
        <f t="shared" si="35"/>
        <v>0</v>
      </c>
      <c r="T88" s="60">
        <f t="shared" si="40"/>
        <v>0</v>
      </c>
      <c r="U88" s="60">
        <f t="shared" si="40"/>
        <v>0</v>
      </c>
      <c r="V88" s="60">
        <f t="shared" si="40"/>
        <v>0</v>
      </c>
      <c r="W88" s="60">
        <f t="shared" si="40"/>
        <v>0</v>
      </c>
      <c r="X88" s="60">
        <f t="shared" si="40"/>
        <v>0</v>
      </c>
      <c r="Y88" s="60">
        <f t="shared" si="40"/>
        <v>0</v>
      </c>
      <c r="Z88" s="60">
        <f t="shared" si="40"/>
        <v>0</v>
      </c>
      <c r="AA88" s="60">
        <f t="shared" si="40"/>
        <v>1</v>
      </c>
      <c r="AB88" s="60">
        <f t="shared" si="40"/>
        <v>0</v>
      </c>
      <c r="AC88" s="60">
        <f t="shared" si="40"/>
        <v>0</v>
      </c>
      <c r="AD88" s="60">
        <f t="shared" si="40"/>
        <v>0</v>
      </c>
      <c r="AG88" s="60">
        <f t="shared" si="36"/>
        <v>0</v>
      </c>
      <c r="AH88" s="60">
        <f t="shared" si="41"/>
        <v>0</v>
      </c>
      <c r="AI88" s="60">
        <f t="shared" si="41"/>
        <v>0</v>
      </c>
      <c r="AJ88" s="60">
        <f t="shared" si="41"/>
        <v>0</v>
      </c>
      <c r="AK88" s="60">
        <f t="shared" si="41"/>
        <v>0</v>
      </c>
      <c r="AL88" s="60">
        <f t="shared" si="41"/>
        <v>0</v>
      </c>
      <c r="AM88" s="60">
        <f t="shared" si="41"/>
        <v>0</v>
      </c>
      <c r="AN88" s="60">
        <f t="shared" si="41"/>
        <v>0</v>
      </c>
      <c r="AO88" s="60">
        <f t="shared" si="41"/>
        <v>0</v>
      </c>
      <c r="AP88" s="60">
        <f t="shared" si="41"/>
        <v>0</v>
      </c>
      <c r="AQ88" s="60">
        <f t="shared" si="41"/>
        <v>0</v>
      </c>
      <c r="AR88" s="60">
        <f t="shared" si="41"/>
        <v>0</v>
      </c>
      <c r="AU88" s="60">
        <f t="shared" si="37"/>
        <v>0</v>
      </c>
      <c r="AV88" s="60">
        <f t="shared" si="42"/>
        <v>0</v>
      </c>
      <c r="AW88" s="60">
        <f t="shared" si="42"/>
        <v>0</v>
      </c>
      <c r="AX88" s="60">
        <f t="shared" si="42"/>
        <v>0</v>
      </c>
      <c r="AY88" s="60">
        <f t="shared" si="42"/>
        <v>0</v>
      </c>
      <c r="AZ88" s="60">
        <f t="shared" si="42"/>
        <v>0</v>
      </c>
      <c r="BA88" s="60">
        <f t="shared" si="42"/>
        <v>0</v>
      </c>
      <c r="BB88" s="60">
        <f t="shared" si="42"/>
        <v>0</v>
      </c>
      <c r="BC88" s="60">
        <f t="shared" si="42"/>
        <v>0</v>
      </c>
      <c r="BD88" s="60">
        <f t="shared" si="42"/>
        <v>0</v>
      </c>
      <c r="BE88" s="60">
        <f t="shared" si="42"/>
        <v>0</v>
      </c>
      <c r="BF88" s="60">
        <f t="shared" si="42"/>
        <v>0</v>
      </c>
    </row>
    <row r="89" spans="2:58" s="60" customFormat="1" x14ac:dyDescent="0.25">
      <c r="B89" s="18">
        <f t="shared" si="39"/>
        <v>85</v>
      </c>
      <c r="C89" s="71" t="str">
        <f t="shared" si="38"/>
        <v>240923_Rev_MC_85</v>
      </c>
      <c r="D89" s="68">
        <v>45558</v>
      </c>
      <c r="E89" s="69">
        <v>45557</v>
      </c>
      <c r="F89" s="69" t="s">
        <v>126</v>
      </c>
      <c r="G89" s="69" t="str">
        <f>IF(ISBLANK(F89),"",VLOOKUP(F89,'Listes des Lots'!$B$4:$G$55,6,FALSE))</f>
        <v>Meublé</v>
      </c>
      <c r="H89" s="127" t="s">
        <v>333</v>
      </c>
      <c r="I89" s="127">
        <v>20000</v>
      </c>
      <c r="J89" s="69">
        <v>45557</v>
      </c>
      <c r="K89" s="69">
        <v>45558</v>
      </c>
      <c r="L89" s="71" t="s">
        <v>90</v>
      </c>
      <c r="M89" s="18" t="str">
        <f>IF(RevenueData[[#This Row],[Commentaires /Notes  ]]="","",RevenueData[[#This Row],[Commentaires /Notes  ]])</f>
        <v/>
      </c>
      <c r="N89" s="37"/>
      <c r="R89" s="60">
        <f>RevenueData[[#This Row],[Fin Période 
(jj/mm/aa) ]]-RevenueData[[#This Row],[Début Période
((jj/mm/aa) ]]+1</f>
        <v>2</v>
      </c>
      <c r="S89" s="60">
        <f t="shared" si="35"/>
        <v>0</v>
      </c>
      <c r="T89" s="60">
        <f t="shared" si="40"/>
        <v>0</v>
      </c>
      <c r="U89" s="60">
        <f t="shared" si="40"/>
        <v>0</v>
      </c>
      <c r="V89" s="60">
        <f t="shared" si="40"/>
        <v>0</v>
      </c>
      <c r="W89" s="60">
        <f t="shared" si="40"/>
        <v>0</v>
      </c>
      <c r="X89" s="60">
        <f t="shared" si="40"/>
        <v>0</v>
      </c>
      <c r="Y89" s="60">
        <f t="shared" si="40"/>
        <v>0</v>
      </c>
      <c r="Z89" s="60">
        <f t="shared" si="40"/>
        <v>0</v>
      </c>
      <c r="AA89" s="60">
        <f t="shared" si="40"/>
        <v>2</v>
      </c>
      <c r="AB89" s="60">
        <f t="shared" si="40"/>
        <v>0</v>
      </c>
      <c r="AC89" s="60">
        <f t="shared" si="40"/>
        <v>0</v>
      </c>
      <c r="AD89" s="60">
        <f t="shared" si="40"/>
        <v>0</v>
      </c>
      <c r="AG89" s="60">
        <f t="shared" si="36"/>
        <v>0</v>
      </c>
      <c r="AH89" s="60">
        <f t="shared" si="41"/>
        <v>0</v>
      </c>
      <c r="AI89" s="60">
        <f t="shared" si="41"/>
        <v>0</v>
      </c>
      <c r="AJ89" s="60">
        <f t="shared" si="41"/>
        <v>0</v>
      </c>
      <c r="AK89" s="60">
        <f t="shared" si="41"/>
        <v>0</v>
      </c>
      <c r="AL89" s="60">
        <f t="shared" si="41"/>
        <v>0</v>
      </c>
      <c r="AM89" s="60">
        <f t="shared" si="41"/>
        <v>0</v>
      </c>
      <c r="AN89" s="60">
        <f t="shared" si="41"/>
        <v>0</v>
      </c>
      <c r="AO89" s="60">
        <f t="shared" si="41"/>
        <v>0</v>
      </c>
      <c r="AP89" s="60">
        <f t="shared" si="41"/>
        <v>0</v>
      </c>
      <c r="AQ89" s="60">
        <f t="shared" si="41"/>
        <v>0</v>
      </c>
      <c r="AR89" s="60">
        <f t="shared" si="41"/>
        <v>0</v>
      </c>
      <c r="AU89" s="60">
        <f t="shared" si="37"/>
        <v>0</v>
      </c>
      <c r="AV89" s="60">
        <f t="shared" si="42"/>
        <v>0</v>
      </c>
      <c r="AW89" s="60">
        <f t="shared" si="42"/>
        <v>0</v>
      </c>
      <c r="AX89" s="60">
        <f t="shared" si="42"/>
        <v>0</v>
      </c>
      <c r="AY89" s="60">
        <f t="shared" si="42"/>
        <v>0</v>
      </c>
      <c r="AZ89" s="60">
        <f t="shared" si="42"/>
        <v>0</v>
      </c>
      <c r="BA89" s="60">
        <f t="shared" si="42"/>
        <v>0</v>
      </c>
      <c r="BB89" s="60">
        <f t="shared" si="42"/>
        <v>0</v>
      </c>
      <c r="BC89" s="60">
        <f t="shared" si="42"/>
        <v>0</v>
      </c>
      <c r="BD89" s="60">
        <f t="shared" si="42"/>
        <v>0</v>
      </c>
      <c r="BE89" s="60">
        <f t="shared" si="42"/>
        <v>0</v>
      </c>
      <c r="BF89" s="60">
        <f t="shared" si="42"/>
        <v>0</v>
      </c>
    </row>
    <row r="90" spans="2:58" s="60" customFormat="1" x14ac:dyDescent="0.25">
      <c r="B90" s="18">
        <f t="shared" si="39"/>
        <v>86</v>
      </c>
      <c r="C90" s="71" t="str">
        <f t="shared" si="38"/>
        <v>240925_Rev_MC_86</v>
      </c>
      <c r="D90" s="68">
        <v>45560</v>
      </c>
      <c r="E90" s="69">
        <v>45560</v>
      </c>
      <c r="F90" s="69" t="s">
        <v>125</v>
      </c>
      <c r="G90" s="69" t="str">
        <f>IF(ISBLANK(F90),"",VLOOKUP(F90,'Listes des Lots'!$B$4:$G$55,6,FALSE))</f>
        <v>Meublé</v>
      </c>
      <c r="H90" s="127" t="s">
        <v>333</v>
      </c>
      <c r="I90" s="127">
        <v>20000</v>
      </c>
      <c r="J90" s="69">
        <v>45559</v>
      </c>
      <c r="K90" s="69">
        <v>45560</v>
      </c>
      <c r="L90" s="71" t="s">
        <v>90</v>
      </c>
      <c r="M90" s="18" t="str">
        <f>IF(RevenueData[[#This Row],[Commentaires /Notes  ]]="","",RevenueData[[#This Row],[Commentaires /Notes  ]])</f>
        <v/>
      </c>
      <c r="N90" s="37"/>
      <c r="R90" s="60">
        <f>RevenueData[[#This Row],[Fin Période 
(jj/mm/aa) ]]-RevenueData[[#This Row],[Début Période
((jj/mm/aa) ]]+1</f>
        <v>2</v>
      </c>
      <c r="S90" s="60">
        <f t="shared" si="35"/>
        <v>0</v>
      </c>
      <c r="T90" s="60">
        <f t="shared" si="40"/>
        <v>0</v>
      </c>
      <c r="U90" s="60">
        <f t="shared" si="40"/>
        <v>0</v>
      </c>
      <c r="V90" s="60">
        <f t="shared" si="40"/>
        <v>0</v>
      </c>
      <c r="W90" s="60">
        <f t="shared" si="40"/>
        <v>0</v>
      </c>
      <c r="X90" s="60">
        <f t="shared" si="40"/>
        <v>0</v>
      </c>
      <c r="Y90" s="60">
        <f t="shared" si="40"/>
        <v>0</v>
      </c>
      <c r="Z90" s="60">
        <f t="shared" si="40"/>
        <v>0</v>
      </c>
      <c r="AA90" s="60">
        <f t="shared" si="40"/>
        <v>2</v>
      </c>
      <c r="AB90" s="60">
        <f t="shared" si="40"/>
        <v>0</v>
      </c>
      <c r="AC90" s="60">
        <f t="shared" si="40"/>
        <v>0</v>
      </c>
      <c r="AD90" s="60">
        <f t="shared" si="40"/>
        <v>0</v>
      </c>
      <c r="AG90" s="60">
        <f t="shared" si="36"/>
        <v>0</v>
      </c>
      <c r="AH90" s="60">
        <f t="shared" si="41"/>
        <v>0</v>
      </c>
      <c r="AI90" s="60">
        <f t="shared" si="41"/>
        <v>0</v>
      </c>
      <c r="AJ90" s="60">
        <f t="shared" si="41"/>
        <v>0</v>
      </c>
      <c r="AK90" s="60">
        <f t="shared" si="41"/>
        <v>0</v>
      </c>
      <c r="AL90" s="60">
        <f t="shared" si="41"/>
        <v>0</v>
      </c>
      <c r="AM90" s="60">
        <f t="shared" si="41"/>
        <v>0</v>
      </c>
      <c r="AN90" s="60">
        <f t="shared" si="41"/>
        <v>0</v>
      </c>
      <c r="AO90" s="60">
        <f t="shared" si="41"/>
        <v>0</v>
      </c>
      <c r="AP90" s="60">
        <f t="shared" si="41"/>
        <v>0</v>
      </c>
      <c r="AQ90" s="60">
        <f t="shared" si="41"/>
        <v>0</v>
      </c>
      <c r="AR90" s="60">
        <f t="shared" si="41"/>
        <v>0</v>
      </c>
      <c r="AU90" s="60">
        <f t="shared" si="37"/>
        <v>0</v>
      </c>
      <c r="AV90" s="60">
        <f t="shared" si="42"/>
        <v>0</v>
      </c>
      <c r="AW90" s="60">
        <f t="shared" si="42"/>
        <v>0</v>
      </c>
      <c r="AX90" s="60">
        <f t="shared" si="42"/>
        <v>0</v>
      </c>
      <c r="AY90" s="60">
        <f t="shared" si="42"/>
        <v>0</v>
      </c>
      <c r="AZ90" s="60">
        <f t="shared" si="42"/>
        <v>0</v>
      </c>
      <c r="BA90" s="60">
        <f t="shared" si="42"/>
        <v>0</v>
      </c>
      <c r="BB90" s="60">
        <f t="shared" si="42"/>
        <v>0</v>
      </c>
      <c r="BC90" s="60">
        <f t="shared" si="42"/>
        <v>0</v>
      </c>
      <c r="BD90" s="60">
        <f t="shared" si="42"/>
        <v>0</v>
      </c>
      <c r="BE90" s="60">
        <f t="shared" si="42"/>
        <v>0</v>
      </c>
      <c r="BF90" s="60">
        <f t="shared" si="42"/>
        <v>0</v>
      </c>
    </row>
    <row r="91" spans="2:58" s="60" customFormat="1" x14ac:dyDescent="0.25">
      <c r="B91" s="18">
        <f t="shared" si="39"/>
        <v>87</v>
      </c>
      <c r="C91" s="71" t="str">
        <f t="shared" si="38"/>
        <v>240926_Rev_MC_87</v>
      </c>
      <c r="D91" s="68">
        <v>45561</v>
      </c>
      <c r="E91" s="69">
        <v>45561</v>
      </c>
      <c r="F91" s="69" t="s">
        <v>120</v>
      </c>
      <c r="G91" s="69" t="str">
        <f>IF(ISBLANK(F91),"",VLOOKUP(F91,'Listes des Lots'!$B$4:$G$55,6,FALSE))</f>
        <v>Meublé</v>
      </c>
      <c r="H91" s="127" t="s">
        <v>333</v>
      </c>
      <c r="I91" s="127">
        <v>20000</v>
      </c>
      <c r="J91" s="69">
        <v>45561</v>
      </c>
      <c r="K91" s="69">
        <v>45561</v>
      </c>
      <c r="L91" s="71" t="s">
        <v>90</v>
      </c>
      <c r="M91" s="18" t="str">
        <f>IF(RevenueData[[#This Row],[Commentaires /Notes  ]]="","",RevenueData[[#This Row],[Commentaires /Notes  ]])</f>
        <v/>
      </c>
      <c r="N91" s="37"/>
      <c r="R91" s="60">
        <f>RevenueData[[#This Row],[Fin Période 
(jj/mm/aa) ]]-RevenueData[[#This Row],[Début Période
((jj/mm/aa) ]]+1</f>
        <v>1</v>
      </c>
      <c r="S91" s="60">
        <f t="shared" si="35"/>
        <v>0</v>
      </c>
      <c r="T91" s="60">
        <f t="shared" si="40"/>
        <v>0</v>
      </c>
      <c r="U91" s="60">
        <f t="shared" si="40"/>
        <v>0</v>
      </c>
      <c r="V91" s="60">
        <f t="shared" si="40"/>
        <v>0</v>
      </c>
      <c r="W91" s="60">
        <f t="shared" si="40"/>
        <v>0</v>
      </c>
      <c r="X91" s="60">
        <f t="shared" si="40"/>
        <v>0</v>
      </c>
      <c r="Y91" s="60">
        <f t="shared" si="40"/>
        <v>0</v>
      </c>
      <c r="Z91" s="60">
        <f t="shared" si="40"/>
        <v>0</v>
      </c>
      <c r="AA91" s="60">
        <f t="shared" si="40"/>
        <v>1</v>
      </c>
      <c r="AB91" s="60">
        <f t="shared" si="40"/>
        <v>0</v>
      </c>
      <c r="AC91" s="60">
        <f t="shared" si="40"/>
        <v>0</v>
      </c>
      <c r="AD91" s="60">
        <f t="shared" si="40"/>
        <v>0</v>
      </c>
      <c r="AG91" s="60">
        <f t="shared" si="36"/>
        <v>0</v>
      </c>
      <c r="AH91" s="60">
        <f t="shared" si="41"/>
        <v>0</v>
      </c>
      <c r="AI91" s="60">
        <f t="shared" si="41"/>
        <v>0</v>
      </c>
      <c r="AJ91" s="60">
        <f t="shared" si="41"/>
        <v>0</v>
      </c>
      <c r="AK91" s="60">
        <f t="shared" si="41"/>
        <v>0</v>
      </c>
      <c r="AL91" s="60">
        <f t="shared" si="41"/>
        <v>0</v>
      </c>
      <c r="AM91" s="60">
        <f t="shared" si="41"/>
        <v>0</v>
      </c>
      <c r="AN91" s="60">
        <f t="shared" si="41"/>
        <v>0</v>
      </c>
      <c r="AO91" s="60">
        <f t="shared" si="41"/>
        <v>0</v>
      </c>
      <c r="AP91" s="60">
        <f t="shared" si="41"/>
        <v>0</v>
      </c>
      <c r="AQ91" s="60">
        <f t="shared" si="41"/>
        <v>0</v>
      </c>
      <c r="AR91" s="60">
        <f t="shared" si="41"/>
        <v>0</v>
      </c>
      <c r="AU91" s="60">
        <f t="shared" si="37"/>
        <v>0</v>
      </c>
      <c r="AV91" s="60">
        <f t="shared" si="42"/>
        <v>0</v>
      </c>
      <c r="AW91" s="60">
        <f t="shared" si="42"/>
        <v>0</v>
      </c>
      <c r="AX91" s="60">
        <f t="shared" si="42"/>
        <v>0</v>
      </c>
      <c r="AY91" s="60">
        <f t="shared" si="42"/>
        <v>0</v>
      </c>
      <c r="AZ91" s="60">
        <f t="shared" si="42"/>
        <v>0</v>
      </c>
      <c r="BA91" s="60">
        <f t="shared" si="42"/>
        <v>0</v>
      </c>
      <c r="BB91" s="60">
        <f t="shared" si="42"/>
        <v>0</v>
      </c>
      <c r="BC91" s="60">
        <f t="shared" si="42"/>
        <v>0</v>
      </c>
      <c r="BD91" s="60">
        <f t="shared" si="42"/>
        <v>0</v>
      </c>
      <c r="BE91" s="60">
        <f t="shared" si="42"/>
        <v>0</v>
      </c>
      <c r="BF91" s="60">
        <f t="shared" si="42"/>
        <v>0</v>
      </c>
    </row>
    <row r="92" spans="2:58" s="60" customFormat="1" x14ac:dyDescent="0.25">
      <c r="B92" s="18">
        <f t="shared" si="39"/>
        <v>88</v>
      </c>
      <c r="C92" s="71" t="str">
        <f t="shared" si="38"/>
        <v>240930_Rev_MC_88</v>
      </c>
      <c r="D92" s="68">
        <v>45565</v>
      </c>
      <c r="E92" s="69">
        <v>45562</v>
      </c>
      <c r="F92" s="69" t="s">
        <v>125</v>
      </c>
      <c r="G92" s="69" t="str">
        <f>IF(ISBLANK(F92),"",VLOOKUP(F92,'Listes des Lots'!$B$4:$G$55,6,FALSE))</f>
        <v>Meublé</v>
      </c>
      <c r="H92" s="127" t="s">
        <v>333</v>
      </c>
      <c r="I92" s="127">
        <v>20000</v>
      </c>
      <c r="J92" s="69">
        <v>45562</v>
      </c>
      <c r="K92" s="69">
        <v>45563</v>
      </c>
      <c r="L92" s="71" t="s">
        <v>90</v>
      </c>
      <c r="M92" s="18" t="str">
        <f>IF(RevenueData[[#This Row],[Commentaires /Notes  ]]="","",RevenueData[[#This Row],[Commentaires /Notes  ]])</f>
        <v/>
      </c>
      <c r="N92" s="37"/>
      <c r="R92" s="60">
        <f>RevenueData[[#This Row],[Fin Période 
(jj/mm/aa) ]]-RevenueData[[#This Row],[Début Période
((jj/mm/aa) ]]+1</f>
        <v>2</v>
      </c>
      <c r="S92" s="60">
        <f t="shared" si="35"/>
        <v>0</v>
      </c>
      <c r="T92" s="60">
        <f t="shared" si="40"/>
        <v>0</v>
      </c>
      <c r="U92" s="60">
        <f t="shared" si="40"/>
        <v>0</v>
      </c>
      <c r="V92" s="60">
        <f t="shared" si="40"/>
        <v>0</v>
      </c>
      <c r="W92" s="60">
        <f t="shared" si="40"/>
        <v>0</v>
      </c>
      <c r="X92" s="60">
        <f t="shared" si="40"/>
        <v>0</v>
      </c>
      <c r="Y92" s="60">
        <f t="shared" si="40"/>
        <v>0</v>
      </c>
      <c r="Z92" s="60">
        <f t="shared" si="40"/>
        <v>0</v>
      </c>
      <c r="AA92" s="60">
        <f t="shared" si="40"/>
        <v>2</v>
      </c>
      <c r="AB92" s="60">
        <f t="shared" si="40"/>
        <v>0</v>
      </c>
      <c r="AC92" s="60">
        <f t="shared" si="40"/>
        <v>0</v>
      </c>
      <c r="AD92" s="60">
        <f t="shared" si="40"/>
        <v>0</v>
      </c>
      <c r="AG92" s="60">
        <f t="shared" si="36"/>
        <v>0</v>
      </c>
      <c r="AH92" s="60">
        <f t="shared" si="41"/>
        <v>0</v>
      </c>
      <c r="AI92" s="60">
        <f t="shared" si="41"/>
        <v>0</v>
      </c>
      <c r="AJ92" s="60">
        <f t="shared" si="41"/>
        <v>0</v>
      </c>
      <c r="AK92" s="60">
        <f t="shared" si="41"/>
        <v>0</v>
      </c>
      <c r="AL92" s="60">
        <f t="shared" si="41"/>
        <v>0</v>
      </c>
      <c r="AM92" s="60">
        <f t="shared" si="41"/>
        <v>0</v>
      </c>
      <c r="AN92" s="60">
        <f t="shared" si="41"/>
        <v>0</v>
      </c>
      <c r="AO92" s="60">
        <f t="shared" si="41"/>
        <v>0</v>
      </c>
      <c r="AP92" s="60">
        <f t="shared" si="41"/>
        <v>0</v>
      </c>
      <c r="AQ92" s="60">
        <f t="shared" si="41"/>
        <v>0</v>
      </c>
      <c r="AR92" s="60">
        <f t="shared" si="41"/>
        <v>0</v>
      </c>
      <c r="AU92" s="60">
        <f t="shared" si="37"/>
        <v>0</v>
      </c>
      <c r="AV92" s="60">
        <f t="shared" si="42"/>
        <v>0</v>
      </c>
      <c r="AW92" s="60">
        <f t="shared" si="42"/>
        <v>0</v>
      </c>
      <c r="AX92" s="60">
        <f t="shared" si="42"/>
        <v>0</v>
      </c>
      <c r="AY92" s="60">
        <f t="shared" si="42"/>
        <v>0</v>
      </c>
      <c r="AZ92" s="60">
        <f t="shared" si="42"/>
        <v>0</v>
      </c>
      <c r="BA92" s="60">
        <f t="shared" si="42"/>
        <v>0</v>
      </c>
      <c r="BB92" s="60">
        <f t="shared" si="42"/>
        <v>0</v>
      </c>
      <c r="BC92" s="60">
        <f t="shared" si="42"/>
        <v>0</v>
      </c>
      <c r="BD92" s="60">
        <f t="shared" si="42"/>
        <v>0</v>
      </c>
      <c r="BE92" s="60">
        <f t="shared" si="42"/>
        <v>0</v>
      </c>
      <c r="BF92" s="60">
        <f t="shared" si="42"/>
        <v>0</v>
      </c>
    </row>
    <row r="93" spans="2:58" s="60" customFormat="1" x14ac:dyDescent="0.25">
      <c r="B93" s="18">
        <f t="shared" si="39"/>
        <v>89</v>
      </c>
      <c r="C93" s="71" t="str">
        <f t="shared" si="38"/>
        <v>240930_Rev_MC_89</v>
      </c>
      <c r="D93" s="68">
        <v>45565</v>
      </c>
      <c r="E93" s="69">
        <v>45563</v>
      </c>
      <c r="F93" s="69" t="s">
        <v>126</v>
      </c>
      <c r="G93" s="69" t="str">
        <f>IF(ISBLANK(F93),"",VLOOKUP(F93,'Listes des Lots'!$B$4:$G$55,6,FALSE))</f>
        <v>Meublé</v>
      </c>
      <c r="H93" s="127" t="s">
        <v>333</v>
      </c>
      <c r="I93" s="127">
        <v>15000</v>
      </c>
      <c r="J93" s="69">
        <v>45563</v>
      </c>
      <c r="K93" s="69">
        <v>45563</v>
      </c>
      <c r="L93" s="71" t="s">
        <v>90</v>
      </c>
      <c r="M93" s="18" t="str">
        <f>IF(RevenueData[[#This Row],[Commentaires /Notes  ]]="","",RevenueData[[#This Row],[Commentaires /Notes  ]])</f>
        <v/>
      </c>
      <c r="N93" s="37"/>
      <c r="R93" s="60">
        <f>RevenueData[[#This Row],[Fin Période 
(jj/mm/aa) ]]-RevenueData[[#This Row],[Début Période
((jj/mm/aa) ]]+1</f>
        <v>1</v>
      </c>
      <c r="S93" s="60">
        <f t="shared" si="35"/>
        <v>0</v>
      </c>
      <c r="T93" s="60">
        <f t="shared" si="40"/>
        <v>0</v>
      </c>
      <c r="U93" s="60">
        <f t="shared" si="40"/>
        <v>0</v>
      </c>
      <c r="V93" s="60">
        <f t="shared" si="40"/>
        <v>0</v>
      </c>
      <c r="W93" s="60">
        <f t="shared" si="40"/>
        <v>0</v>
      </c>
      <c r="X93" s="60">
        <f t="shared" si="40"/>
        <v>0</v>
      </c>
      <c r="Y93" s="60">
        <f t="shared" si="40"/>
        <v>0</v>
      </c>
      <c r="Z93" s="60">
        <f t="shared" si="40"/>
        <v>0</v>
      </c>
      <c r="AA93" s="60">
        <f t="shared" si="40"/>
        <v>1</v>
      </c>
      <c r="AB93" s="60">
        <f t="shared" si="40"/>
        <v>0</v>
      </c>
      <c r="AC93" s="60">
        <f t="shared" si="40"/>
        <v>0</v>
      </c>
      <c r="AD93" s="60">
        <f t="shared" si="40"/>
        <v>0</v>
      </c>
      <c r="AG93" s="60">
        <f t="shared" si="36"/>
        <v>0</v>
      </c>
      <c r="AH93" s="60">
        <f t="shared" si="41"/>
        <v>0</v>
      </c>
      <c r="AI93" s="60">
        <f t="shared" si="41"/>
        <v>0</v>
      </c>
      <c r="AJ93" s="60">
        <f t="shared" si="41"/>
        <v>0</v>
      </c>
      <c r="AK93" s="60">
        <f t="shared" si="41"/>
        <v>0</v>
      </c>
      <c r="AL93" s="60">
        <f t="shared" si="41"/>
        <v>0</v>
      </c>
      <c r="AM93" s="60">
        <f t="shared" si="41"/>
        <v>0</v>
      </c>
      <c r="AN93" s="60">
        <f t="shared" si="41"/>
        <v>0</v>
      </c>
      <c r="AO93" s="60">
        <f t="shared" si="41"/>
        <v>0</v>
      </c>
      <c r="AP93" s="60">
        <f t="shared" si="41"/>
        <v>0</v>
      </c>
      <c r="AQ93" s="60">
        <f t="shared" si="41"/>
        <v>0</v>
      </c>
      <c r="AR93" s="60">
        <f t="shared" si="41"/>
        <v>0</v>
      </c>
      <c r="AU93" s="60">
        <f t="shared" si="37"/>
        <v>0</v>
      </c>
      <c r="AV93" s="60">
        <f t="shared" si="42"/>
        <v>0</v>
      </c>
      <c r="AW93" s="60">
        <f t="shared" si="42"/>
        <v>0</v>
      </c>
      <c r="AX93" s="60">
        <f t="shared" si="42"/>
        <v>0</v>
      </c>
      <c r="AY93" s="60">
        <f t="shared" si="42"/>
        <v>0</v>
      </c>
      <c r="AZ93" s="60">
        <f t="shared" si="42"/>
        <v>0</v>
      </c>
      <c r="BA93" s="60">
        <f t="shared" si="42"/>
        <v>0</v>
      </c>
      <c r="BB93" s="60">
        <f t="shared" si="42"/>
        <v>0</v>
      </c>
      <c r="BC93" s="60">
        <f t="shared" si="42"/>
        <v>0</v>
      </c>
      <c r="BD93" s="60">
        <f t="shared" si="42"/>
        <v>0</v>
      </c>
      <c r="BE93" s="60">
        <f t="shared" si="42"/>
        <v>0</v>
      </c>
      <c r="BF93" s="60">
        <f t="shared" si="42"/>
        <v>0</v>
      </c>
    </row>
    <row r="94" spans="2:58" s="60" customFormat="1" x14ac:dyDescent="0.25">
      <c r="B94" s="18">
        <f t="shared" si="39"/>
        <v>90</v>
      </c>
      <c r="C94" s="71" t="str">
        <f t="shared" si="38"/>
        <v>240930_Rev_MC_90</v>
      </c>
      <c r="D94" s="68">
        <v>45565</v>
      </c>
      <c r="E94" s="69">
        <v>45564</v>
      </c>
      <c r="F94" s="69" t="s">
        <v>123</v>
      </c>
      <c r="G94" s="69" t="str">
        <f>IF(ISBLANK(F94),"",VLOOKUP(F94,'Listes des Lots'!$B$4:$G$55,6,FALSE))</f>
        <v>Meublé</v>
      </c>
      <c r="H94" s="127" t="s">
        <v>333</v>
      </c>
      <c r="I94" s="127">
        <v>15000</v>
      </c>
      <c r="J94" s="69">
        <v>45564</v>
      </c>
      <c r="K94" s="69">
        <v>45564</v>
      </c>
      <c r="L94" s="71" t="s">
        <v>90</v>
      </c>
      <c r="M94" s="18" t="str">
        <f>IF(RevenueData[[#This Row],[Commentaires /Notes  ]]="","",RevenueData[[#This Row],[Commentaires /Notes  ]])</f>
        <v/>
      </c>
      <c r="N94" s="37"/>
      <c r="R94" s="60">
        <f>RevenueData[[#This Row],[Fin Période 
(jj/mm/aa) ]]-RevenueData[[#This Row],[Début Période
((jj/mm/aa) ]]+1</f>
        <v>1</v>
      </c>
      <c r="S94" s="60">
        <f t="shared" si="35"/>
        <v>0</v>
      </c>
      <c r="T94" s="60">
        <f t="shared" si="40"/>
        <v>0</v>
      </c>
      <c r="U94" s="60">
        <f t="shared" si="40"/>
        <v>0</v>
      </c>
      <c r="V94" s="60">
        <f t="shared" si="40"/>
        <v>0</v>
      </c>
      <c r="W94" s="60">
        <f t="shared" si="40"/>
        <v>0</v>
      </c>
      <c r="X94" s="60">
        <f t="shared" si="40"/>
        <v>0</v>
      </c>
      <c r="Y94" s="60">
        <f t="shared" si="40"/>
        <v>0</v>
      </c>
      <c r="Z94" s="60">
        <f t="shared" si="40"/>
        <v>0</v>
      </c>
      <c r="AA94" s="60">
        <f t="shared" si="40"/>
        <v>1</v>
      </c>
      <c r="AB94" s="60">
        <f t="shared" si="40"/>
        <v>0</v>
      </c>
      <c r="AC94" s="60">
        <f t="shared" si="40"/>
        <v>0</v>
      </c>
      <c r="AD94" s="60">
        <f t="shared" si="40"/>
        <v>0</v>
      </c>
      <c r="AG94" s="60">
        <f t="shared" si="36"/>
        <v>0</v>
      </c>
      <c r="AH94" s="60">
        <f t="shared" si="41"/>
        <v>0</v>
      </c>
      <c r="AI94" s="60">
        <f t="shared" si="41"/>
        <v>0</v>
      </c>
      <c r="AJ94" s="60">
        <f t="shared" si="41"/>
        <v>0</v>
      </c>
      <c r="AK94" s="60">
        <f t="shared" si="41"/>
        <v>0</v>
      </c>
      <c r="AL94" s="60">
        <f t="shared" si="41"/>
        <v>0</v>
      </c>
      <c r="AM94" s="60">
        <f t="shared" si="41"/>
        <v>0</v>
      </c>
      <c r="AN94" s="60">
        <f t="shared" si="41"/>
        <v>0</v>
      </c>
      <c r="AO94" s="60">
        <f t="shared" si="41"/>
        <v>0</v>
      </c>
      <c r="AP94" s="60">
        <f t="shared" si="41"/>
        <v>0</v>
      </c>
      <c r="AQ94" s="60">
        <f t="shared" si="41"/>
        <v>0</v>
      </c>
      <c r="AR94" s="60">
        <f t="shared" si="41"/>
        <v>0</v>
      </c>
      <c r="AU94" s="60">
        <f t="shared" si="37"/>
        <v>0</v>
      </c>
      <c r="AV94" s="60">
        <f t="shared" si="42"/>
        <v>0</v>
      </c>
      <c r="AW94" s="60">
        <f t="shared" si="42"/>
        <v>0</v>
      </c>
      <c r="AX94" s="60">
        <f t="shared" si="42"/>
        <v>0</v>
      </c>
      <c r="AY94" s="60">
        <f t="shared" si="42"/>
        <v>0</v>
      </c>
      <c r="AZ94" s="60">
        <f t="shared" si="42"/>
        <v>0</v>
      </c>
      <c r="BA94" s="60">
        <f t="shared" si="42"/>
        <v>0</v>
      </c>
      <c r="BB94" s="60">
        <f t="shared" si="42"/>
        <v>0</v>
      </c>
      <c r="BC94" s="60">
        <f t="shared" si="42"/>
        <v>0</v>
      </c>
      <c r="BD94" s="60">
        <f t="shared" si="42"/>
        <v>0</v>
      </c>
      <c r="BE94" s="60">
        <f t="shared" si="42"/>
        <v>0</v>
      </c>
      <c r="BF94" s="60">
        <f t="shared" si="42"/>
        <v>0</v>
      </c>
    </row>
    <row r="95" spans="2:58" s="60" customFormat="1" x14ac:dyDescent="0.25">
      <c r="B95" s="18">
        <f t="shared" si="39"/>
        <v>91</v>
      </c>
      <c r="C95" s="71" t="str">
        <f t="shared" si="38"/>
        <v>240930_Rev_MC_91</v>
      </c>
      <c r="D95" s="68">
        <v>45565</v>
      </c>
      <c r="E95" s="69">
        <v>45564</v>
      </c>
      <c r="F95" s="69" t="s">
        <v>126</v>
      </c>
      <c r="G95" s="69" t="str">
        <f>IF(ISBLANK(F95),"",VLOOKUP(F95,'Listes des Lots'!$B$4:$G$55,6,FALSE))</f>
        <v>Meublé</v>
      </c>
      <c r="H95" s="127" t="s">
        <v>333</v>
      </c>
      <c r="I95" s="127">
        <v>15000</v>
      </c>
      <c r="J95" s="69">
        <v>45564</v>
      </c>
      <c r="K95" s="69">
        <v>45564</v>
      </c>
      <c r="L95" s="71" t="s">
        <v>90</v>
      </c>
      <c r="M95" s="18" t="str">
        <f>IF(RevenueData[[#This Row],[Commentaires /Notes  ]]="","",RevenueData[[#This Row],[Commentaires /Notes  ]])</f>
        <v/>
      </c>
      <c r="N95" s="37"/>
      <c r="R95" s="60">
        <f>RevenueData[[#This Row],[Fin Période 
(jj/mm/aa) ]]-RevenueData[[#This Row],[Début Période
((jj/mm/aa) ]]+1</f>
        <v>1</v>
      </c>
      <c r="S95" s="60">
        <f t="shared" si="35"/>
        <v>0</v>
      </c>
      <c r="T95" s="60">
        <f t="shared" si="40"/>
        <v>0</v>
      </c>
      <c r="U95" s="60">
        <f t="shared" si="40"/>
        <v>0</v>
      </c>
      <c r="V95" s="60">
        <f t="shared" si="40"/>
        <v>0</v>
      </c>
      <c r="W95" s="60">
        <f t="shared" si="40"/>
        <v>0</v>
      </c>
      <c r="X95" s="60">
        <f t="shared" si="40"/>
        <v>0</v>
      </c>
      <c r="Y95" s="60">
        <f t="shared" si="40"/>
        <v>0</v>
      </c>
      <c r="Z95" s="60">
        <f t="shared" si="40"/>
        <v>0</v>
      </c>
      <c r="AA95" s="60">
        <f t="shared" si="40"/>
        <v>1</v>
      </c>
      <c r="AB95" s="60">
        <f t="shared" si="40"/>
        <v>0</v>
      </c>
      <c r="AC95" s="60">
        <f t="shared" si="40"/>
        <v>0</v>
      </c>
      <c r="AD95" s="60">
        <f t="shared" si="40"/>
        <v>0</v>
      </c>
      <c r="AG95" s="60">
        <f t="shared" si="36"/>
        <v>0</v>
      </c>
      <c r="AH95" s="60">
        <f t="shared" si="41"/>
        <v>0</v>
      </c>
      <c r="AI95" s="60">
        <f t="shared" si="41"/>
        <v>0</v>
      </c>
      <c r="AJ95" s="60">
        <f t="shared" si="41"/>
        <v>0</v>
      </c>
      <c r="AK95" s="60">
        <f t="shared" si="41"/>
        <v>0</v>
      </c>
      <c r="AL95" s="60">
        <f t="shared" si="41"/>
        <v>0</v>
      </c>
      <c r="AM95" s="60">
        <f t="shared" si="41"/>
        <v>0</v>
      </c>
      <c r="AN95" s="60">
        <f t="shared" si="41"/>
        <v>0</v>
      </c>
      <c r="AO95" s="60">
        <f t="shared" si="41"/>
        <v>0</v>
      </c>
      <c r="AP95" s="60">
        <f t="shared" si="41"/>
        <v>0</v>
      </c>
      <c r="AQ95" s="60">
        <f t="shared" si="41"/>
        <v>0</v>
      </c>
      <c r="AR95" s="60">
        <f t="shared" si="41"/>
        <v>0</v>
      </c>
      <c r="AU95" s="60">
        <f t="shared" si="37"/>
        <v>0</v>
      </c>
      <c r="AV95" s="60">
        <f t="shared" si="42"/>
        <v>0</v>
      </c>
      <c r="AW95" s="60">
        <f t="shared" si="42"/>
        <v>0</v>
      </c>
      <c r="AX95" s="60">
        <f t="shared" si="42"/>
        <v>0</v>
      </c>
      <c r="AY95" s="60">
        <f t="shared" si="42"/>
        <v>0</v>
      </c>
      <c r="AZ95" s="60">
        <f t="shared" si="42"/>
        <v>0</v>
      </c>
      <c r="BA95" s="60">
        <f t="shared" si="42"/>
        <v>0</v>
      </c>
      <c r="BB95" s="60">
        <f t="shared" si="42"/>
        <v>0</v>
      </c>
      <c r="BC95" s="60">
        <f t="shared" si="42"/>
        <v>0</v>
      </c>
      <c r="BD95" s="60">
        <f t="shared" si="42"/>
        <v>0</v>
      </c>
      <c r="BE95" s="60">
        <f t="shared" si="42"/>
        <v>0</v>
      </c>
      <c r="BF95" s="60">
        <f t="shared" si="42"/>
        <v>0</v>
      </c>
    </row>
    <row r="96" spans="2:58" s="60" customFormat="1" x14ac:dyDescent="0.25">
      <c r="B96" s="18">
        <f t="shared" si="39"/>
        <v>92</v>
      </c>
      <c r="C96" s="71" t="str">
        <f t="shared" si="38"/>
        <v>240930_Rev_MC_92</v>
      </c>
      <c r="D96" s="68">
        <v>45565</v>
      </c>
      <c r="E96" s="69">
        <v>45563</v>
      </c>
      <c r="F96" s="69" t="s">
        <v>114</v>
      </c>
      <c r="G96" s="69" t="str">
        <f>IF(ISBLANK(F96),"",VLOOKUP(F96,'Listes des Lots'!$B$4:$G$55,6,FALSE))</f>
        <v>Meublé</v>
      </c>
      <c r="H96" s="127" t="s">
        <v>333</v>
      </c>
      <c r="I96" s="127">
        <v>30000</v>
      </c>
      <c r="J96" s="69">
        <v>45564</v>
      </c>
      <c r="K96" s="69">
        <v>45565</v>
      </c>
      <c r="L96" s="71" t="s">
        <v>90</v>
      </c>
      <c r="M96" s="18" t="str">
        <f>IF(RevenueData[[#This Row],[Commentaires /Notes  ]]="","",RevenueData[[#This Row],[Commentaires /Notes  ]])</f>
        <v/>
      </c>
      <c r="N96" s="37"/>
      <c r="R96" s="60">
        <f>RevenueData[[#This Row],[Fin Période 
(jj/mm/aa) ]]-RevenueData[[#This Row],[Début Période
((jj/mm/aa) ]]+1</f>
        <v>2</v>
      </c>
      <c r="S96" s="60">
        <f t="shared" si="35"/>
        <v>0</v>
      </c>
      <c r="T96" s="60">
        <f t="shared" si="40"/>
        <v>0</v>
      </c>
      <c r="U96" s="60">
        <f t="shared" si="40"/>
        <v>0</v>
      </c>
      <c r="V96" s="60">
        <f t="shared" si="40"/>
        <v>0</v>
      </c>
      <c r="W96" s="60">
        <f t="shared" si="40"/>
        <v>0</v>
      </c>
      <c r="X96" s="60">
        <f t="shared" si="40"/>
        <v>0</v>
      </c>
      <c r="Y96" s="60">
        <f t="shared" si="40"/>
        <v>0</v>
      </c>
      <c r="Z96" s="60">
        <f t="shared" si="40"/>
        <v>0</v>
      </c>
      <c r="AA96" s="60">
        <f t="shared" si="40"/>
        <v>2</v>
      </c>
      <c r="AB96" s="60">
        <f t="shared" si="40"/>
        <v>0</v>
      </c>
      <c r="AC96" s="60">
        <f t="shared" si="40"/>
        <v>0</v>
      </c>
      <c r="AD96" s="60">
        <f t="shared" si="40"/>
        <v>0</v>
      </c>
      <c r="AG96" s="60">
        <f t="shared" si="36"/>
        <v>0</v>
      </c>
      <c r="AH96" s="60">
        <f t="shared" si="41"/>
        <v>0</v>
      </c>
      <c r="AI96" s="60">
        <f t="shared" si="41"/>
        <v>0</v>
      </c>
      <c r="AJ96" s="60">
        <f t="shared" si="41"/>
        <v>0</v>
      </c>
      <c r="AK96" s="60">
        <f t="shared" si="41"/>
        <v>0</v>
      </c>
      <c r="AL96" s="60">
        <f t="shared" si="41"/>
        <v>0</v>
      </c>
      <c r="AM96" s="60">
        <f t="shared" si="41"/>
        <v>0</v>
      </c>
      <c r="AN96" s="60">
        <f t="shared" si="41"/>
        <v>0</v>
      </c>
      <c r="AO96" s="60">
        <f t="shared" si="41"/>
        <v>0</v>
      </c>
      <c r="AP96" s="60">
        <f t="shared" si="41"/>
        <v>0</v>
      </c>
      <c r="AQ96" s="60">
        <f t="shared" si="41"/>
        <v>0</v>
      </c>
      <c r="AR96" s="60">
        <f t="shared" si="41"/>
        <v>0</v>
      </c>
      <c r="AU96" s="60">
        <f t="shared" si="37"/>
        <v>0</v>
      </c>
      <c r="AV96" s="60">
        <f t="shared" si="42"/>
        <v>0</v>
      </c>
      <c r="AW96" s="60">
        <f t="shared" si="42"/>
        <v>0</v>
      </c>
      <c r="AX96" s="60">
        <f t="shared" si="42"/>
        <v>0</v>
      </c>
      <c r="AY96" s="60">
        <f t="shared" si="42"/>
        <v>0</v>
      </c>
      <c r="AZ96" s="60">
        <f t="shared" si="42"/>
        <v>0</v>
      </c>
      <c r="BA96" s="60">
        <f t="shared" si="42"/>
        <v>0</v>
      </c>
      <c r="BB96" s="60">
        <f t="shared" si="42"/>
        <v>0</v>
      </c>
      <c r="BC96" s="60">
        <f t="shared" si="42"/>
        <v>0</v>
      </c>
      <c r="BD96" s="60">
        <f t="shared" si="42"/>
        <v>0</v>
      </c>
      <c r="BE96" s="60">
        <f t="shared" si="42"/>
        <v>0</v>
      </c>
      <c r="BF96" s="60">
        <f t="shared" si="42"/>
        <v>0</v>
      </c>
    </row>
    <row r="97" spans="2:58" s="60" customFormat="1" x14ac:dyDescent="0.25">
      <c r="B97" s="18">
        <f t="shared" si="39"/>
        <v>93</v>
      </c>
      <c r="C97" s="71" t="str">
        <f t="shared" si="38"/>
        <v>241004_Rev_MC_93</v>
      </c>
      <c r="D97" s="68">
        <v>45569</v>
      </c>
      <c r="E97" s="69">
        <v>45567</v>
      </c>
      <c r="F97" s="69" t="s">
        <v>131</v>
      </c>
      <c r="G97" s="69" t="str">
        <f>IF(ISBLANK(F97),"",VLOOKUP(F97,'Listes des Lots'!$B$4:$G$55,6,FALSE))</f>
        <v>Location</v>
      </c>
      <c r="H97" s="127" t="s">
        <v>333</v>
      </c>
      <c r="I97" s="127">
        <v>400000</v>
      </c>
      <c r="J97" s="69">
        <v>45566</v>
      </c>
      <c r="K97" s="69">
        <v>45596</v>
      </c>
      <c r="L97" s="71" t="s">
        <v>25</v>
      </c>
      <c r="M97" s="18" t="str">
        <f>IF(RevenueData[[#This Row],[Commentaires /Notes  ]]="","",RevenueData[[#This Row],[Commentaires /Notes  ]])</f>
        <v/>
      </c>
      <c r="N97" s="37"/>
      <c r="R97" s="60">
        <f>RevenueData[[#This Row],[Fin Période 
(jj/mm/aa) ]]-RevenueData[[#This Row],[Début Période
((jj/mm/aa) ]]+1</f>
        <v>31</v>
      </c>
      <c r="S97" s="60">
        <f t="shared" si="35"/>
        <v>0</v>
      </c>
      <c r="T97" s="60">
        <f t="shared" si="40"/>
        <v>0</v>
      </c>
      <c r="U97" s="60">
        <f t="shared" si="40"/>
        <v>0</v>
      </c>
      <c r="V97" s="60">
        <f t="shared" si="40"/>
        <v>0</v>
      </c>
      <c r="W97" s="60">
        <f t="shared" si="40"/>
        <v>0</v>
      </c>
      <c r="X97" s="60">
        <f t="shared" si="40"/>
        <v>0</v>
      </c>
      <c r="Y97" s="60">
        <f t="shared" si="40"/>
        <v>0</v>
      </c>
      <c r="Z97" s="60">
        <f t="shared" si="40"/>
        <v>0</v>
      </c>
      <c r="AA97" s="60">
        <f t="shared" si="40"/>
        <v>0</v>
      </c>
      <c r="AB97" s="60">
        <f t="shared" si="40"/>
        <v>31</v>
      </c>
      <c r="AC97" s="60">
        <f t="shared" si="40"/>
        <v>0</v>
      </c>
      <c r="AD97" s="60">
        <f t="shared" si="40"/>
        <v>0</v>
      </c>
      <c r="AG97" s="60">
        <f t="shared" si="36"/>
        <v>0</v>
      </c>
      <c r="AH97" s="60">
        <f t="shared" si="41"/>
        <v>0</v>
      </c>
      <c r="AI97" s="60">
        <f t="shared" si="41"/>
        <v>0</v>
      </c>
      <c r="AJ97" s="60">
        <f t="shared" si="41"/>
        <v>0</v>
      </c>
      <c r="AK97" s="60">
        <f t="shared" si="41"/>
        <v>0</v>
      </c>
      <c r="AL97" s="60">
        <f t="shared" si="41"/>
        <v>0</v>
      </c>
      <c r="AM97" s="60">
        <f t="shared" si="41"/>
        <v>0</v>
      </c>
      <c r="AN97" s="60">
        <f t="shared" si="41"/>
        <v>0</v>
      </c>
      <c r="AO97" s="60">
        <f t="shared" si="41"/>
        <v>0</v>
      </c>
      <c r="AP97" s="60">
        <f t="shared" si="41"/>
        <v>0</v>
      </c>
      <c r="AQ97" s="60">
        <f t="shared" si="41"/>
        <v>0</v>
      </c>
      <c r="AR97" s="60">
        <f t="shared" si="41"/>
        <v>0</v>
      </c>
      <c r="AU97" s="60">
        <f t="shared" si="37"/>
        <v>0</v>
      </c>
      <c r="AV97" s="60">
        <f t="shared" si="42"/>
        <v>0</v>
      </c>
      <c r="AW97" s="60">
        <f t="shared" si="42"/>
        <v>0</v>
      </c>
      <c r="AX97" s="60">
        <f t="shared" si="42"/>
        <v>0</v>
      </c>
      <c r="AY97" s="60">
        <f t="shared" si="42"/>
        <v>0</v>
      </c>
      <c r="AZ97" s="60">
        <f t="shared" si="42"/>
        <v>0</v>
      </c>
      <c r="BA97" s="60">
        <f t="shared" si="42"/>
        <v>0</v>
      </c>
      <c r="BB97" s="60">
        <f t="shared" si="42"/>
        <v>0</v>
      </c>
      <c r="BC97" s="60">
        <f t="shared" si="42"/>
        <v>0</v>
      </c>
      <c r="BD97" s="60">
        <f t="shared" si="42"/>
        <v>0</v>
      </c>
      <c r="BE97" s="60">
        <f t="shared" si="42"/>
        <v>0</v>
      </c>
      <c r="BF97" s="60">
        <f t="shared" si="42"/>
        <v>0</v>
      </c>
    </row>
    <row r="98" spans="2:58" s="60" customFormat="1" x14ac:dyDescent="0.25">
      <c r="B98" s="18">
        <f t="shared" si="39"/>
        <v>94</v>
      </c>
      <c r="C98" s="71" t="str">
        <f t="shared" si="38"/>
        <v>241008_Rev_MC_94</v>
      </c>
      <c r="D98" s="68">
        <v>45573</v>
      </c>
      <c r="E98" s="69">
        <v>45570</v>
      </c>
      <c r="F98" s="69" t="s">
        <v>123</v>
      </c>
      <c r="G98" s="69" t="str">
        <f>IF(ISBLANK(F98),"",VLOOKUP(F98,'Listes des Lots'!$B$4:$G$55,6,FALSE))</f>
        <v>Meublé</v>
      </c>
      <c r="H98" s="127" t="s">
        <v>333</v>
      </c>
      <c r="I98" s="127">
        <v>15000</v>
      </c>
      <c r="J98" s="69">
        <v>45570</v>
      </c>
      <c r="K98" s="69">
        <v>45570</v>
      </c>
      <c r="L98" s="71" t="s">
        <v>90</v>
      </c>
      <c r="M98" s="18" t="str">
        <f>IF(RevenueData[[#This Row],[Commentaires /Notes  ]]="","",RevenueData[[#This Row],[Commentaires /Notes  ]])</f>
        <v/>
      </c>
      <c r="N98" s="37"/>
      <c r="R98" s="60">
        <f>RevenueData[[#This Row],[Fin Période 
(jj/mm/aa) ]]-RevenueData[[#This Row],[Début Période
((jj/mm/aa) ]]+1</f>
        <v>1</v>
      </c>
      <c r="S98" s="60">
        <f t="shared" si="35"/>
        <v>0</v>
      </c>
      <c r="T98" s="60">
        <f t="shared" si="40"/>
        <v>0</v>
      </c>
      <c r="U98" s="60">
        <f t="shared" si="40"/>
        <v>0</v>
      </c>
      <c r="V98" s="60">
        <f t="shared" si="40"/>
        <v>0</v>
      </c>
      <c r="W98" s="60">
        <f t="shared" si="40"/>
        <v>0</v>
      </c>
      <c r="X98" s="60">
        <f t="shared" si="40"/>
        <v>0</v>
      </c>
      <c r="Y98" s="60">
        <f t="shared" si="40"/>
        <v>0</v>
      </c>
      <c r="Z98" s="60">
        <f t="shared" si="40"/>
        <v>0</v>
      </c>
      <c r="AA98" s="60">
        <f t="shared" si="40"/>
        <v>0</v>
      </c>
      <c r="AB98" s="60">
        <f t="shared" si="40"/>
        <v>1</v>
      </c>
      <c r="AC98" s="60">
        <f t="shared" si="40"/>
        <v>0</v>
      </c>
      <c r="AD98" s="60">
        <f t="shared" si="40"/>
        <v>0</v>
      </c>
      <c r="AG98" s="60">
        <f t="shared" si="36"/>
        <v>0</v>
      </c>
      <c r="AH98" s="60">
        <f t="shared" si="41"/>
        <v>0</v>
      </c>
      <c r="AI98" s="60">
        <f t="shared" si="41"/>
        <v>0</v>
      </c>
      <c r="AJ98" s="60">
        <f t="shared" si="41"/>
        <v>0</v>
      </c>
      <c r="AK98" s="60">
        <f t="shared" si="41"/>
        <v>0</v>
      </c>
      <c r="AL98" s="60">
        <f t="shared" si="41"/>
        <v>0</v>
      </c>
      <c r="AM98" s="60">
        <f t="shared" si="41"/>
        <v>0</v>
      </c>
      <c r="AN98" s="60">
        <f t="shared" si="41"/>
        <v>0</v>
      </c>
      <c r="AO98" s="60">
        <f t="shared" si="41"/>
        <v>0</v>
      </c>
      <c r="AP98" s="60">
        <f t="shared" si="41"/>
        <v>0</v>
      </c>
      <c r="AQ98" s="60">
        <f t="shared" si="41"/>
        <v>0</v>
      </c>
      <c r="AR98" s="60">
        <f t="shared" si="41"/>
        <v>0</v>
      </c>
      <c r="AU98" s="60">
        <f t="shared" si="37"/>
        <v>0</v>
      </c>
      <c r="AV98" s="60">
        <f t="shared" si="42"/>
        <v>0</v>
      </c>
      <c r="AW98" s="60">
        <f t="shared" si="42"/>
        <v>0</v>
      </c>
      <c r="AX98" s="60">
        <f t="shared" si="42"/>
        <v>0</v>
      </c>
      <c r="AY98" s="60">
        <f t="shared" si="42"/>
        <v>0</v>
      </c>
      <c r="AZ98" s="60">
        <f t="shared" si="42"/>
        <v>0</v>
      </c>
      <c r="BA98" s="60">
        <f t="shared" si="42"/>
        <v>0</v>
      </c>
      <c r="BB98" s="60">
        <f t="shared" si="42"/>
        <v>0</v>
      </c>
      <c r="BC98" s="60">
        <f t="shared" si="42"/>
        <v>0</v>
      </c>
      <c r="BD98" s="60">
        <f t="shared" si="42"/>
        <v>0</v>
      </c>
      <c r="BE98" s="60">
        <f t="shared" si="42"/>
        <v>0</v>
      </c>
      <c r="BF98" s="60">
        <f t="shared" si="42"/>
        <v>0</v>
      </c>
    </row>
    <row r="99" spans="2:58" s="60" customFormat="1" x14ac:dyDescent="0.25">
      <c r="B99" s="18">
        <f t="shared" si="39"/>
        <v>95</v>
      </c>
      <c r="C99" s="71" t="str">
        <f t="shared" si="38"/>
        <v>241008_Rev_MC_95</v>
      </c>
      <c r="D99" s="68">
        <v>45573</v>
      </c>
      <c r="E99" s="69">
        <v>45571</v>
      </c>
      <c r="F99" s="69" t="s">
        <v>118</v>
      </c>
      <c r="G99" s="69" t="str">
        <f>IF(ISBLANK(F99),"",VLOOKUP(F99,'Listes des Lots'!$B$4:$G$55,6,FALSE))</f>
        <v>Meublé</v>
      </c>
      <c r="H99" s="127" t="s">
        <v>333</v>
      </c>
      <c r="I99" s="127">
        <v>30000</v>
      </c>
      <c r="J99" s="69">
        <v>45571</v>
      </c>
      <c r="K99" s="69">
        <v>45572</v>
      </c>
      <c r="L99" s="71" t="s">
        <v>90</v>
      </c>
      <c r="M99" s="18" t="str">
        <f>IF(RevenueData[[#This Row],[Commentaires /Notes  ]]="","",RevenueData[[#This Row],[Commentaires /Notes  ]])</f>
        <v/>
      </c>
      <c r="N99" s="37"/>
      <c r="R99" s="60">
        <f>RevenueData[[#This Row],[Fin Période 
(jj/mm/aa) ]]-RevenueData[[#This Row],[Début Période
((jj/mm/aa) ]]+1</f>
        <v>2</v>
      </c>
      <c r="S99" s="60">
        <f t="shared" si="35"/>
        <v>0</v>
      </c>
      <c r="T99" s="60">
        <f t="shared" si="40"/>
        <v>0</v>
      </c>
      <c r="U99" s="60">
        <f t="shared" si="40"/>
        <v>0</v>
      </c>
      <c r="V99" s="60">
        <f t="shared" si="40"/>
        <v>0</v>
      </c>
      <c r="W99" s="60">
        <f t="shared" si="40"/>
        <v>0</v>
      </c>
      <c r="X99" s="60">
        <f t="shared" si="40"/>
        <v>0</v>
      </c>
      <c r="Y99" s="60">
        <f t="shared" si="40"/>
        <v>0</v>
      </c>
      <c r="Z99" s="60">
        <f t="shared" si="40"/>
        <v>0</v>
      </c>
      <c r="AA99" s="60">
        <f t="shared" si="40"/>
        <v>0</v>
      </c>
      <c r="AB99" s="60">
        <f t="shared" si="40"/>
        <v>2</v>
      </c>
      <c r="AC99" s="60">
        <f t="shared" si="40"/>
        <v>0</v>
      </c>
      <c r="AD99" s="60">
        <f t="shared" si="40"/>
        <v>0</v>
      </c>
      <c r="AG99" s="60">
        <f t="shared" si="36"/>
        <v>0</v>
      </c>
      <c r="AH99" s="60">
        <f t="shared" si="41"/>
        <v>0</v>
      </c>
      <c r="AI99" s="60">
        <f t="shared" si="41"/>
        <v>0</v>
      </c>
      <c r="AJ99" s="60">
        <f t="shared" si="41"/>
        <v>0</v>
      </c>
      <c r="AK99" s="60">
        <f t="shared" si="41"/>
        <v>0</v>
      </c>
      <c r="AL99" s="60">
        <f t="shared" si="41"/>
        <v>0</v>
      </c>
      <c r="AM99" s="60">
        <f t="shared" si="41"/>
        <v>0</v>
      </c>
      <c r="AN99" s="60">
        <f t="shared" si="41"/>
        <v>0</v>
      </c>
      <c r="AO99" s="60">
        <f t="shared" si="41"/>
        <v>0</v>
      </c>
      <c r="AP99" s="60">
        <f t="shared" si="41"/>
        <v>0</v>
      </c>
      <c r="AQ99" s="60">
        <f t="shared" si="41"/>
        <v>0</v>
      </c>
      <c r="AR99" s="60">
        <f t="shared" si="41"/>
        <v>0</v>
      </c>
      <c r="AU99" s="60">
        <f t="shared" si="37"/>
        <v>0</v>
      </c>
      <c r="AV99" s="60">
        <f t="shared" si="42"/>
        <v>0</v>
      </c>
      <c r="AW99" s="60">
        <f t="shared" si="42"/>
        <v>0</v>
      </c>
      <c r="AX99" s="60">
        <f t="shared" si="42"/>
        <v>0</v>
      </c>
      <c r="AY99" s="60">
        <f t="shared" si="42"/>
        <v>0</v>
      </c>
      <c r="AZ99" s="60">
        <f t="shared" si="42"/>
        <v>0</v>
      </c>
      <c r="BA99" s="60">
        <f t="shared" si="42"/>
        <v>0</v>
      </c>
      <c r="BB99" s="60">
        <f t="shared" si="42"/>
        <v>0</v>
      </c>
      <c r="BC99" s="60">
        <f t="shared" si="42"/>
        <v>0</v>
      </c>
      <c r="BD99" s="60">
        <f t="shared" si="42"/>
        <v>0</v>
      </c>
      <c r="BE99" s="60">
        <f t="shared" si="42"/>
        <v>0</v>
      </c>
      <c r="BF99" s="60">
        <f t="shared" si="42"/>
        <v>0</v>
      </c>
    </row>
    <row r="100" spans="2:58" s="60" customFormat="1" x14ac:dyDescent="0.25">
      <c r="B100" s="18">
        <f t="shared" si="39"/>
        <v>96</v>
      </c>
      <c r="C100" s="71" t="str">
        <f t="shared" si="38"/>
        <v>241008_Rev_MC_96</v>
      </c>
      <c r="D100" s="68">
        <v>45573</v>
      </c>
      <c r="E100" s="69">
        <v>45570</v>
      </c>
      <c r="F100" s="69" t="s">
        <v>116</v>
      </c>
      <c r="G100" s="69" t="str">
        <f>IF(ISBLANK(F100),"",VLOOKUP(F100,'Listes des Lots'!$B$4:$G$55,6,FALSE))</f>
        <v>Meublé</v>
      </c>
      <c r="H100" s="127" t="s">
        <v>333</v>
      </c>
      <c r="I100" s="127">
        <v>25000</v>
      </c>
      <c r="J100" s="69">
        <v>45570</v>
      </c>
      <c r="K100" s="69">
        <v>45571</v>
      </c>
      <c r="L100" s="71" t="s">
        <v>90</v>
      </c>
      <c r="M100" s="18" t="str">
        <f>IF(RevenueData[[#This Row],[Commentaires /Notes  ]]="","",RevenueData[[#This Row],[Commentaires /Notes  ]])</f>
        <v/>
      </c>
      <c r="N100" s="37"/>
      <c r="R100" s="60">
        <f>RevenueData[[#This Row],[Fin Période 
(jj/mm/aa) ]]-RevenueData[[#This Row],[Début Période
((jj/mm/aa) ]]+1</f>
        <v>2</v>
      </c>
      <c r="S100" s="60">
        <f t="shared" si="35"/>
        <v>0</v>
      </c>
      <c r="T100" s="60">
        <f t="shared" si="40"/>
        <v>0</v>
      </c>
      <c r="U100" s="60">
        <f t="shared" si="40"/>
        <v>0</v>
      </c>
      <c r="V100" s="60">
        <f t="shared" si="40"/>
        <v>0</v>
      </c>
      <c r="W100" s="60">
        <f t="shared" si="40"/>
        <v>0</v>
      </c>
      <c r="X100" s="60">
        <f t="shared" si="40"/>
        <v>0</v>
      </c>
      <c r="Y100" s="60">
        <f t="shared" si="40"/>
        <v>0</v>
      </c>
      <c r="Z100" s="60">
        <f t="shared" si="40"/>
        <v>0</v>
      </c>
      <c r="AA100" s="60">
        <f t="shared" si="40"/>
        <v>0</v>
      </c>
      <c r="AB100" s="60">
        <f t="shared" si="40"/>
        <v>2</v>
      </c>
      <c r="AC100" s="60">
        <f t="shared" si="40"/>
        <v>0</v>
      </c>
      <c r="AD100" s="60">
        <f t="shared" si="40"/>
        <v>0</v>
      </c>
      <c r="AG100" s="60">
        <f t="shared" si="36"/>
        <v>0</v>
      </c>
      <c r="AH100" s="60">
        <f t="shared" si="41"/>
        <v>0</v>
      </c>
      <c r="AI100" s="60">
        <f t="shared" si="41"/>
        <v>0</v>
      </c>
      <c r="AJ100" s="60">
        <f t="shared" si="41"/>
        <v>0</v>
      </c>
      <c r="AK100" s="60">
        <f t="shared" si="41"/>
        <v>0</v>
      </c>
      <c r="AL100" s="60">
        <f t="shared" si="41"/>
        <v>0</v>
      </c>
      <c r="AM100" s="60">
        <f t="shared" si="41"/>
        <v>0</v>
      </c>
      <c r="AN100" s="60">
        <f t="shared" si="41"/>
        <v>0</v>
      </c>
      <c r="AO100" s="60">
        <f t="shared" si="41"/>
        <v>0</v>
      </c>
      <c r="AP100" s="60">
        <f t="shared" si="41"/>
        <v>0</v>
      </c>
      <c r="AQ100" s="60">
        <f t="shared" si="41"/>
        <v>0</v>
      </c>
      <c r="AR100" s="60">
        <f t="shared" si="41"/>
        <v>0</v>
      </c>
      <c r="AU100" s="60">
        <f t="shared" si="37"/>
        <v>0</v>
      </c>
      <c r="AV100" s="60">
        <f t="shared" si="42"/>
        <v>0</v>
      </c>
      <c r="AW100" s="60">
        <f t="shared" si="42"/>
        <v>0</v>
      </c>
      <c r="AX100" s="60">
        <f t="shared" si="42"/>
        <v>0</v>
      </c>
      <c r="AY100" s="60">
        <f t="shared" si="42"/>
        <v>0</v>
      </c>
      <c r="AZ100" s="60">
        <f t="shared" si="42"/>
        <v>0</v>
      </c>
      <c r="BA100" s="60">
        <f t="shared" si="42"/>
        <v>0</v>
      </c>
      <c r="BB100" s="60">
        <f t="shared" si="42"/>
        <v>0</v>
      </c>
      <c r="BC100" s="60">
        <f t="shared" si="42"/>
        <v>0</v>
      </c>
      <c r="BD100" s="60">
        <f t="shared" si="42"/>
        <v>0</v>
      </c>
      <c r="BE100" s="60">
        <f t="shared" si="42"/>
        <v>0</v>
      </c>
      <c r="BF100" s="60">
        <f t="shared" si="42"/>
        <v>0</v>
      </c>
    </row>
    <row r="101" spans="2:58" s="60" customFormat="1" x14ac:dyDescent="0.25">
      <c r="B101" s="18">
        <f t="shared" si="39"/>
        <v>97</v>
      </c>
      <c r="C101" s="71" t="str">
        <f t="shared" si="38"/>
        <v>241008_Rev_MC_97</v>
      </c>
      <c r="D101" s="68">
        <v>45573</v>
      </c>
      <c r="E101" s="69">
        <v>45570</v>
      </c>
      <c r="F101" s="69" t="s">
        <v>123</v>
      </c>
      <c r="G101" s="69" t="str">
        <f>IF(ISBLANK(F101),"",VLOOKUP(F101,'Listes des Lots'!$B$4:$G$55,6,FALSE))</f>
        <v>Meublé</v>
      </c>
      <c r="H101" s="127" t="s">
        <v>333</v>
      </c>
      <c r="I101" s="127">
        <v>20000</v>
      </c>
      <c r="J101" s="69">
        <v>45570</v>
      </c>
      <c r="K101" s="69">
        <v>45571</v>
      </c>
      <c r="L101" s="71" t="s">
        <v>90</v>
      </c>
      <c r="M101" s="18" t="str">
        <f>IF(RevenueData[[#This Row],[Commentaires /Notes  ]]="","",RevenueData[[#This Row],[Commentaires /Notes  ]])</f>
        <v/>
      </c>
      <c r="N101" s="37"/>
      <c r="R101" s="60">
        <f>RevenueData[[#This Row],[Fin Période 
(jj/mm/aa) ]]-RevenueData[[#This Row],[Début Période
((jj/mm/aa) ]]+1</f>
        <v>2</v>
      </c>
      <c r="S101" s="60">
        <f t="shared" si="35"/>
        <v>0</v>
      </c>
      <c r="T101" s="60">
        <f t="shared" si="40"/>
        <v>0</v>
      </c>
      <c r="U101" s="60">
        <f t="shared" si="40"/>
        <v>0</v>
      </c>
      <c r="V101" s="60">
        <f t="shared" si="40"/>
        <v>0</v>
      </c>
      <c r="W101" s="60">
        <f t="shared" si="40"/>
        <v>0</v>
      </c>
      <c r="X101" s="60">
        <f t="shared" si="40"/>
        <v>0</v>
      </c>
      <c r="Y101" s="60">
        <f t="shared" si="40"/>
        <v>0</v>
      </c>
      <c r="Z101" s="60">
        <f t="shared" si="40"/>
        <v>0</v>
      </c>
      <c r="AA101" s="60">
        <f t="shared" si="40"/>
        <v>0</v>
      </c>
      <c r="AB101" s="60">
        <f t="shared" si="40"/>
        <v>2</v>
      </c>
      <c r="AC101" s="60">
        <f t="shared" si="40"/>
        <v>0</v>
      </c>
      <c r="AD101" s="60">
        <f t="shared" si="40"/>
        <v>0</v>
      </c>
      <c r="AG101" s="60">
        <f t="shared" si="36"/>
        <v>0</v>
      </c>
      <c r="AH101" s="60">
        <f t="shared" si="41"/>
        <v>0</v>
      </c>
      <c r="AI101" s="60">
        <f t="shared" si="41"/>
        <v>0</v>
      </c>
      <c r="AJ101" s="60">
        <f t="shared" si="41"/>
        <v>0</v>
      </c>
      <c r="AK101" s="60">
        <f t="shared" si="41"/>
        <v>0</v>
      </c>
      <c r="AL101" s="60">
        <f t="shared" si="41"/>
        <v>0</v>
      </c>
      <c r="AM101" s="60">
        <f t="shared" si="41"/>
        <v>0</v>
      </c>
      <c r="AN101" s="60">
        <f t="shared" si="41"/>
        <v>0</v>
      </c>
      <c r="AO101" s="60">
        <f t="shared" si="41"/>
        <v>0</v>
      </c>
      <c r="AP101" s="60">
        <f t="shared" si="41"/>
        <v>0</v>
      </c>
      <c r="AQ101" s="60">
        <f t="shared" si="41"/>
        <v>0</v>
      </c>
      <c r="AR101" s="60">
        <f t="shared" si="41"/>
        <v>0</v>
      </c>
      <c r="AU101" s="60">
        <f t="shared" si="37"/>
        <v>0</v>
      </c>
      <c r="AV101" s="60">
        <f t="shared" si="42"/>
        <v>0</v>
      </c>
      <c r="AW101" s="60">
        <f t="shared" si="42"/>
        <v>0</v>
      </c>
      <c r="AX101" s="60">
        <f t="shared" si="42"/>
        <v>0</v>
      </c>
      <c r="AY101" s="60">
        <f t="shared" si="42"/>
        <v>0</v>
      </c>
      <c r="AZ101" s="60">
        <f t="shared" si="42"/>
        <v>0</v>
      </c>
      <c r="BA101" s="60">
        <f t="shared" si="42"/>
        <v>0</v>
      </c>
      <c r="BB101" s="60">
        <f t="shared" si="42"/>
        <v>0</v>
      </c>
      <c r="BC101" s="60">
        <f t="shared" si="42"/>
        <v>0</v>
      </c>
      <c r="BD101" s="60">
        <f t="shared" si="42"/>
        <v>0</v>
      </c>
      <c r="BE101" s="60">
        <f t="shared" si="42"/>
        <v>0</v>
      </c>
      <c r="BF101" s="60">
        <f t="shared" si="42"/>
        <v>0</v>
      </c>
    </row>
    <row r="102" spans="2:58" s="60" customFormat="1" x14ac:dyDescent="0.25">
      <c r="B102" s="18">
        <f t="shared" si="39"/>
        <v>98</v>
      </c>
      <c r="C102" s="71" t="str">
        <f t="shared" si="38"/>
        <v>241008_Rev_MC_98</v>
      </c>
      <c r="D102" s="68">
        <v>45573</v>
      </c>
      <c r="E102" s="69">
        <v>45572</v>
      </c>
      <c r="F102" s="69" t="s">
        <v>120</v>
      </c>
      <c r="G102" s="69" t="str">
        <f>IF(ISBLANK(F102),"",VLOOKUP(F102,'Listes des Lots'!$B$4:$G$55,6,FALSE))</f>
        <v>Meublé</v>
      </c>
      <c r="H102" s="127" t="s">
        <v>333</v>
      </c>
      <c r="I102" s="127">
        <v>20000</v>
      </c>
      <c r="J102" s="69">
        <v>45572</v>
      </c>
      <c r="K102" s="69">
        <v>45573</v>
      </c>
      <c r="L102" s="71" t="s">
        <v>90</v>
      </c>
      <c r="M102" s="18" t="str">
        <f>IF(RevenueData[[#This Row],[Commentaires /Notes  ]]="","",RevenueData[[#This Row],[Commentaires /Notes  ]])</f>
        <v/>
      </c>
      <c r="N102" s="37"/>
      <c r="R102" s="60">
        <f>RevenueData[[#This Row],[Fin Période 
(jj/mm/aa) ]]-RevenueData[[#This Row],[Début Période
((jj/mm/aa) ]]+1</f>
        <v>2</v>
      </c>
      <c r="S102" s="60">
        <f t="shared" si="35"/>
        <v>0</v>
      </c>
      <c r="T102" s="60">
        <f t="shared" si="40"/>
        <v>0</v>
      </c>
      <c r="U102" s="60">
        <f t="shared" si="40"/>
        <v>0</v>
      </c>
      <c r="V102" s="60">
        <f t="shared" si="40"/>
        <v>0</v>
      </c>
      <c r="W102" s="60">
        <f t="shared" si="40"/>
        <v>0</v>
      </c>
      <c r="X102" s="60">
        <f t="shared" si="40"/>
        <v>0</v>
      </c>
      <c r="Y102" s="60">
        <f t="shared" si="40"/>
        <v>0</v>
      </c>
      <c r="Z102" s="60">
        <f t="shared" si="40"/>
        <v>0</v>
      </c>
      <c r="AA102" s="60">
        <f t="shared" si="40"/>
        <v>0</v>
      </c>
      <c r="AB102" s="60">
        <f t="shared" si="40"/>
        <v>2</v>
      </c>
      <c r="AC102" s="60">
        <f t="shared" si="40"/>
        <v>0</v>
      </c>
      <c r="AD102" s="60">
        <f t="shared" si="40"/>
        <v>0</v>
      </c>
      <c r="AG102" s="60">
        <f t="shared" si="36"/>
        <v>0</v>
      </c>
      <c r="AH102" s="60">
        <f t="shared" si="41"/>
        <v>0</v>
      </c>
      <c r="AI102" s="60">
        <f t="shared" si="41"/>
        <v>0</v>
      </c>
      <c r="AJ102" s="60">
        <f t="shared" si="41"/>
        <v>0</v>
      </c>
      <c r="AK102" s="60">
        <f t="shared" si="41"/>
        <v>0</v>
      </c>
      <c r="AL102" s="60">
        <f t="shared" si="41"/>
        <v>0</v>
      </c>
      <c r="AM102" s="60">
        <f t="shared" si="41"/>
        <v>0</v>
      </c>
      <c r="AN102" s="60">
        <f t="shared" si="41"/>
        <v>0</v>
      </c>
      <c r="AO102" s="60">
        <f t="shared" si="41"/>
        <v>0</v>
      </c>
      <c r="AP102" s="60">
        <f t="shared" si="41"/>
        <v>0</v>
      </c>
      <c r="AQ102" s="60">
        <f t="shared" si="41"/>
        <v>0</v>
      </c>
      <c r="AR102" s="60">
        <f t="shared" si="41"/>
        <v>0</v>
      </c>
      <c r="AU102" s="60">
        <f t="shared" si="37"/>
        <v>0</v>
      </c>
      <c r="AV102" s="60">
        <f t="shared" si="42"/>
        <v>0</v>
      </c>
      <c r="AW102" s="60">
        <f t="shared" si="42"/>
        <v>0</v>
      </c>
      <c r="AX102" s="60">
        <f t="shared" si="42"/>
        <v>0</v>
      </c>
      <c r="AY102" s="60">
        <f t="shared" si="42"/>
        <v>0</v>
      </c>
      <c r="AZ102" s="60">
        <f t="shared" si="42"/>
        <v>0</v>
      </c>
      <c r="BA102" s="60">
        <f t="shared" si="42"/>
        <v>0</v>
      </c>
      <c r="BB102" s="60">
        <f t="shared" si="42"/>
        <v>0</v>
      </c>
      <c r="BC102" s="60">
        <f t="shared" si="42"/>
        <v>0</v>
      </c>
      <c r="BD102" s="60">
        <f t="shared" si="42"/>
        <v>0</v>
      </c>
      <c r="BE102" s="60">
        <f t="shared" si="42"/>
        <v>0</v>
      </c>
      <c r="BF102" s="60">
        <f t="shared" si="42"/>
        <v>0</v>
      </c>
    </row>
    <row r="103" spans="2:58" s="60" customFormat="1" x14ac:dyDescent="0.25">
      <c r="B103" s="18">
        <f t="shared" si="39"/>
        <v>99</v>
      </c>
      <c r="C103" s="71" t="str">
        <f t="shared" si="38"/>
        <v>241008_Rev_MC_99</v>
      </c>
      <c r="D103" s="68">
        <v>45573</v>
      </c>
      <c r="E103" s="69">
        <v>45573</v>
      </c>
      <c r="F103" s="69" t="s">
        <v>134</v>
      </c>
      <c r="G103" s="69" t="e">
        <f>IF(ISBLANK(F103),"",VLOOKUP(F103,'Listes des Lots'!$B$4:$G$55,6,FALSE))</f>
        <v>#N/A</v>
      </c>
      <c r="H103" s="127" t="s">
        <v>333</v>
      </c>
      <c r="I103" s="127">
        <v>45000</v>
      </c>
      <c r="J103" s="69">
        <v>45566</v>
      </c>
      <c r="K103" s="69">
        <v>45596</v>
      </c>
      <c r="L103" s="71" t="s">
        <v>90</v>
      </c>
      <c r="M103" s="18" t="str">
        <f>IF(RevenueData[[#This Row],[Commentaires /Notes  ]]="","",RevenueData[[#This Row],[Commentaires /Notes  ]])</f>
        <v/>
      </c>
      <c r="N103" s="37"/>
      <c r="R103" s="60">
        <f>RevenueData[[#This Row],[Fin Période 
(jj/mm/aa) ]]-RevenueData[[#This Row],[Début Période
((jj/mm/aa) ]]+1</f>
        <v>31</v>
      </c>
      <c r="S103" s="60">
        <f t="shared" si="35"/>
        <v>0</v>
      </c>
      <c r="T103" s="60">
        <f t="shared" si="40"/>
        <v>0</v>
      </c>
      <c r="U103" s="60">
        <f t="shared" si="40"/>
        <v>0</v>
      </c>
      <c r="V103" s="60">
        <f t="shared" si="40"/>
        <v>0</v>
      </c>
      <c r="W103" s="60">
        <f t="shared" si="40"/>
        <v>0</v>
      </c>
      <c r="X103" s="60">
        <f t="shared" si="40"/>
        <v>0</v>
      </c>
      <c r="Y103" s="60">
        <f t="shared" si="40"/>
        <v>0</v>
      </c>
      <c r="Z103" s="60">
        <f t="shared" si="40"/>
        <v>0</v>
      </c>
      <c r="AA103" s="60">
        <f t="shared" si="40"/>
        <v>0</v>
      </c>
      <c r="AB103" s="60">
        <f t="shared" si="40"/>
        <v>31</v>
      </c>
      <c r="AC103" s="60">
        <f t="shared" si="40"/>
        <v>0</v>
      </c>
      <c r="AD103" s="60">
        <f t="shared" si="40"/>
        <v>0</v>
      </c>
      <c r="AG103" s="60">
        <f t="shared" si="36"/>
        <v>0</v>
      </c>
      <c r="AH103" s="60">
        <f t="shared" si="41"/>
        <v>0</v>
      </c>
      <c r="AI103" s="60">
        <f t="shared" si="41"/>
        <v>0</v>
      </c>
      <c r="AJ103" s="60">
        <f t="shared" si="41"/>
        <v>0</v>
      </c>
      <c r="AK103" s="60">
        <f t="shared" si="41"/>
        <v>0</v>
      </c>
      <c r="AL103" s="60">
        <f t="shared" si="41"/>
        <v>0</v>
      </c>
      <c r="AM103" s="60">
        <f t="shared" si="41"/>
        <v>0</v>
      </c>
      <c r="AN103" s="60">
        <f t="shared" si="41"/>
        <v>0</v>
      </c>
      <c r="AO103" s="60">
        <f t="shared" si="41"/>
        <v>0</v>
      </c>
      <c r="AP103" s="60">
        <f t="shared" si="41"/>
        <v>0</v>
      </c>
      <c r="AQ103" s="60">
        <f t="shared" si="41"/>
        <v>0</v>
      </c>
      <c r="AR103" s="60">
        <f t="shared" si="41"/>
        <v>0</v>
      </c>
      <c r="AU103" s="60">
        <f t="shared" si="37"/>
        <v>0</v>
      </c>
      <c r="AV103" s="60">
        <f t="shared" si="42"/>
        <v>0</v>
      </c>
      <c r="AW103" s="60">
        <f t="shared" si="42"/>
        <v>0</v>
      </c>
      <c r="AX103" s="60">
        <f t="shared" si="42"/>
        <v>0</v>
      </c>
      <c r="AY103" s="60">
        <f t="shared" si="42"/>
        <v>0</v>
      </c>
      <c r="AZ103" s="60">
        <f t="shared" si="42"/>
        <v>0</v>
      </c>
      <c r="BA103" s="60">
        <f t="shared" si="42"/>
        <v>0</v>
      </c>
      <c r="BB103" s="60">
        <f t="shared" si="42"/>
        <v>0</v>
      </c>
      <c r="BC103" s="60">
        <f t="shared" si="42"/>
        <v>0</v>
      </c>
      <c r="BD103" s="60">
        <f t="shared" si="42"/>
        <v>0</v>
      </c>
      <c r="BE103" s="60">
        <f t="shared" si="42"/>
        <v>0</v>
      </c>
      <c r="BF103" s="60">
        <f t="shared" si="42"/>
        <v>0</v>
      </c>
    </row>
    <row r="104" spans="2:58" s="60" customFormat="1" x14ac:dyDescent="0.25">
      <c r="B104" s="18">
        <f t="shared" si="39"/>
        <v>100</v>
      </c>
      <c r="C104" s="71" t="str">
        <f t="shared" si="38"/>
        <v>241009_Rev_MC_100</v>
      </c>
      <c r="D104" s="68">
        <v>45574</v>
      </c>
      <c r="E104" s="69">
        <v>45573</v>
      </c>
      <c r="F104" s="69" t="s">
        <v>123</v>
      </c>
      <c r="G104" s="69" t="str">
        <f>IF(ISBLANK(F104),"",VLOOKUP(F104,'Listes des Lots'!$B$4:$G$55,6,FALSE))</f>
        <v>Meublé</v>
      </c>
      <c r="H104" s="127" t="s">
        <v>333</v>
      </c>
      <c r="I104" s="127">
        <v>20000</v>
      </c>
      <c r="J104" s="69">
        <v>45573</v>
      </c>
      <c r="K104" s="69">
        <v>45574</v>
      </c>
      <c r="L104" s="71" t="s">
        <v>90</v>
      </c>
      <c r="M104" s="18" t="str">
        <f>IF(RevenueData[[#This Row],[Commentaires /Notes  ]]="","",RevenueData[[#This Row],[Commentaires /Notes  ]])</f>
        <v/>
      </c>
      <c r="N104" s="37"/>
      <c r="R104" s="60">
        <f>RevenueData[[#This Row],[Fin Période 
(jj/mm/aa) ]]-RevenueData[[#This Row],[Début Période
((jj/mm/aa) ]]+1</f>
        <v>2</v>
      </c>
      <c r="S104" s="60">
        <f t="shared" si="35"/>
        <v>0</v>
      </c>
      <c r="T104" s="60">
        <f t="shared" si="40"/>
        <v>0</v>
      </c>
      <c r="U104" s="60">
        <f t="shared" si="40"/>
        <v>0</v>
      </c>
      <c r="V104" s="60">
        <f t="shared" si="40"/>
        <v>0</v>
      </c>
      <c r="W104" s="60">
        <f t="shared" si="40"/>
        <v>0</v>
      </c>
      <c r="X104" s="60">
        <f t="shared" si="40"/>
        <v>0</v>
      </c>
      <c r="Y104" s="60">
        <f t="shared" si="40"/>
        <v>0</v>
      </c>
      <c r="Z104" s="60">
        <f t="shared" si="40"/>
        <v>0</v>
      </c>
      <c r="AA104" s="60">
        <f t="shared" si="40"/>
        <v>0</v>
      </c>
      <c r="AB104" s="60">
        <f t="shared" si="40"/>
        <v>2</v>
      </c>
      <c r="AC104" s="60">
        <f t="shared" si="40"/>
        <v>0</v>
      </c>
      <c r="AD104" s="60">
        <f t="shared" si="40"/>
        <v>0</v>
      </c>
      <c r="AG104" s="60">
        <f t="shared" si="36"/>
        <v>0</v>
      </c>
      <c r="AH104" s="60">
        <f t="shared" si="41"/>
        <v>0</v>
      </c>
      <c r="AI104" s="60">
        <f t="shared" si="41"/>
        <v>0</v>
      </c>
      <c r="AJ104" s="60">
        <f t="shared" si="41"/>
        <v>0</v>
      </c>
      <c r="AK104" s="60">
        <f t="shared" si="41"/>
        <v>0</v>
      </c>
      <c r="AL104" s="60">
        <f t="shared" si="41"/>
        <v>0</v>
      </c>
      <c r="AM104" s="60">
        <f t="shared" si="41"/>
        <v>0</v>
      </c>
      <c r="AN104" s="60">
        <f t="shared" si="41"/>
        <v>0</v>
      </c>
      <c r="AO104" s="60">
        <f t="shared" si="41"/>
        <v>0</v>
      </c>
      <c r="AP104" s="60">
        <f t="shared" si="41"/>
        <v>0</v>
      </c>
      <c r="AQ104" s="60">
        <f t="shared" si="41"/>
        <v>0</v>
      </c>
      <c r="AR104" s="60">
        <f t="shared" si="41"/>
        <v>0</v>
      </c>
      <c r="AU104" s="60">
        <f t="shared" si="37"/>
        <v>0</v>
      </c>
      <c r="AV104" s="60">
        <f t="shared" si="42"/>
        <v>0</v>
      </c>
      <c r="AW104" s="60">
        <f t="shared" si="42"/>
        <v>0</v>
      </c>
      <c r="AX104" s="60">
        <f t="shared" si="42"/>
        <v>0</v>
      </c>
      <c r="AY104" s="60">
        <f t="shared" si="42"/>
        <v>0</v>
      </c>
      <c r="AZ104" s="60">
        <f t="shared" si="42"/>
        <v>0</v>
      </c>
      <c r="BA104" s="60">
        <f t="shared" si="42"/>
        <v>0</v>
      </c>
      <c r="BB104" s="60">
        <f t="shared" si="42"/>
        <v>0</v>
      </c>
      <c r="BC104" s="60">
        <f t="shared" si="42"/>
        <v>0</v>
      </c>
      <c r="BD104" s="60">
        <f t="shared" si="42"/>
        <v>0</v>
      </c>
      <c r="BE104" s="60">
        <f t="shared" si="42"/>
        <v>0</v>
      </c>
      <c r="BF104" s="60">
        <f t="shared" si="42"/>
        <v>0</v>
      </c>
    </row>
    <row r="105" spans="2:58" s="60" customFormat="1" x14ac:dyDescent="0.25">
      <c r="B105" s="18">
        <f t="shared" si="39"/>
        <v>101</v>
      </c>
      <c r="C105" s="71" t="str">
        <f t="shared" si="38"/>
        <v>241010_Rev_MC_101</v>
      </c>
      <c r="D105" s="68">
        <v>45575</v>
      </c>
      <c r="E105" s="69">
        <v>45575</v>
      </c>
      <c r="F105" s="69" t="s">
        <v>127</v>
      </c>
      <c r="G105" s="69" t="str">
        <f>IF(ISBLANK(F105),"",VLOOKUP(F105,'Listes des Lots'!$B$4:$G$55,6,FALSE))</f>
        <v>Location</v>
      </c>
      <c r="H105" s="127" t="s">
        <v>333</v>
      </c>
      <c r="I105" s="127">
        <v>350000</v>
      </c>
      <c r="J105" s="69">
        <v>45566</v>
      </c>
      <c r="K105" s="69">
        <v>45596</v>
      </c>
      <c r="L105" s="71" t="s">
        <v>25</v>
      </c>
      <c r="M105" s="18" t="str">
        <f>IF(RevenueData[[#This Row],[Commentaires /Notes  ]]="","",RevenueData[[#This Row],[Commentaires /Notes  ]])</f>
        <v/>
      </c>
      <c r="N105" s="37"/>
      <c r="R105" s="60">
        <f>RevenueData[[#This Row],[Fin Période 
(jj/mm/aa) ]]-RevenueData[[#This Row],[Début Période
((jj/mm/aa) ]]+1</f>
        <v>31</v>
      </c>
      <c r="S105" s="60">
        <f t="shared" si="35"/>
        <v>0</v>
      </c>
      <c r="T105" s="60">
        <f t="shared" si="40"/>
        <v>0</v>
      </c>
      <c r="U105" s="60">
        <f t="shared" si="40"/>
        <v>0</v>
      </c>
      <c r="V105" s="60">
        <f t="shared" si="40"/>
        <v>0</v>
      </c>
      <c r="W105" s="60">
        <f t="shared" si="40"/>
        <v>0</v>
      </c>
      <c r="X105" s="60">
        <f t="shared" si="40"/>
        <v>0</v>
      </c>
      <c r="Y105" s="60">
        <f t="shared" si="40"/>
        <v>0</v>
      </c>
      <c r="Z105" s="60">
        <f t="shared" si="40"/>
        <v>0</v>
      </c>
      <c r="AA105" s="60">
        <f t="shared" si="40"/>
        <v>0</v>
      </c>
      <c r="AB105" s="60">
        <f t="shared" si="40"/>
        <v>31</v>
      </c>
      <c r="AC105" s="60">
        <f t="shared" si="40"/>
        <v>0</v>
      </c>
      <c r="AD105" s="60">
        <f t="shared" si="40"/>
        <v>0</v>
      </c>
      <c r="AG105" s="60">
        <f t="shared" si="36"/>
        <v>0</v>
      </c>
      <c r="AH105" s="60">
        <f t="shared" si="41"/>
        <v>0</v>
      </c>
      <c r="AI105" s="60">
        <f t="shared" si="41"/>
        <v>0</v>
      </c>
      <c r="AJ105" s="60">
        <f t="shared" si="41"/>
        <v>0</v>
      </c>
      <c r="AK105" s="60">
        <f t="shared" si="41"/>
        <v>0</v>
      </c>
      <c r="AL105" s="60">
        <f t="shared" si="41"/>
        <v>0</v>
      </c>
      <c r="AM105" s="60">
        <f t="shared" si="41"/>
        <v>0</v>
      </c>
      <c r="AN105" s="60">
        <f t="shared" si="41"/>
        <v>0</v>
      </c>
      <c r="AO105" s="60">
        <f t="shared" si="41"/>
        <v>0</v>
      </c>
      <c r="AP105" s="60">
        <f t="shared" si="41"/>
        <v>0</v>
      </c>
      <c r="AQ105" s="60">
        <f t="shared" si="41"/>
        <v>0</v>
      </c>
      <c r="AR105" s="60">
        <f t="shared" si="41"/>
        <v>0</v>
      </c>
      <c r="AU105" s="60">
        <f t="shared" si="37"/>
        <v>0</v>
      </c>
      <c r="AV105" s="60">
        <f t="shared" si="42"/>
        <v>0</v>
      </c>
      <c r="AW105" s="60">
        <f t="shared" si="42"/>
        <v>0</v>
      </c>
      <c r="AX105" s="60">
        <f t="shared" si="42"/>
        <v>0</v>
      </c>
      <c r="AY105" s="60">
        <f t="shared" si="42"/>
        <v>0</v>
      </c>
      <c r="AZ105" s="60">
        <f t="shared" si="42"/>
        <v>0</v>
      </c>
      <c r="BA105" s="60">
        <f t="shared" si="42"/>
        <v>0</v>
      </c>
      <c r="BB105" s="60">
        <f t="shared" si="42"/>
        <v>0</v>
      </c>
      <c r="BC105" s="60">
        <f t="shared" si="42"/>
        <v>0</v>
      </c>
      <c r="BD105" s="60">
        <f t="shared" si="42"/>
        <v>0</v>
      </c>
      <c r="BE105" s="60">
        <f t="shared" si="42"/>
        <v>0</v>
      </c>
      <c r="BF105" s="60">
        <f t="shared" si="42"/>
        <v>0</v>
      </c>
    </row>
    <row r="106" spans="2:58" s="60" customFormat="1" x14ac:dyDescent="0.25">
      <c r="B106" s="18">
        <f t="shared" si="39"/>
        <v>102</v>
      </c>
      <c r="C106" s="71" t="str">
        <f t="shared" si="38"/>
        <v>241010_Rev_MC_102</v>
      </c>
      <c r="D106" s="68">
        <v>45575</v>
      </c>
      <c r="E106" s="69">
        <v>45575</v>
      </c>
      <c r="F106" s="69" t="s">
        <v>129</v>
      </c>
      <c r="G106" s="69" t="str">
        <f>IF(ISBLANK(F106),"",VLOOKUP(F106,'Listes des Lots'!$B$4:$G$55,6,FALSE))</f>
        <v>Location</v>
      </c>
      <c r="H106" s="127" t="s">
        <v>333</v>
      </c>
      <c r="I106" s="127">
        <v>500000</v>
      </c>
      <c r="J106" s="69">
        <v>45566</v>
      </c>
      <c r="K106" s="69">
        <v>45596</v>
      </c>
      <c r="L106" s="71" t="s">
        <v>25</v>
      </c>
      <c r="M106" s="18" t="str">
        <f>IF(RevenueData[[#This Row],[Commentaires /Notes  ]]="","",RevenueData[[#This Row],[Commentaires /Notes  ]])</f>
        <v/>
      </c>
      <c r="N106" s="37"/>
      <c r="R106" s="60">
        <f>RevenueData[[#This Row],[Fin Période 
(jj/mm/aa) ]]-RevenueData[[#This Row],[Début Période
((jj/mm/aa) ]]+1</f>
        <v>31</v>
      </c>
      <c r="S106" s="60">
        <f t="shared" si="35"/>
        <v>0</v>
      </c>
      <c r="T106" s="60">
        <f t="shared" si="40"/>
        <v>0</v>
      </c>
      <c r="U106" s="60">
        <f t="shared" si="40"/>
        <v>0</v>
      </c>
      <c r="V106" s="60">
        <f t="shared" si="40"/>
        <v>0</v>
      </c>
      <c r="W106" s="60">
        <f t="shared" si="40"/>
        <v>0</v>
      </c>
      <c r="X106" s="60">
        <f t="shared" si="40"/>
        <v>0</v>
      </c>
      <c r="Y106" s="60">
        <f t="shared" si="40"/>
        <v>0</v>
      </c>
      <c r="Z106" s="60">
        <f t="shared" si="40"/>
        <v>0</v>
      </c>
      <c r="AA106" s="60">
        <f t="shared" si="40"/>
        <v>0</v>
      </c>
      <c r="AB106" s="60">
        <f t="shared" si="40"/>
        <v>31</v>
      </c>
      <c r="AC106" s="60">
        <f t="shared" si="40"/>
        <v>0</v>
      </c>
      <c r="AD106" s="60">
        <f t="shared" si="40"/>
        <v>0</v>
      </c>
      <c r="AG106" s="60">
        <f t="shared" si="36"/>
        <v>0</v>
      </c>
      <c r="AH106" s="60">
        <f t="shared" si="41"/>
        <v>0</v>
      </c>
      <c r="AI106" s="60">
        <f t="shared" si="41"/>
        <v>0</v>
      </c>
      <c r="AJ106" s="60">
        <f t="shared" si="41"/>
        <v>0</v>
      </c>
      <c r="AK106" s="60">
        <f t="shared" si="41"/>
        <v>0</v>
      </c>
      <c r="AL106" s="60">
        <f t="shared" si="41"/>
        <v>0</v>
      </c>
      <c r="AM106" s="60">
        <f t="shared" si="41"/>
        <v>0</v>
      </c>
      <c r="AN106" s="60">
        <f t="shared" si="41"/>
        <v>0</v>
      </c>
      <c r="AO106" s="60">
        <f t="shared" si="41"/>
        <v>0</v>
      </c>
      <c r="AP106" s="60">
        <f t="shared" si="41"/>
        <v>0</v>
      </c>
      <c r="AQ106" s="60">
        <f t="shared" si="41"/>
        <v>0</v>
      </c>
      <c r="AR106" s="60">
        <f t="shared" si="41"/>
        <v>0</v>
      </c>
      <c r="AU106" s="60">
        <f t="shared" si="37"/>
        <v>0</v>
      </c>
      <c r="AV106" s="60">
        <f t="shared" si="42"/>
        <v>0</v>
      </c>
      <c r="AW106" s="60">
        <f t="shared" si="42"/>
        <v>0</v>
      </c>
      <c r="AX106" s="60">
        <f t="shared" si="42"/>
        <v>0</v>
      </c>
      <c r="AY106" s="60">
        <f t="shared" si="42"/>
        <v>0</v>
      </c>
      <c r="AZ106" s="60">
        <f t="shared" si="42"/>
        <v>0</v>
      </c>
      <c r="BA106" s="60">
        <f t="shared" si="42"/>
        <v>0</v>
      </c>
      <c r="BB106" s="60">
        <f t="shared" si="42"/>
        <v>0</v>
      </c>
      <c r="BC106" s="60">
        <f t="shared" si="42"/>
        <v>0</v>
      </c>
      <c r="BD106" s="60">
        <f t="shared" si="42"/>
        <v>0</v>
      </c>
      <c r="BE106" s="60">
        <f t="shared" si="42"/>
        <v>0</v>
      </c>
      <c r="BF106" s="60">
        <f t="shared" si="42"/>
        <v>0</v>
      </c>
    </row>
    <row r="107" spans="2:58" s="60" customFormat="1" x14ac:dyDescent="0.25">
      <c r="B107" s="18">
        <f t="shared" si="39"/>
        <v>103</v>
      </c>
      <c r="C107" s="71" t="str">
        <f t="shared" si="38"/>
        <v>241011_Rev_MC_103</v>
      </c>
      <c r="D107" s="68">
        <v>45576</v>
      </c>
      <c r="E107" s="69">
        <v>45575</v>
      </c>
      <c r="F107" s="69" t="s">
        <v>126</v>
      </c>
      <c r="G107" s="69" t="str">
        <f>IF(ISBLANK(F107),"",VLOOKUP(F107,'Listes des Lots'!$B$4:$G$55,6,FALSE))</f>
        <v>Meublé</v>
      </c>
      <c r="H107" s="127" t="s">
        <v>333</v>
      </c>
      <c r="I107" s="127">
        <v>20000</v>
      </c>
      <c r="J107" s="69">
        <v>45575</v>
      </c>
      <c r="K107" s="69">
        <v>45576</v>
      </c>
      <c r="L107" s="71" t="s">
        <v>90</v>
      </c>
      <c r="M107" s="18" t="str">
        <f>IF(RevenueData[[#This Row],[Commentaires /Notes  ]]="","",RevenueData[[#This Row],[Commentaires /Notes  ]])</f>
        <v/>
      </c>
      <c r="N107" s="37"/>
      <c r="R107" s="60">
        <f>RevenueData[[#This Row],[Fin Période 
(jj/mm/aa) ]]-RevenueData[[#This Row],[Début Période
((jj/mm/aa) ]]+1</f>
        <v>2</v>
      </c>
      <c r="S107" s="60">
        <f t="shared" si="35"/>
        <v>0</v>
      </c>
      <c r="T107" s="60">
        <f t="shared" si="40"/>
        <v>0</v>
      </c>
      <c r="U107" s="60">
        <f t="shared" si="40"/>
        <v>0</v>
      </c>
      <c r="V107" s="60">
        <f t="shared" si="40"/>
        <v>0</v>
      </c>
      <c r="W107" s="60">
        <f t="shared" si="40"/>
        <v>0</v>
      </c>
      <c r="X107" s="60">
        <f t="shared" si="40"/>
        <v>0</v>
      </c>
      <c r="Y107" s="60">
        <f t="shared" si="40"/>
        <v>0</v>
      </c>
      <c r="Z107" s="60">
        <f t="shared" si="40"/>
        <v>0</v>
      </c>
      <c r="AA107" s="60">
        <f t="shared" si="40"/>
        <v>0</v>
      </c>
      <c r="AB107" s="60">
        <f t="shared" si="40"/>
        <v>2</v>
      </c>
      <c r="AC107" s="60">
        <f t="shared" si="40"/>
        <v>0</v>
      </c>
      <c r="AD107" s="60">
        <f t="shared" si="40"/>
        <v>0</v>
      </c>
      <c r="AG107" s="60">
        <f t="shared" si="36"/>
        <v>0</v>
      </c>
      <c r="AH107" s="60">
        <f t="shared" si="41"/>
        <v>0</v>
      </c>
      <c r="AI107" s="60">
        <f t="shared" si="41"/>
        <v>0</v>
      </c>
      <c r="AJ107" s="60">
        <f t="shared" si="41"/>
        <v>0</v>
      </c>
      <c r="AK107" s="60">
        <f t="shared" si="41"/>
        <v>0</v>
      </c>
      <c r="AL107" s="60">
        <f t="shared" si="41"/>
        <v>0</v>
      </c>
      <c r="AM107" s="60">
        <f t="shared" si="41"/>
        <v>0</v>
      </c>
      <c r="AN107" s="60">
        <f t="shared" si="41"/>
        <v>0</v>
      </c>
      <c r="AO107" s="60">
        <f t="shared" si="41"/>
        <v>0</v>
      </c>
      <c r="AP107" s="60">
        <f t="shared" si="41"/>
        <v>0</v>
      </c>
      <c r="AQ107" s="60">
        <f t="shared" si="41"/>
        <v>0</v>
      </c>
      <c r="AR107" s="60">
        <f t="shared" si="41"/>
        <v>0</v>
      </c>
      <c r="AU107" s="60">
        <f t="shared" si="37"/>
        <v>0</v>
      </c>
      <c r="AV107" s="60">
        <f t="shared" si="42"/>
        <v>0</v>
      </c>
      <c r="AW107" s="60">
        <f t="shared" si="42"/>
        <v>0</v>
      </c>
      <c r="AX107" s="60">
        <f t="shared" si="42"/>
        <v>0</v>
      </c>
      <c r="AY107" s="60">
        <f t="shared" si="42"/>
        <v>0</v>
      </c>
      <c r="AZ107" s="60">
        <f t="shared" si="42"/>
        <v>0</v>
      </c>
      <c r="BA107" s="60">
        <f t="shared" si="42"/>
        <v>0</v>
      </c>
      <c r="BB107" s="60">
        <f t="shared" si="42"/>
        <v>0</v>
      </c>
      <c r="BC107" s="60">
        <f t="shared" si="42"/>
        <v>0</v>
      </c>
      <c r="BD107" s="60">
        <f t="shared" si="42"/>
        <v>0</v>
      </c>
      <c r="BE107" s="60">
        <f t="shared" si="42"/>
        <v>0</v>
      </c>
      <c r="BF107" s="60">
        <f t="shared" si="42"/>
        <v>0</v>
      </c>
    </row>
    <row r="108" spans="2:58" s="60" customFormat="1" x14ac:dyDescent="0.25">
      <c r="B108" s="18">
        <f t="shared" si="39"/>
        <v>104</v>
      </c>
      <c r="C108" s="71" t="str">
        <f t="shared" si="38"/>
        <v>241011_Rev_MC_104</v>
      </c>
      <c r="D108" s="68">
        <v>45576</v>
      </c>
      <c r="E108" s="69">
        <v>45575</v>
      </c>
      <c r="F108" s="69" t="s">
        <v>123</v>
      </c>
      <c r="G108" s="69" t="str">
        <f>IF(ISBLANK(F108),"",VLOOKUP(F108,'Listes des Lots'!$B$4:$G$55,6,FALSE))</f>
        <v>Meublé</v>
      </c>
      <c r="H108" s="127" t="s">
        <v>333</v>
      </c>
      <c r="I108" s="127">
        <v>20000</v>
      </c>
      <c r="J108" s="69">
        <v>45575</v>
      </c>
      <c r="K108" s="69">
        <v>45576</v>
      </c>
      <c r="L108" s="71" t="s">
        <v>90</v>
      </c>
      <c r="M108" s="18" t="str">
        <f>IF(RevenueData[[#This Row],[Commentaires /Notes  ]]="","",RevenueData[[#This Row],[Commentaires /Notes  ]])</f>
        <v/>
      </c>
      <c r="N108" s="37"/>
      <c r="R108" s="60">
        <f>RevenueData[[#This Row],[Fin Période 
(jj/mm/aa) ]]-RevenueData[[#This Row],[Début Période
((jj/mm/aa) ]]+1</f>
        <v>2</v>
      </c>
      <c r="S108" s="60">
        <f t="shared" si="35"/>
        <v>0</v>
      </c>
      <c r="T108" s="60">
        <f t="shared" si="40"/>
        <v>0</v>
      </c>
      <c r="U108" s="60">
        <f t="shared" si="40"/>
        <v>0</v>
      </c>
      <c r="V108" s="60">
        <f t="shared" si="40"/>
        <v>0</v>
      </c>
      <c r="W108" s="60">
        <f t="shared" si="40"/>
        <v>0</v>
      </c>
      <c r="X108" s="60">
        <f t="shared" si="40"/>
        <v>0</v>
      </c>
      <c r="Y108" s="60">
        <f t="shared" si="40"/>
        <v>0</v>
      </c>
      <c r="Z108" s="60">
        <f t="shared" ref="T108:AD131" si="43">_xlfn.LET(_xlpm.start_date, $J108,_xlpm.end_date, $K108,_xlpm.month_start, Z$4,_xlpm.month_end, EOMONTH(Z$4,0),_xlpm.overlap_start, MAX(_xlpm.start_date, _xlpm.month_start),_xlpm.overlap_end, MIN(_xlpm.end_date, _xlpm.month_end),_xlpm.days, MAX(0, _xlpm.overlap_end - _xlpm.overlap_start + 1),_xlpm.days)</f>
        <v>0</v>
      </c>
      <c r="AA108" s="60">
        <f t="shared" si="43"/>
        <v>0</v>
      </c>
      <c r="AB108" s="60">
        <f t="shared" si="43"/>
        <v>2</v>
      </c>
      <c r="AC108" s="60">
        <f t="shared" si="43"/>
        <v>0</v>
      </c>
      <c r="AD108" s="60">
        <f t="shared" si="43"/>
        <v>0</v>
      </c>
      <c r="AG108" s="60">
        <f t="shared" si="36"/>
        <v>0</v>
      </c>
      <c r="AH108" s="60">
        <f t="shared" si="41"/>
        <v>0</v>
      </c>
      <c r="AI108" s="60">
        <f t="shared" si="41"/>
        <v>0</v>
      </c>
      <c r="AJ108" s="60">
        <f t="shared" si="41"/>
        <v>0</v>
      </c>
      <c r="AK108" s="60">
        <f t="shared" si="41"/>
        <v>0</v>
      </c>
      <c r="AL108" s="60">
        <f t="shared" si="41"/>
        <v>0</v>
      </c>
      <c r="AM108" s="60">
        <f t="shared" si="41"/>
        <v>0</v>
      </c>
      <c r="AN108" s="60">
        <f t="shared" ref="AH108:AR131" si="44">_xlfn.LET(_xlpm.start_date, $J108,_xlpm.end_date, $K108,_xlpm.month_start, AN$4,_xlpm.month_end, EOMONTH(AN$4,0),_xlpm.overlap_start, MAX(_xlpm.start_date, _xlpm.month_start),_xlpm.overlap_end, MIN(_xlpm.end_date, _xlpm.month_end),_xlpm.days, MAX(0, _xlpm.overlap_end - _xlpm.overlap_start + 1),_xlpm.days)</f>
        <v>0</v>
      </c>
      <c r="AO108" s="60">
        <f t="shared" si="44"/>
        <v>0</v>
      </c>
      <c r="AP108" s="60">
        <f t="shared" si="44"/>
        <v>0</v>
      </c>
      <c r="AQ108" s="60">
        <f t="shared" si="44"/>
        <v>0</v>
      </c>
      <c r="AR108" s="60">
        <f t="shared" si="44"/>
        <v>0</v>
      </c>
      <c r="AU108" s="60">
        <f t="shared" si="37"/>
        <v>0</v>
      </c>
      <c r="AV108" s="60">
        <f t="shared" si="42"/>
        <v>0</v>
      </c>
      <c r="AW108" s="60">
        <f t="shared" si="42"/>
        <v>0</v>
      </c>
      <c r="AX108" s="60">
        <f t="shared" si="42"/>
        <v>0</v>
      </c>
      <c r="AY108" s="60">
        <f t="shared" si="42"/>
        <v>0</v>
      </c>
      <c r="AZ108" s="60">
        <f t="shared" si="42"/>
        <v>0</v>
      </c>
      <c r="BA108" s="60">
        <f t="shared" si="42"/>
        <v>0</v>
      </c>
      <c r="BB108" s="60">
        <f t="shared" ref="AV108:BF131" si="45">_xlfn.LET(_xlpm.start_date, $J108,_xlpm.end_date, $K108,_xlpm.month_start, BB$4,_xlpm.month_end, EOMONTH(BB$4,0),_xlpm.overlap_start, MAX(_xlpm.start_date, _xlpm.month_start),_xlpm.overlap_end, MIN(_xlpm.end_date, _xlpm.month_end),_xlpm.days, MAX(0, _xlpm.overlap_end - _xlpm.overlap_start + 1),_xlpm.days)</f>
        <v>0</v>
      </c>
      <c r="BC108" s="60">
        <f t="shared" si="45"/>
        <v>0</v>
      </c>
      <c r="BD108" s="60">
        <f t="shared" si="45"/>
        <v>0</v>
      </c>
      <c r="BE108" s="60">
        <f t="shared" si="45"/>
        <v>0</v>
      </c>
      <c r="BF108" s="60">
        <f t="shared" si="45"/>
        <v>0</v>
      </c>
    </row>
    <row r="109" spans="2:58" s="60" customFormat="1" ht="30" x14ac:dyDescent="0.25">
      <c r="B109" s="18">
        <f t="shared" si="39"/>
        <v>105</v>
      </c>
      <c r="C109" s="71" t="str">
        <f t="shared" si="38"/>
        <v>241011_Rev_MC_105</v>
      </c>
      <c r="D109" s="68">
        <v>45576</v>
      </c>
      <c r="E109" s="69">
        <v>45576</v>
      </c>
      <c r="F109" s="69" t="s">
        <v>125</v>
      </c>
      <c r="G109" s="69" t="str">
        <f>IF(ISBLANK(F109),"",VLOOKUP(F109,'Listes des Lots'!$B$4:$G$55,6,FALSE))</f>
        <v>Meublé</v>
      </c>
      <c r="H109" s="127" t="s">
        <v>333</v>
      </c>
      <c r="I109" s="127">
        <v>30000</v>
      </c>
      <c r="J109" s="69">
        <v>45585</v>
      </c>
      <c r="K109" s="69">
        <v>45588</v>
      </c>
      <c r="L109" s="71" t="s">
        <v>90</v>
      </c>
      <c r="M109" s="18" t="str">
        <f>IF(RevenueData[[#This Row],[Commentaires /Notes  ]]="","",RevenueData[[#This Row],[Commentaires /Notes  ]])</f>
        <v xml:space="preserve">Client M Cherif/ complément de 3 jours sur les 30 jours pris </v>
      </c>
      <c r="N109" s="37" t="s">
        <v>198</v>
      </c>
      <c r="R109" s="60">
        <f>RevenueData[[#This Row],[Fin Période 
(jj/mm/aa) ]]-RevenueData[[#This Row],[Début Période
((jj/mm/aa) ]]+1</f>
        <v>4</v>
      </c>
      <c r="S109" s="60">
        <f t="shared" si="35"/>
        <v>0</v>
      </c>
      <c r="T109" s="60">
        <f t="shared" si="43"/>
        <v>0</v>
      </c>
      <c r="U109" s="60">
        <f t="shared" si="43"/>
        <v>0</v>
      </c>
      <c r="V109" s="60">
        <f t="shared" si="43"/>
        <v>0</v>
      </c>
      <c r="W109" s="60">
        <f t="shared" si="43"/>
        <v>0</v>
      </c>
      <c r="X109" s="60">
        <f t="shared" si="43"/>
        <v>0</v>
      </c>
      <c r="Y109" s="60">
        <f t="shared" si="43"/>
        <v>0</v>
      </c>
      <c r="Z109" s="60">
        <f t="shared" si="43"/>
        <v>0</v>
      </c>
      <c r="AA109" s="60">
        <f t="shared" si="43"/>
        <v>0</v>
      </c>
      <c r="AB109" s="60">
        <f t="shared" si="43"/>
        <v>4</v>
      </c>
      <c r="AC109" s="60">
        <f t="shared" si="43"/>
        <v>0</v>
      </c>
      <c r="AD109" s="60">
        <f t="shared" si="43"/>
        <v>0</v>
      </c>
      <c r="AG109" s="60">
        <f t="shared" si="36"/>
        <v>0</v>
      </c>
      <c r="AH109" s="60">
        <f t="shared" si="44"/>
        <v>0</v>
      </c>
      <c r="AI109" s="60">
        <f t="shared" si="44"/>
        <v>0</v>
      </c>
      <c r="AJ109" s="60">
        <f t="shared" si="44"/>
        <v>0</v>
      </c>
      <c r="AK109" s="60">
        <f t="shared" si="44"/>
        <v>0</v>
      </c>
      <c r="AL109" s="60">
        <f t="shared" si="44"/>
        <v>0</v>
      </c>
      <c r="AM109" s="60">
        <f t="shared" si="44"/>
        <v>0</v>
      </c>
      <c r="AN109" s="60">
        <f t="shared" si="44"/>
        <v>0</v>
      </c>
      <c r="AO109" s="60">
        <f t="shared" si="44"/>
        <v>0</v>
      </c>
      <c r="AP109" s="60">
        <f t="shared" si="44"/>
        <v>0</v>
      </c>
      <c r="AQ109" s="60">
        <f t="shared" si="44"/>
        <v>0</v>
      </c>
      <c r="AR109" s="60">
        <f t="shared" si="44"/>
        <v>0</v>
      </c>
      <c r="AU109" s="60">
        <f t="shared" si="37"/>
        <v>0</v>
      </c>
      <c r="AV109" s="60">
        <f t="shared" si="45"/>
        <v>0</v>
      </c>
      <c r="AW109" s="60">
        <f t="shared" si="45"/>
        <v>0</v>
      </c>
      <c r="AX109" s="60">
        <f t="shared" si="45"/>
        <v>0</v>
      </c>
      <c r="AY109" s="60">
        <f t="shared" si="45"/>
        <v>0</v>
      </c>
      <c r="AZ109" s="60">
        <f t="shared" si="45"/>
        <v>0</v>
      </c>
      <c r="BA109" s="60">
        <f t="shared" si="45"/>
        <v>0</v>
      </c>
      <c r="BB109" s="60">
        <f t="shared" si="45"/>
        <v>0</v>
      </c>
      <c r="BC109" s="60">
        <f t="shared" si="45"/>
        <v>0</v>
      </c>
      <c r="BD109" s="60">
        <f t="shared" si="45"/>
        <v>0</v>
      </c>
      <c r="BE109" s="60">
        <f t="shared" si="45"/>
        <v>0</v>
      </c>
      <c r="BF109" s="60">
        <f t="shared" si="45"/>
        <v>0</v>
      </c>
    </row>
    <row r="110" spans="2:58" s="60" customFormat="1" x14ac:dyDescent="0.25">
      <c r="B110" s="18">
        <f t="shared" si="39"/>
        <v>106</v>
      </c>
      <c r="C110" s="71" t="str">
        <f t="shared" si="38"/>
        <v>241014_Rev_MC_106</v>
      </c>
      <c r="D110" s="68">
        <v>45579</v>
      </c>
      <c r="E110" s="69">
        <v>45577</v>
      </c>
      <c r="F110" s="69" t="s">
        <v>123</v>
      </c>
      <c r="G110" s="69" t="str">
        <f>IF(ISBLANK(F110),"",VLOOKUP(F110,'Listes des Lots'!$B$4:$G$55,6,FALSE))</f>
        <v>Meublé</v>
      </c>
      <c r="H110" s="127" t="s">
        <v>333</v>
      </c>
      <c r="I110" s="127">
        <v>20000</v>
      </c>
      <c r="J110" s="69">
        <v>45577</v>
      </c>
      <c r="K110" s="69">
        <v>45578</v>
      </c>
      <c r="L110" s="71" t="s">
        <v>90</v>
      </c>
      <c r="M110" s="18" t="str">
        <f>IF(RevenueData[[#This Row],[Commentaires /Notes  ]]="","",RevenueData[[#This Row],[Commentaires /Notes  ]])</f>
        <v/>
      </c>
      <c r="N110" s="37"/>
      <c r="R110" s="60">
        <f>RevenueData[[#This Row],[Fin Période 
(jj/mm/aa) ]]-RevenueData[[#This Row],[Début Période
((jj/mm/aa) ]]+1</f>
        <v>2</v>
      </c>
      <c r="S110" s="60">
        <f t="shared" si="35"/>
        <v>0</v>
      </c>
      <c r="T110" s="60">
        <f t="shared" si="43"/>
        <v>0</v>
      </c>
      <c r="U110" s="60">
        <f t="shared" si="43"/>
        <v>0</v>
      </c>
      <c r="V110" s="60">
        <f t="shared" si="43"/>
        <v>0</v>
      </c>
      <c r="W110" s="60">
        <f t="shared" si="43"/>
        <v>0</v>
      </c>
      <c r="X110" s="60">
        <f t="shared" si="43"/>
        <v>0</v>
      </c>
      <c r="Y110" s="60">
        <f t="shared" si="43"/>
        <v>0</v>
      </c>
      <c r="Z110" s="60">
        <f t="shared" si="43"/>
        <v>0</v>
      </c>
      <c r="AA110" s="60">
        <f t="shared" si="43"/>
        <v>0</v>
      </c>
      <c r="AB110" s="60">
        <f t="shared" si="43"/>
        <v>2</v>
      </c>
      <c r="AC110" s="60">
        <f t="shared" si="43"/>
        <v>0</v>
      </c>
      <c r="AD110" s="60">
        <f t="shared" si="43"/>
        <v>0</v>
      </c>
      <c r="AG110" s="60">
        <f t="shared" si="36"/>
        <v>0</v>
      </c>
      <c r="AH110" s="60">
        <f t="shared" si="44"/>
        <v>0</v>
      </c>
      <c r="AI110" s="60">
        <f t="shared" si="44"/>
        <v>0</v>
      </c>
      <c r="AJ110" s="60">
        <f t="shared" si="44"/>
        <v>0</v>
      </c>
      <c r="AK110" s="60">
        <f t="shared" si="44"/>
        <v>0</v>
      </c>
      <c r="AL110" s="60">
        <f t="shared" si="44"/>
        <v>0</v>
      </c>
      <c r="AM110" s="60">
        <f t="shared" si="44"/>
        <v>0</v>
      </c>
      <c r="AN110" s="60">
        <f t="shared" si="44"/>
        <v>0</v>
      </c>
      <c r="AO110" s="60">
        <f t="shared" si="44"/>
        <v>0</v>
      </c>
      <c r="AP110" s="60">
        <f t="shared" si="44"/>
        <v>0</v>
      </c>
      <c r="AQ110" s="60">
        <f t="shared" si="44"/>
        <v>0</v>
      </c>
      <c r="AR110" s="60">
        <f t="shared" si="44"/>
        <v>0</v>
      </c>
      <c r="AU110" s="60">
        <f t="shared" si="37"/>
        <v>0</v>
      </c>
      <c r="AV110" s="60">
        <f t="shared" si="45"/>
        <v>0</v>
      </c>
      <c r="AW110" s="60">
        <f t="shared" si="45"/>
        <v>0</v>
      </c>
      <c r="AX110" s="60">
        <f t="shared" si="45"/>
        <v>0</v>
      </c>
      <c r="AY110" s="60">
        <f t="shared" si="45"/>
        <v>0</v>
      </c>
      <c r="AZ110" s="60">
        <f t="shared" si="45"/>
        <v>0</v>
      </c>
      <c r="BA110" s="60">
        <f t="shared" si="45"/>
        <v>0</v>
      </c>
      <c r="BB110" s="60">
        <f t="shared" si="45"/>
        <v>0</v>
      </c>
      <c r="BC110" s="60">
        <f t="shared" si="45"/>
        <v>0</v>
      </c>
      <c r="BD110" s="60">
        <f t="shared" si="45"/>
        <v>0</v>
      </c>
      <c r="BE110" s="60">
        <f t="shared" si="45"/>
        <v>0</v>
      </c>
      <c r="BF110" s="60">
        <f t="shared" si="45"/>
        <v>0</v>
      </c>
    </row>
    <row r="111" spans="2:58" s="60" customFormat="1" x14ac:dyDescent="0.25">
      <c r="B111" s="18">
        <f t="shared" si="39"/>
        <v>107</v>
      </c>
      <c r="C111" s="71" t="str">
        <f t="shared" si="38"/>
        <v>241014_Rev_MC_107</v>
      </c>
      <c r="D111" s="68">
        <v>45579</v>
      </c>
      <c r="E111" s="69">
        <v>45577</v>
      </c>
      <c r="F111" s="69" t="s">
        <v>122</v>
      </c>
      <c r="G111" s="69" t="str">
        <f>IF(ISBLANK(F111),"",VLOOKUP(F111,'Listes des Lots'!$B$4:$G$55,6,FALSE))</f>
        <v>Meublé</v>
      </c>
      <c r="H111" s="127" t="s">
        <v>333</v>
      </c>
      <c r="I111" s="127">
        <v>20000</v>
      </c>
      <c r="J111" s="69">
        <v>45577</v>
      </c>
      <c r="K111" s="69">
        <v>45578</v>
      </c>
      <c r="L111" s="71" t="s">
        <v>90</v>
      </c>
      <c r="M111" s="18" t="str">
        <f>IF(RevenueData[[#This Row],[Commentaires /Notes  ]]="","",RevenueData[[#This Row],[Commentaires /Notes  ]])</f>
        <v/>
      </c>
      <c r="N111" s="37"/>
      <c r="R111" s="60">
        <f>RevenueData[[#This Row],[Fin Période 
(jj/mm/aa) ]]-RevenueData[[#This Row],[Début Période
((jj/mm/aa) ]]+1</f>
        <v>2</v>
      </c>
      <c r="S111" s="60">
        <f t="shared" si="35"/>
        <v>0</v>
      </c>
      <c r="T111" s="60">
        <f t="shared" si="43"/>
        <v>0</v>
      </c>
      <c r="U111" s="60">
        <f t="shared" si="43"/>
        <v>0</v>
      </c>
      <c r="V111" s="60">
        <f t="shared" si="43"/>
        <v>0</v>
      </c>
      <c r="W111" s="60">
        <f t="shared" si="43"/>
        <v>0</v>
      </c>
      <c r="X111" s="60">
        <f t="shared" si="43"/>
        <v>0</v>
      </c>
      <c r="Y111" s="60">
        <f t="shared" si="43"/>
        <v>0</v>
      </c>
      <c r="Z111" s="60">
        <f t="shared" si="43"/>
        <v>0</v>
      </c>
      <c r="AA111" s="60">
        <f t="shared" si="43"/>
        <v>0</v>
      </c>
      <c r="AB111" s="60">
        <f t="shared" si="43"/>
        <v>2</v>
      </c>
      <c r="AC111" s="60">
        <f t="shared" si="43"/>
        <v>0</v>
      </c>
      <c r="AD111" s="60">
        <f t="shared" si="43"/>
        <v>0</v>
      </c>
      <c r="AG111" s="60">
        <f t="shared" si="36"/>
        <v>0</v>
      </c>
      <c r="AH111" s="60">
        <f t="shared" si="44"/>
        <v>0</v>
      </c>
      <c r="AI111" s="60">
        <f t="shared" si="44"/>
        <v>0</v>
      </c>
      <c r="AJ111" s="60">
        <f t="shared" si="44"/>
        <v>0</v>
      </c>
      <c r="AK111" s="60">
        <f t="shared" si="44"/>
        <v>0</v>
      </c>
      <c r="AL111" s="60">
        <f t="shared" si="44"/>
        <v>0</v>
      </c>
      <c r="AM111" s="60">
        <f t="shared" si="44"/>
        <v>0</v>
      </c>
      <c r="AN111" s="60">
        <f t="shared" si="44"/>
        <v>0</v>
      </c>
      <c r="AO111" s="60">
        <f t="shared" si="44"/>
        <v>0</v>
      </c>
      <c r="AP111" s="60">
        <f t="shared" si="44"/>
        <v>0</v>
      </c>
      <c r="AQ111" s="60">
        <f t="shared" si="44"/>
        <v>0</v>
      </c>
      <c r="AR111" s="60">
        <f t="shared" si="44"/>
        <v>0</v>
      </c>
      <c r="AU111" s="60">
        <f t="shared" si="37"/>
        <v>0</v>
      </c>
      <c r="AV111" s="60">
        <f t="shared" si="45"/>
        <v>0</v>
      </c>
      <c r="AW111" s="60">
        <f t="shared" si="45"/>
        <v>0</v>
      </c>
      <c r="AX111" s="60">
        <f t="shared" si="45"/>
        <v>0</v>
      </c>
      <c r="AY111" s="60">
        <f t="shared" si="45"/>
        <v>0</v>
      </c>
      <c r="AZ111" s="60">
        <f t="shared" si="45"/>
        <v>0</v>
      </c>
      <c r="BA111" s="60">
        <f t="shared" si="45"/>
        <v>0</v>
      </c>
      <c r="BB111" s="60">
        <f t="shared" si="45"/>
        <v>0</v>
      </c>
      <c r="BC111" s="60">
        <f t="shared" si="45"/>
        <v>0</v>
      </c>
      <c r="BD111" s="60">
        <f t="shared" si="45"/>
        <v>0</v>
      </c>
      <c r="BE111" s="60">
        <f t="shared" si="45"/>
        <v>0</v>
      </c>
      <c r="BF111" s="60">
        <f t="shared" si="45"/>
        <v>0</v>
      </c>
    </row>
    <row r="112" spans="2:58" s="60" customFormat="1" x14ac:dyDescent="0.25">
      <c r="B112" s="18">
        <f t="shared" si="39"/>
        <v>108</v>
      </c>
      <c r="C112" s="71" t="str">
        <f t="shared" si="38"/>
        <v>241014_Rev_MC_108</v>
      </c>
      <c r="D112" s="68">
        <v>45579</v>
      </c>
      <c r="E112" s="69">
        <v>45577</v>
      </c>
      <c r="F112" s="69" t="s">
        <v>126</v>
      </c>
      <c r="G112" s="69" t="str">
        <f>IF(ISBLANK(F112),"",VLOOKUP(F112,'Listes des Lots'!$B$4:$G$55,6,FALSE))</f>
        <v>Meublé</v>
      </c>
      <c r="H112" s="127" t="s">
        <v>333</v>
      </c>
      <c r="I112" s="127">
        <v>20000</v>
      </c>
      <c r="J112" s="69">
        <v>45577</v>
      </c>
      <c r="K112" s="69">
        <v>45578</v>
      </c>
      <c r="L112" s="71" t="s">
        <v>90</v>
      </c>
      <c r="M112" s="18" t="str">
        <f>IF(RevenueData[[#This Row],[Commentaires /Notes  ]]="","",RevenueData[[#This Row],[Commentaires /Notes  ]])</f>
        <v/>
      </c>
      <c r="N112" s="37"/>
      <c r="R112" s="60">
        <f>RevenueData[[#This Row],[Fin Période 
(jj/mm/aa) ]]-RevenueData[[#This Row],[Début Période
((jj/mm/aa) ]]+1</f>
        <v>2</v>
      </c>
      <c r="S112" s="60">
        <f t="shared" si="35"/>
        <v>0</v>
      </c>
      <c r="T112" s="60">
        <f t="shared" si="43"/>
        <v>0</v>
      </c>
      <c r="U112" s="60">
        <f t="shared" si="43"/>
        <v>0</v>
      </c>
      <c r="V112" s="60">
        <f t="shared" si="43"/>
        <v>0</v>
      </c>
      <c r="W112" s="60">
        <f t="shared" si="43"/>
        <v>0</v>
      </c>
      <c r="X112" s="60">
        <f t="shared" si="43"/>
        <v>0</v>
      </c>
      <c r="Y112" s="60">
        <f t="shared" si="43"/>
        <v>0</v>
      </c>
      <c r="Z112" s="60">
        <f t="shared" si="43"/>
        <v>0</v>
      </c>
      <c r="AA112" s="60">
        <f t="shared" si="43"/>
        <v>0</v>
      </c>
      <c r="AB112" s="60">
        <f t="shared" si="43"/>
        <v>2</v>
      </c>
      <c r="AC112" s="60">
        <f t="shared" si="43"/>
        <v>0</v>
      </c>
      <c r="AD112" s="60">
        <f t="shared" si="43"/>
        <v>0</v>
      </c>
      <c r="AG112" s="60">
        <f t="shared" si="36"/>
        <v>0</v>
      </c>
      <c r="AH112" s="60">
        <f t="shared" si="44"/>
        <v>0</v>
      </c>
      <c r="AI112" s="60">
        <f t="shared" si="44"/>
        <v>0</v>
      </c>
      <c r="AJ112" s="60">
        <f t="shared" si="44"/>
        <v>0</v>
      </c>
      <c r="AK112" s="60">
        <f t="shared" si="44"/>
        <v>0</v>
      </c>
      <c r="AL112" s="60">
        <f t="shared" si="44"/>
        <v>0</v>
      </c>
      <c r="AM112" s="60">
        <f t="shared" si="44"/>
        <v>0</v>
      </c>
      <c r="AN112" s="60">
        <f t="shared" si="44"/>
        <v>0</v>
      </c>
      <c r="AO112" s="60">
        <f t="shared" si="44"/>
        <v>0</v>
      </c>
      <c r="AP112" s="60">
        <f t="shared" si="44"/>
        <v>0</v>
      </c>
      <c r="AQ112" s="60">
        <f t="shared" si="44"/>
        <v>0</v>
      </c>
      <c r="AR112" s="60">
        <f t="shared" si="44"/>
        <v>0</v>
      </c>
      <c r="AU112" s="60">
        <f t="shared" si="37"/>
        <v>0</v>
      </c>
      <c r="AV112" s="60">
        <f t="shared" si="45"/>
        <v>0</v>
      </c>
      <c r="AW112" s="60">
        <f t="shared" si="45"/>
        <v>0</v>
      </c>
      <c r="AX112" s="60">
        <f t="shared" si="45"/>
        <v>0</v>
      </c>
      <c r="AY112" s="60">
        <f t="shared" si="45"/>
        <v>0</v>
      </c>
      <c r="AZ112" s="60">
        <f t="shared" si="45"/>
        <v>0</v>
      </c>
      <c r="BA112" s="60">
        <f t="shared" si="45"/>
        <v>0</v>
      </c>
      <c r="BB112" s="60">
        <f t="shared" si="45"/>
        <v>0</v>
      </c>
      <c r="BC112" s="60">
        <f t="shared" si="45"/>
        <v>0</v>
      </c>
      <c r="BD112" s="60">
        <f t="shared" si="45"/>
        <v>0</v>
      </c>
      <c r="BE112" s="60">
        <f t="shared" si="45"/>
        <v>0</v>
      </c>
      <c r="BF112" s="60">
        <f t="shared" si="45"/>
        <v>0</v>
      </c>
    </row>
    <row r="113" spans="2:58" s="60" customFormat="1" x14ac:dyDescent="0.25">
      <c r="B113" s="18">
        <f t="shared" si="39"/>
        <v>109</v>
      </c>
      <c r="C113" s="71" t="str">
        <f t="shared" si="38"/>
        <v>241014_Rev_MC_109</v>
      </c>
      <c r="D113" s="68">
        <v>45579</v>
      </c>
      <c r="E113" s="69">
        <v>45578</v>
      </c>
      <c r="F113" s="69" t="s">
        <v>121</v>
      </c>
      <c r="G113" s="69" t="str">
        <f>IF(ISBLANK(F113),"",VLOOKUP(F113,'Listes des Lots'!$B$4:$G$55,6,FALSE))</f>
        <v>Meublé</v>
      </c>
      <c r="H113" s="127" t="s">
        <v>333</v>
      </c>
      <c r="I113" s="127">
        <v>15000</v>
      </c>
      <c r="J113" s="69">
        <v>45578</v>
      </c>
      <c r="K113" s="69">
        <v>45578</v>
      </c>
      <c r="L113" s="71" t="s">
        <v>90</v>
      </c>
      <c r="M113" s="18" t="str">
        <f>IF(RevenueData[[#This Row],[Commentaires /Notes  ]]="","",RevenueData[[#This Row],[Commentaires /Notes  ]])</f>
        <v/>
      </c>
      <c r="N113" s="37"/>
      <c r="R113" s="60">
        <f>RevenueData[[#This Row],[Fin Période 
(jj/mm/aa) ]]-RevenueData[[#This Row],[Début Période
((jj/mm/aa) ]]+1</f>
        <v>1</v>
      </c>
      <c r="S113" s="60">
        <f t="shared" si="35"/>
        <v>0</v>
      </c>
      <c r="T113" s="60">
        <f t="shared" si="43"/>
        <v>0</v>
      </c>
      <c r="U113" s="60">
        <f t="shared" si="43"/>
        <v>0</v>
      </c>
      <c r="V113" s="60">
        <f t="shared" si="43"/>
        <v>0</v>
      </c>
      <c r="W113" s="60">
        <f t="shared" si="43"/>
        <v>0</v>
      </c>
      <c r="X113" s="60">
        <f t="shared" si="43"/>
        <v>0</v>
      </c>
      <c r="Y113" s="60">
        <f t="shared" si="43"/>
        <v>0</v>
      </c>
      <c r="Z113" s="60">
        <f t="shared" si="43"/>
        <v>0</v>
      </c>
      <c r="AA113" s="60">
        <f t="shared" si="43"/>
        <v>0</v>
      </c>
      <c r="AB113" s="60">
        <f t="shared" si="43"/>
        <v>1</v>
      </c>
      <c r="AC113" s="60">
        <f t="shared" si="43"/>
        <v>0</v>
      </c>
      <c r="AD113" s="60">
        <f t="shared" si="43"/>
        <v>0</v>
      </c>
      <c r="AG113" s="60">
        <f t="shared" si="36"/>
        <v>0</v>
      </c>
      <c r="AH113" s="60">
        <f t="shared" si="44"/>
        <v>0</v>
      </c>
      <c r="AI113" s="60">
        <f t="shared" si="44"/>
        <v>0</v>
      </c>
      <c r="AJ113" s="60">
        <f t="shared" si="44"/>
        <v>0</v>
      </c>
      <c r="AK113" s="60">
        <f t="shared" si="44"/>
        <v>0</v>
      </c>
      <c r="AL113" s="60">
        <f t="shared" si="44"/>
        <v>0</v>
      </c>
      <c r="AM113" s="60">
        <f t="shared" si="44"/>
        <v>0</v>
      </c>
      <c r="AN113" s="60">
        <f t="shared" si="44"/>
        <v>0</v>
      </c>
      <c r="AO113" s="60">
        <f t="shared" si="44"/>
        <v>0</v>
      </c>
      <c r="AP113" s="60">
        <f t="shared" si="44"/>
        <v>0</v>
      </c>
      <c r="AQ113" s="60">
        <f t="shared" si="44"/>
        <v>0</v>
      </c>
      <c r="AR113" s="60">
        <f t="shared" si="44"/>
        <v>0</v>
      </c>
      <c r="AU113" s="60">
        <f t="shared" si="37"/>
        <v>0</v>
      </c>
      <c r="AV113" s="60">
        <f t="shared" si="45"/>
        <v>0</v>
      </c>
      <c r="AW113" s="60">
        <f t="shared" si="45"/>
        <v>0</v>
      </c>
      <c r="AX113" s="60">
        <f t="shared" si="45"/>
        <v>0</v>
      </c>
      <c r="AY113" s="60">
        <f t="shared" si="45"/>
        <v>0</v>
      </c>
      <c r="AZ113" s="60">
        <f t="shared" si="45"/>
        <v>0</v>
      </c>
      <c r="BA113" s="60">
        <f t="shared" si="45"/>
        <v>0</v>
      </c>
      <c r="BB113" s="60">
        <f t="shared" si="45"/>
        <v>0</v>
      </c>
      <c r="BC113" s="60">
        <f t="shared" si="45"/>
        <v>0</v>
      </c>
      <c r="BD113" s="60">
        <f t="shared" si="45"/>
        <v>0</v>
      </c>
      <c r="BE113" s="60">
        <f t="shared" si="45"/>
        <v>0</v>
      </c>
      <c r="BF113" s="60">
        <f t="shared" si="45"/>
        <v>0</v>
      </c>
    </row>
    <row r="114" spans="2:58" s="60" customFormat="1" x14ac:dyDescent="0.25">
      <c r="B114" s="18">
        <f t="shared" si="39"/>
        <v>110</v>
      </c>
      <c r="C114" s="71" t="str">
        <f t="shared" si="38"/>
        <v>241014_Rev_MC_110</v>
      </c>
      <c r="D114" s="68">
        <v>45579</v>
      </c>
      <c r="E114" s="69">
        <v>45578</v>
      </c>
      <c r="F114" s="69" t="s">
        <v>120</v>
      </c>
      <c r="G114" s="69" t="str">
        <f>IF(ISBLANK(F114),"",VLOOKUP(F114,'Listes des Lots'!$B$4:$G$55,6,FALSE))</f>
        <v>Meublé</v>
      </c>
      <c r="H114" s="127" t="s">
        <v>333</v>
      </c>
      <c r="I114" s="127">
        <v>15000</v>
      </c>
      <c r="J114" s="69">
        <v>45578</v>
      </c>
      <c r="K114" s="69">
        <v>45578</v>
      </c>
      <c r="L114" s="71" t="s">
        <v>90</v>
      </c>
      <c r="M114" s="18" t="str">
        <f>IF(RevenueData[[#This Row],[Commentaires /Notes  ]]="","",RevenueData[[#This Row],[Commentaires /Notes  ]])</f>
        <v/>
      </c>
      <c r="N114" s="37"/>
      <c r="R114" s="60">
        <f>RevenueData[[#This Row],[Fin Période 
(jj/mm/aa) ]]-RevenueData[[#This Row],[Début Période
((jj/mm/aa) ]]+1</f>
        <v>1</v>
      </c>
      <c r="S114" s="60">
        <f t="shared" si="35"/>
        <v>0</v>
      </c>
      <c r="T114" s="60">
        <f t="shared" si="43"/>
        <v>0</v>
      </c>
      <c r="U114" s="60">
        <f t="shared" si="43"/>
        <v>0</v>
      </c>
      <c r="V114" s="60">
        <f t="shared" si="43"/>
        <v>0</v>
      </c>
      <c r="W114" s="60">
        <f t="shared" si="43"/>
        <v>0</v>
      </c>
      <c r="X114" s="60">
        <f t="shared" si="43"/>
        <v>0</v>
      </c>
      <c r="Y114" s="60">
        <f t="shared" si="43"/>
        <v>0</v>
      </c>
      <c r="Z114" s="60">
        <f t="shared" si="43"/>
        <v>0</v>
      </c>
      <c r="AA114" s="60">
        <f t="shared" si="43"/>
        <v>0</v>
      </c>
      <c r="AB114" s="60">
        <f t="shared" si="43"/>
        <v>1</v>
      </c>
      <c r="AC114" s="60">
        <f t="shared" si="43"/>
        <v>0</v>
      </c>
      <c r="AD114" s="60">
        <f t="shared" si="43"/>
        <v>0</v>
      </c>
      <c r="AG114" s="60">
        <f t="shared" si="36"/>
        <v>0</v>
      </c>
      <c r="AH114" s="60">
        <f t="shared" si="44"/>
        <v>0</v>
      </c>
      <c r="AI114" s="60">
        <f t="shared" si="44"/>
        <v>0</v>
      </c>
      <c r="AJ114" s="60">
        <f t="shared" si="44"/>
        <v>0</v>
      </c>
      <c r="AK114" s="60">
        <f t="shared" si="44"/>
        <v>0</v>
      </c>
      <c r="AL114" s="60">
        <f t="shared" si="44"/>
        <v>0</v>
      </c>
      <c r="AM114" s="60">
        <f t="shared" si="44"/>
        <v>0</v>
      </c>
      <c r="AN114" s="60">
        <f t="shared" si="44"/>
        <v>0</v>
      </c>
      <c r="AO114" s="60">
        <f t="shared" si="44"/>
        <v>0</v>
      </c>
      <c r="AP114" s="60">
        <f t="shared" si="44"/>
        <v>0</v>
      </c>
      <c r="AQ114" s="60">
        <f t="shared" si="44"/>
        <v>0</v>
      </c>
      <c r="AR114" s="60">
        <f t="shared" si="44"/>
        <v>0</v>
      </c>
      <c r="AU114" s="60">
        <f t="shared" si="37"/>
        <v>0</v>
      </c>
      <c r="AV114" s="60">
        <f t="shared" si="45"/>
        <v>0</v>
      </c>
      <c r="AW114" s="60">
        <f t="shared" si="45"/>
        <v>0</v>
      </c>
      <c r="AX114" s="60">
        <f t="shared" si="45"/>
        <v>0</v>
      </c>
      <c r="AY114" s="60">
        <f t="shared" si="45"/>
        <v>0</v>
      </c>
      <c r="AZ114" s="60">
        <f t="shared" si="45"/>
        <v>0</v>
      </c>
      <c r="BA114" s="60">
        <f t="shared" si="45"/>
        <v>0</v>
      </c>
      <c r="BB114" s="60">
        <f t="shared" si="45"/>
        <v>0</v>
      </c>
      <c r="BC114" s="60">
        <f t="shared" si="45"/>
        <v>0</v>
      </c>
      <c r="BD114" s="60">
        <f t="shared" si="45"/>
        <v>0</v>
      </c>
      <c r="BE114" s="60">
        <f t="shared" si="45"/>
        <v>0</v>
      </c>
      <c r="BF114" s="60">
        <f t="shared" si="45"/>
        <v>0</v>
      </c>
    </row>
    <row r="115" spans="2:58" s="60" customFormat="1" x14ac:dyDescent="0.25">
      <c r="B115" s="18">
        <f t="shared" si="39"/>
        <v>111</v>
      </c>
      <c r="C115" s="71" t="str">
        <f t="shared" si="38"/>
        <v>241016_Rev_MC_111</v>
      </c>
      <c r="D115" s="68">
        <v>45581</v>
      </c>
      <c r="E115" s="69">
        <v>45580</v>
      </c>
      <c r="F115" s="69" t="s">
        <v>115</v>
      </c>
      <c r="G115" s="69" t="str">
        <f>IF(ISBLANK(F115),"",VLOOKUP(F115,'Listes des Lots'!$B$4:$G$55,6,FALSE))</f>
        <v>Meublé</v>
      </c>
      <c r="H115" s="127" t="s">
        <v>333</v>
      </c>
      <c r="I115" s="127">
        <v>35000</v>
      </c>
      <c r="J115" s="69">
        <v>45580</v>
      </c>
      <c r="K115" s="69">
        <v>45581</v>
      </c>
      <c r="L115" s="71" t="s">
        <v>90</v>
      </c>
      <c r="M115" s="18" t="str">
        <f>IF(RevenueData[[#This Row],[Commentaires /Notes  ]]="","",RevenueData[[#This Row],[Commentaires /Notes  ]])</f>
        <v/>
      </c>
      <c r="N115" s="37"/>
      <c r="R115" s="60">
        <f>RevenueData[[#This Row],[Fin Période 
(jj/mm/aa) ]]-RevenueData[[#This Row],[Début Période
((jj/mm/aa) ]]+1</f>
        <v>2</v>
      </c>
      <c r="S115" s="60">
        <f t="shared" si="35"/>
        <v>0</v>
      </c>
      <c r="T115" s="60">
        <f t="shared" si="43"/>
        <v>0</v>
      </c>
      <c r="U115" s="60">
        <f t="shared" si="43"/>
        <v>0</v>
      </c>
      <c r="V115" s="60">
        <f t="shared" si="43"/>
        <v>0</v>
      </c>
      <c r="W115" s="60">
        <f t="shared" si="43"/>
        <v>0</v>
      </c>
      <c r="X115" s="60">
        <f t="shared" si="43"/>
        <v>0</v>
      </c>
      <c r="Y115" s="60">
        <f t="shared" si="43"/>
        <v>0</v>
      </c>
      <c r="Z115" s="60">
        <f t="shared" si="43"/>
        <v>0</v>
      </c>
      <c r="AA115" s="60">
        <f t="shared" si="43"/>
        <v>0</v>
      </c>
      <c r="AB115" s="60">
        <f t="shared" si="43"/>
        <v>2</v>
      </c>
      <c r="AC115" s="60">
        <f t="shared" si="43"/>
        <v>0</v>
      </c>
      <c r="AD115" s="60">
        <f t="shared" si="43"/>
        <v>0</v>
      </c>
      <c r="AG115" s="60">
        <f t="shared" si="36"/>
        <v>0</v>
      </c>
      <c r="AH115" s="60">
        <f t="shared" si="44"/>
        <v>0</v>
      </c>
      <c r="AI115" s="60">
        <f t="shared" si="44"/>
        <v>0</v>
      </c>
      <c r="AJ115" s="60">
        <f t="shared" si="44"/>
        <v>0</v>
      </c>
      <c r="AK115" s="60">
        <f t="shared" si="44"/>
        <v>0</v>
      </c>
      <c r="AL115" s="60">
        <f t="shared" si="44"/>
        <v>0</v>
      </c>
      <c r="AM115" s="60">
        <f t="shared" si="44"/>
        <v>0</v>
      </c>
      <c r="AN115" s="60">
        <f t="shared" si="44"/>
        <v>0</v>
      </c>
      <c r="AO115" s="60">
        <f t="shared" si="44"/>
        <v>0</v>
      </c>
      <c r="AP115" s="60">
        <f t="shared" si="44"/>
        <v>0</v>
      </c>
      <c r="AQ115" s="60">
        <f t="shared" si="44"/>
        <v>0</v>
      </c>
      <c r="AR115" s="60">
        <f t="shared" si="44"/>
        <v>0</v>
      </c>
      <c r="AU115" s="60">
        <f t="shared" si="37"/>
        <v>0</v>
      </c>
      <c r="AV115" s="60">
        <f t="shared" si="45"/>
        <v>0</v>
      </c>
      <c r="AW115" s="60">
        <f t="shared" si="45"/>
        <v>0</v>
      </c>
      <c r="AX115" s="60">
        <f t="shared" si="45"/>
        <v>0</v>
      </c>
      <c r="AY115" s="60">
        <f t="shared" si="45"/>
        <v>0</v>
      </c>
      <c r="AZ115" s="60">
        <f t="shared" si="45"/>
        <v>0</v>
      </c>
      <c r="BA115" s="60">
        <f t="shared" si="45"/>
        <v>0</v>
      </c>
      <c r="BB115" s="60">
        <f t="shared" si="45"/>
        <v>0</v>
      </c>
      <c r="BC115" s="60">
        <f t="shared" si="45"/>
        <v>0</v>
      </c>
      <c r="BD115" s="60">
        <f t="shared" si="45"/>
        <v>0</v>
      </c>
      <c r="BE115" s="60">
        <f t="shared" si="45"/>
        <v>0</v>
      </c>
      <c r="BF115" s="60">
        <f t="shared" si="45"/>
        <v>0</v>
      </c>
    </row>
    <row r="116" spans="2:58" s="60" customFormat="1" x14ac:dyDescent="0.25">
      <c r="B116" s="18">
        <f t="shared" si="39"/>
        <v>112</v>
      </c>
      <c r="C116" s="71" t="str">
        <f t="shared" si="38"/>
        <v>241017_Rev_MC_112</v>
      </c>
      <c r="D116" s="68">
        <v>45582</v>
      </c>
      <c r="E116" s="69">
        <v>45581</v>
      </c>
      <c r="F116" s="69" t="s">
        <v>126</v>
      </c>
      <c r="G116" s="69" t="str">
        <f>IF(ISBLANK(F116),"",VLOOKUP(F116,'Listes des Lots'!$B$4:$G$55,6,FALSE))</f>
        <v>Meublé</v>
      </c>
      <c r="H116" s="127" t="s">
        <v>333</v>
      </c>
      <c r="I116" s="127">
        <v>20000</v>
      </c>
      <c r="J116" s="69">
        <v>45581</v>
      </c>
      <c r="K116" s="69">
        <v>45582</v>
      </c>
      <c r="L116" s="71" t="s">
        <v>90</v>
      </c>
      <c r="M116" s="18" t="str">
        <f>IF(RevenueData[[#This Row],[Commentaires /Notes  ]]="","",RevenueData[[#This Row],[Commentaires /Notes  ]])</f>
        <v/>
      </c>
      <c r="N116" s="37"/>
      <c r="R116" s="60">
        <f>RevenueData[[#This Row],[Fin Période 
(jj/mm/aa) ]]-RevenueData[[#This Row],[Début Période
((jj/mm/aa) ]]+1</f>
        <v>2</v>
      </c>
      <c r="S116" s="60">
        <f t="shared" si="35"/>
        <v>0</v>
      </c>
      <c r="T116" s="60">
        <f t="shared" si="43"/>
        <v>0</v>
      </c>
      <c r="U116" s="60">
        <f t="shared" si="43"/>
        <v>0</v>
      </c>
      <c r="V116" s="60">
        <f t="shared" si="43"/>
        <v>0</v>
      </c>
      <c r="W116" s="60">
        <f t="shared" si="43"/>
        <v>0</v>
      </c>
      <c r="X116" s="60">
        <f t="shared" si="43"/>
        <v>0</v>
      </c>
      <c r="Y116" s="60">
        <f t="shared" si="43"/>
        <v>0</v>
      </c>
      <c r="Z116" s="60">
        <f t="shared" si="43"/>
        <v>0</v>
      </c>
      <c r="AA116" s="60">
        <f t="shared" si="43"/>
        <v>0</v>
      </c>
      <c r="AB116" s="60">
        <f t="shared" si="43"/>
        <v>2</v>
      </c>
      <c r="AC116" s="60">
        <f t="shared" si="43"/>
        <v>0</v>
      </c>
      <c r="AD116" s="60">
        <f t="shared" si="43"/>
        <v>0</v>
      </c>
      <c r="AG116" s="60">
        <f t="shared" si="36"/>
        <v>0</v>
      </c>
      <c r="AH116" s="60">
        <f t="shared" si="44"/>
        <v>0</v>
      </c>
      <c r="AI116" s="60">
        <f t="shared" si="44"/>
        <v>0</v>
      </c>
      <c r="AJ116" s="60">
        <f t="shared" si="44"/>
        <v>0</v>
      </c>
      <c r="AK116" s="60">
        <f t="shared" si="44"/>
        <v>0</v>
      </c>
      <c r="AL116" s="60">
        <f t="shared" si="44"/>
        <v>0</v>
      </c>
      <c r="AM116" s="60">
        <f t="shared" si="44"/>
        <v>0</v>
      </c>
      <c r="AN116" s="60">
        <f t="shared" si="44"/>
        <v>0</v>
      </c>
      <c r="AO116" s="60">
        <f t="shared" si="44"/>
        <v>0</v>
      </c>
      <c r="AP116" s="60">
        <f t="shared" si="44"/>
        <v>0</v>
      </c>
      <c r="AQ116" s="60">
        <f t="shared" si="44"/>
        <v>0</v>
      </c>
      <c r="AR116" s="60">
        <f t="shared" si="44"/>
        <v>0</v>
      </c>
      <c r="AU116" s="60">
        <f t="shared" si="37"/>
        <v>0</v>
      </c>
      <c r="AV116" s="60">
        <f t="shared" si="45"/>
        <v>0</v>
      </c>
      <c r="AW116" s="60">
        <f t="shared" si="45"/>
        <v>0</v>
      </c>
      <c r="AX116" s="60">
        <f t="shared" si="45"/>
        <v>0</v>
      </c>
      <c r="AY116" s="60">
        <f t="shared" si="45"/>
        <v>0</v>
      </c>
      <c r="AZ116" s="60">
        <f t="shared" si="45"/>
        <v>0</v>
      </c>
      <c r="BA116" s="60">
        <f t="shared" si="45"/>
        <v>0</v>
      </c>
      <c r="BB116" s="60">
        <f t="shared" si="45"/>
        <v>0</v>
      </c>
      <c r="BC116" s="60">
        <f t="shared" si="45"/>
        <v>0</v>
      </c>
      <c r="BD116" s="60">
        <f t="shared" si="45"/>
        <v>0</v>
      </c>
      <c r="BE116" s="60">
        <f t="shared" si="45"/>
        <v>0</v>
      </c>
      <c r="BF116" s="60">
        <f t="shared" si="45"/>
        <v>0</v>
      </c>
    </row>
    <row r="117" spans="2:58" s="60" customFormat="1" x14ac:dyDescent="0.25">
      <c r="B117" s="18">
        <f t="shared" si="39"/>
        <v>113</v>
      </c>
      <c r="C117" s="71" t="str">
        <f t="shared" si="38"/>
        <v>241017_Rev_MC_113</v>
      </c>
      <c r="D117" s="68">
        <v>45582</v>
      </c>
      <c r="E117" s="69">
        <v>45581</v>
      </c>
      <c r="F117" s="69" t="s">
        <v>123</v>
      </c>
      <c r="G117" s="69" t="str">
        <f>IF(ISBLANK(F117),"",VLOOKUP(F117,'Listes des Lots'!$B$4:$G$55,6,FALSE))</f>
        <v>Meublé</v>
      </c>
      <c r="H117" s="127" t="s">
        <v>333</v>
      </c>
      <c r="I117" s="127">
        <v>20000</v>
      </c>
      <c r="J117" s="69">
        <v>45581</v>
      </c>
      <c r="K117" s="69">
        <v>45582</v>
      </c>
      <c r="L117" s="71" t="s">
        <v>90</v>
      </c>
      <c r="M117" s="18" t="str">
        <f>IF(RevenueData[[#This Row],[Commentaires /Notes  ]]="","",RevenueData[[#This Row],[Commentaires /Notes  ]])</f>
        <v/>
      </c>
      <c r="N117" s="37"/>
      <c r="R117" s="60">
        <f>RevenueData[[#This Row],[Fin Période 
(jj/mm/aa) ]]-RevenueData[[#This Row],[Début Période
((jj/mm/aa) ]]+1</f>
        <v>2</v>
      </c>
      <c r="S117" s="60">
        <f t="shared" si="35"/>
        <v>0</v>
      </c>
      <c r="T117" s="60">
        <f t="shared" si="43"/>
        <v>0</v>
      </c>
      <c r="U117" s="60">
        <f t="shared" si="43"/>
        <v>0</v>
      </c>
      <c r="V117" s="60">
        <f t="shared" si="43"/>
        <v>0</v>
      </c>
      <c r="W117" s="60">
        <f t="shared" si="43"/>
        <v>0</v>
      </c>
      <c r="X117" s="60">
        <f t="shared" si="43"/>
        <v>0</v>
      </c>
      <c r="Y117" s="60">
        <f t="shared" si="43"/>
        <v>0</v>
      </c>
      <c r="Z117" s="60">
        <f t="shared" si="43"/>
        <v>0</v>
      </c>
      <c r="AA117" s="60">
        <f t="shared" si="43"/>
        <v>0</v>
      </c>
      <c r="AB117" s="60">
        <f t="shared" si="43"/>
        <v>2</v>
      </c>
      <c r="AC117" s="60">
        <f t="shared" si="43"/>
        <v>0</v>
      </c>
      <c r="AD117" s="60">
        <f t="shared" si="43"/>
        <v>0</v>
      </c>
      <c r="AG117" s="60">
        <f t="shared" si="36"/>
        <v>0</v>
      </c>
      <c r="AH117" s="60">
        <f t="shared" si="44"/>
        <v>0</v>
      </c>
      <c r="AI117" s="60">
        <f t="shared" si="44"/>
        <v>0</v>
      </c>
      <c r="AJ117" s="60">
        <f t="shared" si="44"/>
        <v>0</v>
      </c>
      <c r="AK117" s="60">
        <f t="shared" si="44"/>
        <v>0</v>
      </c>
      <c r="AL117" s="60">
        <f t="shared" si="44"/>
        <v>0</v>
      </c>
      <c r="AM117" s="60">
        <f t="shared" si="44"/>
        <v>0</v>
      </c>
      <c r="AN117" s="60">
        <f t="shared" si="44"/>
        <v>0</v>
      </c>
      <c r="AO117" s="60">
        <f t="shared" si="44"/>
        <v>0</v>
      </c>
      <c r="AP117" s="60">
        <f t="shared" si="44"/>
        <v>0</v>
      </c>
      <c r="AQ117" s="60">
        <f t="shared" si="44"/>
        <v>0</v>
      </c>
      <c r="AR117" s="60">
        <f t="shared" si="44"/>
        <v>0</v>
      </c>
      <c r="AU117" s="60">
        <f t="shared" si="37"/>
        <v>0</v>
      </c>
      <c r="AV117" s="60">
        <f t="shared" si="45"/>
        <v>0</v>
      </c>
      <c r="AW117" s="60">
        <f t="shared" si="45"/>
        <v>0</v>
      </c>
      <c r="AX117" s="60">
        <f t="shared" si="45"/>
        <v>0</v>
      </c>
      <c r="AY117" s="60">
        <f t="shared" si="45"/>
        <v>0</v>
      </c>
      <c r="AZ117" s="60">
        <f t="shared" si="45"/>
        <v>0</v>
      </c>
      <c r="BA117" s="60">
        <f t="shared" si="45"/>
        <v>0</v>
      </c>
      <c r="BB117" s="60">
        <f t="shared" si="45"/>
        <v>0</v>
      </c>
      <c r="BC117" s="60">
        <f t="shared" si="45"/>
        <v>0</v>
      </c>
      <c r="BD117" s="60">
        <f t="shared" si="45"/>
        <v>0</v>
      </c>
      <c r="BE117" s="60">
        <f t="shared" si="45"/>
        <v>0</v>
      </c>
      <c r="BF117" s="60">
        <f t="shared" si="45"/>
        <v>0</v>
      </c>
    </row>
    <row r="118" spans="2:58" s="60" customFormat="1" x14ac:dyDescent="0.25">
      <c r="B118" s="18">
        <f t="shared" si="39"/>
        <v>114</v>
      </c>
      <c r="C118" s="71" t="str">
        <f t="shared" si="38"/>
        <v>241018_Rev_MC_114</v>
      </c>
      <c r="D118" s="68">
        <v>45583</v>
      </c>
      <c r="E118" s="69">
        <v>45582</v>
      </c>
      <c r="F118" s="69" t="s">
        <v>126</v>
      </c>
      <c r="G118" s="69" t="str">
        <f>IF(ISBLANK(F118),"",VLOOKUP(F118,'Listes des Lots'!$B$4:$G$55,6,FALSE))</f>
        <v>Meublé</v>
      </c>
      <c r="H118" s="127" t="s">
        <v>333</v>
      </c>
      <c r="I118" s="127">
        <v>15000</v>
      </c>
      <c r="J118" s="69">
        <v>45582</v>
      </c>
      <c r="K118" s="69">
        <v>45582</v>
      </c>
      <c r="L118" s="71" t="s">
        <v>90</v>
      </c>
      <c r="M118" s="18" t="str">
        <f>IF(RevenueData[[#This Row],[Commentaires /Notes  ]]="","",RevenueData[[#This Row],[Commentaires /Notes  ]])</f>
        <v/>
      </c>
      <c r="N118" s="37"/>
      <c r="R118" s="60">
        <f>RevenueData[[#This Row],[Fin Période 
(jj/mm/aa) ]]-RevenueData[[#This Row],[Début Période
((jj/mm/aa) ]]+1</f>
        <v>1</v>
      </c>
      <c r="S118" s="60">
        <f t="shared" si="35"/>
        <v>0</v>
      </c>
      <c r="T118" s="60">
        <f t="shared" si="43"/>
        <v>0</v>
      </c>
      <c r="U118" s="60">
        <f t="shared" si="43"/>
        <v>0</v>
      </c>
      <c r="V118" s="60">
        <f t="shared" si="43"/>
        <v>0</v>
      </c>
      <c r="W118" s="60">
        <f t="shared" si="43"/>
        <v>0</v>
      </c>
      <c r="X118" s="60">
        <f t="shared" si="43"/>
        <v>0</v>
      </c>
      <c r="Y118" s="60">
        <f t="shared" si="43"/>
        <v>0</v>
      </c>
      <c r="Z118" s="60">
        <f t="shared" si="43"/>
        <v>0</v>
      </c>
      <c r="AA118" s="60">
        <f t="shared" si="43"/>
        <v>0</v>
      </c>
      <c r="AB118" s="60">
        <f t="shared" si="43"/>
        <v>1</v>
      </c>
      <c r="AC118" s="60">
        <f t="shared" si="43"/>
        <v>0</v>
      </c>
      <c r="AD118" s="60">
        <f t="shared" si="43"/>
        <v>0</v>
      </c>
      <c r="AG118" s="60">
        <f t="shared" si="36"/>
        <v>0</v>
      </c>
      <c r="AH118" s="60">
        <f t="shared" si="44"/>
        <v>0</v>
      </c>
      <c r="AI118" s="60">
        <f t="shared" si="44"/>
        <v>0</v>
      </c>
      <c r="AJ118" s="60">
        <f t="shared" si="44"/>
        <v>0</v>
      </c>
      <c r="AK118" s="60">
        <f t="shared" si="44"/>
        <v>0</v>
      </c>
      <c r="AL118" s="60">
        <f t="shared" si="44"/>
        <v>0</v>
      </c>
      <c r="AM118" s="60">
        <f t="shared" si="44"/>
        <v>0</v>
      </c>
      <c r="AN118" s="60">
        <f t="shared" si="44"/>
        <v>0</v>
      </c>
      <c r="AO118" s="60">
        <f t="shared" si="44"/>
        <v>0</v>
      </c>
      <c r="AP118" s="60">
        <f t="shared" si="44"/>
        <v>0</v>
      </c>
      <c r="AQ118" s="60">
        <f t="shared" si="44"/>
        <v>0</v>
      </c>
      <c r="AR118" s="60">
        <f t="shared" si="44"/>
        <v>0</v>
      </c>
      <c r="AU118" s="60">
        <f t="shared" si="37"/>
        <v>0</v>
      </c>
      <c r="AV118" s="60">
        <f t="shared" si="45"/>
        <v>0</v>
      </c>
      <c r="AW118" s="60">
        <f t="shared" si="45"/>
        <v>0</v>
      </c>
      <c r="AX118" s="60">
        <f t="shared" si="45"/>
        <v>0</v>
      </c>
      <c r="AY118" s="60">
        <f t="shared" si="45"/>
        <v>0</v>
      </c>
      <c r="AZ118" s="60">
        <f t="shared" si="45"/>
        <v>0</v>
      </c>
      <c r="BA118" s="60">
        <f t="shared" si="45"/>
        <v>0</v>
      </c>
      <c r="BB118" s="60">
        <f t="shared" si="45"/>
        <v>0</v>
      </c>
      <c r="BC118" s="60">
        <f t="shared" si="45"/>
        <v>0</v>
      </c>
      <c r="BD118" s="60">
        <f t="shared" si="45"/>
        <v>0</v>
      </c>
      <c r="BE118" s="60">
        <f t="shared" si="45"/>
        <v>0</v>
      </c>
      <c r="BF118" s="60">
        <f t="shared" si="45"/>
        <v>0</v>
      </c>
    </row>
    <row r="119" spans="2:58" s="60" customFormat="1" x14ac:dyDescent="0.25">
      <c r="B119" s="18">
        <f t="shared" si="39"/>
        <v>115</v>
      </c>
      <c r="C119" s="71" t="str">
        <f t="shared" si="38"/>
        <v>241018_Rev_MC_115</v>
      </c>
      <c r="D119" s="68">
        <v>45583</v>
      </c>
      <c r="E119" s="69">
        <v>45582</v>
      </c>
      <c r="F119" s="69" t="s">
        <v>123</v>
      </c>
      <c r="G119" s="69" t="str">
        <f>IF(ISBLANK(F119),"",VLOOKUP(F119,'Listes des Lots'!$B$4:$G$55,6,FALSE))</f>
        <v>Meublé</v>
      </c>
      <c r="H119" s="127" t="s">
        <v>333</v>
      </c>
      <c r="I119" s="127">
        <v>20000</v>
      </c>
      <c r="J119" s="69">
        <v>45582</v>
      </c>
      <c r="K119" s="69">
        <v>45583</v>
      </c>
      <c r="L119" s="71" t="s">
        <v>90</v>
      </c>
      <c r="M119" s="18" t="str">
        <f>IF(RevenueData[[#This Row],[Commentaires /Notes  ]]="","",RevenueData[[#This Row],[Commentaires /Notes  ]])</f>
        <v/>
      </c>
      <c r="N119" s="37"/>
      <c r="R119" s="60">
        <f>RevenueData[[#This Row],[Fin Période 
(jj/mm/aa) ]]-RevenueData[[#This Row],[Début Période
((jj/mm/aa) ]]+1</f>
        <v>2</v>
      </c>
      <c r="S119" s="60">
        <f t="shared" si="35"/>
        <v>0</v>
      </c>
      <c r="T119" s="60">
        <f t="shared" si="43"/>
        <v>0</v>
      </c>
      <c r="U119" s="60">
        <f t="shared" si="43"/>
        <v>0</v>
      </c>
      <c r="V119" s="60">
        <f t="shared" si="43"/>
        <v>0</v>
      </c>
      <c r="W119" s="60">
        <f t="shared" si="43"/>
        <v>0</v>
      </c>
      <c r="X119" s="60">
        <f t="shared" si="43"/>
        <v>0</v>
      </c>
      <c r="Y119" s="60">
        <f t="shared" si="43"/>
        <v>0</v>
      </c>
      <c r="Z119" s="60">
        <f t="shared" si="43"/>
        <v>0</v>
      </c>
      <c r="AA119" s="60">
        <f t="shared" si="43"/>
        <v>0</v>
      </c>
      <c r="AB119" s="60">
        <f t="shared" si="43"/>
        <v>2</v>
      </c>
      <c r="AC119" s="60">
        <f t="shared" si="43"/>
        <v>0</v>
      </c>
      <c r="AD119" s="60">
        <f t="shared" si="43"/>
        <v>0</v>
      </c>
      <c r="AG119" s="60">
        <f t="shared" si="36"/>
        <v>0</v>
      </c>
      <c r="AH119" s="60">
        <f t="shared" si="44"/>
        <v>0</v>
      </c>
      <c r="AI119" s="60">
        <f t="shared" si="44"/>
        <v>0</v>
      </c>
      <c r="AJ119" s="60">
        <f t="shared" si="44"/>
        <v>0</v>
      </c>
      <c r="AK119" s="60">
        <f t="shared" si="44"/>
        <v>0</v>
      </c>
      <c r="AL119" s="60">
        <f t="shared" si="44"/>
        <v>0</v>
      </c>
      <c r="AM119" s="60">
        <f t="shared" si="44"/>
        <v>0</v>
      </c>
      <c r="AN119" s="60">
        <f t="shared" si="44"/>
        <v>0</v>
      </c>
      <c r="AO119" s="60">
        <f t="shared" si="44"/>
        <v>0</v>
      </c>
      <c r="AP119" s="60">
        <f t="shared" si="44"/>
        <v>0</v>
      </c>
      <c r="AQ119" s="60">
        <f t="shared" si="44"/>
        <v>0</v>
      </c>
      <c r="AR119" s="60">
        <f t="shared" si="44"/>
        <v>0</v>
      </c>
      <c r="AU119" s="60">
        <f t="shared" si="37"/>
        <v>0</v>
      </c>
      <c r="AV119" s="60">
        <f t="shared" si="45"/>
        <v>0</v>
      </c>
      <c r="AW119" s="60">
        <f t="shared" si="45"/>
        <v>0</v>
      </c>
      <c r="AX119" s="60">
        <f t="shared" si="45"/>
        <v>0</v>
      </c>
      <c r="AY119" s="60">
        <f t="shared" si="45"/>
        <v>0</v>
      </c>
      <c r="AZ119" s="60">
        <f t="shared" si="45"/>
        <v>0</v>
      </c>
      <c r="BA119" s="60">
        <f t="shared" si="45"/>
        <v>0</v>
      </c>
      <c r="BB119" s="60">
        <f t="shared" si="45"/>
        <v>0</v>
      </c>
      <c r="BC119" s="60">
        <f t="shared" si="45"/>
        <v>0</v>
      </c>
      <c r="BD119" s="60">
        <f t="shared" si="45"/>
        <v>0</v>
      </c>
      <c r="BE119" s="60">
        <f t="shared" si="45"/>
        <v>0</v>
      </c>
      <c r="BF119" s="60">
        <f t="shared" si="45"/>
        <v>0</v>
      </c>
    </row>
    <row r="120" spans="2:58" s="60" customFormat="1" x14ac:dyDescent="0.25">
      <c r="B120" s="18">
        <f t="shared" si="39"/>
        <v>116</v>
      </c>
      <c r="C120" s="71" t="str">
        <f t="shared" si="38"/>
        <v>241021_Rev_MC_116</v>
      </c>
      <c r="D120" s="68">
        <v>45586</v>
      </c>
      <c r="E120" s="69">
        <v>45583</v>
      </c>
      <c r="F120" s="69" t="s">
        <v>116</v>
      </c>
      <c r="G120" s="69" t="str">
        <f>IF(ISBLANK(F120),"",VLOOKUP(F120,'Listes des Lots'!$B$4:$G$55,6,FALSE))</f>
        <v>Meublé</v>
      </c>
      <c r="H120" s="127" t="s">
        <v>333</v>
      </c>
      <c r="I120" s="127">
        <v>50000</v>
      </c>
      <c r="J120" s="69">
        <v>45584</v>
      </c>
      <c r="K120" s="69">
        <v>45586</v>
      </c>
      <c r="L120" s="71" t="s">
        <v>90</v>
      </c>
      <c r="M120" s="18" t="str">
        <f>IF(RevenueData[[#This Row],[Commentaires /Notes  ]]="","",RevenueData[[#This Row],[Commentaires /Notes  ]])</f>
        <v/>
      </c>
      <c r="N120" s="37"/>
      <c r="R120" s="60">
        <f>RevenueData[[#This Row],[Fin Période 
(jj/mm/aa) ]]-RevenueData[[#This Row],[Début Période
((jj/mm/aa) ]]+1</f>
        <v>3</v>
      </c>
      <c r="S120" s="60">
        <f t="shared" si="35"/>
        <v>0</v>
      </c>
      <c r="T120" s="60">
        <f t="shared" si="43"/>
        <v>0</v>
      </c>
      <c r="U120" s="60">
        <f t="shared" si="43"/>
        <v>0</v>
      </c>
      <c r="V120" s="60">
        <f t="shared" si="43"/>
        <v>0</v>
      </c>
      <c r="W120" s="60">
        <f t="shared" si="43"/>
        <v>0</v>
      </c>
      <c r="X120" s="60">
        <f t="shared" si="43"/>
        <v>0</v>
      </c>
      <c r="Y120" s="60">
        <f t="shared" si="43"/>
        <v>0</v>
      </c>
      <c r="Z120" s="60">
        <f t="shared" si="43"/>
        <v>0</v>
      </c>
      <c r="AA120" s="60">
        <f t="shared" si="43"/>
        <v>0</v>
      </c>
      <c r="AB120" s="60">
        <f t="shared" si="43"/>
        <v>3</v>
      </c>
      <c r="AC120" s="60">
        <f t="shared" si="43"/>
        <v>0</v>
      </c>
      <c r="AD120" s="60">
        <f t="shared" si="43"/>
        <v>0</v>
      </c>
      <c r="AG120" s="60">
        <f t="shared" si="36"/>
        <v>0</v>
      </c>
      <c r="AH120" s="60">
        <f t="shared" si="44"/>
        <v>0</v>
      </c>
      <c r="AI120" s="60">
        <f t="shared" si="44"/>
        <v>0</v>
      </c>
      <c r="AJ120" s="60">
        <f t="shared" si="44"/>
        <v>0</v>
      </c>
      <c r="AK120" s="60">
        <f t="shared" si="44"/>
        <v>0</v>
      </c>
      <c r="AL120" s="60">
        <f t="shared" si="44"/>
        <v>0</v>
      </c>
      <c r="AM120" s="60">
        <f t="shared" si="44"/>
        <v>0</v>
      </c>
      <c r="AN120" s="60">
        <f t="shared" si="44"/>
        <v>0</v>
      </c>
      <c r="AO120" s="60">
        <f t="shared" si="44"/>
        <v>0</v>
      </c>
      <c r="AP120" s="60">
        <f t="shared" si="44"/>
        <v>0</v>
      </c>
      <c r="AQ120" s="60">
        <f t="shared" si="44"/>
        <v>0</v>
      </c>
      <c r="AR120" s="60">
        <f t="shared" si="44"/>
        <v>0</v>
      </c>
      <c r="AU120" s="60">
        <f t="shared" si="37"/>
        <v>0</v>
      </c>
      <c r="AV120" s="60">
        <f t="shared" si="45"/>
        <v>0</v>
      </c>
      <c r="AW120" s="60">
        <f t="shared" si="45"/>
        <v>0</v>
      </c>
      <c r="AX120" s="60">
        <f t="shared" si="45"/>
        <v>0</v>
      </c>
      <c r="AY120" s="60">
        <f t="shared" si="45"/>
        <v>0</v>
      </c>
      <c r="AZ120" s="60">
        <f t="shared" si="45"/>
        <v>0</v>
      </c>
      <c r="BA120" s="60">
        <f t="shared" si="45"/>
        <v>0</v>
      </c>
      <c r="BB120" s="60">
        <f t="shared" si="45"/>
        <v>0</v>
      </c>
      <c r="BC120" s="60">
        <f t="shared" si="45"/>
        <v>0</v>
      </c>
      <c r="BD120" s="60">
        <f t="shared" si="45"/>
        <v>0</v>
      </c>
      <c r="BE120" s="60">
        <f t="shared" si="45"/>
        <v>0</v>
      </c>
      <c r="BF120" s="60">
        <f t="shared" si="45"/>
        <v>0</v>
      </c>
    </row>
    <row r="121" spans="2:58" s="60" customFormat="1" x14ac:dyDescent="0.25">
      <c r="B121" s="18">
        <f t="shared" si="39"/>
        <v>117</v>
      </c>
      <c r="C121" s="71" t="str">
        <f t="shared" si="38"/>
        <v>241021_Rev_MC_117</v>
      </c>
      <c r="D121" s="68">
        <v>45586</v>
      </c>
      <c r="E121" s="69">
        <v>45584</v>
      </c>
      <c r="F121" s="69" t="s">
        <v>126</v>
      </c>
      <c r="G121" s="69" t="str">
        <f>IF(ISBLANK(F121),"",VLOOKUP(F121,'Listes des Lots'!$B$4:$G$55,6,FALSE))</f>
        <v>Meublé</v>
      </c>
      <c r="H121" s="127" t="s">
        <v>333</v>
      </c>
      <c r="I121" s="127">
        <v>20000</v>
      </c>
      <c r="J121" s="69">
        <v>45584</v>
      </c>
      <c r="K121" s="69">
        <v>45585</v>
      </c>
      <c r="L121" s="71" t="s">
        <v>90</v>
      </c>
      <c r="M121" s="18" t="str">
        <f>IF(RevenueData[[#This Row],[Commentaires /Notes  ]]="","",RevenueData[[#This Row],[Commentaires /Notes  ]])</f>
        <v/>
      </c>
      <c r="N121" s="37"/>
      <c r="R121" s="60">
        <f>RevenueData[[#This Row],[Fin Période 
(jj/mm/aa) ]]-RevenueData[[#This Row],[Début Période
((jj/mm/aa) ]]+1</f>
        <v>2</v>
      </c>
      <c r="S121" s="60">
        <f t="shared" si="35"/>
        <v>0</v>
      </c>
      <c r="T121" s="60">
        <f t="shared" si="43"/>
        <v>0</v>
      </c>
      <c r="U121" s="60">
        <f t="shared" si="43"/>
        <v>0</v>
      </c>
      <c r="V121" s="60">
        <f t="shared" si="43"/>
        <v>0</v>
      </c>
      <c r="W121" s="60">
        <f t="shared" si="43"/>
        <v>0</v>
      </c>
      <c r="X121" s="60">
        <f t="shared" si="43"/>
        <v>0</v>
      </c>
      <c r="Y121" s="60">
        <f t="shared" si="43"/>
        <v>0</v>
      </c>
      <c r="Z121" s="60">
        <f t="shared" si="43"/>
        <v>0</v>
      </c>
      <c r="AA121" s="60">
        <f t="shared" si="43"/>
        <v>0</v>
      </c>
      <c r="AB121" s="60">
        <f t="shared" si="43"/>
        <v>2</v>
      </c>
      <c r="AC121" s="60">
        <f t="shared" si="43"/>
        <v>0</v>
      </c>
      <c r="AD121" s="60">
        <f t="shared" si="43"/>
        <v>0</v>
      </c>
      <c r="AG121" s="60">
        <f t="shared" si="36"/>
        <v>0</v>
      </c>
      <c r="AH121" s="60">
        <f t="shared" si="44"/>
        <v>0</v>
      </c>
      <c r="AI121" s="60">
        <f t="shared" si="44"/>
        <v>0</v>
      </c>
      <c r="AJ121" s="60">
        <f t="shared" si="44"/>
        <v>0</v>
      </c>
      <c r="AK121" s="60">
        <f t="shared" si="44"/>
        <v>0</v>
      </c>
      <c r="AL121" s="60">
        <f t="shared" si="44"/>
        <v>0</v>
      </c>
      <c r="AM121" s="60">
        <f t="shared" si="44"/>
        <v>0</v>
      </c>
      <c r="AN121" s="60">
        <f t="shared" si="44"/>
        <v>0</v>
      </c>
      <c r="AO121" s="60">
        <f t="shared" si="44"/>
        <v>0</v>
      </c>
      <c r="AP121" s="60">
        <f t="shared" si="44"/>
        <v>0</v>
      </c>
      <c r="AQ121" s="60">
        <f t="shared" si="44"/>
        <v>0</v>
      </c>
      <c r="AR121" s="60">
        <f t="shared" si="44"/>
        <v>0</v>
      </c>
      <c r="AU121" s="60">
        <f t="shared" si="37"/>
        <v>0</v>
      </c>
      <c r="AV121" s="60">
        <f t="shared" si="45"/>
        <v>0</v>
      </c>
      <c r="AW121" s="60">
        <f t="shared" si="45"/>
        <v>0</v>
      </c>
      <c r="AX121" s="60">
        <f t="shared" si="45"/>
        <v>0</v>
      </c>
      <c r="AY121" s="60">
        <f t="shared" si="45"/>
        <v>0</v>
      </c>
      <c r="AZ121" s="60">
        <f t="shared" si="45"/>
        <v>0</v>
      </c>
      <c r="BA121" s="60">
        <f t="shared" si="45"/>
        <v>0</v>
      </c>
      <c r="BB121" s="60">
        <f t="shared" si="45"/>
        <v>0</v>
      </c>
      <c r="BC121" s="60">
        <f t="shared" si="45"/>
        <v>0</v>
      </c>
      <c r="BD121" s="60">
        <f t="shared" si="45"/>
        <v>0</v>
      </c>
      <c r="BE121" s="60">
        <f t="shared" si="45"/>
        <v>0</v>
      </c>
      <c r="BF121" s="60">
        <f t="shared" si="45"/>
        <v>0</v>
      </c>
    </row>
    <row r="122" spans="2:58" s="60" customFormat="1" x14ac:dyDescent="0.25">
      <c r="B122" s="18">
        <f t="shared" si="39"/>
        <v>118</v>
      </c>
      <c r="C122" s="71" t="str">
        <f t="shared" si="38"/>
        <v>241021_Rev_MC_118</v>
      </c>
      <c r="D122" s="68">
        <v>45586</v>
      </c>
      <c r="E122" s="69">
        <v>45585</v>
      </c>
      <c r="F122" s="69" t="s">
        <v>113</v>
      </c>
      <c r="G122" s="69" t="str">
        <f>IF(ISBLANK(F122),"",VLOOKUP(F122,'Listes des Lots'!$B$4:$G$55,6,FALSE))</f>
        <v>Meublé</v>
      </c>
      <c r="H122" s="127" t="s">
        <v>333</v>
      </c>
      <c r="I122" s="127">
        <v>25000</v>
      </c>
      <c r="J122" s="69">
        <v>45585</v>
      </c>
      <c r="K122" s="69">
        <v>45586</v>
      </c>
      <c r="L122" s="71" t="s">
        <v>90</v>
      </c>
      <c r="M122" s="18" t="str">
        <f>IF(RevenueData[[#This Row],[Commentaires /Notes  ]]="","",RevenueData[[#This Row],[Commentaires /Notes  ]])</f>
        <v/>
      </c>
      <c r="N122" s="37"/>
      <c r="R122" s="60">
        <f>RevenueData[[#This Row],[Fin Période 
(jj/mm/aa) ]]-RevenueData[[#This Row],[Début Période
((jj/mm/aa) ]]+1</f>
        <v>2</v>
      </c>
      <c r="S122" s="60">
        <f t="shared" si="35"/>
        <v>0</v>
      </c>
      <c r="T122" s="60">
        <f t="shared" si="43"/>
        <v>0</v>
      </c>
      <c r="U122" s="60">
        <f t="shared" si="43"/>
        <v>0</v>
      </c>
      <c r="V122" s="60">
        <f t="shared" si="43"/>
        <v>0</v>
      </c>
      <c r="W122" s="60">
        <f t="shared" si="43"/>
        <v>0</v>
      </c>
      <c r="X122" s="60">
        <f t="shared" si="43"/>
        <v>0</v>
      </c>
      <c r="Y122" s="60">
        <f t="shared" si="43"/>
        <v>0</v>
      </c>
      <c r="Z122" s="60">
        <f t="shared" si="43"/>
        <v>0</v>
      </c>
      <c r="AA122" s="60">
        <f t="shared" si="43"/>
        <v>0</v>
      </c>
      <c r="AB122" s="60">
        <f t="shared" si="43"/>
        <v>2</v>
      </c>
      <c r="AC122" s="60">
        <f t="shared" si="43"/>
        <v>0</v>
      </c>
      <c r="AD122" s="60">
        <f t="shared" si="43"/>
        <v>0</v>
      </c>
      <c r="AG122" s="60">
        <f t="shared" si="36"/>
        <v>0</v>
      </c>
      <c r="AH122" s="60">
        <f t="shared" si="44"/>
        <v>0</v>
      </c>
      <c r="AI122" s="60">
        <f t="shared" si="44"/>
        <v>0</v>
      </c>
      <c r="AJ122" s="60">
        <f t="shared" si="44"/>
        <v>0</v>
      </c>
      <c r="AK122" s="60">
        <f t="shared" si="44"/>
        <v>0</v>
      </c>
      <c r="AL122" s="60">
        <f t="shared" si="44"/>
        <v>0</v>
      </c>
      <c r="AM122" s="60">
        <f t="shared" si="44"/>
        <v>0</v>
      </c>
      <c r="AN122" s="60">
        <f t="shared" si="44"/>
        <v>0</v>
      </c>
      <c r="AO122" s="60">
        <f t="shared" si="44"/>
        <v>0</v>
      </c>
      <c r="AP122" s="60">
        <f t="shared" si="44"/>
        <v>0</v>
      </c>
      <c r="AQ122" s="60">
        <f t="shared" si="44"/>
        <v>0</v>
      </c>
      <c r="AR122" s="60">
        <f t="shared" si="44"/>
        <v>0</v>
      </c>
      <c r="AU122" s="60">
        <f t="shared" si="37"/>
        <v>0</v>
      </c>
      <c r="AV122" s="60">
        <f t="shared" si="45"/>
        <v>0</v>
      </c>
      <c r="AW122" s="60">
        <f t="shared" si="45"/>
        <v>0</v>
      </c>
      <c r="AX122" s="60">
        <f t="shared" si="45"/>
        <v>0</v>
      </c>
      <c r="AY122" s="60">
        <f t="shared" si="45"/>
        <v>0</v>
      </c>
      <c r="AZ122" s="60">
        <f t="shared" si="45"/>
        <v>0</v>
      </c>
      <c r="BA122" s="60">
        <f t="shared" si="45"/>
        <v>0</v>
      </c>
      <c r="BB122" s="60">
        <f t="shared" si="45"/>
        <v>0</v>
      </c>
      <c r="BC122" s="60">
        <f t="shared" si="45"/>
        <v>0</v>
      </c>
      <c r="BD122" s="60">
        <f t="shared" si="45"/>
        <v>0</v>
      </c>
      <c r="BE122" s="60">
        <f t="shared" si="45"/>
        <v>0</v>
      </c>
      <c r="BF122" s="60">
        <f t="shared" si="45"/>
        <v>0</v>
      </c>
    </row>
    <row r="123" spans="2:58" s="60" customFormat="1" x14ac:dyDescent="0.25">
      <c r="B123" s="18">
        <f t="shared" si="39"/>
        <v>119</v>
      </c>
      <c r="C123" s="71" t="str">
        <f t="shared" si="38"/>
        <v>241021_Rev_MC_119</v>
      </c>
      <c r="D123" s="68">
        <v>45586</v>
      </c>
      <c r="E123" s="69">
        <v>45585</v>
      </c>
      <c r="F123" s="69" t="s">
        <v>121</v>
      </c>
      <c r="G123" s="69" t="str">
        <f>IF(ISBLANK(F123),"",VLOOKUP(F123,'Listes des Lots'!$B$4:$G$55,6,FALSE))</f>
        <v>Meublé</v>
      </c>
      <c r="H123" s="127" t="s">
        <v>333</v>
      </c>
      <c r="I123" s="127">
        <v>20000</v>
      </c>
      <c r="J123" s="69">
        <v>45585</v>
      </c>
      <c r="K123" s="69">
        <v>45586</v>
      </c>
      <c r="L123" s="71" t="s">
        <v>90</v>
      </c>
      <c r="M123" s="18" t="str">
        <f>IF(RevenueData[[#This Row],[Commentaires /Notes  ]]="","",RevenueData[[#This Row],[Commentaires /Notes  ]])</f>
        <v/>
      </c>
      <c r="N123" s="37"/>
      <c r="R123" s="60">
        <f>RevenueData[[#This Row],[Fin Période 
(jj/mm/aa) ]]-RevenueData[[#This Row],[Début Période
((jj/mm/aa) ]]+1</f>
        <v>2</v>
      </c>
      <c r="S123" s="60">
        <f t="shared" si="35"/>
        <v>0</v>
      </c>
      <c r="T123" s="60">
        <f t="shared" si="43"/>
        <v>0</v>
      </c>
      <c r="U123" s="60">
        <f t="shared" si="43"/>
        <v>0</v>
      </c>
      <c r="V123" s="60">
        <f t="shared" si="43"/>
        <v>0</v>
      </c>
      <c r="W123" s="60">
        <f t="shared" si="43"/>
        <v>0</v>
      </c>
      <c r="X123" s="60">
        <f t="shared" si="43"/>
        <v>0</v>
      </c>
      <c r="Y123" s="60">
        <f t="shared" si="43"/>
        <v>0</v>
      </c>
      <c r="Z123" s="60">
        <f t="shared" si="43"/>
        <v>0</v>
      </c>
      <c r="AA123" s="60">
        <f t="shared" si="43"/>
        <v>0</v>
      </c>
      <c r="AB123" s="60">
        <f t="shared" si="43"/>
        <v>2</v>
      </c>
      <c r="AC123" s="60">
        <f t="shared" si="43"/>
        <v>0</v>
      </c>
      <c r="AD123" s="60">
        <f t="shared" si="43"/>
        <v>0</v>
      </c>
      <c r="AG123" s="60">
        <f t="shared" si="36"/>
        <v>0</v>
      </c>
      <c r="AH123" s="60">
        <f t="shared" si="44"/>
        <v>0</v>
      </c>
      <c r="AI123" s="60">
        <f t="shared" si="44"/>
        <v>0</v>
      </c>
      <c r="AJ123" s="60">
        <f t="shared" si="44"/>
        <v>0</v>
      </c>
      <c r="AK123" s="60">
        <f t="shared" si="44"/>
        <v>0</v>
      </c>
      <c r="AL123" s="60">
        <f t="shared" si="44"/>
        <v>0</v>
      </c>
      <c r="AM123" s="60">
        <f t="shared" si="44"/>
        <v>0</v>
      </c>
      <c r="AN123" s="60">
        <f t="shared" si="44"/>
        <v>0</v>
      </c>
      <c r="AO123" s="60">
        <f t="shared" si="44"/>
        <v>0</v>
      </c>
      <c r="AP123" s="60">
        <f t="shared" si="44"/>
        <v>0</v>
      </c>
      <c r="AQ123" s="60">
        <f t="shared" si="44"/>
        <v>0</v>
      </c>
      <c r="AR123" s="60">
        <f t="shared" si="44"/>
        <v>0</v>
      </c>
      <c r="AU123" s="60">
        <f t="shared" si="37"/>
        <v>0</v>
      </c>
      <c r="AV123" s="60">
        <f t="shared" si="45"/>
        <v>0</v>
      </c>
      <c r="AW123" s="60">
        <f t="shared" si="45"/>
        <v>0</v>
      </c>
      <c r="AX123" s="60">
        <f t="shared" si="45"/>
        <v>0</v>
      </c>
      <c r="AY123" s="60">
        <f t="shared" si="45"/>
        <v>0</v>
      </c>
      <c r="AZ123" s="60">
        <f t="shared" si="45"/>
        <v>0</v>
      </c>
      <c r="BA123" s="60">
        <f t="shared" si="45"/>
        <v>0</v>
      </c>
      <c r="BB123" s="60">
        <f t="shared" si="45"/>
        <v>0</v>
      </c>
      <c r="BC123" s="60">
        <f t="shared" si="45"/>
        <v>0</v>
      </c>
      <c r="BD123" s="60">
        <f t="shared" si="45"/>
        <v>0</v>
      </c>
      <c r="BE123" s="60">
        <f t="shared" si="45"/>
        <v>0</v>
      </c>
      <c r="BF123" s="60">
        <f t="shared" si="45"/>
        <v>0</v>
      </c>
    </row>
    <row r="124" spans="2:58" s="60" customFormat="1" x14ac:dyDescent="0.25">
      <c r="B124" s="18">
        <f t="shared" si="39"/>
        <v>120</v>
      </c>
      <c r="C124" s="71" t="str">
        <f t="shared" si="38"/>
        <v>241021_Rev_MC_120</v>
      </c>
      <c r="D124" s="68">
        <v>45586</v>
      </c>
      <c r="E124" s="69">
        <v>45586</v>
      </c>
      <c r="F124" s="69" t="s">
        <v>114</v>
      </c>
      <c r="G124" s="69" t="str">
        <f>IF(ISBLANK(F124),"",VLOOKUP(F124,'Listes des Lots'!$B$4:$G$55,6,FALSE))</f>
        <v>Meublé</v>
      </c>
      <c r="H124" s="127" t="s">
        <v>333</v>
      </c>
      <c r="I124" s="127">
        <v>30000</v>
      </c>
      <c r="J124" s="69">
        <v>45586</v>
      </c>
      <c r="K124" s="69">
        <v>45587</v>
      </c>
      <c r="L124" s="71" t="s">
        <v>90</v>
      </c>
      <c r="M124" s="18" t="str">
        <f>IF(RevenueData[[#This Row],[Commentaires /Notes  ]]="","",RevenueData[[#This Row],[Commentaires /Notes  ]])</f>
        <v/>
      </c>
      <c r="N124" s="37"/>
      <c r="R124" s="60">
        <f>RevenueData[[#This Row],[Fin Période 
(jj/mm/aa) ]]-RevenueData[[#This Row],[Début Période
((jj/mm/aa) ]]+1</f>
        <v>2</v>
      </c>
      <c r="S124" s="60">
        <f t="shared" si="35"/>
        <v>0</v>
      </c>
      <c r="T124" s="60">
        <f t="shared" si="43"/>
        <v>0</v>
      </c>
      <c r="U124" s="60">
        <f t="shared" si="43"/>
        <v>0</v>
      </c>
      <c r="V124" s="60">
        <f t="shared" si="43"/>
        <v>0</v>
      </c>
      <c r="W124" s="60">
        <f t="shared" si="43"/>
        <v>0</v>
      </c>
      <c r="X124" s="60">
        <f t="shared" si="43"/>
        <v>0</v>
      </c>
      <c r="Y124" s="60">
        <f t="shared" si="43"/>
        <v>0</v>
      </c>
      <c r="Z124" s="60">
        <f t="shared" si="43"/>
        <v>0</v>
      </c>
      <c r="AA124" s="60">
        <f t="shared" si="43"/>
        <v>0</v>
      </c>
      <c r="AB124" s="60">
        <f t="shared" si="43"/>
        <v>2</v>
      </c>
      <c r="AC124" s="60">
        <f t="shared" si="43"/>
        <v>0</v>
      </c>
      <c r="AD124" s="60">
        <f t="shared" si="43"/>
        <v>0</v>
      </c>
      <c r="AG124" s="60">
        <f t="shared" si="36"/>
        <v>0</v>
      </c>
      <c r="AH124" s="60">
        <f t="shared" si="44"/>
        <v>0</v>
      </c>
      <c r="AI124" s="60">
        <f t="shared" si="44"/>
        <v>0</v>
      </c>
      <c r="AJ124" s="60">
        <f t="shared" si="44"/>
        <v>0</v>
      </c>
      <c r="AK124" s="60">
        <f t="shared" si="44"/>
        <v>0</v>
      </c>
      <c r="AL124" s="60">
        <f t="shared" si="44"/>
        <v>0</v>
      </c>
      <c r="AM124" s="60">
        <f t="shared" si="44"/>
        <v>0</v>
      </c>
      <c r="AN124" s="60">
        <f t="shared" si="44"/>
        <v>0</v>
      </c>
      <c r="AO124" s="60">
        <f t="shared" si="44"/>
        <v>0</v>
      </c>
      <c r="AP124" s="60">
        <f t="shared" si="44"/>
        <v>0</v>
      </c>
      <c r="AQ124" s="60">
        <f t="shared" si="44"/>
        <v>0</v>
      </c>
      <c r="AR124" s="60">
        <f t="shared" si="44"/>
        <v>0</v>
      </c>
      <c r="AU124" s="60">
        <f t="shared" si="37"/>
        <v>0</v>
      </c>
      <c r="AV124" s="60">
        <f t="shared" si="45"/>
        <v>0</v>
      </c>
      <c r="AW124" s="60">
        <f t="shared" si="45"/>
        <v>0</v>
      </c>
      <c r="AX124" s="60">
        <f t="shared" si="45"/>
        <v>0</v>
      </c>
      <c r="AY124" s="60">
        <f t="shared" si="45"/>
        <v>0</v>
      </c>
      <c r="AZ124" s="60">
        <f t="shared" si="45"/>
        <v>0</v>
      </c>
      <c r="BA124" s="60">
        <f t="shared" si="45"/>
        <v>0</v>
      </c>
      <c r="BB124" s="60">
        <f t="shared" si="45"/>
        <v>0</v>
      </c>
      <c r="BC124" s="60">
        <f t="shared" si="45"/>
        <v>0</v>
      </c>
      <c r="BD124" s="60">
        <f t="shared" si="45"/>
        <v>0</v>
      </c>
      <c r="BE124" s="60">
        <f t="shared" si="45"/>
        <v>0</v>
      </c>
      <c r="BF124" s="60">
        <f t="shared" si="45"/>
        <v>0</v>
      </c>
    </row>
    <row r="125" spans="2:58" s="60" customFormat="1" x14ac:dyDescent="0.25">
      <c r="B125" s="18">
        <f t="shared" si="39"/>
        <v>121</v>
      </c>
      <c r="C125" s="71" t="str">
        <f t="shared" si="38"/>
        <v>241025_Rev_MC_121</v>
      </c>
      <c r="D125" s="68">
        <v>45590</v>
      </c>
      <c r="E125" s="69">
        <v>45588</v>
      </c>
      <c r="F125" s="69" t="s">
        <v>126</v>
      </c>
      <c r="G125" s="69" t="str">
        <f>IF(ISBLANK(F125),"",VLOOKUP(F125,'Listes des Lots'!$B$4:$G$55,6,FALSE))</f>
        <v>Meublé</v>
      </c>
      <c r="H125" s="127" t="s">
        <v>333</v>
      </c>
      <c r="I125" s="127">
        <v>20000</v>
      </c>
      <c r="J125" s="69">
        <v>45588</v>
      </c>
      <c r="K125" s="69">
        <v>45589</v>
      </c>
      <c r="L125" s="71" t="s">
        <v>90</v>
      </c>
      <c r="M125" s="18" t="str">
        <f>IF(RevenueData[[#This Row],[Commentaires /Notes  ]]="","",RevenueData[[#This Row],[Commentaires /Notes  ]])</f>
        <v/>
      </c>
      <c r="N125" s="37"/>
      <c r="R125" s="60">
        <f>RevenueData[[#This Row],[Fin Période 
(jj/mm/aa) ]]-RevenueData[[#This Row],[Début Période
((jj/mm/aa) ]]+1</f>
        <v>2</v>
      </c>
      <c r="S125" s="60">
        <f t="shared" si="35"/>
        <v>0</v>
      </c>
      <c r="T125" s="60">
        <f t="shared" si="43"/>
        <v>0</v>
      </c>
      <c r="U125" s="60">
        <f t="shared" si="43"/>
        <v>0</v>
      </c>
      <c r="V125" s="60">
        <f t="shared" si="43"/>
        <v>0</v>
      </c>
      <c r="W125" s="60">
        <f t="shared" si="43"/>
        <v>0</v>
      </c>
      <c r="X125" s="60">
        <f t="shared" si="43"/>
        <v>0</v>
      </c>
      <c r="Y125" s="60">
        <f t="shared" si="43"/>
        <v>0</v>
      </c>
      <c r="Z125" s="60">
        <f t="shared" si="43"/>
        <v>0</v>
      </c>
      <c r="AA125" s="60">
        <f t="shared" si="43"/>
        <v>0</v>
      </c>
      <c r="AB125" s="60">
        <f t="shared" si="43"/>
        <v>2</v>
      </c>
      <c r="AC125" s="60">
        <f t="shared" si="43"/>
        <v>0</v>
      </c>
      <c r="AD125" s="60">
        <f t="shared" si="43"/>
        <v>0</v>
      </c>
      <c r="AG125" s="60">
        <f t="shared" si="36"/>
        <v>0</v>
      </c>
      <c r="AH125" s="60">
        <f t="shared" si="44"/>
        <v>0</v>
      </c>
      <c r="AI125" s="60">
        <f t="shared" si="44"/>
        <v>0</v>
      </c>
      <c r="AJ125" s="60">
        <f t="shared" si="44"/>
        <v>0</v>
      </c>
      <c r="AK125" s="60">
        <f t="shared" si="44"/>
        <v>0</v>
      </c>
      <c r="AL125" s="60">
        <f t="shared" si="44"/>
        <v>0</v>
      </c>
      <c r="AM125" s="60">
        <f t="shared" si="44"/>
        <v>0</v>
      </c>
      <c r="AN125" s="60">
        <f t="shared" si="44"/>
        <v>0</v>
      </c>
      <c r="AO125" s="60">
        <f t="shared" si="44"/>
        <v>0</v>
      </c>
      <c r="AP125" s="60">
        <f t="shared" si="44"/>
        <v>0</v>
      </c>
      <c r="AQ125" s="60">
        <f t="shared" si="44"/>
        <v>0</v>
      </c>
      <c r="AR125" s="60">
        <f t="shared" si="44"/>
        <v>0</v>
      </c>
      <c r="AU125" s="60">
        <f t="shared" si="37"/>
        <v>0</v>
      </c>
      <c r="AV125" s="60">
        <f t="shared" si="45"/>
        <v>0</v>
      </c>
      <c r="AW125" s="60">
        <f t="shared" si="45"/>
        <v>0</v>
      </c>
      <c r="AX125" s="60">
        <f t="shared" si="45"/>
        <v>0</v>
      </c>
      <c r="AY125" s="60">
        <f t="shared" si="45"/>
        <v>0</v>
      </c>
      <c r="AZ125" s="60">
        <f t="shared" si="45"/>
        <v>0</v>
      </c>
      <c r="BA125" s="60">
        <f t="shared" si="45"/>
        <v>0</v>
      </c>
      <c r="BB125" s="60">
        <f t="shared" si="45"/>
        <v>0</v>
      </c>
      <c r="BC125" s="60">
        <f t="shared" si="45"/>
        <v>0</v>
      </c>
      <c r="BD125" s="60">
        <f t="shared" si="45"/>
        <v>0</v>
      </c>
      <c r="BE125" s="60">
        <f t="shared" si="45"/>
        <v>0</v>
      </c>
      <c r="BF125" s="60">
        <f t="shared" si="45"/>
        <v>0</v>
      </c>
    </row>
    <row r="126" spans="2:58" s="60" customFormat="1" x14ac:dyDescent="0.25">
      <c r="B126" s="18">
        <f t="shared" si="39"/>
        <v>122</v>
      </c>
      <c r="C126" s="71" t="str">
        <f t="shared" si="38"/>
        <v>241025_Rev_MC_122</v>
      </c>
      <c r="D126" s="68">
        <v>45590</v>
      </c>
      <c r="E126" s="69">
        <v>45588</v>
      </c>
      <c r="F126" s="69" t="s">
        <v>123</v>
      </c>
      <c r="G126" s="69" t="str">
        <f>IF(ISBLANK(F126),"",VLOOKUP(F126,'Listes des Lots'!$B$4:$G$55,6,FALSE))</f>
        <v>Meublé</v>
      </c>
      <c r="H126" s="127" t="s">
        <v>333</v>
      </c>
      <c r="I126" s="127">
        <v>20000</v>
      </c>
      <c r="J126" s="69">
        <v>45588</v>
      </c>
      <c r="K126" s="69">
        <v>45589</v>
      </c>
      <c r="L126" s="71" t="s">
        <v>90</v>
      </c>
      <c r="M126" s="18" t="str">
        <f>IF(RevenueData[[#This Row],[Commentaires /Notes  ]]="","",RevenueData[[#This Row],[Commentaires /Notes  ]])</f>
        <v/>
      </c>
      <c r="N126" s="37"/>
      <c r="R126" s="60">
        <f>RevenueData[[#This Row],[Fin Période 
(jj/mm/aa) ]]-RevenueData[[#This Row],[Début Période
((jj/mm/aa) ]]+1</f>
        <v>2</v>
      </c>
      <c r="S126" s="60">
        <f t="shared" si="35"/>
        <v>0</v>
      </c>
      <c r="T126" s="60">
        <f t="shared" si="43"/>
        <v>0</v>
      </c>
      <c r="U126" s="60">
        <f t="shared" si="43"/>
        <v>0</v>
      </c>
      <c r="V126" s="60">
        <f t="shared" si="43"/>
        <v>0</v>
      </c>
      <c r="W126" s="60">
        <f t="shared" si="43"/>
        <v>0</v>
      </c>
      <c r="X126" s="60">
        <f t="shared" si="43"/>
        <v>0</v>
      </c>
      <c r="Y126" s="60">
        <f t="shared" si="43"/>
        <v>0</v>
      </c>
      <c r="Z126" s="60">
        <f t="shared" si="43"/>
        <v>0</v>
      </c>
      <c r="AA126" s="60">
        <f t="shared" si="43"/>
        <v>0</v>
      </c>
      <c r="AB126" s="60">
        <f t="shared" si="43"/>
        <v>2</v>
      </c>
      <c r="AC126" s="60">
        <f t="shared" si="43"/>
        <v>0</v>
      </c>
      <c r="AD126" s="60">
        <f t="shared" si="43"/>
        <v>0</v>
      </c>
      <c r="AG126" s="60">
        <f t="shared" si="36"/>
        <v>0</v>
      </c>
      <c r="AH126" s="60">
        <f t="shared" si="44"/>
        <v>0</v>
      </c>
      <c r="AI126" s="60">
        <f t="shared" si="44"/>
        <v>0</v>
      </c>
      <c r="AJ126" s="60">
        <f t="shared" si="44"/>
        <v>0</v>
      </c>
      <c r="AK126" s="60">
        <f t="shared" si="44"/>
        <v>0</v>
      </c>
      <c r="AL126" s="60">
        <f t="shared" si="44"/>
        <v>0</v>
      </c>
      <c r="AM126" s="60">
        <f t="shared" si="44"/>
        <v>0</v>
      </c>
      <c r="AN126" s="60">
        <f t="shared" si="44"/>
        <v>0</v>
      </c>
      <c r="AO126" s="60">
        <f t="shared" si="44"/>
        <v>0</v>
      </c>
      <c r="AP126" s="60">
        <f t="shared" si="44"/>
        <v>0</v>
      </c>
      <c r="AQ126" s="60">
        <f t="shared" si="44"/>
        <v>0</v>
      </c>
      <c r="AR126" s="60">
        <f t="shared" si="44"/>
        <v>0</v>
      </c>
      <c r="AU126" s="60">
        <f t="shared" si="37"/>
        <v>0</v>
      </c>
      <c r="AV126" s="60">
        <f t="shared" si="45"/>
        <v>0</v>
      </c>
      <c r="AW126" s="60">
        <f t="shared" si="45"/>
        <v>0</v>
      </c>
      <c r="AX126" s="60">
        <f t="shared" si="45"/>
        <v>0</v>
      </c>
      <c r="AY126" s="60">
        <f t="shared" si="45"/>
        <v>0</v>
      </c>
      <c r="AZ126" s="60">
        <f t="shared" si="45"/>
        <v>0</v>
      </c>
      <c r="BA126" s="60">
        <f t="shared" si="45"/>
        <v>0</v>
      </c>
      <c r="BB126" s="60">
        <f t="shared" si="45"/>
        <v>0</v>
      </c>
      <c r="BC126" s="60">
        <f t="shared" si="45"/>
        <v>0</v>
      </c>
      <c r="BD126" s="60">
        <f t="shared" si="45"/>
        <v>0</v>
      </c>
      <c r="BE126" s="60">
        <f t="shared" si="45"/>
        <v>0</v>
      </c>
      <c r="BF126" s="60">
        <f t="shared" si="45"/>
        <v>0</v>
      </c>
    </row>
    <row r="127" spans="2:58" s="60" customFormat="1" x14ac:dyDescent="0.25">
      <c r="B127" s="18">
        <f t="shared" si="39"/>
        <v>123</v>
      </c>
      <c r="C127" s="71" t="str">
        <f t="shared" si="38"/>
        <v>241025_Rev_MC_123</v>
      </c>
      <c r="D127" s="68">
        <v>45590</v>
      </c>
      <c r="E127" s="69">
        <v>45588</v>
      </c>
      <c r="F127" s="69" t="s">
        <v>121</v>
      </c>
      <c r="G127" s="69" t="str">
        <f>IF(ISBLANK(F127),"",VLOOKUP(F127,'Listes des Lots'!$B$4:$G$55,6,FALSE))</f>
        <v>Meublé</v>
      </c>
      <c r="H127" s="127" t="s">
        <v>333</v>
      </c>
      <c r="I127" s="127">
        <v>20000</v>
      </c>
      <c r="J127" s="69">
        <v>45588</v>
      </c>
      <c r="K127" s="69">
        <v>45589</v>
      </c>
      <c r="L127" s="71" t="s">
        <v>90</v>
      </c>
      <c r="M127" s="18" t="str">
        <f>IF(RevenueData[[#This Row],[Commentaires /Notes  ]]="","",RevenueData[[#This Row],[Commentaires /Notes  ]])</f>
        <v/>
      </c>
      <c r="N127" s="37"/>
      <c r="R127" s="60">
        <f>RevenueData[[#This Row],[Fin Période 
(jj/mm/aa) ]]-RevenueData[[#This Row],[Début Période
((jj/mm/aa) ]]+1</f>
        <v>2</v>
      </c>
      <c r="S127" s="60">
        <f t="shared" ref="S127:S190" si="46">_xlfn.LET(_xlpm.start_date, $J127,_xlpm.end_date, $K127,_xlpm.month_start,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127" s="60">
        <f t="shared" si="43"/>
        <v>0</v>
      </c>
      <c r="U127" s="60">
        <f t="shared" si="43"/>
        <v>0</v>
      </c>
      <c r="V127" s="60">
        <f t="shared" si="43"/>
        <v>0</v>
      </c>
      <c r="W127" s="60">
        <f t="shared" si="43"/>
        <v>0</v>
      </c>
      <c r="X127" s="60">
        <f t="shared" si="43"/>
        <v>0</v>
      </c>
      <c r="Y127" s="60">
        <f t="shared" si="43"/>
        <v>0</v>
      </c>
      <c r="Z127" s="60">
        <f t="shared" si="43"/>
        <v>0</v>
      </c>
      <c r="AA127" s="60">
        <f t="shared" si="43"/>
        <v>0</v>
      </c>
      <c r="AB127" s="60">
        <f t="shared" si="43"/>
        <v>2</v>
      </c>
      <c r="AC127" s="60">
        <f t="shared" si="43"/>
        <v>0</v>
      </c>
      <c r="AD127" s="60">
        <f t="shared" si="43"/>
        <v>0</v>
      </c>
      <c r="AG127" s="60">
        <f t="shared" ref="AG127:AG190" si="47">_xlfn.LET(_xlpm.start_date, $J127,_xlpm.end_date, $K127,_xlpm.month_start,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127" s="60">
        <f t="shared" si="44"/>
        <v>0</v>
      </c>
      <c r="AI127" s="60">
        <f t="shared" si="44"/>
        <v>0</v>
      </c>
      <c r="AJ127" s="60">
        <f t="shared" si="44"/>
        <v>0</v>
      </c>
      <c r="AK127" s="60">
        <f t="shared" si="44"/>
        <v>0</v>
      </c>
      <c r="AL127" s="60">
        <f t="shared" si="44"/>
        <v>0</v>
      </c>
      <c r="AM127" s="60">
        <f t="shared" si="44"/>
        <v>0</v>
      </c>
      <c r="AN127" s="60">
        <f t="shared" si="44"/>
        <v>0</v>
      </c>
      <c r="AO127" s="60">
        <f t="shared" si="44"/>
        <v>0</v>
      </c>
      <c r="AP127" s="60">
        <f t="shared" si="44"/>
        <v>0</v>
      </c>
      <c r="AQ127" s="60">
        <f t="shared" si="44"/>
        <v>0</v>
      </c>
      <c r="AR127" s="60">
        <f t="shared" si="44"/>
        <v>0</v>
      </c>
      <c r="AU127" s="60">
        <f t="shared" ref="AU127:AU190" si="48">_xlfn.LET(_xlpm.start_date, $J127,_xlpm.end_date, $K127,_xlpm.month_start,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127" s="60">
        <f t="shared" si="45"/>
        <v>0</v>
      </c>
      <c r="AW127" s="60">
        <f t="shared" si="45"/>
        <v>0</v>
      </c>
      <c r="AX127" s="60">
        <f t="shared" si="45"/>
        <v>0</v>
      </c>
      <c r="AY127" s="60">
        <f t="shared" si="45"/>
        <v>0</v>
      </c>
      <c r="AZ127" s="60">
        <f t="shared" si="45"/>
        <v>0</v>
      </c>
      <c r="BA127" s="60">
        <f t="shared" si="45"/>
        <v>0</v>
      </c>
      <c r="BB127" s="60">
        <f t="shared" si="45"/>
        <v>0</v>
      </c>
      <c r="BC127" s="60">
        <f t="shared" si="45"/>
        <v>0</v>
      </c>
      <c r="BD127" s="60">
        <f t="shared" si="45"/>
        <v>0</v>
      </c>
      <c r="BE127" s="60">
        <f t="shared" si="45"/>
        <v>0</v>
      </c>
      <c r="BF127" s="60">
        <f t="shared" si="45"/>
        <v>0</v>
      </c>
    </row>
    <row r="128" spans="2:58" s="60" customFormat="1" x14ac:dyDescent="0.25">
      <c r="B128" s="18">
        <f t="shared" si="39"/>
        <v>124</v>
      </c>
      <c r="C128" s="71" t="str">
        <f t="shared" si="38"/>
        <v>241025_Rev_MC_124</v>
      </c>
      <c r="D128" s="68">
        <v>45590</v>
      </c>
      <c r="E128" s="69">
        <v>45589</v>
      </c>
      <c r="F128" s="69" t="s">
        <v>123</v>
      </c>
      <c r="G128" s="69" t="str">
        <f>IF(ISBLANK(F128),"",VLOOKUP(F128,'Listes des Lots'!$B$4:$G$55,6,FALSE))</f>
        <v>Meublé</v>
      </c>
      <c r="H128" s="127" t="s">
        <v>333</v>
      </c>
      <c r="I128" s="127">
        <v>15000</v>
      </c>
      <c r="J128" s="69">
        <v>45589</v>
      </c>
      <c r="K128" s="69">
        <v>45589</v>
      </c>
      <c r="L128" s="71" t="s">
        <v>90</v>
      </c>
      <c r="M128" s="18" t="str">
        <f>IF(RevenueData[[#This Row],[Commentaires /Notes  ]]="","",RevenueData[[#This Row],[Commentaires /Notes  ]])</f>
        <v/>
      </c>
      <c r="N128" s="37"/>
      <c r="R128" s="60">
        <f>RevenueData[[#This Row],[Fin Période 
(jj/mm/aa) ]]-RevenueData[[#This Row],[Début Période
((jj/mm/aa) ]]+1</f>
        <v>1</v>
      </c>
      <c r="S128" s="60">
        <f t="shared" si="46"/>
        <v>0</v>
      </c>
      <c r="T128" s="60">
        <f t="shared" si="43"/>
        <v>0</v>
      </c>
      <c r="U128" s="60">
        <f t="shared" si="43"/>
        <v>0</v>
      </c>
      <c r="V128" s="60">
        <f t="shared" si="43"/>
        <v>0</v>
      </c>
      <c r="W128" s="60">
        <f t="shared" si="43"/>
        <v>0</v>
      </c>
      <c r="X128" s="60">
        <f t="shared" si="43"/>
        <v>0</v>
      </c>
      <c r="Y128" s="60">
        <f t="shared" si="43"/>
        <v>0</v>
      </c>
      <c r="Z128" s="60">
        <f t="shared" si="43"/>
        <v>0</v>
      </c>
      <c r="AA128" s="60">
        <f t="shared" si="43"/>
        <v>0</v>
      </c>
      <c r="AB128" s="60">
        <f t="shared" si="43"/>
        <v>1</v>
      </c>
      <c r="AC128" s="60">
        <f t="shared" si="43"/>
        <v>0</v>
      </c>
      <c r="AD128" s="60">
        <f t="shared" si="43"/>
        <v>0</v>
      </c>
      <c r="AG128" s="60">
        <f t="shared" si="47"/>
        <v>0</v>
      </c>
      <c r="AH128" s="60">
        <f t="shared" si="44"/>
        <v>0</v>
      </c>
      <c r="AI128" s="60">
        <f t="shared" si="44"/>
        <v>0</v>
      </c>
      <c r="AJ128" s="60">
        <f t="shared" si="44"/>
        <v>0</v>
      </c>
      <c r="AK128" s="60">
        <f t="shared" si="44"/>
        <v>0</v>
      </c>
      <c r="AL128" s="60">
        <f t="shared" si="44"/>
        <v>0</v>
      </c>
      <c r="AM128" s="60">
        <f t="shared" si="44"/>
        <v>0</v>
      </c>
      <c r="AN128" s="60">
        <f t="shared" si="44"/>
        <v>0</v>
      </c>
      <c r="AO128" s="60">
        <f t="shared" si="44"/>
        <v>0</v>
      </c>
      <c r="AP128" s="60">
        <f t="shared" si="44"/>
        <v>0</v>
      </c>
      <c r="AQ128" s="60">
        <f t="shared" si="44"/>
        <v>0</v>
      </c>
      <c r="AR128" s="60">
        <f t="shared" si="44"/>
        <v>0</v>
      </c>
      <c r="AU128" s="60">
        <f t="shared" si="48"/>
        <v>0</v>
      </c>
      <c r="AV128" s="60">
        <f t="shared" si="45"/>
        <v>0</v>
      </c>
      <c r="AW128" s="60">
        <f t="shared" si="45"/>
        <v>0</v>
      </c>
      <c r="AX128" s="60">
        <f t="shared" si="45"/>
        <v>0</v>
      </c>
      <c r="AY128" s="60">
        <f t="shared" si="45"/>
        <v>0</v>
      </c>
      <c r="AZ128" s="60">
        <f t="shared" si="45"/>
        <v>0</v>
      </c>
      <c r="BA128" s="60">
        <f t="shared" si="45"/>
        <v>0</v>
      </c>
      <c r="BB128" s="60">
        <f t="shared" si="45"/>
        <v>0</v>
      </c>
      <c r="BC128" s="60">
        <f t="shared" si="45"/>
        <v>0</v>
      </c>
      <c r="BD128" s="60">
        <f t="shared" si="45"/>
        <v>0</v>
      </c>
      <c r="BE128" s="60">
        <f t="shared" si="45"/>
        <v>0</v>
      </c>
      <c r="BF128" s="60">
        <f t="shared" si="45"/>
        <v>0</v>
      </c>
    </row>
    <row r="129" spans="2:58" s="60" customFormat="1" x14ac:dyDescent="0.25">
      <c r="B129" s="18">
        <f t="shared" si="39"/>
        <v>125</v>
      </c>
      <c r="C129" s="71" t="str">
        <f t="shared" si="38"/>
        <v>241025_Rev_MC_125</v>
      </c>
      <c r="D129" s="68">
        <v>45590</v>
      </c>
      <c r="E129" s="69">
        <v>45589</v>
      </c>
      <c r="F129" s="69" t="s">
        <v>123</v>
      </c>
      <c r="G129" s="69" t="str">
        <f>IF(ISBLANK(F129),"",VLOOKUP(F129,'Listes des Lots'!$B$4:$G$55,6,FALSE))</f>
        <v>Meublé</v>
      </c>
      <c r="H129" s="127" t="s">
        <v>333</v>
      </c>
      <c r="I129" s="127">
        <v>20000</v>
      </c>
      <c r="J129" s="69">
        <v>45589</v>
      </c>
      <c r="K129" s="69">
        <v>45590</v>
      </c>
      <c r="L129" s="71" t="s">
        <v>90</v>
      </c>
      <c r="M129" s="18" t="str">
        <f>IF(RevenueData[[#This Row],[Commentaires /Notes  ]]="","",RevenueData[[#This Row],[Commentaires /Notes  ]])</f>
        <v/>
      </c>
      <c r="N129" s="37"/>
      <c r="R129" s="60">
        <f>RevenueData[[#This Row],[Fin Période 
(jj/mm/aa) ]]-RevenueData[[#This Row],[Début Période
((jj/mm/aa) ]]+1</f>
        <v>2</v>
      </c>
      <c r="S129" s="60">
        <f t="shared" si="46"/>
        <v>0</v>
      </c>
      <c r="T129" s="60">
        <f t="shared" si="43"/>
        <v>0</v>
      </c>
      <c r="U129" s="60">
        <f t="shared" si="43"/>
        <v>0</v>
      </c>
      <c r="V129" s="60">
        <f t="shared" si="43"/>
        <v>0</v>
      </c>
      <c r="W129" s="60">
        <f t="shared" si="43"/>
        <v>0</v>
      </c>
      <c r="X129" s="60">
        <f t="shared" si="43"/>
        <v>0</v>
      </c>
      <c r="Y129" s="60">
        <f t="shared" si="43"/>
        <v>0</v>
      </c>
      <c r="Z129" s="60">
        <f t="shared" si="43"/>
        <v>0</v>
      </c>
      <c r="AA129" s="60">
        <f t="shared" si="43"/>
        <v>0</v>
      </c>
      <c r="AB129" s="60">
        <f t="shared" si="43"/>
        <v>2</v>
      </c>
      <c r="AC129" s="60">
        <f t="shared" si="43"/>
        <v>0</v>
      </c>
      <c r="AD129" s="60">
        <f t="shared" si="43"/>
        <v>0</v>
      </c>
      <c r="AG129" s="60">
        <f t="shared" si="47"/>
        <v>0</v>
      </c>
      <c r="AH129" s="60">
        <f t="shared" si="44"/>
        <v>0</v>
      </c>
      <c r="AI129" s="60">
        <f t="shared" si="44"/>
        <v>0</v>
      </c>
      <c r="AJ129" s="60">
        <f t="shared" si="44"/>
        <v>0</v>
      </c>
      <c r="AK129" s="60">
        <f t="shared" si="44"/>
        <v>0</v>
      </c>
      <c r="AL129" s="60">
        <f t="shared" si="44"/>
        <v>0</v>
      </c>
      <c r="AM129" s="60">
        <f t="shared" si="44"/>
        <v>0</v>
      </c>
      <c r="AN129" s="60">
        <f t="shared" si="44"/>
        <v>0</v>
      </c>
      <c r="AO129" s="60">
        <f t="shared" si="44"/>
        <v>0</v>
      </c>
      <c r="AP129" s="60">
        <f t="shared" si="44"/>
        <v>0</v>
      </c>
      <c r="AQ129" s="60">
        <f t="shared" si="44"/>
        <v>0</v>
      </c>
      <c r="AR129" s="60">
        <f t="shared" si="44"/>
        <v>0</v>
      </c>
      <c r="AU129" s="60">
        <f t="shared" si="48"/>
        <v>0</v>
      </c>
      <c r="AV129" s="60">
        <f t="shared" si="45"/>
        <v>0</v>
      </c>
      <c r="AW129" s="60">
        <f t="shared" si="45"/>
        <v>0</v>
      </c>
      <c r="AX129" s="60">
        <f t="shared" si="45"/>
        <v>0</v>
      </c>
      <c r="AY129" s="60">
        <f t="shared" si="45"/>
        <v>0</v>
      </c>
      <c r="AZ129" s="60">
        <f t="shared" si="45"/>
        <v>0</v>
      </c>
      <c r="BA129" s="60">
        <f t="shared" si="45"/>
        <v>0</v>
      </c>
      <c r="BB129" s="60">
        <f t="shared" si="45"/>
        <v>0</v>
      </c>
      <c r="BC129" s="60">
        <f t="shared" si="45"/>
        <v>0</v>
      </c>
      <c r="BD129" s="60">
        <f t="shared" si="45"/>
        <v>0</v>
      </c>
      <c r="BE129" s="60">
        <f t="shared" si="45"/>
        <v>0</v>
      </c>
      <c r="BF129" s="60">
        <f t="shared" si="45"/>
        <v>0</v>
      </c>
    </row>
    <row r="130" spans="2:58" s="60" customFormat="1" x14ac:dyDescent="0.25">
      <c r="B130" s="18">
        <f t="shared" si="39"/>
        <v>126</v>
      </c>
      <c r="C130" s="71" t="str">
        <f t="shared" si="38"/>
        <v>241028_Rev_MC_126</v>
      </c>
      <c r="D130" s="68">
        <v>45593</v>
      </c>
      <c r="E130" s="69">
        <v>45591</v>
      </c>
      <c r="F130" s="69" t="s">
        <v>120</v>
      </c>
      <c r="G130" s="69" t="str">
        <f>IF(ISBLANK(F130),"",VLOOKUP(F130,'Listes des Lots'!$B$4:$G$55,6,FALSE))</f>
        <v>Meublé</v>
      </c>
      <c r="H130" s="127" t="s">
        <v>333</v>
      </c>
      <c r="I130" s="127">
        <v>15000</v>
      </c>
      <c r="J130" s="69">
        <v>45591</v>
      </c>
      <c r="K130" s="69">
        <v>45591</v>
      </c>
      <c r="L130" s="71" t="s">
        <v>90</v>
      </c>
      <c r="M130" s="18" t="str">
        <f>IF(RevenueData[[#This Row],[Commentaires /Notes  ]]="","",RevenueData[[#This Row],[Commentaires /Notes  ]])</f>
        <v/>
      </c>
      <c r="N130" s="37"/>
      <c r="R130" s="60">
        <f>RevenueData[[#This Row],[Fin Période 
(jj/mm/aa) ]]-RevenueData[[#This Row],[Début Période
((jj/mm/aa) ]]+1</f>
        <v>1</v>
      </c>
      <c r="S130" s="60">
        <f t="shared" si="46"/>
        <v>0</v>
      </c>
      <c r="T130" s="60">
        <f t="shared" si="43"/>
        <v>0</v>
      </c>
      <c r="U130" s="60">
        <f t="shared" si="43"/>
        <v>0</v>
      </c>
      <c r="V130" s="60">
        <f t="shared" si="43"/>
        <v>0</v>
      </c>
      <c r="W130" s="60">
        <f t="shared" si="43"/>
        <v>0</v>
      </c>
      <c r="X130" s="60">
        <f t="shared" si="43"/>
        <v>0</v>
      </c>
      <c r="Y130" s="60">
        <f t="shared" si="43"/>
        <v>0</v>
      </c>
      <c r="Z130" s="60">
        <f t="shared" si="43"/>
        <v>0</v>
      </c>
      <c r="AA130" s="60">
        <f t="shared" si="43"/>
        <v>0</v>
      </c>
      <c r="AB130" s="60">
        <f t="shared" si="43"/>
        <v>1</v>
      </c>
      <c r="AC130" s="60">
        <f t="shared" si="43"/>
        <v>0</v>
      </c>
      <c r="AD130" s="60">
        <f t="shared" si="43"/>
        <v>0</v>
      </c>
      <c r="AG130" s="60">
        <f t="shared" si="47"/>
        <v>0</v>
      </c>
      <c r="AH130" s="60">
        <f t="shared" si="44"/>
        <v>0</v>
      </c>
      <c r="AI130" s="60">
        <f t="shared" si="44"/>
        <v>0</v>
      </c>
      <c r="AJ130" s="60">
        <f t="shared" si="44"/>
        <v>0</v>
      </c>
      <c r="AK130" s="60">
        <f t="shared" si="44"/>
        <v>0</v>
      </c>
      <c r="AL130" s="60">
        <f t="shared" si="44"/>
        <v>0</v>
      </c>
      <c r="AM130" s="60">
        <f t="shared" si="44"/>
        <v>0</v>
      </c>
      <c r="AN130" s="60">
        <f t="shared" si="44"/>
        <v>0</v>
      </c>
      <c r="AO130" s="60">
        <f t="shared" si="44"/>
        <v>0</v>
      </c>
      <c r="AP130" s="60">
        <f t="shared" si="44"/>
        <v>0</v>
      </c>
      <c r="AQ130" s="60">
        <f t="shared" si="44"/>
        <v>0</v>
      </c>
      <c r="AR130" s="60">
        <f t="shared" si="44"/>
        <v>0</v>
      </c>
      <c r="AU130" s="60">
        <f t="shared" si="48"/>
        <v>0</v>
      </c>
      <c r="AV130" s="60">
        <f t="shared" si="45"/>
        <v>0</v>
      </c>
      <c r="AW130" s="60">
        <f t="shared" si="45"/>
        <v>0</v>
      </c>
      <c r="AX130" s="60">
        <f t="shared" si="45"/>
        <v>0</v>
      </c>
      <c r="AY130" s="60">
        <f t="shared" si="45"/>
        <v>0</v>
      </c>
      <c r="AZ130" s="60">
        <f t="shared" si="45"/>
        <v>0</v>
      </c>
      <c r="BA130" s="60">
        <f t="shared" si="45"/>
        <v>0</v>
      </c>
      <c r="BB130" s="60">
        <f t="shared" si="45"/>
        <v>0</v>
      </c>
      <c r="BC130" s="60">
        <f t="shared" si="45"/>
        <v>0</v>
      </c>
      <c r="BD130" s="60">
        <f t="shared" si="45"/>
        <v>0</v>
      </c>
      <c r="BE130" s="60">
        <f t="shared" si="45"/>
        <v>0</v>
      </c>
      <c r="BF130" s="60">
        <f t="shared" si="45"/>
        <v>0</v>
      </c>
    </row>
    <row r="131" spans="2:58" s="60" customFormat="1" x14ac:dyDescent="0.25">
      <c r="B131" s="18">
        <f t="shared" si="39"/>
        <v>127</v>
      </c>
      <c r="C131" s="71" t="str">
        <f t="shared" si="38"/>
        <v>241028_Rev_MC_127</v>
      </c>
      <c r="D131" s="68">
        <v>45593</v>
      </c>
      <c r="E131" s="69">
        <v>45591</v>
      </c>
      <c r="F131" s="69" t="s">
        <v>116</v>
      </c>
      <c r="G131" s="69" t="str">
        <f>IF(ISBLANK(F131),"",VLOOKUP(F131,'Listes des Lots'!$B$4:$G$55,6,FALSE))</f>
        <v>Meublé</v>
      </c>
      <c r="H131" s="127" t="s">
        <v>333</v>
      </c>
      <c r="I131" s="127">
        <v>25000</v>
      </c>
      <c r="J131" s="69">
        <v>45591</v>
      </c>
      <c r="K131" s="69">
        <v>45592</v>
      </c>
      <c r="L131" s="71" t="s">
        <v>90</v>
      </c>
      <c r="M131" s="18" t="str">
        <f>IF(RevenueData[[#This Row],[Commentaires /Notes  ]]="","",RevenueData[[#This Row],[Commentaires /Notes  ]])</f>
        <v/>
      </c>
      <c r="N131" s="37"/>
      <c r="R131" s="60">
        <f>RevenueData[[#This Row],[Fin Période 
(jj/mm/aa) ]]-RevenueData[[#This Row],[Début Période
((jj/mm/aa) ]]+1</f>
        <v>2</v>
      </c>
      <c r="S131" s="60">
        <f t="shared" si="46"/>
        <v>0</v>
      </c>
      <c r="T131" s="60">
        <f t="shared" si="43"/>
        <v>0</v>
      </c>
      <c r="U131" s="60">
        <f t="shared" si="43"/>
        <v>0</v>
      </c>
      <c r="V131" s="60">
        <f t="shared" si="43"/>
        <v>0</v>
      </c>
      <c r="W131" s="60">
        <f t="shared" si="43"/>
        <v>0</v>
      </c>
      <c r="X131" s="60">
        <f t="shared" si="43"/>
        <v>0</v>
      </c>
      <c r="Y131" s="60">
        <f t="shared" si="43"/>
        <v>0</v>
      </c>
      <c r="Z131" s="60">
        <f t="shared" si="43"/>
        <v>0</v>
      </c>
      <c r="AA131" s="60">
        <f t="shared" si="43"/>
        <v>0</v>
      </c>
      <c r="AB131" s="60">
        <f t="shared" ref="T131:AD154" si="49">_xlfn.LET(_xlpm.start_date, $J131,_xlpm.end_date, $K131,_xlpm.month_start, AB$4,_xlpm.month_end, EOMONTH(AB$4,0),_xlpm.overlap_start, MAX(_xlpm.start_date, _xlpm.month_start),_xlpm.overlap_end, MIN(_xlpm.end_date, _xlpm.month_end),_xlpm.days, MAX(0, _xlpm.overlap_end - _xlpm.overlap_start + 1),_xlpm.days)</f>
        <v>2</v>
      </c>
      <c r="AC131" s="60">
        <f t="shared" si="49"/>
        <v>0</v>
      </c>
      <c r="AD131" s="60">
        <f t="shared" si="49"/>
        <v>0</v>
      </c>
      <c r="AG131" s="60">
        <f t="shared" si="47"/>
        <v>0</v>
      </c>
      <c r="AH131" s="60">
        <f t="shared" si="44"/>
        <v>0</v>
      </c>
      <c r="AI131" s="60">
        <f t="shared" si="44"/>
        <v>0</v>
      </c>
      <c r="AJ131" s="60">
        <f t="shared" si="44"/>
        <v>0</v>
      </c>
      <c r="AK131" s="60">
        <f t="shared" si="44"/>
        <v>0</v>
      </c>
      <c r="AL131" s="60">
        <f t="shared" si="44"/>
        <v>0</v>
      </c>
      <c r="AM131" s="60">
        <f t="shared" si="44"/>
        <v>0</v>
      </c>
      <c r="AN131" s="60">
        <f t="shared" si="44"/>
        <v>0</v>
      </c>
      <c r="AO131" s="60">
        <f t="shared" si="44"/>
        <v>0</v>
      </c>
      <c r="AP131" s="60">
        <f t="shared" ref="AH131:AR154" si="50">_xlfn.LET(_xlpm.start_date, $J131,_xlpm.end_date, $K131,_xlpm.month_start, AP$4,_xlpm.month_end, EOMONTH(AP$4,0),_xlpm.overlap_start, MAX(_xlpm.start_date, _xlpm.month_start),_xlpm.overlap_end, MIN(_xlpm.end_date, _xlpm.month_end),_xlpm.days, MAX(0, _xlpm.overlap_end - _xlpm.overlap_start + 1),_xlpm.days)</f>
        <v>0</v>
      </c>
      <c r="AQ131" s="60">
        <f t="shared" si="50"/>
        <v>0</v>
      </c>
      <c r="AR131" s="60">
        <f t="shared" si="50"/>
        <v>0</v>
      </c>
      <c r="AU131" s="60">
        <f t="shared" si="48"/>
        <v>0</v>
      </c>
      <c r="AV131" s="60">
        <f t="shared" si="45"/>
        <v>0</v>
      </c>
      <c r="AW131" s="60">
        <f t="shared" si="45"/>
        <v>0</v>
      </c>
      <c r="AX131" s="60">
        <f t="shared" si="45"/>
        <v>0</v>
      </c>
      <c r="AY131" s="60">
        <f t="shared" si="45"/>
        <v>0</v>
      </c>
      <c r="AZ131" s="60">
        <f t="shared" si="45"/>
        <v>0</v>
      </c>
      <c r="BA131" s="60">
        <f t="shared" si="45"/>
        <v>0</v>
      </c>
      <c r="BB131" s="60">
        <f t="shared" si="45"/>
        <v>0</v>
      </c>
      <c r="BC131" s="60">
        <f t="shared" si="45"/>
        <v>0</v>
      </c>
      <c r="BD131" s="60">
        <f t="shared" ref="AV131:BF154" si="51">_xlfn.LET(_xlpm.start_date, $J131,_xlpm.end_date, $K131,_xlpm.month_start, BD$4,_xlpm.month_end, EOMONTH(BD$4,0),_xlpm.overlap_start, MAX(_xlpm.start_date, _xlpm.month_start),_xlpm.overlap_end, MIN(_xlpm.end_date, _xlpm.month_end),_xlpm.days, MAX(0, _xlpm.overlap_end - _xlpm.overlap_start + 1),_xlpm.days)</f>
        <v>0</v>
      </c>
      <c r="BE131" s="60">
        <f t="shared" si="51"/>
        <v>0</v>
      </c>
      <c r="BF131" s="60">
        <f t="shared" si="51"/>
        <v>0</v>
      </c>
    </row>
    <row r="132" spans="2:58" s="60" customFormat="1" x14ac:dyDescent="0.25">
      <c r="B132" s="18">
        <f t="shared" si="39"/>
        <v>128</v>
      </c>
      <c r="C132" s="71" t="str">
        <f t="shared" si="38"/>
        <v>241029_Rev_MC_128</v>
      </c>
      <c r="D132" s="68">
        <v>45594</v>
      </c>
      <c r="E132" s="69">
        <v>45594</v>
      </c>
      <c r="F132" s="69" t="s">
        <v>123</v>
      </c>
      <c r="G132" s="69" t="str">
        <f>IF(ISBLANK(F132),"",VLOOKUP(F132,'Listes des Lots'!$B$4:$G$55,6,FALSE))</f>
        <v>Meublé</v>
      </c>
      <c r="H132" s="127" t="s">
        <v>333</v>
      </c>
      <c r="I132" s="127">
        <v>15000</v>
      </c>
      <c r="J132" s="69">
        <v>45594</v>
      </c>
      <c r="K132" s="69">
        <v>45594</v>
      </c>
      <c r="L132" s="71" t="s">
        <v>90</v>
      </c>
      <c r="M132" s="18" t="str">
        <f>IF(RevenueData[[#This Row],[Commentaires /Notes  ]]="","",RevenueData[[#This Row],[Commentaires /Notes  ]])</f>
        <v/>
      </c>
      <c r="N132" s="37"/>
      <c r="R132" s="60">
        <f>RevenueData[[#This Row],[Fin Période 
(jj/mm/aa) ]]-RevenueData[[#This Row],[Début Période
((jj/mm/aa) ]]+1</f>
        <v>1</v>
      </c>
      <c r="S132" s="60">
        <f t="shared" si="46"/>
        <v>0</v>
      </c>
      <c r="T132" s="60">
        <f t="shared" si="49"/>
        <v>0</v>
      </c>
      <c r="U132" s="60">
        <f t="shared" si="49"/>
        <v>0</v>
      </c>
      <c r="V132" s="60">
        <f t="shared" si="49"/>
        <v>0</v>
      </c>
      <c r="W132" s="60">
        <f t="shared" si="49"/>
        <v>0</v>
      </c>
      <c r="X132" s="60">
        <f t="shared" si="49"/>
        <v>0</v>
      </c>
      <c r="Y132" s="60">
        <f t="shared" si="49"/>
        <v>0</v>
      </c>
      <c r="Z132" s="60">
        <f t="shared" si="49"/>
        <v>0</v>
      </c>
      <c r="AA132" s="60">
        <f t="shared" si="49"/>
        <v>0</v>
      </c>
      <c r="AB132" s="60">
        <f t="shared" si="49"/>
        <v>1</v>
      </c>
      <c r="AC132" s="60">
        <f t="shared" si="49"/>
        <v>0</v>
      </c>
      <c r="AD132" s="60">
        <f t="shared" si="49"/>
        <v>0</v>
      </c>
      <c r="AG132" s="60">
        <f t="shared" si="47"/>
        <v>0</v>
      </c>
      <c r="AH132" s="60">
        <f t="shared" si="50"/>
        <v>0</v>
      </c>
      <c r="AI132" s="60">
        <f t="shared" si="50"/>
        <v>0</v>
      </c>
      <c r="AJ132" s="60">
        <f t="shared" si="50"/>
        <v>0</v>
      </c>
      <c r="AK132" s="60">
        <f t="shared" si="50"/>
        <v>0</v>
      </c>
      <c r="AL132" s="60">
        <f t="shared" si="50"/>
        <v>0</v>
      </c>
      <c r="AM132" s="60">
        <f t="shared" si="50"/>
        <v>0</v>
      </c>
      <c r="AN132" s="60">
        <f t="shared" si="50"/>
        <v>0</v>
      </c>
      <c r="AO132" s="60">
        <f t="shared" si="50"/>
        <v>0</v>
      </c>
      <c r="AP132" s="60">
        <f t="shared" si="50"/>
        <v>0</v>
      </c>
      <c r="AQ132" s="60">
        <f t="shared" si="50"/>
        <v>0</v>
      </c>
      <c r="AR132" s="60">
        <f t="shared" si="50"/>
        <v>0</v>
      </c>
      <c r="AU132" s="60">
        <f t="shared" si="48"/>
        <v>0</v>
      </c>
      <c r="AV132" s="60">
        <f t="shared" si="51"/>
        <v>0</v>
      </c>
      <c r="AW132" s="60">
        <f t="shared" si="51"/>
        <v>0</v>
      </c>
      <c r="AX132" s="60">
        <f t="shared" si="51"/>
        <v>0</v>
      </c>
      <c r="AY132" s="60">
        <f t="shared" si="51"/>
        <v>0</v>
      </c>
      <c r="AZ132" s="60">
        <f t="shared" si="51"/>
        <v>0</v>
      </c>
      <c r="BA132" s="60">
        <f t="shared" si="51"/>
        <v>0</v>
      </c>
      <c r="BB132" s="60">
        <f t="shared" si="51"/>
        <v>0</v>
      </c>
      <c r="BC132" s="60">
        <f t="shared" si="51"/>
        <v>0</v>
      </c>
      <c r="BD132" s="60">
        <f t="shared" si="51"/>
        <v>0</v>
      </c>
      <c r="BE132" s="60">
        <f t="shared" si="51"/>
        <v>0</v>
      </c>
      <c r="BF132" s="60">
        <f t="shared" si="51"/>
        <v>0</v>
      </c>
    </row>
    <row r="133" spans="2:58" s="60" customFormat="1" x14ac:dyDescent="0.25">
      <c r="B133" s="18">
        <f t="shared" si="39"/>
        <v>129</v>
      </c>
      <c r="C133" s="71" t="str">
        <f t="shared" ref="C133:C196" si="52">IF(OR(D133="", E133="", F133="", I133="", J133="", K133="", L133=""), "", TEXT(RIGHT(YEAR(D133), 2), "00") &amp; TEXT(MONTH(D133), "00") &amp; TEXT(DAY(D133), "00") &amp; "_Rev_MC_" &amp; TEXT(B133, "0"))</f>
        <v>241104_Rev_MC_129</v>
      </c>
      <c r="D133" s="68">
        <v>45600</v>
      </c>
      <c r="E133" s="69">
        <v>45596</v>
      </c>
      <c r="F133" s="69" t="s">
        <v>125</v>
      </c>
      <c r="G133" s="69" t="str">
        <f>IF(ISBLANK(F133),"",VLOOKUP(F133,'Listes des Lots'!$B$4:$G$55,6,FALSE))</f>
        <v>Meublé</v>
      </c>
      <c r="H133" s="127" t="s">
        <v>333</v>
      </c>
      <c r="I133" s="127">
        <v>15000</v>
      </c>
      <c r="J133" s="69">
        <v>45596</v>
      </c>
      <c r="K133" s="69">
        <v>45596</v>
      </c>
      <c r="L133" s="71" t="s">
        <v>90</v>
      </c>
      <c r="M133" s="18" t="str">
        <f>IF(RevenueData[[#This Row],[Commentaires /Notes  ]]="","",RevenueData[[#This Row],[Commentaires /Notes  ]])</f>
        <v/>
      </c>
      <c r="N133" s="37"/>
      <c r="R133" s="60">
        <f>RevenueData[[#This Row],[Fin Période 
(jj/mm/aa) ]]-RevenueData[[#This Row],[Début Période
((jj/mm/aa) ]]+1</f>
        <v>1</v>
      </c>
      <c r="S133" s="60">
        <f t="shared" si="46"/>
        <v>0</v>
      </c>
      <c r="T133" s="60">
        <f t="shared" si="49"/>
        <v>0</v>
      </c>
      <c r="U133" s="60">
        <f t="shared" si="49"/>
        <v>0</v>
      </c>
      <c r="V133" s="60">
        <f t="shared" si="49"/>
        <v>0</v>
      </c>
      <c r="W133" s="60">
        <f t="shared" si="49"/>
        <v>0</v>
      </c>
      <c r="X133" s="60">
        <f t="shared" si="49"/>
        <v>0</v>
      </c>
      <c r="Y133" s="60">
        <f t="shared" si="49"/>
        <v>0</v>
      </c>
      <c r="Z133" s="60">
        <f t="shared" si="49"/>
        <v>0</v>
      </c>
      <c r="AA133" s="60">
        <f t="shared" si="49"/>
        <v>0</v>
      </c>
      <c r="AB133" s="60">
        <f t="shared" si="49"/>
        <v>1</v>
      </c>
      <c r="AC133" s="60">
        <f t="shared" si="49"/>
        <v>0</v>
      </c>
      <c r="AD133" s="60">
        <f t="shared" si="49"/>
        <v>0</v>
      </c>
      <c r="AG133" s="60">
        <f t="shared" si="47"/>
        <v>0</v>
      </c>
      <c r="AH133" s="60">
        <f t="shared" si="50"/>
        <v>0</v>
      </c>
      <c r="AI133" s="60">
        <f t="shared" si="50"/>
        <v>0</v>
      </c>
      <c r="AJ133" s="60">
        <f t="shared" si="50"/>
        <v>0</v>
      </c>
      <c r="AK133" s="60">
        <f t="shared" si="50"/>
        <v>0</v>
      </c>
      <c r="AL133" s="60">
        <f t="shared" si="50"/>
        <v>0</v>
      </c>
      <c r="AM133" s="60">
        <f t="shared" si="50"/>
        <v>0</v>
      </c>
      <c r="AN133" s="60">
        <f t="shared" si="50"/>
        <v>0</v>
      </c>
      <c r="AO133" s="60">
        <f t="shared" si="50"/>
        <v>0</v>
      </c>
      <c r="AP133" s="60">
        <f t="shared" si="50"/>
        <v>0</v>
      </c>
      <c r="AQ133" s="60">
        <f t="shared" si="50"/>
        <v>0</v>
      </c>
      <c r="AR133" s="60">
        <f t="shared" si="50"/>
        <v>0</v>
      </c>
      <c r="AU133" s="60">
        <f t="shared" si="48"/>
        <v>0</v>
      </c>
      <c r="AV133" s="60">
        <f t="shared" si="51"/>
        <v>0</v>
      </c>
      <c r="AW133" s="60">
        <f t="shared" si="51"/>
        <v>0</v>
      </c>
      <c r="AX133" s="60">
        <f t="shared" si="51"/>
        <v>0</v>
      </c>
      <c r="AY133" s="60">
        <f t="shared" si="51"/>
        <v>0</v>
      </c>
      <c r="AZ133" s="60">
        <f t="shared" si="51"/>
        <v>0</v>
      </c>
      <c r="BA133" s="60">
        <f t="shared" si="51"/>
        <v>0</v>
      </c>
      <c r="BB133" s="60">
        <f t="shared" si="51"/>
        <v>0</v>
      </c>
      <c r="BC133" s="60">
        <f t="shared" si="51"/>
        <v>0</v>
      </c>
      <c r="BD133" s="60">
        <f t="shared" si="51"/>
        <v>0</v>
      </c>
      <c r="BE133" s="60">
        <f t="shared" si="51"/>
        <v>0</v>
      </c>
      <c r="BF133" s="60">
        <f t="shared" si="51"/>
        <v>0</v>
      </c>
    </row>
    <row r="134" spans="2:58" s="60" customFormat="1" x14ac:dyDescent="0.25">
      <c r="B134" s="18">
        <f t="shared" si="39"/>
        <v>130</v>
      </c>
      <c r="C134" s="71" t="str">
        <f t="shared" si="52"/>
        <v>241104_Rev_MC_130</v>
      </c>
      <c r="D134" s="68">
        <v>45600</v>
      </c>
      <c r="E134" s="69">
        <v>45596</v>
      </c>
      <c r="F134" s="69" t="s">
        <v>123</v>
      </c>
      <c r="G134" s="69" t="str">
        <f>IF(ISBLANK(F134),"",VLOOKUP(F134,'Listes des Lots'!$B$4:$G$55,6,FALSE))</f>
        <v>Meublé</v>
      </c>
      <c r="H134" s="127" t="s">
        <v>333</v>
      </c>
      <c r="I134" s="127">
        <v>15000</v>
      </c>
      <c r="J134" s="69">
        <v>45596</v>
      </c>
      <c r="K134" s="69">
        <v>45596</v>
      </c>
      <c r="L134" s="71" t="s">
        <v>90</v>
      </c>
      <c r="M134" s="18" t="str">
        <f>IF(RevenueData[[#This Row],[Commentaires /Notes  ]]="","",RevenueData[[#This Row],[Commentaires /Notes  ]])</f>
        <v/>
      </c>
      <c r="N134" s="37"/>
      <c r="R134" s="60">
        <f>RevenueData[[#This Row],[Fin Période 
(jj/mm/aa) ]]-RevenueData[[#This Row],[Début Période
((jj/mm/aa) ]]+1</f>
        <v>1</v>
      </c>
      <c r="S134" s="60">
        <f t="shared" si="46"/>
        <v>0</v>
      </c>
      <c r="T134" s="60">
        <f t="shared" si="49"/>
        <v>0</v>
      </c>
      <c r="U134" s="60">
        <f t="shared" si="49"/>
        <v>0</v>
      </c>
      <c r="V134" s="60">
        <f t="shared" si="49"/>
        <v>0</v>
      </c>
      <c r="W134" s="60">
        <f t="shared" si="49"/>
        <v>0</v>
      </c>
      <c r="X134" s="60">
        <f t="shared" si="49"/>
        <v>0</v>
      </c>
      <c r="Y134" s="60">
        <f t="shared" si="49"/>
        <v>0</v>
      </c>
      <c r="Z134" s="60">
        <f t="shared" si="49"/>
        <v>0</v>
      </c>
      <c r="AA134" s="60">
        <f t="shared" si="49"/>
        <v>0</v>
      </c>
      <c r="AB134" s="60">
        <f t="shared" si="49"/>
        <v>1</v>
      </c>
      <c r="AC134" s="60">
        <f t="shared" si="49"/>
        <v>0</v>
      </c>
      <c r="AD134" s="60">
        <f t="shared" si="49"/>
        <v>0</v>
      </c>
      <c r="AG134" s="60">
        <f t="shared" si="47"/>
        <v>0</v>
      </c>
      <c r="AH134" s="60">
        <f t="shared" si="50"/>
        <v>0</v>
      </c>
      <c r="AI134" s="60">
        <f t="shared" si="50"/>
        <v>0</v>
      </c>
      <c r="AJ134" s="60">
        <f t="shared" si="50"/>
        <v>0</v>
      </c>
      <c r="AK134" s="60">
        <f t="shared" si="50"/>
        <v>0</v>
      </c>
      <c r="AL134" s="60">
        <f t="shared" si="50"/>
        <v>0</v>
      </c>
      <c r="AM134" s="60">
        <f t="shared" si="50"/>
        <v>0</v>
      </c>
      <c r="AN134" s="60">
        <f t="shared" si="50"/>
        <v>0</v>
      </c>
      <c r="AO134" s="60">
        <f t="shared" si="50"/>
        <v>0</v>
      </c>
      <c r="AP134" s="60">
        <f t="shared" si="50"/>
        <v>0</v>
      </c>
      <c r="AQ134" s="60">
        <f t="shared" si="50"/>
        <v>0</v>
      </c>
      <c r="AR134" s="60">
        <f t="shared" si="50"/>
        <v>0</v>
      </c>
      <c r="AU134" s="60">
        <f t="shared" si="48"/>
        <v>0</v>
      </c>
      <c r="AV134" s="60">
        <f t="shared" si="51"/>
        <v>0</v>
      </c>
      <c r="AW134" s="60">
        <f t="shared" si="51"/>
        <v>0</v>
      </c>
      <c r="AX134" s="60">
        <f t="shared" si="51"/>
        <v>0</v>
      </c>
      <c r="AY134" s="60">
        <f t="shared" si="51"/>
        <v>0</v>
      </c>
      <c r="AZ134" s="60">
        <f t="shared" si="51"/>
        <v>0</v>
      </c>
      <c r="BA134" s="60">
        <f t="shared" si="51"/>
        <v>0</v>
      </c>
      <c r="BB134" s="60">
        <f t="shared" si="51"/>
        <v>0</v>
      </c>
      <c r="BC134" s="60">
        <f t="shared" si="51"/>
        <v>0</v>
      </c>
      <c r="BD134" s="60">
        <f t="shared" si="51"/>
        <v>0</v>
      </c>
      <c r="BE134" s="60">
        <f t="shared" si="51"/>
        <v>0</v>
      </c>
      <c r="BF134" s="60">
        <f t="shared" si="51"/>
        <v>0</v>
      </c>
    </row>
    <row r="135" spans="2:58" s="60" customFormat="1" x14ac:dyDescent="0.25">
      <c r="B135" s="18">
        <f t="shared" ref="B135:B198" si="53">B134+1</f>
        <v>131</v>
      </c>
      <c r="C135" s="71" t="str">
        <f t="shared" si="52"/>
        <v>241104_Rev_MC_131</v>
      </c>
      <c r="D135" s="68">
        <v>45600</v>
      </c>
      <c r="E135" s="69">
        <v>45596</v>
      </c>
      <c r="F135" s="69" t="s">
        <v>122</v>
      </c>
      <c r="G135" s="69" t="str">
        <f>IF(ISBLANK(F135),"",VLOOKUP(F135,'Listes des Lots'!$B$4:$G$55,6,FALSE))</f>
        <v>Meublé</v>
      </c>
      <c r="H135" s="127" t="s">
        <v>333</v>
      </c>
      <c r="I135" s="127">
        <v>20000</v>
      </c>
      <c r="J135" s="69">
        <v>45596</v>
      </c>
      <c r="K135" s="69">
        <v>45597</v>
      </c>
      <c r="L135" s="71" t="s">
        <v>90</v>
      </c>
      <c r="M135" s="18" t="str">
        <f>IF(RevenueData[[#This Row],[Commentaires /Notes  ]]="","",RevenueData[[#This Row],[Commentaires /Notes  ]])</f>
        <v/>
      </c>
      <c r="N135" s="37"/>
      <c r="R135" s="60">
        <f>RevenueData[[#This Row],[Fin Période 
(jj/mm/aa) ]]-RevenueData[[#This Row],[Début Période
((jj/mm/aa) ]]+1</f>
        <v>2</v>
      </c>
      <c r="S135" s="60">
        <f t="shared" si="46"/>
        <v>0</v>
      </c>
      <c r="T135" s="60">
        <f t="shared" si="49"/>
        <v>0</v>
      </c>
      <c r="U135" s="60">
        <f t="shared" si="49"/>
        <v>0</v>
      </c>
      <c r="V135" s="60">
        <f t="shared" si="49"/>
        <v>0</v>
      </c>
      <c r="W135" s="60">
        <f t="shared" si="49"/>
        <v>0</v>
      </c>
      <c r="X135" s="60">
        <f t="shared" si="49"/>
        <v>0</v>
      </c>
      <c r="Y135" s="60">
        <f t="shared" si="49"/>
        <v>0</v>
      </c>
      <c r="Z135" s="60">
        <f t="shared" si="49"/>
        <v>0</v>
      </c>
      <c r="AA135" s="60">
        <f t="shared" si="49"/>
        <v>0</v>
      </c>
      <c r="AB135" s="60">
        <f t="shared" si="49"/>
        <v>1</v>
      </c>
      <c r="AC135" s="60">
        <f t="shared" si="49"/>
        <v>1</v>
      </c>
      <c r="AD135" s="60">
        <f t="shared" si="49"/>
        <v>0</v>
      </c>
      <c r="AG135" s="60">
        <f t="shared" si="47"/>
        <v>0</v>
      </c>
      <c r="AH135" s="60">
        <f t="shared" si="50"/>
        <v>0</v>
      </c>
      <c r="AI135" s="60">
        <f t="shared" si="50"/>
        <v>0</v>
      </c>
      <c r="AJ135" s="60">
        <f t="shared" si="50"/>
        <v>0</v>
      </c>
      <c r="AK135" s="60">
        <f t="shared" si="50"/>
        <v>0</v>
      </c>
      <c r="AL135" s="60">
        <f t="shared" si="50"/>
        <v>0</v>
      </c>
      <c r="AM135" s="60">
        <f t="shared" si="50"/>
        <v>0</v>
      </c>
      <c r="AN135" s="60">
        <f t="shared" si="50"/>
        <v>0</v>
      </c>
      <c r="AO135" s="60">
        <f t="shared" si="50"/>
        <v>0</v>
      </c>
      <c r="AP135" s="60">
        <f t="shared" si="50"/>
        <v>0</v>
      </c>
      <c r="AQ135" s="60">
        <f t="shared" si="50"/>
        <v>0</v>
      </c>
      <c r="AR135" s="60">
        <f t="shared" si="50"/>
        <v>0</v>
      </c>
      <c r="AU135" s="60">
        <f t="shared" si="48"/>
        <v>0</v>
      </c>
      <c r="AV135" s="60">
        <f t="shared" si="51"/>
        <v>0</v>
      </c>
      <c r="AW135" s="60">
        <f t="shared" si="51"/>
        <v>0</v>
      </c>
      <c r="AX135" s="60">
        <f t="shared" si="51"/>
        <v>0</v>
      </c>
      <c r="AY135" s="60">
        <f t="shared" si="51"/>
        <v>0</v>
      </c>
      <c r="AZ135" s="60">
        <f t="shared" si="51"/>
        <v>0</v>
      </c>
      <c r="BA135" s="60">
        <f t="shared" si="51"/>
        <v>0</v>
      </c>
      <c r="BB135" s="60">
        <f t="shared" si="51"/>
        <v>0</v>
      </c>
      <c r="BC135" s="60">
        <f t="shared" si="51"/>
        <v>0</v>
      </c>
      <c r="BD135" s="60">
        <f t="shared" si="51"/>
        <v>0</v>
      </c>
      <c r="BE135" s="60">
        <f t="shared" si="51"/>
        <v>0</v>
      </c>
      <c r="BF135" s="60">
        <f t="shared" si="51"/>
        <v>0</v>
      </c>
    </row>
    <row r="136" spans="2:58" s="60" customFormat="1" x14ac:dyDescent="0.25">
      <c r="B136" s="18">
        <f t="shared" si="53"/>
        <v>132</v>
      </c>
      <c r="C136" s="71" t="str">
        <f t="shared" si="52"/>
        <v>241104_Rev_MC_132</v>
      </c>
      <c r="D136" s="68">
        <v>45600</v>
      </c>
      <c r="E136" s="69">
        <v>45596</v>
      </c>
      <c r="F136" s="69" t="s">
        <v>120</v>
      </c>
      <c r="G136" s="69" t="str">
        <f>IF(ISBLANK(F136),"",VLOOKUP(F136,'Listes des Lots'!$B$4:$G$55,6,FALSE))</f>
        <v>Meublé</v>
      </c>
      <c r="H136" s="127" t="s">
        <v>333</v>
      </c>
      <c r="I136" s="127">
        <v>20000</v>
      </c>
      <c r="J136" s="69">
        <v>45596</v>
      </c>
      <c r="K136" s="69">
        <v>45597</v>
      </c>
      <c r="L136" s="71" t="s">
        <v>90</v>
      </c>
      <c r="M136" s="18" t="str">
        <f>IF(RevenueData[[#This Row],[Commentaires /Notes  ]]="","",RevenueData[[#This Row],[Commentaires /Notes  ]])</f>
        <v/>
      </c>
      <c r="N136" s="37"/>
      <c r="R136" s="60">
        <f>RevenueData[[#This Row],[Fin Période 
(jj/mm/aa) ]]-RevenueData[[#This Row],[Début Période
((jj/mm/aa) ]]+1</f>
        <v>2</v>
      </c>
      <c r="S136" s="60">
        <f t="shared" si="46"/>
        <v>0</v>
      </c>
      <c r="T136" s="60">
        <f t="shared" si="49"/>
        <v>0</v>
      </c>
      <c r="U136" s="60">
        <f t="shared" si="49"/>
        <v>0</v>
      </c>
      <c r="V136" s="60">
        <f t="shared" si="49"/>
        <v>0</v>
      </c>
      <c r="W136" s="60">
        <f t="shared" si="49"/>
        <v>0</v>
      </c>
      <c r="X136" s="60">
        <f t="shared" si="49"/>
        <v>0</v>
      </c>
      <c r="Y136" s="60">
        <f t="shared" si="49"/>
        <v>0</v>
      </c>
      <c r="Z136" s="60">
        <f t="shared" si="49"/>
        <v>0</v>
      </c>
      <c r="AA136" s="60">
        <f t="shared" si="49"/>
        <v>0</v>
      </c>
      <c r="AB136" s="60">
        <f t="shared" si="49"/>
        <v>1</v>
      </c>
      <c r="AC136" s="60">
        <f t="shared" si="49"/>
        <v>1</v>
      </c>
      <c r="AD136" s="60">
        <f t="shared" si="49"/>
        <v>0</v>
      </c>
      <c r="AG136" s="60">
        <f t="shared" si="47"/>
        <v>0</v>
      </c>
      <c r="AH136" s="60">
        <f t="shared" si="50"/>
        <v>0</v>
      </c>
      <c r="AI136" s="60">
        <f t="shared" si="50"/>
        <v>0</v>
      </c>
      <c r="AJ136" s="60">
        <f t="shared" si="50"/>
        <v>0</v>
      </c>
      <c r="AK136" s="60">
        <f t="shared" si="50"/>
        <v>0</v>
      </c>
      <c r="AL136" s="60">
        <f t="shared" si="50"/>
        <v>0</v>
      </c>
      <c r="AM136" s="60">
        <f t="shared" si="50"/>
        <v>0</v>
      </c>
      <c r="AN136" s="60">
        <f t="shared" si="50"/>
        <v>0</v>
      </c>
      <c r="AO136" s="60">
        <f t="shared" si="50"/>
        <v>0</v>
      </c>
      <c r="AP136" s="60">
        <f t="shared" si="50"/>
        <v>0</v>
      </c>
      <c r="AQ136" s="60">
        <f t="shared" si="50"/>
        <v>0</v>
      </c>
      <c r="AR136" s="60">
        <f t="shared" si="50"/>
        <v>0</v>
      </c>
      <c r="AU136" s="60">
        <f t="shared" si="48"/>
        <v>0</v>
      </c>
      <c r="AV136" s="60">
        <f t="shared" si="51"/>
        <v>0</v>
      </c>
      <c r="AW136" s="60">
        <f t="shared" si="51"/>
        <v>0</v>
      </c>
      <c r="AX136" s="60">
        <f t="shared" si="51"/>
        <v>0</v>
      </c>
      <c r="AY136" s="60">
        <f t="shared" si="51"/>
        <v>0</v>
      </c>
      <c r="AZ136" s="60">
        <f t="shared" si="51"/>
        <v>0</v>
      </c>
      <c r="BA136" s="60">
        <f t="shared" si="51"/>
        <v>0</v>
      </c>
      <c r="BB136" s="60">
        <f t="shared" si="51"/>
        <v>0</v>
      </c>
      <c r="BC136" s="60">
        <f t="shared" si="51"/>
        <v>0</v>
      </c>
      <c r="BD136" s="60">
        <f t="shared" si="51"/>
        <v>0</v>
      </c>
      <c r="BE136" s="60">
        <f t="shared" si="51"/>
        <v>0</v>
      </c>
      <c r="BF136" s="60">
        <f t="shared" si="51"/>
        <v>0</v>
      </c>
    </row>
    <row r="137" spans="2:58" s="60" customFormat="1" x14ac:dyDescent="0.25">
      <c r="B137" s="18">
        <f t="shared" si="53"/>
        <v>133</v>
      </c>
      <c r="C137" s="71" t="str">
        <f t="shared" si="52"/>
        <v>241104_Rev_MC_133</v>
      </c>
      <c r="D137" s="68">
        <v>45600</v>
      </c>
      <c r="E137" s="69">
        <v>45597</v>
      </c>
      <c r="F137" s="69" t="s">
        <v>112</v>
      </c>
      <c r="G137" s="69" t="str">
        <f>IF(ISBLANK(F137),"",VLOOKUP(F137,'Listes des Lots'!$B$4:$G$55,6,FALSE))</f>
        <v>Meublé</v>
      </c>
      <c r="H137" s="127" t="s">
        <v>333</v>
      </c>
      <c r="I137" s="127">
        <v>25000</v>
      </c>
      <c r="J137" s="69">
        <v>45597</v>
      </c>
      <c r="K137" s="69">
        <v>45598</v>
      </c>
      <c r="L137" s="71" t="s">
        <v>90</v>
      </c>
      <c r="M137" s="18" t="str">
        <f>IF(RevenueData[[#This Row],[Commentaires /Notes  ]]="","",RevenueData[[#This Row],[Commentaires /Notes  ]])</f>
        <v/>
      </c>
      <c r="N137" s="37"/>
      <c r="R137" s="60">
        <f>RevenueData[[#This Row],[Fin Période 
(jj/mm/aa) ]]-RevenueData[[#This Row],[Début Période
((jj/mm/aa) ]]+1</f>
        <v>2</v>
      </c>
      <c r="S137" s="60">
        <f t="shared" si="46"/>
        <v>0</v>
      </c>
      <c r="T137" s="60">
        <f t="shared" si="49"/>
        <v>0</v>
      </c>
      <c r="U137" s="60">
        <f t="shared" si="49"/>
        <v>0</v>
      </c>
      <c r="V137" s="60">
        <f t="shared" si="49"/>
        <v>0</v>
      </c>
      <c r="W137" s="60">
        <f t="shared" si="49"/>
        <v>0</v>
      </c>
      <c r="X137" s="60">
        <f t="shared" si="49"/>
        <v>0</v>
      </c>
      <c r="Y137" s="60">
        <f t="shared" si="49"/>
        <v>0</v>
      </c>
      <c r="Z137" s="60">
        <f t="shared" si="49"/>
        <v>0</v>
      </c>
      <c r="AA137" s="60">
        <f t="shared" si="49"/>
        <v>0</v>
      </c>
      <c r="AB137" s="60">
        <f t="shared" si="49"/>
        <v>0</v>
      </c>
      <c r="AC137" s="60">
        <f t="shared" si="49"/>
        <v>2</v>
      </c>
      <c r="AD137" s="60">
        <f t="shared" si="49"/>
        <v>0</v>
      </c>
      <c r="AG137" s="60">
        <f t="shared" si="47"/>
        <v>0</v>
      </c>
      <c r="AH137" s="60">
        <f t="shared" si="50"/>
        <v>0</v>
      </c>
      <c r="AI137" s="60">
        <f t="shared" si="50"/>
        <v>0</v>
      </c>
      <c r="AJ137" s="60">
        <f t="shared" si="50"/>
        <v>0</v>
      </c>
      <c r="AK137" s="60">
        <f t="shared" si="50"/>
        <v>0</v>
      </c>
      <c r="AL137" s="60">
        <f t="shared" si="50"/>
        <v>0</v>
      </c>
      <c r="AM137" s="60">
        <f t="shared" si="50"/>
        <v>0</v>
      </c>
      <c r="AN137" s="60">
        <f t="shared" si="50"/>
        <v>0</v>
      </c>
      <c r="AO137" s="60">
        <f t="shared" si="50"/>
        <v>0</v>
      </c>
      <c r="AP137" s="60">
        <f t="shared" si="50"/>
        <v>0</v>
      </c>
      <c r="AQ137" s="60">
        <f t="shared" si="50"/>
        <v>0</v>
      </c>
      <c r="AR137" s="60">
        <f t="shared" si="50"/>
        <v>0</v>
      </c>
      <c r="AU137" s="60">
        <f t="shared" si="48"/>
        <v>0</v>
      </c>
      <c r="AV137" s="60">
        <f t="shared" si="51"/>
        <v>0</v>
      </c>
      <c r="AW137" s="60">
        <f t="shared" si="51"/>
        <v>0</v>
      </c>
      <c r="AX137" s="60">
        <f t="shared" si="51"/>
        <v>0</v>
      </c>
      <c r="AY137" s="60">
        <f t="shared" si="51"/>
        <v>0</v>
      </c>
      <c r="AZ137" s="60">
        <f t="shared" si="51"/>
        <v>0</v>
      </c>
      <c r="BA137" s="60">
        <f t="shared" si="51"/>
        <v>0</v>
      </c>
      <c r="BB137" s="60">
        <f t="shared" si="51"/>
        <v>0</v>
      </c>
      <c r="BC137" s="60">
        <f t="shared" si="51"/>
        <v>0</v>
      </c>
      <c r="BD137" s="60">
        <f t="shared" si="51"/>
        <v>0</v>
      </c>
      <c r="BE137" s="60">
        <f t="shared" si="51"/>
        <v>0</v>
      </c>
      <c r="BF137" s="60">
        <f t="shared" si="51"/>
        <v>0</v>
      </c>
    </row>
    <row r="138" spans="2:58" s="60" customFormat="1" x14ac:dyDescent="0.25">
      <c r="B138" s="18">
        <f t="shared" si="53"/>
        <v>134</v>
      </c>
      <c r="C138" s="71" t="str">
        <f t="shared" si="52"/>
        <v>241104_Rev_MC_134</v>
      </c>
      <c r="D138" s="68">
        <v>45600</v>
      </c>
      <c r="E138" s="69">
        <v>45597</v>
      </c>
      <c r="F138" s="69" t="s">
        <v>123</v>
      </c>
      <c r="G138" s="69" t="str">
        <f>IF(ISBLANK(F138),"",VLOOKUP(F138,'Listes des Lots'!$B$4:$G$55,6,FALSE))</f>
        <v>Meublé</v>
      </c>
      <c r="H138" s="127" t="s">
        <v>333</v>
      </c>
      <c r="I138" s="127">
        <v>20000</v>
      </c>
      <c r="J138" s="69">
        <v>45597</v>
      </c>
      <c r="K138" s="69">
        <v>45598</v>
      </c>
      <c r="L138" s="71" t="s">
        <v>90</v>
      </c>
      <c r="M138" s="18" t="str">
        <f>IF(RevenueData[[#This Row],[Commentaires /Notes  ]]="","",RevenueData[[#This Row],[Commentaires /Notes  ]])</f>
        <v/>
      </c>
      <c r="N138" s="37"/>
      <c r="R138" s="60">
        <f>RevenueData[[#This Row],[Fin Période 
(jj/mm/aa) ]]-RevenueData[[#This Row],[Début Période
((jj/mm/aa) ]]+1</f>
        <v>2</v>
      </c>
      <c r="S138" s="60">
        <f t="shared" si="46"/>
        <v>0</v>
      </c>
      <c r="T138" s="60">
        <f t="shared" si="49"/>
        <v>0</v>
      </c>
      <c r="U138" s="60">
        <f t="shared" si="49"/>
        <v>0</v>
      </c>
      <c r="V138" s="60">
        <f t="shared" si="49"/>
        <v>0</v>
      </c>
      <c r="W138" s="60">
        <f t="shared" si="49"/>
        <v>0</v>
      </c>
      <c r="X138" s="60">
        <f t="shared" si="49"/>
        <v>0</v>
      </c>
      <c r="Y138" s="60">
        <f t="shared" si="49"/>
        <v>0</v>
      </c>
      <c r="Z138" s="60">
        <f t="shared" si="49"/>
        <v>0</v>
      </c>
      <c r="AA138" s="60">
        <f t="shared" si="49"/>
        <v>0</v>
      </c>
      <c r="AB138" s="60">
        <f t="shared" si="49"/>
        <v>0</v>
      </c>
      <c r="AC138" s="60">
        <f t="shared" si="49"/>
        <v>2</v>
      </c>
      <c r="AD138" s="60">
        <f t="shared" si="49"/>
        <v>0</v>
      </c>
      <c r="AG138" s="60">
        <f t="shared" si="47"/>
        <v>0</v>
      </c>
      <c r="AH138" s="60">
        <f t="shared" si="50"/>
        <v>0</v>
      </c>
      <c r="AI138" s="60">
        <f t="shared" si="50"/>
        <v>0</v>
      </c>
      <c r="AJ138" s="60">
        <f t="shared" si="50"/>
        <v>0</v>
      </c>
      <c r="AK138" s="60">
        <f t="shared" si="50"/>
        <v>0</v>
      </c>
      <c r="AL138" s="60">
        <f t="shared" si="50"/>
        <v>0</v>
      </c>
      <c r="AM138" s="60">
        <f t="shared" si="50"/>
        <v>0</v>
      </c>
      <c r="AN138" s="60">
        <f t="shared" si="50"/>
        <v>0</v>
      </c>
      <c r="AO138" s="60">
        <f t="shared" si="50"/>
        <v>0</v>
      </c>
      <c r="AP138" s="60">
        <f t="shared" si="50"/>
        <v>0</v>
      </c>
      <c r="AQ138" s="60">
        <f t="shared" si="50"/>
        <v>0</v>
      </c>
      <c r="AR138" s="60">
        <f t="shared" si="50"/>
        <v>0</v>
      </c>
      <c r="AU138" s="60">
        <f t="shared" si="48"/>
        <v>0</v>
      </c>
      <c r="AV138" s="60">
        <f t="shared" si="51"/>
        <v>0</v>
      </c>
      <c r="AW138" s="60">
        <f t="shared" si="51"/>
        <v>0</v>
      </c>
      <c r="AX138" s="60">
        <f t="shared" si="51"/>
        <v>0</v>
      </c>
      <c r="AY138" s="60">
        <f t="shared" si="51"/>
        <v>0</v>
      </c>
      <c r="AZ138" s="60">
        <f t="shared" si="51"/>
        <v>0</v>
      </c>
      <c r="BA138" s="60">
        <f t="shared" si="51"/>
        <v>0</v>
      </c>
      <c r="BB138" s="60">
        <f t="shared" si="51"/>
        <v>0</v>
      </c>
      <c r="BC138" s="60">
        <f t="shared" si="51"/>
        <v>0</v>
      </c>
      <c r="BD138" s="60">
        <f t="shared" si="51"/>
        <v>0</v>
      </c>
      <c r="BE138" s="60">
        <f t="shared" si="51"/>
        <v>0</v>
      </c>
      <c r="BF138" s="60">
        <f t="shared" si="51"/>
        <v>0</v>
      </c>
    </row>
    <row r="139" spans="2:58" s="60" customFormat="1" x14ac:dyDescent="0.25">
      <c r="B139" s="18">
        <f t="shared" si="53"/>
        <v>135</v>
      </c>
      <c r="C139" s="71" t="str">
        <f t="shared" si="52"/>
        <v>241104_Rev_MC_135</v>
      </c>
      <c r="D139" s="68">
        <v>45600</v>
      </c>
      <c r="E139" s="69">
        <v>45597</v>
      </c>
      <c r="F139" s="69" t="s">
        <v>116</v>
      </c>
      <c r="G139" s="69" t="str">
        <f>IF(ISBLANK(F139),"",VLOOKUP(F139,'Listes des Lots'!$B$4:$G$55,6,FALSE))</f>
        <v>Meublé</v>
      </c>
      <c r="H139" s="127" t="s">
        <v>333</v>
      </c>
      <c r="I139" s="127">
        <v>25000</v>
      </c>
      <c r="J139" s="69">
        <v>45597</v>
      </c>
      <c r="K139" s="69">
        <v>45598</v>
      </c>
      <c r="L139" s="71" t="s">
        <v>90</v>
      </c>
      <c r="M139" s="18" t="str">
        <f>IF(RevenueData[[#This Row],[Commentaires /Notes  ]]="","",RevenueData[[#This Row],[Commentaires /Notes  ]])</f>
        <v/>
      </c>
      <c r="N139" s="37"/>
      <c r="R139" s="60">
        <f>RevenueData[[#This Row],[Fin Période 
(jj/mm/aa) ]]-RevenueData[[#This Row],[Début Période
((jj/mm/aa) ]]+1</f>
        <v>2</v>
      </c>
      <c r="S139" s="60">
        <f t="shared" si="46"/>
        <v>0</v>
      </c>
      <c r="T139" s="60">
        <f t="shared" si="49"/>
        <v>0</v>
      </c>
      <c r="U139" s="60">
        <f t="shared" si="49"/>
        <v>0</v>
      </c>
      <c r="V139" s="60">
        <f t="shared" si="49"/>
        <v>0</v>
      </c>
      <c r="W139" s="60">
        <f t="shared" si="49"/>
        <v>0</v>
      </c>
      <c r="X139" s="60">
        <f t="shared" si="49"/>
        <v>0</v>
      </c>
      <c r="Y139" s="60">
        <f t="shared" si="49"/>
        <v>0</v>
      </c>
      <c r="Z139" s="60">
        <f t="shared" si="49"/>
        <v>0</v>
      </c>
      <c r="AA139" s="60">
        <f t="shared" si="49"/>
        <v>0</v>
      </c>
      <c r="AB139" s="60">
        <f t="shared" si="49"/>
        <v>0</v>
      </c>
      <c r="AC139" s="60">
        <f t="shared" si="49"/>
        <v>2</v>
      </c>
      <c r="AD139" s="60">
        <f t="shared" si="49"/>
        <v>0</v>
      </c>
      <c r="AG139" s="60">
        <f t="shared" si="47"/>
        <v>0</v>
      </c>
      <c r="AH139" s="60">
        <f t="shared" si="50"/>
        <v>0</v>
      </c>
      <c r="AI139" s="60">
        <f t="shared" si="50"/>
        <v>0</v>
      </c>
      <c r="AJ139" s="60">
        <f t="shared" si="50"/>
        <v>0</v>
      </c>
      <c r="AK139" s="60">
        <f t="shared" si="50"/>
        <v>0</v>
      </c>
      <c r="AL139" s="60">
        <f t="shared" si="50"/>
        <v>0</v>
      </c>
      <c r="AM139" s="60">
        <f t="shared" si="50"/>
        <v>0</v>
      </c>
      <c r="AN139" s="60">
        <f t="shared" si="50"/>
        <v>0</v>
      </c>
      <c r="AO139" s="60">
        <f t="shared" si="50"/>
        <v>0</v>
      </c>
      <c r="AP139" s="60">
        <f t="shared" si="50"/>
        <v>0</v>
      </c>
      <c r="AQ139" s="60">
        <f t="shared" si="50"/>
        <v>0</v>
      </c>
      <c r="AR139" s="60">
        <f t="shared" si="50"/>
        <v>0</v>
      </c>
      <c r="AU139" s="60">
        <f t="shared" si="48"/>
        <v>0</v>
      </c>
      <c r="AV139" s="60">
        <f t="shared" si="51"/>
        <v>0</v>
      </c>
      <c r="AW139" s="60">
        <f t="shared" si="51"/>
        <v>0</v>
      </c>
      <c r="AX139" s="60">
        <f t="shared" si="51"/>
        <v>0</v>
      </c>
      <c r="AY139" s="60">
        <f t="shared" si="51"/>
        <v>0</v>
      </c>
      <c r="AZ139" s="60">
        <f t="shared" si="51"/>
        <v>0</v>
      </c>
      <c r="BA139" s="60">
        <f t="shared" si="51"/>
        <v>0</v>
      </c>
      <c r="BB139" s="60">
        <f t="shared" si="51"/>
        <v>0</v>
      </c>
      <c r="BC139" s="60">
        <f t="shared" si="51"/>
        <v>0</v>
      </c>
      <c r="BD139" s="60">
        <f t="shared" si="51"/>
        <v>0</v>
      </c>
      <c r="BE139" s="60">
        <f t="shared" si="51"/>
        <v>0</v>
      </c>
      <c r="BF139" s="60">
        <f t="shared" si="51"/>
        <v>0</v>
      </c>
    </row>
    <row r="140" spans="2:58" s="60" customFormat="1" x14ac:dyDescent="0.25">
      <c r="B140" s="18">
        <f t="shared" si="53"/>
        <v>136</v>
      </c>
      <c r="C140" s="71" t="str">
        <f t="shared" si="52"/>
        <v>241104_Rev_MC_136</v>
      </c>
      <c r="D140" s="68">
        <v>45600</v>
      </c>
      <c r="E140" s="69">
        <v>45597</v>
      </c>
      <c r="F140" s="69" t="s">
        <v>111</v>
      </c>
      <c r="G140" s="69" t="str">
        <f>IF(ISBLANK(F140),"",VLOOKUP(F140,'Listes des Lots'!$B$4:$G$55,6,FALSE))</f>
        <v>Meublé</v>
      </c>
      <c r="H140" s="127" t="s">
        <v>333</v>
      </c>
      <c r="I140" s="127">
        <v>30000</v>
      </c>
      <c r="J140" s="69">
        <v>45597</v>
      </c>
      <c r="K140" s="69">
        <v>45598</v>
      </c>
      <c r="L140" s="71" t="s">
        <v>90</v>
      </c>
      <c r="M140" s="18" t="str">
        <f>IF(RevenueData[[#This Row],[Commentaires /Notes  ]]="","",RevenueData[[#This Row],[Commentaires /Notes  ]])</f>
        <v/>
      </c>
      <c r="N140" s="37"/>
      <c r="R140" s="60">
        <f>RevenueData[[#This Row],[Fin Période 
(jj/mm/aa) ]]-RevenueData[[#This Row],[Début Période
((jj/mm/aa) ]]+1</f>
        <v>2</v>
      </c>
      <c r="S140" s="60">
        <f t="shared" si="46"/>
        <v>0</v>
      </c>
      <c r="T140" s="60">
        <f t="shared" si="49"/>
        <v>0</v>
      </c>
      <c r="U140" s="60">
        <f t="shared" si="49"/>
        <v>0</v>
      </c>
      <c r="V140" s="60">
        <f t="shared" si="49"/>
        <v>0</v>
      </c>
      <c r="W140" s="60">
        <f t="shared" si="49"/>
        <v>0</v>
      </c>
      <c r="X140" s="60">
        <f t="shared" si="49"/>
        <v>0</v>
      </c>
      <c r="Y140" s="60">
        <f t="shared" si="49"/>
        <v>0</v>
      </c>
      <c r="Z140" s="60">
        <f t="shared" si="49"/>
        <v>0</v>
      </c>
      <c r="AA140" s="60">
        <f t="shared" si="49"/>
        <v>0</v>
      </c>
      <c r="AB140" s="60">
        <f t="shared" si="49"/>
        <v>0</v>
      </c>
      <c r="AC140" s="60">
        <f t="shared" si="49"/>
        <v>2</v>
      </c>
      <c r="AD140" s="60">
        <f t="shared" si="49"/>
        <v>0</v>
      </c>
      <c r="AG140" s="60">
        <f t="shared" si="47"/>
        <v>0</v>
      </c>
      <c r="AH140" s="60">
        <f t="shared" si="50"/>
        <v>0</v>
      </c>
      <c r="AI140" s="60">
        <f t="shared" si="50"/>
        <v>0</v>
      </c>
      <c r="AJ140" s="60">
        <f t="shared" si="50"/>
        <v>0</v>
      </c>
      <c r="AK140" s="60">
        <f t="shared" si="50"/>
        <v>0</v>
      </c>
      <c r="AL140" s="60">
        <f t="shared" si="50"/>
        <v>0</v>
      </c>
      <c r="AM140" s="60">
        <f t="shared" si="50"/>
        <v>0</v>
      </c>
      <c r="AN140" s="60">
        <f t="shared" si="50"/>
        <v>0</v>
      </c>
      <c r="AO140" s="60">
        <f t="shared" si="50"/>
        <v>0</v>
      </c>
      <c r="AP140" s="60">
        <f t="shared" si="50"/>
        <v>0</v>
      </c>
      <c r="AQ140" s="60">
        <f t="shared" si="50"/>
        <v>0</v>
      </c>
      <c r="AR140" s="60">
        <f t="shared" si="50"/>
        <v>0</v>
      </c>
      <c r="AU140" s="60">
        <f t="shared" si="48"/>
        <v>0</v>
      </c>
      <c r="AV140" s="60">
        <f t="shared" si="51"/>
        <v>0</v>
      </c>
      <c r="AW140" s="60">
        <f t="shared" si="51"/>
        <v>0</v>
      </c>
      <c r="AX140" s="60">
        <f t="shared" si="51"/>
        <v>0</v>
      </c>
      <c r="AY140" s="60">
        <f t="shared" si="51"/>
        <v>0</v>
      </c>
      <c r="AZ140" s="60">
        <f t="shared" si="51"/>
        <v>0</v>
      </c>
      <c r="BA140" s="60">
        <f t="shared" si="51"/>
        <v>0</v>
      </c>
      <c r="BB140" s="60">
        <f t="shared" si="51"/>
        <v>0</v>
      </c>
      <c r="BC140" s="60">
        <f t="shared" si="51"/>
        <v>0</v>
      </c>
      <c r="BD140" s="60">
        <f t="shared" si="51"/>
        <v>0</v>
      </c>
      <c r="BE140" s="60">
        <f t="shared" si="51"/>
        <v>0</v>
      </c>
      <c r="BF140" s="60">
        <f t="shared" si="51"/>
        <v>0</v>
      </c>
    </row>
    <row r="141" spans="2:58" s="60" customFormat="1" x14ac:dyDescent="0.25">
      <c r="B141" s="18">
        <f t="shared" si="53"/>
        <v>137</v>
      </c>
      <c r="C141" s="71" t="str">
        <f t="shared" si="52"/>
        <v>241104_Rev_MC_137</v>
      </c>
      <c r="D141" s="68">
        <v>45600</v>
      </c>
      <c r="E141" s="69">
        <v>45598</v>
      </c>
      <c r="F141" s="69" t="s">
        <v>126</v>
      </c>
      <c r="G141" s="69" t="str">
        <f>IF(ISBLANK(F141),"",VLOOKUP(F141,'Listes des Lots'!$B$4:$G$55,6,FALSE))</f>
        <v>Meublé</v>
      </c>
      <c r="H141" s="127" t="s">
        <v>333</v>
      </c>
      <c r="I141" s="127">
        <v>20000</v>
      </c>
      <c r="J141" s="69">
        <v>45598</v>
      </c>
      <c r="K141" s="69">
        <v>45599</v>
      </c>
      <c r="L141" s="71" t="s">
        <v>90</v>
      </c>
      <c r="M141" s="18" t="str">
        <f>IF(RevenueData[[#This Row],[Commentaires /Notes  ]]="","",RevenueData[[#This Row],[Commentaires /Notes  ]])</f>
        <v/>
      </c>
      <c r="N141" s="37"/>
      <c r="R141" s="60">
        <f>RevenueData[[#This Row],[Fin Période 
(jj/mm/aa) ]]-RevenueData[[#This Row],[Début Période
((jj/mm/aa) ]]+1</f>
        <v>2</v>
      </c>
      <c r="S141" s="60">
        <f t="shared" si="46"/>
        <v>0</v>
      </c>
      <c r="T141" s="60">
        <f t="shared" si="49"/>
        <v>0</v>
      </c>
      <c r="U141" s="60">
        <f t="shared" si="49"/>
        <v>0</v>
      </c>
      <c r="V141" s="60">
        <f t="shared" si="49"/>
        <v>0</v>
      </c>
      <c r="W141" s="60">
        <f t="shared" si="49"/>
        <v>0</v>
      </c>
      <c r="X141" s="60">
        <f t="shared" si="49"/>
        <v>0</v>
      </c>
      <c r="Y141" s="60">
        <f t="shared" si="49"/>
        <v>0</v>
      </c>
      <c r="Z141" s="60">
        <f t="shared" si="49"/>
        <v>0</v>
      </c>
      <c r="AA141" s="60">
        <f t="shared" si="49"/>
        <v>0</v>
      </c>
      <c r="AB141" s="60">
        <f t="shared" si="49"/>
        <v>0</v>
      </c>
      <c r="AC141" s="60">
        <f t="shared" si="49"/>
        <v>2</v>
      </c>
      <c r="AD141" s="60">
        <f t="shared" si="49"/>
        <v>0</v>
      </c>
      <c r="AG141" s="60">
        <f t="shared" si="47"/>
        <v>0</v>
      </c>
      <c r="AH141" s="60">
        <f t="shared" si="50"/>
        <v>0</v>
      </c>
      <c r="AI141" s="60">
        <f t="shared" si="50"/>
        <v>0</v>
      </c>
      <c r="AJ141" s="60">
        <f t="shared" si="50"/>
        <v>0</v>
      </c>
      <c r="AK141" s="60">
        <f t="shared" si="50"/>
        <v>0</v>
      </c>
      <c r="AL141" s="60">
        <f t="shared" si="50"/>
        <v>0</v>
      </c>
      <c r="AM141" s="60">
        <f t="shared" si="50"/>
        <v>0</v>
      </c>
      <c r="AN141" s="60">
        <f t="shared" si="50"/>
        <v>0</v>
      </c>
      <c r="AO141" s="60">
        <f t="shared" si="50"/>
        <v>0</v>
      </c>
      <c r="AP141" s="60">
        <f t="shared" si="50"/>
        <v>0</v>
      </c>
      <c r="AQ141" s="60">
        <f t="shared" si="50"/>
        <v>0</v>
      </c>
      <c r="AR141" s="60">
        <f t="shared" si="50"/>
        <v>0</v>
      </c>
      <c r="AU141" s="60">
        <f t="shared" si="48"/>
        <v>0</v>
      </c>
      <c r="AV141" s="60">
        <f t="shared" si="51"/>
        <v>0</v>
      </c>
      <c r="AW141" s="60">
        <f t="shared" si="51"/>
        <v>0</v>
      </c>
      <c r="AX141" s="60">
        <f t="shared" si="51"/>
        <v>0</v>
      </c>
      <c r="AY141" s="60">
        <f t="shared" si="51"/>
        <v>0</v>
      </c>
      <c r="AZ141" s="60">
        <f t="shared" si="51"/>
        <v>0</v>
      </c>
      <c r="BA141" s="60">
        <f t="shared" si="51"/>
        <v>0</v>
      </c>
      <c r="BB141" s="60">
        <f t="shared" si="51"/>
        <v>0</v>
      </c>
      <c r="BC141" s="60">
        <f t="shared" si="51"/>
        <v>0</v>
      </c>
      <c r="BD141" s="60">
        <f t="shared" si="51"/>
        <v>0</v>
      </c>
      <c r="BE141" s="60">
        <f t="shared" si="51"/>
        <v>0</v>
      </c>
      <c r="BF141" s="60">
        <f t="shared" si="51"/>
        <v>0</v>
      </c>
    </row>
    <row r="142" spans="2:58" s="60" customFormat="1" x14ac:dyDescent="0.25">
      <c r="B142" s="18">
        <f t="shared" si="53"/>
        <v>138</v>
      </c>
      <c r="C142" s="71" t="str">
        <f t="shared" si="52"/>
        <v>241104_Rev_MC_138</v>
      </c>
      <c r="D142" s="68">
        <v>45600</v>
      </c>
      <c r="E142" s="69">
        <v>45598</v>
      </c>
      <c r="F142" s="69" t="s">
        <v>121</v>
      </c>
      <c r="G142" s="69" t="str">
        <f>IF(ISBLANK(F142),"",VLOOKUP(F142,'Listes des Lots'!$B$4:$G$55,6,FALSE))</f>
        <v>Meublé</v>
      </c>
      <c r="H142" s="127" t="s">
        <v>333</v>
      </c>
      <c r="I142" s="127">
        <v>20000</v>
      </c>
      <c r="J142" s="69">
        <v>45598</v>
      </c>
      <c r="K142" s="69">
        <v>45599</v>
      </c>
      <c r="L142" s="71" t="s">
        <v>90</v>
      </c>
      <c r="M142" s="18" t="str">
        <f>IF(RevenueData[[#This Row],[Commentaires /Notes  ]]="","",RevenueData[[#This Row],[Commentaires /Notes  ]])</f>
        <v/>
      </c>
      <c r="N142" s="37"/>
      <c r="R142" s="60">
        <f>RevenueData[[#This Row],[Fin Période 
(jj/mm/aa) ]]-RevenueData[[#This Row],[Début Période
((jj/mm/aa) ]]+1</f>
        <v>2</v>
      </c>
      <c r="S142" s="60">
        <f t="shared" si="46"/>
        <v>0</v>
      </c>
      <c r="T142" s="60">
        <f t="shared" si="49"/>
        <v>0</v>
      </c>
      <c r="U142" s="60">
        <f t="shared" si="49"/>
        <v>0</v>
      </c>
      <c r="V142" s="60">
        <f t="shared" si="49"/>
        <v>0</v>
      </c>
      <c r="W142" s="60">
        <f t="shared" si="49"/>
        <v>0</v>
      </c>
      <c r="X142" s="60">
        <f t="shared" si="49"/>
        <v>0</v>
      </c>
      <c r="Y142" s="60">
        <f t="shared" si="49"/>
        <v>0</v>
      </c>
      <c r="Z142" s="60">
        <f t="shared" si="49"/>
        <v>0</v>
      </c>
      <c r="AA142" s="60">
        <f t="shared" si="49"/>
        <v>0</v>
      </c>
      <c r="AB142" s="60">
        <f t="shared" si="49"/>
        <v>0</v>
      </c>
      <c r="AC142" s="60">
        <f t="shared" si="49"/>
        <v>2</v>
      </c>
      <c r="AD142" s="60">
        <f t="shared" si="49"/>
        <v>0</v>
      </c>
      <c r="AG142" s="60">
        <f t="shared" si="47"/>
        <v>0</v>
      </c>
      <c r="AH142" s="60">
        <f t="shared" si="50"/>
        <v>0</v>
      </c>
      <c r="AI142" s="60">
        <f t="shared" si="50"/>
        <v>0</v>
      </c>
      <c r="AJ142" s="60">
        <f t="shared" si="50"/>
        <v>0</v>
      </c>
      <c r="AK142" s="60">
        <f t="shared" si="50"/>
        <v>0</v>
      </c>
      <c r="AL142" s="60">
        <f t="shared" si="50"/>
        <v>0</v>
      </c>
      <c r="AM142" s="60">
        <f t="shared" si="50"/>
        <v>0</v>
      </c>
      <c r="AN142" s="60">
        <f t="shared" si="50"/>
        <v>0</v>
      </c>
      <c r="AO142" s="60">
        <f t="shared" si="50"/>
        <v>0</v>
      </c>
      <c r="AP142" s="60">
        <f t="shared" si="50"/>
        <v>0</v>
      </c>
      <c r="AQ142" s="60">
        <f t="shared" si="50"/>
        <v>0</v>
      </c>
      <c r="AR142" s="60">
        <f t="shared" si="50"/>
        <v>0</v>
      </c>
      <c r="AU142" s="60">
        <f t="shared" si="48"/>
        <v>0</v>
      </c>
      <c r="AV142" s="60">
        <f t="shared" si="51"/>
        <v>0</v>
      </c>
      <c r="AW142" s="60">
        <f t="shared" si="51"/>
        <v>0</v>
      </c>
      <c r="AX142" s="60">
        <f t="shared" si="51"/>
        <v>0</v>
      </c>
      <c r="AY142" s="60">
        <f t="shared" si="51"/>
        <v>0</v>
      </c>
      <c r="AZ142" s="60">
        <f t="shared" si="51"/>
        <v>0</v>
      </c>
      <c r="BA142" s="60">
        <f t="shared" si="51"/>
        <v>0</v>
      </c>
      <c r="BB142" s="60">
        <f t="shared" si="51"/>
        <v>0</v>
      </c>
      <c r="BC142" s="60">
        <f t="shared" si="51"/>
        <v>0</v>
      </c>
      <c r="BD142" s="60">
        <f t="shared" si="51"/>
        <v>0</v>
      </c>
      <c r="BE142" s="60">
        <f t="shared" si="51"/>
        <v>0</v>
      </c>
      <c r="BF142" s="60">
        <f t="shared" si="51"/>
        <v>0</v>
      </c>
    </row>
    <row r="143" spans="2:58" s="60" customFormat="1" x14ac:dyDescent="0.25">
      <c r="B143" s="18">
        <f t="shared" si="53"/>
        <v>139</v>
      </c>
      <c r="C143" s="71" t="str">
        <f t="shared" si="52"/>
        <v>241104_Rev_MC_139</v>
      </c>
      <c r="D143" s="68">
        <v>45600</v>
      </c>
      <c r="E143" s="69">
        <v>45598</v>
      </c>
      <c r="F143" s="69" t="s">
        <v>125</v>
      </c>
      <c r="G143" s="69" t="str">
        <f>IF(ISBLANK(F143),"",VLOOKUP(F143,'Listes des Lots'!$B$4:$G$55,6,FALSE))</f>
        <v>Meublé</v>
      </c>
      <c r="H143" s="127" t="s">
        <v>333</v>
      </c>
      <c r="I143" s="127">
        <v>20000</v>
      </c>
      <c r="J143" s="69">
        <v>45598</v>
      </c>
      <c r="K143" s="69">
        <v>45599</v>
      </c>
      <c r="L143" s="71" t="s">
        <v>90</v>
      </c>
      <c r="M143" s="18" t="str">
        <f>IF(RevenueData[[#This Row],[Commentaires /Notes  ]]="","",RevenueData[[#This Row],[Commentaires /Notes  ]])</f>
        <v/>
      </c>
      <c r="N143" s="37"/>
      <c r="R143" s="60">
        <f>RevenueData[[#This Row],[Fin Période 
(jj/mm/aa) ]]-RevenueData[[#This Row],[Début Période
((jj/mm/aa) ]]+1</f>
        <v>2</v>
      </c>
      <c r="S143" s="60">
        <f t="shared" si="46"/>
        <v>0</v>
      </c>
      <c r="T143" s="60">
        <f t="shared" si="49"/>
        <v>0</v>
      </c>
      <c r="U143" s="60">
        <f t="shared" si="49"/>
        <v>0</v>
      </c>
      <c r="V143" s="60">
        <f t="shared" si="49"/>
        <v>0</v>
      </c>
      <c r="W143" s="60">
        <f t="shared" si="49"/>
        <v>0</v>
      </c>
      <c r="X143" s="60">
        <f t="shared" si="49"/>
        <v>0</v>
      </c>
      <c r="Y143" s="60">
        <f t="shared" si="49"/>
        <v>0</v>
      </c>
      <c r="Z143" s="60">
        <f t="shared" si="49"/>
        <v>0</v>
      </c>
      <c r="AA143" s="60">
        <f t="shared" si="49"/>
        <v>0</v>
      </c>
      <c r="AB143" s="60">
        <f t="shared" si="49"/>
        <v>0</v>
      </c>
      <c r="AC143" s="60">
        <f t="shared" si="49"/>
        <v>2</v>
      </c>
      <c r="AD143" s="60">
        <f t="shared" si="49"/>
        <v>0</v>
      </c>
      <c r="AG143" s="60">
        <f t="shared" si="47"/>
        <v>0</v>
      </c>
      <c r="AH143" s="60">
        <f t="shared" si="50"/>
        <v>0</v>
      </c>
      <c r="AI143" s="60">
        <f t="shared" si="50"/>
        <v>0</v>
      </c>
      <c r="AJ143" s="60">
        <f t="shared" si="50"/>
        <v>0</v>
      </c>
      <c r="AK143" s="60">
        <f t="shared" si="50"/>
        <v>0</v>
      </c>
      <c r="AL143" s="60">
        <f t="shared" si="50"/>
        <v>0</v>
      </c>
      <c r="AM143" s="60">
        <f t="shared" si="50"/>
        <v>0</v>
      </c>
      <c r="AN143" s="60">
        <f t="shared" si="50"/>
        <v>0</v>
      </c>
      <c r="AO143" s="60">
        <f t="shared" si="50"/>
        <v>0</v>
      </c>
      <c r="AP143" s="60">
        <f t="shared" si="50"/>
        <v>0</v>
      </c>
      <c r="AQ143" s="60">
        <f t="shared" si="50"/>
        <v>0</v>
      </c>
      <c r="AR143" s="60">
        <f t="shared" si="50"/>
        <v>0</v>
      </c>
      <c r="AU143" s="60">
        <f t="shared" si="48"/>
        <v>0</v>
      </c>
      <c r="AV143" s="60">
        <f t="shared" si="51"/>
        <v>0</v>
      </c>
      <c r="AW143" s="60">
        <f t="shared" si="51"/>
        <v>0</v>
      </c>
      <c r="AX143" s="60">
        <f t="shared" si="51"/>
        <v>0</v>
      </c>
      <c r="AY143" s="60">
        <f t="shared" si="51"/>
        <v>0</v>
      </c>
      <c r="AZ143" s="60">
        <f t="shared" si="51"/>
        <v>0</v>
      </c>
      <c r="BA143" s="60">
        <f t="shared" si="51"/>
        <v>0</v>
      </c>
      <c r="BB143" s="60">
        <f t="shared" si="51"/>
        <v>0</v>
      </c>
      <c r="BC143" s="60">
        <f t="shared" si="51"/>
        <v>0</v>
      </c>
      <c r="BD143" s="60">
        <f t="shared" si="51"/>
        <v>0</v>
      </c>
      <c r="BE143" s="60">
        <f t="shared" si="51"/>
        <v>0</v>
      </c>
      <c r="BF143" s="60">
        <f t="shared" si="51"/>
        <v>0</v>
      </c>
    </row>
    <row r="144" spans="2:58" s="60" customFormat="1" x14ac:dyDescent="0.25">
      <c r="B144" s="18">
        <f t="shared" si="53"/>
        <v>140</v>
      </c>
      <c r="C144" s="71" t="str">
        <f t="shared" si="52"/>
        <v>241104_Rev_MC_140</v>
      </c>
      <c r="D144" s="68">
        <v>45600</v>
      </c>
      <c r="E144" s="69">
        <v>45599</v>
      </c>
      <c r="F144" s="69" t="s">
        <v>123</v>
      </c>
      <c r="G144" s="69" t="str">
        <f>IF(ISBLANK(F144),"",VLOOKUP(F144,'Listes des Lots'!$B$4:$G$55,6,FALSE))</f>
        <v>Meublé</v>
      </c>
      <c r="H144" s="127" t="s">
        <v>333</v>
      </c>
      <c r="I144" s="127">
        <v>20000</v>
      </c>
      <c r="J144" s="69">
        <v>45599</v>
      </c>
      <c r="K144" s="69">
        <v>45600</v>
      </c>
      <c r="L144" s="71" t="s">
        <v>90</v>
      </c>
      <c r="M144" s="18" t="str">
        <f>IF(RevenueData[[#This Row],[Commentaires /Notes  ]]="","",RevenueData[[#This Row],[Commentaires /Notes  ]])</f>
        <v/>
      </c>
      <c r="N144" s="37"/>
      <c r="R144" s="60">
        <f>RevenueData[[#This Row],[Fin Période 
(jj/mm/aa) ]]-RevenueData[[#This Row],[Début Période
((jj/mm/aa) ]]+1</f>
        <v>2</v>
      </c>
      <c r="S144" s="60">
        <f t="shared" si="46"/>
        <v>0</v>
      </c>
      <c r="T144" s="60">
        <f t="shared" si="49"/>
        <v>0</v>
      </c>
      <c r="U144" s="60">
        <f t="shared" si="49"/>
        <v>0</v>
      </c>
      <c r="V144" s="60">
        <f t="shared" si="49"/>
        <v>0</v>
      </c>
      <c r="W144" s="60">
        <f t="shared" si="49"/>
        <v>0</v>
      </c>
      <c r="X144" s="60">
        <f t="shared" si="49"/>
        <v>0</v>
      </c>
      <c r="Y144" s="60">
        <f t="shared" si="49"/>
        <v>0</v>
      </c>
      <c r="Z144" s="60">
        <f t="shared" si="49"/>
        <v>0</v>
      </c>
      <c r="AA144" s="60">
        <f t="shared" si="49"/>
        <v>0</v>
      </c>
      <c r="AB144" s="60">
        <f t="shared" si="49"/>
        <v>0</v>
      </c>
      <c r="AC144" s="60">
        <f t="shared" si="49"/>
        <v>2</v>
      </c>
      <c r="AD144" s="60">
        <f t="shared" si="49"/>
        <v>0</v>
      </c>
      <c r="AG144" s="60">
        <f t="shared" si="47"/>
        <v>0</v>
      </c>
      <c r="AH144" s="60">
        <f t="shared" si="50"/>
        <v>0</v>
      </c>
      <c r="AI144" s="60">
        <f t="shared" si="50"/>
        <v>0</v>
      </c>
      <c r="AJ144" s="60">
        <f t="shared" si="50"/>
        <v>0</v>
      </c>
      <c r="AK144" s="60">
        <f t="shared" si="50"/>
        <v>0</v>
      </c>
      <c r="AL144" s="60">
        <f t="shared" si="50"/>
        <v>0</v>
      </c>
      <c r="AM144" s="60">
        <f t="shared" si="50"/>
        <v>0</v>
      </c>
      <c r="AN144" s="60">
        <f t="shared" si="50"/>
        <v>0</v>
      </c>
      <c r="AO144" s="60">
        <f t="shared" si="50"/>
        <v>0</v>
      </c>
      <c r="AP144" s="60">
        <f t="shared" si="50"/>
        <v>0</v>
      </c>
      <c r="AQ144" s="60">
        <f t="shared" si="50"/>
        <v>0</v>
      </c>
      <c r="AR144" s="60">
        <f t="shared" si="50"/>
        <v>0</v>
      </c>
      <c r="AU144" s="60">
        <f t="shared" si="48"/>
        <v>0</v>
      </c>
      <c r="AV144" s="60">
        <f t="shared" si="51"/>
        <v>0</v>
      </c>
      <c r="AW144" s="60">
        <f t="shared" si="51"/>
        <v>0</v>
      </c>
      <c r="AX144" s="60">
        <f t="shared" si="51"/>
        <v>0</v>
      </c>
      <c r="AY144" s="60">
        <f t="shared" si="51"/>
        <v>0</v>
      </c>
      <c r="AZ144" s="60">
        <f t="shared" si="51"/>
        <v>0</v>
      </c>
      <c r="BA144" s="60">
        <f t="shared" si="51"/>
        <v>0</v>
      </c>
      <c r="BB144" s="60">
        <f t="shared" si="51"/>
        <v>0</v>
      </c>
      <c r="BC144" s="60">
        <f t="shared" si="51"/>
        <v>0</v>
      </c>
      <c r="BD144" s="60">
        <f t="shared" si="51"/>
        <v>0</v>
      </c>
      <c r="BE144" s="60">
        <f t="shared" si="51"/>
        <v>0</v>
      </c>
      <c r="BF144" s="60">
        <f t="shared" si="51"/>
        <v>0</v>
      </c>
    </row>
    <row r="145" spans="2:58" s="60" customFormat="1" x14ac:dyDescent="0.25">
      <c r="B145" s="18">
        <f t="shared" si="53"/>
        <v>141</v>
      </c>
      <c r="C145" s="71" t="str">
        <f t="shared" si="52"/>
        <v>241104_Rev_MC_141</v>
      </c>
      <c r="D145" s="68">
        <v>45600</v>
      </c>
      <c r="E145" s="69">
        <v>45600</v>
      </c>
      <c r="F145" s="69" t="s">
        <v>125</v>
      </c>
      <c r="G145" s="69" t="str">
        <f>IF(ISBLANK(F145),"",VLOOKUP(F145,'Listes des Lots'!$B$4:$G$55,6,FALSE))</f>
        <v>Meublé</v>
      </c>
      <c r="H145" s="127" t="s">
        <v>333</v>
      </c>
      <c r="I145" s="127">
        <v>20000</v>
      </c>
      <c r="J145" s="69">
        <v>45599</v>
      </c>
      <c r="K145" s="69">
        <v>45600</v>
      </c>
      <c r="L145" s="71" t="s">
        <v>90</v>
      </c>
      <c r="M145" s="18" t="str">
        <f>IF(RevenueData[[#This Row],[Commentaires /Notes  ]]="","",RevenueData[[#This Row],[Commentaires /Notes  ]])</f>
        <v/>
      </c>
      <c r="N145" s="37"/>
      <c r="R145" s="60">
        <f>RevenueData[[#This Row],[Fin Période 
(jj/mm/aa) ]]-RevenueData[[#This Row],[Début Période
((jj/mm/aa) ]]+1</f>
        <v>2</v>
      </c>
      <c r="S145" s="60">
        <f t="shared" si="46"/>
        <v>0</v>
      </c>
      <c r="T145" s="60">
        <f t="shared" si="49"/>
        <v>0</v>
      </c>
      <c r="U145" s="60">
        <f t="shared" si="49"/>
        <v>0</v>
      </c>
      <c r="V145" s="60">
        <f t="shared" si="49"/>
        <v>0</v>
      </c>
      <c r="W145" s="60">
        <f t="shared" si="49"/>
        <v>0</v>
      </c>
      <c r="X145" s="60">
        <f t="shared" si="49"/>
        <v>0</v>
      </c>
      <c r="Y145" s="60">
        <f t="shared" si="49"/>
        <v>0</v>
      </c>
      <c r="Z145" s="60">
        <f t="shared" si="49"/>
        <v>0</v>
      </c>
      <c r="AA145" s="60">
        <f t="shared" si="49"/>
        <v>0</v>
      </c>
      <c r="AB145" s="60">
        <f t="shared" si="49"/>
        <v>0</v>
      </c>
      <c r="AC145" s="60">
        <f t="shared" si="49"/>
        <v>2</v>
      </c>
      <c r="AD145" s="60">
        <f t="shared" si="49"/>
        <v>0</v>
      </c>
      <c r="AG145" s="60">
        <f t="shared" si="47"/>
        <v>0</v>
      </c>
      <c r="AH145" s="60">
        <f t="shared" si="50"/>
        <v>0</v>
      </c>
      <c r="AI145" s="60">
        <f t="shared" si="50"/>
        <v>0</v>
      </c>
      <c r="AJ145" s="60">
        <f t="shared" si="50"/>
        <v>0</v>
      </c>
      <c r="AK145" s="60">
        <f t="shared" si="50"/>
        <v>0</v>
      </c>
      <c r="AL145" s="60">
        <f t="shared" si="50"/>
        <v>0</v>
      </c>
      <c r="AM145" s="60">
        <f t="shared" si="50"/>
        <v>0</v>
      </c>
      <c r="AN145" s="60">
        <f t="shared" si="50"/>
        <v>0</v>
      </c>
      <c r="AO145" s="60">
        <f t="shared" si="50"/>
        <v>0</v>
      </c>
      <c r="AP145" s="60">
        <f t="shared" si="50"/>
        <v>0</v>
      </c>
      <c r="AQ145" s="60">
        <f t="shared" si="50"/>
        <v>0</v>
      </c>
      <c r="AR145" s="60">
        <f t="shared" si="50"/>
        <v>0</v>
      </c>
      <c r="AU145" s="60">
        <f t="shared" si="48"/>
        <v>0</v>
      </c>
      <c r="AV145" s="60">
        <f t="shared" si="51"/>
        <v>0</v>
      </c>
      <c r="AW145" s="60">
        <f t="shared" si="51"/>
        <v>0</v>
      </c>
      <c r="AX145" s="60">
        <f t="shared" si="51"/>
        <v>0</v>
      </c>
      <c r="AY145" s="60">
        <f t="shared" si="51"/>
        <v>0</v>
      </c>
      <c r="AZ145" s="60">
        <f t="shared" si="51"/>
        <v>0</v>
      </c>
      <c r="BA145" s="60">
        <f t="shared" si="51"/>
        <v>0</v>
      </c>
      <c r="BB145" s="60">
        <f t="shared" si="51"/>
        <v>0</v>
      </c>
      <c r="BC145" s="60">
        <f t="shared" si="51"/>
        <v>0</v>
      </c>
      <c r="BD145" s="60">
        <f t="shared" si="51"/>
        <v>0</v>
      </c>
      <c r="BE145" s="60">
        <f t="shared" si="51"/>
        <v>0</v>
      </c>
      <c r="BF145" s="60">
        <f t="shared" si="51"/>
        <v>0</v>
      </c>
    </row>
    <row r="146" spans="2:58" s="60" customFormat="1" x14ac:dyDescent="0.25">
      <c r="B146" s="18">
        <f t="shared" si="53"/>
        <v>142</v>
      </c>
      <c r="C146" s="71" t="str">
        <f t="shared" si="52"/>
        <v>241105_Rev_MC_142</v>
      </c>
      <c r="D146" s="68">
        <v>45601</v>
      </c>
      <c r="E146" s="69">
        <v>45596</v>
      </c>
      <c r="F146" s="69" t="s">
        <v>131</v>
      </c>
      <c r="G146" s="69" t="str">
        <f>IF(ISBLANK(F146),"",VLOOKUP(F146,'Listes des Lots'!$B$4:$G$55,6,FALSE))</f>
        <v>Location</v>
      </c>
      <c r="H146" s="127" t="s">
        <v>333</v>
      </c>
      <c r="I146" s="127">
        <v>400000</v>
      </c>
      <c r="J146" s="69">
        <v>45597</v>
      </c>
      <c r="K146" s="69">
        <v>45626</v>
      </c>
      <c r="L146" s="71" t="s">
        <v>25</v>
      </c>
      <c r="M146" s="18" t="str">
        <f>IF(RevenueData[[#This Row],[Commentaires /Notes  ]]="","",RevenueData[[#This Row],[Commentaires /Notes  ]])</f>
        <v/>
      </c>
      <c r="N146" s="37"/>
      <c r="R146" s="60">
        <f>RevenueData[[#This Row],[Fin Période 
(jj/mm/aa) ]]-RevenueData[[#This Row],[Début Période
((jj/mm/aa) ]]+1</f>
        <v>30</v>
      </c>
      <c r="S146" s="60">
        <f t="shared" si="46"/>
        <v>0</v>
      </c>
      <c r="T146" s="60">
        <f t="shared" si="49"/>
        <v>0</v>
      </c>
      <c r="U146" s="60">
        <f t="shared" si="49"/>
        <v>0</v>
      </c>
      <c r="V146" s="60">
        <f t="shared" si="49"/>
        <v>0</v>
      </c>
      <c r="W146" s="60">
        <f t="shared" si="49"/>
        <v>0</v>
      </c>
      <c r="X146" s="60">
        <f t="shared" si="49"/>
        <v>0</v>
      </c>
      <c r="Y146" s="60">
        <f t="shared" si="49"/>
        <v>0</v>
      </c>
      <c r="Z146" s="60">
        <f t="shared" si="49"/>
        <v>0</v>
      </c>
      <c r="AA146" s="60">
        <f t="shared" si="49"/>
        <v>0</v>
      </c>
      <c r="AB146" s="60">
        <f t="shared" si="49"/>
        <v>0</v>
      </c>
      <c r="AC146" s="60">
        <f t="shared" si="49"/>
        <v>30</v>
      </c>
      <c r="AD146" s="60">
        <f t="shared" si="49"/>
        <v>0</v>
      </c>
      <c r="AG146" s="60">
        <f t="shared" si="47"/>
        <v>0</v>
      </c>
      <c r="AH146" s="60">
        <f t="shared" si="50"/>
        <v>0</v>
      </c>
      <c r="AI146" s="60">
        <f t="shared" si="50"/>
        <v>0</v>
      </c>
      <c r="AJ146" s="60">
        <f t="shared" si="50"/>
        <v>0</v>
      </c>
      <c r="AK146" s="60">
        <f t="shared" si="50"/>
        <v>0</v>
      </c>
      <c r="AL146" s="60">
        <f t="shared" si="50"/>
        <v>0</v>
      </c>
      <c r="AM146" s="60">
        <f t="shared" si="50"/>
        <v>0</v>
      </c>
      <c r="AN146" s="60">
        <f t="shared" si="50"/>
        <v>0</v>
      </c>
      <c r="AO146" s="60">
        <f t="shared" si="50"/>
        <v>0</v>
      </c>
      <c r="AP146" s="60">
        <f t="shared" si="50"/>
        <v>0</v>
      </c>
      <c r="AQ146" s="60">
        <f t="shared" si="50"/>
        <v>0</v>
      </c>
      <c r="AR146" s="60">
        <f t="shared" si="50"/>
        <v>0</v>
      </c>
      <c r="AU146" s="60">
        <f t="shared" si="48"/>
        <v>0</v>
      </c>
      <c r="AV146" s="60">
        <f t="shared" si="51"/>
        <v>0</v>
      </c>
      <c r="AW146" s="60">
        <f t="shared" si="51"/>
        <v>0</v>
      </c>
      <c r="AX146" s="60">
        <f t="shared" si="51"/>
        <v>0</v>
      </c>
      <c r="AY146" s="60">
        <f t="shared" si="51"/>
        <v>0</v>
      </c>
      <c r="AZ146" s="60">
        <f t="shared" si="51"/>
        <v>0</v>
      </c>
      <c r="BA146" s="60">
        <f t="shared" si="51"/>
        <v>0</v>
      </c>
      <c r="BB146" s="60">
        <f t="shared" si="51"/>
        <v>0</v>
      </c>
      <c r="BC146" s="60">
        <f t="shared" si="51"/>
        <v>0</v>
      </c>
      <c r="BD146" s="60">
        <f t="shared" si="51"/>
        <v>0</v>
      </c>
      <c r="BE146" s="60">
        <f t="shared" si="51"/>
        <v>0</v>
      </c>
      <c r="BF146" s="60">
        <f t="shared" si="51"/>
        <v>0</v>
      </c>
    </row>
    <row r="147" spans="2:58" s="60" customFormat="1" ht="30" x14ac:dyDescent="0.25">
      <c r="B147" s="18">
        <f t="shared" si="53"/>
        <v>143</v>
      </c>
      <c r="C147" s="71" t="str">
        <f t="shared" si="52"/>
        <v>241105_Rev_MC_143</v>
      </c>
      <c r="D147" s="68">
        <v>45601</v>
      </c>
      <c r="E147" s="69">
        <v>45596</v>
      </c>
      <c r="F147" s="69" t="s">
        <v>130</v>
      </c>
      <c r="G147" s="69" t="str">
        <f>IF(ISBLANK(F147),"",VLOOKUP(F147,'Listes des Lots'!$B$4:$G$55,6,FALSE))</f>
        <v>Location</v>
      </c>
      <c r="H147" s="127" t="s">
        <v>332</v>
      </c>
      <c r="I147" s="127">
        <v>0</v>
      </c>
      <c r="J147" s="69">
        <v>45536</v>
      </c>
      <c r="K147" s="69">
        <v>45657</v>
      </c>
      <c r="L147" s="71" t="s">
        <v>25</v>
      </c>
      <c r="M147" s="18" t="str">
        <f>IF(RevenueData[[#This Row],[Commentaires /Notes  ]]="","",RevenueData[[#This Row],[Commentaires /Notes  ]])</f>
        <v>Solde pour 4 mois ( de Septembre à Décembre) Annulé</v>
      </c>
      <c r="N147" s="37" t="s">
        <v>223</v>
      </c>
      <c r="R147" s="60">
        <f>RevenueData[[#This Row],[Fin Période 
(jj/mm/aa) ]]-RevenueData[[#This Row],[Début Période
((jj/mm/aa) ]]+1</f>
        <v>122</v>
      </c>
      <c r="S147" s="60">
        <f t="shared" si="46"/>
        <v>0</v>
      </c>
      <c r="T147" s="60">
        <f t="shared" si="49"/>
        <v>0</v>
      </c>
      <c r="U147" s="60">
        <f t="shared" si="49"/>
        <v>0</v>
      </c>
      <c r="V147" s="60">
        <f t="shared" si="49"/>
        <v>0</v>
      </c>
      <c r="W147" s="60">
        <f t="shared" si="49"/>
        <v>0</v>
      </c>
      <c r="X147" s="60">
        <f t="shared" si="49"/>
        <v>0</v>
      </c>
      <c r="Y147" s="60">
        <f t="shared" si="49"/>
        <v>0</v>
      </c>
      <c r="Z147" s="60">
        <f t="shared" si="49"/>
        <v>0</v>
      </c>
      <c r="AA147" s="60">
        <f t="shared" si="49"/>
        <v>30</v>
      </c>
      <c r="AB147" s="60">
        <f t="shared" si="49"/>
        <v>31</v>
      </c>
      <c r="AC147" s="60">
        <f t="shared" si="49"/>
        <v>30</v>
      </c>
      <c r="AD147" s="60">
        <f t="shared" si="49"/>
        <v>31</v>
      </c>
      <c r="AG147" s="60">
        <f t="shared" si="47"/>
        <v>0</v>
      </c>
      <c r="AH147" s="60">
        <f t="shared" si="50"/>
        <v>0</v>
      </c>
      <c r="AI147" s="60">
        <f t="shared" si="50"/>
        <v>0</v>
      </c>
      <c r="AJ147" s="60">
        <f t="shared" si="50"/>
        <v>0</v>
      </c>
      <c r="AK147" s="60">
        <f t="shared" si="50"/>
        <v>0</v>
      </c>
      <c r="AL147" s="60">
        <f t="shared" si="50"/>
        <v>0</v>
      </c>
      <c r="AM147" s="60">
        <f t="shared" si="50"/>
        <v>0</v>
      </c>
      <c r="AN147" s="60">
        <f t="shared" si="50"/>
        <v>0</v>
      </c>
      <c r="AO147" s="60">
        <f t="shared" si="50"/>
        <v>0</v>
      </c>
      <c r="AP147" s="60">
        <f t="shared" si="50"/>
        <v>0</v>
      </c>
      <c r="AQ147" s="60">
        <f t="shared" si="50"/>
        <v>0</v>
      </c>
      <c r="AR147" s="60">
        <f t="shared" si="50"/>
        <v>0</v>
      </c>
      <c r="AU147" s="60">
        <f t="shared" si="48"/>
        <v>0</v>
      </c>
      <c r="AV147" s="60">
        <f t="shared" si="51"/>
        <v>0</v>
      </c>
      <c r="AW147" s="60">
        <f t="shared" si="51"/>
        <v>0</v>
      </c>
      <c r="AX147" s="60">
        <f t="shared" si="51"/>
        <v>0</v>
      </c>
      <c r="AY147" s="60">
        <f t="shared" si="51"/>
        <v>0</v>
      </c>
      <c r="AZ147" s="60">
        <f t="shared" si="51"/>
        <v>0</v>
      </c>
      <c r="BA147" s="60">
        <f t="shared" si="51"/>
        <v>0</v>
      </c>
      <c r="BB147" s="60">
        <f t="shared" si="51"/>
        <v>0</v>
      </c>
      <c r="BC147" s="60">
        <f t="shared" si="51"/>
        <v>0</v>
      </c>
      <c r="BD147" s="60">
        <f t="shared" si="51"/>
        <v>0</v>
      </c>
      <c r="BE147" s="60">
        <f t="shared" si="51"/>
        <v>0</v>
      </c>
      <c r="BF147" s="60">
        <f t="shared" si="51"/>
        <v>0</v>
      </c>
    </row>
    <row r="148" spans="2:58" s="60" customFormat="1" x14ac:dyDescent="0.25">
      <c r="B148" s="18">
        <f t="shared" si="53"/>
        <v>144</v>
      </c>
      <c r="C148" s="71" t="str">
        <f t="shared" si="52"/>
        <v>241105_Rev_MC_144</v>
      </c>
      <c r="D148" s="68">
        <v>45601</v>
      </c>
      <c r="E148" s="69">
        <v>45600</v>
      </c>
      <c r="F148" s="69" t="s">
        <v>125</v>
      </c>
      <c r="G148" s="69" t="str">
        <f>IF(ISBLANK(F148),"",VLOOKUP(F148,'Listes des Lots'!$B$4:$G$55,6,FALSE))</f>
        <v>Meublé</v>
      </c>
      <c r="H148" s="127" t="s">
        <v>333</v>
      </c>
      <c r="I148" s="127">
        <v>20000</v>
      </c>
      <c r="J148" s="69">
        <v>45600</v>
      </c>
      <c r="K148" s="69">
        <v>45601</v>
      </c>
      <c r="L148" s="71" t="s">
        <v>90</v>
      </c>
      <c r="M148" s="18" t="str">
        <f>IF(RevenueData[[#This Row],[Commentaires /Notes  ]]="","",RevenueData[[#This Row],[Commentaires /Notes  ]])</f>
        <v/>
      </c>
      <c r="N148" s="37"/>
      <c r="R148" s="60">
        <f>RevenueData[[#This Row],[Fin Période 
(jj/mm/aa) ]]-RevenueData[[#This Row],[Début Période
((jj/mm/aa) ]]+1</f>
        <v>2</v>
      </c>
      <c r="S148" s="60">
        <f t="shared" si="46"/>
        <v>0</v>
      </c>
      <c r="T148" s="60">
        <f t="shared" si="49"/>
        <v>0</v>
      </c>
      <c r="U148" s="60">
        <f t="shared" si="49"/>
        <v>0</v>
      </c>
      <c r="V148" s="60">
        <f t="shared" si="49"/>
        <v>0</v>
      </c>
      <c r="W148" s="60">
        <f t="shared" si="49"/>
        <v>0</v>
      </c>
      <c r="X148" s="60">
        <f t="shared" si="49"/>
        <v>0</v>
      </c>
      <c r="Y148" s="60">
        <f t="shared" si="49"/>
        <v>0</v>
      </c>
      <c r="Z148" s="60">
        <f t="shared" si="49"/>
        <v>0</v>
      </c>
      <c r="AA148" s="60">
        <f t="shared" si="49"/>
        <v>0</v>
      </c>
      <c r="AB148" s="60">
        <f t="shared" si="49"/>
        <v>0</v>
      </c>
      <c r="AC148" s="60">
        <f t="shared" si="49"/>
        <v>2</v>
      </c>
      <c r="AD148" s="60">
        <f t="shared" si="49"/>
        <v>0</v>
      </c>
      <c r="AG148" s="60">
        <f t="shared" si="47"/>
        <v>0</v>
      </c>
      <c r="AH148" s="60">
        <f t="shared" si="50"/>
        <v>0</v>
      </c>
      <c r="AI148" s="60">
        <f t="shared" si="50"/>
        <v>0</v>
      </c>
      <c r="AJ148" s="60">
        <f t="shared" si="50"/>
        <v>0</v>
      </c>
      <c r="AK148" s="60">
        <f t="shared" si="50"/>
        <v>0</v>
      </c>
      <c r="AL148" s="60">
        <f t="shared" si="50"/>
        <v>0</v>
      </c>
      <c r="AM148" s="60">
        <f t="shared" si="50"/>
        <v>0</v>
      </c>
      <c r="AN148" s="60">
        <f t="shared" si="50"/>
        <v>0</v>
      </c>
      <c r="AO148" s="60">
        <f t="shared" si="50"/>
        <v>0</v>
      </c>
      <c r="AP148" s="60">
        <f t="shared" si="50"/>
        <v>0</v>
      </c>
      <c r="AQ148" s="60">
        <f t="shared" si="50"/>
        <v>0</v>
      </c>
      <c r="AR148" s="60">
        <f t="shared" si="50"/>
        <v>0</v>
      </c>
      <c r="AU148" s="60">
        <f t="shared" si="48"/>
        <v>0</v>
      </c>
      <c r="AV148" s="60">
        <f t="shared" si="51"/>
        <v>0</v>
      </c>
      <c r="AW148" s="60">
        <f t="shared" si="51"/>
        <v>0</v>
      </c>
      <c r="AX148" s="60">
        <f t="shared" si="51"/>
        <v>0</v>
      </c>
      <c r="AY148" s="60">
        <f t="shared" si="51"/>
        <v>0</v>
      </c>
      <c r="AZ148" s="60">
        <f t="shared" si="51"/>
        <v>0</v>
      </c>
      <c r="BA148" s="60">
        <f t="shared" si="51"/>
        <v>0</v>
      </c>
      <c r="BB148" s="60">
        <f t="shared" si="51"/>
        <v>0</v>
      </c>
      <c r="BC148" s="60">
        <f t="shared" si="51"/>
        <v>0</v>
      </c>
      <c r="BD148" s="60">
        <f t="shared" si="51"/>
        <v>0</v>
      </c>
      <c r="BE148" s="60">
        <f t="shared" si="51"/>
        <v>0</v>
      </c>
      <c r="BF148" s="60">
        <f t="shared" si="51"/>
        <v>0</v>
      </c>
    </row>
    <row r="149" spans="2:58" s="60" customFormat="1" x14ac:dyDescent="0.25">
      <c r="B149" s="18">
        <f t="shared" si="53"/>
        <v>145</v>
      </c>
      <c r="C149" s="71" t="str">
        <f t="shared" si="52"/>
        <v>241105_Rev_MC_145</v>
      </c>
      <c r="D149" s="68">
        <v>45601</v>
      </c>
      <c r="E149" s="69">
        <v>45600</v>
      </c>
      <c r="F149" s="69" t="s">
        <v>126</v>
      </c>
      <c r="G149" s="69" t="str">
        <f>IF(ISBLANK(F149),"",VLOOKUP(F149,'Listes des Lots'!$B$4:$G$55,6,FALSE))</f>
        <v>Meublé</v>
      </c>
      <c r="H149" s="127" t="s">
        <v>333</v>
      </c>
      <c r="I149" s="127">
        <v>20000</v>
      </c>
      <c r="J149" s="69">
        <v>45600</v>
      </c>
      <c r="K149" s="69">
        <v>45601</v>
      </c>
      <c r="L149" s="71" t="s">
        <v>90</v>
      </c>
      <c r="M149" s="18" t="str">
        <f>IF(RevenueData[[#This Row],[Commentaires /Notes  ]]="","",RevenueData[[#This Row],[Commentaires /Notes  ]])</f>
        <v/>
      </c>
      <c r="N149" s="37"/>
      <c r="R149" s="60">
        <f>RevenueData[[#This Row],[Fin Période 
(jj/mm/aa) ]]-RevenueData[[#This Row],[Début Période
((jj/mm/aa) ]]+1</f>
        <v>2</v>
      </c>
      <c r="S149" s="60">
        <f t="shared" si="46"/>
        <v>0</v>
      </c>
      <c r="T149" s="60">
        <f t="shared" si="49"/>
        <v>0</v>
      </c>
      <c r="U149" s="60">
        <f t="shared" si="49"/>
        <v>0</v>
      </c>
      <c r="V149" s="60">
        <f t="shared" si="49"/>
        <v>0</v>
      </c>
      <c r="W149" s="60">
        <f t="shared" si="49"/>
        <v>0</v>
      </c>
      <c r="X149" s="60">
        <f t="shared" si="49"/>
        <v>0</v>
      </c>
      <c r="Y149" s="60">
        <f t="shared" si="49"/>
        <v>0</v>
      </c>
      <c r="Z149" s="60">
        <f t="shared" si="49"/>
        <v>0</v>
      </c>
      <c r="AA149" s="60">
        <f t="shared" si="49"/>
        <v>0</v>
      </c>
      <c r="AB149" s="60">
        <f t="shared" si="49"/>
        <v>0</v>
      </c>
      <c r="AC149" s="60">
        <f t="shared" si="49"/>
        <v>2</v>
      </c>
      <c r="AD149" s="60">
        <f t="shared" si="49"/>
        <v>0</v>
      </c>
      <c r="AG149" s="60">
        <f t="shared" si="47"/>
        <v>0</v>
      </c>
      <c r="AH149" s="60">
        <f t="shared" si="50"/>
        <v>0</v>
      </c>
      <c r="AI149" s="60">
        <f t="shared" si="50"/>
        <v>0</v>
      </c>
      <c r="AJ149" s="60">
        <f t="shared" si="50"/>
        <v>0</v>
      </c>
      <c r="AK149" s="60">
        <f t="shared" si="50"/>
        <v>0</v>
      </c>
      <c r="AL149" s="60">
        <f t="shared" si="50"/>
        <v>0</v>
      </c>
      <c r="AM149" s="60">
        <f t="shared" si="50"/>
        <v>0</v>
      </c>
      <c r="AN149" s="60">
        <f t="shared" si="50"/>
        <v>0</v>
      </c>
      <c r="AO149" s="60">
        <f t="shared" si="50"/>
        <v>0</v>
      </c>
      <c r="AP149" s="60">
        <f t="shared" si="50"/>
        <v>0</v>
      </c>
      <c r="AQ149" s="60">
        <f t="shared" si="50"/>
        <v>0</v>
      </c>
      <c r="AR149" s="60">
        <f t="shared" si="50"/>
        <v>0</v>
      </c>
      <c r="AU149" s="60">
        <f t="shared" si="48"/>
        <v>0</v>
      </c>
      <c r="AV149" s="60">
        <f t="shared" si="51"/>
        <v>0</v>
      </c>
      <c r="AW149" s="60">
        <f t="shared" si="51"/>
        <v>0</v>
      </c>
      <c r="AX149" s="60">
        <f t="shared" si="51"/>
        <v>0</v>
      </c>
      <c r="AY149" s="60">
        <f t="shared" si="51"/>
        <v>0</v>
      </c>
      <c r="AZ149" s="60">
        <f t="shared" si="51"/>
        <v>0</v>
      </c>
      <c r="BA149" s="60">
        <f t="shared" si="51"/>
        <v>0</v>
      </c>
      <c r="BB149" s="60">
        <f t="shared" si="51"/>
        <v>0</v>
      </c>
      <c r="BC149" s="60">
        <f t="shared" si="51"/>
        <v>0</v>
      </c>
      <c r="BD149" s="60">
        <f t="shared" si="51"/>
        <v>0</v>
      </c>
      <c r="BE149" s="60">
        <f t="shared" si="51"/>
        <v>0</v>
      </c>
      <c r="BF149" s="60">
        <f t="shared" si="51"/>
        <v>0</v>
      </c>
    </row>
    <row r="150" spans="2:58" s="60" customFormat="1" x14ac:dyDescent="0.25">
      <c r="B150" s="18">
        <f t="shared" si="53"/>
        <v>146</v>
      </c>
      <c r="C150" s="71" t="str">
        <f t="shared" si="52"/>
        <v>241105_Rev_MC_146</v>
      </c>
      <c r="D150" s="68">
        <v>45601</v>
      </c>
      <c r="E150" s="69">
        <v>45601</v>
      </c>
      <c r="F150" s="69" t="s">
        <v>120</v>
      </c>
      <c r="G150" s="69" t="str">
        <f>IF(ISBLANK(F150),"",VLOOKUP(F150,'Listes des Lots'!$B$4:$G$55,6,FALSE))</f>
        <v>Meublé</v>
      </c>
      <c r="H150" s="127" t="s">
        <v>333</v>
      </c>
      <c r="I150" s="127">
        <v>15000</v>
      </c>
      <c r="J150" s="69">
        <v>45601</v>
      </c>
      <c r="K150" s="69">
        <v>45601</v>
      </c>
      <c r="L150" s="71" t="s">
        <v>90</v>
      </c>
      <c r="M150" s="18" t="str">
        <f>IF(RevenueData[[#This Row],[Commentaires /Notes  ]]="","",RevenueData[[#This Row],[Commentaires /Notes  ]])</f>
        <v/>
      </c>
      <c r="N150" s="37"/>
      <c r="R150" s="60">
        <f>RevenueData[[#This Row],[Fin Période 
(jj/mm/aa) ]]-RevenueData[[#This Row],[Début Période
((jj/mm/aa) ]]+1</f>
        <v>1</v>
      </c>
      <c r="S150" s="60">
        <f t="shared" si="46"/>
        <v>0</v>
      </c>
      <c r="T150" s="60">
        <f t="shared" si="49"/>
        <v>0</v>
      </c>
      <c r="U150" s="60">
        <f t="shared" si="49"/>
        <v>0</v>
      </c>
      <c r="V150" s="60">
        <f t="shared" si="49"/>
        <v>0</v>
      </c>
      <c r="W150" s="60">
        <f t="shared" si="49"/>
        <v>0</v>
      </c>
      <c r="X150" s="60">
        <f t="shared" si="49"/>
        <v>0</v>
      </c>
      <c r="Y150" s="60">
        <f t="shared" si="49"/>
        <v>0</v>
      </c>
      <c r="Z150" s="60">
        <f t="shared" si="49"/>
        <v>0</v>
      </c>
      <c r="AA150" s="60">
        <f t="shared" si="49"/>
        <v>0</v>
      </c>
      <c r="AB150" s="60">
        <f t="shared" si="49"/>
        <v>0</v>
      </c>
      <c r="AC150" s="60">
        <f t="shared" si="49"/>
        <v>1</v>
      </c>
      <c r="AD150" s="60">
        <f t="shared" si="49"/>
        <v>0</v>
      </c>
      <c r="AG150" s="60">
        <f t="shared" si="47"/>
        <v>0</v>
      </c>
      <c r="AH150" s="60">
        <f t="shared" si="50"/>
        <v>0</v>
      </c>
      <c r="AI150" s="60">
        <f t="shared" si="50"/>
        <v>0</v>
      </c>
      <c r="AJ150" s="60">
        <f t="shared" si="50"/>
        <v>0</v>
      </c>
      <c r="AK150" s="60">
        <f t="shared" si="50"/>
        <v>0</v>
      </c>
      <c r="AL150" s="60">
        <f t="shared" si="50"/>
        <v>0</v>
      </c>
      <c r="AM150" s="60">
        <f t="shared" si="50"/>
        <v>0</v>
      </c>
      <c r="AN150" s="60">
        <f t="shared" si="50"/>
        <v>0</v>
      </c>
      <c r="AO150" s="60">
        <f t="shared" si="50"/>
        <v>0</v>
      </c>
      <c r="AP150" s="60">
        <f t="shared" si="50"/>
        <v>0</v>
      </c>
      <c r="AQ150" s="60">
        <f t="shared" si="50"/>
        <v>0</v>
      </c>
      <c r="AR150" s="60">
        <f t="shared" si="50"/>
        <v>0</v>
      </c>
      <c r="AU150" s="60">
        <f t="shared" si="48"/>
        <v>0</v>
      </c>
      <c r="AV150" s="60">
        <f t="shared" si="51"/>
        <v>0</v>
      </c>
      <c r="AW150" s="60">
        <f t="shared" si="51"/>
        <v>0</v>
      </c>
      <c r="AX150" s="60">
        <f t="shared" si="51"/>
        <v>0</v>
      </c>
      <c r="AY150" s="60">
        <f t="shared" si="51"/>
        <v>0</v>
      </c>
      <c r="AZ150" s="60">
        <f t="shared" si="51"/>
        <v>0</v>
      </c>
      <c r="BA150" s="60">
        <f t="shared" si="51"/>
        <v>0</v>
      </c>
      <c r="BB150" s="60">
        <f t="shared" si="51"/>
        <v>0</v>
      </c>
      <c r="BC150" s="60">
        <f t="shared" si="51"/>
        <v>0</v>
      </c>
      <c r="BD150" s="60">
        <f t="shared" si="51"/>
        <v>0</v>
      </c>
      <c r="BE150" s="60">
        <f t="shared" si="51"/>
        <v>0</v>
      </c>
      <c r="BF150" s="60">
        <f t="shared" si="51"/>
        <v>0</v>
      </c>
    </row>
    <row r="151" spans="2:58" s="60" customFormat="1" x14ac:dyDescent="0.25">
      <c r="B151" s="18">
        <f t="shared" si="53"/>
        <v>147</v>
      </c>
      <c r="C151" s="71" t="str">
        <f t="shared" si="52"/>
        <v>241106_Rev_MC_147</v>
      </c>
      <c r="D151" s="68">
        <v>45602</v>
      </c>
      <c r="E151" s="69">
        <v>45602</v>
      </c>
      <c r="F151" s="69" t="s">
        <v>111</v>
      </c>
      <c r="G151" s="69" t="str">
        <f>IF(ISBLANK(F151),"",VLOOKUP(F151,'Listes des Lots'!$B$4:$G$55,6,FALSE))</f>
        <v>Meublé</v>
      </c>
      <c r="H151" s="127" t="s">
        <v>333</v>
      </c>
      <c r="I151" s="127">
        <v>25000</v>
      </c>
      <c r="J151" s="69">
        <v>45602</v>
      </c>
      <c r="K151" s="69">
        <v>45603</v>
      </c>
      <c r="L151" s="71" t="s">
        <v>90</v>
      </c>
      <c r="M151" s="18" t="str">
        <f>IF(RevenueData[[#This Row],[Commentaires /Notes  ]]="","",RevenueData[[#This Row],[Commentaires /Notes  ]])</f>
        <v/>
      </c>
      <c r="N151" s="37"/>
      <c r="R151" s="60">
        <f>RevenueData[[#This Row],[Fin Période 
(jj/mm/aa) ]]-RevenueData[[#This Row],[Début Période
((jj/mm/aa) ]]+1</f>
        <v>2</v>
      </c>
      <c r="S151" s="60">
        <f t="shared" si="46"/>
        <v>0</v>
      </c>
      <c r="T151" s="60">
        <f t="shared" si="49"/>
        <v>0</v>
      </c>
      <c r="U151" s="60">
        <f t="shared" si="49"/>
        <v>0</v>
      </c>
      <c r="V151" s="60">
        <f t="shared" si="49"/>
        <v>0</v>
      </c>
      <c r="W151" s="60">
        <f t="shared" si="49"/>
        <v>0</v>
      </c>
      <c r="X151" s="60">
        <f t="shared" si="49"/>
        <v>0</v>
      </c>
      <c r="Y151" s="60">
        <f t="shared" si="49"/>
        <v>0</v>
      </c>
      <c r="Z151" s="60">
        <f t="shared" si="49"/>
        <v>0</v>
      </c>
      <c r="AA151" s="60">
        <f t="shared" si="49"/>
        <v>0</v>
      </c>
      <c r="AB151" s="60">
        <f t="shared" si="49"/>
        <v>0</v>
      </c>
      <c r="AC151" s="60">
        <f t="shared" si="49"/>
        <v>2</v>
      </c>
      <c r="AD151" s="60">
        <f t="shared" si="49"/>
        <v>0</v>
      </c>
      <c r="AG151" s="60">
        <f t="shared" si="47"/>
        <v>0</v>
      </c>
      <c r="AH151" s="60">
        <f t="shared" si="50"/>
        <v>0</v>
      </c>
      <c r="AI151" s="60">
        <f t="shared" si="50"/>
        <v>0</v>
      </c>
      <c r="AJ151" s="60">
        <f t="shared" si="50"/>
        <v>0</v>
      </c>
      <c r="AK151" s="60">
        <f t="shared" si="50"/>
        <v>0</v>
      </c>
      <c r="AL151" s="60">
        <f t="shared" si="50"/>
        <v>0</v>
      </c>
      <c r="AM151" s="60">
        <f t="shared" si="50"/>
        <v>0</v>
      </c>
      <c r="AN151" s="60">
        <f t="shared" si="50"/>
        <v>0</v>
      </c>
      <c r="AO151" s="60">
        <f t="shared" si="50"/>
        <v>0</v>
      </c>
      <c r="AP151" s="60">
        <f t="shared" si="50"/>
        <v>0</v>
      </c>
      <c r="AQ151" s="60">
        <f t="shared" si="50"/>
        <v>0</v>
      </c>
      <c r="AR151" s="60">
        <f t="shared" si="50"/>
        <v>0</v>
      </c>
      <c r="AU151" s="60">
        <f t="shared" si="48"/>
        <v>0</v>
      </c>
      <c r="AV151" s="60">
        <f t="shared" si="51"/>
        <v>0</v>
      </c>
      <c r="AW151" s="60">
        <f t="shared" si="51"/>
        <v>0</v>
      </c>
      <c r="AX151" s="60">
        <f t="shared" si="51"/>
        <v>0</v>
      </c>
      <c r="AY151" s="60">
        <f t="shared" si="51"/>
        <v>0</v>
      </c>
      <c r="AZ151" s="60">
        <f t="shared" si="51"/>
        <v>0</v>
      </c>
      <c r="BA151" s="60">
        <f t="shared" si="51"/>
        <v>0</v>
      </c>
      <c r="BB151" s="60">
        <f t="shared" si="51"/>
        <v>0</v>
      </c>
      <c r="BC151" s="60">
        <f t="shared" si="51"/>
        <v>0</v>
      </c>
      <c r="BD151" s="60">
        <f t="shared" si="51"/>
        <v>0</v>
      </c>
      <c r="BE151" s="60">
        <f t="shared" si="51"/>
        <v>0</v>
      </c>
      <c r="BF151" s="60">
        <f t="shared" si="51"/>
        <v>0</v>
      </c>
    </row>
    <row r="152" spans="2:58" s="60" customFormat="1" x14ac:dyDescent="0.25">
      <c r="B152" s="18">
        <f t="shared" si="53"/>
        <v>148</v>
      </c>
      <c r="C152" s="71" t="str">
        <f t="shared" si="52"/>
        <v>241108_Rev_MC_148</v>
      </c>
      <c r="D152" s="68">
        <v>45604</v>
      </c>
      <c r="E152" s="69">
        <v>45603</v>
      </c>
      <c r="F152" s="69" t="s">
        <v>126</v>
      </c>
      <c r="G152" s="69" t="str">
        <f>IF(ISBLANK(F152),"",VLOOKUP(F152,'Listes des Lots'!$B$4:$G$55,6,FALSE))</f>
        <v>Meublé</v>
      </c>
      <c r="H152" s="127" t="s">
        <v>333</v>
      </c>
      <c r="I152" s="127">
        <v>20000</v>
      </c>
      <c r="J152" s="69">
        <v>45603</v>
      </c>
      <c r="K152" s="69">
        <v>45604</v>
      </c>
      <c r="L152" s="71" t="s">
        <v>90</v>
      </c>
      <c r="M152" s="18" t="str">
        <f>IF(RevenueData[[#This Row],[Commentaires /Notes  ]]="","",RevenueData[[#This Row],[Commentaires /Notes  ]])</f>
        <v/>
      </c>
      <c r="N152" s="37"/>
      <c r="R152" s="60">
        <f>RevenueData[[#This Row],[Fin Période 
(jj/mm/aa) ]]-RevenueData[[#This Row],[Début Période
((jj/mm/aa) ]]+1</f>
        <v>2</v>
      </c>
      <c r="S152" s="60">
        <f t="shared" si="46"/>
        <v>0</v>
      </c>
      <c r="T152" s="60">
        <f t="shared" si="49"/>
        <v>0</v>
      </c>
      <c r="U152" s="60">
        <f t="shared" si="49"/>
        <v>0</v>
      </c>
      <c r="V152" s="60">
        <f t="shared" si="49"/>
        <v>0</v>
      </c>
      <c r="W152" s="60">
        <f t="shared" si="49"/>
        <v>0</v>
      </c>
      <c r="X152" s="60">
        <f t="shared" si="49"/>
        <v>0</v>
      </c>
      <c r="Y152" s="60">
        <f t="shared" si="49"/>
        <v>0</v>
      </c>
      <c r="Z152" s="60">
        <f t="shared" si="49"/>
        <v>0</v>
      </c>
      <c r="AA152" s="60">
        <f t="shared" si="49"/>
        <v>0</v>
      </c>
      <c r="AB152" s="60">
        <f t="shared" si="49"/>
        <v>0</v>
      </c>
      <c r="AC152" s="60">
        <f t="shared" si="49"/>
        <v>2</v>
      </c>
      <c r="AD152" s="60">
        <f t="shared" si="49"/>
        <v>0</v>
      </c>
      <c r="AG152" s="60">
        <f t="shared" si="47"/>
        <v>0</v>
      </c>
      <c r="AH152" s="60">
        <f t="shared" si="50"/>
        <v>0</v>
      </c>
      <c r="AI152" s="60">
        <f t="shared" si="50"/>
        <v>0</v>
      </c>
      <c r="AJ152" s="60">
        <f t="shared" si="50"/>
        <v>0</v>
      </c>
      <c r="AK152" s="60">
        <f t="shared" si="50"/>
        <v>0</v>
      </c>
      <c r="AL152" s="60">
        <f t="shared" si="50"/>
        <v>0</v>
      </c>
      <c r="AM152" s="60">
        <f t="shared" si="50"/>
        <v>0</v>
      </c>
      <c r="AN152" s="60">
        <f t="shared" si="50"/>
        <v>0</v>
      </c>
      <c r="AO152" s="60">
        <f t="shared" si="50"/>
        <v>0</v>
      </c>
      <c r="AP152" s="60">
        <f t="shared" si="50"/>
        <v>0</v>
      </c>
      <c r="AQ152" s="60">
        <f t="shared" si="50"/>
        <v>0</v>
      </c>
      <c r="AR152" s="60">
        <f t="shared" si="50"/>
        <v>0</v>
      </c>
      <c r="AU152" s="60">
        <f t="shared" si="48"/>
        <v>0</v>
      </c>
      <c r="AV152" s="60">
        <f t="shared" si="51"/>
        <v>0</v>
      </c>
      <c r="AW152" s="60">
        <f t="shared" si="51"/>
        <v>0</v>
      </c>
      <c r="AX152" s="60">
        <f t="shared" si="51"/>
        <v>0</v>
      </c>
      <c r="AY152" s="60">
        <f t="shared" si="51"/>
        <v>0</v>
      </c>
      <c r="AZ152" s="60">
        <f t="shared" si="51"/>
        <v>0</v>
      </c>
      <c r="BA152" s="60">
        <f t="shared" si="51"/>
        <v>0</v>
      </c>
      <c r="BB152" s="60">
        <f t="shared" si="51"/>
        <v>0</v>
      </c>
      <c r="BC152" s="60">
        <f t="shared" si="51"/>
        <v>0</v>
      </c>
      <c r="BD152" s="60">
        <f t="shared" si="51"/>
        <v>0</v>
      </c>
      <c r="BE152" s="60">
        <f t="shared" si="51"/>
        <v>0</v>
      </c>
      <c r="BF152" s="60">
        <f t="shared" si="51"/>
        <v>0</v>
      </c>
    </row>
    <row r="153" spans="2:58" s="60" customFormat="1" x14ac:dyDescent="0.25">
      <c r="B153" s="18">
        <f t="shared" si="53"/>
        <v>149</v>
      </c>
      <c r="C153" s="71" t="str">
        <f t="shared" si="52"/>
        <v>241108_Rev_MC_149</v>
      </c>
      <c r="D153" s="68">
        <v>45604</v>
      </c>
      <c r="E153" s="69">
        <v>45603</v>
      </c>
      <c r="F153" s="69" t="s">
        <v>123</v>
      </c>
      <c r="G153" s="69" t="str">
        <f>IF(ISBLANK(F153),"",VLOOKUP(F153,'Listes des Lots'!$B$4:$G$55,6,FALSE))</f>
        <v>Meublé</v>
      </c>
      <c r="H153" s="127" t="s">
        <v>333</v>
      </c>
      <c r="I153" s="127">
        <v>20000</v>
      </c>
      <c r="J153" s="69">
        <v>45603</v>
      </c>
      <c r="K153" s="69">
        <v>45604</v>
      </c>
      <c r="L153" s="71" t="s">
        <v>90</v>
      </c>
      <c r="M153" s="18" t="str">
        <f>IF(RevenueData[[#This Row],[Commentaires /Notes  ]]="","",RevenueData[[#This Row],[Commentaires /Notes  ]])</f>
        <v/>
      </c>
      <c r="N153" s="37"/>
      <c r="R153" s="60">
        <f>RevenueData[[#This Row],[Fin Période 
(jj/mm/aa) ]]-RevenueData[[#This Row],[Début Période
((jj/mm/aa) ]]+1</f>
        <v>2</v>
      </c>
      <c r="S153" s="60">
        <f t="shared" si="46"/>
        <v>0</v>
      </c>
      <c r="T153" s="60">
        <f t="shared" si="49"/>
        <v>0</v>
      </c>
      <c r="U153" s="60">
        <f t="shared" si="49"/>
        <v>0</v>
      </c>
      <c r="V153" s="60">
        <f t="shared" si="49"/>
        <v>0</v>
      </c>
      <c r="W153" s="60">
        <f t="shared" si="49"/>
        <v>0</v>
      </c>
      <c r="X153" s="60">
        <f t="shared" si="49"/>
        <v>0</v>
      </c>
      <c r="Y153" s="60">
        <f t="shared" si="49"/>
        <v>0</v>
      </c>
      <c r="Z153" s="60">
        <f t="shared" si="49"/>
        <v>0</v>
      </c>
      <c r="AA153" s="60">
        <f t="shared" si="49"/>
        <v>0</v>
      </c>
      <c r="AB153" s="60">
        <f t="shared" si="49"/>
        <v>0</v>
      </c>
      <c r="AC153" s="60">
        <f t="shared" si="49"/>
        <v>2</v>
      </c>
      <c r="AD153" s="60">
        <f t="shared" si="49"/>
        <v>0</v>
      </c>
      <c r="AG153" s="60">
        <f t="shared" si="47"/>
        <v>0</v>
      </c>
      <c r="AH153" s="60">
        <f t="shared" si="50"/>
        <v>0</v>
      </c>
      <c r="AI153" s="60">
        <f t="shared" si="50"/>
        <v>0</v>
      </c>
      <c r="AJ153" s="60">
        <f t="shared" si="50"/>
        <v>0</v>
      </c>
      <c r="AK153" s="60">
        <f t="shared" si="50"/>
        <v>0</v>
      </c>
      <c r="AL153" s="60">
        <f t="shared" si="50"/>
        <v>0</v>
      </c>
      <c r="AM153" s="60">
        <f t="shared" si="50"/>
        <v>0</v>
      </c>
      <c r="AN153" s="60">
        <f t="shared" si="50"/>
        <v>0</v>
      </c>
      <c r="AO153" s="60">
        <f t="shared" si="50"/>
        <v>0</v>
      </c>
      <c r="AP153" s="60">
        <f t="shared" si="50"/>
        <v>0</v>
      </c>
      <c r="AQ153" s="60">
        <f t="shared" si="50"/>
        <v>0</v>
      </c>
      <c r="AR153" s="60">
        <f t="shared" si="50"/>
        <v>0</v>
      </c>
      <c r="AU153" s="60">
        <f t="shared" si="48"/>
        <v>0</v>
      </c>
      <c r="AV153" s="60">
        <f t="shared" si="51"/>
        <v>0</v>
      </c>
      <c r="AW153" s="60">
        <f t="shared" si="51"/>
        <v>0</v>
      </c>
      <c r="AX153" s="60">
        <f t="shared" si="51"/>
        <v>0</v>
      </c>
      <c r="AY153" s="60">
        <f t="shared" si="51"/>
        <v>0</v>
      </c>
      <c r="AZ153" s="60">
        <f t="shared" si="51"/>
        <v>0</v>
      </c>
      <c r="BA153" s="60">
        <f t="shared" si="51"/>
        <v>0</v>
      </c>
      <c r="BB153" s="60">
        <f t="shared" si="51"/>
        <v>0</v>
      </c>
      <c r="BC153" s="60">
        <f t="shared" si="51"/>
        <v>0</v>
      </c>
      <c r="BD153" s="60">
        <f t="shared" si="51"/>
        <v>0</v>
      </c>
      <c r="BE153" s="60">
        <f t="shared" si="51"/>
        <v>0</v>
      </c>
      <c r="BF153" s="60">
        <f t="shared" si="51"/>
        <v>0</v>
      </c>
    </row>
    <row r="154" spans="2:58" s="60" customFormat="1" x14ac:dyDescent="0.25">
      <c r="B154" s="18">
        <f t="shared" si="53"/>
        <v>150</v>
      </c>
      <c r="C154" s="71" t="str">
        <f t="shared" si="52"/>
        <v>241111_Rev_MC_150</v>
      </c>
      <c r="D154" s="68">
        <v>45607</v>
      </c>
      <c r="E154" s="69">
        <v>45604</v>
      </c>
      <c r="F154" s="69" t="s">
        <v>125</v>
      </c>
      <c r="G154" s="69" t="str">
        <f>IF(ISBLANK(F154),"",VLOOKUP(F154,'Listes des Lots'!$B$4:$G$55,6,FALSE))</f>
        <v>Meublé</v>
      </c>
      <c r="H154" s="127" t="s">
        <v>333</v>
      </c>
      <c r="I154" s="127">
        <v>20000</v>
      </c>
      <c r="J154" s="69">
        <v>45604</v>
      </c>
      <c r="K154" s="69">
        <v>45605</v>
      </c>
      <c r="L154" s="71" t="s">
        <v>90</v>
      </c>
      <c r="M154" s="18" t="str">
        <f>IF(RevenueData[[#This Row],[Commentaires /Notes  ]]="","",RevenueData[[#This Row],[Commentaires /Notes  ]])</f>
        <v/>
      </c>
      <c r="N154" s="37"/>
      <c r="R154" s="60">
        <f>RevenueData[[#This Row],[Fin Période 
(jj/mm/aa) ]]-RevenueData[[#This Row],[Début Période
((jj/mm/aa) ]]+1</f>
        <v>2</v>
      </c>
      <c r="S154" s="60">
        <f t="shared" si="46"/>
        <v>0</v>
      </c>
      <c r="T154" s="60">
        <f t="shared" si="49"/>
        <v>0</v>
      </c>
      <c r="U154" s="60">
        <f t="shared" si="49"/>
        <v>0</v>
      </c>
      <c r="V154" s="60">
        <f t="shared" si="49"/>
        <v>0</v>
      </c>
      <c r="W154" s="60">
        <f t="shared" si="49"/>
        <v>0</v>
      </c>
      <c r="X154" s="60">
        <f t="shared" si="49"/>
        <v>0</v>
      </c>
      <c r="Y154" s="60">
        <f t="shared" si="49"/>
        <v>0</v>
      </c>
      <c r="Z154" s="60">
        <f t="shared" si="49"/>
        <v>0</v>
      </c>
      <c r="AA154" s="60">
        <f t="shared" si="49"/>
        <v>0</v>
      </c>
      <c r="AB154" s="60">
        <f t="shared" si="49"/>
        <v>0</v>
      </c>
      <c r="AC154" s="60">
        <f t="shared" si="49"/>
        <v>2</v>
      </c>
      <c r="AD154" s="60">
        <f t="shared" ref="T154:AD178" si="54">_xlfn.LET(_xlpm.start_date, $J154,_xlpm.end_date, $K154,_xlpm.month_start, AD$4,_xlpm.month_end, EOMONTH(AD$4,0),_xlpm.overlap_start, MAX(_xlpm.start_date, _xlpm.month_start),_xlpm.overlap_end, MIN(_xlpm.end_date, _xlpm.month_end),_xlpm.days, MAX(0, _xlpm.overlap_end - _xlpm.overlap_start + 1),_xlpm.days)</f>
        <v>0</v>
      </c>
      <c r="AG154" s="60">
        <f t="shared" si="47"/>
        <v>0</v>
      </c>
      <c r="AH154" s="60">
        <f t="shared" si="50"/>
        <v>0</v>
      </c>
      <c r="AI154" s="60">
        <f t="shared" si="50"/>
        <v>0</v>
      </c>
      <c r="AJ154" s="60">
        <f t="shared" si="50"/>
        <v>0</v>
      </c>
      <c r="AK154" s="60">
        <f t="shared" si="50"/>
        <v>0</v>
      </c>
      <c r="AL154" s="60">
        <f t="shared" si="50"/>
        <v>0</v>
      </c>
      <c r="AM154" s="60">
        <f t="shared" si="50"/>
        <v>0</v>
      </c>
      <c r="AN154" s="60">
        <f t="shared" si="50"/>
        <v>0</v>
      </c>
      <c r="AO154" s="60">
        <f t="shared" si="50"/>
        <v>0</v>
      </c>
      <c r="AP154" s="60">
        <f t="shared" si="50"/>
        <v>0</v>
      </c>
      <c r="AQ154" s="60">
        <f t="shared" si="50"/>
        <v>0</v>
      </c>
      <c r="AR154" s="60">
        <f t="shared" ref="AH154:AR178" si="55">_xlfn.LET(_xlpm.start_date, $J154,_xlpm.end_date, $K154,_xlpm.month_start, AR$4,_xlpm.month_end, EOMONTH(AR$4,0),_xlpm.overlap_start, MAX(_xlpm.start_date, _xlpm.month_start),_xlpm.overlap_end, MIN(_xlpm.end_date, _xlpm.month_end),_xlpm.days, MAX(0, _xlpm.overlap_end - _xlpm.overlap_start + 1),_xlpm.days)</f>
        <v>0</v>
      </c>
      <c r="AU154" s="60">
        <f t="shared" si="48"/>
        <v>0</v>
      </c>
      <c r="AV154" s="60">
        <f t="shared" si="51"/>
        <v>0</v>
      </c>
      <c r="AW154" s="60">
        <f t="shared" si="51"/>
        <v>0</v>
      </c>
      <c r="AX154" s="60">
        <f t="shared" si="51"/>
        <v>0</v>
      </c>
      <c r="AY154" s="60">
        <f t="shared" si="51"/>
        <v>0</v>
      </c>
      <c r="AZ154" s="60">
        <f t="shared" si="51"/>
        <v>0</v>
      </c>
      <c r="BA154" s="60">
        <f t="shared" si="51"/>
        <v>0</v>
      </c>
      <c r="BB154" s="60">
        <f t="shared" si="51"/>
        <v>0</v>
      </c>
      <c r="BC154" s="60">
        <f t="shared" si="51"/>
        <v>0</v>
      </c>
      <c r="BD154" s="60">
        <f t="shared" si="51"/>
        <v>0</v>
      </c>
      <c r="BE154" s="60">
        <f t="shared" si="51"/>
        <v>0</v>
      </c>
      <c r="BF154" s="60">
        <f t="shared" ref="AV154:BF178" si="56">_xlfn.LET(_xlpm.start_date, $J154,_xlpm.end_date, $K154,_xlpm.month_start, BF$4,_xlpm.month_end, EOMONTH(BF$4,0),_xlpm.overlap_start, MAX(_xlpm.start_date, _xlpm.month_start),_xlpm.overlap_end, MIN(_xlpm.end_date, _xlpm.month_end),_xlpm.days, MAX(0, _xlpm.overlap_end - _xlpm.overlap_start + 1),_xlpm.days)</f>
        <v>0</v>
      </c>
    </row>
    <row r="155" spans="2:58" s="60" customFormat="1" x14ac:dyDescent="0.25">
      <c r="B155" s="18">
        <f t="shared" si="53"/>
        <v>151</v>
      </c>
      <c r="C155" s="71" t="str">
        <f t="shared" si="52"/>
        <v>241111_Rev_MC_151</v>
      </c>
      <c r="D155" s="68">
        <v>45607</v>
      </c>
      <c r="E155" s="69">
        <v>45604</v>
      </c>
      <c r="F155" s="69" t="s">
        <v>120</v>
      </c>
      <c r="G155" s="69" t="str">
        <f>IF(ISBLANK(F155),"",VLOOKUP(F155,'Listes des Lots'!$B$4:$G$55,6,FALSE))</f>
        <v>Meublé</v>
      </c>
      <c r="H155" s="127" t="s">
        <v>333</v>
      </c>
      <c r="I155" s="127">
        <v>20000</v>
      </c>
      <c r="J155" s="69">
        <v>45604</v>
      </c>
      <c r="K155" s="69">
        <v>45605</v>
      </c>
      <c r="L155" s="71" t="s">
        <v>90</v>
      </c>
      <c r="M155" s="18" t="str">
        <f>IF(RevenueData[[#This Row],[Commentaires /Notes  ]]="","",RevenueData[[#This Row],[Commentaires /Notes  ]])</f>
        <v/>
      </c>
      <c r="N155" s="37"/>
      <c r="R155" s="60">
        <f>RevenueData[[#This Row],[Fin Période 
(jj/mm/aa) ]]-RevenueData[[#This Row],[Début Période
((jj/mm/aa) ]]+1</f>
        <v>2</v>
      </c>
      <c r="S155" s="60">
        <f t="shared" si="46"/>
        <v>0</v>
      </c>
      <c r="T155" s="60">
        <f t="shared" si="54"/>
        <v>0</v>
      </c>
      <c r="U155" s="60">
        <f t="shared" si="54"/>
        <v>0</v>
      </c>
      <c r="V155" s="60">
        <f t="shared" si="54"/>
        <v>0</v>
      </c>
      <c r="W155" s="60">
        <f t="shared" si="54"/>
        <v>0</v>
      </c>
      <c r="X155" s="60">
        <f t="shared" si="54"/>
        <v>0</v>
      </c>
      <c r="Y155" s="60">
        <f t="shared" si="54"/>
        <v>0</v>
      </c>
      <c r="Z155" s="60">
        <f t="shared" si="54"/>
        <v>0</v>
      </c>
      <c r="AA155" s="60">
        <f t="shared" si="54"/>
        <v>0</v>
      </c>
      <c r="AB155" s="60">
        <f t="shared" si="54"/>
        <v>0</v>
      </c>
      <c r="AC155" s="60">
        <f t="shared" si="54"/>
        <v>2</v>
      </c>
      <c r="AD155" s="60">
        <f t="shared" si="54"/>
        <v>0</v>
      </c>
      <c r="AG155" s="60">
        <f t="shared" si="47"/>
        <v>0</v>
      </c>
      <c r="AH155" s="60">
        <f t="shared" si="55"/>
        <v>0</v>
      </c>
      <c r="AI155" s="60">
        <f t="shared" si="55"/>
        <v>0</v>
      </c>
      <c r="AJ155" s="60">
        <f t="shared" si="55"/>
        <v>0</v>
      </c>
      <c r="AK155" s="60">
        <f t="shared" si="55"/>
        <v>0</v>
      </c>
      <c r="AL155" s="60">
        <f t="shared" si="55"/>
        <v>0</v>
      </c>
      <c r="AM155" s="60">
        <f t="shared" si="55"/>
        <v>0</v>
      </c>
      <c r="AN155" s="60">
        <f t="shared" si="55"/>
        <v>0</v>
      </c>
      <c r="AO155" s="60">
        <f t="shared" si="55"/>
        <v>0</v>
      </c>
      <c r="AP155" s="60">
        <f t="shared" si="55"/>
        <v>0</v>
      </c>
      <c r="AQ155" s="60">
        <f t="shared" si="55"/>
        <v>0</v>
      </c>
      <c r="AR155" s="60">
        <f t="shared" si="55"/>
        <v>0</v>
      </c>
      <c r="AU155" s="60">
        <f t="shared" si="48"/>
        <v>0</v>
      </c>
      <c r="AV155" s="60">
        <f t="shared" si="56"/>
        <v>0</v>
      </c>
      <c r="AW155" s="60">
        <f t="shared" si="56"/>
        <v>0</v>
      </c>
      <c r="AX155" s="60">
        <f t="shared" si="56"/>
        <v>0</v>
      </c>
      <c r="AY155" s="60">
        <f t="shared" si="56"/>
        <v>0</v>
      </c>
      <c r="AZ155" s="60">
        <f t="shared" si="56"/>
        <v>0</v>
      </c>
      <c r="BA155" s="60">
        <f t="shared" si="56"/>
        <v>0</v>
      </c>
      <c r="BB155" s="60">
        <f t="shared" si="56"/>
        <v>0</v>
      </c>
      <c r="BC155" s="60">
        <f t="shared" si="56"/>
        <v>0</v>
      </c>
      <c r="BD155" s="60">
        <f t="shared" si="56"/>
        <v>0</v>
      </c>
      <c r="BE155" s="60">
        <f t="shared" si="56"/>
        <v>0</v>
      </c>
      <c r="BF155" s="60">
        <f t="shared" si="56"/>
        <v>0</v>
      </c>
    </row>
    <row r="156" spans="2:58" s="60" customFormat="1" x14ac:dyDescent="0.25">
      <c r="B156" s="18">
        <f t="shared" si="53"/>
        <v>152</v>
      </c>
      <c r="C156" s="71" t="str">
        <f t="shared" si="52"/>
        <v>241111_Rev_MC_152</v>
      </c>
      <c r="D156" s="68">
        <v>45607</v>
      </c>
      <c r="E156" s="69">
        <v>45605</v>
      </c>
      <c r="F156" s="69" t="s">
        <v>122</v>
      </c>
      <c r="G156" s="69" t="str">
        <f>IF(ISBLANK(F156),"",VLOOKUP(F156,'Listes des Lots'!$B$4:$G$55,6,FALSE))</f>
        <v>Meublé</v>
      </c>
      <c r="H156" s="127" t="s">
        <v>333</v>
      </c>
      <c r="I156" s="127">
        <v>15000</v>
      </c>
      <c r="J156" s="69">
        <v>45605</v>
      </c>
      <c r="K156" s="69">
        <v>45605</v>
      </c>
      <c r="L156" s="71" t="s">
        <v>90</v>
      </c>
      <c r="M156" s="18" t="str">
        <f>IF(RevenueData[[#This Row],[Commentaires /Notes  ]]="","",RevenueData[[#This Row],[Commentaires /Notes  ]])</f>
        <v/>
      </c>
      <c r="N156" s="37"/>
      <c r="R156" s="60">
        <f>RevenueData[[#This Row],[Fin Période 
(jj/mm/aa) ]]-RevenueData[[#This Row],[Début Période
((jj/mm/aa) ]]+1</f>
        <v>1</v>
      </c>
      <c r="S156" s="60">
        <f t="shared" si="46"/>
        <v>0</v>
      </c>
      <c r="T156" s="60">
        <f t="shared" si="54"/>
        <v>0</v>
      </c>
      <c r="U156" s="60">
        <f t="shared" si="54"/>
        <v>0</v>
      </c>
      <c r="V156" s="60">
        <f t="shared" si="54"/>
        <v>0</v>
      </c>
      <c r="W156" s="60">
        <f t="shared" si="54"/>
        <v>0</v>
      </c>
      <c r="X156" s="60">
        <f t="shared" si="54"/>
        <v>0</v>
      </c>
      <c r="Y156" s="60">
        <f t="shared" si="54"/>
        <v>0</v>
      </c>
      <c r="Z156" s="60">
        <f t="shared" si="54"/>
        <v>0</v>
      </c>
      <c r="AA156" s="60">
        <f t="shared" si="54"/>
        <v>0</v>
      </c>
      <c r="AB156" s="60">
        <f t="shared" si="54"/>
        <v>0</v>
      </c>
      <c r="AC156" s="60">
        <f t="shared" si="54"/>
        <v>1</v>
      </c>
      <c r="AD156" s="60">
        <f t="shared" si="54"/>
        <v>0</v>
      </c>
      <c r="AG156" s="60">
        <f t="shared" si="47"/>
        <v>0</v>
      </c>
      <c r="AH156" s="60">
        <f t="shared" si="55"/>
        <v>0</v>
      </c>
      <c r="AI156" s="60">
        <f t="shared" si="55"/>
        <v>0</v>
      </c>
      <c r="AJ156" s="60">
        <f t="shared" si="55"/>
        <v>0</v>
      </c>
      <c r="AK156" s="60">
        <f t="shared" si="55"/>
        <v>0</v>
      </c>
      <c r="AL156" s="60">
        <f t="shared" si="55"/>
        <v>0</v>
      </c>
      <c r="AM156" s="60">
        <f t="shared" si="55"/>
        <v>0</v>
      </c>
      <c r="AN156" s="60">
        <f t="shared" si="55"/>
        <v>0</v>
      </c>
      <c r="AO156" s="60">
        <f t="shared" si="55"/>
        <v>0</v>
      </c>
      <c r="AP156" s="60">
        <f t="shared" si="55"/>
        <v>0</v>
      </c>
      <c r="AQ156" s="60">
        <f t="shared" si="55"/>
        <v>0</v>
      </c>
      <c r="AR156" s="60">
        <f t="shared" si="55"/>
        <v>0</v>
      </c>
      <c r="AU156" s="60">
        <f t="shared" si="48"/>
        <v>0</v>
      </c>
      <c r="AV156" s="60">
        <f t="shared" si="56"/>
        <v>0</v>
      </c>
      <c r="AW156" s="60">
        <f t="shared" si="56"/>
        <v>0</v>
      </c>
      <c r="AX156" s="60">
        <f t="shared" si="56"/>
        <v>0</v>
      </c>
      <c r="AY156" s="60">
        <f t="shared" si="56"/>
        <v>0</v>
      </c>
      <c r="AZ156" s="60">
        <f t="shared" si="56"/>
        <v>0</v>
      </c>
      <c r="BA156" s="60">
        <f t="shared" si="56"/>
        <v>0</v>
      </c>
      <c r="BB156" s="60">
        <f t="shared" si="56"/>
        <v>0</v>
      </c>
      <c r="BC156" s="60">
        <f t="shared" si="56"/>
        <v>0</v>
      </c>
      <c r="BD156" s="60">
        <f t="shared" si="56"/>
        <v>0</v>
      </c>
      <c r="BE156" s="60">
        <f t="shared" si="56"/>
        <v>0</v>
      </c>
      <c r="BF156" s="60">
        <f t="shared" si="56"/>
        <v>0</v>
      </c>
    </row>
    <row r="157" spans="2:58" s="60" customFormat="1" x14ac:dyDescent="0.25">
      <c r="B157" s="18">
        <f t="shared" si="53"/>
        <v>153</v>
      </c>
      <c r="C157" s="71" t="str">
        <f t="shared" si="52"/>
        <v>241111_Rev_MC_153</v>
      </c>
      <c r="D157" s="68">
        <v>45607</v>
      </c>
      <c r="E157" s="69">
        <v>45606</v>
      </c>
      <c r="F157" s="69" t="s">
        <v>123</v>
      </c>
      <c r="G157" s="69" t="str">
        <f>IF(ISBLANK(F157),"",VLOOKUP(F157,'Listes des Lots'!$B$4:$G$55,6,FALSE))</f>
        <v>Meublé</v>
      </c>
      <c r="H157" s="127" t="s">
        <v>333</v>
      </c>
      <c r="I157" s="127">
        <v>20000</v>
      </c>
      <c r="J157" s="69">
        <v>45606</v>
      </c>
      <c r="K157" s="69">
        <v>45607</v>
      </c>
      <c r="L157" s="71" t="s">
        <v>90</v>
      </c>
      <c r="M157" s="18" t="str">
        <f>IF(RevenueData[[#This Row],[Commentaires /Notes  ]]="","",RevenueData[[#This Row],[Commentaires /Notes  ]])</f>
        <v/>
      </c>
      <c r="N157" s="37"/>
      <c r="R157" s="60">
        <f>RevenueData[[#This Row],[Fin Période 
(jj/mm/aa) ]]-RevenueData[[#This Row],[Début Période
((jj/mm/aa) ]]+1</f>
        <v>2</v>
      </c>
      <c r="S157" s="60">
        <f t="shared" si="46"/>
        <v>0</v>
      </c>
      <c r="T157" s="60">
        <f t="shared" si="54"/>
        <v>0</v>
      </c>
      <c r="U157" s="60">
        <f t="shared" si="54"/>
        <v>0</v>
      </c>
      <c r="V157" s="60">
        <f t="shared" si="54"/>
        <v>0</v>
      </c>
      <c r="W157" s="60">
        <f t="shared" si="54"/>
        <v>0</v>
      </c>
      <c r="X157" s="60">
        <f t="shared" si="54"/>
        <v>0</v>
      </c>
      <c r="Y157" s="60">
        <f t="shared" si="54"/>
        <v>0</v>
      </c>
      <c r="Z157" s="60">
        <f t="shared" si="54"/>
        <v>0</v>
      </c>
      <c r="AA157" s="60">
        <f t="shared" si="54"/>
        <v>0</v>
      </c>
      <c r="AB157" s="60">
        <f t="shared" si="54"/>
        <v>0</v>
      </c>
      <c r="AC157" s="60">
        <f t="shared" si="54"/>
        <v>2</v>
      </c>
      <c r="AD157" s="60">
        <f t="shared" si="54"/>
        <v>0</v>
      </c>
      <c r="AG157" s="60">
        <f t="shared" si="47"/>
        <v>0</v>
      </c>
      <c r="AH157" s="60">
        <f t="shared" si="55"/>
        <v>0</v>
      </c>
      <c r="AI157" s="60">
        <f t="shared" si="55"/>
        <v>0</v>
      </c>
      <c r="AJ157" s="60">
        <f t="shared" si="55"/>
        <v>0</v>
      </c>
      <c r="AK157" s="60">
        <f t="shared" si="55"/>
        <v>0</v>
      </c>
      <c r="AL157" s="60">
        <f t="shared" si="55"/>
        <v>0</v>
      </c>
      <c r="AM157" s="60">
        <f t="shared" si="55"/>
        <v>0</v>
      </c>
      <c r="AN157" s="60">
        <f t="shared" si="55"/>
        <v>0</v>
      </c>
      <c r="AO157" s="60">
        <f t="shared" si="55"/>
        <v>0</v>
      </c>
      <c r="AP157" s="60">
        <f t="shared" si="55"/>
        <v>0</v>
      </c>
      <c r="AQ157" s="60">
        <f t="shared" si="55"/>
        <v>0</v>
      </c>
      <c r="AR157" s="60">
        <f t="shared" si="55"/>
        <v>0</v>
      </c>
      <c r="AU157" s="60">
        <f t="shared" si="48"/>
        <v>0</v>
      </c>
      <c r="AV157" s="60">
        <f t="shared" si="56"/>
        <v>0</v>
      </c>
      <c r="AW157" s="60">
        <f t="shared" si="56"/>
        <v>0</v>
      </c>
      <c r="AX157" s="60">
        <f t="shared" si="56"/>
        <v>0</v>
      </c>
      <c r="AY157" s="60">
        <f t="shared" si="56"/>
        <v>0</v>
      </c>
      <c r="AZ157" s="60">
        <f t="shared" si="56"/>
        <v>0</v>
      </c>
      <c r="BA157" s="60">
        <f t="shared" si="56"/>
        <v>0</v>
      </c>
      <c r="BB157" s="60">
        <f t="shared" si="56"/>
        <v>0</v>
      </c>
      <c r="BC157" s="60">
        <f t="shared" si="56"/>
        <v>0</v>
      </c>
      <c r="BD157" s="60">
        <f t="shared" si="56"/>
        <v>0</v>
      </c>
      <c r="BE157" s="60">
        <f t="shared" si="56"/>
        <v>0</v>
      </c>
      <c r="BF157" s="60">
        <f t="shared" si="56"/>
        <v>0</v>
      </c>
    </row>
    <row r="158" spans="2:58" s="60" customFormat="1" x14ac:dyDescent="0.25">
      <c r="B158" s="18">
        <f t="shared" si="53"/>
        <v>154</v>
      </c>
      <c r="C158" s="71" t="str">
        <f t="shared" si="52"/>
        <v>241111_Rev_MC_154</v>
      </c>
      <c r="D158" s="68">
        <v>45607</v>
      </c>
      <c r="E158" s="69">
        <v>45605</v>
      </c>
      <c r="F158" s="69" t="s">
        <v>329</v>
      </c>
      <c r="G158" s="69" t="str">
        <f>IF(ISBLANK(F158),"",VLOOKUP(F158,'Listes des Lots'!$B$4:$G$55,6,FALSE))</f>
        <v>Location</v>
      </c>
      <c r="H158" s="127" t="s">
        <v>333</v>
      </c>
      <c r="I158" s="127">
        <v>45000</v>
      </c>
      <c r="J158" s="69">
        <v>45597</v>
      </c>
      <c r="K158" s="69">
        <v>45626</v>
      </c>
      <c r="L158" s="71" t="s">
        <v>90</v>
      </c>
      <c r="M158" s="18" t="str">
        <f>IF(RevenueData[[#This Row],[Commentaires /Notes  ]]="","",RevenueData[[#This Row],[Commentaires /Notes  ]])</f>
        <v/>
      </c>
      <c r="N158" s="37"/>
      <c r="R158" s="60">
        <f>RevenueData[[#This Row],[Fin Période 
(jj/mm/aa) ]]-RevenueData[[#This Row],[Début Période
((jj/mm/aa) ]]+1</f>
        <v>30</v>
      </c>
      <c r="S158" s="60">
        <f t="shared" si="46"/>
        <v>0</v>
      </c>
      <c r="T158" s="60">
        <f t="shared" si="54"/>
        <v>0</v>
      </c>
      <c r="U158" s="60">
        <f t="shared" si="54"/>
        <v>0</v>
      </c>
      <c r="V158" s="60">
        <f t="shared" si="54"/>
        <v>0</v>
      </c>
      <c r="W158" s="60">
        <f t="shared" si="54"/>
        <v>0</v>
      </c>
      <c r="X158" s="60">
        <f t="shared" si="54"/>
        <v>0</v>
      </c>
      <c r="Y158" s="60">
        <f t="shared" si="54"/>
        <v>0</v>
      </c>
      <c r="Z158" s="60">
        <f t="shared" si="54"/>
        <v>0</v>
      </c>
      <c r="AA158" s="60">
        <f t="shared" si="54"/>
        <v>0</v>
      </c>
      <c r="AB158" s="60">
        <f t="shared" si="54"/>
        <v>0</v>
      </c>
      <c r="AC158" s="60">
        <f t="shared" si="54"/>
        <v>30</v>
      </c>
      <c r="AD158" s="60">
        <f t="shared" si="54"/>
        <v>0</v>
      </c>
      <c r="AG158" s="60">
        <f t="shared" si="47"/>
        <v>0</v>
      </c>
      <c r="AH158" s="60">
        <f t="shared" si="55"/>
        <v>0</v>
      </c>
      <c r="AI158" s="60">
        <f t="shared" si="55"/>
        <v>0</v>
      </c>
      <c r="AJ158" s="60">
        <f t="shared" si="55"/>
        <v>0</v>
      </c>
      <c r="AK158" s="60">
        <f t="shared" si="55"/>
        <v>0</v>
      </c>
      <c r="AL158" s="60">
        <f t="shared" si="55"/>
        <v>0</v>
      </c>
      <c r="AM158" s="60">
        <f t="shared" si="55"/>
        <v>0</v>
      </c>
      <c r="AN158" s="60">
        <f t="shared" si="55"/>
        <v>0</v>
      </c>
      <c r="AO158" s="60">
        <f t="shared" si="55"/>
        <v>0</v>
      </c>
      <c r="AP158" s="60">
        <f t="shared" si="55"/>
        <v>0</v>
      </c>
      <c r="AQ158" s="60">
        <f t="shared" si="55"/>
        <v>0</v>
      </c>
      <c r="AR158" s="60">
        <f t="shared" si="55"/>
        <v>0</v>
      </c>
      <c r="AU158" s="60">
        <f t="shared" si="48"/>
        <v>0</v>
      </c>
      <c r="AV158" s="60">
        <f t="shared" si="56"/>
        <v>0</v>
      </c>
      <c r="AW158" s="60">
        <f t="shared" si="56"/>
        <v>0</v>
      </c>
      <c r="AX158" s="60">
        <f t="shared" si="56"/>
        <v>0</v>
      </c>
      <c r="AY158" s="60">
        <f t="shared" si="56"/>
        <v>0</v>
      </c>
      <c r="AZ158" s="60">
        <f t="shared" si="56"/>
        <v>0</v>
      </c>
      <c r="BA158" s="60">
        <f t="shared" si="56"/>
        <v>0</v>
      </c>
      <c r="BB158" s="60">
        <f t="shared" si="56"/>
        <v>0</v>
      </c>
      <c r="BC158" s="60">
        <f t="shared" si="56"/>
        <v>0</v>
      </c>
      <c r="BD158" s="60">
        <f t="shared" si="56"/>
        <v>0</v>
      </c>
      <c r="BE158" s="60">
        <f t="shared" si="56"/>
        <v>0</v>
      </c>
      <c r="BF158" s="60">
        <f t="shared" si="56"/>
        <v>0</v>
      </c>
    </row>
    <row r="159" spans="2:58" s="60" customFormat="1" x14ac:dyDescent="0.25">
      <c r="B159" s="18">
        <f t="shared" si="53"/>
        <v>155</v>
      </c>
      <c r="C159" s="71" t="str">
        <f t="shared" si="52"/>
        <v>241111_Rev_MC_155</v>
      </c>
      <c r="D159" s="68">
        <v>45607</v>
      </c>
      <c r="E159" s="69">
        <v>45604</v>
      </c>
      <c r="F159" s="69" t="s">
        <v>127</v>
      </c>
      <c r="G159" s="69" t="str">
        <f>IF(ISBLANK(F159),"",VLOOKUP(F159,'Listes des Lots'!$B$4:$G$55,6,FALSE))</f>
        <v>Location</v>
      </c>
      <c r="H159" s="127" t="s">
        <v>333</v>
      </c>
      <c r="I159" s="127">
        <v>350000</v>
      </c>
      <c r="J159" s="69">
        <v>45597</v>
      </c>
      <c r="K159" s="69">
        <v>45626</v>
      </c>
      <c r="L159" s="71" t="s">
        <v>25</v>
      </c>
      <c r="M159" s="18" t="str">
        <f>IF(RevenueData[[#This Row],[Commentaires /Notes  ]]="","",RevenueData[[#This Row],[Commentaires /Notes  ]])</f>
        <v/>
      </c>
      <c r="N159" s="37"/>
      <c r="R159" s="60">
        <f>RevenueData[[#This Row],[Fin Période 
(jj/mm/aa) ]]-RevenueData[[#This Row],[Début Période
((jj/mm/aa) ]]+1</f>
        <v>30</v>
      </c>
      <c r="S159" s="60">
        <f t="shared" si="46"/>
        <v>0</v>
      </c>
      <c r="T159" s="60">
        <f t="shared" si="54"/>
        <v>0</v>
      </c>
      <c r="U159" s="60">
        <f t="shared" si="54"/>
        <v>0</v>
      </c>
      <c r="V159" s="60">
        <f t="shared" si="54"/>
        <v>0</v>
      </c>
      <c r="W159" s="60">
        <f t="shared" si="54"/>
        <v>0</v>
      </c>
      <c r="X159" s="60">
        <f t="shared" si="54"/>
        <v>0</v>
      </c>
      <c r="Y159" s="60">
        <f t="shared" si="54"/>
        <v>0</v>
      </c>
      <c r="Z159" s="60">
        <f t="shared" si="54"/>
        <v>0</v>
      </c>
      <c r="AA159" s="60">
        <f t="shared" si="54"/>
        <v>0</v>
      </c>
      <c r="AB159" s="60">
        <f t="shared" si="54"/>
        <v>0</v>
      </c>
      <c r="AC159" s="60">
        <f t="shared" si="54"/>
        <v>30</v>
      </c>
      <c r="AD159" s="60">
        <f t="shared" si="54"/>
        <v>0</v>
      </c>
      <c r="AG159" s="60">
        <f t="shared" si="47"/>
        <v>0</v>
      </c>
      <c r="AH159" s="60">
        <f t="shared" si="55"/>
        <v>0</v>
      </c>
      <c r="AI159" s="60">
        <f t="shared" si="55"/>
        <v>0</v>
      </c>
      <c r="AJ159" s="60">
        <f t="shared" si="55"/>
        <v>0</v>
      </c>
      <c r="AK159" s="60">
        <f t="shared" si="55"/>
        <v>0</v>
      </c>
      <c r="AL159" s="60">
        <f t="shared" si="55"/>
        <v>0</v>
      </c>
      <c r="AM159" s="60">
        <f t="shared" si="55"/>
        <v>0</v>
      </c>
      <c r="AN159" s="60">
        <f t="shared" si="55"/>
        <v>0</v>
      </c>
      <c r="AO159" s="60">
        <f t="shared" si="55"/>
        <v>0</v>
      </c>
      <c r="AP159" s="60">
        <f t="shared" si="55"/>
        <v>0</v>
      </c>
      <c r="AQ159" s="60">
        <f t="shared" si="55"/>
        <v>0</v>
      </c>
      <c r="AR159" s="60">
        <f t="shared" si="55"/>
        <v>0</v>
      </c>
      <c r="AU159" s="60">
        <f t="shared" si="48"/>
        <v>0</v>
      </c>
      <c r="AV159" s="60">
        <f t="shared" si="56"/>
        <v>0</v>
      </c>
      <c r="AW159" s="60">
        <f t="shared" si="56"/>
        <v>0</v>
      </c>
      <c r="AX159" s="60">
        <f t="shared" si="56"/>
        <v>0</v>
      </c>
      <c r="AY159" s="60">
        <f t="shared" si="56"/>
        <v>0</v>
      </c>
      <c r="AZ159" s="60">
        <f t="shared" si="56"/>
        <v>0</v>
      </c>
      <c r="BA159" s="60">
        <f t="shared" si="56"/>
        <v>0</v>
      </c>
      <c r="BB159" s="60">
        <f t="shared" si="56"/>
        <v>0</v>
      </c>
      <c r="BC159" s="60">
        <f t="shared" si="56"/>
        <v>0</v>
      </c>
      <c r="BD159" s="60">
        <f t="shared" si="56"/>
        <v>0</v>
      </c>
      <c r="BE159" s="60">
        <f t="shared" si="56"/>
        <v>0</v>
      </c>
      <c r="BF159" s="60">
        <f t="shared" si="56"/>
        <v>0</v>
      </c>
    </row>
    <row r="160" spans="2:58" s="60" customFormat="1" x14ac:dyDescent="0.25">
      <c r="B160" s="18">
        <f t="shared" si="53"/>
        <v>156</v>
      </c>
      <c r="C160" s="71" t="str">
        <f t="shared" si="52"/>
        <v>241112_Rev_MC_156</v>
      </c>
      <c r="D160" s="68">
        <v>45608</v>
      </c>
      <c r="E160" s="69">
        <v>45608</v>
      </c>
      <c r="F160" s="69" t="s">
        <v>125</v>
      </c>
      <c r="G160" s="69" t="str">
        <f>IF(ISBLANK(F160),"",VLOOKUP(F160,'Listes des Lots'!$B$4:$G$55,6,FALSE))</f>
        <v>Meublé</v>
      </c>
      <c r="H160" s="127" t="s">
        <v>333</v>
      </c>
      <c r="I160" s="127">
        <v>20000</v>
      </c>
      <c r="J160" s="69">
        <v>45607</v>
      </c>
      <c r="K160" s="69">
        <v>45608</v>
      </c>
      <c r="L160" s="71" t="s">
        <v>90</v>
      </c>
      <c r="M160" s="18" t="str">
        <f>IF(RevenueData[[#This Row],[Commentaires /Notes  ]]="","",RevenueData[[#This Row],[Commentaires /Notes  ]])</f>
        <v/>
      </c>
      <c r="N160" s="37"/>
      <c r="R160" s="60">
        <f>RevenueData[[#This Row],[Fin Période 
(jj/mm/aa) ]]-RevenueData[[#This Row],[Début Période
((jj/mm/aa) ]]+1</f>
        <v>2</v>
      </c>
      <c r="S160" s="60">
        <f t="shared" si="46"/>
        <v>0</v>
      </c>
      <c r="T160" s="60">
        <f t="shared" si="54"/>
        <v>0</v>
      </c>
      <c r="U160" s="60">
        <f t="shared" si="54"/>
        <v>0</v>
      </c>
      <c r="V160" s="60">
        <f t="shared" si="54"/>
        <v>0</v>
      </c>
      <c r="W160" s="60">
        <f t="shared" si="54"/>
        <v>0</v>
      </c>
      <c r="X160" s="60">
        <f t="shared" si="54"/>
        <v>0</v>
      </c>
      <c r="Y160" s="60">
        <f t="shared" si="54"/>
        <v>0</v>
      </c>
      <c r="Z160" s="60">
        <f t="shared" si="54"/>
        <v>0</v>
      </c>
      <c r="AA160" s="60">
        <f t="shared" si="54"/>
        <v>0</v>
      </c>
      <c r="AB160" s="60">
        <f t="shared" si="54"/>
        <v>0</v>
      </c>
      <c r="AC160" s="60">
        <f t="shared" si="54"/>
        <v>2</v>
      </c>
      <c r="AD160" s="60">
        <f t="shared" si="54"/>
        <v>0</v>
      </c>
      <c r="AG160" s="60">
        <f t="shared" si="47"/>
        <v>0</v>
      </c>
      <c r="AH160" s="60">
        <f t="shared" si="55"/>
        <v>0</v>
      </c>
      <c r="AI160" s="60">
        <f t="shared" si="55"/>
        <v>0</v>
      </c>
      <c r="AJ160" s="60">
        <f t="shared" si="55"/>
        <v>0</v>
      </c>
      <c r="AK160" s="60">
        <f t="shared" si="55"/>
        <v>0</v>
      </c>
      <c r="AL160" s="60">
        <f t="shared" si="55"/>
        <v>0</v>
      </c>
      <c r="AM160" s="60">
        <f t="shared" si="55"/>
        <v>0</v>
      </c>
      <c r="AN160" s="60">
        <f t="shared" si="55"/>
        <v>0</v>
      </c>
      <c r="AO160" s="60">
        <f t="shared" si="55"/>
        <v>0</v>
      </c>
      <c r="AP160" s="60">
        <f t="shared" si="55"/>
        <v>0</v>
      </c>
      <c r="AQ160" s="60">
        <f t="shared" si="55"/>
        <v>0</v>
      </c>
      <c r="AR160" s="60">
        <f t="shared" si="55"/>
        <v>0</v>
      </c>
      <c r="AU160" s="60">
        <f t="shared" si="48"/>
        <v>0</v>
      </c>
      <c r="AV160" s="60">
        <f t="shared" si="56"/>
        <v>0</v>
      </c>
      <c r="AW160" s="60">
        <f t="shared" si="56"/>
        <v>0</v>
      </c>
      <c r="AX160" s="60">
        <f t="shared" si="56"/>
        <v>0</v>
      </c>
      <c r="AY160" s="60">
        <f t="shared" si="56"/>
        <v>0</v>
      </c>
      <c r="AZ160" s="60">
        <f t="shared" si="56"/>
        <v>0</v>
      </c>
      <c r="BA160" s="60">
        <f t="shared" si="56"/>
        <v>0</v>
      </c>
      <c r="BB160" s="60">
        <f t="shared" si="56"/>
        <v>0</v>
      </c>
      <c r="BC160" s="60">
        <f t="shared" si="56"/>
        <v>0</v>
      </c>
      <c r="BD160" s="60">
        <f t="shared" si="56"/>
        <v>0</v>
      </c>
      <c r="BE160" s="60">
        <f t="shared" si="56"/>
        <v>0</v>
      </c>
      <c r="BF160" s="60">
        <f t="shared" si="56"/>
        <v>0</v>
      </c>
    </row>
    <row r="161" spans="2:58" s="60" customFormat="1" x14ac:dyDescent="0.25">
      <c r="B161" s="18">
        <f t="shared" si="53"/>
        <v>157</v>
      </c>
      <c r="C161" s="71" t="str">
        <f t="shared" si="52"/>
        <v>241112_Rev_MC_157</v>
      </c>
      <c r="D161" s="68">
        <v>45608</v>
      </c>
      <c r="E161" s="69">
        <v>45608</v>
      </c>
      <c r="F161" s="69" t="s">
        <v>120</v>
      </c>
      <c r="G161" s="69" t="str">
        <f>IF(ISBLANK(F161),"",VLOOKUP(F161,'Listes des Lots'!$B$4:$G$55,6,FALSE))</f>
        <v>Meublé</v>
      </c>
      <c r="H161" s="127" t="s">
        <v>333</v>
      </c>
      <c r="I161" s="127">
        <v>20000</v>
      </c>
      <c r="J161" s="69">
        <v>45607</v>
      </c>
      <c r="K161" s="69">
        <v>45608</v>
      </c>
      <c r="L161" s="71" t="s">
        <v>90</v>
      </c>
      <c r="M161" s="18" t="str">
        <f>IF(RevenueData[[#This Row],[Commentaires /Notes  ]]="","",RevenueData[[#This Row],[Commentaires /Notes  ]])</f>
        <v/>
      </c>
      <c r="N161" s="37"/>
      <c r="R161" s="60">
        <f>RevenueData[[#This Row],[Fin Période 
(jj/mm/aa) ]]-RevenueData[[#This Row],[Début Période
((jj/mm/aa) ]]+1</f>
        <v>2</v>
      </c>
      <c r="S161" s="60">
        <f t="shared" si="46"/>
        <v>0</v>
      </c>
      <c r="T161" s="60">
        <f t="shared" si="54"/>
        <v>0</v>
      </c>
      <c r="U161" s="60">
        <f t="shared" si="54"/>
        <v>0</v>
      </c>
      <c r="V161" s="60">
        <f t="shared" si="54"/>
        <v>0</v>
      </c>
      <c r="W161" s="60">
        <f t="shared" si="54"/>
        <v>0</v>
      </c>
      <c r="X161" s="60">
        <f t="shared" si="54"/>
        <v>0</v>
      </c>
      <c r="Y161" s="60">
        <f t="shared" si="54"/>
        <v>0</v>
      </c>
      <c r="Z161" s="60">
        <f t="shared" si="54"/>
        <v>0</v>
      </c>
      <c r="AA161" s="60">
        <f t="shared" si="54"/>
        <v>0</v>
      </c>
      <c r="AB161" s="60">
        <f t="shared" si="54"/>
        <v>0</v>
      </c>
      <c r="AC161" s="60">
        <f t="shared" si="54"/>
        <v>2</v>
      </c>
      <c r="AD161" s="60">
        <f t="shared" si="54"/>
        <v>0</v>
      </c>
      <c r="AG161" s="60">
        <f t="shared" si="47"/>
        <v>0</v>
      </c>
      <c r="AH161" s="60">
        <f t="shared" si="55"/>
        <v>0</v>
      </c>
      <c r="AI161" s="60">
        <f t="shared" si="55"/>
        <v>0</v>
      </c>
      <c r="AJ161" s="60">
        <f t="shared" si="55"/>
        <v>0</v>
      </c>
      <c r="AK161" s="60">
        <f t="shared" si="55"/>
        <v>0</v>
      </c>
      <c r="AL161" s="60">
        <f t="shared" si="55"/>
        <v>0</v>
      </c>
      <c r="AM161" s="60">
        <f t="shared" si="55"/>
        <v>0</v>
      </c>
      <c r="AN161" s="60">
        <f t="shared" si="55"/>
        <v>0</v>
      </c>
      <c r="AO161" s="60">
        <f t="shared" si="55"/>
        <v>0</v>
      </c>
      <c r="AP161" s="60">
        <f t="shared" si="55"/>
        <v>0</v>
      </c>
      <c r="AQ161" s="60">
        <f t="shared" si="55"/>
        <v>0</v>
      </c>
      <c r="AR161" s="60">
        <f t="shared" si="55"/>
        <v>0</v>
      </c>
      <c r="AU161" s="60">
        <f t="shared" si="48"/>
        <v>0</v>
      </c>
      <c r="AV161" s="60">
        <f t="shared" si="56"/>
        <v>0</v>
      </c>
      <c r="AW161" s="60">
        <f t="shared" si="56"/>
        <v>0</v>
      </c>
      <c r="AX161" s="60">
        <f t="shared" si="56"/>
        <v>0</v>
      </c>
      <c r="AY161" s="60">
        <f t="shared" si="56"/>
        <v>0</v>
      </c>
      <c r="AZ161" s="60">
        <f t="shared" si="56"/>
        <v>0</v>
      </c>
      <c r="BA161" s="60">
        <f t="shared" si="56"/>
        <v>0</v>
      </c>
      <c r="BB161" s="60">
        <f t="shared" si="56"/>
        <v>0</v>
      </c>
      <c r="BC161" s="60">
        <f t="shared" si="56"/>
        <v>0</v>
      </c>
      <c r="BD161" s="60">
        <f t="shared" si="56"/>
        <v>0</v>
      </c>
      <c r="BE161" s="60">
        <f t="shared" si="56"/>
        <v>0</v>
      </c>
      <c r="BF161" s="60">
        <f t="shared" si="56"/>
        <v>0</v>
      </c>
    </row>
    <row r="162" spans="2:58" s="60" customFormat="1" x14ac:dyDescent="0.25">
      <c r="B162" s="18">
        <f t="shared" si="53"/>
        <v>158</v>
      </c>
      <c r="C162" s="71" t="str">
        <f t="shared" si="52"/>
        <v>241113_Rev_MC_158</v>
      </c>
      <c r="D162" s="68">
        <v>45609</v>
      </c>
      <c r="E162" s="69">
        <v>45608</v>
      </c>
      <c r="F162" s="69" t="s">
        <v>125</v>
      </c>
      <c r="G162" s="69" t="str">
        <f>IF(ISBLANK(F162),"",VLOOKUP(F162,'Listes des Lots'!$B$4:$G$55,6,FALSE))</f>
        <v>Meublé</v>
      </c>
      <c r="H162" s="127" t="s">
        <v>333</v>
      </c>
      <c r="I162" s="127">
        <v>20000</v>
      </c>
      <c r="J162" s="69">
        <v>45608</v>
      </c>
      <c r="K162" s="69">
        <v>45609</v>
      </c>
      <c r="L162" s="71" t="s">
        <v>90</v>
      </c>
      <c r="M162" s="18" t="str">
        <f>IF(RevenueData[[#This Row],[Commentaires /Notes  ]]="","",RevenueData[[#This Row],[Commentaires /Notes  ]])</f>
        <v/>
      </c>
      <c r="N162" s="37"/>
      <c r="R162" s="60">
        <f>RevenueData[[#This Row],[Fin Période 
(jj/mm/aa) ]]-RevenueData[[#This Row],[Début Période
((jj/mm/aa) ]]+1</f>
        <v>2</v>
      </c>
      <c r="S162" s="60">
        <f t="shared" si="46"/>
        <v>0</v>
      </c>
      <c r="T162" s="60">
        <f t="shared" si="54"/>
        <v>0</v>
      </c>
      <c r="U162" s="60">
        <f t="shared" si="54"/>
        <v>0</v>
      </c>
      <c r="V162" s="60">
        <f t="shared" si="54"/>
        <v>0</v>
      </c>
      <c r="W162" s="60">
        <f t="shared" si="54"/>
        <v>0</v>
      </c>
      <c r="X162" s="60">
        <f t="shared" si="54"/>
        <v>0</v>
      </c>
      <c r="Y162" s="60">
        <f t="shared" si="54"/>
        <v>0</v>
      </c>
      <c r="Z162" s="60">
        <f t="shared" si="54"/>
        <v>0</v>
      </c>
      <c r="AA162" s="60">
        <f t="shared" si="54"/>
        <v>0</v>
      </c>
      <c r="AB162" s="60">
        <f t="shared" si="54"/>
        <v>0</v>
      </c>
      <c r="AC162" s="60">
        <f t="shared" si="54"/>
        <v>2</v>
      </c>
      <c r="AD162" s="60">
        <f t="shared" si="54"/>
        <v>0</v>
      </c>
      <c r="AG162" s="60">
        <f t="shared" si="47"/>
        <v>0</v>
      </c>
      <c r="AH162" s="60">
        <f t="shared" si="55"/>
        <v>0</v>
      </c>
      <c r="AI162" s="60">
        <f t="shared" si="55"/>
        <v>0</v>
      </c>
      <c r="AJ162" s="60">
        <f t="shared" si="55"/>
        <v>0</v>
      </c>
      <c r="AK162" s="60">
        <f t="shared" si="55"/>
        <v>0</v>
      </c>
      <c r="AL162" s="60">
        <f t="shared" si="55"/>
        <v>0</v>
      </c>
      <c r="AM162" s="60">
        <f t="shared" si="55"/>
        <v>0</v>
      </c>
      <c r="AN162" s="60">
        <f t="shared" si="55"/>
        <v>0</v>
      </c>
      <c r="AO162" s="60">
        <f t="shared" si="55"/>
        <v>0</v>
      </c>
      <c r="AP162" s="60">
        <f t="shared" si="55"/>
        <v>0</v>
      </c>
      <c r="AQ162" s="60">
        <f t="shared" si="55"/>
        <v>0</v>
      </c>
      <c r="AR162" s="60">
        <f t="shared" si="55"/>
        <v>0</v>
      </c>
      <c r="AU162" s="60">
        <f t="shared" si="48"/>
        <v>0</v>
      </c>
      <c r="AV162" s="60">
        <f t="shared" si="56"/>
        <v>0</v>
      </c>
      <c r="AW162" s="60">
        <f t="shared" si="56"/>
        <v>0</v>
      </c>
      <c r="AX162" s="60">
        <f t="shared" si="56"/>
        <v>0</v>
      </c>
      <c r="AY162" s="60">
        <f t="shared" si="56"/>
        <v>0</v>
      </c>
      <c r="AZ162" s="60">
        <f t="shared" si="56"/>
        <v>0</v>
      </c>
      <c r="BA162" s="60">
        <f t="shared" si="56"/>
        <v>0</v>
      </c>
      <c r="BB162" s="60">
        <f t="shared" si="56"/>
        <v>0</v>
      </c>
      <c r="BC162" s="60">
        <f t="shared" si="56"/>
        <v>0</v>
      </c>
      <c r="BD162" s="60">
        <f t="shared" si="56"/>
        <v>0</v>
      </c>
      <c r="BE162" s="60">
        <f t="shared" si="56"/>
        <v>0</v>
      </c>
      <c r="BF162" s="60">
        <f t="shared" si="56"/>
        <v>0</v>
      </c>
    </row>
    <row r="163" spans="2:58" s="60" customFormat="1" x14ac:dyDescent="0.25">
      <c r="B163" s="18">
        <f t="shared" si="53"/>
        <v>159</v>
      </c>
      <c r="C163" s="71" t="str">
        <f t="shared" si="52"/>
        <v>241113_Rev_MC_159</v>
      </c>
      <c r="D163" s="68">
        <v>45609</v>
      </c>
      <c r="E163" s="69">
        <v>45609</v>
      </c>
      <c r="F163" s="69" t="s">
        <v>129</v>
      </c>
      <c r="G163" s="69" t="str">
        <f>IF(ISBLANK(F163),"",VLOOKUP(F163,'Listes des Lots'!$B$4:$G$55,6,FALSE))</f>
        <v>Location</v>
      </c>
      <c r="H163" s="127" t="s">
        <v>333</v>
      </c>
      <c r="I163" s="127">
        <v>500000</v>
      </c>
      <c r="J163" s="69">
        <v>45597</v>
      </c>
      <c r="K163" s="69">
        <v>45626</v>
      </c>
      <c r="L163" s="71" t="s">
        <v>25</v>
      </c>
      <c r="M163" s="18" t="str">
        <f>IF(RevenueData[[#This Row],[Commentaires /Notes  ]]="","",RevenueData[[#This Row],[Commentaires /Notes  ]])</f>
        <v/>
      </c>
      <c r="N163" s="37"/>
      <c r="R163" s="60">
        <f>RevenueData[[#This Row],[Fin Période 
(jj/mm/aa) ]]-RevenueData[[#This Row],[Début Période
((jj/mm/aa) ]]+1</f>
        <v>30</v>
      </c>
      <c r="S163" s="60">
        <f t="shared" si="46"/>
        <v>0</v>
      </c>
      <c r="T163" s="60">
        <f t="shared" si="54"/>
        <v>0</v>
      </c>
      <c r="U163" s="60">
        <f t="shared" si="54"/>
        <v>0</v>
      </c>
      <c r="V163" s="60">
        <f t="shared" si="54"/>
        <v>0</v>
      </c>
      <c r="W163" s="60">
        <f t="shared" si="54"/>
        <v>0</v>
      </c>
      <c r="X163" s="60">
        <f t="shared" si="54"/>
        <v>0</v>
      </c>
      <c r="Y163" s="60">
        <f t="shared" si="54"/>
        <v>0</v>
      </c>
      <c r="Z163" s="60">
        <f t="shared" si="54"/>
        <v>0</v>
      </c>
      <c r="AA163" s="60">
        <f t="shared" si="54"/>
        <v>0</v>
      </c>
      <c r="AB163" s="60">
        <f t="shared" si="54"/>
        <v>0</v>
      </c>
      <c r="AC163" s="60">
        <f t="shared" si="54"/>
        <v>30</v>
      </c>
      <c r="AD163" s="60">
        <f t="shared" si="54"/>
        <v>0</v>
      </c>
      <c r="AG163" s="60">
        <f t="shared" si="47"/>
        <v>0</v>
      </c>
      <c r="AH163" s="60">
        <f t="shared" si="55"/>
        <v>0</v>
      </c>
      <c r="AI163" s="60">
        <f t="shared" si="55"/>
        <v>0</v>
      </c>
      <c r="AJ163" s="60">
        <f t="shared" si="55"/>
        <v>0</v>
      </c>
      <c r="AK163" s="60">
        <f t="shared" si="55"/>
        <v>0</v>
      </c>
      <c r="AL163" s="60">
        <f t="shared" si="55"/>
        <v>0</v>
      </c>
      <c r="AM163" s="60">
        <f t="shared" si="55"/>
        <v>0</v>
      </c>
      <c r="AN163" s="60">
        <f t="shared" si="55"/>
        <v>0</v>
      </c>
      <c r="AO163" s="60">
        <f t="shared" si="55"/>
        <v>0</v>
      </c>
      <c r="AP163" s="60">
        <f t="shared" si="55"/>
        <v>0</v>
      </c>
      <c r="AQ163" s="60">
        <f t="shared" si="55"/>
        <v>0</v>
      </c>
      <c r="AR163" s="60">
        <f t="shared" si="55"/>
        <v>0</v>
      </c>
      <c r="AU163" s="60">
        <f t="shared" si="48"/>
        <v>0</v>
      </c>
      <c r="AV163" s="60">
        <f t="shared" si="56"/>
        <v>0</v>
      </c>
      <c r="AW163" s="60">
        <f t="shared" si="56"/>
        <v>0</v>
      </c>
      <c r="AX163" s="60">
        <f t="shared" si="56"/>
        <v>0</v>
      </c>
      <c r="AY163" s="60">
        <f t="shared" si="56"/>
        <v>0</v>
      </c>
      <c r="AZ163" s="60">
        <f t="shared" si="56"/>
        <v>0</v>
      </c>
      <c r="BA163" s="60">
        <f t="shared" si="56"/>
        <v>0</v>
      </c>
      <c r="BB163" s="60">
        <f t="shared" si="56"/>
        <v>0</v>
      </c>
      <c r="BC163" s="60">
        <f t="shared" si="56"/>
        <v>0</v>
      </c>
      <c r="BD163" s="60">
        <f t="shared" si="56"/>
        <v>0</v>
      </c>
      <c r="BE163" s="60">
        <f t="shared" si="56"/>
        <v>0</v>
      </c>
      <c r="BF163" s="60">
        <f t="shared" si="56"/>
        <v>0</v>
      </c>
    </row>
    <row r="164" spans="2:58" s="60" customFormat="1" x14ac:dyDescent="0.25">
      <c r="B164" s="18">
        <f t="shared" si="53"/>
        <v>160</v>
      </c>
      <c r="C164" s="71" t="str">
        <f t="shared" si="52"/>
        <v>241114_Rev_MC_160</v>
      </c>
      <c r="D164" s="68">
        <v>45610</v>
      </c>
      <c r="E164" s="69">
        <v>45609</v>
      </c>
      <c r="F164" s="69" t="s">
        <v>122</v>
      </c>
      <c r="G164" s="69" t="str">
        <f>IF(ISBLANK(F164),"",VLOOKUP(F164,'Listes des Lots'!$B$4:$G$55,6,FALSE))</f>
        <v>Meublé</v>
      </c>
      <c r="H164" s="127" t="s">
        <v>333</v>
      </c>
      <c r="I164" s="127">
        <v>20000</v>
      </c>
      <c r="J164" s="69">
        <v>45609</v>
      </c>
      <c r="K164" s="69">
        <v>45610</v>
      </c>
      <c r="L164" s="71" t="s">
        <v>90</v>
      </c>
      <c r="M164" s="18" t="str">
        <f>IF(RevenueData[[#This Row],[Commentaires /Notes  ]]="","",RevenueData[[#This Row],[Commentaires /Notes  ]])</f>
        <v/>
      </c>
      <c r="N164" s="37"/>
      <c r="R164" s="60">
        <f>RevenueData[[#This Row],[Fin Période 
(jj/mm/aa) ]]-RevenueData[[#This Row],[Début Période
((jj/mm/aa) ]]+1</f>
        <v>2</v>
      </c>
      <c r="S164" s="60">
        <f t="shared" si="46"/>
        <v>0</v>
      </c>
      <c r="T164" s="60">
        <f t="shared" si="54"/>
        <v>0</v>
      </c>
      <c r="U164" s="60">
        <f t="shared" si="54"/>
        <v>0</v>
      </c>
      <c r="V164" s="60">
        <f t="shared" si="54"/>
        <v>0</v>
      </c>
      <c r="W164" s="60">
        <f t="shared" si="54"/>
        <v>0</v>
      </c>
      <c r="X164" s="60">
        <f t="shared" si="54"/>
        <v>0</v>
      </c>
      <c r="Y164" s="60">
        <f t="shared" si="54"/>
        <v>0</v>
      </c>
      <c r="Z164" s="60">
        <f t="shared" si="54"/>
        <v>0</v>
      </c>
      <c r="AA164" s="60">
        <f t="shared" si="54"/>
        <v>0</v>
      </c>
      <c r="AB164" s="60">
        <f t="shared" si="54"/>
        <v>0</v>
      </c>
      <c r="AC164" s="60">
        <f t="shared" si="54"/>
        <v>2</v>
      </c>
      <c r="AD164" s="60">
        <f t="shared" si="54"/>
        <v>0</v>
      </c>
      <c r="AG164" s="60">
        <f t="shared" si="47"/>
        <v>0</v>
      </c>
      <c r="AH164" s="60">
        <f t="shared" si="55"/>
        <v>0</v>
      </c>
      <c r="AI164" s="60">
        <f t="shared" si="55"/>
        <v>0</v>
      </c>
      <c r="AJ164" s="60">
        <f t="shared" si="55"/>
        <v>0</v>
      </c>
      <c r="AK164" s="60">
        <f t="shared" si="55"/>
        <v>0</v>
      </c>
      <c r="AL164" s="60">
        <f t="shared" si="55"/>
        <v>0</v>
      </c>
      <c r="AM164" s="60">
        <f t="shared" si="55"/>
        <v>0</v>
      </c>
      <c r="AN164" s="60">
        <f t="shared" si="55"/>
        <v>0</v>
      </c>
      <c r="AO164" s="60">
        <f t="shared" si="55"/>
        <v>0</v>
      </c>
      <c r="AP164" s="60">
        <f t="shared" si="55"/>
        <v>0</v>
      </c>
      <c r="AQ164" s="60">
        <f t="shared" si="55"/>
        <v>0</v>
      </c>
      <c r="AR164" s="60">
        <f t="shared" si="55"/>
        <v>0</v>
      </c>
      <c r="AU164" s="60">
        <f t="shared" si="48"/>
        <v>0</v>
      </c>
      <c r="AV164" s="60">
        <f t="shared" si="56"/>
        <v>0</v>
      </c>
      <c r="AW164" s="60">
        <f t="shared" si="56"/>
        <v>0</v>
      </c>
      <c r="AX164" s="60">
        <f t="shared" si="56"/>
        <v>0</v>
      </c>
      <c r="AY164" s="60">
        <f t="shared" si="56"/>
        <v>0</v>
      </c>
      <c r="AZ164" s="60">
        <f t="shared" si="56"/>
        <v>0</v>
      </c>
      <c r="BA164" s="60">
        <f t="shared" si="56"/>
        <v>0</v>
      </c>
      <c r="BB164" s="60">
        <f t="shared" si="56"/>
        <v>0</v>
      </c>
      <c r="BC164" s="60">
        <f t="shared" si="56"/>
        <v>0</v>
      </c>
      <c r="BD164" s="60">
        <f t="shared" si="56"/>
        <v>0</v>
      </c>
      <c r="BE164" s="60">
        <f t="shared" si="56"/>
        <v>0</v>
      </c>
      <c r="BF164" s="60">
        <f t="shared" si="56"/>
        <v>0</v>
      </c>
    </row>
    <row r="165" spans="2:58" s="60" customFormat="1" x14ac:dyDescent="0.25">
      <c r="B165" s="18">
        <f t="shared" si="53"/>
        <v>161</v>
      </c>
      <c r="C165" s="71" t="str">
        <f t="shared" si="52"/>
        <v>241118_Rev_MC_161</v>
      </c>
      <c r="D165" s="68">
        <v>45614</v>
      </c>
      <c r="E165" s="69">
        <v>45610</v>
      </c>
      <c r="F165" s="69" t="s">
        <v>105</v>
      </c>
      <c r="G165" s="69" t="str">
        <f>IF(ISBLANK(F165),"",VLOOKUP(F165,'Listes des Lots'!$B$4:$G$55,6,FALSE))</f>
        <v>Meublé</v>
      </c>
      <c r="H165" s="127" t="s">
        <v>333</v>
      </c>
      <c r="I165" s="127">
        <v>40000</v>
      </c>
      <c r="J165" s="69">
        <v>45615</v>
      </c>
      <c r="K165" s="69">
        <v>45618</v>
      </c>
      <c r="L165" s="71" t="s">
        <v>90</v>
      </c>
      <c r="M165" s="18" t="str">
        <f>IF(RevenueData[[#This Row],[Commentaires /Notes  ]]="","",RevenueData[[#This Row],[Commentaires /Notes  ]])</f>
        <v xml:space="preserve">Avance sur réservation / Reste 35,000frs </v>
      </c>
      <c r="N165" s="37" t="s">
        <v>215</v>
      </c>
      <c r="R165" s="60">
        <f>RevenueData[[#This Row],[Fin Période 
(jj/mm/aa) ]]-RevenueData[[#This Row],[Début Période
((jj/mm/aa) ]]+1</f>
        <v>4</v>
      </c>
      <c r="S165" s="60">
        <f t="shared" si="46"/>
        <v>0</v>
      </c>
      <c r="T165" s="60">
        <f t="shared" si="54"/>
        <v>0</v>
      </c>
      <c r="U165" s="60">
        <f t="shared" si="54"/>
        <v>0</v>
      </c>
      <c r="V165" s="60">
        <f t="shared" si="54"/>
        <v>0</v>
      </c>
      <c r="W165" s="60">
        <f t="shared" si="54"/>
        <v>0</v>
      </c>
      <c r="X165" s="60">
        <f t="shared" si="54"/>
        <v>0</v>
      </c>
      <c r="Y165" s="60">
        <f t="shared" si="54"/>
        <v>0</v>
      </c>
      <c r="Z165" s="60">
        <f t="shared" si="54"/>
        <v>0</v>
      </c>
      <c r="AA165" s="60">
        <f t="shared" si="54"/>
        <v>0</v>
      </c>
      <c r="AB165" s="60">
        <f t="shared" si="54"/>
        <v>0</v>
      </c>
      <c r="AC165" s="60">
        <f t="shared" si="54"/>
        <v>4</v>
      </c>
      <c r="AD165" s="60">
        <f t="shared" si="54"/>
        <v>0</v>
      </c>
      <c r="AG165" s="60">
        <f t="shared" si="47"/>
        <v>0</v>
      </c>
      <c r="AH165" s="60">
        <f t="shared" si="55"/>
        <v>0</v>
      </c>
      <c r="AI165" s="60">
        <f t="shared" si="55"/>
        <v>0</v>
      </c>
      <c r="AJ165" s="60">
        <f t="shared" si="55"/>
        <v>0</v>
      </c>
      <c r="AK165" s="60">
        <f t="shared" si="55"/>
        <v>0</v>
      </c>
      <c r="AL165" s="60">
        <f t="shared" si="55"/>
        <v>0</v>
      </c>
      <c r="AM165" s="60">
        <f t="shared" si="55"/>
        <v>0</v>
      </c>
      <c r="AN165" s="60">
        <f t="shared" si="55"/>
        <v>0</v>
      </c>
      <c r="AO165" s="60">
        <f t="shared" si="55"/>
        <v>0</v>
      </c>
      <c r="AP165" s="60">
        <f t="shared" si="55"/>
        <v>0</v>
      </c>
      <c r="AQ165" s="60">
        <f t="shared" si="55"/>
        <v>0</v>
      </c>
      <c r="AR165" s="60">
        <f t="shared" si="55"/>
        <v>0</v>
      </c>
      <c r="AU165" s="60">
        <f t="shared" si="48"/>
        <v>0</v>
      </c>
      <c r="AV165" s="60">
        <f t="shared" si="56"/>
        <v>0</v>
      </c>
      <c r="AW165" s="60">
        <f t="shared" si="56"/>
        <v>0</v>
      </c>
      <c r="AX165" s="60">
        <f t="shared" si="56"/>
        <v>0</v>
      </c>
      <c r="AY165" s="60">
        <f t="shared" si="56"/>
        <v>0</v>
      </c>
      <c r="AZ165" s="60">
        <f t="shared" si="56"/>
        <v>0</v>
      </c>
      <c r="BA165" s="60">
        <f t="shared" si="56"/>
        <v>0</v>
      </c>
      <c r="BB165" s="60">
        <f t="shared" si="56"/>
        <v>0</v>
      </c>
      <c r="BC165" s="60">
        <f t="shared" si="56"/>
        <v>0</v>
      </c>
      <c r="BD165" s="60">
        <f t="shared" si="56"/>
        <v>0</v>
      </c>
      <c r="BE165" s="60">
        <f t="shared" si="56"/>
        <v>0</v>
      </c>
      <c r="BF165" s="60">
        <f t="shared" si="56"/>
        <v>0</v>
      </c>
    </row>
    <row r="166" spans="2:58" s="60" customFormat="1" x14ac:dyDescent="0.25">
      <c r="B166" s="18">
        <f t="shared" si="53"/>
        <v>162</v>
      </c>
      <c r="C166" s="71" t="str">
        <f t="shared" si="52"/>
        <v>241118_Rev_MC_162</v>
      </c>
      <c r="D166" s="68">
        <v>45614</v>
      </c>
      <c r="E166" s="69">
        <v>45610</v>
      </c>
      <c r="F166" s="69" t="s">
        <v>126</v>
      </c>
      <c r="G166" s="69" t="str">
        <f>IF(ISBLANK(F166),"",VLOOKUP(F166,'Listes des Lots'!$B$4:$G$55,6,FALSE))</f>
        <v>Meublé</v>
      </c>
      <c r="H166" s="127" t="s">
        <v>333</v>
      </c>
      <c r="I166" s="127">
        <v>20000</v>
      </c>
      <c r="J166" s="69">
        <v>45610</v>
      </c>
      <c r="K166" s="69">
        <v>45611</v>
      </c>
      <c r="L166" s="71" t="s">
        <v>90</v>
      </c>
      <c r="M166" s="18" t="str">
        <f>IF(RevenueData[[#This Row],[Commentaires /Notes  ]]="","",RevenueData[[#This Row],[Commentaires /Notes  ]])</f>
        <v/>
      </c>
      <c r="N166" s="37"/>
      <c r="R166" s="60">
        <f>RevenueData[[#This Row],[Fin Période 
(jj/mm/aa) ]]-RevenueData[[#This Row],[Début Période
((jj/mm/aa) ]]+1</f>
        <v>2</v>
      </c>
      <c r="S166" s="60">
        <f t="shared" si="46"/>
        <v>0</v>
      </c>
      <c r="T166" s="60">
        <f t="shared" si="54"/>
        <v>0</v>
      </c>
      <c r="U166" s="60">
        <f t="shared" si="54"/>
        <v>0</v>
      </c>
      <c r="V166" s="60">
        <f t="shared" si="54"/>
        <v>0</v>
      </c>
      <c r="W166" s="60">
        <f t="shared" si="54"/>
        <v>0</v>
      </c>
      <c r="X166" s="60">
        <f t="shared" si="54"/>
        <v>0</v>
      </c>
      <c r="Y166" s="60">
        <f t="shared" si="54"/>
        <v>0</v>
      </c>
      <c r="Z166" s="60">
        <f t="shared" si="54"/>
        <v>0</v>
      </c>
      <c r="AA166" s="60">
        <f t="shared" si="54"/>
        <v>0</v>
      </c>
      <c r="AB166" s="60">
        <f t="shared" si="54"/>
        <v>0</v>
      </c>
      <c r="AC166" s="60">
        <f t="shared" si="54"/>
        <v>2</v>
      </c>
      <c r="AD166" s="60">
        <f t="shared" si="54"/>
        <v>0</v>
      </c>
      <c r="AG166" s="60">
        <f t="shared" si="47"/>
        <v>0</v>
      </c>
      <c r="AH166" s="60">
        <f t="shared" si="55"/>
        <v>0</v>
      </c>
      <c r="AI166" s="60">
        <f t="shared" si="55"/>
        <v>0</v>
      </c>
      <c r="AJ166" s="60">
        <f t="shared" si="55"/>
        <v>0</v>
      </c>
      <c r="AK166" s="60">
        <f t="shared" si="55"/>
        <v>0</v>
      </c>
      <c r="AL166" s="60">
        <f t="shared" si="55"/>
        <v>0</v>
      </c>
      <c r="AM166" s="60">
        <f t="shared" si="55"/>
        <v>0</v>
      </c>
      <c r="AN166" s="60">
        <f t="shared" si="55"/>
        <v>0</v>
      </c>
      <c r="AO166" s="60">
        <f t="shared" si="55"/>
        <v>0</v>
      </c>
      <c r="AP166" s="60">
        <f t="shared" si="55"/>
        <v>0</v>
      </c>
      <c r="AQ166" s="60">
        <f t="shared" si="55"/>
        <v>0</v>
      </c>
      <c r="AR166" s="60">
        <f t="shared" si="55"/>
        <v>0</v>
      </c>
      <c r="AU166" s="60">
        <f t="shared" si="48"/>
        <v>0</v>
      </c>
      <c r="AV166" s="60">
        <f t="shared" si="56"/>
        <v>0</v>
      </c>
      <c r="AW166" s="60">
        <f t="shared" si="56"/>
        <v>0</v>
      </c>
      <c r="AX166" s="60">
        <f t="shared" si="56"/>
        <v>0</v>
      </c>
      <c r="AY166" s="60">
        <f t="shared" si="56"/>
        <v>0</v>
      </c>
      <c r="AZ166" s="60">
        <f t="shared" si="56"/>
        <v>0</v>
      </c>
      <c r="BA166" s="60">
        <f t="shared" si="56"/>
        <v>0</v>
      </c>
      <c r="BB166" s="60">
        <f t="shared" si="56"/>
        <v>0</v>
      </c>
      <c r="BC166" s="60">
        <f t="shared" si="56"/>
        <v>0</v>
      </c>
      <c r="BD166" s="60">
        <f t="shared" si="56"/>
        <v>0</v>
      </c>
      <c r="BE166" s="60">
        <f t="shared" si="56"/>
        <v>0</v>
      </c>
      <c r="BF166" s="60">
        <f t="shared" si="56"/>
        <v>0</v>
      </c>
    </row>
    <row r="167" spans="2:58" s="60" customFormat="1" x14ac:dyDescent="0.25">
      <c r="B167" s="18">
        <f t="shared" si="53"/>
        <v>163</v>
      </c>
      <c r="C167" s="71" t="str">
        <f t="shared" si="52"/>
        <v>241118_Rev_MC_163</v>
      </c>
      <c r="D167" s="68">
        <v>45614</v>
      </c>
      <c r="E167" s="69">
        <v>45611</v>
      </c>
      <c r="F167" s="69" t="s">
        <v>120</v>
      </c>
      <c r="G167" s="69" t="str">
        <f>IF(ISBLANK(F167),"",VLOOKUP(F167,'Listes des Lots'!$B$4:$G$55,6,FALSE))</f>
        <v>Meublé</v>
      </c>
      <c r="H167" s="127" t="s">
        <v>333</v>
      </c>
      <c r="I167" s="127">
        <v>40000</v>
      </c>
      <c r="J167" s="69">
        <v>45611</v>
      </c>
      <c r="K167" s="69">
        <v>45613</v>
      </c>
      <c r="L167" s="71" t="s">
        <v>90</v>
      </c>
      <c r="M167" s="18" t="str">
        <f>IF(RevenueData[[#This Row],[Commentaires /Notes  ]]="","",RevenueData[[#This Row],[Commentaires /Notes  ]])</f>
        <v/>
      </c>
      <c r="N167" s="37"/>
      <c r="R167" s="60">
        <f>RevenueData[[#This Row],[Fin Période 
(jj/mm/aa) ]]-RevenueData[[#This Row],[Début Période
((jj/mm/aa) ]]+1</f>
        <v>3</v>
      </c>
      <c r="S167" s="60">
        <f t="shared" si="46"/>
        <v>0</v>
      </c>
      <c r="T167" s="60">
        <f t="shared" si="54"/>
        <v>0</v>
      </c>
      <c r="U167" s="60">
        <f t="shared" si="54"/>
        <v>0</v>
      </c>
      <c r="V167" s="60">
        <f t="shared" si="54"/>
        <v>0</v>
      </c>
      <c r="W167" s="60">
        <f t="shared" si="54"/>
        <v>0</v>
      </c>
      <c r="X167" s="60">
        <f t="shared" si="54"/>
        <v>0</v>
      </c>
      <c r="Y167" s="60">
        <f t="shared" si="54"/>
        <v>0</v>
      </c>
      <c r="Z167" s="60">
        <f t="shared" si="54"/>
        <v>0</v>
      </c>
      <c r="AA167" s="60">
        <f t="shared" si="54"/>
        <v>0</v>
      </c>
      <c r="AB167" s="60">
        <f t="shared" si="54"/>
        <v>0</v>
      </c>
      <c r="AC167" s="60">
        <f t="shared" si="54"/>
        <v>3</v>
      </c>
      <c r="AD167" s="60">
        <f t="shared" si="54"/>
        <v>0</v>
      </c>
      <c r="AG167" s="60">
        <f t="shared" si="47"/>
        <v>0</v>
      </c>
      <c r="AH167" s="60">
        <f t="shared" si="55"/>
        <v>0</v>
      </c>
      <c r="AI167" s="60">
        <f t="shared" si="55"/>
        <v>0</v>
      </c>
      <c r="AJ167" s="60">
        <f t="shared" si="55"/>
        <v>0</v>
      </c>
      <c r="AK167" s="60">
        <f t="shared" si="55"/>
        <v>0</v>
      </c>
      <c r="AL167" s="60">
        <f t="shared" si="55"/>
        <v>0</v>
      </c>
      <c r="AM167" s="60">
        <f t="shared" si="55"/>
        <v>0</v>
      </c>
      <c r="AN167" s="60">
        <f t="shared" si="55"/>
        <v>0</v>
      </c>
      <c r="AO167" s="60">
        <f t="shared" si="55"/>
        <v>0</v>
      </c>
      <c r="AP167" s="60">
        <f t="shared" si="55"/>
        <v>0</v>
      </c>
      <c r="AQ167" s="60">
        <f t="shared" si="55"/>
        <v>0</v>
      </c>
      <c r="AR167" s="60">
        <f t="shared" si="55"/>
        <v>0</v>
      </c>
      <c r="AU167" s="60">
        <f t="shared" si="48"/>
        <v>0</v>
      </c>
      <c r="AV167" s="60">
        <f t="shared" si="56"/>
        <v>0</v>
      </c>
      <c r="AW167" s="60">
        <f t="shared" si="56"/>
        <v>0</v>
      </c>
      <c r="AX167" s="60">
        <f t="shared" si="56"/>
        <v>0</v>
      </c>
      <c r="AY167" s="60">
        <f t="shared" si="56"/>
        <v>0</v>
      </c>
      <c r="AZ167" s="60">
        <f t="shared" si="56"/>
        <v>0</v>
      </c>
      <c r="BA167" s="60">
        <f t="shared" si="56"/>
        <v>0</v>
      </c>
      <c r="BB167" s="60">
        <f t="shared" si="56"/>
        <v>0</v>
      </c>
      <c r="BC167" s="60">
        <f t="shared" si="56"/>
        <v>0</v>
      </c>
      <c r="BD167" s="60">
        <f t="shared" si="56"/>
        <v>0</v>
      </c>
      <c r="BE167" s="60">
        <f t="shared" si="56"/>
        <v>0</v>
      </c>
      <c r="BF167" s="60">
        <f t="shared" si="56"/>
        <v>0</v>
      </c>
    </row>
    <row r="168" spans="2:58" s="60" customFormat="1" x14ac:dyDescent="0.25">
      <c r="B168" s="18">
        <f t="shared" si="53"/>
        <v>164</v>
      </c>
      <c r="C168" s="71" t="str">
        <f t="shared" si="52"/>
        <v>241118_Rev_MC_164</v>
      </c>
      <c r="D168" s="68">
        <v>45614</v>
      </c>
      <c r="E168" s="69">
        <v>45611</v>
      </c>
      <c r="F168" s="69" t="s">
        <v>125</v>
      </c>
      <c r="G168" s="69" t="str">
        <f>IF(ISBLANK(F168),"",VLOOKUP(F168,'Listes des Lots'!$B$4:$G$55,6,FALSE))</f>
        <v>Meublé</v>
      </c>
      <c r="H168" s="127" t="s">
        <v>333</v>
      </c>
      <c r="I168" s="127">
        <v>20000</v>
      </c>
      <c r="J168" s="69">
        <v>45611</v>
      </c>
      <c r="K168" s="69">
        <v>45612</v>
      </c>
      <c r="L168" s="71" t="s">
        <v>90</v>
      </c>
      <c r="M168" s="18" t="str">
        <f>IF(RevenueData[[#This Row],[Commentaires /Notes  ]]="","",RevenueData[[#This Row],[Commentaires /Notes  ]])</f>
        <v/>
      </c>
      <c r="N168" s="37"/>
      <c r="R168" s="60">
        <f>RevenueData[[#This Row],[Fin Période 
(jj/mm/aa) ]]-RevenueData[[#This Row],[Début Période
((jj/mm/aa) ]]+1</f>
        <v>2</v>
      </c>
      <c r="S168" s="60">
        <f t="shared" si="46"/>
        <v>0</v>
      </c>
      <c r="T168" s="60">
        <f t="shared" si="54"/>
        <v>0</v>
      </c>
      <c r="U168" s="60">
        <f t="shared" si="54"/>
        <v>0</v>
      </c>
      <c r="V168" s="60">
        <f t="shared" si="54"/>
        <v>0</v>
      </c>
      <c r="W168" s="60">
        <f t="shared" si="54"/>
        <v>0</v>
      </c>
      <c r="X168" s="60">
        <f t="shared" si="54"/>
        <v>0</v>
      </c>
      <c r="Y168" s="60">
        <f t="shared" si="54"/>
        <v>0</v>
      </c>
      <c r="Z168" s="60">
        <f t="shared" si="54"/>
        <v>0</v>
      </c>
      <c r="AA168" s="60">
        <f t="shared" si="54"/>
        <v>0</v>
      </c>
      <c r="AB168" s="60">
        <f t="shared" si="54"/>
        <v>0</v>
      </c>
      <c r="AC168" s="60">
        <f t="shared" si="54"/>
        <v>2</v>
      </c>
      <c r="AD168" s="60">
        <f t="shared" si="54"/>
        <v>0</v>
      </c>
      <c r="AG168" s="60">
        <f t="shared" si="47"/>
        <v>0</v>
      </c>
      <c r="AH168" s="60">
        <f t="shared" si="55"/>
        <v>0</v>
      </c>
      <c r="AI168" s="60">
        <f t="shared" si="55"/>
        <v>0</v>
      </c>
      <c r="AJ168" s="60">
        <f t="shared" si="55"/>
        <v>0</v>
      </c>
      <c r="AK168" s="60">
        <f t="shared" si="55"/>
        <v>0</v>
      </c>
      <c r="AL168" s="60">
        <f t="shared" si="55"/>
        <v>0</v>
      </c>
      <c r="AM168" s="60">
        <f t="shared" si="55"/>
        <v>0</v>
      </c>
      <c r="AN168" s="60">
        <f t="shared" si="55"/>
        <v>0</v>
      </c>
      <c r="AO168" s="60">
        <f t="shared" si="55"/>
        <v>0</v>
      </c>
      <c r="AP168" s="60">
        <f t="shared" si="55"/>
        <v>0</v>
      </c>
      <c r="AQ168" s="60">
        <f t="shared" si="55"/>
        <v>0</v>
      </c>
      <c r="AR168" s="60">
        <f t="shared" si="55"/>
        <v>0</v>
      </c>
      <c r="AU168" s="60">
        <f t="shared" si="48"/>
        <v>0</v>
      </c>
      <c r="AV168" s="60">
        <f t="shared" si="56"/>
        <v>0</v>
      </c>
      <c r="AW168" s="60">
        <f t="shared" si="56"/>
        <v>0</v>
      </c>
      <c r="AX168" s="60">
        <f t="shared" si="56"/>
        <v>0</v>
      </c>
      <c r="AY168" s="60">
        <f t="shared" si="56"/>
        <v>0</v>
      </c>
      <c r="AZ168" s="60">
        <f t="shared" si="56"/>
        <v>0</v>
      </c>
      <c r="BA168" s="60">
        <f t="shared" si="56"/>
        <v>0</v>
      </c>
      <c r="BB168" s="60">
        <f t="shared" si="56"/>
        <v>0</v>
      </c>
      <c r="BC168" s="60">
        <f t="shared" si="56"/>
        <v>0</v>
      </c>
      <c r="BD168" s="60">
        <f t="shared" si="56"/>
        <v>0</v>
      </c>
      <c r="BE168" s="60">
        <f t="shared" si="56"/>
        <v>0</v>
      </c>
      <c r="BF168" s="60">
        <f t="shared" si="56"/>
        <v>0</v>
      </c>
    </row>
    <row r="169" spans="2:58" s="60" customFormat="1" x14ac:dyDescent="0.25">
      <c r="B169" s="18">
        <f t="shared" si="53"/>
        <v>165</v>
      </c>
      <c r="C169" s="71" t="str">
        <f t="shared" si="52"/>
        <v>241118_Rev_MC_165</v>
      </c>
      <c r="D169" s="68">
        <v>45614</v>
      </c>
      <c r="E169" s="69">
        <v>45612</v>
      </c>
      <c r="F169" s="69" t="s">
        <v>125</v>
      </c>
      <c r="G169" s="69" t="str">
        <f>IF(ISBLANK(F169),"",VLOOKUP(F169,'Listes des Lots'!$B$4:$G$55,6,FALSE))</f>
        <v>Meublé</v>
      </c>
      <c r="H169" s="127" t="s">
        <v>333</v>
      </c>
      <c r="I169" s="127">
        <v>15000</v>
      </c>
      <c r="J169" s="69">
        <v>45612</v>
      </c>
      <c r="K169" s="69">
        <v>45612</v>
      </c>
      <c r="L169" s="71" t="s">
        <v>90</v>
      </c>
      <c r="M169" s="18" t="str">
        <f>IF(RevenueData[[#This Row],[Commentaires /Notes  ]]="","",RevenueData[[#This Row],[Commentaires /Notes  ]])</f>
        <v/>
      </c>
      <c r="N169" s="37"/>
      <c r="R169" s="60">
        <f>RevenueData[[#This Row],[Fin Période 
(jj/mm/aa) ]]-RevenueData[[#This Row],[Début Période
((jj/mm/aa) ]]+1</f>
        <v>1</v>
      </c>
      <c r="S169" s="60">
        <f t="shared" si="46"/>
        <v>0</v>
      </c>
      <c r="T169" s="60">
        <f t="shared" si="54"/>
        <v>0</v>
      </c>
      <c r="U169" s="60">
        <f t="shared" si="54"/>
        <v>0</v>
      </c>
      <c r="V169" s="60">
        <f t="shared" si="54"/>
        <v>0</v>
      </c>
      <c r="W169" s="60">
        <f t="shared" si="54"/>
        <v>0</v>
      </c>
      <c r="X169" s="60">
        <f t="shared" si="54"/>
        <v>0</v>
      </c>
      <c r="Y169" s="60">
        <f t="shared" si="54"/>
        <v>0</v>
      </c>
      <c r="Z169" s="60">
        <f t="shared" si="54"/>
        <v>0</v>
      </c>
      <c r="AA169" s="60">
        <f t="shared" si="54"/>
        <v>0</v>
      </c>
      <c r="AB169" s="60">
        <f t="shared" si="54"/>
        <v>0</v>
      </c>
      <c r="AC169" s="60">
        <f t="shared" si="54"/>
        <v>1</v>
      </c>
      <c r="AD169" s="60">
        <f t="shared" si="54"/>
        <v>0</v>
      </c>
      <c r="AG169" s="60">
        <f t="shared" si="47"/>
        <v>0</v>
      </c>
      <c r="AH169" s="60">
        <f t="shared" si="55"/>
        <v>0</v>
      </c>
      <c r="AI169" s="60">
        <f t="shared" si="55"/>
        <v>0</v>
      </c>
      <c r="AJ169" s="60">
        <f t="shared" si="55"/>
        <v>0</v>
      </c>
      <c r="AK169" s="60">
        <f t="shared" si="55"/>
        <v>0</v>
      </c>
      <c r="AL169" s="60">
        <f t="shared" si="55"/>
        <v>0</v>
      </c>
      <c r="AM169" s="60">
        <f t="shared" si="55"/>
        <v>0</v>
      </c>
      <c r="AN169" s="60">
        <f t="shared" si="55"/>
        <v>0</v>
      </c>
      <c r="AO169" s="60">
        <f t="shared" si="55"/>
        <v>0</v>
      </c>
      <c r="AP169" s="60">
        <f t="shared" si="55"/>
        <v>0</v>
      </c>
      <c r="AQ169" s="60">
        <f t="shared" si="55"/>
        <v>0</v>
      </c>
      <c r="AR169" s="60">
        <f t="shared" si="55"/>
        <v>0</v>
      </c>
      <c r="AU169" s="60">
        <f t="shared" si="48"/>
        <v>0</v>
      </c>
      <c r="AV169" s="60">
        <f t="shared" si="56"/>
        <v>0</v>
      </c>
      <c r="AW169" s="60">
        <f t="shared" si="56"/>
        <v>0</v>
      </c>
      <c r="AX169" s="60">
        <f t="shared" si="56"/>
        <v>0</v>
      </c>
      <c r="AY169" s="60">
        <f t="shared" si="56"/>
        <v>0</v>
      </c>
      <c r="AZ169" s="60">
        <f t="shared" si="56"/>
        <v>0</v>
      </c>
      <c r="BA169" s="60">
        <f t="shared" si="56"/>
        <v>0</v>
      </c>
      <c r="BB169" s="60">
        <f t="shared" si="56"/>
        <v>0</v>
      </c>
      <c r="BC169" s="60">
        <f t="shared" si="56"/>
        <v>0</v>
      </c>
      <c r="BD169" s="60">
        <f t="shared" si="56"/>
        <v>0</v>
      </c>
      <c r="BE169" s="60">
        <f t="shared" si="56"/>
        <v>0</v>
      </c>
      <c r="BF169" s="60">
        <f t="shared" si="56"/>
        <v>0</v>
      </c>
    </row>
    <row r="170" spans="2:58" s="60" customFormat="1" x14ac:dyDescent="0.25">
      <c r="B170" s="18">
        <f t="shared" si="53"/>
        <v>166</v>
      </c>
      <c r="C170" s="71" t="str">
        <f t="shared" si="52"/>
        <v>241118_Rev_MC_166</v>
      </c>
      <c r="D170" s="68">
        <v>45614</v>
      </c>
      <c r="E170" s="69">
        <v>45612</v>
      </c>
      <c r="F170" s="69" t="s">
        <v>116</v>
      </c>
      <c r="G170" s="69" t="str">
        <f>IF(ISBLANK(F170),"",VLOOKUP(F170,'Listes des Lots'!$B$4:$G$55,6,FALSE))</f>
        <v>Meublé</v>
      </c>
      <c r="H170" s="127" t="s">
        <v>333</v>
      </c>
      <c r="I170" s="127">
        <v>25000</v>
      </c>
      <c r="J170" s="69">
        <v>45612</v>
      </c>
      <c r="K170" s="69">
        <v>45613</v>
      </c>
      <c r="L170" s="71" t="s">
        <v>90</v>
      </c>
      <c r="M170" s="18" t="str">
        <f>IF(RevenueData[[#This Row],[Commentaires /Notes  ]]="","",RevenueData[[#This Row],[Commentaires /Notes  ]])</f>
        <v/>
      </c>
      <c r="N170" s="37"/>
      <c r="R170" s="60">
        <f>RevenueData[[#This Row],[Fin Période 
(jj/mm/aa) ]]-RevenueData[[#This Row],[Début Période
((jj/mm/aa) ]]+1</f>
        <v>2</v>
      </c>
      <c r="S170" s="60">
        <f t="shared" si="46"/>
        <v>0</v>
      </c>
      <c r="T170" s="60">
        <f t="shared" si="54"/>
        <v>0</v>
      </c>
      <c r="U170" s="60">
        <f t="shared" si="54"/>
        <v>0</v>
      </c>
      <c r="V170" s="60">
        <f t="shared" si="54"/>
        <v>0</v>
      </c>
      <c r="W170" s="60">
        <f t="shared" si="54"/>
        <v>0</v>
      </c>
      <c r="X170" s="60">
        <f t="shared" si="54"/>
        <v>0</v>
      </c>
      <c r="Y170" s="60">
        <f t="shared" si="54"/>
        <v>0</v>
      </c>
      <c r="Z170" s="60">
        <f t="shared" si="54"/>
        <v>0</v>
      </c>
      <c r="AA170" s="60">
        <f t="shared" si="54"/>
        <v>0</v>
      </c>
      <c r="AB170" s="60">
        <f t="shared" si="54"/>
        <v>0</v>
      </c>
      <c r="AC170" s="60">
        <f t="shared" si="54"/>
        <v>2</v>
      </c>
      <c r="AD170" s="60">
        <f t="shared" si="54"/>
        <v>0</v>
      </c>
      <c r="AG170" s="60">
        <f t="shared" si="47"/>
        <v>0</v>
      </c>
      <c r="AH170" s="60">
        <f t="shared" si="55"/>
        <v>0</v>
      </c>
      <c r="AI170" s="60">
        <f t="shared" si="55"/>
        <v>0</v>
      </c>
      <c r="AJ170" s="60">
        <f t="shared" si="55"/>
        <v>0</v>
      </c>
      <c r="AK170" s="60">
        <f t="shared" si="55"/>
        <v>0</v>
      </c>
      <c r="AL170" s="60">
        <f t="shared" si="55"/>
        <v>0</v>
      </c>
      <c r="AM170" s="60">
        <f t="shared" si="55"/>
        <v>0</v>
      </c>
      <c r="AN170" s="60">
        <f t="shared" si="55"/>
        <v>0</v>
      </c>
      <c r="AO170" s="60">
        <f t="shared" si="55"/>
        <v>0</v>
      </c>
      <c r="AP170" s="60">
        <f t="shared" si="55"/>
        <v>0</v>
      </c>
      <c r="AQ170" s="60">
        <f t="shared" si="55"/>
        <v>0</v>
      </c>
      <c r="AR170" s="60">
        <f t="shared" si="55"/>
        <v>0</v>
      </c>
      <c r="AU170" s="60">
        <f t="shared" si="48"/>
        <v>0</v>
      </c>
      <c r="AV170" s="60">
        <f t="shared" si="56"/>
        <v>0</v>
      </c>
      <c r="AW170" s="60">
        <f t="shared" si="56"/>
        <v>0</v>
      </c>
      <c r="AX170" s="60">
        <f t="shared" si="56"/>
        <v>0</v>
      </c>
      <c r="AY170" s="60">
        <f t="shared" si="56"/>
        <v>0</v>
      </c>
      <c r="AZ170" s="60">
        <f t="shared" si="56"/>
        <v>0</v>
      </c>
      <c r="BA170" s="60">
        <f t="shared" si="56"/>
        <v>0</v>
      </c>
      <c r="BB170" s="60">
        <f t="shared" si="56"/>
        <v>0</v>
      </c>
      <c r="BC170" s="60">
        <f t="shared" si="56"/>
        <v>0</v>
      </c>
      <c r="BD170" s="60">
        <f t="shared" si="56"/>
        <v>0</v>
      </c>
      <c r="BE170" s="60">
        <f t="shared" si="56"/>
        <v>0</v>
      </c>
      <c r="BF170" s="60">
        <f t="shared" si="56"/>
        <v>0</v>
      </c>
    </row>
    <row r="171" spans="2:58" s="60" customFormat="1" x14ac:dyDescent="0.25">
      <c r="B171" s="18">
        <f t="shared" si="53"/>
        <v>167</v>
      </c>
      <c r="C171" s="71" t="str">
        <f t="shared" si="52"/>
        <v>241118_Rev_MC_167</v>
      </c>
      <c r="D171" s="68">
        <v>45614</v>
      </c>
      <c r="E171" s="69">
        <v>45612</v>
      </c>
      <c r="F171" s="69" t="s">
        <v>121</v>
      </c>
      <c r="G171" s="69" t="str">
        <f>IF(ISBLANK(F171),"",VLOOKUP(F171,'Listes des Lots'!$B$4:$G$55,6,FALSE))</f>
        <v>Meublé</v>
      </c>
      <c r="H171" s="127" t="s">
        <v>333</v>
      </c>
      <c r="I171" s="127">
        <v>20000</v>
      </c>
      <c r="J171" s="69">
        <v>45612</v>
      </c>
      <c r="K171" s="69">
        <v>45613</v>
      </c>
      <c r="L171" s="71" t="s">
        <v>90</v>
      </c>
      <c r="M171" s="18" t="str">
        <f>IF(RevenueData[[#This Row],[Commentaires /Notes  ]]="","",RevenueData[[#This Row],[Commentaires /Notes  ]])</f>
        <v/>
      </c>
      <c r="N171" s="37"/>
      <c r="R171" s="60">
        <f>RevenueData[[#This Row],[Fin Période 
(jj/mm/aa) ]]-RevenueData[[#This Row],[Début Période
((jj/mm/aa) ]]+1</f>
        <v>2</v>
      </c>
      <c r="S171" s="60">
        <f t="shared" si="46"/>
        <v>0</v>
      </c>
      <c r="T171" s="60">
        <f t="shared" si="54"/>
        <v>0</v>
      </c>
      <c r="U171" s="60">
        <f t="shared" si="54"/>
        <v>0</v>
      </c>
      <c r="V171" s="60">
        <f t="shared" si="54"/>
        <v>0</v>
      </c>
      <c r="W171" s="60">
        <f t="shared" si="54"/>
        <v>0</v>
      </c>
      <c r="X171" s="60">
        <f t="shared" si="54"/>
        <v>0</v>
      </c>
      <c r="Y171" s="60">
        <f t="shared" si="54"/>
        <v>0</v>
      </c>
      <c r="Z171" s="60">
        <f t="shared" si="54"/>
        <v>0</v>
      </c>
      <c r="AA171" s="60">
        <f t="shared" si="54"/>
        <v>0</v>
      </c>
      <c r="AB171" s="60">
        <f t="shared" si="54"/>
        <v>0</v>
      </c>
      <c r="AC171" s="60">
        <f t="shared" si="54"/>
        <v>2</v>
      </c>
      <c r="AD171" s="60">
        <f t="shared" si="54"/>
        <v>0</v>
      </c>
      <c r="AG171" s="60">
        <f t="shared" si="47"/>
        <v>0</v>
      </c>
      <c r="AH171" s="60">
        <f t="shared" si="55"/>
        <v>0</v>
      </c>
      <c r="AI171" s="60">
        <f t="shared" si="55"/>
        <v>0</v>
      </c>
      <c r="AJ171" s="60">
        <f t="shared" si="55"/>
        <v>0</v>
      </c>
      <c r="AK171" s="60">
        <f t="shared" si="55"/>
        <v>0</v>
      </c>
      <c r="AL171" s="60">
        <f t="shared" si="55"/>
        <v>0</v>
      </c>
      <c r="AM171" s="60">
        <f t="shared" si="55"/>
        <v>0</v>
      </c>
      <c r="AN171" s="60">
        <f t="shared" si="55"/>
        <v>0</v>
      </c>
      <c r="AO171" s="60">
        <f t="shared" si="55"/>
        <v>0</v>
      </c>
      <c r="AP171" s="60">
        <f t="shared" si="55"/>
        <v>0</v>
      </c>
      <c r="AQ171" s="60">
        <f t="shared" si="55"/>
        <v>0</v>
      </c>
      <c r="AR171" s="60">
        <f t="shared" si="55"/>
        <v>0</v>
      </c>
      <c r="AU171" s="60">
        <f t="shared" si="48"/>
        <v>0</v>
      </c>
      <c r="AV171" s="60">
        <f t="shared" si="56"/>
        <v>0</v>
      </c>
      <c r="AW171" s="60">
        <f t="shared" si="56"/>
        <v>0</v>
      </c>
      <c r="AX171" s="60">
        <f t="shared" si="56"/>
        <v>0</v>
      </c>
      <c r="AY171" s="60">
        <f t="shared" si="56"/>
        <v>0</v>
      </c>
      <c r="AZ171" s="60">
        <f t="shared" si="56"/>
        <v>0</v>
      </c>
      <c r="BA171" s="60">
        <f t="shared" si="56"/>
        <v>0</v>
      </c>
      <c r="BB171" s="60">
        <f t="shared" si="56"/>
        <v>0</v>
      </c>
      <c r="BC171" s="60">
        <f t="shared" si="56"/>
        <v>0</v>
      </c>
      <c r="BD171" s="60">
        <f t="shared" si="56"/>
        <v>0</v>
      </c>
      <c r="BE171" s="60">
        <f t="shared" si="56"/>
        <v>0</v>
      </c>
      <c r="BF171" s="60">
        <f t="shared" si="56"/>
        <v>0</v>
      </c>
    </row>
    <row r="172" spans="2:58" s="60" customFormat="1" x14ac:dyDescent="0.25">
      <c r="B172" s="18">
        <f t="shared" si="53"/>
        <v>168</v>
      </c>
      <c r="C172" s="71" t="str">
        <f t="shared" si="52"/>
        <v>241118_Rev_MC_168</v>
      </c>
      <c r="D172" s="68">
        <v>45614</v>
      </c>
      <c r="E172" s="69">
        <v>45613</v>
      </c>
      <c r="F172" s="69" t="s">
        <v>126</v>
      </c>
      <c r="G172" s="69" t="str">
        <f>IF(ISBLANK(F172),"",VLOOKUP(F172,'Listes des Lots'!$B$4:$G$55,6,FALSE))</f>
        <v>Meublé</v>
      </c>
      <c r="H172" s="127" t="s">
        <v>333</v>
      </c>
      <c r="I172" s="127">
        <v>20000</v>
      </c>
      <c r="J172" s="69">
        <v>45613</v>
      </c>
      <c r="K172" s="69">
        <v>45614</v>
      </c>
      <c r="L172" s="71" t="s">
        <v>90</v>
      </c>
      <c r="M172" s="18" t="str">
        <f>IF(RevenueData[[#This Row],[Commentaires /Notes  ]]="","",RevenueData[[#This Row],[Commentaires /Notes  ]])</f>
        <v/>
      </c>
      <c r="N172" s="37"/>
      <c r="R172" s="60">
        <f>RevenueData[[#This Row],[Fin Période 
(jj/mm/aa) ]]-RevenueData[[#This Row],[Début Période
((jj/mm/aa) ]]+1</f>
        <v>2</v>
      </c>
      <c r="S172" s="60">
        <f t="shared" si="46"/>
        <v>0</v>
      </c>
      <c r="T172" s="60">
        <f t="shared" si="54"/>
        <v>0</v>
      </c>
      <c r="U172" s="60">
        <f t="shared" si="54"/>
        <v>0</v>
      </c>
      <c r="V172" s="60">
        <f t="shared" si="54"/>
        <v>0</v>
      </c>
      <c r="W172" s="60">
        <f t="shared" si="54"/>
        <v>0</v>
      </c>
      <c r="X172" s="60">
        <f t="shared" si="54"/>
        <v>0</v>
      </c>
      <c r="Y172" s="60">
        <f t="shared" si="54"/>
        <v>0</v>
      </c>
      <c r="Z172" s="60">
        <f t="shared" si="54"/>
        <v>0</v>
      </c>
      <c r="AA172" s="60">
        <f t="shared" si="54"/>
        <v>0</v>
      </c>
      <c r="AB172" s="60">
        <f t="shared" si="54"/>
        <v>0</v>
      </c>
      <c r="AC172" s="60">
        <f t="shared" si="54"/>
        <v>2</v>
      </c>
      <c r="AD172" s="60">
        <f t="shared" si="54"/>
        <v>0</v>
      </c>
      <c r="AG172" s="60">
        <f t="shared" si="47"/>
        <v>0</v>
      </c>
      <c r="AH172" s="60">
        <f t="shared" si="55"/>
        <v>0</v>
      </c>
      <c r="AI172" s="60">
        <f t="shared" si="55"/>
        <v>0</v>
      </c>
      <c r="AJ172" s="60">
        <f t="shared" si="55"/>
        <v>0</v>
      </c>
      <c r="AK172" s="60">
        <f t="shared" si="55"/>
        <v>0</v>
      </c>
      <c r="AL172" s="60">
        <f t="shared" si="55"/>
        <v>0</v>
      </c>
      <c r="AM172" s="60">
        <f t="shared" si="55"/>
        <v>0</v>
      </c>
      <c r="AN172" s="60">
        <f t="shared" si="55"/>
        <v>0</v>
      </c>
      <c r="AO172" s="60">
        <f t="shared" si="55"/>
        <v>0</v>
      </c>
      <c r="AP172" s="60">
        <f t="shared" si="55"/>
        <v>0</v>
      </c>
      <c r="AQ172" s="60">
        <f t="shared" si="55"/>
        <v>0</v>
      </c>
      <c r="AR172" s="60">
        <f t="shared" si="55"/>
        <v>0</v>
      </c>
      <c r="AU172" s="60">
        <f t="shared" si="48"/>
        <v>0</v>
      </c>
      <c r="AV172" s="60">
        <f t="shared" si="56"/>
        <v>0</v>
      </c>
      <c r="AW172" s="60">
        <f t="shared" si="56"/>
        <v>0</v>
      </c>
      <c r="AX172" s="60">
        <f t="shared" si="56"/>
        <v>0</v>
      </c>
      <c r="AY172" s="60">
        <f t="shared" si="56"/>
        <v>0</v>
      </c>
      <c r="AZ172" s="60">
        <f t="shared" si="56"/>
        <v>0</v>
      </c>
      <c r="BA172" s="60">
        <f t="shared" si="56"/>
        <v>0</v>
      </c>
      <c r="BB172" s="60">
        <f t="shared" si="56"/>
        <v>0</v>
      </c>
      <c r="BC172" s="60">
        <f t="shared" si="56"/>
        <v>0</v>
      </c>
      <c r="BD172" s="60">
        <f t="shared" si="56"/>
        <v>0</v>
      </c>
      <c r="BE172" s="60">
        <f t="shared" si="56"/>
        <v>0</v>
      </c>
      <c r="BF172" s="60">
        <f t="shared" si="56"/>
        <v>0</v>
      </c>
    </row>
    <row r="173" spans="2:58" s="60" customFormat="1" x14ac:dyDescent="0.25">
      <c r="B173" s="18">
        <f t="shared" si="53"/>
        <v>169</v>
      </c>
      <c r="C173" s="71" t="str">
        <f t="shared" si="52"/>
        <v>241118_Rev_MC_169</v>
      </c>
      <c r="D173" s="68">
        <v>45614</v>
      </c>
      <c r="E173" s="69">
        <v>45614</v>
      </c>
      <c r="F173" s="69" t="s">
        <v>125</v>
      </c>
      <c r="G173" s="69" t="str">
        <f>IF(ISBLANK(F173),"",VLOOKUP(F173,'Listes des Lots'!$B$4:$G$55,6,FALSE))</f>
        <v>Meublé</v>
      </c>
      <c r="H173" s="127" t="s">
        <v>333</v>
      </c>
      <c r="I173" s="127">
        <v>20000</v>
      </c>
      <c r="J173" s="69">
        <v>45614</v>
      </c>
      <c r="K173" s="69">
        <v>45615</v>
      </c>
      <c r="L173" s="71" t="s">
        <v>90</v>
      </c>
      <c r="M173" s="18" t="str">
        <f>IF(RevenueData[[#This Row],[Commentaires /Notes  ]]="","",RevenueData[[#This Row],[Commentaires /Notes  ]])</f>
        <v/>
      </c>
      <c r="N173" s="37"/>
      <c r="R173" s="60">
        <f>RevenueData[[#This Row],[Fin Période 
(jj/mm/aa) ]]-RevenueData[[#This Row],[Début Période
((jj/mm/aa) ]]+1</f>
        <v>2</v>
      </c>
      <c r="S173" s="60">
        <f t="shared" si="46"/>
        <v>0</v>
      </c>
      <c r="T173" s="60">
        <f t="shared" si="54"/>
        <v>0</v>
      </c>
      <c r="U173" s="60">
        <f t="shared" si="54"/>
        <v>0</v>
      </c>
      <c r="V173" s="60">
        <f t="shared" si="54"/>
        <v>0</v>
      </c>
      <c r="W173" s="60">
        <f t="shared" si="54"/>
        <v>0</v>
      </c>
      <c r="X173" s="60">
        <f t="shared" si="54"/>
        <v>0</v>
      </c>
      <c r="Y173" s="60">
        <f t="shared" si="54"/>
        <v>0</v>
      </c>
      <c r="Z173" s="60">
        <f t="shared" si="54"/>
        <v>0</v>
      </c>
      <c r="AA173" s="60">
        <f t="shared" si="54"/>
        <v>0</v>
      </c>
      <c r="AB173" s="60">
        <f t="shared" si="54"/>
        <v>0</v>
      </c>
      <c r="AC173" s="60">
        <f t="shared" si="54"/>
        <v>2</v>
      </c>
      <c r="AD173" s="60">
        <f t="shared" si="54"/>
        <v>0</v>
      </c>
      <c r="AG173" s="60">
        <f t="shared" si="47"/>
        <v>0</v>
      </c>
      <c r="AH173" s="60">
        <f t="shared" si="55"/>
        <v>0</v>
      </c>
      <c r="AI173" s="60">
        <f t="shared" si="55"/>
        <v>0</v>
      </c>
      <c r="AJ173" s="60">
        <f t="shared" si="55"/>
        <v>0</v>
      </c>
      <c r="AK173" s="60">
        <f t="shared" si="55"/>
        <v>0</v>
      </c>
      <c r="AL173" s="60">
        <f t="shared" si="55"/>
        <v>0</v>
      </c>
      <c r="AM173" s="60">
        <f t="shared" si="55"/>
        <v>0</v>
      </c>
      <c r="AN173" s="60">
        <f t="shared" si="55"/>
        <v>0</v>
      </c>
      <c r="AO173" s="60">
        <f t="shared" si="55"/>
        <v>0</v>
      </c>
      <c r="AP173" s="60">
        <f t="shared" si="55"/>
        <v>0</v>
      </c>
      <c r="AQ173" s="60">
        <f t="shared" si="55"/>
        <v>0</v>
      </c>
      <c r="AR173" s="60">
        <f t="shared" si="55"/>
        <v>0</v>
      </c>
      <c r="AU173" s="60">
        <f t="shared" si="48"/>
        <v>0</v>
      </c>
      <c r="AV173" s="60">
        <f t="shared" si="56"/>
        <v>0</v>
      </c>
      <c r="AW173" s="60">
        <f t="shared" si="56"/>
        <v>0</v>
      </c>
      <c r="AX173" s="60">
        <f t="shared" si="56"/>
        <v>0</v>
      </c>
      <c r="AY173" s="60">
        <f t="shared" si="56"/>
        <v>0</v>
      </c>
      <c r="AZ173" s="60">
        <f t="shared" si="56"/>
        <v>0</v>
      </c>
      <c r="BA173" s="60">
        <f t="shared" si="56"/>
        <v>0</v>
      </c>
      <c r="BB173" s="60">
        <f t="shared" si="56"/>
        <v>0</v>
      </c>
      <c r="BC173" s="60">
        <f t="shared" si="56"/>
        <v>0</v>
      </c>
      <c r="BD173" s="60">
        <f t="shared" si="56"/>
        <v>0</v>
      </c>
      <c r="BE173" s="60">
        <f t="shared" si="56"/>
        <v>0</v>
      </c>
      <c r="BF173" s="60">
        <f t="shared" si="56"/>
        <v>0</v>
      </c>
    </row>
    <row r="174" spans="2:58" s="60" customFormat="1" x14ac:dyDescent="0.25">
      <c r="B174" s="18">
        <f t="shared" si="53"/>
        <v>170</v>
      </c>
      <c r="C174" s="71" t="str">
        <f t="shared" si="52"/>
        <v>241120_Rev_MC_170</v>
      </c>
      <c r="D174" s="68">
        <v>45616</v>
      </c>
      <c r="E174" s="69">
        <v>45615</v>
      </c>
      <c r="F174" s="69" t="s">
        <v>121</v>
      </c>
      <c r="G174" s="69" t="str">
        <f>IF(ISBLANK(F174),"",VLOOKUP(F174,'Listes des Lots'!$B$4:$G$55,6,FALSE))</f>
        <v>Meublé</v>
      </c>
      <c r="H174" s="127" t="s">
        <v>333</v>
      </c>
      <c r="I174" s="127">
        <v>15000</v>
      </c>
      <c r="J174" s="69">
        <v>45615</v>
      </c>
      <c r="K174" s="69">
        <v>45615</v>
      </c>
      <c r="L174" s="71" t="s">
        <v>90</v>
      </c>
      <c r="M174" s="18" t="str">
        <f>IF(RevenueData[[#This Row],[Commentaires /Notes  ]]="","",RevenueData[[#This Row],[Commentaires /Notes  ]])</f>
        <v/>
      </c>
      <c r="N174" s="37"/>
      <c r="R174" s="60">
        <f>RevenueData[[#This Row],[Fin Période 
(jj/mm/aa) ]]-RevenueData[[#This Row],[Début Période
((jj/mm/aa) ]]+1</f>
        <v>1</v>
      </c>
      <c r="S174" s="60">
        <f t="shared" si="46"/>
        <v>0</v>
      </c>
      <c r="T174" s="60">
        <f t="shared" si="54"/>
        <v>0</v>
      </c>
      <c r="U174" s="60">
        <f t="shared" si="54"/>
        <v>0</v>
      </c>
      <c r="V174" s="60">
        <f t="shared" si="54"/>
        <v>0</v>
      </c>
      <c r="W174" s="60">
        <f t="shared" si="54"/>
        <v>0</v>
      </c>
      <c r="X174" s="60">
        <f t="shared" si="54"/>
        <v>0</v>
      </c>
      <c r="Y174" s="60">
        <f t="shared" si="54"/>
        <v>0</v>
      </c>
      <c r="Z174" s="60">
        <f t="shared" si="54"/>
        <v>0</v>
      </c>
      <c r="AA174" s="60">
        <f t="shared" si="54"/>
        <v>0</v>
      </c>
      <c r="AB174" s="60">
        <f t="shared" si="54"/>
        <v>0</v>
      </c>
      <c r="AC174" s="60">
        <f t="shared" si="54"/>
        <v>1</v>
      </c>
      <c r="AD174" s="60">
        <f t="shared" si="54"/>
        <v>0</v>
      </c>
      <c r="AG174" s="60">
        <f t="shared" si="47"/>
        <v>0</v>
      </c>
      <c r="AH174" s="60">
        <f t="shared" si="55"/>
        <v>0</v>
      </c>
      <c r="AI174" s="60">
        <f t="shared" si="55"/>
        <v>0</v>
      </c>
      <c r="AJ174" s="60">
        <f t="shared" si="55"/>
        <v>0</v>
      </c>
      <c r="AK174" s="60">
        <f t="shared" si="55"/>
        <v>0</v>
      </c>
      <c r="AL174" s="60">
        <f t="shared" si="55"/>
        <v>0</v>
      </c>
      <c r="AM174" s="60">
        <f t="shared" si="55"/>
        <v>0</v>
      </c>
      <c r="AN174" s="60">
        <f t="shared" si="55"/>
        <v>0</v>
      </c>
      <c r="AO174" s="60">
        <f t="shared" si="55"/>
        <v>0</v>
      </c>
      <c r="AP174" s="60">
        <f t="shared" si="55"/>
        <v>0</v>
      </c>
      <c r="AQ174" s="60">
        <f t="shared" si="55"/>
        <v>0</v>
      </c>
      <c r="AR174" s="60">
        <f t="shared" si="55"/>
        <v>0</v>
      </c>
      <c r="AU174" s="60">
        <f t="shared" si="48"/>
        <v>0</v>
      </c>
      <c r="AV174" s="60">
        <f t="shared" si="56"/>
        <v>0</v>
      </c>
      <c r="AW174" s="60">
        <f t="shared" si="56"/>
        <v>0</v>
      </c>
      <c r="AX174" s="60">
        <f t="shared" si="56"/>
        <v>0</v>
      </c>
      <c r="AY174" s="60">
        <f t="shared" si="56"/>
        <v>0</v>
      </c>
      <c r="AZ174" s="60">
        <f t="shared" si="56"/>
        <v>0</v>
      </c>
      <c r="BA174" s="60">
        <f t="shared" si="56"/>
        <v>0</v>
      </c>
      <c r="BB174" s="60">
        <f t="shared" si="56"/>
        <v>0</v>
      </c>
      <c r="BC174" s="60">
        <f t="shared" si="56"/>
        <v>0</v>
      </c>
      <c r="BD174" s="60">
        <f t="shared" si="56"/>
        <v>0</v>
      </c>
      <c r="BE174" s="60">
        <f t="shared" si="56"/>
        <v>0</v>
      </c>
      <c r="BF174" s="60">
        <f t="shared" si="56"/>
        <v>0</v>
      </c>
    </row>
    <row r="175" spans="2:58" s="60" customFormat="1" x14ac:dyDescent="0.25">
      <c r="B175" s="18">
        <f t="shared" si="53"/>
        <v>171</v>
      </c>
      <c r="C175" s="71" t="str">
        <f t="shared" si="52"/>
        <v>241120_Rev_MC_171</v>
      </c>
      <c r="D175" s="68">
        <v>45616</v>
      </c>
      <c r="E175" s="69">
        <v>45615</v>
      </c>
      <c r="F175" s="69" t="s">
        <v>105</v>
      </c>
      <c r="G175" s="69" t="str">
        <f>IF(ISBLANK(F175),"",VLOOKUP(F175,'Listes des Lots'!$B$4:$G$55,6,FALSE))</f>
        <v>Meublé</v>
      </c>
      <c r="H175" s="127" t="s">
        <v>333</v>
      </c>
      <c r="I175" s="127">
        <v>35000</v>
      </c>
      <c r="J175" s="69">
        <v>45615</v>
      </c>
      <c r="K175" s="69">
        <v>45618</v>
      </c>
      <c r="L175" s="71" t="s">
        <v>90</v>
      </c>
      <c r="M175" s="18" t="str">
        <f>IF(RevenueData[[#This Row],[Commentaires /Notes  ]]="","",RevenueData[[#This Row],[Commentaires /Notes  ]])</f>
        <v>Solde réservation du 18 / 241118_Rev_MC_161</v>
      </c>
      <c r="N175" s="37" t="s">
        <v>216</v>
      </c>
      <c r="R175" s="60">
        <f>RevenueData[[#This Row],[Fin Période 
(jj/mm/aa) ]]-RevenueData[[#This Row],[Début Période
((jj/mm/aa) ]]+1</f>
        <v>4</v>
      </c>
      <c r="S175" s="60">
        <f t="shared" si="46"/>
        <v>0</v>
      </c>
      <c r="T175" s="60">
        <f t="shared" si="54"/>
        <v>0</v>
      </c>
      <c r="U175" s="60">
        <f t="shared" si="54"/>
        <v>0</v>
      </c>
      <c r="V175" s="60">
        <f t="shared" si="54"/>
        <v>0</v>
      </c>
      <c r="W175" s="60">
        <f t="shared" si="54"/>
        <v>0</v>
      </c>
      <c r="X175" s="60">
        <f t="shared" si="54"/>
        <v>0</v>
      </c>
      <c r="Y175" s="60">
        <f t="shared" si="54"/>
        <v>0</v>
      </c>
      <c r="Z175" s="60">
        <f t="shared" si="54"/>
        <v>0</v>
      </c>
      <c r="AA175" s="60">
        <f t="shared" si="54"/>
        <v>0</v>
      </c>
      <c r="AB175" s="60">
        <f t="shared" si="54"/>
        <v>0</v>
      </c>
      <c r="AC175" s="60">
        <f t="shared" si="54"/>
        <v>4</v>
      </c>
      <c r="AD175" s="60">
        <f t="shared" si="54"/>
        <v>0</v>
      </c>
      <c r="AG175" s="60">
        <f t="shared" si="47"/>
        <v>0</v>
      </c>
      <c r="AH175" s="60">
        <f t="shared" si="55"/>
        <v>0</v>
      </c>
      <c r="AI175" s="60">
        <f t="shared" si="55"/>
        <v>0</v>
      </c>
      <c r="AJ175" s="60">
        <f t="shared" si="55"/>
        <v>0</v>
      </c>
      <c r="AK175" s="60">
        <f t="shared" si="55"/>
        <v>0</v>
      </c>
      <c r="AL175" s="60">
        <f t="shared" si="55"/>
        <v>0</v>
      </c>
      <c r="AM175" s="60">
        <f t="shared" si="55"/>
        <v>0</v>
      </c>
      <c r="AN175" s="60">
        <f t="shared" si="55"/>
        <v>0</v>
      </c>
      <c r="AO175" s="60">
        <f t="shared" si="55"/>
        <v>0</v>
      </c>
      <c r="AP175" s="60">
        <f t="shared" si="55"/>
        <v>0</v>
      </c>
      <c r="AQ175" s="60">
        <f t="shared" si="55"/>
        <v>0</v>
      </c>
      <c r="AR175" s="60">
        <f t="shared" si="55"/>
        <v>0</v>
      </c>
      <c r="AU175" s="60">
        <f t="shared" si="48"/>
        <v>0</v>
      </c>
      <c r="AV175" s="60">
        <f t="shared" si="56"/>
        <v>0</v>
      </c>
      <c r="AW175" s="60">
        <f t="shared" si="56"/>
        <v>0</v>
      </c>
      <c r="AX175" s="60">
        <f t="shared" si="56"/>
        <v>0</v>
      </c>
      <c r="AY175" s="60">
        <f t="shared" si="56"/>
        <v>0</v>
      </c>
      <c r="AZ175" s="60">
        <f t="shared" si="56"/>
        <v>0</v>
      </c>
      <c r="BA175" s="60">
        <f t="shared" si="56"/>
        <v>0</v>
      </c>
      <c r="BB175" s="60">
        <f t="shared" si="56"/>
        <v>0</v>
      </c>
      <c r="BC175" s="60">
        <f t="shared" si="56"/>
        <v>0</v>
      </c>
      <c r="BD175" s="60">
        <f t="shared" si="56"/>
        <v>0</v>
      </c>
      <c r="BE175" s="60">
        <f t="shared" si="56"/>
        <v>0</v>
      </c>
      <c r="BF175" s="60">
        <f t="shared" si="56"/>
        <v>0</v>
      </c>
    </row>
    <row r="176" spans="2:58" s="60" customFormat="1" x14ac:dyDescent="0.25">
      <c r="B176" s="18">
        <f t="shared" si="53"/>
        <v>172</v>
      </c>
      <c r="C176" s="71" t="str">
        <f t="shared" si="52"/>
        <v>241120_Rev_MC_172</v>
      </c>
      <c r="D176" s="68">
        <v>45616</v>
      </c>
      <c r="E176" s="69">
        <v>45616</v>
      </c>
      <c r="F176" s="69" t="s">
        <v>120</v>
      </c>
      <c r="G176" s="69" t="str">
        <f>IF(ISBLANK(F176),"",VLOOKUP(F176,'Listes des Lots'!$B$4:$G$55,6,FALSE))</f>
        <v>Meublé</v>
      </c>
      <c r="H176" s="127" t="s">
        <v>333</v>
      </c>
      <c r="I176" s="127">
        <v>20000</v>
      </c>
      <c r="J176" s="69">
        <v>45616</v>
      </c>
      <c r="K176" s="69">
        <v>45617</v>
      </c>
      <c r="L176" s="71" t="s">
        <v>90</v>
      </c>
      <c r="M176" s="18" t="str">
        <f>IF(RevenueData[[#This Row],[Commentaires /Notes  ]]="","",RevenueData[[#This Row],[Commentaires /Notes  ]])</f>
        <v/>
      </c>
      <c r="N176" s="37"/>
      <c r="R176" s="60">
        <f>RevenueData[[#This Row],[Fin Période 
(jj/mm/aa) ]]-RevenueData[[#This Row],[Début Période
((jj/mm/aa) ]]+1</f>
        <v>2</v>
      </c>
      <c r="S176" s="60">
        <f t="shared" si="46"/>
        <v>0</v>
      </c>
      <c r="T176" s="60">
        <f t="shared" si="54"/>
        <v>0</v>
      </c>
      <c r="U176" s="60">
        <f t="shared" si="54"/>
        <v>0</v>
      </c>
      <c r="V176" s="60">
        <f t="shared" si="54"/>
        <v>0</v>
      </c>
      <c r="W176" s="60">
        <f t="shared" si="54"/>
        <v>0</v>
      </c>
      <c r="X176" s="60">
        <f t="shared" si="54"/>
        <v>0</v>
      </c>
      <c r="Y176" s="60">
        <f t="shared" si="54"/>
        <v>0</v>
      </c>
      <c r="Z176" s="60">
        <f t="shared" si="54"/>
        <v>0</v>
      </c>
      <c r="AA176" s="60">
        <f t="shared" si="54"/>
        <v>0</v>
      </c>
      <c r="AB176" s="60">
        <f t="shared" si="54"/>
        <v>0</v>
      </c>
      <c r="AC176" s="60">
        <f t="shared" si="54"/>
        <v>2</v>
      </c>
      <c r="AD176" s="60">
        <f t="shared" si="54"/>
        <v>0</v>
      </c>
      <c r="AG176" s="60">
        <f t="shared" si="47"/>
        <v>0</v>
      </c>
      <c r="AH176" s="60">
        <f t="shared" si="55"/>
        <v>0</v>
      </c>
      <c r="AI176" s="60">
        <f t="shared" si="55"/>
        <v>0</v>
      </c>
      <c r="AJ176" s="60">
        <f t="shared" si="55"/>
        <v>0</v>
      </c>
      <c r="AK176" s="60">
        <f t="shared" si="55"/>
        <v>0</v>
      </c>
      <c r="AL176" s="60">
        <f t="shared" si="55"/>
        <v>0</v>
      </c>
      <c r="AM176" s="60">
        <f t="shared" si="55"/>
        <v>0</v>
      </c>
      <c r="AN176" s="60">
        <f t="shared" si="55"/>
        <v>0</v>
      </c>
      <c r="AO176" s="60">
        <f t="shared" si="55"/>
        <v>0</v>
      </c>
      <c r="AP176" s="60">
        <f t="shared" si="55"/>
        <v>0</v>
      </c>
      <c r="AQ176" s="60">
        <f t="shared" si="55"/>
        <v>0</v>
      </c>
      <c r="AR176" s="60">
        <f t="shared" si="55"/>
        <v>0</v>
      </c>
      <c r="AU176" s="60">
        <f t="shared" si="48"/>
        <v>0</v>
      </c>
      <c r="AV176" s="60">
        <f t="shared" si="56"/>
        <v>0</v>
      </c>
      <c r="AW176" s="60">
        <f t="shared" si="56"/>
        <v>0</v>
      </c>
      <c r="AX176" s="60">
        <f t="shared" si="56"/>
        <v>0</v>
      </c>
      <c r="AY176" s="60">
        <f t="shared" si="56"/>
        <v>0</v>
      </c>
      <c r="AZ176" s="60">
        <f t="shared" si="56"/>
        <v>0</v>
      </c>
      <c r="BA176" s="60">
        <f t="shared" si="56"/>
        <v>0</v>
      </c>
      <c r="BB176" s="60">
        <f t="shared" si="56"/>
        <v>0</v>
      </c>
      <c r="BC176" s="60">
        <f t="shared" si="56"/>
        <v>0</v>
      </c>
      <c r="BD176" s="60">
        <f t="shared" si="56"/>
        <v>0</v>
      </c>
      <c r="BE176" s="60">
        <f t="shared" si="56"/>
        <v>0</v>
      </c>
      <c r="BF176" s="60">
        <f t="shared" si="56"/>
        <v>0</v>
      </c>
    </row>
    <row r="177" spans="2:58" s="60" customFormat="1" x14ac:dyDescent="0.25">
      <c r="B177" s="18">
        <f t="shared" si="53"/>
        <v>173</v>
      </c>
      <c r="C177" s="71" t="str">
        <f t="shared" si="52"/>
        <v>241122_Rev_MC_173</v>
      </c>
      <c r="D177" s="68">
        <v>45618</v>
      </c>
      <c r="E177" s="69">
        <v>45618</v>
      </c>
      <c r="F177" s="69" t="s">
        <v>125</v>
      </c>
      <c r="G177" s="69" t="str">
        <f>IF(ISBLANK(F177),"",VLOOKUP(F177,'Listes des Lots'!$B$4:$G$55,6,FALSE))</f>
        <v>Meublé</v>
      </c>
      <c r="H177" s="127" t="s">
        <v>333</v>
      </c>
      <c r="I177" s="127">
        <v>20000</v>
      </c>
      <c r="J177" s="69">
        <v>45617</v>
      </c>
      <c r="K177" s="69">
        <v>45618</v>
      </c>
      <c r="L177" s="71" t="s">
        <v>90</v>
      </c>
      <c r="M177" s="18" t="str">
        <f>IF(RevenueData[[#This Row],[Commentaires /Notes  ]]="","",RevenueData[[#This Row],[Commentaires /Notes  ]])</f>
        <v/>
      </c>
      <c r="N177" s="37"/>
      <c r="R177" s="60">
        <f>RevenueData[[#This Row],[Fin Période 
(jj/mm/aa) ]]-RevenueData[[#This Row],[Début Période
((jj/mm/aa) ]]+1</f>
        <v>2</v>
      </c>
      <c r="S177" s="60">
        <f t="shared" si="46"/>
        <v>0</v>
      </c>
      <c r="T177" s="60">
        <f t="shared" si="54"/>
        <v>0</v>
      </c>
      <c r="U177" s="60">
        <f t="shared" si="54"/>
        <v>0</v>
      </c>
      <c r="V177" s="60">
        <f t="shared" si="54"/>
        <v>0</v>
      </c>
      <c r="W177" s="60">
        <f t="shared" si="54"/>
        <v>0</v>
      </c>
      <c r="X177" s="60">
        <f t="shared" si="54"/>
        <v>0</v>
      </c>
      <c r="Y177" s="60">
        <f t="shared" si="54"/>
        <v>0</v>
      </c>
      <c r="Z177" s="60">
        <f t="shared" si="54"/>
        <v>0</v>
      </c>
      <c r="AA177" s="60">
        <f t="shared" si="54"/>
        <v>0</v>
      </c>
      <c r="AB177" s="60">
        <f t="shared" si="54"/>
        <v>0</v>
      </c>
      <c r="AC177" s="60">
        <f t="shared" si="54"/>
        <v>2</v>
      </c>
      <c r="AD177" s="60">
        <f t="shared" si="54"/>
        <v>0</v>
      </c>
      <c r="AG177" s="60">
        <f t="shared" si="47"/>
        <v>0</v>
      </c>
      <c r="AH177" s="60">
        <f t="shared" si="55"/>
        <v>0</v>
      </c>
      <c r="AI177" s="60">
        <f t="shared" si="55"/>
        <v>0</v>
      </c>
      <c r="AJ177" s="60">
        <f t="shared" si="55"/>
        <v>0</v>
      </c>
      <c r="AK177" s="60">
        <f t="shared" si="55"/>
        <v>0</v>
      </c>
      <c r="AL177" s="60">
        <f t="shared" si="55"/>
        <v>0</v>
      </c>
      <c r="AM177" s="60">
        <f t="shared" si="55"/>
        <v>0</v>
      </c>
      <c r="AN177" s="60">
        <f t="shared" si="55"/>
        <v>0</v>
      </c>
      <c r="AO177" s="60">
        <f t="shared" si="55"/>
        <v>0</v>
      </c>
      <c r="AP177" s="60">
        <f t="shared" si="55"/>
        <v>0</v>
      </c>
      <c r="AQ177" s="60">
        <f t="shared" si="55"/>
        <v>0</v>
      </c>
      <c r="AR177" s="60">
        <f t="shared" si="55"/>
        <v>0</v>
      </c>
      <c r="AU177" s="60">
        <f t="shared" si="48"/>
        <v>0</v>
      </c>
      <c r="AV177" s="60">
        <f t="shared" si="56"/>
        <v>0</v>
      </c>
      <c r="AW177" s="60">
        <f t="shared" si="56"/>
        <v>0</v>
      </c>
      <c r="AX177" s="60">
        <f t="shared" si="56"/>
        <v>0</v>
      </c>
      <c r="AY177" s="60">
        <f t="shared" si="56"/>
        <v>0</v>
      </c>
      <c r="AZ177" s="60">
        <f t="shared" si="56"/>
        <v>0</v>
      </c>
      <c r="BA177" s="60">
        <f t="shared" si="56"/>
        <v>0</v>
      </c>
      <c r="BB177" s="60">
        <f t="shared" si="56"/>
        <v>0</v>
      </c>
      <c r="BC177" s="60">
        <f t="shared" si="56"/>
        <v>0</v>
      </c>
      <c r="BD177" s="60">
        <f t="shared" si="56"/>
        <v>0</v>
      </c>
      <c r="BE177" s="60">
        <f t="shared" si="56"/>
        <v>0</v>
      </c>
      <c r="BF177" s="60">
        <f t="shared" si="56"/>
        <v>0</v>
      </c>
    </row>
    <row r="178" spans="2:58" s="60" customFormat="1" x14ac:dyDescent="0.25">
      <c r="B178" s="18">
        <f t="shared" si="53"/>
        <v>174</v>
      </c>
      <c r="C178" s="71" t="str">
        <f t="shared" si="52"/>
        <v>241122_Rev_MC_174</v>
      </c>
      <c r="D178" s="68">
        <v>45618</v>
      </c>
      <c r="E178" s="69">
        <v>45618</v>
      </c>
      <c r="F178" s="69" t="s">
        <v>126</v>
      </c>
      <c r="G178" s="69" t="str">
        <f>IF(ISBLANK(F178),"",VLOOKUP(F178,'Listes des Lots'!$B$4:$G$55,6,FALSE))</f>
        <v>Meublé</v>
      </c>
      <c r="H178" s="127" t="s">
        <v>333</v>
      </c>
      <c r="I178" s="127">
        <v>15000</v>
      </c>
      <c r="J178" s="69">
        <v>45618</v>
      </c>
      <c r="K178" s="69">
        <v>45618</v>
      </c>
      <c r="L178" s="71" t="s">
        <v>90</v>
      </c>
      <c r="M178" s="18" t="str">
        <f>IF(RevenueData[[#This Row],[Commentaires /Notes  ]]="","",RevenueData[[#This Row],[Commentaires /Notes  ]])</f>
        <v/>
      </c>
      <c r="N178" s="37"/>
      <c r="R178" s="60">
        <f>RevenueData[[#This Row],[Fin Période 
(jj/mm/aa) ]]-RevenueData[[#This Row],[Début Période
((jj/mm/aa) ]]+1</f>
        <v>1</v>
      </c>
      <c r="S178" s="60">
        <f t="shared" si="46"/>
        <v>0</v>
      </c>
      <c r="T178" s="60">
        <f t="shared" si="54"/>
        <v>0</v>
      </c>
      <c r="U178" s="60">
        <f t="shared" ref="T178:AD201" si="57">_xlfn.LET(_xlpm.start_date, $J178,_xlpm.end_date, $K178,_xlpm.month_start, U$4,_xlpm.month_end, EOMONTH(U$4,0),_xlpm.overlap_start, MAX(_xlpm.start_date, _xlpm.month_start),_xlpm.overlap_end, MIN(_xlpm.end_date, _xlpm.month_end),_xlpm.days, MAX(0, _xlpm.overlap_end - _xlpm.overlap_start + 1),_xlpm.days)</f>
        <v>0</v>
      </c>
      <c r="V178" s="60">
        <f t="shared" si="57"/>
        <v>0</v>
      </c>
      <c r="W178" s="60">
        <f t="shared" si="57"/>
        <v>0</v>
      </c>
      <c r="X178" s="60">
        <f t="shared" si="57"/>
        <v>0</v>
      </c>
      <c r="Y178" s="60">
        <f t="shared" si="57"/>
        <v>0</v>
      </c>
      <c r="Z178" s="60">
        <f t="shared" si="57"/>
        <v>0</v>
      </c>
      <c r="AA178" s="60">
        <f t="shared" si="57"/>
        <v>0</v>
      </c>
      <c r="AB178" s="60">
        <f t="shared" si="57"/>
        <v>0</v>
      </c>
      <c r="AC178" s="60">
        <f t="shared" si="57"/>
        <v>1</v>
      </c>
      <c r="AD178" s="60">
        <f t="shared" si="57"/>
        <v>0</v>
      </c>
      <c r="AG178" s="60">
        <f t="shared" si="47"/>
        <v>0</v>
      </c>
      <c r="AH178" s="60">
        <f t="shared" si="55"/>
        <v>0</v>
      </c>
      <c r="AI178" s="60">
        <f t="shared" ref="AH178:AR201" si="58">_xlfn.LET(_xlpm.start_date, $J178,_xlpm.end_date, $K178,_xlpm.month_start, AI$4,_xlpm.month_end, EOMONTH(AI$4,0),_xlpm.overlap_start, MAX(_xlpm.start_date, _xlpm.month_start),_xlpm.overlap_end, MIN(_xlpm.end_date, _xlpm.month_end),_xlpm.days, MAX(0, _xlpm.overlap_end - _xlpm.overlap_start + 1),_xlpm.days)</f>
        <v>0</v>
      </c>
      <c r="AJ178" s="60">
        <f t="shared" si="58"/>
        <v>0</v>
      </c>
      <c r="AK178" s="60">
        <f t="shared" si="58"/>
        <v>0</v>
      </c>
      <c r="AL178" s="60">
        <f t="shared" si="58"/>
        <v>0</v>
      </c>
      <c r="AM178" s="60">
        <f t="shared" si="58"/>
        <v>0</v>
      </c>
      <c r="AN178" s="60">
        <f t="shared" si="58"/>
        <v>0</v>
      </c>
      <c r="AO178" s="60">
        <f t="shared" si="58"/>
        <v>0</v>
      </c>
      <c r="AP178" s="60">
        <f t="shared" si="58"/>
        <v>0</v>
      </c>
      <c r="AQ178" s="60">
        <f t="shared" si="58"/>
        <v>0</v>
      </c>
      <c r="AR178" s="60">
        <f t="shared" si="58"/>
        <v>0</v>
      </c>
      <c r="AU178" s="60">
        <f t="shared" si="48"/>
        <v>0</v>
      </c>
      <c r="AV178" s="60">
        <f t="shared" si="56"/>
        <v>0</v>
      </c>
      <c r="AW178" s="60">
        <f t="shared" ref="AV178:BF201" si="59">_xlfn.LET(_xlpm.start_date, $J178,_xlpm.end_date, $K178,_xlpm.month_start, AW$4,_xlpm.month_end, EOMONTH(AW$4,0),_xlpm.overlap_start, MAX(_xlpm.start_date, _xlpm.month_start),_xlpm.overlap_end, MIN(_xlpm.end_date, _xlpm.month_end),_xlpm.days, MAX(0, _xlpm.overlap_end - _xlpm.overlap_start + 1),_xlpm.days)</f>
        <v>0</v>
      </c>
      <c r="AX178" s="60">
        <f t="shared" si="59"/>
        <v>0</v>
      </c>
      <c r="AY178" s="60">
        <f t="shared" si="59"/>
        <v>0</v>
      </c>
      <c r="AZ178" s="60">
        <f t="shared" si="59"/>
        <v>0</v>
      </c>
      <c r="BA178" s="60">
        <f t="shared" si="59"/>
        <v>0</v>
      </c>
      <c r="BB178" s="60">
        <f t="shared" si="59"/>
        <v>0</v>
      </c>
      <c r="BC178" s="60">
        <f t="shared" si="59"/>
        <v>0</v>
      </c>
      <c r="BD178" s="60">
        <f t="shared" si="59"/>
        <v>0</v>
      </c>
      <c r="BE178" s="60">
        <f t="shared" si="59"/>
        <v>0</v>
      </c>
      <c r="BF178" s="60">
        <f t="shared" si="59"/>
        <v>0</v>
      </c>
    </row>
    <row r="179" spans="2:58" s="60" customFormat="1" x14ac:dyDescent="0.25">
      <c r="B179" s="18">
        <f t="shared" si="53"/>
        <v>175</v>
      </c>
      <c r="C179" s="71" t="str">
        <f t="shared" si="52"/>
        <v>241125_Rev_MC_175</v>
      </c>
      <c r="D179" s="68">
        <v>45621</v>
      </c>
      <c r="E179" s="69">
        <v>38316</v>
      </c>
      <c r="F179" s="69" t="s">
        <v>121</v>
      </c>
      <c r="G179" s="69" t="str">
        <f>IF(ISBLANK(F179),"",VLOOKUP(F179,'Listes des Lots'!$B$4:$G$55,6,FALSE))</f>
        <v>Meublé</v>
      </c>
      <c r="H179" s="127" t="s">
        <v>333</v>
      </c>
      <c r="I179" s="127">
        <v>10000</v>
      </c>
      <c r="J179" s="69">
        <v>45632</v>
      </c>
      <c r="K179" s="69">
        <v>45633</v>
      </c>
      <c r="L179" s="71" t="s">
        <v>90</v>
      </c>
      <c r="M179" s="18" t="str">
        <f>IF(RevenueData[[#This Row],[Commentaires /Notes  ]]="","",RevenueData[[#This Row],[Commentaires /Notes  ]])</f>
        <v>Avance sur réservation pour 1 jour/ reste 10000</v>
      </c>
      <c r="N179" s="37" t="s">
        <v>221</v>
      </c>
      <c r="R179" s="60">
        <f>RevenueData[[#This Row],[Fin Période 
(jj/mm/aa) ]]-RevenueData[[#This Row],[Début Période
((jj/mm/aa) ]]+1</f>
        <v>2</v>
      </c>
      <c r="S179" s="60">
        <f t="shared" si="46"/>
        <v>0</v>
      </c>
      <c r="T179" s="60">
        <f t="shared" si="57"/>
        <v>0</v>
      </c>
      <c r="U179" s="60">
        <f t="shared" si="57"/>
        <v>0</v>
      </c>
      <c r="V179" s="60">
        <f t="shared" si="57"/>
        <v>0</v>
      </c>
      <c r="W179" s="60">
        <f t="shared" si="57"/>
        <v>0</v>
      </c>
      <c r="X179" s="60">
        <f t="shared" si="57"/>
        <v>0</v>
      </c>
      <c r="Y179" s="60">
        <f t="shared" si="57"/>
        <v>0</v>
      </c>
      <c r="Z179" s="60">
        <f t="shared" si="57"/>
        <v>0</v>
      </c>
      <c r="AA179" s="60">
        <f t="shared" si="57"/>
        <v>0</v>
      </c>
      <c r="AB179" s="60">
        <f t="shared" si="57"/>
        <v>0</v>
      </c>
      <c r="AC179" s="60">
        <f t="shared" si="57"/>
        <v>0</v>
      </c>
      <c r="AD179" s="60">
        <f t="shared" si="57"/>
        <v>2</v>
      </c>
      <c r="AG179" s="60">
        <f t="shared" si="47"/>
        <v>0</v>
      </c>
      <c r="AH179" s="60">
        <f t="shared" si="58"/>
        <v>0</v>
      </c>
      <c r="AI179" s="60">
        <f t="shared" si="58"/>
        <v>0</v>
      </c>
      <c r="AJ179" s="60">
        <f t="shared" si="58"/>
        <v>0</v>
      </c>
      <c r="AK179" s="60">
        <f t="shared" si="58"/>
        <v>0</v>
      </c>
      <c r="AL179" s="60">
        <f t="shared" si="58"/>
        <v>0</v>
      </c>
      <c r="AM179" s="60">
        <f t="shared" si="58"/>
        <v>0</v>
      </c>
      <c r="AN179" s="60">
        <f t="shared" si="58"/>
        <v>0</v>
      </c>
      <c r="AO179" s="60">
        <f t="shared" si="58"/>
        <v>0</v>
      </c>
      <c r="AP179" s="60">
        <f t="shared" si="58"/>
        <v>0</v>
      </c>
      <c r="AQ179" s="60">
        <f t="shared" si="58"/>
        <v>0</v>
      </c>
      <c r="AR179" s="60">
        <f t="shared" si="58"/>
        <v>0</v>
      </c>
      <c r="AU179" s="60">
        <f t="shared" si="48"/>
        <v>0</v>
      </c>
      <c r="AV179" s="60">
        <f t="shared" si="59"/>
        <v>0</v>
      </c>
      <c r="AW179" s="60">
        <f t="shared" si="59"/>
        <v>0</v>
      </c>
      <c r="AX179" s="60">
        <f t="shared" si="59"/>
        <v>0</v>
      </c>
      <c r="AY179" s="60">
        <f t="shared" si="59"/>
        <v>0</v>
      </c>
      <c r="AZ179" s="60">
        <f t="shared" si="59"/>
        <v>0</v>
      </c>
      <c r="BA179" s="60">
        <f t="shared" si="59"/>
        <v>0</v>
      </c>
      <c r="BB179" s="60">
        <f t="shared" si="59"/>
        <v>0</v>
      </c>
      <c r="BC179" s="60">
        <f t="shared" si="59"/>
        <v>0</v>
      </c>
      <c r="BD179" s="60">
        <f t="shared" si="59"/>
        <v>0</v>
      </c>
      <c r="BE179" s="60">
        <f t="shared" si="59"/>
        <v>0</v>
      </c>
      <c r="BF179" s="60">
        <f t="shared" si="59"/>
        <v>0</v>
      </c>
    </row>
    <row r="180" spans="2:58" s="60" customFormat="1" ht="30" x14ac:dyDescent="0.25">
      <c r="B180" s="18">
        <f t="shared" si="53"/>
        <v>176</v>
      </c>
      <c r="C180" s="71" t="str">
        <f t="shared" si="52"/>
        <v>241125_Rev_MC_176</v>
      </c>
      <c r="D180" s="68">
        <v>45621</v>
      </c>
      <c r="E180" s="69">
        <v>45621</v>
      </c>
      <c r="F180" s="69" t="s">
        <v>115</v>
      </c>
      <c r="G180" s="69" t="str">
        <f>IF(ISBLANK(F180),"",VLOOKUP(F180,'Listes des Lots'!$B$4:$G$55,6,FALSE))</f>
        <v>Meublé</v>
      </c>
      <c r="H180" s="127" t="s">
        <v>333</v>
      </c>
      <c r="I180" s="127">
        <v>25000</v>
      </c>
      <c r="J180" s="69">
        <v>45631</v>
      </c>
      <c r="K180" s="69">
        <v>45634</v>
      </c>
      <c r="L180" s="71" t="s">
        <v>90</v>
      </c>
      <c r="M180" s="18" t="str">
        <f>IF(RevenueData[[#This Row],[Commentaires /Notes  ]]="","",RevenueData[[#This Row],[Commentaires /Notes  ]])</f>
        <v>Avance sur reservation pour 3 jours / Reste 55000f</v>
      </c>
      <c r="N180" s="37" t="s">
        <v>222</v>
      </c>
      <c r="R180" s="60">
        <f>RevenueData[[#This Row],[Fin Période 
(jj/mm/aa) ]]-RevenueData[[#This Row],[Début Période
((jj/mm/aa) ]]+1</f>
        <v>4</v>
      </c>
      <c r="S180" s="60">
        <f t="shared" si="46"/>
        <v>0</v>
      </c>
      <c r="T180" s="60">
        <f t="shared" si="57"/>
        <v>0</v>
      </c>
      <c r="U180" s="60">
        <f t="shared" si="57"/>
        <v>0</v>
      </c>
      <c r="V180" s="60">
        <f t="shared" si="57"/>
        <v>0</v>
      </c>
      <c r="W180" s="60">
        <f t="shared" si="57"/>
        <v>0</v>
      </c>
      <c r="X180" s="60">
        <f t="shared" si="57"/>
        <v>0</v>
      </c>
      <c r="Y180" s="60">
        <f t="shared" si="57"/>
        <v>0</v>
      </c>
      <c r="Z180" s="60">
        <f t="shared" si="57"/>
        <v>0</v>
      </c>
      <c r="AA180" s="60">
        <f t="shared" si="57"/>
        <v>0</v>
      </c>
      <c r="AB180" s="60">
        <f t="shared" si="57"/>
        <v>0</v>
      </c>
      <c r="AC180" s="60">
        <f t="shared" si="57"/>
        <v>0</v>
      </c>
      <c r="AD180" s="60">
        <f t="shared" si="57"/>
        <v>4</v>
      </c>
      <c r="AG180" s="60">
        <f t="shared" si="47"/>
        <v>0</v>
      </c>
      <c r="AH180" s="60">
        <f t="shared" si="58"/>
        <v>0</v>
      </c>
      <c r="AI180" s="60">
        <f t="shared" si="58"/>
        <v>0</v>
      </c>
      <c r="AJ180" s="60">
        <f t="shared" si="58"/>
        <v>0</v>
      </c>
      <c r="AK180" s="60">
        <f t="shared" si="58"/>
        <v>0</v>
      </c>
      <c r="AL180" s="60">
        <f t="shared" si="58"/>
        <v>0</v>
      </c>
      <c r="AM180" s="60">
        <f t="shared" si="58"/>
        <v>0</v>
      </c>
      <c r="AN180" s="60">
        <f t="shared" si="58"/>
        <v>0</v>
      </c>
      <c r="AO180" s="60">
        <f t="shared" si="58"/>
        <v>0</v>
      </c>
      <c r="AP180" s="60">
        <f t="shared" si="58"/>
        <v>0</v>
      </c>
      <c r="AQ180" s="60">
        <f t="shared" si="58"/>
        <v>0</v>
      </c>
      <c r="AR180" s="60">
        <f t="shared" si="58"/>
        <v>0</v>
      </c>
      <c r="AU180" s="60">
        <f t="shared" si="48"/>
        <v>0</v>
      </c>
      <c r="AV180" s="60">
        <f t="shared" si="59"/>
        <v>0</v>
      </c>
      <c r="AW180" s="60">
        <f t="shared" si="59"/>
        <v>0</v>
      </c>
      <c r="AX180" s="60">
        <f t="shared" si="59"/>
        <v>0</v>
      </c>
      <c r="AY180" s="60">
        <f t="shared" si="59"/>
        <v>0</v>
      </c>
      <c r="AZ180" s="60">
        <f t="shared" si="59"/>
        <v>0</v>
      </c>
      <c r="BA180" s="60">
        <f t="shared" si="59"/>
        <v>0</v>
      </c>
      <c r="BB180" s="60">
        <f t="shared" si="59"/>
        <v>0</v>
      </c>
      <c r="BC180" s="60">
        <f t="shared" si="59"/>
        <v>0</v>
      </c>
      <c r="BD180" s="60">
        <f t="shared" si="59"/>
        <v>0</v>
      </c>
      <c r="BE180" s="60">
        <f t="shared" si="59"/>
        <v>0</v>
      </c>
      <c r="BF180" s="60">
        <f t="shared" si="59"/>
        <v>0</v>
      </c>
    </row>
    <row r="181" spans="2:58" s="60" customFormat="1" x14ac:dyDescent="0.25">
      <c r="B181" s="18">
        <f t="shared" si="53"/>
        <v>177</v>
      </c>
      <c r="C181" s="71" t="str">
        <f t="shared" si="52"/>
        <v>241125_Rev_MC_177</v>
      </c>
      <c r="D181" s="68">
        <v>45621</v>
      </c>
      <c r="E181" s="69">
        <v>45619</v>
      </c>
      <c r="F181" s="69" t="s">
        <v>126</v>
      </c>
      <c r="G181" s="69" t="str">
        <f>IF(ISBLANK(F181),"",VLOOKUP(F181,'Listes des Lots'!$B$4:$G$55,6,FALSE))</f>
        <v>Meublé</v>
      </c>
      <c r="H181" s="127" t="s">
        <v>333</v>
      </c>
      <c r="I181" s="127">
        <v>40000</v>
      </c>
      <c r="J181" s="69">
        <v>45619</v>
      </c>
      <c r="K181" s="69">
        <v>45621</v>
      </c>
      <c r="L181" s="71" t="s">
        <v>90</v>
      </c>
      <c r="M181" s="18" t="str">
        <f>IF(RevenueData[[#This Row],[Commentaires /Notes  ]]="","",RevenueData[[#This Row],[Commentaires /Notes  ]])</f>
        <v/>
      </c>
      <c r="N181" s="37"/>
      <c r="R181" s="60">
        <f>RevenueData[[#This Row],[Fin Période 
(jj/mm/aa) ]]-RevenueData[[#This Row],[Début Période
((jj/mm/aa) ]]+1</f>
        <v>3</v>
      </c>
      <c r="S181" s="60">
        <f t="shared" si="46"/>
        <v>0</v>
      </c>
      <c r="T181" s="60">
        <f t="shared" si="57"/>
        <v>0</v>
      </c>
      <c r="U181" s="60">
        <f t="shared" si="57"/>
        <v>0</v>
      </c>
      <c r="V181" s="60">
        <f t="shared" si="57"/>
        <v>0</v>
      </c>
      <c r="W181" s="60">
        <f t="shared" si="57"/>
        <v>0</v>
      </c>
      <c r="X181" s="60">
        <f t="shared" si="57"/>
        <v>0</v>
      </c>
      <c r="Y181" s="60">
        <f t="shared" si="57"/>
        <v>0</v>
      </c>
      <c r="Z181" s="60">
        <f t="shared" si="57"/>
        <v>0</v>
      </c>
      <c r="AA181" s="60">
        <f t="shared" si="57"/>
        <v>0</v>
      </c>
      <c r="AB181" s="60">
        <f t="shared" si="57"/>
        <v>0</v>
      </c>
      <c r="AC181" s="60">
        <f t="shared" si="57"/>
        <v>3</v>
      </c>
      <c r="AD181" s="60">
        <f t="shared" si="57"/>
        <v>0</v>
      </c>
      <c r="AG181" s="60">
        <f t="shared" si="47"/>
        <v>0</v>
      </c>
      <c r="AH181" s="60">
        <f t="shared" si="58"/>
        <v>0</v>
      </c>
      <c r="AI181" s="60">
        <f t="shared" si="58"/>
        <v>0</v>
      </c>
      <c r="AJ181" s="60">
        <f t="shared" si="58"/>
        <v>0</v>
      </c>
      <c r="AK181" s="60">
        <f t="shared" si="58"/>
        <v>0</v>
      </c>
      <c r="AL181" s="60">
        <f t="shared" si="58"/>
        <v>0</v>
      </c>
      <c r="AM181" s="60">
        <f t="shared" si="58"/>
        <v>0</v>
      </c>
      <c r="AN181" s="60">
        <f t="shared" si="58"/>
        <v>0</v>
      </c>
      <c r="AO181" s="60">
        <f t="shared" si="58"/>
        <v>0</v>
      </c>
      <c r="AP181" s="60">
        <f t="shared" si="58"/>
        <v>0</v>
      </c>
      <c r="AQ181" s="60">
        <f t="shared" si="58"/>
        <v>0</v>
      </c>
      <c r="AR181" s="60">
        <f t="shared" si="58"/>
        <v>0</v>
      </c>
      <c r="AU181" s="60">
        <f t="shared" si="48"/>
        <v>0</v>
      </c>
      <c r="AV181" s="60">
        <f t="shared" si="59"/>
        <v>0</v>
      </c>
      <c r="AW181" s="60">
        <f t="shared" si="59"/>
        <v>0</v>
      </c>
      <c r="AX181" s="60">
        <f t="shared" si="59"/>
        <v>0</v>
      </c>
      <c r="AY181" s="60">
        <f t="shared" si="59"/>
        <v>0</v>
      </c>
      <c r="AZ181" s="60">
        <f t="shared" si="59"/>
        <v>0</v>
      </c>
      <c r="BA181" s="60">
        <f t="shared" si="59"/>
        <v>0</v>
      </c>
      <c r="BB181" s="60">
        <f t="shared" si="59"/>
        <v>0</v>
      </c>
      <c r="BC181" s="60">
        <f t="shared" si="59"/>
        <v>0</v>
      </c>
      <c r="BD181" s="60">
        <f t="shared" si="59"/>
        <v>0</v>
      </c>
      <c r="BE181" s="60">
        <f t="shared" si="59"/>
        <v>0</v>
      </c>
      <c r="BF181" s="60">
        <f t="shared" si="59"/>
        <v>0</v>
      </c>
    </row>
    <row r="182" spans="2:58" s="60" customFormat="1" x14ac:dyDescent="0.25">
      <c r="B182" s="18">
        <f t="shared" si="53"/>
        <v>178</v>
      </c>
      <c r="C182" s="71" t="str">
        <f t="shared" si="52"/>
        <v>241125_Rev_MC_178</v>
      </c>
      <c r="D182" s="68">
        <v>45621</v>
      </c>
      <c r="E182" s="69">
        <v>45619</v>
      </c>
      <c r="F182" s="69" t="s">
        <v>125</v>
      </c>
      <c r="G182" s="69" t="str">
        <f>IF(ISBLANK(F182),"",VLOOKUP(F182,'Listes des Lots'!$B$4:$G$55,6,FALSE))</f>
        <v>Meublé</v>
      </c>
      <c r="H182" s="127" t="s">
        <v>333</v>
      </c>
      <c r="I182" s="127">
        <v>20000</v>
      </c>
      <c r="J182" s="69">
        <v>45619</v>
      </c>
      <c r="K182" s="69">
        <v>45620</v>
      </c>
      <c r="L182" s="71" t="s">
        <v>90</v>
      </c>
      <c r="M182" s="18" t="str">
        <f>IF(RevenueData[[#This Row],[Commentaires /Notes  ]]="","",RevenueData[[#This Row],[Commentaires /Notes  ]])</f>
        <v/>
      </c>
      <c r="N182" s="37"/>
      <c r="R182" s="60">
        <f>RevenueData[[#This Row],[Fin Période 
(jj/mm/aa) ]]-RevenueData[[#This Row],[Début Période
((jj/mm/aa) ]]+1</f>
        <v>2</v>
      </c>
      <c r="S182" s="60">
        <f t="shared" si="46"/>
        <v>0</v>
      </c>
      <c r="T182" s="60">
        <f t="shared" si="57"/>
        <v>0</v>
      </c>
      <c r="U182" s="60">
        <f t="shared" si="57"/>
        <v>0</v>
      </c>
      <c r="V182" s="60">
        <f t="shared" si="57"/>
        <v>0</v>
      </c>
      <c r="W182" s="60">
        <f t="shared" si="57"/>
        <v>0</v>
      </c>
      <c r="X182" s="60">
        <f t="shared" si="57"/>
        <v>0</v>
      </c>
      <c r="Y182" s="60">
        <f t="shared" si="57"/>
        <v>0</v>
      </c>
      <c r="Z182" s="60">
        <f t="shared" si="57"/>
        <v>0</v>
      </c>
      <c r="AA182" s="60">
        <f t="shared" si="57"/>
        <v>0</v>
      </c>
      <c r="AB182" s="60">
        <f t="shared" si="57"/>
        <v>0</v>
      </c>
      <c r="AC182" s="60">
        <f t="shared" si="57"/>
        <v>2</v>
      </c>
      <c r="AD182" s="60">
        <f t="shared" si="57"/>
        <v>0</v>
      </c>
      <c r="AG182" s="60">
        <f t="shared" si="47"/>
        <v>0</v>
      </c>
      <c r="AH182" s="60">
        <f t="shared" si="58"/>
        <v>0</v>
      </c>
      <c r="AI182" s="60">
        <f t="shared" si="58"/>
        <v>0</v>
      </c>
      <c r="AJ182" s="60">
        <f t="shared" si="58"/>
        <v>0</v>
      </c>
      <c r="AK182" s="60">
        <f t="shared" si="58"/>
        <v>0</v>
      </c>
      <c r="AL182" s="60">
        <f t="shared" si="58"/>
        <v>0</v>
      </c>
      <c r="AM182" s="60">
        <f t="shared" si="58"/>
        <v>0</v>
      </c>
      <c r="AN182" s="60">
        <f t="shared" si="58"/>
        <v>0</v>
      </c>
      <c r="AO182" s="60">
        <f t="shared" si="58"/>
        <v>0</v>
      </c>
      <c r="AP182" s="60">
        <f t="shared" si="58"/>
        <v>0</v>
      </c>
      <c r="AQ182" s="60">
        <f t="shared" si="58"/>
        <v>0</v>
      </c>
      <c r="AR182" s="60">
        <f t="shared" si="58"/>
        <v>0</v>
      </c>
      <c r="AU182" s="60">
        <f t="shared" si="48"/>
        <v>0</v>
      </c>
      <c r="AV182" s="60">
        <f t="shared" si="59"/>
        <v>0</v>
      </c>
      <c r="AW182" s="60">
        <f t="shared" si="59"/>
        <v>0</v>
      </c>
      <c r="AX182" s="60">
        <f t="shared" si="59"/>
        <v>0</v>
      </c>
      <c r="AY182" s="60">
        <f t="shared" si="59"/>
        <v>0</v>
      </c>
      <c r="AZ182" s="60">
        <f t="shared" si="59"/>
        <v>0</v>
      </c>
      <c r="BA182" s="60">
        <f t="shared" si="59"/>
        <v>0</v>
      </c>
      <c r="BB182" s="60">
        <f t="shared" si="59"/>
        <v>0</v>
      </c>
      <c r="BC182" s="60">
        <f t="shared" si="59"/>
        <v>0</v>
      </c>
      <c r="BD182" s="60">
        <f t="shared" si="59"/>
        <v>0</v>
      </c>
      <c r="BE182" s="60">
        <f t="shared" si="59"/>
        <v>0</v>
      </c>
      <c r="BF182" s="60">
        <f t="shared" si="59"/>
        <v>0</v>
      </c>
    </row>
    <row r="183" spans="2:58" s="60" customFormat="1" x14ac:dyDescent="0.25">
      <c r="B183" s="18">
        <f t="shared" si="53"/>
        <v>179</v>
      </c>
      <c r="C183" s="71" t="str">
        <f t="shared" si="52"/>
        <v>241125_Rev_MC_179</v>
      </c>
      <c r="D183" s="68">
        <v>45621</v>
      </c>
      <c r="E183" s="69">
        <v>45620</v>
      </c>
      <c r="F183" s="69" t="s">
        <v>125</v>
      </c>
      <c r="G183" s="69" t="str">
        <f>IF(ISBLANK(F183),"",VLOOKUP(F183,'Listes des Lots'!$B$4:$G$55,6,FALSE))</f>
        <v>Meublé</v>
      </c>
      <c r="H183" s="127" t="s">
        <v>333</v>
      </c>
      <c r="I183" s="127">
        <v>15000</v>
      </c>
      <c r="J183" s="69">
        <v>45620</v>
      </c>
      <c r="K183" s="69">
        <v>45620</v>
      </c>
      <c r="L183" s="71" t="s">
        <v>90</v>
      </c>
      <c r="M183" s="18" t="str">
        <f>IF(RevenueData[[#This Row],[Commentaires /Notes  ]]="","",RevenueData[[#This Row],[Commentaires /Notes  ]])</f>
        <v/>
      </c>
      <c r="N183" s="37"/>
      <c r="R183" s="60">
        <f>RevenueData[[#This Row],[Fin Période 
(jj/mm/aa) ]]-RevenueData[[#This Row],[Début Période
((jj/mm/aa) ]]+1</f>
        <v>1</v>
      </c>
      <c r="S183" s="60">
        <f t="shared" si="46"/>
        <v>0</v>
      </c>
      <c r="T183" s="60">
        <f t="shared" si="57"/>
        <v>0</v>
      </c>
      <c r="U183" s="60">
        <f t="shared" si="57"/>
        <v>0</v>
      </c>
      <c r="V183" s="60">
        <f t="shared" si="57"/>
        <v>0</v>
      </c>
      <c r="W183" s="60">
        <f t="shared" si="57"/>
        <v>0</v>
      </c>
      <c r="X183" s="60">
        <f t="shared" si="57"/>
        <v>0</v>
      </c>
      <c r="Y183" s="60">
        <f t="shared" si="57"/>
        <v>0</v>
      </c>
      <c r="Z183" s="60">
        <f t="shared" si="57"/>
        <v>0</v>
      </c>
      <c r="AA183" s="60">
        <f t="shared" si="57"/>
        <v>0</v>
      </c>
      <c r="AB183" s="60">
        <f t="shared" si="57"/>
        <v>0</v>
      </c>
      <c r="AC183" s="60">
        <f t="shared" si="57"/>
        <v>1</v>
      </c>
      <c r="AD183" s="60">
        <f t="shared" si="57"/>
        <v>0</v>
      </c>
      <c r="AG183" s="60">
        <f t="shared" si="47"/>
        <v>0</v>
      </c>
      <c r="AH183" s="60">
        <f t="shared" si="58"/>
        <v>0</v>
      </c>
      <c r="AI183" s="60">
        <f t="shared" si="58"/>
        <v>0</v>
      </c>
      <c r="AJ183" s="60">
        <f t="shared" si="58"/>
        <v>0</v>
      </c>
      <c r="AK183" s="60">
        <f t="shared" si="58"/>
        <v>0</v>
      </c>
      <c r="AL183" s="60">
        <f t="shared" si="58"/>
        <v>0</v>
      </c>
      <c r="AM183" s="60">
        <f t="shared" si="58"/>
        <v>0</v>
      </c>
      <c r="AN183" s="60">
        <f t="shared" si="58"/>
        <v>0</v>
      </c>
      <c r="AO183" s="60">
        <f t="shared" si="58"/>
        <v>0</v>
      </c>
      <c r="AP183" s="60">
        <f t="shared" si="58"/>
        <v>0</v>
      </c>
      <c r="AQ183" s="60">
        <f t="shared" si="58"/>
        <v>0</v>
      </c>
      <c r="AR183" s="60">
        <f t="shared" si="58"/>
        <v>0</v>
      </c>
      <c r="AU183" s="60">
        <f t="shared" si="48"/>
        <v>0</v>
      </c>
      <c r="AV183" s="60">
        <f t="shared" si="59"/>
        <v>0</v>
      </c>
      <c r="AW183" s="60">
        <f t="shared" si="59"/>
        <v>0</v>
      </c>
      <c r="AX183" s="60">
        <f t="shared" si="59"/>
        <v>0</v>
      </c>
      <c r="AY183" s="60">
        <f t="shared" si="59"/>
        <v>0</v>
      </c>
      <c r="AZ183" s="60">
        <f t="shared" si="59"/>
        <v>0</v>
      </c>
      <c r="BA183" s="60">
        <f t="shared" si="59"/>
        <v>0</v>
      </c>
      <c r="BB183" s="60">
        <f t="shared" si="59"/>
        <v>0</v>
      </c>
      <c r="BC183" s="60">
        <f t="shared" si="59"/>
        <v>0</v>
      </c>
      <c r="BD183" s="60">
        <f t="shared" si="59"/>
        <v>0</v>
      </c>
      <c r="BE183" s="60">
        <f t="shared" si="59"/>
        <v>0</v>
      </c>
      <c r="BF183" s="60">
        <f t="shared" si="59"/>
        <v>0</v>
      </c>
    </row>
    <row r="184" spans="2:58" s="60" customFormat="1" x14ac:dyDescent="0.25">
      <c r="B184" s="18">
        <f t="shared" si="53"/>
        <v>180</v>
      </c>
      <c r="C184" s="71" t="str">
        <f t="shared" si="52"/>
        <v>241125_Rev_MC_180</v>
      </c>
      <c r="D184" s="68">
        <v>45621</v>
      </c>
      <c r="E184" s="69">
        <v>45620</v>
      </c>
      <c r="F184" s="69" t="s">
        <v>122</v>
      </c>
      <c r="G184" s="69" t="str">
        <f>IF(ISBLANK(F184),"",VLOOKUP(F184,'Listes des Lots'!$B$4:$G$55,6,FALSE))</f>
        <v>Meublé</v>
      </c>
      <c r="H184" s="127" t="s">
        <v>333</v>
      </c>
      <c r="I184" s="127">
        <v>20000</v>
      </c>
      <c r="J184" s="69">
        <v>45620</v>
      </c>
      <c r="K184" s="69">
        <v>45621</v>
      </c>
      <c r="L184" s="71" t="s">
        <v>90</v>
      </c>
      <c r="M184" s="18" t="str">
        <f>IF(RevenueData[[#This Row],[Commentaires /Notes  ]]="","",RevenueData[[#This Row],[Commentaires /Notes  ]])</f>
        <v/>
      </c>
      <c r="N184" s="37"/>
      <c r="R184" s="60">
        <f>RevenueData[[#This Row],[Fin Période 
(jj/mm/aa) ]]-RevenueData[[#This Row],[Début Période
((jj/mm/aa) ]]+1</f>
        <v>2</v>
      </c>
      <c r="S184" s="60">
        <f t="shared" si="46"/>
        <v>0</v>
      </c>
      <c r="T184" s="60">
        <f t="shared" si="57"/>
        <v>0</v>
      </c>
      <c r="U184" s="60">
        <f t="shared" si="57"/>
        <v>0</v>
      </c>
      <c r="V184" s="60">
        <f t="shared" si="57"/>
        <v>0</v>
      </c>
      <c r="W184" s="60">
        <f t="shared" si="57"/>
        <v>0</v>
      </c>
      <c r="X184" s="60">
        <f t="shared" si="57"/>
        <v>0</v>
      </c>
      <c r="Y184" s="60">
        <f t="shared" si="57"/>
        <v>0</v>
      </c>
      <c r="Z184" s="60">
        <f t="shared" si="57"/>
        <v>0</v>
      </c>
      <c r="AA184" s="60">
        <f t="shared" si="57"/>
        <v>0</v>
      </c>
      <c r="AB184" s="60">
        <f t="shared" si="57"/>
        <v>0</v>
      </c>
      <c r="AC184" s="60">
        <f t="shared" si="57"/>
        <v>2</v>
      </c>
      <c r="AD184" s="60">
        <f t="shared" si="57"/>
        <v>0</v>
      </c>
      <c r="AG184" s="60">
        <f t="shared" si="47"/>
        <v>0</v>
      </c>
      <c r="AH184" s="60">
        <f t="shared" si="58"/>
        <v>0</v>
      </c>
      <c r="AI184" s="60">
        <f t="shared" si="58"/>
        <v>0</v>
      </c>
      <c r="AJ184" s="60">
        <f t="shared" si="58"/>
        <v>0</v>
      </c>
      <c r="AK184" s="60">
        <f t="shared" si="58"/>
        <v>0</v>
      </c>
      <c r="AL184" s="60">
        <f t="shared" si="58"/>
        <v>0</v>
      </c>
      <c r="AM184" s="60">
        <f t="shared" si="58"/>
        <v>0</v>
      </c>
      <c r="AN184" s="60">
        <f t="shared" si="58"/>
        <v>0</v>
      </c>
      <c r="AO184" s="60">
        <f t="shared" si="58"/>
        <v>0</v>
      </c>
      <c r="AP184" s="60">
        <f t="shared" si="58"/>
        <v>0</v>
      </c>
      <c r="AQ184" s="60">
        <f t="shared" si="58"/>
        <v>0</v>
      </c>
      <c r="AR184" s="60">
        <f t="shared" si="58"/>
        <v>0</v>
      </c>
      <c r="AU184" s="60">
        <f t="shared" si="48"/>
        <v>0</v>
      </c>
      <c r="AV184" s="60">
        <f t="shared" si="59"/>
        <v>0</v>
      </c>
      <c r="AW184" s="60">
        <f t="shared" si="59"/>
        <v>0</v>
      </c>
      <c r="AX184" s="60">
        <f t="shared" si="59"/>
        <v>0</v>
      </c>
      <c r="AY184" s="60">
        <f t="shared" si="59"/>
        <v>0</v>
      </c>
      <c r="AZ184" s="60">
        <f t="shared" si="59"/>
        <v>0</v>
      </c>
      <c r="BA184" s="60">
        <f t="shared" si="59"/>
        <v>0</v>
      </c>
      <c r="BB184" s="60">
        <f t="shared" si="59"/>
        <v>0</v>
      </c>
      <c r="BC184" s="60">
        <f t="shared" si="59"/>
        <v>0</v>
      </c>
      <c r="BD184" s="60">
        <f t="shared" si="59"/>
        <v>0</v>
      </c>
      <c r="BE184" s="60">
        <f t="shared" si="59"/>
        <v>0</v>
      </c>
      <c r="BF184" s="60">
        <f t="shared" si="59"/>
        <v>0</v>
      </c>
    </row>
    <row r="185" spans="2:58" s="60" customFormat="1" x14ac:dyDescent="0.25">
      <c r="B185" s="18">
        <f t="shared" si="53"/>
        <v>181</v>
      </c>
      <c r="C185" s="71" t="str">
        <f t="shared" si="52"/>
        <v>241125_Rev_MC_181</v>
      </c>
      <c r="D185" s="68">
        <v>45621</v>
      </c>
      <c r="E185" s="69">
        <v>45620</v>
      </c>
      <c r="F185" s="69" t="s">
        <v>121</v>
      </c>
      <c r="G185" s="69" t="str">
        <f>IF(ISBLANK(F185),"",VLOOKUP(F185,'Listes des Lots'!$B$4:$G$55,6,FALSE))</f>
        <v>Meublé</v>
      </c>
      <c r="H185" s="127" t="s">
        <v>333</v>
      </c>
      <c r="I185" s="127">
        <v>20000</v>
      </c>
      <c r="J185" s="69">
        <v>45620</v>
      </c>
      <c r="K185" s="69">
        <v>45621</v>
      </c>
      <c r="L185" s="71" t="s">
        <v>90</v>
      </c>
      <c r="M185" s="18" t="str">
        <f>IF(RevenueData[[#This Row],[Commentaires /Notes  ]]="","",RevenueData[[#This Row],[Commentaires /Notes  ]])</f>
        <v/>
      </c>
      <c r="N185" s="37"/>
      <c r="R185" s="60">
        <f>RevenueData[[#This Row],[Fin Période 
(jj/mm/aa) ]]-RevenueData[[#This Row],[Début Période
((jj/mm/aa) ]]+1</f>
        <v>2</v>
      </c>
      <c r="S185" s="60">
        <f t="shared" si="46"/>
        <v>0</v>
      </c>
      <c r="T185" s="60">
        <f t="shared" si="57"/>
        <v>0</v>
      </c>
      <c r="U185" s="60">
        <f t="shared" si="57"/>
        <v>0</v>
      </c>
      <c r="V185" s="60">
        <f t="shared" si="57"/>
        <v>0</v>
      </c>
      <c r="W185" s="60">
        <f t="shared" si="57"/>
        <v>0</v>
      </c>
      <c r="X185" s="60">
        <f t="shared" si="57"/>
        <v>0</v>
      </c>
      <c r="Y185" s="60">
        <f t="shared" si="57"/>
        <v>0</v>
      </c>
      <c r="Z185" s="60">
        <f t="shared" si="57"/>
        <v>0</v>
      </c>
      <c r="AA185" s="60">
        <f t="shared" si="57"/>
        <v>0</v>
      </c>
      <c r="AB185" s="60">
        <f t="shared" si="57"/>
        <v>0</v>
      </c>
      <c r="AC185" s="60">
        <f t="shared" si="57"/>
        <v>2</v>
      </c>
      <c r="AD185" s="60">
        <f t="shared" si="57"/>
        <v>0</v>
      </c>
      <c r="AG185" s="60">
        <f t="shared" si="47"/>
        <v>0</v>
      </c>
      <c r="AH185" s="60">
        <f t="shared" si="58"/>
        <v>0</v>
      </c>
      <c r="AI185" s="60">
        <f t="shared" si="58"/>
        <v>0</v>
      </c>
      <c r="AJ185" s="60">
        <f t="shared" si="58"/>
        <v>0</v>
      </c>
      <c r="AK185" s="60">
        <f t="shared" si="58"/>
        <v>0</v>
      </c>
      <c r="AL185" s="60">
        <f t="shared" si="58"/>
        <v>0</v>
      </c>
      <c r="AM185" s="60">
        <f t="shared" si="58"/>
        <v>0</v>
      </c>
      <c r="AN185" s="60">
        <f t="shared" si="58"/>
        <v>0</v>
      </c>
      <c r="AO185" s="60">
        <f t="shared" si="58"/>
        <v>0</v>
      </c>
      <c r="AP185" s="60">
        <f t="shared" si="58"/>
        <v>0</v>
      </c>
      <c r="AQ185" s="60">
        <f t="shared" si="58"/>
        <v>0</v>
      </c>
      <c r="AR185" s="60">
        <f t="shared" si="58"/>
        <v>0</v>
      </c>
      <c r="AU185" s="60">
        <f t="shared" si="48"/>
        <v>0</v>
      </c>
      <c r="AV185" s="60">
        <f t="shared" si="59"/>
        <v>0</v>
      </c>
      <c r="AW185" s="60">
        <f t="shared" si="59"/>
        <v>0</v>
      </c>
      <c r="AX185" s="60">
        <f t="shared" si="59"/>
        <v>0</v>
      </c>
      <c r="AY185" s="60">
        <f t="shared" si="59"/>
        <v>0</v>
      </c>
      <c r="AZ185" s="60">
        <f t="shared" si="59"/>
        <v>0</v>
      </c>
      <c r="BA185" s="60">
        <f t="shared" si="59"/>
        <v>0</v>
      </c>
      <c r="BB185" s="60">
        <f t="shared" si="59"/>
        <v>0</v>
      </c>
      <c r="BC185" s="60">
        <f t="shared" si="59"/>
        <v>0</v>
      </c>
      <c r="BD185" s="60">
        <f t="shared" si="59"/>
        <v>0</v>
      </c>
      <c r="BE185" s="60">
        <f t="shared" si="59"/>
        <v>0</v>
      </c>
      <c r="BF185" s="60">
        <f t="shared" si="59"/>
        <v>0</v>
      </c>
    </row>
    <row r="186" spans="2:58" s="60" customFormat="1" x14ac:dyDescent="0.25">
      <c r="B186" s="18">
        <f t="shared" si="53"/>
        <v>182</v>
      </c>
      <c r="C186" s="71" t="str">
        <f t="shared" si="52"/>
        <v>241125_Rev_MC_182</v>
      </c>
      <c r="D186" s="68">
        <v>45621</v>
      </c>
      <c r="E186" s="69">
        <v>45620</v>
      </c>
      <c r="F186" s="69" t="s">
        <v>120</v>
      </c>
      <c r="G186" s="69" t="str">
        <f>IF(ISBLANK(F186),"",VLOOKUP(F186,'Listes des Lots'!$B$4:$G$55,6,FALSE))</f>
        <v>Meublé</v>
      </c>
      <c r="H186" s="127" t="s">
        <v>333</v>
      </c>
      <c r="I186" s="127">
        <v>20000</v>
      </c>
      <c r="J186" s="69">
        <v>45620</v>
      </c>
      <c r="K186" s="69">
        <v>45621</v>
      </c>
      <c r="L186" s="71" t="s">
        <v>90</v>
      </c>
      <c r="M186" s="18" t="str">
        <f>IF(RevenueData[[#This Row],[Commentaires /Notes  ]]="","",RevenueData[[#This Row],[Commentaires /Notes  ]])</f>
        <v/>
      </c>
      <c r="N186" s="37"/>
      <c r="R186" s="60">
        <f>RevenueData[[#This Row],[Fin Période 
(jj/mm/aa) ]]-RevenueData[[#This Row],[Début Période
((jj/mm/aa) ]]+1</f>
        <v>2</v>
      </c>
      <c r="S186" s="60">
        <f t="shared" si="46"/>
        <v>0</v>
      </c>
      <c r="T186" s="60">
        <f t="shared" si="57"/>
        <v>0</v>
      </c>
      <c r="U186" s="60">
        <f t="shared" si="57"/>
        <v>0</v>
      </c>
      <c r="V186" s="60">
        <f t="shared" si="57"/>
        <v>0</v>
      </c>
      <c r="W186" s="60">
        <f t="shared" si="57"/>
        <v>0</v>
      </c>
      <c r="X186" s="60">
        <f t="shared" si="57"/>
        <v>0</v>
      </c>
      <c r="Y186" s="60">
        <f t="shared" si="57"/>
        <v>0</v>
      </c>
      <c r="Z186" s="60">
        <f t="shared" si="57"/>
        <v>0</v>
      </c>
      <c r="AA186" s="60">
        <f t="shared" si="57"/>
        <v>0</v>
      </c>
      <c r="AB186" s="60">
        <f t="shared" si="57"/>
        <v>0</v>
      </c>
      <c r="AC186" s="60">
        <f t="shared" si="57"/>
        <v>2</v>
      </c>
      <c r="AD186" s="60">
        <f t="shared" si="57"/>
        <v>0</v>
      </c>
      <c r="AG186" s="60">
        <f t="shared" si="47"/>
        <v>0</v>
      </c>
      <c r="AH186" s="60">
        <f t="shared" si="58"/>
        <v>0</v>
      </c>
      <c r="AI186" s="60">
        <f t="shared" si="58"/>
        <v>0</v>
      </c>
      <c r="AJ186" s="60">
        <f t="shared" si="58"/>
        <v>0</v>
      </c>
      <c r="AK186" s="60">
        <f t="shared" si="58"/>
        <v>0</v>
      </c>
      <c r="AL186" s="60">
        <f t="shared" si="58"/>
        <v>0</v>
      </c>
      <c r="AM186" s="60">
        <f t="shared" si="58"/>
        <v>0</v>
      </c>
      <c r="AN186" s="60">
        <f t="shared" si="58"/>
        <v>0</v>
      </c>
      <c r="AO186" s="60">
        <f t="shared" si="58"/>
        <v>0</v>
      </c>
      <c r="AP186" s="60">
        <f t="shared" si="58"/>
        <v>0</v>
      </c>
      <c r="AQ186" s="60">
        <f t="shared" si="58"/>
        <v>0</v>
      </c>
      <c r="AR186" s="60">
        <f t="shared" si="58"/>
        <v>0</v>
      </c>
      <c r="AU186" s="60">
        <f t="shared" si="48"/>
        <v>0</v>
      </c>
      <c r="AV186" s="60">
        <f t="shared" si="59"/>
        <v>0</v>
      </c>
      <c r="AW186" s="60">
        <f t="shared" si="59"/>
        <v>0</v>
      </c>
      <c r="AX186" s="60">
        <f t="shared" si="59"/>
        <v>0</v>
      </c>
      <c r="AY186" s="60">
        <f t="shared" si="59"/>
        <v>0</v>
      </c>
      <c r="AZ186" s="60">
        <f t="shared" si="59"/>
        <v>0</v>
      </c>
      <c r="BA186" s="60">
        <f t="shared" si="59"/>
        <v>0</v>
      </c>
      <c r="BB186" s="60">
        <f t="shared" si="59"/>
        <v>0</v>
      </c>
      <c r="BC186" s="60">
        <f t="shared" si="59"/>
        <v>0</v>
      </c>
      <c r="BD186" s="60">
        <f t="shared" si="59"/>
        <v>0</v>
      </c>
      <c r="BE186" s="60">
        <f t="shared" si="59"/>
        <v>0</v>
      </c>
      <c r="BF186" s="60">
        <f t="shared" si="59"/>
        <v>0</v>
      </c>
    </row>
    <row r="187" spans="2:58" s="60" customFormat="1" ht="30" x14ac:dyDescent="0.25">
      <c r="B187" s="18">
        <f t="shared" si="53"/>
        <v>183</v>
      </c>
      <c r="C187" s="71" t="str">
        <f t="shared" si="52"/>
        <v>241127_Rev_MC_183</v>
      </c>
      <c r="D187" s="68">
        <v>45623</v>
      </c>
      <c r="E187" s="69">
        <v>45623</v>
      </c>
      <c r="F187" s="69" t="s">
        <v>328</v>
      </c>
      <c r="G187" s="69" t="str">
        <f>IF(ISBLANK(F187),"",VLOOKUP(F187,'Listes des Lots'!$B$4:$G$55,6,FALSE))</f>
        <v>Location</v>
      </c>
      <c r="H187" s="127" t="s">
        <v>333</v>
      </c>
      <c r="I187" s="127">
        <v>100000</v>
      </c>
      <c r="J187" s="69">
        <v>45566</v>
      </c>
      <c r="K187" s="69">
        <v>45626</v>
      </c>
      <c r="L187" s="71" t="s">
        <v>90</v>
      </c>
      <c r="M187" s="18" t="str">
        <f>IF(RevenueData[[#This Row],[Commentaires /Notes  ]]="","",RevenueData[[#This Row],[Commentaires /Notes  ]])</f>
        <v>Loyer Mois Aout, Octobre et réliquat 10000f Novembre</v>
      </c>
      <c r="N187" s="37" t="s">
        <v>225</v>
      </c>
      <c r="R187" s="60">
        <f>RevenueData[[#This Row],[Fin Période 
(jj/mm/aa) ]]-RevenueData[[#This Row],[Début Période
((jj/mm/aa) ]]+1</f>
        <v>61</v>
      </c>
      <c r="S187" s="60">
        <f t="shared" si="46"/>
        <v>0</v>
      </c>
      <c r="T187" s="60">
        <f t="shared" si="57"/>
        <v>0</v>
      </c>
      <c r="U187" s="60">
        <f t="shared" si="57"/>
        <v>0</v>
      </c>
      <c r="V187" s="60">
        <f t="shared" si="57"/>
        <v>0</v>
      </c>
      <c r="W187" s="60">
        <f t="shared" si="57"/>
        <v>0</v>
      </c>
      <c r="X187" s="60">
        <f t="shared" si="57"/>
        <v>0</v>
      </c>
      <c r="Y187" s="60">
        <f t="shared" si="57"/>
        <v>0</v>
      </c>
      <c r="Z187" s="60">
        <f t="shared" si="57"/>
        <v>0</v>
      </c>
      <c r="AA187" s="60">
        <f t="shared" si="57"/>
        <v>0</v>
      </c>
      <c r="AB187" s="60">
        <f t="shared" si="57"/>
        <v>31</v>
      </c>
      <c r="AC187" s="60">
        <f t="shared" si="57"/>
        <v>30</v>
      </c>
      <c r="AD187" s="60">
        <f t="shared" si="57"/>
        <v>0</v>
      </c>
      <c r="AG187" s="60">
        <f t="shared" si="47"/>
        <v>0</v>
      </c>
      <c r="AH187" s="60">
        <f t="shared" si="58"/>
        <v>0</v>
      </c>
      <c r="AI187" s="60">
        <f t="shared" si="58"/>
        <v>0</v>
      </c>
      <c r="AJ187" s="60">
        <f t="shared" si="58"/>
        <v>0</v>
      </c>
      <c r="AK187" s="60">
        <f t="shared" si="58"/>
        <v>0</v>
      </c>
      <c r="AL187" s="60">
        <f t="shared" si="58"/>
        <v>0</v>
      </c>
      <c r="AM187" s="60">
        <f t="shared" si="58"/>
        <v>0</v>
      </c>
      <c r="AN187" s="60">
        <f t="shared" si="58"/>
        <v>0</v>
      </c>
      <c r="AO187" s="60">
        <f t="shared" si="58"/>
        <v>0</v>
      </c>
      <c r="AP187" s="60">
        <f t="shared" si="58"/>
        <v>0</v>
      </c>
      <c r="AQ187" s="60">
        <f t="shared" si="58"/>
        <v>0</v>
      </c>
      <c r="AR187" s="60">
        <f t="shared" si="58"/>
        <v>0</v>
      </c>
      <c r="AU187" s="60">
        <f t="shared" si="48"/>
        <v>0</v>
      </c>
      <c r="AV187" s="60">
        <f t="shared" si="59"/>
        <v>0</v>
      </c>
      <c r="AW187" s="60">
        <f t="shared" si="59"/>
        <v>0</v>
      </c>
      <c r="AX187" s="60">
        <f t="shared" si="59"/>
        <v>0</v>
      </c>
      <c r="AY187" s="60">
        <f t="shared" si="59"/>
        <v>0</v>
      </c>
      <c r="AZ187" s="60">
        <f t="shared" si="59"/>
        <v>0</v>
      </c>
      <c r="BA187" s="60">
        <f t="shared" si="59"/>
        <v>0</v>
      </c>
      <c r="BB187" s="60">
        <f t="shared" si="59"/>
        <v>0</v>
      </c>
      <c r="BC187" s="60">
        <f t="shared" si="59"/>
        <v>0</v>
      </c>
      <c r="BD187" s="60">
        <f t="shared" si="59"/>
        <v>0</v>
      </c>
      <c r="BE187" s="60">
        <f t="shared" si="59"/>
        <v>0</v>
      </c>
      <c r="BF187" s="60">
        <f t="shared" si="59"/>
        <v>0</v>
      </c>
    </row>
    <row r="188" spans="2:58" x14ac:dyDescent="0.25">
      <c r="B188" s="18">
        <f t="shared" si="53"/>
        <v>184</v>
      </c>
      <c r="C188" s="13" t="str">
        <f t="shared" si="52"/>
        <v>241202_Rev_MC_184</v>
      </c>
      <c r="D188" s="68">
        <v>45628</v>
      </c>
      <c r="E188" s="69">
        <v>45623</v>
      </c>
      <c r="F188" s="69" t="s">
        <v>126</v>
      </c>
      <c r="G188" s="69" t="str">
        <f>IF(ISBLANK(F188),"",VLOOKUP(F188,'Listes des Lots'!$B$4:$G$55,6,FALSE))</f>
        <v>Meublé</v>
      </c>
      <c r="H188" s="127" t="s">
        <v>333</v>
      </c>
      <c r="I188" s="127">
        <v>40000</v>
      </c>
      <c r="J188" s="69">
        <v>45623</v>
      </c>
      <c r="K188" s="69">
        <v>45625</v>
      </c>
      <c r="L188" s="71" t="s">
        <v>90</v>
      </c>
      <c r="M188" s="18" t="str">
        <f>IF(RevenueData[[#This Row],[Commentaires /Notes  ]]="","",RevenueData[[#This Row],[Commentaires /Notes  ]])</f>
        <v/>
      </c>
      <c r="N188" s="37"/>
      <c r="R188" s="60">
        <f>RevenueData[[#This Row],[Fin Période 
(jj/mm/aa) ]]-RevenueData[[#This Row],[Début Période
((jj/mm/aa) ]]+1</f>
        <v>3</v>
      </c>
      <c r="S188" s="60">
        <f t="shared" si="46"/>
        <v>0</v>
      </c>
      <c r="T188" s="60">
        <f t="shared" si="57"/>
        <v>0</v>
      </c>
      <c r="U188" s="60">
        <f t="shared" si="57"/>
        <v>0</v>
      </c>
      <c r="V188" s="60">
        <f t="shared" si="57"/>
        <v>0</v>
      </c>
      <c r="W188" s="60">
        <f t="shared" si="57"/>
        <v>0</v>
      </c>
      <c r="X188" s="60">
        <f t="shared" si="57"/>
        <v>0</v>
      </c>
      <c r="Y188" s="60">
        <f t="shared" si="57"/>
        <v>0</v>
      </c>
      <c r="Z188" s="60">
        <f t="shared" si="57"/>
        <v>0</v>
      </c>
      <c r="AA188" s="60">
        <f t="shared" si="57"/>
        <v>0</v>
      </c>
      <c r="AB188" s="60">
        <f t="shared" si="57"/>
        <v>0</v>
      </c>
      <c r="AC188" s="60">
        <f t="shared" si="57"/>
        <v>3</v>
      </c>
      <c r="AD188" s="60">
        <f t="shared" si="57"/>
        <v>0</v>
      </c>
      <c r="AG188" s="60">
        <f t="shared" si="47"/>
        <v>0</v>
      </c>
      <c r="AH188" s="60">
        <f t="shared" si="58"/>
        <v>0</v>
      </c>
      <c r="AI188" s="60">
        <f t="shared" si="58"/>
        <v>0</v>
      </c>
      <c r="AJ188" s="60">
        <f t="shared" si="58"/>
        <v>0</v>
      </c>
      <c r="AK188" s="60">
        <f t="shared" si="58"/>
        <v>0</v>
      </c>
      <c r="AL188" s="60">
        <f t="shared" si="58"/>
        <v>0</v>
      </c>
      <c r="AM188" s="60">
        <f t="shared" si="58"/>
        <v>0</v>
      </c>
      <c r="AN188" s="60">
        <f t="shared" si="58"/>
        <v>0</v>
      </c>
      <c r="AO188" s="60">
        <f t="shared" si="58"/>
        <v>0</v>
      </c>
      <c r="AP188" s="60">
        <f t="shared" si="58"/>
        <v>0</v>
      </c>
      <c r="AQ188" s="60">
        <f t="shared" si="58"/>
        <v>0</v>
      </c>
      <c r="AR188" s="60">
        <f t="shared" si="58"/>
        <v>0</v>
      </c>
      <c r="AU188" s="60">
        <f t="shared" si="48"/>
        <v>0</v>
      </c>
      <c r="AV188" s="60">
        <f t="shared" si="59"/>
        <v>0</v>
      </c>
      <c r="AW188" s="60">
        <f t="shared" si="59"/>
        <v>0</v>
      </c>
      <c r="AX188" s="60">
        <f t="shared" si="59"/>
        <v>0</v>
      </c>
      <c r="AY188" s="60">
        <f t="shared" si="59"/>
        <v>0</v>
      </c>
      <c r="AZ188" s="60">
        <f t="shared" si="59"/>
        <v>0</v>
      </c>
      <c r="BA188" s="60">
        <f t="shared" si="59"/>
        <v>0</v>
      </c>
      <c r="BB188" s="60">
        <f t="shared" si="59"/>
        <v>0</v>
      </c>
      <c r="BC188" s="60">
        <f t="shared" si="59"/>
        <v>0</v>
      </c>
      <c r="BD188" s="60">
        <f t="shared" si="59"/>
        <v>0</v>
      </c>
      <c r="BE188" s="60">
        <f t="shared" si="59"/>
        <v>0</v>
      </c>
      <c r="BF188" s="60">
        <f t="shared" si="59"/>
        <v>0</v>
      </c>
    </row>
    <row r="189" spans="2:58" x14ac:dyDescent="0.25">
      <c r="B189" s="18">
        <f t="shared" si="53"/>
        <v>185</v>
      </c>
      <c r="C189" s="13" t="str">
        <f t="shared" si="52"/>
        <v>241202_Rev_MC_185</v>
      </c>
      <c r="D189" s="68">
        <v>45628</v>
      </c>
      <c r="E189" s="69">
        <v>45625</v>
      </c>
      <c r="F189" s="69" t="s">
        <v>125</v>
      </c>
      <c r="G189" s="69" t="str">
        <f>IF(ISBLANK(F189),"",VLOOKUP(F189,'Listes des Lots'!$B$4:$G$55,6,FALSE))</f>
        <v>Meublé</v>
      </c>
      <c r="H189" s="127" t="s">
        <v>333</v>
      </c>
      <c r="I189" s="127">
        <v>20000</v>
      </c>
      <c r="J189" s="69">
        <v>45625</v>
      </c>
      <c r="K189" s="69">
        <v>45626</v>
      </c>
      <c r="L189" s="71" t="s">
        <v>90</v>
      </c>
      <c r="M189" s="18" t="str">
        <f>IF(RevenueData[[#This Row],[Commentaires /Notes  ]]="","",RevenueData[[#This Row],[Commentaires /Notes  ]])</f>
        <v/>
      </c>
      <c r="N189" s="37"/>
      <c r="R189" s="60">
        <f>RevenueData[[#This Row],[Fin Période 
(jj/mm/aa) ]]-RevenueData[[#This Row],[Début Période
((jj/mm/aa) ]]+1</f>
        <v>2</v>
      </c>
      <c r="S189" s="60">
        <f t="shared" si="46"/>
        <v>0</v>
      </c>
      <c r="T189" s="60">
        <f t="shared" si="57"/>
        <v>0</v>
      </c>
      <c r="U189" s="60">
        <f t="shared" si="57"/>
        <v>0</v>
      </c>
      <c r="V189" s="60">
        <f t="shared" si="57"/>
        <v>0</v>
      </c>
      <c r="W189" s="60">
        <f t="shared" si="57"/>
        <v>0</v>
      </c>
      <c r="X189" s="60">
        <f t="shared" si="57"/>
        <v>0</v>
      </c>
      <c r="Y189" s="60">
        <f t="shared" si="57"/>
        <v>0</v>
      </c>
      <c r="Z189" s="60">
        <f t="shared" si="57"/>
        <v>0</v>
      </c>
      <c r="AA189" s="60">
        <f t="shared" si="57"/>
        <v>0</v>
      </c>
      <c r="AB189" s="60">
        <f t="shared" si="57"/>
        <v>0</v>
      </c>
      <c r="AC189" s="60">
        <f t="shared" si="57"/>
        <v>2</v>
      </c>
      <c r="AD189" s="60">
        <f t="shared" si="57"/>
        <v>0</v>
      </c>
      <c r="AG189" s="60">
        <f t="shared" si="47"/>
        <v>0</v>
      </c>
      <c r="AH189" s="60">
        <f t="shared" si="58"/>
        <v>0</v>
      </c>
      <c r="AI189" s="60">
        <f t="shared" si="58"/>
        <v>0</v>
      </c>
      <c r="AJ189" s="60">
        <f t="shared" si="58"/>
        <v>0</v>
      </c>
      <c r="AK189" s="60">
        <f t="shared" si="58"/>
        <v>0</v>
      </c>
      <c r="AL189" s="60">
        <f t="shared" si="58"/>
        <v>0</v>
      </c>
      <c r="AM189" s="60">
        <f t="shared" si="58"/>
        <v>0</v>
      </c>
      <c r="AN189" s="60">
        <f t="shared" si="58"/>
        <v>0</v>
      </c>
      <c r="AO189" s="60">
        <f t="shared" si="58"/>
        <v>0</v>
      </c>
      <c r="AP189" s="60">
        <f t="shared" si="58"/>
        <v>0</v>
      </c>
      <c r="AQ189" s="60">
        <f t="shared" si="58"/>
        <v>0</v>
      </c>
      <c r="AR189" s="60">
        <f t="shared" si="58"/>
        <v>0</v>
      </c>
      <c r="AU189" s="60">
        <f t="shared" si="48"/>
        <v>0</v>
      </c>
      <c r="AV189" s="60">
        <f t="shared" si="59"/>
        <v>0</v>
      </c>
      <c r="AW189" s="60">
        <f t="shared" si="59"/>
        <v>0</v>
      </c>
      <c r="AX189" s="60">
        <f t="shared" si="59"/>
        <v>0</v>
      </c>
      <c r="AY189" s="60">
        <f t="shared" si="59"/>
        <v>0</v>
      </c>
      <c r="AZ189" s="60">
        <f t="shared" si="59"/>
        <v>0</v>
      </c>
      <c r="BA189" s="60">
        <f t="shared" si="59"/>
        <v>0</v>
      </c>
      <c r="BB189" s="60">
        <f t="shared" si="59"/>
        <v>0</v>
      </c>
      <c r="BC189" s="60">
        <f t="shared" si="59"/>
        <v>0</v>
      </c>
      <c r="BD189" s="60">
        <f t="shared" si="59"/>
        <v>0</v>
      </c>
      <c r="BE189" s="60">
        <f t="shared" si="59"/>
        <v>0</v>
      </c>
      <c r="BF189" s="60">
        <f t="shared" si="59"/>
        <v>0</v>
      </c>
    </row>
    <row r="190" spans="2:58" x14ac:dyDescent="0.25">
      <c r="B190" s="18">
        <f t="shared" si="53"/>
        <v>186</v>
      </c>
      <c r="C190" s="13" t="str">
        <f t="shared" si="52"/>
        <v>241202_Rev_MC_186</v>
      </c>
      <c r="D190" s="68">
        <v>45628</v>
      </c>
      <c r="E190" s="69">
        <v>45626</v>
      </c>
      <c r="F190" s="69" t="s">
        <v>126</v>
      </c>
      <c r="G190" s="69" t="str">
        <f>IF(ISBLANK(F190),"",VLOOKUP(F190,'Listes des Lots'!$B$4:$G$55,6,FALSE))</f>
        <v>Meublé</v>
      </c>
      <c r="H190" s="127" t="s">
        <v>333</v>
      </c>
      <c r="I190" s="127">
        <v>20000</v>
      </c>
      <c r="J190" s="69">
        <v>45626</v>
      </c>
      <c r="K190" s="69">
        <v>45627</v>
      </c>
      <c r="L190" s="71" t="s">
        <v>90</v>
      </c>
      <c r="M190" s="18" t="str">
        <f>IF(RevenueData[[#This Row],[Commentaires /Notes  ]]="","",RevenueData[[#This Row],[Commentaires /Notes  ]])</f>
        <v/>
      </c>
      <c r="N190" s="37"/>
      <c r="R190" s="60">
        <f>RevenueData[[#This Row],[Fin Période 
(jj/mm/aa) ]]-RevenueData[[#This Row],[Début Période
((jj/mm/aa) ]]+1</f>
        <v>2</v>
      </c>
      <c r="S190" s="60">
        <f t="shared" si="46"/>
        <v>0</v>
      </c>
      <c r="T190" s="60">
        <f t="shared" si="57"/>
        <v>0</v>
      </c>
      <c r="U190" s="60">
        <f t="shared" si="57"/>
        <v>0</v>
      </c>
      <c r="V190" s="60">
        <f t="shared" si="57"/>
        <v>0</v>
      </c>
      <c r="W190" s="60">
        <f t="shared" si="57"/>
        <v>0</v>
      </c>
      <c r="X190" s="60">
        <f t="shared" si="57"/>
        <v>0</v>
      </c>
      <c r="Y190" s="60">
        <f t="shared" si="57"/>
        <v>0</v>
      </c>
      <c r="Z190" s="60">
        <f t="shared" si="57"/>
        <v>0</v>
      </c>
      <c r="AA190" s="60">
        <f t="shared" si="57"/>
        <v>0</v>
      </c>
      <c r="AB190" s="60">
        <f t="shared" si="57"/>
        <v>0</v>
      </c>
      <c r="AC190" s="60">
        <f t="shared" si="57"/>
        <v>1</v>
      </c>
      <c r="AD190" s="60">
        <f t="shared" si="57"/>
        <v>1</v>
      </c>
      <c r="AG190" s="60">
        <f t="shared" si="47"/>
        <v>0</v>
      </c>
      <c r="AH190" s="60">
        <f t="shared" si="58"/>
        <v>0</v>
      </c>
      <c r="AI190" s="60">
        <f t="shared" si="58"/>
        <v>0</v>
      </c>
      <c r="AJ190" s="60">
        <f t="shared" si="58"/>
        <v>0</v>
      </c>
      <c r="AK190" s="60">
        <f t="shared" si="58"/>
        <v>0</v>
      </c>
      <c r="AL190" s="60">
        <f t="shared" si="58"/>
        <v>0</v>
      </c>
      <c r="AM190" s="60">
        <f t="shared" si="58"/>
        <v>0</v>
      </c>
      <c r="AN190" s="60">
        <f t="shared" si="58"/>
        <v>0</v>
      </c>
      <c r="AO190" s="60">
        <f t="shared" si="58"/>
        <v>0</v>
      </c>
      <c r="AP190" s="60">
        <f t="shared" si="58"/>
        <v>0</v>
      </c>
      <c r="AQ190" s="60">
        <f t="shared" si="58"/>
        <v>0</v>
      </c>
      <c r="AR190" s="60">
        <f t="shared" si="58"/>
        <v>0</v>
      </c>
      <c r="AU190" s="60">
        <f t="shared" si="48"/>
        <v>0</v>
      </c>
      <c r="AV190" s="60">
        <f t="shared" si="59"/>
        <v>0</v>
      </c>
      <c r="AW190" s="60">
        <f t="shared" si="59"/>
        <v>0</v>
      </c>
      <c r="AX190" s="60">
        <f t="shared" si="59"/>
        <v>0</v>
      </c>
      <c r="AY190" s="60">
        <f t="shared" si="59"/>
        <v>0</v>
      </c>
      <c r="AZ190" s="60">
        <f t="shared" si="59"/>
        <v>0</v>
      </c>
      <c r="BA190" s="60">
        <f t="shared" si="59"/>
        <v>0</v>
      </c>
      <c r="BB190" s="60">
        <f t="shared" si="59"/>
        <v>0</v>
      </c>
      <c r="BC190" s="60">
        <f t="shared" si="59"/>
        <v>0</v>
      </c>
      <c r="BD190" s="60">
        <f t="shared" si="59"/>
        <v>0</v>
      </c>
      <c r="BE190" s="60">
        <f t="shared" si="59"/>
        <v>0</v>
      </c>
      <c r="BF190" s="60">
        <f t="shared" si="59"/>
        <v>0</v>
      </c>
    </row>
    <row r="191" spans="2:58" x14ac:dyDescent="0.25">
      <c r="B191" s="18">
        <f t="shared" si="53"/>
        <v>187</v>
      </c>
      <c r="C191" s="13" t="str">
        <f t="shared" si="52"/>
        <v>241202_Rev_MC_187</v>
      </c>
      <c r="D191" s="68">
        <v>45628</v>
      </c>
      <c r="E191" s="69">
        <v>45626</v>
      </c>
      <c r="F191" s="69" t="s">
        <v>125</v>
      </c>
      <c r="G191" s="69" t="str">
        <f>IF(ISBLANK(F191),"",VLOOKUP(F191,'Listes des Lots'!$B$4:$G$55,6,FALSE))</f>
        <v>Meublé</v>
      </c>
      <c r="H191" s="127" t="s">
        <v>333</v>
      </c>
      <c r="I191" s="127">
        <v>20000</v>
      </c>
      <c r="J191" s="69">
        <v>45626</v>
      </c>
      <c r="K191" s="69">
        <v>45627</v>
      </c>
      <c r="L191" s="71" t="s">
        <v>90</v>
      </c>
      <c r="M191" s="18" t="str">
        <f>IF(RevenueData[[#This Row],[Commentaires /Notes  ]]="","",RevenueData[[#This Row],[Commentaires /Notes  ]])</f>
        <v/>
      </c>
      <c r="N191" s="37"/>
      <c r="R191" s="60">
        <f>RevenueData[[#This Row],[Fin Période 
(jj/mm/aa) ]]-RevenueData[[#This Row],[Début Période
((jj/mm/aa) ]]+1</f>
        <v>2</v>
      </c>
      <c r="S191" s="60">
        <f t="shared" ref="S191:S254" si="60">_xlfn.LET(_xlpm.start_date, $J191,_xlpm.end_date, $K191,_xlpm.month_start,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191" s="60">
        <f t="shared" si="57"/>
        <v>0</v>
      </c>
      <c r="U191" s="60">
        <f t="shared" si="57"/>
        <v>0</v>
      </c>
      <c r="V191" s="60">
        <f t="shared" si="57"/>
        <v>0</v>
      </c>
      <c r="W191" s="60">
        <f t="shared" si="57"/>
        <v>0</v>
      </c>
      <c r="X191" s="60">
        <f t="shared" si="57"/>
        <v>0</v>
      </c>
      <c r="Y191" s="60">
        <f t="shared" si="57"/>
        <v>0</v>
      </c>
      <c r="Z191" s="60">
        <f t="shared" si="57"/>
        <v>0</v>
      </c>
      <c r="AA191" s="60">
        <f t="shared" si="57"/>
        <v>0</v>
      </c>
      <c r="AB191" s="60">
        <f t="shared" si="57"/>
        <v>0</v>
      </c>
      <c r="AC191" s="60">
        <f t="shared" si="57"/>
        <v>1</v>
      </c>
      <c r="AD191" s="60">
        <f t="shared" si="57"/>
        <v>1</v>
      </c>
      <c r="AG191" s="60">
        <f t="shared" ref="AG191:AG254" si="61">_xlfn.LET(_xlpm.start_date, $J191,_xlpm.end_date, $K191,_xlpm.month_start,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191" s="60">
        <f t="shared" si="58"/>
        <v>0</v>
      </c>
      <c r="AI191" s="60">
        <f t="shared" si="58"/>
        <v>0</v>
      </c>
      <c r="AJ191" s="60">
        <f t="shared" si="58"/>
        <v>0</v>
      </c>
      <c r="AK191" s="60">
        <f t="shared" si="58"/>
        <v>0</v>
      </c>
      <c r="AL191" s="60">
        <f t="shared" si="58"/>
        <v>0</v>
      </c>
      <c r="AM191" s="60">
        <f t="shared" si="58"/>
        <v>0</v>
      </c>
      <c r="AN191" s="60">
        <f t="shared" si="58"/>
        <v>0</v>
      </c>
      <c r="AO191" s="60">
        <f t="shared" si="58"/>
        <v>0</v>
      </c>
      <c r="AP191" s="60">
        <f t="shared" si="58"/>
        <v>0</v>
      </c>
      <c r="AQ191" s="60">
        <f t="shared" si="58"/>
        <v>0</v>
      </c>
      <c r="AR191" s="60">
        <f t="shared" si="58"/>
        <v>0</v>
      </c>
      <c r="AU191" s="60">
        <f t="shared" ref="AU191:AU254" si="62">_xlfn.LET(_xlpm.start_date, $J191,_xlpm.end_date, $K191,_xlpm.month_start,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191" s="60">
        <f t="shared" si="59"/>
        <v>0</v>
      </c>
      <c r="AW191" s="60">
        <f t="shared" si="59"/>
        <v>0</v>
      </c>
      <c r="AX191" s="60">
        <f t="shared" si="59"/>
        <v>0</v>
      </c>
      <c r="AY191" s="60">
        <f t="shared" si="59"/>
        <v>0</v>
      </c>
      <c r="AZ191" s="60">
        <f t="shared" si="59"/>
        <v>0</v>
      </c>
      <c r="BA191" s="60">
        <f t="shared" si="59"/>
        <v>0</v>
      </c>
      <c r="BB191" s="60">
        <f t="shared" si="59"/>
        <v>0</v>
      </c>
      <c r="BC191" s="60">
        <f t="shared" si="59"/>
        <v>0</v>
      </c>
      <c r="BD191" s="60">
        <f t="shared" si="59"/>
        <v>0</v>
      </c>
      <c r="BE191" s="60">
        <f t="shared" si="59"/>
        <v>0</v>
      </c>
      <c r="BF191" s="60">
        <f t="shared" si="59"/>
        <v>0</v>
      </c>
    </row>
    <row r="192" spans="2:58" x14ac:dyDescent="0.25">
      <c r="B192" s="18">
        <f t="shared" si="53"/>
        <v>188</v>
      </c>
      <c r="C192" s="13" t="str">
        <f t="shared" si="52"/>
        <v>241202_Rev_MC_188</v>
      </c>
      <c r="D192" s="68">
        <v>45628</v>
      </c>
      <c r="E192" s="69">
        <v>45627</v>
      </c>
      <c r="F192" s="69" t="s">
        <v>125</v>
      </c>
      <c r="G192" s="69" t="str">
        <f>IF(ISBLANK(F192),"",VLOOKUP(F192,'Listes des Lots'!$B$4:$G$55,6,FALSE))</f>
        <v>Meublé</v>
      </c>
      <c r="H192" s="127" t="s">
        <v>333</v>
      </c>
      <c r="I192" s="127">
        <v>15000</v>
      </c>
      <c r="J192" s="69">
        <v>45627</v>
      </c>
      <c r="K192" s="69">
        <v>45627</v>
      </c>
      <c r="L192" s="71" t="s">
        <v>90</v>
      </c>
      <c r="M192" s="18" t="str">
        <f>IF(RevenueData[[#This Row],[Commentaires /Notes  ]]="","",RevenueData[[#This Row],[Commentaires /Notes  ]])</f>
        <v/>
      </c>
      <c r="N192" s="37"/>
      <c r="R192" s="60">
        <f>RevenueData[[#This Row],[Fin Période 
(jj/mm/aa) ]]-RevenueData[[#This Row],[Début Période
((jj/mm/aa) ]]+1</f>
        <v>1</v>
      </c>
      <c r="S192" s="60">
        <f t="shared" si="60"/>
        <v>0</v>
      </c>
      <c r="T192" s="60">
        <f t="shared" si="57"/>
        <v>0</v>
      </c>
      <c r="U192" s="60">
        <f t="shared" si="57"/>
        <v>0</v>
      </c>
      <c r="V192" s="60">
        <f t="shared" si="57"/>
        <v>0</v>
      </c>
      <c r="W192" s="60">
        <f t="shared" si="57"/>
        <v>0</v>
      </c>
      <c r="X192" s="60">
        <f t="shared" si="57"/>
        <v>0</v>
      </c>
      <c r="Y192" s="60">
        <f t="shared" si="57"/>
        <v>0</v>
      </c>
      <c r="Z192" s="60">
        <f t="shared" si="57"/>
        <v>0</v>
      </c>
      <c r="AA192" s="60">
        <f t="shared" si="57"/>
        <v>0</v>
      </c>
      <c r="AB192" s="60">
        <f t="shared" si="57"/>
        <v>0</v>
      </c>
      <c r="AC192" s="60">
        <f t="shared" si="57"/>
        <v>0</v>
      </c>
      <c r="AD192" s="60">
        <f t="shared" si="57"/>
        <v>1</v>
      </c>
      <c r="AG192" s="60">
        <f t="shared" si="61"/>
        <v>0</v>
      </c>
      <c r="AH192" s="60">
        <f t="shared" si="58"/>
        <v>0</v>
      </c>
      <c r="AI192" s="60">
        <f t="shared" si="58"/>
        <v>0</v>
      </c>
      <c r="AJ192" s="60">
        <f t="shared" si="58"/>
        <v>0</v>
      </c>
      <c r="AK192" s="60">
        <f t="shared" si="58"/>
        <v>0</v>
      </c>
      <c r="AL192" s="60">
        <f t="shared" si="58"/>
        <v>0</v>
      </c>
      <c r="AM192" s="60">
        <f t="shared" si="58"/>
        <v>0</v>
      </c>
      <c r="AN192" s="60">
        <f t="shared" si="58"/>
        <v>0</v>
      </c>
      <c r="AO192" s="60">
        <f t="shared" si="58"/>
        <v>0</v>
      </c>
      <c r="AP192" s="60">
        <f t="shared" si="58"/>
        <v>0</v>
      </c>
      <c r="AQ192" s="60">
        <f t="shared" si="58"/>
        <v>0</v>
      </c>
      <c r="AR192" s="60">
        <f t="shared" si="58"/>
        <v>0</v>
      </c>
      <c r="AU192" s="60">
        <f t="shared" si="62"/>
        <v>0</v>
      </c>
      <c r="AV192" s="60">
        <f t="shared" si="59"/>
        <v>0</v>
      </c>
      <c r="AW192" s="60">
        <f t="shared" si="59"/>
        <v>0</v>
      </c>
      <c r="AX192" s="60">
        <f t="shared" si="59"/>
        <v>0</v>
      </c>
      <c r="AY192" s="60">
        <f t="shared" si="59"/>
        <v>0</v>
      </c>
      <c r="AZ192" s="60">
        <f t="shared" si="59"/>
        <v>0</v>
      </c>
      <c r="BA192" s="60">
        <f t="shared" si="59"/>
        <v>0</v>
      </c>
      <c r="BB192" s="60">
        <f t="shared" si="59"/>
        <v>0</v>
      </c>
      <c r="BC192" s="60">
        <f t="shared" si="59"/>
        <v>0</v>
      </c>
      <c r="BD192" s="60">
        <f t="shared" si="59"/>
        <v>0</v>
      </c>
      <c r="BE192" s="60">
        <f t="shared" si="59"/>
        <v>0</v>
      </c>
      <c r="BF192" s="60">
        <f t="shared" si="59"/>
        <v>0</v>
      </c>
    </row>
    <row r="193" spans="2:58" x14ac:dyDescent="0.25">
      <c r="B193" s="18">
        <f t="shared" si="53"/>
        <v>189</v>
      </c>
      <c r="C193" s="13" t="str">
        <f t="shared" si="52"/>
        <v>241203_Rev_MC_189</v>
      </c>
      <c r="D193" s="68">
        <v>45629</v>
      </c>
      <c r="E193" s="69">
        <v>45628</v>
      </c>
      <c r="F193" s="69" t="s">
        <v>125</v>
      </c>
      <c r="G193" s="69" t="str">
        <f>IF(ISBLANK(F193),"",VLOOKUP(F193,'Listes des Lots'!$B$4:$G$55,6,FALSE))</f>
        <v>Meublé</v>
      </c>
      <c r="H193" s="127" t="s">
        <v>333</v>
      </c>
      <c r="I193" s="127">
        <v>20000</v>
      </c>
      <c r="J193" s="69">
        <v>45628</v>
      </c>
      <c r="K193" s="69">
        <v>45629</v>
      </c>
      <c r="L193" s="71" t="s">
        <v>90</v>
      </c>
      <c r="M193" s="18" t="str">
        <f>IF(RevenueData[[#This Row],[Commentaires /Notes  ]]="","",RevenueData[[#This Row],[Commentaires /Notes  ]])</f>
        <v/>
      </c>
      <c r="N193" s="37"/>
      <c r="R193" s="60">
        <f>RevenueData[[#This Row],[Fin Période 
(jj/mm/aa) ]]-RevenueData[[#This Row],[Début Période
((jj/mm/aa) ]]+1</f>
        <v>2</v>
      </c>
      <c r="S193" s="60">
        <f t="shared" si="60"/>
        <v>0</v>
      </c>
      <c r="T193" s="60">
        <f t="shared" si="57"/>
        <v>0</v>
      </c>
      <c r="U193" s="60">
        <f t="shared" si="57"/>
        <v>0</v>
      </c>
      <c r="V193" s="60">
        <f t="shared" si="57"/>
        <v>0</v>
      </c>
      <c r="W193" s="60">
        <f t="shared" si="57"/>
        <v>0</v>
      </c>
      <c r="X193" s="60">
        <f t="shared" si="57"/>
        <v>0</v>
      </c>
      <c r="Y193" s="60">
        <f t="shared" si="57"/>
        <v>0</v>
      </c>
      <c r="Z193" s="60">
        <f t="shared" si="57"/>
        <v>0</v>
      </c>
      <c r="AA193" s="60">
        <f t="shared" si="57"/>
        <v>0</v>
      </c>
      <c r="AB193" s="60">
        <f t="shared" si="57"/>
        <v>0</v>
      </c>
      <c r="AC193" s="60">
        <f t="shared" si="57"/>
        <v>0</v>
      </c>
      <c r="AD193" s="60">
        <f t="shared" si="57"/>
        <v>2</v>
      </c>
      <c r="AG193" s="60">
        <f t="shared" si="61"/>
        <v>0</v>
      </c>
      <c r="AH193" s="60">
        <f t="shared" si="58"/>
        <v>0</v>
      </c>
      <c r="AI193" s="60">
        <f t="shared" si="58"/>
        <v>0</v>
      </c>
      <c r="AJ193" s="60">
        <f t="shared" si="58"/>
        <v>0</v>
      </c>
      <c r="AK193" s="60">
        <f t="shared" si="58"/>
        <v>0</v>
      </c>
      <c r="AL193" s="60">
        <f t="shared" si="58"/>
        <v>0</v>
      </c>
      <c r="AM193" s="60">
        <f t="shared" si="58"/>
        <v>0</v>
      </c>
      <c r="AN193" s="60">
        <f t="shared" si="58"/>
        <v>0</v>
      </c>
      <c r="AO193" s="60">
        <f t="shared" si="58"/>
        <v>0</v>
      </c>
      <c r="AP193" s="60">
        <f t="shared" si="58"/>
        <v>0</v>
      </c>
      <c r="AQ193" s="60">
        <f t="shared" si="58"/>
        <v>0</v>
      </c>
      <c r="AR193" s="60">
        <f t="shared" si="58"/>
        <v>0</v>
      </c>
      <c r="AU193" s="60">
        <f t="shared" si="62"/>
        <v>0</v>
      </c>
      <c r="AV193" s="60">
        <f t="shared" si="59"/>
        <v>0</v>
      </c>
      <c r="AW193" s="60">
        <f t="shared" si="59"/>
        <v>0</v>
      </c>
      <c r="AX193" s="60">
        <f t="shared" si="59"/>
        <v>0</v>
      </c>
      <c r="AY193" s="60">
        <f t="shared" si="59"/>
        <v>0</v>
      </c>
      <c r="AZ193" s="60">
        <f t="shared" si="59"/>
        <v>0</v>
      </c>
      <c r="BA193" s="60">
        <f t="shared" si="59"/>
        <v>0</v>
      </c>
      <c r="BB193" s="60">
        <f t="shared" si="59"/>
        <v>0</v>
      </c>
      <c r="BC193" s="60">
        <f t="shared" si="59"/>
        <v>0</v>
      </c>
      <c r="BD193" s="60">
        <f t="shared" si="59"/>
        <v>0</v>
      </c>
      <c r="BE193" s="60">
        <f t="shared" si="59"/>
        <v>0</v>
      </c>
      <c r="BF193" s="60">
        <f t="shared" si="59"/>
        <v>0</v>
      </c>
    </row>
    <row r="194" spans="2:58" x14ac:dyDescent="0.25">
      <c r="B194" s="18">
        <f t="shared" si="53"/>
        <v>190</v>
      </c>
      <c r="C194" s="13" t="str">
        <f t="shared" si="52"/>
        <v>241203_Rev_MC_190</v>
      </c>
      <c r="D194" s="68">
        <v>45629</v>
      </c>
      <c r="E194" s="69">
        <v>45629</v>
      </c>
      <c r="F194" s="69" t="s">
        <v>131</v>
      </c>
      <c r="G194" s="69" t="str">
        <f>IF(ISBLANK(F194),"",VLOOKUP(F194,'Listes des Lots'!$B$4:$G$55,6,FALSE))</f>
        <v>Location</v>
      </c>
      <c r="H194" s="127" t="s">
        <v>333</v>
      </c>
      <c r="I194" s="127">
        <v>400000</v>
      </c>
      <c r="J194" s="69">
        <v>45627</v>
      </c>
      <c r="K194" s="69">
        <v>45657</v>
      </c>
      <c r="L194" s="71" t="s">
        <v>25</v>
      </c>
      <c r="M194" s="18" t="str">
        <f>IF(RevenueData[[#This Row],[Commentaires /Notes  ]]="","",RevenueData[[#This Row],[Commentaires /Notes  ]])</f>
        <v/>
      </c>
      <c r="N194" s="37"/>
      <c r="R194" s="60">
        <f>RevenueData[[#This Row],[Fin Période 
(jj/mm/aa) ]]-RevenueData[[#This Row],[Début Période
((jj/mm/aa) ]]+1</f>
        <v>31</v>
      </c>
      <c r="S194" s="60">
        <f t="shared" si="60"/>
        <v>0</v>
      </c>
      <c r="T194" s="60">
        <f t="shared" si="57"/>
        <v>0</v>
      </c>
      <c r="U194" s="60">
        <f t="shared" si="57"/>
        <v>0</v>
      </c>
      <c r="V194" s="60">
        <f t="shared" si="57"/>
        <v>0</v>
      </c>
      <c r="W194" s="60">
        <f t="shared" si="57"/>
        <v>0</v>
      </c>
      <c r="X194" s="60">
        <f t="shared" si="57"/>
        <v>0</v>
      </c>
      <c r="Y194" s="60">
        <f t="shared" si="57"/>
        <v>0</v>
      </c>
      <c r="Z194" s="60">
        <f t="shared" si="57"/>
        <v>0</v>
      </c>
      <c r="AA194" s="60">
        <f t="shared" si="57"/>
        <v>0</v>
      </c>
      <c r="AB194" s="60">
        <f t="shared" si="57"/>
        <v>0</v>
      </c>
      <c r="AC194" s="60">
        <f t="shared" si="57"/>
        <v>0</v>
      </c>
      <c r="AD194" s="60">
        <f t="shared" si="57"/>
        <v>31</v>
      </c>
      <c r="AG194" s="60">
        <f t="shared" si="61"/>
        <v>0</v>
      </c>
      <c r="AH194" s="60">
        <f t="shared" si="58"/>
        <v>0</v>
      </c>
      <c r="AI194" s="60">
        <f t="shared" si="58"/>
        <v>0</v>
      </c>
      <c r="AJ194" s="60">
        <f t="shared" si="58"/>
        <v>0</v>
      </c>
      <c r="AK194" s="60">
        <f t="shared" si="58"/>
        <v>0</v>
      </c>
      <c r="AL194" s="60">
        <f t="shared" si="58"/>
        <v>0</v>
      </c>
      <c r="AM194" s="60">
        <f t="shared" si="58"/>
        <v>0</v>
      </c>
      <c r="AN194" s="60">
        <f t="shared" si="58"/>
        <v>0</v>
      </c>
      <c r="AO194" s="60">
        <f t="shared" si="58"/>
        <v>0</v>
      </c>
      <c r="AP194" s="60">
        <f t="shared" si="58"/>
        <v>0</v>
      </c>
      <c r="AQ194" s="60">
        <f t="shared" si="58"/>
        <v>0</v>
      </c>
      <c r="AR194" s="60">
        <f t="shared" si="58"/>
        <v>0</v>
      </c>
      <c r="AU194" s="60">
        <f t="shared" si="62"/>
        <v>0</v>
      </c>
      <c r="AV194" s="60">
        <f t="shared" si="59"/>
        <v>0</v>
      </c>
      <c r="AW194" s="60">
        <f t="shared" si="59"/>
        <v>0</v>
      </c>
      <c r="AX194" s="60">
        <f t="shared" si="59"/>
        <v>0</v>
      </c>
      <c r="AY194" s="60">
        <f t="shared" si="59"/>
        <v>0</v>
      </c>
      <c r="AZ194" s="60">
        <f t="shared" si="59"/>
        <v>0</v>
      </c>
      <c r="BA194" s="60">
        <f t="shared" si="59"/>
        <v>0</v>
      </c>
      <c r="BB194" s="60">
        <f t="shared" si="59"/>
        <v>0</v>
      </c>
      <c r="BC194" s="60">
        <f t="shared" si="59"/>
        <v>0</v>
      </c>
      <c r="BD194" s="60">
        <f t="shared" si="59"/>
        <v>0</v>
      </c>
      <c r="BE194" s="60">
        <f t="shared" si="59"/>
        <v>0</v>
      </c>
      <c r="BF194" s="60">
        <f t="shared" si="59"/>
        <v>0</v>
      </c>
    </row>
    <row r="195" spans="2:58" x14ac:dyDescent="0.25">
      <c r="B195" s="18">
        <f t="shared" si="53"/>
        <v>191</v>
      </c>
      <c r="C195" s="13" t="str">
        <f t="shared" si="52"/>
        <v>241203_Rev_MC_191</v>
      </c>
      <c r="D195" s="68">
        <v>45629</v>
      </c>
      <c r="E195" s="69">
        <v>45629</v>
      </c>
      <c r="F195" s="69" t="s">
        <v>126</v>
      </c>
      <c r="G195" s="69" t="str">
        <f>IF(ISBLANK(F195),"",VLOOKUP(F195,'Listes des Lots'!$B$4:$G$55,6,FALSE))</f>
        <v>Meublé</v>
      </c>
      <c r="H195" s="127" t="s">
        <v>333</v>
      </c>
      <c r="I195" s="127">
        <v>20000</v>
      </c>
      <c r="J195" s="69">
        <v>45629</v>
      </c>
      <c r="K195" s="69">
        <v>45630</v>
      </c>
      <c r="L195" s="71" t="s">
        <v>90</v>
      </c>
      <c r="M195" s="18" t="str">
        <f>IF(RevenueData[[#This Row],[Commentaires /Notes  ]]="","",RevenueData[[#This Row],[Commentaires /Notes  ]])</f>
        <v/>
      </c>
      <c r="N195" s="37"/>
      <c r="R195" s="60">
        <f>RevenueData[[#This Row],[Fin Période 
(jj/mm/aa) ]]-RevenueData[[#This Row],[Début Période
((jj/mm/aa) ]]+1</f>
        <v>2</v>
      </c>
      <c r="S195" s="60">
        <f t="shared" si="60"/>
        <v>0</v>
      </c>
      <c r="T195" s="60">
        <f t="shared" si="57"/>
        <v>0</v>
      </c>
      <c r="U195" s="60">
        <f t="shared" si="57"/>
        <v>0</v>
      </c>
      <c r="V195" s="60">
        <f t="shared" si="57"/>
        <v>0</v>
      </c>
      <c r="W195" s="60">
        <f t="shared" si="57"/>
        <v>0</v>
      </c>
      <c r="X195" s="60">
        <f t="shared" si="57"/>
        <v>0</v>
      </c>
      <c r="Y195" s="60">
        <f t="shared" si="57"/>
        <v>0</v>
      </c>
      <c r="Z195" s="60">
        <f t="shared" si="57"/>
        <v>0</v>
      </c>
      <c r="AA195" s="60">
        <f t="shared" si="57"/>
        <v>0</v>
      </c>
      <c r="AB195" s="60">
        <f t="shared" si="57"/>
        <v>0</v>
      </c>
      <c r="AC195" s="60">
        <f t="shared" si="57"/>
        <v>0</v>
      </c>
      <c r="AD195" s="60">
        <f t="shared" si="57"/>
        <v>2</v>
      </c>
      <c r="AG195" s="60">
        <f t="shared" si="61"/>
        <v>0</v>
      </c>
      <c r="AH195" s="60">
        <f t="shared" si="58"/>
        <v>0</v>
      </c>
      <c r="AI195" s="60">
        <f t="shared" si="58"/>
        <v>0</v>
      </c>
      <c r="AJ195" s="60">
        <f t="shared" si="58"/>
        <v>0</v>
      </c>
      <c r="AK195" s="60">
        <f t="shared" si="58"/>
        <v>0</v>
      </c>
      <c r="AL195" s="60">
        <f t="shared" si="58"/>
        <v>0</v>
      </c>
      <c r="AM195" s="60">
        <f t="shared" si="58"/>
        <v>0</v>
      </c>
      <c r="AN195" s="60">
        <f t="shared" si="58"/>
        <v>0</v>
      </c>
      <c r="AO195" s="60">
        <f t="shared" si="58"/>
        <v>0</v>
      </c>
      <c r="AP195" s="60">
        <f t="shared" si="58"/>
        <v>0</v>
      </c>
      <c r="AQ195" s="60">
        <f t="shared" si="58"/>
        <v>0</v>
      </c>
      <c r="AR195" s="60">
        <f t="shared" si="58"/>
        <v>0</v>
      </c>
      <c r="AU195" s="60">
        <f t="shared" si="62"/>
        <v>0</v>
      </c>
      <c r="AV195" s="60">
        <f t="shared" si="59"/>
        <v>0</v>
      </c>
      <c r="AW195" s="60">
        <f t="shared" si="59"/>
        <v>0</v>
      </c>
      <c r="AX195" s="60">
        <f t="shared" si="59"/>
        <v>0</v>
      </c>
      <c r="AY195" s="60">
        <f t="shared" si="59"/>
        <v>0</v>
      </c>
      <c r="AZ195" s="60">
        <f t="shared" si="59"/>
        <v>0</v>
      </c>
      <c r="BA195" s="60">
        <f t="shared" si="59"/>
        <v>0</v>
      </c>
      <c r="BB195" s="60">
        <f t="shared" si="59"/>
        <v>0</v>
      </c>
      <c r="BC195" s="60">
        <f t="shared" si="59"/>
        <v>0</v>
      </c>
      <c r="BD195" s="60">
        <f t="shared" si="59"/>
        <v>0</v>
      </c>
      <c r="BE195" s="60">
        <f t="shared" si="59"/>
        <v>0</v>
      </c>
      <c r="BF195" s="60">
        <f t="shared" si="59"/>
        <v>0</v>
      </c>
    </row>
    <row r="196" spans="2:58" x14ac:dyDescent="0.25">
      <c r="B196" s="18">
        <f t="shared" si="53"/>
        <v>192</v>
      </c>
      <c r="C196" s="13" t="str">
        <f t="shared" si="52"/>
        <v>241204_Rev_MC_192</v>
      </c>
      <c r="D196" s="68">
        <v>45630</v>
      </c>
      <c r="E196" s="69">
        <v>45629</v>
      </c>
      <c r="F196" s="69" t="s">
        <v>120</v>
      </c>
      <c r="G196" s="69" t="str">
        <f>IF(ISBLANK(F196),"",VLOOKUP(F196,'Listes des Lots'!$B$4:$G$55,6,FALSE))</f>
        <v>Meublé</v>
      </c>
      <c r="H196" s="127" t="s">
        <v>333</v>
      </c>
      <c r="I196" s="127">
        <v>20000</v>
      </c>
      <c r="J196" s="69">
        <v>45629</v>
      </c>
      <c r="K196" s="69">
        <v>45630</v>
      </c>
      <c r="L196" s="71" t="s">
        <v>90</v>
      </c>
      <c r="M196" s="18" t="str">
        <f>IF(RevenueData[[#This Row],[Commentaires /Notes  ]]="","",RevenueData[[#This Row],[Commentaires /Notes  ]])</f>
        <v/>
      </c>
      <c r="N196" s="37"/>
      <c r="R196" s="60">
        <f>RevenueData[[#This Row],[Fin Période 
(jj/mm/aa) ]]-RevenueData[[#This Row],[Début Période
((jj/mm/aa) ]]+1</f>
        <v>2</v>
      </c>
      <c r="S196" s="60">
        <f t="shared" si="60"/>
        <v>0</v>
      </c>
      <c r="T196" s="60">
        <f t="shared" si="57"/>
        <v>0</v>
      </c>
      <c r="U196" s="60">
        <f t="shared" si="57"/>
        <v>0</v>
      </c>
      <c r="V196" s="60">
        <f t="shared" si="57"/>
        <v>0</v>
      </c>
      <c r="W196" s="60">
        <f t="shared" si="57"/>
        <v>0</v>
      </c>
      <c r="X196" s="60">
        <f t="shared" si="57"/>
        <v>0</v>
      </c>
      <c r="Y196" s="60">
        <f t="shared" si="57"/>
        <v>0</v>
      </c>
      <c r="Z196" s="60">
        <f t="shared" si="57"/>
        <v>0</v>
      </c>
      <c r="AA196" s="60">
        <f t="shared" si="57"/>
        <v>0</v>
      </c>
      <c r="AB196" s="60">
        <f t="shared" si="57"/>
        <v>0</v>
      </c>
      <c r="AC196" s="60">
        <f t="shared" si="57"/>
        <v>0</v>
      </c>
      <c r="AD196" s="60">
        <f t="shared" si="57"/>
        <v>2</v>
      </c>
      <c r="AG196" s="60">
        <f t="shared" si="61"/>
        <v>0</v>
      </c>
      <c r="AH196" s="60">
        <f t="shared" si="58"/>
        <v>0</v>
      </c>
      <c r="AI196" s="60">
        <f t="shared" si="58"/>
        <v>0</v>
      </c>
      <c r="AJ196" s="60">
        <f t="shared" si="58"/>
        <v>0</v>
      </c>
      <c r="AK196" s="60">
        <f t="shared" si="58"/>
        <v>0</v>
      </c>
      <c r="AL196" s="60">
        <f t="shared" si="58"/>
        <v>0</v>
      </c>
      <c r="AM196" s="60">
        <f t="shared" si="58"/>
        <v>0</v>
      </c>
      <c r="AN196" s="60">
        <f t="shared" si="58"/>
        <v>0</v>
      </c>
      <c r="AO196" s="60">
        <f t="shared" si="58"/>
        <v>0</v>
      </c>
      <c r="AP196" s="60">
        <f t="shared" si="58"/>
        <v>0</v>
      </c>
      <c r="AQ196" s="60">
        <f t="shared" si="58"/>
        <v>0</v>
      </c>
      <c r="AR196" s="60">
        <f t="shared" si="58"/>
        <v>0</v>
      </c>
      <c r="AU196" s="60">
        <f t="shared" si="62"/>
        <v>0</v>
      </c>
      <c r="AV196" s="60">
        <f t="shared" si="59"/>
        <v>0</v>
      </c>
      <c r="AW196" s="60">
        <f t="shared" si="59"/>
        <v>0</v>
      </c>
      <c r="AX196" s="60">
        <f t="shared" si="59"/>
        <v>0</v>
      </c>
      <c r="AY196" s="60">
        <f t="shared" si="59"/>
        <v>0</v>
      </c>
      <c r="AZ196" s="60">
        <f t="shared" si="59"/>
        <v>0</v>
      </c>
      <c r="BA196" s="60">
        <f t="shared" si="59"/>
        <v>0</v>
      </c>
      <c r="BB196" s="60">
        <f t="shared" si="59"/>
        <v>0</v>
      </c>
      <c r="BC196" s="60">
        <f t="shared" si="59"/>
        <v>0</v>
      </c>
      <c r="BD196" s="60">
        <f t="shared" si="59"/>
        <v>0</v>
      </c>
      <c r="BE196" s="60">
        <f t="shared" si="59"/>
        <v>0</v>
      </c>
      <c r="BF196" s="60">
        <f t="shared" si="59"/>
        <v>0</v>
      </c>
    </row>
    <row r="197" spans="2:58" x14ac:dyDescent="0.25">
      <c r="B197" s="18">
        <f t="shared" si="53"/>
        <v>193</v>
      </c>
      <c r="C197" s="13" t="str">
        <f t="shared" ref="C197:C260" si="63">IF(OR(D197="", E197="", F197="", I197="", J197="", K197="", L197=""), "", TEXT(RIGHT(YEAR(D197), 2), "00") &amp; TEXT(MONTH(D197), "00") &amp; TEXT(DAY(D197), "00") &amp; "_Rev_MC_" &amp; TEXT(B197, "0"))</f>
        <v>241205_Rev_MC_193</v>
      </c>
      <c r="D197" s="68">
        <v>45631</v>
      </c>
      <c r="E197" s="69">
        <v>45630</v>
      </c>
      <c r="F197" s="69" t="s">
        <v>123</v>
      </c>
      <c r="G197" s="69" t="str">
        <f>IF(ISBLANK(F197),"",VLOOKUP(F197,'Listes des Lots'!$B$4:$G$55,6,FALSE))</f>
        <v>Meublé</v>
      </c>
      <c r="H197" s="127" t="s">
        <v>333</v>
      </c>
      <c r="I197" s="127">
        <v>15000</v>
      </c>
      <c r="J197" s="69">
        <v>45630</v>
      </c>
      <c r="K197" s="69">
        <v>45630</v>
      </c>
      <c r="L197" s="71" t="s">
        <v>90</v>
      </c>
      <c r="M197" s="18" t="str">
        <f>IF(RevenueData[[#This Row],[Commentaires /Notes  ]]="","",RevenueData[[#This Row],[Commentaires /Notes  ]])</f>
        <v/>
      </c>
      <c r="N197" s="37"/>
      <c r="R197" s="60">
        <f>RevenueData[[#This Row],[Fin Période 
(jj/mm/aa) ]]-RevenueData[[#This Row],[Début Période
((jj/mm/aa) ]]+1</f>
        <v>1</v>
      </c>
      <c r="S197" s="60">
        <f t="shared" si="60"/>
        <v>0</v>
      </c>
      <c r="T197" s="60">
        <f t="shared" si="57"/>
        <v>0</v>
      </c>
      <c r="U197" s="60">
        <f t="shared" si="57"/>
        <v>0</v>
      </c>
      <c r="V197" s="60">
        <f t="shared" si="57"/>
        <v>0</v>
      </c>
      <c r="W197" s="60">
        <f t="shared" si="57"/>
        <v>0</v>
      </c>
      <c r="X197" s="60">
        <f t="shared" si="57"/>
        <v>0</v>
      </c>
      <c r="Y197" s="60">
        <f t="shared" si="57"/>
        <v>0</v>
      </c>
      <c r="Z197" s="60">
        <f t="shared" si="57"/>
        <v>0</v>
      </c>
      <c r="AA197" s="60">
        <f t="shared" si="57"/>
        <v>0</v>
      </c>
      <c r="AB197" s="60">
        <f t="shared" si="57"/>
        <v>0</v>
      </c>
      <c r="AC197" s="60">
        <f t="shared" si="57"/>
        <v>0</v>
      </c>
      <c r="AD197" s="60">
        <f t="shared" si="57"/>
        <v>1</v>
      </c>
      <c r="AG197" s="60">
        <f t="shared" si="61"/>
        <v>0</v>
      </c>
      <c r="AH197" s="60">
        <f t="shared" si="58"/>
        <v>0</v>
      </c>
      <c r="AI197" s="60">
        <f t="shared" si="58"/>
        <v>0</v>
      </c>
      <c r="AJ197" s="60">
        <f t="shared" si="58"/>
        <v>0</v>
      </c>
      <c r="AK197" s="60">
        <f t="shared" si="58"/>
        <v>0</v>
      </c>
      <c r="AL197" s="60">
        <f t="shared" si="58"/>
        <v>0</v>
      </c>
      <c r="AM197" s="60">
        <f t="shared" si="58"/>
        <v>0</v>
      </c>
      <c r="AN197" s="60">
        <f t="shared" si="58"/>
        <v>0</v>
      </c>
      <c r="AO197" s="60">
        <f t="shared" si="58"/>
        <v>0</v>
      </c>
      <c r="AP197" s="60">
        <f t="shared" si="58"/>
        <v>0</v>
      </c>
      <c r="AQ197" s="60">
        <f t="shared" si="58"/>
        <v>0</v>
      </c>
      <c r="AR197" s="60">
        <f t="shared" si="58"/>
        <v>0</v>
      </c>
      <c r="AU197" s="60">
        <f t="shared" si="62"/>
        <v>0</v>
      </c>
      <c r="AV197" s="60">
        <f t="shared" si="59"/>
        <v>0</v>
      </c>
      <c r="AW197" s="60">
        <f t="shared" si="59"/>
        <v>0</v>
      </c>
      <c r="AX197" s="60">
        <f t="shared" si="59"/>
        <v>0</v>
      </c>
      <c r="AY197" s="60">
        <f t="shared" si="59"/>
        <v>0</v>
      </c>
      <c r="AZ197" s="60">
        <f t="shared" si="59"/>
        <v>0</v>
      </c>
      <c r="BA197" s="60">
        <f t="shared" si="59"/>
        <v>0</v>
      </c>
      <c r="BB197" s="60">
        <f t="shared" si="59"/>
        <v>0</v>
      </c>
      <c r="BC197" s="60">
        <f t="shared" si="59"/>
        <v>0</v>
      </c>
      <c r="BD197" s="60">
        <f t="shared" si="59"/>
        <v>0</v>
      </c>
      <c r="BE197" s="60">
        <f t="shared" si="59"/>
        <v>0</v>
      </c>
      <c r="BF197" s="60">
        <f t="shared" si="59"/>
        <v>0</v>
      </c>
    </row>
    <row r="198" spans="2:58" x14ac:dyDescent="0.25">
      <c r="B198" s="18">
        <f t="shared" si="53"/>
        <v>194</v>
      </c>
      <c r="C198" s="13" t="str">
        <f t="shared" si="63"/>
        <v>241205_Rev_MC_194</v>
      </c>
      <c r="D198" s="68">
        <v>45631</v>
      </c>
      <c r="E198" s="69">
        <v>45630</v>
      </c>
      <c r="F198" s="69" t="s">
        <v>125</v>
      </c>
      <c r="G198" s="69" t="str">
        <f>IF(ISBLANK(F198),"",VLOOKUP(F198,'Listes des Lots'!$B$4:$G$55,6,FALSE))</f>
        <v>Meublé</v>
      </c>
      <c r="H198" s="127" t="s">
        <v>333</v>
      </c>
      <c r="I198" s="127">
        <v>20000</v>
      </c>
      <c r="J198" s="69">
        <v>45630</v>
      </c>
      <c r="K198" s="69">
        <v>45631</v>
      </c>
      <c r="L198" s="71" t="s">
        <v>90</v>
      </c>
      <c r="M198" s="18" t="str">
        <f>IF(RevenueData[[#This Row],[Commentaires /Notes  ]]="","",RevenueData[[#This Row],[Commentaires /Notes  ]])</f>
        <v/>
      </c>
      <c r="N198" s="37"/>
      <c r="R198" s="60">
        <f>RevenueData[[#This Row],[Fin Période 
(jj/mm/aa) ]]-RevenueData[[#This Row],[Début Période
((jj/mm/aa) ]]+1</f>
        <v>2</v>
      </c>
      <c r="S198" s="60">
        <f t="shared" si="60"/>
        <v>0</v>
      </c>
      <c r="T198" s="60">
        <f t="shared" si="57"/>
        <v>0</v>
      </c>
      <c r="U198" s="60">
        <f t="shared" si="57"/>
        <v>0</v>
      </c>
      <c r="V198" s="60">
        <f t="shared" si="57"/>
        <v>0</v>
      </c>
      <c r="W198" s="60">
        <f t="shared" si="57"/>
        <v>0</v>
      </c>
      <c r="X198" s="60">
        <f t="shared" si="57"/>
        <v>0</v>
      </c>
      <c r="Y198" s="60">
        <f t="shared" si="57"/>
        <v>0</v>
      </c>
      <c r="Z198" s="60">
        <f t="shared" si="57"/>
        <v>0</v>
      </c>
      <c r="AA198" s="60">
        <f t="shared" si="57"/>
        <v>0</v>
      </c>
      <c r="AB198" s="60">
        <f t="shared" si="57"/>
        <v>0</v>
      </c>
      <c r="AC198" s="60">
        <f t="shared" si="57"/>
        <v>0</v>
      </c>
      <c r="AD198" s="60">
        <f t="shared" si="57"/>
        <v>2</v>
      </c>
      <c r="AG198" s="60">
        <f t="shared" si="61"/>
        <v>0</v>
      </c>
      <c r="AH198" s="60">
        <f t="shared" si="58"/>
        <v>0</v>
      </c>
      <c r="AI198" s="60">
        <f t="shared" si="58"/>
        <v>0</v>
      </c>
      <c r="AJ198" s="60">
        <f t="shared" si="58"/>
        <v>0</v>
      </c>
      <c r="AK198" s="60">
        <f t="shared" si="58"/>
        <v>0</v>
      </c>
      <c r="AL198" s="60">
        <f t="shared" si="58"/>
        <v>0</v>
      </c>
      <c r="AM198" s="60">
        <f t="shared" si="58"/>
        <v>0</v>
      </c>
      <c r="AN198" s="60">
        <f t="shared" si="58"/>
        <v>0</v>
      </c>
      <c r="AO198" s="60">
        <f t="shared" si="58"/>
        <v>0</v>
      </c>
      <c r="AP198" s="60">
        <f t="shared" si="58"/>
        <v>0</v>
      </c>
      <c r="AQ198" s="60">
        <f t="shared" si="58"/>
        <v>0</v>
      </c>
      <c r="AR198" s="60">
        <f t="shared" si="58"/>
        <v>0</v>
      </c>
      <c r="AU198" s="60">
        <f t="shared" si="62"/>
        <v>0</v>
      </c>
      <c r="AV198" s="60">
        <f t="shared" si="59"/>
        <v>0</v>
      </c>
      <c r="AW198" s="60">
        <f t="shared" si="59"/>
        <v>0</v>
      </c>
      <c r="AX198" s="60">
        <f t="shared" si="59"/>
        <v>0</v>
      </c>
      <c r="AY198" s="60">
        <f t="shared" si="59"/>
        <v>0</v>
      </c>
      <c r="AZ198" s="60">
        <f t="shared" si="59"/>
        <v>0</v>
      </c>
      <c r="BA198" s="60">
        <f t="shared" si="59"/>
        <v>0</v>
      </c>
      <c r="BB198" s="60">
        <f t="shared" si="59"/>
        <v>0</v>
      </c>
      <c r="BC198" s="60">
        <f t="shared" si="59"/>
        <v>0</v>
      </c>
      <c r="BD198" s="60">
        <f t="shared" si="59"/>
        <v>0</v>
      </c>
      <c r="BE198" s="60">
        <f t="shared" si="59"/>
        <v>0</v>
      </c>
      <c r="BF198" s="60">
        <f t="shared" si="59"/>
        <v>0</v>
      </c>
    </row>
    <row r="199" spans="2:58" x14ac:dyDescent="0.25">
      <c r="B199" s="18">
        <f t="shared" ref="B199:B262" si="64">B198+1</f>
        <v>195</v>
      </c>
      <c r="C199" s="13" t="str">
        <f t="shared" si="63"/>
        <v>241210_Rev_MC_195</v>
      </c>
      <c r="D199" s="68">
        <v>45636</v>
      </c>
      <c r="E199" s="69">
        <v>45635</v>
      </c>
      <c r="F199" s="69" t="s">
        <v>127</v>
      </c>
      <c r="G199" s="69" t="str">
        <f>IF(ISBLANK(F199),"",VLOOKUP(F199,'Listes des Lots'!$B$4:$G$55,6,FALSE))</f>
        <v>Location</v>
      </c>
      <c r="H199" s="127" t="s">
        <v>333</v>
      </c>
      <c r="I199" s="127">
        <v>350000</v>
      </c>
      <c r="J199" s="69">
        <v>45627</v>
      </c>
      <c r="K199" s="69">
        <v>45657</v>
      </c>
      <c r="L199" s="71" t="s">
        <v>25</v>
      </c>
      <c r="M199" s="18" t="str">
        <f>IF(RevenueData[[#This Row],[Commentaires /Notes  ]]="","",RevenueData[[#This Row],[Commentaires /Notes  ]])</f>
        <v/>
      </c>
      <c r="N199" s="37"/>
      <c r="R199" s="60">
        <f>RevenueData[[#This Row],[Fin Période 
(jj/mm/aa) ]]-RevenueData[[#This Row],[Début Période
((jj/mm/aa) ]]+1</f>
        <v>31</v>
      </c>
      <c r="S199" s="60">
        <f t="shared" si="60"/>
        <v>0</v>
      </c>
      <c r="T199" s="60">
        <f t="shared" si="57"/>
        <v>0</v>
      </c>
      <c r="U199" s="60">
        <f t="shared" si="57"/>
        <v>0</v>
      </c>
      <c r="V199" s="60">
        <f t="shared" si="57"/>
        <v>0</v>
      </c>
      <c r="W199" s="60">
        <f t="shared" si="57"/>
        <v>0</v>
      </c>
      <c r="X199" s="60">
        <f t="shared" si="57"/>
        <v>0</v>
      </c>
      <c r="Y199" s="60">
        <f t="shared" si="57"/>
        <v>0</v>
      </c>
      <c r="Z199" s="60">
        <f t="shared" si="57"/>
        <v>0</v>
      </c>
      <c r="AA199" s="60">
        <f t="shared" si="57"/>
        <v>0</v>
      </c>
      <c r="AB199" s="60">
        <f t="shared" si="57"/>
        <v>0</v>
      </c>
      <c r="AC199" s="60">
        <f t="shared" si="57"/>
        <v>0</v>
      </c>
      <c r="AD199" s="60">
        <f t="shared" si="57"/>
        <v>31</v>
      </c>
      <c r="AG199" s="60">
        <f t="shared" si="61"/>
        <v>0</v>
      </c>
      <c r="AH199" s="60">
        <f t="shared" si="58"/>
        <v>0</v>
      </c>
      <c r="AI199" s="60">
        <f t="shared" si="58"/>
        <v>0</v>
      </c>
      <c r="AJ199" s="60">
        <f t="shared" si="58"/>
        <v>0</v>
      </c>
      <c r="AK199" s="60">
        <f t="shared" si="58"/>
        <v>0</v>
      </c>
      <c r="AL199" s="60">
        <f t="shared" si="58"/>
        <v>0</v>
      </c>
      <c r="AM199" s="60">
        <f t="shared" si="58"/>
        <v>0</v>
      </c>
      <c r="AN199" s="60">
        <f t="shared" si="58"/>
        <v>0</v>
      </c>
      <c r="AO199" s="60">
        <f t="shared" si="58"/>
        <v>0</v>
      </c>
      <c r="AP199" s="60">
        <f t="shared" si="58"/>
        <v>0</v>
      </c>
      <c r="AQ199" s="60">
        <f t="shared" si="58"/>
        <v>0</v>
      </c>
      <c r="AR199" s="60">
        <f t="shared" si="58"/>
        <v>0</v>
      </c>
      <c r="AU199" s="60">
        <f t="shared" si="62"/>
        <v>0</v>
      </c>
      <c r="AV199" s="60">
        <f t="shared" si="59"/>
        <v>0</v>
      </c>
      <c r="AW199" s="60">
        <f t="shared" si="59"/>
        <v>0</v>
      </c>
      <c r="AX199" s="60">
        <f t="shared" si="59"/>
        <v>0</v>
      </c>
      <c r="AY199" s="60">
        <f t="shared" si="59"/>
        <v>0</v>
      </c>
      <c r="AZ199" s="60">
        <f t="shared" si="59"/>
        <v>0</v>
      </c>
      <c r="BA199" s="60">
        <f t="shared" si="59"/>
        <v>0</v>
      </c>
      <c r="BB199" s="60">
        <f t="shared" si="59"/>
        <v>0</v>
      </c>
      <c r="BC199" s="60">
        <f t="shared" si="59"/>
        <v>0</v>
      </c>
      <c r="BD199" s="60">
        <f t="shared" si="59"/>
        <v>0</v>
      </c>
      <c r="BE199" s="60">
        <f t="shared" si="59"/>
        <v>0</v>
      </c>
      <c r="BF199" s="60">
        <f t="shared" si="59"/>
        <v>0</v>
      </c>
    </row>
    <row r="200" spans="2:58" x14ac:dyDescent="0.25">
      <c r="B200" s="18">
        <f t="shared" si="64"/>
        <v>196</v>
      </c>
      <c r="C200" s="13" t="str">
        <f t="shared" si="63"/>
        <v>241210_Rev_MC_196</v>
      </c>
      <c r="D200" s="68">
        <v>45636</v>
      </c>
      <c r="E200" s="69">
        <v>41191</v>
      </c>
      <c r="F200" s="69" t="s">
        <v>134</v>
      </c>
      <c r="G200" s="69" t="e">
        <f>IF(ISBLANK(F200),"",VLOOKUP(F200,'Listes des Lots'!$B$4:$G$55,6,FALSE))</f>
        <v>#N/A</v>
      </c>
      <c r="H200" s="127" t="s">
        <v>333</v>
      </c>
      <c r="I200" s="127">
        <v>45000</v>
      </c>
      <c r="J200" s="69">
        <v>45627</v>
      </c>
      <c r="K200" s="69">
        <v>45657</v>
      </c>
      <c r="L200" s="71" t="s">
        <v>90</v>
      </c>
      <c r="M200" s="18" t="str">
        <f>IF(RevenueData[[#This Row],[Commentaires /Notes  ]]="","",RevenueData[[#This Row],[Commentaires /Notes  ]])</f>
        <v/>
      </c>
      <c r="N200" s="37"/>
      <c r="R200" s="60">
        <f>RevenueData[[#This Row],[Fin Période 
(jj/mm/aa) ]]-RevenueData[[#This Row],[Début Période
((jj/mm/aa) ]]+1</f>
        <v>31</v>
      </c>
      <c r="S200" s="60">
        <f t="shared" si="60"/>
        <v>0</v>
      </c>
      <c r="T200" s="60">
        <f t="shared" si="57"/>
        <v>0</v>
      </c>
      <c r="U200" s="60">
        <f t="shared" si="57"/>
        <v>0</v>
      </c>
      <c r="V200" s="60">
        <f t="shared" si="57"/>
        <v>0</v>
      </c>
      <c r="W200" s="60">
        <f t="shared" si="57"/>
        <v>0</v>
      </c>
      <c r="X200" s="60">
        <f t="shared" si="57"/>
        <v>0</v>
      </c>
      <c r="Y200" s="60">
        <f t="shared" si="57"/>
        <v>0</v>
      </c>
      <c r="Z200" s="60">
        <f t="shared" si="57"/>
        <v>0</v>
      </c>
      <c r="AA200" s="60">
        <f t="shared" si="57"/>
        <v>0</v>
      </c>
      <c r="AB200" s="60">
        <f t="shared" si="57"/>
        <v>0</v>
      </c>
      <c r="AC200" s="60">
        <f t="shared" si="57"/>
        <v>0</v>
      </c>
      <c r="AD200" s="60">
        <f t="shared" si="57"/>
        <v>31</v>
      </c>
      <c r="AG200" s="60">
        <f t="shared" si="61"/>
        <v>0</v>
      </c>
      <c r="AH200" s="60">
        <f t="shared" si="58"/>
        <v>0</v>
      </c>
      <c r="AI200" s="60">
        <f t="shared" si="58"/>
        <v>0</v>
      </c>
      <c r="AJ200" s="60">
        <f t="shared" si="58"/>
        <v>0</v>
      </c>
      <c r="AK200" s="60">
        <f t="shared" si="58"/>
        <v>0</v>
      </c>
      <c r="AL200" s="60">
        <f t="shared" si="58"/>
        <v>0</v>
      </c>
      <c r="AM200" s="60">
        <f t="shared" si="58"/>
        <v>0</v>
      </c>
      <c r="AN200" s="60">
        <f t="shared" si="58"/>
        <v>0</v>
      </c>
      <c r="AO200" s="60">
        <f t="shared" si="58"/>
        <v>0</v>
      </c>
      <c r="AP200" s="60">
        <f t="shared" si="58"/>
        <v>0</v>
      </c>
      <c r="AQ200" s="60">
        <f t="shared" si="58"/>
        <v>0</v>
      </c>
      <c r="AR200" s="60">
        <f t="shared" si="58"/>
        <v>0</v>
      </c>
      <c r="AU200" s="60">
        <f t="shared" si="62"/>
        <v>0</v>
      </c>
      <c r="AV200" s="60">
        <f t="shared" si="59"/>
        <v>0</v>
      </c>
      <c r="AW200" s="60">
        <f t="shared" si="59"/>
        <v>0</v>
      </c>
      <c r="AX200" s="60">
        <f t="shared" si="59"/>
        <v>0</v>
      </c>
      <c r="AY200" s="60">
        <f t="shared" si="59"/>
        <v>0</v>
      </c>
      <c r="AZ200" s="60">
        <f t="shared" si="59"/>
        <v>0</v>
      </c>
      <c r="BA200" s="60">
        <f t="shared" si="59"/>
        <v>0</v>
      </c>
      <c r="BB200" s="60">
        <f t="shared" si="59"/>
        <v>0</v>
      </c>
      <c r="BC200" s="60">
        <f t="shared" si="59"/>
        <v>0</v>
      </c>
      <c r="BD200" s="60">
        <f t="shared" si="59"/>
        <v>0</v>
      </c>
      <c r="BE200" s="60">
        <f t="shared" si="59"/>
        <v>0</v>
      </c>
      <c r="BF200" s="60">
        <f t="shared" si="59"/>
        <v>0</v>
      </c>
    </row>
    <row r="201" spans="2:58" ht="45" x14ac:dyDescent="0.25">
      <c r="B201" s="18">
        <f t="shared" si="64"/>
        <v>197</v>
      </c>
      <c r="C201" s="13" t="str">
        <f t="shared" si="63"/>
        <v>241210_Rev_MC_197</v>
      </c>
      <c r="D201" s="68">
        <v>45636</v>
      </c>
      <c r="E201" s="69">
        <v>45632</v>
      </c>
      <c r="F201" s="69" t="s">
        <v>114</v>
      </c>
      <c r="G201" s="69" t="str">
        <f>IF(ISBLANK(F201),"",VLOOKUP(F201,'Listes des Lots'!$B$4:$G$55,6,FALSE))</f>
        <v>Meublé</v>
      </c>
      <c r="H201" s="127" t="s">
        <v>333</v>
      </c>
      <c r="I201" s="127">
        <v>55000</v>
      </c>
      <c r="J201" s="69">
        <v>45631</v>
      </c>
      <c r="K201" s="69">
        <v>45634</v>
      </c>
      <c r="L201" s="71" t="s">
        <v>90</v>
      </c>
      <c r="M201" s="18" t="str">
        <f>IF(RevenueData[[#This Row],[Commentaires /Notes  ]]="","",RevenueData[[#This Row],[Commentaires /Notes  ]])</f>
        <v>241125_Rev_MC_176/ Changement de suite 13 à 12/ Annulation réserv C03/ Solde de 55000frs sur 90000frs</v>
      </c>
      <c r="N201" s="37" t="s">
        <v>232</v>
      </c>
      <c r="R201" s="60">
        <f>RevenueData[[#This Row],[Fin Période 
(jj/mm/aa) ]]-RevenueData[[#This Row],[Début Période
((jj/mm/aa) ]]+1</f>
        <v>4</v>
      </c>
      <c r="S201" s="60">
        <f t="shared" si="60"/>
        <v>0</v>
      </c>
      <c r="T201" s="60">
        <f t="shared" si="57"/>
        <v>0</v>
      </c>
      <c r="U201" s="60">
        <f t="shared" si="57"/>
        <v>0</v>
      </c>
      <c r="V201" s="60">
        <f t="shared" si="57"/>
        <v>0</v>
      </c>
      <c r="W201" s="60">
        <f t="shared" ref="T201:AD224" si="65">_xlfn.LET(_xlpm.start_date, $J201,_xlpm.end_date, $K201,_xlpm.month_start, W$4,_xlpm.month_end, EOMONTH(W$4,0),_xlpm.overlap_start, MAX(_xlpm.start_date, _xlpm.month_start),_xlpm.overlap_end, MIN(_xlpm.end_date, _xlpm.month_end),_xlpm.days, MAX(0, _xlpm.overlap_end - _xlpm.overlap_start + 1),_xlpm.days)</f>
        <v>0</v>
      </c>
      <c r="X201" s="60">
        <f t="shared" si="65"/>
        <v>0</v>
      </c>
      <c r="Y201" s="60">
        <f t="shared" si="65"/>
        <v>0</v>
      </c>
      <c r="Z201" s="60">
        <f t="shared" si="65"/>
        <v>0</v>
      </c>
      <c r="AA201" s="60">
        <f t="shared" si="65"/>
        <v>0</v>
      </c>
      <c r="AB201" s="60">
        <f t="shared" si="65"/>
        <v>0</v>
      </c>
      <c r="AC201" s="60">
        <f t="shared" si="65"/>
        <v>0</v>
      </c>
      <c r="AD201" s="60">
        <f t="shared" si="65"/>
        <v>4</v>
      </c>
      <c r="AG201" s="60">
        <f t="shared" si="61"/>
        <v>0</v>
      </c>
      <c r="AH201" s="60">
        <f t="shared" si="58"/>
        <v>0</v>
      </c>
      <c r="AI201" s="60">
        <f t="shared" si="58"/>
        <v>0</v>
      </c>
      <c r="AJ201" s="60">
        <f t="shared" si="58"/>
        <v>0</v>
      </c>
      <c r="AK201" s="60">
        <f t="shared" ref="AH201:AR224" si="66">_xlfn.LET(_xlpm.start_date, $J201,_xlpm.end_date, $K201,_xlpm.month_start, AK$4,_xlpm.month_end, EOMONTH(AK$4,0),_xlpm.overlap_start, MAX(_xlpm.start_date, _xlpm.month_start),_xlpm.overlap_end, MIN(_xlpm.end_date, _xlpm.month_end),_xlpm.days, MAX(0, _xlpm.overlap_end - _xlpm.overlap_start + 1),_xlpm.days)</f>
        <v>0</v>
      </c>
      <c r="AL201" s="60">
        <f t="shared" si="66"/>
        <v>0</v>
      </c>
      <c r="AM201" s="60">
        <f t="shared" si="66"/>
        <v>0</v>
      </c>
      <c r="AN201" s="60">
        <f t="shared" si="66"/>
        <v>0</v>
      </c>
      <c r="AO201" s="60">
        <f t="shared" si="66"/>
        <v>0</v>
      </c>
      <c r="AP201" s="60">
        <f t="shared" si="66"/>
        <v>0</v>
      </c>
      <c r="AQ201" s="60">
        <f t="shared" si="66"/>
        <v>0</v>
      </c>
      <c r="AR201" s="60">
        <f t="shared" si="66"/>
        <v>0</v>
      </c>
      <c r="AU201" s="60">
        <f t="shared" si="62"/>
        <v>0</v>
      </c>
      <c r="AV201" s="60">
        <f t="shared" si="59"/>
        <v>0</v>
      </c>
      <c r="AW201" s="60">
        <f t="shared" si="59"/>
        <v>0</v>
      </c>
      <c r="AX201" s="60">
        <f t="shared" si="59"/>
        <v>0</v>
      </c>
      <c r="AY201" s="60">
        <f t="shared" ref="AV201:BF224" si="67">_xlfn.LET(_xlpm.start_date, $J201,_xlpm.end_date, $K201,_xlpm.month_start, AY$4,_xlpm.month_end, EOMONTH(AY$4,0),_xlpm.overlap_start, MAX(_xlpm.start_date, _xlpm.month_start),_xlpm.overlap_end, MIN(_xlpm.end_date, _xlpm.month_end),_xlpm.days, MAX(0, _xlpm.overlap_end - _xlpm.overlap_start + 1),_xlpm.days)</f>
        <v>0</v>
      </c>
      <c r="AZ201" s="60">
        <f t="shared" si="67"/>
        <v>0</v>
      </c>
      <c r="BA201" s="60">
        <f t="shared" si="67"/>
        <v>0</v>
      </c>
      <c r="BB201" s="60">
        <f t="shared" si="67"/>
        <v>0</v>
      </c>
      <c r="BC201" s="60">
        <f t="shared" si="67"/>
        <v>0</v>
      </c>
      <c r="BD201" s="60">
        <f t="shared" si="67"/>
        <v>0</v>
      </c>
      <c r="BE201" s="60">
        <f t="shared" si="67"/>
        <v>0</v>
      </c>
      <c r="BF201" s="60">
        <f t="shared" si="67"/>
        <v>0</v>
      </c>
    </row>
    <row r="202" spans="2:58" x14ac:dyDescent="0.25">
      <c r="B202" s="18">
        <f t="shared" si="64"/>
        <v>198</v>
      </c>
      <c r="C202" s="13" t="str">
        <f t="shared" si="63"/>
        <v>241210_Rev_MC_198</v>
      </c>
      <c r="D202" s="68">
        <v>45636</v>
      </c>
      <c r="E202" s="69">
        <v>45632</v>
      </c>
      <c r="F202" s="69" t="s">
        <v>116</v>
      </c>
      <c r="G202" s="69" t="str">
        <f>IF(ISBLANK(F202),"",VLOOKUP(F202,'Listes des Lots'!$B$4:$G$55,6,FALSE))</f>
        <v>Meublé</v>
      </c>
      <c r="H202" s="127" t="s">
        <v>333</v>
      </c>
      <c r="I202" s="127">
        <v>24000</v>
      </c>
      <c r="J202" s="69">
        <v>45632</v>
      </c>
      <c r="K202" s="69">
        <v>45633</v>
      </c>
      <c r="L202" s="71" t="s">
        <v>90</v>
      </c>
      <c r="M202" s="18" t="str">
        <f>IF(RevenueData[[#This Row],[Commentaires /Notes  ]]="","",RevenueData[[#This Row],[Commentaires /Notes  ]])</f>
        <v/>
      </c>
      <c r="N202" s="37"/>
      <c r="R202" s="60">
        <f>RevenueData[[#This Row],[Fin Période 
(jj/mm/aa) ]]-RevenueData[[#This Row],[Début Période
((jj/mm/aa) ]]+1</f>
        <v>2</v>
      </c>
      <c r="S202" s="60">
        <f t="shared" si="60"/>
        <v>0</v>
      </c>
      <c r="T202" s="60">
        <f t="shared" si="65"/>
        <v>0</v>
      </c>
      <c r="U202" s="60">
        <f t="shared" si="65"/>
        <v>0</v>
      </c>
      <c r="V202" s="60">
        <f t="shared" si="65"/>
        <v>0</v>
      </c>
      <c r="W202" s="60">
        <f t="shared" si="65"/>
        <v>0</v>
      </c>
      <c r="X202" s="60">
        <f t="shared" si="65"/>
        <v>0</v>
      </c>
      <c r="Y202" s="60">
        <f t="shared" si="65"/>
        <v>0</v>
      </c>
      <c r="Z202" s="60">
        <f t="shared" si="65"/>
        <v>0</v>
      </c>
      <c r="AA202" s="60">
        <f t="shared" si="65"/>
        <v>0</v>
      </c>
      <c r="AB202" s="60">
        <f t="shared" si="65"/>
        <v>0</v>
      </c>
      <c r="AC202" s="60">
        <f t="shared" si="65"/>
        <v>0</v>
      </c>
      <c r="AD202" s="60">
        <f t="shared" si="65"/>
        <v>2</v>
      </c>
      <c r="AG202" s="60">
        <f t="shared" si="61"/>
        <v>0</v>
      </c>
      <c r="AH202" s="60">
        <f t="shared" si="66"/>
        <v>0</v>
      </c>
      <c r="AI202" s="60">
        <f t="shared" si="66"/>
        <v>0</v>
      </c>
      <c r="AJ202" s="60">
        <f t="shared" si="66"/>
        <v>0</v>
      </c>
      <c r="AK202" s="60">
        <f t="shared" si="66"/>
        <v>0</v>
      </c>
      <c r="AL202" s="60">
        <f t="shared" si="66"/>
        <v>0</v>
      </c>
      <c r="AM202" s="60">
        <f t="shared" si="66"/>
        <v>0</v>
      </c>
      <c r="AN202" s="60">
        <f t="shared" si="66"/>
        <v>0</v>
      </c>
      <c r="AO202" s="60">
        <f t="shared" si="66"/>
        <v>0</v>
      </c>
      <c r="AP202" s="60">
        <f t="shared" si="66"/>
        <v>0</v>
      </c>
      <c r="AQ202" s="60">
        <f t="shared" si="66"/>
        <v>0</v>
      </c>
      <c r="AR202" s="60">
        <f t="shared" si="66"/>
        <v>0</v>
      </c>
      <c r="AU202" s="60">
        <f t="shared" si="62"/>
        <v>0</v>
      </c>
      <c r="AV202" s="60">
        <f t="shared" si="67"/>
        <v>0</v>
      </c>
      <c r="AW202" s="60">
        <f t="shared" si="67"/>
        <v>0</v>
      </c>
      <c r="AX202" s="60">
        <f t="shared" si="67"/>
        <v>0</v>
      </c>
      <c r="AY202" s="60">
        <f t="shared" si="67"/>
        <v>0</v>
      </c>
      <c r="AZ202" s="60">
        <f t="shared" si="67"/>
        <v>0</v>
      </c>
      <c r="BA202" s="60">
        <f t="shared" si="67"/>
        <v>0</v>
      </c>
      <c r="BB202" s="60">
        <f t="shared" si="67"/>
        <v>0</v>
      </c>
      <c r="BC202" s="60">
        <f t="shared" si="67"/>
        <v>0</v>
      </c>
      <c r="BD202" s="60">
        <f t="shared" si="67"/>
        <v>0</v>
      </c>
      <c r="BE202" s="60">
        <f t="shared" si="67"/>
        <v>0</v>
      </c>
      <c r="BF202" s="60">
        <f t="shared" si="67"/>
        <v>0</v>
      </c>
    </row>
    <row r="203" spans="2:58" x14ac:dyDescent="0.25">
      <c r="B203" s="18">
        <f t="shared" si="64"/>
        <v>199</v>
      </c>
      <c r="C203" s="13" t="str">
        <f t="shared" si="63"/>
        <v>241210_Rev_MC_199</v>
      </c>
      <c r="D203" s="68">
        <v>45636</v>
      </c>
      <c r="E203" s="69">
        <v>45633</v>
      </c>
      <c r="F203" s="69" t="s">
        <v>120</v>
      </c>
      <c r="G203" s="69" t="str">
        <f>IF(ISBLANK(F203),"",VLOOKUP(F203,'Listes des Lots'!$B$4:$G$55,6,FALSE))</f>
        <v>Meublé</v>
      </c>
      <c r="H203" s="127" t="s">
        <v>333</v>
      </c>
      <c r="I203" s="127">
        <v>17000</v>
      </c>
      <c r="J203" s="69">
        <v>45633</v>
      </c>
      <c r="K203" s="69">
        <v>45634</v>
      </c>
      <c r="L203" s="71" t="s">
        <v>90</v>
      </c>
      <c r="M203" s="18" t="str">
        <f>IF(RevenueData[[#This Row],[Commentaires /Notes  ]]="","",RevenueData[[#This Row],[Commentaires /Notes  ]])</f>
        <v/>
      </c>
      <c r="N203" s="37"/>
      <c r="R203" s="60">
        <f>RevenueData[[#This Row],[Fin Période 
(jj/mm/aa) ]]-RevenueData[[#This Row],[Début Période
((jj/mm/aa) ]]+1</f>
        <v>2</v>
      </c>
      <c r="S203" s="60">
        <f t="shared" si="60"/>
        <v>0</v>
      </c>
      <c r="T203" s="60">
        <f t="shared" si="65"/>
        <v>0</v>
      </c>
      <c r="U203" s="60">
        <f t="shared" si="65"/>
        <v>0</v>
      </c>
      <c r="V203" s="60">
        <f t="shared" si="65"/>
        <v>0</v>
      </c>
      <c r="W203" s="60">
        <f t="shared" si="65"/>
        <v>0</v>
      </c>
      <c r="X203" s="60">
        <f t="shared" si="65"/>
        <v>0</v>
      </c>
      <c r="Y203" s="60">
        <f t="shared" si="65"/>
        <v>0</v>
      </c>
      <c r="Z203" s="60">
        <f t="shared" si="65"/>
        <v>0</v>
      </c>
      <c r="AA203" s="60">
        <f t="shared" si="65"/>
        <v>0</v>
      </c>
      <c r="AB203" s="60">
        <f t="shared" si="65"/>
        <v>0</v>
      </c>
      <c r="AC203" s="60">
        <f t="shared" si="65"/>
        <v>0</v>
      </c>
      <c r="AD203" s="60">
        <f t="shared" si="65"/>
        <v>2</v>
      </c>
      <c r="AG203" s="60">
        <f t="shared" si="61"/>
        <v>0</v>
      </c>
      <c r="AH203" s="60">
        <f t="shared" si="66"/>
        <v>0</v>
      </c>
      <c r="AI203" s="60">
        <f t="shared" si="66"/>
        <v>0</v>
      </c>
      <c r="AJ203" s="60">
        <f t="shared" si="66"/>
        <v>0</v>
      </c>
      <c r="AK203" s="60">
        <f t="shared" si="66"/>
        <v>0</v>
      </c>
      <c r="AL203" s="60">
        <f t="shared" si="66"/>
        <v>0</v>
      </c>
      <c r="AM203" s="60">
        <f t="shared" si="66"/>
        <v>0</v>
      </c>
      <c r="AN203" s="60">
        <f t="shared" si="66"/>
        <v>0</v>
      </c>
      <c r="AO203" s="60">
        <f t="shared" si="66"/>
        <v>0</v>
      </c>
      <c r="AP203" s="60">
        <f t="shared" si="66"/>
        <v>0</v>
      </c>
      <c r="AQ203" s="60">
        <f t="shared" si="66"/>
        <v>0</v>
      </c>
      <c r="AR203" s="60">
        <f t="shared" si="66"/>
        <v>0</v>
      </c>
      <c r="AU203" s="60">
        <f t="shared" si="62"/>
        <v>0</v>
      </c>
      <c r="AV203" s="60">
        <f t="shared" si="67"/>
        <v>0</v>
      </c>
      <c r="AW203" s="60">
        <f t="shared" si="67"/>
        <v>0</v>
      </c>
      <c r="AX203" s="60">
        <f t="shared" si="67"/>
        <v>0</v>
      </c>
      <c r="AY203" s="60">
        <f t="shared" si="67"/>
        <v>0</v>
      </c>
      <c r="AZ203" s="60">
        <f t="shared" si="67"/>
        <v>0</v>
      </c>
      <c r="BA203" s="60">
        <f t="shared" si="67"/>
        <v>0</v>
      </c>
      <c r="BB203" s="60">
        <f t="shared" si="67"/>
        <v>0</v>
      </c>
      <c r="BC203" s="60">
        <f t="shared" si="67"/>
        <v>0</v>
      </c>
      <c r="BD203" s="60">
        <f t="shared" si="67"/>
        <v>0</v>
      </c>
      <c r="BE203" s="60">
        <f t="shared" si="67"/>
        <v>0</v>
      </c>
      <c r="BF203" s="60">
        <f t="shared" si="67"/>
        <v>0</v>
      </c>
    </row>
    <row r="204" spans="2:58" x14ac:dyDescent="0.25">
      <c r="B204" s="18">
        <f t="shared" si="64"/>
        <v>200</v>
      </c>
      <c r="C204" s="13" t="str">
        <f t="shared" si="63"/>
        <v>241210_Rev_MC_200</v>
      </c>
      <c r="D204" s="68">
        <v>45636</v>
      </c>
      <c r="E204" s="69">
        <v>45633</v>
      </c>
      <c r="F204" s="69" t="s">
        <v>126</v>
      </c>
      <c r="G204" s="69" t="str">
        <f>IF(ISBLANK(F204),"",VLOOKUP(F204,'Listes des Lots'!$B$4:$G$55,6,FALSE))</f>
        <v>Meublé</v>
      </c>
      <c r="H204" s="127" t="s">
        <v>333</v>
      </c>
      <c r="I204" s="127">
        <v>17000</v>
      </c>
      <c r="J204" s="69">
        <v>45633</v>
      </c>
      <c r="K204" s="69">
        <v>45634</v>
      </c>
      <c r="L204" s="71" t="s">
        <v>90</v>
      </c>
      <c r="M204" s="18" t="str">
        <f>IF(RevenueData[[#This Row],[Commentaires /Notes  ]]="","",RevenueData[[#This Row],[Commentaires /Notes  ]])</f>
        <v/>
      </c>
      <c r="N204" s="37"/>
      <c r="R204" s="60">
        <f>RevenueData[[#This Row],[Fin Période 
(jj/mm/aa) ]]-RevenueData[[#This Row],[Début Période
((jj/mm/aa) ]]+1</f>
        <v>2</v>
      </c>
      <c r="S204" s="60">
        <f t="shared" si="60"/>
        <v>0</v>
      </c>
      <c r="T204" s="60">
        <f t="shared" si="65"/>
        <v>0</v>
      </c>
      <c r="U204" s="60">
        <f t="shared" si="65"/>
        <v>0</v>
      </c>
      <c r="V204" s="60">
        <f t="shared" si="65"/>
        <v>0</v>
      </c>
      <c r="W204" s="60">
        <f t="shared" si="65"/>
        <v>0</v>
      </c>
      <c r="X204" s="60">
        <f t="shared" si="65"/>
        <v>0</v>
      </c>
      <c r="Y204" s="60">
        <f t="shared" si="65"/>
        <v>0</v>
      </c>
      <c r="Z204" s="60">
        <f t="shared" si="65"/>
        <v>0</v>
      </c>
      <c r="AA204" s="60">
        <f t="shared" si="65"/>
        <v>0</v>
      </c>
      <c r="AB204" s="60">
        <f t="shared" si="65"/>
        <v>0</v>
      </c>
      <c r="AC204" s="60">
        <f t="shared" si="65"/>
        <v>0</v>
      </c>
      <c r="AD204" s="60">
        <f t="shared" si="65"/>
        <v>2</v>
      </c>
      <c r="AG204" s="60">
        <f t="shared" si="61"/>
        <v>0</v>
      </c>
      <c r="AH204" s="60">
        <f t="shared" si="66"/>
        <v>0</v>
      </c>
      <c r="AI204" s="60">
        <f t="shared" si="66"/>
        <v>0</v>
      </c>
      <c r="AJ204" s="60">
        <f t="shared" si="66"/>
        <v>0</v>
      </c>
      <c r="AK204" s="60">
        <f t="shared" si="66"/>
        <v>0</v>
      </c>
      <c r="AL204" s="60">
        <f t="shared" si="66"/>
        <v>0</v>
      </c>
      <c r="AM204" s="60">
        <f t="shared" si="66"/>
        <v>0</v>
      </c>
      <c r="AN204" s="60">
        <f t="shared" si="66"/>
        <v>0</v>
      </c>
      <c r="AO204" s="60">
        <f t="shared" si="66"/>
        <v>0</v>
      </c>
      <c r="AP204" s="60">
        <f t="shared" si="66"/>
        <v>0</v>
      </c>
      <c r="AQ204" s="60">
        <f t="shared" si="66"/>
        <v>0</v>
      </c>
      <c r="AR204" s="60">
        <f t="shared" si="66"/>
        <v>0</v>
      </c>
      <c r="AU204" s="60">
        <f t="shared" si="62"/>
        <v>0</v>
      </c>
      <c r="AV204" s="60">
        <f t="shared" si="67"/>
        <v>0</v>
      </c>
      <c r="AW204" s="60">
        <f t="shared" si="67"/>
        <v>0</v>
      </c>
      <c r="AX204" s="60">
        <f t="shared" si="67"/>
        <v>0</v>
      </c>
      <c r="AY204" s="60">
        <f t="shared" si="67"/>
        <v>0</v>
      </c>
      <c r="AZ204" s="60">
        <f t="shared" si="67"/>
        <v>0</v>
      </c>
      <c r="BA204" s="60">
        <f t="shared" si="67"/>
        <v>0</v>
      </c>
      <c r="BB204" s="60">
        <f t="shared" si="67"/>
        <v>0</v>
      </c>
      <c r="BC204" s="60">
        <f t="shared" si="67"/>
        <v>0</v>
      </c>
      <c r="BD204" s="60">
        <f t="shared" si="67"/>
        <v>0</v>
      </c>
      <c r="BE204" s="60">
        <f t="shared" si="67"/>
        <v>0</v>
      </c>
      <c r="BF204" s="60">
        <f t="shared" si="67"/>
        <v>0</v>
      </c>
    </row>
    <row r="205" spans="2:58" x14ac:dyDescent="0.25">
      <c r="B205" s="18">
        <f t="shared" si="64"/>
        <v>201</v>
      </c>
      <c r="C205" s="13" t="str">
        <f t="shared" si="63"/>
        <v>241210_Rev_MC_201</v>
      </c>
      <c r="D205" s="68">
        <v>45636</v>
      </c>
      <c r="E205" s="69">
        <v>45633</v>
      </c>
      <c r="F205" s="69" t="s">
        <v>125</v>
      </c>
      <c r="G205" s="69" t="str">
        <f>IF(ISBLANK(F205),"",VLOOKUP(F205,'Listes des Lots'!$B$4:$G$55,6,FALSE))</f>
        <v>Meublé</v>
      </c>
      <c r="H205" s="127" t="s">
        <v>333</v>
      </c>
      <c r="I205" s="127">
        <v>17000</v>
      </c>
      <c r="J205" s="69">
        <v>45633</v>
      </c>
      <c r="K205" s="69">
        <v>45634</v>
      </c>
      <c r="L205" s="71" t="s">
        <v>90</v>
      </c>
      <c r="M205" s="18" t="str">
        <f>IF(RevenueData[[#This Row],[Commentaires /Notes  ]]="","",RevenueData[[#This Row],[Commentaires /Notes  ]])</f>
        <v/>
      </c>
      <c r="N205" s="37"/>
      <c r="R205" s="60">
        <f>RevenueData[[#This Row],[Fin Période 
(jj/mm/aa) ]]-RevenueData[[#This Row],[Début Période
((jj/mm/aa) ]]+1</f>
        <v>2</v>
      </c>
      <c r="S205" s="60">
        <f t="shared" si="60"/>
        <v>0</v>
      </c>
      <c r="T205" s="60">
        <f t="shared" si="65"/>
        <v>0</v>
      </c>
      <c r="U205" s="60">
        <f t="shared" si="65"/>
        <v>0</v>
      </c>
      <c r="V205" s="60">
        <f t="shared" si="65"/>
        <v>0</v>
      </c>
      <c r="W205" s="60">
        <f t="shared" si="65"/>
        <v>0</v>
      </c>
      <c r="X205" s="60">
        <f t="shared" si="65"/>
        <v>0</v>
      </c>
      <c r="Y205" s="60">
        <f t="shared" si="65"/>
        <v>0</v>
      </c>
      <c r="Z205" s="60">
        <f t="shared" si="65"/>
        <v>0</v>
      </c>
      <c r="AA205" s="60">
        <f t="shared" si="65"/>
        <v>0</v>
      </c>
      <c r="AB205" s="60">
        <f t="shared" si="65"/>
        <v>0</v>
      </c>
      <c r="AC205" s="60">
        <f t="shared" si="65"/>
        <v>0</v>
      </c>
      <c r="AD205" s="60">
        <f t="shared" si="65"/>
        <v>2</v>
      </c>
      <c r="AG205" s="60">
        <f t="shared" si="61"/>
        <v>0</v>
      </c>
      <c r="AH205" s="60">
        <f t="shared" si="66"/>
        <v>0</v>
      </c>
      <c r="AI205" s="60">
        <f t="shared" si="66"/>
        <v>0</v>
      </c>
      <c r="AJ205" s="60">
        <f t="shared" si="66"/>
        <v>0</v>
      </c>
      <c r="AK205" s="60">
        <f t="shared" si="66"/>
        <v>0</v>
      </c>
      <c r="AL205" s="60">
        <f t="shared" si="66"/>
        <v>0</v>
      </c>
      <c r="AM205" s="60">
        <f t="shared" si="66"/>
        <v>0</v>
      </c>
      <c r="AN205" s="60">
        <f t="shared" si="66"/>
        <v>0</v>
      </c>
      <c r="AO205" s="60">
        <f t="shared" si="66"/>
        <v>0</v>
      </c>
      <c r="AP205" s="60">
        <f t="shared" si="66"/>
        <v>0</v>
      </c>
      <c r="AQ205" s="60">
        <f t="shared" si="66"/>
        <v>0</v>
      </c>
      <c r="AR205" s="60">
        <f t="shared" si="66"/>
        <v>0</v>
      </c>
      <c r="AU205" s="60">
        <f t="shared" si="62"/>
        <v>0</v>
      </c>
      <c r="AV205" s="60">
        <f t="shared" si="67"/>
        <v>0</v>
      </c>
      <c r="AW205" s="60">
        <f t="shared" si="67"/>
        <v>0</v>
      </c>
      <c r="AX205" s="60">
        <f t="shared" si="67"/>
        <v>0</v>
      </c>
      <c r="AY205" s="60">
        <f t="shared" si="67"/>
        <v>0</v>
      </c>
      <c r="AZ205" s="60">
        <f t="shared" si="67"/>
        <v>0</v>
      </c>
      <c r="BA205" s="60">
        <f t="shared" si="67"/>
        <v>0</v>
      </c>
      <c r="BB205" s="60">
        <f t="shared" si="67"/>
        <v>0</v>
      </c>
      <c r="BC205" s="60">
        <f t="shared" si="67"/>
        <v>0</v>
      </c>
      <c r="BD205" s="60">
        <f t="shared" si="67"/>
        <v>0</v>
      </c>
      <c r="BE205" s="60">
        <f t="shared" si="67"/>
        <v>0</v>
      </c>
      <c r="BF205" s="60">
        <f t="shared" si="67"/>
        <v>0</v>
      </c>
    </row>
    <row r="206" spans="2:58" x14ac:dyDescent="0.25">
      <c r="B206" s="18">
        <f t="shared" si="64"/>
        <v>202</v>
      </c>
      <c r="C206" s="13" t="str">
        <f t="shared" si="63"/>
        <v>241210_Rev_MC_202</v>
      </c>
      <c r="D206" s="68">
        <v>45636</v>
      </c>
      <c r="E206" s="69">
        <v>45634</v>
      </c>
      <c r="F206" s="69" t="s">
        <v>120</v>
      </c>
      <c r="G206" s="69" t="str">
        <f>IF(ISBLANK(F206),"",VLOOKUP(F206,'Listes des Lots'!$B$4:$G$55,6,FALSE))</f>
        <v>Meublé</v>
      </c>
      <c r="H206" s="127" t="s">
        <v>333</v>
      </c>
      <c r="I206" s="127">
        <v>17000</v>
      </c>
      <c r="J206" s="69">
        <v>45634</v>
      </c>
      <c r="K206" s="69">
        <v>45635</v>
      </c>
      <c r="L206" s="71" t="s">
        <v>90</v>
      </c>
      <c r="M206" s="18" t="str">
        <f>IF(RevenueData[[#This Row],[Commentaires /Notes  ]]="","",RevenueData[[#This Row],[Commentaires /Notes  ]])</f>
        <v/>
      </c>
      <c r="N206" s="37"/>
      <c r="R206" s="60">
        <f>RevenueData[[#This Row],[Fin Période 
(jj/mm/aa) ]]-RevenueData[[#This Row],[Début Période
((jj/mm/aa) ]]+1</f>
        <v>2</v>
      </c>
      <c r="S206" s="60">
        <f t="shared" si="60"/>
        <v>0</v>
      </c>
      <c r="T206" s="60">
        <f t="shared" si="65"/>
        <v>0</v>
      </c>
      <c r="U206" s="60">
        <f t="shared" si="65"/>
        <v>0</v>
      </c>
      <c r="V206" s="60">
        <f t="shared" si="65"/>
        <v>0</v>
      </c>
      <c r="W206" s="60">
        <f t="shared" si="65"/>
        <v>0</v>
      </c>
      <c r="X206" s="60">
        <f t="shared" si="65"/>
        <v>0</v>
      </c>
      <c r="Y206" s="60">
        <f t="shared" si="65"/>
        <v>0</v>
      </c>
      <c r="Z206" s="60">
        <f t="shared" si="65"/>
        <v>0</v>
      </c>
      <c r="AA206" s="60">
        <f t="shared" si="65"/>
        <v>0</v>
      </c>
      <c r="AB206" s="60">
        <f t="shared" si="65"/>
        <v>0</v>
      </c>
      <c r="AC206" s="60">
        <f t="shared" si="65"/>
        <v>0</v>
      </c>
      <c r="AD206" s="60">
        <f t="shared" si="65"/>
        <v>2</v>
      </c>
      <c r="AG206" s="60">
        <f t="shared" si="61"/>
        <v>0</v>
      </c>
      <c r="AH206" s="60">
        <f t="shared" si="66"/>
        <v>0</v>
      </c>
      <c r="AI206" s="60">
        <f t="shared" si="66"/>
        <v>0</v>
      </c>
      <c r="AJ206" s="60">
        <f t="shared" si="66"/>
        <v>0</v>
      </c>
      <c r="AK206" s="60">
        <f t="shared" si="66"/>
        <v>0</v>
      </c>
      <c r="AL206" s="60">
        <f t="shared" si="66"/>
        <v>0</v>
      </c>
      <c r="AM206" s="60">
        <f t="shared" si="66"/>
        <v>0</v>
      </c>
      <c r="AN206" s="60">
        <f t="shared" si="66"/>
        <v>0</v>
      </c>
      <c r="AO206" s="60">
        <f t="shared" si="66"/>
        <v>0</v>
      </c>
      <c r="AP206" s="60">
        <f t="shared" si="66"/>
        <v>0</v>
      </c>
      <c r="AQ206" s="60">
        <f t="shared" si="66"/>
        <v>0</v>
      </c>
      <c r="AR206" s="60">
        <f t="shared" si="66"/>
        <v>0</v>
      </c>
      <c r="AU206" s="60">
        <f t="shared" si="62"/>
        <v>0</v>
      </c>
      <c r="AV206" s="60">
        <f t="shared" si="67"/>
        <v>0</v>
      </c>
      <c r="AW206" s="60">
        <f t="shared" si="67"/>
        <v>0</v>
      </c>
      <c r="AX206" s="60">
        <f t="shared" si="67"/>
        <v>0</v>
      </c>
      <c r="AY206" s="60">
        <f t="shared" si="67"/>
        <v>0</v>
      </c>
      <c r="AZ206" s="60">
        <f t="shared" si="67"/>
        <v>0</v>
      </c>
      <c r="BA206" s="60">
        <f t="shared" si="67"/>
        <v>0</v>
      </c>
      <c r="BB206" s="60">
        <f t="shared" si="67"/>
        <v>0</v>
      </c>
      <c r="BC206" s="60">
        <f t="shared" si="67"/>
        <v>0</v>
      </c>
      <c r="BD206" s="60">
        <f t="shared" si="67"/>
        <v>0</v>
      </c>
      <c r="BE206" s="60">
        <f t="shared" si="67"/>
        <v>0</v>
      </c>
      <c r="BF206" s="60">
        <f t="shared" si="67"/>
        <v>0</v>
      </c>
    </row>
    <row r="207" spans="2:58" x14ac:dyDescent="0.25">
      <c r="B207" s="18">
        <f t="shared" si="64"/>
        <v>203</v>
      </c>
      <c r="C207" s="13" t="str">
        <f t="shared" si="63"/>
        <v>241210_Rev_MC_203</v>
      </c>
      <c r="D207" s="68">
        <v>45636</v>
      </c>
      <c r="E207" s="69">
        <v>45635</v>
      </c>
      <c r="F207" s="69" t="s">
        <v>121</v>
      </c>
      <c r="G207" s="69" t="str">
        <f>IF(ISBLANK(F207),"",VLOOKUP(F207,'Listes des Lots'!$B$4:$G$55,6,FALSE))</f>
        <v>Meublé</v>
      </c>
      <c r="H207" s="127" t="s">
        <v>333</v>
      </c>
      <c r="I207" s="127">
        <v>15000</v>
      </c>
      <c r="J207" s="69">
        <v>45635</v>
      </c>
      <c r="K207" s="69">
        <v>45635</v>
      </c>
      <c r="L207" s="71" t="s">
        <v>90</v>
      </c>
      <c r="M207" s="18" t="str">
        <f>IF(RevenueData[[#This Row],[Commentaires /Notes  ]]="","",RevenueData[[#This Row],[Commentaires /Notes  ]])</f>
        <v/>
      </c>
      <c r="N207" s="37"/>
      <c r="R207" s="60">
        <f>RevenueData[[#This Row],[Fin Période 
(jj/mm/aa) ]]-RevenueData[[#This Row],[Début Période
((jj/mm/aa) ]]+1</f>
        <v>1</v>
      </c>
      <c r="S207" s="60">
        <f t="shared" si="60"/>
        <v>0</v>
      </c>
      <c r="T207" s="60">
        <f t="shared" si="65"/>
        <v>0</v>
      </c>
      <c r="U207" s="60">
        <f t="shared" si="65"/>
        <v>0</v>
      </c>
      <c r="V207" s="60">
        <f t="shared" si="65"/>
        <v>0</v>
      </c>
      <c r="W207" s="60">
        <f t="shared" si="65"/>
        <v>0</v>
      </c>
      <c r="X207" s="60">
        <f t="shared" si="65"/>
        <v>0</v>
      </c>
      <c r="Y207" s="60">
        <f t="shared" si="65"/>
        <v>0</v>
      </c>
      <c r="Z207" s="60">
        <f t="shared" si="65"/>
        <v>0</v>
      </c>
      <c r="AA207" s="60">
        <f t="shared" si="65"/>
        <v>0</v>
      </c>
      <c r="AB207" s="60">
        <f t="shared" si="65"/>
        <v>0</v>
      </c>
      <c r="AC207" s="60">
        <f t="shared" si="65"/>
        <v>0</v>
      </c>
      <c r="AD207" s="60">
        <f t="shared" si="65"/>
        <v>1</v>
      </c>
      <c r="AG207" s="60">
        <f t="shared" si="61"/>
        <v>0</v>
      </c>
      <c r="AH207" s="60">
        <f t="shared" si="66"/>
        <v>0</v>
      </c>
      <c r="AI207" s="60">
        <f t="shared" si="66"/>
        <v>0</v>
      </c>
      <c r="AJ207" s="60">
        <f t="shared" si="66"/>
        <v>0</v>
      </c>
      <c r="AK207" s="60">
        <f t="shared" si="66"/>
        <v>0</v>
      </c>
      <c r="AL207" s="60">
        <f t="shared" si="66"/>
        <v>0</v>
      </c>
      <c r="AM207" s="60">
        <f t="shared" si="66"/>
        <v>0</v>
      </c>
      <c r="AN207" s="60">
        <f t="shared" si="66"/>
        <v>0</v>
      </c>
      <c r="AO207" s="60">
        <f t="shared" si="66"/>
        <v>0</v>
      </c>
      <c r="AP207" s="60">
        <f t="shared" si="66"/>
        <v>0</v>
      </c>
      <c r="AQ207" s="60">
        <f t="shared" si="66"/>
        <v>0</v>
      </c>
      <c r="AR207" s="60">
        <f t="shared" si="66"/>
        <v>0</v>
      </c>
      <c r="AU207" s="60">
        <f t="shared" si="62"/>
        <v>0</v>
      </c>
      <c r="AV207" s="60">
        <f t="shared" si="67"/>
        <v>0</v>
      </c>
      <c r="AW207" s="60">
        <f t="shared" si="67"/>
        <v>0</v>
      </c>
      <c r="AX207" s="60">
        <f t="shared" si="67"/>
        <v>0</v>
      </c>
      <c r="AY207" s="60">
        <f t="shared" si="67"/>
        <v>0</v>
      </c>
      <c r="AZ207" s="60">
        <f t="shared" si="67"/>
        <v>0</v>
      </c>
      <c r="BA207" s="60">
        <f t="shared" si="67"/>
        <v>0</v>
      </c>
      <c r="BB207" s="60">
        <f t="shared" si="67"/>
        <v>0</v>
      </c>
      <c r="BC207" s="60">
        <f t="shared" si="67"/>
        <v>0</v>
      </c>
      <c r="BD207" s="60">
        <f t="shared" si="67"/>
        <v>0</v>
      </c>
      <c r="BE207" s="60">
        <f t="shared" si="67"/>
        <v>0</v>
      </c>
      <c r="BF207" s="60">
        <f t="shared" si="67"/>
        <v>0</v>
      </c>
    </row>
    <row r="208" spans="2:58" x14ac:dyDescent="0.25">
      <c r="B208" s="18">
        <f t="shared" si="64"/>
        <v>204</v>
      </c>
      <c r="C208" s="13" t="str">
        <f t="shared" si="63"/>
        <v>241210_Rev_MC_204</v>
      </c>
      <c r="D208" s="68">
        <v>45636</v>
      </c>
      <c r="E208" s="69">
        <v>45635</v>
      </c>
      <c r="F208" s="69" t="s">
        <v>120</v>
      </c>
      <c r="G208" s="69" t="str">
        <f>IF(ISBLANK(F208),"",VLOOKUP(F208,'Listes des Lots'!$B$4:$G$55,6,FALSE))</f>
        <v>Meublé</v>
      </c>
      <c r="H208" s="127" t="s">
        <v>333</v>
      </c>
      <c r="I208" s="127">
        <v>17000</v>
      </c>
      <c r="J208" s="69">
        <v>45635</v>
      </c>
      <c r="K208" s="69">
        <v>45636</v>
      </c>
      <c r="L208" s="71" t="s">
        <v>90</v>
      </c>
      <c r="M208" s="18" t="str">
        <f>IF(RevenueData[[#This Row],[Commentaires /Notes  ]]="","",RevenueData[[#This Row],[Commentaires /Notes  ]])</f>
        <v/>
      </c>
      <c r="N208" s="37"/>
      <c r="R208" s="60">
        <f>RevenueData[[#This Row],[Fin Période 
(jj/mm/aa) ]]-RevenueData[[#This Row],[Début Période
((jj/mm/aa) ]]+1</f>
        <v>2</v>
      </c>
      <c r="S208" s="60">
        <f t="shared" si="60"/>
        <v>0</v>
      </c>
      <c r="T208" s="60">
        <f t="shared" si="65"/>
        <v>0</v>
      </c>
      <c r="U208" s="60">
        <f t="shared" si="65"/>
        <v>0</v>
      </c>
      <c r="V208" s="60">
        <f t="shared" si="65"/>
        <v>0</v>
      </c>
      <c r="W208" s="60">
        <f t="shared" si="65"/>
        <v>0</v>
      </c>
      <c r="X208" s="60">
        <f t="shared" si="65"/>
        <v>0</v>
      </c>
      <c r="Y208" s="60">
        <f t="shared" si="65"/>
        <v>0</v>
      </c>
      <c r="Z208" s="60">
        <f t="shared" si="65"/>
        <v>0</v>
      </c>
      <c r="AA208" s="60">
        <f t="shared" si="65"/>
        <v>0</v>
      </c>
      <c r="AB208" s="60">
        <f t="shared" si="65"/>
        <v>0</v>
      </c>
      <c r="AC208" s="60">
        <f t="shared" si="65"/>
        <v>0</v>
      </c>
      <c r="AD208" s="60">
        <f t="shared" si="65"/>
        <v>2</v>
      </c>
      <c r="AG208" s="60">
        <f t="shared" si="61"/>
        <v>0</v>
      </c>
      <c r="AH208" s="60">
        <f t="shared" si="66"/>
        <v>0</v>
      </c>
      <c r="AI208" s="60">
        <f t="shared" si="66"/>
        <v>0</v>
      </c>
      <c r="AJ208" s="60">
        <f t="shared" si="66"/>
        <v>0</v>
      </c>
      <c r="AK208" s="60">
        <f t="shared" si="66"/>
        <v>0</v>
      </c>
      <c r="AL208" s="60">
        <f t="shared" si="66"/>
        <v>0</v>
      </c>
      <c r="AM208" s="60">
        <f t="shared" si="66"/>
        <v>0</v>
      </c>
      <c r="AN208" s="60">
        <f t="shared" si="66"/>
        <v>0</v>
      </c>
      <c r="AO208" s="60">
        <f t="shared" si="66"/>
        <v>0</v>
      </c>
      <c r="AP208" s="60">
        <f t="shared" si="66"/>
        <v>0</v>
      </c>
      <c r="AQ208" s="60">
        <f t="shared" si="66"/>
        <v>0</v>
      </c>
      <c r="AR208" s="60">
        <f t="shared" si="66"/>
        <v>0</v>
      </c>
      <c r="AU208" s="60">
        <f t="shared" si="62"/>
        <v>0</v>
      </c>
      <c r="AV208" s="60">
        <f t="shared" si="67"/>
        <v>0</v>
      </c>
      <c r="AW208" s="60">
        <f t="shared" si="67"/>
        <v>0</v>
      </c>
      <c r="AX208" s="60">
        <f t="shared" si="67"/>
        <v>0</v>
      </c>
      <c r="AY208" s="60">
        <f t="shared" si="67"/>
        <v>0</v>
      </c>
      <c r="AZ208" s="60">
        <f t="shared" si="67"/>
        <v>0</v>
      </c>
      <c r="BA208" s="60">
        <f t="shared" si="67"/>
        <v>0</v>
      </c>
      <c r="BB208" s="60">
        <f t="shared" si="67"/>
        <v>0</v>
      </c>
      <c r="BC208" s="60">
        <f t="shared" si="67"/>
        <v>0</v>
      </c>
      <c r="BD208" s="60">
        <f t="shared" si="67"/>
        <v>0</v>
      </c>
      <c r="BE208" s="60">
        <f t="shared" si="67"/>
        <v>0</v>
      </c>
      <c r="BF208" s="60">
        <f t="shared" si="67"/>
        <v>0</v>
      </c>
    </row>
    <row r="209" spans="2:58" x14ac:dyDescent="0.25">
      <c r="B209" s="18">
        <f t="shared" si="64"/>
        <v>205</v>
      </c>
      <c r="C209" s="13" t="str">
        <f t="shared" si="63"/>
        <v>241212_Rev_MC_205</v>
      </c>
      <c r="D209" s="68">
        <v>45638</v>
      </c>
      <c r="E209" s="69">
        <v>45637</v>
      </c>
      <c r="F209" s="69" t="s">
        <v>116</v>
      </c>
      <c r="G209" s="69" t="str">
        <f>IF(ISBLANK(F209),"",VLOOKUP(F209,'Listes des Lots'!$B$4:$G$55,6,FALSE))</f>
        <v>Meublé</v>
      </c>
      <c r="H209" s="127" t="s">
        <v>333</v>
      </c>
      <c r="I209" s="127">
        <v>24000</v>
      </c>
      <c r="J209" s="69">
        <v>45637</v>
      </c>
      <c r="K209" s="69">
        <v>45638</v>
      </c>
      <c r="L209" s="71" t="s">
        <v>90</v>
      </c>
      <c r="M209" s="18" t="str">
        <f>IF(RevenueData[[#This Row],[Commentaires /Notes  ]]="","",RevenueData[[#This Row],[Commentaires /Notes  ]])</f>
        <v/>
      </c>
      <c r="N209" s="37"/>
      <c r="R209" s="60">
        <f>RevenueData[[#This Row],[Fin Période 
(jj/mm/aa) ]]-RevenueData[[#This Row],[Début Période
((jj/mm/aa) ]]+1</f>
        <v>2</v>
      </c>
      <c r="S209" s="60">
        <f t="shared" si="60"/>
        <v>0</v>
      </c>
      <c r="T209" s="60">
        <f t="shared" si="65"/>
        <v>0</v>
      </c>
      <c r="U209" s="60">
        <f t="shared" si="65"/>
        <v>0</v>
      </c>
      <c r="V209" s="60">
        <f t="shared" si="65"/>
        <v>0</v>
      </c>
      <c r="W209" s="60">
        <f t="shared" si="65"/>
        <v>0</v>
      </c>
      <c r="X209" s="60">
        <f t="shared" si="65"/>
        <v>0</v>
      </c>
      <c r="Y209" s="60">
        <f t="shared" si="65"/>
        <v>0</v>
      </c>
      <c r="Z209" s="60">
        <f t="shared" si="65"/>
        <v>0</v>
      </c>
      <c r="AA209" s="60">
        <f t="shared" si="65"/>
        <v>0</v>
      </c>
      <c r="AB209" s="60">
        <f t="shared" si="65"/>
        <v>0</v>
      </c>
      <c r="AC209" s="60">
        <f t="shared" si="65"/>
        <v>0</v>
      </c>
      <c r="AD209" s="60">
        <f t="shared" si="65"/>
        <v>2</v>
      </c>
      <c r="AG209" s="60">
        <f t="shared" si="61"/>
        <v>0</v>
      </c>
      <c r="AH209" s="60">
        <f t="shared" si="66"/>
        <v>0</v>
      </c>
      <c r="AI209" s="60">
        <f t="shared" si="66"/>
        <v>0</v>
      </c>
      <c r="AJ209" s="60">
        <f t="shared" si="66"/>
        <v>0</v>
      </c>
      <c r="AK209" s="60">
        <f t="shared" si="66"/>
        <v>0</v>
      </c>
      <c r="AL209" s="60">
        <f t="shared" si="66"/>
        <v>0</v>
      </c>
      <c r="AM209" s="60">
        <f t="shared" si="66"/>
        <v>0</v>
      </c>
      <c r="AN209" s="60">
        <f t="shared" si="66"/>
        <v>0</v>
      </c>
      <c r="AO209" s="60">
        <f t="shared" si="66"/>
        <v>0</v>
      </c>
      <c r="AP209" s="60">
        <f t="shared" si="66"/>
        <v>0</v>
      </c>
      <c r="AQ209" s="60">
        <f t="shared" si="66"/>
        <v>0</v>
      </c>
      <c r="AR209" s="60">
        <f t="shared" si="66"/>
        <v>0</v>
      </c>
      <c r="AU209" s="60">
        <f t="shared" si="62"/>
        <v>0</v>
      </c>
      <c r="AV209" s="60">
        <f t="shared" si="67"/>
        <v>0</v>
      </c>
      <c r="AW209" s="60">
        <f t="shared" si="67"/>
        <v>0</v>
      </c>
      <c r="AX209" s="60">
        <f t="shared" si="67"/>
        <v>0</v>
      </c>
      <c r="AY209" s="60">
        <f t="shared" si="67"/>
        <v>0</v>
      </c>
      <c r="AZ209" s="60">
        <f t="shared" si="67"/>
        <v>0</v>
      </c>
      <c r="BA209" s="60">
        <f t="shared" si="67"/>
        <v>0</v>
      </c>
      <c r="BB209" s="60">
        <f t="shared" si="67"/>
        <v>0</v>
      </c>
      <c r="BC209" s="60">
        <f t="shared" si="67"/>
        <v>0</v>
      </c>
      <c r="BD209" s="60">
        <f t="shared" si="67"/>
        <v>0</v>
      </c>
      <c r="BE209" s="60">
        <f t="shared" si="67"/>
        <v>0</v>
      </c>
      <c r="BF209" s="60">
        <f t="shared" si="67"/>
        <v>0</v>
      </c>
    </row>
    <row r="210" spans="2:58" x14ac:dyDescent="0.25">
      <c r="B210" s="18">
        <f t="shared" si="64"/>
        <v>206</v>
      </c>
      <c r="C210" s="13" t="str">
        <f t="shared" si="63"/>
        <v>241212_Rev_MC_206</v>
      </c>
      <c r="D210" s="68">
        <v>45638</v>
      </c>
      <c r="E210" s="69">
        <v>45637</v>
      </c>
      <c r="F210" s="69" t="s">
        <v>120</v>
      </c>
      <c r="G210" s="69" t="str">
        <f>IF(ISBLANK(F210),"",VLOOKUP(F210,'Listes des Lots'!$B$4:$G$55,6,FALSE))</f>
        <v>Meublé</v>
      </c>
      <c r="H210" s="127" t="s">
        <v>333</v>
      </c>
      <c r="I210" s="127">
        <v>17000</v>
      </c>
      <c r="J210" s="69">
        <v>45637</v>
      </c>
      <c r="K210" s="69">
        <v>45638</v>
      </c>
      <c r="L210" s="71" t="s">
        <v>90</v>
      </c>
      <c r="M210" s="18" t="str">
        <f>IF(RevenueData[[#This Row],[Commentaires /Notes  ]]="","",RevenueData[[#This Row],[Commentaires /Notes  ]])</f>
        <v/>
      </c>
      <c r="N210" s="37"/>
      <c r="R210" s="60">
        <f>RevenueData[[#This Row],[Fin Période 
(jj/mm/aa) ]]-RevenueData[[#This Row],[Début Période
((jj/mm/aa) ]]+1</f>
        <v>2</v>
      </c>
      <c r="S210" s="60">
        <f t="shared" si="60"/>
        <v>0</v>
      </c>
      <c r="T210" s="60">
        <f t="shared" si="65"/>
        <v>0</v>
      </c>
      <c r="U210" s="60">
        <f t="shared" si="65"/>
        <v>0</v>
      </c>
      <c r="V210" s="60">
        <f t="shared" si="65"/>
        <v>0</v>
      </c>
      <c r="W210" s="60">
        <f t="shared" si="65"/>
        <v>0</v>
      </c>
      <c r="X210" s="60">
        <f t="shared" si="65"/>
        <v>0</v>
      </c>
      <c r="Y210" s="60">
        <f t="shared" si="65"/>
        <v>0</v>
      </c>
      <c r="Z210" s="60">
        <f t="shared" si="65"/>
        <v>0</v>
      </c>
      <c r="AA210" s="60">
        <f t="shared" si="65"/>
        <v>0</v>
      </c>
      <c r="AB210" s="60">
        <f t="shared" si="65"/>
        <v>0</v>
      </c>
      <c r="AC210" s="60">
        <f t="shared" si="65"/>
        <v>0</v>
      </c>
      <c r="AD210" s="60">
        <f t="shared" si="65"/>
        <v>2</v>
      </c>
      <c r="AG210" s="60">
        <f t="shared" si="61"/>
        <v>0</v>
      </c>
      <c r="AH210" s="60">
        <f t="shared" si="66"/>
        <v>0</v>
      </c>
      <c r="AI210" s="60">
        <f t="shared" si="66"/>
        <v>0</v>
      </c>
      <c r="AJ210" s="60">
        <f t="shared" si="66"/>
        <v>0</v>
      </c>
      <c r="AK210" s="60">
        <f t="shared" si="66"/>
        <v>0</v>
      </c>
      <c r="AL210" s="60">
        <f t="shared" si="66"/>
        <v>0</v>
      </c>
      <c r="AM210" s="60">
        <f t="shared" si="66"/>
        <v>0</v>
      </c>
      <c r="AN210" s="60">
        <f t="shared" si="66"/>
        <v>0</v>
      </c>
      <c r="AO210" s="60">
        <f t="shared" si="66"/>
        <v>0</v>
      </c>
      <c r="AP210" s="60">
        <f t="shared" si="66"/>
        <v>0</v>
      </c>
      <c r="AQ210" s="60">
        <f t="shared" si="66"/>
        <v>0</v>
      </c>
      <c r="AR210" s="60">
        <f t="shared" si="66"/>
        <v>0</v>
      </c>
      <c r="AU210" s="60">
        <f t="shared" si="62"/>
        <v>0</v>
      </c>
      <c r="AV210" s="60">
        <f t="shared" si="67"/>
        <v>0</v>
      </c>
      <c r="AW210" s="60">
        <f t="shared" si="67"/>
        <v>0</v>
      </c>
      <c r="AX210" s="60">
        <f t="shared" si="67"/>
        <v>0</v>
      </c>
      <c r="AY210" s="60">
        <f t="shared" si="67"/>
        <v>0</v>
      </c>
      <c r="AZ210" s="60">
        <f t="shared" si="67"/>
        <v>0</v>
      </c>
      <c r="BA210" s="60">
        <f t="shared" si="67"/>
        <v>0</v>
      </c>
      <c r="BB210" s="60">
        <f t="shared" si="67"/>
        <v>0</v>
      </c>
      <c r="BC210" s="60">
        <f t="shared" si="67"/>
        <v>0</v>
      </c>
      <c r="BD210" s="60">
        <f t="shared" si="67"/>
        <v>0</v>
      </c>
      <c r="BE210" s="60">
        <f t="shared" si="67"/>
        <v>0</v>
      </c>
      <c r="BF210" s="60">
        <f t="shared" si="67"/>
        <v>0</v>
      </c>
    </row>
    <row r="211" spans="2:58" ht="45" x14ac:dyDescent="0.25">
      <c r="B211" s="18">
        <f t="shared" si="64"/>
        <v>207</v>
      </c>
      <c r="C211" s="13" t="str">
        <f t="shared" si="63"/>
        <v>241213_Rev_MC_207</v>
      </c>
      <c r="D211" s="68">
        <v>45639</v>
      </c>
      <c r="E211" s="69">
        <v>45638</v>
      </c>
      <c r="F211" s="69" t="s">
        <v>129</v>
      </c>
      <c r="G211" s="69" t="str">
        <f>IF(ISBLANK(F211),"",VLOOKUP(F211,'Listes des Lots'!$B$4:$G$55,6,FALSE))</f>
        <v>Location</v>
      </c>
      <c r="H211" s="127" t="s">
        <v>333</v>
      </c>
      <c r="I211" s="127">
        <v>500000</v>
      </c>
      <c r="J211" s="69">
        <v>45627</v>
      </c>
      <c r="K211" s="69">
        <v>45657</v>
      </c>
      <c r="L211" s="71" t="s">
        <v>90</v>
      </c>
      <c r="M211" s="18" t="str">
        <f>IF(RevenueData[[#This Row],[Commentaires /Notes  ]]="","",RevenueData[[#This Row],[Commentaires /Notes  ]])</f>
        <v>Chèque reçu de 1 500 000 F remis à Valérie pour le compte SEVEINVESTISSEMENT/ Espèces de 500 000 F reçu de Valérie.</v>
      </c>
      <c r="N211" s="37" t="s">
        <v>233</v>
      </c>
      <c r="R211" s="60">
        <f>RevenueData[[#This Row],[Fin Période 
(jj/mm/aa) ]]-RevenueData[[#This Row],[Début Période
((jj/mm/aa) ]]+1</f>
        <v>31</v>
      </c>
      <c r="S211" s="60">
        <f t="shared" si="60"/>
        <v>0</v>
      </c>
      <c r="T211" s="60">
        <f t="shared" si="65"/>
        <v>0</v>
      </c>
      <c r="U211" s="60">
        <f t="shared" si="65"/>
        <v>0</v>
      </c>
      <c r="V211" s="60">
        <f t="shared" si="65"/>
        <v>0</v>
      </c>
      <c r="W211" s="60">
        <f t="shared" si="65"/>
        <v>0</v>
      </c>
      <c r="X211" s="60">
        <f t="shared" si="65"/>
        <v>0</v>
      </c>
      <c r="Y211" s="60">
        <f t="shared" si="65"/>
        <v>0</v>
      </c>
      <c r="Z211" s="60">
        <f t="shared" si="65"/>
        <v>0</v>
      </c>
      <c r="AA211" s="60">
        <f t="shared" si="65"/>
        <v>0</v>
      </c>
      <c r="AB211" s="60">
        <f t="shared" si="65"/>
        <v>0</v>
      </c>
      <c r="AC211" s="60">
        <f t="shared" si="65"/>
        <v>0</v>
      </c>
      <c r="AD211" s="60">
        <f t="shared" si="65"/>
        <v>31</v>
      </c>
      <c r="AG211" s="60">
        <f t="shared" si="61"/>
        <v>0</v>
      </c>
      <c r="AH211" s="60">
        <f t="shared" si="66"/>
        <v>0</v>
      </c>
      <c r="AI211" s="60">
        <f t="shared" si="66"/>
        <v>0</v>
      </c>
      <c r="AJ211" s="60">
        <f t="shared" si="66"/>
        <v>0</v>
      </c>
      <c r="AK211" s="60">
        <f t="shared" si="66"/>
        <v>0</v>
      </c>
      <c r="AL211" s="60">
        <f t="shared" si="66"/>
        <v>0</v>
      </c>
      <c r="AM211" s="60">
        <f t="shared" si="66"/>
        <v>0</v>
      </c>
      <c r="AN211" s="60">
        <f t="shared" si="66"/>
        <v>0</v>
      </c>
      <c r="AO211" s="60">
        <f t="shared" si="66"/>
        <v>0</v>
      </c>
      <c r="AP211" s="60">
        <f t="shared" si="66"/>
        <v>0</v>
      </c>
      <c r="AQ211" s="60">
        <f t="shared" si="66"/>
        <v>0</v>
      </c>
      <c r="AR211" s="60">
        <f t="shared" si="66"/>
        <v>0</v>
      </c>
      <c r="AU211" s="60">
        <f t="shared" si="62"/>
        <v>0</v>
      </c>
      <c r="AV211" s="60">
        <f t="shared" si="67"/>
        <v>0</v>
      </c>
      <c r="AW211" s="60">
        <f t="shared" si="67"/>
        <v>0</v>
      </c>
      <c r="AX211" s="60">
        <f t="shared" si="67"/>
        <v>0</v>
      </c>
      <c r="AY211" s="60">
        <f t="shared" si="67"/>
        <v>0</v>
      </c>
      <c r="AZ211" s="60">
        <f t="shared" si="67"/>
        <v>0</v>
      </c>
      <c r="BA211" s="60">
        <f t="shared" si="67"/>
        <v>0</v>
      </c>
      <c r="BB211" s="60">
        <f t="shared" si="67"/>
        <v>0</v>
      </c>
      <c r="BC211" s="60">
        <f t="shared" si="67"/>
        <v>0</v>
      </c>
      <c r="BD211" s="60">
        <f t="shared" si="67"/>
        <v>0</v>
      </c>
      <c r="BE211" s="60">
        <f t="shared" si="67"/>
        <v>0</v>
      </c>
      <c r="BF211" s="60">
        <f t="shared" si="67"/>
        <v>0</v>
      </c>
    </row>
    <row r="212" spans="2:58" x14ac:dyDescent="0.25">
      <c r="B212" s="18">
        <f t="shared" si="64"/>
        <v>208</v>
      </c>
      <c r="C212" s="13" t="str">
        <f t="shared" si="63"/>
        <v>241213_Rev_MC_208</v>
      </c>
      <c r="D212" s="68">
        <v>45639</v>
      </c>
      <c r="E212" s="69">
        <v>45638</v>
      </c>
      <c r="F212" s="69" t="s">
        <v>120</v>
      </c>
      <c r="G212" s="69" t="str">
        <f>IF(ISBLANK(F212),"",VLOOKUP(F212,'Listes des Lots'!$B$4:$G$55,6,FALSE))</f>
        <v>Meublé</v>
      </c>
      <c r="H212" s="127" t="s">
        <v>333</v>
      </c>
      <c r="I212" s="127">
        <v>17000</v>
      </c>
      <c r="J212" s="69">
        <v>45638</v>
      </c>
      <c r="K212" s="69">
        <v>45639</v>
      </c>
      <c r="L212" s="71" t="s">
        <v>90</v>
      </c>
      <c r="M212" s="18" t="str">
        <f>IF(RevenueData[[#This Row],[Commentaires /Notes  ]]="","",RevenueData[[#This Row],[Commentaires /Notes  ]])</f>
        <v/>
      </c>
      <c r="N212" s="37"/>
      <c r="R212" s="60">
        <f>RevenueData[[#This Row],[Fin Période 
(jj/mm/aa) ]]-RevenueData[[#This Row],[Début Période
((jj/mm/aa) ]]+1</f>
        <v>2</v>
      </c>
      <c r="S212" s="60">
        <f t="shared" si="60"/>
        <v>0</v>
      </c>
      <c r="T212" s="60">
        <f t="shared" si="65"/>
        <v>0</v>
      </c>
      <c r="U212" s="60">
        <f t="shared" si="65"/>
        <v>0</v>
      </c>
      <c r="V212" s="60">
        <f t="shared" si="65"/>
        <v>0</v>
      </c>
      <c r="W212" s="60">
        <f t="shared" si="65"/>
        <v>0</v>
      </c>
      <c r="X212" s="60">
        <f t="shared" si="65"/>
        <v>0</v>
      </c>
      <c r="Y212" s="60">
        <f t="shared" si="65"/>
        <v>0</v>
      </c>
      <c r="Z212" s="60">
        <f t="shared" si="65"/>
        <v>0</v>
      </c>
      <c r="AA212" s="60">
        <f t="shared" si="65"/>
        <v>0</v>
      </c>
      <c r="AB212" s="60">
        <f t="shared" si="65"/>
        <v>0</v>
      </c>
      <c r="AC212" s="60">
        <f t="shared" si="65"/>
        <v>0</v>
      </c>
      <c r="AD212" s="60">
        <f t="shared" si="65"/>
        <v>2</v>
      </c>
      <c r="AG212" s="60">
        <f t="shared" si="61"/>
        <v>0</v>
      </c>
      <c r="AH212" s="60">
        <f t="shared" si="66"/>
        <v>0</v>
      </c>
      <c r="AI212" s="60">
        <f t="shared" si="66"/>
        <v>0</v>
      </c>
      <c r="AJ212" s="60">
        <f t="shared" si="66"/>
        <v>0</v>
      </c>
      <c r="AK212" s="60">
        <f t="shared" si="66"/>
        <v>0</v>
      </c>
      <c r="AL212" s="60">
        <f t="shared" si="66"/>
        <v>0</v>
      </c>
      <c r="AM212" s="60">
        <f t="shared" si="66"/>
        <v>0</v>
      </c>
      <c r="AN212" s="60">
        <f t="shared" si="66"/>
        <v>0</v>
      </c>
      <c r="AO212" s="60">
        <f t="shared" si="66"/>
        <v>0</v>
      </c>
      <c r="AP212" s="60">
        <f t="shared" si="66"/>
        <v>0</v>
      </c>
      <c r="AQ212" s="60">
        <f t="shared" si="66"/>
        <v>0</v>
      </c>
      <c r="AR212" s="60">
        <f t="shared" si="66"/>
        <v>0</v>
      </c>
      <c r="AU212" s="60">
        <f t="shared" si="62"/>
        <v>0</v>
      </c>
      <c r="AV212" s="60">
        <f t="shared" si="67"/>
        <v>0</v>
      </c>
      <c r="AW212" s="60">
        <f t="shared" si="67"/>
        <v>0</v>
      </c>
      <c r="AX212" s="60">
        <f t="shared" si="67"/>
        <v>0</v>
      </c>
      <c r="AY212" s="60">
        <f t="shared" si="67"/>
        <v>0</v>
      </c>
      <c r="AZ212" s="60">
        <f t="shared" si="67"/>
        <v>0</v>
      </c>
      <c r="BA212" s="60">
        <f t="shared" si="67"/>
        <v>0</v>
      </c>
      <c r="BB212" s="60">
        <f t="shared" si="67"/>
        <v>0</v>
      </c>
      <c r="BC212" s="60">
        <f t="shared" si="67"/>
        <v>0</v>
      </c>
      <c r="BD212" s="60">
        <f t="shared" si="67"/>
        <v>0</v>
      </c>
      <c r="BE212" s="60">
        <f t="shared" si="67"/>
        <v>0</v>
      </c>
      <c r="BF212" s="60">
        <f t="shared" si="67"/>
        <v>0</v>
      </c>
    </row>
    <row r="213" spans="2:58" x14ac:dyDescent="0.25">
      <c r="B213" s="18">
        <f t="shared" si="64"/>
        <v>209</v>
      </c>
      <c r="C213" s="13" t="str">
        <f t="shared" si="63"/>
        <v>241213_Rev_MC_209</v>
      </c>
      <c r="D213" s="68">
        <v>45639</v>
      </c>
      <c r="E213" s="69">
        <v>45639</v>
      </c>
      <c r="F213" s="69" t="s">
        <v>121</v>
      </c>
      <c r="G213" s="69" t="str">
        <f>IF(ISBLANK(F213),"",VLOOKUP(F213,'Listes des Lots'!$B$4:$G$55,6,FALSE))</f>
        <v>Meublé</v>
      </c>
      <c r="H213" s="127" t="s">
        <v>333</v>
      </c>
      <c r="I213" s="127">
        <v>15000</v>
      </c>
      <c r="J213" s="69">
        <v>45639</v>
      </c>
      <c r="K213" s="69">
        <v>45639</v>
      </c>
      <c r="L213" s="71" t="s">
        <v>90</v>
      </c>
      <c r="M213" s="18" t="str">
        <f>IF(RevenueData[[#This Row],[Commentaires /Notes  ]]="","",RevenueData[[#This Row],[Commentaires /Notes  ]])</f>
        <v/>
      </c>
      <c r="N213" s="37"/>
      <c r="R213" s="60">
        <f>RevenueData[[#This Row],[Fin Période 
(jj/mm/aa) ]]-RevenueData[[#This Row],[Début Période
((jj/mm/aa) ]]+1</f>
        <v>1</v>
      </c>
      <c r="S213" s="60">
        <f t="shared" si="60"/>
        <v>0</v>
      </c>
      <c r="T213" s="60">
        <f t="shared" si="65"/>
        <v>0</v>
      </c>
      <c r="U213" s="60">
        <f t="shared" si="65"/>
        <v>0</v>
      </c>
      <c r="V213" s="60">
        <f t="shared" si="65"/>
        <v>0</v>
      </c>
      <c r="W213" s="60">
        <f t="shared" si="65"/>
        <v>0</v>
      </c>
      <c r="X213" s="60">
        <f t="shared" si="65"/>
        <v>0</v>
      </c>
      <c r="Y213" s="60">
        <f t="shared" si="65"/>
        <v>0</v>
      </c>
      <c r="Z213" s="60">
        <f t="shared" si="65"/>
        <v>0</v>
      </c>
      <c r="AA213" s="60">
        <f t="shared" si="65"/>
        <v>0</v>
      </c>
      <c r="AB213" s="60">
        <f t="shared" si="65"/>
        <v>0</v>
      </c>
      <c r="AC213" s="60">
        <f t="shared" si="65"/>
        <v>0</v>
      </c>
      <c r="AD213" s="60">
        <f t="shared" si="65"/>
        <v>1</v>
      </c>
      <c r="AG213" s="60">
        <f t="shared" si="61"/>
        <v>0</v>
      </c>
      <c r="AH213" s="60">
        <f t="shared" si="66"/>
        <v>0</v>
      </c>
      <c r="AI213" s="60">
        <f t="shared" si="66"/>
        <v>0</v>
      </c>
      <c r="AJ213" s="60">
        <f t="shared" si="66"/>
        <v>0</v>
      </c>
      <c r="AK213" s="60">
        <f t="shared" si="66"/>
        <v>0</v>
      </c>
      <c r="AL213" s="60">
        <f t="shared" si="66"/>
        <v>0</v>
      </c>
      <c r="AM213" s="60">
        <f t="shared" si="66"/>
        <v>0</v>
      </c>
      <c r="AN213" s="60">
        <f t="shared" si="66"/>
        <v>0</v>
      </c>
      <c r="AO213" s="60">
        <f t="shared" si="66"/>
        <v>0</v>
      </c>
      <c r="AP213" s="60">
        <f t="shared" si="66"/>
        <v>0</v>
      </c>
      <c r="AQ213" s="60">
        <f t="shared" si="66"/>
        <v>0</v>
      </c>
      <c r="AR213" s="60">
        <f t="shared" si="66"/>
        <v>0</v>
      </c>
      <c r="AU213" s="60">
        <f t="shared" si="62"/>
        <v>0</v>
      </c>
      <c r="AV213" s="60">
        <f t="shared" si="67"/>
        <v>0</v>
      </c>
      <c r="AW213" s="60">
        <f t="shared" si="67"/>
        <v>0</v>
      </c>
      <c r="AX213" s="60">
        <f t="shared" si="67"/>
        <v>0</v>
      </c>
      <c r="AY213" s="60">
        <f t="shared" si="67"/>
        <v>0</v>
      </c>
      <c r="AZ213" s="60">
        <f t="shared" si="67"/>
        <v>0</v>
      </c>
      <c r="BA213" s="60">
        <f t="shared" si="67"/>
        <v>0</v>
      </c>
      <c r="BB213" s="60">
        <f t="shared" si="67"/>
        <v>0</v>
      </c>
      <c r="BC213" s="60">
        <f t="shared" si="67"/>
        <v>0</v>
      </c>
      <c r="BD213" s="60">
        <f t="shared" si="67"/>
        <v>0</v>
      </c>
      <c r="BE213" s="60">
        <f t="shared" si="67"/>
        <v>0</v>
      </c>
      <c r="BF213" s="60">
        <f t="shared" si="67"/>
        <v>0</v>
      </c>
    </row>
    <row r="214" spans="2:58" x14ac:dyDescent="0.25">
      <c r="B214" s="18">
        <f t="shared" si="64"/>
        <v>210</v>
      </c>
      <c r="C214" s="13" t="str">
        <f t="shared" si="63"/>
        <v>241216_Rev_MC_210</v>
      </c>
      <c r="D214" s="68">
        <v>45642</v>
      </c>
      <c r="E214" s="69">
        <v>45639</v>
      </c>
      <c r="F214" s="69" t="s">
        <v>125</v>
      </c>
      <c r="G214" s="69" t="str">
        <f>IF(ISBLANK(F214),"",VLOOKUP(F214,'Listes des Lots'!$B$4:$G$55,6,FALSE))</f>
        <v>Meublé</v>
      </c>
      <c r="H214" s="127" t="s">
        <v>333</v>
      </c>
      <c r="I214" s="127">
        <v>17000</v>
      </c>
      <c r="J214" s="69">
        <v>45639</v>
      </c>
      <c r="K214" s="69">
        <v>45640</v>
      </c>
      <c r="L214" s="71" t="s">
        <v>90</v>
      </c>
      <c r="M214" s="18" t="str">
        <f>IF(RevenueData[[#This Row],[Commentaires /Notes  ]]="","",RevenueData[[#This Row],[Commentaires /Notes  ]])</f>
        <v/>
      </c>
      <c r="N214" s="37"/>
      <c r="R214" s="60">
        <f>RevenueData[[#This Row],[Fin Période 
(jj/mm/aa) ]]-RevenueData[[#This Row],[Début Période
((jj/mm/aa) ]]+1</f>
        <v>2</v>
      </c>
      <c r="S214" s="60">
        <f t="shared" si="60"/>
        <v>0</v>
      </c>
      <c r="T214" s="60">
        <f t="shared" si="65"/>
        <v>0</v>
      </c>
      <c r="U214" s="60">
        <f t="shared" si="65"/>
        <v>0</v>
      </c>
      <c r="V214" s="60">
        <f t="shared" si="65"/>
        <v>0</v>
      </c>
      <c r="W214" s="60">
        <f t="shared" si="65"/>
        <v>0</v>
      </c>
      <c r="X214" s="60">
        <f t="shared" si="65"/>
        <v>0</v>
      </c>
      <c r="Y214" s="60">
        <f t="shared" si="65"/>
        <v>0</v>
      </c>
      <c r="Z214" s="60">
        <f t="shared" si="65"/>
        <v>0</v>
      </c>
      <c r="AA214" s="60">
        <f t="shared" si="65"/>
        <v>0</v>
      </c>
      <c r="AB214" s="60">
        <f t="shared" si="65"/>
        <v>0</v>
      </c>
      <c r="AC214" s="60">
        <f t="shared" si="65"/>
        <v>0</v>
      </c>
      <c r="AD214" s="60">
        <f t="shared" si="65"/>
        <v>2</v>
      </c>
      <c r="AG214" s="60">
        <f t="shared" si="61"/>
        <v>0</v>
      </c>
      <c r="AH214" s="60">
        <f t="shared" si="66"/>
        <v>0</v>
      </c>
      <c r="AI214" s="60">
        <f t="shared" si="66"/>
        <v>0</v>
      </c>
      <c r="AJ214" s="60">
        <f t="shared" si="66"/>
        <v>0</v>
      </c>
      <c r="AK214" s="60">
        <f t="shared" si="66"/>
        <v>0</v>
      </c>
      <c r="AL214" s="60">
        <f t="shared" si="66"/>
        <v>0</v>
      </c>
      <c r="AM214" s="60">
        <f t="shared" si="66"/>
        <v>0</v>
      </c>
      <c r="AN214" s="60">
        <f t="shared" si="66"/>
        <v>0</v>
      </c>
      <c r="AO214" s="60">
        <f t="shared" si="66"/>
        <v>0</v>
      </c>
      <c r="AP214" s="60">
        <f t="shared" si="66"/>
        <v>0</v>
      </c>
      <c r="AQ214" s="60">
        <f t="shared" si="66"/>
        <v>0</v>
      </c>
      <c r="AR214" s="60">
        <f t="shared" si="66"/>
        <v>0</v>
      </c>
      <c r="AU214" s="60">
        <f t="shared" si="62"/>
        <v>0</v>
      </c>
      <c r="AV214" s="60">
        <f t="shared" si="67"/>
        <v>0</v>
      </c>
      <c r="AW214" s="60">
        <f t="shared" si="67"/>
        <v>0</v>
      </c>
      <c r="AX214" s="60">
        <f t="shared" si="67"/>
        <v>0</v>
      </c>
      <c r="AY214" s="60">
        <f t="shared" si="67"/>
        <v>0</v>
      </c>
      <c r="AZ214" s="60">
        <f t="shared" si="67"/>
        <v>0</v>
      </c>
      <c r="BA214" s="60">
        <f t="shared" si="67"/>
        <v>0</v>
      </c>
      <c r="BB214" s="60">
        <f t="shared" si="67"/>
        <v>0</v>
      </c>
      <c r="BC214" s="60">
        <f t="shared" si="67"/>
        <v>0</v>
      </c>
      <c r="BD214" s="60">
        <f t="shared" si="67"/>
        <v>0</v>
      </c>
      <c r="BE214" s="60">
        <f t="shared" si="67"/>
        <v>0</v>
      </c>
      <c r="BF214" s="60">
        <f t="shared" si="67"/>
        <v>0</v>
      </c>
    </row>
    <row r="215" spans="2:58" x14ac:dyDescent="0.25">
      <c r="B215" s="18">
        <f t="shared" si="64"/>
        <v>211</v>
      </c>
      <c r="C215" s="13" t="str">
        <f t="shared" si="63"/>
        <v>241216_Rev_MC_211</v>
      </c>
      <c r="D215" s="68">
        <v>45642</v>
      </c>
      <c r="E215" s="69">
        <v>45639</v>
      </c>
      <c r="F215" s="69" t="s">
        <v>115</v>
      </c>
      <c r="G215" s="69" t="str">
        <f>IF(ISBLANK(F215),"",VLOOKUP(F215,'Listes des Lots'!$B$4:$G$55,6,FALSE))</f>
        <v>Meublé</v>
      </c>
      <c r="H215" s="127" t="s">
        <v>333</v>
      </c>
      <c r="I215" s="127">
        <v>56000</v>
      </c>
      <c r="J215" s="69">
        <v>45640</v>
      </c>
      <c r="K215" s="69">
        <v>45642</v>
      </c>
      <c r="L215" s="71" t="s">
        <v>90</v>
      </c>
      <c r="M215" s="18" t="str">
        <f>IF(RevenueData[[#This Row],[Commentaires /Notes  ]]="","",RevenueData[[#This Row],[Commentaires /Notes  ]])</f>
        <v/>
      </c>
      <c r="N215" s="37"/>
      <c r="R215" s="60">
        <f>RevenueData[[#This Row],[Fin Période 
(jj/mm/aa) ]]-RevenueData[[#This Row],[Début Période
((jj/mm/aa) ]]+1</f>
        <v>3</v>
      </c>
      <c r="S215" s="60">
        <f t="shared" si="60"/>
        <v>0</v>
      </c>
      <c r="T215" s="60">
        <f t="shared" si="65"/>
        <v>0</v>
      </c>
      <c r="U215" s="60">
        <f t="shared" si="65"/>
        <v>0</v>
      </c>
      <c r="V215" s="60">
        <f t="shared" si="65"/>
        <v>0</v>
      </c>
      <c r="W215" s="60">
        <f t="shared" si="65"/>
        <v>0</v>
      </c>
      <c r="X215" s="60">
        <f t="shared" si="65"/>
        <v>0</v>
      </c>
      <c r="Y215" s="60">
        <f t="shared" si="65"/>
        <v>0</v>
      </c>
      <c r="Z215" s="60">
        <f t="shared" si="65"/>
        <v>0</v>
      </c>
      <c r="AA215" s="60">
        <f t="shared" si="65"/>
        <v>0</v>
      </c>
      <c r="AB215" s="60">
        <f t="shared" si="65"/>
        <v>0</v>
      </c>
      <c r="AC215" s="60">
        <f t="shared" si="65"/>
        <v>0</v>
      </c>
      <c r="AD215" s="60">
        <f t="shared" si="65"/>
        <v>3</v>
      </c>
      <c r="AG215" s="60">
        <f t="shared" si="61"/>
        <v>0</v>
      </c>
      <c r="AH215" s="60">
        <f t="shared" si="66"/>
        <v>0</v>
      </c>
      <c r="AI215" s="60">
        <f t="shared" si="66"/>
        <v>0</v>
      </c>
      <c r="AJ215" s="60">
        <f t="shared" si="66"/>
        <v>0</v>
      </c>
      <c r="AK215" s="60">
        <f t="shared" si="66"/>
        <v>0</v>
      </c>
      <c r="AL215" s="60">
        <f t="shared" si="66"/>
        <v>0</v>
      </c>
      <c r="AM215" s="60">
        <f t="shared" si="66"/>
        <v>0</v>
      </c>
      <c r="AN215" s="60">
        <f t="shared" si="66"/>
        <v>0</v>
      </c>
      <c r="AO215" s="60">
        <f t="shared" si="66"/>
        <v>0</v>
      </c>
      <c r="AP215" s="60">
        <f t="shared" si="66"/>
        <v>0</v>
      </c>
      <c r="AQ215" s="60">
        <f t="shared" si="66"/>
        <v>0</v>
      </c>
      <c r="AR215" s="60">
        <f t="shared" si="66"/>
        <v>0</v>
      </c>
      <c r="AU215" s="60">
        <f t="shared" si="62"/>
        <v>0</v>
      </c>
      <c r="AV215" s="60">
        <f t="shared" si="67"/>
        <v>0</v>
      </c>
      <c r="AW215" s="60">
        <f t="shared" si="67"/>
        <v>0</v>
      </c>
      <c r="AX215" s="60">
        <f t="shared" si="67"/>
        <v>0</v>
      </c>
      <c r="AY215" s="60">
        <f t="shared" si="67"/>
        <v>0</v>
      </c>
      <c r="AZ215" s="60">
        <f t="shared" si="67"/>
        <v>0</v>
      </c>
      <c r="BA215" s="60">
        <f t="shared" si="67"/>
        <v>0</v>
      </c>
      <c r="BB215" s="60">
        <f t="shared" si="67"/>
        <v>0</v>
      </c>
      <c r="BC215" s="60">
        <f t="shared" si="67"/>
        <v>0</v>
      </c>
      <c r="BD215" s="60">
        <f t="shared" si="67"/>
        <v>0</v>
      </c>
      <c r="BE215" s="60">
        <f t="shared" si="67"/>
        <v>0</v>
      </c>
      <c r="BF215" s="60">
        <f t="shared" si="67"/>
        <v>0</v>
      </c>
    </row>
    <row r="216" spans="2:58" x14ac:dyDescent="0.25">
      <c r="B216" s="18">
        <f t="shared" si="64"/>
        <v>212</v>
      </c>
      <c r="C216" s="13" t="str">
        <f t="shared" si="63"/>
        <v>241216_Rev_MC_212</v>
      </c>
      <c r="D216" s="68">
        <v>45642</v>
      </c>
      <c r="E216" s="69">
        <v>45639</v>
      </c>
      <c r="F216" s="69" t="s">
        <v>120</v>
      </c>
      <c r="G216" s="69" t="str">
        <f>IF(ISBLANK(F216),"",VLOOKUP(F216,'Listes des Lots'!$B$4:$G$55,6,FALSE))</f>
        <v>Meublé</v>
      </c>
      <c r="H216" s="127" t="s">
        <v>333</v>
      </c>
      <c r="I216" s="127">
        <v>17000</v>
      </c>
      <c r="J216" s="69">
        <v>45639</v>
      </c>
      <c r="K216" s="69">
        <v>45640</v>
      </c>
      <c r="L216" s="71" t="s">
        <v>90</v>
      </c>
      <c r="M216" s="18" t="str">
        <f>IF(RevenueData[[#This Row],[Commentaires /Notes  ]]="","",RevenueData[[#This Row],[Commentaires /Notes  ]])</f>
        <v/>
      </c>
      <c r="N216" s="37"/>
      <c r="R216" s="60">
        <f>RevenueData[[#This Row],[Fin Période 
(jj/mm/aa) ]]-RevenueData[[#This Row],[Début Période
((jj/mm/aa) ]]+1</f>
        <v>2</v>
      </c>
      <c r="S216" s="60">
        <f t="shared" si="60"/>
        <v>0</v>
      </c>
      <c r="T216" s="60">
        <f t="shared" si="65"/>
        <v>0</v>
      </c>
      <c r="U216" s="60">
        <f t="shared" si="65"/>
        <v>0</v>
      </c>
      <c r="V216" s="60">
        <f t="shared" si="65"/>
        <v>0</v>
      </c>
      <c r="W216" s="60">
        <f t="shared" si="65"/>
        <v>0</v>
      </c>
      <c r="X216" s="60">
        <f t="shared" si="65"/>
        <v>0</v>
      </c>
      <c r="Y216" s="60">
        <f t="shared" si="65"/>
        <v>0</v>
      </c>
      <c r="Z216" s="60">
        <f t="shared" si="65"/>
        <v>0</v>
      </c>
      <c r="AA216" s="60">
        <f t="shared" si="65"/>
        <v>0</v>
      </c>
      <c r="AB216" s="60">
        <f t="shared" si="65"/>
        <v>0</v>
      </c>
      <c r="AC216" s="60">
        <f t="shared" si="65"/>
        <v>0</v>
      </c>
      <c r="AD216" s="60">
        <f t="shared" si="65"/>
        <v>2</v>
      </c>
      <c r="AG216" s="60">
        <f t="shared" si="61"/>
        <v>0</v>
      </c>
      <c r="AH216" s="60">
        <f t="shared" si="66"/>
        <v>0</v>
      </c>
      <c r="AI216" s="60">
        <f t="shared" si="66"/>
        <v>0</v>
      </c>
      <c r="AJ216" s="60">
        <f t="shared" si="66"/>
        <v>0</v>
      </c>
      <c r="AK216" s="60">
        <f t="shared" si="66"/>
        <v>0</v>
      </c>
      <c r="AL216" s="60">
        <f t="shared" si="66"/>
        <v>0</v>
      </c>
      <c r="AM216" s="60">
        <f t="shared" si="66"/>
        <v>0</v>
      </c>
      <c r="AN216" s="60">
        <f t="shared" si="66"/>
        <v>0</v>
      </c>
      <c r="AO216" s="60">
        <f t="shared" si="66"/>
        <v>0</v>
      </c>
      <c r="AP216" s="60">
        <f t="shared" si="66"/>
        <v>0</v>
      </c>
      <c r="AQ216" s="60">
        <f t="shared" si="66"/>
        <v>0</v>
      </c>
      <c r="AR216" s="60">
        <f t="shared" si="66"/>
        <v>0</v>
      </c>
      <c r="AU216" s="60">
        <f t="shared" si="62"/>
        <v>0</v>
      </c>
      <c r="AV216" s="60">
        <f t="shared" si="67"/>
        <v>0</v>
      </c>
      <c r="AW216" s="60">
        <f t="shared" si="67"/>
        <v>0</v>
      </c>
      <c r="AX216" s="60">
        <f t="shared" si="67"/>
        <v>0</v>
      </c>
      <c r="AY216" s="60">
        <f t="shared" si="67"/>
        <v>0</v>
      </c>
      <c r="AZ216" s="60">
        <f t="shared" si="67"/>
        <v>0</v>
      </c>
      <c r="BA216" s="60">
        <f t="shared" si="67"/>
        <v>0</v>
      </c>
      <c r="BB216" s="60">
        <f t="shared" si="67"/>
        <v>0</v>
      </c>
      <c r="BC216" s="60">
        <f t="shared" si="67"/>
        <v>0</v>
      </c>
      <c r="BD216" s="60">
        <f t="shared" si="67"/>
        <v>0</v>
      </c>
      <c r="BE216" s="60">
        <f t="shared" si="67"/>
        <v>0</v>
      </c>
      <c r="BF216" s="60">
        <f t="shared" si="67"/>
        <v>0</v>
      </c>
    </row>
    <row r="217" spans="2:58" x14ac:dyDescent="0.25">
      <c r="B217" s="18">
        <f t="shared" si="64"/>
        <v>213</v>
      </c>
      <c r="C217" s="13" t="str">
        <f t="shared" si="63"/>
        <v>241216_Rev_MC_213</v>
      </c>
      <c r="D217" s="68">
        <v>45642</v>
      </c>
      <c r="E217" s="69">
        <v>45639</v>
      </c>
      <c r="F217" s="69" t="s">
        <v>126</v>
      </c>
      <c r="G217" s="69" t="str">
        <f>IF(ISBLANK(F217),"",VLOOKUP(F217,'Listes des Lots'!$B$4:$G$55,6,FALSE))</f>
        <v>Meublé</v>
      </c>
      <c r="H217" s="127" t="s">
        <v>333</v>
      </c>
      <c r="I217" s="127">
        <v>17000</v>
      </c>
      <c r="J217" s="69">
        <v>45639</v>
      </c>
      <c r="K217" s="69">
        <v>45640</v>
      </c>
      <c r="L217" s="71" t="s">
        <v>90</v>
      </c>
      <c r="M217" s="18" t="str">
        <f>IF(RevenueData[[#This Row],[Commentaires /Notes  ]]="","",RevenueData[[#This Row],[Commentaires /Notes  ]])</f>
        <v/>
      </c>
      <c r="N217" s="37"/>
      <c r="R217" s="60">
        <f>RevenueData[[#This Row],[Fin Période 
(jj/mm/aa) ]]-RevenueData[[#This Row],[Début Période
((jj/mm/aa) ]]+1</f>
        <v>2</v>
      </c>
      <c r="S217" s="60">
        <f t="shared" si="60"/>
        <v>0</v>
      </c>
      <c r="T217" s="60">
        <f t="shared" si="65"/>
        <v>0</v>
      </c>
      <c r="U217" s="60">
        <f t="shared" si="65"/>
        <v>0</v>
      </c>
      <c r="V217" s="60">
        <f t="shared" si="65"/>
        <v>0</v>
      </c>
      <c r="W217" s="60">
        <f t="shared" si="65"/>
        <v>0</v>
      </c>
      <c r="X217" s="60">
        <f t="shared" si="65"/>
        <v>0</v>
      </c>
      <c r="Y217" s="60">
        <f t="shared" si="65"/>
        <v>0</v>
      </c>
      <c r="Z217" s="60">
        <f t="shared" si="65"/>
        <v>0</v>
      </c>
      <c r="AA217" s="60">
        <f t="shared" si="65"/>
        <v>0</v>
      </c>
      <c r="AB217" s="60">
        <f t="shared" si="65"/>
        <v>0</v>
      </c>
      <c r="AC217" s="60">
        <f t="shared" si="65"/>
        <v>0</v>
      </c>
      <c r="AD217" s="60">
        <f t="shared" si="65"/>
        <v>2</v>
      </c>
      <c r="AG217" s="60">
        <f t="shared" si="61"/>
        <v>0</v>
      </c>
      <c r="AH217" s="60">
        <f t="shared" si="66"/>
        <v>0</v>
      </c>
      <c r="AI217" s="60">
        <f t="shared" si="66"/>
        <v>0</v>
      </c>
      <c r="AJ217" s="60">
        <f t="shared" si="66"/>
        <v>0</v>
      </c>
      <c r="AK217" s="60">
        <f t="shared" si="66"/>
        <v>0</v>
      </c>
      <c r="AL217" s="60">
        <f t="shared" si="66"/>
        <v>0</v>
      </c>
      <c r="AM217" s="60">
        <f t="shared" si="66"/>
        <v>0</v>
      </c>
      <c r="AN217" s="60">
        <f t="shared" si="66"/>
        <v>0</v>
      </c>
      <c r="AO217" s="60">
        <f t="shared" si="66"/>
        <v>0</v>
      </c>
      <c r="AP217" s="60">
        <f t="shared" si="66"/>
        <v>0</v>
      </c>
      <c r="AQ217" s="60">
        <f t="shared" si="66"/>
        <v>0</v>
      </c>
      <c r="AR217" s="60">
        <f t="shared" si="66"/>
        <v>0</v>
      </c>
      <c r="AU217" s="60">
        <f t="shared" si="62"/>
        <v>0</v>
      </c>
      <c r="AV217" s="60">
        <f t="shared" si="67"/>
        <v>0</v>
      </c>
      <c r="AW217" s="60">
        <f t="shared" si="67"/>
        <v>0</v>
      </c>
      <c r="AX217" s="60">
        <f t="shared" si="67"/>
        <v>0</v>
      </c>
      <c r="AY217" s="60">
        <f t="shared" si="67"/>
        <v>0</v>
      </c>
      <c r="AZ217" s="60">
        <f t="shared" si="67"/>
        <v>0</v>
      </c>
      <c r="BA217" s="60">
        <f t="shared" si="67"/>
        <v>0</v>
      </c>
      <c r="BB217" s="60">
        <f t="shared" si="67"/>
        <v>0</v>
      </c>
      <c r="BC217" s="60">
        <f t="shared" si="67"/>
        <v>0</v>
      </c>
      <c r="BD217" s="60">
        <f t="shared" si="67"/>
        <v>0</v>
      </c>
      <c r="BE217" s="60">
        <f t="shared" si="67"/>
        <v>0</v>
      </c>
      <c r="BF217" s="60">
        <f t="shared" si="67"/>
        <v>0</v>
      </c>
    </row>
    <row r="218" spans="2:58" x14ac:dyDescent="0.25">
      <c r="B218" s="18">
        <f t="shared" si="64"/>
        <v>214</v>
      </c>
      <c r="C218" s="13" t="str">
        <f t="shared" si="63"/>
        <v>241216_Rev_MC_214</v>
      </c>
      <c r="D218" s="68">
        <v>45642</v>
      </c>
      <c r="E218" s="69">
        <v>45640</v>
      </c>
      <c r="F218" s="69" t="s">
        <v>126</v>
      </c>
      <c r="G218" s="69" t="str">
        <f>IF(ISBLANK(F218),"",VLOOKUP(F218,'Listes des Lots'!$B$4:$G$55,6,FALSE))</f>
        <v>Meublé</v>
      </c>
      <c r="H218" s="127" t="s">
        <v>333</v>
      </c>
      <c r="I218" s="127">
        <v>17000</v>
      </c>
      <c r="J218" s="69">
        <v>45640</v>
      </c>
      <c r="K218" s="69">
        <v>45641</v>
      </c>
      <c r="L218" s="71" t="s">
        <v>90</v>
      </c>
      <c r="M218" s="18" t="str">
        <f>IF(RevenueData[[#This Row],[Commentaires /Notes  ]]="","",RevenueData[[#This Row],[Commentaires /Notes  ]])</f>
        <v/>
      </c>
      <c r="N218" s="37"/>
      <c r="R218" s="60">
        <f>RevenueData[[#This Row],[Fin Période 
(jj/mm/aa) ]]-RevenueData[[#This Row],[Début Période
((jj/mm/aa) ]]+1</f>
        <v>2</v>
      </c>
      <c r="S218" s="60">
        <f t="shared" si="60"/>
        <v>0</v>
      </c>
      <c r="T218" s="60">
        <f t="shared" si="65"/>
        <v>0</v>
      </c>
      <c r="U218" s="60">
        <f t="shared" si="65"/>
        <v>0</v>
      </c>
      <c r="V218" s="60">
        <f t="shared" si="65"/>
        <v>0</v>
      </c>
      <c r="W218" s="60">
        <f t="shared" si="65"/>
        <v>0</v>
      </c>
      <c r="X218" s="60">
        <f t="shared" si="65"/>
        <v>0</v>
      </c>
      <c r="Y218" s="60">
        <f t="shared" si="65"/>
        <v>0</v>
      </c>
      <c r="Z218" s="60">
        <f t="shared" si="65"/>
        <v>0</v>
      </c>
      <c r="AA218" s="60">
        <f t="shared" si="65"/>
        <v>0</v>
      </c>
      <c r="AB218" s="60">
        <f t="shared" si="65"/>
        <v>0</v>
      </c>
      <c r="AC218" s="60">
        <f t="shared" si="65"/>
        <v>0</v>
      </c>
      <c r="AD218" s="60">
        <f t="shared" si="65"/>
        <v>2</v>
      </c>
      <c r="AG218" s="60">
        <f t="shared" si="61"/>
        <v>0</v>
      </c>
      <c r="AH218" s="60">
        <f t="shared" si="66"/>
        <v>0</v>
      </c>
      <c r="AI218" s="60">
        <f t="shared" si="66"/>
        <v>0</v>
      </c>
      <c r="AJ218" s="60">
        <f t="shared" si="66"/>
        <v>0</v>
      </c>
      <c r="AK218" s="60">
        <f t="shared" si="66"/>
        <v>0</v>
      </c>
      <c r="AL218" s="60">
        <f t="shared" si="66"/>
        <v>0</v>
      </c>
      <c r="AM218" s="60">
        <f t="shared" si="66"/>
        <v>0</v>
      </c>
      <c r="AN218" s="60">
        <f t="shared" si="66"/>
        <v>0</v>
      </c>
      <c r="AO218" s="60">
        <f t="shared" si="66"/>
        <v>0</v>
      </c>
      <c r="AP218" s="60">
        <f t="shared" si="66"/>
        <v>0</v>
      </c>
      <c r="AQ218" s="60">
        <f t="shared" si="66"/>
        <v>0</v>
      </c>
      <c r="AR218" s="60">
        <f t="shared" si="66"/>
        <v>0</v>
      </c>
      <c r="AU218" s="60">
        <f t="shared" si="62"/>
        <v>0</v>
      </c>
      <c r="AV218" s="60">
        <f t="shared" si="67"/>
        <v>0</v>
      </c>
      <c r="AW218" s="60">
        <f t="shared" si="67"/>
        <v>0</v>
      </c>
      <c r="AX218" s="60">
        <f t="shared" si="67"/>
        <v>0</v>
      </c>
      <c r="AY218" s="60">
        <f t="shared" si="67"/>
        <v>0</v>
      </c>
      <c r="AZ218" s="60">
        <f t="shared" si="67"/>
        <v>0</v>
      </c>
      <c r="BA218" s="60">
        <f t="shared" si="67"/>
        <v>0</v>
      </c>
      <c r="BB218" s="60">
        <f t="shared" si="67"/>
        <v>0</v>
      </c>
      <c r="BC218" s="60">
        <f t="shared" si="67"/>
        <v>0</v>
      </c>
      <c r="BD218" s="60">
        <f t="shared" si="67"/>
        <v>0</v>
      </c>
      <c r="BE218" s="60">
        <f t="shared" si="67"/>
        <v>0</v>
      </c>
      <c r="BF218" s="60">
        <f t="shared" si="67"/>
        <v>0</v>
      </c>
    </row>
    <row r="219" spans="2:58" x14ac:dyDescent="0.25">
      <c r="B219" s="18">
        <f t="shared" si="64"/>
        <v>215</v>
      </c>
      <c r="C219" s="13" t="str">
        <f t="shared" si="63"/>
        <v>241216_Rev_MC_215</v>
      </c>
      <c r="D219" s="68">
        <v>45642</v>
      </c>
      <c r="E219" s="69">
        <v>45640</v>
      </c>
      <c r="F219" s="69" t="s">
        <v>121</v>
      </c>
      <c r="G219" s="69" t="str">
        <f>IF(ISBLANK(F219),"",VLOOKUP(F219,'Listes des Lots'!$B$4:$G$55,6,FALSE))</f>
        <v>Meublé</v>
      </c>
      <c r="H219" s="127" t="s">
        <v>333</v>
      </c>
      <c r="I219" s="127">
        <v>17000</v>
      </c>
      <c r="J219" s="69">
        <v>45640</v>
      </c>
      <c r="K219" s="69">
        <v>45641</v>
      </c>
      <c r="L219" s="71" t="s">
        <v>90</v>
      </c>
      <c r="M219" s="18" t="str">
        <f>IF(RevenueData[[#This Row],[Commentaires /Notes  ]]="","",RevenueData[[#This Row],[Commentaires /Notes  ]])</f>
        <v/>
      </c>
      <c r="N219" s="37"/>
      <c r="R219" s="60">
        <f>RevenueData[[#This Row],[Fin Période 
(jj/mm/aa) ]]-RevenueData[[#This Row],[Début Période
((jj/mm/aa) ]]+1</f>
        <v>2</v>
      </c>
      <c r="S219" s="60">
        <f t="shared" si="60"/>
        <v>0</v>
      </c>
      <c r="T219" s="60">
        <f t="shared" si="65"/>
        <v>0</v>
      </c>
      <c r="U219" s="60">
        <f t="shared" si="65"/>
        <v>0</v>
      </c>
      <c r="V219" s="60">
        <f t="shared" si="65"/>
        <v>0</v>
      </c>
      <c r="W219" s="60">
        <f t="shared" si="65"/>
        <v>0</v>
      </c>
      <c r="X219" s="60">
        <f t="shared" si="65"/>
        <v>0</v>
      </c>
      <c r="Y219" s="60">
        <f t="shared" si="65"/>
        <v>0</v>
      </c>
      <c r="Z219" s="60">
        <f t="shared" si="65"/>
        <v>0</v>
      </c>
      <c r="AA219" s="60">
        <f t="shared" si="65"/>
        <v>0</v>
      </c>
      <c r="AB219" s="60">
        <f t="shared" si="65"/>
        <v>0</v>
      </c>
      <c r="AC219" s="60">
        <f t="shared" si="65"/>
        <v>0</v>
      </c>
      <c r="AD219" s="60">
        <f t="shared" si="65"/>
        <v>2</v>
      </c>
      <c r="AG219" s="60">
        <f t="shared" si="61"/>
        <v>0</v>
      </c>
      <c r="AH219" s="60">
        <f t="shared" si="66"/>
        <v>0</v>
      </c>
      <c r="AI219" s="60">
        <f t="shared" si="66"/>
        <v>0</v>
      </c>
      <c r="AJ219" s="60">
        <f t="shared" si="66"/>
        <v>0</v>
      </c>
      <c r="AK219" s="60">
        <f t="shared" si="66"/>
        <v>0</v>
      </c>
      <c r="AL219" s="60">
        <f t="shared" si="66"/>
        <v>0</v>
      </c>
      <c r="AM219" s="60">
        <f t="shared" si="66"/>
        <v>0</v>
      </c>
      <c r="AN219" s="60">
        <f t="shared" si="66"/>
        <v>0</v>
      </c>
      <c r="AO219" s="60">
        <f t="shared" si="66"/>
        <v>0</v>
      </c>
      <c r="AP219" s="60">
        <f t="shared" si="66"/>
        <v>0</v>
      </c>
      <c r="AQ219" s="60">
        <f t="shared" si="66"/>
        <v>0</v>
      </c>
      <c r="AR219" s="60">
        <f t="shared" si="66"/>
        <v>0</v>
      </c>
      <c r="AU219" s="60">
        <f t="shared" si="62"/>
        <v>0</v>
      </c>
      <c r="AV219" s="60">
        <f t="shared" si="67"/>
        <v>0</v>
      </c>
      <c r="AW219" s="60">
        <f t="shared" si="67"/>
        <v>0</v>
      </c>
      <c r="AX219" s="60">
        <f t="shared" si="67"/>
        <v>0</v>
      </c>
      <c r="AY219" s="60">
        <f t="shared" si="67"/>
        <v>0</v>
      </c>
      <c r="AZ219" s="60">
        <f t="shared" si="67"/>
        <v>0</v>
      </c>
      <c r="BA219" s="60">
        <f t="shared" si="67"/>
        <v>0</v>
      </c>
      <c r="BB219" s="60">
        <f t="shared" si="67"/>
        <v>0</v>
      </c>
      <c r="BC219" s="60">
        <f t="shared" si="67"/>
        <v>0</v>
      </c>
      <c r="BD219" s="60">
        <f t="shared" si="67"/>
        <v>0</v>
      </c>
      <c r="BE219" s="60">
        <f t="shared" si="67"/>
        <v>0</v>
      </c>
      <c r="BF219" s="60">
        <f t="shared" si="67"/>
        <v>0</v>
      </c>
    </row>
    <row r="220" spans="2:58" x14ac:dyDescent="0.25">
      <c r="B220" s="18">
        <f t="shared" si="64"/>
        <v>216</v>
      </c>
      <c r="C220" s="13" t="str">
        <f t="shared" si="63"/>
        <v>241216_Rev_MC_216</v>
      </c>
      <c r="D220" s="68">
        <v>45642</v>
      </c>
      <c r="E220" s="69">
        <v>45641</v>
      </c>
      <c r="F220" s="69" t="s">
        <v>120</v>
      </c>
      <c r="G220" s="69" t="str">
        <f>IF(ISBLANK(F220),"",VLOOKUP(F220,'Listes des Lots'!$B$4:$G$55,6,FALSE))</f>
        <v>Meublé</v>
      </c>
      <c r="H220" s="127" t="s">
        <v>333</v>
      </c>
      <c r="I220" s="127">
        <v>17000</v>
      </c>
      <c r="J220" s="69">
        <v>45641</v>
      </c>
      <c r="K220" s="69">
        <v>45642</v>
      </c>
      <c r="L220" s="71" t="s">
        <v>90</v>
      </c>
      <c r="M220" s="18" t="str">
        <f>IF(RevenueData[[#This Row],[Commentaires /Notes  ]]="","",RevenueData[[#This Row],[Commentaires /Notes  ]])</f>
        <v/>
      </c>
      <c r="N220" s="37"/>
      <c r="R220" s="60">
        <f>RevenueData[[#This Row],[Fin Période 
(jj/mm/aa) ]]-RevenueData[[#This Row],[Début Période
((jj/mm/aa) ]]+1</f>
        <v>2</v>
      </c>
      <c r="S220" s="60">
        <f t="shared" si="60"/>
        <v>0</v>
      </c>
      <c r="T220" s="60">
        <f t="shared" si="65"/>
        <v>0</v>
      </c>
      <c r="U220" s="60">
        <f t="shared" si="65"/>
        <v>0</v>
      </c>
      <c r="V220" s="60">
        <f t="shared" si="65"/>
        <v>0</v>
      </c>
      <c r="W220" s="60">
        <f t="shared" si="65"/>
        <v>0</v>
      </c>
      <c r="X220" s="60">
        <f t="shared" si="65"/>
        <v>0</v>
      </c>
      <c r="Y220" s="60">
        <f t="shared" si="65"/>
        <v>0</v>
      </c>
      <c r="Z220" s="60">
        <f t="shared" si="65"/>
        <v>0</v>
      </c>
      <c r="AA220" s="60">
        <f t="shared" si="65"/>
        <v>0</v>
      </c>
      <c r="AB220" s="60">
        <f t="shared" si="65"/>
        <v>0</v>
      </c>
      <c r="AC220" s="60">
        <f t="shared" si="65"/>
        <v>0</v>
      </c>
      <c r="AD220" s="60">
        <f t="shared" si="65"/>
        <v>2</v>
      </c>
      <c r="AG220" s="60">
        <f t="shared" si="61"/>
        <v>0</v>
      </c>
      <c r="AH220" s="60">
        <f t="shared" si="66"/>
        <v>0</v>
      </c>
      <c r="AI220" s="60">
        <f t="shared" si="66"/>
        <v>0</v>
      </c>
      <c r="AJ220" s="60">
        <f t="shared" si="66"/>
        <v>0</v>
      </c>
      <c r="AK220" s="60">
        <f t="shared" si="66"/>
        <v>0</v>
      </c>
      <c r="AL220" s="60">
        <f t="shared" si="66"/>
        <v>0</v>
      </c>
      <c r="AM220" s="60">
        <f t="shared" si="66"/>
        <v>0</v>
      </c>
      <c r="AN220" s="60">
        <f t="shared" si="66"/>
        <v>0</v>
      </c>
      <c r="AO220" s="60">
        <f t="shared" si="66"/>
        <v>0</v>
      </c>
      <c r="AP220" s="60">
        <f t="shared" si="66"/>
        <v>0</v>
      </c>
      <c r="AQ220" s="60">
        <f t="shared" si="66"/>
        <v>0</v>
      </c>
      <c r="AR220" s="60">
        <f t="shared" si="66"/>
        <v>0</v>
      </c>
      <c r="AU220" s="60">
        <f t="shared" si="62"/>
        <v>0</v>
      </c>
      <c r="AV220" s="60">
        <f t="shared" si="67"/>
        <v>0</v>
      </c>
      <c r="AW220" s="60">
        <f t="shared" si="67"/>
        <v>0</v>
      </c>
      <c r="AX220" s="60">
        <f t="shared" si="67"/>
        <v>0</v>
      </c>
      <c r="AY220" s="60">
        <f t="shared" si="67"/>
        <v>0</v>
      </c>
      <c r="AZ220" s="60">
        <f t="shared" si="67"/>
        <v>0</v>
      </c>
      <c r="BA220" s="60">
        <f t="shared" si="67"/>
        <v>0</v>
      </c>
      <c r="BB220" s="60">
        <f t="shared" si="67"/>
        <v>0</v>
      </c>
      <c r="BC220" s="60">
        <f t="shared" si="67"/>
        <v>0</v>
      </c>
      <c r="BD220" s="60">
        <f t="shared" si="67"/>
        <v>0</v>
      </c>
      <c r="BE220" s="60">
        <f t="shared" si="67"/>
        <v>0</v>
      </c>
      <c r="BF220" s="60">
        <f t="shared" si="67"/>
        <v>0</v>
      </c>
    </row>
    <row r="221" spans="2:58" ht="30" x14ac:dyDescent="0.25">
      <c r="B221" s="18">
        <f t="shared" si="64"/>
        <v>217</v>
      </c>
      <c r="C221" s="13" t="str">
        <f t="shared" si="63"/>
        <v>241216_Rev_MC_217</v>
      </c>
      <c r="D221" s="68">
        <v>45642</v>
      </c>
      <c r="E221" s="69">
        <v>45642</v>
      </c>
      <c r="F221" s="69" t="s">
        <v>130</v>
      </c>
      <c r="G221" s="69" t="str">
        <f>IF(ISBLANK(F221),"",VLOOKUP(F221,'Listes des Lots'!$B$4:$G$55,6,FALSE))</f>
        <v>Location</v>
      </c>
      <c r="H221" s="127" t="s">
        <v>333</v>
      </c>
      <c r="I221" s="127">
        <v>800000</v>
      </c>
      <c r="J221" s="69">
        <v>45536</v>
      </c>
      <c r="K221" s="69">
        <v>45657</v>
      </c>
      <c r="L221" s="71" t="s">
        <v>90</v>
      </c>
      <c r="M221" s="18" t="str">
        <f>IF(RevenueData[[#This Row],[Commentaires /Notes  ]]="","",RevenueData[[#This Row],[Commentaires /Notes  ]])</f>
        <v>Règlement impayés mois de septembre, octobre, novembre et décembre 2024</v>
      </c>
      <c r="N221" s="37" t="s">
        <v>234</v>
      </c>
      <c r="R221" s="60">
        <f>RevenueData[[#This Row],[Fin Période 
(jj/mm/aa) ]]-RevenueData[[#This Row],[Début Période
((jj/mm/aa) ]]+1</f>
        <v>122</v>
      </c>
      <c r="S221" s="60">
        <f t="shared" si="60"/>
        <v>0</v>
      </c>
      <c r="T221" s="60">
        <f t="shared" si="65"/>
        <v>0</v>
      </c>
      <c r="U221" s="60">
        <f t="shared" si="65"/>
        <v>0</v>
      </c>
      <c r="V221" s="60">
        <f t="shared" si="65"/>
        <v>0</v>
      </c>
      <c r="W221" s="60">
        <f t="shared" si="65"/>
        <v>0</v>
      </c>
      <c r="X221" s="60">
        <f t="shared" si="65"/>
        <v>0</v>
      </c>
      <c r="Y221" s="60">
        <f t="shared" si="65"/>
        <v>0</v>
      </c>
      <c r="Z221" s="60">
        <f t="shared" si="65"/>
        <v>0</v>
      </c>
      <c r="AA221" s="60">
        <f t="shared" si="65"/>
        <v>30</v>
      </c>
      <c r="AB221" s="60">
        <f t="shared" si="65"/>
        <v>31</v>
      </c>
      <c r="AC221" s="60">
        <f t="shared" si="65"/>
        <v>30</v>
      </c>
      <c r="AD221" s="60">
        <f t="shared" si="65"/>
        <v>31</v>
      </c>
      <c r="AG221" s="60">
        <f t="shared" si="61"/>
        <v>0</v>
      </c>
      <c r="AH221" s="60">
        <f t="shared" si="66"/>
        <v>0</v>
      </c>
      <c r="AI221" s="60">
        <f t="shared" si="66"/>
        <v>0</v>
      </c>
      <c r="AJ221" s="60">
        <f t="shared" si="66"/>
        <v>0</v>
      </c>
      <c r="AK221" s="60">
        <f t="shared" si="66"/>
        <v>0</v>
      </c>
      <c r="AL221" s="60">
        <f t="shared" si="66"/>
        <v>0</v>
      </c>
      <c r="AM221" s="60">
        <f t="shared" si="66"/>
        <v>0</v>
      </c>
      <c r="AN221" s="60">
        <f t="shared" si="66"/>
        <v>0</v>
      </c>
      <c r="AO221" s="60">
        <f t="shared" si="66"/>
        <v>0</v>
      </c>
      <c r="AP221" s="60">
        <f t="shared" si="66"/>
        <v>0</v>
      </c>
      <c r="AQ221" s="60">
        <f t="shared" si="66"/>
        <v>0</v>
      </c>
      <c r="AR221" s="60">
        <f t="shared" si="66"/>
        <v>0</v>
      </c>
      <c r="AU221" s="60">
        <f t="shared" si="62"/>
        <v>0</v>
      </c>
      <c r="AV221" s="60">
        <f t="shared" si="67"/>
        <v>0</v>
      </c>
      <c r="AW221" s="60">
        <f t="shared" si="67"/>
        <v>0</v>
      </c>
      <c r="AX221" s="60">
        <f t="shared" si="67"/>
        <v>0</v>
      </c>
      <c r="AY221" s="60">
        <f t="shared" si="67"/>
        <v>0</v>
      </c>
      <c r="AZ221" s="60">
        <f t="shared" si="67"/>
        <v>0</v>
      </c>
      <c r="BA221" s="60">
        <f t="shared" si="67"/>
        <v>0</v>
      </c>
      <c r="BB221" s="60">
        <f t="shared" si="67"/>
        <v>0</v>
      </c>
      <c r="BC221" s="60">
        <f t="shared" si="67"/>
        <v>0</v>
      </c>
      <c r="BD221" s="60">
        <f t="shared" si="67"/>
        <v>0</v>
      </c>
      <c r="BE221" s="60">
        <f t="shared" si="67"/>
        <v>0</v>
      </c>
      <c r="BF221" s="60">
        <f t="shared" si="67"/>
        <v>0</v>
      </c>
    </row>
    <row r="222" spans="2:58" x14ac:dyDescent="0.25">
      <c r="B222" s="18">
        <f t="shared" si="64"/>
        <v>218</v>
      </c>
      <c r="C222" s="13" t="str">
        <f t="shared" si="63"/>
        <v>241219_Rev_MC_218</v>
      </c>
      <c r="D222" s="68">
        <v>45645</v>
      </c>
      <c r="E222" s="69">
        <v>45644</v>
      </c>
      <c r="F222" s="69" t="s">
        <v>125</v>
      </c>
      <c r="G222" s="69" t="str">
        <f>IF(ISBLANK(F222),"",VLOOKUP(F222,'Listes des Lots'!$B$4:$G$55,6,FALSE))</f>
        <v>Meublé</v>
      </c>
      <c r="H222" s="127" t="s">
        <v>333</v>
      </c>
      <c r="I222" s="127">
        <v>17000</v>
      </c>
      <c r="J222" s="69">
        <v>45644</v>
      </c>
      <c r="K222" s="69">
        <v>45645</v>
      </c>
      <c r="L222" s="71" t="s">
        <v>90</v>
      </c>
      <c r="M222" s="18" t="str">
        <f>IF(RevenueData[[#This Row],[Commentaires /Notes  ]]="","",RevenueData[[#This Row],[Commentaires /Notes  ]])</f>
        <v/>
      </c>
      <c r="N222" s="37"/>
      <c r="R222" s="60">
        <f>RevenueData[[#This Row],[Fin Période 
(jj/mm/aa) ]]-RevenueData[[#This Row],[Début Période
((jj/mm/aa) ]]+1</f>
        <v>2</v>
      </c>
      <c r="S222" s="60">
        <f t="shared" si="60"/>
        <v>0</v>
      </c>
      <c r="T222" s="60">
        <f t="shared" si="65"/>
        <v>0</v>
      </c>
      <c r="U222" s="60">
        <f t="shared" si="65"/>
        <v>0</v>
      </c>
      <c r="V222" s="60">
        <f t="shared" si="65"/>
        <v>0</v>
      </c>
      <c r="W222" s="60">
        <f t="shared" si="65"/>
        <v>0</v>
      </c>
      <c r="X222" s="60">
        <f t="shared" si="65"/>
        <v>0</v>
      </c>
      <c r="Y222" s="60">
        <f t="shared" si="65"/>
        <v>0</v>
      </c>
      <c r="Z222" s="60">
        <f t="shared" si="65"/>
        <v>0</v>
      </c>
      <c r="AA222" s="60">
        <f t="shared" si="65"/>
        <v>0</v>
      </c>
      <c r="AB222" s="60">
        <f t="shared" si="65"/>
        <v>0</v>
      </c>
      <c r="AC222" s="60">
        <f t="shared" si="65"/>
        <v>0</v>
      </c>
      <c r="AD222" s="60">
        <f t="shared" si="65"/>
        <v>2</v>
      </c>
      <c r="AG222" s="60">
        <f t="shared" si="61"/>
        <v>0</v>
      </c>
      <c r="AH222" s="60">
        <f t="shared" si="66"/>
        <v>0</v>
      </c>
      <c r="AI222" s="60">
        <f t="shared" si="66"/>
        <v>0</v>
      </c>
      <c r="AJ222" s="60">
        <f t="shared" si="66"/>
        <v>0</v>
      </c>
      <c r="AK222" s="60">
        <f t="shared" si="66"/>
        <v>0</v>
      </c>
      <c r="AL222" s="60">
        <f t="shared" si="66"/>
        <v>0</v>
      </c>
      <c r="AM222" s="60">
        <f t="shared" si="66"/>
        <v>0</v>
      </c>
      <c r="AN222" s="60">
        <f t="shared" si="66"/>
        <v>0</v>
      </c>
      <c r="AO222" s="60">
        <f t="shared" si="66"/>
        <v>0</v>
      </c>
      <c r="AP222" s="60">
        <f t="shared" si="66"/>
        <v>0</v>
      </c>
      <c r="AQ222" s="60">
        <f t="shared" si="66"/>
        <v>0</v>
      </c>
      <c r="AR222" s="60">
        <f t="shared" si="66"/>
        <v>0</v>
      </c>
      <c r="AU222" s="60">
        <f t="shared" si="62"/>
        <v>0</v>
      </c>
      <c r="AV222" s="60">
        <f t="shared" si="67"/>
        <v>0</v>
      </c>
      <c r="AW222" s="60">
        <f t="shared" si="67"/>
        <v>0</v>
      </c>
      <c r="AX222" s="60">
        <f t="shared" si="67"/>
        <v>0</v>
      </c>
      <c r="AY222" s="60">
        <f t="shared" si="67"/>
        <v>0</v>
      </c>
      <c r="AZ222" s="60">
        <f t="shared" si="67"/>
        <v>0</v>
      </c>
      <c r="BA222" s="60">
        <f t="shared" si="67"/>
        <v>0</v>
      </c>
      <c r="BB222" s="60">
        <f t="shared" si="67"/>
        <v>0</v>
      </c>
      <c r="BC222" s="60">
        <f t="shared" si="67"/>
        <v>0</v>
      </c>
      <c r="BD222" s="60">
        <f t="shared" si="67"/>
        <v>0</v>
      </c>
      <c r="BE222" s="60">
        <f t="shared" si="67"/>
        <v>0</v>
      </c>
      <c r="BF222" s="60">
        <f t="shared" si="67"/>
        <v>0</v>
      </c>
    </row>
    <row r="223" spans="2:58" x14ac:dyDescent="0.25">
      <c r="B223" s="18">
        <f t="shared" si="64"/>
        <v>219</v>
      </c>
      <c r="C223" s="13" t="str">
        <f t="shared" si="63"/>
        <v>241220_Rev_MC_219</v>
      </c>
      <c r="D223" s="68">
        <v>45646</v>
      </c>
      <c r="E223" s="69">
        <v>45646</v>
      </c>
      <c r="F223" s="69" t="s">
        <v>125</v>
      </c>
      <c r="G223" s="69" t="str">
        <f>IF(ISBLANK(F223),"",VLOOKUP(F223,'Listes des Lots'!$B$4:$G$55,6,FALSE))</f>
        <v>Meublé</v>
      </c>
      <c r="H223" s="127" t="s">
        <v>333</v>
      </c>
      <c r="I223" s="127">
        <v>17000</v>
      </c>
      <c r="J223" s="69">
        <v>45646</v>
      </c>
      <c r="K223" s="69">
        <v>45647</v>
      </c>
      <c r="L223" s="71" t="s">
        <v>90</v>
      </c>
      <c r="M223" s="18" t="str">
        <f>IF(RevenueData[[#This Row],[Commentaires /Notes  ]]="","",RevenueData[[#This Row],[Commentaires /Notes  ]])</f>
        <v/>
      </c>
      <c r="N223" s="37"/>
      <c r="R223" s="60">
        <f>RevenueData[[#This Row],[Fin Période 
(jj/mm/aa) ]]-RevenueData[[#This Row],[Début Période
((jj/mm/aa) ]]+1</f>
        <v>2</v>
      </c>
      <c r="S223" s="60">
        <f t="shared" si="60"/>
        <v>0</v>
      </c>
      <c r="T223" s="60">
        <f t="shared" si="65"/>
        <v>0</v>
      </c>
      <c r="U223" s="60">
        <f t="shared" si="65"/>
        <v>0</v>
      </c>
      <c r="V223" s="60">
        <f t="shared" si="65"/>
        <v>0</v>
      </c>
      <c r="W223" s="60">
        <f t="shared" si="65"/>
        <v>0</v>
      </c>
      <c r="X223" s="60">
        <f t="shared" si="65"/>
        <v>0</v>
      </c>
      <c r="Y223" s="60">
        <f t="shared" si="65"/>
        <v>0</v>
      </c>
      <c r="Z223" s="60">
        <f t="shared" si="65"/>
        <v>0</v>
      </c>
      <c r="AA223" s="60">
        <f t="shared" si="65"/>
        <v>0</v>
      </c>
      <c r="AB223" s="60">
        <f t="shared" si="65"/>
        <v>0</v>
      </c>
      <c r="AC223" s="60">
        <f t="shared" si="65"/>
        <v>0</v>
      </c>
      <c r="AD223" s="60">
        <f t="shared" si="65"/>
        <v>2</v>
      </c>
      <c r="AG223" s="60">
        <f t="shared" si="61"/>
        <v>0</v>
      </c>
      <c r="AH223" s="60">
        <f t="shared" si="66"/>
        <v>0</v>
      </c>
      <c r="AI223" s="60">
        <f t="shared" si="66"/>
        <v>0</v>
      </c>
      <c r="AJ223" s="60">
        <f t="shared" si="66"/>
        <v>0</v>
      </c>
      <c r="AK223" s="60">
        <f t="shared" si="66"/>
        <v>0</v>
      </c>
      <c r="AL223" s="60">
        <f t="shared" si="66"/>
        <v>0</v>
      </c>
      <c r="AM223" s="60">
        <f t="shared" si="66"/>
        <v>0</v>
      </c>
      <c r="AN223" s="60">
        <f t="shared" si="66"/>
        <v>0</v>
      </c>
      <c r="AO223" s="60">
        <f t="shared" si="66"/>
        <v>0</v>
      </c>
      <c r="AP223" s="60">
        <f t="shared" si="66"/>
        <v>0</v>
      </c>
      <c r="AQ223" s="60">
        <f t="shared" si="66"/>
        <v>0</v>
      </c>
      <c r="AR223" s="60">
        <f t="shared" si="66"/>
        <v>0</v>
      </c>
      <c r="AU223" s="60">
        <f t="shared" si="62"/>
        <v>0</v>
      </c>
      <c r="AV223" s="60">
        <f t="shared" si="67"/>
        <v>0</v>
      </c>
      <c r="AW223" s="60">
        <f t="shared" si="67"/>
        <v>0</v>
      </c>
      <c r="AX223" s="60">
        <f t="shared" si="67"/>
        <v>0</v>
      </c>
      <c r="AY223" s="60">
        <f t="shared" si="67"/>
        <v>0</v>
      </c>
      <c r="AZ223" s="60">
        <f t="shared" si="67"/>
        <v>0</v>
      </c>
      <c r="BA223" s="60">
        <f t="shared" si="67"/>
        <v>0</v>
      </c>
      <c r="BB223" s="60">
        <f t="shared" si="67"/>
        <v>0</v>
      </c>
      <c r="BC223" s="60">
        <f t="shared" si="67"/>
        <v>0</v>
      </c>
      <c r="BD223" s="60">
        <f t="shared" si="67"/>
        <v>0</v>
      </c>
      <c r="BE223" s="60">
        <f t="shared" si="67"/>
        <v>0</v>
      </c>
      <c r="BF223" s="60">
        <f t="shared" si="67"/>
        <v>0</v>
      </c>
    </row>
    <row r="224" spans="2:58" x14ac:dyDescent="0.25">
      <c r="B224" s="18">
        <f t="shared" si="64"/>
        <v>220</v>
      </c>
      <c r="C224" s="13" t="str">
        <f t="shared" si="63"/>
        <v>241220_Rev_MC_220</v>
      </c>
      <c r="D224" s="68">
        <v>45646</v>
      </c>
      <c r="E224" s="69">
        <v>45646</v>
      </c>
      <c r="F224" s="69" t="s">
        <v>121</v>
      </c>
      <c r="G224" s="69" t="str">
        <f>IF(ISBLANK(F224),"",VLOOKUP(F224,'Listes des Lots'!$B$4:$G$55,6,FALSE))</f>
        <v>Meublé</v>
      </c>
      <c r="H224" s="127" t="s">
        <v>333</v>
      </c>
      <c r="I224" s="127">
        <v>15000</v>
      </c>
      <c r="J224" s="69">
        <v>45646</v>
      </c>
      <c r="K224" s="69">
        <v>45646</v>
      </c>
      <c r="L224" s="71" t="s">
        <v>90</v>
      </c>
      <c r="M224" s="18" t="str">
        <f>IF(RevenueData[[#This Row],[Commentaires /Notes  ]]="","",RevenueData[[#This Row],[Commentaires /Notes  ]])</f>
        <v/>
      </c>
      <c r="N224" s="37"/>
      <c r="R224" s="60">
        <f>RevenueData[[#This Row],[Fin Période 
(jj/mm/aa) ]]-RevenueData[[#This Row],[Début Période
((jj/mm/aa) ]]+1</f>
        <v>1</v>
      </c>
      <c r="S224" s="60">
        <f t="shared" si="60"/>
        <v>0</v>
      </c>
      <c r="T224" s="60">
        <f t="shared" si="65"/>
        <v>0</v>
      </c>
      <c r="U224" s="60">
        <f t="shared" si="65"/>
        <v>0</v>
      </c>
      <c r="V224" s="60">
        <f t="shared" si="65"/>
        <v>0</v>
      </c>
      <c r="W224" s="60">
        <f t="shared" si="65"/>
        <v>0</v>
      </c>
      <c r="X224" s="60">
        <f t="shared" si="65"/>
        <v>0</v>
      </c>
      <c r="Y224" s="60">
        <f t="shared" ref="T224:AD247" si="68">_xlfn.LET(_xlpm.start_date, $J224,_xlpm.end_date, $K224,_xlpm.month_start, Y$4,_xlpm.month_end, EOMONTH(Y$4,0),_xlpm.overlap_start, MAX(_xlpm.start_date, _xlpm.month_start),_xlpm.overlap_end, MIN(_xlpm.end_date, _xlpm.month_end),_xlpm.days, MAX(0, _xlpm.overlap_end - _xlpm.overlap_start + 1),_xlpm.days)</f>
        <v>0</v>
      </c>
      <c r="Z224" s="60">
        <f t="shared" si="68"/>
        <v>0</v>
      </c>
      <c r="AA224" s="60">
        <f t="shared" si="68"/>
        <v>0</v>
      </c>
      <c r="AB224" s="60">
        <f t="shared" si="68"/>
        <v>0</v>
      </c>
      <c r="AC224" s="60">
        <f t="shared" si="68"/>
        <v>0</v>
      </c>
      <c r="AD224" s="60">
        <f t="shared" si="68"/>
        <v>1</v>
      </c>
      <c r="AG224" s="60">
        <f t="shared" si="61"/>
        <v>0</v>
      </c>
      <c r="AH224" s="60">
        <f t="shared" si="66"/>
        <v>0</v>
      </c>
      <c r="AI224" s="60">
        <f t="shared" si="66"/>
        <v>0</v>
      </c>
      <c r="AJ224" s="60">
        <f t="shared" si="66"/>
        <v>0</v>
      </c>
      <c r="AK224" s="60">
        <f t="shared" si="66"/>
        <v>0</v>
      </c>
      <c r="AL224" s="60">
        <f t="shared" si="66"/>
        <v>0</v>
      </c>
      <c r="AM224" s="60">
        <f t="shared" ref="AH224:AR247" si="69">_xlfn.LET(_xlpm.start_date, $J224,_xlpm.end_date, $K224,_xlpm.month_start, AM$4,_xlpm.month_end, EOMONTH(AM$4,0),_xlpm.overlap_start, MAX(_xlpm.start_date, _xlpm.month_start),_xlpm.overlap_end, MIN(_xlpm.end_date, _xlpm.month_end),_xlpm.days, MAX(0, _xlpm.overlap_end - _xlpm.overlap_start + 1),_xlpm.days)</f>
        <v>0</v>
      </c>
      <c r="AN224" s="60">
        <f t="shared" si="69"/>
        <v>0</v>
      </c>
      <c r="AO224" s="60">
        <f t="shared" si="69"/>
        <v>0</v>
      </c>
      <c r="AP224" s="60">
        <f t="shared" si="69"/>
        <v>0</v>
      </c>
      <c r="AQ224" s="60">
        <f t="shared" si="69"/>
        <v>0</v>
      </c>
      <c r="AR224" s="60">
        <f t="shared" si="69"/>
        <v>0</v>
      </c>
      <c r="AU224" s="60">
        <f t="shared" si="62"/>
        <v>0</v>
      </c>
      <c r="AV224" s="60">
        <f t="shared" si="67"/>
        <v>0</v>
      </c>
      <c r="AW224" s="60">
        <f t="shared" si="67"/>
        <v>0</v>
      </c>
      <c r="AX224" s="60">
        <f t="shared" si="67"/>
        <v>0</v>
      </c>
      <c r="AY224" s="60">
        <f t="shared" si="67"/>
        <v>0</v>
      </c>
      <c r="AZ224" s="60">
        <f t="shared" si="67"/>
        <v>0</v>
      </c>
      <c r="BA224" s="60">
        <f t="shared" ref="AV224:BF247" si="70">_xlfn.LET(_xlpm.start_date, $J224,_xlpm.end_date, $K224,_xlpm.month_start, BA$4,_xlpm.month_end, EOMONTH(BA$4,0),_xlpm.overlap_start, MAX(_xlpm.start_date, _xlpm.month_start),_xlpm.overlap_end, MIN(_xlpm.end_date, _xlpm.month_end),_xlpm.days, MAX(0, _xlpm.overlap_end - _xlpm.overlap_start + 1),_xlpm.days)</f>
        <v>0</v>
      </c>
      <c r="BB224" s="60">
        <f t="shared" si="70"/>
        <v>0</v>
      </c>
      <c r="BC224" s="60">
        <f t="shared" si="70"/>
        <v>0</v>
      </c>
      <c r="BD224" s="60">
        <f t="shared" si="70"/>
        <v>0</v>
      </c>
      <c r="BE224" s="60">
        <f t="shared" si="70"/>
        <v>0</v>
      </c>
      <c r="BF224" s="60">
        <f t="shared" si="70"/>
        <v>0</v>
      </c>
    </row>
    <row r="225" spans="2:58" x14ac:dyDescent="0.25">
      <c r="B225" s="18">
        <f t="shared" si="64"/>
        <v>221</v>
      </c>
      <c r="C225" s="13" t="str">
        <f t="shared" si="63"/>
        <v>241223_Rev_MC_221</v>
      </c>
      <c r="D225" s="68">
        <v>45649</v>
      </c>
      <c r="E225" s="69">
        <v>45647</v>
      </c>
      <c r="F225" s="69" t="s">
        <v>125</v>
      </c>
      <c r="G225" s="69" t="str">
        <f>IF(ISBLANK(F225),"",VLOOKUP(F225,'Listes des Lots'!$B$4:$G$55,6,FALSE))</f>
        <v>Meublé</v>
      </c>
      <c r="H225" s="127" t="s">
        <v>333</v>
      </c>
      <c r="I225" s="127">
        <v>17000</v>
      </c>
      <c r="J225" s="69">
        <v>45647</v>
      </c>
      <c r="K225" s="69">
        <v>45648</v>
      </c>
      <c r="L225" s="71" t="s">
        <v>90</v>
      </c>
      <c r="M225" s="18" t="str">
        <f>IF(RevenueData[[#This Row],[Commentaires /Notes  ]]="","",RevenueData[[#This Row],[Commentaires /Notes  ]])</f>
        <v/>
      </c>
      <c r="N225" s="37"/>
      <c r="R225" s="60">
        <f>RevenueData[[#This Row],[Fin Période 
(jj/mm/aa) ]]-RevenueData[[#This Row],[Début Période
((jj/mm/aa) ]]+1</f>
        <v>2</v>
      </c>
      <c r="S225" s="60">
        <f t="shared" si="60"/>
        <v>0</v>
      </c>
      <c r="T225" s="60">
        <f t="shared" si="68"/>
        <v>0</v>
      </c>
      <c r="U225" s="60">
        <f t="shared" si="68"/>
        <v>0</v>
      </c>
      <c r="V225" s="60">
        <f t="shared" si="68"/>
        <v>0</v>
      </c>
      <c r="W225" s="60">
        <f t="shared" si="68"/>
        <v>0</v>
      </c>
      <c r="X225" s="60">
        <f t="shared" si="68"/>
        <v>0</v>
      </c>
      <c r="Y225" s="60">
        <f t="shared" si="68"/>
        <v>0</v>
      </c>
      <c r="Z225" s="60">
        <f t="shared" si="68"/>
        <v>0</v>
      </c>
      <c r="AA225" s="60">
        <f t="shared" si="68"/>
        <v>0</v>
      </c>
      <c r="AB225" s="60">
        <f t="shared" si="68"/>
        <v>0</v>
      </c>
      <c r="AC225" s="60">
        <f t="shared" si="68"/>
        <v>0</v>
      </c>
      <c r="AD225" s="60">
        <f t="shared" si="68"/>
        <v>2</v>
      </c>
      <c r="AG225" s="60">
        <f t="shared" si="61"/>
        <v>0</v>
      </c>
      <c r="AH225" s="60">
        <f t="shared" si="69"/>
        <v>0</v>
      </c>
      <c r="AI225" s="60">
        <f t="shared" si="69"/>
        <v>0</v>
      </c>
      <c r="AJ225" s="60">
        <f t="shared" si="69"/>
        <v>0</v>
      </c>
      <c r="AK225" s="60">
        <f t="shared" si="69"/>
        <v>0</v>
      </c>
      <c r="AL225" s="60">
        <f t="shared" si="69"/>
        <v>0</v>
      </c>
      <c r="AM225" s="60">
        <f t="shared" si="69"/>
        <v>0</v>
      </c>
      <c r="AN225" s="60">
        <f t="shared" si="69"/>
        <v>0</v>
      </c>
      <c r="AO225" s="60">
        <f t="shared" si="69"/>
        <v>0</v>
      </c>
      <c r="AP225" s="60">
        <f t="shared" si="69"/>
        <v>0</v>
      </c>
      <c r="AQ225" s="60">
        <f t="shared" si="69"/>
        <v>0</v>
      </c>
      <c r="AR225" s="60">
        <f t="shared" si="69"/>
        <v>0</v>
      </c>
      <c r="AU225" s="60">
        <f t="shared" si="62"/>
        <v>0</v>
      </c>
      <c r="AV225" s="60">
        <f t="shared" si="70"/>
        <v>0</v>
      </c>
      <c r="AW225" s="60">
        <f t="shared" si="70"/>
        <v>0</v>
      </c>
      <c r="AX225" s="60">
        <f t="shared" si="70"/>
        <v>0</v>
      </c>
      <c r="AY225" s="60">
        <f t="shared" si="70"/>
        <v>0</v>
      </c>
      <c r="AZ225" s="60">
        <f t="shared" si="70"/>
        <v>0</v>
      </c>
      <c r="BA225" s="60">
        <f t="shared" si="70"/>
        <v>0</v>
      </c>
      <c r="BB225" s="60">
        <f t="shared" si="70"/>
        <v>0</v>
      </c>
      <c r="BC225" s="60">
        <f t="shared" si="70"/>
        <v>0</v>
      </c>
      <c r="BD225" s="60">
        <f t="shared" si="70"/>
        <v>0</v>
      </c>
      <c r="BE225" s="60">
        <f t="shared" si="70"/>
        <v>0</v>
      </c>
      <c r="BF225" s="60">
        <f t="shared" si="70"/>
        <v>0</v>
      </c>
    </row>
    <row r="226" spans="2:58" x14ac:dyDescent="0.25">
      <c r="B226" s="18">
        <f t="shared" si="64"/>
        <v>222</v>
      </c>
      <c r="C226" s="13" t="str">
        <f t="shared" si="63"/>
        <v>241223_Rev_MC_222</v>
      </c>
      <c r="D226" s="68">
        <v>45649</v>
      </c>
      <c r="E226" s="69">
        <v>45647</v>
      </c>
      <c r="F226" s="69" t="s">
        <v>126</v>
      </c>
      <c r="G226" s="69" t="str">
        <f>IF(ISBLANK(F226),"",VLOOKUP(F226,'Listes des Lots'!$B$4:$G$55,6,FALSE))</f>
        <v>Meublé</v>
      </c>
      <c r="H226" s="127" t="s">
        <v>333</v>
      </c>
      <c r="I226" s="127">
        <v>17000</v>
      </c>
      <c r="J226" s="69">
        <v>45647</v>
      </c>
      <c r="K226" s="69">
        <v>45648</v>
      </c>
      <c r="L226" s="71" t="s">
        <v>90</v>
      </c>
      <c r="M226" s="18" t="str">
        <f>IF(RevenueData[[#This Row],[Commentaires /Notes  ]]="","",RevenueData[[#This Row],[Commentaires /Notes  ]])</f>
        <v/>
      </c>
      <c r="N226" s="37"/>
      <c r="R226" s="60">
        <f>RevenueData[[#This Row],[Fin Période 
(jj/mm/aa) ]]-RevenueData[[#This Row],[Début Période
((jj/mm/aa) ]]+1</f>
        <v>2</v>
      </c>
      <c r="S226" s="60">
        <f t="shared" si="60"/>
        <v>0</v>
      </c>
      <c r="T226" s="60">
        <f t="shared" si="68"/>
        <v>0</v>
      </c>
      <c r="U226" s="60">
        <f t="shared" si="68"/>
        <v>0</v>
      </c>
      <c r="V226" s="60">
        <f t="shared" si="68"/>
        <v>0</v>
      </c>
      <c r="W226" s="60">
        <f t="shared" si="68"/>
        <v>0</v>
      </c>
      <c r="X226" s="60">
        <f t="shared" si="68"/>
        <v>0</v>
      </c>
      <c r="Y226" s="60">
        <f t="shared" si="68"/>
        <v>0</v>
      </c>
      <c r="Z226" s="60">
        <f t="shared" si="68"/>
        <v>0</v>
      </c>
      <c r="AA226" s="60">
        <f t="shared" si="68"/>
        <v>0</v>
      </c>
      <c r="AB226" s="60">
        <f t="shared" si="68"/>
        <v>0</v>
      </c>
      <c r="AC226" s="60">
        <f t="shared" si="68"/>
        <v>0</v>
      </c>
      <c r="AD226" s="60">
        <f t="shared" si="68"/>
        <v>2</v>
      </c>
      <c r="AG226" s="60">
        <f t="shared" si="61"/>
        <v>0</v>
      </c>
      <c r="AH226" s="60">
        <f t="shared" si="69"/>
        <v>0</v>
      </c>
      <c r="AI226" s="60">
        <f t="shared" si="69"/>
        <v>0</v>
      </c>
      <c r="AJ226" s="60">
        <f t="shared" si="69"/>
        <v>0</v>
      </c>
      <c r="AK226" s="60">
        <f t="shared" si="69"/>
        <v>0</v>
      </c>
      <c r="AL226" s="60">
        <f t="shared" si="69"/>
        <v>0</v>
      </c>
      <c r="AM226" s="60">
        <f t="shared" si="69"/>
        <v>0</v>
      </c>
      <c r="AN226" s="60">
        <f t="shared" si="69"/>
        <v>0</v>
      </c>
      <c r="AO226" s="60">
        <f t="shared" si="69"/>
        <v>0</v>
      </c>
      <c r="AP226" s="60">
        <f t="shared" si="69"/>
        <v>0</v>
      </c>
      <c r="AQ226" s="60">
        <f t="shared" si="69"/>
        <v>0</v>
      </c>
      <c r="AR226" s="60">
        <f t="shared" si="69"/>
        <v>0</v>
      </c>
      <c r="AU226" s="60">
        <f t="shared" si="62"/>
        <v>0</v>
      </c>
      <c r="AV226" s="60">
        <f t="shared" si="70"/>
        <v>0</v>
      </c>
      <c r="AW226" s="60">
        <f t="shared" si="70"/>
        <v>0</v>
      </c>
      <c r="AX226" s="60">
        <f t="shared" si="70"/>
        <v>0</v>
      </c>
      <c r="AY226" s="60">
        <f t="shared" si="70"/>
        <v>0</v>
      </c>
      <c r="AZ226" s="60">
        <f t="shared" si="70"/>
        <v>0</v>
      </c>
      <c r="BA226" s="60">
        <f t="shared" si="70"/>
        <v>0</v>
      </c>
      <c r="BB226" s="60">
        <f t="shared" si="70"/>
        <v>0</v>
      </c>
      <c r="BC226" s="60">
        <f t="shared" si="70"/>
        <v>0</v>
      </c>
      <c r="BD226" s="60">
        <f t="shared" si="70"/>
        <v>0</v>
      </c>
      <c r="BE226" s="60">
        <f t="shared" si="70"/>
        <v>0</v>
      </c>
      <c r="BF226" s="60">
        <f t="shared" si="70"/>
        <v>0</v>
      </c>
    </row>
    <row r="227" spans="2:58" x14ac:dyDescent="0.25">
      <c r="B227" s="18">
        <f t="shared" si="64"/>
        <v>223</v>
      </c>
      <c r="C227" s="13" t="str">
        <f t="shared" si="63"/>
        <v>241226_Rev_MC_223</v>
      </c>
      <c r="D227" s="68">
        <v>45652</v>
      </c>
      <c r="E227" s="69">
        <v>45649</v>
      </c>
      <c r="F227" s="69" t="s">
        <v>125</v>
      </c>
      <c r="G227" s="69" t="str">
        <f>IF(ISBLANK(F227),"",VLOOKUP(F227,'Listes des Lots'!$B$4:$G$55,6,FALSE))</f>
        <v>Meublé</v>
      </c>
      <c r="H227" s="127" t="s">
        <v>333</v>
      </c>
      <c r="I227" s="127">
        <v>17000</v>
      </c>
      <c r="J227" s="69">
        <v>45649</v>
      </c>
      <c r="K227" s="69">
        <v>45650</v>
      </c>
      <c r="L227" s="71" t="s">
        <v>90</v>
      </c>
      <c r="M227" s="18" t="str">
        <f>IF(RevenueData[[#This Row],[Commentaires /Notes  ]]="","",RevenueData[[#This Row],[Commentaires /Notes  ]])</f>
        <v/>
      </c>
      <c r="N227" s="37"/>
      <c r="R227" s="60">
        <f>RevenueData[[#This Row],[Fin Période 
(jj/mm/aa) ]]-RevenueData[[#This Row],[Début Période
((jj/mm/aa) ]]+1</f>
        <v>2</v>
      </c>
      <c r="S227" s="60">
        <f t="shared" si="60"/>
        <v>0</v>
      </c>
      <c r="T227" s="60">
        <f t="shared" si="68"/>
        <v>0</v>
      </c>
      <c r="U227" s="60">
        <f t="shared" si="68"/>
        <v>0</v>
      </c>
      <c r="V227" s="60">
        <f t="shared" si="68"/>
        <v>0</v>
      </c>
      <c r="W227" s="60">
        <f t="shared" si="68"/>
        <v>0</v>
      </c>
      <c r="X227" s="60">
        <f t="shared" si="68"/>
        <v>0</v>
      </c>
      <c r="Y227" s="60">
        <f t="shared" si="68"/>
        <v>0</v>
      </c>
      <c r="Z227" s="60">
        <f t="shared" si="68"/>
        <v>0</v>
      </c>
      <c r="AA227" s="60">
        <f t="shared" si="68"/>
        <v>0</v>
      </c>
      <c r="AB227" s="60">
        <f t="shared" si="68"/>
        <v>0</v>
      </c>
      <c r="AC227" s="60">
        <f t="shared" si="68"/>
        <v>0</v>
      </c>
      <c r="AD227" s="60">
        <f t="shared" si="68"/>
        <v>2</v>
      </c>
      <c r="AG227" s="60">
        <f t="shared" si="61"/>
        <v>0</v>
      </c>
      <c r="AH227" s="60">
        <f t="shared" si="69"/>
        <v>0</v>
      </c>
      <c r="AI227" s="60">
        <f t="shared" si="69"/>
        <v>0</v>
      </c>
      <c r="AJ227" s="60">
        <f t="shared" si="69"/>
        <v>0</v>
      </c>
      <c r="AK227" s="60">
        <f t="shared" si="69"/>
        <v>0</v>
      </c>
      <c r="AL227" s="60">
        <f t="shared" si="69"/>
        <v>0</v>
      </c>
      <c r="AM227" s="60">
        <f t="shared" si="69"/>
        <v>0</v>
      </c>
      <c r="AN227" s="60">
        <f t="shared" si="69"/>
        <v>0</v>
      </c>
      <c r="AO227" s="60">
        <f t="shared" si="69"/>
        <v>0</v>
      </c>
      <c r="AP227" s="60">
        <f t="shared" si="69"/>
        <v>0</v>
      </c>
      <c r="AQ227" s="60">
        <f t="shared" si="69"/>
        <v>0</v>
      </c>
      <c r="AR227" s="60">
        <f t="shared" si="69"/>
        <v>0</v>
      </c>
      <c r="AU227" s="60">
        <f t="shared" si="62"/>
        <v>0</v>
      </c>
      <c r="AV227" s="60">
        <f t="shared" si="70"/>
        <v>0</v>
      </c>
      <c r="AW227" s="60">
        <f t="shared" si="70"/>
        <v>0</v>
      </c>
      <c r="AX227" s="60">
        <f t="shared" si="70"/>
        <v>0</v>
      </c>
      <c r="AY227" s="60">
        <f t="shared" si="70"/>
        <v>0</v>
      </c>
      <c r="AZ227" s="60">
        <f t="shared" si="70"/>
        <v>0</v>
      </c>
      <c r="BA227" s="60">
        <f t="shared" si="70"/>
        <v>0</v>
      </c>
      <c r="BB227" s="60">
        <f t="shared" si="70"/>
        <v>0</v>
      </c>
      <c r="BC227" s="60">
        <f t="shared" si="70"/>
        <v>0</v>
      </c>
      <c r="BD227" s="60">
        <f t="shared" si="70"/>
        <v>0</v>
      </c>
      <c r="BE227" s="60">
        <f t="shared" si="70"/>
        <v>0</v>
      </c>
      <c r="BF227" s="60">
        <f t="shared" si="70"/>
        <v>0</v>
      </c>
    </row>
    <row r="228" spans="2:58" x14ac:dyDescent="0.25">
      <c r="B228" s="18">
        <f t="shared" si="64"/>
        <v>224</v>
      </c>
      <c r="C228" s="13" t="str">
        <f t="shared" si="63"/>
        <v>241226_Rev_MC_224</v>
      </c>
      <c r="D228" s="68">
        <v>45652</v>
      </c>
      <c r="E228" s="69">
        <v>45650</v>
      </c>
      <c r="F228" s="69" t="s">
        <v>120</v>
      </c>
      <c r="G228" s="69" t="str">
        <f>IF(ISBLANK(F228),"",VLOOKUP(F228,'Listes des Lots'!$B$4:$G$55,6,FALSE))</f>
        <v>Meublé</v>
      </c>
      <c r="H228" s="127" t="s">
        <v>333</v>
      </c>
      <c r="I228" s="127">
        <v>17000</v>
      </c>
      <c r="J228" s="69">
        <v>45649</v>
      </c>
      <c r="K228" s="69">
        <v>45650</v>
      </c>
      <c r="L228" s="71" t="s">
        <v>90</v>
      </c>
      <c r="M228" s="18" t="str">
        <f>IF(RevenueData[[#This Row],[Commentaires /Notes  ]]="","",RevenueData[[#This Row],[Commentaires /Notes  ]])</f>
        <v/>
      </c>
      <c r="N228" s="37"/>
      <c r="R228" s="60">
        <f>RevenueData[[#This Row],[Fin Période 
(jj/mm/aa) ]]-RevenueData[[#This Row],[Début Période
((jj/mm/aa) ]]+1</f>
        <v>2</v>
      </c>
      <c r="S228" s="60">
        <f t="shared" si="60"/>
        <v>0</v>
      </c>
      <c r="T228" s="60">
        <f t="shared" si="68"/>
        <v>0</v>
      </c>
      <c r="U228" s="60">
        <f t="shared" si="68"/>
        <v>0</v>
      </c>
      <c r="V228" s="60">
        <f t="shared" si="68"/>
        <v>0</v>
      </c>
      <c r="W228" s="60">
        <f t="shared" si="68"/>
        <v>0</v>
      </c>
      <c r="X228" s="60">
        <f t="shared" si="68"/>
        <v>0</v>
      </c>
      <c r="Y228" s="60">
        <f t="shared" si="68"/>
        <v>0</v>
      </c>
      <c r="Z228" s="60">
        <f t="shared" si="68"/>
        <v>0</v>
      </c>
      <c r="AA228" s="60">
        <f t="shared" si="68"/>
        <v>0</v>
      </c>
      <c r="AB228" s="60">
        <f t="shared" si="68"/>
        <v>0</v>
      </c>
      <c r="AC228" s="60">
        <f t="shared" si="68"/>
        <v>0</v>
      </c>
      <c r="AD228" s="60">
        <f t="shared" si="68"/>
        <v>2</v>
      </c>
      <c r="AG228" s="60">
        <f t="shared" si="61"/>
        <v>0</v>
      </c>
      <c r="AH228" s="60">
        <f t="shared" si="69"/>
        <v>0</v>
      </c>
      <c r="AI228" s="60">
        <f t="shared" si="69"/>
        <v>0</v>
      </c>
      <c r="AJ228" s="60">
        <f t="shared" si="69"/>
        <v>0</v>
      </c>
      <c r="AK228" s="60">
        <f t="shared" si="69"/>
        <v>0</v>
      </c>
      <c r="AL228" s="60">
        <f t="shared" si="69"/>
        <v>0</v>
      </c>
      <c r="AM228" s="60">
        <f t="shared" si="69"/>
        <v>0</v>
      </c>
      <c r="AN228" s="60">
        <f t="shared" si="69"/>
        <v>0</v>
      </c>
      <c r="AO228" s="60">
        <f t="shared" si="69"/>
        <v>0</v>
      </c>
      <c r="AP228" s="60">
        <f t="shared" si="69"/>
        <v>0</v>
      </c>
      <c r="AQ228" s="60">
        <f t="shared" si="69"/>
        <v>0</v>
      </c>
      <c r="AR228" s="60">
        <f t="shared" si="69"/>
        <v>0</v>
      </c>
      <c r="AU228" s="60">
        <f t="shared" si="62"/>
        <v>0</v>
      </c>
      <c r="AV228" s="60">
        <f t="shared" si="70"/>
        <v>0</v>
      </c>
      <c r="AW228" s="60">
        <f t="shared" si="70"/>
        <v>0</v>
      </c>
      <c r="AX228" s="60">
        <f t="shared" si="70"/>
        <v>0</v>
      </c>
      <c r="AY228" s="60">
        <f t="shared" si="70"/>
        <v>0</v>
      </c>
      <c r="AZ228" s="60">
        <f t="shared" si="70"/>
        <v>0</v>
      </c>
      <c r="BA228" s="60">
        <f t="shared" si="70"/>
        <v>0</v>
      </c>
      <c r="BB228" s="60">
        <f t="shared" si="70"/>
        <v>0</v>
      </c>
      <c r="BC228" s="60">
        <f t="shared" si="70"/>
        <v>0</v>
      </c>
      <c r="BD228" s="60">
        <f t="shared" si="70"/>
        <v>0</v>
      </c>
      <c r="BE228" s="60">
        <f t="shared" si="70"/>
        <v>0</v>
      </c>
      <c r="BF228" s="60">
        <f t="shared" si="70"/>
        <v>0</v>
      </c>
    </row>
    <row r="229" spans="2:58" x14ac:dyDescent="0.25">
      <c r="B229" s="18">
        <f t="shared" si="64"/>
        <v>225</v>
      </c>
      <c r="C229" s="13" t="str">
        <f t="shared" si="63"/>
        <v>241226_Rev_MC_225</v>
      </c>
      <c r="D229" s="68">
        <v>45652</v>
      </c>
      <c r="E229" s="69">
        <v>45650</v>
      </c>
      <c r="F229" s="69" t="s">
        <v>120</v>
      </c>
      <c r="G229" s="69" t="str">
        <f>IF(ISBLANK(F229),"",VLOOKUP(F229,'Listes des Lots'!$B$4:$G$55,6,FALSE))</f>
        <v>Meublé</v>
      </c>
      <c r="H229" s="127" t="s">
        <v>333</v>
      </c>
      <c r="I229" s="127">
        <v>51000</v>
      </c>
      <c r="J229" s="69">
        <v>45650</v>
      </c>
      <c r="K229" s="69">
        <v>45653</v>
      </c>
      <c r="L229" s="71" t="s">
        <v>90</v>
      </c>
      <c r="M229" s="18" t="str">
        <f>IF(RevenueData[[#This Row],[Commentaires /Notes  ]]="","",RevenueData[[#This Row],[Commentaires /Notes  ]])</f>
        <v/>
      </c>
      <c r="N229" s="37"/>
      <c r="R229" s="60">
        <f>RevenueData[[#This Row],[Fin Période 
(jj/mm/aa) ]]-RevenueData[[#This Row],[Début Période
((jj/mm/aa) ]]+1</f>
        <v>4</v>
      </c>
      <c r="S229" s="60">
        <f t="shared" si="60"/>
        <v>0</v>
      </c>
      <c r="T229" s="60">
        <f t="shared" si="68"/>
        <v>0</v>
      </c>
      <c r="U229" s="60">
        <f t="shared" si="68"/>
        <v>0</v>
      </c>
      <c r="V229" s="60">
        <f t="shared" si="68"/>
        <v>0</v>
      </c>
      <c r="W229" s="60">
        <f t="shared" si="68"/>
        <v>0</v>
      </c>
      <c r="X229" s="60">
        <f t="shared" si="68"/>
        <v>0</v>
      </c>
      <c r="Y229" s="60">
        <f t="shared" si="68"/>
        <v>0</v>
      </c>
      <c r="Z229" s="60">
        <f t="shared" si="68"/>
        <v>0</v>
      </c>
      <c r="AA229" s="60">
        <f t="shared" si="68"/>
        <v>0</v>
      </c>
      <c r="AB229" s="60">
        <f t="shared" si="68"/>
        <v>0</v>
      </c>
      <c r="AC229" s="60">
        <f t="shared" si="68"/>
        <v>0</v>
      </c>
      <c r="AD229" s="60">
        <f t="shared" si="68"/>
        <v>4</v>
      </c>
      <c r="AG229" s="60">
        <f t="shared" si="61"/>
        <v>0</v>
      </c>
      <c r="AH229" s="60">
        <f t="shared" si="69"/>
        <v>0</v>
      </c>
      <c r="AI229" s="60">
        <f t="shared" si="69"/>
        <v>0</v>
      </c>
      <c r="AJ229" s="60">
        <f t="shared" si="69"/>
        <v>0</v>
      </c>
      <c r="AK229" s="60">
        <f t="shared" si="69"/>
        <v>0</v>
      </c>
      <c r="AL229" s="60">
        <f t="shared" si="69"/>
        <v>0</v>
      </c>
      <c r="AM229" s="60">
        <f t="shared" si="69"/>
        <v>0</v>
      </c>
      <c r="AN229" s="60">
        <f t="shared" si="69"/>
        <v>0</v>
      </c>
      <c r="AO229" s="60">
        <f t="shared" si="69"/>
        <v>0</v>
      </c>
      <c r="AP229" s="60">
        <f t="shared" si="69"/>
        <v>0</v>
      </c>
      <c r="AQ229" s="60">
        <f t="shared" si="69"/>
        <v>0</v>
      </c>
      <c r="AR229" s="60">
        <f t="shared" si="69"/>
        <v>0</v>
      </c>
      <c r="AU229" s="60">
        <f t="shared" si="62"/>
        <v>0</v>
      </c>
      <c r="AV229" s="60">
        <f t="shared" si="70"/>
        <v>0</v>
      </c>
      <c r="AW229" s="60">
        <f t="shared" si="70"/>
        <v>0</v>
      </c>
      <c r="AX229" s="60">
        <f t="shared" si="70"/>
        <v>0</v>
      </c>
      <c r="AY229" s="60">
        <f t="shared" si="70"/>
        <v>0</v>
      </c>
      <c r="AZ229" s="60">
        <f t="shared" si="70"/>
        <v>0</v>
      </c>
      <c r="BA229" s="60">
        <f t="shared" si="70"/>
        <v>0</v>
      </c>
      <c r="BB229" s="60">
        <f t="shared" si="70"/>
        <v>0</v>
      </c>
      <c r="BC229" s="60">
        <f t="shared" si="70"/>
        <v>0</v>
      </c>
      <c r="BD229" s="60">
        <f t="shared" si="70"/>
        <v>0</v>
      </c>
      <c r="BE229" s="60">
        <f t="shared" si="70"/>
        <v>0</v>
      </c>
      <c r="BF229" s="60">
        <f t="shared" si="70"/>
        <v>0</v>
      </c>
    </row>
    <row r="230" spans="2:58" x14ac:dyDescent="0.25">
      <c r="B230" s="18">
        <f t="shared" si="64"/>
        <v>226</v>
      </c>
      <c r="C230" s="13" t="str">
        <f t="shared" si="63"/>
        <v>241226_Rev_MC_226</v>
      </c>
      <c r="D230" s="68">
        <v>45652</v>
      </c>
      <c r="E230" s="69">
        <v>45650</v>
      </c>
      <c r="F230" s="69" t="s">
        <v>126</v>
      </c>
      <c r="G230" s="69" t="str">
        <f>IF(ISBLANK(F230),"",VLOOKUP(F230,'Listes des Lots'!$B$4:$G$55,6,FALSE))</f>
        <v>Meublé</v>
      </c>
      <c r="H230" s="127" t="s">
        <v>333</v>
      </c>
      <c r="I230" s="127">
        <v>17000</v>
      </c>
      <c r="J230" s="69">
        <v>45650</v>
      </c>
      <c r="K230" s="69">
        <v>45651</v>
      </c>
      <c r="L230" s="71" t="s">
        <v>90</v>
      </c>
      <c r="M230" s="18" t="str">
        <f>IF(RevenueData[[#This Row],[Commentaires /Notes  ]]="","",RevenueData[[#This Row],[Commentaires /Notes  ]])</f>
        <v/>
      </c>
      <c r="N230" s="37"/>
      <c r="R230" s="60">
        <f>RevenueData[[#This Row],[Fin Période 
(jj/mm/aa) ]]-RevenueData[[#This Row],[Début Période
((jj/mm/aa) ]]+1</f>
        <v>2</v>
      </c>
      <c r="S230" s="60">
        <f t="shared" si="60"/>
        <v>0</v>
      </c>
      <c r="T230" s="60">
        <f t="shared" si="68"/>
        <v>0</v>
      </c>
      <c r="U230" s="60">
        <f t="shared" si="68"/>
        <v>0</v>
      </c>
      <c r="V230" s="60">
        <f t="shared" si="68"/>
        <v>0</v>
      </c>
      <c r="W230" s="60">
        <f t="shared" si="68"/>
        <v>0</v>
      </c>
      <c r="X230" s="60">
        <f t="shared" si="68"/>
        <v>0</v>
      </c>
      <c r="Y230" s="60">
        <f t="shared" si="68"/>
        <v>0</v>
      </c>
      <c r="Z230" s="60">
        <f t="shared" si="68"/>
        <v>0</v>
      </c>
      <c r="AA230" s="60">
        <f t="shared" si="68"/>
        <v>0</v>
      </c>
      <c r="AB230" s="60">
        <f t="shared" si="68"/>
        <v>0</v>
      </c>
      <c r="AC230" s="60">
        <f t="shared" si="68"/>
        <v>0</v>
      </c>
      <c r="AD230" s="60">
        <f t="shared" si="68"/>
        <v>2</v>
      </c>
      <c r="AG230" s="60">
        <f t="shared" si="61"/>
        <v>0</v>
      </c>
      <c r="AH230" s="60">
        <f t="shared" si="69"/>
        <v>0</v>
      </c>
      <c r="AI230" s="60">
        <f t="shared" si="69"/>
        <v>0</v>
      </c>
      <c r="AJ230" s="60">
        <f t="shared" si="69"/>
        <v>0</v>
      </c>
      <c r="AK230" s="60">
        <f t="shared" si="69"/>
        <v>0</v>
      </c>
      <c r="AL230" s="60">
        <f t="shared" si="69"/>
        <v>0</v>
      </c>
      <c r="AM230" s="60">
        <f t="shared" si="69"/>
        <v>0</v>
      </c>
      <c r="AN230" s="60">
        <f t="shared" si="69"/>
        <v>0</v>
      </c>
      <c r="AO230" s="60">
        <f t="shared" si="69"/>
        <v>0</v>
      </c>
      <c r="AP230" s="60">
        <f t="shared" si="69"/>
        <v>0</v>
      </c>
      <c r="AQ230" s="60">
        <f t="shared" si="69"/>
        <v>0</v>
      </c>
      <c r="AR230" s="60">
        <f t="shared" si="69"/>
        <v>0</v>
      </c>
      <c r="AU230" s="60">
        <f t="shared" si="62"/>
        <v>0</v>
      </c>
      <c r="AV230" s="60">
        <f t="shared" si="70"/>
        <v>0</v>
      </c>
      <c r="AW230" s="60">
        <f t="shared" si="70"/>
        <v>0</v>
      </c>
      <c r="AX230" s="60">
        <f t="shared" si="70"/>
        <v>0</v>
      </c>
      <c r="AY230" s="60">
        <f t="shared" si="70"/>
        <v>0</v>
      </c>
      <c r="AZ230" s="60">
        <f t="shared" si="70"/>
        <v>0</v>
      </c>
      <c r="BA230" s="60">
        <f t="shared" si="70"/>
        <v>0</v>
      </c>
      <c r="BB230" s="60">
        <f t="shared" si="70"/>
        <v>0</v>
      </c>
      <c r="BC230" s="60">
        <f t="shared" si="70"/>
        <v>0</v>
      </c>
      <c r="BD230" s="60">
        <f t="shared" si="70"/>
        <v>0</v>
      </c>
      <c r="BE230" s="60">
        <f t="shared" si="70"/>
        <v>0</v>
      </c>
      <c r="BF230" s="60">
        <f t="shared" si="70"/>
        <v>0</v>
      </c>
    </row>
    <row r="231" spans="2:58" x14ac:dyDescent="0.25">
      <c r="B231" s="18">
        <f t="shared" si="64"/>
        <v>227</v>
      </c>
      <c r="C231" s="13" t="str">
        <f t="shared" si="63"/>
        <v>241226_Rev_MC_227</v>
      </c>
      <c r="D231" s="68">
        <v>45652</v>
      </c>
      <c r="E231" s="69">
        <v>45651</v>
      </c>
      <c r="F231" s="69" t="s">
        <v>125</v>
      </c>
      <c r="G231" s="69" t="str">
        <f>IF(ISBLANK(F231),"",VLOOKUP(F231,'Listes des Lots'!$B$4:$G$55,6,FALSE))</f>
        <v>Meublé</v>
      </c>
      <c r="H231" s="127" t="s">
        <v>333</v>
      </c>
      <c r="I231" s="127">
        <v>17000</v>
      </c>
      <c r="J231" s="69">
        <v>45651</v>
      </c>
      <c r="K231" s="69">
        <v>45652</v>
      </c>
      <c r="L231" s="71" t="s">
        <v>90</v>
      </c>
      <c r="M231" s="18" t="str">
        <f>IF(RevenueData[[#This Row],[Commentaires /Notes  ]]="","",RevenueData[[#This Row],[Commentaires /Notes  ]])</f>
        <v/>
      </c>
      <c r="N231" s="37"/>
      <c r="R231" s="60">
        <f>RevenueData[[#This Row],[Fin Période 
(jj/mm/aa) ]]-RevenueData[[#This Row],[Début Période
((jj/mm/aa) ]]+1</f>
        <v>2</v>
      </c>
      <c r="S231" s="60">
        <f t="shared" si="60"/>
        <v>0</v>
      </c>
      <c r="T231" s="60">
        <f t="shared" si="68"/>
        <v>0</v>
      </c>
      <c r="U231" s="60">
        <f t="shared" si="68"/>
        <v>0</v>
      </c>
      <c r="V231" s="60">
        <f t="shared" si="68"/>
        <v>0</v>
      </c>
      <c r="W231" s="60">
        <f t="shared" si="68"/>
        <v>0</v>
      </c>
      <c r="X231" s="60">
        <f t="shared" si="68"/>
        <v>0</v>
      </c>
      <c r="Y231" s="60">
        <f t="shared" si="68"/>
        <v>0</v>
      </c>
      <c r="Z231" s="60">
        <f t="shared" si="68"/>
        <v>0</v>
      </c>
      <c r="AA231" s="60">
        <f t="shared" si="68"/>
        <v>0</v>
      </c>
      <c r="AB231" s="60">
        <f t="shared" si="68"/>
        <v>0</v>
      </c>
      <c r="AC231" s="60">
        <f t="shared" si="68"/>
        <v>0</v>
      </c>
      <c r="AD231" s="60">
        <f t="shared" si="68"/>
        <v>2</v>
      </c>
      <c r="AG231" s="60">
        <f t="shared" si="61"/>
        <v>0</v>
      </c>
      <c r="AH231" s="60">
        <f t="shared" si="69"/>
        <v>0</v>
      </c>
      <c r="AI231" s="60">
        <f t="shared" si="69"/>
        <v>0</v>
      </c>
      <c r="AJ231" s="60">
        <f t="shared" si="69"/>
        <v>0</v>
      </c>
      <c r="AK231" s="60">
        <f t="shared" si="69"/>
        <v>0</v>
      </c>
      <c r="AL231" s="60">
        <f t="shared" si="69"/>
        <v>0</v>
      </c>
      <c r="AM231" s="60">
        <f t="shared" si="69"/>
        <v>0</v>
      </c>
      <c r="AN231" s="60">
        <f t="shared" si="69"/>
        <v>0</v>
      </c>
      <c r="AO231" s="60">
        <f t="shared" si="69"/>
        <v>0</v>
      </c>
      <c r="AP231" s="60">
        <f t="shared" si="69"/>
        <v>0</v>
      </c>
      <c r="AQ231" s="60">
        <f t="shared" si="69"/>
        <v>0</v>
      </c>
      <c r="AR231" s="60">
        <f t="shared" si="69"/>
        <v>0</v>
      </c>
      <c r="AU231" s="60">
        <f t="shared" si="62"/>
        <v>0</v>
      </c>
      <c r="AV231" s="60">
        <f t="shared" si="70"/>
        <v>0</v>
      </c>
      <c r="AW231" s="60">
        <f t="shared" si="70"/>
        <v>0</v>
      </c>
      <c r="AX231" s="60">
        <f t="shared" si="70"/>
        <v>0</v>
      </c>
      <c r="AY231" s="60">
        <f t="shared" si="70"/>
        <v>0</v>
      </c>
      <c r="AZ231" s="60">
        <f t="shared" si="70"/>
        <v>0</v>
      </c>
      <c r="BA231" s="60">
        <f t="shared" si="70"/>
        <v>0</v>
      </c>
      <c r="BB231" s="60">
        <f t="shared" si="70"/>
        <v>0</v>
      </c>
      <c r="BC231" s="60">
        <f t="shared" si="70"/>
        <v>0</v>
      </c>
      <c r="BD231" s="60">
        <f t="shared" si="70"/>
        <v>0</v>
      </c>
      <c r="BE231" s="60">
        <f t="shared" si="70"/>
        <v>0</v>
      </c>
      <c r="BF231" s="60">
        <f t="shared" si="70"/>
        <v>0</v>
      </c>
    </row>
    <row r="232" spans="2:58" x14ac:dyDescent="0.25">
      <c r="B232" s="18">
        <f t="shared" si="64"/>
        <v>228</v>
      </c>
      <c r="C232" s="13" t="str">
        <f t="shared" si="63"/>
        <v>241227_Rev_MC_228</v>
      </c>
      <c r="D232" s="68">
        <v>45653</v>
      </c>
      <c r="E232" s="69">
        <v>45652</v>
      </c>
      <c r="F232" s="69" t="s">
        <v>125</v>
      </c>
      <c r="G232" s="69" t="str">
        <f>IF(ISBLANK(F232),"",VLOOKUP(F232,'Listes des Lots'!$B$4:$G$55,6,FALSE))</f>
        <v>Meublé</v>
      </c>
      <c r="H232" s="127" t="s">
        <v>333</v>
      </c>
      <c r="I232" s="127">
        <v>17000</v>
      </c>
      <c r="J232" s="69">
        <v>45652</v>
      </c>
      <c r="K232" s="69">
        <v>45653</v>
      </c>
      <c r="L232" s="71" t="s">
        <v>90</v>
      </c>
      <c r="M232" s="18" t="str">
        <f>IF(RevenueData[[#This Row],[Commentaires /Notes  ]]="","",RevenueData[[#This Row],[Commentaires /Notes  ]])</f>
        <v/>
      </c>
      <c r="N232" s="37"/>
      <c r="R232" s="60">
        <f>RevenueData[[#This Row],[Fin Période 
(jj/mm/aa) ]]-RevenueData[[#This Row],[Début Période
((jj/mm/aa) ]]+1</f>
        <v>2</v>
      </c>
      <c r="S232" s="60">
        <f t="shared" si="60"/>
        <v>0</v>
      </c>
      <c r="T232" s="60">
        <f t="shared" si="68"/>
        <v>0</v>
      </c>
      <c r="U232" s="60">
        <f t="shared" si="68"/>
        <v>0</v>
      </c>
      <c r="V232" s="60">
        <f t="shared" si="68"/>
        <v>0</v>
      </c>
      <c r="W232" s="60">
        <f t="shared" si="68"/>
        <v>0</v>
      </c>
      <c r="X232" s="60">
        <f t="shared" si="68"/>
        <v>0</v>
      </c>
      <c r="Y232" s="60">
        <f t="shared" si="68"/>
        <v>0</v>
      </c>
      <c r="Z232" s="60">
        <f t="shared" si="68"/>
        <v>0</v>
      </c>
      <c r="AA232" s="60">
        <f t="shared" si="68"/>
        <v>0</v>
      </c>
      <c r="AB232" s="60">
        <f t="shared" si="68"/>
        <v>0</v>
      </c>
      <c r="AC232" s="60">
        <f t="shared" si="68"/>
        <v>0</v>
      </c>
      <c r="AD232" s="60">
        <f t="shared" si="68"/>
        <v>2</v>
      </c>
      <c r="AG232" s="60">
        <f t="shared" si="61"/>
        <v>0</v>
      </c>
      <c r="AH232" s="60">
        <f t="shared" si="69"/>
        <v>0</v>
      </c>
      <c r="AI232" s="60">
        <f t="shared" si="69"/>
        <v>0</v>
      </c>
      <c r="AJ232" s="60">
        <f t="shared" si="69"/>
        <v>0</v>
      </c>
      <c r="AK232" s="60">
        <f t="shared" si="69"/>
        <v>0</v>
      </c>
      <c r="AL232" s="60">
        <f t="shared" si="69"/>
        <v>0</v>
      </c>
      <c r="AM232" s="60">
        <f t="shared" si="69"/>
        <v>0</v>
      </c>
      <c r="AN232" s="60">
        <f t="shared" si="69"/>
        <v>0</v>
      </c>
      <c r="AO232" s="60">
        <f t="shared" si="69"/>
        <v>0</v>
      </c>
      <c r="AP232" s="60">
        <f t="shared" si="69"/>
        <v>0</v>
      </c>
      <c r="AQ232" s="60">
        <f t="shared" si="69"/>
        <v>0</v>
      </c>
      <c r="AR232" s="60">
        <f t="shared" si="69"/>
        <v>0</v>
      </c>
      <c r="AU232" s="60">
        <f t="shared" si="62"/>
        <v>0</v>
      </c>
      <c r="AV232" s="60">
        <f t="shared" si="70"/>
        <v>0</v>
      </c>
      <c r="AW232" s="60">
        <f t="shared" si="70"/>
        <v>0</v>
      </c>
      <c r="AX232" s="60">
        <f t="shared" si="70"/>
        <v>0</v>
      </c>
      <c r="AY232" s="60">
        <f t="shared" si="70"/>
        <v>0</v>
      </c>
      <c r="AZ232" s="60">
        <f t="shared" si="70"/>
        <v>0</v>
      </c>
      <c r="BA232" s="60">
        <f t="shared" si="70"/>
        <v>0</v>
      </c>
      <c r="BB232" s="60">
        <f t="shared" si="70"/>
        <v>0</v>
      </c>
      <c r="BC232" s="60">
        <f t="shared" si="70"/>
        <v>0</v>
      </c>
      <c r="BD232" s="60">
        <f t="shared" si="70"/>
        <v>0</v>
      </c>
      <c r="BE232" s="60">
        <f t="shared" si="70"/>
        <v>0</v>
      </c>
      <c r="BF232" s="60">
        <f t="shared" si="70"/>
        <v>0</v>
      </c>
    </row>
    <row r="233" spans="2:58" x14ac:dyDescent="0.25">
      <c r="B233" s="18">
        <f t="shared" si="64"/>
        <v>229</v>
      </c>
      <c r="C233" s="13" t="str">
        <f t="shared" si="63"/>
        <v>241227_Rev_MC_229</v>
      </c>
      <c r="D233" s="68">
        <v>45653</v>
      </c>
      <c r="E233" s="69">
        <v>45653</v>
      </c>
      <c r="F233" s="69" t="s">
        <v>120</v>
      </c>
      <c r="G233" s="69" t="str">
        <f>IF(ISBLANK(F233),"",VLOOKUP(F233,'Listes des Lots'!$B$4:$G$55,6,FALSE))</f>
        <v>Meublé</v>
      </c>
      <c r="H233" s="127" t="s">
        <v>333</v>
      </c>
      <c r="I233" s="127">
        <v>85000</v>
      </c>
      <c r="J233" s="69">
        <v>45653</v>
      </c>
      <c r="K233" s="69">
        <v>45658</v>
      </c>
      <c r="L233" s="71" t="s">
        <v>90</v>
      </c>
      <c r="M233" s="18" t="str">
        <f>IF(RevenueData[[#This Row],[Commentaires /Notes  ]]="","",RevenueData[[#This Row],[Commentaires /Notes  ]])</f>
        <v/>
      </c>
      <c r="N233" s="37"/>
      <c r="R233" s="60">
        <f>RevenueData[[#This Row],[Fin Période 
(jj/mm/aa) ]]-RevenueData[[#This Row],[Début Période
((jj/mm/aa) ]]+1</f>
        <v>6</v>
      </c>
      <c r="S233" s="60">
        <f t="shared" si="60"/>
        <v>0</v>
      </c>
      <c r="T233" s="60">
        <f t="shared" si="68"/>
        <v>0</v>
      </c>
      <c r="U233" s="60">
        <f t="shared" si="68"/>
        <v>0</v>
      </c>
      <c r="V233" s="60">
        <f t="shared" si="68"/>
        <v>0</v>
      </c>
      <c r="W233" s="60">
        <f t="shared" si="68"/>
        <v>0</v>
      </c>
      <c r="X233" s="60">
        <f t="shared" si="68"/>
        <v>0</v>
      </c>
      <c r="Y233" s="60">
        <f t="shared" si="68"/>
        <v>0</v>
      </c>
      <c r="Z233" s="60">
        <f t="shared" si="68"/>
        <v>0</v>
      </c>
      <c r="AA233" s="60">
        <f t="shared" si="68"/>
        <v>0</v>
      </c>
      <c r="AB233" s="60">
        <f t="shared" si="68"/>
        <v>0</v>
      </c>
      <c r="AC233" s="60">
        <f t="shared" si="68"/>
        <v>0</v>
      </c>
      <c r="AD233" s="60">
        <f t="shared" si="68"/>
        <v>5</v>
      </c>
      <c r="AG233" s="60">
        <f t="shared" si="61"/>
        <v>1</v>
      </c>
      <c r="AH233" s="60">
        <f t="shared" si="69"/>
        <v>0</v>
      </c>
      <c r="AI233" s="60">
        <f t="shared" si="69"/>
        <v>0</v>
      </c>
      <c r="AJ233" s="60">
        <f t="shared" si="69"/>
        <v>0</v>
      </c>
      <c r="AK233" s="60">
        <f t="shared" si="69"/>
        <v>0</v>
      </c>
      <c r="AL233" s="60">
        <f t="shared" si="69"/>
        <v>0</v>
      </c>
      <c r="AM233" s="60">
        <f t="shared" si="69"/>
        <v>0</v>
      </c>
      <c r="AN233" s="60">
        <f t="shared" si="69"/>
        <v>0</v>
      </c>
      <c r="AO233" s="60">
        <f t="shared" si="69"/>
        <v>0</v>
      </c>
      <c r="AP233" s="60">
        <f t="shared" si="69"/>
        <v>0</v>
      </c>
      <c r="AQ233" s="60">
        <f t="shared" si="69"/>
        <v>0</v>
      </c>
      <c r="AR233" s="60">
        <f t="shared" si="69"/>
        <v>0</v>
      </c>
      <c r="AU233" s="60">
        <f t="shared" si="62"/>
        <v>0</v>
      </c>
      <c r="AV233" s="60">
        <f t="shared" si="70"/>
        <v>0</v>
      </c>
      <c r="AW233" s="60">
        <f t="shared" si="70"/>
        <v>0</v>
      </c>
      <c r="AX233" s="60">
        <f t="shared" si="70"/>
        <v>0</v>
      </c>
      <c r="AY233" s="60">
        <f t="shared" si="70"/>
        <v>0</v>
      </c>
      <c r="AZ233" s="60">
        <f t="shared" si="70"/>
        <v>0</v>
      </c>
      <c r="BA233" s="60">
        <f t="shared" si="70"/>
        <v>0</v>
      </c>
      <c r="BB233" s="60">
        <f t="shared" si="70"/>
        <v>0</v>
      </c>
      <c r="BC233" s="60">
        <f t="shared" si="70"/>
        <v>0</v>
      </c>
      <c r="BD233" s="60">
        <f t="shared" si="70"/>
        <v>0</v>
      </c>
      <c r="BE233" s="60">
        <f t="shared" si="70"/>
        <v>0</v>
      </c>
      <c r="BF233" s="60">
        <f t="shared" si="70"/>
        <v>0</v>
      </c>
    </row>
    <row r="234" spans="2:58" ht="30" x14ac:dyDescent="0.25">
      <c r="B234" s="18">
        <f t="shared" si="64"/>
        <v>230</v>
      </c>
      <c r="C234" s="13" t="str">
        <f t="shared" si="63"/>
        <v>241227_Rev_MC_230</v>
      </c>
      <c r="D234" s="68">
        <v>45653</v>
      </c>
      <c r="E234" s="69">
        <v>45653</v>
      </c>
      <c r="F234" s="69" t="s">
        <v>328</v>
      </c>
      <c r="G234" s="69" t="str">
        <f>IF(ISBLANK(F234),"",VLOOKUP(F234,'Listes des Lots'!$B$4:$G$55,6,FALSE))</f>
        <v>Location</v>
      </c>
      <c r="H234" s="127" t="s">
        <v>333</v>
      </c>
      <c r="I234" s="127">
        <v>80000</v>
      </c>
      <c r="J234" s="69">
        <v>45597</v>
      </c>
      <c r="K234" s="69">
        <v>45657</v>
      </c>
      <c r="L234" s="71" t="s">
        <v>90</v>
      </c>
      <c r="M234" s="18" t="str">
        <f>IF(RevenueData[[#This Row],[Commentaires /Notes  ]]="","",RevenueData[[#This Row],[Commentaires /Notes  ]])</f>
        <v>Règlement impayés mois de Novembre et décemebre/ 241127_Rev_MC_183</v>
      </c>
      <c r="N234" s="37" t="s">
        <v>250</v>
      </c>
      <c r="R234" s="60">
        <f>RevenueData[[#This Row],[Fin Période 
(jj/mm/aa) ]]-RevenueData[[#This Row],[Début Période
((jj/mm/aa) ]]+1</f>
        <v>61</v>
      </c>
      <c r="S234" s="60">
        <f t="shared" si="60"/>
        <v>0</v>
      </c>
      <c r="T234" s="60">
        <f t="shared" si="68"/>
        <v>0</v>
      </c>
      <c r="U234" s="60">
        <f t="shared" si="68"/>
        <v>0</v>
      </c>
      <c r="V234" s="60">
        <f t="shared" si="68"/>
        <v>0</v>
      </c>
      <c r="W234" s="60">
        <f t="shared" si="68"/>
        <v>0</v>
      </c>
      <c r="X234" s="60">
        <f t="shared" si="68"/>
        <v>0</v>
      </c>
      <c r="Y234" s="60">
        <f t="shared" si="68"/>
        <v>0</v>
      </c>
      <c r="Z234" s="60">
        <f t="shared" si="68"/>
        <v>0</v>
      </c>
      <c r="AA234" s="60">
        <f t="shared" si="68"/>
        <v>0</v>
      </c>
      <c r="AB234" s="60">
        <f t="shared" si="68"/>
        <v>0</v>
      </c>
      <c r="AC234" s="60">
        <f t="shared" si="68"/>
        <v>30</v>
      </c>
      <c r="AD234" s="60">
        <f t="shared" si="68"/>
        <v>31</v>
      </c>
      <c r="AG234" s="60">
        <f t="shared" si="61"/>
        <v>0</v>
      </c>
      <c r="AH234" s="60">
        <f t="shared" si="69"/>
        <v>0</v>
      </c>
      <c r="AI234" s="60">
        <f t="shared" si="69"/>
        <v>0</v>
      </c>
      <c r="AJ234" s="60">
        <f t="shared" si="69"/>
        <v>0</v>
      </c>
      <c r="AK234" s="60">
        <f t="shared" si="69"/>
        <v>0</v>
      </c>
      <c r="AL234" s="60">
        <f t="shared" si="69"/>
        <v>0</v>
      </c>
      <c r="AM234" s="60">
        <f t="shared" si="69"/>
        <v>0</v>
      </c>
      <c r="AN234" s="60">
        <f t="shared" si="69"/>
        <v>0</v>
      </c>
      <c r="AO234" s="60">
        <f t="shared" si="69"/>
        <v>0</v>
      </c>
      <c r="AP234" s="60">
        <f t="shared" si="69"/>
        <v>0</v>
      </c>
      <c r="AQ234" s="60">
        <f t="shared" si="69"/>
        <v>0</v>
      </c>
      <c r="AR234" s="60">
        <f t="shared" si="69"/>
        <v>0</v>
      </c>
      <c r="AU234" s="60">
        <f t="shared" si="62"/>
        <v>0</v>
      </c>
      <c r="AV234" s="60">
        <f t="shared" si="70"/>
        <v>0</v>
      </c>
      <c r="AW234" s="60">
        <f t="shared" si="70"/>
        <v>0</v>
      </c>
      <c r="AX234" s="60">
        <f t="shared" si="70"/>
        <v>0</v>
      </c>
      <c r="AY234" s="60">
        <f t="shared" si="70"/>
        <v>0</v>
      </c>
      <c r="AZ234" s="60">
        <f t="shared" si="70"/>
        <v>0</v>
      </c>
      <c r="BA234" s="60">
        <f t="shared" si="70"/>
        <v>0</v>
      </c>
      <c r="BB234" s="60">
        <f t="shared" si="70"/>
        <v>0</v>
      </c>
      <c r="BC234" s="60">
        <f t="shared" si="70"/>
        <v>0</v>
      </c>
      <c r="BD234" s="60">
        <f t="shared" si="70"/>
        <v>0</v>
      </c>
      <c r="BE234" s="60">
        <f t="shared" si="70"/>
        <v>0</v>
      </c>
      <c r="BF234" s="60">
        <f t="shared" si="70"/>
        <v>0</v>
      </c>
    </row>
    <row r="235" spans="2:58" x14ac:dyDescent="0.25">
      <c r="B235" s="18">
        <f t="shared" si="64"/>
        <v>231</v>
      </c>
      <c r="C235" s="13" t="str">
        <f t="shared" si="63"/>
        <v>241230_Rev_MC_231</v>
      </c>
      <c r="D235" s="68">
        <v>45656</v>
      </c>
      <c r="E235" s="69">
        <v>45654</v>
      </c>
      <c r="F235" s="69" t="s">
        <v>122</v>
      </c>
      <c r="G235" s="69" t="str">
        <f>IF(ISBLANK(F235),"",VLOOKUP(F235,'Listes des Lots'!$B$4:$G$55,6,FALSE))</f>
        <v>Meublé</v>
      </c>
      <c r="H235" s="127" t="s">
        <v>333</v>
      </c>
      <c r="I235" s="127">
        <v>17000</v>
      </c>
      <c r="J235" s="69">
        <v>45653</v>
      </c>
      <c r="K235" s="69">
        <v>45654</v>
      </c>
      <c r="L235" s="71" t="s">
        <v>90</v>
      </c>
      <c r="M235" s="18" t="str">
        <f>IF(RevenueData[[#This Row],[Commentaires /Notes  ]]="","",RevenueData[[#This Row],[Commentaires /Notes  ]])</f>
        <v/>
      </c>
      <c r="N235" s="37"/>
      <c r="R235" s="60">
        <f>RevenueData[[#This Row],[Fin Période 
(jj/mm/aa) ]]-RevenueData[[#This Row],[Début Période
((jj/mm/aa) ]]+1</f>
        <v>2</v>
      </c>
      <c r="S235" s="60">
        <f t="shared" si="60"/>
        <v>0</v>
      </c>
      <c r="T235" s="60">
        <f t="shared" si="68"/>
        <v>0</v>
      </c>
      <c r="U235" s="60">
        <f t="shared" si="68"/>
        <v>0</v>
      </c>
      <c r="V235" s="60">
        <f t="shared" si="68"/>
        <v>0</v>
      </c>
      <c r="W235" s="60">
        <f t="shared" si="68"/>
        <v>0</v>
      </c>
      <c r="X235" s="60">
        <f t="shared" si="68"/>
        <v>0</v>
      </c>
      <c r="Y235" s="60">
        <f t="shared" si="68"/>
        <v>0</v>
      </c>
      <c r="Z235" s="60">
        <f t="shared" si="68"/>
        <v>0</v>
      </c>
      <c r="AA235" s="60">
        <f t="shared" si="68"/>
        <v>0</v>
      </c>
      <c r="AB235" s="60">
        <f t="shared" si="68"/>
        <v>0</v>
      </c>
      <c r="AC235" s="60">
        <f t="shared" si="68"/>
        <v>0</v>
      </c>
      <c r="AD235" s="60">
        <f t="shared" si="68"/>
        <v>2</v>
      </c>
      <c r="AG235" s="60">
        <f t="shared" si="61"/>
        <v>0</v>
      </c>
      <c r="AH235" s="60">
        <f t="shared" si="69"/>
        <v>0</v>
      </c>
      <c r="AI235" s="60">
        <f t="shared" si="69"/>
        <v>0</v>
      </c>
      <c r="AJ235" s="60">
        <f t="shared" si="69"/>
        <v>0</v>
      </c>
      <c r="AK235" s="60">
        <f t="shared" si="69"/>
        <v>0</v>
      </c>
      <c r="AL235" s="60">
        <f t="shared" si="69"/>
        <v>0</v>
      </c>
      <c r="AM235" s="60">
        <f t="shared" si="69"/>
        <v>0</v>
      </c>
      <c r="AN235" s="60">
        <f t="shared" si="69"/>
        <v>0</v>
      </c>
      <c r="AO235" s="60">
        <f t="shared" si="69"/>
        <v>0</v>
      </c>
      <c r="AP235" s="60">
        <f t="shared" si="69"/>
        <v>0</v>
      </c>
      <c r="AQ235" s="60">
        <f t="shared" si="69"/>
        <v>0</v>
      </c>
      <c r="AR235" s="60">
        <f t="shared" si="69"/>
        <v>0</v>
      </c>
      <c r="AU235" s="60">
        <f t="shared" si="62"/>
        <v>0</v>
      </c>
      <c r="AV235" s="60">
        <f t="shared" si="70"/>
        <v>0</v>
      </c>
      <c r="AW235" s="60">
        <f t="shared" si="70"/>
        <v>0</v>
      </c>
      <c r="AX235" s="60">
        <f t="shared" si="70"/>
        <v>0</v>
      </c>
      <c r="AY235" s="60">
        <f t="shared" si="70"/>
        <v>0</v>
      </c>
      <c r="AZ235" s="60">
        <f t="shared" si="70"/>
        <v>0</v>
      </c>
      <c r="BA235" s="60">
        <f t="shared" si="70"/>
        <v>0</v>
      </c>
      <c r="BB235" s="60">
        <f t="shared" si="70"/>
        <v>0</v>
      </c>
      <c r="BC235" s="60">
        <f t="shared" si="70"/>
        <v>0</v>
      </c>
      <c r="BD235" s="60">
        <f t="shared" si="70"/>
        <v>0</v>
      </c>
      <c r="BE235" s="60">
        <f t="shared" si="70"/>
        <v>0</v>
      </c>
      <c r="BF235" s="60">
        <f t="shared" si="70"/>
        <v>0</v>
      </c>
    </row>
    <row r="236" spans="2:58" x14ac:dyDescent="0.25">
      <c r="B236" s="18">
        <f t="shared" si="64"/>
        <v>232</v>
      </c>
      <c r="C236" s="13" t="str">
        <f t="shared" si="63"/>
        <v>241230_Rev_MC_232</v>
      </c>
      <c r="D236" s="68">
        <v>45656</v>
      </c>
      <c r="E236" s="69">
        <v>45654</v>
      </c>
      <c r="F236" s="69" t="s">
        <v>126</v>
      </c>
      <c r="G236" s="69" t="str">
        <f>IF(ISBLANK(F236),"",VLOOKUP(F236,'Listes des Lots'!$B$4:$G$55,6,FALSE))</f>
        <v>Meublé</v>
      </c>
      <c r="H236" s="127" t="s">
        <v>333</v>
      </c>
      <c r="I236" s="127">
        <v>17000</v>
      </c>
      <c r="J236" s="69">
        <v>45653</v>
      </c>
      <c r="K236" s="69">
        <v>45654</v>
      </c>
      <c r="L236" s="71" t="s">
        <v>90</v>
      </c>
      <c r="M236" s="18" t="str">
        <f>IF(RevenueData[[#This Row],[Commentaires /Notes  ]]="","",RevenueData[[#This Row],[Commentaires /Notes  ]])</f>
        <v/>
      </c>
      <c r="N236" s="37"/>
      <c r="R236" s="60">
        <f>RevenueData[[#This Row],[Fin Période 
(jj/mm/aa) ]]-RevenueData[[#This Row],[Début Période
((jj/mm/aa) ]]+1</f>
        <v>2</v>
      </c>
      <c r="S236" s="60">
        <f t="shared" si="60"/>
        <v>0</v>
      </c>
      <c r="T236" s="60">
        <f t="shared" si="68"/>
        <v>0</v>
      </c>
      <c r="U236" s="60">
        <f t="shared" si="68"/>
        <v>0</v>
      </c>
      <c r="V236" s="60">
        <f t="shared" si="68"/>
        <v>0</v>
      </c>
      <c r="W236" s="60">
        <f t="shared" si="68"/>
        <v>0</v>
      </c>
      <c r="X236" s="60">
        <f t="shared" si="68"/>
        <v>0</v>
      </c>
      <c r="Y236" s="60">
        <f t="shared" si="68"/>
        <v>0</v>
      </c>
      <c r="Z236" s="60">
        <f t="shared" si="68"/>
        <v>0</v>
      </c>
      <c r="AA236" s="60">
        <f t="shared" si="68"/>
        <v>0</v>
      </c>
      <c r="AB236" s="60">
        <f t="shared" si="68"/>
        <v>0</v>
      </c>
      <c r="AC236" s="60">
        <f t="shared" si="68"/>
        <v>0</v>
      </c>
      <c r="AD236" s="60">
        <f t="shared" si="68"/>
        <v>2</v>
      </c>
      <c r="AG236" s="60">
        <f t="shared" si="61"/>
        <v>0</v>
      </c>
      <c r="AH236" s="60">
        <f t="shared" si="69"/>
        <v>0</v>
      </c>
      <c r="AI236" s="60">
        <f t="shared" si="69"/>
        <v>0</v>
      </c>
      <c r="AJ236" s="60">
        <f t="shared" si="69"/>
        <v>0</v>
      </c>
      <c r="AK236" s="60">
        <f t="shared" si="69"/>
        <v>0</v>
      </c>
      <c r="AL236" s="60">
        <f t="shared" si="69"/>
        <v>0</v>
      </c>
      <c r="AM236" s="60">
        <f t="shared" si="69"/>
        <v>0</v>
      </c>
      <c r="AN236" s="60">
        <f t="shared" si="69"/>
        <v>0</v>
      </c>
      <c r="AO236" s="60">
        <f t="shared" si="69"/>
        <v>0</v>
      </c>
      <c r="AP236" s="60">
        <f t="shared" si="69"/>
        <v>0</v>
      </c>
      <c r="AQ236" s="60">
        <f t="shared" si="69"/>
        <v>0</v>
      </c>
      <c r="AR236" s="60">
        <f t="shared" si="69"/>
        <v>0</v>
      </c>
      <c r="AU236" s="60">
        <f t="shared" si="62"/>
        <v>0</v>
      </c>
      <c r="AV236" s="60">
        <f t="shared" si="70"/>
        <v>0</v>
      </c>
      <c r="AW236" s="60">
        <f t="shared" si="70"/>
        <v>0</v>
      </c>
      <c r="AX236" s="60">
        <f t="shared" si="70"/>
        <v>0</v>
      </c>
      <c r="AY236" s="60">
        <f t="shared" si="70"/>
        <v>0</v>
      </c>
      <c r="AZ236" s="60">
        <f t="shared" si="70"/>
        <v>0</v>
      </c>
      <c r="BA236" s="60">
        <f t="shared" si="70"/>
        <v>0</v>
      </c>
      <c r="BB236" s="60">
        <f t="shared" si="70"/>
        <v>0</v>
      </c>
      <c r="BC236" s="60">
        <f t="shared" si="70"/>
        <v>0</v>
      </c>
      <c r="BD236" s="60">
        <f t="shared" si="70"/>
        <v>0</v>
      </c>
      <c r="BE236" s="60">
        <f t="shared" si="70"/>
        <v>0</v>
      </c>
      <c r="BF236" s="60">
        <f t="shared" si="70"/>
        <v>0</v>
      </c>
    </row>
    <row r="237" spans="2:58" x14ac:dyDescent="0.25">
      <c r="B237" s="18">
        <f t="shared" si="64"/>
        <v>233</v>
      </c>
      <c r="C237" s="13" t="str">
        <f t="shared" si="63"/>
        <v>241230_Rev_MC_233</v>
      </c>
      <c r="D237" s="68">
        <v>45656</v>
      </c>
      <c r="E237" s="69">
        <v>45654</v>
      </c>
      <c r="F237" s="69" t="s">
        <v>122</v>
      </c>
      <c r="G237" s="69" t="str">
        <f>IF(ISBLANK(F237),"",VLOOKUP(F237,'Listes des Lots'!$B$4:$G$55,6,FALSE))</f>
        <v>Meublé</v>
      </c>
      <c r="H237" s="127" t="s">
        <v>333</v>
      </c>
      <c r="I237" s="127">
        <v>15000</v>
      </c>
      <c r="J237" s="69">
        <v>45654</v>
      </c>
      <c r="K237" s="69">
        <v>45654</v>
      </c>
      <c r="L237" s="71" t="s">
        <v>90</v>
      </c>
      <c r="M237" s="18" t="str">
        <f>IF(RevenueData[[#This Row],[Commentaires /Notes  ]]="","",RevenueData[[#This Row],[Commentaires /Notes  ]])</f>
        <v/>
      </c>
      <c r="N237" s="37"/>
      <c r="R237" s="60">
        <f>RevenueData[[#This Row],[Fin Période 
(jj/mm/aa) ]]-RevenueData[[#This Row],[Début Période
((jj/mm/aa) ]]+1</f>
        <v>1</v>
      </c>
      <c r="S237" s="60">
        <f t="shared" si="60"/>
        <v>0</v>
      </c>
      <c r="T237" s="60">
        <f t="shared" si="68"/>
        <v>0</v>
      </c>
      <c r="U237" s="60">
        <f t="shared" si="68"/>
        <v>0</v>
      </c>
      <c r="V237" s="60">
        <f t="shared" si="68"/>
        <v>0</v>
      </c>
      <c r="W237" s="60">
        <f t="shared" si="68"/>
        <v>0</v>
      </c>
      <c r="X237" s="60">
        <f t="shared" si="68"/>
        <v>0</v>
      </c>
      <c r="Y237" s="60">
        <f t="shared" si="68"/>
        <v>0</v>
      </c>
      <c r="Z237" s="60">
        <f t="shared" si="68"/>
        <v>0</v>
      </c>
      <c r="AA237" s="60">
        <f t="shared" si="68"/>
        <v>0</v>
      </c>
      <c r="AB237" s="60">
        <f t="shared" si="68"/>
        <v>0</v>
      </c>
      <c r="AC237" s="60">
        <f t="shared" si="68"/>
        <v>0</v>
      </c>
      <c r="AD237" s="60">
        <f t="shared" si="68"/>
        <v>1</v>
      </c>
      <c r="AG237" s="60">
        <f t="shared" si="61"/>
        <v>0</v>
      </c>
      <c r="AH237" s="60">
        <f t="shared" si="69"/>
        <v>0</v>
      </c>
      <c r="AI237" s="60">
        <f t="shared" si="69"/>
        <v>0</v>
      </c>
      <c r="AJ237" s="60">
        <f t="shared" si="69"/>
        <v>0</v>
      </c>
      <c r="AK237" s="60">
        <f t="shared" si="69"/>
        <v>0</v>
      </c>
      <c r="AL237" s="60">
        <f t="shared" si="69"/>
        <v>0</v>
      </c>
      <c r="AM237" s="60">
        <f t="shared" si="69"/>
        <v>0</v>
      </c>
      <c r="AN237" s="60">
        <f t="shared" si="69"/>
        <v>0</v>
      </c>
      <c r="AO237" s="60">
        <f t="shared" si="69"/>
        <v>0</v>
      </c>
      <c r="AP237" s="60">
        <f t="shared" si="69"/>
        <v>0</v>
      </c>
      <c r="AQ237" s="60">
        <f t="shared" si="69"/>
        <v>0</v>
      </c>
      <c r="AR237" s="60">
        <f t="shared" si="69"/>
        <v>0</v>
      </c>
      <c r="AU237" s="60">
        <f t="shared" si="62"/>
        <v>0</v>
      </c>
      <c r="AV237" s="60">
        <f t="shared" si="70"/>
        <v>0</v>
      </c>
      <c r="AW237" s="60">
        <f t="shared" si="70"/>
        <v>0</v>
      </c>
      <c r="AX237" s="60">
        <f t="shared" si="70"/>
        <v>0</v>
      </c>
      <c r="AY237" s="60">
        <f t="shared" si="70"/>
        <v>0</v>
      </c>
      <c r="AZ237" s="60">
        <f t="shared" si="70"/>
        <v>0</v>
      </c>
      <c r="BA237" s="60">
        <f t="shared" si="70"/>
        <v>0</v>
      </c>
      <c r="BB237" s="60">
        <f t="shared" si="70"/>
        <v>0</v>
      </c>
      <c r="BC237" s="60">
        <f t="shared" si="70"/>
        <v>0</v>
      </c>
      <c r="BD237" s="60">
        <f t="shared" si="70"/>
        <v>0</v>
      </c>
      <c r="BE237" s="60">
        <f t="shared" si="70"/>
        <v>0</v>
      </c>
      <c r="BF237" s="60">
        <f t="shared" si="70"/>
        <v>0</v>
      </c>
    </row>
    <row r="238" spans="2:58" x14ac:dyDescent="0.25">
      <c r="B238" s="18">
        <f t="shared" si="64"/>
        <v>234</v>
      </c>
      <c r="C238" s="13" t="str">
        <f t="shared" si="63"/>
        <v>241230_Rev_MC_234</v>
      </c>
      <c r="D238" s="68">
        <v>45656</v>
      </c>
      <c r="E238" s="69">
        <v>45654</v>
      </c>
      <c r="F238" s="69" t="s">
        <v>126</v>
      </c>
      <c r="G238" s="69" t="str">
        <f>IF(ISBLANK(F238),"",VLOOKUP(F238,'Listes des Lots'!$B$4:$G$55,6,FALSE))</f>
        <v>Meublé</v>
      </c>
      <c r="H238" s="127" t="s">
        <v>333</v>
      </c>
      <c r="I238" s="127">
        <v>15000</v>
      </c>
      <c r="J238" s="69">
        <v>45654</v>
      </c>
      <c r="K238" s="69">
        <v>45654</v>
      </c>
      <c r="L238" s="71" t="s">
        <v>90</v>
      </c>
      <c r="M238" s="18" t="str">
        <f>IF(RevenueData[[#This Row],[Commentaires /Notes  ]]="","",RevenueData[[#This Row],[Commentaires /Notes  ]])</f>
        <v/>
      </c>
      <c r="N238" s="37"/>
      <c r="R238" s="60">
        <f>RevenueData[[#This Row],[Fin Période 
(jj/mm/aa) ]]-RevenueData[[#This Row],[Début Période
((jj/mm/aa) ]]+1</f>
        <v>1</v>
      </c>
      <c r="S238" s="60">
        <f t="shared" si="60"/>
        <v>0</v>
      </c>
      <c r="T238" s="60">
        <f t="shared" si="68"/>
        <v>0</v>
      </c>
      <c r="U238" s="60">
        <f t="shared" si="68"/>
        <v>0</v>
      </c>
      <c r="V238" s="60">
        <f t="shared" si="68"/>
        <v>0</v>
      </c>
      <c r="W238" s="60">
        <f t="shared" si="68"/>
        <v>0</v>
      </c>
      <c r="X238" s="60">
        <f t="shared" si="68"/>
        <v>0</v>
      </c>
      <c r="Y238" s="60">
        <f t="shared" si="68"/>
        <v>0</v>
      </c>
      <c r="Z238" s="60">
        <f t="shared" si="68"/>
        <v>0</v>
      </c>
      <c r="AA238" s="60">
        <f t="shared" si="68"/>
        <v>0</v>
      </c>
      <c r="AB238" s="60">
        <f t="shared" si="68"/>
        <v>0</v>
      </c>
      <c r="AC238" s="60">
        <f t="shared" si="68"/>
        <v>0</v>
      </c>
      <c r="AD238" s="60">
        <f t="shared" si="68"/>
        <v>1</v>
      </c>
      <c r="AG238" s="60">
        <f t="shared" si="61"/>
        <v>0</v>
      </c>
      <c r="AH238" s="60">
        <f t="shared" si="69"/>
        <v>0</v>
      </c>
      <c r="AI238" s="60">
        <f t="shared" si="69"/>
        <v>0</v>
      </c>
      <c r="AJ238" s="60">
        <f t="shared" si="69"/>
        <v>0</v>
      </c>
      <c r="AK238" s="60">
        <f t="shared" si="69"/>
        <v>0</v>
      </c>
      <c r="AL238" s="60">
        <f t="shared" si="69"/>
        <v>0</v>
      </c>
      <c r="AM238" s="60">
        <f t="shared" si="69"/>
        <v>0</v>
      </c>
      <c r="AN238" s="60">
        <f t="shared" si="69"/>
        <v>0</v>
      </c>
      <c r="AO238" s="60">
        <f t="shared" si="69"/>
        <v>0</v>
      </c>
      <c r="AP238" s="60">
        <f t="shared" si="69"/>
        <v>0</v>
      </c>
      <c r="AQ238" s="60">
        <f t="shared" si="69"/>
        <v>0</v>
      </c>
      <c r="AR238" s="60">
        <f t="shared" si="69"/>
        <v>0</v>
      </c>
      <c r="AU238" s="60">
        <f t="shared" si="62"/>
        <v>0</v>
      </c>
      <c r="AV238" s="60">
        <f t="shared" si="70"/>
        <v>0</v>
      </c>
      <c r="AW238" s="60">
        <f t="shared" si="70"/>
        <v>0</v>
      </c>
      <c r="AX238" s="60">
        <f t="shared" si="70"/>
        <v>0</v>
      </c>
      <c r="AY238" s="60">
        <f t="shared" si="70"/>
        <v>0</v>
      </c>
      <c r="AZ238" s="60">
        <f t="shared" si="70"/>
        <v>0</v>
      </c>
      <c r="BA238" s="60">
        <f t="shared" si="70"/>
        <v>0</v>
      </c>
      <c r="BB238" s="60">
        <f t="shared" si="70"/>
        <v>0</v>
      </c>
      <c r="BC238" s="60">
        <f t="shared" si="70"/>
        <v>0</v>
      </c>
      <c r="BD238" s="60">
        <f t="shared" si="70"/>
        <v>0</v>
      </c>
      <c r="BE238" s="60">
        <f t="shared" si="70"/>
        <v>0</v>
      </c>
      <c r="BF238" s="60">
        <f t="shared" si="70"/>
        <v>0</v>
      </c>
    </row>
    <row r="239" spans="2:58" x14ac:dyDescent="0.25">
      <c r="B239" s="18">
        <f t="shared" si="64"/>
        <v>235</v>
      </c>
      <c r="C239" s="13" t="str">
        <f t="shared" si="63"/>
        <v>241230_Rev_MC_235</v>
      </c>
      <c r="D239" s="68">
        <v>45656</v>
      </c>
      <c r="E239" s="69">
        <v>45654</v>
      </c>
      <c r="F239" s="69" t="s">
        <v>107</v>
      </c>
      <c r="G239" s="69" t="str">
        <f>IF(ISBLANK(F239),"",VLOOKUP(F239,'Listes des Lots'!$B$4:$G$55,6,FALSE))</f>
        <v>Meublé</v>
      </c>
      <c r="H239" s="127" t="s">
        <v>333</v>
      </c>
      <c r="I239" s="127">
        <v>17000</v>
      </c>
      <c r="J239" s="69">
        <v>45654</v>
      </c>
      <c r="K239" s="69">
        <v>45655</v>
      </c>
      <c r="L239" s="71" t="s">
        <v>90</v>
      </c>
      <c r="M239" s="18" t="str">
        <f>IF(RevenueData[[#This Row],[Commentaires /Notes  ]]="","",RevenueData[[#This Row],[Commentaires /Notes  ]])</f>
        <v/>
      </c>
      <c r="N239" s="37"/>
      <c r="R239" s="60">
        <f>RevenueData[[#This Row],[Fin Période 
(jj/mm/aa) ]]-RevenueData[[#This Row],[Début Période
((jj/mm/aa) ]]+1</f>
        <v>2</v>
      </c>
      <c r="S239" s="60">
        <f t="shared" si="60"/>
        <v>0</v>
      </c>
      <c r="T239" s="60">
        <f t="shared" si="68"/>
        <v>0</v>
      </c>
      <c r="U239" s="60">
        <f t="shared" si="68"/>
        <v>0</v>
      </c>
      <c r="V239" s="60">
        <f t="shared" si="68"/>
        <v>0</v>
      </c>
      <c r="W239" s="60">
        <f t="shared" si="68"/>
        <v>0</v>
      </c>
      <c r="X239" s="60">
        <f t="shared" si="68"/>
        <v>0</v>
      </c>
      <c r="Y239" s="60">
        <f t="shared" si="68"/>
        <v>0</v>
      </c>
      <c r="Z239" s="60">
        <f t="shared" si="68"/>
        <v>0</v>
      </c>
      <c r="AA239" s="60">
        <f t="shared" si="68"/>
        <v>0</v>
      </c>
      <c r="AB239" s="60">
        <f t="shared" si="68"/>
        <v>0</v>
      </c>
      <c r="AC239" s="60">
        <f t="shared" si="68"/>
        <v>0</v>
      </c>
      <c r="AD239" s="60">
        <f t="shared" si="68"/>
        <v>2</v>
      </c>
      <c r="AG239" s="60">
        <f t="shared" si="61"/>
        <v>0</v>
      </c>
      <c r="AH239" s="60">
        <f t="shared" si="69"/>
        <v>0</v>
      </c>
      <c r="AI239" s="60">
        <f t="shared" si="69"/>
        <v>0</v>
      </c>
      <c r="AJ239" s="60">
        <f t="shared" si="69"/>
        <v>0</v>
      </c>
      <c r="AK239" s="60">
        <f t="shared" si="69"/>
        <v>0</v>
      </c>
      <c r="AL239" s="60">
        <f t="shared" si="69"/>
        <v>0</v>
      </c>
      <c r="AM239" s="60">
        <f t="shared" si="69"/>
        <v>0</v>
      </c>
      <c r="AN239" s="60">
        <f t="shared" si="69"/>
        <v>0</v>
      </c>
      <c r="AO239" s="60">
        <f t="shared" si="69"/>
        <v>0</v>
      </c>
      <c r="AP239" s="60">
        <f t="shared" si="69"/>
        <v>0</v>
      </c>
      <c r="AQ239" s="60">
        <f t="shared" si="69"/>
        <v>0</v>
      </c>
      <c r="AR239" s="60">
        <f t="shared" si="69"/>
        <v>0</v>
      </c>
      <c r="AU239" s="60">
        <f t="shared" si="62"/>
        <v>0</v>
      </c>
      <c r="AV239" s="60">
        <f t="shared" si="70"/>
        <v>0</v>
      </c>
      <c r="AW239" s="60">
        <f t="shared" si="70"/>
        <v>0</v>
      </c>
      <c r="AX239" s="60">
        <f t="shared" si="70"/>
        <v>0</v>
      </c>
      <c r="AY239" s="60">
        <f t="shared" si="70"/>
        <v>0</v>
      </c>
      <c r="AZ239" s="60">
        <f t="shared" si="70"/>
        <v>0</v>
      </c>
      <c r="BA239" s="60">
        <f t="shared" si="70"/>
        <v>0</v>
      </c>
      <c r="BB239" s="60">
        <f t="shared" si="70"/>
        <v>0</v>
      </c>
      <c r="BC239" s="60">
        <f t="shared" si="70"/>
        <v>0</v>
      </c>
      <c r="BD239" s="60">
        <f t="shared" si="70"/>
        <v>0</v>
      </c>
      <c r="BE239" s="60">
        <f t="shared" si="70"/>
        <v>0</v>
      </c>
      <c r="BF239" s="60">
        <f t="shared" si="70"/>
        <v>0</v>
      </c>
    </row>
    <row r="240" spans="2:58" x14ac:dyDescent="0.25">
      <c r="B240" s="18">
        <f t="shared" si="64"/>
        <v>236</v>
      </c>
      <c r="C240" s="13" t="str">
        <f t="shared" si="63"/>
        <v>241230_Rev_MC_236</v>
      </c>
      <c r="D240" s="68">
        <v>45656</v>
      </c>
      <c r="E240" s="69">
        <v>45654</v>
      </c>
      <c r="F240" s="69" t="s">
        <v>114</v>
      </c>
      <c r="G240" s="69" t="str">
        <f>IF(ISBLANK(F240),"",VLOOKUP(F240,'Listes des Lots'!$B$4:$G$55,6,FALSE))</f>
        <v>Meublé</v>
      </c>
      <c r="H240" s="127" t="s">
        <v>333</v>
      </c>
      <c r="I240" s="127">
        <v>28000</v>
      </c>
      <c r="J240" s="69">
        <v>45654</v>
      </c>
      <c r="K240" s="69">
        <v>45655</v>
      </c>
      <c r="L240" s="71" t="s">
        <v>90</v>
      </c>
      <c r="M240" s="18" t="str">
        <f>IF(RevenueData[[#This Row],[Commentaires /Notes  ]]="","",RevenueData[[#This Row],[Commentaires /Notes  ]])</f>
        <v/>
      </c>
      <c r="N240" s="37"/>
      <c r="R240" s="60">
        <f>RevenueData[[#This Row],[Fin Période 
(jj/mm/aa) ]]-RevenueData[[#This Row],[Début Période
((jj/mm/aa) ]]+1</f>
        <v>2</v>
      </c>
      <c r="S240" s="60">
        <f t="shared" si="60"/>
        <v>0</v>
      </c>
      <c r="T240" s="60">
        <f t="shared" si="68"/>
        <v>0</v>
      </c>
      <c r="U240" s="60">
        <f t="shared" si="68"/>
        <v>0</v>
      </c>
      <c r="V240" s="60">
        <f t="shared" si="68"/>
        <v>0</v>
      </c>
      <c r="W240" s="60">
        <f t="shared" si="68"/>
        <v>0</v>
      </c>
      <c r="X240" s="60">
        <f t="shared" si="68"/>
        <v>0</v>
      </c>
      <c r="Y240" s="60">
        <f t="shared" si="68"/>
        <v>0</v>
      </c>
      <c r="Z240" s="60">
        <f t="shared" si="68"/>
        <v>0</v>
      </c>
      <c r="AA240" s="60">
        <f t="shared" si="68"/>
        <v>0</v>
      </c>
      <c r="AB240" s="60">
        <f t="shared" si="68"/>
        <v>0</v>
      </c>
      <c r="AC240" s="60">
        <f t="shared" si="68"/>
        <v>0</v>
      </c>
      <c r="AD240" s="60">
        <f t="shared" si="68"/>
        <v>2</v>
      </c>
      <c r="AG240" s="60">
        <f t="shared" si="61"/>
        <v>0</v>
      </c>
      <c r="AH240" s="60">
        <f t="shared" si="69"/>
        <v>0</v>
      </c>
      <c r="AI240" s="60">
        <f t="shared" si="69"/>
        <v>0</v>
      </c>
      <c r="AJ240" s="60">
        <f t="shared" si="69"/>
        <v>0</v>
      </c>
      <c r="AK240" s="60">
        <f t="shared" si="69"/>
        <v>0</v>
      </c>
      <c r="AL240" s="60">
        <f t="shared" si="69"/>
        <v>0</v>
      </c>
      <c r="AM240" s="60">
        <f t="shared" si="69"/>
        <v>0</v>
      </c>
      <c r="AN240" s="60">
        <f t="shared" si="69"/>
        <v>0</v>
      </c>
      <c r="AO240" s="60">
        <f t="shared" si="69"/>
        <v>0</v>
      </c>
      <c r="AP240" s="60">
        <f t="shared" si="69"/>
        <v>0</v>
      </c>
      <c r="AQ240" s="60">
        <f t="shared" si="69"/>
        <v>0</v>
      </c>
      <c r="AR240" s="60">
        <f t="shared" si="69"/>
        <v>0</v>
      </c>
      <c r="AU240" s="60">
        <f t="shared" si="62"/>
        <v>0</v>
      </c>
      <c r="AV240" s="60">
        <f t="shared" si="70"/>
        <v>0</v>
      </c>
      <c r="AW240" s="60">
        <f t="shared" si="70"/>
        <v>0</v>
      </c>
      <c r="AX240" s="60">
        <f t="shared" si="70"/>
        <v>0</v>
      </c>
      <c r="AY240" s="60">
        <f t="shared" si="70"/>
        <v>0</v>
      </c>
      <c r="AZ240" s="60">
        <f t="shared" si="70"/>
        <v>0</v>
      </c>
      <c r="BA240" s="60">
        <f t="shared" si="70"/>
        <v>0</v>
      </c>
      <c r="BB240" s="60">
        <f t="shared" si="70"/>
        <v>0</v>
      </c>
      <c r="BC240" s="60">
        <f t="shared" si="70"/>
        <v>0</v>
      </c>
      <c r="BD240" s="60">
        <f t="shared" si="70"/>
        <v>0</v>
      </c>
      <c r="BE240" s="60">
        <f t="shared" si="70"/>
        <v>0</v>
      </c>
      <c r="BF240" s="60">
        <f t="shared" si="70"/>
        <v>0</v>
      </c>
    </row>
    <row r="241" spans="2:58" x14ac:dyDescent="0.25">
      <c r="B241" s="18">
        <f t="shared" si="64"/>
        <v>237</v>
      </c>
      <c r="C241" s="13" t="str">
        <f t="shared" si="63"/>
        <v>241230_Rev_MC_237</v>
      </c>
      <c r="D241" s="68">
        <v>45656</v>
      </c>
      <c r="E241" s="69">
        <v>45654</v>
      </c>
      <c r="F241" s="69" t="s">
        <v>125</v>
      </c>
      <c r="G241" s="69" t="str">
        <f>IF(ISBLANK(F241),"",VLOOKUP(F241,'Listes des Lots'!$B$4:$G$55,6,FALSE))</f>
        <v>Meublé</v>
      </c>
      <c r="H241" s="127" t="s">
        <v>333</v>
      </c>
      <c r="I241" s="127">
        <v>17000</v>
      </c>
      <c r="J241" s="69">
        <v>45654</v>
      </c>
      <c r="K241" s="69">
        <v>45655</v>
      </c>
      <c r="L241" s="71" t="s">
        <v>90</v>
      </c>
      <c r="M241" s="18" t="str">
        <f>IF(RevenueData[[#This Row],[Commentaires /Notes  ]]="","",RevenueData[[#This Row],[Commentaires /Notes  ]])</f>
        <v/>
      </c>
      <c r="N241" s="37"/>
      <c r="R241" s="60">
        <f>RevenueData[[#This Row],[Fin Période 
(jj/mm/aa) ]]-RevenueData[[#This Row],[Début Période
((jj/mm/aa) ]]+1</f>
        <v>2</v>
      </c>
      <c r="S241" s="60">
        <f t="shared" si="60"/>
        <v>0</v>
      </c>
      <c r="T241" s="60">
        <f t="shared" si="68"/>
        <v>0</v>
      </c>
      <c r="U241" s="60">
        <f t="shared" si="68"/>
        <v>0</v>
      </c>
      <c r="V241" s="60">
        <f t="shared" si="68"/>
        <v>0</v>
      </c>
      <c r="W241" s="60">
        <f t="shared" si="68"/>
        <v>0</v>
      </c>
      <c r="X241" s="60">
        <f t="shared" si="68"/>
        <v>0</v>
      </c>
      <c r="Y241" s="60">
        <f t="shared" si="68"/>
        <v>0</v>
      </c>
      <c r="Z241" s="60">
        <f t="shared" si="68"/>
        <v>0</v>
      </c>
      <c r="AA241" s="60">
        <f t="shared" si="68"/>
        <v>0</v>
      </c>
      <c r="AB241" s="60">
        <f t="shared" si="68"/>
        <v>0</v>
      </c>
      <c r="AC241" s="60">
        <f t="shared" si="68"/>
        <v>0</v>
      </c>
      <c r="AD241" s="60">
        <f t="shared" si="68"/>
        <v>2</v>
      </c>
      <c r="AG241" s="60">
        <f t="shared" si="61"/>
        <v>0</v>
      </c>
      <c r="AH241" s="60">
        <f t="shared" si="69"/>
        <v>0</v>
      </c>
      <c r="AI241" s="60">
        <f t="shared" si="69"/>
        <v>0</v>
      </c>
      <c r="AJ241" s="60">
        <f t="shared" si="69"/>
        <v>0</v>
      </c>
      <c r="AK241" s="60">
        <f t="shared" si="69"/>
        <v>0</v>
      </c>
      <c r="AL241" s="60">
        <f t="shared" si="69"/>
        <v>0</v>
      </c>
      <c r="AM241" s="60">
        <f t="shared" si="69"/>
        <v>0</v>
      </c>
      <c r="AN241" s="60">
        <f t="shared" si="69"/>
        <v>0</v>
      </c>
      <c r="AO241" s="60">
        <f t="shared" si="69"/>
        <v>0</v>
      </c>
      <c r="AP241" s="60">
        <f t="shared" si="69"/>
        <v>0</v>
      </c>
      <c r="AQ241" s="60">
        <f t="shared" si="69"/>
        <v>0</v>
      </c>
      <c r="AR241" s="60">
        <f t="shared" si="69"/>
        <v>0</v>
      </c>
      <c r="AU241" s="60">
        <f t="shared" si="62"/>
        <v>0</v>
      </c>
      <c r="AV241" s="60">
        <f t="shared" si="70"/>
        <v>0</v>
      </c>
      <c r="AW241" s="60">
        <f t="shared" si="70"/>
        <v>0</v>
      </c>
      <c r="AX241" s="60">
        <f t="shared" si="70"/>
        <v>0</v>
      </c>
      <c r="AY241" s="60">
        <f t="shared" si="70"/>
        <v>0</v>
      </c>
      <c r="AZ241" s="60">
        <f t="shared" si="70"/>
        <v>0</v>
      </c>
      <c r="BA241" s="60">
        <f t="shared" si="70"/>
        <v>0</v>
      </c>
      <c r="BB241" s="60">
        <f t="shared" si="70"/>
        <v>0</v>
      </c>
      <c r="BC241" s="60">
        <f t="shared" si="70"/>
        <v>0</v>
      </c>
      <c r="BD241" s="60">
        <f t="shared" si="70"/>
        <v>0</v>
      </c>
      <c r="BE241" s="60">
        <f t="shared" si="70"/>
        <v>0</v>
      </c>
      <c r="BF241" s="60">
        <f t="shared" si="70"/>
        <v>0</v>
      </c>
    </row>
    <row r="242" spans="2:58" x14ac:dyDescent="0.25">
      <c r="B242" s="18">
        <f t="shared" si="64"/>
        <v>238</v>
      </c>
      <c r="C242" s="13" t="str">
        <f t="shared" si="63"/>
        <v>241230_Rev_MC_238</v>
      </c>
      <c r="D242" s="68">
        <v>45656</v>
      </c>
      <c r="E242" s="69">
        <v>45655</v>
      </c>
      <c r="F242" s="69" t="s">
        <v>126</v>
      </c>
      <c r="G242" s="69" t="str">
        <f>IF(ISBLANK(F242),"",VLOOKUP(F242,'Listes des Lots'!$B$4:$G$55,6,FALSE))</f>
        <v>Meublé</v>
      </c>
      <c r="H242" s="127" t="s">
        <v>333</v>
      </c>
      <c r="I242" s="127">
        <v>17000</v>
      </c>
      <c r="J242" s="69">
        <v>45655</v>
      </c>
      <c r="K242" s="69">
        <v>45656</v>
      </c>
      <c r="L242" s="71" t="s">
        <v>90</v>
      </c>
      <c r="M242" s="18" t="str">
        <f>IF(RevenueData[[#This Row],[Commentaires /Notes  ]]="","",RevenueData[[#This Row],[Commentaires /Notes  ]])</f>
        <v/>
      </c>
      <c r="N242" s="37"/>
      <c r="R242" s="60">
        <f>RevenueData[[#This Row],[Fin Période 
(jj/mm/aa) ]]-RevenueData[[#This Row],[Début Période
((jj/mm/aa) ]]+1</f>
        <v>2</v>
      </c>
      <c r="S242" s="60">
        <f t="shared" si="60"/>
        <v>0</v>
      </c>
      <c r="T242" s="60">
        <f t="shared" si="68"/>
        <v>0</v>
      </c>
      <c r="U242" s="60">
        <f t="shared" si="68"/>
        <v>0</v>
      </c>
      <c r="V242" s="60">
        <f t="shared" si="68"/>
        <v>0</v>
      </c>
      <c r="W242" s="60">
        <f t="shared" si="68"/>
        <v>0</v>
      </c>
      <c r="X242" s="60">
        <f t="shared" si="68"/>
        <v>0</v>
      </c>
      <c r="Y242" s="60">
        <f t="shared" si="68"/>
        <v>0</v>
      </c>
      <c r="Z242" s="60">
        <f t="shared" si="68"/>
        <v>0</v>
      </c>
      <c r="AA242" s="60">
        <f t="shared" si="68"/>
        <v>0</v>
      </c>
      <c r="AB242" s="60">
        <f t="shared" si="68"/>
        <v>0</v>
      </c>
      <c r="AC242" s="60">
        <f t="shared" si="68"/>
        <v>0</v>
      </c>
      <c r="AD242" s="60">
        <f t="shared" si="68"/>
        <v>2</v>
      </c>
      <c r="AG242" s="60">
        <f t="shared" si="61"/>
        <v>0</v>
      </c>
      <c r="AH242" s="60">
        <f t="shared" si="69"/>
        <v>0</v>
      </c>
      <c r="AI242" s="60">
        <f t="shared" si="69"/>
        <v>0</v>
      </c>
      <c r="AJ242" s="60">
        <f t="shared" si="69"/>
        <v>0</v>
      </c>
      <c r="AK242" s="60">
        <f t="shared" si="69"/>
        <v>0</v>
      </c>
      <c r="AL242" s="60">
        <f t="shared" si="69"/>
        <v>0</v>
      </c>
      <c r="AM242" s="60">
        <f t="shared" si="69"/>
        <v>0</v>
      </c>
      <c r="AN242" s="60">
        <f t="shared" si="69"/>
        <v>0</v>
      </c>
      <c r="AO242" s="60">
        <f t="shared" si="69"/>
        <v>0</v>
      </c>
      <c r="AP242" s="60">
        <f t="shared" si="69"/>
        <v>0</v>
      </c>
      <c r="AQ242" s="60">
        <f t="shared" si="69"/>
        <v>0</v>
      </c>
      <c r="AR242" s="60">
        <f t="shared" si="69"/>
        <v>0</v>
      </c>
      <c r="AU242" s="60">
        <f t="shared" si="62"/>
        <v>0</v>
      </c>
      <c r="AV242" s="60">
        <f t="shared" si="70"/>
        <v>0</v>
      </c>
      <c r="AW242" s="60">
        <f t="shared" si="70"/>
        <v>0</v>
      </c>
      <c r="AX242" s="60">
        <f t="shared" si="70"/>
        <v>0</v>
      </c>
      <c r="AY242" s="60">
        <f t="shared" si="70"/>
        <v>0</v>
      </c>
      <c r="AZ242" s="60">
        <f t="shared" si="70"/>
        <v>0</v>
      </c>
      <c r="BA242" s="60">
        <f t="shared" si="70"/>
        <v>0</v>
      </c>
      <c r="BB242" s="60">
        <f t="shared" si="70"/>
        <v>0</v>
      </c>
      <c r="BC242" s="60">
        <f t="shared" si="70"/>
        <v>0</v>
      </c>
      <c r="BD242" s="60">
        <f t="shared" si="70"/>
        <v>0</v>
      </c>
      <c r="BE242" s="60">
        <f t="shared" si="70"/>
        <v>0</v>
      </c>
      <c r="BF242" s="60">
        <f t="shared" si="70"/>
        <v>0</v>
      </c>
    </row>
    <row r="243" spans="2:58" x14ac:dyDescent="0.25">
      <c r="B243" s="18">
        <f t="shared" si="64"/>
        <v>239</v>
      </c>
      <c r="C243" s="13" t="str">
        <f t="shared" si="63"/>
        <v>241230_Rev_MC_239</v>
      </c>
      <c r="D243" s="68">
        <v>45656</v>
      </c>
      <c r="E243" s="69">
        <v>45655</v>
      </c>
      <c r="F243" s="69" t="s">
        <v>125</v>
      </c>
      <c r="G243" s="69" t="str">
        <f>IF(ISBLANK(F243),"",VLOOKUP(F243,'Listes des Lots'!$B$4:$G$55,6,FALSE))</f>
        <v>Meublé</v>
      </c>
      <c r="H243" s="127" t="s">
        <v>333</v>
      </c>
      <c r="I243" s="127">
        <v>17000</v>
      </c>
      <c r="J243" s="69">
        <v>45655</v>
      </c>
      <c r="K243" s="69">
        <v>45656</v>
      </c>
      <c r="L243" s="71" t="s">
        <v>90</v>
      </c>
      <c r="M243" s="18" t="str">
        <f>IF(RevenueData[[#This Row],[Commentaires /Notes  ]]="","",RevenueData[[#This Row],[Commentaires /Notes  ]])</f>
        <v/>
      </c>
      <c r="N243" s="37"/>
      <c r="R243" s="60">
        <f>RevenueData[[#This Row],[Fin Période 
(jj/mm/aa) ]]-RevenueData[[#This Row],[Début Période
((jj/mm/aa) ]]+1</f>
        <v>2</v>
      </c>
      <c r="S243" s="60">
        <f t="shared" si="60"/>
        <v>0</v>
      </c>
      <c r="T243" s="60">
        <f t="shared" si="68"/>
        <v>0</v>
      </c>
      <c r="U243" s="60">
        <f t="shared" si="68"/>
        <v>0</v>
      </c>
      <c r="V243" s="60">
        <f t="shared" si="68"/>
        <v>0</v>
      </c>
      <c r="W243" s="60">
        <f t="shared" si="68"/>
        <v>0</v>
      </c>
      <c r="X243" s="60">
        <f t="shared" si="68"/>
        <v>0</v>
      </c>
      <c r="Y243" s="60">
        <f t="shared" si="68"/>
        <v>0</v>
      </c>
      <c r="Z243" s="60">
        <f t="shared" si="68"/>
        <v>0</v>
      </c>
      <c r="AA243" s="60">
        <f t="shared" si="68"/>
        <v>0</v>
      </c>
      <c r="AB243" s="60">
        <f t="shared" si="68"/>
        <v>0</v>
      </c>
      <c r="AC243" s="60">
        <f t="shared" si="68"/>
        <v>0</v>
      </c>
      <c r="AD243" s="60">
        <f t="shared" si="68"/>
        <v>2</v>
      </c>
      <c r="AG243" s="60">
        <f t="shared" si="61"/>
        <v>0</v>
      </c>
      <c r="AH243" s="60">
        <f t="shared" si="69"/>
        <v>0</v>
      </c>
      <c r="AI243" s="60">
        <f t="shared" si="69"/>
        <v>0</v>
      </c>
      <c r="AJ243" s="60">
        <f t="shared" si="69"/>
        <v>0</v>
      </c>
      <c r="AK243" s="60">
        <f t="shared" si="69"/>
        <v>0</v>
      </c>
      <c r="AL243" s="60">
        <f t="shared" si="69"/>
        <v>0</v>
      </c>
      <c r="AM243" s="60">
        <f t="shared" si="69"/>
        <v>0</v>
      </c>
      <c r="AN243" s="60">
        <f t="shared" si="69"/>
        <v>0</v>
      </c>
      <c r="AO243" s="60">
        <f t="shared" si="69"/>
        <v>0</v>
      </c>
      <c r="AP243" s="60">
        <f t="shared" si="69"/>
        <v>0</v>
      </c>
      <c r="AQ243" s="60">
        <f t="shared" si="69"/>
        <v>0</v>
      </c>
      <c r="AR243" s="60">
        <f t="shared" si="69"/>
        <v>0</v>
      </c>
      <c r="AU243" s="60">
        <f t="shared" si="62"/>
        <v>0</v>
      </c>
      <c r="AV243" s="60">
        <f t="shared" si="70"/>
        <v>0</v>
      </c>
      <c r="AW243" s="60">
        <f t="shared" si="70"/>
        <v>0</v>
      </c>
      <c r="AX243" s="60">
        <f t="shared" si="70"/>
        <v>0</v>
      </c>
      <c r="AY243" s="60">
        <f t="shared" si="70"/>
        <v>0</v>
      </c>
      <c r="AZ243" s="60">
        <f t="shared" si="70"/>
        <v>0</v>
      </c>
      <c r="BA243" s="60">
        <f t="shared" si="70"/>
        <v>0</v>
      </c>
      <c r="BB243" s="60">
        <f t="shared" si="70"/>
        <v>0</v>
      </c>
      <c r="BC243" s="60">
        <f t="shared" si="70"/>
        <v>0</v>
      </c>
      <c r="BD243" s="60">
        <f t="shared" si="70"/>
        <v>0</v>
      </c>
      <c r="BE243" s="60">
        <f t="shared" si="70"/>
        <v>0</v>
      </c>
      <c r="BF243" s="60">
        <f t="shared" si="70"/>
        <v>0</v>
      </c>
    </row>
    <row r="244" spans="2:58" x14ac:dyDescent="0.25">
      <c r="B244" s="18">
        <f t="shared" si="64"/>
        <v>240</v>
      </c>
      <c r="C244" s="13" t="str">
        <f t="shared" si="63"/>
        <v>241230_Rev_MC_240</v>
      </c>
      <c r="D244" s="68">
        <v>45656</v>
      </c>
      <c r="E244" s="69">
        <v>45653</v>
      </c>
      <c r="F244" s="69" t="s">
        <v>115</v>
      </c>
      <c r="G244" s="69" t="str">
        <f>IF(ISBLANK(F244),"",VLOOKUP(F244,'Listes des Lots'!$B$4:$G$55,6,FALSE))</f>
        <v>Meublé</v>
      </c>
      <c r="H244" s="127" t="s">
        <v>333</v>
      </c>
      <c r="I244" s="127">
        <v>30000</v>
      </c>
      <c r="J244" s="69">
        <v>45653</v>
      </c>
      <c r="K244" s="69">
        <v>45659</v>
      </c>
      <c r="L244" s="71" t="s">
        <v>90</v>
      </c>
      <c r="M244" s="18" t="str">
        <f>IF(RevenueData[[#This Row],[Commentaires /Notes  ]]="","",RevenueData[[#This Row],[Commentaires /Notes  ]])</f>
        <v>Avance donnée sur 102000f reste 72000frs</v>
      </c>
      <c r="N244" s="37" t="s">
        <v>251</v>
      </c>
      <c r="R244" s="60">
        <f>RevenueData[[#This Row],[Fin Période 
(jj/mm/aa) ]]-RevenueData[[#This Row],[Début Période
((jj/mm/aa) ]]+1</f>
        <v>7</v>
      </c>
      <c r="S244" s="60">
        <f t="shared" si="60"/>
        <v>0</v>
      </c>
      <c r="T244" s="60">
        <f t="shared" si="68"/>
        <v>0</v>
      </c>
      <c r="U244" s="60">
        <f t="shared" si="68"/>
        <v>0</v>
      </c>
      <c r="V244" s="60">
        <f t="shared" si="68"/>
        <v>0</v>
      </c>
      <c r="W244" s="60">
        <f t="shared" si="68"/>
        <v>0</v>
      </c>
      <c r="X244" s="60">
        <f t="shared" si="68"/>
        <v>0</v>
      </c>
      <c r="Y244" s="60">
        <f t="shared" si="68"/>
        <v>0</v>
      </c>
      <c r="Z244" s="60">
        <f t="shared" si="68"/>
        <v>0</v>
      </c>
      <c r="AA244" s="60">
        <f t="shared" si="68"/>
        <v>0</v>
      </c>
      <c r="AB244" s="60">
        <f t="shared" si="68"/>
        <v>0</v>
      </c>
      <c r="AC244" s="60">
        <f t="shared" si="68"/>
        <v>0</v>
      </c>
      <c r="AD244" s="60">
        <f t="shared" si="68"/>
        <v>5</v>
      </c>
      <c r="AG244" s="60">
        <f t="shared" si="61"/>
        <v>2</v>
      </c>
      <c r="AH244" s="60">
        <f t="shared" si="69"/>
        <v>0</v>
      </c>
      <c r="AI244" s="60">
        <f t="shared" si="69"/>
        <v>0</v>
      </c>
      <c r="AJ244" s="60">
        <f t="shared" si="69"/>
        <v>0</v>
      </c>
      <c r="AK244" s="60">
        <f t="shared" si="69"/>
        <v>0</v>
      </c>
      <c r="AL244" s="60">
        <f t="shared" si="69"/>
        <v>0</v>
      </c>
      <c r="AM244" s="60">
        <f t="shared" si="69"/>
        <v>0</v>
      </c>
      <c r="AN244" s="60">
        <f t="shared" si="69"/>
        <v>0</v>
      </c>
      <c r="AO244" s="60">
        <f t="shared" si="69"/>
        <v>0</v>
      </c>
      <c r="AP244" s="60">
        <f t="shared" si="69"/>
        <v>0</v>
      </c>
      <c r="AQ244" s="60">
        <f t="shared" si="69"/>
        <v>0</v>
      </c>
      <c r="AR244" s="60">
        <f t="shared" si="69"/>
        <v>0</v>
      </c>
      <c r="AU244" s="60">
        <f t="shared" si="62"/>
        <v>0</v>
      </c>
      <c r="AV244" s="60">
        <f t="shared" si="70"/>
        <v>0</v>
      </c>
      <c r="AW244" s="60">
        <f t="shared" si="70"/>
        <v>0</v>
      </c>
      <c r="AX244" s="60">
        <f t="shared" si="70"/>
        <v>0</v>
      </c>
      <c r="AY244" s="60">
        <f t="shared" si="70"/>
        <v>0</v>
      </c>
      <c r="AZ244" s="60">
        <f t="shared" si="70"/>
        <v>0</v>
      </c>
      <c r="BA244" s="60">
        <f t="shared" si="70"/>
        <v>0</v>
      </c>
      <c r="BB244" s="60">
        <f t="shared" si="70"/>
        <v>0</v>
      </c>
      <c r="BC244" s="60">
        <f t="shared" si="70"/>
        <v>0</v>
      </c>
      <c r="BD244" s="60">
        <f t="shared" si="70"/>
        <v>0</v>
      </c>
      <c r="BE244" s="60">
        <f t="shared" si="70"/>
        <v>0</v>
      </c>
      <c r="BF244" s="60">
        <f t="shared" si="70"/>
        <v>0</v>
      </c>
    </row>
    <row r="245" spans="2:58" x14ac:dyDescent="0.25">
      <c r="B245" s="18">
        <f t="shared" si="64"/>
        <v>241</v>
      </c>
      <c r="C245" s="13" t="str">
        <f t="shared" si="63"/>
        <v>241230_Rev_MC_241</v>
      </c>
      <c r="D245" s="68">
        <v>45656</v>
      </c>
      <c r="E245" s="69">
        <v>45653</v>
      </c>
      <c r="F245" s="69" t="s">
        <v>121</v>
      </c>
      <c r="G245" s="69" t="str">
        <f>IF(ISBLANK(F245),"",VLOOKUP(F245,'Listes des Lots'!$B$4:$G$55,6,FALSE))</f>
        <v>Meublé</v>
      </c>
      <c r="H245" s="127" t="s">
        <v>333</v>
      </c>
      <c r="I245" s="127">
        <v>25000</v>
      </c>
      <c r="J245" s="69">
        <v>45653</v>
      </c>
      <c r="K245" s="69">
        <v>45659</v>
      </c>
      <c r="L245" s="71" t="s">
        <v>90</v>
      </c>
      <c r="M245" s="18" t="str">
        <f>IF(RevenueData[[#This Row],[Commentaires /Notes  ]]="","",RevenueData[[#This Row],[Commentaires /Notes  ]])</f>
        <v>Avance donée sur 60000fr reste 35000frs</v>
      </c>
      <c r="N245" s="37" t="s">
        <v>252</v>
      </c>
      <c r="R245" s="60">
        <f>RevenueData[[#This Row],[Fin Période 
(jj/mm/aa) ]]-RevenueData[[#This Row],[Début Période
((jj/mm/aa) ]]+1</f>
        <v>7</v>
      </c>
      <c r="S245" s="60">
        <f t="shared" si="60"/>
        <v>0</v>
      </c>
      <c r="T245" s="60">
        <f t="shared" si="68"/>
        <v>0</v>
      </c>
      <c r="U245" s="60">
        <f t="shared" si="68"/>
        <v>0</v>
      </c>
      <c r="V245" s="60">
        <f t="shared" si="68"/>
        <v>0</v>
      </c>
      <c r="W245" s="60">
        <f t="shared" si="68"/>
        <v>0</v>
      </c>
      <c r="X245" s="60">
        <f t="shared" si="68"/>
        <v>0</v>
      </c>
      <c r="Y245" s="60">
        <f t="shared" si="68"/>
        <v>0</v>
      </c>
      <c r="Z245" s="60">
        <f t="shared" si="68"/>
        <v>0</v>
      </c>
      <c r="AA245" s="60">
        <f t="shared" si="68"/>
        <v>0</v>
      </c>
      <c r="AB245" s="60">
        <f t="shared" si="68"/>
        <v>0</v>
      </c>
      <c r="AC245" s="60">
        <f t="shared" si="68"/>
        <v>0</v>
      </c>
      <c r="AD245" s="60">
        <f t="shared" si="68"/>
        <v>5</v>
      </c>
      <c r="AG245" s="60">
        <f t="shared" si="61"/>
        <v>2</v>
      </c>
      <c r="AH245" s="60">
        <f t="shared" si="69"/>
        <v>0</v>
      </c>
      <c r="AI245" s="60">
        <f t="shared" si="69"/>
        <v>0</v>
      </c>
      <c r="AJ245" s="60">
        <f t="shared" si="69"/>
        <v>0</v>
      </c>
      <c r="AK245" s="60">
        <f t="shared" si="69"/>
        <v>0</v>
      </c>
      <c r="AL245" s="60">
        <f t="shared" si="69"/>
        <v>0</v>
      </c>
      <c r="AM245" s="60">
        <f t="shared" si="69"/>
        <v>0</v>
      </c>
      <c r="AN245" s="60">
        <f t="shared" si="69"/>
        <v>0</v>
      </c>
      <c r="AO245" s="60">
        <f t="shared" si="69"/>
        <v>0</v>
      </c>
      <c r="AP245" s="60">
        <f t="shared" si="69"/>
        <v>0</v>
      </c>
      <c r="AQ245" s="60">
        <f t="shared" si="69"/>
        <v>0</v>
      </c>
      <c r="AR245" s="60">
        <f t="shared" si="69"/>
        <v>0</v>
      </c>
      <c r="AU245" s="60">
        <f t="shared" si="62"/>
        <v>0</v>
      </c>
      <c r="AV245" s="60">
        <f t="shared" si="70"/>
        <v>0</v>
      </c>
      <c r="AW245" s="60">
        <f t="shared" si="70"/>
        <v>0</v>
      </c>
      <c r="AX245" s="60">
        <f t="shared" si="70"/>
        <v>0</v>
      </c>
      <c r="AY245" s="60">
        <f t="shared" si="70"/>
        <v>0</v>
      </c>
      <c r="AZ245" s="60">
        <f t="shared" si="70"/>
        <v>0</v>
      </c>
      <c r="BA245" s="60">
        <f t="shared" si="70"/>
        <v>0</v>
      </c>
      <c r="BB245" s="60">
        <f t="shared" si="70"/>
        <v>0</v>
      </c>
      <c r="BC245" s="60">
        <f t="shared" si="70"/>
        <v>0</v>
      </c>
      <c r="BD245" s="60">
        <f t="shared" si="70"/>
        <v>0</v>
      </c>
      <c r="BE245" s="60">
        <f t="shared" si="70"/>
        <v>0</v>
      </c>
      <c r="BF245" s="60">
        <f t="shared" si="70"/>
        <v>0</v>
      </c>
    </row>
    <row r="246" spans="2:58" x14ac:dyDescent="0.25">
      <c r="B246" s="18">
        <f t="shared" si="64"/>
        <v>242</v>
      </c>
      <c r="C246" s="13" t="str">
        <f t="shared" si="63"/>
        <v>241230_Rev_MC_242</v>
      </c>
      <c r="D246" s="68">
        <v>45656</v>
      </c>
      <c r="E246" s="69">
        <v>45656</v>
      </c>
      <c r="F246" s="69" t="s">
        <v>123</v>
      </c>
      <c r="G246" s="69" t="str">
        <f>IF(ISBLANK(F246),"",VLOOKUP(F246,'Listes des Lots'!$B$4:$G$55,6,FALSE))</f>
        <v>Meublé</v>
      </c>
      <c r="H246" s="127" t="s">
        <v>333</v>
      </c>
      <c r="I246" s="127">
        <v>17000</v>
      </c>
      <c r="J246" s="69">
        <v>45657</v>
      </c>
      <c r="K246" s="69">
        <v>45658</v>
      </c>
      <c r="L246" s="71" t="s">
        <v>90</v>
      </c>
      <c r="M246" s="18" t="str">
        <f>IF(RevenueData[[#This Row],[Commentaires /Notes  ]]="","",RevenueData[[#This Row],[Commentaires /Notes  ]])</f>
        <v/>
      </c>
      <c r="N246" s="37"/>
      <c r="R246" s="60">
        <f>RevenueData[[#This Row],[Fin Période 
(jj/mm/aa) ]]-RevenueData[[#This Row],[Début Période
((jj/mm/aa) ]]+1</f>
        <v>2</v>
      </c>
      <c r="S246" s="60">
        <f t="shared" si="60"/>
        <v>0</v>
      </c>
      <c r="T246" s="60">
        <f t="shared" si="68"/>
        <v>0</v>
      </c>
      <c r="U246" s="60">
        <f t="shared" si="68"/>
        <v>0</v>
      </c>
      <c r="V246" s="60">
        <f t="shared" si="68"/>
        <v>0</v>
      </c>
      <c r="W246" s="60">
        <f t="shared" si="68"/>
        <v>0</v>
      </c>
      <c r="X246" s="60">
        <f t="shared" si="68"/>
        <v>0</v>
      </c>
      <c r="Y246" s="60">
        <f t="shared" si="68"/>
        <v>0</v>
      </c>
      <c r="Z246" s="60">
        <f t="shared" si="68"/>
        <v>0</v>
      </c>
      <c r="AA246" s="60">
        <f t="shared" si="68"/>
        <v>0</v>
      </c>
      <c r="AB246" s="60">
        <f t="shared" si="68"/>
        <v>0</v>
      </c>
      <c r="AC246" s="60">
        <f t="shared" si="68"/>
        <v>0</v>
      </c>
      <c r="AD246" s="60">
        <f t="shared" si="68"/>
        <v>1</v>
      </c>
      <c r="AG246" s="60">
        <f t="shared" si="61"/>
        <v>1</v>
      </c>
      <c r="AH246" s="60">
        <f t="shared" si="69"/>
        <v>0</v>
      </c>
      <c r="AI246" s="60">
        <f t="shared" si="69"/>
        <v>0</v>
      </c>
      <c r="AJ246" s="60">
        <f t="shared" si="69"/>
        <v>0</v>
      </c>
      <c r="AK246" s="60">
        <f t="shared" si="69"/>
        <v>0</v>
      </c>
      <c r="AL246" s="60">
        <f t="shared" si="69"/>
        <v>0</v>
      </c>
      <c r="AM246" s="60">
        <f t="shared" si="69"/>
        <v>0</v>
      </c>
      <c r="AN246" s="60">
        <f t="shared" si="69"/>
        <v>0</v>
      </c>
      <c r="AO246" s="60">
        <f t="shared" si="69"/>
        <v>0</v>
      </c>
      <c r="AP246" s="60">
        <f t="shared" si="69"/>
        <v>0</v>
      </c>
      <c r="AQ246" s="60">
        <f t="shared" si="69"/>
        <v>0</v>
      </c>
      <c r="AR246" s="60">
        <f t="shared" si="69"/>
        <v>0</v>
      </c>
      <c r="AU246" s="60">
        <f t="shared" si="62"/>
        <v>0</v>
      </c>
      <c r="AV246" s="60">
        <f t="shared" si="70"/>
        <v>0</v>
      </c>
      <c r="AW246" s="60">
        <f t="shared" si="70"/>
        <v>0</v>
      </c>
      <c r="AX246" s="60">
        <f t="shared" si="70"/>
        <v>0</v>
      </c>
      <c r="AY246" s="60">
        <f t="shared" si="70"/>
        <v>0</v>
      </c>
      <c r="AZ246" s="60">
        <f t="shared" si="70"/>
        <v>0</v>
      </c>
      <c r="BA246" s="60">
        <f t="shared" si="70"/>
        <v>0</v>
      </c>
      <c r="BB246" s="60">
        <f t="shared" si="70"/>
        <v>0</v>
      </c>
      <c r="BC246" s="60">
        <f t="shared" si="70"/>
        <v>0</v>
      </c>
      <c r="BD246" s="60">
        <f t="shared" si="70"/>
        <v>0</v>
      </c>
      <c r="BE246" s="60">
        <f t="shared" si="70"/>
        <v>0</v>
      </c>
      <c r="BF246" s="60">
        <f t="shared" si="70"/>
        <v>0</v>
      </c>
    </row>
    <row r="247" spans="2:58" s="60" customFormat="1" x14ac:dyDescent="0.25">
      <c r="B247" s="18">
        <f t="shared" si="64"/>
        <v>243</v>
      </c>
      <c r="C247" s="71" t="str">
        <f t="shared" si="63"/>
        <v>250101_Rev_MC_243</v>
      </c>
      <c r="D247" s="68">
        <v>45658</v>
      </c>
      <c r="E247" s="69">
        <v>45658</v>
      </c>
      <c r="F247" s="69" t="s">
        <v>122</v>
      </c>
      <c r="G247" s="69" t="str">
        <f>IF(ISBLANK(F247),"",VLOOKUP(F247,'Listes des Lots'!$B$4:$G$55,6,FALSE))</f>
        <v>Meublé</v>
      </c>
      <c r="H247" s="127" t="s">
        <v>333</v>
      </c>
      <c r="I247" s="127">
        <v>15000</v>
      </c>
      <c r="J247" s="69">
        <v>45658</v>
      </c>
      <c r="K247" s="69">
        <v>45658</v>
      </c>
      <c r="L247" s="71" t="s">
        <v>90</v>
      </c>
      <c r="M247" s="18" t="str">
        <f>IF(RevenueData[[#This Row],[Commentaires /Notes  ]]="","",RevenueData[[#This Row],[Commentaires /Notes  ]])</f>
        <v/>
      </c>
      <c r="N247" s="37"/>
      <c r="R247" s="60">
        <f>RevenueData[[#This Row],[Fin Période 
(jj/mm/aa) ]]-RevenueData[[#This Row],[Début Période
((jj/mm/aa) ]]+1</f>
        <v>1</v>
      </c>
      <c r="S247" s="60">
        <f t="shared" si="60"/>
        <v>0</v>
      </c>
      <c r="T247" s="60">
        <f t="shared" si="68"/>
        <v>0</v>
      </c>
      <c r="U247" s="60">
        <f t="shared" si="68"/>
        <v>0</v>
      </c>
      <c r="V247" s="60">
        <f t="shared" si="68"/>
        <v>0</v>
      </c>
      <c r="W247" s="60">
        <f t="shared" si="68"/>
        <v>0</v>
      </c>
      <c r="X247" s="60">
        <f t="shared" si="68"/>
        <v>0</v>
      </c>
      <c r="Y247" s="60">
        <f t="shared" si="68"/>
        <v>0</v>
      </c>
      <c r="Z247" s="60">
        <f t="shared" si="68"/>
        <v>0</v>
      </c>
      <c r="AA247" s="60">
        <f t="shared" ref="T247:AD270" si="71">_xlfn.LET(_xlpm.start_date, $J247,_xlpm.end_date, $K247,_xlpm.month_start, AA$4,_xlpm.month_end, EOMONTH(AA$4,0),_xlpm.overlap_start, MAX(_xlpm.start_date, _xlpm.month_start),_xlpm.overlap_end, MIN(_xlpm.end_date, _xlpm.month_end),_xlpm.days, MAX(0, _xlpm.overlap_end - _xlpm.overlap_start + 1),_xlpm.days)</f>
        <v>0</v>
      </c>
      <c r="AB247" s="60">
        <f t="shared" si="71"/>
        <v>0</v>
      </c>
      <c r="AC247" s="60">
        <f t="shared" si="71"/>
        <v>0</v>
      </c>
      <c r="AD247" s="60">
        <f t="shared" si="71"/>
        <v>0</v>
      </c>
      <c r="AG247" s="60">
        <f t="shared" si="61"/>
        <v>1</v>
      </c>
      <c r="AH247" s="60">
        <f t="shared" si="69"/>
        <v>0</v>
      </c>
      <c r="AI247" s="60">
        <f t="shared" si="69"/>
        <v>0</v>
      </c>
      <c r="AJ247" s="60">
        <f t="shared" si="69"/>
        <v>0</v>
      </c>
      <c r="AK247" s="60">
        <f t="shared" si="69"/>
        <v>0</v>
      </c>
      <c r="AL247" s="60">
        <f t="shared" si="69"/>
        <v>0</v>
      </c>
      <c r="AM247" s="60">
        <f t="shared" si="69"/>
        <v>0</v>
      </c>
      <c r="AN247" s="60">
        <f t="shared" si="69"/>
        <v>0</v>
      </c>
      <c r="AO247" s="60">
        <f t="shared" ref="AH247:AR270" si="72">_xlfn.LET(_xlpm.start_date, $J247,_xlpm.end_date, $K247,_xlpm.month_start, AO$4,_xlpm.month_end, EOMONTH(AO$4,0),_xlpm.overlap_start, MAX(_xlpm.start_date, _xlpm.month_start),_xlpm.overlap_end, MIN(_xlpm.end_date, _xlpm.month_end),_xlpm.days, MAX(0, _xlpm.overlap_end - _xlpm.overlap_start + 1),_xlpm.days)</f>
        <v>0</v>
      </c>
      <c r="AP247" s="60">
        <f t="shared" si="72"/>
        <v>0</v>
      </c>
      <c r="AQ247" s="60">
        <f t="shared" si="72"/>
        <v>0</v>
      </c>
      <c r="AR247" s="60">
        <f t="shared" si="72"/>
        <v>0</v>
      </c>
      <c r="AU247" s="60">
        <f t="shared" si="62"/>
        <v>0</v>
      </c>
      <c r="AV247" s="60">
        <f t="shared" si="70"/>
        <v>0</v>
      </c>
      <c r="AW247" s="60">
        <f t="shared" si="70"/>
        <v>0</v>
      </c>
      <c r="AX247" s="60">
        <f t="shared" si="70"/>
        <v>0</v>
      </c>
      <c r="AY247" s="60">
        <f t="shared" si="70"/>
        <v>0</v>
      </c>
      <c r="AZ247" s="60">
        <f t="shared" si="70"/>
        <v>0</v>
      </c>
      <c r="BA247" s="60">
        <f t="shared" si="70"/>
        <v>0</v>
      </c>
      <c r="BB247" s="60">
        <f t="shared" si="70"/>
        <v>0</v>
      </c>
      <c r="BC247" s="60">
        <f t="shared" ref="AV247:BF270" si="73">_xlfn.LET(_xlpm.start_date, $J247,_xlpm.end_date, $K247,_xlpm.month_start, BC$4,_xlpm.month_end, EOMONTH(BC$4,0),_xlpm.overlap_start, MAX(_xlpm.start_date, _xlpm.month_start),_xlpm.overlap_end, MIN(_xlpm.end_date, _xlpm.month_end),_xlpm.days, MAX(0, _xlpm.overlap_end - _xlpm.overlap_start + 1),_xlpm.days)</f>
        <v>0</v>
      </c>
      <c r="BD247" s="60">
        <f t="shared" si="73"/>
        <v>0</v>
      </c>
      <c r="BE247" s="60">
        <f t="shared" si="73"/>
        <v>0</v>
      </c>
      <c r="BF247" s="60">
        <f t="shared" si="73"/>
        <v>0</v>
      </c>
    </row>
    <row r="248" spans="2:58" s="60" customFormat="1" x14ac:dyDescent="0.25">
      <c r="B248" s="18">
        <f t="shared" si="64"/>
        <v>244</v>
      </c>
      <c r="C248" s="71" t="str">
        <f t="shared" si="63"/>
        <v>250101_Rev_MC_244</v>
      </c>
      <c r="D248" s="68">
        <v>45658</v>
      </c>
      <c r="E248" s="69">
        <v>45658</v>
      </c>
      <c r="F248" s="69" t="s">
        <v>126</v>
      </c>
      <c r="G248" s="69" t="str">
        <f>IF(ISBLANK(F248),"",VLOOKUP(F248,'Listes des Lots'!$B$4:$G$55,6,FALSE))</f>
        <v>Meublé</v>
      </c>
      <c r="H248" s="127" t="s">
        <v>333</v>
      </c>
      <c r="I248" s="127">
        <v>15000</v>
      </c>
      <c r="J248" s="69">
        <v>45658</v>
      </c>
      <c r="K248" s="69">
        <v>45658</v>
      </c>
      <c r="L248" s="71" t="s">
        <v>90</v>
      </c>
      <c r="M248" s="18" t="str">
        <f>IF(RevenueData[[#This Row],[Commentaires /Notes  ]]="","",RevenueData[[#This Row],[Commentaires /Notes  ]])</f>
        <v/>
      </c>
      <c r="N248" s="37"/>
      <c r="R248" s="60">
        <f>RevenueData[[#This Row],[Fin Période 
(jj/mm/aa) ]]-RevenueData[[#This Row],[Début Période
((jj/mm/aa) ]]+1</f>
        <v>1</v>
      </c>
      <c r="S248" s="60">
        <f t="shared" si="60"/>
        <v>0</v>
      </c>
      <c r="T248" s="60">
        <f t="shared" si="71"/>
        <v>0</v>
      </c>
      <c r="U248" s="60">
        <f t="shared" si="71"/>
        <v>0</v>
      </c>
      <c r="V248" s="60">
        <f t="shared" si="71"/>
        <v>0</v>
      </c>
      <c r="W248" s="60">
        <f t="shared" si="71"/>
        <v>0</v>
      </c>
      <c r="X248" s="60">
        <f t="shared" si="71"/>
        <v>0</v>
      </c>
      <c r="Y248" s="60">
        <f t="shared" si="71"/>
        <v>0</v>
      </c>
      <c r="Z248" s="60">
        <f t="shared" si="71"/>
        <v>0</v>
      </c>
      <c r="AA248" s="60">
        <f t="shared" si="71"/>
        <v>0</v>
      </c>
      <c r="AB248" s="60">
        <f t="shared" si="71"/>
        <v>0</v>
      </c>
      <c r="AC248" s="60">
        <f t="shared" si="71"/>
        <v>0</v>
      </c>
      <c r="AD248" s="60">
        <f t="shared" si="71"/>
        <v>0</v>
      </c>
      <c r="AG248" s="60">
        <f t="shared" si="61"/>
        <v>1</v>
      </c>
      <c r="AH248" s="60">
        <f t="shared" si="72"/>
        <v>0</v>
      </c>
      <c r="AI248" s="60">
        <f t="shared" si="72"/>
        <v>0</v>
      </c>
      <c r="AJ248" s="60">
        <f t="shared" si="72"/>
        <v>0</v>
      </c>
      <c r="AK248" s="60">
        <f t="shared" si="72"/>
        <v>0</v>
      </c>
      <c r="AL248" s="60">
        <f t="shared" si="72"/>
        <v>0</v>
      </c>
      <c r="AM248" s="60">
        <f t="shared" si="72"/>
        <v>0</v>
      </c>
      <c r="AN248" s="60">
        <f t="shared" si="72"/>
        <v>0</v>
      </c>
      <c r="AO248" s="60">
        <f t="shared" si="72"/>
        <v>0</v>
      </c>
      <c r="AP248" s="60">
        <f t="shared" si="72"/>
        <v>0</v>
      </c>
      <c r="AQ248" s="60">
        <f t="shared" si="72"/>
        <v>0</v>
      </c>
      <c r="AR248" s="60">
        <f t="shared" si="72"/>
        <v>0</v>
      </c>
      <c r="AU248" s="60">
        <f t="shared" si="62"/>
        <v>0</v>
      </c>
      <c r="AV248" s="60">
        <f t="shared" si="73"/>
        <v>0</v>
      </c>
      <c r="AW248" s="60">
        <f t="shared" si="73"/>
        <v>0</v>
      </c>
      <c r="AX248" s="60">
        <f t="shared" si="73"/>
        <v>0</v>
      </c>
      <c r="AY248" s="60">
        <f t="shared" si="73"/>
        <v>0</v>
      </c>
      <c r="AZ248" s="60">
        <f t="shared" si="73"/>
        <v>0</v>
      </c>
      <c r="BA248" s="60">
        <f t="shared" si="73"/>
        <v>0</v>
      </c>
      <c r="BB248" s="60">
        <f t="shared" si="73"/>
        <v>0</v>
      </c>
      <c r="BC248" s="60">
        <f t="shared" si="73"/>
        <v>0</v>
      </c>
      <c r="BD248" s="60">
        <f t="shared" si="73"/>
        <v>0</v>
      </c>
      <c r="BE248" s="60">
        <f t="shared" si="73"/>
        <v>0</v>
      </c>
      <c r="BF248" s="60">
        <f t="shared" si="73"/>
        <v>0</v>
      </c>
    </row>
    <row r="249" spans="2:58" s="60" customFormat="1" x14ac:dyDescent="0.25">
      <c r="B249" s="18">
        <f t="shared" si="64"/>
        <v>245</v>
      </c>
      <c r="C249" s="71" t="str">
        <f t="shared" si="63"/>
        <v>250101_Rev_MC_245</v>
      </c>
      <c r="D249" s="68">
        <v>45658</v>
      </c>
      <c r="E249" s="69">
        <v>45658</v>
      </c>
      <c r="F249" s="69" t="s">
        <v>126</v>
      </c>
      <c r="G249" s="69" t="str">
        <f>IF(ISBLANK(F249),"",VLOOKUP(F249,'Listes des Lots'!$B$4:$G$55,6,FALSE))</f>
        <v>Meublé</v>
      </c>
      <c r="H249" s="127" t="s">
        <v>333</v>
      </c>
      <c r="I249" s="127">
        <v>17000</v>
      </c>
      <c r="J249" s="69">
        <v>45657</v>
      </c>
      <c r="K249" s="69">
        <v>45658</v>
      </c>
      <c r="L249" s="71" t="s">
        <v>90</v>
      </c>
      <c r="M249" s="18" t="str">
        <f>IF(RevenueData[[#This Row],[Commentaires /Notes  ]]="","",RevenueData[[#This Row],[Commentaires /Notes  ]])</f>
        <v/>
      </c>
      <c r="N249" s="37"/>
      <c r="R249" s="60">
        <f>RevenueData[[#This Row],[Fin Période 
(jj/mm/aa) ]]-RevenueData[[#This Row],[Début Période
((jj/mm/aa) ]]+1</f>
        <v>2</v>
      </c>
      <c r="S249" s="60">
        <f t="shared" si="60"/>
        <v>0</v>
      </c>
      <c r="T249" s="60">
        <f t="shared" si="71"/>
        <v>0</v>
      </c>
      <c r="U249" s="60">
        <f t="shared" si="71"/>
        <v>0</v>
      </c>
      <c r="V249" s="60">
        <f t="shared" si="71"/>
        <v>0</v>
      </c>
      <c r="W249" s="60">
        <f t="shared" si="71"/>
        <v>0</v>
      </c>
      <c r="X249" s="60">
        <f t="shared" si="71"/>
        <v>0</v>
      </c>
      <c r="Y249" s="60">
        <f t="shared" si="71"/>
        <v>0</v>
      </c>
      <c r="Z249" s="60">
        <f t="shared" si="71"/>
        <v>0</v>
      </c>
      <c r="AA249" s="60">
        <f t="shared" si="71"/>
        <v>0</v>
      </c>
      <c r="AB249" s="60">
        <f t="shared" si="71"/>
        <v>0</v>
      </c>
      <c r="AC249" s="60">
        <f t="shared" si="71"/>
        <v>0</v>
      </c>
      <c r="AD249" s="60">
        <f t="shared" si="71"/>
        <v>1</v>
      </c>
      <c r="AG249" s="60">
        <f t="shared" si="61"/>
        <v>1</v>
      </c>
      <c r="AH249" s="60">
        <f t="shared" si="72"/>
        <v>0</v>
      </c>
      <c r="AI249" s="60">
        <f t="shared" si="72"/>
        <v>0</v>
      </c>
      <c r="AJ249" s="60">
        <f t="shared" si="72"/>
        <v>0</v>
      </c>
      <c r="AK249" s="60">
        <f t="shared" si="72"/>
        <v>0</v>
      </c>
      <c r="AL249" s="60">
        <f t="shared" si="72"/>
        <v>0</v>
      </c>
      <c r="AM249" s="60">
        <f t="shared" si="72"/>
        <v>0</v>
      </c>
      <c r="AN249" s="60">
        <f t="shared" si="72"/>
        <v>0</v>
      </c>
      <c r="AO249" s="60">
        <f t="shared" si="72"/>
        <v>0</v>
      </c>
      <c r="AP249" s="60">
        <f t="shared" si="72"/>
        <v>0</v>
      </c>
      <c r="AQ249" s="60">
        <f t="shared" si="72"/>
        <v>0</v>
      </c>
      <c r="AR249" s="60">
        <f t="shared" si="72"/>
        <v>0</v>
      </c>
      <c r="AU249" s="60">
        <f t="shared" si="62"/>
        <v>0</v>
      </c>
      <c r="AV249" s="60">
        <f t="shared" si="73"/>
        <v>0</v>
      </c>
      <c r="AW249" s="60">
        <f t="shared" si="73"/>
        <v>0</v>
      </c>
      <c r="AX249" s="60">
        <f t="shared" si="73"/>
        <v>0</v>
      </c>
      <c r="AY249" s="60">
        <f t="shared" si="73"/>
        <v>0</v>
      </c>
      <c r="AZ249" s="60">
        <f t="shared" si="73"/>
        <v>0</v>
      </c>
      <c r="BA249" s="60">
        <f t="shared" si="73"/>
        <v>0</v>
      </c>
      <c r="BB249" s="60">
        <f t="shared" si="73"/>
        <v>0</v>
      </c>
      <c r="BC249" s="60">
        <f t="shared" si="73"/>
        <v>0</v>
      </c>
      <c r="BD249" s="60">
        <f t="shared" si="73"/>
        <v>0</v>
      </c>
      <c r="BE249" s="60">
        <f t="shared" si="73"/>
        <v>0</v>
      </c>
      <c r="BF249" s="60">
        <f t="shared" si="73"/>
        <v>0</v>
      </c>
    </row>
    <row r="250" spans="2:58" s="60" customFormat="1" x14ac:dyDescent="0.25">
      <c r="B250" s="18">
        <f t="shared" si="64"/>
        <v>246</v>
      </c>
      <c r="C250" s="71" t="str">
        <f t="shared" si="63"/>
        <v>250101_Rev_MC_246</v>
      </c>
      <c r="D250" s="68">
        <v>45658</v>
      </c>
      <c r="E250" s="69">
        <v>45658</v>
      </c>
      <c r="F250" s="69" t="s">
        <v>122</v>
      </c>
      <c r="G250" s="69" t="str">
        <f>IF(ISBLANK(F250),"",VLOOKUP(F250,'Listes des Lots'!$B$4:$G$55,6,FALSE))</f>
        <v>Meublé</v>
      </c>
      <c r="H250" s="127" t="s">
        <v>333</v>
      </c>
      <c r="I250" s="127">
        <v>17000</v>
      </c>
      <c r="J250" s="69">
        <v>45657</v>
      </c>
      <c r="K250" s="69">
        <v>45658</v>
      </c>
      <c r="L250" s="71" t="s">
        <v>90</v>
      </c>
      <c r="M250" s="18" t="str">
        <f>IF(RevenueData[[#This Row],[Commentaires /Notes  ]]="","",RevenueData[[#This Row],[Commentaires /Notes  ]])</f>
        <v/>
      </c>
      <c r="N250" s="37"/>
      <c r="R250" s="60">
        <f>RevenueData[[#This Row],[Fin Période 
(jj/mm/aa) ]]-RevenueData[[#This Row],[Début Période
((jj/mm/aa) ]]+1</f>
        <v>2</v>
      </c>
      <c r="S250" s="60">
        <f t="shared" si="60"/>
        <v>0</v>
      </c>
      <c r="T250" s="60">
        <f t="shared" si="71"/>
        <v>0</v>
      </c>
      <c r="U250" s="60">
        <f t="shared" si="71"/>
        <v>0</v>
      </c>
      <c r="V250" s="60">
        <f t="shared" si="71"/>
        <v>0</v>
      </c>
      <c r="W250" s="60">
        <f t="shared" si="71"/>
        <v>0</v>
      </c>
      <c r="X250" s="60">
        <f t="shared" si="71"/>
        <v>0</v>
      </c>
      <c r="Y250" s="60">
        <f t="shared" si="71"/>
        <v>0</v>
      </c>
      <c r="Z250" s="60">
        <f t="shared" si="71"/>
        <v>0</v>
      </c>
      <c r="AA250" s="60">
        <f t="shared" si="71"/>
        <v>0</v>
      </c>
      <c r="AB250" s="60">
        <f t="shared" si="71"/>
        <v>0</v>
      </c>
      <c r="AC250" s="60">
        <f t="shared" si="71"/>
        <v>0</v>
      </c>
      <c r="AD250" s="60">
        <f t="shared" si="71"/>
        <v>1</v>
      </c>
      <c r="AG250" s="60">
        <f t="shared" si="61"/>
        <v>1</v>
      </c>
      <c r="AH250" s="60">
        <f t="shared" si="72"/>
        <v>0</v>
      </c>
      <c r="AI250" s="60">
        <f t="shared" si="72"/>
        <v>0</v>
      </c>
      <c r="AJ250" s="60">
        <f t="shared" si="72"/>
        <v>0</v>
      </c>
      <c r="AK250" s="60">
        <f t="shared" si="72"/>
        <v>0</v>
      </c>
      <c r="AL250" s="60">
        <f t="shared" si="72"/>
        <v>0</v>
      </c>
      <c r="AM250" s="60">
        <f t="shared" si="72"/>
        <v>0</v>
      </c>
      <c r="AN250" s="60">
        <f t="shared" si="72"/>
        <v>0</v>
      </c>
      <c r="AO250" s="60">
        <f t="shared" si="72"/>
        <v>0</v>
      </c>
      <c r="AP250" s="60">
        <f t="shared" si="72"/>
        <v>0</v>
      </c>
      <c r="AQ250" s="60">
        <f t="shared" si="72"/>
        <v>0</v>
      </c>
      <c r="AR250" s="60">
        <f t="shared" si="72"/>
        <v>0</v>
      </c>
      <c r="AU250" s="60">
        <f t="shared" si="62"/>
        <v>0</v>
      </c>
      <c r="AV250" s="60">
        <f t="shared" si="73"/>
        <v>0</v>
      </c>
      <c r="AW250" s="60">
        <f t="shared" si="73"/>
        <v>0</v>
      </c>
      <c r="AX250" s="60">
        <f t="shared" si="73"/>
        <v>0</v>
      </c>
      <c r="AY250" s="60">
        <f t="shared" si="73"/>
        <v>0</v>
      </c>
      <c r="AZ250" s="60">
        <f t="shared" si="73"/>
        <v>0</v>
      </c>
      <c r="BA250" s="60">
        <f t="shared" si="73"/>
        <v>0</v>
      </c>
      <c r="BB250" s="60">
        <f t="shared" si="73"/>
        <v>0</v>
      </c>
      <c r="BC250" s="60">
        <f t="shared" si="73"/>
        <v>0</v>
      </c>
      <c r="BD250" s="60">
        <f t="shared" si="73"/>
        <v>0</v>
      </c>
      <c r="BE250" s="60">
        <f t="shared" si="73"/>
        <v>0</v>
      </c>
      <c r="BF250" s="60">
        <f t="shared" si="73"/>
        <v>0</v>
      </c>
    </row>
    <row r="251" spans="2:58" s="60" customFormat="1" x14ac:dyDescent="0.25">
      <c r="B251" s="18">
        <f t="shared" si="64"/>
        <v>247</v>
      </c>
      <c r="C251" s="71" t="str">
        <f t="shared" si="63"/>
        <v>250101_Rev_MC_247</v>
      </c>
      <c r="D251" s="68">
        <v>45658</v>
      </c>
      <c r="E251" s="69">
        <v>45658</v>
      </c>
      <c r="F251" s="69" t="s">
        <v>116</v>
      </c>
      <c r="G251" s="69" t="str">
        <f>IF(ISBLANK(F251),"",VLOOKUP(F251,'Listes des Lots'!$B$4:$G$55,6,FALSE))</f>
        <v>Meublé</v>
      </c>
      <c r="H251" s="127" t="s">
        <v>333</v>
      </c>
      <c r="I251" s="127">
        <v>24000</v>
      </c>
      <c r="J251" s="69">
        <v>45657</v>
      </c>
      <c r="K251" s="69">
        <v>45658</v>
      </c>
      <c r="L251" s="71" t="s">
        <v>90</v>
      </c>
      <c r="M251" s="18" t="str">
        <f>IF(RevenueData[[#This Row],[Commentaires /Notes  ]]="","",RevenueData[[#This Row],[Commentaires /Notes  ]])</f>
        <v/>
      </c>
      <c r="N251" s="37"/>
      <c r="R251" s="60">
        <f>RevenueData[[#This Row],[Fin Période 
(jj/mm/aa) ]]-RevenueData[[#This Row],[Début Période
((jj/mm/aa) ]]+1</f>
        <v>2</v>
      </c>
      <c r="S251" s="60">
        <f t="shared" si="60"/>
        <v>0</v>
      </c>
      <c r="T251" s="60">
        <f t="shared" si="71"/>
        <v>0</v>
      </c>
      <c r="U251" s="60">
        <f t="shared" si="71"/>
        <v>0</v>
      </c>
      <c r="V251" s="60">
        <f t="shared" si="71"/>
        <v>0</v>
      </c>
      <c r="W251" s="60">
        <f t="shared" si="71"/>
        <v>0</v>
      </c>
      <c r="X251" s="60">
        <f t="shared" si="71"/>
        <v>0</v>
      </c>
      <c r="Y251" s="60">
        <f t="shared" si="71"/>
        <v>0</v>
      </c>
      <c r="Z251" s="60">
        <f t="shared" si="71"/>
        <v>0</v>
      </c>
      <c r="AA251" s="60">
        <f t="shared" si="71"/>
        <v>0</v>
      </c>
      <c r="AB251" s="60">
        <f t="shared" si="71"/>
        <v>0</v>
      </c>
      <c r="AC251" s="60">
        <f t="shared" si="71"/>
        <v>0</v>
      </c>
      <c r="AD251" s="60">
        <f t="shared" si="71"/>
        <v>1</v>
      </c>
      <c r="AG251" s="60">
        <f t="shared" si="61"/>
        <v>1</v>
      </c>
      <c r="AH251" s="60">
        <f t="shared" si="72"/>
        <v>0</v>
      </c>
      <c r="AI251" s="60">
        <f t="shared" si="72"/>
        <v>0</v>
      </c>
      <c r="AJ251" s="60">
        <f t="shared" si="72"/>
        <v>0</v>
      </c>
      <c r="AK251" s="60">
        <f t="shared" si="72"/>
        <v>0</v>
      </c>
      <c r="AL251" s="60">
        <f t="shared" si="72"/>
        <v>0</v>
      </c>
      <c r="AM251" s="60">
        <f t="shared" si="72"/>
        <v>0</v>
      </c>
      <c r="AN251" s="60">
        <f t="shared" si="72"/>
        <v>0</v>
      </c>
      <c r="AO251" s="60">
        <f t="shared" si="72"/>
        <v>0</v>
      </c>
      <c r="AP251" s="60">
        <f t="shared" si="72"/>
        <v>0</v>
      </c>
      <c r="AQ251" s="60">
        <f t="shared" si="72"/>
        <v>0</v>
      </c>
      <c r="AR251" s="60">
        <f t="shared" si="72"/>
        <v>0</v>
      </c>
      <c r="AU251" s="60">
        <f t="shared" si="62"/>
        <v>0</v>
      </c>
      <c r="AV251" s="60">
        <f t="shared" si="73"/>
        <v>0</v>
      </c>
      <c r="AW251" s="60">
        <f t="shared" si="73"/>
        <v>0</v>
      </c>
      <c r="AX251" s="60">
        <f t="shared" si="73"/>
        <v>0</v>
      </c>
      <c r="AY251" s="60">
        <f t="shared" si="73"/>
        <v>0</v>
      </c>
      <c r="AZ251" s="60">
        <f t="shared" si="73"/>
        <v>0</v>
      </c>
      <c r="BA251" s="60">
        <f t="shared" si="73"/>
        <v>0</v>
      </c>
      <c r="BB251" s="60">
        <f t="shared" si="73"/>
        <v>0</v>
      </c>
      <c r="BC251" s="60">
        <f t="shared" si="73"/>
        <v>0</v>
      </c>
      <c r="BD251" s="60">
        <f t="shared" si="73"/>
        <v>0</v>
      </c>
      <c r="BE251" s="60">
        <f t="shared" si="73"/>
        <v>0</v>
      </c>
      <c r="BF251" s="60">
        <f t="shared" si="73"/>
        <v>0</v>
      </c>
    </row>
    <row r="252" spans="2:58" s="60" customFormat="1" x14ac:dyDescent="0.25">
      <c r="B252" s="18">
        <f t="shared" si="64"/>
        <v>248</v>
      </c>
      <c r="C252" s="71" t="str">
        <f t="shared" si="63"/>
        <v>250101_Rev_MC_248</v>
      </c>
      <c r="D252" s="68">
        <v>45658</v>
      </c>
      <c r="E252" s="69">
        <v>45658</v>
      </c>
      <c r="F252" s="69" t="s">
        <v>123</v>
      </c>
      <c r="G252" s="69" t="str">
        <f>IF(ISBLANK(F252),"",VLOOKUP(F252,'Listes des Lots'!$B$4:$G$55,6,FALSE))</f>
        <v>Meublé</v>
      </c>
      <c r="H252" s="127" t="s">
        <v>333</v>
      </c>
      <c r="I252" s="127">
        <v>17000</v>
      </c>
      <c r="J252" s="69">
        <v>45657</v>
      </c>
      <c r="K252" s="69">
        <v>45658</v>
      </c>
      <c r="L252" s="71" t="s">
        <v>90</v>
      </c>
      <c r="M252" s="18" t="str">
        <f>IF(RevenueData[[#This Row],[Commentaires /Notes  ]]="","",RevenueData[[#This Row],[Commentaires /Notes  ]])</f>
        <v/>
      </c>
      <c r="N252" s="37"/>
      <c r="R252" s="60">
        <f>RevenueData[[#This Row],[Fin Période 
(jj/mm/aa) ]]-RevenueData[[#This Row],[Début Période
((jj/mm/aa) ]]+1</f>
        <v>2</v>
      </c>
      <c r="S252" s="60">
        <f t="shared" si="60"/>
        <v>0</v>
      </c>
      <c r="T252" s="60">
        <f t="shared" si="71"/>
        <v>0</v>
      </c>
      <c r="U252" s="60">
        <f t="shared" si="71"/>
        <v>0</v>
      </c>
      <c r="V252" s="60">
        <f t="shared" si="71"/>
        <v>0</v>
      </c>
      <c r="W252" s="60">
        <f t="shared" si="71"/>
        <v>0</v>
      </c>
      <c r="X252" s="60">
        <f t="shared" si="71"/>
        <v>0</v>
      </c>
      <c r="Y252" s="60">
        <f t="shared" si="71"/>
        <v>0</v>
      </c>
      <c r="Z252" s="60">
        <f t="shared" si="71"/>
        <v>0</v>
      </c>
      <c r="AA252" s="60">
        <f t="shared" si="71"/>
        <v>0</v>
      </c>
      <c r="AB252" s="60">
        <f t="shared" si="71"/>
        <v>0</v>
      </c>
      <c r="AC252" s="60">
        <f t="shared" si="71"/>
        <v>0</v>
      </c>
      <c r="AD252" s="60">
        <f t="shared" si="71"/>
        <v>1</v>
      </c>
      <c r="AG252" s="60">
        <f t="shared" si="61"/>
        <v>1</v>
      </c>
      <c r="AH252" s="60">
        <f t="shared" si="72"/>
        <v>0</v>
      </c>
      <c r="AI252" s="60">
        <f t="shared" si="72"/>
        <v>0</v>
      </c>
      <c r="AJ252" s="60">
        <f t="shared" si="72"/>
        <v>0</v>
      </c>
      <c r="AK252" s="60">
        <f t="shared" si="72"/>
        <v>0</v>
      </c>
      <c r="AL252" s="60">
        <f t="shared" si="72"/>
        <v>0</v>
      </c>
      <c r="AM252" s="60">
        <f t="shared" si="72"/>
        <v>0</v>
      </c>
      <c r="AN252" s="60">
        <f t="shared" si="72"/>
        <v>0</v>
      </c>
      <c r="AO252" s="60">
        <f t="shared" si="72"/>
        <v>0</v>
      </c>
      <c r="AP252" s="60">
        <f t="shared" si="72"/>
        <v>0</v>
      </c>
      <c r="AQ252" s="60">
        <f t="shared" si="72"/>
        <v>0</v>
      </c>
      <c r="AR252" s="60">
        <f t="shared" si="72"/>
        <v>0</v>
      </c>
      <c r="AU252" s="60">
        <f t="shared" si="62"/>
        <v>0</v>
      </c>
      <c r="AV252" s="60">
        <f t="shared" si="73"/>
        <v>0</v>
      </c>
      <c r="AW252" s="60">
        <f t="shared" si="73"/>
        <v>0</v>
      </c>
      <c r="AX252" s="60">
        <f t="shared" si="73"/>
        <v>0</v>
      </c>
      <c r="AY252" s="60">
        <f t="shared" si="73"/>
        <v>0</v>
      </c>
      <c r="AZ252" s="60">
        <f t="shared" si="73"/>
        <v>0</v>
      </c>
      <c r="BA252" s="60">
        <f t="shared" si="73"/>
        <v>0</v>
      </c>
      <c r="BB252" s="60">
        <f t="shared" si="73"/>
        <v>0</v>
      </c>
      <c r="BC252" s="60">
        <f t="shared" si="73"/>
        <v>0</v>
      </c>
      <c r="BD252" s="60">
        <f t="shared" si="73"/>
        <v>0</v>
      </c>
      <c r="BE252" s="60">
        <f t="shared" si="73"/>
        <v>0</v>
      </c>
      <c r="BF252" s="60">
        <f t="shared" si="73"/>
        <v>0</v>
      </c>
    </row>
    <row r="253" spans="2:58" s="60" customFormat="1" x14ac:dyDescent="0.25">
      <c r="B253" s="18">
        <f t="shared" si="64"/>
        <v>249</v>
      </c>
      <c r="C253" s="71" t="str">
        <f t="shared" si="63"/>
        <v>250102_Rev_MC_249</v>
      </c>
      <c r="D253" s="68">
        <v>45659</v>
      </c>
      <c r="E253" s="69">
        <v>45659</v>
      </c>
      <c r="F253" s="69" t="s">
        <v>125</v>
      </c>
      <c r="G253" s="69" t="str">
        <f>IF(ISBLANK(F253),"",VLOOKUP(F253,'Listes des Lots'!$B$4:$G$55,6,FALSE))</f>
        <v>Meublé</v>
      </c>
      <c r="H253" s="127" t="s">
        <v>333</v>
      </c>
      <c r="I253" s="127">
        <v>15000</v>
      </c>
      <c r="J253" s="69">
        <v>45659</v>
      </c>
      <c r="K253" s="69">
        <v>45659</v>
      </c>
      <c r="L253" s="71" t="s">
        <v>90</v>
      </c>
      <c r="M253" s="18" t="str">
        <f>IF(RevenueData[[#This Row],[Commentaires /Notes  ]]="","",RevenueData[[#This Row],[Commentaires /Notes  ]])</f>
        <v/>
      </c>
      <c r="N253" s="37"/>
      <c r="R253" s="60">
        <f>RevenueData[[#This Row],[Fin Période 
(jj/mm/aa) ]]-RevenueData[[#This Row],[Début Période
((jj/mm/aa) ]]+1</f>
        <v>1</v>
      </c>
      <c r="S253" s="60">
        <f t="shared" si="60"/>
        <v>0</v>
      </c>
      <c r="T253" s="60">
        <f t="shared" si="71"/>
        <v>0</v>
      </c>
      <c r="U253" s="60">
        <f t="shared" si="71"/>
        <v>0</v>
      </c>
      <c r="V253" s="60">
        <f t="shared" si="71"/>
        <v>0</v>
      </c>
      <c r="W253" s="60">
        <f t="shared" si="71"/>
        <v>0</v>
      </c>
      <c r="X253" s="60">
        <f t="shared" si="71"/>
        <v>0</v>
      </c>
      <c r="Y253" s="60">
        <f t="shared" si="71"/>
        <v>0</v>
      </c>
      <c r="Z253" s="60">
        <f t="shared" si="71"/>
        <v>0</v>
      </c>
      <c r="AA253" s="60">
        <f t="shared" si="71"/>
        <v>0</v>
      </c>
      <c r="AB253" s="60">
        <f t="shared" si="71"/>
        <v>0</v>
      </c>
      <c r="AC253" s="60">
        <f t="shared" si="71"/>
        <v>0</v>
      </c>
      <c r="AD253" s="60">
        <f t="shared" si="71"/>
        <v>0</v>
      </c>
      <c r="AG253" s="60">
        <f t="shared" si="61"/>
        <v>1</v>
      </c>
      <c r="AH253" s="60">
        <f t="shared" si="72"/>
        <v>0</v>
      </c>
      <c r="AI253" s="60">
        <f t="shared" si="72"/>
        <v>0</v>
      </c>
      <c r="AJ253" s="60">
        <f t="shared" si="72"/>
        <v>0</v>
      </c>
      <c r="AK253" s="60">
        <f t="shared" si="72"/>
        <v>0</v>
      </c>
      <c r="AL253" s="60">
        <f t="shared" si="72"/>
        <v>0</v>
      </c>
      <c r="AM253" s="60">
        <f t="shared" si="72"/>
        <v>0</v>
      </c>
      <c r="AN253" s="60">
        <f t="shared" si="72"/>
        <v>0</v>
      </c>
      <c r="AO253" s="60">
        <f t="shared" si="72"/>
        <v>0</v>
      </c>
      <c r="AP253" s="60">
        <f t="shared" si="72"/>
        <v>0</v>
      </c>
      <c r="AQ253" s="60">
        <f t="shared" si="72"/>
        <v>0</v>
      </c>
      <c r="AR253" s="60">
        <f t="shared" si="72"/>
        <v>0</v>
      </c>
      <c r="AU253" s="60">
        <f t="shared" si="62"/>
        <v>0</v>
      </c>
      <c r="AV253" s="60">
        <f t="shared" si="73"/>
        <v>0</v>
      </c>
      <c r="AW253" s="60">
        <f t="shared" si="73"/>
        <v>0</v>
      </c>
      <c r="AX253" s="60">
        <f t="shared" si="73"/>
        <v>0</v>
      </c>
      <c r="AY253" s="60">
        <f t="shared" si="73"/>
        <v>0</v>
      </c>
      <c r="AZ253" s="60">
        <f t="shared" si="73"/>
        <v>0</v>
      </c>
      <c r="BA253" s="60">
        <f t="shared" si="73"/>
        <v>0</v>
      </c>
      <c r="BB253" s="60">
        <f t="shared" si="73"/>
        <v>0</v>
      </c>
      <c r="BC253" s="60">
        <f t="shared" si="73"/>
        <v>0</v>
      </c>
      <c r="BD253" s="60">
        <f t="shared" si="73"/>
        <v>0</v>
      </c>
      <c r="BE253" s="60">
        <f t="shared" si="73"/>
        <v>0</v>
      </c>
      <c r="BF253" s="60">
        <f t="shared" si="73"/>
        <v>0</v>
      </c>
    </row>
    <row r="254" spans="2:58" s="60" customFormat="1" x14ac:dyDescent="0.25">
      <c r="B254" s="18">
        <f t="shared" si="64"/>
        <v>250</v>
      </c>
      <c r="C254" s="71" t="str">
        <f t="shared" si="63"/>
        <v>250102_Rev_MC_250</v>
      </c>
      <c r="D254" s="68">
        <v>45659</v>
      </c>
      <c r="E254" s="69">
        <v>45659</v>
      </c>
      <c r="F254" s="69" t="s">
        <v>112</v>
      </c>
      <c r="G254" s="69" t="str">
        <f>IF(ISBLANK(F254),"",VLOOKUP(F254,'Listes des Lots'!$B$4:$G$55,6,FALSE))</f>
        <v>Meublé</v>
      </c>
      <c r="H254" s="127" t="s">
        <v>333</v>
      </c>
      <c r="I254" s="127">
        <v>24000</v>
      </c>
      <c r="J254" s="69">
        <v>45659</v>
      </c>
      <c r="K254" s="69">
        <v>45660</v>
      </c>
      <c r="L254" s="71" t="s">
        <v>90</v>
      </c>
      <c r="M254" s="18" t="str">
        <f>IF(RevenueData[[#This Row],[Commentaires /Notes  ]]="","",RevenueData[[#This Row],[Commentaires /Notes  ]])</f>
        <v/>
      </c>
      <c r="N254" s="37"/>
      <c r="R254" s="60">
        <f>RevenueData[[#This Row],[Fin Période 
(jj/mm/aa) ]]-RevenueData[[#This Row],[Début Période
((jj/mm/aa) ]]+1</f>
        <v>2</v>
      </c>
      <c r="S254" s="60">
        <f t="shared" si="60"/>
        <v>0</v>
      </c>
      <c r="T254" s="60">
        <f t="shared" si="71"/>
        <v>0</v>
      </c>
      <c r="U254" s="60">
        <f t="shared" si="71"/>
        <v>0</v>
      </c>
      <c r="V254" s="60">
        <f t="shared" si="71"/>
        <v>0</v>
      </c>
      <c r="W254" s="60">
        <f t="shared" si="71"/>
        <v>0</v>
      </c>
      <c r="X254" s="60">
        <f t="shared" si="71"/>
        <v>0</v>
      </c>
      <c r="Y254" s="60">
        <f t="shared" si="71"/>
        <v>0</v>
      </c>
      <c r="Z254" s="60">
        <f t="shared" si="71"/>
        <v>0</v>
      </c>
      <c r="AA254" s="60">
        <f t="shared" si="71"/>
        <v>0</v>
      </c>
      <c r="AB254" s="60">
        <f t="shared" si="71"/>
        <v>0</v>
      </c>
      <c r="AC254" s="60">
        <f t="shared" si="71"/>
        <v>0</v>
      </c>
      <c r="AD254" s="60">
        <f t="shared" si="71"/>
        <v>0</v>
      </c>
      <c r="AG254" s="60">
        <f t="shared" si="61"/>
        <v>2</v>
      </c>
      <c r="AH254" s="60">
        <f t="shared" si="72"/>
        <v>0</v>
      </c>
      <c r="AI254" s="60">
        <f t="shared" si="72"/>
        <v>0</v>
      </c>
      <c r="AJ254" s="60">
        <f t="shared" si="72"/>
        <v>0</v>
      </c>
      <c r="AK254" s="60">
        <f t="shared" si="72"/>
        <v>0</v>
      </c>
      <c r="AL254" s="60">
        <f t="shared" si="72"/>
        <v>0</v>
      </c>
      <c r="AM254" s="60">
        <f t="shared" si="72"/>
        <v>0</v>
      </c>
      <c r="AN254" s="60">
        <f t="shared" si="72"/>
        <v>0</v>
      </c>
      <c r="AO254" s="60">
        <f t="shared" si="72"/>
        <v>0</v>
      </c>
      <c r="AP254" s="60">
        <f t="shared" si="72"/>
        <v>0</v>
      </c>
      <c r="AQ254" s="60">
        <f t="shared" si="72"/>
        <v>0</v>
      </c>
      <c r="AR254" s="60">
        <f t="shared" si="72"/>
        <v>0</v>
      </c>
      <c r="AU254" s="60">
        <f t="shared" si="62"/>
        <v>0</v>
      </c>
      <c r="AV254" s="60">
        <f t="shared" si="73"/>
        <v>0</v>
      </c>
      <c r="AW254" s="60">
        <f t="shared" si="73"/>
        <v>0</v>
      </c>
      <c r="AX254" s="60">
        <f t="shared" si="73"/>
        <v>0</v>
      </c>
      <c r="AY254" s="60">
        <f t="shared" si="73"/>
        <v>0</v>
      </c>
      <c r="AZ254" s="60">
        <f t="shared" si="73"/>
        <v>0</v>
      </c>
      <c r="BA254" s="60">
        <f t="shared" si="73"/>
        <v>0</v>
      </c>
      <c r="BB254" s="60">
        <f t="shared" si="73"/>
        <v>0</v>
      </c>
      <c r="BC254" s="60">
        <f t="shared" si="73"/>
        <v>0</v>
      </c>
      <c r="BD254" s="60">
        <f t="shared" si="73"/>
        <v>0</v>
      </c>
      <c r="BE254" s="60">
        <f t="shared" si="73"/>
        <v>0</v>
      </c>
      <c r="BF254" s="60">
        <f t="shared" si="73"/>
        <v>0</v>
      </c>
    </row>
    <row r="255" spans="2:58" s="60" customFormat="1" x14ac:dyDescent="0.25">
      <c r="B255" s="18">
        <f t="shared" si="64"/>
        <v>251</v>
      </c>
      <c r="C255" s="71" t="str">
        <f t="shared" si="63"/>
        <v>250102_Rev_MC_251</v>
      </c>
      <c r="D255" s="68">
        <v>45659</v>
      </c>
      <c r="E255" s="69">
        <v>45659</v>
      </c>
      <c r="F255" s="69" t="s">
        <v>115</v>
      </c>
      <c r="G255" s="69" t="str">
        <f>IF(ISBLANK(F255),"",VLOOKUP(F255,'Listes des Lots'!$B$4:$G$55,6,FALSE))</f>
        <v>Meublé</v>
      </c>
      <c r="H255" s="127" t="s">
        <v>333</v>
      </c>
      <c r="I255" s="127">
        <v>99000</v>
      </c>
      <c r="J255" s="69">
        <v>45653</v>
      </c>
      <c r="K255" s="69">
        <v>45660</v>
      </c>
      <c r="L255" s="71" t="s">
        <v>90</v>
      </c>
      <c r="M255" s="18" t="str">
        <f>IF(RevenueData[[#This Row],[Commentaires /Notes  ]]="","",RevenueData[[#This Row],[Commentaires /Notes  ]])</f>
        <v/>
      </c>
      <c r="N255" s="37"/>
      <c r="R255" s="60">
        <f>RevenueData[[#This Row],[Fin Période 
(jj/mm/aa) ]]-RevenueData[[#This Row],[Début Période
((jj/mm/aa) ]]+1</f>
        <v>8</v>
      </c>
      <c r="S255" s="60">
        <f t="shared" ref="S255:AD294" si="74">_xlfn.LET(_xlpm.start_date, $J255,_xlpm.end_date, $K255,_xlpm.month_start,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255" s="60">
        <f t="shared" si="71"/>
        <v>0</v>
      </c>
      <c r="U255" s="60">
        <f t="shared" si="71"/>
        <v>0</v>
      </c>
      <c r="V255" s="60">
        <f t="shared" si="71"/>
        <v>0</v>
      </c>
      <c r="W255" s="60">
        <f t="shared" si="71"/>
        <v>0</v>
      </c>
      <c r="X255" s="60">
        <f t="shared" si="71"/>
        <v>0</v>
      </c>
      <c r="Y255" s="60">
        <f t="shared" si="71"/>
        <v>0</v>
      </c>
      <c r="Z255" s="60">
        <f t="shared" si="71"/>
        <v>0</v>
      </c>
      <c r="AA255" s="60">
        <f t="shared" si="71"/>
        <v>0</v>
      </c>
      <c r="AB255" s="60">
        <f t="shared" si="71"/>
        <v>0</v>
      </c>
      <c r="AC255" s="60">
        <f t="shared" si="71"/>
        <v>0</v>
      </c>
      <c r="AD255" s="60">
        <f t="shared" si="71"/>
        <v>5</v>
      </c>
      <c r="AG255" s="60">
        <f t="shared" ref="AG255:AR294" si="75">_xlfn.LET(_xlpm.start_date, $J255,_xlpm.end_date, $K255,_xlpm.month_start, AG$4,_xlpm.month_end, EOMONTH(AG$4,0),_xlpm.overlap_start, MAX(_xlpm.start_date, _xlpm.month_start),_xlpm.overlap_end, MIN(_xlpm.end_date, _xlpm.month_end),_xlpm.days, MAX(0, _xlpm.overlap_end - _xlpm.overlap_start + 1),_xlpm.days)</f>
        <v>3</v>
      </c>
      <c r="AH255" s="60">
        <f t="shared" si="72"/>
        <v>0</v>
      </c>
      <c r="AI255" s="60">
        <f t="shared" si="72"/>
        <v>0</v>
      </c>
      <c r="AJ255" s="60">
        <f t="shared" si="72"/>
        <v>0</v>
      </c>
      <c r="AK255" s="60">
        <f t="shared" si="72"/>
        <v>0</v>
      </c>
      <c r="AL255" s="60">
        <f t="shared" si="72"/>
        <v>0</v>
      </c>
      <c r="AM255" s="60">
        <f t="shared" si="72"/>
        <v>0</v>
      </c>
      <c r="AN255" s="60">
        <f t="shared" si="72"/>
        <v>0</v>
      </c>
      <c r="AO255" s="60">
        <f t="shared" si="72"/>
        <v>0</v>
      </c>
      <c r="AP255" s="60">
        <f t="shared" si="72"/>
        <v>0</v>
      </c>
      <c r="AQ255" s="60">
        <f t="shared" si="72"/>
        <v>0</v>
      </c>
      <c r="AR255" s="60">
        <f t="shared" si="72"/>
        <v>0</v>
      </c>
      <c r="AU255" s="60">
        <f t="shared" ref="AU255:BF294" si="76">_xlfn.LET(_xlpm.start_date, $J255,_xlpm.end_date, $K255,_xlpm.month_start,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255" s="60">
        <f t="shared" si="73"/>
        <v>0</v>
      </c>
      <c r="AW255" s="60">
        <f t="shared" si="73"/>
        <v>0</v>
      </c>
      <c r="AX255" s="60">
        <f t="shared" si="73"/>
        <v>0</v>
      </c>
      <c r="AY255" s="60">
        <f t="shared" si="73"/>
        <v>0</v>
      </c>
      <c r="AZ255" s="60">
        <f t="shared" si="73"/>
        <v>0</v>
      </c>
      <c r="BA255" s="60">
        <f t="shared" si="73"/>
        <v>0</v>
      </c>
      <c r="BB255" s="60">
        <f t="shared" si="73"/>
        <v>0</v>
      </c>
      <c r="BC255" s="60">
        <f t="shared" si="73"/>
        <v>0</v>
      </c>
      <c r="BD255" s="60">
        <f t="shared" si="73"/>
        <v>0</v>
      </c>
      <c r="BE255" s="60">
        <f t="shared" si="73"/>
        <v>0</v>
      </c>
      <c r="BF255" s="60">
        <f t="shared" si="73"/>
        <v>0</v>
      </c>
    </row>
    <row r="256" spans="2:58" s="60" customFormat="1" x14ac:dyDescent="0.25">
      <c r="B256" s="18">
        <f t="shared" si="64"/>
        <v>252</v>
      </c>
      <c r="C256" s="71" t="str">
        <f t="shared" si="63"/>
        <v>250102_Rev_MC_252</v>
      </c>
      <c r="D256" s="68">
        <v>45659</v>
      </c>
      <c r="E256" s="69">
        <v>45659</v>
      </c>
      <c r="F256" s="69" t="s">
        <v>126</v>
      </c>
      <c r="G256" s="69" t="str">
        <f>IF(ISBLANK(F256),"",VLOOKUP(F256,'Listes des Lots'!$B$4:$G$55,6,FALSE))</f>
        <v>Meublé</v>
      </c>
      <c r="H256" s="127" t="s">
        <v>333</v>
      </c>
      <c r="I256" s="127">
        <v>17000</v>
      </c>
      <c r="J256" s="69">
        <v>45659</v>
      </c>
      <c r="K256" s="69">
        <v>45660</v>
      </c>
      <c r="L256" s="71" t="s">
        <v>90</v>
      </c>
      <c r="M256" s="18" t="str">
        <f>IF(RevenueData[[#This Row],[Commentaires /Notes  ]]="","",RevenueData[[#This Row],[Commentaires /Notes  ]])</f>
        <v/>
      </c>
      <c r="N256" s="37"/>
      <c r="R256" s="60">
        <f>RevenueData[[#This Row],[Fin Période 
(jj/mm/aa) ]]-RevenueData[[#This Row],[Début Période
((jj/mm/aa) ]]+1</f>
        <v>2</v>
      </c>
      <c r="S256" s="60">
        <f t="shared" si="74"/>
        <v>0</v>
      </c>
      <c r="T256" s="60">
        <f t="shared" si="71"/>
        <v>0</v>
      </c>
      <c r="U256" s="60">
        <f t="shared" si="71"/>
        <v>0</v>
      </c>
      <c r="V256" s="60">
        <f t="shared" si="71"/>
        <v>0</v>
      </c>
      <c r="W256" s="60">
        <f t="shared" si="71"/>
        <v>0</v>
      </c>
      <c r="X256" s="60">
        <f t="shared" si="71"/>
        <v>0</v>
      </c>
      <c r="Y256" s="60">
        <f t="shared" si="71"/>
        <v>0</v>
      </c>
      <c r="Z256" s="60">
        <f t="shared" si="71"/>
        <v>0</v>
      </c>
      <c r="AA256" s="60">
        <f t="shared" si="71"/>
        <v>0</v>
      </c>
      <c r="AB256" s="60">
        <f t="shared" si="71"/>
        <v>0</v>
      </c>
      <c r="AC256" s="60">
        <f t="shared" si="71"/>
        <v>0</v>
      </c>
      <c r="AD256" s="60">
        <f t="shared" si="71"/>
        <v>0</v>
      </c>
      <c r="AG256" s="60">
        <f t="shared" si="75"/>
        <v>2</v>
      </c>
      <c r="AH256" s="60">
        <f t="shared" si="72"/>
        <v>0</v>
      </c>
      <c r="AI256" s="60">
        <f t="shared" si="72"/>
        <v>0</v>
      </c>
      <c r="AJ256" s="60">
        <f t="shared" si="72"/>
        <v>0</v>
      </c>
      <c r="AK256" s="60">
        <f t="shared" si="72"/>
        <v>0</v>
      </c>
      <c r="AL256" s="60">
        <f t="shared" si="72"/>
        <v>0</v>
      </c>
      <c r="AM256" s="60">
        <f t="shared" si="72"/>
        <v>0</v>
      </c>
      <c r="AN256" s="60">
        <f t="shared" si="72"/>
        <v>0</v>
      </c>
      <c r="AO256" s="60">
        <f t="shared" si="72"/>
        <v>0</v>
      </c>
      <c r="AP256" s="60">
        <f t="shared" si="72"/>
        <v>0</v>
      </c>
      <c r="AQ256" s="60">
        <f t="shared" si="72"/>
        <v>0</v>
      </c>
      <c r="AR256" s="60">
        <f t="shared" si="72"/>
        <v>0</v>
      </c>
      <c r="AU256" s="60">
        <f t="shared" si="76"/>
        <v>0</v>
      </c>
      <c r="AV256" s="60">
        <f t="shared" si="73"/>
        <v>0</v>
      </c>
      <c r="AW256" s="60">
        <f t="shared" si="73"/>
        <v>0</v>
      </c>
      <c r="AX256" s="60">
        <f t="shared" si="73"/>
        <v>0</v>
      </c>
      <c r="AY256" s="60">
        <f t="shared" si="73"/>
        <v>0</v>
      </c>
      <c r="AZ256" s="60">
        <f t="shared" si="73"/>
        <v>0</v>
      </c>
      <c r="BA256" s="60">
        <f t="shared" si="73"/>
        <v>0</v>
      </c>
      <c r="BB256" s="60">
        <f t="shared" si="73"/>
        <v>0</v>
      </c>
      <c r="BC256" s="60">
        <f t="shared" si="73"/>
        <v>0</v>
      </c>
      <c r="BD256" s="60">
        <f t="shared" si="73"/>
        <v>0</v>
      </c>
      <c r="BE256" s="60">
        <f t="shared" si="73"/>
        <v>0</v>
      </c>
      <c r="BF256" s="60">
        <f t="shared" si="73"/>
        <v>0</v>
      </c>
    </row>
    <row r="257" spans="2:58" s="60" customFormat="1" x14ac:dyDescent="0.25">
      <c r="B257" s="18">
        <f t="shared" si="64"/>
        <v>253</v>
      </c>
      <c r="C257" s="71" t="str">
        <f t="shared" si="63"/>
        <v>250102_Rev_MC_253</v>
      </c>
      <c r="D257" s="68">
        <v>45659</v>
      </c>
      <c r="E257" s="69">
        <v>45659</v>
      </c>
      <c r="F257" s="69" t="s">
        <v>120</v>
      </c>
      <c r="G257" s="69" t="str">
        <f>IF(ISBLANK(F257),"",VLOOKUP(F257,'Listes des Lots'!$B$4:$G$55,6,FALSE))</f>
        <v>Meublé</v>
      </c>
      <c r="H257" s="127" t="s">
        <v>333</v>
      </c>
      <c r="I257" s="127">
        <v>100000</v>
      </c>
      <c r="J257" s="69">
        <v>45650</v>
      </c>
      <c r="K257" s="69">
        <v>45660</v>
      </c>
      <c r="L257" s="71" t="s">
        <v>90</v>
      </c>
      <c r="M257" s="18" t="str">
        <f>IF(RevenueData[[#This Row],[Commentaires /Notes  ]]="","",RevenueData[[#This Row],[Commentaires /Notes  ]])</f>
        <v/>
      </c>
      <c r="N257" s="37"/>
      <c r="R257" s="60">
        <f>RevenueData[[#This Row],[Fin Période 
(jj/mm/aa) ]]-RevenueData[[#This Row],[Début Période
((jj/mm/aa) ]]+1</f>
        <v>11</v>
      </c>
      <c r="S257" s="60">
        <f t="shared" si="74"/>
        <v>0</v>
      </c>
      <c r="T257" s="60">
        <f t="shared" si="71"/>
        <v>0</v>
      </c>
      <c r="U257" s="60">
        <f t="shared" si="71"/>
        <v>0</v>
      </c>
      <c r="V257" s="60">
        <f t="shared" si="71"/>
        <v>0</v>
      </c>
      <c r="W257" s="60">
        <f t="shared" si="71"/>
        <v>0</v>
      </c>
      <c r="X257" s="60">
        <f t="shared" si="71"/>
        <v>0</v>
      </c>
      <c r="Y257" s="60">
        <f t="shared" si="71"/>
        <v>0</v>
      </c>
      <c r="Z257" s="60">
        <f t="shared" si="71"/>
        <v>0</v>
      </c>
      <c r="AA257" s="60">
        <f t="shared" si="71"/>
        <v>0</v>
      </c>
      <c r="AB257" s="60">
        <f t="shared" si="71"/>
        <v>0</v>
      </c>
      <c r="AC257" s="60">
        <f t="shared" si="71"/>
        <v>0</v>
      </c>
      <c r="AD257" s="60">
        <f t="shared" si="71"/>
        <v>8</v>
      </c>
      <c r="AG257" s="60">
        <f t="shared" si="75"/>
        <v>3</v>
      </c>
      <c r="AH257" s="60">
        <f t="shared" si="72"/>
        <v>0</v>
      </c>
      <c r="AI257" s="60">
        <f t="shared" si="72"/>
        <v>0</v>
      </c>
      <c r="AJ257" s="60">
        <f t="shared" si="72"/>
        <v>0</v>
      </c>
      <c r="AK257" s="60">
        <f t="shared" si="72"/>
        <v>0</v>
      </c>
      <c r="AL257" s="60">
        <f t="shared" si="72"/>
        <v>0</v>
      </c>
      <c r="AM257" s="60">
        <f t="shared" si="72"/>
        <v>0</v>
      </c>
      <c r="AN257" s="60">
        <f t="shared" si="72"/>
        <v>0</v>
      </c>
      <c r="AO257" s="60">
        <f t="shared" si="72"/>
        <v>0</v>
      </c>
      <c r="AP257" s="60">
        <f t="shared" si="72"/>
        <v>0</v>
      </c>
      <c r="AQ257" s="60">
        <f t="shared" si="72"/>
        <v>0</v>
      </c>
      <c r="AR257" s="60">
        <f t="shared" si="72"/>
        <v>0</v>
      </c>
      <c r="AU257" s="60">
        <f t="shared" si="76"/>
        <v>0</v>
      </c>
      <c r="AV257" s="60">
        <f t="shared" si="73"/>
        <v>0</v>
      </c>
      <c r="AW257" s="60">
        <f t="shared" si="73"/>
        <v>0</v>
      </c>
      <c r="AX257" s="60">
        <f t="shared" si="73"/>
        <v>0</v>
      </c>
      <c r="AY257" s="60">
        <f t="shared" si="73"/>
        <v>0</v>
      </c>
      <c r="AZ257" s="60">
        <f t="shared" si="73"/>
        <v>0</v>
      </c>
      <c r="BA257" s="60">
        <f t="shared" si="73"/>
        <v>0</v>
      </c>
      <c r="BB257" s="60">
        <f t="shared" si="73"/>
        <v>0</v>
      </c>
      <c r="BC257" s="60">
        <f t="shared" si="73"/>
        <v>0</v>
      </c>
      <c r="BD257" s="60">
        <f t="shared" si="73"/>
        <v>0</v>
      </c>
      <c r="BE257" s="60">
        <f t="shared" si="73"/>
        <v>0</v>
      </c>
      <c r="BF257" s="60">
        <f t="shared" si="73"/>
        <v>0</v>
      </c>
    </row>
    <row r="258" spans="2:58" s="60" customFormat="1" x14ac:dyDescent="0.25">
      <c r="B258" s="18">
        <f t="shared" si="64"/>
        <v>254</v>
      </c>
      <c r="C258" s="71" t="str">
        <f t="shared" si="63"/>
        <v>250103_Rev_MC_254</v>
      </c>
      <c r="D258" s="68">
        <v>45660</v>
      </c>
      <c r="E258" s="69">
        <v>45660</v>
      </c>
      <c r="F258" s="69" t="s">
        <v>125</v>
      </c>
      <c r="G258" s="69" t="str">
        <f>IF(ISBLANK(F258),"",VLOOKUP(F258,'Listes des Lots'!$B$4:$G$55,6,FALSE))</f>
        <v>Meublé</v>
      </c>
      <c r="H258" s="127" t="s">
        <v>333</v>
      </c>
      <c r="I258" s="127">
        <v>17000</v>
      </c>
      <c r="J258" s="69">
        <v>45659</v>
      </c>
      <c r="K258" s="69">
        <v>45660</v>
      </c>
      <c r="L258" s="71" t="s">
        <v>90</v>
      </c>
      <c r="M258" s="18" t="str">
        <f>IF(RevenueData[[#This Row],[Commentaires /Notes  ]]="","",RevenueData[[#This Row],[Commentaires /Notes  ]])</f>
        <v/>
      </c>
      <c r="N258" s="37"/>
      <c r="R258" s="60">
        <f>RevenueData[[#This Row],[Fin Période 
(jj/mm/aa) ]]-RevenueData[[#This Row],[Début Période
((jj/mm/aa) ]]+1</f>
        <v>2</v>
      </c>
      <c r="S258" s="60">
        <f t="shared" si="74"/>
        <v>0</v>
      </c>
      <c r="T258" s="60">
        <f t="shared" si="71"/>
        <v>0</v>
      </c>
      <c r="U258" s="60">
        <f t="shared" si="71"/>
        <v>0</v>
      </c>
      <c r="V258" s="60">
        <f t="shared" si="71"/>
        <v>0</v>
      </c>
      <c r="W258" s="60">
        <f t="shared" si="71"/>
        <v>0</v>
      </c>
      <c r="X258" s="60">
        <f t="shared" si="71"/>
        <v>0</v>
      </c>
      <c r="Y258" s="60">
        <f t="shared" si="71"/>
        <v>0</v>
      </c>
      <c r="Z258" s="60">
        <f t="shared" si="71"/>
        <v>0</v>
      </c>
      <c r="AA258" s="60">
        <f t="shared" si="71"/>
        <v>0</v>
      </c>
      <c r="AB258" s="60">
        <f t="shared" si="71"/>
        <v>0</v>
      </c>
      <c r="AC258" s="60">
        <f t="shared" si="71"/>
        <v>0</v>
      </c>
      <c r="AD258" s="60">
        <f t="shared" si="71"/>
        <v>0</v>
      </c>
      <c r="AG258" s="60">
        <f t="shared" si="75"/>
        <v>2</v>
      </c>
      <c r="AH258" s="60">
        <f t="shared" si="72"/>
        <v>0</v>
      </c>
      <c r="AI258" s="60">
        <f t="shared" si="72"/>
        <v>0</v>
      </c>
      <c r="AJ258" s="60">
        <f t="shared" si="72"/>
        <v>0</v>
      </c>
      <c r="AK258" s="60">
        <f t="shared" si="72"/>
        <v>0</v>
      </c>
      <c r="AL258" s="60">
        <f t="shared" si="72"/>
        <v>0</v>
      </c>
      <c r="AM258" s="60">
        <f t="shared" si="72"/>
        <v>0</v>
      </c>
      <c r="AN258" s="60">
        <f t="shared" si="72"/>
        <v>0</v>
      </c>
      <c r="AO258" s="60">
        <f t="shared" si="72"/>
        <v>0</v>
      </c>
      <c r="AP258" s="60">
        <f t="shared" si="72"/>
        <v>0</v>
      </c>
      <c r="AQ258" s="60">
        <f t="shared" si="72"/>
        <v>0</v>
      </c>
      <c r="AR258" s="60">
        <f t="shared" si="72"/>
        <v>0</v>
      </c>
      <c r="AU258" s="60">
        <f t="shared" si="76"/>
        <v>0</v>
      </c>
      <c r="AV258" s="60">
        <f t="shared" si="73"/>
        <v>0</v>
      </c>
      <c r="AW258" s="60">
        <f t="shared" si="73"/>
        <v>0</v>
      </c>
      <c r="AX258" s="60">
        <f t="shared" si="73"/>
        <v>0</v>
      </c>
      <c r="AY258" s="60">
        <f t="shared" si="73"/>
        <v>0</v>
      </c>
      <c r="AZ258" s="60">
        <f t="shared" si="73"/>
        <v>0</v>
      </c>
      <c r="BA258" s="60">
        <f t="shared" si="73"/>
        <v>0</v>
      </c>
      <c r="BB258" s="60">
        <f t="shared" si="73"/>
        <v>0</v>
      </c>
      <c r="BC258" s="60">
        <f t="shared" si="73"/>
        <v>0</v>
      </c>
      <c r="BD258" s="60">
        <f t="shared" si="73"/>
        <v>0</v>
      </c>
      <c r="BE258" s="60">
        <f t="shared" si="73"/>
        <v>0</v>
      </c>
      <c r="BF258" s="60">
        <f t="shared" si="73"/>
        <v>0</v>
      </c>
    </row>
    <row r="259" spans="2:58" s="60" customFormat="1" x14ac:dyDescent="0.25">
      <c r="B259" s="18">
        <f t="shared" si="64"/>
        <v>255</v>
      </c>
      <c r="C259" s="71" t="str">
        <f t="shared" si="63"/>
        <v>250103_Rev_MC_255</v>
      </c>
      <c r="D259" s="68">
        <v>45660</v>
      </c>
      <c r="E259" s="69">
        <v>45660</v>
      </c>
      <c r="F259" s="69" t="s">
        <v>122</v>
      </c>
      <c r="G259" s="69" t="str">
        <f>IF(ISBLANK(F259),"",VLOOKUP(F259,'Listes des Lots'!$B$4:$G$55,6,FALSE))</f>
        <v>Meublé</v>
      </c>
      <c r="H259" s="127" t="s">
        <v>333</v>
      </c>
      <c r="I259" s="127">
        <v>15000</v>
      </c>
      <c r="J259" s="69">
        <v>45660</v>
      </c>
      <c r="K259" s="69">
        <v>45660</v>
      </c>
      <c r="L259" s="71" t="s">
        <v>90</v>
      </c>
      <c r="M259" s="18" t="str">
        <f>IF(RevenueData[[#This Row],[Commentaires /Notes  ]]="","",RevenueData[[#This Row],[Commentaires /Notes  ]])</f>
        <v/>
      </c>
      <c r="N259" s="37"/>
      <c r="R259" s="60">
        <f>RevenueData[[#This Row],[Fin Période 
(jj/mm/aa) ]]-RevenueData[[#This Row],[Début Période
((jj/mm/aa) ]]+1</f>
        <v>1</v>
      </c>
      <c r="S259" s="60">
        <f t="shared" si="74"/>
        <v>0</v>
      </c>
      <c r="T259" s="60">
        <f t="shared" si="71"/>
        <v>0</v>
      </c>
      <c r="U259" s="60">
        <f t="shared" si="71"/>
        <v>0</v>
      </c>
      <c r="V259" s="60">
        <f t="shared" si="71"/>
        <v>0</v>
      </c>
      <c r="W259" s="60">
        <f t="shared" si="71"/>
        <v>0</v>
      </c>
      <c r="X259" s="60">
        <f t="shared" si="71"/>
        <v>0</v>
      </c>
      <c r="Y259" s="60">
        <f t="shared" si="71"/>
        <v>0</v>
      </c>
      <c r="Z259" s="60">
        <f t="shared" si="71"/>
        <v>0</v>
      </c>
      <c r="AA259" s="60">
        <f t="shared" si="71"/>
        <v>0</v>
      </c>
      <c r="AB259" s="60">
        <f t="shared" si="71"/>
        <v>0</v>
      </c>
      <c r="AC259" s="60">
        <f t="shared" si="71"/>
        <v>0</v>
      </c>
      <c r="AD259" s="60">
        <f t="shared" si="71"/>
        <v>0</v>
      </c>
      <c r="AG259" s="60">
        <f t="shared" si="75"/>
        <v>1</v>
      </c>
      <c r="AH259" s="60">
        <f t="shared" si="72"/>
        <v>0</v>
      </c>
      <c r="AI259" s="60">
        <f t="shared" si="72"/>
        <v>0</v>
      </c>
      <c r="AJ259" s="60">
        <f t="shared" si="72"/>
        <v>0</v>
      </c>
      <c r="AK259" s="60">
        <f t="shared" si="72"/>
        <v>0</v>
      </c>
      <c r="AL259" s="60">
        <f t="shared" si="72"/>
        <v>0</v>
      </c>
      <c r="AM259" s="60">
        <f t="shared" si="72"/>
        <v>0</v>
      </c>
      <c r="AN259" s="60">
        <f t="shared" si="72"/>
        <v>0</v>
      </c>
      <c r="AO259" s="60">
        <f t="shared" si="72"/>
        <v>0</v>
      </c>
      <c r="AP259" s="60">
        <f t="shared" si="72"/>
        <v>0</v>
      </c>
      <c r="AQ259" s="60">
        <f t="shared" si="72"/>
        <v>0</v>
      </c>
      <c r="AR259" s="60">
        <f t="shared" si="72"/>
        <v>0</v>
      </c>
      <c r="AU259" s="60">
        <f t="shared" si="76"/>
        <v>0</v>
      </c>
      <c r="AV259" s="60">
        <f t="shared" si="73"/>
        <v>0</v>
      </c>
      <c r="AW259" s="60">
        <f t="shared" si="73"/>
        <v>0</v>
      </c>
      <c r="AX259" s="60">
        <f t="shared" si="73"/>
        <v>0</v>
      </c>
      <c r="AY259" s="60">
        <f t="shared" si="73"/>
        <v>0</v>
      </c>
      <c r="AZ259" s="60">
        <f t="shared" si="73"/>
        <v>0</v>
      </c>
      <c r="BA259" s="60">
        <f t="shared" si="73"/>
        <v>0</v>
      </c>
      <c r="BB259" s="60">
        <f t="shared" si="73"/>
        <v>0</v>
      </c>
      <c r="BC259" s="60">
        <f t="shared" si="73"/>
        <v>0</v>
      </c>
      <c r="BD259" s="60">
        <f t="shared" si="73"/>
        <v>0</v>
      </c>
      <c r="BE259" s="60">
        <f t="shared" si="73"/>
        <v>0</v>
      </c>
      <c r="BF259" s="60">
        <f t="shared" si="73"/>
        <v>0</v>
      </c>
    </row>
    <row r="260" spans="2:58" s="60" customFormat="1" x14ac:dyDescent="0.25">
      <c r="B260" s="18">
        <f t="shared" si="64"/>
        <v>256</v>
      </c>
      <c r="C260" s="71" t="str">
        <f t="shared" si="63"/>
        <v>250103_Rev_MC_256</v>
      </c>
      <c r="D260" s="68">
        <v>45660</v>
      </c>
      <c r="E260" s="69">
        <v>45660</v>
      </c>
      <c r="F260" s="69" t="s">
        <v>131</v>
      </c>
      <c r="G260" s="69" t="str">
        <f>IF(ISBLANK(F260),"",VLOOKUP(F260,'Listes des Lots'!$B$4:$G$55,6,FALSE))</f>
        <v>Location</v>
      </c>
      <c r="H260" s="127" t="s">
        <v>333</v>
      </c>
      <c r="I260" s="127">
        <v>360000</v>
      </c>
      <c r="J260" s="69">
        <v>45658</v>
      </c>
      <c r="K260" s="69">
        <v>45688</v>
      </c>
      <c r="L260" s="71" t="s">
        <v>25</v>
      </c>
      <c r="M260" s="18" t="str">
        <f>IF(RevenueData[[#This Row],[Commentaires /Notes  ]]="","",RevenueData[[#This Row],[Commentaires /Notes  ]])</f>
        <v/>
      </c>
      <c r="N260" s="37"/>
      <c r="R260" s="60">
        <f>RevenueData[[#This Row],[Fin Période 
(jj/mm/aa) ]]-RevenueData[[#This Row],[Début Période
((jj/mm/aa) ]]+1</f>
        <v>31</v>
      </c>
      <c r="S260" s="60">
        <f t="shared" si="74"/>
        <v>0</v>
      </c>
      <c r="T260" s="60">
        <f t="shared" si="71"/>
        <v>0</v>
      </c>
      <c r="U260" s="60">
        <f t="shared" si="71"/>
        <v>0</v>
      </c>
      <c r="V260" s="60">
        <f t="shared" si="71"/>
        <v>0</v>
      </c>
      <c r="W260" s="60">
        <f t="shared" si="71"/>
        <v>0</v>
      </c>
      <c r="X260" s="60">
        <f t="shared" si="71"/>
        <v>0</v>
      </c>
      <c r="Y260" s="60">
        <f t="shared" si="71"/>
        <v>0</v>
      </c>
      <c r="Z260" s="60">
        <f t="shared" si="71"/>
        <v>0</v>
      </c>
      <c r="AA260" s="60">
        <f t="shared" si="71"/>
        <v>0</v>
      </c>
      <c r="AB260" s="60">
        <f t="shared" si="71"/>
        <v>0</v>
      </c>
      <c r="AC260" s="60">
        <f t="shared" si="71"/>
        <v>0</v>
      </c>
      <c r="AD260" s="60">
        <f t="shared" si="71"/>
        <v>0</v>
      </c>
      <c r="AG260" s="60">
        <f t="shared" si="75"/>
        <v>31</v>
      </c>
      <c r="AH260" s="60">
        <f t="shared" si="72"/>
        <v>0</v>
      </c>
      <c r="AI260" s="60">
        <f t="shared" si="72"/>
        <v>0</v>
      </c>
      <c r="AJ260" s="60">
        <f t="shared" si="72"/>
        <v>0</v>
      </c>
      <c r="AK260" s="60">
        <f t="shared" si="72"/>
        <v>0</v>
      </c>
      <c r="AL260" s="60">
        <f t="shared" si="72"/>
        <v>0</v>
      </c>
      <c r="AM260" s="60">
        <f t="shared" si="72"/>
        <v>0</v>
      </c>
      <c r="AN260" s="60">
        <f t="shared" si="72"/>
        <v>0</v>
      </c>
      <c r="AO260" s="60">
        <f t="shared" si="72"/>
        <v>0</v>
      </c>
      <c r="AP260" s="60">
        <f t="shared" si="72"/>
        <v>0</v>
      </c>
      <c r="AQ260" s="60">
        <f t="shared" si="72"/>
        <v>0</v>
      </c>
      <c r="AR260" s="60">
        <f t="shared" si="72"/>
        <v>0</v>
      </c>
      <c r="AU260" s="60">
        <f t="shared" si="76"/>
        <v>0</v>
      </c>
      <c r="AV260" s="60">
        <f t="shared" si="73"/>
        <v>0</v>
      </c>
      <c r="AW260" s="60">
        <f t="shared" si="73"/>
        <v>0</v>
      </c>
      <c r="AX260" s="60">
        <f t="shared" si="73"/>
        <v>0</v>
      </c>
      <c r="AY260" s="60">
        <f t="shared" si="73"/>
        <v>0</v>
      </c>
      <c r="AZ260" s="60">
        <f t="shared" si="73"/>
        <v>0</v>
      </c>
      <c r="BA260" s="60">
        <f t="shared" si="73"/>
        <v>0</v>
      </c>
      <c r="BB260" s="60">
        <f t="shared" si="73"/>
        <v>0</v>
      </c>
      <c r="BC260" s="60">
        <f t="shared" si="73"/>
        <v>0</v>
      </c>
      <c r="BD260" s="60">
        <f t="shared" si="73"/>
        <v>0</v>
      </c>
      <c r="BE260" s="60">
        <f t="shared" si="73"/>
        <v>0</v>
      </c>
      <c r="BF260" s="60">
        <f t="shared" si="73"/>
        <v>0</v>
      </c>
    </row>
    <row r="261" spans="2:58" s="60" customFormat="1" x14ac:dyDescent="0.25">
      <c r="B261" s="18">
        <f t="shared" si="64"/>
        <v>257</v>
      </c>
      <c r="C261" s="71" t="str">
        <f t="shared" ref="C261:C324" si="77">IF(OR(D261="", E261="", F261="", I261="", J261="", K261="", L261=""), "", TEXT(RIGHT(YEAR(D261), 2), "00") &amp; TEXT(MONTH(D261), "00") &amp; TEXT(DAY(D261), "00") &amp; "_Rev_MC_" &amp; TEXT(B261, "0"))</f>
        <v>250106_Rev_MC_257</v>
      </c>
      <c r="D261" s="68">
        <v>45663</v>
      </c>
      <c r="E261" s="69">
        <v>45663</v>
      </c>
      <c r="F261" s="69" t="s">
        <v>127</v>
      </c>
      <c r="G261" s="69" t="str">
        <f>IF(ISBLANK(F261),"",VLOOKUP(F261,'Listes des Lots'!$B$4:$G$55,6,FALSE))</f>
        <v>Location</v>
      </c>
      <c r="H261" s="127" t="s">
        <v>333</v>
      </c>
      <c r="I261" s="127">
        <v>315000</v>
      </c>
      <c r="J261" s="69">
        <v>45658</v>
      </c>
      <c r="K261" s="69">
        <v>45688</v>
      </c>
      <c r="L261" s="71" t="s">
        <v>25</v>
      </c>
      <c r="M261" s="18" t="str">
        <f>IF(RevenueData[[#This Row],[Commentaires /Notes  ]]="","",RevenueData[[#This Row],[Commentaires /Notes  ]])</f>
        <v>10% de réduction bonne année</v>
      </c>
      <c r="N261" s="37" t="s">
        <v>253</v>
      </c>
      <c r="R261" s="60">
        <f>RevenueData[[#This Row],[Fin Période 
(jj/mm/aa) ]]-RevenueData[[#This Row],[Début Période
((jj/mm/aa) ]]+1</f>
        <v>31</v>
      </c>
      <c r="S261" s="60">
        <f t="shared" si="74"/>
        <v>0</v>
      </c>
      <c r="T261" s="60">
        <f t="shared" si="71"/>
        <v>0</v>
      </c>
      <c r="U261" s="60">
        <f t="shared" si="71"/>
        <v>0</v>
      </c>
      <c r="V261" s="60">
        <f t="shared" si="71"/>
        <v>0</v>
      </c>
      <c r="W261" s="60">
        <f t="shared" si="71"/>
        <v>0</v>
      </c>
      <c r="X261" s="60">
        <f t="shared" si="71"/>
        <v>0</v>
      </c>
      <c r="Y261" s="60">
        <f t="shared" si="71"/>
        <v>0</v>
      </c>
      <c r="Z261" s="60">
        <f t="shared" si="71"/>
        <v>0</v>
      </c>
      <c r="AA261" s="60">
        <f t="shared" si="71"/>
        <v>0</v>
      </c>
      <c r="AB261" s="60">
        <f t="shared" si="71"/>
        <v>0</v>
      </c>
      <c r="AC261" s="60">
        <f t="shared" si="71"/>
        <v>0</v>
      </c>
      <c r="AD261" s="60">
        <f t="shared" si="71"/>
        <v>0</v>
      </c>
      <c r="AG261" s="60">
        <f t="shared" si="75"/>
        <v>31</v>
      </c>
      <c r="AH261" s="60">
        <f t="shared" si="72"/>
        <v>0</v>
      </c>
      <c r="AI261" s="60">
        <f t="shared" si="72"/>
        <v>0</v>
      </c>
      <c r="AJ261" s="60">
        <f t="shared" si="72"/>
        <v>0</v>
      </c>
      <c r="AK261" s="60">
        <f t="shared" si="72"/>
        <v>0</v>
      </c>
      <c r="AL261" s="60">
        <f t="shared" si="72"/>
        <v>0</v>
      </c>
      <c r="AM261" s="60">
        <f t="shared" si="72"/>
        <v>0</v>
      </c>
      <c r="AN261" s="60">
        <f t="shared" si="72"/>
        <v>0</v>
      </c>
      <c r="AO261" s="60">
        <f t="shared" si="72"/>
        <v>0</v>
      </c>
      <c r="AP261" s="60">
        <f t="shared" si="72"/>
        <v>0</v>
      </c>
      <c r="AQ261" s="60">
        <f t="shared" si="72"/>
        <v>0</v>
      </c>
      <c r="AR261" s="60">
        <f t="shared" si="72"/>
        <v>0</v>
      </c>
      <c r="AU261" s="60">
        <f t="shared" si="76"/>
        <v>0</v>
      </c>
      <c r="AV261" s="60">
        <f t="shared" si="73"/>
        <v>0</v>
      </c>
      <c r="AW261" s="60">
        <f t="shared" si="73"/>
        <v>0</v>
      </c>
      <c r="AX261" s="60">
        <f t="shared" si="73"/>
        <v>0</v>
      </c>
      <c r="AY261" s="60">
        <f t="shared" si="73"/>
        <v>0</v>
      </c>
      <c r="AZ261" s="60">
        <f t="shared" si="73"/>
        <v>0</v>
      </c>
      <c r="BA261" s="60">
        <f t="shared" si="73"/>
        <v>0</v>
      </c>
      <c r="BB261" s="60">
        <f t="shared" si="73"/>
        <v>0</v>
      </c>
      <c r="BC261" s="60">
        <f t="shared" si="73"/>
        <v>0</v>
      </c>
      <c r="BD261" s="60">
        <f t="shared" si="73"/>
        <v>0</v>
      </c>
      <c r="BE261" s="60">
        <f t="shared" si="73"/>
        <v>0</v>
      </c>
      <c r="BF261" s="60">
        <f t="shared" si="73"/>
        <v>0</v>
      </c>
    </row>
    <row r="262" spans="2:58" s="60" customFormat="1" x14ac:dyDescent="0.25">
      <c r="B262" s="18">
        <f t="shared" si="64"/>
        <v>258</v>
      </c>
      <c r="C262" s="71" t="str">
        <f t="shared" si="77"/>
        <v>250107_Rev_MC_258</v>
      </c>
      <c r="D262" s="68">
        <v>45664</v>
      </c>
      <c r="E262" s="69">
        <v>45664</v>
      </c>
      <c r="F262" s="69" t="s">
        <v>125</v>
      </c>
      <c r="G262" s="69" t="str">
        <f>IF(ISBLANK(F262),"",VLOOKUP(F262,'Listes des Lots'!$B$4:$G$55,6,FALSE))</f>
        <v>Meublé</v>
      </c>
      <c r="H262" s="127" t="s">
        <v>333</v>
      </c>
      <c r="I262" s="127">
        <v>17000</v>
      </c>
      <c r="J262" s="69">
        <v>45664</v>
      </c>
      <c r="K262" s="69">
        <v>45664</v>
      </c>
      <c r="L262" s="71" t="s">
        <v>90</v>
      </c>
      <c r="M262" s="18" t="str">
        <f>IF(RevenueData[[#This Row],[Commentaires /Notes  ]]="","",RevenueData[[#This Row],[Commentaires /Notes  ]])</f>
        <v/>
      </c>
      <c r="N262" s="37"/>
      <c r="R262" s="60">
        <f>RevenueData[[#This Row],[Fin Période 
(jj/mm/aa) ]]-RevenueData[[#This Row],[Début Période
((jj/mm/aa) ]]+1</f>
        <v>1</v>
      </c>
      <c r="S262" s="60">
        <f t="shared" si="74"/>
        <v>0</v>
      </c>
      <c r="T262" s="60">
        <f t="shared" si="71"/>
        <v>0</v>
      </c>
      <c r="U262" s="60">
        <f t="shared" si="71"/>
        <v>0</v>
      </c>
      <c r="V262" s="60">
        <f t="shared" si="71"/>
        <v>0</v>
      </c>
      <c r="W262" s="60">
        <f t="shared" si="71"/>
        <v>0</v>
      </c>
      <c r="X262" s="60">
        <f t="shared" si="71"/>
        <v>0</v>
      </c>
      <c r="Y262" s="60">
        <f t="shared" si="71"/>
        <v>0</v>
      </c>
      <c r="Z262" s="60">
        <f t="shared" si="71"/>
        <v>0</v>
      </c>
      <c r="AA262" s="60">
        <f t="shared" si="71"/>
        <v>0</v>
      </c>
      <c r="AB262" s="60">
        <f t="shared" si="71"/>
        <v>0</v>
      </c>
      <c r="AC262" s="60">
        <f t="shared" si="71"/>
        <v>0</v>
      </c>
      <c r="AD262" s="60">
        <f t="shared" si="71"/>
        <v>0</v>
      </c>
      <c r="AG262" s="60">
        <f t="shared" si="75"/>
        <v>1</v>
      </c>
      <c r="AH262" s="60">
        <f t="shared" si="72"/>
        <v>0</v>
      </c>
      <c r="AI262" s="60">
        <f t="shared" si="72"/>
        <v>0</v>
      </c>
      <c r="AJ262" s="60">
        <f t="shared" si="72"/>
        <v>0</v>
      </c>
      <c r="AK262" s="60">
        <f t="shared" si="72"/>
        <v>0</v>
      </c>
      <c r="AL262" s="60">
        <f t="shared" si="72"/>
        <v>0</v>
      </c>
      <c r="AM262" s="60">
        <f t="shared" si="72"/>
        <v>0</v>
      </c>
      <c r="AN262" s="60">
        <f t="shared" si="72"/>
        <v>0</v>
      </c>
      <c r="AO262" s="60">
        <f t="shared" si="72"/>
        <v>0</v>
      </c>
      <c r="AP262" s="60">
        <f t="shared" si="72"/>
        <v>0</v>
      </c>
      <c r="AQ262" s="60">
        <f t="shared" si="72"/>
        <v>0</v>
      </c>
      <c r="AR262" s="60">
        <f t="shared" si="72"/>
        <v>0</v>
      </c>
      <c r="AU262" s="60">
        <f t="shared" si="76"/>
        <v>0</v>
      </c>
      <c r="AV262" s="60">
        <f t="shared" si="73"/>
        <v>0</v>
      </c>
      <c r="AW262" s="60">
        <f t="shared" si="73"/>
        <v>0</v>
      </c>
      <c r="AX262" s="60">
        <f t="shared" si="73"/>
        <v>0</v>
      </c>
      <c r="AY262" s="60">
        <f t="shared" si="73"/>
        <v>0</v>
      </c>
      <c r="AZ262" s="60">
        <f t="shared" si="73"/>
        <v>0</v>
      </c>
      <c r="BA262" s="60">
        <f t="shared" si="73"/>
        <v>0</v>
      </c>
      <c r="BB262" s="60">
        <f t="shared" si="73"/>
        <v>0</v>
      </c>
      <c r="BC262" s="60">
        <f t="shared" si="73"/>
        <v>0</v>
      </c>
      <c r="BD262" s="60">
        <f t="shared" si="73"/>
        <v>0</v>
      </c>
      <c r="BE262" s="60">
        <f t="shared" si="73"/>
        <v>0</v>
      </c>
      <c r="BF262" s="60">
        <f t="shared" si="73"/>
        <v>0</v>
      </c>
    </row>
    <row r="263" spans="2:58" s="60" customFormat="1" x14ac:dyDescent="0.25">
      <c r="B263" s="18">
        <f t="shared" ref="B263:B326" si="78">B262+1</f>
        <v>259</v>
      </c>
      <c r="C263" s="71" t="str">
        <f t="shared" si="77"/>
        <v>250107_Rev_MC_259</v>
      </c>
      <c r="D263" s="68">
        <v>45664</v>
      </c>
      <c r="E263" s="69">
        <v>45664</v>
      </c>
      <c r="F263" s="69" t="s">
        <v>123</v>
      </c>
      <c r="G263" s="69" t="str">
        <f>IF(ISBLANK(F263),"",VLOOKUP(F263,'Listes des Lots'!$B$4:$G$55,6,FALSE))</f>
        <v>Meublé</v>
      </c>
      <c r="H263" s="127" t="s">
        <v>333</v>
      </c>
      <c r="I263" s="127">
        <v>17000</v>
      </c>
      <c r="J263" s="69">
        <v>45665</v>
      </c>
      <c r="K263" s="69">
        <v>45666</v>
      </c>
      <c r="L263" s="71" t="s">
        <v>90</v>
      </c>
      <c r="M263" s="18" t="str">
        <f>IF(RevenueData[[#This Row],[Commentaires /Notes  ]]="","",RevenueData[[#This Row],[Commentaires /Notes  ]])</f>
        <v/>
      </c>
      <c r="N263" s="37"/>
      <c r="R263" s="60">
        <f>RevenueData[[#This Row],[Fin Période 
(jj/mm/aa) ]]-RevenueData[[#This Row],[Début Période
((jj/mm/aa) ]]+1</f>
        <v>2</v>
      </c>
      <c r="S263" s="60">
        <f t="shared" si="74"/>
        <v>0</v>
      </c>
      <c r="T263" s="60">
        <f t="shared" si="71"/>
        <v>0</v>
      </c>
      <c r="U263" s="60">
        <f t="shared" si="71"/>
        <v>0</v>
      </c>
      <c r="V263" s="60">
        <f t="shared" si="71"/>
        <v>0</v>
      </c>
      <c r="W263" s="60">
        <f t="shared" si="71"/>
        <v>0</v>
      </c>
      <c r="X263" s="60">
        <f t="shared" si="71"/>
        <v>0</v>
      </c>
      <c r="Y263" s="60">
        <f t="shared" si="71"/>
        <v>0</v>
      </c>
      <c r="Z263" s="60">
        <f t="shared" si="71"/>
        <v>0</v>
      </c>
      <c r="AA263" s="60">
        <f t="shared" si="71"/>
        <v>0</v>
      </c>
      <c r="AB263" s="60">
        <f t="shared" si="71"/>
        <v>0</v>
      </c>
      <c r="AC263" s="60">
        <f t="shared" si="71"/>
        <v>0</v>
      </c>
      <c r="AD263" s="60">
        <f t="shared" si="71"/>
        <v>0</v>
      </c>
      <c r="AG263" s="60">
        <f t="shared" si="75"/>
        <v>2</v>
      </c>
      <c r="AH263" s="60">
        <f t="shared" si="72"/>
        <v>0</v>
      </c>
      <c r="AI263" s="60">
        <f t="shared" si="72"/>
        <v>0</v>
      </c>
      <c r="AJ263" s="60">
        <f t="shared" si="72"/>
        <v>0</v>
      </c>
      <c r="AK263" s="60">
        <f t="shared" si="72"/>
        <v>0</v>
      </c>
      <c r="AL263" s="60">
        <f t="shared" si="72"/>
        <v>0</v>
      </c>
      <c r="AM263" s="60">
        <f t="shared" si="72"/>
        <v>0</v>
      </c>
      <c r="AN263" s="60">
        <f t="shared" si="72"/>
        <v>0</v>
      </c>
      <c r="AO263" s="60">
        <f t="shared" si="72"/>
        <v>0</v>
      </c>
      <c r="AP263" s="60">
        <f t="shared" si="72"/>
        <v>0</v>
      </c>
      <c r="AQ263" s="60">
        <f t="shared" si="72"/>
        <v>0</v>
      </c>
      <c r="AR263" s="60">
        <f t="shared" si="72"/>
        <v>0</v>
      </c>
      <c r="AU263" s="60">
        <f t="shared" si="76"/>
        <v>0</v>
      </c>
      <c r="AV263" s="60">
        <f t="shared" si="73"/>
        <v>0</v>
      </c>
      <c r="AW263" s="60">
        <f t="shared" si="73"/>
        <v>0</v>
      </c>
      <c r="AX263" s="60">
        <f t="shared" si="73"/>
        <v>0</v>
      </c>
      <c r="AY263" s="60">
        <f t="shared" si="73"/>
        <v>0</v>
      </c>
      <c r="AZ263" s="60">
        <f t="shared" si="73"/>
        <v>0</v>
      </c>
      <c r="BA263" s="60">
        <f t="shared" si="73"/>
        <v>0</v>
      </c>
      <c r="BB263" s="60">
        <f t="shared" si="73"/>
        <v>0</v>
      </c>
      <c r="BC263" s="60">
        <f t="shared" si="73"/>
        <v>0</v>
      </c>
      <c r="BD263" s="60">
        <f t="shared" si="73"/>
        <v>0</v>
      </c>
      <c r="BE263" s="60">
        <f t="shared" si="73"/>
        <v>0</v>
      </c>
      <c r="BF263" s="60">
        <f t="shared" si="73"/>
        <v>0</v>
      </c>
    </row>
    <row r="264" spans="2:58" s="60" customFormat="1" x14ac:dyDescent="0.25">
      <c r="B264" s="18">
        <f t="shared" si="78"/>
        <v>260</v>
      </c>
      <c r="C264" s="71" t="str">
        <f t="shared" si="77"/>
        <v>250108_Rev_MC_260</v>
      </c>
      <c r="D264" s="68">
        <v>45665</v>
      </c>
      <c r="E264" s="69">
        <v>45665</v>
      </c>
      <c r="F264" s="69" t="s">
        <v>115</v>
      </c>
      <c r="G264" s="69" t="str">
        <f>IF(ISBLANK(F264),"",VLOOKUP(F264,'Listes des Lots'!$B$4:$G$55,6,FALSE))</f>
        <v>Meublé</v>
      </c>
      <c r="H264" s="127" t="s">
        <v>333</v>
      </c>
      <c r="I264" s="127">
        <v>28000</v>
      </c>
      <c r="J264" s="69">
        <v>45665</v>
      </c>
      <c r="K264" s="69">
        <v>45666</v>
      </c>
      <c r="L264" s="71" t="s">
        <v>90</v>
      </c>
      <c r="M264" s="18" t="str">
        <f>IF(RevenueData[[#This Row],[Commentaires /Notes  ]]="","",RevenueData[[#This Row],[Commentaires /Notes  ]])</f>
        <v/>
      </c>
      <c r="N264" s="37"/>
      <c r="R264" s="60">
        <f>RevenueData[[#This Row],[Fin Période 
(jj/mm/aa) ]]-RevenueData[[#This Row],[Début Période
((jj/mm/aa) ]]+1</f>
        <v>2</v>
      </c>
      <c r="S264" s="60">
        <f t="shared" si="74"/>
        <v>0</v>
      </c>
      <c r="T264" s="60">
        <f t="shared" si="71"/>
        <v>0</v>
      </c>
      <c r="U264" s="60">
        <f t="shared" si="71"/>
        <v>0</v>
      </c>
      <c r="V264" s="60">
        <f t="shared" si="71"/>
        <v>0</v>
      </c>
      <c r="W264" s="60">
        <f t="shared" si="71"/>
        <v>0</v>
      </c>
      <c r="X264" s="60">
        <f t="shared" si="71"/>
        <v>0</v>
      </c>
      <c r="Y264" s="60">
        <f t="shared" si="71"/>
        <v>0</v>
      </c>
      <c r="Z264" s="60">
        <f t="shared" si="71"/>
        <v>0</v>
      </c>
      <c r="AA264" s="60">
        <f t="shared" si="71"/>
        <v>0</v>
      </c>
      <c r="AB264" s="60">
        <f t="shared" si="71"/>
        <v>0</v>
      </c>
      <c r="AC264" s="60">
        <f t="shared" si="71"/>
        <v>0</v>
      </c>
      <c r="AD264" s="60">
        <f t="shared" si="71"/>
        <v>0</v>
      </c>
      <c r="AG264" s="60">
        <f t="shared" si="75"/>
        <v>2</v>
      </c>
      <c r="AH264" s="60">
        <f t="shared" si="72"/>
        <v>0</v>
      </c>
      <c r="AI264" s="60">
        <f t="shared" si="72"/>
        <v>0</v>
      </c>
      <c r="AJ264" s="60">
        <f t="shared" si="72"/>
        <v>0</v>
      </c>
      <c r="AK264" s="60">
        <f t="shared" si="72"/>
        <v>0</v>
      </c>
      <c r="AL264" s="60">
        <f t="shared" si="72"/>
        <v>0</v>
      </c>
      <c r="AM264" s="60">
        <f t="shared" si="72"/>
        <v>0</v>
      </c>
      <c r="AN264" s="60">
        <f t="shared" si="72"/>
        <v>0</v>
      </c>
      <c r="AO264" s="60">
        <f t="shared" si="72"/>
        <v>0</v>
      </c>
      <c r="AP264" s="60">
        <f t="shared" si="72"/>
        <v>0</v>
      </c>
      <c r="AQ264" s="60">
        <f t="shared" si="72"/>
        <v>0</v>
      </c>
      <c r="AR264" s="60">
        <f t="shared" si="72"/>
        <v>0</v>
      </c>
      <c r="AU264" s="60">
        <f t="shared" si="76"/>
        <v>0</v>
      </c>
      <c r="AV264" s="60">
        <f t="shared" si="73"/>
        <v>0</v>
      </c>
      <c r="AW264" s="60">
        <f t="shared" si="73"/>
        <v>0</v>
      </c>
      <c r="AX264" s="60">
        <f t="shared" si="73"/>
        <v>0</v>
      </c>
      <c r="AY264" s="60">
        <f t="shared" si="73"/>
        <v>0</v>
      </c>
      <c r="AZ264" s="60">
        <f t="shared" si="73"/>
        <v>0</v>
      </c>
      <c r="BA264" s="60">
        <f t="shared" si="73"/>
        <v>0</v>
      </c>
      <c r="BB264" s="60">
        <f t="shared" si="73"/>
        <v>0</v>
      </c>
      <c r="BC264" s="60">
        <f t="shared" si="73"/>
        <v>0</v>
      </c>
      <c r="BD264" s="60">
        <f t="shared" si="73"/>
        <v>0</v>
      </c>
      <c r="BE264" s="60">
        <f t="shared" si="73"/>
        <v>0</v>
      </c>
      <c r="BF264" s="60">
        <f t="shared" si="73"/>
        <v>0</v>
      </c>
    </row>
    <row r="265" spans="2:58" s="60" customFormat="1" x14ac:dyDescent="0.25">
      <c r="B265" s="18">
        <f t="shared" si="78"/>
        <v>261</v>
      </c>
      <c r="C265" s="71" t="str">
        <f t="shared" si="77"/>
        <v>250108_Rev_MC_261</v>
      </c>
      <c r="D265" s="68">
        <v>45665</v>
      </c>
      <c r="E265" s="69">
        <v>45665</v>
      </c>
      <c r="F265" s="69" t="s">
        <v>116</v>
      </c>
      <c r="G265" s="69" t="str">
        <f>IF(ISBLANK(F265),"",VLOOKUP(F265,'Listes des Lots'!$B$4:$G$55,6,FALSE))</f>
        <v>Meublé</v>
      </c>
      <c r="H265" s="127" t="s">
        <v>333</v>
      </c>
      <c r="I265" s="127">
        <v>24000</v>
      </c>
      <c r="J265" s="69">
        <v>45665</v>
      </c>
      <c r="K265" s="69">
        <v>45666</v>
      </c>
      <c r="L265" s="71" t="s">
        <v>90</v>
      </c>
      <c r="M265" s="18" t="str">
        <f>IF(RevenueData[[#This Row],[Commentaires /Notes  ]]="","",RevenueData[[#This Row],[Commentaires /Notes  ]])</f>
        <v/>
      </c>
      <c r="N265" s="37"/>
      <c r="R265" s="60">
        <f>RevenueData[[#This Row],[Fin Période 
(jj/mm/aa) ]]-RevenueData[[#This Row],[Début Période
((jj/mm/aa) ]]+1</f>
        <v>2</v>
      </c>
      <c r="S265" s="60">
        <f t="shared" si="74"/>
        <v>0</v>
      </c>
      <c r="T265" s="60">
        <f t="shared" si="71"/>
        <v>0</v>
      </c>
      <c r="U265" s="60">
        <f t="shared" si="71"/>
        <v>0</v>
      </c>
      <c r="V265" s="60">
        <f t="shared" si="71"/>
        <v>0</v>
      </c>
      <c r="W265" s="60">
        <f t="shared" si="71"/>
        <v>0</v>
      </c>
      <c r="X265" s="60">
        <f t="shared" si="71"/>
        <v>0</v>
      </c>
      <c r="Y265" s="60">
        <f t="shared" si="71"/>
        <v>0</v>
      </c>
      <c r="Z265" s="60">
        <f t="shared" si="71"/>
        <v>0</v>
      </c>
      <c r="AA265" s="60">
        <f t="shared" si="71"/>
        <v>0</v>
      </c>
      <c r="AB265" s="60">
        <f t="shared" si="71"/>
        <v>0</v>
      </c>
      <c r="AC265" s="60">
        <f t="shared" si="71"/>
        <v>0</v>
      </c>
      <c r="AD265" s="60">
        <f t="shared" si="71"/>
        <v>0</v>
      </c>
      <c r="AG265" s="60">
        <f t="shared" si="75"/>
        <v>2</v>
      </c>
      <c r="AH265" s="60">
        <f t="shared" si="72"/>
        <v>0</v>
      </c>
      <c r="AI265" s="60">
        <f t="shared" si="72"/>
        <v>0</v>
      </c>
      <c r="AJ265" s="60">
        <f t="shared" si="72"/>
        <v>0</v>
      </c>
      <c r="AK265" s="60">
        <f t="shared" si="72"/>
        <v>0</v>
      </c>
      <c r="AL265" s="60">
        <f t="shared" si="72"/>
        <v>0</v>
      </c>
      <c r="AM265" s="60">
        <f t="shared" si="72"/>
        <v>0</v>
      </c>
      <c r="AN265" s="60">
        <f t="shared" si="72"/>
        <v>0</v>
      </c>
      <c r="AO265" s="60">
        <f t="shared" si="72"/>
        <v>0</v>
      </c>
      <c r="AP265" s="60">
        <f t="shared" si="72"/>
        <v>0</v>
      </c>
      <c r="AQ265" s="60">
        <f t="shared" si="72"/>
        <v>0</v>
      </c>
      <c r="AR265" s="60">
        <f t="shared" si="72"/>
        <v>0</v>
      </c>
      <c r="AU265" s="60">
        <f t="shared" si="76"/>
        <v>0</v>
      </c>
      <c r="AV265" s="60">
        <f t="shared" si="73"/>
        <v>0</v>
      </c>
      <c r="AW265" s="60">
        <f t="shared" si="73"/>
        <v>0</v>
      </c>
      <c r="AX265" s="60">
        <f t="shared" si="73"/>
        <v>0</v>
      </c>
      <c r="AY265" s="60">
        <f t="shared" si="73"/>
        <v>0</v>
      </c>
      <c r="AZ265" s="60">
        <f t="shared" si="73"/>
        <v>0</v>
      </c>
      <c r="BA265" s="60">
        <f t="shared" si="73"/>
        <v>0</v>
      </c>
      <c r="BB265" s="60">
        <f t="shared" si="73"/>
        <v>0</v>
      </c>
      <c r="BC265" s="60">
        <f t="shared" si="73"/>
        <v>0</v>
      </c>
      <c r="BD265" s="60">
        <f t="shared" si="73"/>
        <v>0</v>
      </c>
      <c r="BE265" s="60">
        <f t="shared" si="73"/>
        <v>0</v>
      </c>
      <c r="BF265" s="60">
        <f t="shared" si="73"/>
        <v>0</v>
      </c>
    </row>
    <row r="266" spans="2:58" s="60" customFormat="1" x14ac:dyDescent="0.25">
      <c r="B266" s="18">
        <f t="shared" si="78"/>
        <v>262</v>
      </c>
      <c r="C266" s="71" t="str">
        <f t="shared" si="77"/>
        <v>250108_Rev_MC_262</v>
      </c>
      <c r="D266" s="68">
        <v>45665</v>
      </c>
      <c r="E266" s="69">
        <v>45665</v>
      </c>
      <c r="F266" s="69" t="s">
        <v>125</v>
      </c>
      <c r="G266" s="69" t="str">
        <f>IF(ISBLANK(F266),"",VLOOKUP(F266,'Listes des Lots'!$B$4:$G$55,6,FALSE))</f>
        <v>Meublé</v>
      </c>
      <c r="H266" s="127" t="s">
        <v>333</v>
      </c>
      <c r="I266" s="127">
        <v>17000</v>
      </c>
      <c r="J266" s="69">
        <v>45665</v>
      </c>
      <c r="K266" s="69">
        <v>45666</v>
      </c>
      <c r="L266" s="71" t="s">
        <v>90</v>
      </c>
      <c r="M266" s="18" t="str">
        <f>IF(RevenueData[[#This Row],[Commentaires /Notes  ]]="","",RevenueData[[#This Row],[Commentaires /Notes  ]])</f>
        <v/>
      </c>
      <c r="N266" s="37"/>
      <c r="R266" s="60">
        <f>RevenueData[[#This Row],[Fin Période 
(jj/mm/aa) ]]-RevenueData[[#This Row],[Début Période
((jj/mm/aa) ]]+1</f>
        <v>2</v>
      </c>
      <c r="S266" s="60">
        <f t="shared" si="74"/>
        <v>0</v>
      </c>
      <c r="T266" s="60">
        <f t="shared" si="71"/>
        <v>0</v>
      </c>
      <c r="U266" s="60">
        <f t="shared" si="71"/>
        <v>0</v>
      </c>
      <c r="V266" s="60">
        <f t="shared" si="71"/>
        <v>0</v>
      </c>
      <c r="W266" s="60">
        <f t="shared" si="71"/>
        <v>0</v>
      </c>
      <c r="X266" s="60">
        <f t="shared" si="71"/>
        <v>0</v>
      </c>
      <c r="Y266" s="60">
        <f t="shared" si="71"/>
        <v>0</v>
      </c>
      <c r="Z266" s="60">
        <f t="shared" si="71"/>
        <v>0</v>
      </c>
      <c r="AA266" s="60">
        <f t="shared" si="71"/>
        <v>0</v>
      </c>
      <c r="AB266" s="60">
        <f t="shared" si="71"/>
        <v>0</v>
      </c>
      <c r="AC266" s="60">
        <f t="shared" si="71"/>
        <v>0</v>
      </c>
      <c r="AD266" s="60">
        <f t="shared" si="71"/>
        <v>0</v>
      </c>
      <c r="AG266" s="60">
        <f t="shared" si="75"/>
        <v>2</v>
      </c>
      <c r="AH266" s="60">
        <f t="shared" si="72"/>
        <v>0</v>
      </c>
      <c r="AI266" s="60">
        <f t="shared" si="72"/>
        <v>0</v>
      </c>
      <c r="AJ266" s="60">
        <f t="shared" si="72"/>
        <v>0</v>
      </c>
      <c r="AK266" s="60">
        <f t="shared" si="72"/>
        <v>0</v>
      </c>
      <c r="AL266" s="60">
        <f t="shared" si="72"/>
        <v>0</v>
      </c>
      <c r="AM266" s="60">
        <f t="shared" si="72"/>
        <v>0</v>
      </c>
      <c r="AN266" s="60">
        <f t="shared" si="72"/>
        <v>0</v>
      </c>
      <c r="AO266" s="60">
        <f t="shared" si="72"/>
        <v>0</v>
      </c>
      <c r="AP266" s="60">
        <f t="shared" si="72"/>
        <v>0</v>
      </c>
      <c r="AQ266" s="60">
        <f t="shared" si="72"/>
        <v>0</v>
      </c>
      <c r="AR266" s="60">
        <f t="shared" si="72"/>
        <v>0</v>
      </c>
      <c r="AU266" s="60">
        <f t="shared" si="76"/>
        <v>0</v>
      </c>
      <c r="AV266" s="60">
        <f t="shared" si="73"/>
        <v>0</v>
      </c>
      <c r="AW266" s="60">
        <f t="shared" si="73"/>
        <v>0</v>
      </c>
      <c r="AX266" s="60">
        <f t="shared" si="73"/>
        <v>0</v>
      </c>
      <c r="AY266" s="60">
        <f t="shared" si="73"/>
        <v>0</v>
      </c>
      <c r="AZ266" s="60">
        <f t="shared" si="73"/>
        <v>0</v>
      </c>
      <c r="BA266" s="60">
        <f t="shared" si="73"/>
        <v>0</v>
      </c>
      <c r="BB266" s="60">
        <f t="shared" si="73"/>
        <v>0</v>
      </c>
      <c r="BC266" s="60">
        <f t="shared" si="73"/>
        <v>0</v>
      </c>
      <c r="BD266" s="60">
        <f t="shared" si="73"/>
        <v>0</v>
      </c>
      <c r="BE266" s="60">
        <f t="shared" si="73"/>
        <v>0</v>
      </c>
      <c r="BF266" s="60">
        <f t="shared" si="73"/>
        <v>0</v>
      </c>
    </row>
    <row r="267" spans="2:58" s="60" customFormat="1" x14ac:dyDescent="0.25">
      <c r="B267" s="18">
        <f t="shared" si="78"/>
        <v>263</v>
      </c>
      <c r="C267" s="71" t="str">
        <f t="shared" si="77"/>
        <v>250108_Rev_MC_263</v>
      </c>
      <c r="D267" s="68">
        <v>45665</v>
      </c>
      <c r="E267" s="69">
        <v>45665</v>
      </c>
      <c r="F267" s="69" t="s">
        <v>126</v>
      </c>
      <c r="G267" s="69" t="str">
        <f>IF(ISBLANK(F267),"",VLOOKUP(F267,'Listes des Lots'!$B$4:$G$55,6,FALSE))</f>
        <v>Meublé</v>
      </c>
      <c r="H267" s="127" t="s">
        <v>333</v>
      </c>
      <c r="I267" s="127">
        <v>17000</v>
      </c>
      <c r="J267" s="69">
        <v>45665</v>
      </c>
      <c r="K267" s="69">
        <v>45666</v>
      </c>
      <c r="L267" s="71" t="s">
        <v>90</v>
      </c>
      <c r="M267" s="18" t="str">
        <f>IF(RevenueData[[#This Row],[Commentaires /Notes  ]]="","",RevenueData[[#This Row],[Commentaires /Notes  ]])</f>
        <v/>
      </c>
      <c r="N267" s="37"/>
      <c r="R267" s="60">
        <f>RevenueData[[#This Row],[Fin Période 
(jj/mm/aa) ]]-RevenueData[[#This Row],[Début Période
((jj/mm/aa) ]]+1</f>
        <v>2</v>
      </c>
      <c r="S267" s="60">
        <f t="shared" si="74"/>
        <v>0</v>
      </c>
      <c r="T267" s="60">
        <f t="shared" si="71"/>
        <v>0</v>
      </c>
      <c r="U267" s="60">
        <f t="shared" si="71"/>
        <v>0</v>
      </c>
      <c r="V267" s="60">
        <f t="shared" si="71"/>
        <v>0</v>
      </c>
      <c r="W267" s="60">
        <f t="shared" si="71"/>
        <v>0</v>
      </c>
      <c r="X267" s="60">
        <f t="shared" si="71"/>
        <v>0</v>
      </c>
      <c r="Y267" s="60">
        <f t="shared" si="71"/>
        <v>0</v>
      </c>
      <c r="Z267" s="60">
        <f t="shared" si="71"/>
        <v>0</v>
      </c>
      <c r="AA267" s="60">
        <f t="shared" si="71"/>
        <v>0</v>
      </c>
      <c r="AB267" s="60">
        <f t="shared" si="71"/>
        <v>0</v>
      </c>
      <c r="AC267" s="60">
        <f t="shared" si="71"/>
        <v>0</v>
      </c>
      <c r="AD267" s="60">
        <f t="shared" si="71"/>
        <v>0</v>
      </c>
      <c r="AG267" s="60">
        <f t="shared" si="75"/>
        <v>2</v>
      </c>
      <c r="AH267" s="60">
        <f t="shared" si="72"/>
        <v>0</v>
      </c>
      <c r="AI267" s="60">
        <f t="shared" si="72"/>
        <v>0</v>
      </c>
      <c r="AJ267" s="60">
        <f t="shared" si="72"/>
        <v>0</v>
      </c>
      <c r="AK267" s="60">
        <f t="shared" si="72"/>
        <v>0</v>
      </c>
      <c r="AL267" s="60">
        <f t="shared" si="72"/>
        <v>0</v>
      </c>
      <c r="AM267" s="60">
        <f t="shared" si="72"/>
        <v>0</v>
      </c>
      <c r="AN267" s="60">
        <f t="shared" si="72"/>
        <v>0</v>
      </c>
      <c r="AO267" s="60">
        <f t="shared" si="72"/>
        <v>0</v>
      </c>
      <c r="AP267" s="60">
        <f t="shared" si="72"/>
        <v>0</v>
      </c>
      <c r="AQ267" s="60">
        <f t="shared" si="72"/>
        <v>0</v>
      </c>
      <c r="AR267" s="60">
        <f t="shared" si="72"/>
        <v>0</v>
      </c>
      <c r="AU267" s="60">
        <f t="shared" si="76"/>
        <v>0</v>
      </c>
      <c r="AV267" s="60">
        <f t="shared" si="73"/>
        <v>0</v>
      </c>
      <c r="AW267" s="60">
        <f t="shared" si="73"/>
        <v>0</v>
      </c>
      <c r="AX267" s="60">
        <f t="shared" si="73"/>
        <v>0</v>
      </c>
      <c r="AY267" s="60">
        <f t="shared" si="73"/>
        <v>0</v>
      </c>
      <c r="AZ267" s="60">
        <f t="shared" si="73"/>
        <v>0</v>
      </c>
      <c r="BA267" s="60">
        <f t="shared" si="73"/>
        <v>0</v>
      </c>
      <c r="BB267" s="60">
        <f t="shared" si="73"/>
        <v>0</v>
      </c>
      <c r="BC267" s="60">
        <f t="shared" si="73"/>
        <v>0</v>
      </c>
      <c r="BD267" s="60">
        <f t="shared" si="73"/>
        <v>0</v>
      </c>
      <c r="BE267" s="60">
        <f t="shared" si="73"/>
        <v>0</v>
      </c>
      <c r="BF267" s="60">
        <f t="shared" si="73"/>
        <v>0</v>
      </c>
    </row>
    <row r="268" spans="2:58" s="60" customFormat="1" x14ac:dyDescent="0.25">
      <c r="B268" s="18">
        <f t="shared" si="78"/>
        <v>264</v>
      </c>
      <c r="C268" s="71" t="str">
        <f t="shared" si="77"/>
        <v>250109_Rev_MC_264</v>
      </c>
      <c r="D268" s="68">
        <v>45666</v>
      </c>
      <c r="E268" s="69">
        <v>45666</v>
      </c>
      <c r="F268" s="69" t="s">
        <v>123</v>
      </c>
      <c r="G268" s="69" t="str">
        <f>IF(ISBLANK(F268),"",VLOOKUP(F268,'Listes des Lots'!$B$4:$G$55,6,FALSE))</f>
        <v>Meublé</v>
      </c>
      <c r="H268" s="127" t="s">
        <v>333</v>
      </c>
      <c r="I268" s="127">
        <v>51000</v>
      </c>
      <c r="J268" s="69">
        <v>45666</v>
      </c>
      <c r="K268" s="69">
        <v>45669</v>
      </c>
      <c r="L268" s="71" t="s">
        <v>90</v>
      </c>
      <c r="M268" s="18" t="str">
        <f>IF(RevenueData[[#This Row],[Commentaires /Notes  ]]="","",RevenueData[[#This Row],[Commentaires /Notes  ]])</f>
        <v/>
      </c>
      <c r="N268" s="37"/>
      <c r="R268" s="60">
        <f>RevenueData[[#This Row],[Fin Période 
(jj/mm/aa) ]]-RevenueData[[#This Row],[Début Période
((jj/mm/aa) ]]+1</f>
        <v>4</v>
      </c>
      <c r="S268" s="60">
        <f t="shared" si="74"/>
        <v>0</v>
      </c>
      <c r="T268" s="60">
        <f t="shared" si="71"/>
        <v>0</v>
      </c>
      <c r="U268" s="60">
        <f t="shared" si="71"/>
        <v>0</v>
      </c>
      <c r="V268" s="60">
        <f t="shared" si="71"/>
        <v>0</v>
      </c>
      <c r="W268" s="60">
        <f t="shared" si="71"/>
        <v>0</v>
      </c>
      <c r="X268" s="60">
        <f t="shared" si="71"/>
        <v>0</v>
      </c>
      <c r="Y268" s="60">
        <f t="shared" si="71"/>
        <v>0</v>
      </c>
      <c r="Z268" s="60">
        <f t="shared" si="71"/>
        <v>0</v>
      </c>
      <c r="AA268" s="60">
        <f t="shared" si="71"/>
        <v>0</v>
      </c>
      <c r="AB268" s="60">
        <f t="shared" si="71"/>
        <v>0</v>
      </c>
      <c r="AC268" s="60">
        <f t="shared" si="71"/>
        <v>0</v>
      </c>
      <c r="AD268" s="60">
        <f t="shared" si="71"/>
        <v>0</v>
      </c>
      <c r="AG268" s="60">
        <f t="shared" si="75"/>
        <v>4</v>
      </c>
      <c r="AH268" s="60">
        <f t="shared" si="72"/>
        <v>0</v>
      </c>
      <c r="AI268" s="60">
        <f t="shared" si="72"/>
        <v>0</v>
      </c>
      <c r="AJ268" s="60">
        <f t="shared" si="72"/>
        <v>0</v>
      </c>
      <c r="AK268" s="60">
        <f t="shared" si="72"/>
        <v>0</v>
      </c>
      <c r="AL268" s="60">
        <f t="shared" si="72"/>
        <v>0</v>
      </c>
      <c r="AM268" s="60">
        <f t="shared" si="72"/>
        <v>0</v>
      </c>
      <c r="AN268" s="60">
        <f t="shared" si="72"/>
        <v>0</v>
      </c>
      <c r="AO268" s="60">
        <f t="shared" si="72"/>
        <v>0</v>
      </c>
      <c r="AP268" s="60">
        <f t="shared" si="72"/>
        <v>0</v>
      </c>
      <c r="AQ268" s="60">
        <f t="shared" si="72"/>
        <v>0</v>
      </c>
      <c r="AR268" s="60">
        <f t="shared" si="72"/>
        <v>0</v>
      </c>
      <c r="AU268" s="60">
        <f t="shared" si="76"/>
        <v>0</v>
      </c>
      <c r="AV268" s="60">
        <f t="shared" si="73"/>
        <v>0</v>
      </c>
      <c r="AW268" s="60">
        <f t="shared" si="73"/>
        <v>0</v>
      </c>
      <c r="AX268" s="60">
        <f t="shared" si="73"/>
        <v>0</v>
      </c>
      <c r="AY268" s="60">
        <f t="shared" si="73"/>
        <v>0</v>
      </c>
      <c r="AZ268" s="60">
        <f t="shared" si="73"/>
        <v>0</v>
      </c>
      <c r="BA268" s="60">
        <f t="shared" si="73"/>
        <v>0</v>
      </c>
      <c r="BB268" s="60">
        <f t="shared" si="73"/>
        <v>0</v>
      </c>
      <c r="BC268" s="60">
        <f t="shared" si="73"/>
        <v>0</v>
      </c>
      <c r="BD268" s="60">
        <f t="shared" si="73"/>
        <v>0</v>
      </c>
      <c r="BE268" s="60">
        <f t="shared" si="73"/>
        <v>0</v>
      </c>
      <c r="BF268" s="60">
        <f t="shared" si="73"/>
        <v>0</v>
      </c>
    </row>
    <row r="269" spans="2:58" s="60" customFormat="1" x14ac:dyDescent="0.25">
      <c r="B269" s="18">
        <f t="shared" si="78"/>
        <v>265</v>
      </c>
      <c r="C269" s="71" t="str">
        <f t="shared" si="77"/>
        <v>250109_Rev_MC_265</v>
      </c>
      <c r="D269" s="68">
        <v>45666</v>
      </c>
      <c r="E269" s="69">
        <v>45667</v>
      </c>
      <c r="F269" s="69" t="s">
        <v>129</v>
      </c>
      <c r="G269" s="69" t="str">
        <f>IF(ISBLANK(F269),"",VLOOKUP(F269,'Listes des Lots'!$B$4:$G$55,6,FALSE))</f>
        <v>Location</v>
      </c>
      <c r="H269" s="127" t="s">
        <v>333</v>
      </c>
      <c r="I269" s="127">
        <v>450000</v>
      </c>
      <c r="J269" s="69">
        <v>45658</v>
      </c>
      <c r="K269" s="69">
        <v>45688</v>
      </c>
      <c r="L269" s="71" t="s">
        <v>25</v>
      </c>
      <c r="M269" s="18" t="str">
        <f>IF(RevenueData[[#This Row],[Commentaires /Notes  ]]="","",RevenueData[[#This Row],[Commentaires /Notes  ]])</f>
        <v>10% DE réduction bonne année</v>
      </c>
      <c r="N269" s="37" t="s">
        <v>254</v>
      </c>
      <c r="R269" s="60">
        <f>RevenueData[[#This Row],[Fin Période 
(jj/mm/aa) ]]-RevenueData[[#This Row],[Début Période
((jj/mm/aa) ]]+1</f>
        <v>31</v>
      </c>
      <c r="S269" s="60">
        <f t="shared" si="74"/>
        <v>0</v>
      </c>
      <c r="T269" s="60">
        <f t="shared" si="71"/>
        <v>0</v>
      </c>
      <c r="U269" s="60">
        <f t="shared" si="71"/>
        <v>0</v>
      </c>
      <c r="V269" s="60">
        <f t="shared" si="71"/>
        <v>0</v>
      </c>
      <c r="W269" s="60">
        <f t="shared" si="71"/>
        <v>0</v>
      </c>
      <c r="X269" s="60">
        <f t="shared" si="71"/>
        <v>0</v>
      </c>
      <c r="Y269" s="60">
        <f t="shared" si="71"/>
        <v>0</v>
      </c>
      <c r="Z269" s="60">
        <f t="shared" si="71"/>
        <v>0</v>
      </c>
      <c r="AA269" s="60">
        <f t="shared" si="71"/>
        <v>0</v>
      </c>
      <c r="AB269" s="60">
        <f t="shared" si="71"/>
        <v>0</v>
      </c>
      <c r="AC269" s="60">
        <f t="shared" si="71"/>
        <v>0</v>
      </c>
      <c r="AD269" s="60">
        <f t="shared" si="71"/>
        <v>0</v>
      </c>
      <c r="AG269" s="60">
        <f t="shared" si="75"/>
        <v>31</v>
      </c>
      <c r="AH269" s="60">
        <f t="shared" si="72"/>
        <v>0</v>
      </c>
      <c r="AI269" s="60">
        <f t="shared" si="72"/>
        <v>0</v>
      </c>
      <c r="AJ269" s="60">
        <f t="shared" si="72"/>
        <v>0</v>
      </c>
      <c r="AK269" s="60">
        <f t="shared" si="72"/>
        <v>0</v>
      </c>
      <c r="AL269" s="60">
        <f t="shared" si="72"/>
        <v>0</v>
      </c>
      <c r="AM269" s="60">
        <f t="shared" si="72"/>
        <v>0</v>
      </c>
      <c r="AN269" s="60">
        <f t="shared" si="72"/>
        <v>0</v>
      </c>
      <c r="AO269" s="60">
        <f t="shared" si="72"/>
        <v>0</v>
      </c>
      <c r="AP269" s="60">
        <f t="shared" si="72"/>
        <v>0</v>
      </c>
      <c r="AQ269" s="60">
        <f t="shared" si="72"/>
        <v>0</v>
      </c>
      <c r="AR269" s="60">
        <f t="shared" si="72"/>
        <v>0</v>
      </c>
      <c r="AU269" s="60">
        <f t="shared" si="76"/>
        <v>0</v>
      </c>
      <c r="AV269" s="60">
        <f t="shared" si="73"/>
        <v>0</v>
      </c>
      <c r="AW269" s="60">
        <f t="shared" si="73"/>
        <v>0</v>
      </c>
      <c r="AX269" s="60">
        <f t="shared" si="73"/>
        <v>0</v>
      </c>
      <c r="AY269" s="60">
        <f t="shared" si="73"/>
        <v>0</v>
      </c>
      <c r="AZ269" s="60">
        <f t="shared" si="73"/>
        <v>0</v>
      </c>
      <c r="BA269" s="60">
        <f t="shared" si="73"/>
        <v>0</v>
      </c>
      <c r="BB269" s="60">
        <f t="shared" si="73"/>
        <v>0</v>
      </c>
      <c r="BC269" s="60">
        <f t="shared" si="73"/>
        <v>0</v>
      </c>
      <c r="BD269" s="60">
        <f t="shared" si="73"/>
        <v>0</v>
      </c>
      <c r="BE269" s="60">
        <f t="shared" si="73"/>
        <v>0</v>
      </c>
      <c r="BF269" s="60">
        <f t="shared" si="73"/>
        <v>0</v>
      </c>
    </row>
    <row r="270" spans="2:58" s="60" customFormat="1" x14ac:dyDescent="0.25">
      <c r="B270" s="18">
        <f t="shared" si="78"/>
        <v>266</v>
      </c>
      <c r="C270" s="71" t="str">
        <f t="shared" si="77"/>
        <v>250109_Rev_MC_266</v>
      </c>
      <c r="D270" s="68">
        <v>45666</v>
      </c>
      <c r="E270" s="69">
        <v>45667</v>
      </c>
      <c r="F270" s="69" t="s">
        <v>134</v>
      </c>
      <c r="G270" s="69" t="e">
        <f>IF(ISBLANK(F270),"",VLOOKUP(F270,'Listes des Lots'!$B$4:$G$55,6,FALSE))</f>
        <v>#N/A</v>
      </c>
      <c r="H270" s="127" t="s">
        <v>333</v>
      </c>
      <c r="I270" s="127">
        <v>41000</v>
      </c>
      <c r="J270" s="69">
        <v>45658</v>
      </c>
      <c r="K270" s="69">
        <v>45688</v>
      </c>
      <c r="L270" s="71" t="s">
        <v>90</v>
      </c>
      <c r="M270" s="18" t="str">
        <f>IF(RevenueData[[#This Row],[Commentaires /Notes  ]]="","",RevenueData[[#This Row],[Commentaires /Notes  ]])</f>
        <v>10%de réductopn bonne année</v>
      </c>
      <c r="N270" s="37" t="s">
        <v>255</v>
      </c>
      <c r="R270" s="60">
        <f>RevenueData[[#This Row],[Fin Période 
(jj/mm/aa) ]]-RevenueData[[#This Row],[Début Période
((jj/mm/aa) ]]+1</f>
        <v>31</v>
      </c>
      <c r="S270" s="60">
        <f t="shared" si="74"/>
        <v>0</v>
      </c>
      <c r="T270" s="60">
        <f t="shared" si="71"/>
        <v>0</v>
      </c>
      <c r="U270" s="60">
        <f t="shared" si="71"/>
        <v>0</v>
      </c>
      <c r="V270" s="60">
        <f t="shared" si="71"/>
        <v>0</v>
      </c>
      <c r="W270" s="60">
        <f t="shared" si="71"/>
        <v>0</v>
      </c>
      <c r="X270" s="60">
        <f t="shared" si="71"/>
        <v>0</v>
      </c>
      <c r="Y270" s="60">
        <f t="shared" si="71"/>
        <v>0</v>
      </c>
      <c r="Z270" s="60">
        <f t="shared" si="71"/>
        <v>0</v>
      </c>
      <c r="AA270" s="60">
        <f t="shared" si="71"/>
        <v>0</v>
      </c>
      <c r="AB270" s="60">
        <f t="shared" si="71"/>
        <v>0</v>
      </c>
      <c r="AC270" s="60">
        <f t="shared" ref="T270:AD293" si="79">_xlfn.LET(_xlpm.start_date, $J270,_xlpm.end_date, $K270,_xlpm.month_start, AC$4,_xlpm.month_end, EOMONTH(AC$4,0),_xlpm.overlap_start, MAX(_xlpm.start_date, _xlpm.month_start),_xlpm.overlap_end, MIN(_xlpm.end_date, _xlpm.month_end),_xlpm.days, MAX(0, _xlpm.overlap_end - _xlpm.overlap_start + 1),_xlpm.days)</f>
        <v>0</v>
      </c>
      <c r="AD270" s="60">
        <f t="shared" si="79"/>
        <v>0</v>
      </c>
      <c r="AG270" s="60">
        <f t="shared" si="75"/>
        <v>31</v>
      </c>
      <c r="AH270" s="60">
        <f t="shared" si="72"/>
        <v>0</v>
      </c>
      <c r="AI270" s="60">
        <f t="shared" si="72"/>
        <v>0</v>
      </c>
      <c r="AJ270" s="60">
        <f t="shared" si="72"/>
        <v>0</v>
      </c>
      <c r="AK270" s="60">
        <f t="shared" si="72"/>
        <v>0</v>
      </c>
      <c r="AL270" s="60">
        <f t="shared" si="72"/>
        <v>0</v>
      </c>
      <c r="AM270" s="60">
        <f t="shared" si="72"/>
        <v>0</v>
      </c>
      <c r="AN270" s="60">
        <f t="shared" si="72"/>
        <v>0</v>
      </c>
      <c r="AO270" s="60">
        <f t="shared" si="72"/>
        <v>0</v>
      </c>
      <c r="AP270" s="60">
        <f t="shared" si="72"/>
        <v>0</v>
      </c>
      <c r="AQ270" s="60">
        <f t="shared" ref="AH270:AR293" si="80">_xlfn.LET(_xlpm.start_date, $J270,_xlpm.end_date, $K270,_xlpm.month_start, AQ$4,_xlpm.month_end, EOMONTH(AQ$4,0),_xlpm.overlap_start, MAX(_xlpm.start_date, _xlpm.month_start),_xlpm.overlap_end, MIN(_xlpm.end_date, _xlpm.month_end),_xlpm.days, MAX(0, _xlpm.overlap_end - _xlpm.overlap_start + 1),_xlpm.days)</f>
        <v>0</v>
      </c>
      <c r="AR270" s="60">
        <f t="shared" si="80"/>
        <v>0</v>
      </c>
      <c r="AU270" s="60">
        <f t="shared" si="76"/>
        <v>0</v>
      </c>
      <c r="AV270" s="60">
        <f t="shared" si="73"/>
        <v>0</v>
      </c>
      <c r="AW270" s="60">
        <f t="shared" si="73"/>
        <v>0</v>
      </c>
      <c r="AX270" s="60">
        <f t="shared" si="73"/>
        <v>0</v>
      </c>
      <c r="AY270" s="60">
        <f t="shared" si="73"/>
        <v>0</v>
      </c>
      <c r="AZ270" s="60">
        <f t="shared" si="73"/>
        <v>0</v>
      </c>
      <c r="BA270" s="60">
        <f t="shared" si="73"/>
        <v>0</v>
      </c>
      <c r="BB270" s="60">
        <f t="shared" si="73"/>
        <v>0</v>
      </c>
      <c r="BC270" s="60">
        <f t="shared" si="73"/>
        <v>0</v>
      </c>
      <c r="BD270" s="60">
        <f t="shared" si="73"/>
        <v>0</v>
      </c>
      <c r="BE270" s="60">
        <f t="shared" ref="AV270:BF293" si="81">_xlfn.LET(_xlpm.start_date, $J270,_xlpm.end_date, $K270,_xlpm.month_start, BE$4,_xlpm.month_end, EOMONTH(BE$4,0),_xlpm.overlap_start, MAX(_xlpm.start_date, _xlpm.month_start),_xlpm.overlap_end, MIN(_xlpm.end_date, _xlpm.month_end),_xlpm.days, MAX(0, _xlpm.overlap_end - _xlpm.overlap_start + 1),_xlpm.days)</f>
        <v>0</v>
      </c>
      <c r="BF270" s="60">
        <f t="shared" si="81"/>
        <v>0</v>
      </c>
    </row>
    <row r="271" spans="2:58" s="60" customFormat="1" x14ac:dyDescent="0.25">
      <c r="B271" s="18">
        <f t="shared" si="78"/>
        <v>267</v>
      </c>
      <c r="C271" s="71" t="str">
        <f t="shared" si="77"/>
        <v>250111_Rev_MC_267</v>
      </c>
      <c r="D271" s="68">
        <v>45668</v>
      </c>
      <c r="E271" s="69">
        <v>45667</v>
      </c>
      <c r="F271" s="69" t="s">
        <v>121</v>
      </c>
      <c r="G271" s="69" t="str">
        <f>IF(ISBLANK(F271),"",VLOOKUP(F271,'Listes des Lots'!$B$4:$G$55,6,FALSE))</f>
        <v>Meublé</v>
      </c>
      <c r="H271" s="127" t="s">
        <v>333</v>
      </c>
      <c r="I271" s="127">
        <v>17000</v>
      </c>
      <c r="J271" s="69">
        <v>45668</v>
      </c>
      <c r="K271" s="69">
        <v>45669</v>
      </c>
      <c r="L271" s="71" t="s">
        <v>90</v>
      </c>
      <c r="M271" s="18" t="str">
        <f>IF(RevenueData[[#This Row],[Commentaires /Notes  ]]="","",RevenueData[[#This Row],[Commentaires /Notes  ]])</f>
        <v/>
      </c>
      <c r="N271" s="37"/>
      <c r="R271" s="60">
        <f>RevenueData[[#This Row],[Fin Période 
(jj/mm/aa) ]]-RevenueData[[#This Row],[Début Période
((jj/mm/aa) ]]+1</f>
        <v>2</v>
      </c>
      <c r="S271" s="60">
        <f t="shared" si="74"/>
        <v>0</v>
      </c>
      <c r="T271" s="60">
        <f t="shared" si="79"/>
        <v>0</v>
      </c>
      <c r="U271" s="60">
        <f t="shared" si="79"/>
        <v>0</v>
      </c>
      <c r="V271" s="60">
        <f t="shared" si="79"/>
        <v>0</v>
      </c>
      <c r="W271" s="60">
        <f t="shared" si="79"/>
        <v>0</v>
      </c>
      <c r="X271" s="60">
        <f t="shared" si="79"/>
        <v>0</v>
      </c>
      <c r="Y271" s="60">
        <f t="shared" si="79"/>
        <v>0</v>
      </c>
      <c r="Z271" s="60">
        <f t="shared" si="79"/>
        <v>0</v>
      </c>
      <c r="AA271" s="60">
        <f t="shared" si="79"/>
        <v>0</v>
      </c>
      <c r="AB271" s="60">
        <f t="shared" si="79"/>
        <v>0</v>
      </c>
      <c r="AC271" s="60">
        <f t="shared" si="79"/>
        <v>0</v>
      </c>
      <c r="AD271" s="60">
        <f t="shared" si="79"/>
        <v>0</v>
      </c>
      <c r="AG271" s="60">
        <f t="shared" si="75"/>
        <v>2</v>
      </c>
      <c r="AH271" s="60">
        <f t="shared" si="80"/>
        <v>0</v>
      </c>
      <c r="AI271" s="60">
        <f t="shared" si="80"/>
        <v>0</v>
      </c>
      <c r="AJ271" s="60">
        <f t="shared" si="80"/>
        <v>0</v>
      </c>
      <c r="AK271" s="60">
        <f t="shared" si="80"/>
        <v>0</v>
      </c>
      <c r="AL271" s="60">
        <f t="shared" si="80"/>
        <v>0</v>
      </c>
      <c r="AM271" s="60">
        <f t="shared" si="80"/>
        <v>0</v>
      </c>
      <c r="AN271" s="60">
        <f t="shared" si="80"/>
        <v>0</v>
      </c>
      <c r="AO271" s="60">
        <f t="shared" si="80"/>
        <v>0</v>
      </c>
      <c r="AP271" s="60">
        <f t="shared" si="80"/>
        <v>0</v>
      </c>
      <c r="AQ271" s="60">
        <f t="shared" si="80"/>
        <v>0</v>
      </c>
      <c r="AR271" s="60">
        <f t="shared" si="80"/>
        <v>0</v>
      </c>
      <c r="AU271" s="60">
        <f t="shared" si="76"/>
        <v>0</v>
      </c>
      <c r="AV271" s="60">
        <f t="shared" si="81"/>
        <v>0</v>
      </c>
      <c r="AW271" s="60">
        <f t="shared" si="81"/>
        <v>0</v>
      </c>
      <c r="AX271" s="60">
        <f t="shared" si="81"/>
        <v>0</v>
      </c>
      <c r="AY271" s="60">
        <f t="shared" si="81"/>
        <v>0</v>
      </c>
      <c r="AZ271" s="60">
        <f t="shared" si="81"/>
        <v>0</v>
      </c>
      <c r="BA271" s="60">
        <f t="shared" si="81"/>
        <v>0</v>
      </c>
      <c r="BB271" s="60">
        <f t="shared" si="81"/>
        <v>0</v>
      </c>
      <c r="BC271" s="60">
        <f t="shared" si="81"/>
        <v>0</v>
      </c>
      <c r="BD271" s="60">
        <f t="shared" si="81"/>
        <v>0</v>
      </c>
      <c r="BE271" s="60">
        <f t="shared" si="81"/>
        <v>0</v>
      </c>
      <c r="BF271" s="60">
        <f t="shared" si="81"/>
        <v>0</v>
      </c>
    </row>
    <row r="272" spans="2:58" s="60" customFormat="1" x14ac:dyDescent="0.25">
      <c r="B272" s="18">
        <f t="shared" si="78"/>
        <v>268</v>
      </c>
      <c r="C272" s="71" t="str">
        <f t="shared" si="77"/>
        <v>250111_Rev_MC_268</v>
      </c>
      <c r="D272" s="68">
        <v>45668</v>
      </c>
      <c r="E272" s="69">
        <v>45669</v>
      </c>
      <c r="F272" s="69" t="s">
        <v>126</v>
      </c>
      <c r="G272" s="69" t="str">
        <f>IF(ISBLANK(F272),"",VLOOKUP(F272,'Listes des Lots'!$B$4:$G$55,6,FALSE))</f>
        <v>Meublé</v>
      </c>
      <c r="H272" s="127" t="s">
        <v>333</v>
      </c>
      <c r="I272" s="127">
        <v>17000</v>
      </c>
      <c r="J272" s="69">
        <v>45668</v>
      </c>
      <c r="K272" s="69">
        <v>45669</v>
      </c>
      <c r="L272" s="71" t="s">
        <v>90</v>
      </c>
      <c r="M272" s="18" t="str">
        <f>IF(RevenueData[[#This Row],[Commentaires /Notes  ]]="","",RevenueData[[#This Row],[Commentaires /Notes  ]])</f>
        <v/>
      </c>
      <c r="N272" s="37"/>
      <c r="R272" s="60">
        <f>RevenueData[[#This Row],[Fin Période 
(jj/mm/aa) ]]-RevenueData[[#This Row],[Début Période
((jj/mm/aa) ]]+1</f>
        <v>2</v>
      </c>
      <c r="S272" s="60">
        <f t="shared" si="74"/>
        <v>0</v>
      </c>
      <c r="T272" s="60">
        <f t="shared" si="79"/>
        <v>0</v>
      </c>
      <c r="U272" s="60">
        <f t="shared" si="79"/>
        <v>0</v>
      </c>
      <c r="V272" s="60">
        <f t="shared" si="79"/>
        <v>0</v>
      </c>
      <c r="W272" s="60">
        <f t="shared" si="79"/>
        <v>0</v>
      </c>
      <c r="X272" s="60">
        <f t="shared" si="79"/>
        <v>0</v>
      </c>
      <c r="Y272" s="60">
        <f t="shared" si="79"/>
        <v>0</v>
      </c>
      <c r="Z272" s="60">
        <f t="shared" si="79"/>
        <v>0</v>
      </c>
      <c r="AA272" s="60">
        <f t="shared" si="79"/>
        <v>0</v>
      </c>
      <c r="AB272" s="60">
        <f t="shared" si="79"/>
        <v>0</v>
      </c>
      <c r="AC272" s="60">
        <f t="shared" si="79"/>
        <v>0</v>
      </c>
      <c r="AD272" s="60">
        <f t="shared" si="79"/>
        <v>0</v>
      </c>
      <c r="AG272" s="60">
        <f t="shared" si="75"/>
        <v>2</v>
      </c>
      <c r="AH272" s="60">
        <f t="shared" si="80"/>
        <v>0</v>
      </c>
      <c r="AI272" s="60">
        <f t="shared" si="80"/>
        <v>0</v>
      </c>
      <c r="AJ272" s="60">
        <f t="shared" si="80"/>
        <v>0</v>
      </c>
      <c r="AK272" s="60">
        <f t="shared" si="80"/>
        <v>0</v>
      </c>
      <c r="AL272" s="60">
        <f t="shared" si="80"/>
        <v>0</v>
      </c>
      <c r="AM272" s="60">
        <f t="shared" si="80"/>
        <v>0</v>
      </c>
      <c r="AN272" s="60">
        <f t="shared" si="80"/>
        <v>0</v>
      </c>
      <c r="AO272" s="60">
        <f t="shared" si="80"/>
        <v>0</v>
      </c>
      <c r="AP272" s="60">
        <f t="shared" si="80"/>
        <v>0</v>
      </c>
      <c r="AQ272" s="60">
        <f t="shared" si="80"/>
        <v>0</v>
      </c>
      <c r="AR272" s="60">
        <f t="shared" si="80"/>
        <v>0</v>
      </c>
      <c r="AU272" s="60">
        <f t="shared" si="76"/>
        <v>0</v>
      </c>
      <c r="AV272" s="60">
        <f t="shared" si="81"/>
        <v>0</v>
      </c>
      <c r="AW272" s="60">
        <f t="shared" si="81"/>
        <v>0</v>
      </c>
      <c r="AX272" s="60">
        <f t="shared" si="81"/>
        <v>0</v>
      </c>
      <c r="AY272" s="60">
        <f t="shared" si="81"/>
        <v>0</v>
      </c>
      <c r="AZ272" s="60">
        <f t="shared" si="81"/>
        <v>0</v>
      </c>
      <c r="BA272" s="60">
        <f t="shared" si="81"/>
        <v>0</v>
      </c>
      <c r="BB272" s="60">
        <f t="shared" si="81"/>
        <v>0</v>
      </c>
      <c r="BC272" s="60">
        <f t="shared" si="81"/>
        <v>0</v>
      </c>
      <c r="BD272" s="60">
        <f t="shared" si="81"/>
        <v>0</v>
      </c>
      <c r="BE272" s="60">
        <f t="shared" si="81"/>
        <v>0</v>
      </c>
      <c r="BF272" s="60">
        <f t="shared" si="81"/>
        <v>0</v>
      </c>
    </row>
    <row r="273" spans="2:58" s="60" customFormat="1" x14ac:dyDescent="0.25">
      <c r="B273" s="18">
        <f t="shared" si="78"/>
        <v>269</v>
      </c>
      <c r="C273" s="71" t="str">
        <f t="shared" si="77"/>
        <v>250112_Rev_MC_269</v>
      </c>
      <c r="D273" s="68">
        <v>45669</v>
      </c>
      <c r="E273" s="69">
        <v>45670</v>
      </c>
      <c r="F273" s="69" t="s">
        <v>123</v>
      </c>
      <c r="G273" s="69" t="str">
        <f>IF(ISBLANK(F273),"",VLOOKUP(F273,'Listes des Lots'!$B$4:$G$55,6,FALSE))</f>
        <v>Meublé</v>
      </c>
      <c r="H273" s="127" t="s">
        <v>333</v>
      </c>
      <c r="I273" s="127">
        <v>17000</v>
      </c>
      <c r="J273" s="69">
        <v>45669</v>
      </c>
      <c r="K273" s="69">
        <v>45670</v>
      </c>
      <c r="L273" s="71" t="s">
        <v>90</v>
      </c>
      <c r="M273" s="18" t="str">
        <f>IF(RevenueData[[#This Row],[Commentaires /Notes  ]]="","",RevenueData[[#This Row],[Commentaires /Notes  ]])</f>
        <v/>
      </c>
      <c r="N273" s="37"/>
      <c r="R273" s="60">
        <f>RevenueData[[#This Row],[Fin Période 
(jj/mm/aa) ]]-RevenueData[[#This Row],[Début Période
((jj/mm/aa) ]]+1</f>
        <v>2</v>
      </c>
      <c r="S273" s="60">
        <f t="shared" si="74"/>
        <v>0</v>
      </c>
      <c r="T273" s="60">
        <f t="shared" si="79"/>
        <v>0</v>
      </c>
      <c r="U273" s="60">
        <f t="shared" si="79"/>
        <v>0</v>
      </c>
      <c r="V273" s="60">
        <f t="shared" si="79"/>
        <v>0</v>
      </c>
      <c r="W273" s="60">
        <f t="shared" si="79"/>
        <v>0</v>
      </c>
      <c r="X273" s="60">
        <f t="shared" si="79"/>
        <v>0</v>
      </c>
      <c r="Y273" s="60">
        <f t="shared" si="79"/>
        <v>0</v>
      </c>
      <c r="Z273" s="60">
        <f t="shared" si="79"/>
        <v>0</v>
      </c>
      <c r="AA273" s="60">
        <f t="shared" si="79"/>
        <v>0</v>
      </c>
      <c r="AB273" s="60">
        <f t="shared" si="79"/>
        <v>0</v>
      </c>
      <c r="AC273" s="60">
        <f t="shared" si="79"/>
        <v>0</v>
      </c>
      <c r="AD273" s="60">
        <f t="shared" si="79"/>
        <v>0</v>
      </c>
      <c r="AG273" s="60">
        <f t="shared" si="75"/>
        <v>2</v>
      </c>
      <c r="AH273" s="60">
        <f t="shared" si="80"/>
        <v>0</v>
      </c>
      <c r="AI273" s="60">
        <f t="shared" si="80"/>
        <v>0</v>
      </c>
      <c r="AJ273" s="60">
        <f t="shared" si="80"/>
        <v>0</v>
      </c>
      <c r="AK273" s="60">
        <f t="shared" si="80"/>
        <v>0</v>
      </c>
      <c r="AL273" s="60">
        <f t="shared" si="80"/>
        <v>0</v>
      </c>
      <c r="AM273" s="60">
        <f t="shared" si="80"/>
        <v>0</v>
      </c>
      <c r="AN273" s="60">
        <f t="shared" si="80"/>
        <v>0</v>
      </c>
      <c r="AO273" s="60">
        <f t="shared" si="80"/>
        <v>0</v>
      </c>
      <c r="AP273" s="60">
        <f t="shared" si="80"/>
        <v>0</v>
      </c>
      <c r="AQ273" s="60">
        <f t="shared" si="80"/>
        <v>0</v>
      </c>
      <c r="AR273" s="60">
        <f t="shared" si="80"/>
        <v>0</v>
      </c>
      <c r="AU273" s="60">
        <f t="shared" si="76"/>
        <v>0</v>
      </c>
      <c r="AV273" s="60">
        <f t="shared" si="81"/>
        <v>0</v>
      </c>
      <c r="AW273" s="60">
        <f t="shared" si="81"/>
        <v>0</v>
      </c>
      <c r="AX273" s="60">
        <f t="shared" si="81"/>
        <v>0</v>
      </c>
      <c r="AY273" s="60">
        <f t="shared" si="81"/>
        <v>0</v>
      </c>
      <c r="AZ273" s="60">
        <f t="shared" si="81"/>
        <v>0</v>
      </c>
      <c r="BA273" s="60">
        <f t="shared" si="81"/>
        <v>0</v>
      </c>
      <c r="BB273" s="60">
        <f t="shared" si="81"/>
        <v>0</v>
      </c>
      <c r="BC273" s="60">
        <f t="shared" si="81"/>
        <v>0</v>
      </c>
      <c r="BD273" s="60">
        <f t="shared" si="81"/>
        <v>0</v>
      </c>
      <c r="BE273" s="60">
        <f t="shared" si="81"/>
        <v>0</v>
      </c>
      <c r="BF273" s="60">
        <f t="shared" si="81"/>
        <v>0</v>
      </c>
    </row>
    <row r="274" spans="2:58" s="60" customFormat="1" x14ac:dyDescent="0.25">
      <c r="B274" s="18">
        <f t="shared" si="78"/>
        <v>270</v>
      </c>
      <c r="C274" s="71" t="str">
        <f t="shared" si="77"/>
        <v>250112_Rev_MC_270</v>
      </c>
      <c r="D274" s="68">
        <v>45669</v>
      </c>
      <c r="E274" s="69">
        <v>45670</v>
      </c>
      <c r="F274" s="69" t="s">
        <v>125</v>
      </c>
      <c r="G274" s="69" t="str">
        <f>IF(ISBLANK(F274),"",VLOOKUP(F274,'Listes des Lots'!$B$4:$G$55,6,FALSE))</f>
        <v>Meublé</v>
      </c>
      <c r="H274" s="127" t="s">
        <v>333</v>
      </c>
      <c r="I274" s="127">
        <v>17000</v>
      </c>
      <c r="J274" s="69">
        <v>45669</v>
      </c>
      <c r="K274" s="69">
        <v>45670</v>
      </c>
      <c r="L274" s="71" t="s">
        <v>90</v>
      </c>
      <c r="M274" s="18" t="str">
        <f>IF(RevenueData[[#This Row],[Commentaires /Notes  ]]="","",RevenueData[[#This Row],[Commentaires /Notes  ]])</f>
        <v/>
      </c>
      <c r="N274" s="37"/>
      <c r="R274" s="60">
        <f>RevenueData[[#This Row],[Fin Période 
(jj/mm/aa) ]]-RevenueData[[#This Row],[Début Période
((jj/mm/aa) ]]+1</f>
        <v>2</v>
      </c>
      <c r="S274" s="60">
        <f t="shared" si="74"/>
        <v>0</v>
      </c>
      <c r="T274" s="60">
        <f t="shared" si="79"/>
        <v>0</v>
      </c>
      <c r="U274" s="60">
        <f t="shared" si="79"/>
        <v>0</v>
      </c>
      <c r="V274" s="60">
        <f t="shared" si="79"/>
        <v>0</v>
      </c>
      <c r="W274" s="60">
        <f t="shared" si="79"/>
        <v>0</v>
      </c>
      <c r="X274" s="60">
        <f t="shared" si="79"/>
        <v>0</v>
      </c>
      <c r="Y274" s="60">
        <f t="shared" si="79"/>
        <v>0</v>
      </c>
      <c r="Z274" s="60">
        <f t="shared" si="79"/>
        <v>0</v>
      </c>
      <c r="AA274" s="60">
        <f t="shared" si="79"/>
        <v>0</v>
      </c>
      <c r="AB274" s="60">
        <f t="shared" si="79"/>
        <v>0</v>
      </c>
      <c r="AC274" s="60">
        <f t="shared" si="79"/>
        <v>0</v>
      </c>
      <c r="AD274" s="60">
        <f t="shared" si="79"/>
        <v>0</v>
      </c>
      <c r="AG274" s="60">
        <f t="shared" si="75"/>
        <v>2</v>
      </c>
      <c r="AH274" s="60">
        <f t="shared" si="80"/>
        <v>0</v>
      </c>
      <c r="AI274" s="60">
        <f t="shared" si="80"/>
        <v>0</v>
      </c>
      <c r="AJ274" s="60">
        <f t="shared" si="80"/>
        <v>0</v>
      </c>
      <c r="AK274" s="60">
        <f t="shared" si="80"/>
        <v>0</v>
      </c>
      <c r="AL274" s="60">
        <f t="shared" si="80"/>
        <v>0</v>
      </c>
      <c r="AM274" s="60">
        <f t="shared" si="80"/>
        <v>0</v>
      </c>
      <c r="AN274" s="60">
        <f t="shared" si="80"/>
        <v>0</v>
      </c>
      <c r="AO274" s="60">
        <f t="shared" si="80"/>
        <v>0</v>
      </c>
      <c r="AP274" s="60">
        <f t="shared" si="80"/>
        <v>0</v>
      </c>
      <c r="AQ274" s="60">
        <f t="shared" si="80"/>
        <v>0</v>
      </c>
      <c r="AR274" s="60">
        <f t="shared" si="80"/>
        <v>0</v>
      </c>
      <c r="AU274" s="60">
        <f t="shared" si="76"/>
        <v>0</v>
      </c>
      <c r="AV274" s="60">
        <f t="shared" si="81"/>
        <v>0</v>
      </c>
      <c r="AW274" s="60">
        <f t="shared" si="81"/>
        <v>0</v>
      </c>
      <c r="AX274" s="60">
        <f t="shared" si="81"/>
        <v>0</v>
      </c>
      <c r="AY274" s="60">
        <f t="shared" si="81"/>
        <v>0</v>
      </c>
      <c r="AZ274" s="60">
        <f t="shared" si="81"/>
        <v>0</v>
      </c>
      <c r="BA274" s="60">
        <f t="shared" si="81"/>
        <v>0</v>
      </c>
      <c r="BB274" s="60">
        <f t="shared" si="81"/>
        <v>0</v>
      </c>
      <c r="BC274" s="60">
        <f t="shared" si="81"/>
        <v>0</v>
      </c>
      <c r="BD274" s="60">
        <f t="shared" si="81"/>
        <v>0</v>
      </c>
      <c r="BE274" s="60">
        <f t="shared" si="81"/>
        <v>0</v>
      </c>
      <c r="BF274" s="60">
        <f t="shared" si="81"/>
        <v>0</v>
      </c>
    </row>
    <row r="275" spans="2:58" s="60" customFormat="1" x14ac:dyDescent="0.25">
      <c r="B275" s="18">
        <f t="shared" si="78"/>
        <v>271</v>
      </c>
      <c r="C275" s="71" t="str">
        <f t="shared" si="77"/>
        <v>250112_Rev_MC_271</v>
      </c>
      <c r="D275" s="68">
        <v>45669</v>
      </c>
      <c r="E275" s="69">
        <v>45669</v>
      </c>
      <c r="F275" s="69" t="s">
        <v>122</v>
      </c>
      <c r="G275" s="69" t="str">
        <f>IF(ISBLANK(F275),"",VLOOKUP(F275,'Listes des Lots'!$B$4:$G$55,6,FALSE))</f>
        <v>Meublé</v>
      </c>
      <c r="H275" s="127" t="s">
        <v>333</v>
      </c>
      <c r="I275" s="127">
        <v>15000</v>
      </c>
      <c r="J275" s="69">
        <v>45669</v>
      </c>
      <c r="K275" s="69">
        <v>45669</v>
      </c>
      <c r="L275" s="71" t="s">
        <v>90</v>
      </c>
      <c r="M275" s="18" t="str">
        <f>IF(RevenueData[[#This Row],[Commentaires /Notes  ]]="","",RevenueData[[#This Row],[Commentaires /Notes  ]])</f>
        <v/>
      </c>
      <c r="N275" s="37"/>
      <c r="R275" s="60">
        <f>RevenueData[[#This Row],[Fin Période 
(jj/mm/aa) ]]-RevenueData[[#This Row],[Début Période
((jj/mm/aa) ]]+1</f>
        <v>1</v>
      </c>
      <c r="S275" s="60">
        <f t="shared" si="74"/>
        <v>0</v>
      </c>
      <c r="T275" s="60">
        <f t="shared" si="79"/>
        <v>0</v>
      </c>
      <c r="U275" s="60">
        <f t="shared" si="79"/>
        <v>0</v>
      </c>
      <c r="V275" s="60">
        <f t="shared" si="79"/>
        <v>0</v>
      </c>
      <c r="W275" s="60">
        <f t="shared" si="79"/>
        <v>0</v>
      </c>
      <c r="X275" s="60">
        <f t="shared" si="79"/>
        <v>0</v>
      </c>
      <c r="Y275" s="60">
        <f t="shared" si="79"/>
        <v>0</v>
      </c>
      <c r="Z275" s="60">
        <f t="shared" si="79"/>
        <v>0</v>
      </c>
      <c r="AA275" s="60">
        <f t="shared" si="79"/>
        <v>0</v>
      </c>
      <c r="AB275" s="60">
        <f t="shared" si="79"/>
        <v>0</v>
      </c>
      <c r="AC275" s="60">
        <f t="shared" si="79"/>
        <v>0</v>
      </c>
      <c r="AD275" s="60">
        <f t="shared" si="79"/>
        <v>0</v>
      </c>
      <c r="AG275" s="60">
        <f t="shared" si="75"/>
        <v>1</v>
      </c>
      <c r="AH275" s="60">
        <f t="shared" si="80"/>
        <v>0</v>
      </c>
      <c r="AI275" s="60">
        <f t="shared" si="80"/>
        <v>0</v>
      </c>
      <c r="AJ275" s="60">
        <f t="shared" si="80"/>
        <v>0</v>
      </c>
      <c r="AK275" s="60">
        <f t="shared" si="80"/>
        <v>0</v>
      </c>
      <c r="AL275" s="60">
        <f t="shared" si="80"/>
        <v>0</v>
      </c>
      <c r="AM275" s="60">
        <f t="shared" si="80"/>
        <v>0</v>
      </c>
      <c r="AN275" s="60">
        <f t="shared" si="80"/>
        <v>0</v>
      </c>
      <c r="AO275" s="60">
        <f t="shared" si="80"/>
        <v>0</v>
      </c>
      <c r="AP275" s="60">
        <f t="shared" si="80"/>
        <v>0</v>
      </c>
      <c r="AQ275" s="60">
        <f t="shared" si="80"/>
        <v>0</v>
      </c>
      <c r="AR275" s="60">
        <f t="shared" si="80"/>
        <v>0</v>
      </c>
      <c r="AU275" s="60">
        <f t="shared" si="76"/>
        <v>0</v>
      </c>
      <c r="AV275" s="60">
        <f t="shared" si="81"/>
        <v>0</v>
      </c>
      <c r="AW275" s="60">
        <f t="shared" si="81"/>
        <v>0</v>
      </c>
      <c r="AX275" s="60">
        <f t="shared" si="81"/>
        <v>0</v>
      </c>
      <c r="AY275" s="60">
        <f t="shared" si="81"/>
        <v>0</v>
      </c>
      <c r="AZ275" s="60">
        <f t="shared" si="81"/>
        <v>0</v>
      </c>
      <c r="BA275" s="60">
        <f t="shared" si="81"/>
        <v>0</v>
      </c>
      <c r="BB275" s="60">
        <f t="shared" si="81"/>
        <v>0</v>
      </c>
      <c r="BC275" s="60">
        <f t="shared" si="81"/>
        <v>0</v>
      </c>
      <c r="BD275" s="60">
        <f t="shared" si="81"/>
        <v>0</v>
      </c>
      <c r="BE275" s="60">
        <f t="shared" si="81"/>
        <v>0</v>
      </c>
      <c r="BF275" s="60">
        <f t="shared" si="81"/>
        <v>0</v>
      </c>
    </row>
    <row r="276" spans="2:58" s="60" customFormat="1" x14ac:dyDescent="0.25">
      <c r="B276" s="18">
        <f t="shared" si="78"/>
        <v>272</v>
      </c>
      <c r="C276" s="71" t="str">
        <f t="shared" si="77"/>
        <v>250113_Rev_MC_272</v>
      </c>
      <c r="D276" s="68">
        <v>45670</v>
      </c>
      <c r="E276" s="69">
        <v>45671</v>
      </c>
      <c r="F276" s="69" t="s">
        <v>126</v>
      </c>
      <c r="G276" s="69" t="str">
        <f>IF(ISBLANK(F276),"",VLOOKUP(F276,'Listes des Lots'!$B$4:$G$55,6,FALSE))</f>
        <v>Meublé</v>
      </c>
      <c r="H276" s="127" t="s">
        <v>333</v>
      </c>
      <c r="I276" s="127">
        <v>17000</v>
      </c>
      <c r="J276" s="69">
        <v>45670</v>
      </c>
      <c r="K276" s="69">
        <v>45671</v>
      </c>
      <c r="L276" s="71" t="s">
        <v>90</v>
      </c>
      <c r="M276" s="18" t="str">
        <f>IF(RevenueData[[#This Row],[Commentaires /Notes  ]]="","",RevenueData[[#This Row],[Commentaires /Notes  ]])</f>
        <v/>
      </c>
      <c r="N276" s="37"/>
      <c r="R276" s="60">
        <f>RevenueData[[#This Row],[Fin Période 
(jj/mm/aa) ]]-RevenueData[[#This Row],[Début Période
((jj/mm/aa) ]]+1</f>
        <v>2</v>
      </c>
      <c r="S276" s="60">
        <f t="shared" si="74"/>
        <v>0</v>
      </c>
      <c r="T276" s="60">
        <f t="shared" si="79"/>
        <v>0</v>
      </c>
      <c r="U276" s="60">
        <f t="shared" si="79"/>
        <v>0</v>
      </c>
      <c r="V276" s="60">
        <f t="shared" si="79"/>
        <v>0</v>
      </c>
      <c r="W276" s="60">
        <f t="shared" si="79"/>
        <v>0</v>
      </c>
      <c r="X276" s="60">
        <f t="shared" si="79"/>
        <v>0</v>
      </c>
      <c r="Y276" s="60">
        <f t="shared" si="79"/>
        <v>0</v>
      </c>
      <c r="Z276" s="60">
        <f t="shared" si="79"/>
        <v>0</v>
      </c>
      <c r="AA276" s="60">
        <f t="shared" si="79"/>
        <v>0</v>
      </c>
      <c r="AB276" s="60">
        <f t="shared" si="79"/>
        <v>0</v>
      </c>
      <c r="AC276" s="60">
        <f t="shared" si="79"/>
        <v>0</v>
      </c>
      <c r="AD276" s="60">
        <f t="shared" si="79"/>
        <v>0</v>
      </c>
      <c r="AG276" s="60">
        <f t="shared" si="75"/>
        <v>2</v>
      </c>
      <c r="AH276" s="60">
        <f t="shared" si="80"/>
        <v>0</v>
      </c>
      <c r="AI276" s="60">
        <f t="shared" si="80"/>
        <v>0</v>
      </c>
      <c r="AJ276" s="60">
        <f t="shared" si="80"/>
        <v>0</v>
      </c>
      <c r="AK276" s="60">
        <f t="shared" si="80"/>
        <v>0</v>
      </c>
      <c r="AL276" s="60">
        <f t="shared" si="80"/>
        <v>0</v>
      </c>
      <c r="AM276" s="60">
        <f t="shared" si="80"/>
        <v>0</v>
      </c>
      <c r="AN276" s="60">
        <f t="shared" si="80"/>
        <v>0</v>
      </c>
      <c r="AO276" s="60">
        <f t="shared" si="80"/>
        <v>0</v>
      </c>
      <c r="AP276" s="60">
        <f t="shared" si="80"/>
        <v>0</v>
      </c>
      <c r="AQ276" s="60">
        <f t="shared" si="80"/>
        <v>0</v>
      </c>
      <c r="AR276" s="60">
        <f t="shared" si="80"/>
        <v>0</v>
      </c>
      <c r="AU276" s="60">
        <f t="shared" si="76"/>
        <v>0</v>
      </c>
      <c r="AV276" s="60">
        <f t="shared" si="81"/>
        <v>0</v>
      </c>
      <c r="AW276" s="60">
        <f t="shared" si="81"/>
        <v>0</v>
      </c>
      <c r="AX276" s="60">
        <f t="shared" si="81"/>
        <v>0</v>
      </c>
      <c r="AY276" s="60">
        <f t="shared" si="81"/>
        <v>0</v>
      </c>
      <c r="AZ276" s="60">
        <f t="shared" si="81"/>
        <v>0</v>
      </c>
      <c r="BA276" s="60">
        <f t="shared" si="81"/>
        <v>0</v>
      </c>
      <c r="BB276" s="60">
        <f t="shared" si="81"/>
        <v>0</v>
      </c>
      <c r="BC276" s="60">
        <f t="shared" si="81"/>
        <v>0</v>
      </c>
      <c r="BD276" s="60">
        <f t="shared" si="81"/>
        <v>0</v>
      </c>
      <c r="BE276" s="60">
        <f t="shared" si="81"/>
        <v>0</v>
      </c>
      <c r="BF276" s="60">
        <f t="shared" si="81"/>
        <v>0</v>
      </c>
    </row>
    <row r="277" spans="2:58" s="60" customFormat="1" x14ac:dyDescent="0.25">
      <c r="B277" s="18">
        <f t="shared" si="78"/>
        <v>273</v>
      </c>
      <c r="C277" s="71" t="str">
        <f t="shared" si="77"/>
        <v>250115_Rev_MC_273</v>
      </c>
      <c r="D277" s="68">
        <v>45672</v>
      </c>
      <c r="E277" s="69">
        <v>45672</v>
      </c>
      <c r="F277" s="69" t="s">
        <v>121</v>
      </c>
      <c r="G277" s="69" t="str">
        <f>IF(ISBLANK(F277),"",VLOOKUP(F277,'Listes des Lots'!$B$4:$G$55,6,FALSE))</f>
        <v>Meublé</v>
      </c>
      <c r="H277" s="127" t="s">
        <v>333</v>
      </c>
      <c r="I277" s="127">
        <v>15000</v>
      </c>
      <c r="J277" s="69">
        <v>45672</v>
      </c>
      <c r="K277" s="69">
        <v>45672</v>
      </c>
      <c r="L277" s="71" t="s">
        <v>90</v>
      </c>
      <c r="M277" s="18" t="str">
        <f>IF(RevenueData[[#This Row],[Commentaires /Notes  ]]="","",RevenueData[[#This Row],[Commentaires /Notes  ]])</f>
        <v/>
      </c>
      <c r="N277" s="37"/>
      <c r="R277" s="60">
        <f>RevenueData[[#This Row],[Fin Période 
(jj/mm/aa) ]]-RevenueData[[#This Row],[Début Période
((jj/mm/aa) ]]+1</f>
        <v>1</v>
      </c>
      <c r="S277" s="60">
        <f t="shared" si="74"/>
        <v>0</v>
      </c>
      <c r="T277" s="60">
        <f t="shared" si="79"/>
        <v>0</v>
      </c>
      <c r="U277" s="60">
        <f t="shared" si="79"/>
        <v>0</v>
      </c>
      <c r="V277" s="60">
        <f t="shared" si="79"/>
        <v>0</v>
      </c>
      <c r="W277" s="60">
        <f t="shared" si="79"/>
        <v>0</v>
      </c>
      <c r="X277" s="60">
        <f t="shared" si="79"/>
        <v>0</v>
      </c>
      <c r="Y277" s="60">
        <f t="shared" si="79"/>
        <v>0</v>
      </c>
      <c r="Z277" s="60">
        <f t="shared" si="79"/>
        <v>0</v>
      </c>
      <c r="AA277" s="60">
        <f t="shared" si="79"/>
        <v>0</v>
      </c>
      <c r="AB277" s="60">
        <f t="shared" si="79"/>
        <v>0</v>
      </c>
      <c r="AC277" s="60">
        <f t="shared" si="79"/>
        <v>0</v>
      </c>
      <c r="AD277" s="60">
        <f t="shared" si="79"/>
        <v>0</v>
      </c>
      <c r="AG277" s="60">
        <f t="shared" si="75"/>
        <v>1</v>
      </c>
      <c r="AH277" s="60">
        <f t="shared" si="80"/>
        <v>0</v>
      </c>
      <c r="AI277" s="60">
        <f t="shared" si="80"/>
        <v>0</v>
      </c>
      <c r="AJ277" s="60">
        <f t="shared" si="80"/>
        <v>0</v>
      </c>
      <c r="AK277" s="60">
        <f t="shared" si="80"/>
        <v>0</v>
      </c>
      <c r="AL277" s="60">
        <f t="shared" si="80"/>
        <v>0</v>
      </c>
      <c r="AM277" s="60">
        <f t="shared" si="80"/>
        <v>0</v>
      </c>
      <c r="AN277" s="60">
        <f t="shared" si="80"/>
        <v>0</v>
      </c>
      <c r="AO277" s="60">
        <f t="shared" si="80"/>
        <v>0</v>
      </c>
      <c r="AP277" s="60">
        <f t="shared" si="80"/>
        <v>0</v>
      </c>
      <c r="AQ277" s="60">
        <f t="shared" si="80"/>
        <v>0</v>
      </c>
      <c r="AR277" s="60">
        <f t="shared" si="80"/>
        <v>0</v>
      </c>
      <c r="AU277" s="60">
        <f t="shared" si="76"/>
        <v>0</v>
      </c>
      <c r="AV277" s="60">
        <f t="shared" si="81"/>
        <v>0</v>
      </c>
      <c r="AW277" s="60">
        <f t="shared" si="81"/>
        <v>0</v>
      </c>
      <c r="AX277" s="60">
        <f t="shared" si="81"/>
        <v>0</v>
      </c>
      <c r="AY277" s="60">
        <f t="shared" si="81"/>
        <v>0</v>
      </c>
      <c r="AZ277" s="60">
        <f t="shared" si="81"/>
        <v>0</v>
      </c>
      <c r="BA277" s="60">
        <f t="shared" si="81"/>
        <v>0</v>
      </c>
      <c r="BB277" s="60">
        <f t="shared" si="81"/>
        <v>0</v>
      </c>
      <c r="BC277" s="60">
        <f t="shared" si="81"/>
        <v>0</v>
      </c>
      <c r="BD277" s="60">
        <f t="shared" si="81"/>
        <v>0</v>
      </c>
      <c r="BE277" s="60">
        <f t="shared" si="81"/>
        <v>0</v>
      </c>
      <c r="BF277" s="60">
        <f t="shared" si="81"/>
        <v>0</v>
      </c>
    </row>
    <row r="278" spans="2:58" s="60" customFormat="1" x14ac:dyDescent="0.25">
      <c r="B278" s="18">
        <f t="shared" si="78"/>
        <v>274</v>
      </c>
      <c r="C278" s="71" t="str">
        <f t="shared" si="77"/>
        <v>250116_Rev_MC_274</v>
      </c>
      <c r="D278" s="68">
        <v>45673</v>
      </c>
      <c r="E278" s="69">
        <v>45673</v>
      </c>
      <c r="F278" s="69" t="s">
        <v>123</v>
      </c>
      <c r="G278" s="69" t="str">
        <f>IF(ISBLANK(F278),"",VLOOKUP(F278,'Listes des Lots'!$B$4:$G$55,6,FALSE))</f>
        <v>Meublé</v>
      </c>
      <c r="H278" s="127" t="s">
        <v>333</v>
      </c>
      <c r="I278" s="127">
        <v>17000</v>
      </c>
      <c r="J278" s="69">
        <v>45672</v>
      </c>
      <c r="K278" s="69">
        <v>45673</v>
      </c>
      <c r="L278" s="71" t="s">
        <v>90</v>
      </c>
      <c r="M278" s="18" t="str">
        <f>IF(RevenueData[[#This Row],[Commentaires /Notes  ]]="","",RevenueData[[#This Row],[Commentaires /Notes  ]])</f>
        <v/>
      </c>
      <c r="N278" s="37"/>
      <c r="R278" s="60">
        <f>RevenueData[[#This Row],[Fin Période 
(jj/mm/aa) ]]-RevenueData[[#This Row],[Début Période
((jj/mm/aa) ]]+1</f>
        <v>2</v>
      </c>
      <c r="S278" s="60">
        <f t="shared" si="74"/>
        <v>0</v>
      </c>
      <c r="T278" s="60">
        <f t="shared" si="79"/>
        <v>0</v>
      </c>
      <c r="U278" s="60">
        <f t="shared" si="79"/>
        <v>0</v>
      </c>
      <c r="V278" s="60">
        <f t="shared" si="79"/>
        <v>0</v>
      </c>
      <c r="W278" s="60">
        <f t="shared" si="79"/>
        <v>0</v>
      </c>
      <c r="X278" s="60">
        <f t="shared" si="79"/>
        <v>0</v>
      </c>
      <c r="Y278" s="60">
        <f t="shared" si="79"/>
        <v>0</v>
      </c>
      <c r="Z278" s="60">
        <f t="shared" si="79"/>
        <v>0</v>
      </c>
      <c r="AA278" s="60">
        <f t="shared" si="79"/>
        <v>0</v>
      </c>
      <c r="AB278" s="60">
        <f t="shared" si="79"/>
        <v>0</v>
      </c>
      <c r="AC278" s="60">
        <f t="shared" si="79"/>
        <v>0</v>
      </c>
      <c r="AD278" s="60">
        <f t="shared" si="79"/>
        <v>0</v>
      </c>
      <c r="AG278" s="60">
        <f t="shared" si="75"/>
        <v>2</v>
      </c>
      <c r="AH278" s="60">
        <f t="shared" si="80"/>
        <v>0</v>
      </c>
      <c r="AI278" s="60">
        <f t="shared" si="80"/>
        <v>0</v>
      </c>
      <c r="AJ278" s="60">
        <f t="shared" si="80"/>
        <v>0</v>
      </c>
      <c r="AK278" s="60">
        <f t="shared" si="80"/>
        <v>0</v>
      </c>
      <c r="AL278" s="60">
        <f t="shared" si="80"/>
        <v>0</v>
      </c>
      <c r="AM278" s="60">
        <f t="shared" si="80"/>
        <v>0</v>
      </c>
      <c r="AN278" s="60">
        <f t="shared" si="80"/>
        <v>0</v>
      </c>
      <c r="AO278" s="60">
        <f t="shared" si="80"/>
        <v>0</v>
      </c>
      <c r="AP278" s="60">
        <f t="shared" si="80"/>
        <v>0</v>
      </c>
      <c r="AQ278" s="60">
        <f t="shared" si="80"/>
        <v>0</v>
      </c>
      <c r="AR278" s="60">
        <f t="shared" si="80"/>
        <v>0</v>
      </c>
      <c r="AU278" s="60">
        <f t="shared" si="76"/>
        <v>0</v>
      </c>
      <c r="AV278" s="60">
        <f t="shared" si="81"/>
        <v>0</v>
      </c>
      <c r="AW278" s="60">
        <f t="shared" si="81"/>
        <v>0</v>
      </c>
      <c r="AX278" s="60">
        <f t="shared" si="81"/>
        <v>0</v>
      </c>
      <c r="AY278" s="60">
        <f t="shared" si="81"/>
        <v>0</v>
      </c>
      <c r="AZ278" s="60">
        <f t="shared" si="81"/>
        <v>0</v>
      </c>
      <c r="BA278" s="60">
        <f t="shared" si="81"/>
        <v>0</v>
      </c>
      <c r="BB278" s="60">
        <f t="shared" si="81"/>
        <v>0</v>
      </c>
      <c r="BC278" s="60">
        <f t="shared" si="81"/>
        <v>0</v>
      </c>
      <c r="BD278" s="60">
        <f t="shared" si="81"/>
        <v>0</v>
      </c>
      <c r="BE278" s="60">
        <f t="shared" si="81"/>
        <v>0</v>
      </c>
      <c r="BF278" s="60">
        <f t="shared" si="81"/>
        <v>0</v>
      </c>
    </row>
    <row r="279" spans="2:58" s="60" customFormat="1" x14ac:dyDescent="0.25">
      <c r="B279" s="18">
        <f t="shared" si="78"/>
        <v>275</v>
      </c>
      <c r="C279" s="71" t="str">
        <f t="shared" si="77"/>
        <v>250116_Rev_MC_275</v>
      </c>
      <c r="D279" s="68">
        <v>45673</v>
      </c>
      <c r="E279" s="69">
        <v>45673</v>
      </c>
      <c r="F279" s="69" t="s">
        <v>116</v>
      </c>
      <c r="G279" s="69" t="str">
        <f>IF(ISBLANK(F279),"",VLOOKUP(F279,'Listes des Lots'!$B$4:$G$55,6,FALSE))</f>
        <v>Meublé</v>
      </c>
      <c r="H279" s="127" t="s">
        <v>333</v>
      </c>
      <c r="I279" s="127">
        <v>24000</v>
      </c>
      <c r="J279" s="69">
        <v>45672</v>
      </c>
      <c r="K279" s="69">
        <v>45673</v>
      </c>
      <c r="L279" s="71" t="s">
        <v>90</v>
      </c>
      <c r="M279" s="18" t="str">
        <f>IF(RevenueData[[#This Row],[Commentaires /Notes  ]]="","",RevenueData[[#This Row],[Commentaires /Notes  ]])</f>
        <v/>
      </c>
      <c r="N279" s="37"/>
      <c r="R279" s="60">
        <f>RevenueData[[#This Row],[Fin Période 
(jj/mm/aa) ]]-RevenueData[[#This Row],[Début Période
((jj/mm/aa) ]]+1</f>
        <v>2</v>
      </c>
      <c r="S279" s="60">
        <f t="shared" si="74"/>
        <v>0</v>
      </c>
      <c r="T279" s="60">
        <f t="shared" si="79"/>
        <v>0</v>
      </c>
      <c r="U279" s="60">
        <f t="shared" si="79"/>
        <v>0</v>
      </c>
      <c r="V279" s="60">
        <f t="shared" si="79"/>
        <v>0</v>
      </c>
      <c r="W279" s="60">
        <f t="shared" si="79"/>
        <v>0</v>
      </c>
      <c r="X279" s="60">
        <f t="shared" si="79"/>
        <v>0</v>
      </c>
      <c r="Y279" s="60">
        <f t="shared" si="79"/>
        <v>0</v>
      </c>
      <c r="Z279" s="60">
        <f t="shared" si="79"/>
        <v>0</v>
      </c>
      <c r="AA279" s="60">
        <f t="shared" si="79"/>
        <v>0</v>
      </c>
      <c r="AB279" s="60">
        <f t="shared" si="79"/>
        <v>0</v>
      </c>
      <c r="AC279" s="60">
        <f t="shared" si="79"/>
        <v>0</v>
      </c>
      <c r="AD279" s="60">
        <f t="shared" si="79"/>
        <v>0</v>
      </c>
      <c r="AG279" s="60">
        <f t="shared" si="75"/>
        <v>2</v>
      </c>
      <c r="AH279" s="60">
        <f t="shared" si="80"/>
        <v>0</v>
      </c>
      <c r="AI279" s="60">
        <f t="shared" si="80"/>
        <v>0</v>
      </c>
      <c r="AJ279" s="60">
        <f t="shared" si="80"/>
        <v>0</v>
      </c>
      <c r="AK279" s="60">
        <f t="shared" si="80"/>
        <v>0</v>
      </c>
      <c r="AL279" s="60">
        <f t="shared" si="80"/>
        <v>0</v>
      </c>
      <c r="AM279" s="60">
        <f t="shared" si="80"/>
        <v>0</v>
      </c>
      <c r="AN279" s="60">
        <f t="shared" si="80"/>
        <v>0</v>
      </c>
      <c r="AO279" s="60">
        <f t="shared" si="80"/>
        <v>0</v>
      </c>
      <c r="AP279" s="60">
        <f t="shared" si="80"/>
        <v>0</v>
      </c>
      <c r="AQ279" s="60">
        <f t="shared" si="80"/>
        <v>0</v>
      </c>
      <c r="AR279" s="60">
        <f t="shared" si="80"/>
        <v>0</v>
      </c>
      <c r="AU279" s="60">
        <f t="shared" si="76"/>
        <v>0</v>
      </c>
      <c r="AV279" s="60">
        <f t="shared" si="81"/>
        <v>0</v>
      </c>
      <c r="AW279" s="60">
        <f t="shared" si="81"/>
        <v>0</v>
      </c>
      <c r="AX279" s="60">
        <f t="shared" si="81"/>
        <v>0</v>
      </c>
      <c r="AY279" s="60">
        <f t="shared" si="81"/>
        <v>0</v>
      </c>
      <c r="AZ279" s="60">
        <f t="shared" si="81"/>
        <v>0</v>
      </c>
      <c r="BA279" s="60">
        <f t="shared" si="81"/>
        <v>0</v>
      </c>
      <c r="BB279" s="60">
        <f t="shared" si="81"/>
        <v>0</v>
      </c>
      <c r="BC279" s="60">
        <f t="shared" si="81"/>
        <v>0</v>
      </c>
      <c r="BD279" s="60">
        <f t="shared" si="81"/>
        <v>0</v>
      </c>
      <c r="BE279" s="60">
        <f t="shared" si="81"/>
        <v>0</v>
      </c>
      <c r="BF279" s="60">
        <f t="shared" si="81"/>
        <v>0</v>
      </c>
    </row>
    <row r="280" spans="2:58" s="60" customFormat="1" x14ac:dyDescent="0.25">
      <c r="B280" s="18">
        <f t="shared" si="78"/>
        <v>276</v>
      </c>
      <c r="C280" s="71" t="str">
        <f t="shared" si="77"/>
        <v>250116_Rev_MC_276</v>
      </c>
      <c r="D280" s="68">
        <v>45673</v>
      </c>
      <c r="E280" s="69">
        <v>45674</v>
      </c>
      <c r="F280" s="69" t="s">
        <v>112</v>
      </c>
      <c r="G280" s="69" t="str">
        <f>IF(ISBLANK(F280),"",VLOOKUP(F280,'Listes des Lots'!$B$4:$G$55,6,FALSE))</f>
        <v>Meublé</v>
      </c>
      <c r="H280" s="127" t="s">
        <v>333</v>
      </c>
      <c r="I280" s="127">
        <v>24000</v>
      </c>
      <c r="J280" s="69">
        <v>45673</v>
      </c>
      <c r="K280" s="69">
        <v>45674</v>
      </c>
      <c r="L280" s="71" t="s">
        <v>90</v>
      </c>
      <c r="M280" s="18" t="str">
        <f>IF(RevenueData[[#This Row],[Commentaires /Notes  ]]="","",RevenueData[[#This Row],[Commentaires /Notes  ]])</f>
        <v/>
      </c>
      <c r="N280" s="37"/>
      <c r="R280" s="60">
        <f>RevenueData[[#This Row],[Fin Période 
(jj/mm/aa) ]]-RevenueData[[#This Row],[Début Période
((jj/mm/aa) ]]+1</f>
        <v>2</v>
      </c>
      <c r="S280" s="60">
        <f t="shared" si="74"/>
        <v>0</v>
      </c>
      <c r="T280" s="60">
        <f t="shared" si="79"/>
        <v>0</v>
      </c>
      <c r="U280" s="60">
        <f t="shared" si="79"/>
        <v>0</v>
      </c>
      <c r="V280" s="60">
        <f t="shared" si="79"/>
        <v>0</v>
      </c>
      <c r="W280" s="60">
        <f t="shared" si="79"/>
        <v>0</v>
      </c>
      <c r="X280" s="60">
        <f t="shared" si="79"/>
        <v>0</v>
      </c>
      <c r="Y280" s="60">
        <f t="shared" si="79"/>
        <v>0</v>
      </c>
      <c r="Z280" s="60">
        <f t="shared" si="79"/>
        <v>0</v>
      </c>
      <c r="AA280" s="60">
        <f t="shared" si="79"/>
        <v>0</v>
      </c>
      <c r="AB280" s="60">
        <f t="shared" si="79"/>
        <v>0</v>
      </c>
      <c r="AC280" s="60">
        <f t="shared" si="79"/>
        <v>0</v>
      </c>
      <c r="AD280" s="60">
        <f t="shared" si="79"/>
        <v>0</v>
      </c>
      <c r="AG280" s="60">
        <f t="shared" si="75"/>
        <v>2</v>
      </c>
      <c r="AH280" s="60">
        <f t="shared" si="80"/>
        <v>0</v>
      </c>
      <c r="AI280" s="60">
        <f t="shared" si="80"/>
        <v>0</v>
      </c>
      <c r="AJ280" s="60">
        <f t="shared" si="80"/>
        <v>0</v>
      </c>
      <c r="AK280" s="60">
        <f t="shared" si="80"/>
        <v>0</v>
      </c>
      <c r="AL280" s="60">
        <f t="shared" si="80"/>
        <v>0</v>
      </c>
      <c r="AM280" s="60">
        <f t="shared" si="80"/>
        <v>0</v>
      </c>
      <c r="AN280" s="60">
        <f t="shared" si="80"/>
        <v>0</v>
      </c>
      <c r="AO280" s="60">
        <f t="shared" si="80"/>
        <v>0</v>
      </c>
      <c r="AP280" s="60">
        <f t="shared" si="80"/>
        <v>0</v>
      </c>
      <c r="AQ280" s="60">
        <f t="shared" si="80"/>
        <v>0</v>
      </c>
      <c r="AR280" s="60">
        <f t="shared" si="80"/>
        <v>0</v>
      </c>
      <c r="AU280" s="60">
        <f t="shared" si="76"/>
        <v>0</v>
      </c>
      <c r="AV280" s="60">
        <f t="shared" si="81"/>
        <v>0</v>
      </c>
      <c r="AW280" s="60">
        <f t="shared" si="81"/>
        <v>0</v>
      </c>
      <c r="AX280" s="60">
        <f t="shared" si="81"/>
        <v>0</v>
      </c>
      <c r="AY280" s="60">
        <f t="shared" si="81"/>
        <v>0</v>
      </c>
      <c r="AZ280" s="60">
        <f t="shared" si="81"/>
        <v>0</v>
      </c>
      <c r="BA280" s="60">
        <f t="shared" si="81"/>
        <v>0</v>
      </c>
      <c r="BB280" s="60">
        <f t="shared" si="81"/>
        <v>0</v>
      </c>
      <c r="BC280" s="60">
        <f t="shared" si="81"/>
        <v>0</v>
      </c>
      <c r="BD280" s="60">
        <f t="shared" si="81"/>
        <v>0</v>
      </c>
      <c r="BE280" s="60">
        <f t="shared" si="81"/>
        <v>0</v>
      </c>
      <c r="BF280" s="60">
        <f t="shared" si="81"/>
        <v>0</v>
      </c>
    </row>
    <row r="281" spans="2:58" s="60" customFormat="1" x14ac:dyDescent="0.25">
      <c r="B281" s="18">
        <f t="shared" si="78"/>
        <v>277</v>
      </c>
      <c r="C281" s="71" t="str">
        <f t="shared" si="77"/>
        <v>250116_Rev_MC_277</v>
      </c>
      <c r="D281" s="68">
        <v>45673</v>
      </c>
      <c r="E281" s="69">
        <v>45675</v>
      </c>
      <c r="F281" s="69" t="s">
        <v>125</v>
      </c>
      <c r="G281" s="69" t="str">
        <f>IF(ISBLANK(F281),"",VLOOKUP(F281,'Listes des Lots'!$B$4:$G$55,6,FALSE))</f>
        <v>Meublé</v>
      </c>
      <c r="H281" s="127" t="s">
        <v>333</v>
      </c>
      <c r="I281" s="127">
        <v>51000</v>
      </c>
      <c r="J281" s="69">
        <v>45673</v>
      </c>
      <c r="K281" s="69">
        <v>45676</v>
      </c>
      <c r="L281" s="71" t="s">
        <v>90</v>
      </c>
      <c r="M281" s="18" t="str">
        <f>IF(RevenueData[[#This Row],[Commentaires /Notes  ]]="","",RevenueData[[#This Row],[Commentaires /Notes  ]])</f>
        <v>Trois nuitées</v>
      </c>
      <c r="N281" s="37" t="s">
        <v>264</v>
      </c>
      <c r="R281" s="60">
        <f>RevenueData[[#This Row],[Fin Période 
(jj/mm/aa) ]]-RevenueData[[#This Row],[Début Période
((jj/mm/aa) ]]+1</f>
        <v>4</v>
      </c>
      <c r="S281" s="60">
        <f t="shared" si="74"/>
        <v>0</v>
      </c>
      <c r="T281" s="60">
        <f t="shared" si="79"/>
        <v>0</v>
      </c>
      <c r="U281" s="60">
        <f t="shared" si="79"/>
        <v>0</v>
      </c>
      <c r="V281" s="60">
        <f t="shared" si="79"/>
        <v>0</v>
      </c>
      <c r="W281" s="60">
        <f t="shared" si="79"/>
        <v>0</v>
      </c>
      <c r="X281" s="60">
        <f t="shared" si="79"/>
        <v>0</v>
      </c>
      <c r="Y281" s="60">
        <f t="shared" si="79"/>
        <v>0</v>
      </c>
      <c r="Z281" s="60">
        <f t="shared" si="79"/>
        <v>0</v>
      </c>
      <c r="AA281" s="60">
        <f t="shared" si="79"/>
        <v>0</v>
      </c>
      <c r="AB281" s="60">
        <f t="shared" si="79"/>
        <v>0</v>
      </c>
      <c r="AC281" s="60">
        <f t="shared" si="79"/>
        <v>0</v>
      </c>
      <c r="AD281" s="60">
        <f t="shared" si="79"/>
        <v>0</v>
      </c>
      <c r="AG281" s="60">
        <f t="shared" si="75"/>
        <v>4</v>
      </c>
      <c r="AH281" s="60">
        <f t="shared" si="80"/>
        <v>0</v>
      </c>
      <c r="AI281" s="60">
        <f t="shared" si="80"/>
        <v>0</v>
      </c>
      <c r="AJ281" s="60">
        <f t="shared" si="80"/>
        <v>0</v>
      </c>
      <c r="AK281" s="60">
        <f t="shared" si="80"/>
        <v>0</v>
      </c>
      <c r="AL281" s="60">
        <f t="shared" si="80"/>
        <v>0</v>
      </c>
      <c r="AM281" s="60">
        <f t="shared" si="80"/>
        <v>0</v>
      </c>
      <c r="AN281" s="60">
        <f t="shared" si="80"/>
        <v>0</v>
      </c>
      <c r="AO281" s="60">
        <f t="shared" si="80"/>
        <v>0</v>
      </c>
      <c r="AP281" s="60">
        <f t="shared" si="80"/>
        <v>0</v>
      </c>
      <c r="AQ281" s="60">
        <f t="shared" si="80"/>
        <v>0</v>
      </c>
      <c r="AR281" s="60">
        <f t="shared" si="80"/>
        <v>0</v>
      </c>
      <c r="AU281" s="60">
        <f t="shared" si="76"/>
        <v>0</v>
      </c>
      <c r="AV281" s="60">
        <f t="shared" si="81"/>
        <v>0</v>
      </c>
      <c r="AW281" s="60">
        <f t="shared" si="81"/>
        <v>0</v>
      </c>
      <c r="AX281" s="60">
        <f t="shared" si="81"/>
        <v>0</v>
      </c>
      <c r="AY281" s="60">
        <f t="shared" si="81"/>
        <v>0</v>
      </c>
      <c r="AZ281" s="60">
        <f t="shared" si="81"/>
        <v>0</v>
      </c>
      <c r="BA281" s="60">
        <f t="shared" si="81"/>
        <v>0</v>
      </c>
      <c r="BB281" s="60">
        <f t="shared" si="81"/>
        <v>0</v>
      </c>
      <c r="BC281" s="60">
        <f t="shared" si="81"/>
        <v>0</v>
      </c>
      <c r="BD281" s="60">
        <f t="shared" si="81"/>
        <v>0</v>
      </c>
      <c r="BE281" s="60">
        <f t="shared" si="81"/>
        <v>0</v>
      </c>
      <c r="BF281" s="60">
        <f t="shared" si="81"/>
        <v>0</v>
      </c>
    </row>
    <row r="282" spans="2:58" s="60" customFormat="1" x14ac:dyDescent="0.25">
      <c r="B282" s="18">
        <f t="shared" si="78"/>
        <v>278</v>
      </c>
      <c r="C282" s="71" t="str">
        <f t="shared" si="77"/>
        <v>250116_Rev_MC_278</v>
      </c>
      <c r="D282" s="68">
        <v>45673</v>
      </c>
      <c r="E282" s="69">
        <v>45674</v>
      </c>
      <c r="F282" s="69" t="s">
        <v>123</v>
      </c>
      <c r="G282" s="69" t="str">
        <f>IF(ISBLANK(F282),"",VLOOKUP(F282,'Listes des Lots'!$B$4:$G$55,6,FALSE))</f>
        <v>Meublé</v>
      </c>
      <c r="H282" s="127" t="s">
        <v>333</v>
      </c>
      <c r="I282" s="127">
        <v>17000</v>
      </c>
      <c r="J282" s="69">
        <v>45673</v>
      </c>
      <c r="K282" s="69">
        <v>45674</v>
      </c>
      <c r="L282" s="71" t="s">
        <v>90</v>
      </c>
      <c r="M282" s="18" t="str">
        <f>IF(RevenueData[[#This Row],[Commentaires /Notes  ]]="","",RevenueData[[#This Row],[Commentaires /Notes  ]])</f>
        <v/>
      </c>
      <c r="N282" s="37"/>
      <c r="R282" s="60">
        <f>RevenueData[[#This Row],[Fin Période 
(jj/mm/aa) ]]-RevenueData[[#This Row],[Début Période
((jj/mm/aa) ]]+1</f>
        <v>2</v>
      </c>
      <c r="S282" s="60">
        <f t="shared" si="74"/>
        <v>0</v>
      </c>
      <c r="T282" s="60">
        <f t="shared" si="79"/>
        <v>0</v>
      </c>
      <c r="U282" s="60">
        <f t="shared" si="79"/>
        <v>0</v>
      </c>
      <c r="V282" s="60">
        <f t="shared" si="79"/>
        <v>0</v>
      </c>
      <c r="W282" s="60">
        <f t="shared" si="79"/>
        <v>0</v>
      </c>
      <c r="X282" s="60">
        <f t="shared" si="79"/>
        <v>0</v>
      </c>
      <c r="Y282" s="60">
        <f t="shared" si="79"/>
        <v>0</v>
      </c>
      <c r="Z282" s="60">
        <f t="shared" si="79"/>
        <v>0</v>
      </c>
      <c r="AA282" s="60">
        <f t="shared" si="79"/>
        <v>0</v>
      </c>
      <c r="AB282" s="60">
        <f t="shared" si="79"/>
        <v>0</v>
      </c>
      <c r="AC282" s="60">
        <f t="shared" si="79"/>
        <v>0</v>
      </c>
      <c r="AD282" s="60">
        <f t="shared" si="79"/>
        <v>0</v>
      </c>
      <c r="AG282" s="60">
        <f t="shared" si="75"/>
        <v>2</v>
      </c>
      <c r="AH282" s="60">
        <f t="shared" si="80"/>
        <v>0</v>
      </c>
      <c r="AI282" s="60">
        <f t="shared" si="80"/>
        <v>0</v>
      </c>
      <c r="AJ282" s="60">
        <f t="shared" si="80"/>
        <v>0</v>
      </c>
      <c r="AK282" s="60">
        <f t="shared" si="80"/>
        <v>0</v>
      </c>
      <c r="AL282" s="60">
        <f t="shared" si="80"/>
        <v>0</v>
      </c>
      <c r="AM282" s="60">
        <f t="shared" si="80"/>
        <v>0</v>
      </c>
      <c r="AN282" s="60">
        <f t="shared" si="80"/>
        <v>0</v>
      </c>
      <c r="AO282" s="60">
        <f t="shared" si="80"/>
        <v>0</v>
      </c>
      <c r="AP282" s="60">
        <f t="shared" si="80"/>
        <v>0</v>
      </c>
      <c r="AQ282" s="60">
        <f t="shared" si="80"/>
        <v>0</v>
      </c>
      <c r="AR282" s="60">
        <f t="shared" si="80"/>
        <v>0</v>
      </c>
      <c r="AU282" s="60">
        <f t="shared" si="76"/>
        <v>0</v>
      </c>
      <c r="AV282" s="60">
        <f t="shared" si="81"/>
        <v>0</v>
      </c>
      <c r="AW282" s="60">
        <f t="shared" si="81"/>
        <v>0</v>
      </c>
      <c r="AX282" s="60">
        <f t="shared" si="81"/>
        <v>0</v>
      </c>
      <c r="AY282" s="60">
        <f t="shared" si="81"/>
        <v>0</v>
      </c>
      <c r="AZ282" s="60">
        <f t="shared" si="81"/>
        <v>0</v>
      </c>
      <c r="BA282" s="60">
        <f t="shared" si="81"/>
        <v>0</v>
      </c>
      <c r="BB282" s="60">
        <f t="shared" si="81"/>
        <v>0</v>
      </c>
      <c r="BC282" s="60">
        <f t="shared" si="81"/>
        <v>0</v>
      </c>
      <c r="BD282" s="60">
        <f t="shared" si="81"/>
        <v>0</v>
      </c>
      <c r="BE282" s="60">
        <f t="shared" si="81"/>
        <v>0</v>
      </c>
      <c r="BF282" s="60">
        <f t="shared" si="81"/>
        <v>0</v>
      </c>
    </row>
    <row r="283" spans="2:58" s="60" customFormat="1" x14ac:dyDescent="0.25">
      <c r="B283" s="18">
        <f t="shared" si="78"/>
        <v>279</v>
      </c>
      <c r="C283" s="71" t="str">
        <f t="shared" si="77"/>
        <v>250118_Rev_MC_279</v>
      </c>
      <c r="D283" s="68">
        <v>45675</v>
      </c>
      <c r="E283" s="69">
        <v>45676</v>
      </c>
      <c r="F283" s="69" t="s">
        <v>121</v>
      </c>
      <c r="G283" s="69" t="str">
        <f>IF(ISBLANK(F283),"",VLOOKUP(F283,'Listes des Lots'!$B$4:$G$55,6,FALSE))</f>
        <v>Meublé</v>
      </c>
      <c r="H283" s="127" t="s">
        <v>333</v>
      </c>
      <c r="I283" s="127">
        <v>17000</v>
      </c>
      <c r="J283" s="69">
        <v>45675</v>
      </c>
      <c r="K283" s="69">
        <v>45676</v>
      </c>
      <c r="L283" s="71" t="s">
        <v>90</v>
      </c>
      <c r="M283" s="18" t="str">
        <f>IF(RevenueData[[#This Row],[Commentaires /Notes  ]]="","",RevenueData[[#This Row],[Commentaires /Notes  ]])</f>
        <v/>
      </c>
      <c r="N283" s="37"/>
      <c r="R283" s="60">
        <f>RevenueData[[#This Row],[Fin Période 
(jj/mm/aa) ]]-RevenueData[[#This Row],[Début Période
((jj/mm/aa) ]]+1</f>
        <v>2</v>
      </c>
      <c r="S283" s="60">
        <f t="shared" si="74"/>
        <v>0</v>
      </c>
      <c r="T283" s="60">
        <f t="shared" si="79"/>
        <v>0</v>
      </c>
      <c r="U283" s="60">
        <f t="shared" si="79"/>
        <v>0</v>
      </c>
      <c r="V283" s="60">
        <f t="shared" si="79"/>
        <v>0</v>
      </c>
      <c r="W283" s="60">
        <f t="shared" si="79"/>
        <v>0</v>
      </c>
      <c r="X283" s="60">
        <f t="shared" si="79"/>
        <v>0</v>
      </c>
      <c r="Y283" s="60">
        <f t="shared" si="79"/>
        <v>0</v>
      </c>
      <c r="Z283" s="60">
        <f t="shared" si="79"/>
        <v>0</v>
      </c>
      <c r="AA283" s="60">
        <f t="shared" si="79"/>
        <v>0</v>
      </c>
      <c r="AB283" s="60">
        <f t="shared" si="79"/>
        <v>0</v>
      </c>
      <c r="AC283" s="60">
        <f t="shared" si="79"/>
        <v>0</v>
      </c>
      <c r="AD283" s="60">
        <f t="shared" si="79"/>
        <v>0</v>
      </c>
      <c r="AG283" s="60">
        <f t="shared" si="75"/>
        <v>2</v>
      </c>
      <c r="AH283" s="60">
        <f t="shared" si="80"/>
        <v>0</v>
      </c>
      <c r="AI283" s="60">
        <f t="shared" si="80"/>
        <v>0</v>
      </c>
      <c r="AJ283" s="60">
        <f t="shared" si="80"/>
        <v>0</v>
      </c>
      <c r="AK283" s="60">
        <f t="shared" si="80"/>
        <v>0</v>
      </c>
      <c r="AL283" s="60">
        <f t="shared" si="80"/>
        <v>0</v>
      </c>
      <c r="AM283" s="60">
        <f t="shared" si="80"/>
        <v>0</v>
      </c>
      <c r="AN283" s="60">
        <f t="shared" si="80"/>
        <v>0</v>
      </c>
      <c r="AO283" s="60">
        <f t="shared" si="80"/>
        <v>0</v>
      </c>
      <c r="AP283" s="60">
        <f t="shared" si="80"/>
        <v>0</v>
      </c>
      <c r="AQ283" s="60">
        <f t="shared" si="80"/>
        <v>0</v>
      </c>
      <c r="AR283" s="60">
        <f t="shared" si="80"/>
        <v>0</v>
      </c>
      <c r="AU283" s="60">
        <f t="shared" si="76"/>
        <v>0</v>
      </c>
      <c r="AV283" s="60">
        <f t="shared" si="81"/>
        <v>0</v>
      </c>
      <c r="AW283" s="60">
        <f t="shared" si="81"/>
        <v>0</v>
      </c>
      <c r="AX283" s="60">
        <f t="shared" si="81"/>
        <v>0</v>
      </c>
      <c r="AY283" s="60">
        <f t="shared" si="81"/>
        <v>0</v>
      </c>
      <c r="AZ283" s="60">
        <f t="shared" si="81"/>
        <v>0</v>
      </c>
      <c r="BA283" s="60">
        <f t="shared" si="81"/>
        <v>0</v>
      </c>
      <c r="BB283" s="60">
        <f t="shared" si="81"/>
        <v>0</v>
      </c>
      <c r="BC283" s="60">
        <f t="shared" si="81"/>
        <v>0</v>
      </c>
      <c r="BD283" s="60">
        <f t="shared" si="81"/>
        <v>0</v>
      </c>
      <c r="BE283" s="60">
        <f t="shared" si="81"/>
        <v>0</v>
      </c>
      <c r="BF283" s="60">
        <f t="shared" si="81"/>
        <v>0</v>
      </c>
    </row>
    <row r="284" spans="2:58" s="60" customFormat="1" x14ac:dyDescent="0.25">
      <c r="B284" s="18">
        <f t="shared" si="78"/>
        <v>280</v>
      </c>
      <c r="C284" s="71" t="str">
        <f t="shared" si="77"/>
        <v>250118_Rev_MC_280</v>
      </c>
      <c r="D284" s="68">
        <v>45675</v>
      </c>
      <c r="E284" s="69">
        <v>45676</v>
      </c>
      <c r="F284" s="69" t="s">
        <v>126</v>
      </c>
      <c r="G284" s="69" t="str">
        <f>IF(ISBLANK(F284),"",VLOOKUP(F284,'Listes des Lots'!$B$4:$G$55,6,FALSE))</f>
        <v>Meublé</v>
      </c>
      <c r="H284" s="127" t="s">
        <v>333</v>
      </c>
      <c r="I284" s="127">
        <v>17000</v>
      </c>
      <c r="J284" s="69">
        <v>45675</v>
      </c>
      <c r="K284" s="69">
        <v>45676</v>
      </c>
      <c r="L284" s="71" t="s">
        <v>90</v>
      </c>
      <c r="M284" s="18" t="str">
        <f>IF(RevenueData[[#This Row],[Commentaires /Notes  ]]="","",RevenueData[[#This Row],[Commentaires /Notes  ]])</f>
        <v/>
      </c>
      <c r="N284" s="37"/>
      <c r="R284" s="60">
        <f>RevenueData[[#This Row],[Fin Période 
(jj/mm/aa) ]]-RevenueData[[#This Row],[Début Période
((jj/mm/aa) ]]+1</f>
        <v>2</v>
      </c>
      <c r="S284" s="60">
        <f t="shared" si="74"/>
        <v>0</v>
      </c>
      <c r="T284" s="60">
        <f t="shared" si="79"/>
        <v>0</v>
      </c>
      <c r="U284" s="60">
        <f t="shared" si="79"/>
        <v>0</v>
      </c>
      <c r="V284" s="60">
        <f t="shared" si="79"/>
        <v>0</v>
      </c>
      <c r="W284" s="60">
        <f t="shared" si="79"/>
        <v>0</v>
      </c>
      <c r="X284" s="60">
        <f t="shared" si="79"/>
        <v>0</v>
      </c>
      <c r="Y284" s="60">
        <f t="shared" si="79"/>
        <v>0</v>
      </c>
      <c r="Z284" s="60">
        <f t="shared" si="79"/>
        <v>0</v>
      </c>
      <c r="AA284" s="60">
        <f t="shared" si="79"/>
        <v>0</v>
      </c>
      <c r="AB284" s="60">
        <f t="shared" si="79"/>
        <v>0</v>
      </c>
      <c r="AC284" s="60">
        <f t="shared" si="79"/>
        <v>0</v>
      </c>
      <c r="AD284" s="60">
        <f t="shared" si="79"/>
        <v>0</v>
      </c>
      <c r="AG284" s="60">
        <f t="shared" si="75"/>
        <v>2</v>
      </c>
      <c r="AH284" s="60">
        <f t="shared" si="80"/>
        <v>0</v>
      </c>
      <c r="AI284" s="60">
        <f t="shared" si="80"/>
        <v>0</v>
      </c>
      <c r="AJ284" s="60">
        <f t="shared" si="80"/>
        <v>0</v>
      </c>
      <c r="AK284" s="60">
        <f t="shared" si="80"/>
        <v>0</v>
      </c>
      <c r="AL284" s="60">
        <f t="shared" si="80"/>
        <v>0</v>
      </c>
      <c r="AM284" s="60">
        <f t="shared" si="80"/>
        <v>0</v>
      </c>
      <c r="AN284" s="60">
        <f t="shared" si="80"/>
        <v>0</v>
      </c>
      <c r="AO284" s="60">
        <f t="shared" si="80"/>
        <v>0</v>
      </c>
      <c r="AP284" s="60">
        <f t="shared" si="80"/>
        <v>0</v>
      </c>
      <c r="AQ284" s="60">
        <f t="shared" si="80"/>
        <v>0</v>
      </c>
      <c r="AR284" s="60">
        <f t="shared" si="80"/>
        <v>0</v>
      </c>
      <c r="AU284" s="60">
        <f t="shared" si="76"/>
        <v>0</v>
      </c>
      <c r="AV284" s="60">
        <f t="shared" si="81"/>
        <v>0</v>
      </c>
      <c r="AW284" s="60">
        <f t="shared" si="81"/>
        <v>0</v>
      </c>
      <c r="AX284" s="60">
        <f t="shared" si="81"/>
        <v>0</v>
      </c>
      <c r="AY284" s="60">
        <f t="shared" si="81"/>
        <v>0</v>
      </c>
      <c r="AZ284" s="60">
        <f t="shared" si="81"/>
        <v>0</v>
      </c>
      <c r="BA284" s="60">
        <f t="shared" si="81"/>
        <v>0</v>
      </c>
      <c r="BB284" s="60">
        <f t="shared" si="81"/>
        <v>0</v>
      </c>
      <c r="BC284" s="60">
        <f t="shared" si="81"/>
        <v>0</v>
      </c>
      <c r="BD284" s="60">
        <f t="shared" si="81"/>
        <v>0</v>
      </c>
      <c r="BE284" s="60">
        <f t="shared" si="81"/>
        <v>0</v>
      </c>
      <c r="BF284" s="60">
        <f t="shared" si="81"/>
        <v>0</v>
      </c>
    </row>
    <row r="285" spans="2:58" s="60" customFormat="1" x14ac:dyDescent="0.25">
      <c r="B285" s="18">
        <f t="shared" si="78"/>
        <v>281</v>
      </c>
      <c r="C285" s="71" t="str">
        <f t="shared" si="77"/>
        <v>250119_Rev_MC_281</v>
      </c>
      <c r="D285" s="68">
        <v>45676</v>
      </c>
      <c r="E285" s="69">
        <v>45676</v>
      </c>
      <c r="F285" s="69" t="s">
        <v>123</v>
      </c>
      <c r="G285" s="69" t="str">
        <f>IF(ISBLANK(F285),"",VLOOKUP(F285,'Listes des Lots'!$B$4:$G$55,6,FALSE))</f>
        <v>Meublé</v>
      </c>
      <c r="H285" s="127" t="s">
        <v>333</v>
      </c>
      <c r="I285" s="127">
        <v>15000</v>
      </c>
      <c r="J285" s="69">
        <v>45676</v>
      </c>
      <c r="K285" s="69">
        <v>45676</v>
      </c>
      <c r="L285" s="71" t="s">
        <v>90</v>
      </c>
      <c r="M285" s="18" t="str">
        <f>IF(RevenueData[[#This Row],[Commentaires /Notes  ]]="","",RevenueData[[#This Row],[Commentaires /Notes  ]])</f>
        <v/>
      </c>
      <c r="N285" s="37"/>
      <c r="R285" s="60">
        <f>RevenueData[[#This Row],[Fin Période 
(jj/mm/aa) ]]-RevenueData[[#This Row],[Début Période
((jj/mm/aa) ]]+1</f>
        <v>1</v>
      </c>
      <c r="S285" s="60">
        <f t="shared" si="74"/>
        <v>0</v>
      </c>
      <c r="T285" s="60">
        <f t="shared" si="79"/>
        <v>0</v>
      </c>
      <c r="U285" s="60">
        <f t="shared" si="79"/>
        <v>0</v>
      </c>
      <c r="V285" s="60">
        <f t="shared" si="79"/>
        <v>0</v>
      </c>
      <c r="W285" s="60">
        <f t="shared" si="79"/>
        <v>0</v>
      </c>
      <c r="X285" s="60">
        <f t="shared" si="79"/>
        <v>0</v>
      </c>
      <c r="Y285" s="60">
        <f t="shared" si="79"/>
        <v>0</v>
      </c>
      <c r="Z285" s="60">
        <f t="shared" si="79"/>
        <v>0</v>
      </c>
      <c r="AA285" s="60">
        <f t="shared" si="79"/>
        <v>0</v>
      </c>
      <c r="AB285" s="60">
        <f t="shared" si="79"/>
        <v>0</v>
      </c>
      <c r="AC285" s="60">
        <f t="shared" si="79"/>
        <v>0</v>
      </c>
      <c r="AD285" s="60">
        <f t="shared" si="79"/>
        <v>0</v>
      </c>
      <c r="AG285" s="60">
        <f t="shared" si="75"/>
        <v>1</v>
      </c>
      <c r="AH285" s="60">
        <f t="shared" si="80"/>
        <v>0</v>
      </c>
      <c r="AI285" s="60">
        <f t="shared" si="80"/>
        <v>0</v>
      </c>
      <c r="AJ285" s="60">
        <f t="shared" si="80"/>
        <v>0</v>
      </c>
      <c r="AK285" s="60">
        <f t="shared" si="80"/>
        <v>0</v>
      </c>
      <c r="AL285" s="60">
        <f t="shared" si="80"/>
        <v>0</v>
      </c>
      <c r="AM285" s="60">
        <f t="shared" si="80"/>
        <v>0</v>
      </c>
      <c r="AN285" s="60">
        <f t="shared" si="80"/>
        <v>0</v>
      </c>
      <c r="AO285" s="60">
        <f t="shared" si="80"/>
        <v>0</v>
      </c>
      <c r="AP285" s="60">
        <f t="shared" si="80"/>
        <v>0</v>
      </c>
      <c r="AQ285" s="60">
        <f t="shared" si="80"/>
        <v>0</v>
      </c>
      <c r="AR285" s="60">
        <f t="shared" si="80"/>
        <v>0</v>
      </c>
      <c r="AU285" s="60">
        <f t="shared" si="76"/>
        <v>0</v>
      </c>
      <c r="AV285" s="60">
        <f t="shared" si="81"/>
        <v>0</v>
      </c>
      <c r="AW285" s="60">
        <f t="shared" si="81"/>
        <v>0</v>
      </c>
      <c r="AX285" s="60">
        <f t="shared" si="81"/>
        <v>0</v>
      </c>
      <c r="AY285" s="60">
        <f t="shared" si="81"/>
        <v>0</v>
      </c>
      <c r="AZ285" s="60">
        <f t="shared" si="81"/>
        <v>0</v>
      </c>
      <c r="BA285" s="60">
        <f t="shared" si="81"/>
        <v>0</v>
      </c>
      <c r="BB285" s="60">
        <f t="shared" si="81"/>
        <v>0</v>
      </c>
      <c r="BC285" s="60">
        <f t="shared" si="81"/>
        <v>0</v>
      </c>
      <c r="BD285" s="60">
        <f t="shared" si="81"/>
        <v>0</v>
      </c>
      <c r="BE285" s="60">
        <f t="shared" si="81"/>
        <v>0</v>
      </c>
      <c r="BF285" s="60">
        <f t="shared" si="81"/>
        <v>0</v>
      </c>
    </row>
    <row r="286" spans="2:58" s="60" customFormat="1" x14ac:dyDescent="0.25">
      <c r="B286" s="18">
        <f t="shared" si="78"/>
        <v>282</v>
      </c>
      <c r="C286" s="71" t="str">
        <f t="shared" si="77"/>
        <v>250119_Rev_MC_282</v>
      </c>
      <c r="D286" s="68">
        <v>45676</v>
      </c>
      <c r="E286" s="69">
        <v>45677</v>
      </c>
      <c r="F286" s="69" t="s">
        <v>123</v>
      </c>
      <c r="G286" s="69" t="str">
        <f>IF(ISBLANK(F286),"",VLOOKUP(F286,'Listes des Lots'!$B$4:$G$55,6,FALSE))</f>
        <v>Meublé</v>
      </c>
      <c r="H286" s="127" t="s">
        <v>333</v>
      </c>
      <c r="I286" s="127">
        <v>20000</v>
      </c>
      <c r="J286" s="69">
        <v>45676</v>
      </c>
      <c r="K286" s="69">
        <v>45677</v>
      </c>
      <c r="L286" s="71" t="s">
        <v>90</v>
      </c>
      <c r="M286" s="18" t="str">
        <f>IF(RevenueData[[#This Row],[Commentaires /Notes  ]]="","",RevenueData[[#This Row],[Commentaires /Notes  ]])</f>
        <v/>
      </c>
      <c r="N286" s="37"/>
      <c r="R286" s="60">
        <f>RevenueData[[#This Row],[Fin Période 
(jj/mm/aa) ]]-RevenueData[[#This Row],[Début Période
((jj/mm/aa) ]]+1</f>
        <v>2</v>
      </c>
      <c r="S286" s="60">
        <f t="shared" si="74"/>
        <v>0</v>
      </c>
      <c r="T286" s="60">
        <f t="shared" si="79"/>
        <v>0</v>
      </c>
      <c r="U286" s="60">
        <f t="shared" si="79"/>
        <v>0</v>
      </c>
      <c r="V286" s="60">
        <f t="shared" si="79"/>
        <v>0</v>
      </c>
      <c r="W286" s="60">
        <f t="shared" si="79"/>
        <v>0</v>
      </c>
      <c r="X286" s="60">
        <f t="shared" si="79"/>
        <v>0</v>
      </c>
      <c r="Y286" s="60">
        <f t="shared" si="79"/>
        <v>0</v>
      </c>
      <c r="Z286" s="60">
        <f t="shared" si="79"/>
        <v>0</v>
      </c>
      <c r="AA286" s="60">
        <f t="shared" si="79"/>
        <v>0</v>
      </c>
      <c r="AB286" s="60">
        <f t="shared" si="79"/>
        <v>0</v>
      </c>
      <c r="AC286" s="60">
        <f t="shared" si="79"/>
        <v>0</v>
      </c>
      <c r="AD286" s="60">
        <f t="shared" si="79"/>
        <v>0</v>
      </c>
      <c r="AG286" s="60">
        <f t="shared" si="75"/>
        <v>2</v>
      </c>
      <c r="AH286" s="60">
        <f t="shared" si="80"/>
        <v>0</v>
      </c>
      <c r="AI286" s="60">
        <f t="shared" si="80"/>
        <v>0</v>
      </c>
      <c r="AJ286" s="60">
        <f t="shared" si="80"/>
        <v>0</v>
      </c>
      <c r="AK286" s="60">
        <f t="shared" si="80"/>
        <v>0</v>
      </c>
      <c r="AL286" s="60">
        <f t="shared" si="80"/>
        <v>0</v>
      </c>
      <c r="AM286" s="60">
        <f t="shared" si="80"/>
        <v>0</v>
      </c>
      <c r="AN286" s="60">
        <f t="shared" si="80"/>
        <v>0</v>
      </c>
      <c r="AO286" s="60">
        <f t="shared" si="80"/>
        <v>0</v>
      </c>
      <c r="AP286" s="60">
        <f t="shared" si="80"/>
        <v>0</v>
      </c>
      <c r="AQ286" s="60">
        <f t="shared" si="80"/>
        <v>0</v>
      </c>
      <c r="AR286" s="60">
        <f t="shared" si="80"/>
        <v>0</v>
      </c>
      <c r="AU286" s="60">
        <f t="shared" si="76"/>
        <v>0</v>
      </c>
      <c r="AV286" s="60">
        <f t="shared" si="81"/>
        <v>0</v>
      </c>
      <c r="AW286" s="60">
        <f t="shared" si="81"/>
        <v>0</v>
      </c>
      <c r="AX286" s="60">
        <f t="shared" si="81"/>
        <v>0</v>
      </c>
      <c r="AY286" s="60">
        <f t="shared" si="81"/>
        <v>0</v>
      </c>
      <c r="AZ286" s="60">
        <f t="shared" si="81"/>
        <v>0</v>
      </c>
      <c r="BA286" s="60">
        <f t="shared" si="81"/>
        <v>0</v>
      </c>
      <c r="BB286" s="60">
        <f t="shared" si="81"/>
        <v>0</v>
      </c>
      <c r="BC286" s="60">
        <f t="shared" si="81"/>
        <v>0</v>
      </c>
      <c r="BD286" s="60">
        <f t="shared" si="81"/>
        <v>0</v>
      </c>
      <c r="BE286" s="60">
        <f t="shared" si="81"/>
        <v>0</v>
      </c>
      <c r="BF286" s="60">
        <f t="shared" si="81"/>
        <v>0</v>
      </c>
    </row>
    <row r="287" spans="2:58" s="60" customFormat="1" x14ac:dyDescent="0.25">
      <c r="B287" s="18">
        <f t="shared" si="78"/>
        <v>283</v>
      </c>
      <c r="C287" s="71" t="str">
        <f t="shared" si="77"/>
        <v>250120_Rev_MC_283</v>
      </c>
      <c r="D287" s="68">
        <v>45677</v>
      </c>
      <c r="E287" s="69">
        <v>45665</v>
      </c>
      <c r="F287" s="69" t="s">
        <v>120</v>
      </c>
      <c r="G287" s="69" t="str">
        <f>IF(ISBLANK(F287),"",VLOOKUP(F287,'Listes des Lots'!$B$4:$G$55,6,FALSE))</f>
        <v>Meublé</v>
      </c>
      <c r="H287" s="127" t="s">
        <v>333</v>
      </c>
      <c r="I287" s="127">
        <v>68000</v>
      </c>
      <c r="J287" s="69">
        <v>45665</v>
      </c>
      <c r="K287" s="69">
        <v>45669</v>
      </c>
      <c r="L287" s="71" t="s">
        <v>90</v>
      </c>
      <c r="M287" s="18" t="str">
        <f>IF(RevenueData[[#This Row],[Commentaires /Notes  ]]="","",RevenueData[[#This Row],[Commentaires /Notes  ]])</f>
        <v/>
      </c>
      <c r="N287" s="37"/>
      <c r="R287" s="60">
        <f>RevenueData[[#This Row],[Fin Période 
(jj/mm/aa) ]]-RevenueData[[#This Row],[Début Période
((jj/mm/aa) ]]+1</f>
        <v>5</v>
      </c>
      <c r="S287" s="60">
        <f t="shared" si="74"/>
        <v>0</v>
      </c>
      <c r="T287" s="60">
        <f t="shared" si="79"/>
        <v>0</v>
      </c>
      <c r="U287" s="60">
        <f t="shared" si="79"/>
        <v>0</v>
      </c>
      <c r="V287" s="60">
        <f t="shared" si="79"/>
        <v>0</v>
      </c>
      <c r="W287" s="60">
        <f t="shared" si="79"/>
        <v>0</v>
      </c>
      <c r="X287" s="60">
        <f t="shared" si="79"/>
        <v>0</v>
      </c>
      <c r="Y287" s="60">
        <f t="shared" si="79"/>
        <v>0</v>
      </c>
      <c r="Z287" s="60">
        <f t="shared" si="79"/>
        <v>0</v>
      </c>
      <c r="AA287" s="60">
        <f t="shared" si="79"/>
        <v>0</v>
      </c>
      <c r="AB287" s="60">
        <f t="shared" si="79"/>
        <v>0</v>
      </c>
      <c r="AC287" s="60">
        <f t="shared" si="79"/>
        <v>0</v>
      </c>
      <c r="AD287" s="60">
        <f t="shared" si="79"/>
        <v>0</v>
      </c>
      <c r="AG287" s="60">
        <f t="shared" si="75"/>
        <v>5</v>
      </c>
      <c r="AH287" s="60">
        <f t="shared" si="80"/>
        <v>0</v>
      </c>
      <c r="AI287" s="60">
        <f t="shared" si="80"/>
        <v>0</v>
      </c>
      <c r="AJ287" s="60">
        <f t="shared" si="80"/>
        <v>0</v>
      </c>
      <c r="AK287" s="60">
        <f t="shared" si="80"/>
        <v>0</v>
      </c>
      <c r="AL287" s="60">
        <f t="shared" si="80"/>
        <v>0</v>
      </c>
      <c r="AM287" s="60">
        <f t="shared" si="80"/>
        <v>0</v>
      </c>
      <c r="AN287" s="60">
        <f t="shared" si="80"/>
        <v>0</v>
      </c>
      <c r="AO287" s="60">
        <f t="shared" si="80"/>
        <v>0</v>
      </c>
      <c r="AP287" s="60">
        <f t="shared" si="80"/>
        <v>0</v>
      </c>
      <c r="AQ287" s="60">
        <f t="shared" si="80"/>
        <v>0</v>
      </c>
      <c r="AR287" s="60">
        <f t="shared" si="80"/>
        <v>0</v>
      </c>
      <c r="AU287" s="60">
        <f t="shared" si="76"/>
        <v>0</v>
      </c>
      <c r="AV287" s="60">
        <f t="shared" si="81"/>
        <v>0</v>
      </c>
      <c r="AW287" s="60">
        <f t="shared" si="81"/>
        <v>0</v>
      </c>
      <c r="AX287" s="60">
        <f t="shared" si="81"/>
        <v>0</v>
      </c>
      <c r="AY287" s="60">
        <f t="shared" si="81"/>
        <v>0</v>
      </c>
      <c r="AZ287" s="60">
        <f t="shared" si="81"/>
        <v>0</v>
      </c>
      <c r="BA287" s="60">
        <f t="shared" si="81"/>
        <v>0</v>
      </c>
      <c r="BB287" s="60">
        <f t="shared" si="81"/>
        <v>0</v>
      </c>
      <c r="BC287" s="60">
        <f t="shared" si="81"/>
        <v>0</v>
      </c>
      <c r="BD287" s="60">
        <f t="shared" si="81"/>
        <v>0</v>
      </c>
      <c r="BE287" s="60">
        <f t="shared" si="81"/>
        <v>0</v>
      </c>
      <c r="BF287" s="60">
        <f t="shared" si="81"/>
        <v>0</v>
      </c>
    </row>
    <row r="288" spans="2:58" s="60" customFormat="1" x14ac:dyDescent="0.25">
      <c r="B288" s="18">
        <f t="shared" si="78"/>
        <v>284</v>
      </c>
      <c r="C288" s="71" t="str">
        <f t="shared" si="77"/>
        <v>250122_Rev_MC_284</v>
      </c>
      <c r="D288" s="68">
        <v>45679</v>
      </c>
      <c r="E288" s="69">
        <v>45680</v>
      </c>
      <c r="F288" s="69" t="s">
        <v>125</v>
      </c>
      <c r="G288" s="69" t="str">
        <f>IF(ISBLANK(F288),"",VLOOKUP(F288,'Listes des Lots'!$B$4:$G$55,6,FALSE))</f>
        <v>Meublé</v>
      </c>
      <c r="H288" s="127" t="s">
        <v>333</v>
      </c>
      <c r="I288" s="127">
        <v>20000</v>
      </c>
      <c r="J288" s="69">
        <v>45679</v>
      </c>
      <c r="K288" s="69">
        <v>45680</v>
      </c>
      <c r="L288" s="71" t="s">
        <v>90</v>
      </c>
      <c r="M288" s="18" t="str">
        <f>IF(RevenueData[[#This Row],[Commentaires /Notes  ]]="","",RevenueData[[#This Row],[Commentaires /Notes  ]])</f>
        <v/>
      </c>
      <c r="N288" s="37"/>
      <c r="R288" s="60">
        <f>RevenueData[[#This Row],[Fin Période 
(jj/mm/aa) ]]-RevenueData[[#This Row],[Début Période
((jj/mm/aa) ]]+1</f>
        <v>2</v>
      </c>
      <c r="S288" s="60">
        <f t="shared" si="74"/>
        <v>0</v>
      </c>
      <c r="T288" s="60">
        <f t="shared" si="79"/>
        <v>0</v>
      </c>
      <c r="U288" s="60">
        <f t="shared" si="79"/>
        <v>0</v>
      </c>
      <c r="V288" s="60">
        <f t="shared" si="79"/>
        <v>0</v>
      </c>
      <c r="W288" s="60">
        <f t="shared" si="79"/>
        <v>0</v>
      </c>
      <c r="X288" s="60">
        <f t="shared" si="79"/>
        <v>0</v>
      </c>
      <c r="Y288" s="60">
        <f t="shared" si="79"/>
        <v>0</v>
      </c>
      <c r="Z288" s="60">
        <f t="shared" si="79"/>
        <v>0</v>
      </c>
      <c r="AA288" s="60">
        <f t="shared" si="79"/>
        <v>0</v>
      </c>
      <c r="AB288" s="60">
        <f t="shared" si="79"/>
        <v>0</v>
      </c>
      <c r="AC288" s="60">
        <f t="shared" si="79"/>
        <v>0</v>
      </c>
      <c r="AD288" s="60">
        <f t="shared" si="79"/>
        <v>0</v>
      </c>
      <c r="AG288" s="60">
        <f t="shared" si="75"/>
        <v>2</v>
      </c>
      <c r="AH288" s="60">
        <f t="shared" si="80"/>
        <v>0</v>
      </c>
      <c r="AI288" s="60">
        <f t="shared" si="80"/>
        <v>0</v>
      </c>
      <c r="AJ288" s="60">
        <f t="shared" si="80"/>
        <v>0</v>
      </c>
      <c r="AK288" s="60">
        <f t="shared" si="80"/>
        <v>0</v>
      </c>
      <c r="AL288" s="60">
        <f t="shared" si="80"/>
        <v>0</v>
      </c>
      <c r="AM288" s="60">
        <f t="shared" si="80"/>
        <v>0</v>
      </c>
      <c r="AN288" s="60">
        <f t="shared" si="80"/>
        <v>0</v>
      </c>
      <c r="AO288" s="60">
        <f t="shared" si="80"/>
        <v>0</v>
      </c>
      <c r="AP288" s="60">
        <f t="shared" si="80"/>
        <v>0</v>
      </c>
      <c r="AQ288" s="60">
        <f t="shared" si="80"/>
        <v>0</v>
      </c>
      <c r="AR288" s="60">
        <f t="shared" si="80"/>
        <v>0</v>
      </c>
      <c r="AU288" s="60">
        <f t="shared" si="76"/>
        <v>0</v>
      </c>
      <c r="AV288" s="60">
        <f t="shared" si="81"/>
        <v>0</v>
      </c>
      <c r="AW288" s="60">
        <f t="shared" si="81"/>
        <v>0</v>
      </c>
      <c r="AX288" s="60">
        <f t="shared" si="81"/>
        <v>0</v>
      </c>
      <c r="AY288" s="60">
        <f t="shared" si="81"/>
        <v>0</v>
      </c>
      <c r="AZ288" s="60">
        <f t="shared" si="81"/>
        <v>0</v>
      </c>
      <c r="BA288" s="60">
        <f t="shared" si="81"/>
        <v>0</v>
      </c>
      <c r="BB288" s="60">
        <f t="shared" si="81"/>
        <v>0</v>
      </c>
      <c r="BC288" s="60">
        <f t="shared" si="81"/>
        <v>0</v>
      </c>
      <c r="BD288" s="60">
        <f t="shared" si="81"/>
        <v>0</v>
      </c>
      <c r="BE288" s="60">
        <f t="shared" si="81"/>
        <v>0</v>
      </c>
      <c r="BF288" s="60">
        <f t="shared" si="81"/>
        <v>0</v>
      </c>
    </row>
    <row r="289" spans="2:58" s="60" customFormat="1" x14ac:dyDescent="0.25">
      <c r="B289" s="18">
        <f t="shared" si="78"/>
        <v>285</v>
      </c>
      <c r="C289" s="71" t="str">
        <f t="shared" si="77"/>
        <v>250124_Rev_MC_285</v>
      </c>
      <c r="D289" s="68">
        <v>45681</v>
      </c>
      <c r="E289" s="69">
        <v>45682</v>
      </c>
      <c r="F289" s="69" t="s">
        <v>115</v>
      </c>
      <c r="G289" s="69" t="str">
        <f>IF(ISBLANK(F289),"",VLOOKUP(F289,'Listes des Lots'!$B$4:$G$55,6,FALSE))</f>
        <v>Meublé</v>
      </c>
      <c r="H289" s="127" t="s">
        <v>333</v>
      </c>
      <c r="I289" s="127">
        <v>105000</v>
      </c>
      <c r="J289" s="69">
        <v>45681</v>
      </c>
      <c r="K289" s="69">
        <v>45684</v>
      </c>
      <c r="L289" s="71" t="s">
        <v>90</v>
      </c>
      <c r="M289" s="18" t="str">
        <f>IF(RevenueData[[#This Row],[Commentaires /Notes  ]]="","",RevenueData[[#This Row],[Commentaires /Notes  ]])</f>
        <v/>
      </c>
      <c r="N289" s="37"/>
      <c r="R289" s="60">
        <f>RevenueData[[#This Row],[Fin Période 
(jj/mm/aa) ]]-RevenueData[[#This Row],[Début Période
((jj/mm/aa) ]]+1</f>
        <v>4</v>
      </c>
      <c r="S289" s="60">
        <f t="shared" si="74"/>
        <v>0</v>
      </c>
      <c r="T289" s="60">
        <f t="shared" si="79"/>
        <v>0</v>
      </c>
      <c r="U289" s="60">
        <f t="shared" si="79"/>
        <v>0</v>
      </c>
      <c r="V289" s="60">
        <f t="shared" si="79"/>
        <v>0</v>
      </c>
      <c r="W289" s="60">
        <f t="shared" si="79"/>
        <v>0</v>
      </c>
      <c r="X289" s="60">
        <f t="shared" si="79"/>
        <v>0</v>
      </c>
      <c r="Y289" s="60">
        <f t="shared" si="79"/>
        <v>0</v>
      </c>
      <c r="Z289" s="60">
        <f t="shared" si="79"/>
        <v>0</v>
      </c>
      <c r="AA289" s="60">
        <f t="shared" si="79"/>
        <v>0</v>
      </c>
      <c r="AB289" s="60">
        <f t="shared" si="79"/>
        <v>0</v>
      </c>
      <c r="AC289" s="60">
        <f t="shared" si="79"/>
        <v>0</v>
      </c>
      <c r="AD289" s="60">
        <f t="shared" si="79"/>
        <v>0</v>
      </c>
      <c r="AG289" s="60">
        <f t="shared" si="75"/>
        <v>4</v>
      </c>
      <c r="AH289" s="60">
        <f t="shared" si="80"/>
        <v>0</v>
      </c>
      <c r="AI289" s="60">
        <f t="shared" si="80"/>
        <v>0</v>
      </c>
      <c r="AJ289" s="60">
        <f t="shared" si="80"/>
        <v>0</v>
      </c>
      <c r="AK289" s="60">
        <f t="shared" si="80"/>
        <v>0</v>
      </c>
      <c r="AL289" s="60">
        <f t="shared" si="80"/>
        <v>0</v>
      </c>
      <c r="AM289" s="60">
        <f t="shared" si="80"/>
        <v>0</v>
      </c>
      <c r="AN289" s="60">
        <f t="shared" si="80"/>
        <v>0</v>
      </c>
      <c r="AO289" s="60">
        <f t="shared" si="80"/>
        <v>0</v>
      </c>
      <c r="AP289" s="60">
        <f t="shared" si="80"/>
        <v>0</v>
      </c>
      <c r="AQ289" s="60">
        <f t="shared" si="80"/>
        <v>0</v>
      </c>
      <c r="AR289" s="60">
        <f t="shared" si="80"/>
        <v>0</v>
      </c>
      <c r="AU289" s="60">
        <f t="shared" si="76"/>
        <v>0</v>
      </c>
      <c r="AV289" s="60">
        <f t="shared" si="81"/>
        <v>0</v>
      </c>
      <c r="AW289" s="60">
        <f t="shared" si="81"/>
        <v>0</v>
      </c>
      <c r="AX289" s="60">
        <f t="shared" si="81"/>
        <v>0</v>
      </c>
      <c r="AY289" s="60">
        <f t="shared" si="81"/>
        <v>0</v>
      </c>
      <c r="AZ289" s="60">
        <f t="shared" si="81"/>
        <v>0</v>
      </c>
      <c r="BA289" s="60">
        <f t="shared" si="81"/>
        <v>0</v>
      </c>
      <c r="BB289" s="60">
        <f t="shared" si="81"/>
        <v>0</v>
      </c>
      <c r="BC289" s="60">
        <f t="shared" si="81"/>
        <v>0</v>
      </c>
      <c r="BD289" s="60">
        <f t="shared" si="81"/>
        <v>0</v>
      </c>
      <c r="BE289" s="60">
        <f t="shared" si="81"/>
        <v>0</v>
      </c>
      <c r="BF289" s="60">
        <f t="shared" si="81"/>
        <v>0</v>
      </c>
    </row>
    <row r="290" spans="2:58" s="60" customFormat="1" x14ac:dyDescent="0.25">
      <c r="B290" s="18">
        <f t="shared" si="78"/>
        <v>286</v>
      </c>
      <c r="C290" s="71" t="str">
        <f t="shared" si="77"/>
        <v>250125_Rev_MC_286</v>
      </c>
      <c r="D290" s="68">
        <v>45682</v>
      </c>
      <c r="E290" s="69">
        <v>45682</v>
      </c>
      <c r="F290" s="69" t="s">
        <v>126</v>
      </c>
      <c r="G290" s="69" t="str">
        <f>IF(ISBLANK(F290),"",VLOOKUP(F290,'Listes des Lots'!$B$4:$G$55,6,FALSE))</f>
        <v>Meublé</v>
      </c>
      <c r="H290" s="127" t="s">
        <v>333</v>
      </c>
      <c r="I290" s="127">
        <v>20000</v>
      </c>
      <c r="J290" s="69">
        <v>45682</v>
      </c>
      <c r="K290" s="69">
        <v>45683</v>
      </c>
      <c r="L290" s="71" t="s">
        <v>90</v>
      </c>
      <c r="M290" s="18" t="str">
        <f>IF(RevenueData[[#This Row],[Commentaires /Notes  ]]="","",RevenueData[[#This Row],[Commentaires /Notes  ]])</f>
        <v/>
      </c>
      <c r="N290" s="37"/>
      <c r="R290" s="60">
        <f>RevenueData[[#This Row],[Fin Période 
(jj/mm/aa) ]]-RevenueData[[#This Row],[Début Période
((jj/mm/aa) ]]+1</f>
        <v>2</v>
      </c>
      <c r="S290" s="60">
        <f t="shared" si="74"/>
        <v>0</v>
      </c>
      <c r="T290" s="60">
        <f t="shared" si="79"/>
        <v>0</v>
      </c>
      <c r="U290" s="60">
        <f t="shared" si="79"/>
        <v>0</v>
      </c>
      <c r="V290" s="60">
        <f t="shared" si="79"/>
        <v>0</v>
      </c>
      <c r="W290" s="60">
        <f t="shared" si="79"/>
        <v>0</v>
      </c>
      <c r="X290" s="60">
        <f t="shared" si="79"/>
        <v>0</v>
      </c>
      <c r="Y290" s="60">
        <f t="shared" si="79"/>
        <v>0</v>
      </c>
      <c r="Z290" s="60">
        <f t="shared" si="79"/>
        <v>0</v>
      </c>
      <c r="AA290" s="60">
        <f t="shared" si="79"/>
        <v>0</v>
      </c>
      <c r="AB290" s="60">
        <f t="shared" si="79"/>
        <v>0</v>
      </c>
      <c r="AC290" s="60">
        <f t="shared" si="79"/>
        <v>0</v>
      </c>
      <c r="AD290" s="60">
        <f t="shared" si="79"/>
        <v>0</v>
      </c>
      <c r="AG290" s="60">
        <f t="shared" si="75"/>
        <v>2</v>
      </c>
      <c r="AH290" s="60">
        <f t="shared" si="80"/>
        <v>0</v>
      </c>
      <c r="AI290" s="60">
        <f t="shared" si="80"/>
        <v>0</v>
      </c>
      <c r="AJ290" s="60">
        <f t="shared" si="80"/>
        <v>0</v>
      </c>
      <c r="AK290" s="60">
        <f t="shared" si="80"/>
        <v>0</v>
      </c>
      <c r="AL290" s="60">
        <f t="shared" si="80"/>
        <v>0</v>
      </c>
      <c r="AM290" s="60">
        <f t="shared" si="80"/>
        <v>0</v>
      </c>
      <c r="AN290" s="60">
        <f t="shared" si="80"/>
        <v>0</v>
      </c>
      <c r="AO290" s="60">
        <f t="shared" si="80"/>
        <v>0</v>
      </c>
      <c r="AP290" s="60">
        <f t="shared" si="80"/>
        <v>0</v>
      </c>
      <c r="AQ290" s="60">
        <f t="shared" si="80"/>
        <v>0</v>
      </c>
      <c r="AR290" s="60">
        <f t="shared" si="80"/>
        <v>0</v>
      </c>
      <c r="AU290" s="60">
        <f t="shared" si="76"/>
        <v>0</v>
      </c>
      <c r="AV290" s="60">
        <f t="shared" si="81"/>
        <v>0</v>
      </c>
      <c r="AW290" s="60">
        <f t="shared" si="81"/>
        <v>0</v>
      </c>
      <c r="AX290" s="60">
        <f t="shared" si="81"/>
        <v>0</v>
      </c>
      <c r="AY290" s="60">
        <f t="shared" si="81"/>
        <v>0</v>
      </c>
      <c r="AZ290" s="60">
        <f t="shared" si="81"/>
        <v>0</v>
      </c>
      <c r="BA290" s="60">
        <f t="shared" si="81"/>
        <v>0</v>
      </c>
      <c r="BB290" s="60">
        <f t="shared" si="81"/>
        <v>0</v>
      </c>
      <c r="BC290" s="60">
        <f t="shared" si="81"/>
        <v>0</v>
      </c>
      <c r="BD290" s="60">
        <f t="shared" si="81"/>
        <v>0</v>
      </c>
      <c r="BE290" s="60">
        <f t="shared" si="81"/>
        <v>0</v>
      </c>
      <c r="BF290" s="60">
        <f t="shared" si="81"/>
        <v>0</v>
      </c>
    </row>
    <row r="291" spans="2:58" s="60" customFormat="1" x14ac:dyDescent="0.25">
      <c r="B291" s="18">
        <f t="shared" si="78"/>
        <v>287</v>
      </c>
      <c r="C291" s="71" t="str">
        <f t="shared" si="77"/>
        <v>250127_Rev_MC_287</v>
      </c>
      <c r="D291" s="68">
        <v>45684</v>
      </c>
      <c r="E291" s="69">
        <v>45684</v>
      </c>
      <c r="F291" s="69" t="s">
        <v>116</v>
      </c>
      <c r="G291" s="69" t="str">
        <f>IF(ISBLANK(F291),"",VLOOKUP(F291,'Listes des Lots'!$B$4:$G$55,6,FALSE))</f>
        <v>Meublé</v>
      </c>
      <c r="H291" s="127" t="s">
        <v>333</v>
      </c>
      <c r="I291" s="127">
        <v>30000</v>
      </c>
      <c r="J291" s="69">
        <v>45684</v>
      </c>
      <c r="K291" s="69">
        <v>45685</v>
      </c>
      <c r="L291" s="71" t="s">
        <v>90</v>
      </c>
      <c r="M291" s="18" t="str">
        <f>IF(RevenueData[[#This Row],[Commentaires /Notes  ]]="","",RevenueData[[#This Row],[Commentaires /Notes  ]])</f>
        <v/>
      </c>
      <c r="N291" s="37"/>
      <c r="R291" s="60">
        <f>RevenueData[[#This Row],[Fin Période 
(jj/mm/aa) ]]-RevenueData[[#This Row],[Début Période
((jj/mm/aa) ]]+1</f>
        <v>2</v>
      </c>
      <c r="S291" s="60">
        <f t="shared" si="74"/>
        <v>0</v>
      </c>
      <c r="T291" s="60">
        <f t="shared" si="79"/>
        <v>0</v>
      </c>
      <c r="U291" s="60">
        <f t="shared" si="79"/>
        <v>0</v>
      </c>
      <c r="V291" s="60">
        <f t="shared" si="79"/>
        <v>0</v>
      </c>
      <c r="W291" s="60">
        <f t="shared" si="79"/>
        <v>0</v>
      </c>
      <c r="X291" s="60">
        <f t="shared" si="79"/>
        <v>0</v>
      </c>
      <c r="Y291" s="60">
        <f t="shared" si="79"/>
        <v>0</v>
      </c>
      <c r="Z291" s="60">
        <f t="shared" si="79"/>
        <v>0</v>
      </c>
      <c r="AA291" s="60">
        <f t="shared" si="79"/>
        <v>0</v>
      </c>
      <c r="AB291" s="60">
        <f t="shared" si="79"/>
        <v>0</v>
      </c>
      <c r="AC291" s="60">
        <f t="shared" si="79"/>
        <v>0</v>
      </c>
      <c r="AD291" s="60">
        <f t="shared" si="79"/>
        <v>0</v>
      </c>
      <c r="AG291" s="60">
        <f t="shared" si="75"/>
        <v>2</v>
      </c>
      <c r="AH291" s="60">
        <f t="shared" si="80"/>
        <v>0</v>
      </c>
      <c r="AI291" s="60">
        <f t="shared" si="80"/>
        <v>0</v>
      </c>
      <c r="AJ291" s="60">
        <f t="shared" si="80"/>
        <v>0</v>
      </c>
      <c r="AK291" s="60">
        <f t="shared" si="80"/>
        <v>0</v>
      </c>
      <c r="AL291" s="60">
        <f t="shared" si="80"/>
        <v>0</v>
      </c>
      <c r="AM291" s="60">
        <f t="shared" si="80"/>
        <v>0</v>
      </c>
      <c r="AN291" s="60">
        <f t="shared" si="80"/>
        <v>0</v>
      </c>
      <c r="AO291" s="60">
        <f t="shared" si="80"/>
        <v>0</v>
      </c>
      <c r="AP291" s="60">
        <f t="shared" si="80"/>
        <v>0</v>
      </c>
      <c r="AQ291" s="60">
        <f t="shared" si="80"/>
        <v>0</v>
      </c>
      <c r="AR291" s="60">
        <f t="shared" si="80"/>
        <v>0</v>
      </c>
      <c r="AU291" s="60">
        <f t="shared" si="76"/>
        <v>0</v>
      </c>
      <c r="AV291" s="60">
        <f t="shared" si="81"/>
        <v>0</v>
      </c>
      <c r="AW291" s="60">
        <f t="shared" si="81"/>
        <v>0</v>
      </c>
      <c r="AX291" s="60">
        <f t="shared" si="81"/>
        <v>0</v>
      </c>
      <c r="AY291" s="60">
        <f t="shared" si="81"/>
        <v>0</v>
      </c>
      <c r="AZ291" s="60">
        <f t="shared" si="81"/>
        <v>0</v>
      </c>
      <c r="BA291" s="60">
        <f t="shared" si="81"/>
        <v>0</v>
      </c>
      <c r="BB291" s="60">
        <f t="shared" si="81"/>
        <v>0</v>
      </c>
      <c r="BC291" s="60">
        <f t="shared" si="81"/>
        <v>0</v>
      </c>
      <c r="BD291" s="60">
        <f t="shared" si="81"/>
        <v>0</v>
      </c>
      <c r="BE291" s="60">
        <f t="shared" si="81"/>
        <v>0</v>
      </c>
      <c r="BF291" s="60">
        <f t="shared" si="81"/>
        <v>0</v>
      </c>
    </row>
    <row r="292" spans="2:58" s="60" customFormat="1" x14ac:dyDescent="0.25">
      <c r="B292" s="18">
        <f t="shared" si="78"/>
        <v>288</v>
      </c>
      <c r="C292" s="71" t="str">
        <f t="shared" si="77"/>
        <v>250129_Rev_MC_288</v>
      </c>
      <c r="D292" s="68">
        <v>45686</v>
      </c>
      <c r="E292" s="69">
        <v>45687</v>
      </c>
      <c r="F292" s="69" t="s">
        <v>112</v>
      </c>
      <c r="G292" s="69" t="str">
        <f>IF(ISBLANK(F292),"",VLOOKUP(F292,'Listes des Lots'!$B$4:$G$55,6,FALSE))</f>
        <v>Meublé</v>
      </c>
      <c r="H292" s="127" t="s">
        <v>333</v>
      </c>
      <c r="I292" s="127">
        <v>30000</v>
      </c>
      <c r="J292" s="69">
        <v>45686</v>
      </c>
      <c r="K292" s="69">
        <v>45687</v>
      </c>
      <c r="L292" s="71" t="s">
        <v>90</v>
      </c>
      <c r="M292" s="18" t="str">
        <f>IF(RevenueData[[#This Row],[Commentaires /Notes  ]]="","",RevenueData[[#This Row],[Commentaires /Notes  ]])</f>
        <v/>
      </c>
      <c r="N292" s="37"/>
      <c r="R292" s="60">
        <f>RevenueData[[#This Row],[Fin Période 
(jj/mm/aa) ]]-RevenueData[[#This Row],[Début Période
((jj/mm/aa) ]]+1</f>
        <v>2</v>
      </c>
      <c r="S292" s="60">
        <f t="shared" si="74"/>
        <v>0</v>
      </c>
      <c r="T292" s="60">
        <f t="shared" si="79"/>
        <v>0</v>
      </c>
      <c r="U292" s="60">
        <f t="shared" si="79"/>
        <v>0</v>
      </c>
      <c r="V292" s="60">
        <f t="shared" si="79"/>
        <v>0</v>
      </c>
      <c r="W292" s="60">
        <f t="shared" si="79"/>
        <v>0</v>
      </c>
      <c r="X292" s="60">
        <f t="shared" si="79"/>
        <v>0</v>
      </c>
      <c r="Y292" s="60">
        <f t="shared" si="79"/>
        <v>0</v>
      </c>
      <c r="Z292" s="60">
        <f t="shared" si="79"/>
        <v>0</v>
      </c>
      <c r="AA292" s="60">
        <f t="shared" si="79"/>
        <v>0</v>
      </c>
      <c r="AB292" s="60">
        <f t="shared" si="79"/>
        <v>0</v>
      </c>
      <c r="AC292" s="60">
        <f t="shared" si="79"/>
        <v>0</v>
      </c>
      <c r="AD292" s="60">
        <f t="shared" si="79"/>
        <v>0</v>
      </c>
      <c r="AG292" s="60">
        <f t="shared" si="75"/>
        <v>2</v>
      </c>
      <c r="AH292" s="60">
        <f t="shared" si="80"/>
        <v>0</v>
      </c>
      <c r="AI292" s="60">
        <f t="shared" si="80"/>
        <v>0</v>
      </c>
      <c r="AJ292" s="60">
        <f t="shared" si="80"/>
        <v>0</v>
      </c>
      <c r="AK292" s="60">
        <f t="shared" si="80"/>
        <v>0</v>
      </c>
      <c r="AL292" s="60">
        <f t="shared" si="80"/>
        <v>0</v>
      </c>
      <c r="AM292" s="60">
        <f t="shared" si="80"/>
        <v>0</v>
      </c>
      <c r="AN292" s="60">
        <f t="shared" si="80"/>
        <v>0</v>
      </c>
      <c r="AO292" s="60">
        <f t="shared" si="80"/>
        <v>0</v>
      </c>
      <c r="AP292" s="60">
        <f t="shared" si="80"/>
        <v>0</v>
      </c>
      <c r="AQ292" s="60">
        <f t="shared" si="80"/>
        <v>0</v>
      </c>
      <c r="AR292" s="60">
        <f t="shared" si="80"/>
        <v>0</v>
      </c>
      <c r="AU292" s="60">
        <f t="shared" si="76"/>
        <v>0</v>
      </c>
      <c r="AV292" s="60">
        <f t="shared" si="81"/>
        <v>0</v>
      </c>
      <c r="AW292" s="60">
        <f t="shared" si="81"/>
        <v>0</v>
      </c>
      <c r="AX292" s="60">
        <f t="shared" si="81"/>
        <v>0</v>
      </c>
      <c r="AY292" s="60">
        <f t="shared" si="81"/>
        <v>0</v>
      </c>
      <c r="AZ292" s="60">
        <f t="shared" si="81"/>
        <v>0</v>
      </c>
      <c r="BA292" s="60">
        <f t="shared" si="81"/>
        <v>0</v>
      </c>
      <c r="BB292" s="60">
        <f t="shared" si="81"/>
        <v>0</v>
      </c>
      <c r="BC292" s="60">
        <f t="shared" si="81"/>
        <v>0</v>
      </c>
      <c r="BD292" s="60">
        <f t="shared" si="81"/>
        <v>0</v>
      </c>
      <c r="BE292" s="60">
        <f t="shared" si="81"/>
        <v>0</v>
      </c>
      <c r="BF292" s="60">
        <f t="shared" si="81"/>
        <v>0</v>
      </c>
    </row>
    <row r="293" spans="2:58" s="60" customFormat="1" x14ac:dyDescent="0.25">
      <c r="B293" s="18">
        <f t="shared" si="78"/>
        <v>289</v>
      </c>
      <c r="C293" s="71" t="str">
        <f t="shared" si="77"/>
        <v>250129_Rev_MC_289</v>
      </c>
      <c r="D293" s="68">
        <v>45686</v>
      </c>
      <c r="E293" s="69">
        <v>45687</v>
      </c>
      <c r="F293" s="69" t="s">
        <v>126</v>
      </c>
      <c r="G293" s="69" t="str">
        <f>IF(ISBLANK(F293),"",VLOOKUP(F293,'Listes des Lots'!$B$4:$G$55,6,FALSE))</f>
        <v>Meublé</v>
      </c>
      <c r="H293" s="127" t="s">
        <v>333</v>
      </c>
      <c r="I293" s="127">
        <v>20000</v>
      </c>
      <c r="J293" s="69">
        <v>45686</v>
      </c>
      <c r="K293" s="69">
        <v>45687</v>
      </c>
      <c r="L293" s="71" t="s">
        <v>90</v>
      </c>
      <c r="M293" s="18" t="str">
        <f>IF(RevenueData[[#This Row],[Commentaires /Notes  ]]="","",RevenueData[[#This Row],[Commentaires /Notes  ]])</f>
        <v/>
      </c>
      <c r="N293" s="37"/>
      <c r="R293" s="60">
        <f>RevenueData[[#This Row],[Fin Période 
(jj/mm/aa) ]]-RevenueData[[#This Row],[Début Période
((jj/mm/aa) ]]+1</f>
        <v>2</v>
      </c>
      <c r="S293" s="60">
        <f t="shared" si="74"/>
        <v>0</v>
      </c>
      <c r="T293" s="60">
        <f t="shared" si="79"/>
        <v>0</v>
      </c>
      <c r="U293" s="60">
        <f t="shared" si="79"/>
        <v>0</v>
      </c>
      <c r="V293" s="60">
        <f t="shared" si="79"/>
        <v>0</v>
      </c>
      <c r="W293" s="60">
        <f t="shared" si="79"/>
        <v>0</v>
      </c>
      <c r="X293" s="60">
        <f t="shared" si="79"/>
        <v>0</v>
      </c>
      <c r="Y293" s="60">
        <f t="shared" si="79"/>
        <v>0</v>
      </c>
      <c r="Z293" s="60">
        <f t="shared" si="79"/>
        <v>0</v>
      </c>
      <c r="AA293" s="60">
        <f t="shared" si="79"/>
        <v>0</v>
      </c>
      <c r="AB293" s="60">
        <f t="shared" si="79"/>
        <v>0</v>
      </c>
      <c r="AC293" s="60">
        <f t="shared" si="79"/>
        <v>0</v>
      </c>
      <c r="AD293" s="60">
        <f t="shared" si="79"/>
        <v>0</v>
      </c>
      <c r="AG293" s="60">
        <f t="shared" si="75"/>
        <v>2</v>
      </c>
      <c r="AH293" s="60">
        <f t="shared" si="80"/>
        <v>0</v>
      </c>
      <c r="AI293" s="60">
        <f t="shared" si="80"/>
        <v>0</v>
      </c>
      <c r="AJ293" s="60">
        <f t="shared" si="80"/>
        <v>0</v>
      </c>
      <c r="AK293" s="60">
        <f t="shared" si="80"/>
        <v>0</v>
      </c>
      <c r="AL293" s="60">
        <f t="shared" si="80"/>
        <v>0</v>
      </c>
      <c r="AM293" s="60">
        <f t="shared" si="80"/>
        <v>0</v>
      </c>
      <c r="AN293" s="60">
        <f t="shared" si="80"/>
        <v>0</v>
      </c>
      <c r="AO293" s="60">
        <f t="shared" si="80"/>
        <v>0</v>
      </c>
      <c r="AP293" s="60">
        <f t="shared" si="80"/>
        <v>0</v>
      </c>
      <c r="AQ293" s="60">
        <f t="shared" si="80"/>
        <v>0</v>
      </c>
      <c r="AR293" s="60">
        <f t="shared" si="80"/>
        <v>0</v>
      </c>
      <c r="AU293" s="60">
        <f t="shared" si="76"/>
        <v>0</v>
      </c>
      <c r="AV293" s="60">
        <f t="shared" si="81"/>
        <v>0</v>
      </c>
      <c r="AW293" s="60">
        <f t="shared" si="81"/>
        <v>0</v>
      </c>
      <c r="AX293" s="60">
        <f t="shared" si="81"/>
        <v>0</v>
      </c>
      <c r="AY293" s="60">
        <f t="shared" si="81"/>
        <v>0</v>
      </c>
      <c r="AZ293" s="60">
        <f t="shared" si="81"/>
        <v>0</v>
      </c>
      <c r="BA293" s="60">
        <f t="shared" si="81"/>
        <v>0</v>
      </c>
      <c r="BB293" s="60">
        <f t="shared" si="81"/>
        <v>0</v>
      </c>
      <c r="BC293" s="60">
        <f t="shared" si="81"/>
        <v>0</v>
      </c>
      <c r="BD293" s="60">
        <f t="shared" si="81"/>
        <v>0</v>
      </c>
      <c r="BE293" s="60">
        <f t="shared" si="81"/>
        <v>0</v>
      </c>
      <c r="BF293" s="60">
        <f t="shared" si="81"/>
        <v>0</v>
      </c>
    </row>
    <row r="294" spans="2:58" s="60" customFormat="1" x14ac:dyDescent="0.25">
      <c r="B294" s="18">
        <f t="shared" si="78"/>
        <v>290</v>
      </c>
      <c r="C294" s="71" t="str">
        <f t="shared" si="77"/>
        <v>250129_Rev_MC_290</v>
      </c>
      <c r="D294" s="68">
        <v>45686</v>
      </c>
      <c r="E294" s="69">
        <v>45687</v>
      </c>
      <c r="F294" s="69" t="s">
        <v>133</v>
      </c>
      <c r="G294" s="69" t="str">
        <f>IF(ISBLANK(F294),"",VLOOKUP(F294,'Listes des Lots'!$B$4:$G$55,6,FALSE))</f>
        <v>Location</v>
      </c>
      <c r="H294" s="127" t="s">
        <v>333</v>
      </c>
      <c r="I294" s="127">
        <v>135000</v>
      </c>
      <c r="J294" s="69">
        <v>45658</v>
      </c>
      <c r="K294" s="69">
        <v>45688</v>
      </c>
      <c r="L294" s="71" t="s">
        <v>25</v>
      </c>
      <c r="M294" s="18" t="str">
        <f>IF(RevenueData[[#This Row],[Commentaires /Notes  ]]="","",RevenueData[[#This Row],[Commentaires /Notes  ]])</f>
        <v/>
      </c>
      <c r="N294" s="37"/>
      <c r="R294" s="60">
        <f>RevenueData[[#This Row],[Fin Période 
(jj/mm/aa) ]]-RevenueData[[#This Row],[Début Période
((jj/mm/aa) ]]+1</f>
        <v>31</v>
      </c>
      <c r="S294" s="60">
        <f t="shared" si="74"/>
        <v>0</v>
      </c>
      <c r="T294" s="60">
        <f t="shared" si="74"/>
        <v>0</v>
      </c>
      <c r="U294" s="60">
        <f t="shared" si="74"/>
        <v>0</v>
      </c>
      <c r="V294" s="60">
        <f t="shared" si="74"/>
        <v>0</v>
      </c>
      <c r="W294" s="60">
        <f t="shared" si="74"/>
        <v>0</v>
      </c>
      <c r="X294" s="60">
        <f t="shared" si="74"/>
        <v>0</v>
      </c>
      <c r="Y294" s="60">
        <f t="shared" si="74"/>
        <v>0</v>
      </c>
      <c r="Z294" s="60">
        <f t="shared" si="74"/>
        <v>0</v>
      </c>
      <c r="AA294" s="60">
        <f t="shared" si="74"/>
        <v>0</v>
      </c>
      <c r="AB294" s="60">
        <f t="shared" si="74"/>
        <v>0</v>
      </c>
      <c r="AC294" s="60">
        <f t="shared" si="74"/>
        <v>0</v>
      </c>
      <c r="AD294" s="60">
        <f t="shared" si="74"/>
        <v>0</v>
      </c>
      <c r="AG294" s="60">
        <f t="shared" si="75"/>
        <v>31</v>
      </c>
      <c r="AH294" s="60">
        <f t="shared" si="75"/>
        <v>0</v>
      </c>
      <c r="AI294" s="60">
        <f t="shared" si="75"/>
        <v>0</v>
      </c>
      <c r="AJ294" s="60">
        <f t="shared" si="75"/>
        <v>0</v>
      </c>
      <c r="AK294" s="60">
        <f t="shared" si="75"/>
        <v>0</v>
      </c>
      <c r="AL294" s="60">
        <f t="shared" si="75"/>
        <v>0</v>
      </c>
      <c r="AM294" s="60">
        <f t="shared" si="75"/>
        <v>0</v>
      </c>
      <c r="AN294" s="60">
        <f t="shared" si="75"/>
        <v>0</v>
      </c>
      <c r="AO294" s="60">
        <f t="shared" si="75"/>
        <v>0</v>
      </c>
      <c r="AP294" s="60">
        <f t="shared" si="75"/>
        <v>0</v>
      </c>
      <c r="AQ294" s="60">
        <f t="shared" si="75"/>
        <v>0</v>
      </c>
      <c r="AR294" s="60">
        <f t="shared" si="75"/>
        <v>0</v>
      </c>
      <c r="AU294" s="60">
        <f t="shared" si="76"/>
        <v>0</v>
      </c>
      <c r="AV294" s="60">
        <f t="shared" si="76"/>
        <v>0</v>
      </c>
      <c r="AW294" s="60">
        <f t="shared" si="76"/>
        <v>0</v>
      </c>
      <c r="AX294" s="60">
        <f t="shared" si="76"/>
        <v>0</v>
      </c>
      <c r="AY294" s="60">
        <f t="shared" si="76"/>
        <v>0</v>
      </c>
      <c r="AZ294" s="60">
        <f t="shared" si="76"/>
        <v>0</v>
      </c>
      <c r="BA294" s="60">
        <f t="shared" si="76"/>
        <v>0</v>
      </c>
      <c r="BB294" s="60">
        <f t="shared" si="76"/>
        <v>0</v>
      </c>
      <c r="BC294" s="60">
        <f t="shared" si="76"/>
        <v>0</v>
      </c>
      <c r="BD294" s="60">
        <f t="shared" si="76"/>
        <v>0</v>
      </c>
      <c r="BE294" s="60">
        <f t="shared" si="76"/>
        <v>0</v>
      </c>
      <c r="BF294" s="60">
        <f t="shared" si="76"/>
        <v>0</v>
      </c>
    </row>
    <row r="295" spans="2:58" s="60" customFormat="1" x14ac:dyDescent="0.25">
      <c r="B295" s="18">
        <f t="shared" si="78"/>
        <v>291</v>
      </c>
      <c r="C295" s="71" t="str">
        <f t="shared" si="77"/>
        <v>250131_Rev_MC_291</v>
      </c>
      <c r="D295" s="68">
        <v>45688</v>
      </c>
      <c r="E295" s="69">
        <v>45689</v>
      </c>
      <c r="F295" s="69" t="s">
        <v>125</v>
      </c>
      <c r="G295" s="69" t="str">
        <f>IF(ISBLANK(F295),"",VLOOKUP(F295,'Listes des Lots'!$B$4:$G$55,6,FALSE))</f>
        <v>Meublé</v>
      </c>
      <c r="H295" s="127" t="s">
        <v>333</v>
      </c>
      <c r="I295" s="127">
        <v>20000</v>
      </c>
      <c r="J295" s="69">
        <v>45688</v>
      </c>
      <c r="K295" s="69">
        <v>45689</v>
      </c>
      <c r="L295" s="71" t="s">
        <v>90</v>
      </c>
      <c r="M295" s="18" t="str">
        <f>IF(RevenueData[[#This Row],[Commentaires /Notes  ]]="","",RevenueData[[#This Row],[Commentaires /Notes  ]])</f>
        <v/>
      </c>
      <c r="N295" s="37"/>
      <c r="R295" s="60">
        <f>RevenueData[[#This Row],[Fin Période 
(jj/mm/aa) ]]-RevenueData[[#This Row],[Début Période
((jj/mm/aa) ]]+1</f>
        <v>2</v>
      </c>
      <c r="S295" s="60">
        <f t="shared" ref="S295:AD316" si="82">_xlfn.LET(_xlpm.start_date, $J295,_xlpm.end_date, $K295,_xlpm.month_start,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295" s="60">
        <f t="shared" si="82"/>
        <v>0</v>
      </c>
      <c r="U295" s="60">
        <f t="shared" si="82"/>
        <v>0</v>
      </c>
      <c r="V295" s="60">
        <f t="shared" si="82"/>
        <v>0</v>
      </c>
      <c r="W295" s="60">
        <f t="shared" si="82"/>
        <v>0</v>
      </c>
      <c r="X295" s="60">
        <f t="shared" si="82"/>
        <v>0</v>
      </c>
      <c r="Y295" s="60">
        <f t="shared" si="82"/>
        <v>0</v>
      </c>
      <c r="Z295" s="60">
        <f t="shared" si="82"/>
        <v>0</v>
      </c>
      <c r="AA295" s="60">
        <f t="shared" si="82"/>
        <v>0</v>
      </c>
      <c r="AB295" s="60">
        <f t="shared" si="82"/>
        <v>0</v>
      </c>
      <c r="AC295" s="60">
        <f t="shared" si="82"/>
        <v>0</v>
      </c>
      <c r="AD295" s="60">
        <f t="shared" si="82"/>
        <v>0</v>
      </c>
      <c r="AG295" s="60">
        <f t="shared" ref="AG295:AR316" si="83">_xlfn.LET(_xlpm.start_date, $J295,_xlpm.end_date, $K295,_xlpm.month_start, AG$4,_xlpm.month_end, EOMONTH(AG$4,0),_xlpm.overlap_start, MAX(_xlpm.start_date, _xlpm.month_start),_xlpm.overlap_end, MIN(_xlpm.end_date, _xlpm.month_end),_xlpm.days, MAX(0, _xlpm.overlap_end - _xlpm.overlap_start + 1),_xlpm.days)</f>
        <v>1</v>
      </c>
      <c r="AH295" s="60">
        <f t="shared" si="83"/>
        <v>1</v>
      </c>
      <c r="AI295" s="60">
        <f t="shared" si="83"/>
        <v>0</v>
      </c>
      <c r="AJ295" s="60">
        <f t="shared" si="83"/>
        <v>0</v>
      </c>
      <c r="AK295" s="60">
        <f t="shared" si="83"/>
        <v>0</v>
      </c>
      <c r="AL295" s="60">
        <f t="shared" si="83"/>
        <v>0</v>
      </c>
      <c r="AM295" s="60">
        <f t="shared" si="83"/>
        <v>0</v>
      </c>
      <c r="AN295" s="60">
        <f t="shared" si="83"/>
        <v>0</v>
      </c>
      <c r="AO295" s="60">
        <f t="shared" si="83"/>
        <v>0</v>
      </c>
      <c r="AP295" s="60">
        <f t="shared" si="83"/>
        <v>0</v>
      </c>
      <c r="AQ295" s="60">
        <f t="shared" si="83"/>
        <v>0</v>
      </c>
      <c r="AR295" s="60">
        <f t="shared" si="83"/>
        <v>0</v>
      </c>
      <c r="AU295" s="60">
        <f t="shared" ref="AU295:BF316" si="84">_xlfn.LET(_xlpm.start_date, $J295,_xlpm.end_date, $K295,_xlpm.month_start,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295" s="60">
        <f t="shared" si="84"/>
        <v>0</v>
      </c>
      <c r="AW295" s="60">
        <f t="shared" si="84"/>
        <v>0</v>
      </c>
      <c r="AX295" s="60">
        <f t="shared" si="84"/>
        <v>0</v>
      </c>
      <c r="AY295" s="60">
        <f t="shared" si="84"/>
        <v>0</v>
      </c>
      <c r="AZ295" s="60">
        <f t="shared" si="84"/>
        <v>0</v>
      </c>
      <c r="BA295" s="60">
        <f t="shared" si="84"/>
        <v>0</v>
      </c>
      <c r="BB295" s="60">
        <f t="shared" si="84"/>
        <v>0</v>
      </c>
      <c r="BC295" s="60">
        <f t="shared" si="84"/>
        <v>0</v>
      </c>
      <c r="BD295" s="60">
        <f t="shared" si="84"/>
        <v>0</v>
      </c>
      <c r="BE295" s="60">
        <f t="shared" si="84"/>
        <v>0</v>
      </c>
      <c r="BF295" s="60">
        <f t="shared" si="84"/>
        <v>0</v>
      </c>
    </row>
    <row r="296" spans="2:58" s="60" customFormat="1" x14ac:dyDescent="0.25">
      <c r="B296" s="18">
        <f t="shared" si="78"/>
        <v>292</v>
      </c>
      <c r="C296" s="71" t="str">
        <f t="shared" si="77"/>
        <v>250201_Rev_MC_292</v>
      </c>
      <c r="D296" s="68">
        <v>45689</v>
      </c>
      <c r="E296" s="69">
        <v>45690</v>
      </c>
      <c r="F296" s="69" t="s">
        <v>126</v>
      </c>
      <c r="G296" s="69" t="str">
        <f>IF(ISBLANK(F296),"",VLOOKUP(F296,'Listes des Lots'!$B$4:$G$55,6,FALSE))</f>
        <v>Meublé</v>
      </c>
      <c r="H296" s="127" t="s">
        <v>333</v>
      </c>
      <c r="I296" s="127">
        <v>20000</v>
      </c>
      <c r="J296" s="69">
        <v>45689</v>
      </c>
      <c r="K296" s="69">
        <v>45690</v>
      </c>
      <c r="L296" s="71" t="s">
        <v>90</v>
      </c>
      <c r="M296" s="18" t="str">
        <f>IF(RevenueData[[#This Row],[Commentaires /Notes  ]]="","",RevenueData[[#This Row],[Commentaires /Notes  ]])</f>
        <v/>
      </c>
      <c r="N296" s="37"/>
      <c r="R296" s="60">
        <f>RevenueData[[#This Row],[Fin Période 
(jj/mm/aa) ]]-RevenueData[[#This Row],[Début Période
((jj/mm/aa) ]]+1</f>
        <v>2</v>
      </c>
      <c r="S296" s="60">
        <f t="shared" si="82"/>
        <v>0</v>
      </c>
      <c r="T296" s="60">
        <f t="shared" si="82"/>
        <v>0</v>
      </c>
      <c r="U296" s="60">
        <f t="shared" si="82"/>
        <v>0</v>
      </c>
      <c r="V296" s="60">
        <f t="shared" si="82"/>
        <v>0</v>
      </c>
      <c r="W296" s="60">
        <f t="shared" si="82"/>
        <v>0</v>
      </c>
      <c r="X296" s="60">
        <f t="shared" si="82"/>
        <v>0</v>
      </c>
      <c r="Y296" s="60">
        <f t="shared" si="82"/>
        <v>0</v>
      </c>
      <c r="Z296" s="60">
        <f t="shared" si="82"/>
        <v>0</v>
      </c>
      <c r="AA296" s="60">
        <f t="shared" si="82"/>
        <v>0</v>
      </c>
      <c r="AB296" s="60">
        <f t="shared" si="82"/>
        <v>0</v>
      </c>
      <c r="AC296" s="60">
        <f t="shared" si="82"/>
        <v>0</v>
      </c>
      <c r="AD296" s="60">
        <f t="shared" si="82"/>
        <v>0</v>
      </c>
      <c r="AG296" s="60">
        <f t="shared" si="83"/>
        <v>0</v>
      </c>
      <c r="AH296" s="60">
        <f t="shared" si="83"/>
        <v>2</v>
      </c>
      <c r="AI296" s="60">
        <f t="shared" si="83"/>
        <v>0</v>
      </c>
      <c r="AJ296" s="60">
        <f t="shared" si="83"/>
        <v>0</v>
      </c>
      <c r="AK296" s="60">
        <f t="shared" si="83"/>
        <v>0</v>
      </c>
      <c r="AL296" s="60">
        <f t="shared" si="83"/>
        <v>0</v>
      </c>
      <c r="AM296" s="60">
        <f t="shared" si="83"/>
        <v>0</v>
      </c>
      <c r="AN296" s="60">
        <f t="shared" si="83"/>
        <v>0</v>
      </c>
      <c r="AO296" s="60">
        <f t="shared" si="83"/>
        <v>0</v>
      </c>
      <c r="AP296" s="60">
        <f t="shared" si="83"/>
        <v>0</v>
      </c>
      <c r="AQ296" s="60">
        <f t="shared" si="83"/>
        <v>0</v>
      </c>
      <c r="AR296" s="60">
        <f t="shared" si="83"/>
        <v>0</v>
      </c>
      <c r="AU296" s="60">
        <f t="shared" si="84"/>
        <v>0</v>
      </c>
      <c r="AV296" s="60">
        <f t="shared" si="84"/>
        <v>0</v>
      </c>
      <c r="AW296" s="60">
        <f t="shared" si="84"/>
        <v>0</v>
      </c>
      <c r="AX296" s="60">
        <f t="shared" si="84"/>
        <v>0</v>
      </c>
      <c r="AY296" s="60">
        <f t="shared" si="84"/>
        <v>0</v>
      </c>
      <c r="AZ296" s="60">
        <f t="shared" si="84"/>
        <v>0</v>
      </c>
      <c r="BA296" s="60">
        <f t="shared" si="84"/>
        <v>0</v>
      </c>
      <c r="BB296" s="60">
        <f t="shared" si="84"/>
        <v>0</v>
      </c>
      <c r="BC296" s="60">
        <f t="shared" si="84"/>
        <v>0</v>
      </c>
      <c r="BD296" s="60">
        <f t="shared" si="84"/>
        <v>0</v>
      </c>
      <c r="BE296" s="60">
        <f t="shared" si="84"/>
        <v>0</v>
      </c>
      <c r="BF296" s="60">
        <f t="shared" si="84"/>
        <v>0</v>
      </c>
    </row>
    <row r="297" spans="2:58" s="60" customFormat="1" x14ac:dyDescent="0.25">
      <c r="B297" s="18">
        <f t="shared" si="78"/>
        <v>293</v>
      </c>
      <c r="C297" s="71" t="str">
        <f t="shared" si="77"/>
        <v>250201_Rev_MC_293</v>
      </c>
      <c r="D297" s="68">
        <v>45689</v>
      </c>
      <c r="E297" s="69">
        <v>45690</v>
      </c>
      <c r="F297" s="69" t="s">
        <v>121</v>
      </c>
      <c r="G297" s="69" t="str">
        <f>IF(ISBLANK(F297),"",VLOOKUP(F297,'Listes des Lots'!$B$4:$G$55,6,FALSE))</f>
        <v>Meublé</v>
      </c>
      <c r="H297" s="127" t="s">
        <v>333</v>
      </c>
      <c r="I297" s="127">
        <v>20000</v>
      </c>
      <c r="J297" s="69">
        <v>45689</v>
      </c>
      <c r="K297" s="69">
        <v>45690</v>
      </c>
      <c r="L297" s="71" t="s">
        <v>90</v>
      </c>
      <c r="M297" s="18" t="str">
        <f>IF(RevenueData[[#This Row],[Commentaires /Notes  ]]="","",RevenueData[[#This Row],[Commentaires /Notes  ]])</f>
        <v/>
      </c>
      <c r="N297" s="37"/>
      <c r="R297" s="60">
        <f>RevenueData[[#This Row],[Fin Période 
(jj/mm/aa) ]]-RevenueData[[#This Row],[Début Période
((jj/mm/aa) ]]+1</f>
        <v>2</v>
      </c>
      <c r="S297" s="60">
        <f t="shared" si="82"/>
        <v>0</v>
      </c>
      <c r="T297" s="60">
        <f t="shared" si="82"/>
        <v>0</v>
      </c>
      <c r="U297" s="60">
        <f t="shared" si="82"/>
        <v>0</v>
      </c>
      <c r="V297" s="60">
        <f t="shared" si="82"/>
        <v>0</v>
      </c>
      <c r="W297" s="60">
        <f t="shared" si="82"/>
        <v>0</v>
      </c>
      <c r="X297" s="60">
        <f t="shared" si="82"/>
        <v>0</v>
      </c>
      <c r="Y297" s="60">
        <f t="shared" si="82"/>
        <v>0</v>
      </c>
      <c r="Z297" s="60">
        <f t="shared" si="82"/>
        <v>0</v>
      </c>
      <c r="AA297" s="60">
        <f t="shared" si="82"/>
        <v>0</v>
      </c>
      <c r="AB297" s="60">
        <f t="shared" si="82"/>
        <v>0</v>
      </c>
      <c r="AC297" s="60">
        <f t="shared" si="82"/>
        <v>0</v>
      </c>
      <c r="AD297" s="60">
        <f t="shared" si="82"/>
        <v>0</v>
      </c>
      <c r="AG297" s="60">
        <f t="shared" si="83"/>
        <v>0</v>
      </c>
      <c r="AH297" s="60">
        <f t="shared" si="83"/>
        <v>2</v>
      </c>
      <c r="AI297" s="60">
        <f t="shared" si="83"/>
        <v>0</v>
      </c>
      <c r="AJ297" s="60">
        <f t="shared" si="83"/>
        <v>0</v>
      </c>
      <c r="AK297" s="60">
        <f t="shared" si="83"/>
        <v>0</v>
      </c>
      <c r="AL297" s="60">
        <f t="shared" si="83"/>
        <v>0</v>
      </c>
      <c r="AM297" s="60">
        <f t="shared" si="83"/>
        <v>0</v>
      </c>
      <c r="AN297" s="60">
        <f t="shared" si="83"/>
        <v>0</v>
      </c>
      <c r="AO297" s="60">
        <f t="shared" si="83"/>
        <v>0</v>
      </c>
      <c r="AP297" s="60">
        <f t="shared" si="83"/>
        <v>0</v>
      </c>
      <c r="AQ297" s="60">
        <f t="shared" si="83"/>
        <v>0</v>
      </c>
      <c r="AR297" s="60">
        <f t="shared" si="83"/>
        <v>0</v>
      </c>
      <c r="AU297" s="60">
        <f t="shared" si="84"/>
        <v>0</v>
      </c>
      <c r="AV297" s="60">
        <f t="shared" si="84"/>
        <v>0</v>
      </c>
      <c r="AW297" s="60">
        <f t="shared" si="84"/>
        <v>0</v>
      </c>
      <c r="AX297" s="60">
        <f t="shared" si="84"/>
        <v>0</v>
      </c>
      <c r="AY297" s="60">
        <f t="shared" si="84"/>
        <v>0</v>
      </c>
      <c r="AZ297" s="60">
        <f t="shared" si="84"/>
        <v>0</v>
      </c>
      <c r="BA297" s="60">
        <f t="shared" si="84"/>
        <v>0</v>
      </c>
      <c r="BB297" s="60">
        <f t="shared" si="84"/>
        <v>0</v>
      </c>
      <c r="BC297" s="60">
        <f t="shared" si="84"/>
        <v>0</v>
      </c>
      <c r="BD297" s="60">
        <f t="shared" si="84"/>
        <v>0</v>
      </c>
      <c r="BE297" s="60">
        <f t="shared" si="84"/>
        <v>0</v>
      </c>
      <c r="BF297" s="60">
        <f t="shared" si="84"/>
        <v>0</v>
      </c>
    </row>
    <row r="298" spans="2:58" s="60" customFormat="1" x14ac:dyDescent="0.25">
      <c r="B298" s="18">
        <f t="shared" si="78"/>
        <v>294</v>
      </c>
      <c r="C298" s="71" t="str">
        <f t="shared" si="77"/>
        <v>250201_Rev_MC_294</v>
      </c>
      <c r="D298" s="68">
        <v>45689</v>
      </c>
      <c r="E298" s="69">
        <v>45690</v>
      </c>
      <c r="F298" s="69" t="s">
        <v>120</v>
      </c>
      <c r="G298" s="69" t="str">
        <f>IF(ISBLANK(F298),"",VLOOKUP(F298,'Listes des Lots'!$B$4:$G$55,6,FALSE))</f>
        <v>Meublé</v>
      </c>
      <c r="H298" s="127" t="s">
        <v>333</v>
      </c>
      <c r="I298" s="127">
        <v>20000</v>
      </c>
      <c r="J298" s="69">
        <v>45689</v>
      </c>
      <c r="K298" s="69">
        <v>45690</v>
      </c>
      <c r="L298" s="71" t="s">
        <v>90</v>
      </c>
      <c r="M298" s="18" t="str">
        <f>IF(RevenueData[[#This Row],[Commentaires /Notes  ]]="","",RevenueData[[#This Row],[Commentaires /Notes  ]])</f>
        <v/>
      </c>
      <c r="N298" s="37"/>
      <c r="R298" s="60">
        <f>RevenueData[[#This Row],[Fin Période 
(jj/mm/aa) ]]-RevenueData[[#This Row],[Début Période
((jj/mm/aa) ]]+1</f>
        <v>2</v>
      </c>
      <c r="S298" s="60">
        <f t="shared" si="82"/>
        <v>0</v>
      </c>
      <c r="T298" s="60">
        <f t="shared" si="82"/>
        <v>0</v>
      </c>
      <c r="U298" s="60">
        <f t="shared" si="82"/>
        <v>0</v>
      </c>
      <c r="V298" s="60">
        <f t="shared" si="82"/>
        <v>0</v>
      </c>
      <c r="W298" s="60">
        <f t="shared" si="82"/>
        <v>0</v>
      </c>
      <c r="X298" s="60">
        <f t="shared" si="82"/>
        <v>0</v>
      </c>
      <c r="Y298" s="60">
        <f t="shared" si="82"/>
        <v>0</v>
      </c>
      <c r="Z298" s="60">
        <f t="shared" si="82"/>
        <v>0</v>
      </c>
      <c r="AA298" s="60">
        <f t="shared" si="82"/>
        <v>0</v>
      </c>
      <c r="AB298" s="60">
        <f t="shared" si="82"/>
        <v>0</v>
      </c>
      <c r="AC298" s="60">
        <f t="shared" si="82"/>
        <v>0</v>
      </c>
      <c r="AD298" s="60">
        <f t="shared" si="82"/>
        <v>0</v>
      </c>
      <c r="AG298" s="60">
        <f t="shared" si="83"/>
        <v>0</v>
      </c>
      <c r="AH298" s="60">
        <f t="shared" si="83"/>
        <v>2</v>
      </c>
      <c r="AI298" s="60">
        <f t="shared" si="83"/>
        <v>0</v>
      </c>
      <c r="AJ298" s="60">
        <f t="shared" si="83"/>
        <v>0</v>
      </c>
      <c r="AK298" s="60">
        <f t="shared" si="83"/>
        <v>0</v>
      </c>
      <c r="AL298" s="60">
        <f t="shared" si="83"/>
        <v>0</v>
      </c>
      <c r="AM298" s="60">
        <f t="shared" si="83"/>
        <v>0</v>
      </c>
      <c r="AN298" s="60">
        <f t="shared" si="83"/>
        <v>0</v>
      </c>
      <c r="AO298" s="60">
        <f t="shared" si="83"/>
        <v>0</v>
      </c>
      <c r="AP298" s="60">
        <f t="shared" si="83"/>
        <v>0</v>
      </c>
      <c r="AQ298" s="60">
        <f t="shared" si="83"/>
        <v>0</v>
      </c>
      <c r="AR298" s="60">
        <f t="shared" si="83"/>
        <v>0</v>
      </c>
      <c r="AU298" s="60">
        <f t="shared" si="84"/>
        <v>0</v>
      </c>
      <c r="AV298" s="60">
        <f t="shared" si="84"/>
        <v>0</v>
      </c>
      <c r="AW298" s="60">
        <f t="shared" si="84"/>
        <v>0</v>
      </c>
      <c r="AX298" s="60">
        <f t="shared" si="84"/>
        <v>0</v>
      </c>
      <c r="AY298" s="60">
        <f t="shared" si="84"/>
        <v>0</v>
      </c>
      <c r="AZ298" s="60">
        <f t="shared" si="84"/>
        <v>0</v>
      </c>
      <c r="BA298" s="60">
        <f t="shared" si="84"/>
        <v>0</v>
      </c>
      <c r="BB298" s="60">
        <f t="shared" si="84"/>
        <v>0</v>
      </c>
      <c r="BC298" s="60">
        <f t="shared" si="84"/>
        <v>0</v>
      </c>
      <c r="BD298" s="60">
        <f t="shared" si="84"/>
        <v>0</v>
      </c>
      <c r="BE298" s="60">
        <f t="shared" si="84"/>
        <v>0</v>
      </c>
      <c r="BF298" s="60">
        <f t="shared" si="84"/>
        <v>0</v>
      </c>
    </row>
    <row r="299" spans="2:58" s="60" customFormat="1" x14ac:dyDescent="0.25">
      <c r="B299" s="18">
        <f t="shared" si="78"/>
        <v>295</v>
      </c>
      <c r="C299" s="71" t="str">
        <f t="shared" si="77"/>
        <v>250203_Rev_MC_295</v>
      </c>
      <c r="D299" s="68">
        <v>45691</v>
      </c>
      <c r="E299" s="69">
        <v>45691</v>
      </c>
      <c r="F299" s="69" t="s">
        <v>122</v>
      </c>
      <c r="G299" s="69" t="str">
        <f>IF(ISBLANK(F299),"",VLOOKUP(F299,'Listes des Lots'!$B$4:$G$55,6,FALSE))</f>
        <v>Meublé</v>
      </c>
      <c r="H299" s="127" t="s">
        <v>333</v>
      </c>
      <c r="I299" s="127">
        <v>15000</v>
      </c>
      <c r="J299" s="69">
        <v>45691</v>
      </c>
      <c r="K299" s="69">
        <v>45691</v>
      </c>
      <c r="L299" s="71" t="s">
        <v>90</v>
      </c>
      <c r="M299" s="18" t="str">
        <f>IF(RevenueData[[#This Row],[Commentaires /Notes  ]]="","",RevenueData[[#This Row],[Commentaires /Notes  ]])</f>
        <v/>
      </c>
      <c r="N299" s="37"/>
      <c r="R299" s="60">
        <f>RevenueData[[#This Row],[Fin Période 
(jj/mm/aa) ]]-RevenueData[[#This Row],[Début Période
((jj/mm/aa) ]]+1</f>
        <v>1</v>
      </c>
      <c r="S299" s="60">
        <f t="shared" si="82"/>
        <v>0</v>
      </c>
      <c r="T299" s="60">
        <f t="shared" si="82"/>
        <v>0</v>
      </c>
      <c r="U299" s="60">
        <f t="shared" si="82"/>
        <v>0</v>
      </c>
      <c r="V299" s="60">
        <f t="shared" si="82"/>
        <v>0</v>
      </c>
      <c r="W299" s="60">
        <f t="shared" si="82"/>
        <v>0</v>
      </c>
      <c r="X299" s="60">
        <f t="shared" si="82"/>
        <v>0</v>
      </c>
      <c r="Y299" s="60">
        <f t="shared" si="82"/>
        <v>0</v>
      </c>
      <c r="Z299" s="60">
        <f t="shared" si="82"/>
        <v>0</v>
      </c>
      <c r="AA299" s="60">
        <f t="shared" si="82"/>
        <v>0</v>
      </c>
      <c r="AB299" s="60">
        <f t="shared" si="82"/>
        <v>0</v>
      </c>
      <c r="AC299" s="60">
        <f t="shared" si="82"/>
        <v>0</v>
      </c>
      <c r="AD299" s="60">
        <f t="shared" si="82"/>
        <v>0</v>
      </c>
      <c r="AG299" s="60">
        <f t="shared" si="83"/>
        <v>0</v>
      </c>
      <c r="AH299" s="60">
        <f t="shared" si="83"/>
        <v>1</v>
      </c>
      <c r="AI299" s="60">
        <f t="shared" si="83"/>
        <v>0</v>
      </c>
      <c r="AJ299" s="60">
        <f t="shared" si="83"/>
        <v>0</v>
      </c>
      <c r="AK299" s="60">
        <f t="shared" si="83"/>
        <v>0</v>
      </c>
      <c r="AL299" s="60">
        <f t="shared" si="83"/>
        <v>0</v>
      </c>
      <c r="AM299" s="60">
        <f t="shared" si="83"/>
        <v>0</v>
      </c>
      <c r="AN299" s="60">
        <f t="shared" si="83"/>
        <v>0</v>
      </c>
      <c r="AO299" s="60">
        <f t="shared" si="83"/>
        <v>0</v>
      </c>
      <c r="AP299" s="60">
        <f t="shared" si="83"/>
        <v>0</v>
      </c>
      <c r="AQ299" s="60">
        <f t="shared" si="83"/>
        <v>0</v>
      </c>
      <c r="AR299" s="60">
        <f t="shared" si="83"/>
        <v>0</v>
      </c>
      <c r="AU299" s="60">
        <f t="shared" si="84"/>
        <v>0</v>
      </c>
      <c r="AV299" s="60">
        <f t="shared" si="84"/>
        <v>0</v>
      </c>
      <c r="AW299" s="60">
        <f t="shared" si="84"/>
        <v>0</v>
      </c>
      <c r="AX299" s="60">
        <f t="shared" si="84"/>
        <v>0</v>
      </c>
      <c r="AY299" s="60">
        <f t="shared" si="84"/>
        <v>0</v>
      </c>
      <c r="AZ299" s="60">
        <f t="shared" si="84"/>
        <v>0</v>
      </c>
      <c r="BA299" s="60">
        <f t="shared" si="84"/>
        <v>0</v>
      </c>
      <c r="BB299" s="60">
        <f t="shared" si="84"/>
        <v>0</v>
      </c>
      <c r="BC299" s="60">
        <f t="shared" si="84"/>
        <v>0</v>
      </c>
      <c r="BD299" s="60">
        <f t="shared" si="84"/>
        <v>0</v>
      </c>
      <c r="BE299" s="60">
        <f t="shared" si="84"/>
        <v>0</v>
      </c>
      <c r="BF299" s="60">
        <f t="shared" si="84"/>
        <v>0</v>
      </c>
    </row>
    <row r="300" spans="2:58" s="60" customFormat="1" x14ac:dyDescent="0.25">
      <c r="B300" s="18">
        <f t="shared" si="78"/>
        <v>296</v>
      </c>
      <c r="C300" s="71" t="str">
        <f t="shared" si="77"/>
        <v>250206_Rev_MC_296</v>
      </c>
      <c r="D300" s="68">
        <v>45694</v>
      </c>
      <c r="E300" s="69">
        <v>45695</v>
      </c>
      <c r="F300" s="69" t="s">
        <v>116</v>
      </c>
      <c r="G300" s="69" t="str">
        <f>IF(ISBLANK(F300),"",VLOOKUP(F300,'Listes des Lots'!$B$4:$G$55,6,FALSE))</f>
        <v>Meublé</v>
      </c>
      <c r="H300" s="127" t="s">
        <v>333</v>
      </c>
      <c r="I300" s="127">
        <v>25000</v>
      </c>
      <c r="J300" s="69">
        <v>45694</v>
      </c>
      <c r="K300" s="69">
        <v>45695</v>
      </c>
      <c r="L300" s="71" t="s">
        <v>90</v>
      </c>
      <c r="M300" s="18" t="str">
        <f>IF(RevenueData[[#This Row],[Commentaires /Notes  ]]="","",RevenueData[[#This Row],[Commentaires /Notes  ]])</f>
        <v/>
      </c>
      <c r="N300" s="37"/>
      <c r="R300" s="60">
        <f>RevenueData[[#This Row],[Fin Période 
(jj/mm/aa) ]]-RevenueData[[#This Row],[Début Période
((jj/mm/aa) ]]+1</f>
        <v>2</v>
      </c>
      <c r="S300" s="60">
        <f t="shared" si="82"/>
        <v>0</v>
      </c>
      <c r="T300" s="60">
        <f t="shared" si="82"/>
        <v>0</v>
      </c>
      <c r="U300" s="60">
        <f t="shared" si="82"/>
        <v>0</v>
      </c>
      <c r="V300" s="60">
        <f t="shared" si="82"/>
        <v>0</v>
      </c>
      <c r="W300" s="60">
        <f t="shared" si="82"/>
        <v>0</v>
      </c>
      <c r="X300" s="60">
        <f t="shared" si="82"/>
        <v>0</v>
      </c>
      <c r="Y300" s="60">
        <f t="shared" si="82"/>
        <v>0</v>
      </c>
      <c r="Z300" s="60">
        <f t="shared" si="82"/>
        <v>0</v>
      </c>
      <c r="AA300" s="60">
        <f t="shared" si="82"/>
        <v>0</v>
      </c>
      <c r="AB300" s="60">
        <f t="shared" si="82"/>
        <v>0</v>
      </c>
      <c r="AC300" s="60">
        <f t="shared" si="82"/>
        <v>0</v>
      </c>
      <c r="AD300" s="60">
        <f t="shared" si="82"/>
        <v>0</v>
      </c>
      <c r="AG300" s="60">
        <f t="shared" si="83"/>
        <v>0</v>
      </c>
      <c r="AH300" s="60">
        <f t="shared" si="83"/>
        <v>2</v>
      </c>
      <c r="AI300" s="60">
        <f t="shared" si="83"/>
        <v>0</v>
      </c>
      <c r="AJ300" s="60">
        <f t="shared" si="83"/>
        <v>0</v>
      </c>
      <c r="AK300" s="60">
        <f t="shared" si="83"/>
        <v>0</v>
      </c>
      <c r="AL300" s="60">
        <f t="shared" si="83"/>
        <v>0</v>
      </c>
      <c r="AM300" s="60">
        <f t="shared" si="83"/>
        <v>0</v>
      </c>
      <c r="AN300" s="60">
        <f t="shared" si="83"/>
        <v>0</v>
      </c>
      <c r="AO300" s="60">
        <f t="shared" si="83"/>
        <v>0</v>
      </c>
      <c r="AP300" s="60">
        <f t="shared" si="83"/>
        <v>0</v>
      </c>
      <c r="AQ300" s="60">
        <f t="shared" si="83"/>
        <v>0</v>
      </c>
      <c r="AR300" s="60">
        <f t="shared" si="83"/>
        <v>0</v>
      </c>
      <c r="AU300" s="60">
        <f t="shared" si="84"/>
        <v>0</v>
      </c>
      <c r="AV300" s="60">
        <f t="shared" si="84"/>
        <v>0</v>
      </c>
      <c r="AW300" s="60">
        <f t="shared" si="84"/>
        <v>0</v>
      </c>
      <c r="AX300" s="60">
        <f t="shared" si="84"/>
        <v>0</v>
      </c>
      <c r="AY300" s="60">
        <f t="shared" si="84"/>
        <v>0</v>
      </c>
      <c r="AZ300" s="60">
        <f t="shared" si="84"/>
        <v>0</v>
      </c>
      <c r="BA300" s="60">
        <f t="shared" si="84"/>
        <v>0</v>
      </c>
      <c r="BB300" s="60">
        <f t="shared" si="84"/>
        <v>0</v>
      </c>
      <c r="BC300" s="60">
        <f t="shared" si="84"/>
        <v>0</v>
      </c>
      <c r="BD300" s="60">
        <f t="shared" si="84"/>
        <v>0</v>
      </c>
      <c r="BE300" s="60">
        <f t="shared" si="84"/>
        <v>0</v>
      </c>
      <c r="BF300" s="60">
        <f t="shared" si="84"/>
        <v>0</v>
      </c>
    </row>
    <row r="301" spans="2:58" s="60" customFormat="1" x14ac:dyDescent="0.25">
      <c r="B301" s="18">
        <f t="shared" si="78"/>
        <v>297</v>
      </c>
      <c r="C301" s="71" t="str">
        <f t="shared" si="77"/>
        <v>250207_Rev_MC_297</v>
      </c>
      <c r="D301" s="68">
        <v>45695</v>
      </c>
      <c r="E301" s="69">
        <v>45696</v>
      </c>
      <c r="F301" s="69" t="s">
        <v>126</v>
      </c>
      <c r="G301" s="69" t="str">
        <f>IF(ISBLANK(F301),"",VLOOKUP(F301,'Listes des Lots'!$B$4:$G$55,6,FALSE))</f>
        <v>Meublé</v>
      </c>
      <c r="H301" s="127" t="s">
        <v>333</v>
      </c>
      <c r="I301" s="127">
        <v>20000</v>
      </c>
      <c r="J301" s="69">
        <v>45695</v>
      </c>
      <c r="K301" s="69">
        <v>45696</v>
      </c>
      <c r="L301" s="71" t="s">
        <v>90</v>
      </c>
      <c r="M301" s="18" t="str">
        <f>IF(RevenueData[[#This Row],[Commentaires /Notes  ]]="","",RevenueData[[#This Row],[Commentaires /Notes  ]])</f>
        <v/>
      </c>
      <c r="N301" s="37"/>
      <c r="R301" s="60">
        <f>RevenueData[[#This Row],[Fin Période 
(jj/mm/aa) ]]-RevenueData[[#This Row],[Début Période
((jj/mm/aa) ]]+1</f>
        <v>2</v>
      </c>
      <c r="S301" s="60">
        <f t="shared" si="82"/>
        <v>0</v>
      </c>
      <c r="T301" s="60">
        <f t="shared" si="82"/>
        <v>0</v>
      </c>
      <c r="U301" s="60">
        <f t="shared" si="82"/>
        <v>0</v>
      </c>
      <c r="V301" s="60">
        <f t="shared" si="82"/>
        <v>0</v>
      </c>
      <c r="W301" s="60">
        <f t="shared" si="82"/>
        <v>0</v>
      </c>
      <c r="X301" s="60">
        <f t="shared" si="82"/>
        <v>0</v>
      </c>
      <c r="Y301" s="60">
        <f t="shared" si="82"/>
        <v>0</v>
      </c>
      <c r="Z301" s="60">
        <f t="shared" si="82"/>
        <v>0</v>
      </c>
      <c r="AA301" s="60">
        <f t="shared" si="82"/>
        <v>0</v>
      </c>
      <c r="AB301" s="60">
        <f t="shared" si="82"/>
        <v>0</v>
      </c>
      <c r="AC301" s="60">
        <f t="shared" si="82"/>
        <v>0</v>
      </c>
      <c r="AD301" s="60">
        <f t="shared" si="82"/>
        <v>0</v>
      </c>
      <c r="AG301" s="60">
        <f t="shared" si="83"/>
        <v>0</v>
      </c>
      <c r="AH301" s="60">
        <f t="shared" si="83"/>
        <v>2</v>
      </c>
      <c r="AI301" s="60">
        <f t="shared" si="83"/>
        <v>0</v>
      </c>
      <c r="AJ301" s="60">
        <f t="shared" si="83"/>
        <v>0</v>
      </c>
      <c r="AK301" s="60">
        <f t="shared" si="83"/>
        <v>0</v>
      </c>
      <c r="AL301" s="60">
        <f t="shared" si="83"/>
        <v>0</v>
      </c>
      <c r="AM301" s="60">
        <f t="shared" si="83"/>
        <v>0</v>
      </c>
      <c r="AN301" s="60">
        <f t="shared" si="83"/>
        <v>0</v>
      </c>
      <c r="AO301" s="60">
        <f t="shared" si="83"/>
        <v>0</v>
      </c>
      <c r="AP301" s="60">
        <f t="shared" si="83"/>
        <v>0</v>
      </c>
      <c r="AQ301" s="60">
        <f t="shared" si="83"/>
        <v>0</v>
      </c>
      <c r="AR301" s="60">
        <f t="shared" si="83"/>
        <v>0</v>
      </c>
      <c r="AU301" s="60">
        <f t="shared" si="84"/>
        <v>0</v>
      </c>
      <c r="AV301" s="60">
        <f t="shared" si="84"/>
        <v>0</v>
      </c>
      <c r="AW301" s="60">
        <f t="shared" si="84"/>
        <v>0</v>
      </c>
      <c r="AX301" s="60">
        <f t="shared" si="84"/>
        <v>0</v>
      </c>
      <c r="AY301" s="60">
        <f t="shared" si="84"/>
        <v>0</v>
      </c>
      <c r="AZ301" s="60">
        <f t="shared" si="84"/>
        <v>0</v>
      </c>
      <c r="BA301" s="60">
        <f t="shared" si="84"/>
        <v>0</v>
      </c>
      <c r="BB301" s="60">
        <f t="shared" si="84"/>
        <v>0</v>
      </c>
      <c r="BC301" s="60">
        <f t="shared" si="84"/>
        <v>0</v>
      </c>
      <c r="BD301" s="60">
        <f t="shared" si="84"/>
        <v>0</v>
      </c>
      <c r="BE301" s="60">
        <f t="shared" si="84"/>
        <v>0</v>
      </c>
      <c r="BF301" s="60">
        <f t="shared" si="84"/>
        <v>0</v>
      </c>
    </row>
    <row r="302" spans="2:58" s="60" customFormat="1" x14ac:dyDescent="0.25">
      <c r="B302" s="18">
        <f t="shared" si="78"/>
        <v>298</v>
      </c>
      <c r="C302" s="71" t="str">
        <f t="shared" si="77"/>
        <v>250208_Rev_MC_298</v>
      </c>
      <c r="D302" s="68">
        <v>45696</v>
      </c>
      <c r="E302" s="69">
        <v>45697</v>
      </c>
      <c r="F302" s="69" t="s">
        <v>125</v>
      </c>
      <c r="G302" s="69" t="str">
        <f>IF(ISBLANK(F302),"",VLOOKUP(F302,'Listes des Lots'!$B$4:$G$55,6,FALSE))</f>
        <v>Meublé</v>
      </c>
      <c r="H302" s="127" t="s">
        <v>333</v>
      </c>
      <c r="I302" s="127">
        <v>20000</v>
      </c>
      <c r="J302" s="69">
        <v>45696</v>
      </c>
      <c r="K302" s="69">
        <v>45697</v>
      </c>
      <c r="L302" s="71" t="s">
        <v>90</v>
      </c>
      <c r="M302" s="18" t="str">
        <f>IF(RevenueData[[#This Row],[Commentaires /Notes  ]]="","",RevenueData[[#This Row],[Commentaires /Notes  ]])</f>
        <v/>
      </c>
      <c r="N302" s="37"/>
      <c r="R302" s="60">
        <f>RevenueData[[#This Row],[Fin Période 
(jj/mm/aa) ]]-RevenueData[[#This Row],[Début Période
((jj/mm/aa) ]]+1</f>
        <v>2</v>
      </c>
      <c r="S302" s="60">
        <f t="shared" si="82"/>
        <v>0</v>
      </c>
      <c r="T302" s="60">
        <f t="shared" si="82"/>
        <v>0</v>
      </c>
      <c r="U302" s="60">
        <f t="shared" si="82"/>
        <v>0</v>
      </c>
      <c r="V302" s="60">
        <f t="shared" si="82"/>
        <v>0</v>
      </c>
      <c r="W302" s="60">
        <f t="shared" si="82"/>
        <v>0</v>
      </c>
      <c r="X302" s="60">
        <f t="shared" si="82"/>
        <v>0</v>
      </c>
      <c r="Y302" s="60">
        <f t="shared" si="82"/>
        <v>0</v>
      </c>
      <c r="Z302" s="60">
        <f t="shared" si="82"/>
        <v>0</v>
      </c>
      <c r="AA302" s="60">
        <f t="shared" si="82"/>
        <v>0</v>
      </c>
      <c r="AB302" s="60">
        <f t="shared" si="82"/>
        <v>0</v>
      </c>
      <c r="AC302" s="60">
        <f t="shared" si="82"/>
        <v>0</v>
      </c>
      <c r="AD302" s="60">
        <f t="shared" si="82"/>
        <v>0</v>
      </c>
      <c r="AG302" s="60">
        <f t="shared" si="83"/>
        <v>0</v>
      </c>
      <c r="AH302" s="60">
        <f t="shared" si="83"/>
        <v>2</v>
      </c>
      <c r="AI302" s="60">
        <f t="shared" si="83"/>
        <v>0</v>
      </c>
      <c r="AJ302" s="60">
        <f t="shared" si="83"/>
        <v>0</v>
      </c>
      <c r="AK302" s="60">
        <f t="shared" si="83"/>
        <v>0</v>
      </c>
      <c r="AL302" s="60">
        <f t="shared" si="83"/>
        <v>0</v>
      </c>
      <c r="AM302" s="60">
        <f t="shared" si="83"/>
        <v>0</v>
      </c>
      <c r="AN302" s="60">
        <f t="shared" si="83"/>
        <v>0</v>
      </c>
      <c r="AO302" s="60">
        <f t="shared" si="83"/>
        <v>0</v>
      </c>
      <c r="AP302" s="60">
        <f t="shared" si="83"/>
        <v>0</v>
      </c>
      <c r="AQ302" s="60">
        <f t="shared" si="83"/>
        <v>0</v>
      </c>
      <c r="AR302" s="60">
        <f t="shared" si="83"/>
        <v>0</v>
      </c>
      <c r="AU302" s="60">
        <f t="shared" si="84"/>
        <v>0</v>
      </c>
      <c r="AV302" s="60">
        <f t="shared" si="84"/>
        <v>0</v>
      </c>
      <c r="AW302" s="60">
        <f t="shared" si="84"/>
        <v>0</v>
      </c>
      <c r="AX302" s="60">
        <f t="shared" si="84"/>
        <v>0</v>
      </c>
      <c r="AY302" s="60">
        <f t="shared" si="84"/>
        <v>0</v>
      </c>
      <c r="AZ302" s="60">
        <f t="shared" si="84"/>
        <v>0</v>
      </c>
      <c r="BA302" s="60">
        <f t="shared" si="84"/>
        <v>0</v>
      </c>
      <c r="BB302" s="60">
        <f t="shared" si="84"/>
        <v>0</v>
      </c>
      <c r="BC302" s="60">
        <f t="shared" si="84"/>
        <v>0</v>
      </c>
      <c r="BD302" s="60">
        <f t="shared" si="84"/>
        <v>0</v>
      </c>
      <c r="BE302" s="60">
        <f t="shared" si="84"/>
        <v>0</v>
      </c>
      <c r="BF302" s="60">
        <f t="shared" si="84"/>
        <v>0</v>
      </c>
    </row>
    <row r="303" spans="2:58" s="60" customFormat="1" x14ac:dyDescent="0.25">
      <c r="B303" s="18">
        <f t="shared" si="78"/>
        <v>299</v>
      </c>
      <c r="C303" s="71" t="str">
        <f t="shared" si="77"/>
        <v>250208_Rev_MC_299</v>
      </c>
      <c r="D303" s="68">
        <v>45696</v>
      </c>
      <c r="E303" s="69">
        <v>45698</v>
      </c>
      <c r="F303" s="69" t="s">
        <v>123</v>
      </c>
      <c r="G303" s="69" t="str">
        <f>IF(ISBLANK(F303),"",VLOOKUP(F303,'Listes des Lots'!$B$4:$G$55,6,FALSE))</f>
        <v>Meublé</v>
      </c>
      <c r="H303" s="127" t="s">
        <v>333</v>
      </c>
      <c r="I303" s="127">
        <v>40000</v>
      </c>
      <c r="J303" s="69">
        <v>45696</v>
      </c>
      <c r="K303" s="69">
        <v>45698</v>
      </c>
      <c r="L303" s="71" t="s">
        <v>90</v>
      </c>
      <c r="M303" s="18" t="str">
        <f>IF(RevenueData[[#This Row],[Commentaires /Notes  ]]="","",RevenueData[[#This Row],[Commentaires /Notes  ]])</f>
        <v/>
      </c>
      <c r="N303" s="37"/>
      <c r="R303" s="60">
        <f>RevenueData[[#This Row],[Fin Période 
(jj/mm/aa) ]]-RevenueData[[#This Row],[Début Période
((jj/mm/aa) ]]+1</f>
        <v>3</v>
      </c>
      <c r="S303" s="60">
        <f t="shared" si="82"/>
        <v>0</v>
      </c>
      <c r="T303" s="60">
        <f t="shared" si="82"/>
        <v>0</v>
      </c>
      <c r="U303" s="60">
        <f t="shared" si="82"/>
        <v>0</v>
      </c>
      <c r="V303" s="60">
        <f t="shared" si="82"/>
        <v>0</v>
      </c>
      <c r="W303" s="60">
        <f t="shared" si="82"/>
        <v>0</v>
      </c>
      <c r="X303" s="60">
        <f t="shared" si="82"/>
        <v>0</v>
      </c>
      <c r="Y303" s="60">
        <f t="shared" si="82"/>
        <v>0</v>
      </c>
      <c r="Z303" s="60">
        <f t="shared" si="82"/>
        <v>0</v>
      </c>
      <c r="AA303" s="60">
        <f t="shared" si="82"/>
        <v>0</v>
      </c>
      <c r="AB303" s="60">
        <f t="shared" si="82"/>
        <v>0</v>
      </c>
      <c r="AC303" s="60">
        <f t="shared" si="82"/>
        <v>0</v>
      </c>
      <c r="AD303" s="60">
        <f t="shared" si="82"/>
        <v>0</v>
      </c>
      <c r="AG303" s="60">
        <f t="shared" si="83"/>
        <v>0</v>
      </c>
      <c r="AH303" s="60">
        <f t="shared" si="83"/>
        <v>3</v>
      </c>
      <c r="AI303" s="60">
        <f t="shared" si="83"/>
        <v>0</v>
      </c>
      <c r="AJ303" s="60">
        <f t="shared" si="83"/>
        <v>0</v>
      </c>
      <c r="AK303" s="60">
        <f t="shared" si="83"/>
        <v>0</v>
      </c>
      <c r="AL303" s="60">
        <f t="shared" si="83"/>
        <v>0</v>
      </c>
      <c r="AM303" s="60">
        <f t="shared" si="83"/>
        <v>0</v>
      </c>
      <c r="AN303" s="60">
        <f t="shared" si="83"/>
        <v>0</v>
      </c>
      <c r="AO303" s="60">
        <f t="shared" si="83"/>
        <v>0</v>
      </c>
      <c r="AP303" s="60">
        <f t="shared" si="83"/>
        <v>0</v>
      </c>
      <c r="AQ303" s="60">
        <f t="shared" si="83"/>
        <v>0</v>
      </c>
      <c r="AR303" s="60">
        <f t="shared" si="83"/>
        <v>0</v>
      </c>
      <c r="AU303" s="60">
        <f t="shared" si="84"/>
        <v>0</v>
      </c>
      <c r="AV303" s="60">
        <f t="shared" si="84"/>
        <v>0</v>
      </c>
      <c r="AW303" s="60">
        <f t="shared" si="84"/>
        <v>0</v>
      </c>
      <c r="AX303" s="60">
        <f t="shared" si="84"/>
        <v>0</v>
      </c>
      <c r="AY303" s="60">
        <f t="shared" si="84"/>
        <v>0</v>
      </c>
      <c r="AZ303" s="60">
        <f t="shared" si="84"/>
        <v>0</v>
      </c>
      <c r="BA303" s="60">
        <f t="shared" si="84"/>
        <v>0</v>
      </c>
      <c r="BB303" s="60">
        <f t="shared" si="84"/>
        <v>0</v>
      </c>
      <c r="BC303" s="60">
        <f t="shared" si="84"/>
        <v>0</v>
      </c>
      <c r="BD303" s="60">
        <f t="shared" si="84"/>
        <v>0</v>
      </c>
      <c r="BE303" s="60">
        <f t="shared" si="84"/>
        <v>0</v>
      </c>
      <c r="BF303" s="60">
        <f t="shared" si="84"/>
        <v>0</v>
      </c>
    </row>
    <row r="304" spans="2:58" s="60" customFormat="1" x14ac:dyDescent="0.25">
      <c r="B304" s="18">
        <f t="shared" si="78"/>
        <v>300</v>
      </c>
      <c r="C304" s="71" t="str">
        <f t="shared" si="77"/>
        <v>250208_Rev_MC_300</v>
      </c>
      <c r="D304" s="68">
        <v>45696</v>
      </c>
      <c r="E304" s="69">
        <v>45697</v>
      </c>
      <c r="F304" s="69" t="s">
        <v>116</v>
      </c>
      <c r="G304" s="69" t="str">
        <f>IF(ISBLANK(F304),"",VLOOKUP(F304,'Listes des Lots'!$B$4:$G$55,6,FALSE))</f>
        <v>Meublé</v>
      </c>
      <c r="H304" s="127" t="s">
        <v>333</v>
      </c>
      <c r="I304" s="127">
        <v>30000</v>
      </c>
      <c r="J304" s="69">
        <v>45696</v>
      </c>
      <c r="K304" s="69">
        <v>45697</v>
      </c>
      <c r="L304" s="71" t="s">
        <v>90</v>
      </c>
      <c r="M304" s="18" t="str">
        <f>IF(RevenueData[[#This Row],[Commentaires /Notes  ]]="","",RevenueData[[#This Row],[Commentaires /Notes  ]])</f>
        <v/>
      </c>
      <c r="N304" s="37"/>
      <c r="R304" s="60">
        <f>RevenueData[[#This Row],[Fin Période 
(jj/mm/aa) ]]-RevenueData[[#This Row],[Début Période
((jj/mm/aa) ]]+1</f>
        <v>2</v>
      </c>
      <c r="S304" s="60">
        <f t="shared" si="82"/>
        <v>0</v>
      </c>
      <c r="T304" s="60">
        <f t="shared" si="82"/>
        <v>0</v>
      </c>
      <c r="U304" s="60">
        <f t="shared" si="82"/>
        <v>0</v>
      </c>
      <c r="V304" s="60">
        <f t="shared" si="82"/>
        <v>0</v>
      </c>
      <c r="W304" s="60">
        <f t="shared" si="82"/>
        <v>0</v>
      </c>
      <c r="X304" s="60">
        <f t="shared" si="82"/>
        <v>0</v>
      </c>
      <c r="Y304" s="60">
        <f t="shared" si="82"/>
        <v>0</v>
      </c>
      <c r="Z304" s="60">
        <f t="shared" si="82"/>
        <v>0</v>
      </c>
      <c r="AA304" s="60">
        <f t="shared" si="82"/>
        <v>0</v>
      </c>
      <c r="AB304" s="60">
        <f t="shared" si="82"/>
        <v>0</v>
      </c>
      <c r="AC304" s="60">
        <f t="shared" si="82"/>
        <v>0</v>
      </c>
      <c r="AD304" s="60">
        <f t="shared" si="82"/>
        <v>0</v>
      </c>
      <c r="AG304" s="60">
        <f t="shared" si="83"/>
        <v>0</v>
      </c>
      <c r="AH304" s="60">
        <f t="shared" si="83"/>
        <v>2</v>
      </c>
      <c r="AI304" s="60">
        <f t="shared" si="83"/>
        <v>0</v>
      </c>
      <c r="AJ304" s="60">
        <f t="shared" si="83"/>
        <v>0</v>
      </c>
      <c r="AK304" s="60">
        <f t="shared" si="83"/>
        <v>0</v>
      </c>
      <c r="AL304" s="60">
        <f t="shared" si="83"/>
        <v>0</v>
      </c>
      <c r="AM304" s="60">
        <f t="shared" si="83"/>
        <v>0</v>
      </c>
      <c r="AN304" s="60">
        <f t="shared" si="83"/>
        <v>0</v>
      </c>
      <c r="AO304" s="60">
        <f t="shared" si="83"/>
        <v>0</v>
      </c>
      <c r="AP304" s="60">
        <f t="shared" si="83"/>
        <v>0</v>
      </c>
      <c r="AQ304" s="60">
        <f t="shared" si="83"/>
        <v>0</v>
      </c>
      <c r="AR304" s="60">
        <f t="shared" si="83"/>
        <v>0</v>
      </c>
      <c r="AU304" s="60">
        <f t="shared" si="84"/>
        <v>0</v>
      </c>
      <c r="AV304" s="60">
        <f t="shared" si="84"/>
        <v>0</v>
      </c>
      <c r="AW304" s="60">
        <f t="shared" si="84"/>
        <v>0</v>
      </c>
      <c r="AX304" s="60">
        <f t="shared" si="84"/>
        <v>0</v>
      </c>
      <c r="AY304" s="60">
        <f t="shared" si="84"/>
        <v>0</v>
      </c>
      <c r="AZ304" s="60">
        <f t="shared" si="84"/>
        <v>0</v>
      </c>
      <c r="BA304" s="60">
        <f t="shared" si="84"/>
        <v>0</v>
      </c>
      <c r="BB304" s="60">
        <f t="shared" si="84"/>
        <v>0</v>
      </c>
      <c r="BC304" s="60">
        <f t="shared" si="84"/>
        <v>0</v>
      </c>
      <c r="BD304" s="60">
        <f t="shared" si="84"/>
        <v>0</v>
      </c>
      <c r="BE304" s="60">
        <f t="shared" si="84"/>
        <v>0</v>
      </c>
      <c r="BF304" s="60">
        <f t="shared" si="84"/>
        <v>0</v>
      </c>
    </row>
    <row r="305" spans="2:58" s="60" customFormat="1" x14ac:dyDescent="0.25">
      <c r="B305" s="18">
        <f t="shared" si="78"/>
        <v>301</v>
      </c>
      <c r="C305" s="71" t="str">
        <f t="shared" si="77"/>
        <v>250209_Rev_MC_301</v>
      </c>
      <c r="D305" s="68">
        <v>45697</v>
      </c>
      <c r="E305" s="69">
        <v>45698</v>
      </c>
      <c r="F305" s="69" t="s">
        <v>126</v>
      </c>
      <c r="G305" s="69" t="str">
        <f>IF(ISBLANK(F305),"",VLOOKUP(F305,'Listes des Lots'!$B$4:$G$55,6,FALSE))</f>
        <v>Meublé</v>
      </c>
      <c r="H305" s="127" t="s">
        <v>333</v>
      </c>
      <c r="I305" s="127">
        <v>20000</v>
      </c>
      <c r="J305" s="69">
        <v>45697</v>
      </c>
      <c r="K305" s="69">
        <v>45698</v>
      </c>
      <c r="L305" s="71" t="s">
        <v>90</v>
      </c>
      <c r="M305" s="18" t="str">
        <f>IF(RevenueData[[#This Row],[Commentaires /Notes  ]]="","",RevenueData[[#This Row],[Commentaires /Notes  ]])</f>
        <v/>
      </c>
      <c r="N305" s="37"/>
      <c r="R305" s="60">
        <f>RevenueData[[#This Row],[Fin Période 
(jj/mm/aa) ]]-RevenueData[[#This Row],[Début Période
((jj/mm/aa) ]]+1</f>
        <v>2</v>
      </c>
      <c r="S305" s="60">
        <f t="shared" si="82"/>
        <v>0</v>
      </c>
      <c r="T305" s="60">
        <f t="shared" si="82"/>
        <v>0</v>
      </c>
      <c r="U305" s="60">
        <f t="shared" si="82"/>
        <v>0</v>
      </c>
      <c r="V305" s="60">
        <f t="shared" si="82"/>
        <v>0</v>
      </c>
      <c r="W305" s="60">
        <f t="shared" si="82"/>
        <v>0</v>
      </c>
      <c r="X305" s="60">
        <f t="shared" si="82"/>
        <v>0</v>
      </c>
      <c r="Y305" s="60">
        <f t="shared" si="82"/>
        <v>0</v>
      </c>
      <c r="Z305" s="60">
        <f t="shared" si="82"/>
        <v>0</v>
      </c>
      <c r="AA305" s="60">
        <f t="shared" si="82"/>
        <v>0</v>
      </c>
      <c r="AB305" s="60">
        <f t="shared" si="82"/>
        <v>0</v>
      </c>
      <c r="AC305" s="60">
        <f t="shared" si="82"/>
        <v>0</v>
      </c>
      <c r="AD305" s="60">
        <f t="shared" si="82"/>
        <v>0</v>
      </c>
      <c r="AG305" s="60">
        <f t="shared" si="83"/>
        <v>0</v>
      </c>
      <c r="AH305" s="60">
        <f t="shared" si="83"/>
        <v>2</v>
      </c>
      <c r="AI305" s="60">
        <f t="shared" si="83"/>
        <v>0</v>
      </c>
      <c r="AJ305" s="60">
        <f t="shared" si="83"/>
        <v>0</v>
      </c>
      <c r="AK305" s="60">
        <f t="shared" si="83"/>
        <v>0</v>
      </c>
      <c r="AL305" s="60">
        <f t="shared" si="83"/>
        <v>0</v>
      </c>
      <c r="AM305" s="60">
        <f t="shared" si="83"/>
        <v>0</v>
      </c>
      <c r="AN305" s="60">
        <f t="shared" si="83"/>
        <v>0</v>
      </c>
      <c r="AO305" s="60">
        <f t="shared" si="83"/>
        <v>0</v>
      </c>
      <c r="AP305" s="60">
        <f t="shared" si="83"/>
        <v>0</v>
      </c>
      <c r="AQ305" s="60">
        <f t="shared" si="83"/>
        <v>0</v>
      </c>
      <c r="AR305" s="60">
        <f t="shared" si="83"/>
        <v>0</v>
      </c>
      <c r="AU305" s="60">
        <f t="shared" si="84"/>
        <v>0</v>
      </c>
      <c r="AV305" s="60">
        <f t="shared" si="84"/>
        <v>0</v>
      </c>
      <c r="AW305" s="60">
        <f t="shared" si="84"/>
        <v>0</v>
      </c>
      <c r="AX305" s="60">
        <f t="shared" si="84"/>
        <v>0</v>
      </c>
      <c r="AY305" s="60">
        <f t="shared" si="84"/>
        <v>0</v>
      </c>
      <c r="AZ305" s="60">
        <f t="shared" si="84"/>
        <v>0</v>
      </c>
      <c r="BA305" s="60">
        <f t="shared" si="84"/>
        <v>0</v>
      </c>
      <c r="BB305" s="60">
        <f t="shared" si="84"/>
        <v>0</v>
      </c>
      <c r="BC305" s="60">
        <f t="shared" si="84"/>
        <v>0</v>
      </c>
      <c r="BD305" s="60">
        <f t="shared" si="84"/>
        <v>0</v>
      </c>
      <c r="BE305" s="60">
        <f t="shared" si="84"/>
        <v>0</v>
      </c>
      <c r="BF305" s="60">
        <f t="shared" si="84"/>
        <v>0</v>
      </c>
    </row>
    <row r="306" spans="2:58" s="60" customFormat="1" x14ac:dyDescent="0.25">
      <c r="B306" s="18">
        <f t="shared" si="78"/>
        <v>302</v>
      </c>
      <c r="C306" s="71" t="str">
        <f t="shared" si="77"/>
        <v>250209_Rev_MC_302</v>
      </c>
      <c r="D306" s="68">
        <v>45697</v>
      </c>
      <c r="E306" s="69">
        <v>45698</v>
      </c>
      <c r="F306" s="69" t="s">
        <v>116</v>
      </c>
      <c r="G306" s="69" t="str">
        <f>IF(ISBLANK(F306),"",VLOOKUP(F306,'Listes des Lots'!$B$4:$G$55,6,FALSE))</f>
        <v>Meublé</v>
      </c>
      <c r="H306" s="127" t="s">
        <v>333</v>
      </c>
      <c r="I306" s="127">
        <v>30000</v>
      </c>
      <c r="J306" s="69">
        <v>45697</v>
      </c>
      <c r="K306" s="69">
        <v>45698</v>
      </c>
      <c r="L306" s="71" t="s">
        <v>90</v>
      </c>
      <c r="M306" s="18" t="str">
        <f>IF(RevenueData[[#This Row],[Commentaires /Notes  ]]="","",RevenueData[[#This Row],[Commentaires /Notes  ]])</f>
        <v/>
      </c>
      <c r="N306" s="37"/>
      <c r="R306" s="60">
        <f>RevenueData[[#This Row],[Fin Période 
(jj/mm/aa) ]]-RevenueData[[#This Row],[Début Période
((jj/mm/aa) ]]+1</f>
        <v>2</v>
      </c>
      <c r="S306" s="60">
        <f t="shared" si="82"/>
        <v>0</v>
      </c>
      <c r="T306" s="60">
        <f t="shared" si="82"/>
        <v>0</v>
      </c>
      <c r="U306" s="60">
        <f t="shared" si="82"/>
        <v>0</v>
      </c>
      <c r="V306" s="60">
        <f t="shared" si="82"/>
        <v>0</v>
      </c>
      <c r="W306" s="60">
        <f t="shared" si="82"/>
        <v>0</v>
      </c>
      <c r="X306" s="60">
        <f t="shared" si="82"/>
        <v>0</v>
      </c>
      <c r="Y306" s="60">
        <f t="shared" si="82"/>
        <v>0</v>
      </c>
      <c r="Z306" s="60">
        <f t="shared" si="82"/>
        <v>0</v>
      </c>
      <c r="AA306" s="60">
        <f t="shared" si="82"/>
        <v>0</v>
      </c>
      <c r="AB306" s="60">
        <f t="shared" si="82"/>
        <v>0</v>
      </c>
      <c r="AC306" s="60">
        <f t="shared" si="82"/>
        <v>0</v>
      </c>
      <c r="AD306" s="60">
        <f t="shared" si="82"/>
        <v>0</v>
      </c>
      <c r="AG306" s="60">
        <f t="shared" si="83"/>
        <v>0</v>
      </c>
      <c r="AH306" s="60">
        <f t="shared" si="83"/>
        <v>2</v>
      </c>
      <c r="AI306" s="60">
        <f t="shared" si="83"/>
        <v>0</v>
      </c>
      <c r="AJ306" s="60">
        <f t="shared" si="83"/>
        <v>0</v>
      </c>
      <c r="AK306" s="60">
        <f t="shared" si="83"/>
        <v>0</v>
      </c>
      <c r="AL306" s="60">
        <f t="shared" si="83"/>
        <v>0</v>
      </c>
      <c r="AM306" s="60">
        <f t="shared" si="83"/>
        <v>0</v>
      </c>
      <c r="AN306" s="60">
        <f t="shared" si="83"/>
        <v>0</v>
      </c>
      <c r="AO306" s="60">
        <f t="shared" si="83"/>
        <v>0</v>
      </c>
      <c r="AP306" s="60">
        <f t="shared" si="83"/>
        <v>0</v>
      </c>
      <c r="AQ306" s="60">
        <f t="shared" si="83"/>
        <v>0</v>
      </c>
      <c r="AR306" s="60">
        <f t="shared" si="83"/>
        <v>0</v>
      </c>
      <c r="AU306" s="60">
        <f t="shared" si="84"/>
        <v>0</v>
      </c>
      <c r="AV306" s="60">
        <f t="shared" si="84"/>
        <v>0</v>
      </c>
      <c r="AW306" s="60">
        <f t="shared" si="84"/>
        <v>0</v>
      </c>
      <c r="AX306" s="60">
        <f t="shared" si="84"/>
        <v>0</v>
      </c>
      <c r="AY306" s="60">
        <f t="shared" si="84"/>
        <v>0</v>
      </c>
      <c r="AZ306" s="60">
        <f t="shared" si="84"/>
        <v>0</v>
      </c>
      <c r="BA306" s="60">
        <f t="shared" si="84"/>
        <v>0</v>
      </c>
      <c r="BB306" s="60">
        <f t="shared" si="84"/>
        <v>0</v>
      </c>
      <c r="BC306" s="60">
        <f t="shared" si="84"/>
        <v>0</v>
      </c>
      <c r="BD306" s="60">
        <f t="shared" si="84"/>
        <v>0</v>
      </c>
      <c r="BE306" s="60">
        <f t="shared" si="84"/>
        <v>0</v>
      </c>
      <c r="BF306" s="60">
        <f t="shared" si="84"/>
        <v>0</v>
      </c>
    </row>
    <row r="307" spans="2:58" s="60" customFormat="1" x14ac:dyDescent="0.25">
      <c r="B307" s="18">
        <f t="shared" si="78"/>
        <v>303</v>
      </c>
      <c r="C307" s="71" t="str">
        <f t="shared" si="77"/>
        <v>250210_Rev_MC_303</v>
      </c>
      <c r="D307" s="68">
        <v>45698</v>
      </c>
      <c r="E307" s="69">
        <v>45698</v>
      </c>
      <c r="F307" s="69" t="s">
        <v>129</v>
      </c>
      <c r="G307" s="69" t="str">
        <f>IF(ISBLANK(F307),"",VLOOKUP(F307,'Listes des Lots'!$B$4:$G$55,6,FALSE))</f>
        <v>Location</v>
      </c>
      <c r="H307" s="127" t="s">
        <v>333</v>
      </c>
      <c r="I307" s="127">
        <v>500000</v>
      </c>
      <c r="J307" s="69">
        <v>45689</v>
      </c>
      <c r="K307" s="69">
        <v>45716</v>
      </c>
      <c r="L307" s="71" t="s">
        <v>25</v>
      </c>
      <c r="M307" s="18" t="str">
        <f>IF(RevenueData[[#This Row],[Commentaires /Notes  ]]="","",RevenueData[[#This Row],[Commentaires /Notes  ]])</f>
        <v/>
      </c>
      <c r="N307" s="37"/>
      <c r="R307" s="60">
        <f>RevenueData[[#This Row],[Fin Période 
(jj/mm/aa) ]]-RevenueData[[#This Row],[Début Période
((jj/mm/aa) ]]+1</f>
        <v>28</v>
      </c>
      <c r="S307" s="60">
        <f t="shared" si="82"/>
        <v>0</v>
      </c>
      <c r="T307" s="60">
        <f t="shared" si="82"/>
        <v>0</v>
      </c>
      <c r="U307" s="60">
        <f t="shared" si="82"/>
        <v>0</v>
      </c>
      <c r="V307" s="60">
        <f t="shared" si="82"/>
        <v>0</v>
      </c>
      <c r="W307" s="60">
        <f t="shared" si="82"/>
        <v>0</v>
      </c>
      <c r="X307" s="60">
        <f t="shared" si="82"/>
        <v>0</v>
      </c>
      <c r="Y307" s="60">
        <f t="shared" si="82"/>
        <v>0</v>
      </c>
      <c r="Z307" s="60">
        <f t="shared" si="82"/>
        <v>0</v>
      </c>
      <c r="AA307" s="60">
        <f t="shared" si="82"/>
        <v>0</v>
      </c>
      <c r="AB307" s="60">
        <f t="shared" si="82"/>
        <v>0</v>
      </c>
      <c r="AC307" s="60">
        <f t="shared" si="82"/>
        <v>0</v>
      </c>
      <c r="AD307" s="60">
        <f t="shared" si="82"/>
        <v>0</v>
      </c>
      <c r="AG307" s="60">
        <f t="shared" si="83"/>
        <v>0</v>
      </c>
      <c r="AH307" s="60">
        <f t="shared" si="83"/>
        <v>28</v>
      </c>
      <c r="AI307" s="60">
        <f t="shared" si="83"/>
        <v>0</v>
      </c>
      <c r="AJ307" s="60">
        <f t="shared" si="83"/>
        <v>0</v>
      </c>
      <c r="AK307" s="60">
        <f t="shared" si="83"/>
        <v>0</v>
      </c>
      <c r="AL307" s="60">
        <f t="shared" si="83"/>
        <v>0</v>
      </c>
      <c r="AM307" s="60">
        <f t="shared" si="83"/>
        <v>0</v>
      </c>
      <c r="AN307" s="60">
        <f t="shared" si="83"/>
        <v>0</v>
      </c>
      <c r="AO307" s="60">
        <f t="shared" si="83"/>
        <v>0</v>
      </c>
      <c r="AP307" s="60">
        <f t="shared" si="83"/>
        <v>0</v>
      </c>
      <c r="AQ307" s="60">
        <f t="shared" si="83"/>
        <v>0</v>
      </c>
      <c r="AR307" s="60">
        <f t="shared" si="83"/>
        <v>0</v>
      </c>
      <c r="AU307" s="60">
        <f t="shared" si="84"/>
        <v>0</v>
      </c>
      <c r="AV307" s="60">
        <f t="shared" si="84"/>
        <v>0</v>
      </c>
      <c r="AW307" s="60">
        <f t="shared" si="84"/>
        <v>0</v>
      </c>
      <c r="AX307" s="60">
        <f t="shared" si="84"/>
        <v>0</v>
      </c>
      <c r="AY307" s="60">
        <f t="shared" si="84"/>
        <v>0</v>
      </c>
      <c r="AZ307" s="60">
        <f t="shared" si="84"/>
        <v>0</v>
      </c>
      <c r="BA307" s="60">
        <f t="shared" si="84"/>
        <v>0</v>
      </c>
      <c r="BB307" s="60">
        <f t="shared" si="84"/>
        <v>0</v>
      </c>
      <c r="BC307" s="60">
        <f t="shared" si="84"/>
        <v>0</v>
      </c>
      <c r="BD307" s="60">
        <f t="shared" si="84"/>
        <v>0</v>
      </c>
      <c r="BE307" s="60">
        <f t="shared" si="84"/>
        <v>0</v>
      </c>
      <c r="BF307" s="60">
        <f t="shared" si="84"/>
        <v>0</v>
      </c>
    </row>
    <row r="308" spans="2:58" s="60" customFormat="1" x14ac:dyDescent="0.25">
      <c r="B308" s="18">
        <f t="shared" si="78"/>
        <v>304</v>
      </c>
      <c r="C308" s="71" t="str">
        <f t="shared" si="77"/>
        <v>250210_Rev_MC_304</v>
      </c>
      <c r="D308" s="68">
        <v>45698</v>
      </c>
      <c r="E308" s="69">
        <v>45698</v>
      </c>
      <c r="F308" s="69" t="s">
        <v>130</v>
      </c>
      <c r="G308" s="69" t="str">
        <f>IF(ISBLANK(F308),"",VLOOKUP(F308,'Listes des Lots'!$B$4:$G$55,6,FALSE))</f>
        <v>Location</v>
      </c>
      <c r="H308" s="127" t="s">
        <v>333</v>
      </c>
      <c r="I308" s="127">
        <v>180000</v>
      </c>
      <c r="J308" s="69">
        <v>45658</v>
      </c>
      <c r="K308" s="69">
        <v>45688</v>
      </c>
      <c r="L308" s="71" t="s">
        <v>90</v>
      </c>
      <c r="M308" s="18" t="str">
        <f>IF(RevenueData[[#This Row],[Commentaires /Notes  ]]="","",RevenueData[[#This Row],[Commentaires /Notes  ]])</f>
        <v>reduction 10%</v>
      </c>
      <c r="N308" s="37" t="s">
        <v>277</v>
      </c>
      <c r="R308" s="60">
        <f>RevenueData[[#This Row],[Fin Période 
(jj/mm/aa) ]]-RevenueData[[#This Row],[Début Période
((jj/mm/aa) ]]+1</f>
        <v>31</v>
      </c>
      <c r="S308" s="60">
        <f t="shared" si="82"/>
        <v>0</v>
      </c>
      <c r="T308" s="60">
        <f t="shared" si="82"/>
        <v>0</v>
      </c>
      <c r="U308" s="60">
        <f t="shared" si="82"/>
        <v>0</v>
      </c>
      <c r="V308" s="60">
        <f t="shared" si="82"/>
        <v>0</v>
      </c>
      <c r="W308" s="60">
        <f t="shared" si="82"/>
        <v>0</v>
      </c>
      <c r="X308" s="60">
        <f t="shared" si="82"/>
        <v>0</v>
      </c>
      <c r="Y308" s="60">
        <f t="shared" si="82"/>
        <v>0</v>
      </c>
      <c r="Z308" s="60">
        <f t="shared" si="82"/>
        <v>0</v>
      </c>
      <c r="AA308" s="60">
        <f t="shared" si="82"/>
        <v>0</v>
      </c>
      <c r="AB308" s="60">
        <f t="shared" si="82"/>
        <v>0</v>
      </c>
      <c r="AC308" s="60">
        <f t="shared" si="82"/>
        <v>0</v>
      </c>
      <c r="AD308" s="60">
        <f t="shared" si="82"/>
        <v>0</v>
      </c>
      <c r="AG308" s="60">
        <f t="shared" si="83"/>
        <v>31</v>
      </c>
      <c r="AH308" s="60">
        <f t="shared" si="83"/>
        <v>0</v>
      </c>
      <c r="AI308" s="60">
        <f t="shared" si="83"/>
        <v>0</v>
      </c>
      <c r="AJ308" s="60">
        <f t="shared" si="83"/>
        <v>0</v>
      </c>
      <c r="AK308" s="60">
        <f t="shared" si="83"/>
        <v>0</v>
      </c>
      <c r="AL308" s="60">
        <f t="shared" si="83"/>
        <v>0</v>
      </c>
      <c r="AM308" s="60">
        <f t="shared" si="83"/>
        <v>0</v>
      </c>
      <c r="AN308" s="60">
        <f t="shared" si="83"/>
        <v>0</v>
      </c>
      <c r="AO308" s="60">
        <f t="shared" si="83"/>
        <v>0</v>
      </c>
      <c r="AP308" s="60">
        <f t="shared" si="83"/>
        <v>0</v>
      </c>
      <c r="AQ308" s="60">
        <f t="shared" si="83"/>
        <v>0</v>
      </c>
      <c r="AR308" s="60">
        <f t="shared" si="83"/>
        <v>0</v>
      </c>
      <c r="AU308" s="60">
        <f t="shared" si="84"/>
        <v>0</v>
      </c>
      <c r="AV308" s="60">
        <f t="shared" si="84"/>
        <v>0</v>
      </c>
      <c r="AW308" s="60">
        <f t="shared" si="84"/>
        <v>0</v>
      </c>
      <c r="AX308" s="60">
        <f t="shared" si="84"/>
        <v>0</v>
      </c>
      <c r="AY308" s="60">
        <f t="shared" si="84"/>
        <v>0</v>
      </c>
      <c r="AZ308" s="60">
        <f t="shared" si="84"/>
        <v>0</v>
      </c>
      <c r="BA308" s="60">
        <f t="shared" si="84"/>
        <v>0</v>
      </c>
      <c r="BB308" s="60">
        <f t="shared" si="84"/>
        <v>0</v>
      </c>
      <c r="BC308" s="60">
        <f t="shared" si="84"/>
        <v>0</v>
      </c>
      <c r="BD308" s="60">
        <f t="shared" si="84"/>
        <v>0</v>
      </c>
      <c r="BE308" s="60">
        <f t="shared" si="84"/>
        <v>0</v>
      </c>
      <c r="BF308" s="60">
        <f t="shared" si="84"/>
        <v>0</v>
      </c>
    </row>
    <row r="309" spans="2:58" s="60" customFormat="1" x14ac:dyDescent="0.25">
      <c r="B309" s="18">
        <f t="shared" si="78"/>
        <v>305</v>
      </c>
      <c r="C309" s="71" t="str">
        <f t="shared" si="77"/>
        <v>250210_Rev_MC_305</v>
      </c>
      <c r="D309" s="68">
        <v>45698</v>
      </c>
      <c r="E309" s="69">
        <v>45698</v>
      </c>
      <c r="F309" s="69" t="s">
        <v>130</v>
      </c>
      <c r="G309" s="69" t="str">
        <f>IF(ISBLANK(F309),"",VLOOKUP(F309,'Listes des Lots'!$B$4:$G$55,6,FALSE))</f>
        <v>Location</v>
      </c>
      <c r="H309" s="127" t="s">
        <v>333</v>
      </c>
      <c r="I309" s="127">
        <v>200000</v>
      </c>
      <c r="J309" s="69">
        <v>45689</v>
      </c>
      <c r="K309" s="69">
        <v>45716</v>
      </c>
      <c r="L309" s="71" t="s">
        <v>90</v>
      </c>
      <c r="M309" s="18" t="str">
        <f>IF(RevenueData[[#This Row],[Commentaires /Notes  ]]="","",RevenueData[[#This Row],[Commentaires /Notes  ]])</f>
        <v/>
      </c>
      <c r="N309" s="37"/>
      <c r="R309" s="60">
        <f>RevenueData[[#This Row],[Fin Période 
(jj/mm/aa) ]]-RevenueData[[#This Row],[Début Période
((jj/mm/aa) ]]+1</f>
        <v>28</v>
      </c>
      <c r="S309" s="60">
        <f t="shared" si="82"/>
        <v>0</v>
      </c>
      <c r="T309" s="60">
        <f t="shared" si="82"/>
        <v>0</v>
      </c>
      <c r="U309" s="60">
        <f t="shared" si="82"/>
        <v>0</v>
      </c>
      <c r="V309" s="60">
        <f t="shared" si="82"/>
        <v>0</v>
      </c>
      <c r="W309" s="60">
        <f t="shared" si="82"/>
        <v>0</v>
      </c>
      <c r="X309" s="60">
        <f t="shared" si="82"/>
        <v>0</v>
      </c>
      <c r="Y309" s="60">
        <f t="shared" si="82"/>
        <v>0</v>
      </c>
      <c r="Z309" s="60">
        <f t="shared" si="82"/>
        <v>0</v>
      </c>
      <c r="AA309" s="60">
        <f t="shared" si="82"/>
        <v>0</v>
      </c>
      <c r="AB309" s="60">
        <f t="shared" si="82"/>
        <v>0</v>
      </c>
      <c r="AC309" s="60">
        <f t="shared" si="82"/>
        <v>0</v>
      </c>
      <c r="AD309" s="60">
        <f t="shared" si="82"/>
        <v>0</v>
      </c>
      <c r="AG309" s="60">
        <f t="shared" si="83"/>
        <v>0</v>
      </c>
      <c r="AH309" s="60">
        <f t="shared" si="83"/>
        <v>28</v>
      </c>
      <c r="AI309" s="60">
        <f t="shared" si="83"/>
        <v>0</v>
      </c>
      <c r="AJ309" s="60">
        <f t="shared" si="83"/>
        <v>0</v>
      </c>
      <c r="AK309" s="60">
        <f t="shared" si="83"/>
        <v>0</v>
      </c>
      <c r="AL309" s="60">
        <f t="shared" si="83"/>
        <v>0</v>
      </c>
      <c r="AM309" s="60">
        <f t="shared" si="83"/>
        <v>0</v>
      </c>
      <c r="AN309" s="60">
        <f t="shared" si="83"/>
        <v>0</v>
      </c>
      <c r="AO309" s="60">
        <f t="shared" si="83"/>
        <v>0</v>
      </c>
      <c r="AP309" s="60">
        <f t="shared" si="83"/>
        <v>0</v>
      </c>
      <c r="AQ309" s="60">
        <f t="shared" si="83"/>
        <v>0</v>
      </c>
      <c r="AR309" s="60">
        <f t="shared" si="83"/>
        <v>0</v>
      </c>
      <c r="AU309" s="60">
        <f t="shared" si="84"/>
        <v>0</v>
      </c>
      <c r="AV309" s="60">
        <f t="shared" si="84"/>
        <v>0</v>
      </c>
      <c r="AW309" s="60">
        <f t="shared" si="84"/>
        <v>0</v>
      </c>
      <c r="AX309" s="60">
        <f t="shared" si="84"/>
        <v>0</v>
      </c>
      <c r="AY309" s="60">
        <f t="shared" si="84"/>
        <v>0</v>
      </c>
      <c r="AZ309" s="60">
        <f t="shared" si="84"/>
        <v>0</v>
      </c>
      <c r="BA309" s="60">
        <f t="shared" si="84"/>
        <v>0</v>
      </c>
      <c r="BB309" s="60">
        <f t="shared" si="84"/>
        <v>0</v>
      </c>
      <c r="BC309" s="60">
        <f t="shared" si="84"/>
        <v>0</v>
      </c>
      <c r="BD309" s="60">
        <f t="shared" si="84"/>
        <v>0</v>
      </c>
      <c r="BE309" s="60">
        <f t="shared" si="84"/>
        <v>0</v>
      </c>
      <c r="BF309" s="60">
        <f t="shared" si="84"/>
        <v>0</v>
      </c>
    </row>
    <row r="310" spans="2:58" s="60" customFormat="1" x14ac:dyDescent="0.25">
      <c r="B310" s="18">
        <f t="shared" si="78"/>
        <v>306</v>
      </c>
      <c r="C310" s="71" t="str">
        <f t="shared" si="77"/>
        <v>250210_Rev_MC_306</v>
      </c>
      <c r="D310" s="68">
        <v>45698</v>
      </c>
      <c r="E310" s="69">
        <v>45698</v>
      </c>
      <c r="F310" s="69" t="s">
        <v>329</v>
      </c>
      <c r="G310" s="69" t="str">
        <f>IF(ISBLANK(F310),"",VLOOKUP(F310,'Listes des Lots'!$B$4:$G$55,6,FALSE))</f>
        <v>Location</v>
      </c>
      <c r="H310" s="127" t="s">
        <v>333</v>
      </c>
      <c r="I310" s="127">
        <v>45000</v>
      </c>
      <c r="J310" s="69">
        <v>45689</v>
      </c>
      <c r="K310" s="69">
        <v>45716</v>
      </c>
      <c r="L310" s="71" t="s">
        <v>90</v>
      </c>
      <c r="M310" s="18" t="str">
        <f>IF(RevenueData[[#This Row],[Commentaires /Notes  ]]="","",RevenueData[[#This Row],[Commentaires /Notes  ]])</f>
        <v/>
      </c>
      <c r="N310" s="37"/>
      <c r="R310" s="60">
        <f>RevenueData[[#This Row],[Fin Période 
(jj/mm/aa) ]]-RevenueData[[#This Row],[Début Période
((jj/mm/aa) ]]+1</f>
        <v>28</v>
      </c>
      <c r="S310" s="60">
        <f t="shared" si="82"/>
        <v>0</v>
      </c>
      <c r="T310" s="60">
        <f t="shared" si="82"/>
        <v>0</v>
      </c>
      <c r="U310" s="60">
        <f t="shared" si="82"/>
        <v>0</v>
      </c>
      <c r="V310" s="60">
        <f t="shared" si="82"/>
        <v>0</v>
      </c>
      <c r="W310" s="60">
        <f t="shared" si="82"/>
        <v>0</v>
      </c>
      <c r="X310" s="60">
        <f t="shared" si="82"/>
        <v>0</v>
      </c>
      <c r="Y310" s="60">
        <f t="shared" si="82"/>
        <v>0</v>
      </c>
      <c r="Z310" s="60">
        <f t="shared" si="82"/>
        <v>0</v>
      </c>
      <c r="AA310" s="60">
        <f t="shared" si="82"/>
        <v>0</v>
      </c>
      <c r="AB310" s="60">
        <f t="shared" si="82"/>
        <v>0</v>
      </c>
      <c r="AC310" s="60">
        <f t="shared" si="82"/>
        <v>0</v>
      </c>
      <c r="AD310" s="60">
        <f t="shared" si="82"/>
        <v>0</v>
      </c>
      <c r="AG310" s="60">
        <f t="shared" si="83"/>
        <v>0</v>
      </c>
      <c r="AH310" s="60">
        <f t="shared" si="83"/>
        <v>28</v>
      </c>
      <c r="AI310" s="60">
        <f t="shared" si="83"/>
        <v>0</v>
      </c>
      <c r="AJ310" s="60">
        <f t="shared" si="83"/>
        <v>0</v>
      </c>
      <c r="AK310" s="60">
        <f t="shared" si="83"/>
        <v>0</v>
      </c>
      <c r="AL310" s="60">
        <f t="shared" si="83"/>
        <v>0</v>
      </c>
      <c r="AM310" s="60">
        <f t="shared" si="83"/>
        <v>0</v>
      </c>
      <c r="AN310" s="60">
        <f t="shared" si="83"/>
        <v>0</v>
      </c>
      <c r="AO310" s="60">
        <f t="shared" si="83"/>
        <v>0</v>
      </c>
      <c r="AP310" s="60">
        <f t="shared" si="83"/>
        <v>0</v>
      </c>
      <c r="AQ310" s="60">
        <f t="shared" si="83"/>
        <v>0</v>
      </c>
      <c r="AR310" s="60">
        <f t="shared" si="83"/>
        <v>0</v>
      </c>
      <c r="AU310" s="60">
        <f t="shared" si="84"/>
        <v>0</v>
      </c>
      <c r="AV310" s="60">
        <f t="shared" si="84"/>
        <v>0</v>
      </c>
      <c r="AW310" s="60">
        <f t="shared" si="84"/>
        <v>0</v>
      </c>
      <c r="AX310" s="60">
        <f t="shared" si="84"/>
        <v>0</v>
      </c>
      <c r="AY310" s="60">
        <f t="shared" si="84"/>
        <v>0</v>
      </c>
      <c r="AZ310" s="60">
        <f t="shared" si="84"/>
        <v>0</v>
      </c>
      <c r="BA310" s="60">
        <f t="shared" si="84"/>
        <v>0</v>
      </c>
      <c r="BB310" s="60">
        <f t="shared" si="84"/>
        <v>0</v>
      </c>
      <c r="BC310" s="60">
        <f t="shared" si="84"/>
        <v>0</v>
      </c>
      <c r="BD310" s="60">
        <f t="shared" si="84"/>
        <v>0</v>
      </c>
      <c r="BE310" s="60">
        <f t="shared" si="84"/>
        <v>0</v>
      </c>
      <c r="BF310" s="60">
        <f t="shared" si="84"/>
        <v>0</v>
      </c>
    </row>
    <row r="311" spans="2:58" s="60" customFormat="1" x14ac:dyDescent="0.25">
      <c r="B311" s="18">
        <f t="shared" si="78"/>
        <v>307</v>
      </c>
      <c r="C311" s="71" t="str">
        <f t="shared" si="77"/>
        <v>250210_Rev_MC_307</v>
      </c>
      <c r="D311" s="68">
        <v>45698</v>
      </c>
      <c r="E311" s="69">
        <v>45698</v>
      </c>
      <c r="F311" s="69" t="s">
        <v>133</v>
      </c>
      <c r="G311" s="69" t="str">
        <f>IF(ISBLANK(F311),"",VLOOKUP(F311,'Listes des Lots'!$B$4:$G$55,6,FALSE))</f>
        <v>Location</v>
      </c>
      <c r="H311" s="127" t="s">
        <v>333</v>
      </c>
      <c r="I311" s="127">
        <v>150000</v>
      </c>
      <c r="J311" s="69">
        <v>45689</v>
      </c>
      <c r="K311" s="69">
        <v>45716</v>
      </c>
      <c r="L311" s="71" t="s">
        <v>90</v>
      </c>
      <c r="M311" s="18" t="str">
        <f>IF(RevenueData[[#This Row],[Commentaires /Notes  ]]="","",RevenueData[[#This Row],[Commentaires /Notes  ]])</f>
        <v/>
      </c>
      <c r="N311" s="37"/>
      <c r="R311" s="60">
        <f>RevenueData[[#This Row],[Fin Période 
(jj/mm/aa) ]]-RevenueData[[#This Row],[Début Période
((jj/mm/aa) ]]+1</f>
        <v>28</v>
      </c>
      <c r="S311" s="60">
        <f t="shared" si="82"/>
        <v>0</v>
      </c>
      <c r="T311" s="60">
        <f t="shared" si="82"/>
        <v>0</v>
      </c>
      <c r="U311" s="60">
        <f t="shared" si="82"/>
        <v>0</v>
      </c>
      <c r="V311" s="60">
        <f t="shared" si="82"/>
        <v>0</v>
      </c>
      <c r="W311" s="60">
        <f t="shared" si="82"/>
        <v>0</v>
      </c>
      <c r="X311" s="60">
        <f t="shared" si="82"/>
        <v>0</v>
      </c>
      <c r="Y311" s="60">
        <f t="shared" si="82"/>
        <v>0</v>
      </c>
      <c r="Z311" s="60">
        <f t="shared" si="82"/>
        <v>0</v>
      </c>
      <c r="AA311" s="60">
        <f t="shared" si="82"/>
        <v>0</v>
      </c>
      <c r="AB311" s="60">
        <f t="shared" si="82"/>
        <v>0</v>
      </c>
      <c r="AC311" s="60">
        <f t="shared" si="82"/>
        <v>0</v>
      </c>
      <c r="AD311" s="60">
        <f t="shared" si="82"/>
        <v>0</v>
      </c>
      <c r="AG311" s="60">
        <f t="shared" si="83"/>
        <v>0</v>
      </c>
      <c r="AH311" s="60">
        <f t="shared" si="83"/>
        <v>28</v>
      </c>
      <c r="AI311" s="60">
        <f t="shared" si="83"/>
        <v>0</v>
      </c>
      <c r="AJ311" s="60">
        <f t="shared" si="83"/>
        <v>0</v>
      </c>
      <c r="AK311" s="60">
        <f t="shared" si="83"/>
        <v>0</v>
      </c>
      <c r="AL311" s="60">
        <f t="shared" si="83"/>
        <v>0</v>
      </c>
      <c r="AM311" s="60">
        <f t="shared" si="83"/>
        <v>0</v>
      </c>
      <c r="AN311" s="60">
        <f t="shared" si="83"/>
        <v>0</v>
      </c>
      <c r="AO311" s="60">
        <f t="shared" si="83"/>
        <v>0</v>
      </c>
      <c r="AP311" s="60">
        <f t="shared" si="83"/>
        <v>0</v>
      </c>
      <c r="AQ311" s="60">
        <f t="shared" si="83"/>
        <v>0</v>
      </c>
      <c r="AR311" s="60">
        <f t="shared" si="83"/>
        <v>0</v>
      </c>
      <c r="AU311" s="60">
        <f t="shared" si="84"/>
        <v>0</v>
      </c>
      <c r="AV311" s="60">
        <f t="shared" si="84"/>
        <v>0</v>
      </c>
      <c r="AW311" s="60">
        <f t="shared" si="84"/>
        <v>0</v>
      </c>
      <c r="AX311" s="60">
        <f t="shared" si="84"/>
        <v>0</v>
      </c>
      <c r="AY311" s="60">
        <f t="shared" si="84"/>
        <v>0</v>
      </c>
      <c r="AZ311" s="60">
        <f t="shared" si="84"/>
        <v>0</v>
      </c>
      <c r="BA311" s="60">
        <f t="shared" si="84"/>
        <v>0</v>
      </c>
      <c r="BB311" s="60">
        <f t="shared" si="84"/>
        <v>0</v>
      </c>
      <c r="BC311" s="60">
        <f t="shared" si="84"/>
        <v>0</v>
      </c>
      <c r="BD311" s="60">
        <f t="shared" si="84"/>
        <v>0</v>
      </c>
      <c r="BE311" s="60">
        <f t="shared" si="84"/>
        <v>0</v>
      </c>
      <c r="BF311" s="60">
        <f t="shared" si="84"/>
        <v>0</v>
      </c>
    </row>
    <row r="312" spans="2:58" s="60" customFormat="1" x14ac:dyDescent="0.25">
      <c r="B312" s="18">
        <f t="shared" si="78"/>
        <v>308</v>
      </c>
      <c r="C312" s="71" t="str">
        <f t="shared" si="77"/>
        <v>250211_Rev_MC_308</v>
      </c>
      <c r="D312" s="68">
        <v>45699</v>
      </c>
      <c r="E312" s="69">
        <v>45699</v>
      </c>
      <c r="F312" s="69" t="s">
        <v>120</v>
      </c>
      <c r="G312" s="69" t="str">
        <f>IF(ISBLANK(F312),"",VLOOKUP(F312,'Listes des Lots'!$B$4:$G$55,6,FALSE))</f>
        <v>Meublé</v>
      </c>
      <c r="H312" s="127" t="s">
        <v>333</v>
      </c>
      <c r="I312" s="127">
        <v>20000</v>
      </c>
      <c r="J312" s="69">
        <v>45699</v>
      </c>
      <c r="K312" s="69">
        <v>45700</v>
      </c>
      <c r="L312" s="71" t="s">
        <v>90</v>
      </c>
      <c r="M312" s="18" t="str">
        <f>IF(RevenueData[[#This Row],[Commentaires /Notes  ]]="","",RevenueData[[#This Row],[Commentaires /Notes  ]])</f>
        <v/>
      </c>
      <c r="N312" s="37"/>
      <c r="R312" s="60">
        <f>RevenueData[[#This Row],[Fin Période 
(jj/mm/aa) ]]-RevenueData[[#This Row],[Début Période
((jj/mm/aa) ]]+1</f>
        <v>2</v>
      </c>
      <c r="S312" s="60">
        <f t="shared" si="82"/>
        <v>0</v>
      </c>
      <c r="T312" s="60">
        <f t="shared" si="82"/>
        <v>0</v>
      </c>
      <c r="U312" s="60">
        <f t="shared" si="82"/>
        <v>0</v>
      </c>
      <c r="V312" s="60">
        <f t="shared" si="82"/>
        <v>0</v>
      </c>
      <c r="W312" s="60">
        <f t="shared" si="82"/>
        <v>0</v>
      </c>
      <c r="X312" s="60">
        <f t="shared" si="82"/>
        <v>0</v>
      </c>
      <c r="Y312" s="60">
        <f t="shared" si="82"/>
        <v>0</v>
      </c>
      <c r="Z312" s="60">
        <f t="shared" si="82"/>
        <v>0</v>
      </c>
      <c r="AA312" s="60">
        <f t="shared" si="82"/>
        <v>0</v>
      </c>
      <c r="AB312" s="60">
        <f t="shared" si="82"/>
        <v>0</v>
      </c>
      <c r="AC312" s="60">
        <f t="shared" si="82"/>
        <v>0</v>
      </c>
      <c r="AD312" s="60">
        <f t="shared" si="82"/>
        <v>0</v>
      </c>
      <c r="AG312" s="60">
        <f t="shared" si="83"/>
        <v>0</v>
      </c>
      <c r="AH312" s="60">
        <f t="shared" si="83"/>
        <v>2</v>
      </c>
      <c r="AI312" s="60">
        <f t="shared" si="83"/>
        <v>0</v>
      </c>
      <c r="AJ312" s="60">
        <f t="shared" si="83"/>
        <v>0</v>
      </c>
      <c r="AK312" s="60">
        <f t="shared" si="83"/>
        <v>0</v>
      </c>
      <c r="AL312" s="60">
        <f t="shared" si="83"/>
        <v>0</v>
      </c>
      <c r="AM312" s="60">
        <f t="shared" si="83"/>
        <v>0</v>
      </c>
      <c r="AN312" s="60">
        <f t="shared" si="83"/>
        <v>0</v>
      </c>
      <c r="AO312" s="60">
        <f t="shared" si="83"/>
        <v>0</v>
      </c>
      <c r="AP312" s="60">
        <f t="shared" si="83"/>
        <v>0</v>
      </c>
      <c r="AQ312" s="60">
        <f t="shared" si="83"/>
        <v>0</v>
      </c>
      <c r="AR312" s="60">
        <f t="shared" si="83"/>
        <v>0</v>
      </c>
      <c r="AU312" s="60">
        <f t="shared" si="84"/>
        <v>0</v>
      </c>
      <c r="AV312" s="60">
        <f t="shared" si="84"/>
        <v>0</v>
      </c>
      <c r="AW312" s="60">
        <f t="shared" si="84"/>
        <v>0</v>
      </c>
      <c r="AX312" s="60">
        <f t="shared" si="84"/>
        <v>0</v>
      </c>
      <c r="AY312" s="60">
        <f t="shared" si="84"/>
        <v>0</v>
      </c>
      <c r="AZ312" s="60">
        <f t="shared" si="84"/>
        <v>0</v>
      </c>
      <c r="BA312" s="60">
        <f t="shared" si="84"/>
        <v>0</v>
      </c>
      <c r="BB312" s="60">
        <f t="shared" si="84"/>
        <v>0</v>
      </c>
      <c r="BC312" s="60">
        <f t="shared" si="84"/>
        <v>0</v>
      </c>
      <c r="BD312" s="60">
        <f t="shared" si="84"/>
        <v>0</v>
      </c>
      <c r="BE312" s="60">
        <f t="shared" si="84"/>
        <v>0</v>
      </c>
      <c r="BF312" s="60">
        <f t="shared" si="84"/>
        <v>0</v>
      </c>
    </row>
    <row r="313" spans="2:58" s="60" customFormat="1" x14ac:dyDescent="0.25">
      <c r="B313" s="18">
        <f t="shared" si="78"/>
        <v>309</v>
      </c>
      <c r="C313" s="71" t="str">
        <f t="shared" si="77"/>
        <v>250211_Rev_MC_309</v>
      </c>
      <c r="D313" s="68">
        <v>45699</v>
      </c>
      <c r="E313" s="69">
        <v>45699</v>
      </c>
      <c r="F313" s="69" t="s">
        <v>113</v>
      </c>
      <c r="G313" s="69" t="str">
        <f>IF(ISBLANK(F313),"",VLOOKUP(F313,'Listes des Lots'!$B$4:$G$55,6,FALSE))</f>
        <v>Meublé</v>
      </c>
      <c r="H313" s="127" t="s">
        <v>333</v>
      </c>
      <c r="I313" s="127">
        <v>25000</v>
      </c>
      <c r="J313" s="69">
        <v>45699</v>
      </c>
      <c r="K313" s="69">
        <v>45700</v>
      </c>
      <c r="L313" s="71" t="s">
        <v>90</v>
      </c>
      <c r="M313" s="18" t="str">
        <f>IF(RevenueData[[#This Row],[Commentaires /Notes  ]]="","",RevenueData[[#This Row],[Commentaires /Notes  ]])</f>
        <v>reduction pour un client fidel</v>
      </c>
      <c r="N313" s="37" t="s">
        <v>278</v>
      </c>
      <c r="R313" s="60">
        <f>RevenueData[[#This Row],[Fin Période 
(jj/mm/aa) ]]-RevenueData[[#This Row],[Début Période
((jj/mm/aa) ]]+1</f>
        <v>2</v>
      </c>
      <c r="S313" s="60">
        <f t="shared" si="82"/>
        <v>0</v>
      </c>
      <c r="T313" s="60">
        <f t="shared" si="82"/>
        <v>0</v>
      </c>
      <c r="U313" s="60">
        <f t="shared" si="82"/>
        <v>0</v>
      </c>
      <c r="V313" s="60">
        <f t="shared" si="82"/>
        <v>0</v>
      </c>
      <c r="W313" s="60">
        <f t="shared" si="82"/>
        <v>0</v>
      </c>
      <c r="X313" s="60">
        <f t="shared" si="82"/>
        <v>0</v>
      </c>
      <c r="Y313" s="60">
        <f t="shared" si="82"/>
        <v>0</v>
      </c>
      <c r="Z313" s="60">
        <f t="shared" si="82"/>
        <v>0</v>
      </c>
      <c r="AA313" s="60">
        <f t="shared" si="82"/>
        <v>0</v>
      </c>
      <c r="AB313" s="60">
        <f t="shared" si="82"/>
        <v>0</v>
      </c>
      <c r="AC313" s="60">
        <f t="shared" si="82"/>
        <v>0</v>
      </c>
      <c r="AD313" s="60">
        <f t="shared" si="82"/>
        <v>0</v>
      </c>
      <c r="AG313" s="60">
        <f t="shared" si="83"/>
        <v>0</v>
      </c>
      <c r="AH313" s="60">
        <f t="shared" si="83"/>
        <v>2</v>
      </c>
      <c r="AI313" s="60">
        <f t="shared" si="83"/>
        <v>0</v>
      </c>
      <c r="AJ313" s="60">
        <f t="shared" si="83"/>
        <v>0</v>
      </c>
      <c r="AK313" s="60">
        <f t="shared" si="83"/>
        <v>0</v>
      </c>
      <c r="AL313" s="60">
        <f t="shared" si="83"/>
        <v>0</v>
      </c>
      <c r="AM313" s="60">
        <f t="shared" si="83"/>
        <v>0</v>
      </c>
      <c r="AN313" s="60">
        <f t="shared" si="83"/>
        <v>0</v>
      </c>
      <c r="AO313" s="60">
        <f t="shared" si="83"/>
        <v>0</v>
      </c>
      <c r="AP313" s="60">
        <f t="shared" si="83"/>
        <v>0</v>
      </c>
      <c r="AQ313" s="60">
        <f t="shared" si="83"/>
        <v>0</v>
      </c>
      <c r="AR313" s="60">
        <f t="shared" si="83"/>
        <v>0</v>
      </c>
      <c r="AU313" s="60">
        <f t="shared" si="84"/>
        <v>0</v>
      </c>
      <c r="AV313" s="60">
        <f t="shared" si="84"/>
        <v>0</v>
      </c>
      <c r="AW313" s="60">
        <f t="shared" si="84"/>
        <v>0</v>
      </c>
      <c r="AX313" s="60">
        <f t="shared" si="84"/>
        <v>0</v>
      </c>
      <c r="AY313" s="60">
        <f t="shared" si="84"/>
        <v>0</v>
      </c>
      <c r="AZ313" s="60">
        <f t="shared" si="84"/>
        <v>0</v>
      </c>
      <c r="BA313" s="60">
        <f t="shared" si="84"/>
        <v>0</v>
      </c>
      <c r="BB313" s="60">
        <f t="shared" si="84"/>
        <v>0</v>
      </c>
      <c r="BC313" s="60">
        <f t="shared" si="84"/>
        <v>0</v>
      </c>
      <c r="BD313" s="60">
        <f t="shared" si="84"/>
        <v>0</v>
      </c>
      <c r="BE313" s="60">
        <f t="shared" si="84"/>
        <v>0</v>
      </c>
      <c r="BF313" s="60">
        <f t="shared" si="84"/>
        <v>0</v>
      </c>
    </row>
    <row r="314" spans="2:58" s="60" customFormat="1" x14ac:dyDescent="0.25">
      <c r="B314" s="18">
        <f t="shared" si="78"/>
        <v>310</v>
      </c>
      <c r="C314" s="71" t="str">
        <f t="shared" si="77"/>
        <v>250214_Rev_MC_310</v>
      </c>
      <c r="D314" s="68">
        <v>45702</v>
      </c>
      <c r="E314" s="69">
        <v>45702</v>
      </c>
      <c r="F314" s="69" t="s">
        <v>126</v>
      </c>
      <c r="G314" s="69" t="str">
        <f>IF(ISBLANK(F314),"",VLOOKUP(F314,'Listes des Lots'!$B$4:$G$55,6,FALSE))</f>
        <v>Meublé</v>
      </c>
      <c r="H314" s="127" t="s">
        <v>333</v>
      </c>
      <c r="I314" s="127">
        <v>30000</v>
      </c>
      <c r="J314" s="69">
        <v>45701</v>
      </c>
      <c r="K314" s="69">
        <v>45702</v>
      </c>
      <c r="L314" s="71" t="s">
        <v>90</v>
      </c>
      <c r="M314" s="18" t="str">
        <f>IF(RevenueData[[#This Row],[Commentaires /Notes  ]]="","",RevenueData[[#This Row],[Commentaires /Notes  ]])</f>
        <v/>
      </c>
      <c r="N314" s="37"/>
      <c r="R314" s="60">
        <f>RevenueData[[#This Row],[Fin Période 
(jj/mm/aa) ]]-RevenueData[[#This Row],[Début Période
((jj/mm/aa) ]]+1</f>
        <v>2</v>
      </c>
      <c r="S314" s="60">
        <f t="shared" si="82"/>
        <v>0</v>
      </c>
      <c r="T314" s="60">
        <f t="shared" si="82"/>
        <v>0</v>
      </c>
      <c r="U314" s="60">
        <f t="shared" si="82"/>
        <v>0</v>
      </c>
      <c r="V314" s="60">
        <f t="shared" si="82"/>
        <v>0</v>
      </c>
      <c r="W314" s="60">
        <f t="shared" si="82"/>
        <v>0</v>
      </c>
      <c r="X314" s="60">
        <f t="shared" si="82"/>
        <v>0</v>
      </c>
      <c r="Y314" s="60">
        <f t="shared" si="82"/>
        <v>0</v>
      </c>
      <c r="Z314" s="60">
        <f t="shared" si="82"/>
        <v>0</v>
      </c>
      <c r="AA314" s="60">
        <f t="shared" si="82"/>
        <v>0</v>
      </c>
      <c r="AB314" s="60">
        <f t="shared" si="82"/>
        <v>0</v>
      </c>
      <c r="AC314" s="60">
        <f t="shared" si="82"/>
        <v>0</v>
      </c>
      <c r="AD314" s="60">
        <f t="shared" si="82"/>
        <v>0</v>
      </c>
      <c r="AG314" s="60">
        <f t="shared" si="83"/>
        <v>0</v>
      </c>
      <c r="AH314" s="60">
        <f t="shared" si="83"/>
        <v>2</v>
      </c>
      <c r="AI314" s="60">
        <f t="shared" si="83"/>
        <v>0</v>
      </c>
      <c r="AJ314" s="60">
        <f t="shared" si="83"/>
        <v>0</v>
      </c>
      <c r="AK314" s="60">
        <f t="shared" si="83"/>
        <v>0</v>
      </c>
      <c r="AL314" s="60">
        <f t="shared" si="83"/>
        <v>0</v>
      </c>
      <c r="AM314" s="60">
        <f t="shared" si="83"/>
        <v>0</v>
      </c>
      <c r="AN314" s="60">
        <f t="shared" si="83"/>
        <v>0</v>
      </c>
      <c r="AO314" s="60">
        <f t="shared" si="83"/>
        <v>0</v>
      </c>
      <c r="AP314" s="60">
        <f t="shared" si="83"/>
        <v>0</v>
      </c>
      <c r="AQ314" s="60">
        <f t="shared" si="83"/>
        <v>0</v>
      </c>
      <c r="AR314" s="60">
        <f t="shared" si="83"/>
        <v>0</v>
      </c>
      <c r="AU314" s="60">
        <f t="shared" si="84"/>
        <v>0</v>
      </c>
      <c r="AV314" s="60">
        <f t="shared" si="84"/>
        <v>0</v>
      </c>
      <c r="AW314" s="60">
        <f t="shared" si="84"/>
        <v>0</v>
      </c>
      <c r="AX314" s="60">
        <f t="shared" si="84"/>
        <v>0</v>
      </c>
      <c r="AY314" s="60">
        <f t="shared" si="84"/>
        <v>0</v>
      </c>
      <c r="AZ314" s="60">
        <f t="shared" si="84"/>
        <v>0</v>
      </c>
      <c r="BA314" s="60">
        <f t="shared" si="84"/>
        <v>0</v>
      </c>
      <c r="BB314" s="60">
        <f t="shared" si="84"/>
        <v>0</v>
      </c>
      <c r="BC314" s="60">
        <f t="shared" si="84"/>
        <v>0</v>
      </c>
      <c r="BD314" s="60">
        <f t="shared" si="84"/>
        <v>0</v>
      </c>
      <c r="BE314" s="60">
        <f t="shared" si="84"/>
        <v>0</v>
      </c>
      <c r="BF314" s="60">
        <f t="shared" si="84"/>
        <v>0</v>
      </c>
    </row>
    <row r="315" spans="2:58" s="60" customFormat="1" x14ac:dyDescent="0.25">
      <c r="B315" s="18">
        <f t="shared" si="78"/>
        <v>311</v>
      </c>
      <c r="C315" s="71" t="str">
        <f t="shared" si="77"/>
        <v>250217_Rev_MC_311</v>
      </c>
      <c r="D315" s="68">
        <v>45705</v>
      </c>
      <c r="E315" s="69">
        <v>45702</v>
      </c>
      <c r="F315" s="69" t="s">
        <v>123</v>
      </c>
      <c r="G315" s="69" t="str">
        <f>IF(ISBLANK(F315),"",VLOOKUP(F315,'Listes des Lots'!$B$4:$G$55,6,FALSE))</f>
        <v>Meublé</v>
      </c>
      <c r="H315" s="127" t="s">
        <v>333</v>
      </c>
      <c r="I315" s="127">
        <v>20000</v>
      </c>
      <c r="J315" s="69">
        <v>45702</v>
      </c>
      <c r="K315" s="69">
        <v>45703</v>
      </c>
      <c r="L315" s="71" t="s">
        <v>90</v>
      </c>
      <c r="M315" s="18" t="str">
        <f>IF(RevenueData[[#This Row],[Commentaires /Notes  ]]="","",RevenueData[[#This Row],[Commentaires /Notes  ]])</f>
        <v/>
      </c>
      <c r="N315" s="37"/>
      <c r="R315" s="60">
        <f>RevenueData[[#This Row],[Fin Période 
(jj/mm/aa) ]]-RevenueData[[#This Row],[Début Période
((jj/mm/aa) ]]+1</f>
        <v>2</v>
      </c>
      <c r="S315" s="60">
        <f t="shared" si="82"/>
        <v>0</v>
      </c>
      <c r="T315" s="60">
        <f t="shared" si="82"/>
        <v>0</v>
      </c>
      <c r="U315" s="60">
        <f t="shared" si="82"/>
        <v>0</v>
      </c>
      <c r="V315" s="60">
        <f t="shared" si="82"/>
        <v>0</v>
      </c>
      <c r="W315" s="60">
        <f t="shared" si="82"/>
        <v>0</v>
      </c>
      <c r="X315" s="60">
        <f t="shared" si="82"/>
        <v>0</v>
      </c>
      <c r="Y315" s="60">
        <f t="shared" si="82"/>
        <v>0</v>
      </c>
      <c r="Z315" s="60">
        <f t="shared" si="82"/>
        <v>0</v>
      </c>
      <c r="AA315" s="60">
        <f t="shared" si="82"/>
        <v>0</v>
      </c>
      <c r="AB315" s="60">
        <f t="shared" si="82"/>
        <v>0</v>
      </c>
      <c r="AC315" s="60">
        <f t="shared" si="82"/>
        <v>0</v>
      </c>
      <c r="AD315" s="60">
        <f t="shared" si="82"/>
        <v>0</v>
      </c>
      <c r="AG315" s="60">
        <f t="shared" si="83"/>
        <v>0</v>
      </c>
      <c r="AH315" s="60">
        <f t="shared" si="83"/>
        <v>2</v>
      </c>
      <c r="AI315" s="60">
        <f t="shared" si="83"/>
        <v>0</v>
      </c>
      <c r="AJ315" s="60">
        <f t="shared" si="83"/>
        <v>0</v>
      </c>
      <c r="AK315" s="60">
        <f t="shared" si="83"/>
        <v>0</v>
      </c>
      <c r="AL315" s="60">
        <f t="shared" si="83"/>
        <v>0</v>
      </c>
      <c r="AM315" s="60">
        <f t="shared" si="83"/>
        <v>0</v>
      </c>
      <c r="AN315" s="60">
        <f t="shared" si="83"/>
        <v>0</v>
      </c>
      <c r="AO315" s="60">
        <f t="shared" si="83"/>
        <v>0</v>
      </c>
      <c r="AP315" s="60">
        <f t="shared" si="83"/>
        <v>0</v>
      </c>
      <c r="AQ315" s="60">
        <f t="shared" si="83"/>
        <v>0</v>
      </c>
      <c r="AR315" s="60">
        <f t="shared" si="83"/>
        <v>0</v>
      </c>
      <c r="AU315" s="60">
        <f t="shared" si="84"/>
        <v>0</v>
      </c>
      <c r="AV315" s="60">
        <f t="shared" si="84"/>
        <v>0</v>
      </c>
      <c r="AW315" s="60">
        <f t="shared" si="84"/>
        <v>0</v>
      </c>
      <c r="AX315" s="60">
        <f t="shared" si="84"/>
        <v>0</v>
      </c>
      <c r="AY315" s="60">
        <f t="shared" si="84"/>
        <v>0</v>
      </c>
      <c r="AZ315" s="60">
        <f t="shared" si="84"/>
        <v>0</v>
      </c>
      <c r="BA315" s="60">
        <f t="shared" si="84"/>
        <v>0</v>
      </c>
      <c r="BB315" s="60">
        <f t="shared" si="84"/>
        <v>0</v>
      </c>
      <c r="BC315" s="60">
        <f t="shared" si="84"/>
        <v>0</v>
      </c>
      <c r="BD315" s="60">
        <f t="shared" si="84"/>
        <v>0</v>
      </c>
      <c r="BE315" s="60">
        <f t="shared" si="84"/>
        <v>0</v>
      </c>
      <c r="BF315" s="60">
        <f t="shared" si="84"/>
        <v>0</v>
      </c>
    </row>
    <row r="316" spans="2:58" s="60" customFormat="1" x14ac:dyDescent="0.25">
      <c r="B316" s="18">
        <f t="shared" si="78"/>
        <v>312</v>
      </c>
      <c r="C316" s="71" t="str">
        <f t="shared" si="77"/>
        <v>250217_Rev_MC_312</v>
      </c>
      <c r="D316" s="68">
        <v>45705</v>
      </c>
      <c r="E316" s="69">
        <v>45702</v>
      </c>
      <c r="F316" s="69" t="s">
        <v>125</v>
      </c>
      <c r="G316" s="69" t="str">
        <f>IF(ISBLANK(F316),"",VLOOKUP(F316,'Listes des Lots'!$B$4:$G$55,6,FALSE))</f>
        <v>Meublé</v>
      </c>
      <c r="H316" s="127" t="s">
        <v>333</v>
      </c>
      <c r="I316" s="127">
        <v>20000</v>
      </c>
      <c r="J316" s="69">
        <v>45702</v>
      </c>
      <c r="K316" s="69">
        <v>45703</v>
      </c>
      <c r="L316" s="71" t="s">
        <v>90</v>
      </c>
      <c r="M316" s="18" t="str">
        <f>IF(RevenueData[[#This Row],[Commentaires /Notes  ]]="","",RevenueData[[#This Row],[Commentaires /Notes  ]])</f>
        <v/>
      </c>
      <c r="N316" s="37"/>
      <c r="R316" s="60">
        <f>RevenueData[[#This Row],[Fin Période 
(jj/mm/aa) ]]-RevenueData[[#This Row],[Début Période
((jj/mm/aa) ]]+1</f>
        <v>2</v>
      </c>
      <c r="S316" s="60">
        <f t="shared" si="82"/>
        <v>0</v>
      </c>
      <c r="T316" s="60">
        <f t="shared" si="82"/>
        <v>0</v>
      </c>
      <c r="U316" s="60">
        <f t="shared" si="82"/>
        <v>0</v>
      </c>
      <c r="V316" s="60">
        <f t="shared" ref="T316:AD339" si="85">_xlfn.LET(_xlpm.start_date, $J316,_xlpm.end_date, $K316,_xlpm.month_start,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316" s="60">
        <f t="shared" si="85"/>
        <v>0</v>
      </c>
      <c r="X316" s="60">
        <f t="shared" si="85"/>
        <v>0</v>
      </c>
      <c r="Y316" s="60">
        <f t="shared" si="85"/>
        <v>0</v>
      </c>
      <c r="Z316" s="60">
        <f t="shared" si="85"/>
        <v>0</v>
      </c>
      <c r="AA316" s="60">
        <f t="shared" si="85"/>
        <v>0</v>
      </c>
      <c r="AB316" s="60">
        <f t="shared" si="85"/>
        <v>0</v>
      </c>
      <c r="AC316" s="60">
        <f t="shared" si="85"/>
        <v>0</v>
      </c>
      <c r="AD316" s="60">
        <f t="shared" si="85"/>
        <v>0</v>
      </c>
      <c r="AG316" s="60">
        <f t="shared" si="83"/>
        <v>0</v>
      </c>
      <c r="AH316" s="60">
        <f t="shared" si="83"/>
        <v>2</v>
      </c>
      <c r="AI316" s="60">
        <f t="shared" si="83"/>
        <v>0</v>
      </c>
      <c r="AJ316" s="60">
        <f t="shared" ref="AH316:AR339" si="86">_xlfn.LET(_xlpm.start_date, $J316,_xlpm.end_date, $K316,_xlpm.month_start,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316" s="60">
        <f t="shared" si="86"/>
        <v>0</v>
      </c>
      <c r="AL316" s="60">
        <f t="shared" si="86"/>
        <v>0</v>
      </c>
      <c r="AM316" s="60">
        <f t="shared" si="86"/>
        <v>0</v>
      </c>
      <c r="AN316" s="60">
        <f t="shared" si="86"/>
        <v>0</v>
      </c>
      <c r="AO316" s="60">
        <f t="shared" si="86"/>
        <v>0</v>
      </c>
      <c r="AP316" s="60">
        <f t="shared" si="86"/>
        <v>0</v>
      </c>
      <c r="AQ316" s="60">
        <f t="shared" si="86"/>
        <v>0</v>
      </c>
      <c r="AR316" s="60">
        <f t="shared" si="86"/>
        <v>0</v>
      </c>
      <c r="AU316" s="60">
        <f t="shared" si="84"/>
        <v>0</v>
      </c>
      <c r="AV316" s="60">
        <f t="shared" si="84"/>
        <v>0</v>
      </c>
      <c r="AW316" s="60">
        <f t="shared" si="84"/>
        <v>0</v>
      </c>
      <c r="AX316" s="60">
        <f t="shared" ref="AV316:BF339" si="87">_xlfn.LET(_xlpm.start_date, $J316,_xlpm.end_date, $K316,_xlpm.month_start,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316" s="60">
        <f t="shared" si="87"/>
        <v>0</v>
      </c>
      <c r="AZ316" s="60">
        <f t="shared" si="87"/>
        <v>0</v>
      </c>
      <c r="BA316" s="60">
        <f t="shared" si="87"/>
        <v>0</v>
      </c>
      <c r="BB316" s="60">
        <f t="shared" si="87"/>
        <v>0</v>
      </c>
      <c r="BC316" s="60">
        <f t="shared" si="87"/>
        <v>0</v>
      </c>
      <c r="BD316" s="60">
        <f t="shared" si="87"/>
        <v>0</v>
      </c>
      <c r="BE316" s="60">
        <f t="shared" si="87"/>
        <v>0</v>
      </c>
      <c r="BF316" s="60">
        <f t="shared" si="87"/>
        <v>0</v>
      </c>
    </row>
    <row r="317" spans="2:58" s="60" customFormat="1" x14ac:dyDescent="0.25">
      <c r="B317" s="18">
        <f t="shared" si="78"/>
        <v>313</v>
      </c>
      <c r="C317" s="71" t="str">
        <f t="shared" si="77"/>
        <v>250217_Rev_MC_313</v>
      </c>
      <c r="D317" s="68">
        <v>45705</v>
      </c>
      <c r="E317" s="69">
        <v>45703</v>
      </c>
      <c r="F317" s="69" t="s">
        <v>120</v>
      </c>
      <c r="G317" s="69" t="str">
        <f>IF(ISBLANK(F317),"",VLOOKUP(F317,'Listes des Lots'!$B$4:$G$55,6,FALSE))</f>
        <v>Meublé</v>
      </c>
      <c r="H317" s="127" t="s">
        <v>333</v>
      </c>
      <c r="I317" s="127">
        <v>20000</v>
      </c>
      <c r="J317" s="69">
        <v>45703</v>
      </c>
      <c r="K317" s="69">
        <v>45704</v>
      </c>
      <c r="L317" s="71" t="s">
        <v>90</v>
      </c>
      <c r="M317" s="18" t="str">
        <f>IF(RevenueData[[#This Row],[Commentaires /Notes  ]]="","",RevenueData[[#This Row],[Commentaires /Notes  ]])</f>
        <v/>
      </c>
      <c r="N317" s="37"/>
      <c r="R317" s="60">
        <f>RevenueData[[#This Row],[Fin Période 
(jj/mm/aa) ]]-RevenueData[[#This Row],[Début Période
((jj/mm/aa) ]]+1</f>
        <v>2</v>
      </c>
      <c r="S317" s="60">
        <f t="shared" ref="S317:S380" si="88">_xlfn.LET(_xlpm.start_date, $J317,_xlpm.end_date, $K317,_xlpm.month_start,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317" s="60">
        <f t="shared" si="85"/>
        <v>0</v>
      </c>
      <c r="U317" s="60">
        <f t="shared" si="85"/>
        <v>0</v>
      </c>
      <c r="V317" s="60">
        <f t="shared" si="85"/>
        <v>0</v>
      </c>
      <c r="W317" s="60">
        <f t="shared" si="85"/>
        <v>0</v>
      </c>
      <c r="X317" s="60">
        <f t="shared" si="85"/>
        <v>0</v>
      </c>
      <c r="Y317" s="60">
        <f t="shared" si="85"/>
        <v>0</v>
      </c>
      <c r="Z317" s="60">
        <f t="shared" si="85"/>
        <v>0</v>
      </c>
      <c r="AA317" s="60">
        <f t="shared" si="85"/>
        <v>0</v>
      </c>
      <c r="AB317" s="60">
        <f t="shared" si="85"/>
        <v>0</v>
      </c>
      <c r="AC317" s="60">
        <f t="shared" si="85"/>
        <v>0</v>
      </c>
      <c r="AD317" s="60">
        <f t="shared" si="85"/>
        <v>0</v>
      </c>
      <c r="AG317" s="60">
        <f t="shared" ref="AG317:AG380" si="89">_xlfn.LET(_xlpm.start_date, $J317,_xlpm.end_date, $K317,_xlpm.month_start,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317" s="60">
        <f t="shared" si="86"/>
        <v>2</v>
      </c>
      <c r="AI317" s="60">
        <f t="shared" si="86"/>
        <v>0</v>
      </c>
      <c r="AJ317" s="60">
        <f t="shared" si="86"/>
        <v>0</v>
      </c>
      <c r="AK317" s="60">
        <f t="shared" si="86"/>
        <v>0</v>
      </c>
      <c r="AL317" s="60">
        <f t="shared" si="86"/>
        <v>0</v>
      </c>
      <c r="AM317" s="60">
        <f t="shared" si="86"/>
        <v>0</v>
      </c>
      <c r="AN317" s="60">
        <f t="shared" si="86"/>
        <v>0</v>
      </c>
      <c r="AO317" s="60">
        <f t="shared" si="86"/>
        <v>0</v>
      </c>
      <c r="AP317" s="60">
        <f t="shared" si="86"/>
        <v>0</v>
      </c>
      <c r="AQ317" s="60">
        <f t="shared" si="86"/>
        <v>0</v>
      </c>
      <c r="AR317" s="60">
        <f t="shared" si="86"/>
        <v>0</v>
      </c>
      <c r="AU317" s="60">
        <f t="shared" ref="AU317:AU380" si="90">_xlfn.LET(_xlpm.start_date, $J317,_xlpm.end_date, $K317,_xlpm.month_start,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317" s="60">
        <f t="shared" si="87"/>
        <v>0</v>
      </c>
      <c r="AW317" s="60">
        <f t="shared" si="87"/>
        <v>0</v>
      </c>
      <c r="AX317" s="60">
        <f t="shared" si="87"/>
        <v>0</v>
      </c>
      <c r="AY317" s="60">
        <f t="shared" si="87"/>
        <v>0</v>
      </c>
      <c r="AZ317" s="60">
        <f t="shared" si="87"/>
        <v>0</v>
      </c>
      <c r="BA317" s="60">
        <f t="shared" si="87"/>
        <v>0</v>
      </c>
      <c r="BB317" s="60">
        <f t="shared" si="87"/>
        <v>0</v>
      </c>
      <c r="BC317" s="60">
        <f t="shared" si="87"/>
        <v>0</v>
      </c>
      <c r="BD317" s="60">
        <f t="shared" si="87"/>
        <v>0</v>
      </c>
      <c r="BE317" s="60">
        <f t="shared" si="87"/>
        <v>0</v>
      </c>
      <c r="BF317" s="60">
        <f t="shared" si="87"/>
        <v>0</v>
      </c>
    </row>
    <row r="318" spans="2:58" s="60" customFormat="1" x14ac:dyDescent="0.25">
      <c r="B318" s="18">
        <f t="shared" si="78"/>
        <v>314</v>
      </c>
      <c r="C318" s="71" t="str">
        <f t="shared" si="77"/>
        <v>250217_Rev_MC_314</v>
      </c>
      <c r="D318" s="68">
        <v>45705</v>
      </c>
      <c r="E318" s="69">
        <v>45703</v>
      </c>
      <c r="F318" s="69" t="s">
        <v>125</v>
      </c>
      <c r="G318" s="69" t="str">
        <f>IF(ISBLANK(F318),"",VLOOKUP(F318,'Listes des Lots'!$B$4:$G$55,6,FALSE))</f>
        <v>Meublé</v>
      </c>
      <c r="H318" s="127" t="s">
        <v>333</v>
      </c>
      <c r="I318" s="127">
        <v>20000</v>
      </c>
      <c r="J318" s="69">
        <v>45703</v>
      </c>
      <c r="K318" s="69">
        <v>45704</v>
      </c>
      <c r="L318" s="71" t="s">
        <v>90</v>
      </c>
      <c r="M318" s="18" t="str">
        <f>IF(RevenueData[[#This Row],[Commentaires /Notes  ]]="","",RevenueData[[#This Row],[Commentaires /Notes  ]])</f>
        <v/>
      </c>
      <c r="N318" s="37"/>
      <c r="R318" s="60">
        <f>RevenueData[[#This Row],[Fin Période 
(jj/mm/aa) ]]-RevenueData[[#This Row],[Début Période
((jj/mm/aa) ]]+1</f>
        <v>2</v>
      </c>
      <c r="S318" s="60">
        <f t="shared" si="88"/>
        <v>0</v>
      </c>
      <c r="T318" s="60">
        <f t="shared" si="85"/>
        <v>0</v>
      </c>
      <c r="U318" s="60">
        <f t="shared" si="85"/>
        <v>0</v>
      </c>
      <c r="V318" s="60">
        <f t="shared" si="85"/>
        <v>0</v>
      </c>
      <c r="W318" s="60">
        <f t="shared" si="85"/>
        <v>0</v>
      </c>
      <c r="X318" s="60">
        <f t="shared" si="85"/>
        <v>0</v>
      </c>
      <c r="Y318" s="60">
        <f t="shared" si="85"/>
        <v>0</v>
      </c>
      <c r="Z318" s="60">
        <f t="shared" si="85"/>
        <v>0</v>
      </c>
      <c r="AA318" s="60">
        <f t="shared" si="85"/>
        <v>0</v>
      </c>
      <c r="AB318" s="60">
        <f t="shared" si="85"/>
        <v>0</v>
      </c>
      <c r="AC318" s="60">
        <f t="shared" si="85"/>
        <v>0</v>
      </c>
      <c r="AD318" s="60">
        <f t="shared" si="85"/>
        <v>0</v>
      </c>
      <c r="AG318" s="60">
        <f t="shared" si="89"/>
        <v>0</v>
      </c>
      <c r="AH318" s="60">
        <f t="shared" si="86"/>
        <v>2</v>
      </c>
      <c r="AI318" s="60">
        <f t="shared" si="86"/>
        <v>0</v>
      </c>
      <c r="AJ318" s="60">
        <f t="shared" si="86"/>
        <v>0</v>
      </c>
      <c r="AK318" s="60">
        <f t="shared" si="86"/>
        <v>0</v>
      </c>
      <c r="AL318" s="60">
        <f t="shared" si="86"/>
        <v>0</v>
      </c>
      <c r="AM318" s="60">
        <f t="shared" si="86"/>
        <v>0</v>
      </c>
      <c r="AN318" s="60">
        <f t="shared" si="86"/>
        <v>0</v>
      </c>
      <c r="AO318" s="60">
        <f t="shared" si="86"/>
        <v>0</v>
      </c>
      <c r="AP318" s="60">
        <f t="shared" si="86"/>
        <v>0</v>
      </c>
      <c r="AQ318" s="60">
        <f t="shared" si="86"/>
        <v>0</v>
      </c>
      <c r="AR318" s="60">
        <f t="shared" si="86"/>
        <v>0</v>
      </c>
      <c r="AU318" s="60">
        <f t="shared" si="90"/>
        <v>0</v>
      </c>
      <c r="AV318" s="60">
        <f t="shared" si="87"/>
        <v>0</v>
      </c>
      <c r="AW318" s="60">
        <f t="shared" si="87"/>
        <v>0</v>
      </c>
      <c r="AX318" s="60">
        <f t="shared" si="87"/>
        <v>0</v>
      </c>
      <c r="AY318" s="60">
        <f t="shared" si="87"/>
        <v>0</v>
      </c>
      <c r="AZ318" s="60">
        <f t="shared" si="87"/>
        <v>0</v>
      </c>
      <c r="BA318" s="60">
        <f t="shared" si="87"/>
        <v>0</v>
      </c>
      <c r="BB318" s="60">
        <f t="shared" si="87"/>
        <v>0</v>
      </c>
      <c r="BC318" s="60">
        <f t="shared" si="87"/>
        <v>0</v>
      </c>
      <c r="BD318" s="60">
        <f t="shared" si="87"/>
        <v>0</v>
      </c>
      <c r="BE318" s="60">
        <f t="shared" si="87"/>
        <v>0</v>
      </c>
      <c r="BF318" s="60">
        <f t="shared" si="87"/>
        <v>0</v>
      </c>
    </row>
    <row r="319" spans="2:58" s="60" customFormat="1" x14ac:dyDescent="0.25">
      <c r="B319" s="18">
        <f t="shared" si="78"/>
        <v>315</v>
      </c>
      <c r="C319" s="71" t="str">
        <f t="shared" si="77"/>
        <v>250217_Rev_MC_315</v>
      </c>
      <c r="D319" s="68">
        <v>45705</v>
      </c>
      <c r="E319" s="69">
        <v>45704</v>
      </c>
      <c r="F319" s="69" t="s">
        <v>116</v>
      </c>
      <c r="G319" s="69" t="str">
        <f>IF(ISBLANK(F319),"",VLOOKUP(F319,'Listes des Lots'!$B$4:$G$55,6,FALSE))</f>
        <v>Meublé</v>
      </c>
      <c r="H319" s="127" t="s">
        <v>333</v>
      </c>
      <c r="I319" s="127">
        <v>30000</v>
      </c>
      <c r="J319" s="69">
        <v>45704</v>
      </c>
      <c r="K319" s="69">
        <v>45705</v>
      </c>
      <c r="L319" s="71" t="s">
        <v>90</v>
      </c>
      <c r="M319" s="18" t="str">
        <f>IF(RevenueData[[#This Row],[Commentaires /Notes  ]]="","",RevenueData[[#This Row],[Commentaires /Notes  ]])</f>
        <v/>
      </c>
      <c r="N319" s="37"/>
      <c r="R319" s="60">
        <f>RevenueData[[#This Row],[Fin Période 
(jj/mm/aa) ]]-RevenueData[[#This Row],[Début Période
((jj/mm/aa) ]]+1</f>
        <v>2</v>
      </c>
      <c r="S319" s="60">
        <f t="shared" si="88"/>
        <v>0</v>
      </c>
      <c r="T319" s="60">
        <f t="shared" si="85"/>
        <v>0</v>
      </c>
      <c r="U319" s="60">
        <f t="shared" si="85"/>
        <v>0</v>
      </c>
      <c r="V319" s="60">
        <f t="shared" si="85"/>
        <v>0</v>
      </c>
      <c r="W319" s="60">
        <f t="shared" si="85"/>
        <v>0</v>
      </c>
      <c r="X319" s="60">
        <f t="shared" si="85"/>
        <v>0</v>
      </c>
      <c r="Y319" s="60">
        <f t="shared" si="85"/>
        <v>0</v>
      </c>
      <c r="Z319" s="60">
        <f t="shared" si="85"/>
        <v>0</v>
      </c>
      <c r="AA319" s="60">
        <f t="shared" si="85"/>
        <v>0</v>
      </c>
      <c r="AB319" s="60">
        <f t="shared" si="85"/>
        <v>0</v>
      </c>
      <c r="AC319" s="60">
        <f t="shared" si="85"/>
        <v>0</v>
      </c>
      <c r="AD319" s="60">
        <f t="shared" si="85"/>
        <v>0</v>
      </c>
      <c r="AG319" s="60">
        <f t="shared" si="89"/>
        <v>0</v>
      </c>
      <c r="AH319" s="60">
        <f t="shared" si="86"/>
        <v>2</v>
      </c>
      <c r="AI319" s="60">
        <f t="shared" si="86"/>
        <v>0</v>
      </c>
      <c r="AJ319" s="60">
        <f t="shared" si="86"/>
        <v>0</v>
      </c>
      <c r="AK319" s="60">
        <f t="shared" si="86"/>
        <v>0</v>
      </c>
      <c r="AL319" s="60">
        <f t="shared" si="86"/>
        <v>0</v>
      </c>
      <c r="AM319" s="60">
        <f t="shared" si="86"/>
        <v>0</v>
      </c>
      <c r="AN319" s="60">
        <f t="shared" si="86"/>
        <v>0</v>
      </c>
      <c r="AO319" s="60">
        <f t="shared" si="86"/>
        <v>0</v>
      </c>
      <c r="AP319" s="60">
        <f t="shared" si="86"/>
        <v>0</v>
      </c>
      <c r="AQ319" s="60">
        <f t="shared" si="86"/>
        <v>0</v>
      </c>
      <c r="AR319" s="60">
        <f t="shared" si="86"/>
        <v>0</v>
      </c>
      <c r="AU319" s="60">
        <f t="shared" si="90"/>
        <v>0</v>
      </c>
      <c r="AV319" s="60">
        <f t="shared" si="87"/>
        <v>0</v>
      </c>
      <c r="AW319" s="60">
        <f t="shared" si="87"/>
        <v>0</v>
      </c>
      <c r="AX319" s="60">
        <f t="shared" si="87"/>
        <v>0</v>
      </c>
      <c r="AY319" s="60">
        <f t="shared" si="87"/>
        <v>0</v>
      </c>
      <c r="AZ319" s="60">
        <f t="shared" si="87"/>
        <v>0</v>
      </c>
      <c r="BA319" s="60">
        <f t="shared" si="87"/>
        <v>0</v>
      </c>
      <c r="BB319" s="60">
        <f t="shared" si="87"/>
        <v>0</v>
      </c>
      <c r="BC319" s="60">
        <f t="shared" si="87"/>
        <v>0</v>
      </c>
      <c r="BD319" s="60">
        <f t="shared" si="87"/>
        <v>0</v>
      </c>
      <c r="BE319" s="60">
        <f t="shared" si="87"/>
        <v>0</v>
      </c>
      <c r="BF319" s="60">
        <f t="shared" si="87"/>
        <v>0</v>
      </c>
    </row>
    <row r="320" spans="2:58" s="60" customFormat="1" x14ac:dyDescent="0.25">
      <c r="B320" s="18">
        <f t="shared" si="78"/>
        <v>316</v>
      </c>
      <c r="C320" s="71" t="str">
        <f t="shared" si="77"/>
        <v>250217_Rev_MC_316</v>
      </c>
      <c r="D320" s="68">
        <v>45705</v>
      </c>
      <c r="E320" s="69">
        <v>45704</v>
      </c>
      <c r="F320" s="69" t="s">
        <v>113</v>
      </c>
      <c r="G320" s="69" t="str">
        <f>IF(ISBLANK(F320),"",VLOOKUP(F320,'Listes des Lots'!$B$4:$G$55,6,FALSE))</f>
        <v>Meublé</v>
      </c>
      <c r="H320" s="127" t="s">
        <v>333</v>
      </c>
      <c r="I320" s="127">
        <v>30000</v>
      </c>
      <c r="J320" s="69">
        <v>45704</v>
      </c>
      <c r="K320" s="69">
        <v>45705</v>
      </c>
      <c r="L320" s="71" t="s">
        <v>90</v>
      </c>
      <c r="M320" s="18" t="str">
        <f>IF(RevenueData[[#This Row],[Commentaires /Notes  ]]="","",RevenueData[[#This Row],[Commentaires /Notes  ]])</f>
        <v/>
      </c>
      <c r="N320" s="37"/>
      <c r="R320" s="60">
        <f>RevenueData[[#This Row],[Fin Période 
(jj/mm/aa) ]]-RevenueData[[#This Row],[Début Période
((jj/mm/aa) ]]+1</f>
        <v>2</v>
      </c>
      <c r="S320" s="60">
        <f t="shared" si="88"/>
        <v>0</v>
      </c>
      <c r="T320" s="60">
        <f t="shared" si="85"/>
        <v>0</v>
      </c>
      <c r="U320" s="60">
        <f t="shared" si="85"/>
        <v>0</v>
      </c>
      <c r="V320" s="60">
        <f t="shared" si="85"/>
        <v>0</v>
      </c>
      <c r="W320" s="60">
        <f t="shared" si="85"/>
        <v>0</v>
      </c>
      <c r="X320" s="60">
        <f t="shared" si="85"/>
        <v>0</v>
      </c>
      <c r="Y320" s="60">
        <f t="shared" si="85"/>
        <v>0</v>
      </c>
      <c r="Z320" s="60">
        <f t="shared" si="85"/>
        <v>0</v>
      </c>
      <c r="AA320" s="60">
        <f t="shared" si="85"/>
        <v>0</v>
      </c>
      <c r="AB320" s="60">
        <f t="shared" si="85"/>
        <v>0</v>
      </c>
      <c r="AC320" s="60">
        <f t="shared" si="85"/>
        <v>0</v>
      </c>
      <c r="AD320" s="60">
        <f t="shared" si="85"/>
        <v>0</v>
      </c>
      <c r="AG320" s="60">
        <f t="shared" si="89"/>
        <v>0</v>
      </c>
      <c r="AH320" s="60">
        <f t="shared" si="86"/>
        <v>2</v>
      </c>
      <c r="AI320" s="60">
        <f t="shared" si="86"/>
        <v>0</v>
      </c>
      <c r="AJ320" s="60">
        <f t="shared" si="86"/>
        <v>0</v>
      </c>
      <c r="AK320" s="60">
        <f t="shared" si="86"/>
        <v>0</v>
      </c>
      <c r="AL320" s="60">
        <f t="shared" si="86"/>
        <v>0</v>
      </c>
      <c r="AM320" s="60">
        <f t="shared" si="86"/>
        <v>0</v>
      </c>
      <c r="AN320" s="60">
        <f t="shared" si="86"/>
        <v>0</v>
      </c>
      <c r="AO320" s="60">
        <f t="shared" si="86"/>
        <v>0</v>
      </c>
      <c r="AP320" s="60">
        <f t="shared" si="86"/>
        <v>0</v>
      </c>
      <c r="AQ320" s="60">
        <f t="shared" si="86"/>
        <v>0</v>
      </c>
      <c r="AR320" s="60">
        <f t="shared" si="86"/>
        <v>0</v>
      </c>
      <c r="AU320" s="60">
        <f t="shared" si="90"/>
        <v>0</v>
      </c>
      <c r="AV320" s="60">
        <f t="shared" si="87"/>
        <v>0</v>
      </c>
      <c r="AW320" s="60">
        <f t="shared" si="87"/>
        <v>0</v>
      </c>
      <c r="AX320" s="60">
        <f t="shared" si="87"/>
        <v>0</v>
      </c>
      <c r="AY320" s="60">
        <f t="shared" si="87"/>
        <v>0</v>
      </c>
      <c r="AZ320" s="60">
        <f t="shared" si="87"/>
        <v>0</v>
      </c>
      <c r="BA320" s="60">
        <f t="shared" si="87"/>
        <v>0</v>
      </c>
      <c r="BB320" s="60">
        <f t="shared" si="87"/>
        <v>0</v>
      </c>
      <c r="BC320" s="60">
        <f t="shared" si="87"/>
        <v>0</v>
      </c>
      <c r="BD320" s="60">
        <f t="shared" si="87"/>
        <v>0</v>
      </c>
      <c r="BE320" s="60">
        <f t="shared" si="87"/>
        <v>0</v>
      </c>
      <c r="BF320" s="60">
        <f t="shared" si="87"/>
        <v>0</v>
      </c>
    </row>
    <row r="321" spans="2:58" s="60" customFormat="1" x14ac:dyDescent="0.25">
      <c r="B321" s="18">
        <f t="shared" si="78"/>
        <v>317</v>
      </c>
      <c r="C321" s="71" t="str">
        <f t="shared" si="77"/>
        <v>250217_Rev_MC_317</v>
      </c>
      <c r="D321" s="68">
        <v>45705</v>
      </c>
      <c r="E321" s="69">
        <v>45704</v>
      </c>
      <c r="F321" s="69" t="s">
        <v>114</v>
      </c>
      <c r="G321" s="69" t="str">
        <f>IF(ISBLANK(F321),"",VLOOKUP(F321,'Listes des Lots'!$B$4:$G$55,6,FALSE))</f>
        <v>Meublé</v>
      </c>
      <c r="H321" s="127" t="s">
        <v>333</v>
      </c>
      <c r="I321" s="127">
        <v>50000</v>
      </c>
      <c r="J321" s="69">
        <v>45704</v>
      </c>
      <c r="K321" s="69">
        <v>45706</v>
      </c>
      <c r="L321" s="71" t="s">
        <v>90</v>
      </c>
      <c r="M321" s="18" t="str">
        <f>IF(RevenueData[[#This Row],[Commentaires /Notes  ]]="","",RevenueData[[#This Row],[Commentaires /Notes  ]])</f>
        <v xml:space="preserve">reduction pour un client fidel </v>
      </c>
      <c r="N321" s="37" t="s">
        <v>280</v>
      </c>
      <c r="R321" s="60">
        <f>RevenueData[[#This Row],[Fin Période 
(jj/mm/aa) ]]-RevenueData[[#This Row],[Début Période
((jj/mm/aa) ]]+1</f>
        <v>3</v>
      </c>
      <c r="S321" s="60">
        <f t="shared" si="88"/>
        <v>0</v>
      </c>
      <c r="T321" s="60">
        <f t="shared" si="85"/>
        <v>0</v>
      </c>
      <c r="U321" s="60">
        <f t="shared" si="85"/>
        <v>0</v>
      </c>
      <c r="V321" s="60">
        <f t="shared" si="85"/>
        <v>0</v>
      </c>
      <c r="W321" s="60">
        <f t="shared" si="85"/>
        <v>0</v>
      </c>
      <c r="X321" s="60">
        <f t="shared" si="85"/>
        <v>0</v>
      </c>
      <c r="Y321" s="60">
        <f t="shared" si="85"/>
        <v>0</v>
      </c>
      <c r="Z321" s="60">
        <f t="shared" si="85"/>
        <v>0</v>
      </c>
      <c r="AA321" s="60">
        <f t="shared" si="85"/>
        <v>0</v>
      </c>
      <c r="AB321" s="60">
        <f t="shared" si="85"/>
        <v>0</v>
      </c>
      <c r="AC321" s="60">
        <f t="shared" si="85"/>
        <v>0</v>
      </c>
      <c r="AD321" s="60">
        <f t="shared" si="85"/>
        <v>0</v>
      </c>
      <c r="AG321" s="60">
        <f t="shared" si="89"/>
        <v>0</v>
      </c>
      <c r="AH321" s="60">
        <f t="shared" si="86"/>
        <v>3</v>
      </c>
      <c r="AI321" s="60">
        <f t="shared" si="86"/>
        <v>0</v>
      </c>
      <c r="AJ321" s="60">
        <f t="shared" si="86"/>
        <v>0</v>
      </c>
      <c r="AK321" s="60">
        <f t="shared" si="86"/>
        <v>0</v>
      </c>
      <c r="AL321" s="60">
        <f t="shared" si="86"/>
        <v>0</v>
      </c>
      <c r="AM321" s="60">
        <f t="shared" si="86"/>
        <v>0</v>
      </c>
      <c r="AN321" s="60">
        <f t="shared" si="86"/>
        <v>0</v>
      </c>
      <c r="AO321" s="60">
        <f t="shared" si="86"/>
        <v>0</v>
      </c>
      <c r="AP321" s="60">
        <f t="shared" si="86"/>
        <v>0</v>
      </c>
      <c r="AQ321" s="60">
        <f t="shared" si="86"/>
        <v>0</v>
      </c>
      <c r="AR321" s="60">
        <f t="shared" si="86"/>
        <v>0</v>
      </c>
      <c r="AU321" s="60">
        <f t="shared" si="90"/>
        <v>0</v>
      </c>
      <c r="AV321" s="60">
        <f t="shared" si="87"/>
        <v>0</v>
      </c>
      <c r="AW321" s="60">
        <f t="shared" si="87"/>
        <v>0</v>
      </c>
      <c r="AX321" s="60">
        <f t="shared" si="87"/>
        <v>0</v>
      </c>
      <c r="AY321" s="60">
        <f t="shared" si="87"/>
        <v>0</v>
      </c>
      <c r="AZ321" s="60">
        <f t="shared" si="87"/>
        <v>0</v>
      </c>
      <c r="BA321" s="60">
        <f t="shared" si="87"/>
        <v>0</v>
      </c>
      <c r="BB321" s="60">
        <f t="shared" si="87"/>
        <v>0</v>
      </c>
      <c r="BC321" s="60">
        <f t="shared" si="87"/>
        <v>0</v>
      </c>
      <c r="BD321" s="60">
        <f t="shared" si="87"/>
        <v>0</v>
      </c>
      <c r="BE321" s="60">
        <f t="shared" si="87"/>
        <v>0</v>
      </c>
      <c r="BF321" s="60">
        <f t="shared" si="87"/>
        <v>0</v>
      </c>
    </row>
    <row r="322" spans="2:58" s="60" customFormat="1" x14ac:dyDescent="0.25">
      <c r="B322" s="18">
        <f t="shared" si="78"/>
        <v>318</v>
      </c>
      <c r="C322" s="71" t="str">
        <f t="shared" si="77"/>
        <v>250221_Rev_MC_318</v>
      </c>
      <c r="D322" s="68">
        <v>45709</v>
      </c>
      <c r="E322" s="69">
        <v>45709</v>
      </c>
      <c r="F322" s="69" t="s">
        <v>125</v>
      </c>
      <c r="G322" s="69" t="str">
        <f>IF(ISBLANK(F322),"",VLOOKUP(F322,'Listes des Lots'!$B$4:$G$55,6,FALSE))</f>
        <v>Meublé</v>
      </c>
      <c r="H322" s="127" t="s">
        <v>333</v>
      </c>
      <c r="I322" s="127">
        <v>40000</v>
      </c>
      <c r="J322" s="69">
        <v>45709</v>
      </c>
      <c r="K322" s="69">
        <v>45711</v>
      </c>
      <c r="L322" s="71" t="s">
        <v>90</v>
      </c>
      <c r="M322" s="18" t="str">
        <f>IF(RevenueData[[#This Row],[Commentaires /Notes  ]]="","",RevenueData[[#This Row],[Commentaires /Notes  ]])</f>
        <v/>
      </c>
      <c r="N322" s="37"/>
      <c r="R322" s="60">
        <f>RevenueData[[#This Row],[Fin Période 
(jj/mm/aa) ]]-RevenueData[[#This Row],[Début Période
((jj/mm/aa) ]]+1</f>
        <v>3</v>
      </c>
      <c r="S322" s="60">
        <f t="shared" si="88"/>
        <v>0</v>
      </c>
      <c r="T322" s="60">
        <f t="shared" si="85"/>
        <v>0</v>
      </c>
      <c r="U322" s="60">
        <f t="shared" si="85"/>
        <v>0</v>
      </c>
      <c r="V322" s="60">
        <f t="shared" si="85"/>
        <v>0</v>
      </c>
      <c r="W322" s="60">
        <f t="shared" si="85"/>
        <v>0</v>
      </c>
      <c r="X322" s="60">
        <f t="shared" si="85"/>
        <v>0</v>
      </c>
      <c r="Y322" s="60">
        <f t="shared" si="85"/>
        <v>0</v>
      </c>
      <c r="Z322" s="60">
        <f t="shared" si="85"/>
        <v>0</v>
      </c>
      <c r="AA322" s="60">
        <f t="shared" si="85"/>
        <v>0</v>
      </c>
      <c r="AB322" s="60">
        <f t="shared" si="85"/>
        <v>0</v>
      </c>
      <c r="AC322" s="60">
        <f t="shared" si="85"/>
        <v>0</v>
      </c>
      <c r="AD322" s="60">
        <f t="shared" si="85"/>
        <v>0</v>
      </c>
      <c r="AG322" s="60">
        <f t="shared" si="89"/>
        <v>0</v>
      </c>
      <c r="AH322" s="60">
        <f t="shared" si="86"/>
        <v>3</v>
      </c>
      <c r="AI322" s="60">
        <f t="shared" si="86"/>
        <v>0</v>
      </c>
      <c r="AJ322" s="60">
        <f t="shared" si="86"/>
        <v>0</v>
      </c>
      <c r="AK322" s="60">
        <f t="shared" si="86"/>
        <v>0</v>
      </c>
      <c r="AL322" s="60">
        <f t="shared" si="86"/>
        <v>0</v>
      </c>
      <c r="AM322" s="60">
        <f t="shared" si="86"/>
        <v>0</v>
      </c>
      <c r="AN322" s="60">
        <f t="shared" si="86"/>
        <v>0</v>
      </c>
      <c r="AO322" s="60">
        <f t="shared" si="86"/>
        <v>0</v>
      </c>
      <c r="AP322" s="60">
        <f t="shared" si="86"/>
        <v>0</v>
      </c>
      <c r="AQ322" s="60">
        <f t="shared" si="86"/>
        <v>0</v>
      </c>
      <c r="AR322" s="60">
        <f t="shared" si="86"/>
        <v>0</v>
      </c>
      <c r="AU322" s="60">
        <f t="shared" si="90"/>
        <v>0</v>
      </c>
      <c r="AV322" s="60">
        <f t="shared" si="87"/>
        <v>0</v>
      </c>
      <c r="AW322" s="60">
        <f t="shared" si="87"/>
        <v>0</v>
      </c>
      <c r="AX322" s="60">
        <f t="shared" si="87"/>
        <v>0</v>
      </c>
      <c r="AY322" s="60">
        <f t="shared" si="87"/>
        <v>0</v>
      </c>
      <c r="AZ322" s="60">
        <f t="shared" si="87"/>
        <v>0</v>
      </c>
      <c r="BA322" s="60">
        <f t="shared" si="87"/>
        <v>0</v>
      </c>
      <c r="BB322" s="60">
        <f t="shared" si="87"/>
        <v>0</v>
      </c>
      <c r="BC322" s="60">
        <f t="shared" si="87"/>
        <v>0</v>
      </c>
      <c r="BD322" s="60">
        <f t="shared" si="87"/>
        <v>0</v>
      </c>
      <c r="BE322" s="60">
        <f t="shared" si="87"/>
        <v>0</v>
      </c>
      <c r="BF322" s="60">
        <f t="shared" si="87"/>
        <v>0</v>
      </c>
    </row>
    <row r="323" spans="2:58" s="60" customFormat="1" x14ac:dyDescent="0.25">
      <c r="B323" s="18">
        <f t="shared" si="78"/>
        <v>319</v>
      </c>
      <c r="C323" s="71" t="str">
        <f t="shared" si="77"/>
        <v>250226_Rev_MC_319</v>
      </c>
      <c r="D323" s="68">
        <v>45714</v>
      </c>
      <c r="E323" s="69">
        <v>45710</v>
      </c>
      <c r="F323" s="69" t="s">
        <v>116</v>
      </c>
      <c r="G323" s="69" t="str">
        <f>IF(ISBLANK(F323),"",VLOOKUP(F323,'Listes des Lots'!$B$4:$G$55,6,FALSE))</f>
        <v>Meublé</v>
      </c>
      <c r="H323" s="127" t="s">
        <v>333</v>
      </c>
      <c r="I323" s="127">
        <v>30000</v>
      </c>
      <c r="J323" s="69">
        <v>45710</v>
      </c>
      <c r="K323" s="69">
        <v>45711</v>
      </c>
      <c r="L323" s="71" t="s">
        <v>90</v>
      </c>
      <c r="M323" s="18" t="str">
        <f>IF(RevenueData[[#This Row],[Commentaires /Notes  ]]="","",RevenueData[[#This Row],[Commentaires /Notes  ]])</f>
        <v/>
      </c>
      <c r="N323" s="37"/>
      <c r="R323" s="60">
        <f>RevenueData[[#This Row],[Fin Période 
(jj/mm/aa) ]]-RevenueData[[#This Row],[Début Période
((jj/mm/aa) ]]+1</f>
        <v>2</v>
      </c>
      <c r="S323" s="60">
        <f t="shared" si="88"/>
        <v>0</v>
      </c>
      <c r="T323" s="60">
        <f t="shared" si="85"/>
        <v>0</v>
      </c>
      <c r="U323" s="60">
        <f t="shared" si="85"/>
        <v>0</v>
      </c>
      <c r="V323" s="60">
        <f t="shared" si="85"/>
        <v>0</v>
      </c>
      <c r="W323" s="60">
        <f t="shared" si="85"/>
        <v>0</v>
      </c>
      <c r="X323" s="60">
        <f t="shared" si="85"/>
        <v>0</v>
      </c>
      <c r="Y323" s="60">
        <f t="shared" si="85"/>
        <v>0</v>
      </c>
      <c r="Z323" s="60">
        <f t="shared" si="85"/>
        <v>0</v>
      </c>
      <c r="AA323" s="60">
        <f t="shared" si="85"/>
        <v>0</v>
      </c>
      <c r="AB323" s="60">
        <f t="shared" si="85"/>
        <v>0</v>
      </c>
      <c r="AC323" s="60">
        <f t="shared" si="85"/>
        <v>0</v>
      </c>
      <c r="AD323" s="60">
        <f t="shared" si="85"/>
        <v>0</v>
      </c>
      <c r="AG323" s="60">
        <f t="shared" si="89"/>
        <v>0</v>
      </c>
      <c r="AH323" s="60">
        <f t="shared" si="86"/>
        <v>2</v>
      </c>
      <c r="AI323" s="60">
        <f t="shared" si="86"/>
        <v>0</v>
      </c>
      <c r="AJ323" s="60">
        <f t="shared" si="86"/>
        <v>0</v>
      </c>
      <c r="AK323" s="60">
        <f t="shared" si="86"/>
        <v>0</v>
      </c>
      <c r="AL323" s="60">
        <f t="shared" si="86"/>
        <v>0</v>
      </c>
      <c r="AM323" s="60">
        <f t="shared" si="86"/>
        <v>0</v>
      </c>
      <c r="AN323" s="60">
        <f t="shared" si="86"/>
        <v>0</v>
      </c>
      <c r="AO323" s="60">
        <f t="shared" si="86"/>
        <v>0</v>
      </c>
      <c r="AP323" s="60">
        <f t="shared" si="86"/>
        <v>0</v>
      </c>
      <c r="AQ323" s="60">
        <f t="shared" si="86"/>
        <v>0</v>
      </c>
      <c r="AR323" s="60">
        <f t="shared" si="86"/>
        <v>0</v>
      </c>
      <c r="AU323" s="60">
        <f t="shared" si="90"/>
        <v>0</v>
      </c>
      <c r="AV323" s="60">
        <f t="shared" si="87"/>
        <v>0</v>
      </c>
      <c r="AW323" s="60">
        <f t="shared" si="87"/>
        <v>0</v>
      </c>
      <c r="AX323" s="60">
        <f t="shared" si="87"/>
        <v>0</v>
      </c>
      <c r="AY323" s="60">
        <f t="shared" si="87"/>
        <v>0</v>
      </c>
      <c r="AZ323" s="60">
        <f t="shared" si="87"/>
        <v>0</v>
      </c>
      <c r="BA323" s="60">
        <f t="shared" si="87"/>
        <v>0</v>
      </c>
      <c r="BB323" s="60">
        <f t="shared" si="87"/>
        <v>0</v>
      </c>
      <c r="BC323" s="60">
        <f t="shared" si="87"/>
        <v>0</v>
      </c>
      <c r="BD323" s="60">
        <f t="shared" si="87"/>
        <v>0</v>
      </c>
      <c r="BE323" s="60">
        <f t="shared" si="87"/>
        <v>0</v>
      </c>
      <c r="BF323" s="60">
        <f t="shared" si="87"/>
        <v>0</v>
      </c>
    </row>
    <row r="324" spans="2:58" s="60" customFormat="1" x14ac:dyDescent="0.25">
      <c r="B324" s="18">
        <f t="shared" si="78"/>
        <v>320</v>
      </c>
      <c r="C324" s="71" t="str">
        <f t="shared" si="77"/>
        <v>250226_Rev_MC_320</v>
      </c>
      <c r="D324" s="68">
        <v>45714</v>
      </c>
      <c r="E324" s="69">
        <v>45710</v>
      </c>
      <c r="F324" s="69" t="s">
        <v>122</v>
      </c>
      <c r="G324" s="69" t="str">
        <f>IF(ISBLANK(F324),"",VLOOKUP(F324,'Listes des Lots'!$B$4:$G$55,6,FALSE))</f>
        <v>Meublé</v>
      </c>
      <c r="H324" s="127" t="s">
        <v>333</v>
      </c>
      <c r="I324" s="127">
        <v>20000</v>
      </c>
      <c r="J324" s="69">
        <v>45710</v>
      </c>
      <c r="K324" s="69">
        <v>45711</v>
      </c>
      <c r="L324" s="71" t="s">
        <v>90</v>
      </c>
      <c r="M324" s="18" t="str">
        <f>IF(RevenueData[[#This Row],[Commentaires /Notes  ]]="","",RevenueData[[#This Row],[Commentaires /Notes  ]])</f>
        <v/>
      </c>
      <c r="N324" s="37"/>
      <c r="R324" s="60">
        <f>RevenueData[[#This Row],[Fin Période 
(jj/mm/aa) ]]-RevenueData[[#This Row],[Début Période
((jj/mm/aa) ]]+1</f>
        <v>2</v>
      </c>
      <c r="S324" s="60">
        <f t="shared" si="88"/>
        <v>0</v>
      </c>
      <c r="T324" s="60">
        <f t="shared" si="85"/>
        <v>0</v>
      </c>
      <c r="U324" s="60">
        <f t="shared" si="85"/>
        <v>0</v>
      </c>
      <c r="V324" s="60">
        <f t="shared" si="85"/>
        <v>0</v>
      </c>
      <c r="W324" s="60">
        <f t="shared" si="85"/>
        <v>0</v>
      </c>
      <c r="X324" s="60">
        <f t="shared" si="85"/>
        <v>0</v>
      </c>
      <c r="Y324" s="60">
        <f t="shared" si="85"/>
        <v>0</v>
      </c>
      <c r="Z324" s="60">
        <f t="shared" si="85"/>
        <v>0</v>
      </c>
      <c r="AA324" s="60">
        <f t="shared" si="85"/>
        <v>0</v>
      </c>
      <c r="AB324" s="60">
        <f t="shared" si="85"/>
        <v>0</v>
      </c>
      <c r="AC324" s="60">
        <f t="shared" si="85"/>
        <v>0</v>
      </c>
      <c r="AD324" s="60">
        <f t="shared" si="85"/>
        <v>0</v>
      </c>
      <c r="AG324" s="60">
        <f t="shared" si="89"/>
        <v>0</v>
      </c>
      <c r="AH324" s="60">
        <f t="shared" si="86"/>
        <v>2</v>
      </c>
      <c r="AI324" s="60">
        <f t="shared" si="86"/>
        <v>0</v>
      </c>
      <c r="AJ324" s="60">
        <f t="shared" si="86"/>
        <v>0</v>
      </c>
      <c r="AK324" s="60">
        <f t="shared" si="86"/>
        <v>0</v>
      </c>
      <c r="AL324" s="60">
        <f t="shared" si="86"/>
        <v>0</v>
      </c>
      <c r="AM324" s="60">
        <f t="shared" si="86"/>
        <v>0</v>
      </c>
      <c r="AN324" s="60">
        <f t="shared" si="86"/>
        <v>0</v>
      </c>
      <c r="AO324" s="60">
        <f t="shared" si="86"/>
        <v>0</v>
      </c>
      <c r="AP324" s="60">
        <f t="shared" si="86"/>
        <v>0</v>
      </c>
      <c r="AQ324" s="60">
        <f t="shared" si="86"/>
        <v>0</v>
      </c>
      <c r="AR324" s="60">
        <f t="shared" si="86"/>
        <v>0</v>
      </c>
      <c r="AU324" s="60">
        <f t="shared" si="90"/>
        <v>0</v>
      </c>
      <c r="AV324" s="60">
        <f t="shared" si="87"/>
        <v>0</v>
      </c>
      <c r="AW324" s="60">
        <f t="shared" si="87"/>
        <v>0</v>
      </c>
      <c r="AX324" s="60">
        <f t="shared" si="87"/>
        <v>0</v>
      </c>
      <c r="AY324" s="60">
        <f t="shared" si="87"/>
        <v>0</v>
      </c>
      <c r="AZ324" s="60">
        <f t="shared" si="87"/>
        <v>0</v>
      </c>
      <c r="BA324" s="60">
        <f t="shared" si="87"/>
        <v>0</v>
      </c>
      <c r="BB324" s="60">
        <f t="shared" si="87"/>
        <v>0</v>
      </c>
      <c r="BC324" s="60">
        <f t="shared" si="87"/>
        <v>0</v>
      </c>
      <c r="BD324" s="60">
        <f t="shared" si="87"/>
        <v>0</v>
      </c>
      <c r="BE324" s="60">
        <f t="shared" si="87"/>
        <v>0</v>
      </c>
      <c r="BF324" s="60">
        <f t="shared" si="87"/>
        <v>0</v>
      </c>
    </row>
    <row r="325" spans="2:58" s="60" customFormat="1" x14ac:dyDescent="0.25">
      <c r="B325" s="18">
        <f t="shared" si="78"/>
        <v>321</v>
      </c>
      <c r="C325" s="71" t="str">
        <f t="shared" ref="C325:C388" si="91">IF(OR(D325="", E325="", F325="", I325="", J325="", K325="", L325=""), "", TEXT(RIGHT(YEAR(D325), 2), "00") &amp; TEXT(MONTH(D325), "00") &amp; TEXT(DAY(D325), "00") &amp; "_Rev_MC_" &amp; TEXT(B325, "0"))</f>
        <v>250226_Rev_MC_321</v>
      </c>
      <c r="D325" s="68">
        <v>45714</v>
      </c>
      <c r="E325" s="69">
        <v>45710</v>
      </c>
      <c r="F325" s="69" t="s">
        <v>123</v>
      </c>
      <c r="G325" s="69" t="str">
        <f>IF(ISBLANK(F325),"",VLOOKUP(F325,'Listes des Lots'!$B$4:$G$55,6,FALSE))</f>
        <v>Meublé</v>
      </c>
      <c r="H325" s="127" t="s">
        <v>333</v>
      </c>
      <c r="I325" s="127">
        <v>20000</v>
      </c>
      <c r="J325" s="69">
        <v>45710</v>
      </c>
      <c r="K325" s="69">
        <v>45711</v>
      </c>
      <c r="L325" s="71" t="s">
        <v>90</v>
      </c>
      <c r="M325" s="18" t="str">
        <f>IF(RevenueData[[#This Row],[Commentaires /Notes  ]]="","",RevenueData[[#This Row],[Commentaires /Notes  ]])</f>
        <v/>
      </c>
      <c r="N325" s="37"/>
      <c r="R325" s="60">
        <f>RevenueData[[#This Row],[Fin Période 
(jj/mm/aa) ]]-RevenueData[[#This Row],[Début Période
((jj/mm/aa) ]]+1</f>
        <v>2</v>
      </c>
      <c r="S325" s="60">
        <f t="shared" si="88"/>
        <v>0</v>
      </c>
      <c r="T325" s="60">
        <f t="shared" si="85"/>
        <v>0</v>
      </c>
      <c r="U325" s="60">
        <f t="shared" si="85"/>
        <v>0</v>
      </c>
      <c r="V325" s="60">
        <f t="shared" si="85"/>
        <v>0</v>
      </c>
      <c r="W325" s="60">
        <f t="shared" si="85"/>
        <v>0</v>
      </c>
      <c r="X325" s="60">
        <f t="shared" si="85"/>
        <v>0</v>
      </c>
      <c r="Y325" s="60">
        <f t="shared" si="85"/>
        <v>0</v>
      </c>
      <c r="Z325" s="60">
        <f t="shared" si="85"/>
        <v>0</v>
      </c>
      <c r="AA325" s="60">
        <f t="shared" si="85"/>
        <v>0</v>
      </c>
      <c r="AB325" s="60">
        <f t="shared" si="85"/>
        <v>0</v>
      </c>
      <c r="AC325" s="60">
        <f t="shared" si="85"/>
        <v>0</v>
      </c>
      <c r="AD325" s="60">
        <f t="shared" si="85"/>
        <v>0</v>
      </c>
      <c r="AG325" s="60">
        <f t="shared" si="89"/>
        <v>0</v>
      </c>
      <c r="AH325" s="60">
        <f t="shared" si="86"/>
        <v>2</v>
      </c>
      <c r="AI325" s="60">
        <f t="shared" si="86"/>
        <v>0</v>
      </c>
      <c r="AJ325" s="60">
        <f t="shared" si="86"/>
        <v>0</v>
      </c>
      <c r="AK325" s="60">
        <f t="shared" si="86"/>
        <v>0</v>
      </c>
      <c r="AL325" s="60">
        <f t="shared" si="86"/>
        <v>0</v>
      </c>
      <c r="AM325" s="60">
        <f t="shared" si="86"/>
        <v>0</v>
      </c>
      <c r="AN325" s="60">
        <f t="shared" si="86"/>
        <v>0</v>
      </c>
      <c r="AO325" s="60">
        <f t="shared" si="86"/>
        <v>0</v>
      </c>
      <c r="AP325" s="60">
        <f t="shared" si="86"/>
        <v>0</v>
      </c>
      <c r="AQ325" s="60">
        <f t="shared" si="86"/>
        <v>0</v>
      </c>
      <c r="AR325" s="60">
        <f t="shared" si="86"/>
        <v>0</v>
      </c>
      <c r="AU325" s="60">
        <f t="shared" si="90"/>
        <v>0</v>
      </c>
      <c r="AV325" s="60">
        <f t="shared" si="87"/>
        <v>0</v>
      </c>
      <c r="AW325" s="60">
        <f t="shared" si="87"/>
        <v>0</v>
      </c>
      <c r="AX325" s="60">
        <f t="shared" si="87"/>
        <v>0</v>
      </c>
      <c r="AY325" s="60">
        <f t="shared" si="87"/>
        <v>0</v>
      </c>
      <c r="AZ325" s="60">
        <f t="shared" si="87"/>
        <v>0</v>
      </c>
      <c r="BA325" s="60">
        <f t="shared" si="87"/>
        <v>0</v>
      </c>
      <c r="BB325" s="60">
        <f t="shared" si="87"/>
        <v>0</v>
      </c>
      <c r="BC325" s="60">
        <f t="shared" si="87"/>
        <v>0</v>
      </c>
      <c r="BD325" s="60">
        <f t="shared" si="87"/>
        <v>0</v>
      </c>
      <c r="BE325" s="60">
        <f t="shared" si="87"/>
        <v>0</v>
      </c>
      <c r="BF325" s="60">
        <f t="shared" si="87"/>
        <v>0</v>
      </c>
    </row>
    <row r="326" spans="2:58" s="60" customFormat="1" x14ac:dyDescent="0.25">
      <c r="B326" s="18">
        <f t="shared" si="78"/>
        <v>322</v>
      </c>
      <c r="C326" s="71" t="str">
        <f t="shared" si="91"/>
        <v>250226_Rev_MC_322</v>
      </c>
      <c r="D326" s="68">
        <v>45714</v>
      </c>
      <c r="E326" s="69">
        <v>45710</v>
      </c>
      <c r="F326" s="69" t="s">
        <v>126</v>
      </c>
      <c r="G326" s="69" t="str">
        <f>IF(ISBLANK(F326),"",VLOOKUP(F326,'Listes des Lots'!$B$4:$G$55,6,FALSE))</f>
        <v>Meublé</v>
      </c>
      <c r="H326" s="127" t="s">
        <v>333</v>
      </c>
      <c r="I326" s="127">
        <v>20000</v>
      </c>
      <c r="J326" s="69">
        <v>45710</v>
      </c>
      <c r="K326" s="69">
        <v>45711</v>
      </c>
      <c r="L326" s="71" t="s">
        <v>90</v>
      </c>
      <c r="M326" s="18" t="str">
        <f>IF(RevenueData[[#This Row],[Commentaires /Notes  ]]="","",RevenueData[[#This Row],[Commentaires /Notes  ]])</f>
        <v/>
      </c>
      <c r="N326" s="37"/>
      <c r="R326" s="60">
        <f>RevenueData[[#This Row],[Fin Période 
(jj/mm/aa) ]]-RevenueData[[#This Row],[Début Période
((jj/mm/aa) ]]+1</f>
        <v>2</v>
      </c>
      <c r="S326" s="60">
        <f t="shared" si="88"/>
        <v>0</v>
      </c>
      <c r="T326" s="60">
        <f t="shared" si="85"/>
        <v>0</v>
      </c>
      <c r="U326" s="60">
        <f t="shared" si="85"/>
        <v>0</v>
      </c>
      <c r="V326" s="60">
        <f t="shared" si="85"/>
        <v>0</v>
      </c>
      <c r="W326" s="60">
        <f t="shared" si="85"/>
        <v>0</v>
      </c>
      <c r="X326" s="60">
        <f t="shared" si="85"/>
        <v>0</v>
      </c>
      <c r="Y326" s="60">
        <f t="shared" si="85"/>
        <v>0</v>
      </c>
      <c r="Z326" s="60">
        <f t="shared" si="85"/>
        <v>0</v>
      </c>
      <c r="AA326" s="60">
        <f t="shared" si="85"/>
        <v>0</v>
      </c>
      <c r="AB326" s="60">
        <f t="shared" si="85"/>
        <v>0</v>
      </c>
      <c r="AC326" s="60">
        <f t="shared" si="85"/>
        <v>0</v>
      </c>
      <c r="AD326" s="60">
        <f t="shared" si="85"/>
        <v>0</v>
      </c>
      <c r="AG326" s="60">
        <f t="shared" si="89"/>
        <v>0</v>
      </c>
      <c r="AH326" s="60">
        <f t="shared" si="86"/>
        <v>2</v>
      </c>
      <c r="AI326" s="60">
        <f t="shared" si="86"/>
        <v>0</v>
      </c>
      <c r="AJ326" s="60">
        <f t="shared" si="86"/>
        <v>0</v>
      </c>
      <c r="AK326" s="60">
        <f t="shared" si="86"/>
        <v>0</v>
      </c>
      <c r="AL326" s="60">
        <f t="shared" si="86"/>
        <v>0</v>
      </c>
      <c r="AM326" s="60">
        <f t="shared" si="86"/>
        <v>0</v>
      </c>
      <c r="AN326" s="60">
        <f t="shared" si="86"/>
        <v>0</v>
      </c>
      <c r="AO326" s="60">
        <f t="shared" si="86"/>
        <v>0</v>
      </c>
      <c r="AP326" s="60">
        <f t="shared" si="86"/>
        <v>0</v>
      </c>
      <c r="AQ326" s="60">
        <f t="shared" si="86"/>
        <v>0</v>
      </c>
      <c r="AR326" s="60">
        <f t="shared" si="86"/>
        <v>0</v>
      </c>
      <c r="AU326" s="60">
        <f t="shared" si="90"/>
        <v>0</v>
      </c>
      <c r="AV326" s="60">
        <f t="shared" si="87"/>
        <v>0</v>
      </c>
      <c r="AW326" s="60">
        <f t="shared" si="87"/>
        <v>0</v>
      </c>
      <c r="AX326" s="60">
        <f t="shared" si="87"/>
        <v>0</v>
      </c>
      <c r="AY326" s="60">
        <f t="shared" si="87"/>
        <v>0</v>
      </c>
      <c r="AZ326" s="60">
        <f t="shared" si="87"/>
        <v>0</v>
      </c>
      <c r="BA326" s="60">
        <f t="shared" si="87"/>
        <v>0</v>
      </c>
      <c r="BB326" s="60">
        <f t="shared" si="87"/>
        <v>0</v>
      </c>
      <c r="BC326" s="60">
        <f t="shared" si="87"/>
        <v>0</v>
      </c>
      <c r="BD326" s="60">
        <f t="shared" si="87"/>
        <v>0</v>
      </c>
      <c r="BE326" s="60">
        <f t="shared" si="87"/>
        <v>0</v>
      </c>
      <c r="BF326" s="60">
        <f t="shared" si="87"/>
        <v>0</v>
      </c>
    </row>
    <row r="327" spans="2:58" s="60" customFormat="1" x14ac:dyDescent="0.25">
      <c r="B327" s="18">
        <f t="shared" ref="B327:B390" si="92">B326+1</f>
        <v>323</v>
      </c>
      <c r="C327" s="71" t="str">
        <f t="shared" si="91"/>
        <v>250226_Rev_MC_323</v>
      </c>
      <c r="D327" s="68">
        <v>45714</v>
      </c>
      <c r="E327" s="69">
        <v>45710</v>
      </c>
      <c r="F327" s="69" t="s">
        <v>117</v>
      </c>
      <c r="G327" s="69" t="str">
        <f>IF(ISBLANK(F327),"",VLOOKUP(F327,'Listes des Lots'!$B$4:$G$55,6,FALSE))</f>
        <v>Meublé</v>
      </c>
      <c r="H327" s="127" t="s">
        <v>333</v>
      </c>
      <c r="I327" s="127">
        <v>50000</v>
      </c>
      <c r="J327" s="69">
        <v>45710</v>
      </c>
      <c r="K327" s="69">
        <v>45712</v>
      </c>
      <c r="L327" s="71" t="s">
        <v>90</v>
      </c>
      <c r="M327" s="18" t="str">
        <f>IF(RevenueData[[#This Row],[Commentaires /Notes  ]]="","",RevenueData[[#This Row],[Commentaires /Notes  ]])</f>
        <v/>
      </c>
      <c r="N327" s="37"/>
      <c r="R327" s="60">
        <f>RevenueData[[#This Row],[Fin Période 
(jj/mm/aa) ]]-RevenueData[[#This Row],[Début Période
((jj/mm/aa) ]]+1</f>
        <v>3</v>
      </c>
      <c r="S327" s="60">
        <f t="shared" si="88"/>
        <v>0</v>
      </c>
      <c r="T327" s="60">
        <f t="shared" si="85"/>
        <v>0</v>
      </c>
      <c r="U327" s="60">
        <f t="shared" si="85"/>
        <v>0</v>
      </c>
      <c r="V327" s="60">
        <f t="shared" si="85"/>
        <v>0</v>
      </c>
      <c r="W327" s="60">
        <f t="shared" si="85"/>
        <v>0</v>
      </c>
      <c r="X327" s="60">
        <f t="shared" si="85"/>
        <v>0</v>
      </c>
      <c r="Y327" s="60">
        <f t="shared" si="85"/>
        <v>0</v>
      </c>
      <c r="Z327" s="60">
        <f t="shared" si="85"/>
        <v>0</v>
      </c>
      <c r="AA327" s="60">
        <f t="shared" si="85"/>
        <v>0</v>
      </c>
      <c r="AB327" s="60">
        <f t="shared" si="85"/>
        <v>0</v>
      </c>
      <c r="AC327" s="60">
        <f t="shared" si="85"/>
        <v>0</v>
      </c>
      <c r="AD327" s="60">
        <f t="shared" si="85"/>
        <v>0</v>
      </c>
      <c r="AG327" s="60">
        <f t="shared" si="89"/>
        <v>0</v>
      </c>
      <c r="AH327" s="60">
        <f t="shared" si="86"/>
        <v>3</v>
      </c>
      <c r="AI327" s="60">
        <f t="shared" si="86"/>
        <v>0</v>
      </c>
      <c r="AJ327" s="60">
        <f t="shared" si="86"/>
        <v>0</v>
      </c>
      <c r="AK327" s="60">
        <f t="shared" si="86"/>
        <v>0</v>
      </c>
      <c r="AL327" s="60">
        <f t="shared" si="86"/>
        <v>0</v>
      </c>
      <c r="AM327" s="60">
        <f t="shared" si="86"/>
        <v>0</v>
      </c>
      <c r="AN327" s="60">
        <f t="shared" si="86"/>
        <v>0</v>
      </c>
      <c r="AO327" s="60">
        <f t="shared" si="86"/>
        <v>0</v>
      </c>
      <c r="AP327" s="60">
        <f t="shared" si="86"/>
        <v>0</v>
      </c>
      <c r="AQ327" s="60">
        <f t="shared" si="86"/>
        <v>0</v>
      </c>
      <c r="AR327" s="60">
        <f t="shared" si="86"/>
        <v>0</v>
      </c>
      <c r="AU327" s="60">
        <f t="shared" si="90"/>
        <v>0</v>
      </c>
      <c r="AV327" s="60">
        <f t="shared" si="87"/>
        <v>0</v>
      </c>
      <c r="AW327" s="60">
        <f t="shared" si="87"/>
        <v>0</v>
      </c>
      <c r="AX327" s="60">
        <f t="shared" si="87"/>
        <v>0</v>
      </c>
      <c r="AY327" s="60">
        <f t="shared" si="87"/>
        <v>0</v>
      </c>
      <c r="AZ327" s="60">
        <f t="shared" si="87"/>
        <v>0</v>
      </c>
      <c r="BA327" s="60">
        <f t="shared" si="87"/>
        <v>0</v>
      </c>
      <c r="BB327" s="60">
        <f t="shared" si="87"/>
        <v>0</v>
      </c>
      <c r="BC327" s="60">
        <f t="shared" si="87"/>
        <v>0</v>
      </c>
      <c r="BD327" s="60">
        <f t="shared" si="87"/>
        <v>0</v>
      </c>
      <c r="BE327" s="60">
        <f t="shared" si="87"/>
        <v>0</v>
      </c>
      <c r="BF327" s="60">
        <f t="shared" si="87"/>
        <v>0</v>
      </c>
    </row>
    <row r="328" spans="2:58" s="60" customFormat="1" x14ac:dyDescent="0.25">
      <c r="B328" s="18">
        <f t="shared" si="92"/>
        <v>324</v>
      </c>
      <c r="C328" s="71" t="str">
        <f t="shared" si="91"/>
        <v>250226_Rev_MC_324</v>
      </c>
      <c r="D328" s="68">
        <v>45714</v>
      </c>
      <c r="E328" s="69">
        <v>45710</v>
      </c>
      <c r="F328" s="69" t="s">
        <v>121</v>
      </c>
      <c r="G328" s="69" t="str">
        <f>IF(ISBLANK(F328),"",VLOOKUP(F328,'Listes des Lots'!$B$4:$G$55,6,FALSE))</f>
        <v>Meublé</v>
      </c>
      <c r="H328" s="127" t="s">
        <v>333</v>
      </c>
      <c r="I328" s="127">
        <v>20000</v>
      </c>
      <c r="J328" s="69">
        <v>45710</v>
      </c>
      <c r="K328" s="69">
        <v>45711</v>
      </c>
      <c r="L328" s="71" t="s">
        <v>90</v>
      </c>
      <c r="M328" s="18" t="str">
        <f>IF(RevenueData[[#This Row],[Commentaires /Notes  ]]="","",RevenueData[[#This Row],[Commentaires /Notes  ]])</f>
        <v/>
      </c>
      <c r="N328" s="37"/>
      <c r="R328" s="60">
        <f>RevenueData[[#This Row],[Fin Période 
(jj/mm/aa) ]]-RevenueData[[#This Row],[Début Période
((jj/mm/aa) ]]+1</f>
        <v>2</v>
      </c>
      <c r="S328" s="60">
        <f t="shared" si="88"/>
        <v>0</v>
      </c>
      <c r="T328" s="60">
        <f t="shared" si="85"/>
        <v>0</v>
      </c>
      <c r="U328" s="60">
        <f t="shared" si="85"/>
        <v>0</v>
      </c>
      <c r="V328" s="60">
        <f t="shared" si="85"/>
        <v>0</v>
      </c>
      <c r="W328" s="60">
        <f t="shared" si="85"/>
        <v>0</v>
      </c>
      <c r="X328" s="60">
        <f t="shared" si="85"/>
        <v>0</v>
      </c>
      <c r="Y328" s="60">
        <f t="shared" si="85"/>
        <v>0</v>
      </c>
      <c r="Z328" s="60">
        <f t="shared" si="85"/>
        <v>0</v>
      </c>
      <c r="AA328" s="60">
        <f t="shared" si="85"/>
        <v>0</v>
      </c>
      <c r="AB328" s="60">
        <f t="shared" si="85"/>
        <v>0</v>
      </c>
      <c r="AC328" s="60">
        <f t="shared" si="85"/>
        <v>0</v>
      </c>
      <c r="AD328" s="60">
        <f t="shared" si="85"/>
        <v>0</v>
      </c>
      <c r="AG328" s="60">
        <f t="shared" si="89"/>
        <v>0</v>
      </c>
      <c r="AH328" s="60">
        <f t="shared" si="86"/>
        <v>2</v>
      </c>
      <c r="AI328" s="60">
        <f t="shared" si="86"/>
        <v>0</v>
      </c>
      <c r="AJ328" s="60">
        <f t="shared" si="86"/>
        <v>0</v>
      </c>
      <c r="AK328" s="60">
        <f t="shared" si="86"/>
        <v>0</v>
      </c>
      <c r="AL328" s="60">
        <f t="shared" si="86"/>
        <v>0</v>
      </c>
      <c r="AM328" s="60">
        <f t="shared" si="86"/>
        <v>0</v>
      </c>
      <c r="AN328" s="60">
        <f t="shared" si="86"/>
        <v>0</v>
      </c>
      <c r="AO328" s="60">
        <f t="shared" si="86"/>
        <v>0</v>
      </c>
      <c r="AP328" s="60">
        <f t="shared" si="86"/>
        <v>0</v>
      </c>
      <c r="AQ328" s="60">
        <f t="shared" si="86"/>
        <v>0</v>
      </c>
      <c r="AR328" s="60">
        <f t="shared" si="86"/>
        <v>0</v>
      </c>
      <c r="AU328" s="60">
        <f t="shared" si="90"/>
        <v>0</v>
      </c>
      <c r="AV328" s="60">
        <f t="shared" si="87"/>
        <v>0</v>
      </c>
      <c r="AW328" s="60">
        <f t="shared" si="87"/>
        <v>0</v>
      </c>
      <c r="AX328" s="60">
        <f t="shared" si="87"/>
        <v>0</v>
      </c>
      <c r="AY328" s="60">
        <f t="shared" si="87"/>
        <v>0</v>
      </c>
      <c r="AZ328" s="60">
        <f t="shared" si="87"/>
        <v>0</v>
      </c>
      <c r="BA328" s="60">
        <f t="shared" si="87"/>
        <v>0</v>
      </c>
      <c r="BB328" s="60">
        <f t="shared" si="87"/>
        <v>0</v>
      </c>
      <c r="BC328" s="60">
        <f t="shared" si="87"/>
        <v>0</v>
      </c>
      <c r="BD328" s="60">
        <f t="shared" si="87"/>
        <v>0</v>
      </c>
      <c r="BE328" s="60">
        <f t="shared" si="87"/>
        <v>0</v>
      </c>
      <c r="BF328" s="60">
        <f t="shared" si="87"/>
        <v>0</v>
      </c>
    </row>
    <row r="329" spans="2:58" s="60" customFormat="1" x14ac:dyDescent="0.25">
      <c r="B329" s="18">
        <f t="shared" si="92"/>
        <v>325</v>
      </c>
      <c r="C329" s="71" t="str">
        <f t="shared" si="91"/>
        <v>250227_Rev_MC_325</v>
      </c>
      <c r="D329" s="68">
        <v>45715</v>
      </c>
      <c r="E329" s="69">
        <v>45714</v>
      </c>
      <c r="F329" s="69" t="s">
        <v>125</v>
      </c>
      <c r="G329" s="69" t="str">
        <f>IF(ISBLANK(F329),"",VLOOKUP(F329,'Listes des Lots'!$B$4:$G$55,6,FALSE))</f>
        <v>Meublé</v>
      </c>
      <c r="H329" s="127" t="s">
        <v>333</v>
      </c>
      <c r="I329" s="127">
        <v>20000</v>
      </c>
      <c r="J329" s="69">
        <v>45714</v>
      </c>
      <c r="K329" s="69">
        <v>45715</v>
      </c>
      <c r="L329" s="71" t="s">
        <v>90</v>
      </c>
      <c r="M329" s="18" t="str">
        <f>IF(RevenueData[[#This Row],[Commentaires /Notes  ]]="","",RevenueData[[#This Row],[Commentaires /Notes  ]])</f>
        <v/>
      </c>
      <c r="N329" s="37"/>
      <c r="R329" s="60">
        <f>RevenueData[[#This Row],[Fin Période 
(jj/mm/aa) ]]-RevenueData[[#This Row],[Début Période
((jj/mm/aa) ]]+1</f>
        <v>2</v>
      </c>
      <c r="S329" s="60">
        <f t="shared" si="88"/>
        <v>0</v>
      </c>
      <c r="T329" s="60">
        <f t="shared" si="85"/>
        <v>0</v>
      </c>
      <c r="U329" s="60">
        <f t="shared" si="85"/>
        <v>0</v>
      </c>
      <c r="V329" s="60">
        <f t="shared" si="85"/>
        <v>0</v>
      </c>
      <c r="W329" s="60">
        <f t="shared" si="85"/>
        <v>0</v>
      </c>
      <c r="X329" s="60">
        <f t="shared" si="85"/>
        <v>0</v>
      </c>
      <c r="Y329" s="60">
        <f t="shared" si="85"/>
        <v>0</v>
      </c>
      <c r="Z329" s="60">
        <f t="shared" si="85"/>
        <v>0</v>
      </c>
      <c r="AA329" s="60">
        <f t="shared" si="85"/>
        <v>0</v>
      </c>
      <c r="AB329" s="60">
        <f t="shared" si="85"/>
        <v>0</v>
      </c>
      <c r="AC329" s="60">
        <f t="shared" si="85"/>
        <v>0</v>
      </c>
      <c r="AD329" s="60">
        <f t="shared" si="85"/>
        <v>0</v>
      </c>
      <c r="AG329" s="60">
        <f t="shared" si="89"/>
        <v>0</v>
      </c>
      <c r="AH329" s="60">
        <f t="shared" si="86"/>
        <v>2</v>
      </c>
      <c r="AI329" s="60">
        <f t="shared" si="86"/>
        <v>0</v>
      </c>
      <c r="AJ329" s="60">
        <f t="shared" si="86"/>
        <v>0</v>
      </c>
      <c r="AK329" s="60">
        <f t="shared" si="86"/>
        <v>0</v>
      </c>
      <c r="AL329" s="60">
        <f t="shared" si="86"/>
        <v>0</v>
      </c>
      <c r="AM329" s="60">
        <f t="shared" si="86"/>
        <v>0</v>
      </c>
      <c r="AN329" s="60">
        <f t="shared" si="86"/>
        <v>0</v>
      </c>
      <c r="AO329" s="60">
        <f t="shared" si="86"/>
        <v>0</v>
      </c>
      <c r="AP329" s="60">
        <f t="shared" si="86"/>
        <v>0</v>
      </c>
      <c r="AQ329" s="60">
        <f t="shared" si="86"/>
        <v>0</v>
      </c>
      <c r="AR329" s="60">
        <f t="shared" si="86"/>
        <v>0</v>
      </c>
      <c r="AU329" s="60">
        <f t="shared" si="90"/>
        <v>0</v>
      </c>
      <c r="AV329" s="60">
        <f t="shared" si="87"/>
        <v>0</v>
      </c>
      <c r="AW329" s="60">
        <f t="shared" si="87"/>
        <v>0</v>
      </c>
      <c r="AX329" s="60">
        <f t="shared" si="87"/>
        <v>0</v>
      </c>
      <c r="AY329" s="60">
        <f t="shared" si="87"/>
        <v>0</v>
      </c>
      <c r="AZ329" s="60">
        <f t="shared" si="87"/>
        <v>0</v>
      </c>
      <c r="BA329" s="60">
        <f t="shared" si="87"/>
        <v>0</v>
      </c>
      <c r="BB329" s="60">
        <f t="shared" si="87"/>
        <v>0</v>
      </c>
      <c r="BC329" s="60">
        <f t="shared" si="87"/>
        <v>0</v>
      </c>
      <c r="BD329" s="60">
        <f t="shared" si="87"/>
        <v>0</v>
      </c>
      <c r="BE329" s="60">
        <f t="shared" si="87"/>
        <v>0</v>
      </c>
      <c r="BF329" s="60">
        <f t="shared" si="87"/>
        <v>0</v>
      </c>
    </row>
    <row r="330" spans="2:58" s="60" customFormat="1" x14ac:dyDescent="0.25">
      <c r="B330" s="18">
        <f t="shared" si="92"/>
        <v>326</v>
      </c>
      <c r="C330" s="71" t="str">
        <f t="shared" si="91"/>
        <v>250227_Rev_MC_326</v>
      </c>
      <c r="D330" s="68">
        <v>45715</v>
      </c>
      <c r="E330" s="69">
        <v>45714</v>
      </c>
      <c r="F330" s="69" t="s">
        <v>120</v>
      </c>
      <c r="G330" s="69" t="str">
        <f>IF(ISBLANK(F330),"",VLOOKUP(F330,'Listes des Lots'!$B$4:$G$55,6,FALSE))</f>
        <v>Meublé</v>
      </c>
      <c r="H330" s="127" t="s">
        <v>333</v>
      </c>
      <c r="I330" s="127">
        <v>20000</v>
      </c>
      <c r="J330" s="69">
        <v>45714</v>
      </c>
      <c r="K330" s="69">
        <v>45715</v>
      </c>
      <c r="L330" s="71" t="s">
        <v>90</v>
      </c>
      <c r="M330" s="18" t="str">
        <f>IF(RevenueData[[#This Row],[Commentaires /Notes  ]]="","",RevenueData[[#This Row],[Commentaires /Notes  ]])</f>
        <v/>
      </c>
      <c r="N330" s="37"/>
      <c r="R330" s="60">
        <f>RevenueData[[#This Row],[Fin Période 
(jj/mm/aa) ]]-RevenueData[[#This Row],[Début Période
((jj/mm/aa) ]]+1</f>
        <v>2</v>
      </c>
      <c r="S330" s="60">
        <f t="shared" si="88"/>
        <v>0</v>
      </c>
      <c r="T330" s="60">
        <f t="shared" si="85"/>
        <v>0</v>
      </c>
      <c r="U330" s="60">
        <f t="shared" si="85"/>
        <v>0</v>
      </c>
      <c r="V330" s="60">
        <f t="shared" si="85"/>
        <v>0</v>
      </c>
      <c r="W330" s="60">
        <f t="shared" si="85"/>
        <v>0</v>
      </c>
      <c r="X330" s="60">
        <f t="shared" si="85"/>
        <v>0</v>
      </c>
      <c r="Y330" s="60">
        <f t="shared" si="85"/>
        <v>0</v>
      </c>
      <c r="Z330" s="60">
        <f t="shared" si="85"/>
        <v>0</v>
      </c>
      <c r="AA330" s="60">
        <f t="shared" si="85"/>
        <v>0</v>
      </c>
      <c r="AB330" s="60">
        <f t="shared" si="85"/>
        <v>0</v>
      </c>
      <c r="AC330" s="60">
        <f t="shared" si="85"/>
        <v>0</v>
      </c>
      <c r="AD330" s="60">
        <f t="shared" si="85"/>
        <v>0</v>
      </c>
      <c r="AG330" s="60">
        <f t="shared" si="89"/>
        <v>0</v>
      </c>
      <c r="AH330" s="60">
        <f t="shared" si="86"/>
        <v>2</v>
      </c>
      <c r="AI330" s="60">
        <f t="shared" si="86"/>
        <v>0</v>
      </c>
      <c r="AJ330" s="60">
        <f t="shared" si="86"/>
        <v>0</v>
      </c>
      <c r="AK330" s="60">
        <f t="shared" si="86"/>
        <v>0</v>
      </c>
      <c r="AL330" s="60">
        <f t="shared" si="86"/>
        <v>0</v>
      </c>
      <c r="AM330" s="60">
        <f t="shared" si="86"/>
        <v>0</v>
      </c>
      <c r="AN330" s="60">
        <f t="shared" si="86"/>
        <v>0</v>
      </c>
      <c r="AO330" s="60">
        <f t="shared" si="86"/>
        <v>0</v>
      </c>
      <c r="AP330" s="60">
        <f t="shared" si="86"/>
        <v>0</v>
      </c>
      <c r="AQ330" s="60">
        <f t="shared" si="86"/>
        <v>0</v>
      </c>
      <c r="AR330" s="60">
        <f t="shared" si="86"/>
        <v>0</v>
      </c>
      <c r="AU330" s="60">
        <f t="shared" si="90"/>
        <v>0</v>
      </c>
      <c r="AV330" s="60">
        <f t="shared" si="87"/>
        <v>0</v>
      </c>
      <c r="AW330" s="60">
        <f t="shared" si="87"/>
        <v>0</v>
      </c>
      <c r="AX330" s="60">
        <f t="shared" si="87"/>
        <v>0</v>
      </c>
      <c r="AY330" s="60">
        <f t="shared" si="87"/>
        <v>0</v>
      </c>
      <c r="AZ330" s="60">
        <f t="shared" si="87"/>
        <v>0</v>
      </c>
      <c r="BA330" s="60">
        <f t="shared" si="87"/>
        <v>0</v>
      </c>
      <c r="BB330" s="60">
        <f t="shared" si="87"/>
        <v>0</v>
      </c>
      <c r="BC330" s="60">
        <f t="shared" si="87"/>
        <v>0</v>
      </c>
      <c r="BD330" s="60">
        <f t="shared" si="87"/>
        <v>0</v>
      </c>
      <c r="BE330" s="60">
        <f t="shared" si="87"/>
        <v>0</v>
      </c>
      <c r="BF330" s="60">
        <f t="shared" si="87"/>
        <v>0</v>
      </c>
    </row>
    <row r="331" spans="2:58" x14ac:dyDescent="0.25">
      <c r="B331" s="92">
        <f t="shared" si="92"/>
        <v>327</v>
      </c>
      <c r="C331" s="13" t="str">
        <f t="shared" si="91"/>
        <v>250302_Rev_MC_327</v>
      </c>
      <c r="D331" s="128">
        <v>45718</v>
      </c>
      <c r="E331" s="129">
        <v>45715</v>
      </c>
      <c r="F331" s="129" t="s">
        <v>116</v>
      </c>
      <c r="G331" s="129" t="str">
        <f>IF(ISBLANK(F331),"",VLOOKUP(F331,'Listes des Lots'!$B$4:$G$55,6,FALSE))</f>
        <v>Meublé</v>
      </c>
      <c r="H331" s="130" t="s">
        <v>333</v>
      </c>
      <c r="I331" s="130">
        <v>25000</v>
      </c>
      <c r="J331" s="129">
        <v>45715</v>
      </c>
      <c r="K331" s="129">
        <v>45716</v>
      </c>
      <c r="L331" s="13" t="s">
        <v>90</v>
      </c>
      <c r="M331" s="92" t="str">
        <f>IF(RevenueData[[#This Row],[Commentaires /Notes  ]]="","",RevenueData[[#This Row],[Commentaires /Notes  ]])</f>
        <v/>
      </c>
      <c r="N331" s="131"/>
      <c r="R331" s="60">
        <f>RevenueData[[#This Row],[Fin Période 
(jj/mm/aa) ]]-RevenueData[[#This Row],[Début Période
((jj/mm/aa) ]]+1</f>
        <v>2</v>
      </c>
      <c r="S331" s="60">
        <f t="shared" si="88"/>
        <v>0</v>
      </c>
      <c r="T331" s="60">
        <f t="shared" si="85"/>
        <v>0</v>
      </c>
      <c r="U331" s="60">
        <f t="shared" si="85"/>
        <v>0</v>
      </c>
      <c r="V331" s="60">
        <f t="shared" si="85"/>
        <v>0</v>
      </c>
      <c r="W331" s="60">
        <f t="shared" si="85"/>
        <v>0</v>
      </c>
      <c r="X331" s="60">
        <f t="shared" si="85"/>
        <v>0</v>
      </c>
      <c r="Y331" s="60">
        <f t="shared" si="85"/>
        <v>0</v>
      </c>
      <c r="Z331" s="60">
        <f t="shared" si="85"/>
        <v>0</v>
      </c>
      <c r="AA331" s="60">
        <f t="shared" si="85"/>
        <v>0</v>
      </c>
      <c r="AB331" s="60">
        <f t="shared" si="85"/>
        <v>0</v>
      </c>
      <c r="AC331" s="60">
        <f t="shared" si="85"/>
        <v>0</v>
      </c>
      <c r="AD331" s="60">
        <f t="shared" si="85"/>
        <v>0</v>
      </c>
      <c r="AG331" s="60">
        <f t="shared" si="89"/>
        <v>0</v>
      </c>
      <c r="AH331" s="60">
        <f t="shared" si="86"/>
        <v>2</v>
      </c>
      <c r="AI331" s="60">
        <f t="shared" si="86"/>
        <v>0</v>
      </c>
      <c r="AJ331" s="60">
        <f t="shared" si="86"/>
        <v>0</v>
      </c>
      <c r="AK331" s="60">
        <f t="shared" si="86"/>
        <v>0</v>
      </c>
      <c r="AL331" s="60">
        <f t="shared" si="86"/>
        <v>0</v>
      </c>
      <c r="AM331" s="60">
        <f t="shared" si="86"/>
        <v>0</v>
      </c>
      <c r="AN331" s="60">
        <f t="shared" si="86"/>
        <v>0</v>
      </c>
      <c r="AO331" s="60">
        <f t="shared" si="86"/>
        <v>0</v>
      </c>
      <c r="AP331" s="60">
        <f t="shared" si="86"/>
        <v>0</v>
      </c>
      <c r="AQ331" s="60">
        <f t="shared" si="86"/>
        <v>0</v>
      </c>
      <c r="AR331" s="60">
        <f t="shared" si="86"/>
        <v>0</v>
      </c>
      <c r="AU331" s="60">
        <f t="shared" si="90"/>
        <v>0</v>
      </c>
      <c r="AV331" s="60">
        <f t="shared" si="87"/>
        <v>0</v>
      </c>
      <c r="AW331" s="60">
        <f t="shared" si="87"/>
        <v>0</v>
      </c>
      <c r="AX331" s="60">
        <f t="shared" si="87"/>
        <v>0</v>
      </c>
      <c r="AY331" s="60">
        <f t="shared" si="87"/>
        <v>0</v>
      </c>
      <c r="AZ331" s="60">
        <f t="shared" si="87"/>
        <v>0</v>
      </c>
      <c r="BA331" s="60">
        <f t="shared" si="87"/>
        <v>0</v>
      </c>
      <c r="BB331" s="60">
        <f t="shared" si="87"/>
        <v>0</v>
      </c>
      <c r="BC331" s="60">
        <f t="shared" si="87"/>
        <v>0</v>
      </c>
      <c r="BD331" s="60">
        <f t="shared" si="87"/>
        <v>0</v>
      </c>
      <c r="BE331" s="60">
        <f t="shared" si="87"/>
        <v>0</v>
      </c>
      <c r="BF331" s="60">
        <f t="shared" si="87"/>
        <v>0</v>
      </c>
    </row>
    <row r="332" spans="2:58" x14ac:dyDescent="0.25">
      <c r="B332" s="92">
        <f t="shared" si="92"/>
        <v>328</v>
      </c>
      <c r="C332" s="13" t="str">
        <f t="shared" si="91"/>
        <v>250302_Rev_MC_328</v>
      </c>
      <c r="D332" s="128">
        <v>45718</v>
      </c>
      <c r="E332" s="129">
        <v>45716</v>
      </c>
      <c r="F332" s="129" t="s">
        <v>122</v>
      </c>
      <c r="G332" s="129" t="str">
        <f>IF(ISBLANK(F332),"",VLOOKUP(F332,'Listes des Lots'!$B$4:$G$55,6,FALSE))</f>
        <v>Meublé</v>
      </c>
      <c r="H332" s="130" t="s">
        <v>333</v>
      </c>
      <c r="I332" s="130">
        <v>15000</v>
      </c>
      <c r="J332" s="129">
        <v>45716</v>
      </c>
      <c r="K332" s="129">
        <v>45716</v>
      </c>
      <c r="L332" s="13" t="s">
        <v>90</v>
      </c>
      <c r="M332" s="92" t="str">
        <f>IF(RevenueData[[#This Row],[Commentaires /Notes  ]]="","",RevenueData[[#This Row],[Commentaires /Notes  ]])</f>
        <v/>
      </c>
      <c r="N332" s="131"/>
      <c r="R332" s="60">
        <f>RevenueData[[#This Row],[Fin Période 
(jj/mm/aa) ]]-RevenueData[[#This Row],[Début Période
((jj/mm/aa) ]]+1</f>
        <v>1</v>
      </c>
      <c r="S332" s="60">
        <f t="shared" si="88"/>
        <v>0</v>
      </c>
      <c r="T332" s="60">
        <f t="shared" si="85"/>
        <v>0</v>
      </c>
      <c r="U332" s="60">
        <f t="shared" si="85"/>
        <v>0</v>
      </c>
      <c r="V332" s="60">
        <f t="shared" si="85"/>
        <v>0</v>
      </c>
      <c r="W332" s="60">
        <f t="shared" si="85"/>
        <v>0</v>
      </c>
      <c r="X332" s="60">
        <f t="shared" si="85"/>
        <v>0</v>
      </c>
      <c r="Y332" s="60">
        <f t="shared" si="85"/>
        <v>0</v>
      </c>
      <c r="Z332" s="60">
        <f t="shared" si="85"/>
        <v>0</v>
      </c>
      <c r="AA332" s="60">
        <f t="shared" si="85"/>
        <v>0</v>
      </c>
      <c r="AB332" s="60">
        <f t="shared" si="85"/>
        <v>0</v>
      </c>
      <c r="AC332" s="60">
        <f t="shared" si="85"/>
        <v>0</v>
      </c>
      <c r="AD332" s="60">
        <f t="shared" si="85"/>
        <v>0</v>
      </c>
      <c r="AG332" s="60">
        <f t="shared" si="89"/>
        <v>0</v>
      </c>
      <c r="AH332" s="60">
        <f t="shared" si="86"/>
        <v>1</v>
      </c>
      <c r="AI332" s="60">
        <f t="shared" si="86"/>
        <v>0</v>
      </c>
      <c r="AJ332" s="60">
        <f t="shared" si="86"/>
        <v>0</v>
      </c>
      <c r="AK332" s="60">
        <f t="shared" si="86"/>
        <v>0</v>
      </c>
      <c r="AL332" s="60">
        <f t="shared" si="86"/>
        <v>0</v>
      </c>
      <c r="AM332" s="60">
        <f t="shared" si="86"/>
        <v>0</v>
      </c>
      <c r="AN332" s="60">
        <f t="shared" si="86"/>
        <v>0</v>
      </c>
      <c r="AO332" s="60">
        <f t="shared" si="86"/>
        <v>0</v>
      </c>
      <c r="AP332" s="60">
        <f t="shared" si="86"/>
        <v>0</v>
      </c>
      <c r="AQ332" s="60">
        <f t="shared" si="86"/>
        <v>0</v>
      </c>
      <c r="AR332" s="60">
        <f t="shared" si="86"/>
        <v>0</v>
      </c>
      <c r="AU332" s="60">
        <f t="shared" si="90"/>
        <v>0</v>
      </c>
      <c r="AV332" s="60">
        <f t="shared" si="87"/>
        <v>0</v>
      </c>
      <c r="AW332" s="60">
        <f t="shared" si="87"/>
        <v>0</v>
      </c>
      <c r="AX332" s="60">
        <f t="shared" si="87"/>
        <v>0</v>
      </c>
      <c r="AY332" s="60">
        <f t="shared" si="87"/>
        <v>0</v>
      </c>
      <c r="AZ332" s="60">
        <f t="shared" si="87"/>
        <v>0</v>
      </c>
      <c r="BA332" s="60">
        <f t="shared" si="87"/>
        <v>0</v>
      </c>
      <c r="BB332" s="60">
        <f t="shared" si="87"/>
        <v>0</v>
      </c>
      <c r="BC332" s="60">
        <f t="shared" si="87"/>
        <v>0</v>
      </c>
      <c r="BD332" s="60">
        <f t="shared" si="87"/>
        <v>0</v>
      </c>
      <c r="BE332" s="60">
        <f t="shared" si="87"/>
        <v>0</v>
      </c>
      <c r="BF332" s="60">
        <f t="shared" si="87"/>
        <v>0</v>
      </c>
    </row>
    <row r="333" spans="2:58" x14ac:dyDescent="0.25">
      <c r="B333" s="92">
        <f t="shared" si="92"/>
        <v>329</v>
      </c>
      <c r="C333" s="13" t="str">
        <f t="shared" si="91"/>
        <v>250310_Rev_MC_329</v>
      </c>
      <c r="D333" s="128">
        <v>45726</v>
      </c>
      <c r="E333" s="129">
        <v>45723</v>
      </c>
      <c r="F333" s="129" t="s">
        <v>115</v>
      </c>
      <c r="G333" s="129" t="str">
        <f>IF(ISBLANK(F333),"",VLOOKUP(F333,'Listes des Lots'!$B$4:$G$55,6,FALSE))</f>
        <v>Meublé</v>
      </c>
      <c r="H333" s="130" t="s">
        <v>333</v>
      </c>
      <c r="I333" s="130">
        <v>70000</v>
      </c>
      <c r="J333" s="129">
        <v>45723</v>
      </c>
      <c r="K333" s="129">
        <v>45725</v>
      </c>
      <c r="L333" s="13" t="s">
        <v>90</v>
      </c>
      <c r="M333" s="92" t="str">
        <f>IF(RevenueData[[#This Row],[Commentaires /Notes  ]]="","",RevenueData[[#This Row],[Commentaires /Notes  ]])</f>
        <v/>
      </c>
      <c r="N333" s="131"/>
      <c r="R333" s="60">
        <f>RevenueData[[#This Row],[Fin Période 
(jj/mm/aa) ]]-RevenueData[[#This Row],[Début Période
((jj/mm/aa) ]]+1</f>
        <v>3</v>
      </c>
      <c r="S333" s="60">
        <f t="shared" si="88"/>
        <v>0</v>
      </c>
      <c r="T333" s="60">
        <f t="shared" si="85"/>
        <v>0</v>
      </c>
      <c r="U333" s="60">
        <f t="shared" si="85"/>
        <v>0</v>
      </c>
      <c r="V333" s="60">
        <f t="shared" si="85"/>
        <v>0</v>
      </c>
      <c r="W333" s="60">
        <f t="shared" si="85"/>
        <v>0</v>
      </c>
      <c r="X333" s="60">
        <f t="shared" si="85"/>
        <v>0</v>
      </c>
      <c r="Y333" s="60">
        <f t="shared" si="85"/>
        <v>0</v>
      </c>
      <c r="Z333" s="60">
        <f t="shared" si="85"/>
        <v>0</v>
      </c>
      <c r="AA333" s="60">
        <f t="shared" si="85"/>
        <v>0</v>
      </c>
      <c r="AB333" s="60">
        <f t="shared" si="85"/>
        <v>0</v>
      </c>
      <c r="AC333" s="60">
        <f t="shared" si="85"/>
        <v>0</v>
      </c>
      <c r="AD333" s="60">
        <f t="shared" si="85"/>
        <v>0</v>
      </c>
      <c r="AG333" s="60">
        <f t="shared" si="89"/>
        <v>0</v>
      </c>
      <c r="AH333" s="60">
        <f t="shared" si="86"/>
        <v>0</v>
      </c>
      <c r="AI333" s="60">
        <f t="shared" si="86"/>
        <v>3</v>
      </c>
      <c r="AJ333" s="60">
        <f t="shared" si="86"/>
        <v>0</v>
      </c>
      <c r="AK333" s="60">
        <f t="shared" si="86"/>
        <v>0</v>
      </c>
      <c r="AL333" s="60">
        <f t="shared" si="86"/>
        <v>0</v>
      </c>
      <c r="AM333" s="60">
        <f t="shared" si="86"/>
        <v>0</v>
      </c>
      <c r="AN333" s="60">
        <f t="shared" si="86"/>
        <v>0</v>
      </c>
      <c r="AO333" s="60">
        <f t="shared" si="86"/>
        <v>0</v>
      </c>
      <c r="AP333" s="60">
        <f t="shared" si="86"/>
        <v>0</v>
      </c>
      <c r="AQ333" s="60">
        <f t="shared" si="86"/>
        <v>0</v>
      </c>
      <c r="AR333" s="60">
        <f t="shared" si="86"/>
        <v>0</v>
      </c>
      <c r="AU333" s="60">
        <f t="shared" si="90"/>
        <v>0</v>
      </c>
      <c r="AV333" s="60">
        <f t="shared" si="87"/>
        <v>0</v>
      </c>
      <c r="AW333" s="60">
        <f t="shared" si="87"/>
        <v>0</v>
      </c>
      <c r="AX333" s="60">
        <f t="shared" si="87"/>
        <v>0</v>
      </c>
      <c r="AY333" s="60">
        <f t="shared" si="87"/>
        <v>0</v>
      </c>
      <c r="AZ333" s="60">
        <f t="shared" si="87"/>
        <v>0</v>
      </c>
      <c r="BA333" s="60">
        <f t="shared" si="87"/>
        <v>0</v>
      </c>
      <c r="BB333" s="60">
        <f t="shared" si="87"/>
        <v>0</v>
      </c>
      <c r="BC333" s="60">
        <f t="shared" si="87"/>
        <v>0</v>
      </c>
      <c r="BD333" s="60">
        <f t="shared" si="87"/>
        <v>0</v>
      </c>
      <c r="BE333" s="60">
        <f t="shared" si="87"/>
        <v>0</v>
      </c>
      <c r="BF333" s="60">
        <f t="shared" si="87"/>
        <v>0</v>
      </c>
    </row>
    <row r="334" spans="2:58" x14ac:dyDescent="0.25">
      <c r="B334" s="92">
        <f t="shared" si="92"/>
        <v>330</v>
      </c>
      <c r="C334" s="13" t="str">
        <f t="shared" si="91"/>
        <v>250310_Rev_MC_330</v>
      </c>
      <c r="D334" s="128">
        <v>45726</v>
      </c>
      <c r="E334" s="129">
        <v>45724</v>
      </c>
      <c r="F334" s="129" t="s">
        <v>121</v>
      </c>
      <c r="G334" s="129" t="str">
        <f>IF(ISBLANK(F334),"",VLOOKUP(F334,'Listes des Lots'!$B$4:$G$55,6,FALSE))</f>
        <v>Meublé</v>
      </c>
      <c r="H334" s="130" t="s">
        <v>333</v>
      </c>
      <c r="I334" s="130">
        <v>20000</v>
      </c>
      <c r="J334" s="129">
        <v>45724</v>
      </c>
      <c r="K334" s="129">
        <v>45725</v>
      </c>
      <c r="L334" s="13" t="s">
        <v>90</v>
      </c>
      <c r="M334" s="92" t="str">
        <f>IF(RevenueData[[#This Row],[Commentaires /Notes  ]]="","",RevenueData[[#This Row],[Commentaires /Notes  ]])</f>
        <v/>
      </c>
      <c r="N334" s="131"/>
      <c r="R334" s="60">
        <f>RevenueData[[#This Row],[Fin Période 
(jj/mm/aa) ]]-RevenueData[[#This Row],[Début Période
((jj/mm/aa) ]]+1</f>
        <v>2</v>
      </c>
      <c r="S334" s="60">
        <f t="shared" si="88"/>
        <v>0</v>
      </c>
      <c r="T334" s="60">
        <f t="shared" si="85"/>
        <v>0</v>
      </c>
      <c r="U334" s="60">
        <f t="shared" si="85"/>
        <v>0</v>
      </c>
      <c r="V334" s="60">
        <f t="shared" si="85"/>
        <v>0</v>
      </c>
      <c r="W334" s="60">
        <f t="shared" si="85"/>
        <v>0</v>
      </c>
      <c r="X334" s="60">
        <f t="shared" si="85"/>
        <v>0</v>
      </c>
      <c r="Y334" s="60">
        <f t="shared" si="85"/>
        <v>0</v>
      </c>
      <c r="Z334" s="60">
        <f t="shared" si="85"/>
        <v>0</v>
      </c>
      <c r="AA334" s="60">
        <f t="shared" si="85"/>
        <v>0</v>
      </c>
      <c r="AB334" s="60">
        <f t="shared" si="85"/>
        <v>0</v>
      </c>
      <c r="AC334" s="60">
        <f t="shared" si="85"/>
        <v>0</v>
      </c>
      <c r="AD334" s="60">
        <f t="shared" si="85"/>
        <v>0</v>
      </c>
      <c r="AG334" s="60">
        <f t="shared" si="89"/>
        <v>0</v>
      </c>
      <c r="AH334" s="60">
        <f t="shared" si="86"/>
        <v>0</v>
      </c>
      <c r="AI334" s="60">
        <f t="shared" si="86"/>
        <v>2</v>
      </c>
      <c r="AJ334" s="60">
        <f t="shared" si="86"/>
        <v>0</v>
      </c>
      <c r="AK334" s="60">
        <f t="shared" si="86"/>
        <v>0</v>
      </c>
      <c r="AL334" s="60">
        <f t="shared" si="86"/>
        <v>0</v>
      </c>
      <c r="AM334" s="60">
        <f t="shared" si="86"/>
        <v>0</v>
      </c>
      <c r="AN334" s="60">
        <f t="shared" si="86"/>
        <v>0</v>
      </c>
      <c r="AO334" s="60">
        <f t="shared" si="86"/>
        <v>0</v>
      </c>
      <c r="AP334" s="60">
        <f t="shared" si="86"/>
        <v>0</v>
      </c>
      <c r="AQ334" s="60">
        <f t="shared" si="86"/>
        <v>0</v>
      </c>
      <c r="AR334" s="60">
        <f t="shared" si="86"/>
        <v>0</v>
      </c>
      <c r="AU334" s="60">
        <f t="shared" si="90"/>
        <v>0</v>
      </c>
      <c r="AV334" s="60">
        <f t="shared" si="87"/>
        <v>0</v>
      </c>
      <c r="AW334" s="60">
        <f t="shared" si="87"/>
        <v>0</v>
      </c>
      <c r="AX334" s="60">
        <f t="shared" si="87"/>
        <v>0</v>
      </c>
      <c r="AY334" s="60">
        <f t="shared" si="87"/>
        <v>0</v>
      </c>
      <c r="AZ334" s="60">
        <f t="shared" si="87"/>
        <v>0</v>
      </c>
      <c r="BA334" s="60">
        <f t="shared" si="87"/>
        <v>0</v>
      </c>
      <c r="BB334" s="60">
        <f t="shared" si="87"/>
        <v>0</v>
      </c>
      <c r="BC334" s="60">
        <f t="shared" si="87"/>
        <v>0</v>
      </c>
      <c r="BD334" s="60">
        <f t="shared" si="87"/>
        <v>0</v>
      </c>
      <c r="BE334" s="60">
        <f t="shared" si="87"/>
        <v>0</v>
      </c>
      <c r="BF334" s="60">
        <f t="shared" si="87"/>
        <v>0</v>
      </c>
    </row>
    <row r="335" spans="2:58" x14ac:dyDescent="0.25">
      <c r="B335" s="92">
        <f t="shared" si="92"/>
        <v>331</v>
      </c>
      <c r="C335" s="13" t="str">
        <f t="shared" si="91"/>
        <v>250310_Rev_MC_331</v>
      </c>
      <c r="D335" s="128">
        <v>45726</v>
      </c>
      <c r="E335" s="129">
        <v>45724</v>
      </c>
      <c r="F335" s="129" t="s">
        <v>120</v>
      </c>
      <c r="G335" s="129" t="str">
        <f>IF(ISBLANK(F335),"",VLOOKUP(F335,'Listes des Lots'!$B$4:$G$55,6,FALSE))</f>
        <v>Meublé</v>
      </c>
      <c r="H335" s="130" t="s">
        <v>333</v>
      </c>
      <c r="I335" s="130">
        <v>20000</v>
      </c>
      <c r="J335" s="129">
        <v>45724</v>
      </c>
      <c r="K335" s="129">
        <v>45725</v>
      </c>
      <c r="L335" s="13" t="s">
        <v>90</v>
      </c>
      <c r="M335" s="92" t="str">
        <f>IF(RevenueData[[#This Row],[Commentaires /Notes  ]]="","",RevenueData[[#This Row],[Commentaires /Notes  ]])</f>
        <v/>
      </c>
      <c r="N335" s="131"/>
      <c r="R335" s="60">
        <f>RevenueData[[#This Row],[Fin Période 
(jj/mm/aa) ]]-RevenueData[[#This Row],[Début Période
((jj/mm/aa) ]]+1</f>
        <v>2</v>
      </c>
      <c r="S335" s="60">
        <f t="shared" si="88"/>
        <v>0</v>
      </c>
      <c r="T335" s="60">
        <f t="shared" si="85"/>
        <v>0</v>
      </c>
      <c r="U335" s="60">
        <f t="shared" si="85"/>
        <v>0</v>
      </c>
      <c r="V335" s="60">
        <f t="shared" si="85"/>
        <v>0</v>
      </c>
      <c r="W335" s="60">
        <f t="shared" si="85"/>
        <v>0</v>
      </c>
      <c r="X335" s="60">
        <f t="shared" si="85"/>
        <v>0</v>
      </c>
      <c r="Y335" s="60">
        <f t="shared" si="85"/>
        <v>0</v>
      </c>
      <c r="Z335" s="60">
        <f t="shared" si="85"/>
        <v>0</v>
      </c>
      <c r="AA335" s="60">
        <f t="shared" si="85"/>
        <v>0</v>
      </c>
      <c r="AB335" s="60">
        <f t="shared" si="85"/>
        <v>0</v>
      </c>
      <c r="AC335" s="60">
        <f t="shared" si="85"/>
        <v>0</v>
      </c>
      <c r="AD335" s="60">
        <f t="shared" si="85"/>
        <v>0</v>
      </c>
      <c r="AG335" s="60">
        <f t="shared" si="89"/>
        <v>0</v>
      </c>
      <c r="AH335" s="60">
        <f t="shared" si="86"/>
        <v>0</v>
      </c>
      <c r="AI335" s="60">
        <f t="shared" si="86"/>
        <v>2</v>
      </c>
      <c r="AJ335" s="60">
        <f t="shared" si="86"/>
        <v>0</v>
      </c>
      <c r="AK335" s="60">
        <f t="shared" si="86"/>
        <v>0</v>
      </c>
      <c r="AL335" s="60">
        <f t="shared" si="86"/>
        <v>0</v>
      </c>
      <c r="AM335" s="60">
        <f t="shared" si="86"/>
        <v>0</v>
      </c>
      <c r="AN335" s="60">
        <f t="shared" si="86"/>
        <v>0</v>
      </c>
      <c r="AO335" s="60">
        <f t="shared" si="86"/>
        <v>0</v>
      </c>
      <c r="AP335" s="60">
        <f t="shared" si="86"/>
        <v>0</v>
      </c>
      <c r="AQ335" s="60">
        <f t="shared" si="86"/>
        <v>0</v>
      </c>
      <c r="AR335" s="60">
        <f t="shared" si="86"/>
        <v>0</v>
      </c>
      <c r="AU335" s="60">
        <f t="shared" si="90"/>
        <v>0</v>
      </c>
      <c r="AV335" s="60">
        <f t="shared" si="87"/>
        <v>0</v>
      </c>
      <c r="AW335" s="60">
        <f t="shared" si="87"/>
        <v>0</v>
      </c>
      <c r="AX335" s="60">
        <f t="shared" si="87"/>
        <v>0</v>
      </c>
      <c r="AY335" s="60">
        <f t="shared" si="87"/>
        <v>0</v>
      </c>
      <c r="AZ335" s="60">
        <f t="shared" si="87"/>
        <v>0</v>
      </c>
      <c r="BA335" s="60">
        <f t="shared" si="87"/>
        <v>0</v>
      </c>
      <c r="BB335" s="60">
        <f t="shared" si="87"/>
        <v>0</v>
      </c>
      <c r="BC335" s="60">
        <f t="shared" si="87"/>
        <v>0</v>
      </c>
      <c r="BD335" s="60">
        <f t="shared" si="87"/>
        <v>0</v>
      </c>
      <c r="BE335" s="60">
        <f t="shared" si="87"/>
        <v>0</v>
      </c>
      <c r="BF335" s="60">
        <f t="shared" si="87"/>
        <v>0</v>
      </c>
    </row>
    <row r="336" spans="2:58" x14ac:dyDescent="0.25">
      <c r="B336" s="92">
        <f t="shared" si="92"/>
        <v>332</v>
      </c>
      <c r="C336" s="13" t="str">
        <f t="shared" si="91"/>
        <v>250310_Rev_MC_332</v>
      </c>
      <c r="D336" s="128">
        <v>45726</v>
      </c>
      <c r="E336" s="129">
        <v>45725</v>
      </c>
      <c r="F336" s="129" t="s">
        <v>123</v>
      </c>
      <c r="G336" s="129" t="str">
        <f>IF(ISBLANK(F336),"",VLOOKUP(F336,'Listes des Lots'!$B$4:$G$55,6,FALSE))</f>
        <v>Meublé</v>
      </c>
      <c r="H336" s="130" t="s">
        <v>333</v>
      </c>
      <c r="I336" s="130">
        <v>40000</v>
      </c>
      <c r="J336" s="129">
        <v>45725</v>
      </c>
      <c r="K336" s="129">
        <v>45727</v>
      </c>
      <c r="L336" s="13" t="s">
        <v>90</v>
      </c>
      <c r="M336" s="92" t="str">
        <f>IF(RevenueData[[#This Row],[Commentaires /Notes  ]]="","",RevenueData[[#This Row],[Commentaires /Notes  ]])</f>
        <v/>
      </c>
      <c r="N336" s="131"/>
      <c r="R336" s="60">
        <f>RevenueData[[#This Row],[Fin Période 
(jj/mm/aa) ]]-RevenueData[[#This Row],[Début Période
((jj/mm/aa) ]]+1</f>
        <v>3</v>
      </c>
      <c r="S336" s="60">
        <f t="shared" si="88"/>
        <v>0</v>
      </c>
      <c r="T336" s="60">
        <f t="shared" si="85"/>
        <v>0</v>
      </c>
      <c r="U336" s="60">
        <f t="shared" si="85"/>
        <v>0</v>
      </c>
      <c r="V336" s="60">
        <f t="shared" si="85"/>
        <v>0</v>
      </c>
      <c r="W336" s="60">
        <f t="shared" si="85"/>
        <v>0</v>
      </c>
      <c r="X336" s="60">
        <f t="shared" si="85"/>
        <v>0</v>
      </c>
      <c r="Y336" s="60">
        <f t="shared" si="85"/>
        <v>0</v>
      </c>
      <c r="Z336" s="60">
        <f t="shared" si="85"/>
        <v>0</v>
      </c>
      <c r="AA336" s="60">
        <f t="shared" si="85"/>
        <v>0</v>
      </c>
      <c r="AB336" s="60">
        <f t="shared" si="85"/>
        <v>0</v>
      </c>
      <c r="AC336" s="60">
        <f t="shared" si="85"/>
        <v>0</v>
      </c>
      <c r="AD336" s="60">
        <f t="shared" si="85"/>
        <v>0</v>
      </c>
      <c r="AG336" s="60">
        <f t="shared" si="89"/>
        <v>0</v>
      </c>
      <c r="AH336" s="60">
        <f t="shared" si="86"/>
        <v>0</v>
      </c>
      <c r="AI336" s="60">
        <f t="shared" si="86"/>
        <v>3</v>
      </c>
      <c r="AJ336" s="60">
        <f t="shared" si="86"/>
        <v>0</v>
      </c>
      <c r="AK336" s="60">
        <f t="shared" si="86"/>
        <v>0</v>
      </c>
      <c r="AL336" s="60">
        <f t="shared" si="86"/>
        <v>0</v>
      </c>
      <c r="AM336" s="60">
        <f t="shared" si="86"/>
        <v>0</v>
      </c>
      <c r="AN336" s="60">
        <f t="shared" si="86"/>
        <v>0</v>
      </c>
      <c r="AO336" s="60">
        <f t="shared" si="86"/>
        <v>0</v>
      </c>
      <c r="AP336" s="60">
        <f t="shared" si="86"/>
        <v>0</v>
      </c>
      <c r="AQ336" s="60">
        <f t="shared" si="86"/>
        <v>0</v>
      </c>
      <c r="AR336" s="60">
        <f t="shared" si="86"/>
        <v>0</v>
      </c>
      <c r="AU336" s="60">
        <f t="shared" si="90"/>
        <v>0</v>
      </c>
      <c r="AV336" s="60">
        <f t="shared" si="87"/>
        <v>0</v>
      </c>
      <c r="AW336" s="60">
        <f t="shared" si="87"/>
        <v>0</v>
      </c>
      <c r="AX336" s="60">
        <f t="shared" si="87"/>
        <v>0</v>
      </c>
      <c r="AY336" s="60">
        <f t="shared" si="87"/>
        <v>0</v>
      </c>
      <c r="AZ336" s="60">
        <f t="shared" si="87"/>
        <v>0</v>
      </c>
      <c r="BA336" s="60">
        <f t="shared" si="87"/>
        <v>0</v>
      </c>
      <c r="BB336" s="60">
        <f t="shared" si="87"/>
        <v>0</v>
      </c>
      <c r="BC336" s="60">
        <f t="shared" si="87"/>
        <v>0</v>
      </c>
      <c r="BD336" s="60">
        <f t="shared" si="87"/>
        <v>0</v>
      </c>
      <c r="BE336" s="60">
        <f t="shared" si="87"/>
        <v>0</v>
      </c>
      <c r="BF336" s="60">
        <f t="shared" si="87"/>
        <v>0</v>
      </c>
    </row>
    <row r="337" spans="2:58" x14ac:dyDescent="0.25">
      <c r="B337" s="92">
        <f t="shared" si="92"/>
        <v>333</v>
      </c>
      <c r="C337" s="13" t="str">
        <f t="shared" si="91"/>
        <v>250310_Rev_MC_333</v>
      </c>
      <c r="D337" s="128">
        <v>45726</v>
      </c>
      <c r="E337" s="129">
        <v>45726</v>
      </c>
      <c r="F337" s="129" t="s">
        <v>329</v>
      </c>
      <c r="G337" s="129" t="str">
        <f>IF(ISBLANK(F337),"",VLOOKUP(F337,'Listes des Lots'!$B$4:$G$55,6,FALSE))</f>
        <v>Location</v>
      </c>
      <c r="H337" s="130" t="s">
        <v>333</v>
      </c>
      <c r="I337" s="130">
        <v>45000</v>
      </c>
      <c r="J337" s="129">
        <v>45717</v>
      </c>
      <c r="K337" s="129">
        <v>45747</v>
      </c>
      <c r="L337" s="13" t="s">
        <v>90</v>
      </c>
      <c r="M337" s="92" t="str">
        <f>IF(RevenueData[[#This Row],[Commentaires /Notes  ]]="","",RevenueData[[#This Row],[Commentaires /Notes  ]])</f>
        <v/>
      </c>
      <c r="N337" s="131"/>
      <c r="R337" s="60">
        <f>RevenueData[[#This Row],[Fin Période 
(jj/mm/aa) ]]-RevenueData[[#This Row],[Début Période
((jj/mm/aa) ]]+1</f>
        <v>31</v>
      </c>
      <c r="S337" s="60">
        <f t="shared" si="88"/>
        <v>0</v>
      </c>
      <c r="T337" s="60">
        <f t="shared" si="85"/>
        <v>0</v>
      </c>
      <c r="U337" s="60">
        <f t="shared" si="85"/>
        <v>0</v>
      </c>
      <c r="V337" s="60">
        <f t="shared" si="85"/>
        <v>0</v>
      </c>
      <c r="W337" s="60">
        <f t="shared" si="85"/>
        <v>0</v>
      </c>
      <c r="X337" s="60">
        <f t="shared" si="85"/>
        <v>0</v>
      </c>
      <c r="Y337" s="60">
        <f t="shared" si="85"/>
        <v>0</v>
      </c>
      <c r="Z337" s="60">
        <f t="shared" si="85"/>
        <v>0</v>
      </c>
      <c r="AA337" s="60">
        <f t="shared" si="85"/>
        <v>0</v>
      </c>
      <c r="AB337" s="60">
        <f t="shared" si="85"/>
        <v>0</v>
      </c>
      <c r="AC337" s="60">
        <f t="shared" si="85"/>
        <v>0</v>
      </c>
      <c r="AD337" s="60">
        <f t="shared" si="85"/>
        <v>0</v>
      </c>
      <c r="AG337" s="60">
        <f t="shared" si="89"/>
        <v>0</v>
      </c>
      <c r="AH337" s="60">
        <f t="shared" si="86"/>
        <v>0</v>
      </c>
      <c r="AI337" s="60">
        <f t="shared" si="86"/>
        <v>31</v>
      </c>
      <c r="AJ337" s="60">
        <f t="shared" si="86"/>
        <v>0</v>
      </c>
      <c r="AK337" s="60">
        <f t="shared" si="86"/>
        <v>0</v>
      </c>
      <c r="AL337" s="60">
        <f t="shared" si="86"/>
        <v>0</v>
      </c>
      <c r="AM337" s="60">
        <f t="shared" si="86"/>
        <v>0</v>
      </c>
      <c r="AN337" s="60">
        <f t="shared" si="86"/>
        <v>0</v>
      </c>
      <c r="AO337" s="60">
        <f t="shared" si="86"/>
        <v>0</v>
      </c>
      <c r="AP337" s="60">
        <f t="shared" si="86"/>
        <v>0</v>
      </c>
      <c r="AQ337" s="60">
        <f t="shared" si="86"/>
        <v>0</v>
      </c>
      <c r="AR337" s="60">
        <f t="shared" si="86"/>
        <v>0</v>
      </c>
      <c r="AU337" s="60">
        <f t="shared" si="90"/>
        <v>0</v>
      </c>
      <c r="AV337" s="60">
        <f t="shared" si="87"/>
        <v>0</v>
      </c>
      <c r="AW337" s="60">
        <f t="shared" si="87"/>
        <v>0</v>
      </c>
      <c r="AX337" s="60">
        <f t="shared" si="87"/>
        <v>0</v>
      </c>
      <c r="AY337" s="60">
        <f t="shared" si="87"/>
        <v>0</v>
      </c>
      <c r="AZ337" s="60">
        <f t="shared" si="87"/>
        <v>0</v>
      </c>
      <c r="BA337" s="60">
        <f t="shared" si="87"/>
        <v>0</v>
      </c>
      <c r="BB337" s="60">
        <f t="shared" si="87"/>
        <v>0</v>
      </c>
      <c r="BC337" s="60">
        <f t="shared" si="87"/>
        <v>0</v>
      </c>
      <c r="BD337" s="60">
        <f t="shared" si="87"/>
        <v>0</v>
      </c>
      <c r="BE337" s="60">
        <f t="shared" si="87"/>
        <v>0</v>
      </c>
      <c r="BF337" s="60">
        <f t="shared" si="87"/>
        <v>0</v>
      </c>
    </row>
    <row r="338" spans="2:58" x14ac:dyDescent="0.25">
      <c r="B338" s="92">
        <f t="shared" si="92"/>
        <v>334</v>
      </c>
      <c r="C338" s="13" t="str">
        <f t="shared" si="91"/>
        <v>250310_Rev_MC_334</v>
      </c>
      <c r="D338" s="128">
        <v>45726</v>
      </c>
      <c r="E338" s="129">
        <v>45724</v>
      </c>
      <c r="F338" s="129" t="s">
        <v>127</v>
      </c>
      <c r="G338" s="129" t="str">
        <f>IF(ISBLANK(F338),"",VLOOKUP(F338,'Listes des Lots'!$B$4:$G$55,6,FALSE))</f>
        <v>Location</v>
      </c>
      <c r="H338" s="130" t="s">
        <v>333</v>
      </c>
      <c r="I338" s="130">
        <v>350000</v>
      </c>
      <c r="J338" s="129">
        <v>45717</v>
      </c>
      <c r="K338" s="129">
        <v>45747</v>
      </c>
      <c r="L338" s="13" t="s">
        <v>25</v>
      </c>
      <c r="M338" s="92" t="str">
        <f>IF(RevenueData[[#This Row],[Commentaires /Notes  ]]="","",RevenueData[[#This Row],[Commentaires /Notes  ]])</f>
        <v/>
      </c>
      <c r="N338" s="131"/>
      <c r="R338" s="60">
        <f>RevenueData[[#This Row],[Fin Période 
(jj/mm/aa) ]]-RevenueData[[#This Row],[Début Période
((jj/mm/aa) ]]+1</f>
        <v>31</v>
      </c>
      <c r="S338" s="60">
        <f t="shared" si="88"/>
        <v>0</v>
      </c>
      <c r="T338" s="60">
        <f t="shared" si="85"/>
        <v>0</v>
      </c>
      <c r="U338" s="60">
        <f t="shared" si="85"/>
        <v>0</v>
      </c>
      <c r="V338" s="60">
        <f t="shared" si="85"/>
        <v>0</v>
      </c>
      <c r="W338" s="60">
        <f t="shared" si="85"/>
        <v>0</v>
      </c>
      <c r="X338" s="60">
        <f t="shared" si="85"/>
        <v>0</v>
      </c>
      <c r="Y338" s="60">
        <f t="shared" si="85"/>
        <v>0</v>
      </c>
      <c r="Z338" s="60">
        <f t="shared" si="85"/>
        <v>0</v>
      </c>
      <c r="AA338" s="60">
        <f t="shared" si="85"/>
        <v>0</v>
      </c>
      <c r="AB338" s="60">
        <f t="shared" si="85"/>
        <v>0</v>
      </c>
      <c r="AC338" s="60">
        <f t="shared" si="85"/>
        <v>0</v>
      </c>
      <c r="AD338" s="60">
        <f t="shared" si="85"/>
        <v>0</v>
      </c>
      <c r="AG338" s="60">
        <f t="shared" si="89"/>
        <v>0</v>
      </c>
      <c r="AH338" s="60">
        <f t="shared" si="86"/>
        <v>0</v>
      </c>
      <c r="AI338" s="60">
        <f t="shared" si="86"/>
        <v>31</v>
      </c>
      <c r="AJ338" s="60">
        <f t="shared" si="86"/>
        <v>0</v>
      </c>
      <c r="AK338" s="60">
        <f t="shared" si="86"/>
        <v>0</v>
      </c>
      <c r="AL338" s="60">
        <f t="shared" si="86"/>
        <v>0</v>
      </c>
      <c r="AM338" s="60">
        <f t="shared" si="86"/>
        <v>0</v>
      </c>
      <c r="AN338" s="60">
        <f t="shared" si="86"/>
        <v>0</v>
      </c>
      <c r="AO338" s="60">
        <f t="shared" si="86"/>
        <v>0</v>
      </c>
      <c r="AP338" s="60">
        <f t="shared" si="86"/>
        <v>0</v>
      </c>
      <c r="AQ338" s="60">
        <f t="shared" si="86"/>
        <v>0</v>
      </c>
      <c r="AR338" s="60">
        <f t="shared" si="86"/>
        <v>0</v>
      </c>
      <c r="AU338" s="60">
        <f t="shared" si="90"/>
        <v>0</v>
      </c>
      <c r="AV338" s="60">
        <f t="shared" si="87"/>
        <v>0</v>
      </c>
      <c r="AW338" s="60">
        <f t="shared" si="87"/>
        <v>0</v>
      </c>
      <c r="AX338" s="60">
        <f t="shared" si="87"/>
        <v>0</v>
      </c>
      <c r="AY338" s="60">
        <f t="shared" si="87"/>
        <v>0</v>
      </c>
      <c r="AZ338" s="60">
        <f t="shared" si="87"/>
        <v>0</v>
      </c>
      <c r="BA338" s="60">
        <f t="shared" si="87"/>
        <v>0</v>
      </c>
      <c r="BB338" s="60">
        <f t="shared" si="87"/>
        <v>0</v>
      </c>
      <c r="BC338" s="60">
        <f t="shared" si="87"/>
        <v>0</v>
      </c>
      <c r="BD338" s="60">
        <f t="shared" si="87"/>
        <v>0</v>
      </c>
      <c r="BE338" s="60">
        <f t="shared" si="87"/>
        <v>0</v>
      </c>
      <c r="BF338" s="60">
        <f t="shared" si="87"/>
        <v>0</v>
      </c>
    </row>
    <row r="339" spans="2:58" x14ac:dyDescent="0.25">
      <c r="B339" s="92">
        <f t="shared" si="92"/>
        <v>335</v>
      </c>
      <c r="C339" s="13" t="str">
        <f t="shared" si="91"/>
        <v>250311_Rev_MC_335</v>
      </c>
      <c r="D339" s="128">
        <v>45727</v>
      </c>
      <c r="E339" s="129">
        <v>45726</v>
      </c>
      <c r="F339" s="129" t="s">
        <v>125</v>
      </c>
      <c r="G339" s="129" t="str">
        <f>IF(ISBLANK(F339),"",VLOOKUP(F339,'Listes des Lots'!$B$4:$G$55,6,FALSE))</f>
        <v>Meublé</v>
      </c>
      <c r="H339" s="130" t="s">
        <v>333</v>
      </c>
      <c r="I339" s="130">
        <v>20000</v>
      </c>
      <c r="J339" s="129">
        <v>45727</v>
      </c>
      <c r="K339" s="129">
        <v>45728</v>
      </c>
      <c r="L339" s="13" t="s">
        <v>90</v>
      </c>
      <c r="M339" s="92" t="str">
        <f>IF(RevenueData[[#This Row],[Commentaires /Notes  ]]="","",RevenueData[[#This Row],[Commentaires /Notes  ]])</f>
        <v/>
      </c>
      <c r="N339" s="131"/>
      <c r="R339" s="60">
        <f>RevenueData[[#This Row],[Fin Période 
(jj/mm/aa) ]]-RevenueData[[#This Row],[Début Période
((jj/mm/aa) ]]+1</f>
        <v>2</v>
      </c>
      <c r="S339" s="60">
        <f t="shared" si="88"/>
        <v>0</v>
      </c>
      <c r="T339" s="60">
        <f t="shared" si="85"/>
        <v>0</v>
      </c>
      <c r="U339" s="60">
        <f t="shared" si="85"/>
        <v>0</v>
      </c>
      <c r="V339" s="60">
        <f t="shared" si="85"/>
        <v>0</v>
      </c>
      <c r="W339" s="60">
        <f t="shared" si="85"/>
        <v>0</v>
      </c>
      <c r="X339" s="60">
        <f t="shared" ref="T339:AD362" si="93">_xlfn.LET(_xlpm.start_date, $J339,_xlpm.end_date, $K339,_xlpm.month_start, X$4,_xlpm.month_end, EOMONTH(X$4,0),_xlpm.overlap_start, MAX(_xlpm.start_date, _xlpm.month_start),_xlpm.overlap_end, MIN(_xlpm.end_date, _xlpm.month_end),_xlpm.days, MAX(0, _xlpm.overlap_end - _xlpm.overlap_start + 1),_xlpm.days)</f>
        <v>0</v>
      </c>
      <c r="Y339" s="60">
        <f t="shared" si="93"/>
        <v>0</v>
      </c>
      <c r="Z339" s="60">
        <f t="shared" si="93"/>
        <v>0</v>
      </c>
      <c r="AA339" s="60">
        <f t="shared" si="93"/>
        <v>0</v>
      </c>
      <c r="AB339" s="60">
        <f t="shared" si="93"/>
        <v>0</v>
      </c>
      <c r="AC339" s="60">
        <f t="shared" si="93"/>
        <v>0</v>
      </c>
      <c r="AD339" s="60">
        <f t="shared" si="93"/>
        <v>0</v>
      </c>
      <c r="AG339" s="60">
        <f t="shared" si="89"/>
        <v>0</v>
      </c>
      <c r="AH339" s="60">
        <f t="shared" si="86"/>
        <v>0</v>
      </c>
      <c r="AI339" s="60">
        <f t="shared" si="86"/>
        <v>2</v>
      </c>
      <c r="AJ339" s="60">
        <f t="shared" si="86"/>
        <v>0</v>
      </c>
      <c r="AK339" s="60">
        <f t="shared" si="86"/>
        <v>0</v>
      </c>
      <c r="AL339" s="60">
        <f t="shared" ref="AH339:AR362" si="94">_xlfn.LET(_xlpm.start_date, $J339,_xlpm.end_date, $K339,_xlpm.month_start, AL$4,_xlpm.month_end, EOMONTH(AL$4,0),_xlpm.overlap_start, MAX(_xlpm.start_date, _xlpm.month_start),_xlpm.overlap_end, MIN(_xlpm.end_date, _xlpm.month_end),_xlpm.days, MAX(0, _xlpm.overlap_end - _xlpm.overlap_start + 1),_xlpm.days)</f>
        <v>0</v>
      </c>
      <c r="AM339" s="60">
        <f t="shared" si="94"/>
        <v>0</v>
      </c>
      <c r="AN339" s="60">
        <f t="shared" si="94"/>
        <v>0</v>
      </c>
      <c r="AO339" s="60">
        <f t="shared" si="94"/>
        <v>0</v>
      </c>
      <c r="AP339" s="60">
        <f t="shared" si="94"/>
        <v>0</v>
      </c>
      <c r="AQ339" s="60">
        <f t="shared" si="94"/>
        <v>0</v>
      </c>
      <c r="AR339" s="60">
        <f t="shared" si="94"/>
        <v>0</v>
      </c>
      <c r="AU339" s="60">
        <f t="shared" si="90"/>
        <v>0</v>
      </c>
      <c r="AV339" s="60">
        <f t="shared" si="87"/>
        <v>0</v>
      </c>
      <c r="AW339" s="60">
        <f t="shared" si="87"/>
        <v>0</v>
      </c>
      <c r="AX339" s="60">
        <f t="shared" si="87"/>
        <v>0</v>
      </c>
      <c r="AY339" s="60">
        <f t="shared" si="87"/>
        <v>0</v>
      </c>
      <c r="AZ339" s="60">
        <f t="shared" ref="AV339:BF362" si="95">_xlfn.LET(_xlpm.start_date, $J339,_xlpm.end_date, $K339,_xlpm.month_start, AZ$4,_xlpm.month_end, EOMONTH(AZ$4,0),_xlpm.overlap_start, MAX(_xlpm.start_date, _xlpm.month_start),_xlpm.overlap_end, MIN(_xlpm.end_date, _xlpm.month_end),_xlpm.days, MAX(0, _xlpm.overlap_end - _xlpm.overlap_start + 1),_xlpm.days)</f>
        <v>0</v>
      </c>
      <c r="BA339" s="60">
        <f t="shared" si="95"/>
        <v>0</v>
      </c>
      <c r="BB339" s="60">
        <f t="shared" si="95"/>
        <v>0</v>
      </c>
      <c r="BC339" s="60">
        <f t="shared" si="95"/>
        <v>0</v>
      </c>
      <c r="BD339" s="60">
        <f t="shared" si="95"/>
        <v>0</v>
      </c>
      <c r="BE339" s="60">
        <f t="shared" si="95"/>
        <v>0</v>
      </c>
      <c r="BF339" s="60">
        <f t="shared" si="95"/>
        <v>0</v>
      </c>
    </row>
    <row r="340" spans="2:58" x14ac:dyDescent="0.25">
      <c r="B340" s="92">
        <f t="shared" si="92"/>
        <v>336</v>
      </c>
      <c r="C340" s="13" t="str">
        <f t="shared" si="91"/>
        <v>250317_Rev_MC_336</v>
      </c>
      <c r="D340" s="128">
        <v>45733</v>
      </c>
      <c r="E340" s="129">
        <v>45730</v>
      </c>
      <c r="F340" s="129" t="s">
        <v>116</v>
      </c>
      <c r="G340" s="129" t="str">
        <f>IF(ISBLANK(F340),"",VLOOKUP(F340,'Listes des Lots'!$B$4:$G$55,6,FALSE))</f>
        <v>Meublé</v>
      </c>
      <c r="H340" s="130" t="s">
        <v>333</v>
      </c>
      <c r="I340" s="130">
        <v>25000</v>
      </c>
      <c r="J340" s="129">
        <v>45730</v>
      </c>
      <c r="K340" s="129">
        <v>45731</v>
      </c>
      <c r="L340" s="13" t="s">
        <v>90</v>
      </c>
      <c r="M340" s="92" t="str">
        <f>IF(RevenueData[[#This Row],[Commentaires /Notes  ]]="","",RevenueData[[#This Row],[Commentaires /Notes  ]])</f>
        <v/>
      </c>
      <c r="N340" s="131"/>
      <c r="R340" s="60">
        <f>RevenueData[[#This Row],[Fin Période 
(jj/mm/aa) ]]-RevenueData[[#This Row],[Début Période
((jj/mm/aa) ]]+1</f>
        <v>2</v>
      </c>
      <c r="S340" s="60">
        <f t="shared" si="88"/>
        <v>0</v>
      </c>
      <c r="T340" s="60">
        <f t="shared" si="93"/>
        <v>0</v>
      </c>
      <c r="U340" s="60">
        <f t="shared" si="93"/>
        <v>0</v>
      </c>
      <c r="V340" s="60">
        <f t="shared" si="93"/>
        <v>0</v>
      </c>
      <c r="W340" s="60">
        <f t="shared" si="93"/>
        <v>0</v>
      </c>
      <c r="X340" s="60">
        <f t="shared" si="93"/>
        <v>0</v>
      </c>
      <c r="Y340" s="60">
        <f t="shared" si="93"/>
        <v>0</v>
      </c>
      <c r="Z340" s="60">
        <f t="shared" si="93"/>
        <v>0</v>
      </c>
      <c r="AA340" s="60">
        <f t="shared" si="93"/>
        <v>0</v>
      </c>
      <c r="AB340" s="60">
        <f t="shared" si="93"/>
        <v>0</v>
      </c>
      <c r="AC340" s="60">
        <f t="shared" si="93"/>
        <v>0</v>
      </c>
      <c r="AD340" s="60">
        <f t="shared" si="93"/>
        <v>0</v>
      </c>
      <c r="AG340" s="60">
        <f t="shared" si="89"/>
        <v>0</v>
      </c>
      <c r="AH340" s="60">
        <f t="shared" si="94"/>
        <v>0</v>
      </c>
      <c r="AI340" s="60">
        <f t="shared" si="94"/>
        <v>2</v>
      </c>
      <c r="AJ340" s="60">
        <f t="shared" si="94"/>
        <v>0</v>
      </c>
      <c r="AK340" s="60">
        <f t="shared" si="94"/>
        <v>0</v>
      </c>
      <c r="AL340" s="60">
        <f t="shared" si="94"/>
        <v>0</v>
      </c>
      <c r="AM340" s="60">
        <f t="shared" si="94"/>
        <v>0</v>
      </c>
      <c r="AN340" s="60">
        <f t="shared" si="94"/>
        <v>0</v>
      </c>
      <c r="AO340" s="60">
        <f t="shared" si="94"/>
        <v>0</v>
      </c>
      <c r="AP340" s="60">
        <f t="shared" si="94"/>
        <v>0</v>
      </c>
      <c r="AQ340" s="60">
        <f t="shared" si="94"/>
        <v>0</v>
      </c>
      <c r="AR340" s="60">
        <f t="shared" si="94"/>
        <v>0</v>
      </c>
      <c r="AU340" s="60">
        <f t="shared" si="90"/>
        <v>0</v>
      </c>
      <c r="AV340" s="60">
        <f t="shared" si="95"/>
        <v>0</v>
      </c>
      <c r="AW340" s="60">
        <f t="shared" si="95"/>
        <v>0</v>
      </c>
      <c r="AX340" s="60">
        <f t="shared" si="95"/>
        <v>0</v>
      </c>
      <c r="AY340" s="60">
        <f t="shared" si="95"/>
        <v>0</v>
      </c>
      <c r="AZ340" s="60">
        <f t="shared" si="95"/>
        <v>0</v>
      </c>
      <c r="BA340" s="60">
        <f t="shared" si="95"/>
        <v>0</v>
      </c>
      <c r="BB340" s="60">
        <f t="shared" si="95"/>
        <v>0</v>
      </c>
      <c r="BC340" s="60">
        <f t="shared" si="95"/>
        <v>0</v>
      </c>
      <c r="BD340" s="60">
        <f t="shared" si="95"/>
        <v>0</v>
      </c>
      <c r="BE340" s="60">
        <f t="shared" si="95"/>
        <v>0</v>
      </c>
      <c r="BF340" s="60">
        <f t="shared" si="95"/>
        <v>0</v>
      </c>
    </row>
    <row r="341" spans="2:58" x14ac:dyDescent="0.25">
      <c r="B341" s="92">
        <f t="shared" si="92"/>
        <v>337</v>
      </c>
      <c r="C341" s="13" t="str">
        <f t="shared" si="91"/>
        <v>250317_Rev_MC_337</v>
      </c>
      <c r="D341" s="128">
        <v>45733</v>
      </c>
      <c r="E341" s="129">
        <v>45732</v>
      </c>
      <c r="F341" s="129" t="s">
        <v>125</v>
      </c>
      <c r="G341" s="129" t="str">
        <f>IF(ISBLANK(F341),"",VLOOKUP(F341,'Listes des Lots'!$B$4:$G$55,6,FALSE))</f>
        <v>Meublé</v>
      </c>
      <c r="H341" s="130" t="s">
        <v>333</v>
      </c>
      <c r="I341" s="130">
        <v>20000</v>
      </c>
      <c r="J341" s="129">
        <v>45732</v>
      </c>
      <c r="K341" s="129">
        <v>45733</v>
      </c>
      <c r="L341" s="13" t="s">
        <v>90</v>
      </c>
      <c r="M341" s="92" t="str">
        <f>IF(RevenueData[[#This Row],[Commentaires /Notes  ]]="","",RevenueData[[#This Row],[Commentaires /Notes  ]])</f>
        <v/>
      </c>
      <c r="N341" s="131"/>
      <c r="R341" s="60">
        <f>RevenueData[[#This Row],[Fin Période 
(jj/mm/aa) ]]-RevenueData[[#This Row],[Début Période
((jj/mm/aa) ]]+1</f>
        <v>2</v>
      </c>
      <c r="S341" s="60">
        <f t="shared" si="88"/>
        <v>0</v>
      </c>
      <c r="T341" s="60">
        <f t="shared" si="93"/>
        <v>0</v>
      </c>
      <c r="U341" s="60">
        <f t="shared" si="93"/>
        <v>0</v>
      </c>
      <c r="V341" s="60">
        <f t="shared" si="93"/>
        <v>0</v>
      </c>
      <c r="W341" s="60">
        <f t="shared" si="93"/>
        <v>0</v>
      </c>
      <c r="X341" s="60">
        <f t="shared" si="93"/>
        <v>0</v>
      </c>
      <c r="Y341" s="60">
        <f t="shared" si="93"/>
        <v>0</v>
      </c>
      <c r="Z341" s="60">
        <f t="shared" si="93"/>
        <v>0</v>
      </c>
      <c r="AA341" s="60">
        <f t="shared" si="93"/>
        <v>0</v>
      </c>
      <c r="AB341" s="60">
        <f t="shared" si="93"/>
        <v>0</v>
      </c>
      <c r="AC341" s="60">
        <f t="shared" si="93"/>
        <v>0</v>
      </c>
      <c r="AD341" s="60">
        <f t="shared" si="93"/>
        <v>0</v>
      </c>
      <c r="AG341" s="60">
        <f t="shared" si="89"/>
        <v>0</v>
      </c>
      <c r="AH341" s="60">
        <f t="shared" si="94"/>
        <v>0</v>
      </c>
      <c r="AI341" s="60">
        <f t="shared" si="94"/>
        <v>2</v>
      </c>
      <c r="AJ341" s="60">
        <f t="shared" si="94"/>
        <v>0</v>
      </c>
      <c r="AK341" s="60">
        <f t="shared" si="94"/>
        <v>0</v>
      </c>
      <c r="AL341" s="60">
        <f t="shared" si="94"/>
        <v>0</v>
      </c>
      <c r="AM341" s="60">
        <f t="shared" si="94"/>
        <v>0</v>
      </c>
      <c r="AN341" s="60">
        <f t="shared" si="94"/>
        <v>0</v>
      </c>
      <c r="AO341" s="60">
        <f t="shared" si="94"/>
        <v>0</v>
      </c>
      <c r="AP341" s="60">
        <f t="shared" si="94"/>
        <v>0</v>
      </c>
      <c r="AQ341" s="60">
        <f t="shared" si="94"/>
        <v>0</v>
      </c>
      <c r="AR341" s="60">
        <f t="shared" si="94"/>
        <v>0</v>
      </c>
      <c r="AU341" s="60">
        <f t="shared" si="90"/>
        <v>0</v>
      </c>
      <c r="AV341" s="60">
        <f t="shared" si="95"/>
        <v>0</v>
      </c>
      <c r="AW341" s="60">
        <f t="shared" si="95"/>
        <v>0</v>
      </c>
      <c r="AX341" s="60">
        <f t="shared" si="95"/>
        <v>0</v>
      </c>
      <c r="AY341" s="60">
        <f t="shared" si="95"/>
        <v>0</v>
      </c>
      <c r="AZ341" s="60">
        <f t="shared" si="95"/>
        <v>0</v>
      </c>
      <c r="BA341" s="60">
        <f t="shared" si="95"/>
        <v>0</v>
      </c>
      <c r="BB341" s="60">
        <f t="shared" si="95"/>
        <v>0</v>
      </c>
      <c r="BC341" s="60">
        <f t="shared" si="95"/>
        <v>0</v>
      </c>
      <c r="BD341" s="60">
        <f t="shared" si="95"/>
        <v>0</v>
      </c>
      <c r="BE341" s="60">
        <f t="shared" si="95"/>
        <v>0</v>
      </c>
      <c r="BF341" s="60">
        <f t="shared" si="95"/>
        <v>0</v>
      </c>
    </row>
    <row r="342" spans="2:58" x14ac:dyDescent="0.25">
      <c r="B342" s="92">
        <f t="shared" si="92"/>
        <v>338</v>
      </c>
      <c r="C342" s="13" t="str">
        <f t="shared" si="91"/>
        <v>250317_Rev_MC_338</v>
      </c>
      <c r="D342" s="128">
        <v>45733</v>
      </c>
      <c r="E342" s="129">
        <v>45730</v>
      </c>
      <c r="F342" s="129" t="s">
        <v>133</v>
      </c>
      <c r="G342" s="129" t="str">
        <f>IF(ISBLANK(F342),"",VLOOKUP(F342,'Listes des Lots'!$B$4:$G$55,6,FALSE))</f>
        <v>Location</v>
      </c>
      <c r="H342" s="130" t="s">
        <v>333</v>
      </c>
      <c r="I342" s="130">
        <v>150000</v>
      </c>
      <c r="J342" s="129">
        <v>45717</v>
      </c>
      <c r="K342" s="129">
        <v>45747</v>
      </c>
      <c r="L342" s="13" t="s">
        <v>90</v>
      </c>
      <c r="M342" s="92" t="str">
        <f>IF(RevenueData[[#This Row],[Commentaires /Notes  ]]="","",RevenueData[[#This Row],[Commentaires /Notes  ]])</f>
        <v/>
      </c>
      <c r="N342" s="131"/>
      <c r="R342" s="60">
        <f>RevenueData[[#This Row],[Fin Période 
(jj/mm/aa) ]]-RevenueData[[#This Row],[Début Période
((jj/mm/aa) ]]+1</f>
        <v>31</v>
      </c>
      <c r="S342" s="60">
        <f t="shared" si="88"/>
        <v>0</v>
      </c>
      <c r="T342" s="60">
        <f t="shared" si="93"/>
        <v>0</v>
      </c>
      <c r="U342" s="60">
        <f t="shared" si="93"/>
        <v>0</v>
      </c>
      <c r="V342" s="60">
        <f t="shared" si="93"/>
        <v>0</v>
      </c>
      <c r="W342" s="60">
        <f t="shared" si="93"/>
        <v>0</v>
      </c>
      <c r="X342" s="60">
        <f t="shared" si="93"/>
        <v>0</v>
      </c>
      <c r="Y342" s="60">
        <f t="shared" si="93"/>
        <v>0</v>
      </c>
      <c r="Z342" s="60">
        <f t="shared" si="93"/>
        <v>0</v>
      </c>
      <c r="AA342" s="60">
        <f t="shared" si="93"/>
        <v>0</v>
      </c>
      <c r="AB342" s="60">
        <f t="shared" si="93"/>
        <v>0</v>
      </c>
      <c r="AC342" s="60">
        <f t="shared" si="93"/>
        <v>0</v>
      </c>
      <c r="AD342" s="60">
        <f t="shared" si="93"/>
        <v>0</v>
      </c>
      <c r="AG342" s="60">
        <f t="shared" si="89"/>
        <v>0</v>
      </c>
      <c r="AH342" s="60">
        <f t="shared" si="94"/>
        <v>0</v>
      </c>
      <c r="AI342" s="60">
        <f t="shared" si="94"/>
        <v>31</v>
      </c>
      <c r="AJ342" s="60">
        <f t="shared" si="94"/>
        <v>0</v>
      </c>
      <c r="AK342" s="60">
        <f t="shared" si="94"/>
        <v>0</v>
      </c>
      <c r="AL342" s="60">
        <f t="shared" si="94"/>
        <v>0</v>
      </c>
      <c r="AM342" s="60">
        <f t="shared" si="94"/>
        <v>0</v>
      </c>
      <c r="AN342" s="60">
        <f t="shared" si="94"/>
        <v>0</v>
      </c>
      <c r="AO342" s="60">
        <f t="shared" si="94"/>
        <v>0</v>
      </c>
      <c r="AP342" s="60">
        <f t="shared" si="94"/>
        <v>0</v>
      </c>
      <c r="AQ342" s="60">
        <f t="shared" si="94"/>
        <v>0</v>
      </c>
      <c r="AR342" s="60">
        <f t="shared" si="94"/>
        <v>0</v>
      </c>
      <c r="AU342" s="60">
        <f t="shared" si="90"/>
        <v>0</v>
      </c>
      <c r="AV342" s="60">
        <f t="shared" si="95"/>
        <v>0</v>
      </c>
      <c r="AW342" s="60">
        <f t="shared" si="95"/>
        <v>0</v>
      </c>
      <c r="AX342" s="60">
        <f t="shared" si="95"/>
        <v>0</v>
      </c>
      <c r="AY342" s="60">
        <f t="shared" si="95"/>
        <v>0</v>
      </c>
      <c r="AZ342" s="60">
        <f t="shared" si="95"/>
        <v>0</v>
      </c>
      <c r="BA342" s="60">
        <f t="shared" si="95"/>
        <v>0</v>
      </c>
      <c r="BB342" s="60">
        <f t="shared" si="95"/>
        <v>0</v>
      </c>
      <c r="BC342" s="60">
        <f t="shared" si="95"/>
        <v>0</v>
      </c>
      <c r="BD342" s="60">
        <f t="shared" si="95"/>
        <v>0</v>
      </c>
      <c r="BE342" s="60">
        <f t="shared" si="95"/>
        <v>0</v>
      </c>
      <c r="BF342" s="60">
        <f t="shared" si="95"/>
        <v>0</v>
      </c>
    </row>
    <row r="343" spans="2:58" x14ac:dyDescent="0.25">
      <c r="B343" s="92">
        <f t="shared" si="92"/>
        <v>339</v>
      </c>
      <c r="C343" s="13" t="str">
        <f t="shared" si="91"/>
        <v>250317_Rev_MC_339</v>
      </c>
      <c r="D343" s="128">
        <v>45733</v>
      </c>
      <c r="E343" s="129">
        <v>45726</v>
      </c>
      <c r="F343" s="129" t="s">
        <v>129</v>
      </c>
      <c r="G343" s="129" t="str">
        <f>IF(ISBLANK(F343),"",VLOOKUP(F343,'Listes des Lots'!$B$4:$G$55,6,FALSE))</f>
        <v>Location</v>
      </c>
      <c r="H343" s="130" t="s">
        <v>333</v>
      </c>
      <c r="I343" s="130">
        <v>500000</v>
      </c>
      <c r="J343" s="129">
        <v>45717</v>
      </c>
      <c r="K343" s="129">
        <v>45747</v>
      </c>
      <c r="L343" s="13" t="s">
        <v>25</v>
      </c>
      <c r="M343" s="92" t="str">
        <f>IF(RevenueData[[#This Row],[Commentaires /Notes  ]]="","",RevenueData[[#This Row],[Commentaires /Notes  ]])</f>
        <v/>
      </c>
      <c r="N343" s="131"/>
      <c r="R343" s="60">
        <f>RevenueData[[#This Row],[Fin Période 
(jj/mm/aa) ]]-RevenueData[[#This Row],[Début Période
((jj/mm/aa) ]]+1</f>
        <v>31</v>
      </c>
      <c r="S343" s="60">
        <f t="shared" si="88"/>
        <v>0</v>
      </c>
      <c r="T343" s="60">
        <f t="shared" si="93"/>
        <v>0</v>
      </c>
      <c r="U343" s="60">
        <f t="shared" si="93"/>
        <v>0</v>
      </c>
      <c r="V343" s="60">
        <f t="shared" si="93"/>
        <v>0</v>
      </c>
      <c r="W343" s="60">
        <f t="shared" si="93"/>
        <v>0</v>
      </c>
      <c r="X343" s="60">
        <f t="shared" si="93"/>
        <v>0</v>
      </c>
      <c r="Y343" s="60">
        <f t="shared" si="93"/>
        <v>0</v>
      </c>
      <c r="Z343" s="60">
        <f t="shared" si="93"/>
        <v>0</v>
      </c>
      <c r="AA343" s="60">
        <f t="shared" si="93"/>
        <v>0</v>
      </c>
      <c r="AB343" s="60">
        <f t="shared" si="93"/>
        <v>0</v>
      </c>
      <c r="AC343" s="60">
        <f t="shared" si="93"/>
        <v>0</v>
      </c>
      <c r="AD343" s="60">
        <f t="shared" si="93"/>
        <v>0</v>
      </c>
      <c r="AG343" s="60">
        <f t="shared" si="89"/>
        <v>0</v>
      </c>
      <c r="AH343" s="60">
        <f t="shared" si="94"/>
        <v>0</v>
      </c>
      <c r="AI343" s="60">
        <f t="shared" si="94"/>
        <v>31</v>
      </c>
      <c r="AJ343" s="60">
        <f t="shared" si="94"/>
        <v>0</v>
      </c>
      <c r="AK343" s="60">
        <f t="shared" si="94"/>
        <v>0</v>
      </c>
      <c r="AL343" s="60">
        <f t="shared" si="94"/>
        <v>0</v>
      </c>
      <c r="AM343" s="60">
        <f t="shared" si="94"/>
        <v>0</v>
      </c>
      <c r="AN343" s="60">
        <f t="shared" si="94"/>
        <v>0</v>
      </c>
      <c r="AO343" s="60">
        <f t="shared" si="94"/>
        <v>0</v>
      </c>
      <c r="AP343" s="60">
        <f t="shared" si="94"/>
        <v>0</v>
      </c>
      <c r="AQ343" s="60">
        <f t="shared" si="94"/>
        <v>0</v>
      </c>
      <c r="AR343" s="60">
        <f t="shared" si="94"/>
        <v>0</v>
      </c>
      <c r="AU343" s="60">
        <f t="shared" si="90"/>
        <v>0</v>
      </c>
      <c r="AV343" s="60">
        <f t="shared" si="95"/>
        <v>0</v>
      </c>
      <c r="AW343" s="60">
        <f t="shared" si="95"/>
        <v>0</v>
      </c>
      <c r="AX343" s="60">
        <f t="shared" si="95"/>
        <v>0</v>
      </c>
      <c r="AY343" s="60">
        <f t="shared" si="95"/>
        <v>0</v>
      </c>
      <c r="AZ343" s="60">
        <f t="shared" si="95"/>
        <v>0</v>
      </c>
      <c r="BA343" s="60">
        <f t="shared" si="95"/>
        <v>0</v>
      </c>
      <c r="BB343" s="60">
        <f t="shared" si="95"/>
        <v>0</v>
      </c>
      <c r="BC343" s="60">
        <f t="shared" si="95"/>
        <v>0</v>
      </c>
      <c r="BD343" s="60">
        <f t="shared" si="95"/>
        <v>0</v>
      </c>
      <c r="BE343" s="60">
        <f t="shared" si="95"/>
        <v>0</v>
      </c>
      <c r="BF343" s="60">
        <f t="shared" si="95"/>
        <v>0</v>
      </c>
    </row>
    <row r="344" spans="2:58" x14ac:dyDescent="0.25">
      <c r="B344" s="92">
        <f t="shared" si="92"/>
        <v>340</v>
      </c>
      <c r="C344" s="13" t="str">
        <f t="shared" si="91"/>
        <v>250320_Rev_MC_340</v>
      </c>
      <c r="D344" s="128">
        <v>45736</v>
      </c>
      <c r="E344" s="129">
        <v>45735</v>
      </c>
      <c r="F344" s="129" t="s">
        <v>328</v>
      </c>
      <c r="G344" s="129" t="str">
        <f>IF(ISBLANK(F344),"",VLOOKUP(F344,'Listes des Lots'!$B$4:$G$55,6,FALSE))</f>
        <v>Location</v>
      </c>
      <c r="H344" s="130" t="s">
        <v>333</v>
      </c>
      <c r="I344" s="130">
        <v>45000</v>
      </c>
      <c r="J344" s="129">
        <v>45717</v>
      </c>
      <c r="K344" s="129">
        <v>45747</v>
      </c>
      <c r="L344" s="13" t="s">
        <v>90</v>
      </c>
      <c r="M344" s="92" t="str">
        <f>IF(RevenueData[[#This Row],[Commentaires /Notes  ]]="","",RevenueData[[#This Row],[Commentaires /Notes  ]])</f>
        <v/>
      </c>
      <c r="N344" s="131"/>
      <c r="R344" s="60">
        <f>RevenueData[[#This Row],[Fin Période 
(jj/mm/aa) ]]-RevenueData[[#This Row],[Début Période
((jj/mm/aa) ]]+1</f>
        <v>31</v>
      </c>
      <c r="S344" s="60">
        <f t="shared" si="88"/>
        <v>0</v>
      </c>
      <c r="T344" s="60">
        <f t="shared" si="93"/>
        <v>0</v>
      </c>
      <c r="U344" s="60">
        <f t="shared" si="93"/>
        <v>0</v>
      </c>
      <c r="V344" s="60">
        <f t="shared" si="93"/>
        <v>0</v>
      </c>
      <c r="W344" s="60">
        <f t="shared" si="93"/>
        <v>0</v>
      </c>
      <c r="X344" s="60">
        <f t="shared" si="93"/>
        <v>0</v>
      </c>
      <c r="Y344" s="60">
        <f t="shared" si="93"/>
        <v>0</v>
      </c>
      <c r="Z344" s="60">
        <f t="shared" si="93"/>
        <v>0</v>
      </c>
      <c r="AA344" s="60">
        <f t="shared" si="93"/>
        <v>0</v>
      </c>
      <c r="AB344" s="60">
        <f t="shared" si="93"/>
        <v>0</v>
      </c>
      <c r="AC344" s="60">
        <f t="shared" si="93"/>
        <v>0</v>
      </c>
      <c r="AD344" s="60">
        <f t="shared" si="93"/>
        <v>0</v>
      </c>
      <c r="AG344" s="60">
        <f t="shared" si="89"/>
        <v>0</v>
      </c>
      <c r="AH344" s="60">
        <f t="shared" si="94"/>
        <v>0</v>
      </c>
      <c r="AI344" s="60">
        <f t="shared" si="94"/>
        <v>31</v>
      </c>
      <c r="AJ344" s="60">
        <f t="shared" si="94"/>
        <v>0</v>
      </c>
      <c r="AK344" s="60">
        <f t="shared" si="94"/>
        <v>0</v>
      </c>
      <c r="AL344" s="60">
        <f t="shared" si="94"/>
        <v>0</v>
      </c>
      <c r="AM344" s="60">
        <f t="shared" si="94"/>
        <v>0</v>
      </c>
      <c r="AN344" s="60">
        <f t="shared" si="94"/>
        <v>0</v>
      </c>
      <c r="AO344" s="60">
        <f t="shared" si="94"/>
        <v>0</v>
      </c>
      <c r="AP344" s="60">
        <f t="shared" si="94"/>
        <v>0</v>
      </c>
      <c r="AQ344" s="60">
        <f t="shared" si="94"/>
        <v>0</v>
      </c>
      <c r="AR344" s="60">
        <f t="shared" si="94"/>
        <v>0</v>
      </c>
      <c r="AU344" s="60">
        <f t="shared" si="90"/>
        <v>0</v>
      </c>
      <c r="AV344" s="60">
        <f t="shared" si="95"/>
        <v>0</v>
      </c>
      <c r="AW344" s="60">
        <f t="shared" si="95"/>
        <v>0</v>
      </c>
      <c r="AX344" s="60">
        <f t="shared" si="95"/>
        <v>0</v>
      </c>
      <c r="AY344" s="60">
        <f t="shared" si="95"/>
        <v>0</v>
      </c>
      <c r="AZ344" s="60">
        <f t="shared" si="95"/>
        <v>0</v>
      </c>
      <c r="BA344" s="60">
        <f t="shared" si="95"/>
        <v>0</v>
      </c>
      <c r="BB344" s="60">
        <f t="shared" si="95"/>
        <v>0</v>
      </c>
      <c r="BC344" s="60">
        <f t="shared" si="95"/>
        <v>0</v>
      </c>
      <c r="BD344" s="60">
        <f t="shared" si="95"/>
        <v>0</v>
      </c>
      <c r="BE344" s="60">
        <f t="shared" si="95"/>
        <v>0</v>
      </c>
      <c r="BF344" s="60">
        <f t="shared" si="95"/>
        <v>0</v>
      </c>
    </row>
    <row r="345" spans="2:58" x14ac:dyDescent="0.25">
      <c r="B345" s="92">
        <f t="shared" si="92"/>
        <v>341</v>
      </c>
      <c r="C345" s="13" t="str">
        <f t="shared" si="91"/>
        <v>250320_Rev_MC_341</v>
      </c>
      <c r="D345" s="128">
        <v>45736</v>
      </c>
      <c r="E345" s="129">
        <v>45735</v>
      </c>
      <c r="F345" s="129" t="s">
        <v>130</v>
      </c>
      <c r="G345" s="129" t="str">
        <f>IF(ISBLANK(F345),"",VLOOKUP(F345,'Listes des Lots'!$B$4:$G$55,6,FALSE))</f>
        <v>Location</v>
      </c>
      <c r="H345" s="130" t="s">
        <v>333</v>
      </c>
      <c r="I345" s="130">
        <v>200000</v>
      </c>
      <c r="J345" s="129">
        <v>45717</v>
      </c>
      <c r="K345" s="129">
        <v>45747</v>
      </c>
      <c r="L345" s="13" t="s">
        <v>90</v>
      </c>
      <c r="M345" s="92" t="str">
        <f>IF(RevenueData[[#This Row],[Commentaires /Notes  ]]="","",RevenueData[[#This Row],[Commentaires /Notes  ]])</f>
        <v/>
      </c>
      <c r="N345" s="131"/>
      <c r="R345" s="60">
        <f>RevenueData[[#This Row],[Fin Période 
(jj/mm/aa) ]]-RevenueData[[#This Row],[Début Période
((jj/mm/aa) ]]+1</f>
        <v>31</v>
      </c>
      <c r="S345" s="60">
        <f t="shared" si="88"/>
        <v>0</v>
      </c>
      <c r="T345" s="60">
        <f t="shared" si="93"/>
        <v>0</v>
      </c>
      <c r="U345" s="60">
        <f t="shared" si="93"/>
        <v>0</v>
      </c>
      <c r="V345" s="60">
        <f t="shared" si="93"/>
        <v>0</v>
      </c>
      <c r="W345" s="60">
        <f t="shared" si="93"/>
        <v>0</v>
      </c>
      <c r="X345" s="60">
        <f t="shared" si="93"/>
        <v>0</v>
      </c>
      <c r="Y345" s="60">
        <f t="shared" si="93"/>
        <v>0</v>
      </c>
      <c r="Z345" s="60">
        <f t="shared" si="93"/>
        <v>0</v>
      </c>
      <c r="AA345" s="60">
        <f t="shared" si="93"/>
        <v>0</v>
      </c>
      <c r="AB345" s="60">
        <f t="shared" si="93"/>
        <v>0</v>
      </c>
      <c r="AC345" s="60">
        <f t="shared" si="93"/>
        <v>0</v>
      </c>
      <c r="AD345" s="60">
        <f t="shared" si="93"/>
        <v>0</v>
      </c>
      <c r="AG345" s="60">
        <f t="shared" si="89"/>
        <v>0</v>
      </c>
      <c r="AH345" s="60">
        <f t="shared" si="94"/>
        <v>0</v>
      </c>
      <c r="AI345" s="60">
        <f t="shared" si="94"/>
        <v>31</v>
      </c>
      <c r="AJ345" s="60">
        <f t="shared" si="94"/>
        <v>0</v>
      </c>
      <c r="AK345" s="60">
        <f t="shared" si="94"/>
        <v>0</v>
      </c>
      <c r="AL345" s="60">
        <f t="shared" si="94"/>
        <v>0</v>
      </c>
      <c r="AM345" s="60">
        <f t="shared" si="94"/>
        <v>0</v>
      </c>
      <c r="AN345" s="60">
        <f t="shared" si="94"/>
        <v>0</v>
      </c>
      <c r="AO345" s="60">
        <f t="shared" si="94"/>
        <v>0</v>
      </c>
      <c r="AP345" s="60">
        <f t="shared" si="94"/>
        <v>0</v>
      </c>
      <c r="AQ345" s="60">
        <f t="shared" si="94"/>
        <v>0</v>
      </c>
      <c r="AR345" s="60">
        <f t="shared" si="94"/>
        <v>0</v>
      </c>
      <c r="AU345" s="60">
        <f t="shared" si="90"/>
        <v>0</v>
      </c>
      <c r="AV345" s="60">
        <f t="shared" si="95"/>
        <v>0</v>
      </c>
      <c r="AW345" s="60">
        <f t="shared" si="95"/>
        <v>0</v>
      </c>
      <c r="AX345" s="60">
        <f t="shared" si="95"/>
        <v>0</v>
      </c>
      <c r="AY345" s="60">
        <f t="shared" si="95"/>
        <v>0</v>
      </c>
      <c r="AZ345" s="60">
        <f t="shared" si="95"/>
        <v>0</v>
      </c>
      <c r="BA345" s="60">
        <f t="shared" si="95"/>
        <v>0</v>
      </c>
      <c r="BB345" s="60">
        <f t="shared" si="95"/>
        <v>0</v>
      </c>
      <c r="BC345" s="60">
        <f t="shared" si="95"/>
        <v>0</v>
      </c>
      <c r="BD345" s="60">
        <f t="shared" si="95"/>
        <v>0</v>
      </c>
      <c r="BE345" s="60">
        <f t="shared" si="95"/>
        <v>0</v>
      </c>
      <c r="BF345" s="60">
        <f t="shared" si="95"/>
        <v>0</v>
      </c>
    </row>
    <row r="346" spans="2:58" x14ac:dyDescent="0.25">
      <c r="B346" s="92">
        <f t="shared" si="92"/>
        <v>342</v>
      </c>
      <c r="C346" s="13" t="str">
        <f t="shared" si="91"/>
        <v>250320_Rev_MC_342</v>
      </c>
      <c r="D346" s="128">
        <v>45736</v>
      </c>
      <c r="E346" s="129">
        <v>45735</v>
      </c>
      <c r="F346" s="129" t="s">
        <v>130</v>
      </c>
      <c r="G346" s="129" t="str">
        <f>IF(ISBLANK(F346),"",VLOOKUP(F346,'Listes des Lots'!$B$4:$G$55,6,FALSE))</f>
        <v>Location</v>
      </c>
      <c r="H346" s="130" t="s">
        <v>333</v>
      </c>
      <c r="I346" s="130">
        <v>200000</v>
      </c>
      <c r="J346" s="129">
        <v>45748</v>
      </c>
      <c r="K346" s="129">
        <v>45777</v>
      </c>
      <c r="L346" s="13" t="s">
        <v>90</v>
      </c>
      <c r="M346" s="92" t="str">
        <f>IF(RevenueData[[#This Row],[Commentaires /Notes  ]]="","",RevenueData[[#This Row],[Commentaires /Notes  ]])</f>
        <v/>
      </c>
      <c r="N346" s="131"/>
      <c r="R346" s="60">
        <f>RevenueData[[#This Row],[Fin Période 
(jj/mm/aa) ]]-RevenueData[[#This Row],[Début Période
((jj/mm/aa) ]]+1</f>
        <v>30</v>
      </c>
      <c r="S346" s="60">
        <f t="shared" si="88"/>
        <v>0</v>
      </c>
      <c r="T346" s="60">
        <f t="shared" si="93"/>
        <v>0</v>
      </c>
      <c r="U346" s="60">
        <f t="shared" si="93"/>
        <v>0</v>
      </c>
      <c r="V346" s="60">
        <f t="shared" si="93"/>
        <v>0</v>
      </c>
      <c r="W346" s="60">
        <f t="shared" si="93"/>
        <v>0</v>
      </c>
      <c r="X346" s="60">
        <f t="shared" si="93"/>
        <v>0</v>
      </c>
      <c r="Y346" s="60">
        <f t="shared" si="93"/>
        <v>0</v>
      </c>
      <c r="Z346" s="60">
        <f t="shared" si="93"/>
        <v>0</v>
      </c>
      <c r="AA346" s="60">
        <f t="shared" si="93"/>
        <v>0</v>
      </c>
      <c r="AB346" s="60">
        <f t="shared" si="93"/>
        <v>0</v>
      </c>
      <c r="AC346" s="60">
        <f t="shared" si="93"/>
        <v>0</v>
      </c>
      <c r="AD346" s="60">
        <f t="shared" si="93"/>
        <v>0</v>
      </c>
      <c r="AG346" s="60">
        <f t="shared" si="89"/>
        <v>0</v>
      </c>
      <c r="AH346" s="60">
        <f t="shared" si="94"/>
        <v>0</v>
      </c>
      <c r="AI346" s="60">
        <f t="shared" si="94"/>
        <v>0</v>
      </c>
      <c r="AJ346" s="60">
        <f t="shared" si="94"/>
        <v>30</v>
      </c>
      <c r="AK346" s="60">
        <f t="shared" si="94"/>
        <v>0</v>
      </c>
      <c r="AL346" s="60">
        <f t="shared" si="94"/>
        <v>0</v>
      </c>
      <c r="AM346" s="60">
        <f t="shared" si="94"/>
        <v>0</v>
      </c>
      <c r="AN346" s="60">
        <f t="shared" si="94"/>
        <v>0</v>
      </c>
      <c r="AO346" s="60">
        <f t="shared" si="94"/>
        <v>0</v>
      </c>
      <c r="AP346" s="60">
        <f t="shared" si="94"/>
        <v>0</v>
      </c>
      <c r="AQ346" s="60">
        <f t="shared" si="94"/>
        <v>0</v>
      </c>
      <c r="AR346" s="60">
        <f t="shared" si="94"/>
        <v>0</v>
      </c>
      <c r="AU346" s="60">
        <f t="shared" si="90"/>
        <v>0</v>
      </c>
      <c r="AV346" s="60">
        <f t="shared" si="95"/>
        <v>0</v>
      </c>
      <c r="AW346" s="60">
        <f t="shared" si="95"/>
        <v>0</v>
      </c>
      <c r="AX346" s="60">
        <f t="shared" si="95"/>
        <v>0</v>
      </c>
      <c r="AY346" s="60">
        <f t="shared" si="95"/>
        <v>0</v>
      </c>
      <c r="AZ346" s="60">
        <f t="shared" si="95"/>
        <v>0</v>
      </c>
      <c r="BA346" s="60">
        <f t="shared" si="95"/>
        <v>0</v>
      </c>
      <c r="BB346" s="60">
        <f t="shared" si="95"/>
        <v>0</v>
      </c>
      <c r="BC346" s="60">
        <f t="shared" si="95"/>
        <v>0</v>
      </c>
      <c r="BD346" s="60">
        <f t="shared" si="95"/>
        <v>0</v>
      </c>
      <c r="BE346" s="60">
        <f t="shared" si="95"/>
        <v>0</v>
      </c>
      <c r="BF346" s="60">
        <f t="shared" si="95"/>
        <v>0</v>
      </c>
    </row>
    <row r="347" spans="2:58" x14ac:dyDescent="0.25">
      <c r="B347" s="92">
        <f t="shared" si="92"/>
        <v>343</v>
      </c>
      <c r="C347" s="13" t="str">
        <f t="shared" si="91"/>
        <v>250331_Rev_MC_343</v>
      </c>
      <c r="D347" s="128">
        <v>45747</v>
      </c>
      <c r="E347" s="129">
        <v>45745</v>
      </c>
      <c r="F347" s="129" t="s">
        <v>112</v>
      </c>
      <c r="G347" s="129" t="str">
        <f>IF(ISBLANK(F347),"",VLOOKUP(F347,'Listes des Lots'!$B$4:$G$55,6,FALSE))</f>
        <v>Meublé</v>
      </c>
      <c r="H347" s="130" t="s">
        <v>333</v>
      </c>
      <c r="I347" s="130">
        <v>30000</v>
      </c>
      <c r="J347" s="129">
        <v>45745</v>
      </c>
      <c r="K347" s="129">
        <v>45746</v>
      </c>
      <c r="L347" s="13" t="s">
        <v>90</v>
      </c>
      <c r="M347" s="92" t="str">
        <f>IF(RevenueData[[#This Row],[Commentaires /Notes  ]]="","",RevenueData[[#This Row],[Commentaires /Notes  ]])</f>
        <v/>
      </c>
      <c r="N347" s="131"/>
      <c r="R347" s="60">
        <f>RevenueData[[#This Row],[Fin Période 
(jj/mm/aa) ]]-RevenueData[[#This Row],[Début Période
((jj/mm/aa) ]]+1</f>
        <v>2</v>
      </c>
      <c r="S347" s="60">
        <f t="shared" si="88"/>
        <v>0</v>
      </c>
      <c r="T347" s="60">
        <f t="shared" si="93"/>
        <v>0</v>
      </c>
      <c r="U347" s="60">
        <f t="shared" si="93"/>
        <v>0</v>
      </c>
      <c r="V347" s="60">
        <f t="shared" si="93"/>
        <v>0</v>
      </c>
      <c r="W347" s="60">
        <f t="shared" si="93"/>
        <v>0</v>
      </c>
      <c r="X347" s="60">
        <f t="shared" si="93"/>
        <v>0</v>
      </c>
      <c r="Y347" s="60">
        <f t="shared" si="93"/>
        <v>0</v>
      </c>
      <c r="Z347" s="60">
        <f t="shared" si="93"/>
        <v>0</v>
      </c>
      <c r="AA347" s="60">
        <f t="shared" si="93"/>
        <v>0</v>
      </c>
      <c r="AB347" s="60">
        <f t="shared" si="93"/>
        <v>0</v>
      </c>
      <c r="AC347" s="60">
        <f t="shared" si="93"/>
        <v>0</v>
      </c>
      <c r="AD347" s="60">
        <f t="shared" si="93"/>
        <v>0</v>
      </c>
      <c r="AG347" s="60">
        <f t="shared" si="89"/>
        <v>0</v>
      </c>
      <c r="AH347" s="60">
        <f t="shared" si="94"/>
        <v>0</v>
      </c>
      <c r="AI347" s="60">
        <f t="shared" si="94"/>
        <v>2</v>
      </c>
      <c r="AJ347" s="60">
        <f t="shared" si="94"/>
        <v>0</v>
      </c>
      <c r="AK347" s="60">
        <f t="shared" si="94"/>
        <v>0</v>
      </c>
      <c r="AL347" s="60">
        <f t="shared" si="94"/>
        <v>0</v>
      </c>
      <c r="AM347" s="60">
        <f t="shared" si="94"/>
        <v>0</v>
      </c>
      <c r="AN347" s="60">
        <f t="shared" si="94"/>
        <v>0</v>
      </c>
      <c r="AO347" s="60">
        <f t="shared" si="94"/>
        <v>0</v>
      </c>
      <c r="AP347" s="60">
        <f t="shared" si="94"/>
        <v>0</v>
      </c>
      <c r="AQ347" s="60">
        <f t="shared" si="94"/>
        <v>0</v>
      </c>
      <c r="AR347" s="60">
        <f t="shared" si="94"/>
        <v>0</v>
      </c>
      <c r="AU347" s="60">
        <f t="shared" si="90"/>
        <v>0</v>
      </c>
      <c r="AV347" s="60">
        <f t="shared" si="95"/>
        <v>0</v>
      </c>
      <c r="AW347" s="60">
        <f t="shared" si="95"/>
        <v>0</v>
      </c>
      <c r="AX347" s="60">
        <f t="shared" si="95"/>
        <v>0</v>
      </c>
      <c r="AY347" s="60">
        <f t="shared" si="95"/>
        <v>0</v>
      </c>
      <c r="AZ347" s="60">
        <f t="shared" si="95"/>
        <v>0</v>
      </c>
      <c r="BA347" s="60">
        <f t="shared" si="95"/>
        <v>0</v>
      </c>
      <c r="BB347" s="60">
        <f t="shared" si="95"/>
        <v>0</v>
      </c>
      <c r="BC347" s="60">
        <f t="shared" si="95"/>
        <v>0</v>
      </c>
      <c r="BD347" s="60">
        <f t="shared" si="95"/>
        <v>0</v>
      </c>
      <c r="BE347" s="60">
        <f t="shared" si="95"/>
        <v>0</v>
      </c>
      <c r="BF347" s="60">
        <f t="shared" si="95"/>
        <v>0</v>
      </c>
    </row>
    <row r="348" spans="2:58" x14ac:dyDescent="0.25">
      <c r="B348" s="92">
        <f t="shared" si="92"/>
        <v>344</v>
      </c>
      <c r="C348" s="13" t="str">
        <f t="shared" si="91"/>
        <v>250331_Rev_MC_344</v>
      </c>
      <c r="D348" s="128">
        <v>45747</v>
      </c>
      <c r="E348" s="129">
        <v>45746</v>
      </c>
      <c r="F348" s="129" t="s">
        <v>111</v>
      </c>
      <c r="G348" s="129" t="str">
        <f>IF(ISBLANK(F348),"",VLOOKUP(F348,'Listes des Lots'!$B$4:$G$55,6,FALSE))</f>
        <v>Meublé</v>
      </c>
      <c r="H348" s="130" t="s">
        <v>333</v>
      </c>
      <c r="I348" s="130">
        <v>30000</v>
      </c>
      <c r="J348" s="129">
        <v>45746</v>
      </c>
      <c r="K348" s="129">
        <v>45747</v>
      </c>
      <c r="L348" s="13" t="s">
        <v>90</v>
      </c>
      <c r="M348" s="92" t="str">
        <f>IF(RevenueData[[#This Row],[Commentaires /Notes  ]]="","",RevenueData[[#This Row],[Commentaires /Notes  ]])</f>
        <v/>
      </c>
      <c r="N348" s="131"/>
      <c r="R348" s="60">
        <f>RevenueData[[#This Row],[Fin Période 
(jj/mm/aa) ]]-RevenueData[[#This Row],[Début Période
((jj/mm/aa) ]]+1</f>
        <v>2</v>
      </c>
      <c r="S348" s="60">
        <f t="shared" si="88"/>
        <v>0</v>
      </c>
      <c r="T348" s="60">
        <f t="shared" si="93"/>
        <v>0</v>
      </c>
      <c r="U348" s="60">
        <f t="shared" si="93"/>
        <v>0</v>
      </c>
      <c r="V348" s="60">
        <f t="shared" si="93"/>
        <v>0</v>
      </c>
      <c r="W348" s="60">
        <f t="shared" si="93"/>
        <v>0</v>
      </c>
      <c r="X348" s="60">
        <f t="shared" si="93"/>
        <v>0</v>
      </c>
      <c r="Y348" s="60">
        <f t="shared" si="93"/>
        <v>0</v>
      </c>
      <c r="Z348" s="60">
        <f t="shared" si="93"/>
        <v>0</v>
      </c>
      <c r="AA348" s="60">
        <f t="shared" si="93"/>
        <v>0</v>
      </c>
      <c r="AB348" s="60">
        <f t="shared" si="93"/>
        <v>0</v>
      </c>
      <c r="AC348" s="60">
        <f t="shared" si="93"/>
        <v>0</v>
      </c>
      <c r="AD348" s="60">
        <f t="shared" si="93"/>
        <v>0</v>
      </c>
      <c r="AG348" s="60">
        <f t="shared" si="89"/>
        <v>0</v>
      </c>
      <c r="AH348" s="60">
        <f t="shared" si="94"/>
        <v>0</v>
      </c>
      <c r="AI348" s="60">
        <f t="shared" si="94"/>
        <v>2</v>
      </c>
      <c r="AJ348" s="60">
        <f t="shared" si="94"/>
        <v>0</v>
      </c>
      <c r="AK348" s="60">
        <f t="shared" si="94"/>
        <v>0</v>
      </c>
      <c r="AL348" s="60">
        <f t="shared" si="94"/>
        <v>0</v>
      </c>
      <c r="AM348" s="60">
        <f t="shared" si="94"/>
        <v>0</v>
      </c>
      <c r="AN348" s="60">
        <f t="shared" si="94"/>
        <v>0</v>
      </c>
      <c r="AO348" s="60">
        <f t="shared" si="94"/>
        <v>0</v>
      </c>
      <c r="AP348" s="60">
        <f t="shared" si="94"/>
        <v>0</v>
      </c>
      <c r="AQ348" s="60">
        <f t="shared" si="94"/>
        <v>0</v>
      </c>
      <c r="AR348" s="60">
        <f t="shared" si="94"/>
        <v>0</v>
      </c>
      <c r="AU348" s="60">
        <f t="shared" si="90"/>
        <v>0</v>
      </c>
      <c r="AV348" s="60">
        <f t="shared" si="95"/>
        <v>0</v>
      </c>
      <c r="AW348" s="60">
        <f t="shared" si="95"/>
        <v>0</v>
      </c>
      <c r="AX348" s="60">
        <f t="shared" si="95"/>
        <v>0</v>
      </c>
      <c r="AY348" s="60">
        <f t="shared" si="95"/>
        <v>0</v>
      </c>
      <c r="AZ348" s="60">
        <f t="shared" si="95"/>
        <v>0</v>
      </c>
      <c r="BA348" s="60">
        <f t="shared" si="95"/>
        <v>0</v>
      </c>
      <c r="BB348" s="60">
        <f t="shared" si="95"/>
        <v>0</v>
      </c>
      <c r="BC348" s="60">
        <f t="shared" si="95"/>
        <v>0</v>
      </c>
      <c r="BD348" s="60">
        <f t="shared" si="95"/>
        <v>0</v>
      </c>
      <c r="BE348" s="60">
        <f t="shared" si="95"/>
        <v>0</v>
      </c>
      <c r="BF348" s="60">
        <f t="shared" si="95"/>
        <v>0</v>
      </c>
    </row>
    <row r="349" spans="2:58" x14ac:dyDescent="0.25">
      <c r="B349" s="92">
        <f t="shared" si="92"/>
        <v>345</v>
      </c>
      <c r="C349" s="13" t="str">
        <f t="shared" si="91"/>
        <v>250331_Rev_MC_345</v>
      </c>
      <c r="D349" s="128">
        <v>45747</v>
      </c>
      <c r="E349" s="129">
        <v>45746</v>
      </c>
      <c r="F349" s="129" t="s">
        <v>112</v>
      </c>
      <c r="G349" s="129" t="str">
        <f>IF(ISBLANK(F349),"",VLOOKUP(F349,'Listes des Lots'!$B$4:$G$55,6,FALSE))</f>
        <v>Meublé</v>
      </c>
      <c r="H349" s="130" t="s">
        <v>333</v>
      </c>
      <c r="I349" s="130">
        <v>30000</v>
      </c>
      <c r="J349" s="129">
        <v>45746</v>
      </c>
      <c r="K349" s="129">
        <v>45747</v>
      </c>
      <c r="L349" s="13" t="s">
        <v>90</v>
      </c>
      <c r="M349" s="92" t="str">
        <f>IF(RevenueData[[#This Row],[Commentaires /Notes  ]]="","",RevenueData[[#This Row],[Commentaires /Notes  ]])</f>
        <v/>
      </c>
      <c r="N349" s="131"/>
      <c r="R349" s="60">
        <f>RevenueData[[#This Row],[Fin Période 
(jj/mm/aa) ]]-RevenueData[[#This Row],[Début Période
((jj/mm/aa) ]]+1</f>
        <v>2</v>
      </c>
      <c r="S349" s="60">
        <f t="shared" si="88"/>
        <v>0</v>
      </c>
      <c r="T349" s="60">
        <f t="shared" si="93"/>
        <v>0</v>
      </c>
      <c r="U349" s="60">
        <f t="shared" si="93"/>
        <v>0</v>
      </c>
      <c r="V349" s="60">
        <f t="shared" si="93"/>
        <v>0</v>
      </c>
      <c r="W349" s="60">
        <f t="shared" si="93"/>
        <v>0</v>
      </c>
      <c r="X349" s="60">
        <f t="shared" si="93"/>
        <v>0</v>
      </c>
      <c r="Y349" s="60">
        <f t="shared" si="93"/>
        <v>0</v>
      </c>
      <c r="Z349" s="60">
        <f t="shared" si="93"/>
        <v>0</v>
      </c>
      <c r="AA349" s="60">
        <f t="shared" si="93"/>
        <v>0</v>
      </c>
      <c r="AB349" s="60">
        <f t="shared" si="93"/>
        <v>0</v>
      </c>
      <c r="AC349" s="60">
        <f t="shared" si="93"/>
        <v>0</v>
      </c>
      <c r="AD349" s="60">
        <f t="shared" si="93"/>
        <v>0</v>
      </c>
      <c r="AG349" s="60">
        <f t="shared" si="89"/>
        <v>0</v>
      </c>
      <c r="AH349" s="60">
        <f t="shared" si="94"/>
        <v>0</v>
      </c>
      <c r="AI349" s="60">
        <f t="shared" si="94"/>
        <v>2</v>
      </c>
      <c r="AJ349" s="60">
        <f t="shared" si="94"/>
        <v>0</v>
      </c>
      <c r="AK349" s="60">
        <f t="shared" si="94"/>
        <v>0</v>
      </c>
      <c r="AL349" s="60">
        <f t="shared" si="94"/>
        <v>0</v>
      </c>
      <c r="AM349" s="60">
        <f t="shared" si="94"/>
        <v>0</v>
      </c>
      <c r="AN349" s="60">
        <f t="shared" si="94"/>
        <v>0</v>
      </c>
      <c r="AO349" s="60">
        <f t="shared" si="94"/>
        <v>0</v>
      </c>
      <c r="AP349" s="60">
        <f t="shared" si="94"/>
        <v>0</v>
      </c>
      <c r="AQ349" s="60">
        <f t="shared" si="94"/>
        <v>0</v>
      </c>
      <c r="AR349" s="60">
        <f t="shared" si="94"/>
        <v>0</v>
      </c>
      <c r="AU349" s="60">
        <f t="shared" si="90"/>
        <v>0</v>
      </c>
      <c r="AV349" s="60">
        <f t="shared" si="95"/>
        <v>0</v>
      </c>
      <c r="AW349" s="60">
        <f t="shared" si="95"/>
        <v>0</v>
      </c>
      <c r="AX349" s="60">
        <f t="shared" si="95"/>
        <v>0</v>
      </c>
      <c r="AY349" s="60">
        <f t="shared" si="95"/>
        <v>0</v>
      </c>
      <c r="AZ349" s="60">
        <f t="shared" si="95"/>
        <v>0</v>
      </c>
      <c r="BA349" s="60">
        <f t="shared" si="95"/>
        <v>0</v>
      </c>
      <c r="BB349" s="60">
        <f t="shared" si="95"/>
        <v>0</v>
      </c>
      <c r="BC349" s="60">
        <f t="shared" si="95"/>
        <v>0</v>
      </c>
      <c r="BD349" s="60">
        <f t="shared" si="95"/>
        <v>0</v>
      </c>
      <c r="BE349" s="60">
        <f t="shared" si="95"/>
        <v>0</v>
      </c>
      <c r="BF349" s="60">
        <f t="shared" si="95"/>
        <v>0</v>
      </c>
    </row>
    <row r="350" spans="2:58" x14ac:dyDescent="0.25">
      <c r="B350" s="92">
        <f t="shared" si="92"/>
        <v>346</v>
      </c>
      <c r="C350" s="13" t="str">
        <f t="shared" si="91"/>
        <v>250331_Rev_MC_346</v>
      </c>
      <c r="D350" s="128">
        <v>45747</v>
      </c>
      <c r="E350" s="129">
        <v>45746</v>
      </c>
      <c r="F350" s="129" t="s">
        <v>123</v>
      </c>
      <c r="G350" s="129" t="str">
        <f>IF(ISBLANK(F350),"",VLOOKUP(F350,'Listes des Lots'!$B$4:$G$55,6,FALSE))</f>
        <v>Meublé</v>
      </c>
      <c r="H350" s="130" t="s">
        <v>333</v>
      </c>
      <c r="I350" s="130">
        <v>20000</v>
      </c>
      <c r="J350" s="129">
        <v>45746</v>
      </c>
      <c r="K350" s="129">
        <v>45747</v>
      </c>
      <c r="L350" s="13" t="s">
        <v>90</v>
      </c>
      <c r="M350" s="92" t="str">
        <f>IF(RevenueData[[#This Row],[Commentaires /Notes  ]]="","",RevenueData[[#This Row],[Commentaires /Notes  ]])</f>
        <v/>
      </c>
      <c r="N350" s="131"/>
      <c r="R350" s="60">
        <f>RevenueData[[#This Row],[Fin Période 
(jj/mm/aa) ]]-RevenueData[[#This Row],[Début Période
((jj/mm/aa) ]]+1</f>
        <v>2</v>
      </c>
      <c r="S350" s="60">
        <f t="shared" si="88"/>
        <v>0</v>
      </c>
      <c r="T350" s="60">
        <f t="shared" si="93"/>
        <v>0</v>
      </c>
      <c r="U350" s="60">
        <f t="shared" si="93"/>
        <v>0</v>
      </c>
      <c r="V350" s="60">
        <f t="shared" si="93"/>
        <v>0</v>
      </c>
      <c r="W350" s="60">
        <f t="shared" si="93"/>
        <v>0</v>
      </c>
      <c r="X350" s="60">
        <f t="shared" si="93"/>
        <v>0</v>
      </c>
      <c r="Y350" s="60">
        <f t="shared" si="93"/>
        <v>0</v>
      </c>
      <c r="Z350" s="60">
        <f t="shared" si="93"/>
        <v>0</v>
      </c>
      <c r="AA350" s="60">
        <f t="shared" si="93"/>
        <v>0</v>
      </c>
      <c r="AB350" s="60">
        <f t="shared" si="93"/>
        <v>0</v>
      </c>
      <c r="AC350" s="60">
        <f t="shared" si="93"/>
        <v>0</v>
      </c>
      <c r="AD350" s="60">
        <f t="shared" si="93"/>
        <v>0</v>
      </c>
      <c r="AG350" s="60">
        <f t="shared" si="89"/>
        <v>0</v>
      </c>
      <c r="AH350" s="60">
        <f t="shared" si="94"/>
        <v>0</v>
      </c>
      <c r="AI350" s="60">
        <f t="shared" si="94"/>
        <v>2</v>
      </c>
      <c r="AJ350" s="60">
        <f t="shared" si="94"/>
        <v>0</v>
      </c>
      <c r="AK350" s="60">
        <f t="shared" si="94"/>
        <v>0</v>
      </c>
      <c r="AL350" s="60">
        <f t="shared" si="94"/>
        <v>0</v>
      </c>
      <c r="AM350" s="60">
        <f t="shared" si="94"/>
        <v>0</v>
      </c>
      <c r="AN350" s="60">
        <f t="shared" si="94"/>
        <v>0</v>
      </c>
      <c r="AO350" s="60">
        <f t="shared" si="94"/>
        <v>0</v>
      </c>
      <c r="AP350" s="60">
        <f t="shared" si="94"/>
        <v>0</v>
      </c>
      <c r="AQ350" s="60">
        <f t="shared" si="94"/>
        <v>0</v>
      </c>
      <c r="AR350" s="60">
        <f t="shared" si="94"/>
        <v>0</v>
      </c>
      <c r="AU350" s="60">
        <f t="shared" si="90"/>
        <v>0</v>
      </c>
      <c r="AV350" s="60">
        <f t="shared" si="95"/>
        <v>0</v>
      </c>
      <c r="AW350" s="60">
        <f t="shared" si="95"/>
        <v>0</v>
      </c>
      <c r="AX350" s="60">
        <f t="shared" si="95"/>
        <v>0</v>
      </c>
      <c r="AY350" s="60">
        <f t="shared" si="95"/>
        <v>0</v>
      </c>
      <c r="AZ350" s="60">
        <f t="shared" si="95"/>
        <v>0</v>
      </c>
      <c r="BA350" s="60">
        <f t="shared" si="95"/>
        <v>0</v>
      </c>
      <c r="BB350" s="60">
        <f t="shared" si="95"/>
        <v>0</v>
      </c>
      <c r="BC350" s="60">
        <f t="shared" si="95"/>
        <v>0</v>
      </c>
      <c r="BD350" s="60">
        <f t="shared" si="95"/>
        <v>0</v>
      </c>
      <c r="BE350" s="60">
        <f t="shared" si="95"/>
        <v>0</v>
      </c>
      <c r="BF350" s="60">
        <f t="shared" si="95"/>
        <v>0</v>
      </c>
    </row>
    <row r="351" spans="2:58" x14ac:dyDescent="0.25">
      <c r="B351" s="92">
        <f t="shared" si="92"/>
        <v>347</v>
      </c>
      <c r="C351" s="13" t="str">
        <f t="shared" si="91"/>
        <v>250331_Rev_MC_347</v>
      </c>
      <c r="D351" s="128">
        <v>45747</v>
      </c>
      <c r="E351" s="129">
        <v>45746</v>
      </c>
      <c r="F351" s="129" t="s">
        <v>116</v>
      </c>
      <c r="G351" s="129" t="str">
        <f>IF(ISBLANK(F351),"",VLOOKUP(F351,'Listes des Lots'!$B$4:$G$55,6,FALSE))</f>
        <v>Meublé</v>
      </c>
      <c r="H351" s="130" t="s">
        <v>333</v>
      </c>
      <c r="I351" s="130">
        <v>30000</v>
      </c>
      <c r="J351" s="129">
        <v>45746</v>
      </c>
      <c r="K351" s="129">
        <v>45747</v>
      </c>
      <c r="L351" s="13" t="s">
        <v>90</v>
      </c>
      <c r="M351" s="92" t="str">
        <f>IF(RevenueData[[#This Row],[Commentaires /Notes  ]]="","",RevenueData[[#This Row],[Commentaires /Notes  ]])</f>
        <v/>
      </c>
      <c r="N351" s="131"/>
      <c r="R351" s="60">
        <f>RevenueData[[#This Row],[Fin Période 
(jj/mm/aa) ]]-RevenueData[[#This Row],[Début Période
((jj/mm/aa) ]]+1</f>
        <v>2</v>
      </c>
      <c r="S351" s="60">
        <f t="shared" si="88"/>
        <v>0</v>
      </c>
      <c r="T351" s="60">
        <f t="shared" si="93"/>
        <v>0</v>
      </c>
      <c r="U351" s="60">
        <f t="shared" si="93"/>
        <v>0</v>
      </c>
      <c r="V351" s="60">
        <f t="shared" si="93"/>
        <v>0</v>
      </c>
      <c r="W351" s="60">
        <f t="shared" si="93"/>
        <v>0</v>
      </c>
      <c r="X351" s="60">
        <f t="shared" si="93"/>
        <v>0</v>
      </c>
      <c r="Y351" s="60">
        <f t="shared" si="93"/>
        <v>0</v>
      </c>
      <c r="Z351" s="60">
        <f t="shared" si="93"/>
        <v>0</v>
      </c>
      <c r="AA351" s="60">
        <f t="shared" si="93"/>
        <v>0</v>
      </c>
      <c r="AB351" s="60">
        <f t="shared" si="93"/>
        <v>0</v>
      </c>
      <c r="AC351" s="60">
        <f t="shared" si="93"/>
        <v>0</v>
      </c>
      <c r="AD351" s="60">
        <f t="shared" si="93"/>
        <v>0</v>
      </c>
      <c r="AG351" s="60">
        <f t="shared" si="89"/>
        <v>0</v>
      </c>
      <c r="AH351" s="60">
        <f t="shared" si="94"/>
        <v>0</v>
      </c>
      <c r="AI351" s="60">
        <f t="shared" si="94"/>
        <v>2</v>
      </c>
      <c r="AJ351" s="60">
        <f t="shared" si="94"/>
        <v>0</v>
      </c>
      <c r="AK351" s="60">
        <f t="shared" si="94"/>
        <v>0</v>
      </c>
      <c r="AL351" s="60">
        <f t="shared" si="94"/>
        <v>0</v>
      </c>
      <c r="AM351" s="60">
        <f t="shared" si="94"/>
        <v>0</v>
      </c>
      <c r="AN351" s="60">
        <f t="shared" si="94"/>
        <v>0</v>
      </c>
      <c r="AO351" s="60">
        <f t="shared" si="94"/>
        <v>0</v>
      </c>
      <c r="AP351" s="60">
        <f t="shared" si="94"/>
        <v>0</v>
      </c>
      <c r="AQ351" s="60">
        <f t="shared" si="94"/>
        <v>0</v>
      </c>
      <c r="AR351" s="60">
        <f t="shared" si="94"/>
        <v>0</v>
      </c>
      <c r="AU351" s="60">
        <f t="shared" si="90"/>
        <v>0</v>
      </c>
      <c r="AV351" s="60">
        <f t="shared" si="95"/>
        <v>0</v>
      </c>
      <c r="AW351" s="60">
        <f t="shared" si="95"/>
        <v>0</v>
      </c>
      <c r="AX351" s="60">
        <f t="shared" si="95"/>
        <v>0</v>
      </c>
      <c r="AY351" s="60">
        <f t="shared" si="95"/>
        <v>0</v>
      </c>
      <c r="AZ351" s="60">
        <f t="shared" si="95"/>
        <v>0</v>
      </c>
      <c r="BA351" s="60">
        <f t="shared" si="95"/>
        <v>0</v>
      </c>
      <c r="BB351" s="60">
        <f t="shared" si="95"/>
        <v>0</v>
      </c>
      <c r="BC351" s="60">
        <f t="shared" si="95"/>
        <v>0</v>
      </c>
      <c r="BD351" s="60">
        <f t="shared" si="95"/>
        <v>0</v>
      </c>
      <c r="BE351" s="60">
        <f t="shared" si="95"/>
        <v>0</v>
      </c>
      <c r="BF351" s="60">
        <f t="shared" si="95"/>
        <v>0</v>
      </c>
    </row>
    <row r="352" spans="2:58" x14ac:dyDescent="0.25">
      <c r="B352" s="92">
        <f t="shared" si="92"/>
        <v>348</v>
      </c>
      <c r="C352" s="13" t="str">
        <f t="shared" si="91"/>
        <v>250331_Rev_MC_348</v>
      </c>
      <c r="D352" s="128">
        <v>45747</v>
      </c>
      <c r="E352" s="129">
        <v>45747</v>
      </c>
      <c r="F352" s="129" t="s">
        <v>120</v>
      </c>
      <c r="G352" s="129" t="str">
        <f>IF(ISBLANK(F352),"",VLOOKUP(F352,'Listes des Lots'!$B$4:$G$55,6,FALSE))</f>
        <v>Meublé</v>
      </c>
      <c r="H352" s="130" t="s">
        <v>333</v>
      </c>
      <c r="I352" s="130">
        <v>20000</v>
      </c>
      <c r="J352" s="129">
        <v>45747</v>
      </c>
      <c r="K352" s="129">
        <v>45748</v>
      </c>
      <c r="L352" s="13" t="s">
        <v>90</v>
      </c>
      <c r="M352" s="92" t="str">
        <f>IF(RevenueData[[#This Row],[Commentaires /Notes  ]]="","",RevenueData[[#This Row],[Commentaires /Notes  ]])</f>
        <v/>
      </c>
      <c r="N352" s="131"/>
      <c r="R352" s="60">
        <f>RevenueData[[#This Row],[Fin Période 
(jj/mm/aa) ]]-RevenueData[[#This Row],[Début Période
((jj/mm/aa) ]]+1</f>
        <v>2</v>
      </c>
      <c r="S352" s="60">
        <f t="shared" si="88"/>
        <v>0</v>
      </c>
      <c r="T352" s="60">
        <f t="shared" si="93"/>
        <v>0</v>
      </c>
      <c r="U352" s="60">
        <f t="shared" si="93"/>
        <v>0</v>
      </c>
      <c r="V352" s="60">
        <f t="shared" si="93"/>
        <v>0</v>
      </c>
      <c r="W352" s="60">
        <f t="shared" si="93"/>
        <v>0</v>
      </c>
      <c r="X352" s="60">
        <f t="shared" si="93"/>
        <v>0</v>
      </c>
      <c r="Y352" s="60">
        <f t="shared" si="93"/>
        <v>0</v>
      </c>
      <c r="Z352" s="60">
        <f t="shared" si="93"/>
        <v>0</v>
      </c>
      <c r="AA352" s="60">
        <f t="shared" si="93"/>
        <v>0</v>
      </c>
      <c r="AB352" s="60">
        <f t="shared" si="93"/>
        <v>0</v>
      </c>
      <c r="AC352" s="60">
        <f t="shared" si="93"/>
        <v>0</v>
      </c>
      <c r="AD352" s="60">
        <f t="shared" si="93"/>
        <v>0</v>
      </c>
      <c r="AG352" s="60">
        <f t="shared" si="89"/>
        <v>0</v>
      </c>
      <c r="AH352" s="60">
        <f t="shared" si="94"/>
        <v>0</v>
      </c>
      <c r="AI352" s="60">
        <f t="shared" si="94"/>
        <v>1</v>
      </c>
      <c r="AJ352" s="60">
        <f t="shared" si="94"/>
        <v>1</v>
      </c>
      <c r="AK352" s="60">
        <f t="shared" si="94"/>
        <v>0</v>
      </c>
      <c r="AL352" s="60">
        <f t="shared" si="94"/>
        <v>0</v>
      </c>
      <c r="AM352" s="60">
        <f t="shared" si="94"/>
        <v>0</v>
      </c>
      <c r="AN352" s="60">
        <f t="shared" si="94"/>
        <v>0</v>
      </c>
      <c r="AO352" s="60">
        <f t="shared" si="94"/>
        <v>0</v>
      </c>
      <c r="AP352" s="60">
        <f t="shared" si="94"/>
        <v>0</v>
      </c>
      <c r="AQ352" s="60">
        <f t="shared" si="94"/>
        <v>0</v>
      </c>
      <c r="AR352" s="60">
        <f t="shared" si="94"/>
        <v>0</v>
      </c>
      <c r="AU352" s="60">
        <f t="shared" si="90"/>
        <v>0</v>
      </c>
      <c r="AV352" s="60">
        <f t="shared" si="95"/>
        <v>0</v>
      </c>
      <c r="AW352" s="60">
        <f t="shared" si="95"/>
        <v>0</v>
      </c>
      <c r="AX352" s="60">
        <f t="shared" si="95"/>
        <v>0</v>
      </c>
      <c r="AY352" s="60">
        <f t="shared" si="95"/>
        <v>0</v>
      </c>
      <c r="AZ352" s="60">
        <f t="shared" si="95"/>
        <v>0</v>
      </c>
      <c r="BA352" s="60">
        <f t="shared" si="95"/>
        <v>0</v>
      </c>
      <c r="BB352" s="60">
        <f t="shared" si="95"/>
        <v>0</v>
      </c>
      <c r="BC352" s="60">
        <f t="shared" si="95"/>
        <v>0</v>
      </c>
      <c r="BD352" s="60">
        <f t="shared" si="95"/>
        <v>0</v>
      </c>
      <c r="BE352" s="60">
        <f t="shared" si="95"/>
        <v>0</v>
      </c>
      <c r="BF352" s="60">
        <f t="shared" si="95"/>
        <v>0</v>
      </c>
    </row>
    <row r="353" spans="2:58" x14ac:dyDescent="0.25">
      <c r="B353" s="18">
        <f t="shared" si="92"/>
        <v>349</v>
      </c>
      <c r="C353" s="13" t="str">
        <f t="shared" si="91"/>
        <v>250401_Rev_MC_349</v>
      </c>
      <c r="D353" s="68">
        <v>45748</v>
      </c>
      <c r="E353" s="69">
        <v>45749</v>
      </c>
      <c r="F353" s="69" t="s">
        <v>125</v>
      </c>
      <c r="G353" s="69" t="str">
        <f>IF(ISBLANK(F353),"",VLOOKUP(F353,'Listes des Lots'!$B$4:$G$55,6,FALSE))</f>
        <v>Meublé</v>
      </c>
      <c r="H353" s="127" t="s">
        <v>333</v>
      </c>
      <c r="I353" s="127">
        <v>20000</v>
      </c>
      <c r="J353" s="69">
        <v>45748</v>
      </c>
      <c r="K353" s="69">
        <v>45749</v>
      </c>
      <c r="L353" s="71" t="s">
        <v>90</v>
      </c>
      <c r="M353" s="18" t="str">
        <f>IF(RevenueData[[#This Row],[Commentaires /Notes  ]]="","",RevenueData[[#This Row],[Commentaires /Notes  ]])</f>
        <v/>
      </c>
      <c r="N353" s="37"/>
      <c r="R353" s="60">
        <f>RevenueData[[#This Row],[Fin Période 
(jj/mm/aa) ]]-RevenueData[[#This Row],[Début Période
((jj/mm/aa) ]]+1</f>
        <v>2</v>
      </c>
      <c r="S353" s="60">
        <f t="shared" si="88"/>
        <v>0</v>
      </c>
      <c r="T353" s="60">
        <f t="shared" si="93"/>
        <v>0</v>
      </c>
      <c r="U353" s="60">
        <f t="shared" si="93"/>
        <v>0</v>
      </c>
      <c r="V353" s="60">
        <f t="shared" si="93"/>
        <v>0</v>
      </c>
      <c r="W353" s="60">
        <f t="shared" si="93"/>
        <v>0</v>
      </c>
      <c r="X353" s="60">
        <f t="shared" si="93"/>
        <v>0</v>
      </c>
      <c r="Y353" s="60">
        <f t="shared" si="93"/>
        <v>0</v>
      </c>
      <c r="Z353" s="60">
        <f t="shared" si="93"/>
        <v>0</v>
      </c>
      <c r="AA353" s="60">
        <f t="shared" si="93"/>
        <v>0</v>
      </c>
      <c r="AB353" s="60">
        <f t="shared" si="93"/>
        <v>0</v>
      </c>
      <c r="AC353" s="60">
        <f t="shared" si="93"/>
        <v>0</v>
      </c>
      <c r="AD353" s="60">
        <f t="shared" si="93"/>
        <v>0</v>
      </c>
      <c r="AG353" s="60">
        <f t="shared" si="89"/>
        <v>0</v>
      </c>
      <c r="AH353" s="60">
        <f t="shared" si="94"/>
        <v>0</v>
      </c>
      <c r="AI353" s="60">
        <f t="shared" si="94"/>
        <v>0</v>
      </c>
      <c r="AJ353" s="60">
        <f t="shared" si="94"/>
        <v>2</v>
      </c>
      <c r="AK353" s="60">
        <f t="shared" si="94"/>
        <v>0</v>
      </c>
      <c r="AL353" s="60">
        <f t="shared" si="94"/>
        <v>0</v>
      </c>
      <c r="AM353" s="60">
        <f t="shared" si="94"/>
        <v>0</v>
      </c>
      <c r="AN353" s="60">
        <f t="shared" si="94"/>
        <v>0</v>
      </c>
      <c r="AO353" s="60">
        <f t="shared" si="94"/>
        <v>0</v>
      </c>
      <c r="AP353" s="60">
        <f t="shared" si="94"/>
        <v>0</v>
      </c>
      <c r="AQ353" s="60">
        <f t="shared" si="94"/>
        <v>0</v>
      </c>
      <c r="AR353" s="60">
        <f t="shared" si="94"/>
        <v>0</v>
      </c>
      <c r="AU353" s="60">
        <f t="shared" si="90"/>
        <v>0</v>
      </c>
      <c r="AV353" s="60">
        <f t="shared" si="95"/>
        <v>0</v>
      </c>
      <c r="AW353" s="60">
        <f t="shared" si="95"/>
        <v>0</v>
      </c>
      <c r="AX353" s="60">
        <f t="shared" si="95"/>
        <v>0</v>
      </c>
      <c r="AY353" s="60">
        <f t="shared" si="95"/>
        <v>0</v>
      </c>
      <c r="AZ353" s="60">
        <f t="shared" si="95"/>
        <v>0</v>
      </c>
      <c r="BA353" s="60">
        <f t="shared" si="95"/>
        <v>0</v>
      </c>
      <c r="BB353" s="60">
        <f t="shared" si="95"/>
        <v>0</v>
      </c>
      <c r="BC353" s="60">
        <f t="shared" si="95"/>
        <v>0</v>
      </c>
      <c r="BD353" s="60">
        <f t="shared" si="95"/>
        <v>0</v>
      </c>
      <c r="BE353" s="60">
        <f t="shared" si="95"/>
        <v>0</v>
      </c>
      <c r="BF353" s="60">
        <f t="shared" si="95"/>
        <v>0</v>
      </c>
    </row>
    <row r="354" spans="2:58" x14ac:dyDescent="0.25">
      <c r="B354" s="18">
        <f t="shared" si="92"/>
        <v>350</v>
      </c>
      <c r="C354" s="13" t="str">
        <f t="shared" si="91"/>
        <v>250402_Rev_MC_350</v>
      </c>
      <c r="D354" s="68">
        <v>45749</v>
      </c>
      <c r="E354" s="69">
        <v>45749</v>
      </c>
      <c r="F354" s="69" t="s">
        <v>123</v>
      </c>
      <c r="G354" s="69" t="str">
        <f>IF(ISBLANK(F354),"",VLOOKUP(F354,'Listes des Lots'!$B$4:$G$55,6,FALSE))</f>
        <v>Meublé</v>
      </c>
      <c r="H354" s="127" t="s">
        <v>333</v>
      </c>
      <c r="I354" s="127">
        <v>15000</v>
      </c>
      <c r="J354" s="69">
        <v>45749</v>
      </c>
      <c r="K354" s="69">
        <v>45749</v>
      </c>
      <c r="L354" s="71" t="s">
        <v>90</v>
      </c>
      <c r="M354" s="18" t="str">
        <f>IF(RevenueData[[#This Row],[Commentaires /Notes  ]]="","",RevenueData[[#This Row],[Commentaires /Notes  ]])</f>
        <v/>
      </c>
      <c r="N354" s="37"/>
      <c r="R354" s="60">
        <f>RevenueData[[#This Row],[Fin Période 
(jj/mm/aa) ]]-RevenueData[[#This Row],[Début Période
((jj/mm/aa) ]]+1</f>
        <v>1</v>
      </c>
      <c r="S354" s="60">
        <f t="shared" si="88"/>
        <v>0</v>
      </c>
      <c r="T354" s="60">
        <f t="shared" si="93"/>
        <v>0</v>
      </c>
      <c r="U354" s="60">
        <f t="shared" si="93"/>
        <v>0</v>
      </c>
      <c r="V354" s="60">
        <f t="shared" si="93"/>
        <v>0</v>
      </c>
      <c r="W354" s="60">
        <f t="shared" si="93"/>
        <v>0</v>
      </c>
      <c r="X354" s="60">
        <f t="shared" si="93"/>
        <v>0</v>
      </c>
      <c r="Y354" s="60">
        <f t="shared" si="93"/>
        <v>0</v>
      </c>
      <c r="Z354" s="60">
        <f t="shared" si="93"/>
        <v>0</v>
      </c>
      <c r="AA354" s="60">
        <f t="shared" si="93"/>
        <v>0</v>
      </c>
      <c r="AB354" s="60">
        <f t="shared" si="93"/>
        <v>0</v>
      </c>
      <c r="AC354" s="60">
        <f t="shared" si="93"/>
        <v>0</v>
      </c>
      <c r="AD354" s="60">
        <f t="shared" si="93"/>
        <v>0</v>
      </c>
      <c r="AG354" s="60">
        <f t="shared" si="89"/>
        <v>0</v>
      </c>
      <c r="AH354" s="60">
        <f t="shared" si="94"/>
        <v>0</v>
      </c>
      <c r="AI354" s="60">
        <f t="shared" si="94"/>
        <v>0</v>
      </c>
      <c r="AJ354" s="60">
        <f t="shared" si="94"/>
        <v>1</v>
      </c>
      <c r="AK354" s="60">
        <f t="shared" si="94"/>
        <v>0</v>
      </c>
      <c r="AL354" s="60">
        <f t="shared" si="94"/>
        <v>0</v>
      </c>
      <c r="AM354" s="60">
        <f t="shared" si="94"/>
        <v>0</v>
      </c>
      <c r="AN354" s="60">
        <f t="shared" si="94"/>
        <v>0</v>
      </c>
      <c r="AO354" s="60">
        <f t="shared" si="94"/>
        <v>0</v>
      </c>
      <c r="AP354" s="60">
        <f t="shared" si="94"/>
        <v>0</v>
      </c>
      <c r="AQ354" s="60">
        <f t="shared" si="94"/>
        <v>0</v>
      </c>
      <c r="AR354" s="60">
        <f t="shared" si="94"/>
        <v>0</v>
      </c>
      <c r="AU354" s="60">
        <f t="shared" si="90"/>
        <v>0</v>
      </c>
      <c r="AV354" s="60">
        <f t="shared" si="95"/>
        <v>0</v>
      </c>
      <c r="AW354" s="60">
        <f t="shared" si="95"/>
        <v>0</v>
      </c>
      <c r="AX354" s="60">
        <f t="shared" si="95"/>
        <v>0</v>
      </c>
      <c r="AY354" s="60">
        <f t="shared" si="95"/>
        <v>0</v>
      </c>
      <c r="AZ354" s="60">
        <f t="shared" si="95"/>
        <v>0</v>
      </c>
      <c r="BA354" s="60">
        <f t="shared" si="95"/>
        <v>0</v>
      </c>
      <c r="BB354" s="60">
        <f t="shared" si="95"/>
        <v>0</v>
      </c>
      <c r="BC354" s="60">
        <f t="shared" si="95"/>
        <v>0</v>
      </c>
      <c r="BD354" s="60">
        <f t="shared" si="95"/>
        <v>0</v>
      </c>
      <c r="BE354" s="60">
        <f t="shared" si="95"/>
        <v>0</v>
      </c>
      <c r="BF354" s="60">
        <f t="shared" si="95"/>
        <v>0</v>
      </c>
    </row>
    <row r="355" spans="2:58" x14ac:dyDescent="0.25">
      <c r="B355" s="18">
        <f t="shared" si="92"/>
        <v>351</v>
      </c>
      <c r="C355" s="13" t="str">
        <f t="shared" si="91"/>
        <v>250409_Rev_MC_351</v>
      </c>
      <c r="D355" s="68">
        <v>45756</v>
      </c>
      <c r="E355" s="69">
        <v>45749</v>
      </c>
      <c r="F355" s="69" t="s">
        <v>125</v>
      </c>
      <c r="G355" s="69" t="str">
        <f>IF(ISBLANK(F355),"",VLOOKUP(F355,'Listes des Lots'!$B$4:$G$55,6,FALSE))</f>
        <v>Meublé</v>
      </c>
      <c r="H355" s="127" t="s">
        <v>333</v>
      </c>
      <c r="I355" s="127">
        <v>20000</v>
      </c>
      <c r="J355" s="69">
        <v>45749</v>
      </c>
      <c r="K355" s="69">
        <v>45750</v>
      </c>
      <c r="L355" s="71" t="s">
        <v>90</v>
      </c>
      <c r="M355" s="18" t="str">
        <f>IF(RevenueData[[#This Row],[Commentaires /Notes  ]]="","",RevenueData[[#This Row],[Commentaires /Notes  ]])</f>
        <v/>
      </c>
      <c r="N355" s="37"/>
      <c r="R355" s="60">
        <f>RevenueData[[#This Row],[Fin Période 
(jj/mm/aa) ]]-RevenueData[[#This Row],[Début Période
((jj/mm/aa) ]]+1</f>
        <v>2</v>
      </c>
      <c r="S355" s="60">
        <f t="shared" si="88"/>
        <v>0</v>
      </c>
      <c r="T355" s="60">
        <f t="shared" si="93"/>
        <v>0</v>
      </c>
      <c r="U355" s="60">
        <f t="shared" si="93"/>
        <v>0</v>
      </c>
      <c r="V355" s="60">
        <f t="shared" si="93"/>
        <v>0</v>
      </c>
      <c r="W355" s="60">
        <f t="shared" si="93"/>
        <v>0</v>
      </c>
      <c r="X355" s="60">
        <f t="shared" si="93"/>
        <v>0</v>
      </c>
      <c r="Y355" s="60">
        <f t="shared" si="93"/>
        <v>0</v>
      </c>
      <c r="Z355" s="60">
        <f t="shared" si="93"/>
        <v>0</v>
      </c>
      <c r="AA355" s="60">
        <f t="shared" si="93"/>
        <v>0</v>
      </c>
      <c r="AB355" s="60">
        <f t="shared" si="93"/>
        <v>0</v>
      </c>
      <c r="AC355" s="60">
        <f t="shared" si="93"/>
        <v>0</v>
      </c>
      <c r="AD355" s="60">
        <f t="shared" si="93"/>
        <v>0</v>
      </c>
      <c r="AG355" s="60">
        <f t="shared" si="89"/>
        <v>0</v>
      </c>
      <c r="AH355" s="60">
        <f t="shared" si="94"/>
        <v>0</v>
      </c>
      <c r="AI355" s="60">
        <f t="shared" si="94"/>
        <v>0</v>
      </c>
      <c r="AJ355" s="60">
        <f t="shared" si="94"/>
        <v>2</v>
      </c>
      <c r="AK355" s="60">
        <f t="shared" si="94"/>
        <v>0</v>
      </c>
      <c r="AL355" s="60">
        <f t="shared" si="94"/>
        <v>0</v>
      </c>
      <c r="AM355" s="60">
        <f t="shared" si="94"/>
        <v>0</v>
      </c>
      <c r="AN355" s="60">
        <f t="shared" si="94"/>
        <v>0</v>
      </c>
      <c r="AO355" s="60">
        <f t="shared" si="94"/>
        <v>0</v>
      </c>
      <c r="AP355" s="60">
        <f t="shared" si="94"/>
        <v>0</v>
      </c>
      <c r="AQ355" s="60">
        <f t="shared" si="94"/>
        <v>0</v>
      </c>
      <c r="AR355" s="60">
        <f t="shared" si="94"/>
        <v>0</v>
      </c>
      <c r="AU355" s="60">
        <f t="shared" si="90"/>
        <v>0</v>
      </c>
      <c r="AV355" s="60">
        <f t="shared" si="95"/>
        <v>0</v>
      </c>
      <c r="AW355" s="60">
        <f t="shared" si="95"/>
        <v>0</v>
      </c>
      <c r="AX355" s="60">
        <f t="shared" si="95"/>
        <v>0</v>
      </c>
      <c r="AY355" s="60">
        <f t="shared" si="95"/>
        <v>0</v>
      </c>
      <c r="AZ355" s="60">
        <f t="shared" si="95"/>
        <v>0</v>
      </c>
      <c r="BA355" s="60">
        <f t="shared" si="95"/>
        <v>0</v>
      </c>
      <c r="BB355" s="60">
        <f t="shared" si="95"/>
        <v>0</v>
      </c>
      <c r="BC355" s="60">
        <f t="shared" si="95"/>
        <v>0</v>
      </c>
      <c r="BD355" s="60">
        <f t="shared" si="95"/>
        <v>0</v>
      </c>
      <c r="BE355" s="60">
        <f t="shared" si="95"/>
        <v>0</v>
      </c>
      <c r="BF355" s="60">
        <f t="shared" si="95"/>
        <v>0</v>
      </c>
    </row>
    <row r="356" spans="2:58" x14ac:dyDescent="0.25">
      <c r="B356" s="18">
        <f t="shared" si="92"/>
        <v>352</v>
      </c>
      <c r="C356" s="13" t="str">
        <f t="shared" si="91"/>
        <v>250409_Rev_MC_352</v>
      </c>
      <c r="D356" s="68">
        <v>45756</v>
      </c>
      <c r="E356" s="69">
        <v>45752</v>
      </c>
      <c r="F356" s="69" t="s">
        <v>123</v>
      </c>
      <c r="G356" s="69" t="str">
        <f>IF(ISBLANK(F356),"",VLOOKUP(F356,'Listes des Lots'!$B$4:$G$55,6,FALSE))</f>
        <v>Meublé</v>
      </c>
      <c r="H356" s="127" t="s">
        <v>333</v>
      </c>
      <c r="I356" s="127">
        <v>20000</v>
      </c>
      <c r="J356" s="69">
        <v>45752</v>
      </c>
      <c r="K356" s="69">
        <v>45753</v>
      </c>
      <c r="L356" s="71" t="s">
        <v>90</v>
      </c>
      <c r="M356" s="18" t="str">
        <f>IF(RevenueData[[#This Row],[Commentaires /Notes  ]]="","",RevenueData[[#This Row],[Commentaires /Notes  ]])</f>
        <v/>
      </c>
      <c r="N356" s="37"/>
      <c r="R356" s="60">
        <f>RevenueData[[#This Row],[Fin Période 
(jj/mm/aa) ]]-RevenueData[[#This Row],[Début Période
((jj/mm/aa) ]]+1</f>
        <v>2</v>
      </c>
      <c r="S356" s="60">
        <f t="shared" si="88"/>
        <v>0</v>
      </c>
      <c r="T356" s="60">
        <f t="shared" si="93"/>
        <v>0</v>
      </c>
      <c r="U356" s="60">
        <f t="shared" si="93"/>
        <v>0</v>
      </c>
      <c r="V356" s="60">
        <f t="shared" si="93"/>
        <v>0</v>
      </c>
      <c r="W356" s="60">
        <f t="shared" si="93"/>
        <v>0</v>
      </c>
      <c r="X356" s="60">
        <f t="shared" si="93"/>
        <v>0</v>
      </c>
      <c r="Y356" s="60">
        <f t="shared" si="93"/>
        <v>0</v>
      </c>
      <c r="Z356" s="60">
        <f t="shared" si="93"/>
        <v>0</v>
      </c>
      <c r="AA356" s="60">
        <f t="shared" si="93"/>
        <v>0</v>
      </c>
      <c r="AB356" s="60">
        <f t="shared" si="93"/>
        <v>0</v>
      </c>
      <c r="AC356" s="60">
        <f t="shared" si="93"/>
        <v>0</v>
      </c>
      <c r="AD356" s="60">
        <f t="shared" si="93"/>
        <v>0</v>
      </c>
      <c r="AG356" s="60">
        <f t="shared" si="89"/>
        <v>0</v>
      </c>
      <c r="AH356" s="60">
        <f t="shared" si="94"/>
        <v>0</v>
      </c>
      <c r="AI356" s="60">
        <f t="shared" si="94"/>
        <v>0</v>
      </c>
      <c r="AJ356" s="60">
        <f t="shared" si="94"/>
        <v>2</v>
      </c>
      <c r="AK356" s="60">
        <f t="shared" si="94"/>
        <v>0</v>
      </c>
      <c r="AL356" s="60">
        <f t="shared" si="94"/>
        <v>0</v>
      </c>
      <c r="AM356" s="60">
        <f t="shared" si="94"/>
        <v>0</v>
      </c>
      <c r="AN356" s="60">
        <f t="shared" si="94"/>
        <v>0</v>
      </c>
      <c r="AO356" s="60">
        <f t="shared" si="94"/>
        <v>0</v>
      </c>
      <c r="AP356" s="60">
        <f t="shared" si="94"/>
        <v>0</v>
      </c>
      <c r="AQ356" s="60">
        <f t="shared" si="94"/>
        <v>0</v>
      </c>
      <c r="AR356" s="60">
        <f t="shared" si="94"/>
        <v>0</v>
      </c>
      <c r="AU356" s="60">
        <f t="shared" si="90"/>
        <v>0</v>
      </c>
      <c r="AV356" s="60">
        <f t="shared" si="95"/>
        <v>0</v>
      </c>
      <c r="AW356" s="60">
        <f t="shared" si="95"/>
        <v>0</v>
      </c>
      <c r="AX356" s="60">
        <f t="shared" si="95"/>
        <v>0</v>
      </c>
      <c r="AY356" s="60">
        <f t="shared" si="95"/>
        <v>0</v>
      </c>
      <c r="AZ356" s="60">
        <f t="shared" si="95"/>
        <v>0</v>
      </c>
      <c r="BA356" s="60">
        <f t="shared" si="95"/>
        <v>0</v>
      </c>
      <c r="BB356" s="60">
        <f t="shared" si="95"/>
        <v>0</v>
      </c>
      <c r="BC356" s="60">
        <f t="shared" si="95"/>
        <v>0</v>
      </c>
      <c r="BD356" s="60">
        <f t="shared" si="95"/>
        <v>0</v>
      </c>
      <c r="BE356" s="60">
        <f t="shared" si="95"/>
        <v>0</v>
      </c>
      <c r="BF356" s="60">
        <f t="shared" si="95"/>
        <v>0</v>
      </c>
    </row>
    <row r="357" spans="2:58" x14ac:dyDescent="0.25">
      <c r="B357" s="18">
        <f t="shared" si="92"/>
        <v>353</v>
      </c>
      <c r="C357" s="13" t="str">
        <f t="shared" si="91"/>
        <v>250409_Rev_MC_353</v>
      </c>
      <c r="D357" s="68">
        <v>45756</v>
      </c>
      <c r="E357" s="69">
        <v>45753</v>
      </c>
      <c r="F357" s="69" t="s">
        <v>121</v>
      </c>
      <c r="G357" s="69" t="str">
        <f>IF(ISBLANK(F357),"",VLOOKUP(F357,'Listes des Lots'!$B$4:$G$55,6,FALSE))</f>
        <v>Meublé</v>
      </c>
      <c r="H357" s="127" t="s">
        <v>333</v>
      </c>
      <c r="I357" s="127">
        <v>15000</v>
      </c>
      <c r="J357" s="69">
        <v>45753</v>
      </c>
      <c r="K357" s="69">
        <v>45753</v>
      </c>
      <c r="L357" s="71" t="s">
        <v>90</v>
      </c>
      <c r="M357" s="18" t="str">
        <f>IF(RevenueData[[#This Row],[Commentaires /Notes  ]]="","",RevenueData[[#This Row],[Commentaires /Notes  ]])</f>
        <v/>
      </c>
      <c r="N357" s="37"/>
      <c r="R357" s="60">
        <f>RevenueData[[#This Row],[Fin Période 
(jj/mm/aa) ]]-RevenueData[[#This Row],[Début Période
((jj/mm/aa) ]]+1</f>
        <v>1</v>
      </c>
      <c r="S357" s="60">
        <f t="shared" si="88"/>
        <v>0</v>
      </c>
      <c r="T357" s="60">
        <f t="shared" si="93"/>
        <v>0</v>
      </c>
      <c r="U357" s="60">
        <f t="shared" si="93"/>
        <v>0</v>
      </c>
      <c r="V357" s="60">
        <f t="shared" si="93"/>
        <v>0</v>
      </c>
      <c r="W357" s="60">
        <f t="shared" si="93"/>
        <v>0</v>
      </c>
      <c r="X357" s="60">
        <f t="shared" si="93"/>
        <v>0</v>
      </c>
      <c r="Y357" s="60">
        <f t="shared" si="93"/>
        <v>0</v>
      </c>
      <c r="Z357" s="60">
        <f t="shared" si="93"/>
        <v>0</v>
      </c>
      <c r="AA357" s="60">
        <f t="shared" si="93"/>
        <v>0</v>
      </c>
      <c r="AB357" s="60">
        <f t="shared" si="93"/>
        <v>0</v>
      </c>
      <c r="AC357" s="60">
        <f t="shared" si="93"/>
        <v>0</v>
      </c>
      <c r="AD357" s="60">
        <f t="shared" si="93"/>
        <v>0</v>
      </c>
      <c r="AG357" s="60">
        <f t="shared" si="89"/>
        <v>0</v>
      </c>
      <c r="AH357" s="60">
        <f t="shared" si="94"/>
        <v>0</v>
      </c>
      <c r="AI357" s="60">
        <f t="shared" si="94"/>
        <v>0</v>
      </c>
      <c r="AJ357" s="60">
        <f t="shared" si="94"/>
        <v>1</v>
      </c>
      <c r="AK357" s="60">
        <f t="shared" si="94"/>
        <v>0</v>
      </c>
      <c r="AL357" s="60">
        <f t="shared" si="94"/>
        <v>0</v>
      </c>
      <c r="AM357" s="60">
        <f t="shared" si="94"/>
        <v>0</v>
      </c>
      <c r="AN357" s="60">
        <f t="shared" si="94"/>
        <v>0</v>
      </c>
      <c r="AO357" s="60">
        <f t="shared" si="94"/>
        <v>0</v>
      </c>
      <c r="AP357" s="60">
        <f t="shared" si="94"/>
        <v>0</v>
      </c>
      <c r="AQ357" s="60">
        <f t="shared" si="94"/>
        <v>0</v>
      </c>
      <c r="AR357" s="60">
        <f t="shared" si="94"/>
        <v>0</v>
      </c>
      <c r="AU357" s="60">
        <f t="shared" si="90"/>
        <v>0</v>
      </c>
      <c r="AV357" s="60">
        <f t="shared" si="95"/>
        <v>0</v>
      </c>
      <c r="AW357" s="60">
        <f t="shared" si="95"/>
        <v>0</v>
      </c>
      <c r="AX357" s="60">
        <f t="shared" si="95"/>
        <v>0</v>
      </c>
      <c r="AY357" s="60">
        <f t="shared" si="95"/>
        <v>0</v>
      </c>
      <c r="AZ357" s="60">
        <f t="shared" si="95"/>
        <v>0</v>
      </c>
      <c r="BA357" s="60">
        <f t="shared" si="95"/>
        <v>0</v>
      </c>
      <c r="BB357" s="60">
        <f t="shared" si="95"/>
        <v>0</v>
      </c>
      <c r="BC357" s="60">
        <f t="shared" si="95"/>
        <v>0</v>
      </c>
      <c r="BD357" s="60">
        <f t="shared" si="95"/>
        <v>0</v>
      </c>
      <c r="BE357" s="60">
        <f t="shared" si="95"/>
        <v>0</v>
      </c>
      <c r="BF357" s="60">
        <f t="shared" si="95"/>
        <v>0</v>
      </c>
    </row>
    <row r="358" spans="2:58" x14ac:dyDescent="0.25">
      <c r="B358" s="18">
        <f t="shared" si="92"/>
        <v>354</v>
      </c>
      <c r="C358" s="13" t="str">
        <f t="shared" si="91"/>
        <v>250409_Rev_MC_354</v>
      </c>
      <c r="D358" s="68">
        <v>45756</v>
      </c>
      <c r="E358" s="69">
        <v>45753</v>
      </c>
      <c r="F358" s="69" t="s">
        <v>125</v>
      </c>
      <c r="G358" s="69" t="str">
        <f>IF(ISBLANK(F358),"",VLOOKUP(F358,'Listes des Lots'!$B$4:$G$55,6,FALSE))</f>
        <v>Meublé</v>
      </c>
      <c r="H358" s="127" t="s">
        <v>333</v>
      </c>
      <c r="I358" s="127">
        <v>15000</v>
      </c>
      <c r="J358" s="69">
        <v>45753</v>
      </c>
      <c r="K358" s="69">
        <v>45753</v>
      </c>
      <c r="L358" s="71" t="s">
        <v>90</v>
      </c>
      <c r="M358" s="18" t="str">
        <f>IF(RevenueData[[#This Row],[Commentaires /Notes  ]]="","",RevenueData[[#This Row],[Commentaires /Notes  ]])</f>
        <v/>
      </c>
      <c r="N358" s="37"/>
      <c r="R358" s="60">
        <f>RevenueData[[#This Row],[Fin Période 
(jj/mm/aa) ]]-RevenueData[[#This Row],[Début Période
((jj/mm/aa) ]]+1</f>
        <v>1</v>
      </c>
      <c r="S358" s="60">
        <f t="shared" si="88"/>
        <v>0</v>
      </c>
      <c r="T358" s="60">
        <f t="shared" si="93"/>
        <v>0</v>
      </c>
      <c r="U358" s="60">
        <f t="shared" si="93"/>
        <v>0</v>
      </c>
      <c r="V358" s="60">
        <f t="shared" si="93"/>
        <v>0</v>
      </c>
      <c r="W358" s="60">
        <f t="shared" si="93"/>
        <v>0</v>
      </c>
      <c r="X358" s="60">
        <f t="shared" si="93"/>
        <v>0</v>
      </c>
      <c r="Y358" s="60">
        <f t="shared" si="93"/>
        <v>0</v>
      </c>
      <c r="Z358" s="60">
        <f t="shared" si="93"/>
        <v>0</v>
      </c>
      <c r="AA358" s="60">
        <f t="shared" si="93"/>
        <v>0</v>
      </c>
      <c r="AB358" s="60">
        <f t="shared" si="93"/>
        <v>0</v>
      </c>
      <c r="AC358" s="60">
        <f t="shared" si="93"/>
        <v>0</v>
      </c>
      <c r="AD358" s="60">
        <f t="shared" si="93"/>
        <v>0</v>
      </c>
      <c r="AG358" s="60">
        <f t="shared" si="89"/>
        <v>0</v>
      </c>
      <c r="AH358" s="60">
        <f t="shared" si="94"/>
        <v>0</v>
      </c>
      <c r="AI358" s="60">
        <f t="shared" si="94"/>
        <v>0</v>
      </c>
      <c r="AJ358" s="60">
        <f t="shared" si="94"/>
        <v>1</v>
      </c>
      <c r="AK358" s="60">
        <f t="shared" si="94"/>
        <v>0</v>
      </c>
      <c r="AL358" s="60">
        <f t="shared" si="94"/>
        <v>0</v>
      </c>
      <c r="AM358" s="60">
        <f t="shared" si="94"/>
        <v>0</v>
      </c>
      <c r="AN358" s="60">
        <f t="shared" si="94"/>
        <v>0</v>
      </c>
      <c r="AO358" s="60">
        <f t="shared" si="94"/>
        <v>0</v>
      </c>
      <c r="AP358" s="60">
        <f t="shared" si="94"/>
        <v>0</v>
      </c>
      <c r="AQ358" s="60">
        <f t="shared" si="94"/>
        <v>0</v>
      </c>
      <c r="AR358" s="60">
        <f t="shared" si="94"/>
        <v>0</v>
      </c>
      <c r="AU358" s="60">
        <f t="shared" si="90"/>
        <v>0</v>
      </c>
      <c r="AV358" s="60">
        <f t="shared" si="95"/>
        <v>0</v>
      </c>
      <c r="AW358" s="60">
        <f t="shared" si="95"/>
        <v>0</v>
      </c>
      <c r="AX358" s="60">
        <f t="shared" si="95"/>
        <v>0</v>
      </c>
      <c r="AY358" s="60">
        <f t="shared" si="95"/>
        <v>0</v>
      </c>
      <c r="AZ358" s="60">
        <f t="shared" si="95"/>
        <v>0</v>
      </c>
      <c r="BA358" s="60">
        <f t="shared" si="95"/>
        <v>0</v>
      </c>
      <c r="BB358" s="60">
        <f t="shared" si="95"/>
        <v>0</v>
      </c>
      <c r="BC358" s="60">
        <f t="shared" si="95"/>
        <v>0</v>
      </c>
      <c r="BD358" s="60">
        <f t="shared" si="95"/>
        <v>0</v>
      </c>
      <c r="BE358" s="60">
        <f t="shared" si="95"/>
        <v>0</v>
      </c>
      <c r="BF358" s="60">
        <f t="shared" si="95"/>
        <v>0</v>
      </c>
    </row>
    <row r="359" spans="2:58" x14ac:dyDescent="0.25">
      <c r="B359" s="18">
        <f t="shared" si="92"/>
        <v>355</v>
      </c>
      <c r="C359" s="13" t="str">
        <f t="shared" si="91"/>
        <v>250409_Rev_MC_355</v>
      </c>
      <c r="D359" s="68">
        <v>45756</v>
      </c>
      <c r="E359" s="69">
        <v>45753</v>
      </c>
      <c r="F359" s="69" t="s">
        <v>120</v>
      </c>
      <c r="G359" s="69" t="str">
        <f>IF(ISBLANK(F359),"",VLOOKUP(F359,'Listes des Lots'!$B$4:$G$55,6,FALSE))</f>
        <v>Meublé</v>
      </c>
      <c r="H359" s="127" t="s">
        <v>333</v>
      </c>
      <c r="I359" s="127">
        <v>20000</v>
      </c>
      <c r="J359" s="69">
        <v>45753</v>
      </c>
      <c r="K359" s="69">
        <v>45754</v>
      </c>
      <c r="L359" s="71" t="s">
        <v>90</v>
      </c>
      <c r="M359" s="18" t="str">
        <f>IF(RevenueData[[#This Row],[Commentaires /Notes  ]]="","",RevenueData[[#This Row],[Commentaires /Notes  ]])</f>
        <v/>
      </c>
      <c r="N359" s="37"/>
      <c r="R359" s="60">
        <f>RevenueData[[#This Row],[Fin Période 
(jj/mm/aa) ]]-RevenueData[[#This Row],[Début Période
((jj/mm/aa) ]]+1</f>
        <v>2</v>
      </c>
      <c r="S359" s="60">
        <f t="shared" si="88"/>
        <v>0</v>
      </c>
      <c r="T359" s="60">
        <f t="shared" si="93"/>
        <v>0</v>
      </c>
      <c r="U359" s="60">
        <f t="shared" si="93"/>
        <v>0</v>
      </c>
      <c r="V359" s="60">
        <f t="shared" si="93"/>
        <v>0</v>
      </c>
      <c r="W359" s="60">
        <f t="shared" si="93"/>
        <v>0</v>
      </c>
      <c r="X359" s="60">
        <f t="shared" si="93"/>
        <v>0</v>
      </c>
      <c r="Y359" s="60">
        <f t="shared" si="93"/>
        <v>0</v>
      </c>
      <c r="Z359" s="60">
        <f t="shared" si="93"/>
        <v>0</v>
      </c>
      <c r="AA359" s="60">
        <f t="shared" si="93"/>
        <v>0</v>
      </c>
      <c r="AB359" s="60">
        <f t="shared" si="93"/>
        <v>0</v>
      </c>
      <c r="AC359" s="60">
        <f t="shared" si="93"/>
        <v>0</v>
      </c>
      <c r="AD359" s="60">
        <f t="shared" si="93"/>
        <v>0</v>
      </c>
      <c r="AG359" s="60">
        <f t="shared" si="89"/>
        <v>0</v>
      </c>
      <c r="AH359" s="60">
        <f t="shared" si="94"/>
        <v>0</v>
      </c>
      <c r="AI359" s="60">
        <f t="shared" si="94"/>
        <v>0</v>
      </c>
      <c r="AJ359" s="60">
        <f t="shared" si="94"/>
        <v>2</v>
      </c>
      <c r="AK359" s="60">
        <f t="shared" si="94"/>
        <v>0</v>
      </c>
      <c r="AL359" s="60">
        <f t="shared" si="94"/>
        <v>0</v>
      </c>
      <c r="AM359" s="60">
        <f t="shared" si="94"/>
        <v>0</v>
      </c>
      <c r="AN359" s="60">
        <f t="shared" si="94"/>
        <v>0</v>
      </c>
      <c r="AO359" s="60">
        <f t="shared" si="94"/>
        <v>0</v>
      </c>
      <c r="AP359" s="60">
        <f t="shared" si="94"/>
        <v>0</v>
      </c>
      <c r="AQ359" s="60">
        <f t="shared" si="94"/>
        <v>0</v>
      </c>
      <c r="AR359" s="60">
        <f t="shared" si="94"/>
        <v>0</v>
      </c>
      <c r="AU359" s="60">
        <f t="shared" si="90"/>
        <v>0</v>
      </c>
      <c r="AV359" s="60">
        <f t="shared" si="95"/>
        <v>0</v>
      </c>
      <c r="AW359" s="60">
        <f t="shared" si="95"/>
        <v>0</v>
      </c>
      <c r="AX359" s="60">
        <f t="shared" si="95"/>
        <v>0</v>
      </c>
      <c r="AY359" s="60">
        <f t="shared" si="95"/>
        <v>0</v>
      </c>
      <c r="AZ359" s="60">
        <f t="shared" si="95"/>
        <v>0</v>
      </c>
      <c r="BA359" s="60">
        <f t="shared" si="95"/>
        <v>0</v>
      </c>
      <c r="BB359" s="60">
        <f t="shared" si="95"/>
        <v>0</v>
      </c>
      <c r="BC359" s="60">
        <f t="shared" si="95"/>
        <v>0</v>
      </c>
      <c r="BD359" s="60">
        <f t="shared" si="95"/>
        <v>0</v>
      </c>
      <c r="BE359" s="60">
        <f t="shared" si="95"/>
        <v>0</v>
      </c>
      <c r="BF359" s="60">
        <f t="shared" si="95"/>
        <v>0</v>
      </c>
    </row>
    <row r="360" spans="2:58" x14ac:dyDescent="0.25">
      <c r="B360" s="18">
        <f t="shared" si="92"/>
        <v>356</v>
      </c>
      <c r="C360" s="13" t="str">
        <f t="shared" si="91"/>
        <v>250409_Rev_MC_356</v>
      </c>
      <c r="D360" s="68">
        <v>45756</v>
      </c>
      <c r="E360" s="69">
        <v>45755</v>
      </c>
      <c r="F360" s="69" t="s">
        <v>133</v>
      </c>
      <c r="G360" s="69" t="str">
        <f>IF(ISBLANK(F360),"",VLOOKUP(F360,'Listes des Lots'!$B$4:$G$55,6,FALSE))</f>
        <v>Location</v>
      </c>
      <c r="H360" s="127" t="s">
        <v>333</v>
      </c>
      <c r="I360" s="127">
        <v>150000</v>
      </c>
      <c r="J360" s="69">
        <v>45748</v>
      </c>
      <c r="K360" s="69">
        <v>45777</v>
      </c>
      <c r="L360" s="71" t="s">
        <v>90</v>
      </c>
      <c r="M360" s="18" t="str">
        <f>IF(RevenueData[[#This Row],[Commentaires /Notes  ]]="","",RevenueData[[#This Row],[Commentaires /Notes  ]])</f>
        <v/>
      </c>
      <c r="N360" s="37"/>
      <c r="R360" s="60">
        <f>RevenueData[[#This Row],[Fin Période 
(jj/mm/aa) ]]-RevenueData[[#This Row],[Début Période
((jj/mm/aa) ]]+1</f>
        <v>30</v>
      </c>
      <c r="S360" s="60">
        <f t="shared" si="88"/>
        <v>0</v>
      </c>
      <c r="T360" s="60">
        <f t="shared" si="93"/>
        <v>0</v>
      </c>
      <c r="U360" s="60">
        <f t="shared" si="93"/>
        <v>0</v>
      </c>
      <c r="V360" s="60">
        <f t="shared" si="93"/>
        <v>0</v>
      </c>
      <c r="W360" s="60">
        <f t="shared" si="93"/>
        <v>0</v>
      </c>
      <c r="X360" s="60">
        <f t="shared" si="93"/>
        <v>0</v>
      </c>
      <c r="Y360" s="60">
        <f t="shared" si="93"/>
        <v>0</v>
      </c>
      <c r="Z360" s="60">
        <f t="shared" si="93"/>
        <v>0</v>
      </c>
      <c r="AA360" s="60">
        <f t="shared" si="93"/>
        <v>0</v>
      </c>
      <c r="AB360" s="60">
        <f t="shared" si="93"/>
        <v>0</v>
      </c>
      <c r="AC360" s="60">
        <f t="shared" si="93"/>
        <v>0</v>
      </c>
      <c r="AD360" s="60">
        <f t="shared" si="93"/>
        <v>0</v>
      </c>
      <c r="AG360" s="60">
        <f t="shared" si="89"/>
        <v>0</v>
      </c>
      <c r="AH360" s="60">
        <f t="shared" si="94"/>
        <v>0</v>
      </c>
      <c r="AI360" s="60">
        <f t="shared" si="94"/>
        <v>0</v>
      </c>
      <c r="AJ360" s="60">
        <f t="shared" si="94"/>
        <v>30</v>
      </c>
      <c r="AK360" s="60">
        <f t="shared" si="94"/>
        <v>0</v>
      </c>
      <c r="AL360" s="60">
        <f t="shared" si="94"/>
        <v>0</v>
      </c>
      <c r="AM360" s="60">
        <f t="shared" si="94"/>
        <v>0</v>
      </c>
      <c r="AN360" s="60">
        <f t="shared" si="94"/>
        <v>0</v>
      </c>
      <c r="AO360" s="60">
        <f t="shared" si="94"/>
        <v>0</v>
      </c>
      <c r="AP360" s="60">
        <f t="shared" si="94"/>
        <v>0</v>
      </c>
      <c r="AQ360" s="60">
        <f t="shared" si="94"/>
        <v>0</v>
      </c>
      <c r="AR360" s="60">
        <f t="shared" si="94"/>
        <v>0</v>
      </c>
      <c r="AU360" s="60">
        <f t="shared" si="90"/>
        <v>0</v>
      </c>
      <c r="AV360" s="60">
        <f t="shared" si="95"/>
        <v>0</v>
      </c>
      <c r="AW360" s="60">
        <f t="shared" si="95"/>
        <v>0</v>
      </c>
      <c r="AX360" s="60">
        <f t="shared" si="95"/>
        <v>0</v>
      </c>
      <c r="AY360" s="60">
        <f t="shared" si="95"/>
        <v>0</v>
      </c>
      <c r="AZ360" s="60">
        <f t="shared" si="95"/>
        <v>0</v>
      </c>
      <c r="BA360" s="60">
        <f t="shared" si="95"/>
        <v>0</v>
      </c>
      <c r="BB360" s="60">
        <f t="shared" si="95"/>
        <v>0</v>
      </c>
      <c r="BC360" s="60">
        <f t="shared" si="95"/>
        <v>0</v>
      </c>
      <c r="BD360" s="60">
        <f t="shared" si="95"/>
        <v>0</v>
      </c>
      <c r="BE360" s="60">
        <f t="shared" si="95"/>
        <v>0</v>
      </c>
      <c r="BF360" s="60">
        <f t="shared" si="95"/>
        <v>0</v>
      </c>
    </row>
    <row r="361" spans="2:58" x14ac:dyDescent="0.25">
      <c r="B361" s="18">
        <f t="shared" si="92"/>
        <v>357</v>
      </c>
      <c r="C361" s="13" t="str">
        <f t="shared" si="91"/>
        <v>250409_Rev_MC_357</v>
      </c>
      <c r="D361" s="68">
        <v>45756</v>
      </c>
      <c r="E361" s="69">
        <v>45755</v>
      </c>
      <c r="F361" s="69" t="s">
        <v>131</v>
      </c>
      <c r="G361" s="69" t="str">
        <f>IF(ISBLANK(F361),"",VLOOKUP(F361,'Listes des Lots'!$B$4:$G$55,6,FALSE))</f>
        <v>Location</v>
      </c>
      <c r="H361" s="127" t="s">
        <v>333</v>
      </c>
      <c r="I361" s="127">
        <v>400000</v>
      </c>
      <c r="J361" s="69">
        <v>45748</v>
      </c>
      <c r="K361" s="69">
        <v>45777</v>
      </c>
      <c r="L361" s="71" t="s">
        <v>25</v>
      </c>
      <c r="M361" s="18" t="str">
        <f>IF(RevenueData[[#This Row],[Commentaires /Notes  ]]="","",RevenueData[[#This Row],[Commentaires /Notes  ]])</f>
        <v/>
      </c>
      <c r="N361" s="37"/>
      <c r="R361" s="60">
        <f>RevenueData[[#This Row],[Fin Période 
(jj/mm/aa) ]]-RevenueData[[#This Row],[Début Période
((jj/mm/aa) ]]+1</f>
        <v>30</v>
      </c>
      <c r="S361" s="60">
        <f t="shared" si="88"/>
        <v>0</v>
      </c>
      <c r="T361" s="60">
        <f t="shared" si="93"/>
        <v>0</v>
      </c>
      <c r="U361" s="60">
        <f t="shared" si="93"/>
        <v>0</v>
      </c>
      <c r="V361" s="60">
        <f t="shared" si="93"/>
        <v>0</v>
      </c>
      <c r="W361" s="60">
        <f t="shared" si="93"/>
        <v>0</v>
      </c>
      <c r="X361" s="60">
        <f t="shared" si="93"/>
        <v>0</v>
      </c>
      <c r="Y361" s="60">
        <f t="shared" si="93"/>
        <v>0</v>
      </c>
      <c r="Z361" s="60">
        <f t="shared" si="93"/>
        <v>0</v>
      </c>
      <c r="AA361" s="60">
        <f t="shared" si="93"/>
        <v>0</v>
      </c>
      <c r="AB361" s="60">
        <f t="shared" si="93"/>
        <v>0</v>
      </c>
      <c r="AC361" s="60">
        <f t="shared" si="93"/>
        <v>0</v>
      </c>
      <c r="AD361" s="60">
        <f t="shared" si="93"/>
        <v>0</v>
      </c>
      <c r="AG361" s="60">
        <f t="shared" si="89"/>
        <v>0</v>
      </c>
      <c r="AH361" s="60">
        <f t="shared" si="94"/>
        <v>0</v>
      </c>
      <c r="AI361" s="60">
        <f t="shared" si="94"/>
        <v>0</v>
      </c>
      <c r="AJ361" s="60">
        <f t="shared" si="94"/>
        <v>30</v>
      </c>
      <c r="AK361" s="60">
        <f t="shared" si="94"/>
        <v>0</v>
      </c>
      <c r="AL361" s="60">
        <f t="shared" si="94"/>
        <v>0</v>
      </c>
      <c r="AM361" s="60">
        <f t="shared" si="94"/>
        <v>0</v>
      </c>
      <c r="AN361" s="60">
        <f t="shared" si="94"/>
        <v>0</v>
      </c>
      <c r="AO361" s="60">
        <f t="shared" si="94"/>
        <v>0</v>
      </c>
      <c r="AP361" s="60">
        <f t="shared" si="94"/>
        <v>0</v>
      </c>
      <c r="AQ361" s="60">
        <f t="shared" si="94"/>
        <v>0</v>
      </c>
      <c r="AR361" s="60">
        <f t="shared" si="94"/>
        <v>0</v>
      </c>
      <c r="AU361" s="60">
        <f t="shared" si="90"/>
        <v>0</v>
      </c>
      <c r="AV361" s="60">
        <f t="shared" si="95"/>
        <v>0</v>
      </c>
      <c r="AW361" s="60">
        <f t="shared" si="95"/>
        <v>0</v>
      </c>
      <c r="AX361" s="60">
        <f t="shared" si="95"/>
        <v>0</v>
      </c>
      <c r="AY361" s="60">
        <f t="shared" si="95"/>
        <v>0</v>
      </c>
      <c r="AZ361" s="60">
        <f t="shared" si="95"/>
        <v>0</v>
      </c>
      <c r="BA361" s="60">
        <f t="shared" si="95"/>
        <v>0</v>
      </c>
      <c r="BB361" s="60">
        <f t="shared" si="95"/>
        <v>0</v>
      </c>
      <c r="BC361" s="60">
        <f t="shared" si="95"/>
        <v>0</v>
      </c>
      <c r="BD361" s="60">
        <f t="shared" si="95"/>
        <v>0</v>
      </c>
      <c r="BE361" s="60">
        <f t="shared" si="95"/>
        <v>0</v>
      </c>
      <c r="BF361" s="60">
        <f t="shared" si="95"/>
        <v>0</v>
      </c>
    </row>
    <row r="362" spans="2:58" x14ac:dyDescent="0.25">
      <c r="B362" s="18">
        <f t="shared" si="92"/>
        <v>358</v>
      </c>
      <c r="C362" s="13" t="str">
        <f t="shared" si="91"/>
        <v>250411_Rev_MC_358</v>
      </c>
      <c r="D362" s="68">
        <v>45758</v>
      </c>
      <c r="E362" s="69">
        <v>45755</v>
      </c>
      <c r="F362" s="69" t="s">
        <v>125</v>
      </c>
      <c r="G362" s="69" t="str">
        <f>IF(ISBLANK(F362),"",VLOOKUP(F362,'Listes des Lots'!$B$4:$G$55,6,FALSE))</f>
        <v>Meublé</v>
      </c>
      <c r="H362" s="127" t="s">
        <v>333</v>
      </c>
      <c r="I362" s="127">
        <v>20000</v>
      </c>
      <c r="J362" s="69">
        <v>45755</v>
      </c>
      <c r="K362" s="69">
        <v>45756</v>
      </c>
      <c r="L362" s="71" t="s">
        <v>90</v>
      </c>
      <c r="M362" s="18" t="str">
        <f>IF(RevenueData[[#This Row],[Commentaires /Notes  ]]="","",RevenueData[[#This Row],[Commentaires /Notes  ]])</f>
        <v/>
      </c>
      <c r="N362" s="37"/>
      <c r="R362" s="60">
        <f>RevenueData[[#This Row],[Fin Période 
(jj/mm/aa) ]]-RevenueData[[#This Row],[Début Période
((jj/mm/aa) ]]+1</f>
        <v>2</v>
      </c>
      <c r="S362" s="60">
        <f t="shared" si="88"/>
        <v>0</v>
      </c>
      <c r="T362" s="60">
        <f t="shared" si="93"/>
        <v>0</v>
      </c>
      <c r="U362" s="60">
        <f t="shared" si="93"/>
        <v>0</v>
      </c>
      <c r="V362" s="60">
        <f t="shared" si="93"/>
        <v>0</v>
      </c>
      <c r="W362" s="60">
        <f t="shared" si="93"/>
        <v>0</v>
      </c>
      <c r="X362" s="60">
        <f t="shared" si="93"/>
        <v>0</v>
      </c>
      <c r="Y362" s="60">
        <f t="shared" si="93"/>
        <v>0</v>
      </c>
      <c r="Z362" s="60">
        <f t="shared" ref="T362:AD385" si="96">_xlfn.LET(_xlpm.start_date, $J362,_xlpm.end_date, $K362,_xlpm.month_start, Z$4,_xlpm.month_end, EOMONTH(Z$4,0),_xlpm.overlap_start, MAX(_xlpm.start_date, _xlpm.month_start),_xlpm.overlap_end, MIN(_xlpm.end_date, _xlpm.month_end),_xlpm.days, MAX(0, _xlpm.overlap_end - _xlpm.overlap_start + 1),_xlpm.days)</f>
        <v>0</v>
      </c>
      <c r="AA362" s="60">
        <f t="shared" si="96"/>
        <v>0</v>
      </c>
      <c r="AB362" s="60">
        <f t="shared" si="96"/>
        <v>0</v>
      </c>
      <c r="AC362" s="60">
        <f t="shared" si="96"/>
        <v>0</v>
      </c>
      <c r="AD362" s="60">
        <f t="shared" si="96"/>
        <v>0</v>
      </c>
      <c r="AG362" s="60">
        <f t="shared" si="89"/>
        <v>0</v>
      </c>
      <c r="AH362" s="60">
        <f t="shared" si="94"/>
        <v>0</v>
      </c>
      <c r="AI362" s="60">
        <f t="shared" si="94"/>
        <v>0</v>
      </c>
      <c r="AJ362" s="60">
        <f t="shared" si="94"/>
        <v>2</v>
      </c>
      <c r="AK362" s="60">
        <f t="shared" si="94"/>
        <v>0</v>
      </c>
      <c r="AL362" s="60">
        <f t="shared" si="94"/>
        <v>0</v>
      </c>
      <c r="AM362" s="60">
        <f t="shared" si="94"/>
        <v>0</v>
      </c>
      <c r="AN362" s="60">
        <f t="shared" ref="AH362:AR385" si="97">_xlfn.LET(_xlpm.start_date, $J362,_xlpm.end_date, $K362,_xlpm.month_start, AN$4,_xlpm.month_end, EOMONTH(AN$4,0),_xlpm.overlap_start, MAX(_xlpm.start_date, _xlpm.month_start),_xlpm.overlap_end, MIN(_xlpm.end_date, _xlpm.month_end),_xlpm.days, MAX(0, _xlpm.overlap_end - _xlpm.overlap_start + 1),_xlpm.days)</f>
        <v>0</v>
      </c>
      <c r="AO362" s="60">
        <f t="shared" si="97"/>
        <v>0</v>
      </c>
      <c r="AP362" s="60">
        <f t="shared" si="97"/>
        <v>0</v>
      </c>
      <c r="AQ362" s="60">
        <f t="shared" si="97"/>
        <v>0</v>
      </c>
      <c r="AR362" s="60">
        <f t="shared" si="97"/>
        <v>0</v>
      </c>
      <c r="AU362" s="60">
        <f t="shared" si="90"/>
        <v>0</v>
      </c>
      <c r="AV362" s="60">
        <f t="shared" si="95"/>
        <v>0</v>
      </c>
      <c r="AW362" s="60">
        <f t="shared" si="95"/>
        <v>0</v>
      </c>
      <c r="AX362" s="60">
        <f t="shared" si="95"/>
        <v>0</v>
      </c>
      <c r="AY362" s="60">
        <f t="shared" si="95"/>
        <v>0</v>
      </c>
      <c r="AZ362" s="60">
        <f t="shared" si="95"/>
        <v>0</v>
      </c>
      <c r="BA362" s="60">
        <f t="shared" si="95"/>
        <v>0</v>
      </c>
      <c r="BB362" s="60">
        <f t="shared" ref="AV362:BF385" si="98">_xlfn.LET(_xlpm.start_date, $J362,_xlpm.end_date, $K362,_xlpm.month_start, BB$4,_xlpm.month_end, EOMONTH(BB$4,0),_xlpm.overlap_start, MAX(_xlpm.start_date, _xlpm.month_start),_xlpm.overlap_end, MIN(_xlpm.end_date, _xlpm.month_end),_xlpm.days, MAX(0, _xlpm.overlap_end - _xlpm.overlap_start + 1),_xlpm.days)</f>
        <v>0</v>
      </c>
      <c r="BC362" s="60">
        <f t="shared" si="98"/>
        <v>0</v>
      </c>
      <c r="BD362" s="60">
        <f t="shared" si="98"/>
        <v>0</v>
      </c>
      <c r="BE362" s="60">
        <f t="shared" si="98"/>
        <v>0</v>
      </c>
      <c r="BF362" s="60">
        <f t="shared" si="98"/>
        <v>0</v>
      </c>
    </row>
    <row r="363" spans="2:58" x14ac:dyDescent="0.25">
      <c r="B363" s="18">
        <f t="shared" si="92"/>
        <v>359</v>
      </c>
      <c r="C363" s="13" t="str">
        <f t="shared" si="91"/>
        <v>250411_Rev_MC_359</v>
      </c>
      <c r="D363" s="68">
        <v>45758</v>
      </c>
      <c r="E363" s="69">
        <v>45755</v>
      </c>
      <c r="F363" s="69" t="s">
        <v>123</v>
      </c>
      <c r="G363" s="69" t="str">
        <f>IF(ISBLANK(F363),"",VLOOKUP(F363,'Listes des Lots'!$B$4:$G$55,6,FALSE))</f>
        <v>Meublé</v>
      </c>
      <c r="H363" s="127" t="s">
        <v>333</v>
      </c>
      <c r="I363" s="127">
        <v>20000</v>
      </c>
      <c r="J363" s="69">
        <v>45755</v>
      </c>
      <c r="K363" s="69">
        <v>45756</v>
      </c>
      <c r="L363" s="71" t="s">
        <v>90</v>
      </c>
      <c r="M363" s="18" t="str">
        <f>IF(RevenueData[[#This Row],[Commentaires /Notes  ]]="","",RevenueData[[#This Row],[Commentaires /Notes  ]])</f>
        <v/>
      </c>
      <c r="N363" s="37"/>
      <c r="R363" s="60">
        <f>RevenueData[[#This Row],[Fin Période 
(jj/mm/aa) ]]-RevenueData[[#This Row],[Début Période
((jj/mm/aa) ]]+1</f>
        <v>2</v>
      </c>
      <c r="S363" s="60">
        <f t="shared" si="88"/>
        <v>0</v>
      </c>
      <c r="T363" s="60">
        <f t="shared" si="96"/>
        <v>0</v>
      </c>
      <c r="U363" s="60">
        <f t="shared" si="96"/>
        <v>0</v>
      </c>
      <c r="V363" s="60">
        <f t="shared" si="96"/>
        <v>0</v>
      </c>
      <c r="W363" s="60">
        <f t="shared" si="96"/>
        <v>0</v>
      </c>
      <c r="X363" s="60">
        <f t="shared" si="96"/>
        <v>0</v>
      </c>
      <c r="Y363" s="60">
        <f t="shared" si="96"/>
        <v>0</v>
      </c>
      <c r="Z363" s="60">
        <f t="shared" si="96"/>
        <v>0</v>
      </c>
      <c r="AA363" s="60">
        <f t="shared" si="96"/>
        <v>0</v>
      </c>
      <c r="AB363" s="60">
        <f t="shared" si="96"/>
        <v>0</v>
      </c>
      <c r="AC363" s="60">
        <f t="shared" si="96"/>
        <v>0</v>
      </c>
      <c r="AD363" s="60">
        <f t="shared" si="96"/>
        <v>0</v>
      </c>
      <c r="AG363" s="60">
        <f t="shared" si="89"/>
        <v>0</v>
      </c>
      <c r="AH363" s="60">
        <f t="shared" si="97"/>
        <v>0</v>
      </c>
      <c r="AI363" s="60">
        <f t="shared" si="97"/>
        <v>0</v>
      </c>
      <c r="AJ363" s="60">
        <f t="shared" si="97"/>
        <v>2</v>
      </c>
      <c r="AK363" s="60">
        <f t="shared" si="97"/>
        <v>0</v>
      </c>
      <c r="AL363" s="60">
        <f t="shared" si="97"/>
        <v>0</v>
      </c>
      <c r="AM363" s="60">
        <f t="shared" si="97"/>
        <v>0</v>
      </c>
      <c r="AN363" s="60">
        <f t="shared" si="97"/>
        <v>0</v>
      </c>
      <c r="AO363" s="60">
        <f t="shared" si="97"/>
        <v>0</v>
      </c>
      <c r="AP363" s="60">
        <f t="shared" si="97"/>
        <v>0</v>
      </c>
      <c r="AQ363" s="60">
        <f t="shared" si="97"/>
        <v>0</v>
      </c>
      <c r="AR363" s="60">
        <f t="shared" si="97"/>
        <v>0</v>
      </c>
      <c r="AU363" s="60">
        <f t="shared" si="90"/>
        <v>0</v>
      </c>
      <c r="AV363" s="60">
        <f t="shared" si="98"/>
        <v>0</v>
      </c>
      <c r="AW363" s="60">
        <f t="shared" si="98"/>
        <v>0</v>
      </c>
      <c r="AX363" s="60">
        <f t="shared" si="98"/>
        <v>0</v>
      </c>
      <c r="AY363" s="60">
        <f t="shared" si="98"/>
        <v>0</v>
      </c>
      <c r="AZ363" s="60">
        <f t="shared" si="98"/>
        <v>0</v>
      </c>
      <c r="BA363" s="60">
        <f t="shared" si="98"/>
        <v>0</v>
      </c>
      <c r="BB363" s="60">
        <f t="shared" si="98"/>
        <v>0</v>
      </c>
      <c r="BC363" s="60">
        <f t="shared" si="98"/>
        <v>0</v>
      </c>
      <c r="BD363" s="60">
        <f t="shared" si="98"/>
        <v>0</v>
      </c>
      <c r="BE363" s="60">
        <f t="shared" si="98"/>
        <v>0</v>
      </c>
      <c r="BF363" s="60">
        <f t="shared" si="98"/>
        <v>0</v>
      </c>
    </row>
    <row r="364" spans="2:58" x14ac:dyDescent="0.25">
      <c r="B364" s="18">
        <f t="shared" si="92"/>
        <v>360</v>
      </c>
      <c r="C364" s="13" t="str">
        <f t="shared" si="91"/>
        <v>250411_Rev_MC_360</v>
      </c>
      <c r="D364" s="68">
        <v>45758</v>
      </c>
      <c r="E364" s="69">
        <v>45758</v>
      </c>
      <c r="F364" s="69" t="s">
        <v>329</v>
      </c>
      <c r="G364" s="69" t="str">
        <f>IF(ISBLANK(F364),"",VLOOKUP(F364,'Listes des Lots'!$B$4:$G$55,6,FALSE))</f>
        <v>Location</v>
      </c>
      <c r="H364" s="127" t="s">
        <v>333</v>
      </c>
      <c r="I364" s="127">
        <v>45000</v>
      </c>
      <c r="J364" s="69">
        <v>45748</v>
      </c>
      <c r="K364" s="69">
        <v>45777</v>
      </c>
      <c r="L364" s="71" t="s">
        <v>90</v>
      </c>
      <c r="M364" s="18" t="str">
        <f>IF(RevenueData[[#This Row],[Commentaires /Notes  ]]="","",RevenueData[[#This Row],[Commentaires /Notes  ]])</f>
        <v/>
      </c>
      <c r="N364" s="37"/>
      <c r="R364" s="60">
        <f>RevenueData[[#This Row],[Fin Période 
(jj/mm/aa) ]]-RevenueData[[#This Row],[Début Période
((jj/mm/aa) ]]+1</f>
        <v>30</v>
      </c>
      <c r="S364" s="60">
        <f t="shared" si="88"/>
        <v>0</v>
      </c>
      <c r="T364" s="60">
        <f t="shared" si="96"/>
        <v>0</v>
      </c>
      <c r="U364" s="60">
        <f t="shared" si="96"/>
        <v>0</v>
      </c>
      <c r="V364" s="60">
        <f t="shared" si="96"/>
        <v>0</v>
      </c>
      <c r="W364" s="60">
        <f t="shared" si="96"/>
        <v>0</v>
      </c>
      <c r="X364" s="60">
        <f t="shared" si="96"/>
        <v>0</v>
      </c>
      <c r="Y364" s="60">
        <f t="shared" si="96"/>
        <v>0</v>
      </c>
      <c r="Z364" s="60">
        <f t="shared" si="96"/>
        <v>0</v>
      </c>
      <c r="AA364" s="60">
        <f t="shared" si="96"/>
        <v>0</v>
      </c>
      <c r="AB364" s="60">
        <f t="shared" si="96"/>
        <v>0</v>
      </c>
      <c r="AC364" s="60">
        <f t="shared" si="96"/>
        <v>0</v>
      </c>
      <c r="AD364" s="60">
        <f t="shared" si="96"/>
        <v>0</v>
      </c>
      <c r="AG364" s="60">
        <f t="shared" si="89"/>
        <v>0</v>
      </c>
      <c r="AH364" s="60">
        <f t="shared" si="97"/>
        <v>0</v>
      </c>
      <c r="AI364" s="60">
        <f t="shared" si="97"/>
        <v>0</v>
      </c>
      <c r="AJ364" s="60">
        <f t="shared" si="97"/>
        <v>30</v>
      </c>
      <c r="AK364" s="60">
        <f t="shared" si="97"/>
        <v>0</v>
      </c>
      <c r="AL364" s="60">
        <f t="shared" si="97"/>
        <v>0</v>
      </c>
      <c r="AM364" s="60">
        <f t="shared" si="97"/>
        <v>0</v>
      </c>
      <c r="AN364" s="60">
        <f t="shared" si="97"/>
        <v>0</v>
      </c>
      <c r="AO364" s="60">
        <f t="shared" si="97"/>
        <v>0</v>
      </c>
      <c r="AP364" s="60">
        <f t="shared" si="97"/>
        <v>0</v>
      </c>
      <c r="AQ364" s="60">
        <f t="shared" si="97"/>
        <v>0</v>
      </c>
      <c r="AR364" s="60">
        <f t="shared" si="97"/>
        <v>0</v>
      </c>
      <c r="AU364" s="60">
        <f t="shared" si="90"/>
        <v>0</v>
      </c>
      <c r="AV364" s="60">
        <f t="shared" si="98"/>
        <v>0</v>
      </c>
      <c r="AW364" s="60">
        <f t="shared" si="98"/>
        <v>0</v>
      </c>
      <c r="AX364" s="60">
        <f t="shared" si="98"/>
        <v>0</v>
      </c>
      <c r="AY364" s="60">
        <f t="shared" si="98"/>
        <v>0</v>
      </c>
      <c r="AZ364" s="60">
        <f t="shared" si="98"/>
        <v>0</v>
      </c>
      <c r="BA364" s="60">
        <f t="shared" si="98"/>
        <v>0</v>
      </c>
      <c r="BB364" s="60">
        <f t="shared" si="98"/>
        <v>0</v>
      </c>
      <c r="BC364" s="60">
        <f t="shared" si="98"/>
        <v>0</v>
      </c>
      <c r="BD364" s="60">
        <f t="shared" si="98"/>
        <v>0</v>
      </c>
      <c r="BE364" s="60">
        <f t="shared" si="98"/>
        <v>0</v>
      </c>
      <c r="BF364" s="60">
        <f t="shared" si="98"/>
        <v>0</v>
      </c>
    </row>
    <row r="365" spans="2:58" x14ac:dyDescent="0.25">
      <c r="B365" s="18">
        <f t="shared" si="92"/>
        <v>361</v>
      </c>
      <c r="C365" s="13" t="str">
        <f t="shared" si="91"/>
        <v>250411_Rev_MC_361</v>
      </c>
      <c r="D365" s="68">
        <v>45758</v>
      </c>
      <c r="E365" s="69">
        <v>45758</v>
      </c>
      <c r="F365" s="69" t="s">
        <v>129</v>
      </c>
      <c r="G365" s="69" t="str">
        <f>IF(ISBLANK(F365),"",VLOOKUP(F365,'Listes des Lots'!$B$4:$G$55,6,FALSE))</f>
        <v>Location</v>
      </c>
      <c r="H365" s="127" t="s">
        <v>333</v>
      </c>
      <c r="I365" s="127">
        <v>500000</v>
      </c>
      <c r="J365" s="69">
        <v>45748</v>
      </c>
      <c r="K365" s="69">
        <v>45777</v>
      </c>
      <c r="L365" s="71" t="s">
        <v>25</v>
      </c>
      <c r="M365" s="18" t="str">
        <f>IF(RevenueData[[#This Row],[Commentaires /Notes  ]]="","",RevenueData[[#This Row],[Commentaires /Notes  ]])</f>
        <v/>
      </c>
      <c r="N365" s="37"/>
      <c r="R365" s="60">
        <f>RevenueData[[#This Row],[Fin Période 
(jj/mm/aa) ]]-RevenueData[[#This Row],[Début Période
((jj/mm/aa) ]]+1</f>
        <v>30</v>
      </c>
      <c r="S365" s="60">
        <f t="shared" si="88"/>
        <v>0</v>
      </c>
      <c r="T365" s="60">
        <f t="shared" si="96"/>
        <v>0</v>
      </c>
      <c r="U365" s="60">
        <f t="shared" si="96"/>
        <v>0</v>
      </c>
      <c r="V365" s="60">
        <f t="shared" si="96"/>
        <v>0</v>
      </c>
      <c r="W365" s="60">
        <f t="shared" si="96"/>
        <v>0</v>
      </c>
      <c r="X365" s="60">
        <f t="shared" si="96"/>
        <v>0</v>
      </c>
      <c r="Y365" s="60">
        <f t="shared" si="96"/>
        <v>0</v>
      </c>
      <c r="Z365" s="60">
        <f t="shared" si="96"/>
        <v>0</v>
      </c>
      <c r="AA365" s="60">
        <f t="shared" si="96"/>
        <v>0</v>
      </c>
      <c r="AB365" s="60">
        <f t="shared" si="96"/>
        <v>0</v>
      </c>
      <c r="AC365" s="60">
        <f t="shared" si="96"/>
        <v>0</v>
      </c>
      <c r="AD365" s="60">
        <f t="shared" si="96"/>
        <v>0</v>
      </c>
      <c r="AG365" s="60">
        <f t="shared" si="89"/>
        <v>0</v>
      </c>
      <c r="AH365" s="60">
        <f t="shared" si="97"/>
        <v>0</v>
      </c>
      <c r="AI365" s="60">
        <f t="shared" si="97"/>
        <v>0</v>
      </c>
      <c r="AJ365" s="60">
        <f t="shared" si="97"/>
        <v>30</v>
      </c>
      <c r="AK365" s="60">
        <f t="shared" si="97"/>
        <v>0</v>
      </c>
      <c r="AL365" s="60">
        <f t="shared" si="97"/>
        <v>0</v>
      </c>
      <c r="AM365" s="60">
        <f t="shared" si="97"/>
        <v>0</v>
      </c>
      <c r="AN365" s="60">
        <f t="shared" si="97"/>
        <v>0</v>
      </c>
      <c r="AO365" s="60">
        <f t="shared" si="97"/>
        <v>0</v>
      </c>
      <c r="AP365" s="60">
        <f t="shared" si="97"/>
        <v>0</v>
      </c>
      <c r="AQ365" s="60">
        <f t="shared" si="97"/>
        <v>0</v>
      </c>
      <c r="AR365" s="60">
        <f t="shared" si="97"/>
        <v>0</v>
      </c>
      <c r="AU365" s="60">
        <f t="shared" si="90"/>
        <v>0</v>
      </c>
      <c r="AV365" s="60">
        <f t="shared" si="98"/>
        <v>0</v>
      </c>
      <c r="AW365" s="60">
        <f t="shared" si="98"/>
        <v>0</v>
      </c>
      <c r="AX365" s="60">
        <f t="shared" si="98"/>
        <v>0</v>
      </c>
      <c r="AY365" s="60">
        <f t="shared" si="98"/>
        <v>0</v>
      </c>
      <c r="AZ365" s="60">
        <f t="shared" si="98"/>
        <v>0</v>
      </c>
      <c r="BA365" s="60">
        <f t="shared" si="98"/>
        <v>0</v>
      </c>
      <c r="BB365" s="60">
        <f t="shared" si="98"/>
        <v>0</v>
      </c>
      <c r="BC365" s="60">
        <f t="shared" si="98"/>
        <v>0</v>
      </c>
      <c r="BD365" s="60">
        <f t="shared" si="98"/>
        <v>0</v>
      </c>
      <c r="BE365" s="60">
        <f t="shared" si="98"/>
        <v>0</v>
      </c>
      <c r="BF365" s="60">
        <f t="shared" si="98"/>
        <v>0</v>
      </c>
    </row>
    <row r="366" spans="2:58" x14ac:dyDescent="0.25">
      <c r="B366" s="18">
        <f t="shared" si="92"/>
        <v>362</v>
      </c>
      <c r="C366" s="13" t="str">
        <f t="shared" si="91"/>
        <v>250411_Rev_MC_362</v>
      </c>
      <c r="D366" s="68">
        <v>45758</v>
      </c>
      <c r="E366" s="69">
        <v>45758</v>
      </c>
      <c r="F366" s="69" t="s">
        <v>127</v>
      </c>
      <c r="G366" s="69" t="str">
        <f>IF(ISBLANK(F366),"",VLOOKUP(F366,'Listes des Lots'!$B$4:$G$55,6,FALSE))</f>
        <v>Location</v>
      </c>
      <c r="H366" s="127" t="s">
        <v>333</v>
      </c>
      <c r="I366" s="127">
        <v>350000</v>
      </c>
      <c r="J366" s="69">
        <v>45748</v>
      </c>
      <c r="K366" s="69">
        <v>45777</v>
      </c>
      <c r="L366" s="71" t="s">
        <v>25</v>
      </c>
      <c r="M366" s="18" t="str">
        <f>IF(RevenueData[[#This Row],[Commentaires /Notes  ]]="","",RevenueData[[#This Row],[Commentaires /Notes  ]])</f>
        <v/>
      </c>
      <c r="N366" s="37"/>
      <c r="R366" s="60">
        <f>RevenueData[[#This Row],[Fin Période 
(jj/mm/aa) ]]-RevenueData[[#This Row],[Début Période
((jj/mm/aa) ]]+1</f>
        <v>30</v>
      </c>
      <c r="S366" s="60">
        <f t="shared" si="88"/>
        <v>0</v>
      </c>
      <c r="T366" s="60">
        <f t="shared" si="96"/>
        <v>0</v>
      </c>
      <c r="U366" s="60">
        <f t="shared" si="96"/>
        <v>0</v>
      </c>
      <c r="V366" s="60">
        <f t="shared" si="96"/>
        <v>0</v>
      </c>
      <c r="W366" s="60">
        <f t="shared" si="96"/>
        <v>0</v>
      </c>
      <c r="X366" s="60">
        <f t="shared" si="96"/>
        <v>0</v>
      </c>
      <c r="Y366" s="60">
        <f t="shared" si="96"/>
        <v>0</v>
      </c>
      <c r="Z366" s="60">
        <f t="shared" si="96"/>
        <v>0</v>
      </c>
      <c r="AA366" s="60">
        <f t="shared" si="96"/>
        <v>0</v>
      </c>
      <c r="AB366" s="60">
        <f t="shared" si="96"/>
        <v>0</v>
      </c>
      <c r="AC366" s="60">
        <f t="shared" si="96"/>
        <v>0</v>
      </c>
      <c r="AD366" s="60">
        <f t="shared" si="96"/>
        <v>0</v>
      </c>
      <c r="AG366" s="60">
        <f t="shared" si="89"/>
        <v>0</v>
      </c>
      <c r="AH366" s="60">
        <f t="shared" si="97"/>
        <v>0</v>
      </c>
      <c r="AI366" s="60">
        <f t="shared" si="97"/>
        <v>0</v>
      </c>
      <c r="AJ366" s="60">
        <f t="shared" si="97"/>
        <v>30</v>
      </c>
      <c r="AK366" s="60">
        <f t="shared" si="97"/>
        <v>0</v>
      </c>
      <c r="AL366" s="60">
        <f t="shared" si="97"/>
        <v>0</v>
      </c>
      <c r="AM366" s="60">
        <f t="shared" si="97"/>
        <v>0</v>
      </c>
      <c r="AN366" s="60">
        <f t="shared" si="97"/>
        <v>0</v>
      </c>
      <c r="AO366" s="60">
        <f t="shared" si="97"/>
        <v>0</v>
      </c>
      <c r="AP366" s="60">
        <f t="shared" si="97"/>
        <v>0</v>
      </c>
      <c r="AQ366" s="60">
        <f t="shared" si="97"/>
        <v>0</v>
      </c>
      <c r="AR366" s="60">
        <f t="shared" si="97"/>
        <v>0</v>
      </c>
      <c r="AU366" s="60">
        <f t="shared" si="90"/>
        <v>0</v>
      </c>
      <c r="AV366" s="60">
        <f t="shared" si="98"/>
        <v>0</v>
      </c>
      <c r="AW366" s="60">
        <f t="shared" si="98"/>
        <v>0</v>
      </c>
      <c r="AX366" s="60">
        <f t="shared" si="98"/>
        <v>0</v>
      </c>
      <c r="AY366" s="60">
        <f t="shared" si="98"/>
        <v>0</v>
      </c>
      <c r="AZ366" s="60">
        <f t="shared" si="98"/>
        <v>0</v>
      </c>
      <c r="BA366" s="60">
        <f t="shared" si="98"/>
        <v>0</v>
      </c>
      <c r="BB366" s="60">
        <f t="shared" si="98"/>
        <v>0</v>
      </c>
      <c r="BC366" s="60">
        <f t="shared" si="98"/>
        <v>0</v>
      </c>
      <c r="BD366" s="60">
        <f t="shared" si="98"/>
        <v>0</v>
      </c>
      <c r="BE366" s="60">
        <f t="shared" si="98"/>
        <v>0</v>
      </c>
      <c r="BF366" s="60">
        <f t="shared" si="98"/>
        <v>0</v>
      </c>
    </row>
    <row r="367" spans="2:58" x14ac:dyDescent="0.25">
      <c r="B367" s="18">
        <f t="shared" si="92"/>
        <v>363</v>
      </c>
      <c r="C367" s="13" t="str">
        <f t="shared" si="91"/>
        <v>250411_Rev_MC_363</v>
      </c>
      <c r="D367" s="68">
        <v>45758</v>
      </c>
      <c r="E367" s="69">
        <v>45758</v>
      </c>
      <c r="F367" s="69" t="s">
        <v>127</v>
      </c>
      <c r="G367" s="69" t="str">
        <f>IF(ISBLANK(F367),"",VLOOKUP(F367,'Listes des Lots'!$B$4:$G$55,6,FALSE))</f>
        <v>Location</v>
      </c>
      <c r="H367" s="127" t="s">
        <v>333</v>
      </c>
      <c r="I367" s="127">
        <v>215000</v>
      </c>
      <c r="J367" s="69">
        <v>45748</v>
      </c>
      <c r="K367" s="69">
        <v>45777</v>
      </c>
      <c r="L367" s="71" t="s">
        <v>25</v>
      </c>
      <c r="M367" s="18" t="str">
        <f>IF(RevenueData[[#This Row],[Commentaires /Notes  ]]="","",RevenueData[[#This Row],[Commentaires /Notes  ]])</f>
        <v/>
      </c>
      <c r="N367" s="37"/>
      <c r="R367" s="60">
        <f>RevenueData[[#This Row],[Fin Période 
(jj/mm/aa) ]]-RevenueData[[#This Row],[Début Période
((jj/mm/aa) ]]+1</f>
        <v>30</v>
      </c>
      <c r="S367" s="60">
        <f t="shared" si="88"/>
        <v>0</v>
      </c>
      <c r="T367" s="60">
        <f t="shared" si="96"/>
        <v>0</v>
      </c>
      <c r="U367" s="60">
        <f t="shared" si="96"/>
        <v>0</v>
      </c>
      <c r="V367" s="60">
        <f t="shared" si="96"/>
        <v>0</v>
      </c>
      <c r="W367" s="60">
        <f t="shared" si="96"/>
        <v>0</v>
      </c>
      <c r="X367" s="60">
        <f t="shared" si="96"/>
        <v>0</v>
      </c>
      <c r="Y367" s="60">
        <f t="shared" si="96"/>
        <v>0</v>
      </c>
      <c r="Z367" s="60">
        <f t="shared" si="96"/>
        <v>0</v>
      </c>
      <c r="AA367" s="60">
        <f t="shared" si="96"/>
        <v>0</v>
      </c>
      <c r="AB367" s="60">
        <f t="shared" si="96"/>
        <v>0</v>
      </c>
      <c r="AC367" s="60">
        <f t="shared" si="96"/>
        <v>0</v>
      </c>
      <c r="AD367" s="60">
        <f t="shared" si="96"/>
        <v>0</v>
      </c>
      <c r="AG367" s="60">
        <f t="shared" si="89"/>
        <v>0</v>
      </c>
      <c r="AH367" s="60">
        <f t="shared" si="97"/>
        <v>0</v>
      </c>
      <c r="AI367" s="60">
        <f t="shared" si="97"/>
        <v>0</v>
      </c>
      <c r="AJ367" s="60">
        <f t="shared" si="97"/>
        <v>30</v>
      </c>
      <c r="AK367" s="60">
        <f t="shared" si="97"/>
        <v>0</v>
      </c>
      <c r="AL367" s="60">
        <f t="shared" si="97"/>
        <v>0</v>
      </c>
      <c r="AM367" s="60">
        <f t="shared" si="97"/>
        <v>0</v>
      </c>
      <c r="AN367" s="60">
        <f t="shared" si="97"/>
        <v>0</v>
      </c>
      <c r="AO367" s="60">
        <f t="shared" si="97"/>
        <v>0</v>
      </c>
      <c r="AP367" s="60">
        <f t="shared" si="97"/>
        <v>0</v>
      </c>
      <c r="AQ367" s="60">
        <f t="shared" si="97"/>
        <v>0</v>
      </c>
      <c r="AR367" s="60">
        <f t="shared" si="97"/>
        <v>0</v>
      </c>
      <c r="AU367" s="60">
        <f t="shared" si="90"/>
        <v>0</v>
      </c>
      <c r="AV367" s="60">
        <f t="shared" si="98"/>
        <v>0</v>
      </c>
      <c r="AW367" s="60">
        <f t="shared" si="98"/>
        <v>0</v>
      </c>
      <c r="AX367" s="60">
        <f t="shared" si="98"/>
        <v>0</v>
      </c>
      <c r="AY367" s="60">
        <f t="shared" si="98"/>
        <v>0</v>
      </c>
      <c r="AZ367" s="60">
        <f t="shared" si="98"/>
        <v>0</v>
      </c>
      <c r="BA367" s="60">
        <f t="shared" si="98"/>
        <v>0</v>
      </c>
      <c r="BB367" s="60">
        <f t="shared" si="98"/>
        <v>0</v>
      </c>
      <c r="BC367" s="60">
        <f t="shared" si="98"/>
        <v>0</v>
      </c>
      <c r="BD367" s="60">
        <f t="shared" si="98"/>
        <v>0</v>
      </c>
      <c r="BE367" s="60">
        <f t="shared" si="98"/>
        <v>0</v>
      </c>
      <c r="BF367" s="60">
        <f t="shared" si="98"/>
        <v>0</v>
      </c>
    </row>
    <row r="368" spans="2:58" x14ac:dyDescent="0.25">
      <c r="B368" s="18">
        <f t="shared" si="92"/>
        <v>364</v>
      </c>
      <c r="C368" s="13" t="str">
        <f t="shared" si="91"/>
        <v>250414_Rev_MC_364</v>
      </c>
      <c r="D368" s="68">
        <v>45761</v>
      </c>
      <c r="E368" s="69">
        <v>45759</v>
      </c>
      <c r="F368" s="69" t="s">
        <v>120</v>
      </c>
      <c r="G368" s="69" t="str">
        <f>IF(ISBLANK(F368),"",VLOOKUP(F368,'Listes des Lots'!$B$4:$G$55,6,FALSE))</f>
        <v>Meublé</v>
      </c>
      <c r="H368" s="127" t="s">
        <v>333</v>
      </c>
      <c r="I368" s="127">
        <v>20000</v>
      </c>
      <c r="J368" s="69">
        <v>45759</v>
      </c>
      <c r="K368" s="69">
        <v>45760</v>
      </c>
      <c r="L368" s="71" t="s">
        <v>90</v>
      </c>
      <c r="M368" s="18" t="str">
        <f>IF(RevenueData[[#This Row],[Commentaires /Notes  ]]="","",RevenueData[[#This Row],[Commentaires /Notes  ]])</f>
        <v/>
      </c>
      <c r="N368" s="37"/>
      <c r="R368" s="60">
        <f>RevenueData[[#This Row],[Fin Période 
(jj/mm/aa) ]]-RevenueData[[#This Row],[Début Période
((jj/mm/aa) ]]+1</f>
        <v>2</v>
      </c>
      <c r="S368" s="60">
        <f t="shared" si="88"/>
        <v>0</v>
      </c>
      <c r="T368" s="60">
        <f t="shared" si="96"/>
        <v>0</v>
      </c>
      <c r="U368" s="60">
        <f t="shared" si="96"/>
        <v>0</v>
      </c>
      <c r="V368" s="60">
        <f t="shared" si="96"/>
        <v>0</v>
      </c>
      <c r="W368" s="60">
        <f t="shared" si="96"/>
        <v>0</v>
      </c>
      <c r="X368" s="60">
        <f t="shared" si="96"/>
        <v>0</v>
      </c>
      <c r="Y368" s="60">
        <f t="shared" si="96"/>
        <v>0</v>
      </c>
      <c r="Z368" s="60">
        <f t="shared" si="96"/>
        <v>0</v>
      </c>
      <c r="AA368" s="60">
        <f t="shared" si="96"/>
        <v>0</v>
      </c>
      <c r="AB368" s="60">
        <f t="shared" si="96"/>
        <v>0</v>
      </c>
      <c r="AC368" s="60">
        <f t="shared" si="96"/>
        <v>0</v>
      </c>
      <c r="AD368" s="60">
        <f t="shared" si="96"/>
        <v>0</v>
      </c>
      <c r="AG368" s="60">
        <f t="shared" si="89"/>
        <v>0</v>
      </c>
      <c r="AH368" s="60">
        <f t="shared" si="97"/>
        <v>0</v>
      </c>
      <c r="AI368" s="60">
        <f t="shared" si="97"/>
        <v>0</v>
      </c>
      <c r="AJ368" s="60">
        <f t="shared" si="97"/>
        <v>2</v>
      </c>
      <c r="AK368" s="60">
        <f t="shared" si="97"/>
        <v>0</v>
      </c>
      <c r="AL368" s="60">
        <f t="shared" si="97"/>
        <v>0</v>
      </c>
      <c r="AM368" s="60">
        <f t="shared" si="97"/>
        <v>0</v>
      </c>
      <c r="AN368" s="60">
        <f t="shared" si="97"/>
        <v>0</v>
      </c>
      <c r="AO368" s="60">
        <f t="shared" si="97"/>
        <v>0</v>
      </c>
      <c r="AP368" s="60">
        <f t="shared" si="97"/>
        <v>0</v>
      </c>
      <c r="AQ368" s="60">
        <f t="shared" si="97"/>
        <v>0</v>
      </c>
      <c r="AR368" s="60">
        <f t="shared" si="97"/>
        <v>0</v>
      </c>
      <c r="AU368" s="60">
        <f t="shared" si="90"/>
        <v>0</v>
      </c>
      <c r="AV368" s="60">
        <f t="shared" si="98"/>
        <v>0</v>
      </c>
      <c r="AW368" s="60">
        <f t="shared" si="98"/>
        <v>0</v>
      </c>
      <c r="AX368" s="60">
        <f t="shared" si="98"/>
        <v>0</v>
      </c>
      <c r="AY368" s="60">
        <f t="shared" si="98"/>
        <v>0</v>
      </c>
      <c r="AZ368" s="60">
        <f t="shared" si="98"/>
        <v>0</v>
      </c>
      <c r="BA368" s="60">
        <f t="shared" si="98"/>
        <v>0</v>
      </c>
      <c r="BB368" s="60">
        <f t="shared" si="98"/>
        <v>0</v>
      </c>
      <c r="BC368" s="60">
        <f t="shared" si="98"/>
        <v>0</v>
      </c>
      <c r="BD368" s="60">
        <f t="shared" si="98"/>
        <v>0</v>
      </c>
      <c r="BE368" s="60">
        <f t="shared" si="98"/>
        <v>0</v>
      </c>
      <c r="BF368" s="60">
        <f t="shared" si="98"/>
        <v>0</v>
      </c>
    </row>
    <row r="369" spans="2:58" x14ac:dyDescent="0.25">
      <c r="B369" s="18">
        <f t="shared" si="92"/>
        <v>365</v>
      </c>
      <c r="C369" s="13" t="str">
        <f t="shared" si="91"/>
        <v>250414_Rev_MC_365</v>
      </c>
      <c r="D369" s="68">
        <v>45761</v>
      </c>
      <c r="E369" s="69">
        <v>45760</v>
      </c>
      <c r="F369" s="69" t="s">
        <v>123</v>
      </c>
      <c r="G369" s="69" t="str">
        <f>IF(ISBLANK(F369),"",VLOOKUP(F369,'Listes des Lots'!$B$4:$G$55,6,FALSE))</f>
        <v>Meublé</v>
      </c>
      <c r="H369" s="127" t="s">
        <v>333</v>
      </c>
      <c r="I369" s="127">
        <v>20000</v>
      </c>
      <c r="J369" s="69">
        <v>45760</v>
      </c>
      <c r="K369" s="69">
        <v>45761</v>
      </c>
      <c r="L369" s="71" t="s">
        <v>90</v>
      </c>
      <c r="M369" s="18" t="str">
        <f>IF(RevenueData[[#This Row],[Commentaires /Notes  ]]="","",RevenueData[[#This Row],[Commentaires /Notes  ]])</f>
        <v/>
      </c>
      <c r="N369" s="37"/>
      <c r="R369" s="60">
        <f>RevenueData[[#This Row],[Fin Période 
(jj/mm/aa) ]]-RevenueData[[#This Row],[Début Période
((jj/mm/aa) ]]+1</f>
        <v>2</v>
      </c>
      <c r="S369" s="60">
        <f t="shared" si="88"/>
        <v>0</v>
      </c>
      <c r="T369" s="60">
        <f t="shared" si="96"/>
        <v>0</v>
      </c>
      <c r="U369" s="60">
        <f t="shared" si="96"/>
        <v>0</v>
      </c>
      <c r="V369" s="60">
        <f t="shared" si="96"/>
        <v>0</v>
      </c>
      <c r="W369" s="60">
        <f t="shared" si="96"/>
        <v>0</v>
      </c>
      <c r="X369" s="60">
        <f t="shared" si="96"/>
        <v>0</v>
      </c>
      <c r="Y369" s="60">
        <f t="shared" si="96"/>
        <v>0</v>
      </c>
      <c r="Z369" s="60">
        <f t="shared" si="96"/>
        <v>0</v>
      </c>
      <c r="AA369" s="60">
        <f t="shared" si="96"/>
        <v>0</v>
      </c>
      <c r="AB369" s="60">
        <f t="shared" si="96"/>
        <v>0</v>
      </c>
      <c r="AC369" s="60">
        <f t="shared" si="96"/>
        <v>0</v>
      </c>
      <c r="AD369" s="60">
        <f t="shared" si="96"/>
        <v>0</v>
      </c>
      <c r="AG369" s="60">
        <f t="shared" si="89"/>
        <v>0</v>
      </c>
      <c r="AH369" s="60">
        <f t="shared" si="97"/>
        <v>0</v>
      </c>
      <c r="AI369" s="60">
        <f t="shared" si="97"/>
        <v>0</v>
      </c>
      <c r="AJ369" s="60">
        <f t="shared" si="97"/>
        <v>2</v>
      </c>
      <c r="AK369" s="60">
        <f t="shared" si="97"/>
        <v>0</v>
      </c>
      <c r="AL369" s="60">
        <f t="shared" si="97"/>
        <v>0</v>
      </c>
      <c r="AM369" s="60">
        <f t="shared" si="97"/>
        <v>0</v>
      </c>
      <c r="AN369" s="60">
        <f t="shared" si="97"/>
        <v>0</v>
      </c>
      <c r="AO369" s="60">
        <f t="shared" si="97"/>
        <v>0</v>
      </c>
      <c r="AP369" s="60">
        <f t="shared" si="97"/>
        <v>0</v>
      </c>
      <c r="AQ369" s="60">
        <f t="shared" si="97"/>
        <v>0</v>
      </c>
      <c r="AR369" s="60">
        <f t="shared" si="97"/>
        <v>0</v>
      </c>
      <c r="AU369" s="60">
        <f t="shared" si="90"/>
        <v>0</v>
      </c>
      <c r="AV369" s="60">
        <f t="shared" si="98"/>
        <v>0</v>
      </c>
      <c r="AW369" s="60">
        <f t="shared" si="98"/>
        <v>0</v>
      </c>
      <c r="AX369" s="60">
        <f t="shared" si="98"/>
        <v>0</v>
      </c>
      <c r="AY369" s="60">
        <f t="shared" si="98"/>
        <v>0</v>
      </c>
      <c r="AZ369" s="60">
        <f t="shared" si="98"/>
        <v>0</v>
      </c>
      <c r="BA369" s="60">
        <f t="shared" si="98"/>
        <v>0</v>
      </c>
      <c r="BB369" s="60">
        <f t="shared" si="98"/>
        <v>0</v>
      </c>
      <c r="BC369" s="60">
        <f t="shared" si="98"/>
        <v>0</v>
      </c>
      <c r="BD369" s="60">
        <f t="shared" si="98"/>
        <v>0</v>
      </c>
      <c r="BE369" s="60">
        <f t="shared" si="98"/>
        <v>0</v>
      </c>
      <c r="BF369" s="60">
        <f t="shared" si="98"/>
        <v>0</v>
      </c>
    </row>
    <row r="370" spans="2:58" x14ac:dyDescent="0.25">
      <c r="B370" s="18">
        <f t="shared" si="92"/>
        <v>366</v>
      </c>
      <c r="C370" s="13" t="str">
        <f t="shared" si="91"/>
        <v>250414_Rev_MC_366</v>
      </c>
      <c r="D370" s="68">
        <v>45761</v>
      </c>
      <c r="E370" s="69">
        <v>45761</v>
      </c>
      <c r="F370" s="69" t="s">
        <v>116</v>
      </c>
      <c r="G370" s="69" t="str">
        <f>IF(ISBLANK(F370),"",VLOOKUP(F370,'Listes des Lots'!$B$4:$G$55,6,FALSE))</f>
        <v>Meublé</v>
      </c>
      <c r="H370" s="127" t="s">
        <v>333</v>
      </c>
      <c r="I370" s="127">
        <v>25000</v>
      </c>
      <c r="J370" s="69">
        <v>45761</v>
      </c>
      <c r="K370" s="69">
        <v>45762</v>
      </c>
      <c r="L370" s="71" t="s">
        <v>90</v>
      </c>
      <c r="M370" s="18" t="str">
        <f>IF(RevenueData[[#This Row],[Commentaires /Notes  ]]="","",RevenueData[[#This Row],[Commentaires /Notes  ]])</f>
        <v/>
      </c>
      <c r="N370" s="37"/>
      <c r="R370" s="60">
        <f>RevenueData[[#This Row],[Fin Période 
(jj/mm/aa) ]]-RevenueData[[#This Row],[Début Période
((jj/mm/aa) ]]+1</f>
        <v>2</v>
      </c>
      <c r="S370" s="60">
        <f t="shared" si="88"/>
        <v>0</v>
      </c>
      <c r="T370" s="60">
        <f t="shared" si="96"/>
        <v>0</v>
      </c>
      <c r="U370" s="60">
        <f t="shared" si="96"/>
        <v>0</v>
      </c>
      <c r="V370" s="60">
        <f t="shared" si="96"/>
        <v>0</v>
      </c>
      <c r="W370" s="60">
        <f t="shared" si="96"/>
        <v>0</v>
      </c>
      <c r="X370" s="60">
        <f t="shared" si="96"/>
        <v>0</v>
      </c>
      <c r="Y370" s="60">
        <f t="shared" si="96"/>
        <v>0</v>
      </c>
      <c r="Z370" s="60">
        <f t="shared" si="96"/>
        <v>0</v>
      </c>
      <c r="AA370" s="60">
        <f t="shared" si="96"/>
        <v>0</v>
      </c>
      <c r="AB370" s="60">
        <f t="shared" si="96"/>
        <v>0</v>
      </c>
      <c r="AC370" s="60">
        <f t="shared" si="96"/>
        <v>0</v>
      </c>
      <c r="AD370" s="60">
        <f t="shared" si="96"/>
        <v>0</v>
      </c>
      <c r="AG370" s="60">
        <f t="shared" si="89"/>
        <v>0</v>
      </c>
      <c r="AH370" s="60">
        <f t="shared" si="97"/>
        <v>0</v>
      </c>
      <c r="AI370" s="60">
        <f t="shared" si="97"/>
        <v>0</v>
      </c>
      <c r="AJ370" s="60">
        <f t="shared" si="97"/>
        <v>2</v>
      </c>
      <c r="AK370" s="60">
        <f t="shared" si="97"/>
        <v>0</v>
      </c>
      <c r="AL370" s="60">
        <f t="shared" si="97"/>
        <v>0</v>
      </c>
      <c r="AM370" s="60">
        <f t="shared" si="97"/>
        <v>0</v>
      </c>
      <c r="AN370" s="60">
        <f t="shared" si="97"/>
        <v>0</v>
      </c>
      <c r="AO370" s="60">
        <f t="shared" si="97"/>
        <v>0</v>
      </c>
      <c r="AP370" s="60">
        <f t="shared" si="97"/>
        <v>0</v>
      </c>
      <c r="AQ370" s="60">
        <f t="shared" si="97"/>
        <v>0</v>
      </c>
      <c r="AR370" s="60">
        <f t="shared" si="97"/>
        <v>0</v>
      </c>
      <c r="AU370" s="60">
        <f t="shared" si="90"/>
        <v>0</v>
      </c>
      <c r="AV370" s="60">
        <f t="shared" si="98"/>
        <v>0</v>
      </c>
      <c r="AW370" s="60">
        <f t="shared" si="98"/>
        <v>0</v>
      </c>
      <c r="AX370" s="60">
        <f t="shared" si="98"/>
        <v>0</v>
      </c>
      <c r="AY370" s="60">
        <f t="shared" si="98"/>
        <v>0</v>
      </c>
      <c r="AZ370" s="60">
        <f t="shared" si="98"/>
        <v>0</v>
      </c>
      <c r="BA370" s="60">
        <f t="shared" si="98"/>
        <v>0</v>
      </c>
      <c r="BB370" s="60">
        <f t="shared" si="98"/>
        <v>0</v>
      </c>
      <c r="BC370" s="60">
        <f t="shared" si="98"/>
        <v>0</v>
      </c>
      <c r="BD370" s="60">
        <f t="shared" si="98"/>
        <v>0</v>
      </c>
      <c r="BE370" s="60">
        <f t="shared" si="98"/>
        <v>0</v>
      </c>
      <c r="BF370" s="60">
        <f t="shared" si="98"/>
        <v>0</v>
      </c>
    </row>
    <row r="371" spans="2:58" x14ac:dyDescent="0.25">
      <c r="B371" s="18">
        <f t="shared" si="92"/>
        <v>367</v>
      </c>
      <c r="C371" s="13" t="str">
        <f t="shared" si="91"/>
        <v>250422_Rev_MC_367</v>
      </c>
      <c r="D371" s="68">
        <v>45769</v>
      </c>
      <c r="E371" s="69">
        <v>45765</v>
      </c>
      <c r="F371" s="69" t="s">
        <v>123</v>
      </c>
      <c r="G371" s="69" t="str">
        <f>IF(ISBLANK(F371),"",VLOOKUP(F371,'Listes des Lots'!$B$4:$G$55,6,FALSE))</f>
        <v>Meublé</v>
      </c>
      <c r="H371" s="127" t="s">
        <v>333</v>
      </c>
      <c r="I371" s="127">
        <v>20000</v>
      </c>
      <c r="J371" s="69">
        <v>45765</v>
      </c>
      <c r="K371" s="69">
        <v>45766</v>
      </c>
      <c r="L371" s="71" t="s">
        <v>90</v>
      </c>
      <c r="M371" s="18" t="str">
        <f>IF(RevenueData[[#This Row],[Commentaires /Notes  ]]="","",RevenueData[[#This Row],[Commentaires /Notes  ]])</f>
        <v/>
      </c>
      <c r="N371" s="37"/>
      <c r="R371" s="60">
        <f>RevenueData[[#This Row],[Fin Période 
(jj/mm/aa) ]]-RevenueData[[#This Row],[Début Période
((jj/mm/aa) ]]+1</f>
        <v>2</v>
      </c>
      <c r="S371" s="60">
        <f t="shared" si="88"/>
        <v>0</v>
      </c>
      <c r="T371" s="60">
        <f t="shared" si="96"/>
        <v>0</v>
      </c>
      <c r="U371" s="60">
        <f t="shared" si="96"/>
        <v>0</v>
      </c>
      <c r="V371" s="60">
        <f t="shared" si="96"/>
        <v>0</v>
      </c>
      <c r="W371" s="60">
        <f t="shared" si="96"/>
        <v>0</v>
      </c>
      <c r="X371" s="60">
        <f t="shared" si="96"/>
        <v>0</v>
      </c>
      <c r="Y371" s="60">
        <f t="shared" si="96"/>
        <v>0</v>
      </c>
      <c r="Z371" s="60">
        <f t="shared" si="96"/>
        <v>0</v>
      </c>
      <c r="AA371" s="60">
        <f t="shared" si="96"/>
        <v>0</v>
      </c>
      <c r="AB371" s="60">
        <f t="shared" si="96"/>
        <v>0</v>
      </c>
      <c r="AC371" s="60">
        <f t="shared" si="96"/>
        <v>0</v>
      </c>
      <c r="AD371" s="60">
        <f t="shared" si="96"/>
        <v>0</v>
      </c>
      <c r="AG371" s="60">
        <f t="shared" si="89"/>
        <v>0</v>
      </c>
      <c r="AH371" s="60">
        <f t="shared" si="97"/>
        <v>0</v>
      </c>
      <c r="AI371" s="60">
        <f t="shared" si="97"/>
        <v>0</v>
      </c>
      <c r="AJ371" s="60">
        <f t="shared" si="97"/>
        <v>2</v>
      </c>
      <c r="AK371" s="60">
        <f t="shared" si="97"/>
        <v>0</v>
      </c>
      <c r="AL371" s="60">
        <f t="shared" si="97"/>
        <v>0</v>
      </c>
      <c r="AM371" s="60">
        <f t="shared" si="97"/>
        <v>0</v>
      </c>
      <c r="AN371" s="60">
        <f t="shared" si="97"/>
        <v>0</v>
      </c>
      <c r="AO371" s="60">
        <f t="shared" si="97"/>
        <v>0</v>
      </c>
      <c r="AP371" s="60">
        <f t="shared" si="97"/>
        <v>0</v>
      </c>
      <c r="AQ371" s="60">
        <f t="shared" si="97"/>
        <v>0</v>
      </c>
      <c r="AR371" s="60">
        <f t="shared" si="97"/>
        <v>0</v>
      </c>
      <c r="AU371" s="60">
        <f t="shared" si="90"/>
        <v>0</v>
      </c>
      <c r="AV371" s="60">
        <f t="shared" si="98"/>
        <v>0</v>
      </c>
      <c r="AW371" s="60">
        <f t="shared" si="98"/>
        <v>0</v>
      </c>
      <c r="AX371" s="60">
        <f t="shared" si="98"/>
        <v>0</v>
      </c>
      <c r="AY371" s="60">
        <f t="shared" si="98"/>
        <v>0</v>
      </c>
      <c r="AZ371" s="60">
        <f t="shared" si="98"/>
        <v>0</v>
      </c>
      <c r="BA371" s="60">
        <f t="shared" si="98"/>
        <v>0</v>
      </c>
      <c r="BB371" s="60">
        <f t="shared" si="98"/>
        <v>0</v>
      </c>
      <c r="BC371" s="60">
        <f t="shared" si="98"/>
        <v>0</v>
      </c>
      <c r="BD371" s="60">
        <f t="shared" si="98"/>
        <v>0</v>
      </c>
      <c r="BE371" s="60">
        <f t="shared" si="98"/>
        <v>0</v>
      </c>
      <c r="BF371" s="60">
        <f t="shared" si="98"/>
        <v>0</v>
      </c>
    </row>
    <row r="372" spans="2:58" x14ac:dyDescent="0.25">
      <c r="B372" s="18">
        <f t="shared" si="92"/>
        <v>368</v>
      </c>
      <c r="C372" s="13" t="str">
        <f t="shared" si="91"/>
        <v>250422_Rev_MC_368</v>
      </c>
      <c r="D372" s="68">
        <v>45769</v>
      </c>
      <c r="E372" s="69">
        <v>45765</v>
      </c>
      <c r="F372" s="69" t="s">
        <v>125</v>
      </c>
      <c r="G372" s="69" t="str">
        <f>IF(ISBLANK(F372),"",VLOOKUP(F372,'Listes des Lots'!$B$4:$G$55,6,FALSE))</f>
        <v>Meublé</v>
      </c>
      <c r="H372" s="127" t="s">
        <v>333</v>
      </c>
      <c r="I372" s="127">
        <v>20000</v>
      </c>
      <c r="J372" s="69">
        <v>45765</v>
      </c>
      <c r="K372" s="69">
        <v>45766</v>
      </c>
      <c r="L372" s="71" t="s">
        <v>90</v>
      </c>
      <c r="M372" s="18" t="str">
        <f>IF(RevenueData[[#This Row],[Commentaires /Notes  ]]="","",RevenueData[[#This Row],[Commentaires /Notes  ]])</f>
        <v/>
      </c>
      <c r="N372" s="37"/>
      <c r="R372" s="60">
        <f>RevenueData[[#This Row],[Fin Période 
(jj/mm/aa) ]]-RevenueData[[#This Row],[Début Période
((jj/mm/aa) ]]+1</f>
        <v>2</v>
      </c>
      <c r="S372" s="60">
        <f t="shared" si="88"/>
        <v>0</v>
      </c>
      <c r="T372" s="60">
        <f t="shared" si="96"/>
        <v>0</v>
      </c>
      <c r="U372" s="60">
        <f t="shared" si="96"/>
        <v>0</v>
      </c>
      <c r="V372" s="60">
        <f t="shared" si="96"/>
        <v>0</v>
      </c>
      <c r="W372" s="60">
        <f t="shared" si="96"/>
        <v>0</v>
      </c>
      <c r="X372" s="60">
        <f t="shared" si="96"/>
        <v>0</v>
      </c>
      <c r="Y372" s="60">
        <f t="shared" si="96"/>
        <v>0</v>
      </c>
      <c r="Z372" s="60">
        <f t="shared" si="96"/>
        <v>0</v>
      </c>
      <c r="AA372" s="60">
        <f t="shared" si="96"/>
        <v>0</v>
      </c>
      <c r="AB372" s="60">
        <f t="shared" si="96"/>
        <v>0</v>
      </c>
      <c r="AC372" s="60">
        <f t="shared" si="96"/>
        <v>0</v>
      </c>
      <c r="AD372" s="60">
        <f t="shared" si="96"/>
        <v>0</v>
      </c>
      <c r="AG372" s="60">
        <f t="shared" si="89"/>
        <v>0</v>
      </c>
      <c r="AH372" s="60">
        <f t="shared" si="97"/>
        <v>0</v>
      </c>
      <c r="AI372" s="60">
        <f t="shared" si="97"/>
        <v>0</v>
      </c>
      <c r="AJ372" s="60">
        <f t="shared" si="97"/>
        <v>2</v>
      </c>
      <c r="AK372" s="60">
        <f t="shared" si="97"/>
        <v>0</v>
      </c>
      <c r="AL372" s="60">
        <f t="shared" si="97"/>
        <v>0</v>
      </c>
      <c r="AM372" s="60">
        <f t="shared" si="97"/>
        <v>0</v>
      </c>
      <c r="AN372" s="60">
        <f t="shared" si="97"/>
        <v>0</v>
      </c>
      <c r="AO372" s="60">
        <f t="shared" si="97"/>
        <v>0</v>
      </c>
      <c r="AP372" s="60">
        <f t="shared" si="97"/>
        <v>0</v>
      </c>
      <c r="AQ372" s="60">
        <f t="shared" si="97"/>
        <v>0</v>
      </c>
      <c r="AR372" s="60">
        <f t="shared" si="97"/>
        <v>0</v>
      </c>
      <c r="AU372" s="60">
        <f t="shared" si="90"/>
        <v>0</v>
      </c>
      <c r="AV372" s="60">
        <f t="shared" si="98"/>
        <v>0</v>
      </c>
      <c r="AW372" s="60">
        <f t="shared" si="98"/>
        <v>0</v>
      </c>
      <c r="AX372" s="60">
        <f t="shared" si="98"/>
        <v>0</v>
      </c>
      <c r="AY372" s="60">
        <f t="shared" si="98"/>
        <v>0</v>
      </c>
      <c r="AZ372" s="60">
        <f t="shared" si="98"/>
        <v>0</v>
      </c>
      <c r="BA372" s="60">
        <f t="shared" si="98"/>
        <v>0</v>
      </c>
      <c r="BB372" s="60">
        <f t="shared" si="98"/>
        <v>0</v>
      </c>
      <c r="BC372" s="60">
        <f t="shared" si="98"/>
        <v>0</v>
      </c>
      <c r="BD372" s="60">
        <f t="shared" si="98"/>
        <v>0</v>
      </c>
      <c r="BE372" s="60">
        <f t="shared" si="98"/>
        <v>0</v>
      </c>
      <c r="BF372" s="60">
        <f t="shared" si="98"/>
        <v>0</v>
      </c>
    </row>
    <row r="373" spans="2:58" x14ac:dyDescent="0.25">
      <c r="B373" s="18">
        <f t="shared" si="92"/>
        <v>369</v>
      </c>
      <c r="C373" s="13" t="str">
        <f t="shared" si="91"/>
        <v>250422_Rev_MC_369</v>
      </c>
      <c r="D373" s="68">
        <v>45769</v>
      </c>
      <c r="E373" s="69">
        <v>45766</v>
      </c>
      <c r="F373" s="69" t="s">
        <v>125</v>
      </c>
      <c r="G373" s="69" t="str">
        <f>IF(ISBLANK(F373),"",VLOOKUP(F373,'Listes des Lots'!$B$4:$G$55,6,FALSE))</f>
        <v>Meublé</v>
      </c>
      <c r="H373" s="127" t="s">
        <v>333</v>
      </c>
      <c r="I373" s="127">
        <v>20000</v>
      </c>
      <c r="J373" s="69">
        <v>45766</v>
      </c>
      <c r="K373" s="69">
        <v>45767</v>
      </c>
      <c r="L373" s="71" t="s">
        <v>90</v>
      </c>
      <c r="M373" s="18" t="str">
        <f>IF(RevenueData[[#This Row],[Commentaires /Notes  ]]="","",RevenueData[[#This Row],[Commentaires /Notes  ]])</f>
        <v/>
      </c>
      <c r="N373" s="37"/>
      <c r="R373" s="60">
        <f>RevenueData[[#This Row],[Fin Période 
(jj/mm/aa) ]]-RevenueData[[#This Row],[Début Période
((jj/mm/aa) ]]+1</f>
        <v>2</v>
      </c>
      <c r="S373" s="60">
        <f t="shared" si="88"/>
        <v>0</v>
      </c>
      <c r="T373" s="60">
        <f t="shared" si="96"/>
        <v>0</v>
      </c>
      <c r="U373" s="60">
        <f t="shared" si="96"/>
        <v>0</v>
      </c>
      <c r="V373" s="60">
        <f t="shared" si="96"/>
        <v>0</v>
      </c>
      <c r="W373" s="60">
        <f t="shared" si="96"/>
        <v>0</v>
      </c>
      <c r="X373" s="60">
        <f t="shared" si="96"/>
        <v>0</v>
      </c>
      <c r="Y373" s="60">
        <f t="shared" si="96"/>
        <v>0</v>
      </c>
      <c r="Z373" s="60">
        <f t="shared" si="96"/>
        <v>0</v>
      </c>
      <c r="AA373" s="60">
        <f t="shared" si="96"/>
        <v>0</v>
      </c>
      <c r="AB373" s="60">
        <f t="shared" si="96"/>
        <v>0</v>
      </c>
      <c r="AC373" s="60">
        <f t="shared" si="96"/>
        <v>0</v>
      </c>
      <c r="AD373" s="60">
        <f t="shared" si="96"/>
        <v>0</v>
      </c>
      <c r="AG373" s="60">
        <f t="shared" si="89"/>
        <v>0</v>
      </c>
      <c r="AH373" s="60">
        <f t="shared" si="97"/>
        <v>0</v>
      </c>
      <c r="AI373" s="60">
        <f t="shared" si="97"/>
        <v>0</v>
      </c>
      <c r="AJ373" s="60">
        <f t="shared" si="97"/>
        <v>2</v>
      </c>
      <c r="AK373" s="60">
        <f t="shared" si="97"/>
        <v>0</v>
      </c>
      <c r="AL373" s="60">
        <f t="shared" si="97"/>
        <v>0</v>
      </c>
      <c r="AM373" s="60">
        <f t="shared" si="97"/>
        <v>0</v>
      </c>
      <c r="AN373" s="60">
        <f t="shared" si="97"/>
        <v>0</v>
      </c>
      <c r="AO373" s="60">
        <f t="shared" si="97"/>
        <v>0</v>
      </c>
      <c r="AP373" s="60">
        <f t="shared" si="97"/>
        <v>0</v>
      </c>
      <c r="AQ373" s="60">
        <f t="shared" si="97"/>
        <v>0</v>
      </c>
      <c r="AR373" s="60">
        <f t="shared" si="97"/>
        <v>0</v>
      </c>
      <c r="AU373" s="60">
        <f t="shared" si="90"/>
        <v>0</v>
      </c>
      <c r="AV373" s="60">
        <f t="shared" si="98"/>
        <v>0</v>
      </c>
      <c r="AW373" s="60">
        <f t="shared" si="98"/>
        <v>0</v>
      </c>
      <c r="AX373" s="60">
        <f t="shared" si="98"/>
        <v>0</v>
      </c>
      <c r="AY373" s="60">
        <f t="shared" si="98"/>
        <v>0</v>
      </c>
      <c r="AZ373" s="60">
        <f t="shared" si="98"/>
        <v>0</v>
      </c>
      <c r="BA373" s="60">
        <f t="shared" si="98"/>
        <v>0</v>
      </c>
      <c r="BB373" s="60">
        <f t="shared" si="98"/>
        <v>0</v>
      </c>
      <c r="BC373" s="60">
        <f t="shared" si="98"/>
        <v>0</v>
      </c>
      <c r="BD373" s="60">
        <f t="shared" si="98"/>
        <v>0</v>
      </c>
      <c r="BE373" s="60">
        <f t="shared" si="98"/>
        <v>0</v>
      </c>
      <c r="BF373" s="60">
        <f t="shared" si="98"/>
        <v>0</v>
      </c>
    </row>
    <row r="374" spans="2:58" x14ac:dyDescent="0.25">
      <c r="B374" s="18">
        <f t="shared" si="92"/>
        <v>370</v>
      </c>
      <c r="C374" s="13" t="str">
        <f t="shared" si="91"/>
        <v>250422_Rev_MC_370</v>
      </c>
      <c r="D374" s="68">
        <v>45769</v>
      </c>
      <c r="E374" s="69">
        <v>45766</v>
      </c>
      <c r="F374" s="69" t="s">
        <v>121</v>
      </c>
      <c r="G374" s="69" t="str">
        <f>IF(ISBLANK(F374),"",VLOOKUP(F374,'Listes des Lots'!$B$4:$G$55,6,FALSE))</f>
        <v>Meublé</v>
      </c>
      <c r="H374" s="127" t="s">
        <v>333</v>
      </c>
      <c r="I374" s="127">
        <v>15000</v>
      </c>
      <c r="J374" s="69">
        <v>45766</v>
      </c>
      <c r="K374" s="69">
        <v>45766</v>
      </c>
      <c r="L374" s="71" t="s">
        <v>90</v>
      </c>
      <c r="M374" s="18" t="str">
        <f>IF(RevenueData[[#This Row],[Commentaires /Notes  ]]="","",RevenueData[[#This Row],[Commentaires /Notes  ]])</f>
        <v/>
      </c>
      <c r="N374" s="37"/>
      <c r="R374" s="60">
        <f>RevenueData[[#This Row],[Fin Période 
(jj/mm/aa) ]]-RevenueData[[#This Row],[Début Période
((jj/mm/aa) ]]+1</f>
        <v>1</v>
      </c>
      <c r="S374" s="60">
        <f t="shared" si="88"/>
        <v>0</v>
      </c>
      <c r="T374" s="60">
        <f t="shared" si="96"/>
        <v>0</v>
      </c>
      <c r="U374" s="60">
        <f t="shared" si="96"/>
        <v>0</v>
      </c>
      <c r="V374" s="60">
        <f t="shared" si="96"/>
        <v>0</v>
      </c>
      <c r="W374" s="60">
        <f t="shared" si="96"/>
        <v>0</v>
      </c>
      <c r="X374" s="60">
        <f t="shared" si="96"/>
        <v>0</v>
      </c>
      <c r="Y374" s="60">
        <f t="shared" si="96"/>
        <v>0</v>
      </c>
      <c r="Z374" s="60">
        <f t="shared" si="96"/>
        <v>0</v>
      </c>
      <c r="AA374" s="60">
        <f t="shared" si="96"/>
        <v>0</v>
      </c>
      <c r="AB374" s="60">
        <f t="shared" si="96"/>
        <v>0</v>
      </c>
      <c r="AC374" s="60">
        <f t="shared" si="96"/>
        <v>0</v>
      </c>
      <c r="AD374" s="60">
        <f t="shared" si="96"/>
        <v>0</v>
      </c>
      <c r="AG374" s="60">
        <f t="shared" si="89"/>
        <v>0</v>
      </c>
      <c r="AH374" s="60">
        <f t="shared" si="97"/>
        <v>0</v>
      </c>
      <c r="AI374" s="60">
        <f t="shared" si="97"/>
        <v>0</v>
      </c>
      <c r="AJ374" s="60">
        <f t="shared" si="97"/>
        <v>1</v>
      </c>
      <c r="AK374" s="60">
        <f t="shared" si="97"/>
        <v>0</v>
      </c>
      <c r="AL374" s="60">
        <f t="shared" si="97"/>
        <v>0</v>
      </c>
      <c r="AM374" s="60">
        <f t="shared" si="97"/>
        <v>0</v>
      </c>
      <c r="AN374" s="60">
        <f t="shared" si="97"/>
        <v>0</v>
      </c>
      <c r="AO374" s="60">
        <f t="shared" si="97"/>
        <v>0</v>
      </c>
      <c r="AP374" s="60">
        <f t="shared" si="97"/>
        <v>0</v>
      </c>
      <c r="AQ374" s="60">
        <f t="shared" si="97"/>
        <v>0</v>
      </c>
      <c r="AR374" s="60">
        <f t="shared" si="97"/>
        <v>0</v>
      </c>
      <c r="AU374" s="60">
        <f t="shared" si="90"/>
        <v>0</v>
      </c>
      <c r="AV374" s="60">
        <f t="shared" si="98"/>
        <v>0</v>
      </c>
      <c r="AW374" s="60">
        <f t="shared" si="98"/>
        <v>0</v>
      </c>
      <c r="AX374" s="60">
        <f t="shared" si="98"/>
        <v>0</v>
      </c>
      <c r="AY374" s="60">
        <f t="shared" si="98"/>
        <v>0</v>
      </c>
      <c r="AZ374" s="60">
        <f t="shared" si="98"/>
        <v>0</v>
      </c>
      <c r="BA374" s="60">
        <f t="shared" si="98"/>
        <v>0</v>
      </c>
      <c r="BB374" s="60">
        <f t="shared" si="98"/>
        <v>0</v>
      </c>
      <c r="BC374" s="60">
        <f t="shared" si="98"/>
        <v>0</v>
      </c>
      <c r="BD374" s="60">
        <f t="shared" si="98"/>
        <v>0</v>
      </c>
      <c r="BE374" s="60">
        <f t="shared" si="98"/>
        <v>0</v>
      </c>
      <c r="BF374" s="60">
        <f t="shared" si="98"/>
        <v>0</v>
      </c>
    </row>
    <row r="375" spans="2:58" x14ac:dyDescent="0.25">
      <c r="B375" s="18">
        <f t="shared" si="92"/>
        <v>371</v>
      </c>
      <c r="C375" s="13" t="str">
        <f t="shared" si="91"/>
        <v>250422_Rev_MC_371</v>
      </c>
      <c r="D375" s="68">
        <v>45769</v>
      </c>
      <c r="E375" s="69">
        <v>45767</v>
      </c>
      <c r="F375" s="69" t="s">
        <v>125</v>
      </c>
      <c r="G375" s="69" t="str">
        <f>IF(ISBLANK(F375),"",VLOOKUP(F375,'Listes des Lots'!$B$4:$G$55,6,FALSE))</f>
        <v>Meublé</v>
      </c>
      <c r="H375" s="127" t="s">
        <v>333</v>
      </c>
      <c r="I375" s="127">
        <v>20000</v>
      </c>
      <c r="J375" s="69">
        <v>45767</v>
      </c>
      <c r="K375" s="69">
        <v>45768</v>
      </c>
      <c r="L375" s="71" t="s">
        <v>90</v>
      </c>
      <c r="M375" s="18" t="str">
        <f>IF(RevenueData[[#This Row],[Commentaires /Notes  ]]="","",RevenueData[[#This Row],[Commentaires /Notes  ]])</f>
        <v/>
      </c>
      <c r="N375" s="37"/>
      <c r="R375" s="60">
        <f>RevenueData[[#This Row],[Fin Période 
(jj/mm/aa) ]]-RevenueData[[#This Row],[Début Période
((jj/mm/aa) ]]+1</f>
        <v>2</v>
      </c>
      <c r="S375" s="60">
        <f t="shared" si="88"/>
        <v>0</v>
      </c>
      <c r="T375" s="60">
        <f t="shared" si="96"/>
        <v>0</v>
      </c>
      <c r="U375" s="60">
        <f t="shared" si="96"/>
        <v>0</v>
      </c>
      <c r="V375" s="60">
        <f t="shared" si="96"/>
        <v>0</v>
      </c>
      <c r="W375" s="60">
        <f t="shared" si="96"/>
        <v>0</v>
      </c>
      <c r="X375" s="60">
        <f t="shared" si="96"/>
        <v>0</v>
      </c>
      <c r="Y375" s="60">
        <f t="shared" si="96"/>
        <v>0</v>
      </c>
      <c r="Z375" s="60">
        <f t="shared" si="96"/>
        <v>0</v>
      </c>
      <c r="AA375" s="60">
        <f t="shared" si="96"/>
        <v>0</v>
      </c>
      <c r="AB375" s="60">
        <f t="shared" si="96"/>
        <v>0</v>
      </c>
      <c r="AC375" s="60">
        <f t="shared" si="96"/>
        <v>0</v>
      </c>
      <c r="AD375" s="60">
        <f t="shared" si="96"/>
        <v>0</v>
      </c>
      <c r="AG375" s="60">
        <f t="shared" si="89"/>
        <v>0</v>
      </c>
      <c r="AH375" s="60">
        <f t="shared" si="97"/>
        <v>0</v>
      </c>
      <c r="AI375" s="60">
        <f t="shared" si="97"/>
        <v>0</v>
      </c>
      <c r="AJ375" s="60">
        <f t="shared" si="97"/>
        <v>2</v>
      </c>
      <c r="AK375" s="60">
        <f t="shared" si="97"/>
        <v>0</v>
      </c>
      <c r="AL375" s="60">
        <f t="shared" si="97"/>
        <v>0</v>
      </c>
      <c r="AM375" s="60">
        <f t="shared" si="97"/>
        <v>0</v>
      </c>
      <c r="AN375" s="60">
        <f t="shared" si="97"/>
        <v>0</v>
      </c>
      <c r="AO375" s="60">
        <f t="shared" si="97"/>
        <v>0</v>
      </c>
      <c r="AP375" s="60">
        <f t="shared" si="97"/>
        <v>0</v>
      </c>
      <c r="AQ375" s="60">
        <f t="shared" si="97"/>
        <v>0</v>
      </c>
      <c r="AR375" s="60">
        <f t="shared" si="97"/>
        <v>0</v>
      </c>
      <c r="AU375" s="60">
        <f t="shared" si="90"/>
        <v>0</v>
      </c>
      <c r="AV375" s="60">
        <f t="shared" si="98"/>
        <v>0</v>
      </c>
      <c r="AW375" s="60">
        <f t="shared" si="98"/>
        <v>0</v>
      </c>
      <c r="AX375" s="60">
        <f t="shared" si="98"/>
        <v>0</v>
      </c>
      <c r="AY375" s="60">
        <f t="shared" si="98"/>
        <v>0</v>
      </c>
      <c r="AZ375" s="60">
        <f t="shared" si="98"/>
        <v>0</v>
      </c>
      <c r="BA375" s="60">
        <f t="shared" si="98"/>
        <v>0</v>
      </c>
      <c r="BB375" s="60">
        <f t="shared" si="98"/>
        <v>0</v>
      </c>
      <c r="BC375" s="60">
        <f t="shared" si="98"/>
        <v>0</v>
      </c>
      <c r="BD375" s="60">
        <f t="shared" si="98"/>
        <v>0</v>
      </c>
      <c r="BE375" s="60">
        <f t="shared" si="98"/>
        <v>0</v>
      </c>
      <c r="BF375" s="60">
        <f t="shared" si="98"/>
        <v>0</v>
      </c>
    </row>
    <row r="376" spans="2:58" x14ac:dyDescent="0.25">
      <c r="B376" s="18">
        <f t="shared" si="92"/>
        <v>372</v>
      </c>
      <c r="C376" s="13" t="str">
        <f t="shared" si="91"/>
        <v>250422_Rev_MC_372</v>
      </c>
      <c r="D376" s="68">
        <v>45769</v>
      </c>
      <c r="E376" s="69">
        <v>45767</v>
      </c>
      <c r="F376" s="69" t="s">
        <v>123</v>
      </c>
      <c r="G376" s="69" t="str">
        <f>IF(ISBLANK(F376),"",VLOOKUP(F376,'Listes des Lots'!$B$4:$G$55,6,FALSE))</f>
        <v>Meublé</v>
      </c>
      <c r="H376" s="127" t="s">
        <v>333</v>
      </c>
      <c r="I376" s="127">
        <v>20000</v>
      </c>
      <c r="J376" s="69">
        <v>45767</v>
      </c>
      <c r="K376" s="69">
        <v>45768</v>
      </c>
      <c r="L376" s="71" t="s">
        <v>90</v>
      </c>
      <c r="M376" s="18" t="str">
        <f>IF(RevenueData[[#This Row],[Commentaires /Notes  ]]="","",RevenueData[[#This Row],[Commentaires /Notes  ]])</f>
        <v/>
      </c>
      <c r="N376" s="37"/>
      <c r="R376" s="60">
        <f>RevenueData[[#This Row],[Fin Période 
(jj/mm/aa) ]]-RevenueData[[#This Row],[Début Période
((jj/mm/aa) ]]+1</f>
        <v>2</v>
      </c>
      <c r="S376" s="60">
        <f t="shared" si="88"/>
        <v>0</v>
      </c>
      <c r="T376" s="60">
        <f t="shared" si="96"/>
        <v>0</v>
      </c>
      <c r="U376" s="60">
        <f t="shared" si="96"/>
        <v>0</v>
      </c>
      <c r="V376" s="60">
        <f t="shared" si="96"/>
        <v>0</v>
      </c>
      <c r="W376" s="60">
        <f t="shared" si="96"/>
        <v>0</v>
      </c>
      <c r="X376" s="60">
        <f t="shared" si="96"/>
        <v>0</v>
      </c>
      <c r="Y376" s="60">
        <f t="shared" si="96"/>
        <v>0</v>
      </c>
      <c r="Z376" s="60">
        <f t="shared" si="96"/>
        <v>0</v>
      </c>
      <c r="AA376" s="60">
        <f t="shared" si="96"/>
        <v>0</v>
      </c>
      <c r="AB376" s="60">
        <f t="shared" si="96"/>
        <v>0</v>
      </c>
      <c r="AC376" s="60">
        <f t="shared" si="96"/>
        <v>0</v>
      </c>
      <c r="AD376" s="60">
        <f t="shared" si="96"/>
        <v>0</v>
      </c>
      <c r="AG376" s="60">
        <f t="shared" si="89"/>
        <v>0</v>
      </c>
      <c r="AH376" s="60">
        <f t="shared" si="97"/>
        <v>0</v>
      </c>
      <c r="AI376" s="60">
        <f t="shared" si="97"/>
        <v>0</v>
      </c>
      <c r="AJ376" s="60">
        <f t="shared" si="97"/>
        <v>2</v>
      </c>
      <c r="AK376" s="60">
        <f t="shared" si="97"/>
        <v>0</v>
      </c>
      <c r="AL376" s="60">
        <f t="shared" si="97"/>
        <v>0</v>
      </c>
      <c r="AM376" s="60">
        <f t="shared" si="97"/>
        <v>0</v>
      </c>
      <c r="AN376" s="60">
        <f t="shared" si="97"/>
        <v>0</v>
      </c>
      <c r="AO376" s="60">
        <f t="shared" si="97"/>
        <v>0</v>
      </c>
      <c r="AP376" s="60">
        <f t="shared" si="97"/>
        <v>0</v>
      </c>
      <c r="AQ376" s="60">
        <f t="shared" si="97"/>
        <v>0</v>
      </c>
      <c r="AR376" s="60">
        <f t="shared" si="97"/>
        <v>0</v>
      </c>
      <c r="AU376" s="60">
        <f t="shared" si="90"/>
        <v>0</v>
      </c>
      <c r="AV376" s="60">
        <f t="shared" si="98"/>
        <v>0</v>
      </c>
      <c r="AW376" s="60">
        <f t="shared" si="98"/>
        <v>0</v>
      </c>
      <c r="AX376" s="60">
        <f t="shared" si="98"/>
        <v>0</v>
      </c>
      <c r="AY376" s="60">
        <f t="shared" si="98"/>
        <v>0</v>
      </c>
      <c r="AZ376" s="60">
        <f t="shared" si="98"/>
        <v>0</v>
      </c>
      <c r="BA376" s="60">
        <f t="shared" si="98"/>
        <v>0</v>
      </c>
      <c r="BB376" s="60">
        <f t="shared" si="98"/>
        <v>0</v>
      </c>
      <c r="BC376" s="60">
        <f t="shared" si="98"/>
        <v>0</v>
      </c>
      <c r="BD376" s="60">
        <f t="shared" si="98"/>
        <v>0</v>
      </c>
      <c r="BE376" s="60">
        <f t="shared" si="98"/>
        <v>0</v>
      </c>
      <c r="BF376" s="60">
        <f t="shared" si="98"/>
        <v>0</v>
      </c>
    </row>
    <row r="377" spans="2:58" x14ac:dyDescent="0.25">
      <c r="B377" s="18">
        <f t="shared" si="92"/>
        <v>373</v>
      </c>
      <c r="C377" s="13" t="str">
        <f t="shared" si="91"/>
        <v>250422_Rev_MC_373</v>
      </c>
      <c r="D377" s="68">
        <v>45769</v>
      </c>
      <c r="E377" s="69">
        <v>45767</v>
      </c>
      <c r="F377" s="69" t="s">
        <v>122</v>
      </c>
      <c r="G377" s="69" t="str">
        <f>IF(ISBLANK(F377),"",VLOOKUP(F377,'Listes des Lots'!$B$4:$G$55,6,FALSE))</f>
        <v>Meublé</v>
      </c>
      <c r="H377" s="127" t="s">
        <v>333</v>
      </c>
      <c r="I377" s="127">
        <v>20000</v>
      </c>
      <c r="J377" s="69">
        <v>45767</v>
      </c>
      <c r="K377" s="69">
        <v>45768</v>
      </c>
      <c r="L377" s="71" t="s">
        <v>90</v>
      </c>
      <c r="M377" s="18" t="str">
        <f>IF(RevenueData[[#This Row],[Commentaires /Notes  ]]="","",RevenueData[[#This Row],[Commentaires /Notes  ]])</f>
        <v/>
      </c>
      <c r="N377" s="37"/>
      <c r="R377" s="60">
        <f>RevenueData[[#This Row],[Fin Période 
(jj/mm/aa) ]]-RevenueData[[#This Row],[Début Période
((jj/mm/aa) ]]+1</f>
        <v>2</v>
      </c>
      <c r="S377" s="60">
        <f t="shared" si="88"/>
        <v>0</v>
      </c>
      <c r="T377" s="60">
        <f t="shared" si="96"/>
        <v>0</v>
      </c>
      <c r="U377" s="60">
        <f t="shared" si="96"/>
        <v>0</v>
      </c>
      <c r="V377" s="60">
        <f t="shared" si="96"/>
        <v>0</v>
      </c>
      <c r="W377" s="60">
        <f t="shared" si="96"/>
        <v>0</v>
      </c>
      <c r="X377" s="60">
        <f t="shared" si="96"/>
        <v>0</v>
      </c>
      <c r="Y377" s="60">
        <f t="shared" si="96"/>
        <v>0</v>
      </c>
      <c r="Z377" s="60">
        <f t="shared" si="96"/>
        <v>0</v>
      </c>
      <c r="AA377" s="60">
        <f t="shared" si="96"/>
        <v>0</v>
      </c>
      <c r="AB377" s="60">
        <f t="shared" si="96"/>
        <v>0</v>
      </c>
      <c r="AC377" s="60">
        <f t="shared" si="96"/>
        <v>0</v>
      </c>
      <c r="AD377" s="60">
        <f t="shared" si="96"/>
        <v>0</v>
      </c>
      <c r="AG377" s="60">
        <f t="shared" si="89"/>
        <v>0</v>
      </c>
      <c r="AH377" s="60">
        <f t="shared" si="97"/>
        <v>0</v>
      </c>
      <c r="AI377" s="60">
        <f t="shared" si="97"/>
        <v>0</v>
      </c>
      <c r="AJ377" s="60">
        <f t="shared" si="97"/>
        <v>2</v>
      </c>
      <c r="AK377" s="60">
        <f t="shared" si="97"/>
        <v>0</v>
      </c>
      <c r="AL377" s="60">
        <f t="shared" si="97"/>
        <v>0</v>
      </c>
      <c r="AM377" s="60">
        <f t="shared" si="97"/>
        <v>0</v>
      </c>
      <c r="AN377" s="60">
        <f t="shared" si="97"/>
        <v>0</v>
      </c>
      <c r="AO377" s="60">
        <f t="shared" si="97"/>
        <v>0</v>
      </c>
      <c r="AP377" s="60">
        <f t="shared" si="97"/>
        <v>0</v>
      </c>
      <c r="AQ377" s="60">
        <f t="shared" si="97"/>
        <v>0</v>
      </c>
      <c r="AR377" s="60">
        <f t="shared" si="97"/>
        <v>0</v>
      </c>
      <c r="AU377" s="60">
        <f t="shared" si="90"/>
        <v>0</v>
      </c>
      <c r="AV377" s="60">
        <f t="shared" si="98"/>
        <v>0</v>
      </c>
      <c r="AW377" s="60">
        <f t="shared" si="98"/>
        <v>0</v>
      </c>
      <c r="AX377" s="60">
        <f t="shared" si="98"/>
        <v>0</v>
      </c>
      <c r="AY377" s="60">
        <f t="shared" si="98"/>
        <v>0</v>
      </c>
      <c r="AZ377" s="60">
        <f t="shared" si="98"/>
        <v>0</v>
      </c>
      <c r="BA377" s="60">
        <f t="shared" si="98"/>
        <v>0</v>
      </c>
      <c r="BB377" s="60">
        <f t="shared" si="98"/>
        <v>0</v>
      </c>
      <c r="BC377" s="60">
        <f t="shared" si="98"/>
        <v>0</v>
      </c>
      <c r="BD377" s="60">
        <f t="shared" si="98"/>
        <v>0</v>
      </c>
      <c r="BE377" s="60">
        <f t="shared" si="98"/>
        <v>0</v>
      </c>
      <c r="BF377" s="60">
        <f t="shared" si="98"/>
        <v>0</v>
      </c>
    </row>
    <row r="378" spans="2:58" x14ac:dyDescent="0.25">
      <c r="B378" s="18">
        <f t="shared" si="92"/>
        <v>374</v>
      </c>
      <c r="C378" s="13" t="str">
        <f t="shared" si="91"/>
        <v>250422_Rev_MC_374</v>
      </c>
      <c r="D378" s="68">
        <v>45769</v>
      </c>
      <c r="E378" s="69">
        <v>45768</v>
      </c>
      <c r="F378" s="69" t="s">
        <v>125</v>
      </c>
      <c r="G378" s="69" t="str">
        <f>IF(ISBLANK(F378),"",VLOOKUP(F378,'Listes des Lots'!$B$4:$G$55,6,FALSE))</f>
        <v>Meublé</v>
      </c>
      <c r="H378" s="127" t="s">
        <v>333</v>
      </c>
      <c r="I378" s="127">
        <v>20000</v>
      </c>
      <c r="J378" s="69">
        <v>45768</v>
      </c>
      <c r="K378" s="69">
        <v>45769</v>
      </c>
      <c r="L378" s="71" t="s">
        <v>90</v>
      </c>
      <c r="M378" s="18" t="str">
        <f>IF(RevenueData[[#This Row],[Commentaires /Notes  ]]="","",RevenueData[[#This Row],[Commentaires /Notes  ]])</f>
        <v/>
      </c>
      <c r="N378" s="37"/>
      <c r="R378" s="60">
        <f>RevenueData[[#This Row],[Fin Période 
(jj/mm/aa) ]]-RevenueData[[#This Row],[Début Période
((jj/mm/aa) ]]+1</f>
        <v>2</v>
      </c>
      <c r="S378" s="60">
        <f t="shared" si="88"/>
        <v>0</v>
      </c>
      <c r="T378" s="60">
        <f t="shared" si="96"/>
        <v>0</v>
      </c>
      <c r="U378" s="60">
        <f t="shared" si="96"/>
        <v>0</v>
      </c>
      <c r="V378" s="60">
        <f t="shared" si="96"/>
        <v>0</v>
      </c>
      <c r="W378" s="60">
        <f t="shared" si="96"/>
        <v>0</v>
      </c>
      <c r="X378" s="60">
        <f t="shared" si="96"/>
        <v>0</v>
      </c>
      <c r="Y378" s="60">
        <f t="shared" si="96"/>
        <v>0</v>
      </c>
      <c r="Z378" s="60">
        <f t="shared" si="96"/>
        <v>0</v>
      </c>
      <c r="AA378" s="60">
        <f t="shared" si="96"/>
        <v>0</v>
      </c>
      <c r="AB378" s="60">
        <f t="shared" si="96"/>
        <v>0</v>
      </c>
      <c r="AC378" s="60">
        <f t="shared" si="96"/>
        <v>0</v>
      </c>
      <c r="AD378" s="60">
        <f t="shared" si="96"/>
        <v>0</v>
      </c>
      <c r="AG378" s="60">
        <f t="shared" si="89"/>
        <v>0</v>
      </c>
      <c r="AH378" s="60">
        <f t="shared" si="97"/>
        <v>0</v>
      </c>
      <c r="AI378" s="60">
        <f t="shared" si="97"/>
        <v>0</v>
      </c>
      <c r="AJ378" s="60">
        <f t="shared" si="97"/>
        <v>2</v>
      </c>
      <c r="AK378" s="60">
        <f t="shared" si="97"/>
        <v>0</v>
      </c>
      <c r="AL378" s="60">
        <f t="shared" si="97"/>
        <v>0</v>
      </c>
      <c r="AM378" s="60">
        <f t="shared" si="97"/>
        <v>0</v>
      </c>
      <c r="AN378" s="60">
        <f t="shared" si="97"/>
        <v>0</v>
      </c>
      <c r="AO378" s="60">
        <f t="shared" si="97"/>
        <v>0</v>
      </c>
      <c r="AP378" s="60">
        <f t="shared" si="97"/>
        <v>0</v>
      </c>
      <c r="AQ378" s="60">
        <f t="shared" si="97"/>
        <v>0</v>
      </c>
      <c r="AR378" s="60">
        <f t="shared" si="97"/>
        <v>0</v>
      </c>
      <c r="AU378" s="60">
        <f t="shared" si="90"/>
        <v>0</v>
      </c>
      <c r="AV378" s="60">
        <f t="shared" si="98"/>
        <v>0</v>
      </c>
      <c r="AW378" s="60">
        <f t="shared" si="98"/>
        <v>0</v>
      </c>
      <c r="AX378" s="60">
        <f t="shared" si="98"/>
        <v>0</v>
      </c>
      <c r="AY378" s="60">
        <f t="shared" si="98"/>
        <v>0</v>
      </c>
      <c r="AZ378" s="60">
        <f t="shared" si="98"/>
        <v>0</v>
      </c>
      <c r="BA378" s="60">
        <f t="shared" si="98"/>
        <v>0</v>
      </c>
      <c r="BB378" s="60">
        <f t="shared" si="98"/>
        <v>0</v>
      </c>
      <c r="BC378" s="60">
        <f t="shared" si="98"/>
        <v>0</v>
      </c>
      <c r="BD378" s="60">
        <f t="shared" si="98"/>
        <v>0</v>
      </c>
      <c r="BE378" s="60">
        <f t="shared" si="98"/>
        <v>0</v>
      </c>
      <c r="BF378" s="60">
        <f t="shared" si="98"/>
        <v>0</v>
      </c>
    </row>
    <row r="379" spans="2:58" x14ac:dyDescent="0.25">
      <c r="B379" s="18">
        <f t="shared" si="92"/>
        <v>375</v>
      </c>
      <c r="C379" s="13" t="str">
        <f t="shared" si="91"/>
        <v>250422_Rev_MC_375</v>
      </c>
      <c r="D379" s="68">
        <v>45769</v>
      </c>
      <c r="E379" s="69">
        <v>45768</v>
      </c>
      <c r="F379" s="69" t="s">
        <v>122</v>
      </c>
      <c r="G379" s="69" t="str">
        <f>IF(ISBLANK(F379),"",VLOOKUP(F379,'Listes des Lots'!$B$4:$G$55,6,FALSE))</f>
        <v>Meublé</v>
      </c>
      <c r="H379" s="127" t="s">
        <v>333</v>
      </c>
      <c r="I379" s="127">
        <v>20000</v>
      </c>
      <c r="J379" s="69">
        <v>45768</v>
      </c>
      <c r="K379" s="69">
        <v>45769</v>
      </c>
      <c r="L379" s="71" t="s">
        <v>90</v>
      </c>
      <c r="M379" s="18" t="str">
        <f>IF(RevenueData[[#This Row],[Commentaires /Notes  ]]="","",RevenueData[[#This Row],[Commentaires /Notes  ]])</f>
        <v/>
      </c>
      <c r="N379" s="37"/>
      <c r="R379" s="60">
        <f>RevenueData[[#This Row],[Fin Période 
(jj/mm/aa) ]]-RevenueData[[#This Row],[Début Période
((jj/mm/aa) ]]+1</f>
        <v>2</v>
      </c>
      <c r="S379" s="60">
        <f t="shared" si="88"/>
        <v>0</v>
      </c>
      <c r="T379" s="60">
        <f t="shared" si="96"/>
        <v>0</v>
      </c>
      <c r="U379" s="60">
        <f t="shared" si="96"/>
        <v>0</v>
      </c>
      <c r="V379" s="60">
        <f t="shared" si="96"/>
        <v>0</v>
      </c>
      <c r="W379" s="60">
        <f t="shared" si="96"/>
        <v>0</v>
      </c>
      <c r="X379" s="60">
        <f t="shared" si="96"/>
        <v>0</v>
      </c>
      <c r="Y379" s="60">
        <f t="shared" si="96"/>
        <v>0</v>
      </c>
      <c r="Z379" s="60">
        <f t="shared" si="96"/>
        <v>0</v>
      </c>
      <c r="AA379" s="60">
        <f t="shared" si="96"/>
        <v>0</v>
      </c>
      <c r="AB379" s="60">
        <f t="shared" si="96"/>
        <v>0</v>
      </c>
      <c r="AC379" s="60">
        <f t="shared" si="96"/>
        <v>0</v>
      </c>
      <c r="AD379" s="60">
        <f t="shared" si="96"/>
        <v>0</v>
      </c>
      <c r="AG379" s="60">
        <f t="shared" si="89"/>
        <v>0</v>
      </c>
      <c r="AH379" s="60">
        <f t="shared" si="97"/>
        <v>0</v>
      </c>
      <c r="AI379" s="60">
        <f t="shared" si="97"/>
        <v>0</v>
      </c>
      <c r="AJ379" s="60">
        <f t="shared" si="97"/>
        <v>2</v>
      </c>
      <c r="AK379" s="60">
        <f t="shared" si="97"/>
        <v>0</v>
      </c>
      <c r="AL379" s="60">
        <f t="shared" si="97"/>
        <v>0</v>
      </c>
      <c r="AM379" s="60">
        <f t="shared" si="97"/>
        <v>0</v>
      </c>
      <c r="AN379" s="60">
        <f t="shared" si="97"/>
        <v>0</v>
      </c>
      <c r="AO379" s="60">
        <f t="shared" si="97"/>
        <v>0</v>
      </c>
      <c r="AP379" s="60">
        <f t="shared" si="97"/>
        <v>0</v>
      </c>
      <c r="AQ379" s="60">
        <f t="shared" si="97"/>
        <v>0</v>
      </c>
      <c r="AR379" s="60">
        <f t="shared" si="97"/>
        <v>0</v>
      </c>
      <c r="AU379" s="60">
        <f t="shared" si="90"/>
        <v>0</v>
      </c>
      <c r="AV379" s="60">
        <f t="shared" si="98"/>
        <v>0</v>
      </c>
      <c r="AW379" s="60">
        <f t="shared" si="98"/>
        <v>0</v>
      </c>
      <c r="AX379" s="60">
        <f t="shared" si="98"/>
        <v>0</v>
      </c>
      <c r="AY379" s="60">
        <f t="shared" si="98"/>
        <v>0</v>
      </c>
      <c r="AZ379" s="60">
        <f t="shared" si="98"/>
        <v>0</v>
      </c>
      <c r="BA379" s="60">
        <f t="shared" si="98"/>
        <v>0</v>
      </c>
      <c r="BB379" s="60">
        <f t="shared" si="98"/>
        <v>0</v>
      </c>
      <c r="BC379" s="60">
        <f t="shared" si="98"/>
        <v>0</v>
      </c>
      <c r="BD379" s="60">
        <f t="shared" si="98"/>
        <v>0</v>
      </c>
      <c r="BE379" s="60">
        <f t="shared" si="98"/>
        <v>0</v>
      </c>
      <c r="BF379" s="60">
        <f t="shared" si="98"/>
        <v>0</v>
      </c>
    </row>
    <row r="380" spans="2:58" x14ac:dyDescent="0.25">
      <c r="B380" s="18">
        <f t="shared" si="92"/>
        <v>376</v>
      </c>
      <c r="C380" s="13" t="str">
        <f t="shared" si="91"/>
        <v>250422_Rev_MC_376</v>
      </c>
      <c r="D380" s="68">
        <v>45769</v>
      </c>
      <c r="E380" s="69">
        <v>45768</v>
      </c>
      <c r="F380" s="69" t="s">
        <v>123</v>
      </c>
      <c r="G380" s="69" t="str">
        <f>IF(ISBLANK(F380),"",VLOOKUP(F380,'Listes des Lots'!$B$4:$G$55,6,FALSE))</f>
        <v>Meublé</v>
      </c>
      <c r="H380" s="127" t="s">
        <v>333</v>
      </c>
      <c r="I380" s="127">
        <v>15000</v>
      </c>
      <c r="J380" s="69">
        <v>45768</v>
      </c>
      <c r="K380" s="69">
        <v>45768</v>
      </c>
      <c r="L380" s="71" t="s">
        <v>90</v>
      </c>
      <c r="M380" s="18" t="str">
        <f>IF(RevenueData[[#This Row],[Commentaires /Notes  ]]="","",RevenueData[[#This Row],[Commentaires /Notes  ]])</f>
        <v/>
      </c>
      <c r="N380" s="37"/>
      <c r="R380" s="60">
        <f>RevenueData[[#This Row],[Fin Période 
(jj/mm/aa) ]]-RevenueData[[#This Row],[Début Période
((jj/mm/aa) ]]+1</f>
        <v>1</v>
      </c>
      <c r="S380" s="60">
        <f t="shared" si="88"/>
        <v>0</v>
      </c>
      <c r="T380" s="60">
        <f t="shared" si="96"/>
        <v>0</v>
      </c>
      <c r="U380" s="60">
        <f t="shared" si="96"/>
        <v>0</v>
      </c>
      <c r="V380" s="60">
        <f t="shared" si="96"/>
        <v>0</v>
      </c>
      <c r="W380" s="60">
        <f t="shared" si="96"/>
        <v>0</v>
      </c>
      <c r="X380" s="60">
        <f t="shared" si="96"/>
        <v>0</v>
      </c>
      <c r="Y380" s="60">
        <f t="shared" si="96"/>
        <v>0</v>
      </c>
      <c r="Z380" s="60">
        <f t="shared" si="96"/>
        <v>0</v>
      </c>
      <c r="AA380" s="60">
        <f t="shared" si="96"/>
        <v>0</v>
      </c>
      <c r="AB380" s="60">
        <f t="shared" si="96"/>
        <v>0</v>
      </c>
      <c r="AC380" s="60">
        <f t="shared" si="96"/>
        <v>0</v>
      </c>
      <c r="AD380" s="60">
        <f t="shared" si="96"/>
        <v>0</v>
      </c>
      <c r="AG380" s="60">
        <f t="shared" si="89"/>
        <v>0</v>
      </c>
      <c r="AH380" s="60">
        <f t="shared" si="97"/>
        <v>0</v>
      </c>
      <c r="AI380" s="60">
        <f t="shared" si="97"/>
        <v>0</v>
      </c>
      <c r="AJ380" s="60">
        <f t="shared" si="97"/>
        <v>1</v>
      </c>
      <c r="AK380" s="60">
        <f t="shared" si="97"/>
        <v>0</v>
      </c>
      <c r="AL380" s="60">
        <f t="shared" si="97"/>
        <v>0</v>
      </c>
      <c r="AM380" s="60">
        <f t="shared" si="97"/>
        <v>0</v>
      </c>
      <c r="AN380" s="60">
        <f t="shared" si="97"/>
        <v>0</v>
      </c>
      <c r="AO380" s="60">
        <f t="shared" si="97"/>
        <v>0</v>
      </c>
      <c r="AP380" s="60">
        <f t="shared" si="97"/>
        <v>0</v>
      </c>
      <c r="AQ380" s="60">
        <f t="shared" si="97"/>
        <v>0</v>
      </c>
      <c r="AR380" s="60">
        <f t="shared" si="97"/>
        <v>0</v>
      </c>
      <c r="AU380" s="60">
        <f t="shared" si="90"/>
        <v>0</v>
      </c>
      <c r="AV380" s="60">
        <f t="shared" si="98"/>
        <v>0</v>
      </c>
      <c r="AW380" s="60">
        <f t="shared" si="98"/>
        <v>0</v>
      </c>
      <c r="AX380" s="60">
        <f t="shared" si="98"/>
        <v>0</v>
      </c>
      <c r="AY380" s="60">
        <f t="shared" si="98"/>
        <v>0</v>
      </c>
      <c r="AZ380" s="60">
        <f t="shared" si="98"/>
        <v>0</v>
      </c>
      <c r="BA380" s="60">
        <f t="shared" si="98"/>
        <v>0</v>
      </c>
      <c r="BB380" s="60">
        <f t="shared" si="98"/>
        <v>0</v>
      </c>
      <c r="BC380" s="60">
        <f t="shared" si="98"/>
        <v>0</v>
      </c>
      <c r="BD380" s="60">
        <f t="shared" si="98"/>
        <v>0</v>
      </c>
      <c r="BE380" s="60">
        <f t="shared" si="98"/>
        <v>0</v>
      </c>
      <c r="BF380" s="60">
        <f t="shared" si="98"/>
        <v>0</v>
      </c>
    </row>
    <row r="381" spans="2:58" x14ac:dyDescent="0.25">
      <c r="B381" s="18">
        <f t="shared" si="92"/>
        <v>377</v>
      </c>
      <c r="C381" s="13" t="str">
        <f t="shared" si="91"/>
        <v>250422_Rev_MC_377</v>
      </c>
      <c r="D381" s="68">
        <v>45769</v>
      </c>
      <c r="E381" s="69">
        <v>45769</v>
      </c>
      <c r="F381" s="69" t="s">
        <v>126</v>
      </c>
      <c r="G381" s="69" t="str">
        <f>IF(ISBLANK(F381),"",VLOOKUP(F381,'Listes des Lots'!$B$4:$G$55,6,FALSE))</f>
        <v>Meublé</v>
      </c>
      <c r="H381" s="127" t="s">
        <v>333</v>
      </c>
      <c r="I381" s="127">
        <v>15000</v>
      </c>
      <c r="J381" s="69">
        <v>45769</v>
      </c>
      <c r="K381" s="69">
        <v>45769</v>
      </c>
      <c r="L381" s="71" t="s">
        <v>90</v>
      </c>
      <c r="M381" s="18" t="str">
        <f>IF(RevenueData[[#This Row],[Commentaires /Notes  ]]="","",RevenueData[[#This Row],[Commentaires /Notes  ]])</f>
        <v/>
      </c>
      <c r="N381" s="37"/>
      <c r="R381" s="60">
        <f>RevenueData[[#This Row],[Fin Période 
(jj/mm/aa) ]]-RevenueData[[#This Row],[Début Période
((jj/mm/aa) ]]+1</f>
        <v>1</v>
      </c>
      <c r="S381" s="60">
        <f t="shared" ref="S381:S444" si="99">_xlfn.LET(_xlpm.start_date, $J381,_xlpm.end_date, $K381,_xlpm.month_start,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381" s="60">
        <f t="shared" si="96"/>
        <v>0</v>
      </c>
      <c r="U381" s="60">
        <f t="shared" si="96"/>
        <v>0</v>
      </c>
      <c r="V381" s="60">
        <f t="shared" si="96"/>
        <v>0</v>
      </c>
      <c r="W381" s="60">
        <f t="shared" si="96"/>
        <v>0</v>
      </c>
      <c r="X381" s="60">
        <f t="shared" si="96"/>
        <v>0</v>
      </c>
      <c r="Y381" s="60">
        <f t="shared" si="96"/>
        <v>0</v>
      </c>
      <c r="Z381" s="60">
        <f t="shared" si="96"/>
        <v>0</v>
      </c>
      <c r="AA381" s="60">
        <f t="shared" si="96"/>
        <v>0</v>
      </c>
      <c r="AB381" s="60">
        <f t="shared" si="96"/>
        <v>0</v>
      </c>
      <c r="AC381" s="60">
        <f t="shared" si="96"/>
        <v>0</v>
      </c>
      <c r="AD381" s="60">
        <f t="shared" si="96"/>
        <v>0</v>
      </c>
      <c r="AG381" s="60">
        <f t="shared" ref="AG381:AG444" si="100">_xlfn.LET(_xlpm.start_date, $J381,_xlpm.end_date, $K381,_xlpm.month_start,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381" s="60">
        <f t="shared" si="97"/>
        <v>0</v>
      </c>
      <c r="AI381" s="60">
        <f t="shared" si="97"/>
        <v>0</v>
      </c>
      <c r="AJ381" s="60">
        <f t="shared" si="97"/>
        <v>1</v>
      </c>
      <c r="AK381" s="60">
        <f t="shared" si="97"/>
        <v>0</v>
      </c>
      <c r="AL381" s="60">
        <f t="shared" si="97"/>
        <v>0</v>
      </c>
      <c r="AM381" s="60">
        <f t="shared" si="97"/>
        <v>0</v>
      </c>
      <c r="AN381" s="60">
        <f t="shared" si="97"/>
        <v>0</v>
      </c>
      <c r="AO381" s="60">
        <f t="shared" si="97"/>
        <v>0</v>
      </c>
      <c r="AP381" s="60">
        <f t="shared" si="97"/>
        <v>0</v>
      </c>
      <c r="AQ381" s="60">
        <f t="shared" si="97"/>
        <v>0</v>
      </c>
      <c r="AR381" s="60">
        <f t="shared" si="97"/>
        <v>0</v>
      </c>
      <c r="AU381" s="60">
        <f t="shared" ref="AU381:AU444" si="101">_xlfn.LET(_xlpm.start_date, $J381,_xlpm.end_date, $K381,_xlpm.month_start,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381" s="60">
        <f t="shared" si="98"/>
        <v>0</v>
      </c>
      <c r="AW381" s="60">
        <f t="shared" si="98"/>
        <v>0</v>
      </c>
      <c r="AX381" s="60">
        <f t="shared" si="98"/>
        <v>0</v>
      </c>
      <c r="AY381" s="60">
        <f t="shared" si="98"/>
        <v>0</v>
      </c>
      <c r="AZ381" s="60">
        <f t="shared" si="98"/>
        <v>0</v>
      </c>
      <c r="BA381" s="60">
        <f t="shared" si="98"/>
        <v>0</v>
      </c>
      <c r="BB381" s="60">
        <f t="shared" si="98"/>
        <v>0</v>
      </c>
      <c r="BC381" s="60">
        <f t="shared" si="98"/>
        <v>0</v>
      </c>
      <c r="BD381" s="60">
        <f t="shared" si="98"/>
        <v>0</v>
      </c>
      <c r="BE381" s="60">
        <f t="shared" si="98"/>
        <v>0</v>
      </c>
      <c r="BF381" s="60">
        <f t="shared" si="98"/>
        <v>0</v>
      </c>
    </row>
    <row r="382" spans="2:58" x14ac:dyDescent="0.25">
      <c r="B382" s="18">
        <f t="shared" si="92"/>
        <v>378</v>
      </c>
      <c r="C382" s="13" t="str">
        <f t="shared" si="91"/>
        <v>250512_Rev_MC_378</v>
      </c>
      <c r="D382" s="68">
        <v>45789</v>
      </c>
      <c r="E382" s="69">
        <v>45774</v>
      </c>
      <c r="F382" s="69" t="s">
        <v>125</v>
      </c>
      <c r="G382" s="69" t="str">
        <f>IF(ISBLANK(F382),"",VLOOKUP(F382,'Listes des Lots'!$B$4:$G$55,6,FALSE))</f>
        <v>Meublé</v>
      </c>
      <c r="H382" s="127" t="s">
        <v>333</v>
      </c>
      <c r="I382" s="127">
        <v>20000</v>
      </c>
      <c r="J382" s="69">
        <v>45774</v>
      </c>
      <c r="K382" s="69">
        <v>45775</v>
      </c>
      <c r="L382" s="71" t="s">
        <v>90</v>
      </c>
      <c r="M382" s="18" t="str">
        <f>IF(RevenueData[[#This Row],[Commentaires /Notes  ]]="","",RevenueData[[#This Row],[Commentaires /Notes  ]])</f>
        <v/>
      </c>
      <c r="N382" s="37"/>
      <c r="R382" s="60">
        <f>RevenueData[[#This Row],[Fin Période 
(jj/mm/aa) ]]-RevenueData[[#This Row],[Début Période
((jj/mm/aa) ]]+1</f>
        <v>2</v>
      </c>
      <c r="S382" s="60">
        <f t="shared" si="99"/>
        <v>0</v>
      </c>
      <c r="T382" s="60">
        <f t="shared" si="96"/>
        <v>0</v>
      </c>
      <c r="U382" s="60">
        <f t="shared" si="96"/>
        <v>0</v>
      </c>
      <c r="V382" s="60">
        <f t="shared" si="96"/>
        <v>0</v>
      </c>
      <c r="W382" s="60">
        <f t="shared" si="96"/>
        <v>0</v>
      </c>
      <c r="X382" s="60">
        <f t="shared" si="96"/>
        <v>0</v>
      </c>
      <c r="Y382" s="60">
        <f t="shared" si="96"/>
        <v>0</v>
      </c>
      <c r="Z382" s="60">
        <f t="shared" si="96"/>
        <v>0</v>
      </c>
      <c r="AA382" s="60">
        <f t="shared" si="96"/>
        <v>0</v>
      </c>
      <c r="AB382" s="60">
        <f t="shared" si="96"/>
        <v>0</v>
      </c>
      <c r="AC382" s="60">
        <f t="shared" si="96"/>
        <v>0</v>
      </c>
      <c r="AD382" s="60">
        <f t="shared" si="96"/>
        <v>0</v>
      </c>
      <c r="AG382" s="60">
        <f t="shared" si="100"/>
        <v>0</v>
      </c>
      <c r="AH382" s="60">
        <f t="shared" si="97"/>
        <v>0</v>
      </c>
      <c r="AI382" s="60">
        <f t="shared" si="97"/>
        <v>0</v>
      </c>
      <c r="AJ382" s="60">
        <f t="shared" si="97"/>
        <v>2</v>
      </c>
      <c r="AK382" s="60">
        <f t="shared" si="97"/>
        <v>0</v>
      </c>
      <c r="AL382" s="60">
        <f t="shared" si="97"/>
        <v>0</v>
      </c>
      <c r="AM382" s="60">
        <f t="shared" si="97"/>
        <v>0</v>
      </c>
      <c r="AN382" s="60">
        <f t="shared" si="97"/>
        <v>0</v>
      </c>
      <c r="AO382" s="60">
        <f t="shared" si="97"/>
        <v>0</v>
      </c>
      <c r="AP382" s="60">
        <f t="shared" si="97"/>
        <v>0</v>
      </c>
      <c r="AQ382" s="60">
        <f t="shared" si="97"/>
        <v>0</v>
      </c>
      <c r="AR382" s="60">
        <f t="shared" si="97"/>
        <v>0</v>
      </c>
      <c r="AU382" s="60">
        <f t="shared" si="101"/>
        <v>0</v>
      </c>
      <c r="AV382" s="60">
        <f t="shared" si="98"/>
        <v>0</v>
      </c>
      <c r="AW382" s="60">
        <f t="shared" si="98"/>
        <v>0</v>
      </c>
      <c r="AX382" s="60">
        <f t="shared" si="98"/>
        <v>0</v>
      </c>
      <c r="AY382" s="60">
        <f t="shared" si="98"/>
        <v>0</v>
      </c>
      <c r="AZ382" s="60">
        <f t="shared" si="98"/>
        <v>0</v>
      </c>
      <c r="BA382" s="60">
        <f t="shared" si="98"/>
        <v>0</v>
      </c>
      <c r="BB382" s="60">
        <f t="shared" si="98"/>
        <v>0</v>
      </c>
      <c r="BC382" s="60">
        <f t="shared" si="98"/>
        <v>0</v>
      </c>
      <c r="BD382" s="60">
        <f t="shared" si="98"/>
        <v>0</v>
      </c>
      <c r="BE382" s="60">
        <f t="shared" si="98"/>
        <v>0</v>
      </c>
      <c r="BF382" s="60">
        <f t="shared" si="98"/>
        <v>0</v>
      </c>
    </row>
    <row r="383" spans="2:58" x14ac:dyDescent="0.25">
      <c r="B383" s="18">
        <f t="shared" si="92"/>
        <v>379</v>
      </c>
      <c r="C383" s="13" t="str">
        <f t="shared" si="91"/>
        <v>250512_Rev_MC_379</v>
      </c>
      <c r="D383" s="68">
        <v>45789</v>
      </c>
      <c r="E383" s="69">
        <v>45774</v>
      </c>
      <c r="F383" s="69" t="s">
        <v>123</v>
      </c>
      <c r="G383" s="69" t="str">
        <f>IF(ISBLANK(F383),"",VLOOKUP(F383,'Listes des Lots'!$B$4:$G$55,6,FALSE))</f>
        <v>Meublé</v>
      </c>
      <c r="H383" s="127" t="s">
        <v>333</v>
      </c>
      <c r="I383" s="127">
        <v>15000</v>
      </c>
      <c r="J383" s="69">
        <v>45774</v>
      </c>
      <c r="K383" s="69">
        <v>45774</v>
      </c>
      <c r="L383" s="71" t="s">
        <v>90</v>
      </c>
      <c r="M383" s="18" t="str">
        <f>IF(RevenueData[[#This Row],[Commentaires /Notes  ]]="","",RevenueData[[#This Row],[Commentaires /Notes  ]])</f>
        <v/>
      </c>
      <c r="N383" s="37"/>
      <c r="R383" s="60">
        <f>RevenueData[[#This Row],[Fin Période 
(jj/mm/aa) ]]-RevenueData[[#This Row],[Début Période
((jj/mm/aa) ]]+1</f>
        <v>1</v>
      </c>
      <c r="S383" s="60">
        <f t="shared" si="99"/>
        <v>0</v>
      </c>
      <c r="T383" s="60">
        <f t="shared" si="96"/>
        <v>0</v>
      </c>
      <c r="U383" s="60">
        <f t="shared" si="96"/>
        <v>0</v>
      </c>
      <c r="V383" s="60">
        <f t="shared" si="96"/>
        <v>0</v>
      </c>
      <c r="W383" s="60">
        <f t="shared" si="96"/>
        <v>0</v>
      </c>
      <c r="X383" s="60">
        <f t="shared" si="96"/>
        <v>0</v>
      </c>
      <c r="Y383" s="60">
        <f t="shared" si="96"/>
        <v>0</v>
      </c>
      <c r="Z383" s="60">
        <f t="shared" si="96"/>
        <v>0</v>
      </c>
      <c r="AA383" s="60">
        <f t="shared" si="96"/>
        <v>0</v>
      </c>
      <c r="AB383" s="60">
        <f t="shared" si="96"/>
        <v>0</v>
      </c>
      <c r="AC383" s="60">
        <f t="shared" si="96"/>
        <v>0</v>
      </c>
      <c r="AD383" s="60">
        <f t="shared" si="96"/>
        <v>0</v>
      </c>
      <c r="AG383" s="60">
        <f t="shared" si="100"/>
        <v>0</v>
      </c>
      <c r="AH383" s="60">
        <f t="shared" si="97"/>
        <v>0</v>
      </c>
      <c r="AI383" s="60">
        <f t="shared" si="97"/>
        <v>0</v>
      </c>
      <c r="AJ383" s="60">
        <f t="shared" si="97"/>
        <v>1</v>
      </c>
      <c r="AK383" s="60">
        <f t="shared" si="97"/>
        <v>0</v>
      </c>
      <c r="AL383" s="60">
        <f t="shared" si="97"/>
        <v>0</v>
      </c>
      <c r="AM383" s="60">
        <f t="shared" si="97"/>
        <v>0</v>
      </c>
      <c r="AN383" s="60">
        <f t="shared" si="97"/>
        <v>0</v>
      </c>
      <c r="AO383" s="60">
        <f t="shared" si="97"/>
        <v>0</v>
      </c>
      <c r="AP383" s="60">
        <f t="shared" si="97"/>
        <v>0</v>
      </c>
      <c r="AQ383" s="60">
        <f t="shared" si="97"/>
        <v>0</v>
      </c>
      <c r="AR383" s="60">
        <f t="shared" si="97"/>
        <v>0</v>
      </c>
      <c r="AU383" s="60">
        <f t="shared" si="101"/>
        <v>0</v>
      </c>
      <c r="AV383" s="60">
        <f t="shared" si="98"/>
        <v>0</v>
      </c>
      <c r="AW383" s="60">
        <f t="shared" si="98"/>
        <v>0</v>
      </c>
      <c r="AX383" s="60">
        <f t="shared" si="98"/>
        <v>0</v>
      </c>
      <c r="AY383" s="60">
        <f t="shared" si="98"/>
        <v>0</v>
      </c>
      <c r="AZ383" s="60">
        <f t="shared" si="98"/>
        <v>0</v>
      </c>
      <c r="BA383" s="60">
        <f t="shared" si="98"/>
        <v>0</v>
      </c>
      <c r="BB383" s="60">
        <f t="shared" si="98"/>
        <v>0</v>
      </c>
      <c r="BC383" s="60">
        <f t="shared" si="98"/>
        <v>0</v>
      </c>
      <c r="BD383" s="60">
        <f t="shared" si="98"/>
        <v>0</v>
      </c>
      <c r="BE383" s="60">
        <f t="shared" si="98"/>
        <v>0</v>
      </c>
      <c r="BF383" s="60">
        <f t="shared" si="98"/>
        <v>0</v>
      </c>
    </row>
    <row r="384" spans="2:58" x14ac:dyDescent="0.25">
      <c r="B384" s="18">
        <f t="shared" si="92"/>
        <v>380</v>
      </c>
      <c r="C384" s="13" t="str">
        <f t="shared" si="91"/>
        <v>250512_Rev_MC_380</v>
      </c>
      <c r="D384" s="68">
        <v>45789</v>
      </c>
      <c r="E384" s="69">
        <v>45778</v>
      </c>
      <c r="F384" s="69" t="s">
        <v>123</v>
      </c>
      <c r="G384" s="69" t="str">
        <f>IF(ISBLANK(F384),"",VLOOKUP(F384,'Listes des Lots'!$B$4:$G$55,6,FALSE))</f>
        <v>Meublé</v>
      </c>
      <c r="H384" s="127" t="s">
        <v>333</v>
      </c>
      <c r="I384" s="127">
        <v>15000</v>
      </c>
      <c r="J384" s="69">
        <v>45778</v>
      </c>
      <c r="K384" s="69">
        <v>45778</v>
      </c>
      <c r="L384" s="71" t="s">
        <v>90</v>
      </c>
      <c r="M384" s="18" t="str">
        <f>IF(RevenueData[[#This Row],[Commentaires /Notes  ]]="","",RevenueData[[#This Row],[Commentaires /Notes  ]])</f>
        <v/>
      </c>
      <c r="N384" s="37"/>
      <c r="R384" s="60">
        <f>RevenueData[[#This Row],[Fin Période 
(jj/mm/aa) ]]-RevenueData[[#This Row],[Début Période
((jj/mm/aa) ]]+1</f>
        <v>1</v>
      </c>
      <c r="S384" s="60">
        <f t="shared" si="99"/>
        <v>0</v>
      </c>
      <c r="T384" s="60">
        <f t="shared" si="96"/>
        <v>0</v>
      </c>
      <c r="U384" s="60">
        <f t="shared" si="96"/>
        <v>0</v>
      </c>
      <c r="V384" s="60">
        <f t="shared" si="96"/>
        <v>0</v>
      </c>
      <c r="W384" s="60">
        <f t="shared" si="96"/>
        <v>0</v>
      </c>
      <c r="X384" s="60">
        <f t="shared" si="96"/>
        <v>0</v>
      </c>
      <c r="Y384" s="60">
        <f t="shared" si="96"/>
        <v>0</v>
      </c>
      <c r="Z384" s="60">
        <f t="shared" si="96"/>
        <v>0</v>
      </c>
      <c r="AA384" s="60">
        <f t="shared" si="96"/>
        <v>0</v>
      </c>
      <c r="AB384" s="60">
        <f t="shared" si="96"/>
        <v>0</v>
      </c>
      <c r="AC384" s="60">
        <f t="shared" si="96"/>
        <v>0</v>
      </c>
      <c r="AD384" s="60">
        <f t="shared" si="96"/>
        <v>0</v>
      </c>
      <c r="AG384" s="60">
        <f t="shared" si="100"/>
        <v>0</v>
      </c>
      <c r="AH384" s="60">
        <f t="shared" si="97"/>
        <v>0</v>
      </c>
      <c r="AI384" s="60">
        <f t="shared" si="97"/>
        <v>0</v>
      </c>
      <c r="AJ384" s="60">
        <f t="shared" si="97"/>
        <v>0</v>
      </c>
      <c r="AK384" s="60">
        <f t="shared" si="97"/>
        <v>1</v>
      </c>
      <c r="AL384" s="60">
        <f t="shared" si="97"/>
        <v>0</v>
      </c>
      <c r="AM384" s="60">
        <f t="shared" si="97"/>
        <v>0</v>
      </c>
      <c r="AN384" s="60">
        <f t="shared" si="97"/>
        <v>0</v>
      </c>
      <c r="AO384" s="60">
        <f t="shared" si="97"/>
        <v>0</v>
      </c>
      <c r="AP384" s="60">
        <f t="shared" si="97"/>
        <v>0</v>
      </c>
      <c r="AQ384" s="60">
        <f t="shared" si="97"/>
        <v>0</v>
      </c>
      <c r="AR384" s="60">
        <f t="shared" si="97"/>
        <v>0</v>
      </c>
      <c r="AU384" s="60">
        <f t="shared" si="101"/>
        <v>0</v>
      </c>
      <c r="AV384" s="60">
        <f t="shared" si="98"/>
        <v>0</v>
      </c>
      <c r="AW384" s="60">
        <f t="shared" si="98"/>
        <v>0</v>
      </c>
      <c r="AX384" s="60">
        <f t="shared" si="98"/>
        <v>0</v>
      </c>
      <c r="AY384" s="60">
        <f t="shared" si="98"/>
        <v>0</v>
      </c>
      <c r="AZ384" s="60">
        <f t="shared" si="98"/>
        <v>0</v>
      </c>
      <c r="BA384" s="60">
        <f t="shared" si="98"/>
        <v>0</v>
      </c>
      <c r="BB384" s="60">
        <f t="shared" si="98"/>
        <v>0</v>
      </c>
      <c r="BC384" s="60">
        <f t="shared" si="98"/>
        <v>0</v>
      </c>
      <c r="BD384" s="60">
        <f t="shared" si="98"/>
        <v>0</v>
      </c>
      <c r="BE384" s="60">
        <f t="shared" si="98"/>
        <v>0</v>
      </c>
      <c r="BF384" s="60">
        <f t="shared" si="98"/>
        <v>0</v>
      </c>
    </row>
    <row r="385" spans="2:58" x14ac:dyDescent="0.25">
      <c r="B385" s="18">
        <f t="shared" si="92"/>
        <v>381</v>
      </c>
      <c r="C385" s="13" t="str">
        <f t="shared" si="91"/>
        <v>250512_Rev_MC_381</v>
      </c>
      <c r="D385" s="68">
        <v>45789</v>
      </c>
      <c r="E385" s="69">
        <v>45776</v>
      </c>
      <c r="F385" s="69" t="s">
        <v>121</v>
      </c>
      <c r="G385" s="69" t="str">
        <f>IF(ISBLANK(F385),"",VLOOKUP(F385,'Listes des Lots'!$B$4:$G$55,6,FALSE))</f>
        <v>Meublé</v>
      </c>
      <c r="H385" s="127" t="s">
        <v>333</v>
      </c>
      <c r="I385" s="127">
        <v>15000</v>
      </c>
      <c r="J385" s="69">
        <v>45776</v>
      </c>
      <c r="K385" s="69">
        <v>45776</v>
      </c>
      <c r="L385" s="71" t="s">
        <v>90</v>
      </c>
      <c r="M385" s="18" t="str">
        <f>IF(RevenueData[[#This Row],[Commentaires /Notes  ]]="","",RevenueData[[#This Row],[Commentaires /Notes  ]])</f>
        <v/>
      </c>
      <c r="N385" s="37"/>
      <c r="R385" s="60">
        <f>RevenueData[[#This Row],[Fin Période 
(jj/mm/aa) ]]-RevenueData[[#This Row],[Début Période
((jj/mm/aa) ]]+1</f>
        <v>1</v>
      </c>
      <c r="S385" s="60">
        <f t="shared" si="99"/>
        <v>0</v>
      </c>
      <c r="T385" s="60">
        <f t="shared" si="96"/>
        <v>0</v>
      </c>
      <c r="U385" s="60">
        <f t="shared" si="96"/>
        <v>0</v>
      </c>
      <c r="V385" s="60">
        <f t="shared" si="96"/>
        <v>0</v>
      </c>
      <c r="W385" s="60">
        <f t="shared" si="96"/>
        <v>0</v>
      </c>
      <c r="X385" s="60">
        <f t="shared" si="96"/>
        <v>0</v>
      </c>
      <c r="Y385" s="60">
        <f t="shared" si="96"/>
        <v>0</v>
      </c>
      <c r="Z385" s="60">
        <f t="shared" si="96"/>
        <v>0</v>
      </c>
      <c r="AA385" s="60">
        <f t="shared" si="96"/>
        <v>0</v>
      </c>
      <c r="AB385" s="60">
        <f t="shared" ref="T385:AD408" si="102">_xlfn.LET(_xlpm.start_date, $J385,_xlpm.end_date, $K385,_xlpm.month_start, AB$4,_xlpm.month_end, EOMONTH(AB$4,0),_xlpm.overlap_start, MAX(_xlpm.start_date, _xlpm.month_start),_xlpm.overlap_end, MIN(_xlpm.end_date, _xlpm.month_end),_xlpm.days, MAX(0, _xlpm.overlap_end - _xlpm.overlap_start + 1),_xlpm.days)</f>
        <v>0</v>
      </c>
      <c r="AC385" s="60">
        <f t="shared" si="102"/>
        <v>0</v>
      </c>
      <c r="AD385" s="60">
        <f t="shared" si="102"/>
        <v>0</v>
      </c>
      <c r="AG385" s="60">
        <f t="shared" si="100"/>
        <v>0</v>
      </c>
      <c r="AH385" s="60">
        <f t="shared" si="97"/>
        <v>0</v>
      </c>
      <c r="AI385" s="60">
        <f t="shared" si="97"/>
        <v>0</v>
      </c>
      <c r="AJ385" s="60">
        <f t="shared" si="97"/>
        <v>1</v>
      </c>
      <c r="AK385" s="60">
        <f t="shared" si="97"/>
        <v>0</v>
      </c>
      <c r="AL385" s="60">
        <f t="shared" si="97"/>
        <v>0</v>
      </c>
      <c r="AM385" s="60">
        <f t="shared" si="97"/>
        <v>0</v>
      </c>
      <c r="AN385" s="60">
        <f t="shared" si="97"/>
        <v>0</v>
      </c>
      <c r="AO385" s="60">
        <f t="shared" si="97"/>
        <v>0</v>
      </c>
      <c r="AP385" s="60">
        <f t="shared" ref="AH385:AR408" si="103">_xlfn.LET(_xlpm.start_date, $J385,_xlpm.end_date, $K385,_xlpm.month_start, AP$4,_xlpm.month_end, EOMONTH(AP$4,0),_xlpm.overlap_start, MAX(_xlpm.start_date, _xlpm.month_start),_xlpm.overlap_end, MIN(_xlpm.end_date, _xlpm.month_end),_xlpm.days, MAX(0, _xlpm.overlap_end - _xlpm.overlap_start + 1),_xlpm.days)</f>
        <v>0</v>
      </c>
      <c r="AQ385" s="60">
        <f t="shared" si="103"/>
        <v>0</v>
      </c>
      <c r="AR385" s="60">
        <f t="shared" si="103"/>
        <v>0</v>
      </c>
      <c r="AU385" s="60">
        <f t="shared" si="101"/>
        <v>0</v>
      </c>
      <c r="AV385" s="60">
        <f t="shared" si="98"/>
        <v>0</v>
      </c>
      <c r="AW385" s="60">
        <f t="shared" si="98"/>
        <v>0</v>
      </c>
      <c r="AX385" s="60">
        <f t="shared" si="98"/>
        <v>0</v>
      </c>
      <c r="AY385" s="60">
        <f t="shared" si="98"/>
        <v>0</v>
      </c>
      <c r="AZ385" s="60">
        <f t="shared" si="98"/>
        <v>0</v>
      </c>
      <c r="BA385" s="60">
        <f t="shared" si="98"/>
        <v>0</v>
      </c>
      <c r="BB385" s="60">
        <f t="shared" si="98"/>
        <v>0</v>
      </c>
      <c r="BC385" s="60">
        <f t="shared" si="98"/>
        <v>0</v>
      </c>
      <c r="BD385" s="60">
        <f t="shared" ref="AV385:BF408" si="104">_xlfn.LET(_xlpm.start_date, $J385,_xlpm.end_date, $K385,_xlpm.month_start, BD$4,_xlpm.month_end, EOMONTH(BD$4,0),_xlpm.overlap_start, MAX(_xlpm.start_date, _xlpm.month_start),_xlpm.overlap_end, MIN(_xlpm.end_date, _xlpm.month_end),_xlpm.days, MAX(0, _xlpm.overlap_end - _xlpm.overlap_start + 1),_xlpm.days)</f>
        <v>0</v>
      </c>
      <c r="BE385" s="60">
        <f t="shared" si="104"/>
        <v>0</v>
      </c>
      <c r="BF385" s="60">
        <f t="shared" si="104"/>
        <v>0</v>
      </c>
    </row>
    <row r="386" spans="2:58" x14ac:dyDescent="0.25">
      <c r="B386" s="18">
        <f t="shared" si="92"/>
        <v>382</v>
      </c>
      <c r="C386" s="13" t="str">
        <f t="shared" si="91"/>
        <v>250512_Rev_MC_382</v>
      </c>
      <c r="D386" s="68">
        <v>45789</v>
      </c>
      <c r="E386" s="69">
        <v>45777</v>
      </c>
      <c r="F386" s="69" t="s">
        <v>125</v>
      </c>
      <c r="G386" s="69" t="str">
        <f>IF(ISBLANK(F386),"",VLOOKUP(F386,'Listes des Lots'!$B$4:$G$55,6,FALSE))</f>
        <v>Meublé</v>
      </c>
      <c r="H386" s="127" t="s">
        <v>333</v>
      </c>
      <c r="I386" s="127">
        <v>20000</v>
      </c>
      <c r="J386" s="69">
        <v>45777</v>
      </c>
      <c r="K386" s="69">
        <v>45778</v>
      </c>
      <c r="L386" s="71" t="s">
        <v>90</v>
      </c>
      <c r="M386" s="18" t="str">
        <f>IF(RevenueData[[#This Row],[Commentaires /Notes  ]]="","",RevenueData[[#This Row],[Commentaires /Notes  ]])</f>
        <v/>
      </c>
      <c r="N386" s="37"/>
      <c r="R386" s="60">
        <f>RevenueData[[#This Row],[Fin Période 
(jj/mm/aa) ]]-RevenueData[[#This Row],[Début Période
((jj/mm/aa) ]]+1</f>
        <v>2</v>
      </c>
      <c r="S386" s="60">
        <f t="shared" si="99"/>
        <v>0</v>
      </c>
      <c r="T386" s="60">
        <f t="shared" si="102"/>
        <v>0</v>
      </c>
      <c r="U386" s="60">
        <f t="shared" si="102"/>
        <v>0</v>
      </c>
      <c r="V386" s="60">
        <f t="shared" si="102"/>
        <v>0</v>
      </c>
      <c r="W386" s="60">
        <f t="shared" si="102"/>
        <v>0</v>
      </c>
      <c r="X386" s="60">
        <f t="shared" si="102"/>
        <v>0</v>
      </c>
      <c r="Y386" s="60">
        <f t="shared" si="102"/>
        <v>0</v>
      </c>
      <c r="Z386" s="60">
        <f t="shared" si="102"/>
        <v>0</v>
      </c>
      <c r="AA386" s="60">
        <f t="shared" si="102"/>
        <v>0</v>
      </c>
      <c r="AB386" s="60">
        <f t="shared" si="102"/>
        <v>0</v>
      </c>
      <c r="AC386" s="60">
        <f t="shared" si="102"/>
        <v>0</v>
      </c>
      <c r="AD386" s="60">
        <f t="shared" si="102"/>
        <v>0</v>
      </c>
      <c r="AG386" s="60">
        <f t="shared" si="100"/>
        <v>0</v>
      </c>
      <c r="AH386" s="60">
        <f t="shared" si="103"/>
        <v>0</v>
      </c>
      <c r="AI386" s="60">
        <f t="shared" si="103"/>
        <v>0</v>
      </c>
      <c r="AJ386" s="60">
        <f t="shared" si="103"/>
        <v>1</v>
      </c>
      <c r="AK386" s="60">
        <f t="shared" si="103"/>
        <v>1</v>
      </c>
      <c r="AL386" s="60">
        <f t="shared" si="103"/>
        <v>0</v>
      </c>
      <c r="AM386" s="60">
        <f t="shared" si="103"/>
        <v>0</v>
      </c>
      <c r="AN386" s="60">
        <f t="shared" si="103"/>
        <v>0</v>
      </c>
      <c r="AO386" s="60">
        <f t="shared" si="103"/>
        <v>0</v>
      </c>
      <c r="AP386" s="60">
        <f t="shared" si="103"/>
        <v>0</v>
      </c>
      <c r="AQ386" s="60">
        <f t="shared" si="103"/>
        <v>0</v>
      </c>
      <c r="AR386" s="60">
        <f t="shared" si="103"/>
        <v>0</v>
      </c>
      <c r="AU386" s="60">
        <f t="shared" si="101"/>
        <v>0</v>
      </c>
      <c r="AV386" s="60">
        <f t="shared" si="104"/>
        <v>0</v>
      </c>
      <c r="AW386" s="60">
        <f t="shared" si="104"/>
        <v>0</v>
      </c>
      <c r="AX386" s="60">
        <f t="shared" si="104"/>
        <v>0</v>
      </c>
      <c r="AY386" s="60">
        <f t="shared" si="104"/>
        <v>0</v>
      </c>
      <c r="AZ386" s="60">
        <f t="shared" si="104"/>
        <v>0</v>
      </c>
      <c r="BA386" s="60">
        <f t="shared" si="104"/>
        <v>0</v>
      </c>
      <c r="BB386" s="60">
        <f t="shared" si="104"/>
        <v>0</v>
      </c>
      <c r="BC386" s="60">
        <f t="shared" si="104"/>
        <v>0</v>
      </c>
      <c r="BD386" s="60">
        <f t="shared" si="104"/>
        <v>0</v>
      </c>
      <c r="BE386" s="60">
        <f t="shared" si="104"/>
        <v>0</v>
      </c>
      <c r="BF386" s="60">
        <f t="shared" si="104"/>
        <v>0</v>
      </c>
    </row>
    <row r="387" spans="2:58" x14ac:dyDescent="0.25">
      <c r="B387" s="18">
        <f t="shared" si="92"/>
        <v>383</v>
      </c>
      <c r="C387" s="13" t="str">
        <f t="shared" si="91"/>
        <v>250512_Rev_MC_383</v>
      </c>
      <c r="D387" s="68">
        <v>45789</v>
      </c>
      <c r="E387" s="69">
        <v>45777</v>
      </c>
      <c r="F387" s="69" t="s">
        <v>120</v>
      </c>
      <c r="G387" s="69" t="str">
        <f>IF(ISBLANK(F387),"",VLOOKUP(F387,'Listes des Lots'!$B$4:$G$55,6,FALSE))</f>
        <v>Meublé</v>
      </c>
      <c r="H387" s="127" t="s">
        <v>333</v>
      </c>
      <c r="I387" s="127">
        <v>20000</v>
      </c>
      <c r="J387" s="69">
        <v>45777</v>
      </c>
      <c r="K387" s="69">
        <v>45778</v>
      </c>
      <c r="L387" s="71" t="s">
        <v>90</v>
      </c>
      <c r="M387" s="18" t="str">
        <f>IF(RevenueData[[#This Row],[Commentaires /Notes  ]]="","",RevenueData[[#This Row],[Commentaires /Notes  ]])</f>
        <v/>
      </c>
      <c r="N387" s="37"/>
      <c r="R387" s="60">
        <f>RevenueData[[#This Row],[Fin Période 
(jj/mm/aa) ]]-RevenueData[[#This Row],[Début Période
((jj/mm/aa) ]]+1</f>
        <v>2</v>
      </c>
      <c r="S387" s="60">
        <f t="shared" si="99"/>
        <v>0</v>
      </c>
      <c r="T387" s="60">
        <f t="shared" si="102"/>
        <v>0</v>
      </c>
      <c r="U387" s="60">
        <f t="shared" si="102"/>
        <v>0</v>
      </c>
      <c r="V387" s="60">
        <f t="shared" si="102"/>
        <v>0</v>
      </c>
      <c r="W387" s="60">
        <f t="shared" si="102"/>
        <v>0</v>
      </c>
      <c r="X387" s="60">
        <f t="shared" si="102"/>
        <v>0</v>
      </c>
      <c r="Y387" s="60">
        <f t="shared" si="102"/>
        <v>0</v>
      </c>
      <c r="Z387" s="60">
        <f t="shared" si="102"/>
        <v>0</v>
      </c>
      <c r="AA387" s="60">
        <f t="shared" si="102"/>
        <v>0</v>
      </c>
      <c r="AB387" s="60">
        <f t="shared" si="102"/>
        <v>0</v>
      </c>
      <c r="AC387" s="60">
        <f t="shared" si="102"/>
        <v>0</v>
      </c>
      <c r="AD387" s="60">
        <f t="shared" si="102"/>
        <v>0</v>
      </c>
      <c r="AG387" s="60">
        <f t="shared" si="100"/>
        <v>0</v>
      </c>
      <c r="AH387" s="60">
        <f t="shared" si="103"/>
        <v>0</v>
      </c>
      <c r="AI387" s="60">
        <f t="shared" si="103"/>
        <v>0</v>
      </c>
      <c r="AJ387" s="60">
        <f t="shared" si="103"/>
        <v>1</v>
      </c>
      <c r="AK387" s="60">
        <f t="shared" si="103"/>
        <v>1</v>
      </c>
      <c r="AL387" s="60">
        <f t="shared" si="103"/>
        <v>0</v>
      </c>
      <c r="AM387" s="60">
        <f t="shared" si="103"/>
        <v>0</v>
      </c>
      <c r="AN387" s="60">
        <f t="shared" si="103"/>
        <v>0</v>
      </c>
      <c r="AO387" s="60">
        <f t="shared" si="103"/>
        <v>0</v>
      </c>
      <c r="AP387" s="60">
        <f t="shared" si="103"/>
        <v>0</v>
      </c>
      <c r="AQ387" s="60">
        <f t="shared" si="103"/>
        <v>0</v>
      </c>
      <c r="AR387" s="60">
        <f t="shared" si="103"/>
        <v>0</v>
      </c>
      <c r="AU387" s="60">
        <f t="shared" si="101"/>
        <v>0</v>
      </c>
      <c r="AV387" s="60">
        <f t="shared" si="104"/>
        <v>0</v>
      </c>
      <c r="AW387" s="60">
        <f t="shared" si="104"/>
        <v>0</v>
      </c>
      <c r="AX387" s="60">
        <f t="shared" si="104"/>
        <v>0</v>
      </c>
      <c r="AY387" s="60">
        <f t="shared" si="104"/>
        <v>0</v>
      </c>
      <c r="AZ387" s="60">
        <f t="shared" si="104"/>
        <v>0</v>
      </c>
      <c r="BA387" s="60">
        <f t="shared" si="104"/>
        <v>0</v>
      </c>
      <c r="BB387" s="60">
        <f t="shared" si="104"/>
        <v>0</v>
      </c>
      <c r="BC387" s="60">
        <f t="shared" si="104"/>
        <v>0</v>
      </c>
      <c r="BD387" s="60">
        <f t="shared" si="104"/>
        <v>0</v>
      </c>
      <c r="BE387" s="60">
        <f t="shared" si="104"/>
        <v>0</v>
      </c>
      <c r="BF387" s="60">
        <f t="shared" si="104"/>
        <v>0</v>
      </c>
    </row>
    <row r="388" spans="2:58" x14ac:dyDescent="0.25">
      <c r="B388" s="18">
        <f t="shared" si="92"/>
        <v>384</v>
      </c>
      <c r="C388" s="13" t="str">
        <f t="shared" si="91"/>
        <v>250512_Rev_MC_384</v>
      </c>
      <c r="D388" s="68">
        <v>45789</v>
      </c>
      <c r="E388" s="69">
        <v>45778</v>
      </c>
      <c r="F388" s="69" t="s">
        <v>126</v>
      </c>
      <c r="G388" s="69" t="str">
        <f>IF(ISBLANK(F388),"",VLOOKUP(F388,'Listes des Lots'!$B$4:$G$55,6,FALSE))</f>
        <v>Meublé</v>
      </c>
      <c r="H388" s="127" t="s">
        <v>333</v>
      </c>
      <c r="I388" s="127">
        <v>20000</v>
      </c>
      <c r="J388" s="69">
        <v>45778</v>
      </c>
      <c r="K388" s="69">
        <v>45779</v>
      </c>
      <c r="L388" s="71" t="s">
        <v>90</v>
      </c>
      <c r="M388" s="18" t="str">
        <f>IF(RevenueData[[#This Row],[Commentaires /Notes  ]]="","",RevenueData[[#This Row],[Commentaires /Notes  ]])</f>
        <v/>
      </c>
      <c r="N388" s="37"/>
      <c r="R388" s="60">
        <f>RevenueData[[#This Row],[Fin Période 
(jj/mm/aa) ]]-RevenueData[[#This Row],[Début Période
((jj/mm/aa) ]]+1</f>
        <v>2</v>
      </c>
      <c r="S388" s="60">
        <f t="shared" si="99"/>
        <v>0</v>
      </c>
      <c r="T388" s="60">
        <f t="shared" si="102"/>
        <v>0</v>
      </c>
      <c r="U388" s="60">
        <f t="shared" si="102"/>
        <v>0</v>
      </c>
      <c r="V388" s="60">
        <f t="shared" si="102"/>
        <v>0</v>
      </c>
      <c r="W388" s="60">
        <f t="shared" si="102"/>
        <v>0</v>
      </c>
      <c r="X388" s="60">
        <f t="shared" si="102"/>
        <v>0</v>
      </c>
      <c r="Y388" s="60">
        <f t="shared" si="102"/>
        <v>0</v>
      </c>
      <c r="Z388" s="60">
        <f t="shared" si="102"/>
        <v>0</v>
      </c>
      <c r="AA388" s="60">
        <f t="shared" si="102"/>
        <v>0</v>
      </c>
      <c r="AB388" s="60">
        <f t="shared" si="102"/>
        <v>0</v>
      </c>
      <c r="AC388" s="60">
        <f t="shared" si="102"/>
        <v>0</v>
      </c>
      <c r="AD388" s="60">
        <f t="shared" si="102"/>
        <v>0</v>
      </c>
      <c r="AG388" s="60">
        <f t="shared" si="100"/>
        <v>0</v>
      </c>
      <c r="AH388" s="60">
        <f t="shared" si="103"/>
        <v>0</v>
      </c>
      <c r="AI388" s="60">
        <f t="shared" si="103"/>
        <v>0</v>
      </c>
      <c r="AJ388" s="60">
        <f t="shared" si="103"/>
        <v>0</v>
      </c>
      <c r="AK388" s="60">
        <f t="shared" si="103"/>
        <v>2</v>
      </c>
      <c r="AL388" s="60">
        <f t="shared" si="103"/>
        <v>0</v>
      </c>
      <c r="AM388" s="60">
        <f t="shared" si="103"/>
        <v>0</v>
      </c>
      <c r="AN388" s="60">
        <f t="shared" si="103"/>
        <v>0</v>
      </c>
      <c r="AO388" s="60">
        <f t="shared" si="103"/>
        <v>0</v>
      </c>
      <c r="AP388" s="60">
        <f t="shared" si="103"/>
        <v>0</v>
      </c>
      <c r="AQ388" s="60">
        <f t="shared" si="103"/>
        <v>0</v>
      </c>
      <c r="AR388" s="60">
        <f t="shared" si="103"/>
        <v>0</v>
      </c>
      <c r="AU388" s="60">
        <f t="shared" si="101"/>
        <v>0</v>
      </c>
      <c r="AV388" s="60">
        <f t="shared" si="104"/>
        <v>0</v>
      </c>
      <c r="AW388" s="60">
        <f t="shared" si="104"/>
        <v>0</v>
      </c>
      <c r="AX388" s="60">
        <f t="shared" si="104"/>
        <v>0</v>
      </c>
      <c r="AY388" s="60">
        <f t="shared" si="104"/>
        <v>0</v>
      </c>
      <c r="AZ388" s="60">
        <f t="shared" si="104"/>
        <v>0</v>
      </c>
      <c r="BA388" s="60">
        <f t="shared" si="104"/>
        <v>0</v>
      </c>
      <c r="BB388" s="60">
        <f t="shared" si="104"/>
        <v>0</v>
      </c>
      <c r="BC388" s="60">
        <f t="shared" si="104"/>
        <v>0</v>
      </c>
      <c r="BD388" s="60">
        <f t="shared" si="104"/>
        <v>0</v>
      </c>
      <c r="BE388" s="60">
        <f t="shared" si="104"/>
        <v>0</v>
      </c>
      <c r="BF388" s="60">
        <f t="shared" si="104"/>
        <v>0</v>
      </c>
    </row>
    <row r="389" spans="2:58" x14ac:dyDescent="0.25">
      <c r="B389" s="18">
        <f t="shared" si="92"/>
        <v>385</v>
      </c>
      <c r="C389" s="13" t="str">
        <f t="shared" ref="C389:C452" si="105">IF(OR(D389="", E389="", F389="", I389="", J389="", K389="", L389=""), "", TEXT(RIGHT(YEAR(D389), 2), "00") &amp; TEXT(MONTH(D389), "00") &amp; TEXT(DAY(D389), "00") &amp; "_Rev_MC_" &amp; TEXT(B389, "0"))</f>
        <v>250512_Rev_MC_385</v>
      </c>
      <c r="D389" s="68">
        <v>45789</v>
      </c>
      <c r="E389" s="69">
        <v>45779</v>
      </c>
      <c r="F389" s="69" t="s">
        <v>126</v>
      </c>
      <c r="G389" s="69" t="str">
        <f>IF(ISBLANK(F389),"",VLOOKUP(F389,'Listes des Lots'!$B$4:$G$55,6,FALSE))</f>
        <v>Meublé</v>
      </c>
      <c r="H389" s="127" t="s">
        <v>333</v>
      </c>
      <c r="I389" s="127">
        <v>20000</v>
      </c>
      <c r="J389" s="69">
        <v>45779</v>
      </c>
      <c r="K389" s="69">
        <v>45780</v>
      </c>
      <c r="L389" s="71" t="s">
        <v>90</v>
      </c>
      <c r="M389" s="18" t="str">
        <f>IF(RevenueData[[#This Row],[Commentaires /Notes  ]]="","",RevenueData[[#This Row],[Commentaires /Notes  ]])</f>
        <v/>
      </c>
      <c r="N389" s="37"/>
      <c r="R389" s="60">
        <f>RevenueData[[#This Row],[Fin Période 
(jj/mm/aa) ]]-RevenueData[[#This Row],[Début Période
((jj/mm/aa) ]]+1</f>
        <v>2</v>
      </c>
      <c r="S389" s="60">
        <f t="shared" si="99"/>
        <v>0</v>
      </c>
      <c r="T389" s="60">
        <f t="shared" si="102"/>
        <v>0</v>
      </c>
      <c r="U389" s="60">
        <f t="shared" si="102"/>
        <v>0</v>
      </c>
      <c r="V389" s="60">
        <f t="shared" si="102"/>
        <v>0</v>
      </c>
      <c r="W389" s="60">
        <f t="shared" si="102"/>
        <v>0</v>
      </c>
      <c r="X389" s="60">
        <f t="shared" si="102"/>
        <v>0</v>
      </c>
      <c r="Y389" s="60">
        <f t="shared" si="102"/>
        <v>0</v>
      </c>
      <c r="Z389" s="60">
        <f t="shared" si="102"/>
        <v>0</v>
      </c>
      <c r="AA389" s="60">
        <f t="shared" si="102"/>
        <v>0</v>
      </c>
      <c r="AB389" s="60">
        <f t="shared" si="102"/>
        <v>0</v>
      </c>
      <c r="AC389" s="60">
        <f t="shared" si="102"/>
        <v>0</v>
      </c>
      <c r="AD389" s="60">
        <f t="shared" si="102"/>
        <v>0</v>
      </c>
      <c r="AG389" s="60">
        <f t="shared" si="100"/>
        <v>0</v>
      </c>
      <c r="AH389" s="60">
        <f t="shared" si="103"/>
        <v>0</v>
      </c>
      <c r="AI389" s="60">
        <f t="shared" si="103"/>
        <v>0</v>
      </c>
      <c r="AJ389" s="60">
        <f t="shared" si="103"/>
        <v>0</v>
      </c>
      <c r="AK389" s="60">
        <f t="shared" si="103"/>
        <v>2</v>
      </c>
      <c r="AL389" s="60">
        <f t="shared" si="103"/>
        <v>0</v>
      </c>
      <c r="AM389" s="60">
        <f t="shared" si="103"/>
        <v>0</v>
      </c>
      <c r="AN389" s="60">
        <f t="shared" si="103"/>
        <v>0</v>
      </c>
      <c r="AO389" s="60">
        <f t="shared" si="103"/>
        <v>0</v>
      </c>
      <c r="AP389" s="60">
        <f t="shared" si="103"/>
        <v>0</v>
      </c>
      <c r="AQ389" s="60">
        <f t="shared" si="103"/>
        <v>0</v>
      </c>
      <c r="AR389" s="60">
        <f t="shared" si="103"/>
        <v>0</v>
      </c>
      <c r="AU389" s="60">
        <f t="shared" si="101"/>
        <v>0</v>
      </c>
      <c r="AV389" s="60">
        <f t="shared" si="104"/>
        <v>0</v>
      </c>
      <c r="AW389" s="60">
        <f t="shared" si="104"/>
        <v>0</v>
      </c>
      <c r="AX389" s="60">
        <f t="shared" si="104"/>
        <v>0</v>
      </c>
      <c r="AY389" s="60">
        <f t="shared" si="104"/>
        <v>0</v>
      </c>
      <c r="AZ389" s="60">
        <f t="shared" si="104"/>
        <v>0</v>
      </c>
      <c r="BA389" s="60">
        <f t="shared" si="104"/>
        <v>0</v>
      </c>
      <c r="BB389" s="60">
        <f t="shared" si="104"/>
        <v>0</v>
      </c>
      <c r="BC389" s="60">
        <f t="shared" si="104"/>
        <v>0</v>
      </c>
      <c r="BD389" s="60">
        <f t="shared" si="104"/>
        <v>0</v>
      </c>
      <c r="BE389" s="60">
        <f t="shared" si="104"/>
        <v>0</v>
      </c>
      <c r="BF389" s="60">
        <f t="shared" si="104"/>
        <v>0</v>
      </c>
    </row>
    <row r="390" spans="2:58" x14ac:dyDescent="0.25">
      <c r="B390" s="18">
        <f t="shared" si="92"/>
        <v>386</v>
      </c>
      <c r="C390" s="13" t="str">
        <f t="shared" si="105"/>
        <v>250512_Rev_MC_386</v>
      </c>
      <c r="D390" s="68">
        <v>45789</v>
      </c>
      <c r="E390" s="69">
        <v>45779</v>
      </c>
      <c r="F390" s="69" t="s">
        <v>116</v>
      </c>
      <c r="G390" s="69" t="str">
        <f>IF(ISBLANK(F390),"",VLOOKUP(F390,'Listes des Lots'!$B$4:$G$55,6,FALSE))</f>
        <v>Meublé</v>
      </c>
      <c r="H390" s="127" t="s">
        <v>333</v>
      </c>
      <c r="I390" s="127">
        <v>25000</v>
      </c>
      <c r="J390" s="69">
        <v>45779</v>
      </c>
      <c r="K390" s="69">
        <v>45780</v>
      </c>
      <c r="L390" s="71" t="s">
        <v>90</v>
      </c>
      <c r="M390" s="18" t="str">
        <f>IF(RevenueData[[#This Row],[Commentaires /Notes  ]]="","",RevenueData[[#This Row],[Commentaires /Notes  ]])</f>
        <v/>
      </c>
      <c r="N390" s="37"/>
      <c r="R390" s="60">
        <f>RevenueData[[#This Row],[Fin Période 
(jj/mm/aa) ]]-RevenueData[[#This Row],[Début Période
((jj/mm/aa) ]]+1</f>
        <v>2</v>
      </c>
      <c r="S390" s="60">
        <f t="shared" si="99"/>
        <v>0</v>
      </c>
      <c r="T390" s="60">
        <f t="shared" si="102"/>
        <v>0</v>
      </c>
      <c r="U390" s="60">
        <f t="shared" si="102"/>
        <v>0</v>
      </c>
      <c r="V390" s="60">
        <f t="shared" si="102"/>
        <v>0</v>
      </c>
      <c r="W390" s="60">
        <f t="shared" si="102"/>
        <v>0</v>
      </c>
      <c r="X390" s="60">
        <f t="shared" si="102"/>
        <v>0</v>
      </c>
      <c r="Y390" s="60">
        <f t="shared" si="102"/>
        <v>0</v>
      </c>
      <c r="Z390" s="60">
        <f t="shared" si="102"/>
        <v>0</v>
      </c>
      <c r="AA390" s="60">
        <f t="shared" si="102"/>
        <v>0</v>
      </c>
      <c r="AB390" s="60">
        <f t="shared" si="102"/>
        <v>0</v>
      </c>
      <c r="AC390" s="60">
        <f t="shared" si="102"/>
        <v>0</v>
      </c>
      <c r="AD390" s="60">
        <f t="shared" si="102"/>
        <v>0</v>
      </c>
      <c r="AG390" s="60">
        <f t="shared" si="100"/>
        <v>0</v>
      </c>
      <c r="AH390" s="60">
        <f t="shared" si="103"/>
        <v>0</v>
      </c>
      <c r="AI390" s="60">
        <f t="shared" si="103"/>
        <v>0</v>
      </c>
      <c r="AJ390" s="60">
        <f t="shared" si="103"/>
        <v>0</v>
      </c>
      <c r="AK390" s="60">
        <f t="shared" si="103"/>
        <v>2</v>
      </c>
      <c r="AL390" s="60">
        <f t="shared" si="103"/>
        <v>0</v>
      </c>
      <c r="AM390" s="60">
        <f t="shared" si="103"/>
        <v>0</v>
      </c>
      <c r="AN390" s="60">
        <f t="shared" si="103"/>
        <v>0</v>
      </c>
      <c r="AO390" s="60">
        <f t="shared" si="103"/>
        <v>0</v>
      </c>
      <c r="AP390" s="60">
        <f t="shared" si="103"/>
        <v>0</v>
      </c>
      <c r="AQ390" s="60">
        <f t="shared" si="103"/>
        <v>0</v>
      </c>
      <c r="AR390" s="60">
        <f t="shared" si="103"/>
        <v>0</v>
      </c>
      <c r="AU390" s="60">
        <f t="shared" si="101"/>
        <v>0</v>
      </c>
      <c r="AV390" s="60">
        <f t="shared" si="104"/>
        <v>0</v>
      </c>
      <c r="AW390" s="60">
        <f t="shared" si="104"/>
        <v>0</v>
      </c>
      <c r="AX390" s="60">
        <f t="shared" si="104"/>
        <v>0</v>
      </c>
      <c r="AY390" s="60">
        <f t="shared" si="104"/>
        <v>0</v>
      </c>
      <c r="AZ390" s="60">
        <f t="shared" si="104"/>
        <v>0</v>
      </c>
      <c r="BA390" s="60">
        <f t="shared" si="104"/>
        <v>0</v>
      </c>
      <c r="BB390" s="60">
        <f t="shared" si="104"/>
        <v>0</v>
      </c>
      <c r="BC390" s="60">
        <f t="shared" si="104"/>
        <v>0</v>
      </c>
      <c r="BD390" s="60">
        <f t="shared" si="104"/>
        <v>0</v>
      </c>
      <c r="BE390" s="60">
        <f t="shared" si="104"/>
        <v>0</v>
      </c>
      <c r="BF390" s="60">
        <f t="shared" si="104"/>
        <v>0</v>
      </c>
    </row>
    <row r="391" spans="2:58" x14ac:dyDescent="0.25">
      <c r="B391" s="18">
        <f t="shared" ref="B391:B454" si="106">B390+1</f>
        <v>387</v>
      </c>
      <c r="C391" s="13" t="str">
        <f t="shared" si="105"/>
        <v>250512_Rev_MC_387</v>
      </c>
      <c r="D391" s="68">
        <v>45789</v>
      </c>
      <c r="E391" s="69">
        <v>45780</v>
      </c>
      <c r="F391" s="69" t="s">
        <v>116</v>
      </c>
      <c r="G391" s="69" t="str">
        <f>IF(ISBLANK(F391),"",VLOOKUP(F391,'Listes des Lots'!$B$4:$G$55,6,FALSE))</f>
        <v>Meublé</v>
      </c>
      <c r="H391" s="127" t="s">
        <v>333</v>
      </c>
      <c r="I391" s="127">
        <v>30000</v>
      </c>
      <c r="J391" s="69">
        <v>45780</v>
      </c>
      <c r="K391" s="69">
        <v>45781</v>
      </c>
      <c r="L391" s="71" t="s">
        <v>90</v>
      </c>
      <c r="M391" s="18" t="str">
        <f>IF(RevenueData[[#This Row],[Commentaires /Notes  ]]="","",RevenueData[[#This Row],[Commentaires /Notes  ]])</f>
        <v/>
      </c>
      <c r="N391" s="37"/>
      <c r="R391" s="60">
        <f>RevenueData[[#This Row],[Fin Période 
(jj/mm/aa) ]]-RevenueData[[#This Row],[Début Période
((jj/mm/aa) ]]+1</f>
        <v>2</v>
      </c>
      <c r="S391" s="60">
        <f t="shared" si="99"/>
        <v>0</v>
      </c>
      <c r="T391" s="60">
        <f t="shared" si="102"/>
        <v>0</v>
      </c>
      <c r="U391" s="60">
        <f t="shared" si="102"/>
        <v>0</v>
      </c>
      <c r="V391" s="60">
        <f t="shared" si="102"/>
        <v>0</v>
      </c>
      <c r="W391" s="60">
        <f t="shared" si="102"/>
        <v>0</v>
      </c>
      <c r="X391" s="60">
        <f t="shared" si="102"/>
        <v>0</v>
      </c>
      <c r="Y391" s="60">
        <f t="shared" si="102"/>
        <v>0</v>
      </c>
      <c r="Z391" s="60">
        <f t="shared" si="102"/>
        <v>0</v>
      </c>
      <c r="AA391" s="60">
        <f t="shared" si="102"/>
        <v>0</v>
      </c>
      <c r="AB391" s="60">
        <f t="shared" si="102"/>
        <v>0</v>
      </c>
      <c r="AC391" s="60">
        <f t="shared" si="102"/>
        <v>0</v>
      </c>
      <c r="AD391" s="60">
        <f t="shared" si="102"/>
        <v>0</v>
      </c>
      <c r="AG391" s="60">
        <f t="shared" si="100"/>
        <v>0</v>
      </c>
      <c r="AH391" s="60">
        <f t="shared" si="103"/>
        <v>0</v>
      </c>
      <c r="AI391" s="60">
        <f t="shared" si="103"/>
        <v>0</v>
      </c>
      <c r="AJ391" s="60">
        <f t="shared" si="103"/>
        <v>0</v>
      </c>
      <c r="AK391" s="60">
        <f t="shared" si="103"/>
        <v>2</v>
      </c>
      <c r="AL391" s="60">
        <f t="shared" si="103"/>
        <v>0</v>
      </c>
      <c r="AM391" s="60">
        <f t="shared" si="103"/>
        <v>0</v>
      </c>
      <c r="AN391" s="60">
        <f t="shared" si="103"/>
        <v>0</v>
      </c>
      <c r="AO391" s="60">
        <f t="shared" si="103"/>
        <v>0</v>
      </c>
      <c r="AP391" s="60">
        <f t="shared" si="103"/>
        <v>0</v>
      </c>
      <c r="AQ391" s="60">
        <f t="shared" si="103"/>
        <v>0</v>
      </c>
      <c r="AR391" s="60">
        <f t="shared" si="103"/>
        <v>0</v>
      </c>
      <c r="AU391" s="60">
        <f t="shared" si="101"/>
        <v>0</v>
      </c>
      <c r="AV391" s="60">
        <f t="shared" si="104"/>
        <v>0</v>
      </c>
      <c r="AW391" s="60">
        <f t="shared" si="104"/>
        <v>0</v>
      </c>
      <c r="AX391" s="60">
        <f t="shared" si="104"/>
        <v>0</v>
      </c>
      <c r="AY391" s="60">
        <f t="shared" si="104"/>
        <v>0</v>
      </c>
      <c r="AZ391" s="60">
        <f t="shared" si="104"/>
        <v>0</v>
      </c>
      <c r="BA391" s="60">
        <f t="shared" si="104"/>
        <v>0</v>
      </c>
      <c r="BB391" s="60">
        <f t="shared" si="104"/>
        <v>0</v>
      </c>
      <c r="BC391" s="60">
        <f t="shared" si="104"/>
        <v>0</v>
      </c>
      <c r="BD391" s="60">
        <f t="shared" si="104"/>
        <v>0</v>
      </c>
      <c r="BE391" s="60">
        <f t="shared" si="104"/>
        <v>0</v>
      </c>
      <c r="BF391" s="60">
        <f t="shared" si="104"/>
        <v>0</v>
      </c>
    </row>
    <row r="392" spans="2:58" x14ac:dyDescent="0.25">
      <c r="B392" s="18">
        <f t="shared" si="106"/>
        <v>388</v>
      </c>
      <c r="C392" s="13" t="str">
        <f t="shared" si="105"/>
        <v>250512_Rev_MC_388</v>
      </c>
      <c r="D392" s="68">
        <v>45789</v>
      </c>
      <c r="E392" s="69">
        <v>45781</v>
      </c>
      <c r="F392" s="69" t="s">
        <v>112</v>
      </c>
      <c r="G392" s="69" t="str">
        <f>IF(ISBLANK(F392),"",VLOOKUP(F392,'Listes des Lots'!$B$4:$G$55,6,FALSE))</f>
        <v>Meublé</v>
      </c>
      <c r="H392" s="127" t="s">
        <v>333</v>
      </c>
      <c r="I392" s="127">
        <v>30000</v>
      </c>
      <c r="J392" s="69">
        <v>45781</v>
      </c>
      <c r="K392" s="69">
        <v>45782</v>
      </c>
      <c r="L392" s="71" t="s">
        <v>90</v>
      </c>
      <c r="M392" s="18" t="str">
        <f>IF(RevenueData[[#This Row],[Commentaires /Notes  ]]="","",RevenueData[[#This Row],[Commentaires /Notes  ]])</f>
        <v/>
      </c>
      <c r="N392" s="37"/>
      <c r="R392" s="60">
        <f>RevenueData[[#This Row],[Fin Période 
(jj/mm/aa) ]]-RevenueData[[#This Row],[Début Période
((jj/mm/aa) ]]+1</f>
        <v>2</v>
      </c>
      <c r="S392" s="60">
        <f t="shared" si="99"/>
        <v>0</v>
      </c>
      <c r="T392" s="60">
        <f t="shared" si="102"/>
        <v>0</v>
      </c>
      <c r="U392" s="60">
        <f t="shared" si="102"/>
        <v>0</v>
      </c>
      <c r="V392" s="60">
        <f t="shared" si="102"/>
        <v>0</v>
      </c>
      <c r="W392" s="60">
        <f t="shared" si="102"/>
        <v>0</v>
      </c>
      <c r="X392" s="60">
        <f t="shared" si="102"/>
        <v>0</v>
      </c>
      <c r="Y392" s="60">
        <f t="shared" si="102"/>
        <v>0</v>
      </c>
      <c r="Z392" s="60">
        <f t="shared" si="102"/>
        <v>0</v>
      </c>
      <c r="AA392" s="60">
        <f t="shared" si="102"/>
        <v>0</v>
      </c>
      <c r="AB392" s="60">
        <f t="shared" si="102"/>
        <v>0</v>
      </c>
      <c r="AC392" s="60">
        <f t="shared" si="102"/>
        <v>0</v>
      </c>
      <c r="AD392" s="60">
        <f t="shared" si="102"/>
        <v>0</v>
      </c>
      <c r="AG392" s="60">
        <f t="shared" si="100"/>
        <v>0</v>
      </c>
      <c r="AH392" s="60">
        <f t="shared" si="103"/>
        <v>0</v>
      </c>
      <c r="AI392" s="60">
        <f t="shared" si="103"/>
        <v>0</v>
      </c>
      <c r="AJ392" s="60">
        <f t="shared" si="103"/>
        <v>0</v>
      </c>
      <c r="AK392" s="60">
        <f t="shared" si="103"/>
        <v>2</v>
      </c>
      <c r="AL392" s="60">
        <f t="shared" si="103"/>
        <v>0</v>
      </c>
      <c r="AM392" s="60">
        <f t="shared" si="103"/>
        <v>0</v>
      </c>
      <c r="AN392" s="60">
        <f t="shared" si="103"/>
        <v>0</v>
      </c>
      <c r="AO392" s="60">
        <f t="shared" si="103"/>
        <v>0</v>
      </c>
      <c r="AP392" s="60">
        <f t="shared" si="103"/>
        <v>0</v>
      </c>
      <c r="AQ392" s="60">
        <f t="shared" si="103"/>
        <v>0</v>
      </c>
      <c r="AR392" s="60">
        <f t="shared" si="103"/>
        <v>0</v>
      </c>
      <c r="AU392" s="60">
        <f t="shared" si="101"/>
        <v>0</v>
      </c>
      <c r="AV392" s="60">
        <f t="shared" si="104"/>
        <v>0</v>
      </c>
      <c r="AW392" s="60">
        <f t="shared" si="104"/>
        <v>0</v>
      </c>
      <c r="AX392" s="60">
        <f t="shared" si="104"/>
        <v>0</v>
      </c>
      <c r="AY392" s="60">
        <f t="shared" si="104"/>
        <v>0</v>
      </c>
      <c r="AZ392" s="60">
        <f t="shared" si="104"/>
        <v>0</v>
      </c>
      <c r="BA392" s="60">
        <f t="shared" si="104"/>
        <v>0</v>
      </c>
      <c r="BB392" s="60">
        <f t="shared" si="104"/>
        <v>0</v>
      </c>
      <c r="BC392" s="60">
        <f t="shared" si="104"/>
        <v>0</v>
      </c>
      <c r="BD392" s="60">
        <f t="shared" si="104"/>
        <v>0</v>
      </c>
      <c r="BE392" s="60">
        <f t="shared" si="104"/>
        <v>0</v>
      </c>
      <c r="BF392" s="60">
        <f t="shared" si="104"/>
        <v>0</v>
      </c>
    </row>
    <row r="393" spans="2:58" x14ac:dyDescent="0.25">
      <c r="B393" s="18">
        <f t="shared" si="106"/>
        <v>389</v>
      </c>
      <c r="C393" s="13" t="str">
        <f t="shared" si="105"/>
        <v>250512_Rev_MC_389</v>
      </c>
      <c r="D393" s="68">
        <v>45789</v>
      </c>
      <c r="E393" s="69">
        <v>45782</v>
      </c>
      <c r="F393" s="69" t="s">
        <v>122</v>
      </c>
      <c r="G393" s="69" t="str">
        <f>IF(ISBLANK(F393),"",VLOOKUP(F393,'Listes des Lots'!$B$4:$G$55,6,FALSE))</f>
        <v>Meublé</v>
      </c>
      <c r="H393" s="127" t="s">
        <v>333</v>
      </c>
      <c r="I393" s="127">
        <v>15000</v>
      </c>
      <c r="J393" s="69">
        <v>45782</v>
      </c>
      <c r="K393" s="69">
        <v>45782</v>
      </c>
      <c r="L393" s="71" t="s">
        <v>90</v>
      </c>
      <c r="M393" s="18" t="str">
        <f>IF(RevenueData[[#This Row],[Commentaires /Notes  ]]="","",RevenueData[[#This Row],[Commentaires /Notes  ]])</f>
        <v/>
      </c>
      <c r="N393" s="37"/>
      <c r="R393" s="60">
        <f>RevenueData[[#This Row],[Fin Période 
(jj/mm/aa) ]]-RevenueData[[#This Row],[Début Période
((jj/mm/aa) ]]+1</f>
        <v>1</v>
      </c>
      <c r="S393" s="60">
        <f t="shared" si="99"/>
        <v>0</v>
      </c>
      <c r="T393" s="60">
        <f t="shared" si="102"/>
        <v>0</v>
      </c>
      <c r="U393" s="60">
        <f t="shared" si="102"/>
        <v>0</v>
      </c>
      <c r="V393" s="60">
        <f t="shared" si="102"/>
        <v>0</v>
      </c>
      <c r="W393" s="60">
        <f t="shared" si="102"/>
        <v>0</v>
      </c>
      <c r="X393" s="60">
        <f t="shared" si="102"/>
        <v>0</v>
      </c>
      <c r="Y393" s="60">
        <f t="shared" si="102"/>
        <v>0</v>
      </c>
      <c r="Z393" s="60">
        <f t="shared" si="102"/>
        <v>0</v>
      </c>
      <c r="AA393" s="60">
        <f t="shared" si="102"/>
        <v>0</v>
      </c>
      <c r="AB393" s="60">
        <f t="shared" si="102"/>
        <v>0</v>
      </c>
      <c r="AC393" s="60">
        <f t="shared" si="102"/>
        <v>0</v>
      </c>
      <c r="AD393" s="60">
        <f t="shared" si="102"/>
        <v>0</v>
      </c>
      <c r="AG393" s="60">
        <f t="shared" si="100"/>
        <v>0</v>
      </c>
      <c r="AH393" s="60">
        <f t="shared" si="103"/>
        <v>0</v>
      </c>
      <c r="AI393" s="60">
        <f t="shared" si="103"/>
        <v>0</v>
      </c>
      <c r="AJ393" s="60">
        <f t="shared" si="103"/>
        <v>0</v>
      </c>
      <c r="AK393" s="60">
        <f t="shared" si="103"/>
        <v>1</v>
      </c>
      <c r="AL393" s="60">
        <f t="shared" si="103"/>
        <v>0</v>
      </c>
      <c r="AM393" s="60">
        <f t="shared" si="103"/>
        <v>0</v>
      </c>
      <c r="AN393" s="60">
        <f t="shared" si="103"/>
        <v>0</v>
      </c>
      <c r="AO393" s="60">
        <f t="shared" si="103"/>
        <v>0</v>
      </c>
      <c r="AP393" s="60">
        <f t="shared" si="103"/>
        <v>0</v>
      </c>
      <c r="AQ393" s="60">
        <f t="shared" si="103"/>
        <v>0</v>
      </c>
      <c r="AR393" s="60">
        <f t="shared" si="103"/>
        <v>0</v>
      </c>
      <c r="AU393" s="60">
        <f t="shared" si="101"/>
        <v>0</v>
      </c>
      <c r="AV393" s="60">
        <f t="shared" si="104"/>
        <v>0</v>
      </c>
      <c r="AW393" s="60">
        <f t="shared" si="104"/>
        <v>0</v>
      </c>
      <c r="AX393" s="60">
        <f t="shared" si="104"/>
        <v>0</v>
      </c>
      <c r="AY393" s="60">
        <f t="shared" si="104"/>
        <v>0</v>
      </c>
      <c r="AZ393" s="60">
        <f t="shared" si="104"/>
        <v>0</v>
      </c>
      <c r="BA393" s="60">
        <f t="shared" si="104"/>
        <v>0</v>
      </c>
      <c r="BB393" s="60">
        <f t="shared" si="104"/>
        <v>0</v>
      </c>
      <c r="BC393" s="60">
        <f t="shared" si="104"/>
        <v>0</v>
      </c>
      <c r="BD393" s="60">
        <f t="shared" si="104"/>
        <v>0</v>
      </c>
      <c r="BE393" s="60">
        <f t="shared" si="104"/>
        <v>0</v>
      </c>
      <c r="BF393" s="60">
        <f t="shared" si="104"/>
        <v>0</v>
      </c>
    </row>
    <row r="394" spans="2:58" x14ac:dyDescent="0.25">
      <c r="B394" s="18">
        <f t="shared" si="106"/>
        <v>390</v>
      </c>
      <c r="C394" s="13" t="str">
        <f t="shared" si="105"/>
        <v>250512_Rev_MC_390</v>
      </c>
      <c r="D394" s="68">
        <v>45789</v>
      </c>
      <c r="E394" s="69">
        <v>45783</v>
      </c>
      <c r="F394" s="69" t="s">
        <v>125</v>
      </c>
      <c r="G394" s="69" t="str">
        <f>IF(ISBLANK(F394),"",VLOOKUP(F394,'Listes des Lots'!$B$4:$G$55,6,FALSE))</f>
        <v>Meublé</v>
      </c>
      <c r="H394" s="127" t="s">
        <v>333</v>
      </c>
      <c r="I394" s="127">
        <v>20000</v>
      </c>
      <c r="J394" s="69">
        <v>45783</v>
      </c>
      <c r="K394" s="69">
        <v>45784</v>
      </c>
      <c r="L394" s="71" t="s">
        <v>90</v>
      </c>
      <c r="M394" s="18" t="str">
        <f>IF(RevenueData[[#This Row],[Commentaires /Notes  ]]="","",RevenueData[[#This Row],[Commentaires /Notes  ]])</f>
        <v/>
      </c>
      <c r="N394" s="37"/>
      <c r="R394" s="60">
        <f>RevenueData[[#This Row],[Fin Période 
(jj/mm/aa) ]]-RevenueData[[#This Row],[Début Période
((jj/mm/aa) ]]+1</f>
        <v>2</v>
      </c>
      <c r="S394" s="60">
        <f t="shared" si="99"/>
        <v>0</v>
      </c>
      <c r="T394" s="60">
        <f t="shared" si="102"/>
        <v>0</v>
      </c>
      <c r="U394" s="60">
        <f t="shared" si="102"/>
        <v>0</v>
      </c>
      <c r="V394" s="60">
        <f t="shared" si="102"/>
        <v>0</v>
      </c>
      <c r="W394" s="60">
        <f t="shared" si="102"/>
        <v>0</v>
      </c>
      <c r="X394" s="60">
        <f t="shared" si="102"/>
        <v>0</v>
      </c>
      <c r="Y394" s="60">
        <f t="shared" si="102"/>
        <v>0</v>
      </c>
      <c r="Z394" s="60">
        <f t="shared" si="102"/>
        <v>0</v>
      </c>
      <c r="AA394" s="60">
        <f t="shared" si="102"/>
        <v>0</v>
      </c>
      <c r="AB394" s="60">
        <f t="shared" si="102"/>
        <v>0</v>
      </c>
      <c r="AC394" s="60">
        <f t="shared" si="102"/>
        <v>0</v>
      </c>
      <c r="AD394" s="60">
        <f t="shared" si="102"/>
        <v>0</v>
      </c>
      <c r="AG394" s="60">
        <f t="shared" si="100"/>
        <v>0</v>
      </c>
      <c r="AH394" s="60">
        <f t="shared" si="103"/>
        <v>0</v>
      </c>
      <c r="AI394" s="60">
        <f t="shared" si="103"/>
        <v>0</v>
      </c>
      <c r="AJ394" s="60">
        <f t="shared" si="103"/>
        <v>0</v>
      </c>
      <c r="AK394" s="60">
        <f t="shared" si="103"/>
        <v>2</v>
      </c>
      <c r="AL394" s="60">
        <f t="shared" si="103"/>
        <v>0</v>
      </c>
      <c r="AM394" s="60">
        <f t="shared" si="103"/>
        <v>0</v>
      </c>
      <c r="AN394" s="60">
        <f t="shared" si="103"/>
        <v>0</v>
      </c>
      <c r="AO394" s="60">
        <f t="shared" si="103"/>
        <v>0</v>
      </c>
      <c r="AP394" s="60">
        <f t="shared" si="103"/>
        <v>0</v>
      </c>
      <c r="AQ394" s="60">
        <f t="shared" si="103"/>
        <v>0</v>
      </c>
      <c r="AR394" s="60">
        <f t="shared" si="103"/>
        <v>0</v>
      </c>
      <c r="AU394" s="60">
        <f t="shared" si="101"/>
        <v>0</v>
      </c>
      <c r="AV394" s="60">
        <f t="shared" si="104"/>
        <v>0</v>
      </c>
      <c r="AW394" s="60">
        <f t="shared" si="104"/>
        <v>0</v>
      </c>
      <c r="AX394" s="60">
        <f t="shared" si="104"/>
        <v>0</v>
      </c>
      <c r="AY394" s="60">
        <f t="shared" si="104"/>
        <v>0</v>
      </c>
      <c r="AZ394" s="60">
        <f t="shared" si="104"/>
        <v>0</v>
      </c>
      <c r="BA394" s="60">
        <f t="shared" si="104"/>
        <v>0</v>
      </c>
      <c r="BB394" s="60">
        <f t="shared" si="104"/>
        <v>0</v>
      </c>
      <c r="BC394" s="60">
        <f t="shared" si="104"/>
        <v>0</v>
      </c>
      <c r="BD394" s="60">
        <f t="shared" si="104"/>
        <v>0</v>
      </c>
      <c r="BE394" s="60">
        <f t="shared" si="104"/>
        <v>0</v>
      </c>
      <c r="BF394" s="60">
        <f t="shared" si="104"/>
        <v>0</v>
      </c>
    </row>
    <row r="395" spans="2:58" x14ac:dyDescent="0.25">
      <c r="B395" s="18">
        <f t="shared" si="106"/>
        <v>391</v>
      </c>
      <c r="C395" s="13" t="str">
        <f t="shared" si="105"/>
        <v>250512_Rev_MC_391</v>
      </c>
      <c r="D395" s="68">
        <v>45789</v>
      </c>
      <c r="E395" s="69">
        <v>45785</v>
      </c>
      <c r="F395" s="69" t="s">
        <v>126</v>
      </c>
      <c r="G395" s="69" t="str">
        <f>IF(ISBLANK(F395),"",VLOOKUP(F395,'Listes des Lots'!$B$4:$G$55,6,FALSE))</f>
        <v>Meublé</v>
      </c>
      <c r="H395" s="127" t="s">
        <v>333</v>
      </c>
      <c r="I395" s="127">
        <v>15000</v>
      </c>
      <c r="J395" s="69">
        <v>45785</v>
      </c>
      <c r="K395" s="69">
        <v>45785</v>
      </c>
      <c r="L395" s="71" t="s">
        <v>90</v>
      </c>
      <c r="M395" s="18" t="str">
        <f>IF(RevenueData[[#This Row],[Commentaires /Notes  ]]="","",RevenueData[[#This Row],[Commentaires /Notes  ]])</f>
        <v/>
      </c>
      <c r="N395" s="37"/>
      <c r="R395" s="60">
        <f>RevenueData[[#This Row],[Fin Période 
(jj/mm/aa) ]]-RevenueData[[#This Row],[Début Période
((jj/mm/aa) ]]+1</f>
        <v>1</v>
      </c>
      <c r="S395" s="60">
        <f t="shared" si="99"/>
        <v>0</v>
      </c>
      <c r="T395" s="60">
        <f t="shared" si="102"/>
        <v>0</v>
      </c>
      <c r="U395" s="60">
        <f t="shared" si="102"/>
        <v>0</v>
      </c>
      <c r="V395" s="60">
        <f t="shared" si="102"/>
        <v>0</v>
      </c>
      <c r="W395" s="60">
        <f t="shared" si="102"/>
        <v>0</v>
      </c>
      <c r="X395" s="60">
        <f t="shared" si="102"/>
        <v>0</v>
      </c>
      <c r="Y395" s="60">
        <f t="shared" si="102"/>
        <v>0</v>
      </c>
      <c r="Z395" s="60">
        <f t="shared" si="102"/>
        <v>0</v>
      </c>
      <c r="AA395" s="60">
        <f t="shared" si="102"/>
        <v>0</v>
      </c>
      <c r="AB395" s="60">
        <f t="shared" si="102"/>
        <v>0</v>
      </c>
      <c r="AC395" s="60">
        <f t="shared" si="102"/>
        <v>0</v>
      </c>
      <c r="AD395" s="60">
        <f t="shared" si="102"/>
        <v>0</v>
      </c>
      <c r="AG395" s="60">
        <f t="shared" si="100"/>
        <v>0</v>
      </c>
      <c r="AH395" s="60">
        <f t="shared" si="103"/>
        <v>0</v>
      </c>
      <c r="AI395" s="60">
        <f t="shared" si="103"/>
        <v>0</v>
      </c>
      <c r="AJ395" s="60">
        <f t="shared" si="103"/>
        <v>0</v>
      </c>
      <c r="AK395" s="60">
        <f t="shared" si="103"/>
        <v>1</v>
      </c>
      <c r="AL395" s="60">
        <f t="shared" si="103"/>
        <v>0</v>
      </c>
      <c r="AM395" s="60">
        <f t="shared" si="103"/>
        <v>0</v>
      </c>
      <c r="AN395" s="60">
        <f t="shared" si="103"/>
        <v>0</v>
      </c>
      <c r="AO395" s="60">
        <f t="shared" si="103"/>
        <v>0</v>
      </c>
      <c r="AP395" s="60">
        <f t="shared" si="103"/>
        <v>0</v>
      </c>
      <c r="AQ395" s="60">
        <f t="shared" si="103"/>
        <v>0</v>
      </c>
      <c r="AR395" s="60">
        <f t="shared" si="103"/>
        <v>0</v>
      </c>
      <c r="AU395" s="60">
        <f t="shared" si="101"/>
        <v>0</v>
      </c>
      <c r="AV395" s="60">
        <f t="shared" si="104"/>
        <v>0</v>
      </c>
      <c r="AW395" s="60">
        <f t="shared" si="104"/>
        <v>0</v>
      </c>
      <c r="AX395" s="60">
        <f t="shared" si="104"/>
        <v>0</v>
      </c>
      <c r="AY395" s="60">
        <f t="shared" si="104"/>
        <v>0</v>
      </c>
      <c r="AZ395" s="60">
        <f t="shared" si="104"/>
        <v>0</v>
      </c>
      <c r="BA395" s="60">
        <f t="shared" si="104"/>
        <v>0</v>
      </c>
      <c r="BB395" s="60">
        <f t="shared" si="104"/>
        <v>0</v>
      </c>
      <c r="BC395" s="60">
        <f t="shared" si="104"/>
        <v>0</v>
      </c>
      <c r="BD395" s="60">
        <f t="shared" si="104"/>
        <v>0</v>
      </c>
      <c r="BE395" s="60">
        <f t="shared" si="104"/>
        <v>0</v>
      </c>
      <c r="BF395" s="60">
        <f t="shared" si="104"/>
        <v>0</v>
      </c>
    </row>
    <row r="396" spans="2:58" x14ac:dyDescent="0.25">
      <c r="B396" s="18">
        <f t="shared" si="106"/>
        <v>392</v>
      </c>
      <c r="C396" s="13" t="str">
        <f t="shared" si="105"/>
        <v>250512_Rev_MC_392</v>
      </c>
      <c r="D396" s="68">
        <v>45789</v>
      </c>
      <c r="E396" s="69">
        <v>45786</v>
      </c>
      <c r="F396" s="69" t="s">
        <v>116</v>
      </c>
      <c r="G396" s="69" t="str">
        <f>IF(ISBLANK(F396),"",VLOOKUP(F396,'Listes des Lots'!$B$4:$G$55,6,FALSE))</f>
        <v>Meublé</v>
      </c>
      <c r="H396" s="127" t="s">
        <v>333</v>
      </c>
      <c r="I396" s="127">
        <v>30000</v>
      </c>
      <c r="J396" s="69">
        <v>45786</v>
      </c>
      <c r="K396" s="69">
        <v>45787</v>
      </c>
      <c r="L396" s="71" t="s">
        <v>90</v>
      </c>
      <c r="M396" s="18" t="str">
        <f>IF(RevenueData[[#This Row],[Commentaires /Notes  ]]="","",RevenueData[[#This Row],[Commentaires /Notes  ]])</f>
        <v/>
      </c>
      <c r="N396" s="37"/>
      <c r="R396" s="60">
        <f>RevenueData[[#This Row],[Fin Période 
(jj/mm/aa) ]]-RevenueData[[#This Row],[Début Période
((jj/mm/aa) ]]+1</f>
        <v>2</v>
      </c>
      <c r="S396" s="60">
        <f t="shared" si="99"/>
        <v>0</v>
      </c>
      <c r="T396" s="60">
        <f t="shared" si="102"/>
        <v>0</v>
      </c>
      <c r="U396" s="60">
        <f t="shared" si="102"/>
        <v>0</v>
      </c>
      <c r="V396" s="60">
        <f t="shared" si="102"/>
        <v>0</v>
      </c>
      <c r="W396" s="60">
        <f t="shared" si="102"/>
        <v>0</v>
      </c>
      <c r="X396" s="60">
        <f t="shared" si="102"/>
        <v>0</v>
      </c>
      <c r="Y396" s="60">
        <f t="shared" si="102"/>
        <v>0</v>
      </c>
      <c r="Z396" s="60">
        <f t="shared" si="102"/>
        <v>0</v>
      </c>
      <c r="AA396" s="60">
        <f t="shared" si="102"/>
        <v>0</v>
      </c>
      <c r="AB396" s="60">
        <f t="shared" si="102"/>
        <v>0</v>
      </c>
      <c r="AC396" s="60">
        <f t="shared" si="102"/>
        <v>0</v>
      </c>
      <c r="AD396" s="60">
        <f t="shared" si="102"/>
        <v>0</v>
      </c>
      <c r="AG396" s="60">
        <f t="shared" si="100"/>
        <v>0</v>
      </c>
      <c r="AH396" s="60">
        <f t="shared" si="103"/>
        <v>0</v>
      </c>
      <c r="AI396" s="60">
        <f t="shared" si="103"/>
        <v>0</v>
      </c>
      <c r="AJ396" s="60">
        <f t="shared" si="103"/>
        <v>0</v>
      </c>
      <c r="AK396" s="60">
        <f t="shared" si="103"/>
        <v>2</v>
      </c>
      <c r="AL396" s="60">
        <f t="shared" si="103"/>
        <v>0</v>
      </c>
      <c r="AM396" s="60">
        <f t="shared" si="103"/>
        <v>0</v>
      </c>
      <c r="AN396" s="60">
        <f t="shared" si="103"/>
        <v>0</v>
      </c>
      <c r="AO396" s="60">
        <f t="shared" si="103"/>
        <v>0</v>
      </c>
      <c r="AP396" s="60">
        <f t="shared" si="103"/>
        <v>0</v>
      </c>
      <c r="AQ396" s="60">
        <f t="shared" si="103"/>
        <v>0</v>
      </c>
      <c r="AR396" s="60">
        <f t="shared" si="103"/>
        <v>0</v>
      </c>
      <c r="AU396" s="60">
        <f t="shared" si="101"/>
        <v>0</v>
      </c>
      <c r="AV396" s="60">
        <f t="shared" si="104"/>
        <v>0</v>
      </c>
      <c r="AW396" s="60">
        <f t="shared" si="104"/>
        <v>0</v>
      </c>
      <c r="AX396" s="60">
        <f t="shared" si="104"/>
        <v>0</v>
      </c>
      <c r="AY396" s="60">
        <f t="shared" si="104"/>
        <v>0</v>
      </c>
      <c r="AZ396" s="60">
        <f t="shared" si="104"/>
        <v>0</v>
      </c>
      <c r="BA396" s="60">
        <f t="shared" si="104"/>
        <v>0</v>
      </c>
      <c r="BB396" s="60">
        <f t="shared" si="104"/>
        <v>0</v>
      </c>
      <c r="BC396" s="60">
        <f t="shared" si="104"/>
        <v>0</v>
      </c>
      <c r="BD396" s="60">
        <f t="shared" si="104"/>
        <v>0</v>
      </c>
      <c r="BE396" s="60">
        <f t="shared" si="104"/>
        <v>0</v>
      </c>
      <c r="BF396" s="60">
        <f t="shared" si="104"/>
        <v>0</v>
      </c>
    </row>
    <row r="397" spans="2:58" x14ac:dyDescent="0.25">
      <c r="B397" s="18">
        <f t="shared" si="106"/>
        <v>393</v>
      </c>
      <c r="C397" s="13" t="str">
        <f t="shared" si="105"/>
        <v>250512_Rev_MC_393</v>
      </c>
      <c r="D397" s="68">
        <v>45789</v>
      </c>
      <c r="E397" s="69">
        <v>45786</v>
      </c>
      <c r="F397" s="69" t="s">
        <v>115</v>
      </c>
      <c r="G397" s="69" t="str">
        <f>IF(ISBLANK(F397),"",VLOOKUP(F397,'Listes des Lots'!$B$4:$G$55,6,FALSE))</f>
        <v>Meublé</v>
      </c>
      <c r="H397" s="127" t="s">
        <v>333</v>
      </c>
      <c r="I397" s="127">
        <v>35000</v>
      </c>
      <c r="J397" s="69">
        <v>45780</v>
      </c>
      <c r="K397" s="69">
        <v>45787</v>
      </c>
      <c r="L397" s="71" t="s">
        <v>90</v>
      </c>
      <c r="M397" s="18" t="str">
        <f>IF(RevenueData[[#This Row],[Commentaires /Notes  ]]="","",RevenueData[[#This Row],[Commentaires /Notes  ]])</f>
        <v/>
      </c>
      <c r="N397" s="37"/>
      <c r="R397" s="60">
        <f>RevenueData[[#This Row],[Fin Période 
(jj/mm/aa) ]]-RevenueData[[#This Row],[Début Période
((jj/mm/aa) ]]+1</f>
        <v>8</v>
      </c>
      <c r="S397" s="60">
        <f t="shared" si="99"/>
        <v>0</v>
      </c>
      <c r="T397" s="60">
        <f t="shared" si="102"/>
        <v>0</v>
      </c>
      <c r="U397" s="60">
        <f t="shared" si="102"/>
        <v>0</v>
      </c>
      <c r="V397" s="60">
        <f t="shared" si="102"/>
        <v>0</v>
      </c>
      <c r="W397" s="60">
        <f t="shared" si="102"/>
        <v>0</v>
      </c>
      <c r="X397" s="60">
        <f t="shared" si="102"/>
        <v>0</v>
      </c>
      <c r="Y397" s="60">
        <f t="shared" si="102"/>
        <v>0</v>
      </c>
      <c r="Z397" s="60">
        <f t="shared" si="102"/>
        <v>0</v>
      </c>
      <c r="AA397" s="60">
        <f t="shared" si="102"/>
        <v>0</v>
      </c>
      <c r="AB397" s="60">
        <f t="shared" si="102"/>
        <v>0</v>
      </c>
      <c r="AC397" s="60">
        <f t="shared" si="102"/>
        <v>0</v>
      </c>
      <c r="AD397" s="60">
        <f t="shared" si="102"/>
        <v>0</v>
      </c>
      <c r="AG397" s="60">
        <f t="shared" si="100"/>
        <v>0</v>
      </c>
      <c r="AH397" s="60">
        <f t="shared" si="103"/>
        <v>0</v>
      </c>
      <c r="AI397" s="60">
        <f t="shared" si="103"/>
        <v>0</v>
      </c>
      <c r="AJ397" s="60">
        <f t="shared" si="103"/>
        <v>0</v>
      </c>
      <c r="AK397" s="60">
        <f t="shared" si="103"/>
        <v>8</v>
      </c>
      <c r="AL397" s="60">
        <f t="shared" si="103"/>
        <v>0</v>
      </c>
      <c r="AM397" s="60">
        <f t="shared" si="103"/>
        <v>0</v>
      </c>
      <c r="AN397" s="60">
        <f t="shared" si="103"/>
        <v>0</v>
      </c>
      <c r="AO397" s="60">
        <f t="shared" si="103"/>
        <v>0</v>
      </c>
      <c r="AP397" s="60">
        <f t="shared" si="103"/>
        <v>0</v>
      </c>
      <c r="AQ397" s="60">
        <f t="shared" si="103"/>
        <v>0</v>
      </c>
      <c r="AR397" s="60">
        <f t="shared" si="103"/>
        <v>0</v>
      </c>
      <c r="AU397" s="60">
        <f t="shared" si="101"/>
        <v>0</v>
      </c>
      <c r="AV397" s="60">
        <f t="shared" si="104"/>
        <v>0</v>
      </c>
      <c r="AW397" s="60">
        <f t="shared" si="104"/>
        <v>0</v>
      </c>
      <c r="AX397" s="60">
        <f t="shared" si="104"/>
        <v>0</v>
      </c>
      <c r="AY397" s="60">
        <f t="shared" si="104"/>
        <v>0</v>
      </c>
      <c r="AZ397" s="60">
        <f t="shared" si="104"/>
        <v>0</v>
      </c>
      <c r="BA397" s="60">
        <f t="shared" si="104"/>
        <v>0</v>
      </c>
      <c r="BB397" s="60">
        <f t="shared" si="104"/>
        <v>0</v>
      </c>
      <c r="BC397" s="60">
        <f t="shared" si="104"/>
        <v>0</v>
      </c>
      <c r="BD397" s="60">
        <f t="shared" si="104"/>
        <v>0</v>
      </c>
      <c r="BE397" s="60">
        <f t="shared" si="104"/>
        <v>0</v>
      </c>
      <c r="BF397" s="60">
        <f t="shared" si="104"/>
        <v>0</v>
      </c>
    </row>
    <row r="398" spans="2:58" x14ac:dyDescent="0.25">
      <c r="B398" s="18">
        <f t="shared" si="106"/>
        <v>394</v>
      </c>
      <c r="C398" s="13" t="str">
        <f t="shared" si="105"/>
        <v>250512_Rev_MC_394</v>
      </c>
      <c r="D398" s="68">
        <v>45789</v>
      </c>
      <c r="E398" s="69">
        <v>45787</v>
      </c>
      <c r="F398" s="69" t="s">
        <v>114</v>
      </c>
      <c r="G398" s="69" t="str">
        <f>IF(ISBLANK(F398),"",VLOOKUP(F398,'Listes des Lots'!$B$4:$G$55,6,FALSE))</f>
        <v>Meublé</v>
      </c>
      <c r="H398" s="127" t="s">
        <v>333</v>
      </c>
      <c r="I398" s="127">
        <v>30000</v>
      </c>
      <c r="J398" s="69">
        <v>45787</v>
      </c>
      <c r="K398" s="69">
        <v>45788</v>
      </c>
      <c r="L398" s="71" t="s">
        <v>90</v>
      </c>
      <c r="M398" s="18" t="str">
        <f>IF(RevenueData[[#This Row],[Commentaires /Notes  ]]="","",RevenueData[[#This Row],[Commentaires /Notes  ]])</f>
        <v/>
      </c>
      <c r="N398" s="37"/>
      <c r="R398" s="60">
        <f>RevenueData[[#This Row],[Fin Période 
(jj/mm/aa) ]]-RevenueData[[#This Row],[Début Période
((jj/mm/aa) ]]+1</f>
        <v>2</v>
      </c>
      <c r="S398" s="60">
        <f t="shared" si="99"/>
        <v>0</v>
      </c>
      <c r="T398" s="60">
        <f t="shared" si="102"/>
        <v>0</v>
      </c>
      <c r="U398" s="60">
        <f t="shared" si="102"/>
        <v>0</v>
      </c>
      <c r="V398" s="60">
        <f t="shared" si="102"/>
        <v>0</v>
      </c>
      <c r="W398" s="60">
        <f t="shared" si="102"/>
        <v>0</v>
      </c>
      <c r="X398" s="60">
        <f t="shared" si="102"/>
        <v>0</v>
      </c>
      <c r="Y398" s="60">
        <f t="shared" si="102"/>
        <v>0</v>
      </c>
      <c r="Z398" s="60">
        <f t="shared" si="102"/>
        <v>0</v>
      </c>
      <c r="AA398" s="60">
        <f t="shared" si="102"/>
        <v>0</v>
      </c>
      <c r="AB398" s="60">
        <f t="shared" si="102"/>
        <v>0</v>
      </c>
      <c r="AC398" s="60">
        <f t="shared" si="102"/>
        <v>0</v>
      </c>
      <c r="AD398" s="60">
        <f t="shared" si="102"/>
        <v>0</v>
      </c>
      <c r="AG398" s="60">
        <f t="shared" si="100"/>
        <v>0</v>
      </c>
      <c r="AH398" s="60">
        <f t="shared" si="103"/>
        <v>0</v>
      </c>
      <c r="AI398" s="60">
        <f t="shared" si="103"/>
        <v>0</v>
      </c>
      <c r="AJ398" s="60">
        <f t="shared" si="103"/>
        <v>0</v>
      </c>
      <c r="AK398" s="60">
        <f t="shared" si="103"/>
        <v>2</v>
      </c>
      <c r="AL398" s="60">
        <f t="shared" si="103"/>
        <v>0</v>
      </c>
      <c r="AM398" s="60">
        <f t="shared" si="103"/>
        <v>0</v>
      </c>
      <c r="AN398" s="60">
        <f t="shared" si="103"/>
        <v>0</v>
      </c>
      <c r="AO398" s="60">
        <f t="shared" si="103"/>
        <v>0</v>
      </c>
      <c r="AP398" s="60">
        <f t="shared" si="103"/>
        <v>0</v>
      </c>
      <c r="AQ398" s="60">
        <f t="shared" si="103"/>
        <v>0</v>
      </c>
      <c r="AR398" s="60">
        <f t="shared" si="103"/>
        <v>0</v>
      </c>
      <c r="AU398" s="60">
        <f t="shared" si="101"/>
        <v>0</v>
      </c>
      <c r="AV398" s="60">
        <f t="shared" si="104"/>
        <v>0</v>
      </c>
      <c r="AW398" s="60">
        <f t="shared" si="104"/>
        <v>0</v>
      </c>
      <c r="AX398" s="60">
        <f t="shared" si="104"/>
        <v>0</v>
      </c>
      <c r="AY398" s="60">
        <f t="shared" si="104"/>
        <v>0</v>
      </c>
      <c r="AZ398" s="60">
        <f t="shared" si="104"/>
        <v>0</v>
      </c>
      <c r="BA398" s="60">
        <f t="shared" si="104"/>
        <v>0</v>
      </c>
      <c r="BB398" s="60">
        <f t="shared" si="104"/>
        <v>0</v>
      </c>
      <c r="BC398" s="60">
        <f t="shared" si="104"/>
        <v>0</v>
      </c>
      <c r="BD398" s="60">
        <f t="shared" si="104"/>
        <v>0</v>
      </c>
      <c r="BE398" s="60">
        <f t="shared" si="104"/>
        <v>0</v>
      </c>
      <c r="BF398" s="60">
        <f t="shared" si="104"/>
        <v>0</v>
      </c>
    </row>
    <row r="399" spans="2:58" x14ac:dyDescent="0.25">
      <c r="B399" s="18">
        <f t="shared" si="106"/>
        <v>395</v>
      </c>
      <c r="C399" s="13" t="str">
        <f t="shared" si="105"/>
        <v>250519_Rev_MC_395</v>
      </c>
      <c r="D399" s="68">
        <v>45796</v>
      </c>
      <c r="E399" s="69">
        <v>45792</v>
      </c>
      <c r="F399" s="69" t="s">
        <v>125</v>
      </c>
      <c r="G399" s="69" t="str">
        <f>IF(ISBLANK(F399),"",VLOOKUP(F399,'Listes des Lots'!$B$4:$G$55,6,FALSE))</f>
        <v>Meublé</v>
      </c>
      <c r="H399" s="127" t="s">
        <v>333</v>
      </c>
      <c r="I399" s="127">
        <v>20000</v>
      </c>
      <c r="J399" s="69">
        <v>45792</v>
      </c>
      <c r="K399" s="69">
        <v>45793</v>
      </c>
      <c r="L399" s="71" t="s">
        <v>90</v>
      </c>
      <c r="M399" s="18" t="str">
        <f>IF(RevenueData[[#This Row],[Commentaires /Notes  ]]="","",RevenueData[[#This Row],[Commentaires /Notes  ]])</f>
        <v/>
      </c>
      <c r="N399" s="37"/>
      <c r="R399" s="60">
        <f>RevenueData[[#This Row],[Fin Période 
(jj/mm/aa) ]]-RevenueData[[#This Row],[Début Période
((jj/mm/aa) ]]+1</f>
        <v>2</v>
      </c>
      <c r="S399" s="60">
        <f t="shared" si="99"/>
        <v>0</v>
      </c>
      <c r="T399" s="60">
        <f t="shared" si="102"/>
        <v>0</v>
      </c>
      <c r="U399" s="60">
        <f t="shared" si="102"/>
        <v>0</v>
      </c>
      <c r="V399" s="60">
        <f t="shared" si="102"/>
        <v>0</v>
      </c>
      <c r="W399" s="60">
        <f t="shared" si="102"/>
        <v>0</v>
      </c>
      <c r="X399" s="60">
        <f t="shared" si="102"/>
        <v>0</v>
      </c>
      <c r="Y399" s="60">
        <f t="shared" si="102"/>
        <v>0</v>
      </c>
      <c r="Z399" s="60">
        <f t="shared" si="102"/>
        <v>0</v>
      </c>
      <c r="AA399" s="60">
        <f t="shared" si="102"/>
        <v>0</v>
      </c>
      <c r="AB399" s="60">
        <f t="shared" si="102"/>
        <v>0</v>
      </c>
      <c r="AC399" s="60">
        <f t="shared" si="102"/>
        <v>0</v>
      </c>
      <c r="AD399" s="60">
        <f t="shared" si="102"/>
        <v>0</v>
      </c>
      <c r="AG399" s="60">
        <f t="shared" si="100"/>
        <v>0</v>
      </c>
      <c r="AH399" s="60">
        <f t="shared" si="103"/>
        <v>0</v>
      </c>
      <c r="AI399" s="60">
        <f t="shared" si="103"/>
        <v>0</v>
      </c>
      <c r="AJ399" s="60">
        <f t="shared" si="103"/>
        <v>0</v>
      </c>
      <c r="AK399" s="60">
        <f t="shared" si="103"/>
        <v>2</v>
      </c>
      <c r="AL399" s="60">
        <f t="shared" si="103"/>
        <v>0</v>
      </c>
      <c r="AM399" s="60">
        <f t="shared" si="103"/>
        <v>0</v>
      </c>
      <c r="AN399" s="60">
        <f t="shared" si="103"/>
        <v>0</v>
      </c>
      <c r="AO399" s="60">
        <f t="shared" si="103"/>
        <v>0</v>
      </c>
      <c r="AP399" s="60">
        <f t="shared" si="103"/>
        <v>0</v>
      </c>
      <c r="AQ399" s="60">
        <f t="shared" si="103"/>
        <v>0</v>
      </c>
      <c r="AR399" s="60">
        <f t="shared" si="103"/>
        <v>0</v>
      </c>
      <c r="AU399" s="60">
        <f t="shared" si="101"/>
        <v>0</v>
      </c>
      <c r="AV399" s="60">
        <f t="shared" si="104"/>
        <v>0</v>
      </c>
      <c r="AW399" s="60">
        <f t="shared" si="104"/>
        <v>0</v>
      </c>
      <c r="AX399" s="60">
        <f t="shared" si="104"/>
        <v>0</v>
      </c>
      <c r="AY399" s="60">
        <f t="shared" si="104"/>
        <v>0</v>
      </c>
      <c r="AZ399" s="60">
        <f t="shared" si="104"/>
        <v>0</v>
      </c>
      <c r="BA399" s="60">
        <f t="shared" si="104"/>
        <v>0</v>
      </c>
      <c r="BB399" s="60">
        <f t="shared" si="104"/>
        <v>0</v>
      </c>
      <c r="BC399" s="60">
        <f t="shared" si="104"/>
        <v>0</v>
      </c>
      <c r="BD399" s="60">
        <f t="shared" si="104"/>
        <v>0</v>
      </c>
      <c r="BE399" s="60">
        <f t="shared" si="104"/>
        <v>0</v>
      </c>
      <c r="BF399" s="60">
        <f t="shared" si="104"/>
        <v>0</v>
      </c>
    </row>
    <row r="400" spans="2:58" x14ac:dyDescent="0.25">
      <c r="B400" s="18">
        <f t="shared" si="106"/>
        <v>396</v>
      </c>
      <c r="C400" s="13" t="str">
        <f t="shared" si="105"/>
        <v>250519_Rev_MC_396</v>
      </c>
      <c r="D400" s="68">
        <v>45796</v>
      </c>
      <c r="E400" s="69">
        <v>45795</v>
      </c>
      <c r="F400" s="69" t="s">
        <v>125</v>
      </c>
      <c r="G400" s="69" t="str">
        <f>IF(ISBLANK(F400),"",VLOOKUP(F400,'Listes des Lots'!$B$4:$G$55,6,FALSE))</f>
        <v>Meublé</v>
      </c>
      <c r="H400" s="127" t="s">
        <v>333</v>
      </c>
      <c r="I400" s="127">
        <v>20000</v>
      </c>
      <c r="J400" s="69">
        <v>45795</v>
      </c>
      <c r="K400" s="69">
        <v>45796</v>
      </c>
      <c r="L400" s="71" t="s">
        <v>90</v>
      </c>
      <c r="M400" s="18" t="str">
        <f>IF(RevenueData[[#This Row],[Commentaires /Notes  ]]="","",RevenueData[[#This Row],[Commentaires /Notes  ]])</f>
        <v/>
      </c>
      <c r="N400" s="37"/>
      <c r="R400" s="60">
        <f>RevenueData[[#This Row],[Fin Période 
(jj/mm/aa) ]]-RevenueData[[#This Row],[Début Période
((jj/mm/aa) ]]+1</f>
        <v>2</v>
      </c>
      <c r="S400" s="60">
        <f t="shared" si="99"/>
        <v>0</v>
      </c>
      <c r="T400" s="60">
        <f t="shared" si="102"/>
        <v>0</v>
      </c>
      <c r="U400" s="60">
        <f t="shared" si="102"/>
        <v>0</v>
      </c>
      <c r="V400" s="60">
        <f t="shared" si="102"/>
        <v>0</v>
      </c>
      <c r="W400" s="60">
        <f t="shared" si="102"/>
        <v>0</v>
      </c>
      <c r="X400" s="60">
        <f t="shared" si="102"/>
        <v>0</v>
      </c>
      <c r="Y400" s="60">
        <f t="shared" si="102"/>
        <v>0</v>
      </c>
      <c r="Z400" s="60">
        <f t="shared" si="102"/>
        <v>0</v>
      </c>
      <c r="AA400" s="60">
        <f t="shared" si="102"/>
        <v>0</v>
      </c>
      <c r="AB400" s="60">
        <f t="shared" si="102"/>
        <v>0</v>
      </c>
      <c r="AC400" s="60">
        <f t="shared" si="102"/>
        <v>0</v>
      </c>
      <c r="AD400" s="60">
        <f t="shared" si="102"/>
        <v>0</v>
      </c>
      <c r="AG400" s="60">
        <f t="shared" si="100"/>
        <v>0</v>
      </c>
      <c r="AH400" s="60">
        <f t="shared" si="103"/>
        <v>0</v>
      </c>
      <c r="AI400" s="60">
        <f t="shared" si="103"/>
        <v>0</v>
      </c>
      <c r="AJ400" s="60">
        <f t="shared" si="103"/>
        <v>0</v>
      </c>
      <c r="AK400" s="60">
        <f t="shared" si="103"/>
        <v>2</v>
      </c>
      <c r="AL400" s="60">
        <f t="shared" si="103"/>
        <v>0</v>
      </c>
      <c r="AM400" s="60">
        <f t="shared" si="103"/>
        <v>0</v>
      </c>
      <c r="AN400" s="60">
        <f t="shared" si="103"/>
        <v>0</v>
      </c>
      <c r="AO400" s="60">
        <f t="shared" si="103"/>
        <v>0</v>
      </c>
      <c r="AP400" s="60">
        <f t="shared" si="103"/>
        <v>0</v>
      </c>
      <c r="AQ400" s="60">
        <f t="shared" si="103"/>
        <v>0</v>
      </c>
      <c r="AR400" s="60">
        <f t="shared" si="103"/>
        <v>0</v>
      </c>
      <c r="AU400" s="60">
        <f t="shared" si="101"/>
        <v>0</v>
      </c>
      <c r="AV400" s="60">
        <f t="shared" si="104"/>
        <v>0</v>
      </c>
      <c r="AW400" s="60">
        <f t="shared" si="104"/>
        <v>0</v>
      </c>
      <c r="AX400" s="60">
        <f t="shared" si="104"/>
        <v>0</v>
      </c>
      <c r="AY400" s="60">
        <f t="shared" si="104"/>
        <v>0</v>
      </c>
      <c r="AZ400" s="60">
        <f t="shared" si="104"/>
        <v>0</v>
      </c>
      <c r="BA400" s="60">
        <f t="shared" si="104"/>
        <v>0</v>
      </c>
      <c r="BB400" s="60">
        <f t="shared" si="104"/>
        <v>0</v>
      </c>
      <c r="BC400" s="60">
        <f t="shared" si="104"/>
        <v>0</v>
      </c>
      <c r="BD400" s="60">
        <f t="shared" si="104"/>
        <v>0</v>
      </c>
      <c r="BE400" s="60">
        <f t="shared" si="104"/>
        <v>0</v>
      </c>
      <c r="BF400" s="60">
        <f t="shared" si="104"/>
        <v>0</v>
      </c>
    </row>
    <row r="401" spans="2:58" x14ac:dyDescent="0.25">
      <c r="B401" s="18">
        <f t="shared" si="106"/>
        <v>397</v>
      </c>
      <c r="C401" s="13" t="str">
        <f t="shared" si="105"/>
        <v>250519_Rev_MC_397</v>
      </c>
      <c r="D401" s="68">
        <v>45796</v>
      </c>
      <c r="E401" s="69">
        <v>45795</v>
      </c>
      <c r="F401" s="69" t="s">
        <v>123</v>
      </c>
      <c r="G401" s="69" t="str">
        <f>IF(ISBLANK(F401),"",VLOOKUP(F401,'Listes des Lots'!$B$4:$G$55,6,FALSE))</f>
        <v>Meublé</v>
      </c>
      <c r="H401" s="127" t="s">
        <v>333</v>
      </c>
      <c r="I401" s="127">
        <v>20000</v>
      </c>
      <c r="J401" s="69">
        <v>45795</v>
      </c>
      <c r="K401" s="69">
        <v>45796</v>
      </c>
      <c r="L401" s="71" t="s">
        <v>90</v>
      </c>
      <c r="M401" s="18" t="str">
        <f>IF(RevenueData[[#This Row],[Commentaires /Notes  ]]="","",RevenueData[[#This Row],[Commentaires /Notes  ]])</f>
        <v/>
      </c>
      <c r="N401" s="37"/>
      <c r="R401" s="60">
        <f>RevenueData[[#This Row],[Fin Période 
(jj/mm/aa) ]]-RevenueData[[#This Row],[Début Période
((jj/mm/aa) ]]+1</f>
        <v>2</v>
      </c>
      <c r="S401" s="60">
        <f t="shared" si="99"/>
        <v>0</v>
      </c>
      <c r="T401" s="60">
        <f t="shared" si="102"/>
        <v>0</v>
      </c>
      <c r="U401" s="60">
        <f t="shared" si="102"/>
        <v>0</v>
      </c>
      <c r="V401" s="60">
        <f t="shared" si="102"/>
        <v>0</v>
      </c>
      <c r="W401" s="60">
        <f t="shared" si="102"/>
        <v>0</v>
      </c>
      <c r="X401" s="60">
        <f t="shared" si="102"/>
        <v>0</v>
      </c>
      <c r="Y401" s="60">
        <f t="shared" si="102"/>
        <v>0</v>
      </c>
      <c r="Z401" s="60">
        <f t="shared" si="102"/>
        <v>0</v>
      </c>
      <c r="AA401" s="60">
        <f t="shared" si="102"/>
        <v>0</v>
      </c>
      <c r="AB401" s="60">
        <f t="shared" si="102"/>
        <v>0</v>
      </c>
      <c r="AC401" s="60">
        <f t="shared" si="102"/>
        <v>0</v>
      </c>
      <c r="AD401" s="60">
        <f t="shared" si="102"/>
        <v>0</v>
      </c>
      <c r="AG401" s="60">
        <f t="shared" si="100"/>
        <v>0</v>
      </c>
      <c r="AH401" s="60">
        <f t="shared" si="103"/>
        <v>0</v>
      </c>
      <c r="AI401" s="60">
        <f t="shared" si="103"/>
        <v>0</v>
      </c>
      <c r="AJ401" s="60">
        <f t="shared" si="103"/>
        <v>0</v>
      </c>
      <c r="AK401" s="60">
        <f t="shared" si="103"/>
        <v>2</v>
      </c>
      <c r="AL401" s="60">
        <f t="shared" si="103"/>
        <v>0</v>
      </c>
      <c r="AM401" s="60">
        <f t="shared" si="103"/>
        <v>0</v>
      </c>
      <c r="AN401" s="60">
        <f t="shared" si="103"/>
        <v>0</v>
      </c>
      <c r="AO401" s="60">
        <f t="shared" si="103"/>
        <v>0</v>
      </c>
      <c r="AP401" s="60">
        <f t="shared" si="103"/>
        <v>0</v>
      </c>
      <c r="AQ401" s="60">
        <f t="shared" si="103"/>
        <v>0</v>
      </c>
      <c r="AR401" s="60">
        <f t="shared" si="103"/>
        <v>0</v>
      </c>
      <c r="AU401" s="60">
        <f t="shared" si="101"/>
        <v>0</v>
      </c>
      <c r="AV401" s="60">
        <f t="shared" si="104"/>
        <v>0</v>
      </c>
      <c r="AW401" s="60">
        <f t="shared" si="104"/>
        <v>0</v>
      </c>
      <c r="AX401" s="60">
        <f t="shared" si="104"/>
        <v>0</v>
      </c>
      <c r="AY401" s="60">
        <f t="shared" si="104"/>
        <v>0</v>
      </c>
      <c r="AZ401" s="60">
        <f t="shared" si="104"/>
        <v>0</v>
      </c>
      <c r="BA401" s="60">
        <f t="shared" si="104"/>
        <v>0</v>
      </c>
      <c r="BB401" s="60">
        <f t="shared" si="104"/>
        <v>0</v>
      </c>
      <c r="BC401" s="60">
        <f t="shared" si="104"/>
        <v>0</v>
      </c>
      <c r="BD401" s="60">
        <f t="shared" si="104"/>
        <v>0</v>
      </c>
      <c r="BE401" s="60">
        <f t="shared" si="104"/>
        <v>0</v>
      </c>
      <c r="BF401" s="60">
        <f t="shared" si="104"/>
        <v>0</v>
      </c>
    </row>
    <row r="402" spans="2:58" x14ac:dyDescent="0.25">
      <c r="B402" s="18">
        <f t="shared" si="106"/>
        <v>398</v>
      </c>
      <c r="C402" s="13" t="str">
        <f t="shared" si="105"/>
        <v>250528_Rev_MC_398</v>
      </c>
      <c r="D402" s="68">
        <v>45805</v>
      </c>
      <c r="E402" s="69">
        <v>45797</v>
      </c>
      <c r="F402" s="69" t="s">
        <v>120</v>
      </c>
      <c r="G402" s="69" t="str">
        <f>IF(ISBLANK(F402),"",VLOOKUP(F402,'Listes des Lots'!$B$4:$G$55,6,FALSE))</f>
        <v>Meublé</v>
      </c>
      <c r="H402" s="127" t="s">
        <v>333</v>
      </c>
      <c r="I402" s="127">
        <v>20000</v>
      </c>
      <c r="J402" s="69">
        <v>45797</v>
      </c>
      <c r="K402" s="69">
        <v>45798</v>
      </c>
      <c r="L402" s="71" t="s">
        <v>90</v>
      </c>
      <c r="M402" s="18" t="str">
        <f>IF(RevenueData[[#This Row],[Commentaires /Notes  ]]="","",RevenueData[[#This Row],[Commentaires /Notes  ]])</f>
        <v/>
      </c>
      <c r="N402" s="37"/>
      <c r="R402" s="60">
        <f>RevenueData[[#This Row],[Fin Période 
(jj/mm/aa) ]]-RevenueData[[#This Row],[Début Période
((jj/mm/aa) ]]+1</f>
        <v>2</v>
      </c>
      <c r="S402" s="60">
        <f t="shared" si="99"/>
        <v>0</v>
      </c>
      <c r="T402" s="60">
        <f t="shared" si="102"/>
        <v>0</v>
      </c>
      <c r="U402" s="60">
        <f t="shared" si="102"/>
        <v>0</v>
      </c>
      <c r="V402" s="60">
        <f t="shared" si="102"/>
        <v>0</v>
      </c>
      <c r="W402" s="60">
        <f t="shared" si="102"/>
        <v>0</v>
      </c>
      <c r="X402" s="60">
        <f t="shared" si="102"/>
        <v>0</v>
      </c>
      <c r="Y402" s="60">
        <f t="shared" si="102"/>
        <v>0</v>
      </c>
      <c r="Z402" s="60">
        <f t="shared" si="102"/>
        <v>0</v>
      </c>
      <c r="AA402" s="60">
        <f t="shared" si="102"/>
        <v>0</v>
      </c>
      <c r="AB402" s="60">
        <f t="shared" si="102"/>
        <v>0</v>
      </c>
      <c r="AC402" s="60">
        <f t="shared" si="102"/>
        <v>0</v>
      </c>
      <c r="AD402" s="60">
        <f t="shared" si="102"/>
        <v>0</v>
      </c>
      <c r="AG402" s="60">
        <f t="shared" si="100"/>
        <v>0</v>
      </c>
      <c r="AH402" s="60">
        <f t="shared" si="103"/>
        <v>0</v>
      </c>
      <c r="AI402" s="60">
        <f t="shared" si="103"/>
        <v>0</v>
      </c>
      <c r="AJ402" s="60">
        <f t="shared" si="103"/>
        <v>0</v>
      </c>
      <c r="AK402" s="60">
        <f t="shared" si="103"/>
        <v>2</v>
      </c>
      <c r="AL402" s="60">
        <f t="shared" si="103"/>
        <v>0</v>
      </c>
      <c r="AM402" s="60">
        <f t="shared" si="103"/>
        <v>0</v>
      </c>
      <c r="AN402" s="60">
        <f t="shared" si="103"/>
        <v>0</v>
      </c>
      <c r="AO402" s="60">
        <f t="shared" si="103"/>
        <v>0</v>
      </c>
      <c r="AP402" s="60">
        <f t="shared" si="103"/>
        <v>0</v>
      </c>
      <c r="AQ402" s="60">
        <f t="shared" si="103"/>
        <v>0</v>
      </c>
      <c r="AR402" s="60">
        <f t="shared" si="103"/>
        <v>0</v>
      </c>
      <c r="AU402" s="60">
        <f t="shared" si="101"/>
        <v>0</v>
      </c>
      <c r="AV402" s="60">
        <f t="shared" si="104"/>
        <v>0</v>
      </c>
      <c r="AW402" s="60">
        <f t="shared" si="104"/>
        <v>0</v>
      </c>
      <c r="AX402" s="60">
        <f t="shared" si="104"/>
        <v>0</v>
      </c>
      <c r="AY402" s="60">
        <f t="shared" si="104"/>
        <v>0</v>
      </c>
      <c r="AZ402" s="60">
        <f t="shared" si="104"/>
        <v>0</v>
      </c>
      <c r="BA402" s="60">
        <f t="shared" si="104"/>
        <v>0</v>
      </c>
      <c r="BB402" s="60">
        <f t="shared" si="104"/>
        <v>0</v>
      </c>
      <c r="BC402" s="60">
        <f t="shared" si="104"/>
        <v>0</v>
      </c>
      <c r="BD402" s="60">
        <f t="shared" si="104"/>
        <v>0</v>
      </c>
      <c r="BE402" s="60">
        <f t="shared" si="104"/>
        <v>0</v>
      </c>
      <c r="BF402" s="60">
        <f t="shared" si="104"/>
        <v>0</v>
      </c>
    </row>
    <row r="403" spans="2:58" x14ac:dyDescent="0.25">
      <c r="B403" s="18">
        <f t="shared" si="106"/>
        <v>399</v>
      </c>
      <c r="C403" s="13" t="str">
        <f t="shared" si="105"/>
        <v>250528_Rev_MC_399</v>
      </c>
      <c r="D403" s="68">
        <v>45805</v>
      </c>
      <c r="E403" s="69">
        <v>45801</v>
      </c>
      <c r="F403" s="69" t="s">
        <v>125</v>
      </c>
      <c r="G403" s="69" t="str">
        <f>IF(ISBLANK(F403),"",VLOOKUP(F403,'Listes des Lots'!$B$4:$G$55,6,FALSE))</f>
        <v>Meublé</v>
      </c>
      <c r="H403" s="127" t="s">
        <v>333</v>
      </c>
      <c r="I403" s="127">
        <v>20000</v>
      </c>
      <c r="J403" s="69">
        <v>45801</v>
      </c>
      <c r="K403" s="69">
        <v>45802</v>
      </c>
      <c r="L403" s="71" t="s">
        <v>90</v>
      </c>
      <c r="M403" s="18" t="str">
        <f>IF(RevenueData[[#This Row],[Commentaires /Notes  ]]="","",RevenueData[[#This Row],[Commentaires /Notes  ]])</f>
        <v/>
      </c>
      <c r="N403" s="37"/>
      <c r="R403" s="60">
        <f>RevenueData[[#This Row],[Fin Période 
(jj/mm/aa) ]]-RevenueData[[#This Row],[Début Période
((jj/mm/aa) ]]+1</f>
        <v>2</v>
      </c>
      <c r="S403" s="60">
        <f t="shared" si="99"/>
        <v>0</v>
      </c>
      <c r="T403" s="60">
        <f t="shared" si="102"/>
        <v>0</v>
      </c>
      <c r="U403" s="60">
        <f t="shared" si="102"/>
        <v>0</v>
      </c>
      <c r="V403" s="60">
        <f t="shared" si="102"/>
        <v>0</v>
      </c>
      <c r="W403" s="60">
        <f t="shared" si="102"/>
        <v>0</v>
      </c>
      <c r="X403" s="60">
        <f t="shared" si="102"/>
        <v>0</v>
      </c>
      <c r="Y403" s="60">
        <f t="shared" si="102"/>
        <v>0</v>
      </c>
      <c r="Z403" s="60">
        <f t="shared" si="102"/>
        <v>0</v>
      </c>
      <c r="AA403" s="60">
        <f t="shared" si="102"/>
        <v>0</v>
      </c>
      <c r="AB403" s="60">
        <f t="shared" si="102"/>
        <v>0</v>
      </c>
      <c r="AC403" s="60">
        <f t="shared" si="102"/>
        <v>0</v>
      </c>
      <c r="AD403" s="60">
        <f t="shared" si="102"/>
        <v>0</v>
      </c>
      <c r="AG403" s="60">
        <f t="shared" si="100"/>
        <v>0</v>
      </c>
      <c r="AH403" s="60">
        <f t="shared" si="103"/>
        <v>0</v>
      </c>
      <c r="AI403" s="60">
        <f t="shared" si="103"/>
        <v>0</v>
      </c>
      <c r="AJ403" s="60">
        <f t="shared" si="103"/>
        <v>0</v>
      </c>
      <c r="AK403" s="60">
        <f t="shared" si="103"/>
        <v>2</v>
      </c>
      <c r="AL403" s="60">
        <f t="shared" si="103"/>
        <v>0</v>
      </c>
      <c r="AM403" s="60">
        <f t="shared" si="103"/>
        <v>0</v>
      </c>
      <c r="AN403" s="60">
        <f t="shared" si="103"/>
        <v>0</v>
      </c>
      <c r="AO403" s="60">
        <f t="shared" si="103"/>
        <v>0</v>
      </c>
      <c r="AP403" s="60">
        <f t="shared" si="103"/>
        <v>0</v>
      </c>
      <c r="AQ403" s="60">
        <f t="shared" si="103"/>
        <v>0</v>
      </c>
      <c r="AR403" s="60">
        <f t="shared" si="103"/>
        <v>0</v>
      </c>
      <c r="AU403" s="60">
        <f t="shared" si="101"/>
        <v>0</v>
      </c>
      <c r="AV403" s="60">
        <f t="shared" si="104"/>
        <v>0</v>
      </c>
      <c r="AW403" s="60">
        <f t="shared" si="104"/>
        <v>0</v>
      </c>
      <c r="AX403" s="60">
        <f t="shared" si="104"/>
        <v>0</v>
      </c>
      <c r="AY403" s="60">
        <f t="shared" si="104"/>
        <v>0</v>
      </c>
      <c r="AZ403" s="60">
        <f t="shared" si="104"/>
        <v>0</v>
      </c>
      <c r="BA403" s="60">
        <f t="shared" si="104"/>
        <v>0</v>
      </c>
      <c r="BB403" s="60">
        <f t="shared" si="104"/>
        <v>0</v>
      </c>
      <c r="BC403" s="60">
        <f t="shared" si="104"/>
        <v>0</v>
      </c>
      <c r="BD403" s="60">
        <f t="shared" si="104"/>
        <v>0</v>
      </c>
      <c r="BE403" s="60">
        <f t="shared" si="104"/>
        <v>0</v>
      </c>
      <c r="BF403" s="60">
        <f t="shared" si="104"/>
        <v>0</v>
      </c>
    </row>
    <row r="404" spans="2:58" x14ac:dyDescent="0.25">
      <c r="B404" s="18">
        <f t="shared" si="106"/>
        <v>400</v>
      </c>
      <c r="C404" s="13" t="str">
        <f t="shared" si="105"/>
        <v>250528_Rev_MC_400</v>
      </c>
      <c r="D404" s="68">
        <v>45805</v>
      </c>
      <c r="E404" s="69">
        <v>45801</v>
      </c>
      <c r="F404" s="69" t="s">
        <v>123</v>
      </c>
      <c r="G404" s="69" t="str">
        <f>IF(ISBLANK(F404),"",VLOOKUP(F404,'Listes des Lots'!$B$4:$G$55,6,FALSE))</f>
        <v>Meublé</v>
      </c>
      <c r="H404" s="127" t="s">
        <v>333</v>
      </c>
      <c r="I404" s="127">
        <v>20000</v>
      </c>
      <c r="J404" s="69">
        <v>45801</v>
      </c>
      <c r="K404" s="69">
        <v>45802</v>
      </c>
      <c r="L404" s="71" t="s">
        <v>90</v>
      </c>
      <c r="M404" s="18" t="str">
        <f>IF(RevenueData[[#This Row],[Commentaires /Notes  ]]="","",RevenueData[[#This Row],[Commentaires /Notes  ]])</f>
        <v/>
      </c>
      <c r="N404" s="37"/>
      <c r="R404" s="60">
        <f>RevenueData[[#This Row],[Fin Période 
(jj/mm/aa) ]]-RevenueData[[#This Row],[Début Période
((jj/mm/aa) ]]+1</f>
        <v>2</v>
      </c>
      <c r="S404" s="60">
        <f t="shared" si="99"/>
        <v>0</v>
      </c>
      <c r="T404" s="60">
        <f t="shared" si="102"/>
        <v>0</v>
      </c>
      <c r="U404" s="60">
        <f t="shared" si="102"/>
        <v>0</v>
      </c>
      <c r="V404" s="60">
        <f t="shared" si="102"/>
        <v>0</v>
      </c>
      <c r="W404" s="60">
        <f t="shared" si="102"/>
        <v>0</v>
      </c>
      <c r="X404" s="60">
        <f t="shared" si="102"/>
        <v>0</v>
      </c>
      <c r="Y404" s="60">
        <f t="shared" si="102"/>
        <v>0</v>
      </c>
      <c r="Z404" s="60">
        <f t="shared" si="102"/>
        <v>0</v>
      </c>
      <c r="AA404" s="60">
        <f t="shared" si="102"/>
        <v>0</v>
      </c>
      <c r="AB404" s="60">
        <f t="shared" si="102"/>
        <v>0</v>
      </c>
      <c r="AC404" s="60">
        <f t="shared" si="102"/>
        <v>0</v>
      </c>
      <c r="AD404" s="60">
        <f t="shared" si="102"/>
        <v>0</v>
      </c>
      <c r="AG404" s="60">
        <f t="shared" si="100"/>
        <v>0</v>
      </c>
      <c r="AH404" s="60">
        <f t="shared" si="103"/>
        <v>0</v>
      </c>
      <c r="AI404" s="60">
        <f t="shared" si="103"/>
        <v>0</v>
      </c>
      <c r="AJ404" s="60">
        <f t="shared" si="103"/>
        <v>0</v>
      </c>
      <c r="AK404" s="60">
        <f t="shared" si="103"/>
        <v>2</v>
      </c>
      <c r="AL404" s="60">
        <f t="shared" si="103"/>
        <v>0</v>
      </c>
      <c r="AM404" s="60">
        <f t="shared" si="103"/>
        <v>0</v>
      </c>
      <c r="AN404" s="60">
        <f t="shared" si="103"/>
        <v>0</v>
      </c>
      <c r="AO404" s="60">
        <f t="shared" si="103"/>
        <v>0</v>
      </c>
      <c r="AP404" s="60">
        <f t="shared" si="103"/>
        <v>0</v>
      </c>
      <c r="AQ404" s="60">
        <f t="shared" si="103"/>
        <v>0</v>
      </c>
      <c r="AR404" s="60">
        <f t="shared" si="103"/>
        <v>0</v>
      </c>
      <c r="AU404" s="60">
        <f t="shared" si="101"/>
        <v>0</v>
      </c>
      <c r="AV404" s="60">
        <f t="shared" si="104"/>
        <v>0</v>
      </c>
      <c r="AW404" s="60">
        <f t="shared" si="104"/>
        <v>0</v>
      </c>
      <c r="AX404" s="60">
        <f t="shared" si="104"/>
        <v>0</v>
      </c>
      <c r="AY404" s="60">
        <f t="shared" si="104"/>
        <v>0</v>
      </c>
      <c r="AZ404" s="60">
        <f t="shared" si="104"/>
        <v>0</v>
      </c>
      <c r="BA404" s="60">
        <f t="shared" si="104"/>
        <v>0</v>
      </c>
      <c r="BB404" s="60">
        <f t="shared" si="104"/>
        <v>0</v>
      </c>
      <c r="BC404" s="60">
        <f t="shared" si="104"/>
        <v>0</v>
      </c>
      <c r="BD404" s="60">
        <f t="shared" si="104"/>
        <v>0</v>
      </c>
      <c r="BE404" s="60">
        <f t="shared" si="104"/>
        <v>0</v>
      </c>
      <c r="BF404" s="60">
        <f t="shared" si="104"/>
        <v>0</v>
      </c>
    </row>
    <row r="405" spans="2:58" x14ac:dyDescent="0.25">
      <c r="B405" s="18">
        <f t="shared" si="106"/>
        <v>401</v>
      </c>
      <c r="C405" s="13" t="str">
        <f t="shared" si="105"/>
        <v>250615_Rev_MC_401</v>
      </c>
      <c r="D405" s="68">
        <v>45823</v>
      </c>
      <c r="E405" s="69">
        <v>45807</v>
      </c>
      <c r="F405" s="69" t="s">
        <v>126</v>
      </c>
      <c r="G405" s="69" t="str">
        <f>IF(ISBLANK(F405),"",VLOOKUP(F405,'Listes des Lots'!$B$4:$G$55,6,FALSE))</f>
        <v>Meublé</v>
      </c>
      <c r="H405" s="127" t="s">
        <v>333</v>
      </c>
      <c r="I405" s="127">
        <v>15000</v>
      </c>
      <c r="J405" s="69">
        <v>45807</v>
      </c>
      <c r="K405" s="69">
        <v>45807</v>
      </c>
      <c r="L405" s="71" t="s">
        <v>90</v>
      </c>
      <c r="M405" s="18" t="str">
        <f>IF(RevenueData[[#This Row],[Commentaires /Notes  ]]="","",RevenueData[[#This Row],[Commentaires /Notes  ]])</f>
        <v/>
      </c>
      <c r="N405" s="37"/>
      <c r="R405" s="60">
        <f>RevenueData[[#This Row],[Fin Période 
(jj/mm/aa) ]]-RevenueData[[#This Row],[Début Période
((jj/mm/aa) ]]+1</f>
        <v>1</v>
      </c>
      <c r="S405" s="60">
        <f t="shared" si="99"/>
        <v>0</v>
      </c>
      <c r="T405" s="60">
        <f t="shared" si="102"/>
        <v>0</v>
      </c>
      <c r="U405" s="60">
        <f t="shared" si="102"/>
        <v>0</v>
      </c>
      <c r="V405" s="60">
        <f t="shared" si="102"/>
        <v>0</v>
      </c>
      <c r="W405" s="60">
        <f t="shared" si="102"/>
        <v>0</v>
      </c>
      <c r="X405" s="60">
        <f t="shared" si="102"/>
        <v>0</v>
      </c>
      <c r="Y405" s="60">
        <f t="shared" si="102"/>
        <v>0</v>
      </c>
      <c r="Z405" s="60">
        <f t="shared" si="102"/>
        <v>0</v>
      </c>
      <c r="AA405" s="60">
        <f t="shared" si="102"/>
        <v>0</v>
      </c>
      <c r="AB405" s="60">
        <f t="shared" si="102"/>
        <v>0</v>
      </c>
      <c r="AC405" s="60">
        <f t="shared" si="102"/>
        <v>0</v>
      </c>
      <c r="AD405" s="60">
        <f t="shared" si="102"/>
        <v>0</v>
      </c>
      <c r="AG405" s="60">
        <f t="shared" si="100"/>
        <v>0</v>
      </c>
      <c r="AH405" s="60">
        <f t="shared" si="103"/>
        <v>0</v>
      </c>
      <c r="AI405" s="60">
        <f t="shared" si="103"/>
        <v>0</v>
      </c>
      <c r="AJ405" s="60">
        <f t="shared" si="103"/>
        <v>0</v>
      </c>
      <c r="AK405" s="60">
        <f t="shared" si="103"/>
        <v>1</v>
      </c>
      <c r="AL405" s="60">
        <f t="shared" si="103"/>
        <v>0</v>
      </c>
      <c r="AM405" s="60">
        <f t="shared" si="103"/>
        <v>0</v>
      </c>
      <c r="AN405" s="60">
        <f t="shared" si="103"/>
        <v>0</v>
      </c>
      <c r="AO405" s="60">
        <f t="shared" si="103"/>
        <v>0</v>
      </c>
      <c r="AP405" s="60">
        <f t="shared" si="103"/>
        <v>0</v>
      </c>
      <c r="AQ405" s="60">
        <f t="shared" si="103"/>
        <v>0</v>
      </c>
      <c r="AR405" s="60">
        <f t="shared" si="103"/>
        <v>0</v>
      </c>
      <c r="AU405" s="60">
        <f t="shared" si="101"/>
        <v>0</v>
      </c>
      <c r="AV405" s="60">
        <f t="shared" si="104"/>
        <v>0</v>
      </c>
      <c r="AW405" s="60">
        <f t="shared" si="104"/>
        <v>0</v>
      </c>
      <c r="AX405" s="60">
        <f t="shared" si="104"/>
        <v>0</v>
      </c>
      <c r="AY405" s="60">
        <f t="shared" si="104"/>
        <v>0</v>
      </c>
      <c r="AZ405" s="60">
        <f t="shared" si="104"/>
        <v>0</v>
      </c>
      <c r="BA405" s="60">
        <f t="shared" si="104"/>
        <v>0</v>
      </c>
      <c r="BB405" s="60">
        <f t="shared" si="104"/>
        <v>0</v>
      </c>
      <c r="BC405" s="60">
        <f t="shared" si="104"/>
        <v>0</v>
      </c>
      <c r="BD405" s="60">
        <f t="shared" si="104"/>
        <v>0</v>
      </c>
      <c r="BE405" s="60">
        <f t="shared" si="104"/>
        <v>0</v>
      </c>
      <c r="BF405" s="60">
        <f t="shared" si="104"/>
        <v>0</v>
      </c>
    </row>
    <row r="406" spans="2:58" x14ac:dyDescent="0.25">
      <c r="B406" s="18">
        <f t="shared" si="106"/>
        <v>402</v>
      </c>
      <c r="C406" s="13" t="str">
        <f t="shared" si="105"/>
        <v>250615_Rev_MC_402</v>
      </c>
      <c r="D406" s="68">
        <v>45823</v>
      </c>
      <c r="E406" s="69">
        <v>45807</v>
      </c>
      <c r="F406" s="69" t="s">
        <v>125</v>
      </c>
      <c r="G406" s="69" t="str">
        <f>IF(ISBLANK(F406),"",VLOOKUP(F406,'Listes des Lots'!$B$4:$G$55,6,FALSE))</f>
        <v>Meublé</v>
      </c>
      <c r="H406" s="127" t="s">
        <v>333</v>
      </c>
      <c r="I406" s="127">
        <v>20000</v>
      </c>
      <c r="J406" s="69">
        <v>45807</v>
      </c>
      <c r="K406" s="69">
        <v>45808</v>
      </c>
      <c r="L406" s="71" t="s">
        <v>90</v>
      </c>
      <c r="M406" s="18" t="str">
        <f>IF(RevenueData[[#This Row],[Commentaires /Notes  ]]="","",RevenueData[[#This Row],[Commentaires /Notes  ]])</f>
        <v/>
      </c>
      <c r="N406" s="37"/>
      <c r="R406" s="60">
        <f>RevenueData[[#This Row],[Fin Période 
(jj/mm/aa) ]]-RevenueData[[#This Row],[Début Période
((jj/mm/aa) ]]+1</f>
        <v>2</v>
      </c>
      <c r="S406" s="60">
        <f t="shared" si="99"/>
        <v>0</v>
      </c>
      <c r="T406" s="60">
        <f t="shared" si="102"/>
        <v>0</v>
      </c>
      <c r="U406" s="60">
        <f t="shared" si="102"/>
        <v>0</v>
      </c>
      <c r="V406" s="60">
        <f t="shared" si="102"/>
        <v>0</v>
      </c>
      <c r="W406" s="60">
        <f t="shared" si="102"/>
        <v>0</v>
      </c>
      <c r="X406" s="60">
        <f t="shared" si="102"/>
        <v>0</v>
      </c>
      <c r="Y406" s="60">
        <f t="shared" si="102"/>
        <v>0</v>
      </c>
      <c r="Z406" s="60">
        <f t="shared" si="102"/>
        <v>0</v>
      </c>
      <c r="AA406" s="60">
        <f t="shared" si="102"/>
        <v>0</v>
      </c>
      <c r="AB406" s="60">
        <f t="shared" si="102"/>
        <v>0</v>
      </c>
      <c r="AC406" s="60">
        <f t="shared" si="102"/>
        <v>0</v>
      </c>
      <c r="AD406" s="60">
        <f t="shared" si="102"/>
        <v>0</v>
      </c>
      <c r="AG406" s="60">
        <f t="shared" si="100"/>
        <v>0</v>
      </c>
      <c r="AH406" s="60">
        <f t="shared" si="103"/>
        <v>0</v>
      </c>
      <c r="AI406" s="60">
        <f t="shared" si="103"/>
        <v>0</v>
      </c>
      <c r="AJ406" s="60">
        <f t="shared" si="103"/>
        <v>0</v>
      </c>
      <c r="AK406" s="60">
        <f t="shared" si="103"/>
        <v>2</v>
      </c>
      <c r="AL406" s="60">
        <f t="shared" si="103"/>
        <v>0</v>
      </c>
      <c r="AM406" s="60">
        <f t="shared" si="103"/>
        <v>0</v>
      </c>
      <c r="AN406" s="60">
        <f t="shared" si="103"/>
        <v>0</v>
      </c>
      <c r="AO406" s="60">
        <f t="shared" si="103"/>
        <v>0</v>
      </c>
      <c r="AP406" s="60">
        <f t="shared" si="103"/>
        <v>0</v>
      </c>
      <c r="AQ406" s="60">
        <f t="shared" si="103"/>
        <v>0</v>
      </c>
      <c r="AR406" s="60">
        <f t="shared" si="103"/>
        <v>0</v>
      </c>
      <c r="AU406" s="60">
        <f t="shared" si="101"/>
        <v>0</v>
      </c>
      <c r="AV406" s="60">
        <f t="shared" si="104"/>
        <v>0</v>
      </c>
      <c r="AW406" s="60">
        <f t="shared" si="104"/>
        <v>0</v>
      </c>
      <c r="AX406" s="60">
        <f t="shared" si="104"/>
        <v>0</v>
      </c>
      <c r="AY406" s="60">
        <f t="shared" si="104"/>
        <v>0</v>
      </c>
      <c r="AZ406" s="60">
        <f t="shared" si="104"/>
        <v>0</v>
      </c>
      <c r="BA406" s="60">
        <f t="shared" si="104"/>
        <v>0</v>
      </c>
      <c r="BB406" s="60">
        <f t="shared" si="104"/>
        <v>0</v>
      </c>
      <c r="BC406" s="60">
        <f t="shared" si="104"/>
        <v>0</v>
      </c>
      <c r="BD406" s="60">
        <f t="shared" si="104"/>
        <v>0</v>
      </c>
      <c r="BE406" s="60">
        <f t="shared" si="104"/>
        <v>0</v>
      </c>
      <c r="BF406" s="60">
        <f t="shared" si="104"/>
        <v>0</v>
      </c>
    </row>
    <row r="407" spans="2:58" x14ac:dyDescent="0.25">
      <c r="B407" s="18">
        <f t="shared" si="106"/>
        <v>403</v>
      </c>
      <c r="C407" s="13" t="str">
        <f t="shared" si="105"/>
        <v>250615_Rev_MC_403</v>
      </c>
      <c r="D407" s="68">
        <v>45823</v>
      </c>
      <c r="E407" s="69">
        <v>45809</v>
      </c>
      <c r="F407" s="69" t="s">
        <v>123</v>
      </c>
      <c r="G407" s="69" t="str">
        <f>IF(ISBLANK(F407),"",VLOOKUP(F407,'Listes des Lots'!$B$4:$G$55,6,FALSE))</f>
        <v>Meublé</v>
      </c>
      <c r="H407" s="127" t="s">
        <v>333</v>
      </c>
      <c r="I407" s="127">
        <v>51000</v>
      </c>
      <c r="J407" s="69">
        <v>45809</v>
      </c>
      <c r="K407" s="69">
        <v>45812</v>
      </c>
      <c r="L407" s="71" t="s">
        <v>90</v>
      </c>
      <c r="M407" s="18" t="str">
        <f>IF(RevenueData[[#This Row],[Commentaires /Notes  ]]="","",RevenueData[[#This Row],[Commentaires /Notes  ]])</f>
        <v/>
      </c>
      <c r="N407" s="37"/>
      <c r="R407" s="60">
        <f>RevenueData[[#This Row],[Fin Période 
(jj/mm/aa) ]]-RevenueData[[#This Row],[Début Période
((jj/mm/aa) ]]+1</f>
        <v>4</v>
      </c>
      <c r="S407" s="60">
        <f t="shared" si="99"/>
        <v>0</v>
      </c>
      <c r="T407" s="60">
        <f t="shared" si="102"/>
        <v>0</v>
      </c>
      <c r="U407" s="60">
        <f t="shared" si="102"/>
        <v>0</v>
      </c>
      <c r="V407" s="60">
        <f t="shared" si="102"/>
        <v>0</v>
      </c>
      <c r="W407" s="60">
        <f t="shared" si="102"/>
        <v>0</v>
      </c>
      <c r="X407" s="60">
        <f t="shared" si="102"/>
        <v>0</v>
      </c>
      <c r="Y407" s="60">
        <f t="shared" si="102"/>
        <v>0</v>
      </c>
      <c r="Z407" s="60">
        <f t="shared" si="102"/>
        <v>0</v>
      </c>
      <c r="AA407" s="60">
        <f t="shared" si="102"/>
        <v>0</v>
      </c>
      <c r="AB407" s="60">
        <f t="shared" si="102"/>
        <v>0</v>
      </c>
      <c r="AC407" s="60">
        <f t="shared" si="102"/>
        <v>0</v>
      </c>
      <c r="AD407" s="60">
        <f t="shared" si="102"/>
        <v>0</v>
      </c>
      <c r="AG407" s="60">
        <f t="shared" si="100"/>
        <v>0</v>
      </c>
      <c r="AH407" s="60">
        <f t="shared" si="103"/>
        <v>0</v>
      </c>
      <c r="AI407" s="60">
        <f t="shared" si="103"/>
        <v>0</v>
      </c>
      <c r="AJ407" s="60">
        <f t="shared" si="103"/>
        <v>0</v>
      </c>
      <c r="AK407" s="60">
        <f t="shared" si="103"/>
        <v>0</v>
      </c>
      <c r="AL407" s="60">
        <f t="shared" si="103"/>
        <v>4</v>
      </c>
      <c r="AM407" s="60">
        <f t="shared" si="103"/>
        <v>0</v>
      </c>
      <c r="AN407" s="60">
        <f t="shared" si="103"/>
        <v>0</v>
      </c>
      <c r="AO407" s="60">
        <f t="shared" si="103"/>
        <v>0</v>
      </c>
      <c r="AP407" s="60">
        <f t="shared" si="103"/>
        <v>0</v>
      </c>
      <c r="AQ407" s="60">
        <f t="shared" si="103"/>
        <v>0</v>
      </c>
      <c r="AR407" s="60">
        <f t="shared" si="103"/>
        <v>0</v>
      </c>
      <c r="AU407" s="60">
        <f t="shared" si="101"/>
        <v>0</v>
      </c>
      <c r="AV407" s="60">
        <f t="shared" si="104"/>
        <v>0</v>
      </c>
      <c r="AW407" s="60">
        <f t="shared" si="104"/>
        <v>0</v>
      </c>
      <c r="AX407" s="60">
        <f t="shared" si="104"/>
        <v>0</v>
      </c>
      <c r="AY407" s="60">
        <f t="shared" si="104"/>
        <v>0</v>
      </c>
      <c r="AZ407" s="60">
        <f t="shared" si="104"/>
        <v>0</v>
      </c>
      <c r="BA407" s="60">
        <f t="shared" si="104"/>
        <v>0</v>
      </c>
      <c r="BB407" s="60">
        <f t="shared" si="104"/>
        <v>0</v>
      </c>
      <c r="BC407" s="60">
        <f t="shared" si="104"/>
        <v>0</v>
      </c>
      <c r="BD407" s="60">
        <f t="shared" si="104"/>
        <v>0</v>
      </c>
      <c r="BE407" s="60">
        <f t="shared" si="104"/>
        <v>0</v>
      </c>
      <c r="BF407" s="60">
        <f t="shared" si="104"/>
        <v>0</v>
      </c>
    </row>
    <row r="408" spans="2:58" x14ac:dyDescent="0.25">
      <c r="B408" s="18">
        <f t="shared" si="106"/>
        <v>404</v>
      </c>
      <c r="C408" s="13" t="str">
        <f t="shared" si="105"/>
        <v>250615_Rev_MC_404</v>
      </c>
      <c r="D408" s="68">
        <v>45823</v>
      </c>
      <c r="E408" s="69">
        <v>45809</v>
      </c>
      <c r="F408" s="69" t="s">
        <v>115</v>
      </c>
      <c r="G408" s="69" t="str">
        <f>IF(ISBLANK(F408),"",VLOOKUP(F408,'Listes des Lots'!$B$4:$G$55,6,FALSE))</f>
        <v>Meublé</v>
      </c>
      <c r="H408" s="127" t="s">
        <v>333</v>
      </c>
      <c r="I408" s="127">
        <v>35000</v>
      </c>
      <c r="J408" s="69">
        <v>45809</v>
      </c>
      <c r="K408" s="69">
        <v>45810</v>
      </c>
      <c r="L408" s="71" t="s">
        <v>90</v>
      </c>
      <c r="M408" s="18" t="str">
        <f>IF(RevenueData[[#This Row],[Commentaires /Notes  ]]="","",RevenueData[[#This Row],[Commentaires /Notes  ]])</f>
        <v/>
      </c>
      <c r="N408" s="37"/>
      <c r="R408" s="60">
        <f>RevenueData[[#This Row],[Fin Période 
(jj/mm/aa) ]]-RevenueData[[#This Row],[Début Période
((jj/mm/aa) ]]+1</f>
        <v>2</v>
      </c>
      <c r="S408" s="60">
        <f t="shared" si="99"/>
        <v>0</v>
      </c>
      <c r="T408" s="60">
        <f t="shared" si="102"/>
        <v>0</v>
      </c>
      <c r="U408" s="60">
        <f t="shared" si="102"/>
        <v>0</v>
      </c>
      <c r="V408" s="60">
        <f t="shared" si="102"/>
        <v>0</v>
      </c>
      <c r="W408" s="60">
        <f t="shared" si="102"/>
        <v>0</v>
      </c>
      <c r="X408" s="60">
        <f t="shared" si="102"/>
        <v>0</v>
      </c>
      <c r="Y408" s="60">
        <f t="shared" si="102"/>
        <v>0</v>
      </c>
      <c r="Z408" s="60">
        <f t="shared" si="102"/>
        <v>0</v>
      </c>
      <c r="AA408" s="60">
        <f t="shared" si="102"/>
        <v>0</v>
      </c>
      <c r="AB408" s="60">
        <f t="shared" si="102"/>
        <v>0</v>
      </c>
      <c r="AC408" s="60">
        <f t="shared" si="102"/>
        <v>0</v>
      </c>
      <c r="AD408" s="60">
        <f t="shared" ref="T408:AD432" si="107">_xlfn.LET(_xlpm.start_date, $J408,_xlpm.end_date, $K408,_xlpm.month_start, AD$4,_xlpm.month_end, EOMONTH(AD$4,0),_xlpm.overlap_start, MAX(_xlpm.start_date, _xlpm.month_start),_xlpm.overlap_end, MIN(_xlpm.end_date, _xlpm.month_end),_xlpm.days, MAX(0, _xlpm.overlap_end - _xlpm.overlap_start + 1),_xlpm.days)</f>
        <v>0</v>
      </c>
      <c r="AG408" s="60">
        <f t="shared" si="100"/>
        <v>0</v>
      </c>
      <c r="AH408" s="60">
        <f t="shared" si="103"/>
        <v>0</v>
      </c>
      <c r="AI408" s="60">
        <f t="shared" si="103"/>
        <v>0</v>
      </c>
      <c r="AJ408" s="60">
        <f t="shared" si="103"/>
        <v>0</v>
      </c>
      <c r="AK408" s="60">
        <f t="shared" si="103"/>
        <v>0</v>
      </c>
      <c r="AL408" s="60">
        <f t="shared" si="103"/>
        <v>2</v>
      </c>
      <c r="AM408" s="60">
        <f t="shared" si="103"/>
        <v>0</v>
      </c>
      <c r="AN408" s="60">
        <f t="shared" si="103"/>
        <v>0</v>
      </c>
      <c r="AO408" s="60">
        <f t="shared" si="103"/>
        <v>0</v>
      </c>
      <c r="AP408" s="60">
        <f t="shared" si="103"/>
        <v>0</v>
      </c>
      <c r="AQ408" s="60">
        <f t="shared" si="103"/>
        <v>0</v>
      </c>
      <c r="AR408" s="60">
        <f t="shared" ref="AH408:AR432" si="108">_xlfn.LET(_xlpm.start_date, $J408,_xlpm.end_date, $K408,_xlpm.month_start, AR$4,_xlpm.month_end, EOMONTH(AR$4,0),_xlpm.overlap_start, MAX(_xlpm.start_date, _xlpm.month_start),_xlpm.overlap_end, MIN(_xlpm.end_date, _xlpm.month_end),_xlpm.days, MAX(0, _xlpm.overlap_end - _xlpm.overlap_start + 1),_xlpm.days)</f>
        <v>0</v>
      </c>
      <c r="AU408" s="60">
        <f t="shared" si="101"/>
        <v>0</v>
      </c>
      <c r="AV408" s="60">
        <f t="shared" si="104"/>
        <v>0</v>
      </c>
      <c r="AW408" s="60">
        <f t="shared" si="104"/>
        <v>0</v>
      </c>
      <c r="AX408" s="60">
        <f t="shared" si="104"/>
        <v>0</v>
      </c>
      <c r="AY408" s="60">
        <f t="shared" si="104"/>
        <v>0</v>
      </c>
      <c r="AZ408" s="60">
        <f t="shared" si="104"/>
        <v>0</v>
      </c>
      <c r="BA408" s="60">
        <f t="shared" si="104"/>
        <v>0</v>
      </c>
      <c r="BB408" s="60">
        <f t="shared" si="104"/>
        <v>0</v>
      </c>
      <c r="BC408" s="60">
        <f t="shared" si="104"/>
        <v>0</v>
      </c>
      <c r="BD408" s="60">
        <f t="shared" si="104"/>
        <v>0</v>
      </c>
      <c r="BE408" s="60">
        <f t="shared" si="104"/>
        <v>0</v>
      </c>
      <c r="BF408" s="60">
        <f t="shared" ref="AV408:BF432" si="109">_xlfn.LET(_xlpm.start_date, $J408,_xlpm.end_date, $K408,_xlpm.month_start, BF$4,_xlpm.month_end, EOMONTH(BF$4,0),_xlpm.overlap_start, MAX(_xlpm.start_date, _xlpm.month_start),_xlpm.overlap_end, MIN(_xlpm.end_date, _xlpm.month_end),_xlpm.days, MAX(0, _xlpm.overlap_end - _xlpm.overlap_start + 1),_xlpm.days)</f>
        <v>0</v>
      </c>
    </row>
    <row r="409" spans="2:58" x14ac:dyDescent="0.25">
      <c r="B409" s="18">
        <f t="shared" si="106"/>
        <v>405</v>
      </c>
      <c r="C409" s="13" t="str">
        <f t="shared" si="105"/>
        <v>250615_Rev_MC_405</v>
      </c>
      <c r="D409" s="68">
        <v>45823</v>
      </c>
      <c r="E409" s="69">
        <v>45814</v>
      </c>
      <c r="F409" s="69" t="s">
        <v>115</v>
      </c>
      <c r="G409" s="69" t="str">
        <f>IF(ISBLANK(F409),"",VLOOKUP(F409,'Listes des Lots'!$B$4:$G$55,6,FALSE))</f>
        <v>Meublé</v>
      </c>
      <c r="H409" s="127" t="s">
        <v>333</v>
      </c>
      <c r="I409" s="127">
        <v>35000</v>
      </c>
      <c r="J409" s="69">
        <v>45814</v>
      </c>
      <c r="K409" s="69">
        <v>45815</v>
      </c>
      <c r="L409" s="71" t="s">
        <v>90</v>
      </c>
      <c r="M409" s="18" t="str">
        <f>IF(RevenueData[[#This Row],[Commentaires /Notes  ]]="","",RevenueData[[#This Row],[Commentaires /Notes  ]])</f>
        <v/>
      </c>
      <c r="N409" s="37"/>
      <c r="R409" s="60">
        <f>RevenueData[[#This Row],[Fin Période 
(jj/mm/aa) ]]-RevenueData[[#This Row],[Début Période
((jj/mm/aa) ]]+1</f>
        <v>2</v>
      </c>
      <c r="S409" s="60">
        <f t="shared" si="99"/>
        <v>0</v>
      </c>
      <c r="T409" s="60">
        <f t="shared" si="107"/>
        <v>0</v>
      </c>
      <c r="U409" s="60">
        <f t="shared" si="107"/>
        <v>0</v>
      </c>
      <c r="V409" s="60">
        <f t="shared" si="107"/>
        <v>0</v>
      </c>
      <c r="W409" s="60">
        <f t="shared" si="107"/>
        <v>0</v>
      </c>
      <c r="X409" s="60">
        <f t="shared" si="107"/>
        <v>0</v>
      </c>
      <c r="Y409" s="60">
        <f t="shared" si="107"/>
        <v>0</v>
      </c>
      <c r="Z409" s="60">
        <f t="shared" si="107"/>
        <v>0</v>
      </c>
      <c r="AA409" s="60">
        <f t="shared" si="107"/>
        <v>0</v>
      </c>
      <c r="AB409" s="60">
        <f t="shared" si="107"/>
        <v>0</v>
      </c>
      <c r="AC409" s="60">
        <f t="shared" si="107"/>
        <v>0</v>
      </c>
      <c r="AD409" s="60">
        <f t="shared" si="107"/>
        <v>0</v>
      </c>
      <c r="AG409" s="60">
        <f t="shared" si="100"/>
        <v>0</v>
      </c>
      <c r="AH409" s="60">
        <f t="shared" si="108"/>
        <v>0</v>
      </c>
      <c r="AI409" s="60">
        <f t="shared" si="108"/>
        <v>0</v>
      </c>
      <c r="AJ409" s="60">
        <f t="shared" si="108"/>
        <v>0</v>
      </c>
      <c r="AK409" s="60">
        <f t="shared" si="108"/>
        <v>0</v>
      </c>
      <c r="AL409" s="60">
        <f t="shared" si="108"/>
        <v>2</v>
      </c>
      <c r="AM409" s="60">
        <f t="shared" si="108"/>
        <v>0</v>
      </c>
      <c r="AN409" s="60">
        <f t="shared" si="108"/>
        <v>0</v>
      </c>
      <c r="AO409" s="60">
        <f t="shared" si="108"/>
        <v>0</v>
      </c>
      <c r="AP409" s="60">
        <f t="shared" si="108"/>
        <v>0</v>
      </c>
      <c r="AQ409" s="60">
        <f t="shared" si="108"/>
        <v>0</v>
      </c>
      <c r="AR409" s="60">
        <f t="shared" si="108"/>
        <v>0</v>
      </c>
      <c r="AU409" s="60">
        <f t="shared" si="101"/>
        <v>0</v>
      </c>
      <c r="AV409" s="60">
        <f t="shared" si="109"/>
        <v>0</v>
      </c>
      <c r="AW409" s="60">
        <f t="shared" si="109"/>
        <v>0</v>
      </c>
      <c r="AX409" s="60">
        <f t="shared" si="109"/>
        <v>0</v>
      </c>
      <c r="AY409" s="60">
        <f t="shared" si="109"/>
        <v>0</v>
      </c>
      <c r="AZ409" s="60">
        <f t="shared" si="109"/>
        <v>0</v>
      </c>
      <c r="BA409" s="60">
        <f t="shared" si="109"/>
        <v>0</v>
      </c>
      <c r="BB409" s="60">
        <f t="shared" si="109"/>
        <v>0</v>
      </c>
      <c r="BC409" s="60">
        <f t="shared" si="109"/>
        <v>0</v>
      </c>
      <c r="BD409" s="60">
        <f t="shared" si="109"/>
        <v>0</v>
      </c>
      <c r="BE409" s="60">
        <f t="shared" si="109"/>
        <v>0</v>
      </c>
      <c r="BF409" s="60">
        <f t="shared" si="109"/>
        <v>0</v>
      </c>
    </row>
    <row r="410" spans="2:58" x14ac:dyDescent="0.25">
      <c r="B410" s="18">
        <f t="shared" si="106"/>
        <v>406</v>
      </c>
      <c r="C410" s="13" t="str">
        <f t="shared" si="105"/>
        <v>250615_Rev_MC_406</v>
      </c>
      <c r="D410" s="68">
        <v>45823</v>
      </c>
      <c r="E410" s="69">
        <v>45814</v>
      </c>
      <c r="F410" s="69" t="s">
        <v>126</v>
      </c>
      <c r="G410" s="69" t="str">
        <f>IF(ISBLANK(F410),"",VLOOKUP(F410,'Listes des Lots'!$B$4:$G$55,6,FALSE))</f>
        <v>Meublé</v>
      </c>
      <c r="H410" s="127" t="s">
        <v>333</v>
      </c>
      <c r="I410" s="127">
        <v>15000</v>
      </c>
      <c r="J410" s="69">
        <v>45814</v>
      </c>
      <c r="K410" s="69">
        <v>45814</v>
      </c>
      <c r="L410" s="71" t="s">
        <v>90</v>
      </c>
      <c r="M410" s="18" t="str">
        <f>IF(RevenueData[[#This Row],[Commentaires /Notes  ]]="","",RevenueData[[#This Row],[Commentaires /Notes  ]])</f>
        <v/>
      </c>
      <c r="N410" s="37"/>
      <c r="R410" s="60">
        <f>RevenueData[[#This Row],[Fin Période 
(jj/mm/aa) ]]-RevenueData[[#This Row],[Début Période
((jj/mm/aa) ]]+1</f>
        <v>1</v>
      </c>
      <c r="S410" s="60">
        <f t="shared" si="99"/>
        <v>0</v>
      </c>
      <c r="T410" s="60">
        <f t="shared" si="107"/>
        <v>0</v>
      </c>
      <c r="U410" s="60">
        <f t="shared" si="107"/>
        <v>0</v>
      </c>
      <c r="V410" s="60">
        <f t="shared" si="107"/>
        <v>0</v>
      </c>
      <c r="W410" s="60">
        <f t="shared" si="107"/>
        <v>0</v>
      </c>
      <c r="X410" s="60">
        <f t="shared" si="107"/>
        <v>0</v>
      </c>
      <c r="Y410" s="60">
        <f t="shared" si="107"/>
        <v>0</v>
      </c>
      <c r="Z410" s="60">
        <f t="shared" si="107"/>
        <v>0</v>
      </c>
      <c r="AA410" s="60">
        <f t="shared" si="107"/>
        <v>0</v>
      </c>
      <c r="AB410" s="60">
        <f t="shared" si="107"/>
        <v>0</v>
      </c>
      <c r="AC410" s="60">
        <f t="shared" si="107"/>
        <v>0</v>
      </c>
      <c r="AD410" s="60">
        <f t="shared" si="107"/>
        <v>0</v>
      </c>
      <c r="AG410" s="60">
        <f t="shared" si="100"/>
        <v>0</v>
      </c>
      <c r="AH410" s="60">
        <f t="shared" si="108"/>
        <v>0</v>
      </c>
      <c r="AI410" s="60">
        <f t="shared" si="108"/>
        <v>0</v>
      </c>
      <c r="AJ410" s="60">
        <f t="shared" si="108"/>
        <v>0</v>
      </c>
      <c r="AK410" s="60">
        <f t="shared" si="108"/>
        <v>0</v>
      </c>
      <c r="AL410" s="60">
        <f t="shared" si="108"/>
        <v>1</v>
      </c>
      <c r="AM410" s="60">
        <f t="shared" si="108"/>
        <v>0</v>
      </c>
      <c r="AN410" s="60">
        <f t="shared" si="108"/>
        <v>0</v>
      </c>
      <c r="AO410" s="60">
        <f t="shared" si="108"/>
        <v>0</v>
      </c>
      <c r="AP410" s="60">
        <f t="shared" si="108"/>
        <v>0</v>
      </c>
      <c r="AQ410" s="60">
        <f t="shared" si="108"/>
        <v>0</v>
      </c>
      <c r="AR410" s="60">
        <f t="shared" si="108"/>
        <v>0</v>
      </c>
      <c r="AU410" s="60">
        <f t="shared" si="101"/>
        <v>0</v>
      </c>
      <c r="AV410" s="60">
        <f t="shared" si="109"/>
        <v>0</v>
      </c>
      <c r="AW410" s="60">
        <f t="shared" si="109"/>
        <v>0</v>
      </c>
      <c r="AX410" s="60">
        <f t="shared" si="109"/>
        <v>0</v>
      </c>
      <c r="AY410" s="60">
        <f t="shared" si="109"/>
        <v>0</v>
      </c>
      <c r="AZ410" s="60">
        <f t="shared" si="109"/>
        <v>0</v>
      </c>
      <c r="BA410" s="60">
        <f t="shared" si="109"/>
        <v>0</v>
      </c>
      <c r="BB410" s="60">
        <f t="shared" si="109"/>
        <v>0</v>
      </c>
      <c r="BC410" s="60">
        <f t="shared" si="109"/>
        <v>0</v>
      </c>
      <c r="BD410" s="60">
        <f t="shared" si="109"/>
        <v>0</v>
      </c>
      <c r="BE410" s="60">
        <f t="shared" si="109"/>
        <v>0</v>
      </c>
      <c r="BF410" s="60">
        <f t="shared" si="109"/>
        <v>0</v>
      </c>
    </row>
    <row r="411" spans="2:58" x14ac:dyDescent="0.25">
      <c r="B411" s="18">
        <f t="shared" si="106"/>
        <v>407</v>
      </c>
      <c r="C411" s="13" t="str">
        <f t="shared" si="105"/>
        <v>250615_Rev_MC_407</v>
      </c>
      <c r="D411" s="68">
        <v>45823</v>
      </c>
      <c r="E411" s="69">
        <v>45816</v>
      </c>
      <c r="F411" s="69" t="s">
        <v>122</v>
      </c>
      <c r="G411" s="69" t="str">
        <f>IF(ISBLANK(F411),"",VLOOKUP(F411,'Listes des Lots'!$B$4:$G$55,6,FALSE))</f>
        <v>Meublé</v>
      </c>
      <c r="H411" s="127" t="s">
        <v>333</v>
      </c>
      <c r="I411" s="127">
        <v>15000</v>
      </c>
      <c r="J411" s="69">
        <v>45816</v>
      </c>
      <c r="K411" s="69">
        <v>45816</v>
      </c>
      <c r="L411" s="71" t="s">
        <v>90</v>
      </c>
      <c r="M411" s="18" t="str">
        <f>IF(RevenueData[[#This Row],[Commentaires /Notes  ]]="","",RevenueData[[#This Row],[Commentaires /Notes  ]])</f>
        <v/>
      </c>
      <c r="N411" s="37"/>
      <c r="R411" s="60">
        <f>RevenueData[[#This Row],[Fin Période 
(jj/mm/aa) ]]-RevenueData[[#This Row],[Début Période
((jj/mm/aa) ]]+1</f>
        <v>1</v>
      </c>
      <c r="S411" s="60">
        <f t="shared" si="99"/>
        <v>0</v>
      </c>
      <c r="T411" s="60">
        <f t="shared" si="107"/>
        <v>0</v>
      </c>
      <c r="U411" s="60">
        <f t="shared" si="107"/>
        <v>0</v>
      </c>
      <c r="V411" s="60">
        <f t="shared" si="107"/>
        <v>0</v>
      </c>
      <c r="W411" s="60">
        <f t="shared" si="107"/>
        <v>0</v>
      </c>
      <c r="X411" s="60">
        <f t="shared" si="107"/>
        <v>0</v>
      </c>
      <c r="Y411" s="60">
        <f t="shared" si="107"/>
        <v>0</v>
      </c>
      <c r="Z411" s="60">
        <f t="shared" si="107"/>
        <v>0</v>
      </c>
      <c r="AA411" s="60">
        <f t="shared" si="107"/>
        <v>0</v>
      </c>
      <c r="AB411" s="60">
        <f t="shared" si="107"/>
        <v>0</v>
      </c>
      <c r="AC411" s="60">
        <f t="shared" si="107"/>
        <v>0</v>
      </c>
      <c r="AD411" s="60">
        <f t="shared" si="107"/>
        <v>0</v>
      </c>
      <c r="AG411" s="60">
        <f t="shared" si="100"/>
        <v>0</v>
      </c>
      <c r="AH411" s="60">
        <f t="shared" si="108"/>
        <v>0</v>
      </c>
      <c r="AI411" s="60">
        <f t="shared" si="108"/>
        <v>0</v>
      </c>
      <c r="AJ411" s="60">
        <f t="shared" si="108"/>
        <v>0</v>
      </c>
      <c r="AK411" s="60">
        <f t="shared" si="108"/>
        <v>0</v>
      </c>
      <c r="AL411" s="60">
        <f t="shared" si="108"/>
        <v>1</v>
      </c>
      <c r="AM411" s="60">
        <f t="shared" si="108"/>
        <v>0</v>
      </c>
      <c r="AN411" s="60">
        <f t="shared" si="108"/>
        <v>0</v>
      </c>
      <c r="AO411" s="60">
        <f t="shared" si="108"/>
        <v>0</v>
      </c>
      <c r="AP411" s="60">
        <f t="shared" si="108"/>
        <v>0</v>
      </c>
      <c r="AQ411" s="60">
        <f t="shared" si="108"/>
        <v>0</v>
      </c>
      <c r="AR411" s="60">
        <f t="shared" si="108"/>
        <v>0</v>
      </c>
      <c r="AU411" s="60">
        <f t="shared" si="101"/>
        <v>0</v>
      </c>
      <c r="AV411" s="60">
        <f t="shared" si="109"/>
        <v>0</v>
      </c>
      <c r="AW411" s="60">
        <f t="shared" si="109"/>
        <v>0</v>
      </c>
      <c r="AX411" s="60">
        <f t="shared" si="109"/>
        <v>0</v>
      </c>
      <c r="AY411" s="60">
        <f t="shared" si="109"/>
        <v>0</v>
      </c>
      <c r="AZ411" s="60">
        <f t="shared" si="109"/>
        <v>0</v>
      </c>
      <c r="BA411" s="60">
        <f t="shared" si="109"/>
        <v>0</v>
      </c>
      <c r="BB411" s="60">
        <f t="shared" si="109"/>
        <v>0</v>
      </c>
      <c r="BC411" s="60">
        <f t="shared" si="109"/>
        <v>0</v>
      </c>
      <c r="BD411" s="60">
        <f t="shared" si="109"/>
        <v>0</v>
      </c>
      <c r="BE411" s="60">
        <f t="shared" si="109"/>
        <v>0</v>
      </c>
      <c r="BF411" s="60">
        <f t="shared" si="109"/>
        <v>0</v>
      </c>
    </row>
    <row r="412" spans="2:58" x14ac:dyDescent="0.25">
      <c r="B412" s="18">
        <f t="shared" si="106"/>
        <v>408</v>
      </c>
      <c r="C412" s="13" t="str">
        <f t="shared" si="105"/>
        <v>250615_Rev_MC_408</v>
      </c>
      <c r="D412" s="68">
        <v>45823</v>
      </c>
      <c r="E412" s="69">
        <v>45817</v>
      </c>
      <c r="F412" s="69" t="s">
        <v>121</v>
      </c>
      <c r="G412" s="69" t="str">
        <f>IF(ISBLANK(F412),"",VLOOKUP(F412,'Listes des Lots'!$B$4:$G$55,6,FALSE))</f>
        <v>Meublé</v>
      </c>
      <c r="H412" s="127" t="s">
        <v>333</v>
      </c>
      <c r="I412" s="127">
        <v>20000</v>
      </c>
      <c r="J412" s="69">
        <v>45817</v>
      </c>
      <c r="K412" s="69">
        <v>45818</v>
      </c>
      <c r="L412" s="71" t="s">
        <v>90</v>
      </c>
      <c r="M412" s="18" t="str">
        <f>IF(RevenueData[[#This Row],[Commentaires /Notes  ]]="","",RevenueData[[#This Row],[Commentaires /Notes  ]])</f>
        <v/>
      </c>
      <c r="N412" s="37"/>
      <c r="R412" s="60">
        <f>RevenueData[[#This Row],[Fin Période 
(jj/mm/aa) ]]-RevenueData[[#This Row],[Début Période
((jj/mm/aa) ]]+1</f>
        <v>2</v>
      </c>
      <c r="S412" s="60">
        <f t="shared" si="99"/>
        <v>0</v>
      </c>
      <c r="T412" s="60">
        <f t="shared" si="107"/>
        <v>0</v>
      </c>
      <c r="U412" s="60">
        <f t="shared" si="107"/>
        <v>0</v>
      </c>
      <c r="V412" s="60">
        <f t="shared" si="107"/>
        <v>0</v>
      </c>
      <c r="W412" s="60">
        <f t="shared" si="107"/>
        <v>0</v>
      </c>
      <c r="X412" s="60">
        <f t="shared" si="107"/>
        <v>0</v>
      </c>
      <c r="Y412" s="60">
        <f t="shared" si="107"/>
        <v>0</v>
      </c>
      <c r="Z412" s="60">
        <f t="shared" si="107"/>
        <v>0</v>
      </c>
      <c r="AA412" s="60">
        <f t="shared" si="107"/>
        <v>0</v>
      </c>
      <c r="AB412" s="60">
        <f t="shared" si="107"/>
        <v>0</v>
      </c>
      <c r="AC412" s="60">
        <f t="shared" si="107"/>
        <v>0</v>
      </c>
      <c r="AD412" s="60">
        <f t="shared" si="107"/>
        <v>0</v>
      </c>
      <c r="AG412" s="60">
        <f t="shared" si="100"/>
        <v>0</v>
      </c>
      <c r="AH412" s="60">
        <f t="shared" si="108"/>
        <v>0</v>
      </c>
      <c r="AI412" s="60">
        <f t="shared" si="108"/>
        <v>0</v>
      </c>
      <c r="AJ412" s="60">
        <f t="shared" si="108"/>
        <v>0</v>
      </c>
      <c r="AK412" s="60">
        <f t="shared" si="108"/>
        <v>0</v>
      </c>
      <c r="AL412" s="60">
        <f t="shared" si="108"/>
        <v>2</v>
      </c>
      <c r="AM412" s="60">
        <f t="shared" si="108"/>
        <v>0</v>
      </c>
      <c r="AN412" s="60">
        <f t="shared" si="108"/>
        <v>0</v>
      </c>
      <c r="AO412" s="60">
        <f t="shared" si="108"/>
        <v>0</v>
      </c>
      <c r="AP412" s="60">
        <f t="shared" si="108"/>
        <v>0</v>
      </c>
      <c r="AQ412" s="60">
        <f t="shared" si="108"/>
        <v>0</v>
      </c>
      <c r="AR412" s="60">
        <f t="shared" si="108"/>
        <v>0</v>
      </c>
      <c r="AU412" s="60">
        <f t="shared" si="101"/>
        <v>0</v>
      </c>
      <c r="AV412" s="60">
        <f t="shared" si="109"/>
        <v>0</v>
      </c>
      <c r="AW412" s="60">
        <f t="shared" si="109"/>
        <v>0</v>
      </c>
      <c r="AX412" s="60">
        <f t="shared" si="109"/>
        <v>0</v>
      </c>
      <c r="AY412" s="60">
        <f t="shared" si="109"/>
        <v>0</v>
      </c>
      <c r="AZ412" s="60">
        <f t="shared" si="109"/>
        <v>0</v>
      </c>
      <c r="BA412" s="60">
        <f t="shared" si="109"/>
        <v>0</v>
      </c>
      <c r="BB412" s="60">
        <f t="shared" si="109"/>
        <v>0</v>
      </c>
      <c r="BC412" s="60">
        <f t="shared" si="109"/>
        <v>0</v>
      </c>
      <c r="BD412" s="60">
        <f t="shared" si="109"/>
        <v>0</v>
      </c>
      <c r="BE412" s="60">
        <f t="shared" si="109"/>
        <v>0</v>
      </c>
      <c r="BF412" s="60">
        <f t="shared" si="109"/>
        <v>0</v>
      </c>
    </row>
    <row r="413" spans="2:58" x14ac:dyDescent="0.25">
      <c r="B413" s="18">
        <f t="shared" si="106"/>
        <v>409</v>
      </c>
      <c r="C413" s="13" t="str">
        <f t="shared" si="105"/>
        <v>250615_Rev_MC_409</v>
      </c>
      <c r="D413" s="68">
        <v>45823</v>
      </c>
      <c r="E413" s="69">
        <v>45820</v>
      </c>
      <c r="F413" s="69" t="s">
        <v>123</v>
      </c>
      <c r="G413" s="69" t="str">
        <f>IF(ISBLANK(F413),"",VLOOKUP(F413,'Listes des Lots'!$B$4:$G$55,6,FALSE))</f>
        <v>Meublé</v>
      </c>
      <c r="H413" s="127" t="s">
        <v>333</v>
      </c>
      <c r="I413" s="127">
        <v>20000</v>
      </c>
      <c r="J413" s="69">
        <v>45820</v>
      </c>
      <c r="K413" s="69">
        <v>45821</v>
      </c>
      <c r="L413" s="71" t="s">
        <v>90</v>
      </c>
      <c r="M413" s="18" t="str">
        <f>IF(RevenueData[[#This Row],[Commentaires /Notes  ]]="","",RevenueData[[#This Row],[Commentaires /Notes  ]])</f>
        <v/>
      </c>
      <c r="N413" s="37"/>
      <c r="R413" s="60">
        <f>RevenueData[[#This Row],[Fin Période 
(jj/mm/aa) ]]-RevenueData[[#This Row],[Début Période
((jj/mm/aa) ]]+1</f>
        <v>2</v>
      </c>
      <c r="S413" s="60">
        <f t="shared" si="99"/>
        <v>0</v>
      </c>
      <c r="T413" s="60">
        <f t="shared" si="107"/>
        <v>0</v>
      </c>
      <c r="U413" s="60">
        <f t="shared" si="107"/>
        <v>0</v>
      </c>
      <c r="V413" s="60">
        <f t="shared" si="107"/>
        <v>0</v>
      </c>
      <c r="W413" s="60">
        <f t="shared" si="107"/>
        <v>0</v>
      </c>
      <c r="X413" s="60">
        <f t="shared" si="107"/>
        <v>0</v>
      </c>
      <c r="Y413" s="60">
        <f t="shared" si="107"/>
        <v>0</v>
      </c>
      <c r="Z413" s="60">
        <f t="shared" si="107"/>
        <v>0</v>
      </c>
      <c r="AA413" s="60">
        <f t="shared" si="107"/>
        <v>0</v>
      </c>
      <c r="AB413" s="60">
        <f t="shared" si="107"/>
        <v>0</v>
      </c>
      <c r="AC413" s="60">
        <f t="shared" si="107"/>
        <v>0</v>
      </c>
      <c r="AD413" s="60">
        <f t="shared" si="107"/>
        <v>0</v>
      </c>
      <c r="AG413" s="60">
        <f t="shared" si="100"/>
        <v>0</v>
      </c>
      <c r="AH413" s="60">
        <f t="shared" si="108"/>
        <v>0</v>
      </c>
      <c r="AI413" s="60">
        <f t="shared" si="108"/>
        <v>0</v>
      </c>
      <c r="AJ413" s="60">
        <f t="shared" si="108"/>
        <v>0</v>
      </c>
      <c r="AK413" s="60">
        <f t="shared" si="108"/>
        <v>0</v>
      </c>
      <c r="AL413" s="60">
        <f t="shared" si="108"/>
        <v>2</v>
      </c>
      <c r="AM413" s="60">
        <f t="shared" si="108"/>
        <v>0</v>
      </c>
      <c r="AN413" s="60">
        <f t="shared" si="108"/>
        <v>0</v>
      </c>
      <c r="AO413" s="60">
        <f t="shared" si="108"/>
        <v>0</v>
      </c>
      <c r="AP413" s="60">
        <f t="shared" si="108"/>
        <v>0</v>
      </c>
      <c r="AQ413" s="60">
        <f t="shared" si="108"/>
        <v>0</v>
      </c>
      <c r="AR413" s="60">
        <f t="shared" si="108"/>
        <v>0</v>
      </c>
      <c r="AU413" s="60">
        <f t="shared" si="101"/>
        <v>0</v>
      </c>
      <c r="AV413" s="60">
        <f t="shared" si="109"/>
        <v>0</v>
      </c>
      <c r="AW413" s="60">
        <f t="shared" si="109"/>
        <v>0</v>
      </c>
      <c r="AX413" s="60">
        <f t="shared" si="109"/>
        <v>0</v>
      </c>
      <c r="AY413" s="60">
        <f t="shared" si="109"/>
        <v>0</v>
      </c>
      <c r="AZ413" s="60">
        <f t="shared" si="109"/>
        <v>0</v>
      </c>
      <c r="BA413" s="60">
        <f t="shared" si="109"/>
        <v>0</v>
      </c>
      <c r="BB413" s="60">
        <f t="shared" si="109"/>
        <v>0</v>
      </c>
      <c r="BC413" s="60">
        <f t="shared" si="109"/>
        <v>0</v>
      </c>
      <c r="BD413" s="60">
        <f t="shared" si="109"/>
        <v>0</v>
      </c>
      <c r="BE413" s="60">
        <f t="shared" si="109"/>
        <v>0</v>
      </c>
      <c r="BF413" s="60">
        <f t="shared" si="109"/>
        <v>0</v>
      </c>
    </row>
    <row r="414" spans="2:58" x14ac:dyDescent="0.25">
      <c r="B414" s="18">
        <f t="shared" si="106"/>
        <v>410</v>
      </c>
      <c r="C414" s="13" t="str">
        <f t="shared" si="105"/>
        <v>250615_Rev_MC_410</v>
      </c>
      <c r="D414" s="68">
        <v>45823</v>
      </c>
      <c r="E414" s="69">
        <v>45821</v>
      </c>
      <c r="F414" s="69" t="s">
        <v>123</v>
      </c>
      <c r="G414" s="69" t="str">
        <f>IF(ISBLANK(F414),"",VLOOKUP(F414,'Listes des Lots'!$B$4:$G$55,6,FALSE))</f>
        <v>Meublé</v>
      </c>
      <c r="H414" s="127" t="s">
        <v>333</v>
      </c>
      <c r="I414" s="127">
        <v>20000</v>
      </c>
      <c r="J414" s="69">
        <v>45821</v>
      </c>
      <c r="K414" s="69">
        <v>45822</v>
      </c>
      <c r="L414" s="71" t="s">
        <v>90</v>
      </c>
      <c r="M414" s="18" t="str">
        <f>IF(RevenueData[[#This Row],[Commentaires /Notes  ]]="","",RevenueData[[#This Row],[Commentaires /Notes  ]])</f>
        <v/>
      </c>
      <c r="N414" s="37"/>
      <c r="R414" s="60">
        <f>RevenueData[[#This Row],[Fin Période 
(jj/mm/aa) ]]-RevenueData[[#This Row],[Début Période
((jj/mm/aa) ]]+1</f>
        <v>2</v>
      </c>
      <c r="S414" s="60">
        <f t="shared" si="99"/>
        <v>0</v>
      </c>
      <c r="T414" s="60">
        <f t="shared" si="107"/>
        <v>0</v>
      </c>
      <c r="U414" s="60">
        <f t="shared" si="107"/>
        <v>0</v>
      </c>
      <c r="V414" s="60">
        <f t="shared" si="107"/>
        <v>0</v>
      </c>
      <c r="W414" s="60">
        <f t="shared" si="107"/>
        <v>0</v>
      </c>
      <c r="X414" s="60">
        <f t="shared" si="107"/>
        <v>0</v>
      </c>
      <c r="Y414" s="60">
        <f t="shared" si="107"/>
        <v>0</v>
      </c>
      <c r="Z414" s="60">
        <f t="shared" si="107"/>
        <v>0</v>
      </c>
      <c r="AA414" s="60">
        <f t="shared" si="107"/>
        <v>0</v>
      </c>
      <c r="AB414" s="60">
        <f t="shared" si="107"/>
        <v>0</v>
      </c>
      <c r="AC414" s="60">
        <f t="shared" si="107"/>
        <v>0</v>
      </c>
      <c r="AD414" s="60">
        <f t="shared" si="107"/>
        <v>0</v>
      </c>
      <c r="AG414" s="60">
        <f t="shared" si="100"/>
        <v>0</v>
      </c>
      <c r="AH414" s="60">
        <f t="shared" si="108"/>
        <v>0</v>
      </c>
      <c r="AI414" s="60">
        <f t="shared" si="108"/>
        <v>0</v>
      </c>
      <c r="AJ414" s="60">
        <f t="shared" si="108"/>
        <v>0</v>
      </c>
      <c r="AK414" s="60">
        <f t="shared" si="108"/>
        <v>0</v>
      </c>
      <c r="AL414" s="60">
        <f t="shared" si="108"/>
        <v>2</v>
      </c>
      <c r="AM414" s="60">
        <f t="shared" si="108"/>
        <v>0</v>
      </c>
      <c r="AN414" s="60">
        <f t="shared" si="108"/>
        <v>0</v>
      </c>
      <c r="AO414" s="60">
        <f t="shared" si="108"/>
        <v>0</v>
      </c>
      <c r="AP414" s="60">
        <f t="shared" si="108"/>
        <v>0</v>
      </c>
      <c r="AQ414" s="60">
        <f t="shared" si="108"/>
        <v>0</v>
      </c>
      <c r="AR414" s="60">
        <f t="shared" si="108"/>
        <v>0</v>
      </c>
      <c r="AU414" s="60">
        <f t="shared" si="101"/>
        <v>0</v>
      </c>
      <c r="AV414" s="60">
        <f t="shared" si="109"/>
        <v>0</v>
      </c>
      <c r="AW414" s="60">
        <f t="shared" si="109"/>
        <v>0</v>
      </c>
      <c r="AX414" s="60">
        <f t="shared" si="109"/>
        <v>0</v>
      </c>
      <c r="AY414" s="60">
        <f t="shared" si="109"/>
        <v>0</v>
      </c>
      <c r="AZ414" s="60">
        <f t="shared" si="109"/>
        <v>0</v>
      </c>
      <c r="BA414" s="60">
        <f t="shared" si="109"/>
        <v>0</v>
      </c>
      <c r="BB414" s="60">
        <f t="shared" si="109"/>
        <v>0</v>
      </c>
      <c r="BC414" s="60">
        <f t="shared" si="109"/>
        <v>0</v>
      </c>
      <c r="BD414" s="60">
        <f t="shared" si="109"/>
        <v>0</v>
      </c>
      <c r="BE414" s="60">
        <f t="shared" si="109"/>
        <v>0</v>
      </c>
      <c r="BF414" s="60">
        <f t="shared" si="109"/>
        <v>0</v>
      </c>
    </row>
    <row r="415" spans="2:58" x14ac:dyDescent="0.25">
      <c r="B415" s="18">
        <f t="shared" si="106"/>
        <v>411</v>
      </c>
      <c r="C415" s="13" t="str">
        <f t="shared" si="105"/>
        <v>250615_Rev_MC_411</v>
      </c>
      <c r="D415" s="68">
        <v>45823</v>
      </c>
      <c r="E415" s="69">
        <v>45822</v>
      </c>
      <c r="F415" s="69" t="s">
        <v>116</v>
      </c>
      <c r="G415" s="69" t="str">
        <f>IF(ISBLANK(F415),"",VLOOKUP(F415,'Listes des Lots'!$B$4:$G$55,6,FALSE))</f>
        <v>Meublé</v>
      </c>
      <c r="H415" s="127" t="s">
        <v>333</v>
      </c>
      <c r="I415" s="127">
        <v>30000</v>
      </c>
      <c r="J415" s="69">
        <v>45822</v>
      </c>
      <c r="K415" s="69">
        <v>45823</v>
      </c>
      <c r="L415" s="71" t="s">
        <v>90</v>
      </c>
      <c r="M415" s="18" t="str">
        <f>IF(RevenueData[[#This Row],[Commentaires /Notes  ]]="","",RevenueData[[#This Row],[Commentaires /Notes  ]])</f>
        <v/>
      </c>
      <c r="N415" s="37"/>
      <c r="R415" s="60">
        <f>RevenueData[[#This Row],[Fin Période 
(jj/mm/aa) ]]-RevenueData[[#This Row],[Début Période
((jj/mm/aa) ]]+1</f>
        <v>2</v>
      </c>
      <c r="S415" s="60">
        <f t="shared" si="99"/>
        <v>0</v>
      </c>
      <c r="T415" s="60">
        <f t="shared" si="107"/>
        <v>0</v>
      </c>
      <c r="U415" s="60">
        <f t="shared" si="107"/>
        <v>0</v>
      </c>
      <c r="V415" s="60">
        <f t="shared" si="107"/>
        <v>0</v>
      </c>
      <c r="W415" s="60">
        <f t="shared" si="107"/>
        <v>0</v>
      </c>
      <c r="X415" s="60">
        <f t="shared" si="107"/>
        <v>0</v>
      </c>
      <c r="Y415" s="60">
        <f t="shared" si="107"/>
        <v>0</v>
      </c>
      <c r="Z415" s="60">
        <f t="shared" si="107"/>
        <v>0</v>
      </c>
      <c r="AA415" s="60">
        <f t="shared" si="107"/>
        <v>0</v>
      </c>
      <c r="AB415" s="60">
        <f t="shared" si="107"/>
        <v>0</v>
      </c>
      <c r="AC415" s="60">
        <f t="shared" si="107"/>
        <v>0</v>
      </c>
      <c r="AD415" s="60">
        <f t="shared" si="107"/>
        <v>0</v>
      </c>
      <c r="AG415" s="60">
        <f t="shared" si="100"/>
        <v>0</v>
      </c>
      <c r="AH415" s="60">
        <f t="shared" si="108"/>
        <v>0</v>
      </c>
      <c r="AI415" s="60">
        <f t="shared" si="108"/>
        <v>0</v>
      </c>
      <c r="AJ415" s="60">
        <f t="shared" si="108"/>
        <v>0</v>
      </c>
      <c r="AK415" s="60">
        <f t="shared" si="108"/>
        <v>0</v>
      </c>
      <c r="AL415" s="60">
        <f t="shared" si="108"/>
        <v>2</v>
      </c>
      <c r="AM415" s="60">
        <f t="shared" si="108"/>
        <v>0</v>
      </c>
      <c r="AN415" s="60">
        <f t="shared" si="108"/>
        <v>0</v>
      </c>
      <c r="AO415" s="60">
        <f t="shared" si="108"/>
        <v>0</v>
      </c>
      <c r="AP415" s="60">
        <f t="shared" si="108"/>
        <v>0</v>
      </c>
      <c r="AQ415" s="60">
        <f t="shared" si="108"/>
        <v>0</v>
      </c>
      <c r="AR415" s="60">
        <f t="shared" si="108"/>
        <v>0</v>
      </c>
      <c r="AU415" s="60">
        <f t="shared" si="101"/>
        <v>0</v>
      </c>
      <c r="AV415" s="60">
        <f t="shared" si="109"/>
        <v>0</v>
      </c>
      <c r="AW415" s="60">
        <f t="shared" si="109"/>
        <v>0</v>
      </c>
      <c r="AX415" s="60">
        <f t="shared" si="109"/>
        <v>0</v>
      </c>
      <c r="AY415" s="60">
        <f t="shared" si="109"/>
        <v>0</v>
      </c>
      <c r="AZ415" s="60">
        <f t="shared" si="109"/>
        <v>0</v>
      </c>
      <c r="BA415" s="60">
        <f t="shared" si="109"/>
        <v>0</v>
      </c>
      <c r="BB415" s="60">
        <f t="shared" si="109"/>
        <v>0</v>
      </c>
      <c r="BC415" s="60">
        <f t="shared" si="109"/>
        <v>0</v>
      </c>
      <c r="BD415" s="60">
        <f t="shared" si="109"/>
        <v>0</v>
      </c>
      <c r="BE415" s="60">
        <f t="shared" si="109"/>
        <v>0</v>
      </c>
      <c r="BF415" s="60">
        <f t="shared" si="109"/>
        <v>0</v>
      </c>
    </row>
    <row r="416" spans="2:58" x14ac:dyDescent="0.25">
      <c r="B416" s="18">
        <f t="shared" si="106"/>
        <v>412</v>
      </c>
      <c r="C416" s="13" t="str">
        <f t="shared" si="105"/>
        <v>250615_Rev_MC_412</v>
      </c>
      <c r="D416" s="68">
        <v>45823</v>
      </c>
      <c r="E416" s="69">
        <v>45822</v>
      </c>
      <c r="F416" s="69" t="s">
        <v>123</v>
      </c>
      <c r="G416" s="69" t="str">
        <f>IF(ISBLANK(F416),"",VLOOKUP(F416,'Listes des Lots'!$B$4:$G$55,6,FALSE))</f>
        <v>Meublé</v>
      </c>
      <c r="H416" s="127" t="s">
        <v>333</v>
      </c>
      <c r="I416" s="127">
        <v>20000</v>
      </c>
      <c r="J416" s="69">
        <v>45822</v>
      </c>
      <c r="K416" s="69">
        <v>45823</v>
      </c>
      <c r="L416" s="71" t="s">
        <v>90</v>
      </c>
      <c r="M416" s="18" t="str">
        <f>IF(RevenueData[[#This Row],[Commentaires /Notes  ]]="","",RevenueData[[#This Row],[Commentaires /Notes  ]])</f>
        <v/>
      </c>
      <c r="N416" s="37"/>
      <c r="R416" s="60">
        <f>RevenueData[[#This Row],[Fin Période 
(jj/mm/aa) ]]-RevenueData[[#This Row],[Début Période
((jj/mm/aa) ]]+1</f>
        <v>2</v>
      </c>
      <c r="S416" s="60">
        <f t="shared" si="99"/>
        <v>0</v>
      </c>
      <c r="T416" s="60">
        <f t="shared" si="107"/>
        <v>0</v>
      </c>
      <c r="U416" s="60">
        <f t="shared" si="107"/>
        <v>0</v>
      </c>
      <c r="V416" s="60">
        <f t="shared" si="107"/>
        <v>0</v>
      </c>
      <c r="W416" s="60">
        <f t="shared" si="107"/>
        <v>0</v>
      </c>
      <c r="X416" s="60">
        <f t="shared" si="107"/>
        <v>0</v>
      </c>
      <c r="Y416" s="60">
        <f t="shared" si="107"/>
        <v>0</v>
      </c>
      <c r="Z416" s="60">
        <f t="shared" si="107"/>
        <v>0</v>
      </c>
      <c r="AA416" s="60">
        <f t="shared" si="107"/>
        <v>0</v>
      </c>
      <c r="AB416" s="60">
        <f t="shared" si="107"/>
        <v>0</v>
      </c>
      <c r="AC416" s="60">
        <f t="shared" si="107"/>
        <v>0</v>
      </c>
      <c r="AD416" s="60">
        <f t="shared" si="107"/>
        <v>0</v>
      </c>
      <c r="AG416" s="60">
        <f t="shared" si="100"/>
        <v>0</v>
      </c>
      <c r="AH416" s="60">
        <f t="shared" si="108"/>
        <v>0</v>
      </c>
      <c r="AI416" s="60">
        <f t="shared" si="108"/>
        <v>0</v>
      </c>
      <c r="AJ416" s="60">
        <f t="shared" si="108"/>
        <v>0</v>
      </c>
      <c r="AK416" s="60">
        <f t="shared" si="108"/>
        <v>0</v>
      </c>
      <c r="AL416" s="60">
        <f t="shared" si="108"/>
        <v>2</v>
      </c>
      <c r="AM416" s="60">
        <f t="shared" si="108"/>
        <v>0</v>
      </c>
      <c r="AN416" s="60">
        <f t="shared" si="108"/>
        <v>0</v>
      </c>
      <c r="AO416" s="60">
        <f t="shared" si="108"/>
        <v>0</v>
      </c>
      <c r="AP416" s="60">
        <f t="shared" si="108"/>
        <v>0</v>
      </c>
      <c r="AQ416" s="60">
        <f t="shared" si="108"/>
        <v>0</v>
      </c>
      <c r="AR416" s="60">
        <f t="shared" si="108"/>
        <v>0</v>
      </c>
      <c r="AU416" s="60">
        <f t="shared" si="101"/>
        <v>0</v>
      </c>
      <c r="AV416" s="60">
        <f t="shared" si="109"/>
        <v>0</v>
      </c>
      <c r="AW416" s="60">
        <f t="shared" si="109"/>
        <v>0</v>
      </c>
      <c r="AX416" s="60">
        <f t="shared" si="109"/>
        <v>0</v>
      </c>
      <c r="AY416" s="60">
        <f t="shared" si="109"/>
        <v>0</v>
      </c>
      <c r="AZ416" s="60">
        <f t="shared" si="109"/>
        <v>0</v>
      </c>
      <c r="BA416" s="60">
        <f t="shared" si="109"/>
        <v>0</v>
      </c>
      <c r="BB416" s="60">
        <f t="shared" si="109"/>
        <v>0</v>
      </c>
      <c r="BC416" s="60">
        <f t="shared" si="109"/>
        <v>0</v>
      </c>
      <c r="BD416" s="60">
        <f t="shared" si="109"/>
        <v>0</v>
      </c>
      <c r="BE416" s="60">
        <f t="shared" si="109"/>
        <v>0</v>
      </c>
      <c r="BF416" s="60">
        <f t="shared" si="109"/>
        <v>0</v>
      </c>
    </row>
    <row r="417" spans="2:58" x14ac:dyDescent="0.25">
      <c r="B417" s="18">
        <f t="shared" si="106"/>
        <v>413</v>
      </c>
      <c r="C417" s="13" t="str">
        <f t="shared" si="105"/>
        <v>250615_Rev_MC_413</v>
      </c>
      <c r="D417" s="68">
        <v>45823</v>
      </c>
      <c r="E417" s="69">
        <v>45823</v>
      </c>
      <c r="F417" s="69" t="s">
        <v>115</v>
      </c>
      <c r="G417" s="69" t="str">
        <f>IF(ISBLANK(F417),"",VLOOKUP(F417,'Listes des Lots'!$B$4:$G$55,6,FALSE))</f>
        <v>Meublé</v>
      </c>
      <c r="H417" s="127" t="s">
        <v>333</v>
      </c>
      <c r="I417" s="127">
        <v>35000</v>
      </c>
      <c r="J417" s="69">
        <v>45823</v>
      </c>
      <c r="K417" s="69">
        <v>45824</v>
      </c>
      <c r="L417" s="71" t="s">
        <v>90</v>
      </c>
      <c r="M417" s="18" t="str">
        <f>IF(RevenueData[[#This Row],[Commentaires /Notes  ]]="","",RevenueData[[#This Row],[Commentaires /Notes  ]])</f>
        <v/>
      </c>
      <c r="N417" s="37"/>
      <c r="R417" s="60">
        <f>RevenueData[[#This Row],[Fin Période 
(jj/mm/aa) ]]-RevenueData[[#This Row],[Début Période
((jj/mm/aa) ]]+1</f>
        <v>2</v>
      </c>
      <c r="S417" s="60">
        <f t="shared" si="99"/>
        <v>0</v>
      </c>
      <c r="T417" s="60">
        <f t="shared" si="107"/>
        <v>0</v>
      </c>
      <c r="U417" s="60">
        <f t="shared" si="107"/>
        <v>0</v>
      </c>
      <c r="V417" s="60">
        <f t="shared" si="107"/>
        <v>0</v>
      </c>
      <c r="W417" s="60">
        <f t="shared" si="107"/>
        <v>0</v>
      </c>
      <c r="X417" s="60">
        <f t="shared" si="107"/>
        <v>0</v>
      </c>
      <c r="Y417" s="60">
        <f t="shared" si="107"/>
        <v>0</v>
      </c>
      <c r="Z417" s="60">
        <f t="shared" si="107"/>
        <v>0</v>
      </c>
      <c r="AA417" s="60">
        <f t="shared" si="107"/>
        <v>0</v>
      </c>
      <c r="AB417" s="60">
        <f t="shared" si="107"/>
        <v>0</v>
      </c>
      <c r="AC417" s="60">
        <f t="shared" si="107"/>
        <v>0</v>
      </c>
      <c r="AD417" s="60">
        <f t="shared" si="107"/>
        <v>0</v>
      </c>
      <c r="AG417" s="60">
        <f t="shared" si="100"/>
        <v>0</v>
      </c>
      <c r="AH417" s="60">
        <f t="shared" si="108"/>
        <v>0</v>
      </c>
      <c r="AI417" s="60">
        <f t="shared" si="108"/>
        <v>0</v>
      </c>
      <c r="AJ417" s="60">
        <f t="shared" si="108"/>
        <v>0</v>
      </c>
      <c r="AK417" s="60">
        <f t="shared" si="108"/>
        <v>0</v>
      </c>
      <c r="AL417" s="60">
        <f t="shared" si="108"/>
        <v>2</v>
      </c>
      <c r="AM417" s="60">
        <f t="shared" si="108"/>
        <v>0</v>
      </c>
      <c r="AN417" s="60">
        <f t="shared" si="108"/>
        <v>0</v>
      </c>
      <c r="AO417" s="60">
        <f t="shared" si="108"/>
        <v>0</v>
      </c>
      <c r="AP417" s="60">
        <f t="shared" si="108"/>
        <v>0</v>
      </c>
      <c r="AQ417" s="60">
        <f t="shared" si="108"/>
        <v>0</v>
      </c>
      <c r="AR417" s="60">
        <f t="shared" si="108"/>
        <v>0</v>
      </c>
      <c r="AU417" s="60">
        <f t="shared" si="101"/>
        <v>0</v>
      </c>
      <c r="AV417" s="60">
        <f t="shared" si="109"/>
        <v>0</v>
      </c>
      <c r="AW417" s="60">
        <f t="shared" si="109"/>
        <v>0</v>
      </c>
      <c r="AX417" s="60">
        <f t="shared" si="109"/>
        <v>0</v>
      </c>
      <c r="AY417" s="60">
        <f t="shared" si="109"/>
        <v>0</v>
      </c>
      <c r="AZ417" s="60">
        <f t="shared" si="109"/>
        <v>0</v>
      </c>
      <c r="BA417" s="60">
        <f t="shared" si="109"/>
        <v>0</v>
      </c>
      <c r="BB417" s="60">
        <f t="shared" si="109"/>
        <v>0</v>
      </c>
      <c r="BC417" s="60">
        <f t="shared" si="109"/>
        <v>0</v>
      </c>
      <c r="BD417" s="60">
        <f t="shared" si="109"/>
        <v>0</v>
      </c>
      <c r="BE417" s="60">
        <f t="shared" si="109"/>
        <v>0</v>
      </c>
      <c r="BF417" s="60">
        <f t="shared" si="109"/>
        <v>0</v>
      </c>
    </row>
    <row r="418" spans="2:58" x14ac:dyDescent="0.25">
      <c r="B418" s="18">
        <f t="shared" si="106"/>
        <v>414</v>
      </c>
      <c r="C418" s="13" t="str">
        <f t="shared" si="105"/>
        <v>250615_Rev_MC_414</v>
      </c>
      <c r="D418" s="68">
        <v>45823</v>
      </c>
      <c r="E418" s="69">
        <v>45823</v>
      </c>
      <c r="F418" s="69" t="s">
        <v>126</v>
      </c>
      <c r="G418" s="69" t="str">
        <f>IF(ISBLANK(F418),"",VLOOKUP(F418,'Listes des Lots'!$B$4:$G$55,6,FALSE))</f>
        <v>Meublé</v>
      </c>
      <c r="H418" s="127" t="s">
        <v>333</v>
      </c>
      <c r="I418" s="127">
        <v>40000</v>
      </c>
      <c r="J418" s="69">
        <v>45823</v>
      </c>
      <c r="K418" s="69">
        <v>45825</v>
      </c>
      <c r="L418" s="71" t="s">
        <v>90</v>
      </c>
      <c r="M418" s="18" t="str">
        <f>IF(RevenueData[[#This Row],[Commentaires /Notes  ]]="","",RevenueData[[#This Row],[Commentaires /Notes  ]])</f>
        <v/>
      </c>
      <c r="N418" s="37"/>
      <c r="R418" s="60">
        <f>RevenueData[[#This Row],[Fin Période 
(jj/mm/aa) ]]-RevenueData[[#This Row],[Début Période
((jj/mm/aa) ]]+1</f>
        <v>3</v>
      </c>
      <c r="S418" s="60">
        <f t="shared" si="99"/>
        <v>0</v>
      </c>
      <c r="T418" s="60">
        <f t="shared" si="107"/>
        <v>0</v>
      </c>
      <c r="U418" s="60">
        <f t="shared" si="107"/>
        <v>0</v>
      </c>
      <c r="V418" s="60">
        <f t="shared" si="107"/>
        <v>0</v>
      </c>
      <c r="W418" s="60">
        <f t="shared" si="107"/>
        <v>0</v>
      </c>
      <c r="X418" s="60">
        <f t="shared" si="107"/>
        <v>0</v>
      </c>
      <c r="Y418" s="60">
        <f t="shared" si="107"/>
        <v>0</v>
      </c>
      <c r="Z418" s="60">
        <f t="shared" si="107"/>
        <v>0</v>
      </c>
      <c r="AA418" s="60">
        <f t="shared" si="107"/>
        <v>0</v>
      </c>
      <c r="AB418" s="60">
        <f t="shared" si="107"/>
        <v>0</v>
      </c>
      <c r="AC418" s="60">
        <f t="shared" si="107"/>
        <v>0</v>
      </c>
      <c r="AD418" s="60">
        <f t="shared" si="107"/>
        <v>0</v>
      </c>
      <c r="AG418" s="60">
        <f t="shared" si="100"/>
        <v>0</v>
      </c>
      <c r="AH418" s="60">
        <f t="shared" si="108"/>
        <v>0</v>
      </c>
      <c r="AI418" s="60">
        <f t="shared" si="108"/>
        <v>0</v>
      </c>
      <c r="AJ418" s="60">
        <f t="shared" si="108"/>
        <v>0</v>
      </c>
      <c r="AK418" s="60">
        <f t="shared" si="108"/>
        <v>0</v>
      </c>
      <c r="AL418" s="60">
        <f t="shared" si="108"/>
        <v>3</v>
      </c>
      <c r="AM418" s="60">
        <f t="shared" si="108"/>
        <v>0</v>
      </c>
      <c r="AN418" s="60">
        <f t="shared" si="108"/>
        <v>0</v>
      </c>
      <c r="AO418" s="60">
        <f t="shared" si="108"/>
        <v>0</v>
      </c>
      <c r="AP418" s="60">
        <f t="shared" si="108"/>
        <v>0</v>
      </c>
      <c r="AQ418" s="60">
        <f t="shared" si="108"/>
        <v>0</v>
      </c>
      <c r="AR418" s="60">
        <f t="shared" si="108"/>
        <v>0</v>
      </c>
      <c r="AU418" s="60">
        <f t="shared" si="101"/>
        <v>0</v>
      </c>
      <c r="AV418" s="60">
        <f t="shared" si="109"/>
        <v>0</v>
      </c>
      <c r="AW418" s="60">
        <f t="shared" si="109"/>
        <v>0</v>
      </c>
      <c r="AX418" s="60">
        <f t="shared" si="109"/>
        <v>0</v>
      </c>
      <c r="AY418" s="60">
        <f t="shared" si="109"/>
        <v>0</v>
      </c>
      <c r="AZ418" s="60">
        <f t="shared" si="109"/>
        <v>0</v>
      </c>
      <c r="BA418" s="60">
        <f t="shared" si="109"/>
        <v>0</v>
      </c>
      <c r="BB418" s="60">
        <f t="shared" si="109"/>
        <v>0</v>
      </c>
      <c r="BC418" s="60">
        <f t="shared" si="109"/>
        <v>0</v>
      </c>
      <c r="BD418" s="60">
        <f t="shared" si="109"/>
        <v>0</v>
      </c>
      <c r="BE418" s="60">
        <f t="shared" si="109"/>
        <v>0</v>
      </c>
      <c r="BF418" s="60">
        <f t="shared" si="109"/>
        <v>0</v>
      </c>
    </row>
    <row r="419" spans="2:58" x14ac:dyDescent="0.25">
      <c r="B419" s="18">
        <f t="shared" si="106"/>
        <v>415</v>
      </c>
      <c r="C419" s="13" t="str">
        <f t="shared" si="105"/>
        <v>250623_Rev_MC_415</v>
      </c>
      <c r="D419" s="68">
        <v>45831</v>
      </c>
      <c r="E419" s="69">
        <v>45829</v>
      </c>
      <c r="F419" s="69" t="s">
        <v>126</v>
      </c>
      <c r="G419" s="69" t="str">
        <f>IF(ISBLANK(F419),"",VLOOKUP(F419,'Listes des Lots'!$B$4:$G$55,6,FALSE))</f>
        <v>Meublé</v>
      </c>
      <c r="H419" s="127" t="s">
        <v>333</v>
      </c>
      <c r="I419" s="127">
        <v>20000</v>
      </c>
      <c r="J419" s="69">
        <v>45829</v>
      </c>
      <c r="K419" s="69">
        <v>45830</v>
      </c>
      <c r="L419" s="71" t="s">
        <v>90</v>
      </c>
      <c r="M419" s="18" t="str">
        <f>IF(RevenueData[[#This Row],[Commentaires /Notes  ]]="","",RevenueData[[#This Row],[Commentaires /Notes  ]])</f>
        <v/>
      </c>
      <c r="N419" s="37"/>
      <c r="R419" s="60">
        <f>RevenueData[[#This Row],[Fin Période 
(jj/mm/aa) ]]-RevenueData[[#This Row],[Début Période
((jj/mm/aa) ]]+1</f>
        <v>2</v>
      </c>
      <c r="S419" s="60">
        <f t="shared" si="99"/>
        <v>0</v>
      </c>
      <c r="T419" s="60">
        <f t="shared" si="107"/>
        <v>0</v>
      </c>
      <c r="U419" s="60">
        <f t="shared" si="107"/>
        <v>0</v>
      </c>
      <c r="V419" s="60">
        <f t="shared" si="107"/>
        <v>0</v>
      </c>
      <c r="W419" s="60">
        <f t="shared" si="107"/>
        <v>0</v>
      </c>
      <c r="X419" s="60">
        <f t="shared" si="107"/>
        <v>0</v>
      </c>
      <c r="Y419" s="60">
        <f t="shared" si="107"/>
        <v>0</v>
      </c>
      <c r="Z419" s="60">
        <f t="shared" si="107"/>
        <v>0</v>
      </c>
      <c r="AA419" s="60">
        <f t="shared" si="107"/>
        <v>0</v>
      </c>
      <c r="AB419" s="60">
        <f t="shared" si="107"/>
        <v>0</v>
      </c>
      <c r="AC419" s="60">
        <f t="shared" si="107"/>
        <v>0</v>
      </c>
      <c r="AD419" s="60">
        <f t="shared" si="107"/>
        <v>0</v>
      </c>
      <c r="AG419" s="60">
        <f t="shared" si="100"/>
        <v>0</v>
      </c>
      <c r="AH419" s="60">
        <f t="shared" si="108"/>
        <v>0</v>
      </c>
      <c r="AI419" s="60">
        <f t="shared" si="108"/>
        <v>0</v>
      </c>
      <c r="AJ419" s="60">
        <f t="shared" si="108"/>
        <v>0</v>
      </c>
      <c r="AK419" s="60">
        <f t="shared" si="108"/>
        <v>0</v>
      </c>
      <c r="AL419" s="60">
        <f t="shared" si="108"/>
        <v>2</v>
      </c>
      <c r="AM419" s="60">
        <f t="shared" si="108"/>
        <v>0</v>
      </c>
      <c r="AN419" s="60">
        <f t="shared" si="108"/>
        <v>0</v>
      </c>
      <c r="AO419" s="60">
        <f t="shared" si="108"/>
        <v>0</v>
      </c>
      <c r="AP419" s="60">
        <f t="shared" si="108"/>
        <v>0</v>
      </c>
      <c r="AQ419" s="60">
        <f t="shared" si="108"/>
        <v>0</v>
      </c>
      <c r="AR419" s="60">
        <f t="shared" si="108"/>
        <v>0</v>
      </c>
      <c r="AU419" s="60">
        <f t="shared" si="101"/>
        <v>0</v>
      </c>
      <c r="AV419" s="60">
        <f t="shared" si="109"/>
        <v>0</v>
      </c>
      <c r="AW419" s="60">
        <f t="shared" si="109"/>
        <v>0</v>
      </c>
      <c r="AX419" s="60">
        <f t="shared" si="109"/>
        <v>0</v>
      </c>
      <c r="AY419" s="60">
        <f t="shared" si="109"/>
        <v>0</v>
      </c>
      <c r="AZ419" s="60">
        <f t="shared" si="109"/>
        <v>0</v>
      </c>
      <c r="BA419" s="60">
        <f t="shared" si="109"/>
        <v>0</v>
      </c>
      <c r="BB419" s="60">
        <f t="shared" si="109"/>
        <v>0</v>
      </c>
      <c r="BC419" s="60">
        <f t="shared" si="109"/>
        <v>0</v>
      </c>
      <c r="BD419" s="60">
        <f t="shared" si="109"/>
        <v>0</v>
      </c>
      <c r="BE419" s="60">
        <f t="shared" si="109"/>
        <v>0</v>
      </c>
      <c r="BF419" s="60">
        <f t="shared" si="109"/>
        <v>0</v>
      </c>
    </row>
    <row r="420" spans="2:58" x14ac:dyDescent="0.25">
      <c r="B420" s="18">
        <f t="shared" si="106"/>
        <v>416</v>
      </c>
      <c r="C420" s="13" t="str">
        <f t="shared" si="105"/>
        <v>250623_Rev_MC_416</v>
      </c>
      <c r="D420" s="68">
        <v>45831</v>
      </c>
      <c r="E420" s="69">
        <v>45829</v>
      </c>
      <c r="F420" s="69" t="s">
        <v>120</v>
      </c>
      <c r="G420" s="69" t="str">
        <f>IF(ISBLANK(F420),"",VLOOKUP(F420,'Listes des Lots'!$B$4:$G$55,6,FALSE))</f>
        <v>Meublé</v>
      </c>
      <c r="H420" s="127" t="s">
        <v>333</v>
      </c>
      <c r="I420" s="127">
        <v>20000</v>
      </c>
      <c r="J420" s="69">
        <v>45829</v>
      </c>
      <c r="K420" s="69">
        <v>45830</v>
      </c>
      <c r="L420" s="71" t="s">
        <v>90</v>
      </c>
      <c r="M420" s="18" t="str">
        <f>IF(RevenueData[[#This Row],[Commentaires /Notes  ]]="","",RevenueData[[#This Row],[Commentaires /Notes  ]])</f>
        <v/>
      </c>
      <c r="N420" s="37"/>
      <c r="R420" s="60">
        <f>RevenueData[[#This Row],[Fin Période 
(jj/mm/aa) ]]-RevenueData[[#This Row],[Début Période
((jj/mm/aa) ]]+1</f>
        <v>2</v>
      </c>
      <c r="S420" s="60">
        <f t="shared" si="99"/>
        <v>0</v>
      </c>
      <c r="T420" s="60">
        <f t="shared" si="107"/>
        <v>0</v>
      </c>
      <c r="U420" s="60">
        <f t="shared" si="107"/>
        <v>0</v>
      </c>
      <c r="V420" s="60">
        <f t="shared" si="107"/>
        <v>0</v>
      </c>
      <c r="W420" s="60">
        <f t="shared" si="107"/>
        <v>0</v>
      </c>
      <c r="X420" s="60">
        <f t="shared" si="107"/>
        <v>0</v>
      </c>
      <c r="Y420" s="60">
        <f t="shared" si="107"/>
        <v>0</v>
      </c>
      <c r="Z420" s="60">
        <f t="shared" si="107"/>
        <v>0</v>
      </c>
      <c r="AA420" s="60">
        <f t="shared" si="107"/>
        <v>0</v>
      </c>
      <c r="AB420" s="60">
        <f t="shared" si="107"/>
        <v>0</v>
      </c>
      <c r="AC420" s="60">
        <f t="shared" si="107"/>
        <v>0</v>
      </c>
      <c r="AD420" s="60">
        <f t="shared" si="107"/>
        <v>0</v>
      </c>
      <c r="AG420" s="60">
        <f t="shared" si="100"/>
        <v>0</v>
      </c>
      <c r="AH420" s="60">
        <f t="shared" si="108"/>
        <v>0</v>
      </c>
      <c r="AI420" s="60">
        <f t="shared" si="108"/>
        <v>0</v>
      </c>
      <c r="AJ420" s="60">
        <f t="shared" si="108"/>
        <v>0</v>
      </c>
      <c r="AK420" s="60">
        <f t="shared" si="108"/>
        <v>0</v>
      </c>
      <c r="AL420" s="60">
        <f t="shared" si="108"/>
        <v>2</v>
      </c>
      <c r="AM420" s="60">
        <f t="shared" si="108"/>
        <v>0</v>
      </c>
      <c r="AN420" s="60">
        <f t="shared" si="108"/>
        <v>0</v>
      </c>
      <c r="AO420" s="60">
        <f t="shared" si="108"/>
        <v>0</v>
      </c>
      <c r="AP420" s="60">
        <f t="shared" si="108"/>
        <v>0</v>
      </c>
      <c r="AQ420" s="60">
        <f t="shared" si="108"/>
        <v>0</v>
      </c>
      <c r="AR420" s="60">
        <f t="shared" si="108"/>
        <v>0</v>
      </c>
      <c r="AU420" s="60">
        <f t="shared" si="101"/>
        <v>0</v>
      </c>
      <c r="AV420" s="60">
        <f t="shared" si="109"/>
        <v>0</v>
      </c>
      <c r="AW420" s="60">
        <f t="shared" si="109"/>
        <v>0</v>
      </c>
      <c r="AX420" s="60">
        <f t="shared" si="109"/>
        <v>0</v>
      </c>
      <c r="AY420" s="60">
        <f t="shared" si="109"/>
        <v>0</v>
      </c>
      <c r="AZ420" s="60">
        <f t="shared" si="109"/>
        <v>0</v>
      </c>
      <c r="BA420" s="60">
        <f t="shared" si="109"/>
        <v>0</v>
      </c>
      <c r="BB420" s="60">
        <f t="shared" si="109"/>
        <v>0</v>
      </c>
      <c r="BC420" s="60">
        <f t="shared" si="109"/>
        <v>0</v>
      </c>
      <c r="BD420" s="60">
        <f t="shared" si="109"/>
        <v>0</v>
      </c>
      <c r="BE420" s="60">
        <f t="shared" si="109"/>
        <v>0</v>
      </c>
      <c r="BF420" s="60">
        <f t="shared" si="109"/>
        <v>0</v>
      </c>
    </row>
    <row r="421" spans="2:58" x14ac:dyDescent="0.25">
      <c r="B421" s="18">
        <f t="shared" si="106"/>
        <v>417</v>
      </c>
      <c r="C421" s="13" t="str">
        <f t="shared" si="105"/>
        <v>250623_Rev_MC_417</v>
      </c>
      <c r="D421" s="68">
        <v>45831</v>
      </c>
      <c r="E421" s="69">
        <v>45829</v>
      </c>
      <c r="F421" s="69" t="s">
        <v>123</v>
      </c>
      <c r="G421" s="69" t="str">
        <f>IF(ISBLANK(F421),"",VLOOKUP(F421,'Listes des Lots'!$B$4:$G$55,6,FALSE))</f>
        <v>Meublé</v>
      </c>
      <c r="H421" s="127" t="s">
        <v>333</v>
      </c>
      <c r="I421" s="127">
        <v>20000</v>
      </c>
      <c r="J421" s="69">
        <v>45829</v>
      </c>
      <c r="K421" s="69">
        <v>45830</v>
      </c>
      <c r="L421" s="71" t="s">
        <v>90</v>
      </c>
      <c r="M421" s="18" t="str">
        <f>IF(RevenueData[[#This Row],[Commentaires /Notes  ]]="","",RevenueData[[#This Row],[Commentaires /Notes  ]])</f>
        <v/>
      </c>
      <c r="N421" s="37"/>
      <c r="R421" s="60">
        <f>RevenueData[[#This Row],[Fin Période 
(jj/mm/aa) ]]-RevenueData[[#This Row],[Début Période
((jj/mm/aa) ]]+1</f>
        <v>2</v>
      </c>
      <c r="S421" s="60">
        <f t="shared" si="99"/>
        <v>0</v>
      </c>
      <c r="T421" s="60">
        <f t="shared" si="107"/>
        <v>0</v>
      </c>
      <c r="U421" s="60">
        <f t="shared" si="107"/>
        <v>0</v>
      </c>
      <c r="V421" s="60">
        <f t="shared" si="107"/>
        <v>0</v>
      </c>
      <c r="W421" s="60">
        <f t="shared" si="107"/>
        <v>0</v>
      </c>
      <c r="X421" s="60">
        <f t="shared" si="107"/>
        <v>0</v>
      </c>
      <c r="Y421" s="60">
        <f t="shared" si="107"/>
        <v>0</v>
      </c>
      <c r="Z421" s="60">
        <f t="shared" si="107"/>
        <v>0</v>
      </c>
      <c r="AA421" s="60">
        <f t="shared" si="107"/>
        <v>0</v>
      </c>
      <c r="AB421" s="60">
        <f t="shared" si="107"/>
        <v>0</v>
      </c>
      <c r="AC421" s="60">
        <f t="shared" si="107"/>
        <v>0</v>
      </c>
      <c r="AD421" s="60">
        <f t="shared" si="107"/>
        <v>0</v>
      </c>
      <c r="AG421" s="60">
        <f t="shared" si="100"/>
        <v>0</v>
      </c>
      <c r="AH421" s="60">
        <f t="shared" si="108"/>
        <v>0</v>
      </c>
      <c r="AI421" s="60">
        <f t="shared" si="108"/>
        <v>0</v>
      </c>
      <c r="AJ421" s="60">
        <f t="shared" si="108"/>
        <v>0</v>
      </c>
      <c r="AK421" s="60">
        <f t="shared" si="108"/>
        <v>0</v>
      </c>
      <c r="AL421" s="60">
        <f t="shared" si="108"/>
        <v>2</v>
      </c>
      <c r="AM421" s="60">
        <f t="shared" si="108"/>
        <v>0</v>
      </c>
      <c r="AN421" s="60">
        <f t="shared" si="108"/>
        <v>0</v>
      </c>
      <c r="AO421" s="60">
        <f t="shared" si="108"/>
        <v>0</v>
      </c>
      <c r="AP421" s="60">
        <f t="shared" si="108"/>
        <v>0</v>
      </c>
      <c r="AQ421" s="60">
        <f t="shared" si="108"/>
        <v>0</v>
      </c>
      <c r="AR421" s="60">
        <f t="shared" si="108"/>
        <v>0</v>
      </c>
      <c r="AU421" s="60">
        <f t="shared" si="101"/>
        <v>0</v>
      </c>
      <c r="AV421" s="60">
        <f t="shared" si="109"/>
        <v>0</v>
      </c>
      <c r="AW421" s="60">
        <f t="shared" si="109"/>
        <v>0</v>
      </c>
      <c r="AX421" s="60">
        <f t="shared" si="109"/>
        <v>0</v>
      </c>
      <c r="AY421" s="60">
        <f t="shared" si="109"/>
        <v>0</v>
      </c>
      <c r="AZ421" s="60">
        <f t="shared" si="109"/>
        <v>0</v>
      </c>
      <c r="BA421" s="60">
        <f t="shared" si="109"/>
        <v>0</v>
      </c>
      <c r="BB421" s="60">
        <f t="shared" si="109"/>
        <v>0</v>
      </c>
      <c r="BC421" s="60">
        <f t="shared" si="109"/>
        <v>0</v>
      </c>
      <c r="BD421" s="60">
        <f t="shared" si="109"/>
        <v>0</v>
      </c>
      <c r="BE421" s="60">
        <f t="shared" si="109"/>
        <v>0</v>
      </c>
      <c r="BF421" s="60">
        <f t="shared" si="109"/>
        <v>0</v>
      </c>
    </row>
    <row r="422" spans="2:58" x14ac:dyDescent="0.25">
      <c r="B422" s="18">
        <f t="shared" si="106"/>
        <v>418</v>
      </c>
      <c r="C422" s="13" t="str">
        <f t="shared" si="105"/>
        <v>250623_Rev_MC_418</v>
      </c>
      <c r="D422" s="68">
        <v>45831</v>
      </c>
      <c r="E422" s="69">
        <v>45829</v>
      </c>
      <c r="F422" s="69" t="s">
        <v>122</v>
      </c>
      <c r="G422" s="69" t="str">
        <f>IF(ISBLANK(F422),"",VLOOKUP(F422,'Listes des Lots'!$B$4:$G$55,6,FALSE))</f>
        <v>Meublé</v>
      </c>
      <c r="H422" s="127" t="s">
        <v>333</v>
      </c>
      <c r="I422" s="127">
        <v>20000</v>
      </c>
      <c r="J422" s="69">
        <v>45829</v>
      </c>
      <c r="K422" s="69">
        <v>45830</v>
      </c>
      <c r="L422" s="71" t="s">
        <v>90</v>
      </c>
      <c r="M422" s="18" t="str">
        <f>IF(RevenueData[[#This Row],[Commentaires /Notes  ]]="","",RevenueData[[#This Row],[Commentaires /Notes  ]])</f>
        <v/>
      </c>
      <c r="N422" s="37"/>
      <c r="R422" s="60">
        <f>RevenueData[[#This Row],[Fin Période 
(jj/mm/aa) ]]-RevenueData[[#This Row],[Début Période
((jj/mm/aa) ]]+1</f>
        <v>2</v>
      </c>
      <c r="S422" s="60">
        <f t="shared" si="99"/>
        <v>0</v>
      </c>
      <c r="T422" s="60">
        <f t="shared" si="107"/>
        <v>0</v>
      </c>
      <c r="U422" s="60">
        <f t="shared" si="107"/>
        <v>0</v>
      </c>
      <c r="V422" s="60">
        <f t="shared" si="107"/>
        <v>0</v>
      </c>
      <c r="W422" s="60">
        <f t="shared" si="107"/>
        <v>0</v>
      </c>
      <c r="X422" s="60">
        <f t="shared" si="107"/>
        <v>0</v>
      </c>
      <c r="Y422" s="60">
        <f t="shared" si="107"/>
        <v>0</v>
      </c>
      <c r="Z422" s="60">
        <f t="shared" si="107"/>
        <v>0</v>
      </c>
      <c r="AA422" s="60">
        <f t="shared" si="107"/>
        <v>0</v>
      </c>
      <c r="AB422" s="60">
        <f t="shared" si="107"/>
        <v>0</v>
      </c>
      <c r="AC422" s="60">
        <f t="shared" si="107"/>
        <v>0</v>
      </c>
      <c r="AD422" s="60">
        <f t="shared" si="107"/>
        <v>0</v>
      </c>
      <c r="AG422" s="60">
        <f t="shared" si="100"/>
        <v>0</v>
      </c>
      <c r="AH422" s="60">
        <f t="shared" si="108"/>
        <v>0</v>
      </c>
      <c r="AI422" s="60">
        <f t="shared" si="108"/>
        <v>0</v>
      </c>
      <c r="AJ422" s="60">
        <f t="shared" si="108"/>
        <v>0</v>
      </c>
      <c r="AK422" s="60">
        <f t="shared" si="108"/>
        <v>0</v>
      </c>
      <c r="AL422" s="60">
        <f t="shared" si="108"/>
        <v>2</v>
      </c>
      <c r="AM422" s="60">
        <f t="shared" si="108"/>
        <v>0</v>
      </c>
      <c r="AN422" s="60">
        <f t="shared" si="108"/>
        <v>0</v>
      </c>
      <c r="AO422" s="60">
        <f t="shared" si="108"/>
        <v>0</v>
      </c>
      <c r="AP422" s="60">
        <f t="shared" si="108"/>
        <v>0</v>
      </c>
      <c r="AQ422" s="60">
        <f t="shared" si="108"/>
        <v>0</v>
      </c>
      <c r="AR422" s="60">
        <f t="shared" si="108"/>
        <v>0</v>
      </c>
      <c r="AU422" s="60">
        <f t="shared" si="101"/>
        <v>0</v>
      </c>
      <c r="AV422" s="60">
        <f t="shared" si="109"/>
        <v>0</v>
      </c>
      <c r="AW422" s="60">
        <f t="shared" si="109"/>
        <v>0</v>
      </c>
      <c r="AX422" s="60">
        <f t="shared" si="109"/>
        <v>0</v>
      </c>
      <c r="AY422" s="60">
        <f t="shared" si="109"/>
        <v>0</v>
      </c>
      <c r="AZ422" s="60">
        <f t="shared" si="109"/>
        <v>0</v>
      </c>
      <c r="BA422" s="60">
        <f t="shared" si="109"/>
        <v>0</v>
      </c>
      <c r="BB422" s="60">
        <f t="shared" si="109"/>
        <v>0</v>
      </c>
      <c r="BC422" s="60">
        <f t="shared" si="109"/>
        <v>0</v>
      </c>
      <c r="BD422" s="60">
        <f t="shared" si="109"/>
        <v>0</v>
      </c>
      <c r="BE422" s="60">
        <f t="shared" si="109"/>
        <v>0</v>
      </c>
      <c r="BF422" s="60">
        <f t="shared" si="109"/>
        <v>0</v>
      </c>
    </row>
    <row r="423" spans="2:58" x14ac:dyDescent="0.25">
      <c r="B423" s="18">
        <f t="shared" si="106"/>
        <v>419</v>
      </c>
      <c r="C423" s="13" t="str">
        <f t="shared" si="105"/>
        <v>250623_Rev_MC_419</v>
      </c>
      <c r="D423" s="68">
        <v>45831</v>
      </c>
      <c r="E423" s="69">
        <v>45830</v>
      </c>
      <c r="F423" s="69" t="s">
        <v>116</v>
      </c>
      <c r="G423" s="69" t="str">
        <f>IF(ISBLANK(F423),"",VLOOKUP(F423,'Listes des Lots'!$B$4:$G$55,6,FALSE))</f>
        <v>Meublé</v>
      </c>
      <c r="H423" s="127" t="s">
        <v>333</v>
      </c>
      <c r="I423" s="127">
        <v>25000</v>
      </c>
      <c r="J423" s="69">
        <v>45830</v>
      </c>
      <c r="K423" s="69">
        <v>45831</v>
      </c>
      <c r="L423" s="71" t="s">
        <v>90</v>
      </c>
      <c r="M423" s="18" t="str">
        <f>IF(RevenueData[[#This Row],[Commentaires /Notes  ]]="","",RevenueData[[#This Row],[Commentaires /Notes  ]])</f>
        <v/>
      </c>
      <c r="N423" s="37"/>
      <c r="R423" s="60">
        <f>RevenueData[[#This Row],[Fin Période 
(jj/mm/aa) ]]-RevenueData[[#This Row],[Début Période
((jj/mm/aa) ]]+1</f>
        <v>2</v>
      </c>
      <c r="S423" s="60">
        <f t="shared" si="99"/>
        <v>0</v>
      </c>
      <c r="T423" s="60">
        <f t="shared" si="107"/>
        <v>0</v>
      </c>
      <c r="U423" s="60">
        <f t="shared" si="107"/>
        <v>0</v>
      </c>
      <c r="V423" s="60">
        <f t="shared" si="107"/>
        <v>0</v>
      </c>
      <c r="W423" s="60">
        <f t="shared" si="107"/>
        <v>0</v>
      </c>
      <c r="X423" s="60">
        <f t="shared" si="107"/>
        <v>0</v>
      </c>
      <c r="Y423" s="60">
        <f t="shared" si="107"/>
        <v>0</v>
      </c>
      <c r="Z423" s="60">
        <f t="shared" si="107"/>
        <v>0</v>
      </c>
      <c r="AA423" s="60">
        <f t="shared" si="107"/>
        <v>0</v>
      </c>
      <c r="AB423" s="60">
        <f t="shared" si="107"/>
        <v>0</v>
      </c>
      <c r="AC423" s="60">
        <f t="shared" si="107"/>
        <v>0</v>
      </c>
      <c r="AD423" s="60">
        <f t="shared" si="107"/>
        <v>0</v>
      </c>
      <c r="AG423" s="60">
        <f t="shared" si="100"/>
        <v>0</v>
      </c>
      <c r="AH423" s="60">
        <f t="shared" si="108"/>
        <v>0</v>
      </c>
      <c r="AI423" s="60">
        <f t="shared" si="108"/>
        <v>0</v>
      </c>
      <c r="AJ423" s="60">
        <f t="shared" si="108"/>
        <v>0</v>
      </c>
      <c r="AK423" s="60">
        <f t="shared" si="108"/>
        <v>0</v>
      </c>
      <c r="AL423" s="60">
        <f t="shared" si="108"/>
        <v>2</v>
      </c>
      <c r="AM423" s="60">
        <f t="shared" si="108"/>
        <v>0</v>
      </c>
      <c r="AN423" s="60">
        <f t="shared" si="108"/>
        <v>0</v>
      </c>
      <c r="AO423" s="60">
        <f t="shared" si="108"/>
        <v>0</v>
      </c>
      <c r="AP423" s="60">
        <f t="shared" si="108"/>
        <v>0</v>
      </c>
      <c r="AQ423" s="60">
        <f t="shared" si="108"/>
        <v>0</v>
      </c>
      <c r="AR423" s="60">
        <f t="shared" si="108"/>
        <v>0</v>
      </c>
      <c r="AU423" s="60">
        <f t="shared" si="101"/>
        <v>0</v>
      </c>
      <c r="AV423" s="60">
        <f t="shared" si="109"/>
        <v>0</v>
      </c>
      <c r="AW423" s="60">
        <f t="shared" si="109"/>
        <v>0</v>
      </c>
      <c r="AX423" s="60">
        <f t="shared" si="109"/>
        <v>0</v>
      </c>
      <c r="AY423" s="60">
        <f t="shared" si="109"/>
        <v>0</v>
      </c>
      <c r="AZ423" s="60">
        <f t="shared" si="109"/>
        <v>0</v>
      </c>
      <c r="BA423" s="60">
        <f t="shared" si="109"/>
        <v>0</v>
      </c>
      <c r="BB423" s="60">
        <f t="shared" si="109"/>
        <v>0</v>
      </c>
      <c r="BC423" s="60">
        <f t="shared" si="109"/>
        <v>0</v>
      </c>
      <c r="BD423" s="60">
        <f t="shared" si="109"/>
        <v>0</v>
      </c>
      <c r="BE423" s="60">
        <f t="shared" si="109"/>
        <v>0</v>
      </c>
      <c r="BF423" s="60">
        <f t="shared" si="109"/>
        <v>0</v>
      </c>
    </row>
    <row r="424" spans="2:58" x14ac:dyDescent="0.25">
      <c r="B424" s="18">
        <f t="shared" si="106"/>
        <v>420</v>
      </c>
      <c r="C424" s="13" t="str">
        <f t="shared" si="105"/>
        <v>250623_Rev_MC_420</v>
      </c>
      <c r="D424" s="68">
        <v>45831</v>
      </c>
      <c r="E424" s="69">
        <v>45829</v>
      </c>
      <c r="F424" s="69" t="s">
        <v>125</v>
      </c>
      <c r="G424" s="69" t="str">
        <f>IF(ISBLANK(F424),"",VLOOKUP(F424,'Listes des Lots'!$B$4:$G$55,6,FALSE))</f>
        <v>Meublé</v>
      </c>
      <c r="H424" s="127" t="s">
        <v>333</v>
      </c>
      <c r="I424" s="127">
        <v>40000</v>
      </c>
      <c r="J424" s="69">
        <v>45829</v>
      </c>
      <c r="K424" s="69">
        <v>45831</v>
      </c>
      <c r="L424" s="71" t="s">
        <v>90</v>
      </c>
      <c r="M424" s="18" t="str">
        <f>IF(RevenueData[[#This Row],[Commentaires /Notes  ]]="","",RevenueData[[#This Row],[Commentaires /Notes  ]])</f>
        <v/>
      </c>
      <c r="N424" s="37"/>
      <c r="R424" s="60">
        <f>RevenueData[[#This Row],[Fin Période 
(jj/mm/aa) ]]-RevenueData[[#This Row],[Début Période
((jj/mm/aa) ]]+1</f>
        <v>3</v>
      </c>
      <c r="S424" s="60">
        <f t="shared" si="99"/>
        <v>0</v>
      </c>
      <c r="T424" s="60">
        <f t="shared" si="107"/>
        <v>0</v>
      </c>
      <c r="U424" s="60">
        <f t="shared" si="107"/>
        <v>0</v>
      </c>
      <c r="V424" s="60">
        <f t="shared" si="107"/>
        <v>0</v>
      </c>
      <c r="W424" s="60">
        <f t="shared" si="107"/>
        <v>0</v>
      </c>
      <c r="X424" s="60">
        <f t="shared" si="107"/>
        <v>0</v>
      </c>
      <c r="Y424" s="60">
        <f t="shared" si="107"/>
        <v>0</v>
      </c>
      <c r="Z424" s="60">
        <f t="shared" si="107"/>
        <v>0</v>
      </c>
      <c r="AA424" s="60">
        <f t="shared" si="107"/>
        <v>0</v>
      </c>
      <c r="AB424" s="60">
        <f t="shared" si="107"/>
        <v>0</v>
      </c>
      <c r="AC424" s="60">
        <f t="shared" si="107"/>
        <v>0</v>
      </c>
      <c r="AD424" s="60">
        <f t="shared" si="107"/>
        <v>0</v>
      </c>
      <c r="AG424" s="60">
        <f t="shared" si="100"/>
        <v>0</v>
      </c>
      <c r="AH424" s="60">
        <f t="shared" si="108"/>
        <v>0</v>
      </c>
      <c r="AI424" s="60">
        <f t="shared" si="108"/>
        <v>0</v>
      </c>
      <c r="AJ424" s="60">
        <f t="shared" si="108"/>
        <v>0</v>
      </c>
      <c r="AK424" s="60">
        <f t="shared" si="108"/>
        <v>0</v>
      </c>
      <c r="AL424" s="60">
        <f t="shared" si="108"/>
        <v>3</v>
      </c>
      <c r="AM424" s="60">
        <f t="shared" si="108"/>
        <v>0</v>
      </c>
      <c r="AN424" s="60">
        <f t="shared" si="108"/>
        <v>0</v>
      </c>
      <c r="AO424" s="60">
        <f t="shared" si="108"/>
        <v>0</v>
      </c>
      <c r="AP424" s="60">
        <f t="shared" si="108"/>
        <v>0</v>
      </c>
      <c r="AQ424" s="60">
        <f t="shared" si="108"/>
        <v>0</v>
      </c>
      <c r="AR424" s="60">
        <f t="shared" si="108"/>
        <v>0</v>
      </c>
      <c r="AU424" s="60">
        <f t="shared" si="101"/>
        <v>0</v>
      </c>
      <c r="AV424" s="60">
        <f t="shared" si="109"/>
        <v>0</v>
      </c>
      <c r="AW424" s="60">
        <f t="shared" si="109"/>
        <v>0</v>
      </c>
      <c r="AX424" s="60">
        <f t="shared" si="109"/>
        <v>0</v>
      </c>
      <c r="AY424" s="60">
        <f t="shared" si="109"/>
        <v>0</v>
      </c>
      <c r="AZ424" s="60">
        <f t="shared" si="109"/>
        <v>0</v>
      </c>
      <c r="BA424" s="60">
        <f t="shared" si="109"/>
        <v>0</v>
      </c>
      <c r="BB424" s="60">
        <f t="shared" si="109"/>
        <v>0</v>
      </c>
      <c r="BC424" s="60">
        <f t="shared" si="109"/>
        <v>0</v>
      </c>
      <c r="BD424" s="60">
        <f t="shared" si="109"/>
        <v>0</v>
      </c>
      <c r="BE424" s="60">
        <f t="shared" si="109"/>
        <v>0</v>
      </c>
      <c r="BF424" s="60">
        <f t="shared" si="109"/>
        <v>0</v>
      </c>
    </row>
    <row r="425" spans="2:58" x14ac:dyDescent="0.25">
      <c r="B425" s="18">
        <f t="shared" si="106"/>
        <v>421</v>
      </c>
      <c r="C425" s="13" t="str">
        <f t="shared" si="105"/>
        <v>250702_Rev_MC_421</v>
      </c>
      <c r="D425" s="68">
        <v>45840</v>
      </c>
      <c r="E425" s="69">
        <v>45833</v>
      </c>
      <c r="F425" s="69" t="s">
        <v>116</v>
      </c>
      <c r="G425" s="69" t="str">
        <f>IF(ISBLANK(F425),"",VLOOKUP(F425,'Listes des Lots'!$B$4:$G$55,6,FALSE))</f>
        <v>Meublé</v>
      </c>
      <c r="H425" s="127" t="s">
        <v>333</v>
      </c>
      <c r="I425" s="127">
        <v>30000</v>
      </c>
      <c r="J425" s="69">
        <v>45833</v>
      </c>
      <c r="K425" s="69">
        <v>45834</v>
      </c>
      <c r="L425" s="71" t="s">
        <v>90</v>
      </c>
      <c r="M425" s="18" t="str">
        <f>IF(RevenueData[[#This Row],[Commentaires /Notes  ]]="","",RevenueData[[#This Row],[Commentaires /Notes  ]])</f>
        <v/>
      </c>
      <c r="N425" s="37"/>
      <c r="R425" s="60">
        <f>RevenueData[[#This Row],[Fin Période 
(jj/mm/aa) ]]-RevenueData[[#This Row],[Début Période
((jj/mm/aa) ]]+1</f>
        <v>2</v>
      </c>
      <c r="S425" s="60">
        <f t="shared" si="99"/>
        <v>0</v>
      </c>
      <c r="T425" s="60">
        <f t="shared" si="107"/>
        <v>0</v>
      </c>
      <c r="U425" s="60">
        <f t="shared" si="107"/>
        <v>0</v>
      </c>
      <c r="V425" s="60">
        <f t="shared" si="107"/>
        <v>0</v>
      </c>
      <c r="W425" s="60">
        <f t="shared" si="107"/>
        <v>0</v>
      </c>
      <c r="X425" s="60">
        <f t="shared" si="107"/>
        <v>0</v>
      </c>
      <c r="Y425" s="60">
        <f t="shared" si="107"/>
        <v>0</v>
      </c>
      <c r="Z425" s="60">
        <f t="shared" si="107"/>
        <v>0</v>
      </c>
      <c r="AA425" s="60">
        <f t="shared" si="107"/>
        <v>0</v>
      </c>
      <c r="AB425" s="60">
        <f t="shared" si="107"/>
        <v>0</v>
      </c>
      <c r="AC425" s="60">
        <f t="shared" si="107"/>
        <v>0</v>
      </c>
      <c r="AD425" s="60">
        <f t="shared" si="107"/>
        <v>0</v>
      </c>
      <c r="AG425" s="60">
        <f t="shared" si="100"/>
        <v>0</v>
      </c>
      <c r="AH425" s="60">
        <f t="shared" si="108"/>
        <v>0</v>
      </c>
      <c r="AI425" s="60">
        <f t="shared" si="108"/>
        <v>0</v>
      </c>
      <c r="AJ425" s="60">
        <f t="shared" si="108"/>
        <v>0</v>
      </c>
      <c r="AK425" s="60">
        <f t="shared" si="108"/>
        <v>0</v>
      </c>
      <c r="AL425" s="60">
        <f t="shared" si="108"/>
        <v>2</v>
      </c>
      <c r="AM425" s="60">
        <f t="shared" si="108"/>
        <v>0</v>
      </c>
      <c r="AN425" s="60">
        <f t="shared" si="108"/>
        <v>0</v>
      </c>
      <c r="AO425" s="60">
        <f t="shared" si="108"/>
        <v>0</v>
      </c>
      <c r="AP425" s="60">
        <f t="shared" si="108"/>
        <v>0</v>
      </c>
      <c r="AQ425" s="60">
        <f t="shared" si="108"/>
        <v>0</v>
      </c>
      <c r="AR425" s="60">
        <f t="shared" si="108"/>
        <v>0</v>
      </c>
      <c r="AU425" s="60">
        <f t="shared" si="101"/>
        <v>0</v>
      </c>
      <c r="AV425" s="60">
        <f t="shared" si="109"/>
        <v>0</v>
      </c>
      <c r="AW425" s="60">
        <f t="shared" si="109"/>
        <v>0</v>
      </c>
      <c r="AX425" s="60">
        <f t="shared" si="109"/>
        <v>0</v>
      </c>
      <c r="AY425" s="60">
        <f t="shared" si="109"/>
        <v>0</v>
      </c>
      <c r="AZ425" s="60">
        <f t="shared" si="109"/>
        <v>0</v>
      </c>
      <c r="BA425" s="60">
        <f t="shared" si="109"/>
        <v>0</v>
      </c>
      <c r="BB425" s="60">
        <f t="shared" si="109"/>
        <v>0</v>
      </c>
      <c r="BC425" s="60">
        <f t="shared" si="109"/>
        <v>0</v>
      </c>
      <c r="BD425" s="60">
        <f t="shared" si="109"/>
        <v>0</v>
      </c>
      <c r="BE425" s="60">
        <f t="shared" si="109"/>
        <v>0</v>
      </c>
      <c r="BF425" s="60">
        <f t="shared" si="109"/>
        <v>0</v>
      </c>
    </row>
    <row r="426" spans="2:58" x14ac:dyDescent="0.25">
      <c r="B426" s="18">
        <f t="shared" si="106"/>
        <v>422</v>
      </c>
      <c r="C426" s="13" t="str">
        <f t="shared" si="105"/>
        <v>250702_Rev_MC_422</v>
      </c>
      <c r="D426" s="68">
        <v>45840</v>
      </c>
      <c r="E426" s="69">
        <v>45833</v>
      </c>
      <c r="F426" s="69" t="s">
        <v>111</v>
      </c>
      <c r="G426" s="69" t="str">
        <f>IF(ISBLANK(F426),"",VLOOKUP(F426,'Listes des Lots'!$B$4:$G$55,6,FALSE))</f>
        <v>Meublé</v>
      </c>
      <c r="H426" s="127" t="s">
        <v>333</v>
      </c>
      <c r="I426" s="127">
        <v>30000</v>
      </c>
      <c r="J426" s="69">
        <v>45833</v>
      </c>
      <c r="K426" s="69">
        <v>45834</v>
      </c>
      <c r="L426" s="71" t="s">
        <v>90</v>
      </c>
      <c r="M426" s="18" t="str">
        <f>IF(RevenueData[[#This Row],[Commentaires /Notes  ]]="","",RevenueData[[#This Row],[Commentaires /Notes  ]])</f>
        <v/>
      </c>
      <c r="N426" s="37"/>
      <c r="R426" s="60">
        <f>RevenueData[[#This Row],[Fin Période 
(jj/mm/aa) ]]-RevenueData[[#This Row],[Début Période
((jj/mm/aa) ]]+1</f>
        <v>2</v>
      </c>
      <c r="S426" s="60">
        <f t="shared" si="99"/>
        <v>0</v>
      </c>
      <c r="T426" s="60">
        <f t="shared" si="107"/>
        <v>0</v>
      </c>
      <c r="U426" s="60">
        <f t="shared" si="107"/>
        <v>0</v>
      </c>
      <c r="V426" s="60">
        <f t="shared" si="107"/>
        <v>0</v>
      </c>
      <c r="W426" s="60">
        <f t="shared" si="107"/>
        <v>0</v>
      </c>
      <c r="X426" s="60">
        <f t="shared" si="107"/>
        <v>0</v>
      </c>
      <c r="Y426" s="60">
        <f t="shared" si="107"/>
        <v>0</v>
      </c>
      <c r="Z426" s="60">
        <f t="shared" si="107"/>
        <v>0</v>
      </c>
      <c r="AA426" s="60">
        <f t="shared" si="107"/>
        <v>0</v>
      </c>
      <c r="AB426" s="60">
        <f t="shared" si="107"/>
        <v>0</v>
      </c>
      <c r="AC426" s="60">
        <f t="shared" si="107"/>
        <v>0</v>
      </c>
      <c r="AD426" s="60">
        <f t="shared" si="107"/>
        <v>0</v>
      </c>
      <c r="AG426" s="60">
        <f t="shared" si="100"/>
        <v>0</v>
      </c>
      <c r="AH426" s="60">
        <f t="shared" si="108"/>
        <v>0</v>
      </c>
      <c r="AI426" s="60">
        <f t="shared" si="108"/>
        <v>0</v>
      </c>
      <c r="AJ426" s="60">
        <f t="shared" si="108"/>
        <v>0</v>
      </c>
      <c r="AK426" s="60">
        <f t="shared" si="108"/>
        <v>0</v>
      </c>
      <c r="AL426" s="60">
        <f t="shared" si="108"/>
        <v>2</v>
      </c>
      <c r="AM426" s="60">
        <f t="shared" si="108"/>
        <v>0</v>
      </c>
      <c r="AN426" s="60">
        <f t="shared" si="108"/>
        <v>0</v>
      </c>
      <c r="AO426" s="60">
        <f t="shared" si="108"/>
        <v>0</v>
      </c>
      <c r="AP426" s="60">
        <f t="shared" si="108"/>
        <v>0</v>
      </c>
      <c r="AQ426" s="60">
        <f t="shared" si="108"/>
        <v>0</v>
      </c>
      <c r="AR426" s="60">
        <f t="shared" si="108"/>
        <v>0</v>
      </c>
      <c r="AU426" s="60">
        <f t="shared" si="101"/>
        <v>0</v>
      </c>
      <c r="AV426" s="60">
        <f t="shared" si="109"/>
        <v>0</v>
      </c>
      <c r="AW426" s="60">
        <f t="shared" si="109"/>
        <v>0</v>
      </c>
      <c r="AX426" s="60">
        <f t="shared" si="109"/>
        <v>0</v>
      </c>
      <c r="AY426" s="60">
        <f t="shared" si="109"/>
        <v>0</v>
      </c>
      <c r="AZ426" s="60">
        <f t="shared" si="109"/>
        <v>0</v>
      </c>
      <c r="BA426" s="60">
        <f t="shared" si="109"/>
        <v>0</v>
      </c>
      <c r="BB426" s="60">
        <f t="shared" si="109"/>
        <v>0</v>
      </c>
      <c r="BC426" s="60">
        <f t="shared" si="109"/>
        <v>0</v>
      </c>
      <c r="BD426" s="60">
        <f t="shared" si="109"/>
        <v>0</v>
      </c>
      <c r="BE426" s="60">
        <f t="shared" si="109"/>
        <v>0</v>
      </c>
      <c r="BF426" s="60">
        <f t="shared" si="109"/>
        <v>0</v>
      </c>
    </row>
    <row r="427" spans="2:58" x14ac:dyDescent="0.25">
      <c r="B427" s="18">
        <f t="shared" si="106"/>
        <v>423</v>
      </c>
      <c r="C427" s="13" t="str">
        <f t="shared" si="105"/>
        <v>250702_Rev_MC_423</v>
      </c>
      <c r="D427" s="68">
        <v>45840</v>
      </c>
      <c r="E427" s="69">
        <v>45836</v>
      </c>
      <c r="F427" s="69" t="s">
        <v>122</v>
      </c>
      <c r="G427" s="69" t="str">
        <f>IF(ISBLANK(F427),"",VLOOKUP(F427,'Listes des Lots'!$B$4:$G$55,6,FALSE))</f>
        <v>Meublé</v>
      </c>
      <c r="H427" s="127" t="s">
        <v>333</v>
      </c>
      <c r="I427" s="127">
        <v>15000</v>
      </c>
      <c r="J427" s="69">
        <v>45836</v>
      </c>
      <c r="K427" s="69">
        <v>45836</v>
      </c>
      <c r="L427" s="71" t="s">
        <v>90</v>
      </c>
      <c r="M427" s="18" t="str">
        <f>IF(RevenueData[[#This Row],[Commentaires /Notes  ]]="","",RevenueData[[#This Row],[Commentaires /Notes  ]])</f>
        <v/>
      </c>
      <c r="N427" s="37"/>
      <c r="R427" s="60">
        <f>RevenueData[[#This Row],[Fin Période 
(jj/mm/aa) ]]-RevenueData[[#This Row],[Début Période
((jj/mm/aa) ]]+1</f>
        <v>1</v>
      </c>
      <c r="S427" s="60">
        <f t="shared" si="99"/>
        <v>0</v>
      </c>
      <c r="T427" s="60">
        <f t="shared" si="107"/>
        <v>0</v>
      </c>
      <c r="U427" s="60">
        <f t="shared" si="107"/>
        <v>0</v>
      </c>
      <c r="V427" s="60">
        <f t="shared" si="107"/>
        <v>0</v>
      </c>
      <c r="W427" s="60">
        <f t="shared" si="107"/>
        <v>0</v>
      </c>
      <c r="X427" s="60">
        <f t="shared" si="107"/>
        <v>0</v>
      </c>
      <c r="Y427" s="60">
        <f t="shared" si="107"/>
        <v>0</v>
      </c>
      <c r="Z427" s="60">
        <f t="shared" si="107"/>
        <v>0</v>
      </c>
      <c r="AA427" s="60">
        <f t="shared" si="107"/>
        <v>0</v>
      </c>
      <c r="AB427" s="60">
        <f t="shared" si="107"/>
        <v>0</v>
      </c>
      <c r="AC427" s="60">
        <f t="shared" si="107"/>
        <v>0</v>
      </c>
      <c r="AD427" s="60">
        <f t="shared" si="107"/>
        <v>0</v>
      </c>
      <c r="AG427" s="60">
        <f t="shared" si="100"/>
        <v>0</v>
      </c>
      <c r="AH427" s="60">
        <f t="shared" si="108"/>
        <v>0</v>
      </c>
      <c r="AI427" s="60">
        <f t="shared" si="108"/>
        <v>0</v>
      </c>
      <c r="AJ427" s="60">
        <f t="shared" si="108"/>
        <v>0</v>
      </c>
      <c r="AK427" s="60">
        <f t="shared" si="108"/>
        <v>0</v>
      </c>
      <c r="AL427" s="60">
        <f t="shared" si="108"/>
        <v>1</v>
      </c>
      <c r="AM427" s="60">
        <f t="shared" si="108"/>
        <v>0</v>
      </c>
      <c r="AN427" s="60">
        <f t="shared" si="108"/>
        <v>0</v>
      </c>
      <c r="AO427" s="60">
        <f t="shared" si="108"/>
        <v>0</v>
      </c>
      <c r="AP427" s="60">
        <f t="shared" si="108"/>
        <v>0</v>
      </c>
      <c r="AQ427" s="60">
        <f t="shared" si="108"/>
        <v>0</v>
      </c>
      <c r="AR427" s="60">
        <f t="shared" si="108"/>
        <v>0</v>
      </c>
      <c r="AU427" s="60">
        <f t="shared" si="101"/>
        <v>0</v>
      </c>
      <c r="AV427" s="60">
        <f t="shared" si="109"/>
        <v>0</v>
      </c>
      <c r="AW427" s="60">
        <f t="shared" si="109"/>
        <v>0</v>
      </c>
      <c r="AX427" s="60">
        <f t="shared" si="109"/>
        <v>0</v>
      </c>
      <c r="AY427" s="60">
        <f t="shared" si="109"/>
        <v>0</v>
      </c>
      <c r="AZ427" s="60">
        <f t="shared" si="109"/>
        <v>0</v>
      </c>
      <c r="BA427" s="60">
        <f t="shared" si="109"/>
        <v>0</v>
      </c>
      <c r="BB427" s="60">
        <f t="shared" si="109"/>
        <v>0</v>
      </c>
      <c r="BC427" s="60">
        <f t="shared" si="109"/>
        <v>0</v>
      </c>
      <c r="BD427" s="60">
        <f t="shared" si="109"/>
        <v>0</v>
      </c>
      <c r="BE427" s="60">
        <f t="shared" si="109"/>
        <v>0</v>
      </c>
      <c r="BF427" s="60">
        <f t="shared" si="109"/>
        <v>0</v>
      </c>
    </row>
    <row r="428" spans="2:58" x14ac:dyDescent="0.25">
      <c r="B428" s="18">
        <f t="shared" si="106"/>
        <v>424</v>
      </c>
      <c r="C428" s="13" t="str">
        <f t="shared" si="105"/>
        <v>250702_Rev_MC_424</v>
      </c>
      <c r="D428" s="68">
        <v>45840</v>
      </c>
      <c r="E428" s="69">
        <v>45884</v>
      </c>
      <c r="F428" s="69" t="s">
        <v>111</v>
      </c>
      <c r="G428" s="69" t="str">
        <f>IF(ISBLANK(F428),"",VLOOKUP(F428,'Listes des Lots'!$B$4:$G$55,6,FALSE))</f>
        <v>Meublé</v>
      </c>
      <c r="H428" s="127" t="s">
        <v>333</v>
      </c>
      <c r="I428" s="127">
        <v>60000</v>
      </c>
      <c r="J428" s="69">
        <v>45884</v>
      </c>
      <c r="K428" s="69">
        <v>45886</v>
      </c>
      <c r="L428" s="71" t="s">
        <v>90</v>
      </c>
      <c r="M428" s="18" t="str">
        <f>IF(RevenueData[[#This Row],[Commentaires /Notes  ]]="","",RevenueData[[#This Row],[Commentaires /Notes  ]])</f>
        <v>reservation du 15/08/25 av: 30000f reste: 30000f</v>
      </c>
      <c r="N428" s="37" t="s">
        <v>313</v>
      </c>
      <c r="R428" s="60">
        <f>RevenueData[[#This Row],[Fin Période 
(jj/mm/aa) ]]-RevenueData[[#This Row],[Début Période
((jj/mm/aa) ]]+1</f>
        <v>3</v>
      </c>
      <c r="S428" s="60">
        <f t="shared" si="99"/>
        <v>0</v>
      </c>
      <c r="T428" s="60">
        <f t="shared" si="107"/>
        <v>0</v>
      </c>
      <c r="U428" s="60">
        <f t="shared" si="107"/>
        <v>0</v>
      </c>
      <c r="V428" s="60">
        <f t="shared" si="107"/>
        <v>0</v>
      </c>
      <c r="W428" s="60">
        <f t="shared" si="107"/>
        <v>0</v>
      </c>
      <c r="X428" s="60">
        <f t="shared" si="107"/>
        <v>0</v>
      </c>
      <c r="Y428" s="60">
        <f t="shared" si="107"/>
        <v>0</v>
      </c>
      <c r="Z428" s="60">
        <f t="shared" si="107"/>
        <v>0</v>
      </c>
      <c r="AA428" s="60">
        <f t="shared" si="107"/>
        <v>0</v>
      </c>
      <c r="AB428" s="60">
        <f t="shared" si="107"/>
        <v>0</v>
      </c>
      <c r="AC428" s="60">
        <f t="shared" si="107"/>
        <v>0</v>
      </c>
      <c r="AD428" s="60">
        <f t="shared" si="107"/>
        <v>0</v>
      </c>
      <c r="AG428" s="60">
        <f t="shared" si="100"/>
        <v>0</v>
      </c>
      <c r="AH428" s="60">
        <f t="shared" si="108"/>
        <v>0</v>
      </c>
      <c r="AI428" s="60">
        <f t="shared" si="108"/>
        <v>0</v>
      </c>
      <c r="AJ428" s="60">
        <f t="shared" si="108"/>
        <v>0</v>
      </c>
      <c r="AK428" s="60">
        <f t="shared" si="108"/>
        <v>0</v>
      </c>
      <c r="AL428" s="60">
        <f t="shared" si="108"/>
        <v>0</v>
      </c>
      <c r="AM428" s="60">
        <f t="shared" si="108"/>
        <v>0</v>
      </c>
      <c r="AN428" s="60">
        <f t="shared" si="108"/>
        <v>3</v>
      </c>
      <c r="AO428" s="60">
        <f t="shared" si="108"/>
        <v>0</v>
      </c>
      <c r="AP428" s="60">
        <f t="shared" si="108"/>
        <v>0</v>
      </c>
      <c r="AQ428" s="60">
        <f t="shared" si="108"/>
        <v>0</v>
      </c>
      <c r="AR428" s="60">
        <f t="shared" si="108"/>
        <v>0</v>
      </c>
      <c r="AU428" s="60">
        <f t="shared" si="101"/>
        <v>0</v>
      </c>
      <c r="AV428" s="60">
        <f t="shared" si="109"/>
        <v>0</v>
      </c>
      <c r="AW428" s="60">
        <f t="shared" si="109"/>
        <v>0</v>
      </c>
      <c r="AX428" s="60">
        <f t="shared" si="109"/>
        <v>0</v>
      </c>
      <c r="AY428" s="60">
        <f t="shared" si="109"/>
        <v>0</v>
      </c>
      <c r="AZ428" s="60">
        <f t="shared" si="109"/>
        <v>0</v>
      </c>
      <c r="BA428" s="60">
        <f t="shared" si="109"/>
        <v>0</v>
      </c>
      <c r="BB428" s="60">
        <f t="shared" si="109"/>
        <v>0</v>
      </c>
      <c r="BC428" s="60">
        <f t="shared" si="109"/>
        <v>0</v>
      </c>
      <c r="BD428" s="60">
        <f t="shared" si="109"/>
        <v>0</v>
      </c>
      <c r="BE428" s="60">
        <f t="shared" si="109"/>
        <v>0</v>
      </c>
      <c r="BF428" s="60">
        <f t="shared" si="109"/>
        <v>0</v>
      </c>
    </row>
    <row r="429" spans="2:58" x14ac:dyDescent="0.25">
      <c r="B429" s="18">
        <f t="shared" si="106"/>
        <v>425</v>
      </c>
      <c r="C429" s="13" t="str">
        <f t="shared" si="105"/>
        <v>250702_Rev_MC_425</v>
      </c>
      <c r="D429" s="68">
        <v>45840</v>
      </c>
      <c r="E429" s="69">
        <v>45884</v>
      </c>
      <c r="F429" s="69" t="s">
        <v>117</v>
      </c>
      <c r="G429" s="69" t="str">
        <f>IF(ISBLANK(F429),"",VLOOKUP(F429,'Listes des Lots'!$B$4:$G$55,6,FALSE))</f>
        <v>Meublé</v>
      </c>
      <c r="H429" s="127" t="s">
        <v>333</v>
      </c>
      <c r="I429" s="127">
        <v>60000</v>
      </c>
      <c r="J429" s="69">
        <v>45884</v>
      </c>
      <c r="K429" s="69">
        <v>45886</v>
      </c>
      <c r="L429" s="71" t="s">
        <v>90</v>
      </c>
      <c r="M429" s="18" t="str">
        <f>IF(RevenueData[[#This Row],[Commentaires /Notes  ]]="","",RevenueData[[#This Row],[Commentaires /Notes  ]])</f>
        <v>reservation du 15/08/25 av: 30000f reste: 30000f</v>
      </c>
      <c r="N429" s="37" t="s">
        <v>313</v>
      </c>
      <c r="R429" s="60">
        <f>RevenueData[[#This Row],[Fin Période 
(jj/mm/aa) ]]-RevenueData[[#This Row],[Début Période
((jj/mm/aa) ]]+1</f>
        <v>3</v>
      </c>
      <c r="S429" s="60">
        <f t="shared" si="99"/>
        <v>0</v>
      </c>
      <c r="T429" s="60">
        <f t="shared" si="107"/>
        <v>0</v>
      </c>
      <c r="U429" s="60">
        <f t="shared" si="107"/>
        <v>0</v>
      </c>
      <c r="V429" s="60">
        <f t="shared" si="107"/>
        <v>0</v>
      </c>
      <c r="W429" s="60">
        <f t="shared" si="107"/>
        <v>0</v>
      </c>
      <c r="X429" s="60">
        <f t="shared" si="107"/>
        <v>0</v>
      </c>
      <c r="Y429" s="60">
        <f t="shared" si="107"/>
        <v>0</v>
      </c>
      <c r="Z429" s="60">
        <f t="shared" si="107"/>
        <v>0</v>
      </c>
      <c r="AA429" s="60">
        <f t="shared" si="107"/>
        <v>0</v>
      </c>
      <c r="AB429" s="60">
        <f t="shared" si="107"/>
        <v>0</v>
      </c>
      <c r="AC429" s="60">
        <f t="shared" si="107"/>
        <v>0</v>
      </c>
      <c r="AD429" s="60">
        <f t="shared" si="107"/>
        <v>0</v>
      </c>
      <c r="AG429" s="60">
        <f t="shared" si="100"/>
        <v>0</v>
      </c>
      <c r="AH429" s="60">
        <f t="shared" si="108"/>
        <v>0</v>
      </c>
      <c r="AI429" s="60">
        <f t="shared" si="108"/>
        <v>0</v>
      </c>
      <c r="AJ429" s="60">
        <f t="shared" si="108"/>
        <v>0</v>
      </c>
      <c r="AK429" s="60">
        <f t="shared" si="108"/>
        <v>0</v>
      </c>
      <c r="AL429" s="60">
        <f t="shared" si="108"/>
        <v>0</v>
      </c>
      <c r="AM429" s="60">
        <f t="shared" si="108"/>
        <v>0</v>
      </c>
      <c r="AN429" s="60">
        <f t="shared" si="108"/>
        <v>3</v>
      </c>
      <c r="AO429" s="60">
        <f t="shared" si="108"/>
        <v>0</v>
      </c>
      <c r="AP429" s="60">
        <f t="shared" si="108"/>
        <v>0</v>
      </c>
      <c r="AQ429" s="60">
        <f t="shared" si="108"/>
        <v>0</v>
      </c>
      <c r="AR429" s="60">
        <f t="shared" si="108"/>
        <v>0</v>
      </c>
      <c r="AU429" s="60">
        <f t="shared" si="101"/>
        <v>0</v>
      </c>
      <c r="AV429" s="60">
        <f t="shared" si="109"/>
        <v>0</v>
      </c>
      <c r="AW429" s="60">
        <f t="shared" si="109"/>
        <v>0</v>
      </c>
      <c r="AX429" s="60">
        <f t="shared" si="109"/>
        <v>0</v>
      </c>
      <c r="AY429" s="60">
        <f t="shared" si="109"/>
        <v>0</v>
      </c>
      <c r="AZ429" s="60">
        <f t="shared" si="109"/>
        <v>0</v>
      </c>
      <c r="BA429" s="60">
        <f t="shared" si="109"/>
        <v>0</v>
      </c>
      <c r="BB429" s="60">
        <f t="shared" si="109"/>
        <v>0</v>
      </c>
      <c r="BC429" s="60">
        <f t="shared" si="109"/>
        <v>0</v>
      </c>
      <c r="BD429" s="60">
        <f t="shared" si="109"/>
        <v>0</v>
      </c>
      <c r="BE429" s="60">
        <f t="shared" si="109"/>
        <v>0</v>
      </c>
      <c r="BF429" s="60">
        <f t="shared" si="109"/>
        <v>0</v>
      </c>
    </row>
    <row r="430" spans="2:58" x14ac:dyDescent="0.25">
      <c r="B430" s="18">
        <f t="shared" si="106"/>
        <v>426</v>
      </c>
      <c r="C430" s="13" t="str">
        <f t="shared" si="105"/>
        <v>250702_Rev_MC_426</v>
      </c>
      <c r="D430" s="68">
        <v>45840</v>
      </c>
      <c r="E430" s="69">
        <v>45884</v>
      </c>
      <c r="F430" s="69" t="s">
        <v>116</v>
      </c>
      <c r="G430" s="69" t="str">
        <f>IF(ISBLANK(F430),"",VLOOKUP(F430,'Listes des Lots'!$B$4:$G$55,6,FALSE))</f>
        <v>Meublé</v>
      </c>
      <c r="H430" s="127" t="s">
        <v>333</v>
      </c>
      <c r="I430" s="127">
        <v>60000</v>
      </c>
      <c r="J430" s="69">
        <v>45884</v>
      </c>
      <c r="K430" s="69">
        <v>45886</v>
      </c>
      <c r="L430" s="71" t="s">
        <v>90</v>
      </c>
      <c r="M430" s="18" t="str">
        <f>IF(RevenueData[[#This Row],[Commentaires /Notes  ]]="","",RevenueData[[#This Row],[Commentaires /Notes  ]])</f>
        <v>reservation du 15/08/25 av: 30000f reste: 30000f</v>
      </c>
      <c r="N430" s="37" t="s">
        <v>313</v>
      </c>
      <c r="R430" s="60">
        <f>RevenueData[[#This Row],[Fin Période 
(jj/mm/aa) ]]-RevenueData[[#This Row],[Début Période
((jj/mm/aa) ]]+1</f>
        <v>3</v>
      </c>
      <c r="S430" s="60">
        <f t="shared" si="99"/>
        <v>0</v>
      </c>
      <c r="T430" s="60">
        <f t="shared" si="107"/>
        <v>0</v>
      </c>
      <c r="U430" s="60">
        <f t="shared" si="107"/>
        <v>0</v>
      </c>
      <c r="V430" s="60">
        <f t="shared" si="107"/>
        <v>0</v>
      </c>
      <c r="W430" s="60">
        <f t="shared" si="107"/>
        <v>0</v>
      </c>
      <c r="X430" s="60">
        <f t="shared" si="107"/>
        <v>0</v>
      </c>
      <c r="Y430" s="60">
        <f t="shared" si="107"/>
        <v>0</v>
      </c>
      <c r="Z430" s="60">
        <f t="shared" si="107"/>
        <v>0</v>
      </c>
      <c r="AA430" s="60">
        <f t="shared" si="107"/>
        <v>0</v>
      </c>
      <c r="AB430" s="60">
        <f t="shared" si="107"/>
        <v>0</v>
      </c>
      <c r="AC430" s="60">
        <f t="shared" si="107"/>
        <v>0</v>
      </c>
      <c r="AD430" s="60">
        <f t="shared" si="107"/>
        <v>0</v>
      </c>
      <c r="AG430" s="60">
        <f t="shared" si="100"/>
        <v>0</v>
      </c>
      <c r="AH430" s="60">
        <f t="shared" si="108"/>
        <v>0</v>
      </c>
      <c r="AI430" s="60">
        <f t="shared" si="108"/>
        <v>0</v>
      </c>
      <c r="AJ430" s="60">
        <f t="shared" si="108"/>
        <v>0</v>
      </c>
      <c r="AK430" s="60">
        <f t="shared" si="108"/>
        <v>0</v>
      </c>
      <c r="AL430" s="60">
        <f t="shared" si="108"/>
        <v>0</v>
      </c>
      <c r="AM430" s="60">
        <f t="shared" si="108"/>
        <v>0</v>
      </c>
      <c r="AN430" s="60">
        <f t="shared" si="108"/>
        <v>3</v>
      </c>
      <c r="AO430" s="60">
        <f t="shared" si="108"/>
        <v>0</v>
      </c>
      <c r="AP430" s="60">
        <f t="shared" si="108"/>
        <v>0</v>
      </c>
      <c r="AQ430" s="60">
        <f t="shared" si="108"/>
        <v>0</v>
      </c>
      <c r="AR430" s="60">
        <f t="shared" si="108"/>
        <v>0</v>
      </c>
      <c r="AU430" s="60">
        <f t="shared" si="101"/>
        <v>0</v>
      </c>
      <c r="AV430" s="60">
        <f t="shared" si="109"/>
        <v>0</v>
      </c>
      <c r="AW430" s="60">
        <f t="shared" si="109"/>
        <v>0</v>
      </c>
      <c r="AX430" s="60">
        <f t="shared" si="109"/>
        <v>0</v>
      </c>
      <c r="AY430" s="60">
        <f t="shared" si="109"/>
        <v>0</v>
      </c>
      <c r="AZ430" s="60">
        <f t="shared" si="109"/>
        <v>0</v>
      </c>
      <c r="BA430" s="60">
        <f t="shared" si="109"/>
        <v>0</v>
      </c>
      <c r="BB430" s="60">
        <f t="shared" si="109"/>
        <v>0</v>
      </c>
      <c r="BC430" s="60">
        <f t="shared" si="109"/>
        <v>0</v>
      </c>
      <c r="BD430" s="60">
        <f t="shared" si="109"/>
        <v>0</v>
      </c>
      <c r="BE430" s="60">
        <f t="shared" si="109"/>
        <v>0</v>
      </c>
      <c r="BF430" s="60">
        <f t="shared" si="109"/>
        <v>0</v>
      </c>
    </row>
    <row r="431" spans="2:58" x14ac:dyDescent="0.25">
      <c r="B431" s="18">
        <f t="shared" si="106"/>
        <v>427</v>
      </c>
      <c r="C431" s="13" t="str">
        <f t="shared" si="105"/>
        <v>250702_Rev_MC_427</v>
      </c>
      <c r="D431" s="68">
        <v>45840</v>
      </c>
      <c r="E431" s="69">
        <v>45810</v>
      </c>
      <c r="F431" s="69" t="s">
        <v>133</v>
      </c>
      <c r="G431" s="69" t="str">
        <f>IF(ISBLANK(F431),"",VLOOKUP(F431,'Listes des Lots'!$B$4:$G$55,6,FALSE))</f>
        <v>Location</v>
      </c>
      <c r="H431" s="127" t="s">
        <v>333</v>
      </c>
      <c r="I431" s="127">
        <v>150000</v>
      </c>
      <c r="J431" s="69">
        <v>45809</v>
      </c>
      <c r="K431" s="69">
        <v>45838</v>
      </c>
      <c r="L431" s="71" t="s">
        <v>90</v>
      </c>
      <c r="M431" s="18" t="str">
        <f>IF(RevenueData[[#This Row],[Commentaires /Notes  ]]="","",RevenueData[[#This Row],[Commentaires /Notes  ]])</f>
        <v/>
      </c>
      <c r="N431" s="37"/>
      <c r="R431" s="60">
        <f>RevenueData[[#This Row],[Fin Période 
(jj/mm/aa) ]]-RevenueData[[#This Row],[Début Période
((jj/mm/aa) ]]+1</f>
        <v>30</v>
      </c>
      <c r="S431" s="60">
        <f t="shared" si="99"/>
        <v>0</v>
      </c>
      <c r="T431" s="60">
        <f t="shared" si="107"/>
        <v>0</v>
      </c>
      <c r="U431" s="60">
        <f t="shared" si="107"/>
        <v>0</v>
      </c>
      <c r="V431" s="60">
        <f t="shared" si="107"/>
        <v>0</v>
      </c>
      <c r="W431" s="60">
        <f t="shared" si="107"/>
        <v>0</v>
      </c>
      <c r="X431" s="60">
        <f t="shared" si="107"/>
        <v>0</v>
      </c>
      <c r="Y431" s="60">
        <f t="shared" si="107"/>
        <v>0</v>
      </c>
      <c r="Z431" s="60">
        <f t="shared" si="107"/>
        <v>0</v>
      </c>
      <c r="AA431" s="60">
        <f t="shared" si="107"/>
        <v>0</v>
      </c>
      <c r="AB431" s="60">
        <f t="shared" si="107"/>
        <v>0</v>
      </c>
      <c r="AC431" s="60">
        <f t="shared" si="107"/>
        <v>0</v>
      </c>
      <c r="AD431" s="60">
        <f t="shared" si="107"/>
        <v>0</v>
      </c>
      <c r="AG431" s="60">
        <f t="shared" si="100"/>
        <v>0</v>
      </c>
      <c r="AH431" s="60">
        <f t="shared" si="108"/>
        <v>0</v>
      </c>
      <c r="AI431" s="60">
        <f t="shared" si="108"/>
        <v>0</v>
      </c>
      <c r="AJ431" s="60">
        <f t="shared" si="108"/>
        <v>0</v>
      </c>
      <c r="AK431" s="60">
        <f t="shared" si="108"/>
        <v>0</v>
      </c>
      <c r="AL431" s="60">
        <f t="shared" si="108"/>
        <v>30</v>
      </c>
      <c r="AM431" s="60">
        <f t="shared" si="108"/>
        <v>0</v>
      </c>
      <c r="AN431" s="60">
        <f t="shared" si="108"/>
        <v>0</v>
      </c>
      <c r="AO431" s="60">
        <f t="shared" si="108"/>
        <v>0</v>
      </c>
      <c r="AP431" s="60">
        <f t="shared" si="108"/>
        <v>0</v>
      </c>
      <c r="AQ431" s="60">
        <f t="shared" si="108"/>
        <v>0</v>
      </c>
      <c r="AR431" s="60">
        <f t="shared" si="108"/>
        <v>0</v>
      </c>
      <c r="AU431" s="60">
        <f t="shared" si="101"/>
        <v>0</v>
      </c>
      <c r="AV431" s="60">
        <f t="shared" si="109"/>
        <v>0</v>
      </c>
      <c r="AW431" s="60">
        <f t="shared" si="109"/>
        <v>0</v>
      </c>
      <c r="AX431" s="60">
        <f t="shared" si="109"/>
        <v>0</v>
      </c>
      <c r="AY431" s="60">
        <f t="shared" si="109"/>
        <v>0</v>
      </c>
      <c r="AZ431" s="60">
        <f t="shared" si="109"/>
        <v>0</v>
      </c>
      <c r="BA431" s="60">
        <f t="shared" si="109"/>
        <v>0</v>
      </c>
      <c r="BB431" s="60">
        <f t="shared" si="109"/>
        <v>0</v>
      </c>
      <c r="BC431" s="60">
        <f t="shared" si="109"/>
        <v>0</v>
      </c>
      <c r="BD431" s="60">
        <f t="shared" si="109"/>
        <v>0</v>
      </c>
      <c r="BE431" s="60">
        <f t="shared" si="109"/>
        <v>0</v>
      </c>
      <c r="BF431" s="60">
        <f t="shared" si="109"/>
        <v>0</v>
      </c>
    </row>
    <row r="432" spans="2:58" x14ac:dyDescent="0.25">
      <c r="B432" s="18">
        <f t="shared" si="106"/>
        <v>428</v>
      </c>
      <c r="C432" s="13" t="str">
        <f t="shared" si="105"/>
        <v>250702_Rev_MC_428</v>
      </c>
      <c r="D432" s="68">
        <v>45840</v>
      </c>
      <c r="E432" s="69">
        <v>45810</v>
      </c>
      <c r="F432" s="69" t="s">
        <v>131</v>
      </c>
      <c r="G432" s="69" t="str">
        <f>IF(ISBLANK(F432),"",VLOOKUP(F432,'Listes des Lots'!$B$4:$G$55,6,FALSE))</f>
        <v>Location</v>
      </c>
      <c r="H432" s="127" t="s">
        <v>333</v>
      </c>
      <c r="I432" s="127">
        <v>400000</v>
      </c>
      <c r="J432" s="69">
        <v>45809</v>
      </c>
      <c r="K432" s="69">
        <v>45838</v>
      </c>
      <c r="L432" s="71" t="s">
        <v>25</v>
      </c>
      <c r="M432" s="18" t="str">
        <f>IF(RevenueData[[#This Row],[Commentaires /Notes  ]]="","",RevenueData[[#This Row],[Commentaires /Notes  ]])</f>
        <v/>
      </c>
      <c r="N432" s="37"/>
      <c r="R432" s="60">
        <f>RevenueData[[#This Row],[Fin Période 
(jj/mm/aa) ]]-RevenueData[[#This Row],[Début Période
((jj/mm/aa) ]]+1</f>
        <v>30</v>
      </c>
      <c r="S432" s="60">
        <f t="shared" si="99"/>
        <v>0</v>
      </c>
      <c r="T432" s="60">
        <f t="shared" si="107"/>
        <v>0</v>
      </c>
      <c r="U432" s="60">
        <f t="shared" ref="T432:AD450" si="110">_xlfn.LET(_xlpm.start_date, $J432,_xlpm.end_date, $K432,_xlpm.month_start, U$4,_xlpm.month_end, EOMONTH(U$4,0),_xlpm.overlap_start, MAX(_xlpm.start_date, _xlpm.month_start),_xlpm.overlap_end, MIN(_xlpm.end_date, _xlpm.month_end),_xlpm.days, MAX(0, _xlpm.overlap_end - _xlpm.overlap_start + 1),_xlpm.days)</f>
        <v>0</v>
      </c>
      <c r="V432" s="60">
        <f t="shared" si="110"/>
        <v>0</v>
      </c>
      <c r="W432" s="60">
        <f t="shared" si="110"/>
        <v>0</v>
      </c>
      <c r="X432" s="60">
        <f t="shared" si="110"/>
        <v>0</v>
      </c>
      <c r="Y432" s="60">
        <f t="shared" si="110"/>
        <v>0</v>
      </c>
      <c r="Z432" s="60">
        <f t="shared" si="110"/>
        <v>0</v>
      </c>
      <c r="AA432" s="60">
        <f t="shared" si="110"/>
        <v>0</v>
      </c>
      <c r="AB432" s="60">
        <f t="shared" si="110"/>
        <v>0</v>
      </c>
      <c r="AC432" s="60">
        <f t="shared" si="110"/>
        <v>0</v>
      </c>
      <c r="AD432" s="60">
        <f t="shared" si="110"/>
        <v>0</v>
      </c>
      <c r="AG432" s="60">
        <f t="shared" si="100"/>
        <v>0</v>
      </c>
      <c r="AH432" s="60">
        <f t="shared" si="108"/>
        <v>0</v>
      </c>
      <c r="AI432" s="60">
        <f t="shared" ref="AH432:AR450" si="111">_xlfn.LET(_xlpm.start_date, $J432,_xlpm.end_date, $K432,_xlpm.month_start, AI$4,_xlpm.month_end, EOMONTH(AI$4,0),_xlpm.overlap_start, MAX(_xlpm.start_date, _xlpm.month_start),_xlpm.overlap_end, MIN(_xlpm.end_date, _xlpm.month_end),_xlpm.days, MAX(0, _xlpm.overlap_end - _xlpm.overlap_start + 1),_xlpm.days)</f>
        <v>0</v>
      </c>
      <c r="AJ432" s="60">
        <f t="shared" si="111"/>
        <v>0</v>
      </c>
      <c r="AK432" s="60">
        <f t="shared" si="111"/>
        <v>0</v>
      </c>
      <c r="AL432" s="60">
        <f t="shared" si="111"/>
        <v>30</v>
      </c>
      <c r="AM432" s="60">
        <f t="shared" si="111"/>
        <v>0</v>
      </c>
      <c r="AN432" s="60">
        <f t="shared" si="111"/>
        <v>0</v>
      </c>
      <c r="AO432" s="60">
        <f t="shared" si="111"/>
        <v>0</v>
      </c>
      <c r="AP432" s="60">
        <f t="shared" si="111"/>
        <v>0</v>
      </c>
      <c r="AQ432" s="60">
        <f t="shared" si="111"/>
        <v>0</v>
      </c>
      <c r="AR432" s="60">
        <f t="shared" si="111"/>
        <v>0</v>
      </c>
      <c r="AU432" s="60">
        <f t="shared" si="101"/>
        <v>0</v>
      </c>
      <c r="AV432" s="60">
        <f t="shared" si="109"/>
        <v>0</v>
      </c>
      <c r="AW432" s="60">
        <f t="shared" ref="AV432:BF450" si="112">_xlfn.LET(_xlpm.start_date, $J432,_xlpm.end_date, $K432,_xlpm.month_start, AW$4,_xlpm.month_end, EOMONTH(AW$4,0),_xlpm.overlap_start, MAX(_xlpm.start_date, _xlpm.month_start),_xlpm.overlap_end, MIN(_xlpm.end_date, _xlpm.month_end),_xlpm.days, MAX(0, _xlpm.overlap_end - _xlpm.overlap_start + 1),_xlpm.days)</f>
        <v>0</v>
      </c>
      <c r="AX432" s="60">
        <f t="shared" si="112"/>
        <v>0</v>
      </c>
      <c r="AY432" s="60">
        <f t="shared" si="112"/>
        <v>0</v>
      </c>
      <c r="AZ432" s="60">
        <f t="shared" si="112"/>
        <v>0</v>
      </c>
      <c r="BA432" s="60">
        <f t="shared" si="112"/>
        <v>0</v>
      </c>
      <c r="BB432" s="60">
        <f t="shared" si="112"/>
        <v>0</v>
      </c>
      <c r="BC432" s="60">
        <f t="shared" si="112"/>
        <v>0</v>
      </c>
      <c r="BD432" s="60">
        <f t="shared" si="112"/>
        <v>0</v>
      </c>
      <c r="BE432" s="60">
        <f t="shared" si="112"/>
        <v>0</v>
      </c>
      <c r="BF432" s="60">
        <f t="shared" si="112"/>
        <v>0</v>
      </c>
    </row>
    <row r="433" spans="2:58" x14ac:dyDescent="0.25">
      <c r="B433" s="18">
        <f t="shared" si="106"/>
        <v>429</v>
      </c>
      <c r="C433" s="13" t="str">
        <f t="shared" si="105"/>
        <v>250702_Rev_MC_429</v>
      </c>
      <c r="D433" s="68">
        <v>45840</v>
      </c>
      <c r="E433" s="69">
        <v>45810</v>
      </c>
      <c r="F433" s="69" t="s">
        <v>129</v>
      </c>
      <c r="G433" s="69" t="str">
        <f>IF(ISBLANK(F433),"",VLOOKUP(F433,'Listes des Lots'!$B$4:$G$55,6,FALSE))</f>
        <v>Location</v>
      </c>
      <c r="H433" s="127" t="s">
        <v>333</v>
      </c>
      <c r="I433" s="127">
        <v>500000</v>
      </c>
      <c r="J433" s="69">
        <v>45809</v>
      </c>
      <c r="K433" s="69">
        <v>45838</v>
      </c>
      <c r="L433" s="71" t="s">
        <v>25</v>
      </c>
      <c r="M433" s="18" t="str">
        <f>IF(RevenueData[[#This Row],[Commentaires /Notes  ]]="","",RevenueData[[#This Row],[Commentaires /Notes  ]])</f>
        <v/>
      </c>
      <c r="N433" s="37"/>
      <c r="R433" s="60">
        <f>RevenueData[[#This Row],[Fin Période 
(jj/mm/aa) ]]-RevenueData[[#This Row],[Début Période
((jj/mm/aa) ]]+1</f>
        <v>30</v>
      </c>
      <c r="S433" s="60">
        <f t="shared" si="99"/>
        <v>0</v>
      </c>
      <c r="T433" s="60">
        <f t="shared" si="110"/>
        <v>0</v>
      </c>
      <c r="U433" s="60">
        <f t="shared" si="110"/>
        <v>0</v>
      </c>
      <c r="V433" s="60">
        <f t="shared" si="110"/>
        <v>0</v>
      </c>
      <c r="W433" s="60">
        <f t="shared" si="110"/>
        <v>0</v>
      </c>
      <c r="X433" s="60">
        <f t="shared" si="110"/>
        <v>0</v>
      </c>
      <c r="Y433" s="60">
        <f t="shared" si="110"/>
        <v>0</v>
      </c>
      <c r="Z433" s="60">
        <f t="shared" si="110"/>
        <v>0</v>
      </c>
      <c r="AA433" s="60">
        <f t="shared" si="110"/>
        <v>0</v>
      </c>
      <c r="AB433" s="60">
        <f t="shared" si="110"/>
        <v>0</v>
      </c>
      <c r="AC433" s="60">
        <f t="shared" si="110"/>
        <v>0</v>
      </c>
      <c r="AD433" s="60">
        <f t="shared" si="110"/>
        <v>0</v>
      </c>
      <c r="AG433" s="60">
        <f t="shared" si="100"/>
        <v>0</v>
      </c>
      <c r="AH433" s="60">
        <f t="shared" si="111"/>
        <v>0</v>
      </c>
      <c r="AI433" s="60">
        <f t="shared" si="111"/>
        <v>0</v>
      </c>
      <c r="AJ433" s="60">
        <f t="shared" si="111"/>
        <v>0</v>
      </c>
      <c r="AK433" s="60">
        <f t="shared" si="111"/>
        <v>0</v>
      </c>
      <c r="AL433" s="60">
        <f t="shared" si="111"/>
        <v>30</v>
      </c>
      <c r="AM433" s="60">
        <f t="shared" si="111"/>
        <v>0</v>
      </c>
      <c r="AN433" s="60">
        <f t="shared" si="111"/>
        <v>0</v>
      </c>
      <c r="AO433" s="60">
        <f t="shared" si="111"/>
        <v>0</v>
      </c>
      <c r="AP433" s="60">
        <f t="shared" si="111"/>
        <v>0</v>
      </c>
      <c r="AQ433" s="60">
        <f t="shared" si="111"/>
        <v>0</v>
      </c>
      <c r="AR433" s="60">
        <f t="shared" si="111"/>
        <v>0</v>
      </c>
      <c r="AU433" s="60">
        <f t="shared" si="101"/>
        <v>0</v>
      </c>
      <c r="AV433" s="60">
        <f t="shared" si="112"/>
        <v>0</v>
      </c>
      <c r="AW433" s="60">
        <f t="shared" si="112"/>
        <v>0</v>
      </c>
      <c r="AX433" s="60">
        <f t="shared" si="112"/>
        <v>0</v>
      </c>
      <c r="AY433" s="60">
        <f t="shared" si="112"/>
        <v>0</v>
      </c>
      <c r="AZ433" s="60">
        <f t="shared" si="112"/>
        <v>0</v>
      </c>
      <c r="BA433" s="60">
        <f t="shared" si="112"/>
        <v>0</v>
      </c>
      <c r="BB433" s="60">
        <f t="shared" si="112"/>
        <v>0</v>
      </c>
      <c r="BC433" s="60">
        <f t="shared" si="112"/>
        <v>0</v>
      </c>
      <c r="BD433" s="60">
        <f t="shared" si="112"/>
        <v>0</v>
      </c>
      <c r="BE433" s="60">
        <f t="shared" si="112"/>
        <v>0</v>
      </c>
      <c r="BF433" s="60">
        <f t="shared" si="112"/>
        <v>0</v>
      </c>
    </row>
    <row r="434" spans="2:58" x14ac:dyDescent="0.25">
      <c r="B434" s="18">
        <f t="shared" si="106"/>
        <v>430</v>
      </c>
      <c r="C434" s="13" t="str">
        <f t="shared" si="105"/>
        <v>250702_Rev_MC_430</v>
      </c>
      <c r="D434" s="68">
        <v>45840</v>
      </c>
      <c r="E434" s="69">
        <v>45810</v>
      </c>
      <c r="F434" s="69" t="s">
        <v>127</v>
      </c>
      <c r="G434" s="69" t="str">
        <f>IF(ISBLANK(F434),"",VLOOKUP(F434,'Listes des Lots'!$B$4:$G$55,6,FALSE))</f>
        <v>Location</v>
      </c>
      <c r="H434" s="127" t="s">
        <v>333</v>
      </c>
      <c r="I434" s="127">
        <v>350000</v>
      </c>
      <c r="J434" s="69">
        <v>45809</v>
      </c>
      <c r="K434" s="69">
        <v>45838</v>
      </c>
      <c r="L434" s="71" t="s">
        <v>25</v>
      </c>
      <c r="M434" s="18" t="str">
        <f>IF(RevenueData[[#This Row],[Commentaires /Notes  ]]="","",RevenueData[[#This Row],[Commentaires /Notes  ]])</f>
        <v/>
      </c>
      <c r="N434" s="37"/>
      <c r="R434" s="60">
        <f>RevenueData[[#This Row],[Fin Période 
(jj/mm/aa) ]]-RevenueData[[#This Row],[Début Période
((jj/mm/aa) ]]+1</f>
        <v>30</v>
      </c>
      <c r="S434" s="60">
        <f t="shared" si="99"/>
        <v>0</v>
      </c>
      <c r="T434" s="60">
        <f t="shared" si="110"/>
        <v>0</v>
      </c>
      <c r="U434" s="60">
        <f t="shared" si="110"/>
        <v>0</v>
      </c>
      <c r="V434" s="60">
        <f t="shared" si="110"/>
        <v>0</v>
      </c>
      <c r="W434" s="60">
        <f t="shared" si="110"/>
        <v>0</v>
      </c>
      <c r="X434" s="60">
        <f t="shared" si="110"/>
        <v>0</v>
      </c>
      <c r="Y434" s="60">
        <f t="shared" si="110"/>
        <v>0</v>
      </c>
      <c r="Z434" s="60">
        <f t="shared" si="110"/>
        <v>0</v>
      </c>
      <c r="AA434" s="60">
        <f t="shared" si="110"/>
        <v>0</v>
      </c>
      <c r="AB434" s="60">
        <f t="shared" si="110"/>
        <v>0</v>
      </c>
      <c r="AC434" s="60">
        <f t="shared" si="110"/>
        <v>0</v>
      </c>
      <c r="AD434" s="60">
        <f t="shared" si="110"/>
        <v>0</v>
      </c>
      <c r="AG434" s="60">
        <f t="shared" si="100"/>
        <v>0</v>
      </c>
      <c r="AH434" s="60">
        <f t="shared" si="111"/>
        <v>0</v>
      </c>
      <c r="AI434" s="60">
        <f t="shared" si="111"/>
        <v>0</v>
      </c>
      <c r="AJ434" s="60">
        <f t="shared" si="111"/>
        <v>0</v>
      </c>
      <c r="AK434" s="60">
        <f t="shared" si="111"/>
        <v>0</v>
      </c>
      <c r="AL434" s="60">
        <f t="shared" si="111"/>
        <v>30</v>
      </c>
      <c r="AM434" s="60">
        <f t="shared" si="111"/>
        <v>0</v>
      </c>
      <c r="AN434" s="60">
        <f t="shared" si="111"/>
        <v>0</v>
      </c>
      <c r="AO434" s="60">
        <f t="shared" si="111"/>
        <v>0</v>
      </c>
      <c r="AP434" s="60">
        <f t="shared" si="111"/>
        <v>0</v>
      </c>
      <c r="AQ434" s="60">
        <f t="shared" si="111"/>
        <v>0</v>
      </c>
      <c r="AR434" s="60">
        <f t="shared" si="111"/>
        <v>0</v>
      </c>
      <c r="AU434" s="60">
        <f t="shared" si="101"/>
        <v>0</v>
      </c>
      <c r="AV434" s="60">
        <f t="shared" si="112"/>
        <v>0</v>
      </c>
      <c r="AW434" s="60">
        <f t="shared" si="112"/>
        <v>0</v>
      </c>
      <c r="AX434" s="60">
        <f t="shared" si="112"/>
        <v>0</v>
      </c>
      <c r="AY434" s="60">
        <f t="shared" si="112"/>
        <v>0</v>
      </c>
      <c r="AZ434" s="60">
        <f t="shared" si="112"/>
        <v>0</v>
      </c>
      <c r="BA434" s="60">
        <f t="shared" si="112"/>
        <v>0</v>
      </c>
      <c r="BB434" s="60">
        <f t="shared" si="112"/>
        <v>0</v>
      </c>
      <c r="BC434" s="60">
        <f t="shared" si="112"/>
        <v>0</v>
      </c>
      <c r="BD434" s="60">
        <f t="shared" si="112"/>
        <v>0</v>
      </c>
      <c r="BE434" s="60">
        <f t="shared" si="112"/>
        <v>0</v>
      </c>
      <c r="BF434" s="60">
        <f t="shared" si="112"/>
        <v>0</v>
      </c>
    </row>
    <row r="435" spans="2:58" x14ac:dyDescent="0.25">
      <c r="B435" s="18">
        <f t="shared" si="106"/>
        <v>431</v>
      </c>
      <c r="C435" s="13" t="str">
        <f t="shared" si="105"/>
        <v>250702_Rev_MC_431</v>
      </c>
      <c r="D435" s="68">
        <v>45840</v>
      </c>
      <c r="E435" s="69">
        <v>45810</v>
      </c>
      <c r="F435" s="69" t="s">
        <v>127</v>
      </c>
      <c r="G435" s="69" t="str">
        <f>IF(ISBLANK(F435),"",VLOOKUP(F435,'Listes des Lots'!$B$4:$G$55,6,FALSE))</f>
        <v>Location</v>
      </c>
      <c r="H435" s="127" t="s">
        <v>333</v>
      </c>
      <c r="I435" s="127">
        <v>215000</v>
      </c>
      <c r="J435" s="69">
        <v>45809</v>
      </c>
      <c r="K435" s="69">
        <v>45838</v>
      </c>
      <c r="L435" s="71" t="s">
        <v>25</v>
      </c>
      <c r="M435" s="18" t="str">
        <f>IF(RevenueData[[#This Row],[Commentaires /Notes  ]]="","",RevenueData[[#This Row],[Commentaires /Notes  ]])</f>
        <v/>
      </c>
      <c r="N435" s="37"/>
      <c r="R435" s="60">
        <f>RevenueData[[#This Row],[Fin Période 
(jj/mm/aa) ]]-RevenueData[[#This Row],[Début Période
((jj/mm/aa) ]]+1</f>
        <v>30</v>
      </c>
      <c r="S435" s="60">
        <f t="shared" si="99"/>
        <v>0</v>
      </c>
      <c r="T435" s="60">
        <f t="shared" si="110"/>
        <v>0</v>
      </c>
      <c r="U435" s="60">
        <f t="shared" si="110"/>
        <v>0</v>
      </c>
      <c r="V435" s="60">
        <f t="shared" si="110"/>
        <v>0</v>
      </c>
      <c r="W435" s="60">
        <f t="shared" si="110"/>
        <v>0</v>
      </c>
      <c r="X435" s="60">
        <f t="shared" si="110"/>
        <v>0</v>
      </c>
      <c r="Y435" s="60">
        <f t="shared" si="110"/>
        <v>0</v>
      </c>
      <c r="Z435" s="60">
        <f t="shared" si="110"/>
        <v>0</v>
      </c>
      <c r="AA435" s="60">
        <f t="shared" si="110"/>
        <v>0</v>
      </c>
      <c r="AB435" s="60">
        <f t="shared" si="110"/>
        <v>0</v>
      </c>
      <c r="AC435" s="60">
        <f t="shared" si="110"/>
        <v>0</v>
      </c>
      <c r="AD435" s="60">
        <f t="shared" si="110"/>
        <v>0</v>
      </c>
      <c r="AG435" s="60">
        <f t="shared" si="100"/>
        <v>0</v>
      </c>
      <c r="AH435" s="60">
        <f t="shared" si="111"/>
        <v>0</v>
      </c>
      <c r="AI435" s="60">
        <f t="shared" si="111"/>
        <v>0</v>
      </c>
      <c r="AJ435" s="60">
        <f t="shared" si="111"/>
        <v>0</v>
      </c>
      <c r="AK435" s="60">
        <f t="shared" si="111"/>
        <v>0</v>
      </c>
      <c r="AL435" s="60">
        <f t="shared" si="111"/>
        <v>30</v>
      </c>
      <c r="AM435" s="60">
        <f t="shared" si="111"/>
        <v>0</v>
      </c>
      <c r="AN435" s="60">
        <f t="shared" si="111"/>
        <v>0</v>
      </c>
      <c r="AO435" s="60">
        <f t="shared" si="111"/>
        <v>0</v>
      </c>
      <c r="AP435" s="60">
        <f t="shared" si="111"/>
        <v>0</v>
      </c>
      <c r="AQ435" s="60">
        <f t="shared" si="111"/>
        <v>0</v>
      </c>
      <c r="AR435" s="60">
        <f t="shared" si="111"/>
        <v>0</v>
      </c>
      <c r="AU435" s="60">
        <f t="shared" si="101"/>
        <v>0</v>
      </c>
      <c r="AV435" s="60">
        <f t="shared" si="112"/>
        <v>0</v>
      </c>
      <c r="AW435" s="60">
        <f t="shared" si="112"/>
        <v>0</v>
      </c>
      <c r="AX435" s="60">
        <f t="shared" si="112"/>
        <v>0</v>
      </c>
      <c r="AY435" s="60">
        <f t="shared" si="112"/>
        <v>0</v>
      </c>
      <c r="AZ435" s="60">
        <f t="shared" si="112"/>
        <v>0</v>
      </c>
      <c r="BA435" s="60">
        <f t="shared" si="112"/>
        <v>0</v>
      </c>
      <c r="BB435" s="60">
        <f t="shared" si="112"/>
        <v>0</v>
      </c>
      <c r="BC435" s="60">
        <f t="shared" si="112"/>
        <v>0</v>
      </c>
      <c r="BD435" s="60">
        <f t="shared" si="112"/>
        <v>0</v>
      </c>
      <c r="BE435" s="60">
        <f t="shared" si="112"/>
        <v>0</v>
      </c>
      <c r="BF435" s="60">
        <f t="shared" si="112"/>
        <v>0</v>
      </c>
    </row>
    <row r="436" spans="2:58" x14ac:dyDescent="0.25">
      <c r="B436" s="18">
        <f t="shared" si="106"/>
        <v>432</v>
      </c>
      <c r="C436" s="13" t="str">
        <f t="shared" si="105"/>
        <v>250702_Rev_MC_432</v>
      </c>
      <c r="D436" s="68">
        <v>45840</v>
      </c>
      <c r="E436" s="69">
        <v>45810</v>
      </c>
      <c r="F436" s="69" t="s">
        <v>329</v>
      </c>
      <c r="G436" s="69" t="str">
        <f>IF(ISBLANK(F436),"",VLOOKUP(F436,'Listes des Lots'!$B$4:$G$55,6,FALSE))</f>
        <v>Location</v>
      </c>
      <c r="H436" s="127" t="s">
        <v>333</v>
      </c>
      <c r="I436" s="127">
        <v>45000</v>
      </c>
      <c r="J436" s="69">
        <v>45809</v>
      </c>
      <c r="K436" s="69">
        <v>45838</v>
      </c>
      <c r="L436" s="71" t="s">
        <v>90</v>
      </c>
      <c r="M436" s="18" t="str">
        <f>IF(RevenueData[[#This Row],[Commentaires /Notes  ]]="","",RevenueData[[#This Row],[Commentaires /Notes  ]])</f>
        <v/>
      </c>
      <c r="N436" s="37"/>
      <c r="R436" s="60">
        <f>RevenueData[[#This Row],[Fin Période 
(jj/mm/aa) ]]-RevenueData[[#This Row],[Début Période
((jj/mm/aa) ]]+1</f>
        <v>30</v>
      </c>
      <c r="S436" s="60">
        <f t="shared" si="99"/>
        <v>0</v>
      </c>
      <c r="T436" s="60">
        <f t="shared" si="110"/>
        <v>0</v>
      </c>
      <c r="U436" s="60">
        <f t="shared" si="110"/>
        <v>0</v>
      </c>
      <c r="V436" s="60">
        <f t="shared" si="110"/>
        <v>0</v>
      </c>
      <c r="W436" s="60">
        <f t="shared" si="110"/>
        <v>0</v>
      </c>
      <c r="X436" s="60">
        <f t="shared" si="110"/>
        <v>0</v>
      </c>
      <c r="Y436" s="60">
        <f t="shared" si="110"/>
        <v>0</v>
      </c>
      <c r="Z436" s="60">
        <f t="shared" si="110"/>
        <v>0</v>
      </c>
      <c r="AA436" s="60">
        <f t="shared" si="110"/>
        <v>0</v>
      </c>
      <c r="AB436" s="60">
        <f t="shared" si="110"/>
        <v>0</v>
      </c>
      <c r="AC436" s="60">
        <f t="shared" si="110"/>
        <v>0</v>
      </c>
      <c r="AD436" s="60">
        <f t="shared" si="110"/>
        <v>0</v>
      </c>
      <c r="AG436" s="60">
        <f t="shared" si="100"/>
        <v>0</v>
      </c>
      <c r="AH436" s="60">
        <f t="shared" si="111"/>
        <v>0</v>
      </c>
      <c r="AI436" s="60">
        <f t="shared" si="111"/>
        <v>0</v>
      </c>
      <c r="AJ436" s="60">
        <f t="shared" si="111"/>
        <v>0</v>
      </c>
      <c r="AK436" s="60">
        <f t="shared" si="111"/>
        <v>0</v>
      </c>
      <c r="AL436" s="60">
        <f t="shared" si="111"/>
        <v>30</v>
      </c>
      <c r="AM436" s="60">
        <f t="shared" si="111"/>
        <v>0</v>
      </c>
      <c r="AN436" s="60">
        <f t="shared" si="111"/>
        <v>0</v>
      </c>
      <c r="AO436" s="60">
        <f t="shared" si="111"/>
        <v>0</v>
      </c>
      <c r="AP436" s="60">
        <f t="shared" si="111"/>
        <v>0</v>
      </c>
      <c r="AQ436" s="60">
        <f t="shared" si="111"/>
        <v>0</v>
      </c>
      <c r="AR436" s="60">
        <f t="shared" si="111"/>
        <v>0</v>
      </c>
      <c r="AU436" s="60">
        <f t="shared" si="101"/>
        <v>0</v>
      </c>
      <c r="AV436" s="60">
        <f t="shared" si="112"/>
        <v>0</v>
      </c>
      <c r="AW436" s="60">
        <f t="shared" si="112"/>
        <v>0</v>
      </c>
      <c r="AX436" s="60">
        <f t="shared" si="112"/>
        <v>0</v>
      </c>
      <c r="AY436" s="60">
        <f t="shared" si="112"/>
        <v>0</v>
      </c>
      <c r="AZ436" s="60">
        <f t="shared" si="112"/>
        <v>0</v>
      </c>
      <c r="BA436" s="60">
        <f t="shared" si="112"/>
        <v>0</v>
      </c>
      <c r="BB436" s="60">
        <f t="shared" si="112"/>
        <v>0</v>
      </c>
      <c r="BC436" s="60">
        <f t="shared" si="112"/>
        <v>0</v>
      </c>
      <c r="BD436" s="60">
        <f t="shared" si="112"/>
        <v>0</v>
      </c>
      <c r="BE436" s="60">
        <f t="shared" si="112"/>
        <v>0</v>
      </c>
      <c r="BF436" s="60">
        <f t="shared" si="112"/>
        <v>0</v>
      </c>
    </row>
    <row r="437" spans="2:58" x14ac:dyDescent="0.25">
      <c r="B437" s="18">
        <f t="shared" si="106"/>
        <v>433</v>
      </c>
      <c r="C437" s="13" t="str">
        <f t="shared" si="105"/>
        <v>250702_Rev_MC_433</v>
      </c>
      <c r="D437" s="68">
        <v>45840</v>
      </c>
      <c r="E437" s="69">
        <v>45840</v>
      </c>
      <c r="F437" s="69" t="s">
        <v>131</v>
      </c>
      <c r="G437" s="69" t="str">
        <f>IF(ISBLANK(F437),"",VLOOKUP(F437,'Listes des Lots'!$B$4:$G$55,6,FALSE))</f>
        <v>Location</v>
      </c>
      <c r="H437" s="127" t="s">
        <v>333</v>
      </c>
      <c r="I437" s="127">
        <v>400000</v>
      </c>
      <c r="J437" s="69">
        <v>45839</v>
      </c>
      <c r="K437" s="69">
        <v>45869</v>
      </c>
      <c r="L437" s="71" t="s">
        <v>25</v>
      </c>
      <c r="M437" s="18" t="str">
        <f>IF(RevenueData[[#This Row],[Commentaires /Notes  ]]="","",RevenueData[[#This Row],[Commentaires /Notes  ]])</f>
        <v/>
      </c>
      <c r="N437" s="37"/>
      <c r="R437" s="60">
        <f>RevenueData[[#This Row],[Fin Période 
(jj/mm/aa) ]]-RevenueData[[#This Row],[Début Période
((jj/mm/aa) ]]+1</f>
        <v>31</v>
      </c>
      <c r="S437" s="60">
        <f t="shared" si="99"/>
        <v>0</v>
      </c>
      <c r="T437" s="60">
        <f t="shared" si="110"/>
        <v>0</v>
      </c>
      <c r="U437" s="60">
        <f t="shared" si="110"/>
        <v>0</v>
      </c>
      <c r="V437" s="60">
        <f t="shared" si="110"/>
        <v>0</v>
      </c>
      <c r="W437" s="60">
        <f t="shared" si="110"/>
        <v>0</v>
      </c>
      <c r="X437" s="60">
        <f t="shared" si="110"/>
        <v>0</v>
      </c>
      <c r="Y437" s="60">
        <f t="shared" si="110"/>
        <v>0</v>
      </c>
      <c r="Z437" s="60">
        <f t="shared" si="110"/>
        <v>0</v>
      </c>
      <c r="AA437" s="60">
        <f t="shared" si="110"/>
        <v>0</v>
      </c>
      <c r="AB437" s="60">
        <f t="shared" si="110"/>
        <v>0</v>
      </c>
      <c r="AC437" s="60">
        <f t="shared" si="110"/>
        <v>0</v>
      </c>
      <c r="AD437" s="60">
        <f t="shared" si="110"/>
        <v>0</v>
      </c>
      <c r="AG437" s="60">
        <f t="shared" si="100"/>
        <v>0</v>
      </c>
      <c r="AH437" s="60">
        <f t="shared" si="111"/>
        <v>0</v>
      </c>
      <c r="AI437" s="60">
        <f t="shared" si="111"/>
        <v>0</v>
      </c>
      <c r="AJ437" s="60">
        <f t="shared" si="111"/>
        <v>0</v>
      </c>
      <c r="AK437" s="60">
        <f t="shared" si="111"/>
        <v>0</v>
      </c>
      <c r="AL437" s="60">
        <f t="shared" si="111"/>
        <v>0</v>
      </c>
      <c r="AM437" s="60">
        <f t="shared" si="111"/>
        <v>31</v>
      </c>
      <c r="AN437" s="60">
        <f t="shared" si="111"/>
        <v>0</v>
      </c>
      <c r="AO437" s="60">
        <f t="shared" si="111"/>
        <v>0</v>
      </c>
      <c r="AP437" s="60">
        <f t="shared" si="111"/>
        <v>0</v>
      </c>
      <c r="AQ437" s="60">
        <f t="shared" si="111"/>
        <v>0</v>
      </c>
      <c r="AR437" s="60">
        <f t="shared" si="111"/>
        <v>0</v>
      </c>
      <c r="AU437" s="60">
        <f t="shared" si="101"/>
        <v>0</v>
      </c>
      <c r="AV437" s="60">
        <f t="shared" si="112"/>
        <v>0</v>
      </c>
      <c r="AW437" s="60">
        <f t="shared" si="112"/>
        <v>0</v>
      </c>
      <c r="AX437" s="60">
        <f t="shared" si="112"/>
        <v>0</v>
      </c>
      <c r="AY437" s="60">
        <f t="shared" si="112"/>
        <v>0</v>
      </c>
      <c r="AZ437" s="60">
        <f t="shared" si="112"/>
        <v>0</v>
      </c>
      <c r="BA437" s="60">
        <f t="shared" si="112"/>
        <v>0</v>
      </c>
      <c r="BB437" s="60">
        <f t="shared" si="112"/>
        <v>0</v>
      </c>
      <c r="BC437" s="60">
        <f t="shared" si="112"/>
        <v>0</v>
      </c>
      <c r="BD437" s="60">
        <f t="shared" si="112"/>
        <v>0</v>
      </c>
      <c r="BE437" s="60">
        <f t="shared" si="112"/>
        <v>0</v>
      </c>
      <c r="BF437" s="60">
        <f t="shared" si="112"/>
        <v>0</v>
      </c>
    </row>
    <row r="438" spans="2:58" x14ac:dyDescent="0.25">
      <c r="B438" s="18">
        <f t="shared" si="106"/>
        <v>434</v>
      </c>
      <c r="C438" s="13" t="str">
        <f t="shared" si="105"/>
        <v>250707_Rev_MC_434</v>
      </c>
      <c r="D438" s="68">
        <v>45845</v>
      </c>
      <c r="E438" s="69">
        <v>45843</v>
      </c>
      <c r="F438" s="69" t="s">
        <v>116</v>
      </c>
      <c r="G438" s="69" t="str">
        <f>IF(ISBLANK(F438),"",VLOOKUP(F438,'Listes des Lots'!$B$4:$G$55,6,FALSE))</f>
        <v>Meublé</v>
      </c>
      <c r="H438" s="127" t="s">
        <v>333</v>
      </c>
      <c r="I438" s="127">
        <v>30000</v>
      </c>
      <c r="J438" s="69">
        <v>45843</v>
      </c>
      <c r="K438" s="69">
        <v>45844</v>
      </c>
      <c r="L438" s="71" t="s">
        <v>90</v>
      </c>
      <c r="M438" s="18" t="str">
        <f>IF(RevenueData[[#This Row],[Commentaires /Notes  ]]="","",RevenueData[[#This Row],[Commentaires /Notes  ]])</f>
        <v/>
      </c>
      <c r="N438" s="37"/>
      <c r="R438" s="60">
        <f>RevenueData[[#This Row],[Fin Période 
(jj/mm/aa) ]]-RevenueData[[#This Row],[Début Période
((jj/mm/aa) ]]+1</f>
        <v>2</v>
      </c>
      <c r="S438" s="60">
        <f t="shared" si="99"/>
        <v>0</v>
      </c>
      <c r="T438" s="60">
        <f t="shared" si="110"/>
        <v>0</v>
      </c>
      <c r="U438" s="60">
        <f t="shared" si="110"/>
        <v>0</v>
      </c>
      <c r="V438" s="60">
        <f t="shared" si="110"/>
        <v>0</v>
      </c>
      <c r="W438" s="60">
        <f t="shared" si="110"/>
        <v>0</v>
      </c>
      <c r="X438" s="60">
        <f t="shared" si="110"/>
        <v>0</v>
      </c>
      <c r="Y438" s="60">
        <f t="shared" si="110"/>
        <v>0</v>
      </c>
      <c r="Z438" s="60">
        <f t="shared" si="110"/>
        <v>0</v>
      </c>
      <c r="AA438" s="60">
        <f t="shared" si="110"/>
        <v>0</v>
      </c>
      <c r="AB438" s="60">
        <f t="shared" si="110"/>
        <v>0</v>
      </c>
      <c r="AC438" s="60">
        <f t="shared" si="110"/>
        <v>0</v>
      </c>
      <c r="AD438" s="60">
        <f t="shared" si="110"/>
        <v>0</v>
      </c>
      <c r="AG438" s="60">
        <f t="shared" si="100"/>
        <v>0</v>
      </c>
      <c r="AH438" s="60">
        <f t="shared" si="111"/>
        <v>0</v>
      </c>
      <c r="AI438" s="60">
        <f t="shared" si="111"/>
        <v>0</v>
      </c>
      <c r="AJ438" s="60">
        <f t="shared" si="111"/>
        <v>0</v>
      </c>
      <c r="AK438" s="60">
        <f t="shared" si="111"/>
        <v>0</v>
      </c>
      <c r="AL438" s="60">
        <f t="shared" si="111"/>
        <v>0</v>
      </c>
      <c r="AM438" s="60">
        <f t="shared" si="111"/>
        <v>2</v>
      </c>
      <c r="AN438" s="60">
        <f t="shared" si="111"/>
        <v>0</v>
      </c>
      <c r="AO438" s="60">
        <f t="shared" si="111"/>
        <v>0</v>
      </c>
      <c r="AP438" s="60">
        <f t="shared" si="111"/>
        <v>0</v>
      </c>
      <c r="AQ438" s="60">
        <f t="shared" si="111"/>
        <v>0</v>
      </c>
      <c r="AR438" s="60">
        <f t="shared" si="111"/>
        <v>0</v>
      </c>
      <c r="AU438" s="60">
        <f t="shared" si="101"/>
        <v>0</v>
      </c>
      <c r="AV438" s="60">
        <f t="shared" si="112"/>
        <v>0</v>
      </c>
      <c r="AW438" s="60">
        <f t="shared" si="112"/>
        <v>0</v>
      </c>
      <c r="AX438" s="60">
        <f t="shared" si="112"/>
        <v>0</v>
      </c>
      <c r="AY438" s="60">
        <f t="shared" si="112"/>
        <v>0</v>
      </c>
      <c r="AZ438" s="60">
        <f t="shared" si="112"/>
        <v>0</v>
      </c>
      <c r="BA438" s="60">
        <f t="shared" si="112"/>
        <v>0</v>
      </c>
      <c r="BB438" s="60">
        <f t="shared" si="112"/>
        <v>0</v>
      </c>
      <c r="BC438" s="60">
        <f t="shared" si="112"/>
        <v>0</v>
      </c>
      <c r="BD438" s="60">
        <f t="shared" si="112"/>
        <v>0</v>
      </c>
      <c r="BE438" s="60">
        <f t="shared" si="112"/>
        <v>0</v>
      </c>
      <c r="BF438" s="60">
        <f t="shared" si="112"/>
        <v>0</v>
      </c>
    </row>
    <row r="439" spans="2:58" ht="45" x14ac:dyDescent="0.25">
      <c r="B439" s="18">
        <f t="shared" si="106"/>
        <v>435</v>
      </c>
      <c r="C439" s="13" t="str">
        <f t="shared" si="105"/>
        <v>250707_Rev_MC_435</v>
      </c>
      <c r="D439" s="68">
        <v>45845</v>
      </c>
      <c r="E439" s="69">
        <v>45884</v>
      </c>
      <c r="F439" s="69" t="s">
        <v>104</v>
      </c>
      <c r="G439" s="69" t="str">
        <f>IF(ISBLANK(F439),"",VLOOKUP(F439,'Listes des Lots'!$B$4:$G$55,6,FALSE))</f>
        <v>Meublé</v>
      </c>
      <c r="H439" s="127" t="s">
        <v>333</v>
      </c>
      <c r="I439" s="127">
        <v>500000</v>
      </c>
      <c r="J439" s="69">
        <v>45884</v>
      </c>
      <c r="K439" s="69">
        <v>45886</v>
      </c>
      <c r="L439" s="71" t="s">
        <v>90</v>
      </c>
      <c r="M439" s="18" t="str">
        <f>IF(RevenueData[[#This Row],[Commentaires /Notes  ]]="","",RevenueData[[#This Row],[Commentaires /Notes  ]])</f>
        <v>reservation du 15/08/25 de 21chambre le total de 838000f av: 500000f reste: 338000f
Correction G Sablin - Avenant: 500,000</v>
      </c>
      <c r="N439" s="37" t="s">
        <v>401</v>
      </c>
      <c r="R439" s="60">
        <f>RevenueData[[#This Row],[Fin Période 
(jj/mm/aa) ]]-RevenueData[[#This Row],[Début Période
((jj/mm/aa) ]]+1</f>
        <v>3</v>
      </c>
      <c r="S439" s="60">
        <f t="shared" si="99"/>
        <v>0</v>
      </c>
      <c r="T439" s="60">
        <f t="shared" si="110"/>
        <v>0</v>
      </c>
      <c r="U439" s="60">
        <f t="shared" si="110"/>
        <v>0</v>
      </c>
      <c r="V439" s="60">
        <f t="shared" si="110"/>
        <v>0</v>
      </c>
      <c r="W439" s="60">
        <f t="shared" si="110"/>
        <v>0</v>
      </c>
      <c r="X439" s="60">
        <f t="shared" si="110"/>
        <v>0</v>
      </c>
      <c r="Y439" s="60">
        <f t="shared" si="110"/>
        <v>0</v>
      </c>
      <c r="Z439" s="60">
        <f t="shared" si="110"/>
        <v>0</v>
      </c>
      <c r="AA439" s="60">
        <f t="shared" si="110"/>
        <v>0</v>
      </c>
      <c r="AB439" s="60">
        <f t="shared" si="110"/>
        <v>0</v>
      </c>
      <c r="AC439" s="60">
        <f t="shared" si="110"/>
        <v>0</v>
      </c>
      <c r="AD439" s="60">
        <f t="shared" si="110"/>
        <v>0</v>
      </c>
      <c r="AG439" s="60">
        <f t="shared" si="100"/>
        <v>0</v>
      </c>
      <c r="AH439" s="60">
        <f t="shared" si="111"/>
        <v>0</v>
      </c>
      <c r="AI439" s="60">
        <f t="shared" si="111"/>
        <v>0</v>
      </c>
      <c r="AJ439" s="60">
        <f t="shared" si="111"/>
        <v>0</v>
      </c>
      <c r="AK439" s="60">
        <f t="shared" si="111"/>
        <v>0</v>
      </c>
      <c r="AL439" s="60">
        <f t="shared" si="111"/>
        <v>0</v>
      </c>
      <c r="AM439" s="60">
        <f t="shared" si="111"/>
        <v>0</v>
      </c>
      <c r="AN439" s="60">
        <f t="shared" si="111"/>
        <v>3</v>
      </c>
      <c r="AO439" s="60">
        <f t="shared" si="111"/>
        <v>0</v>
      </c>
      <c r="AP439" s="60">
        <f t="shared" si="111"/>
        <v>0</v>
      </c>
      <c r="AQ439" s="60">
        <f t="shared" si="111"/>
        <v>0</v>
      </c>
      <c r="AR439" s="60">
        <f t="shared" si="111"/>
        <v>0</v>
      </c>
      <c r="AU439" s="60">
        <f t="shared" si="101"/>
        <v>0</v>
      </c>
      <c r="AV439" s="60">
        <f t="shared" si="112"/>
        <v>0</v>
      </c>
      <c r="AW439" s="60">
        <f t="shared" si="112"/>
        <v>0</v>
      </c>
      <c r="AX439" s="60">
        <f t="shared" si="112"/>
        <v>0</v>
      </c>
      <c r="AY439" s="60">
        <f t="shared" si="112"/>
        <v>0</v>
      </c>
      <c r="AZ439" s="60">
        <f t="shared" si="112"/>
        <v>0</v>
      </c>
      <c r="BA439" s="60">
        <f t="shared" si="112"/>
        <v>0</v>
      </c>
      <c r="BB439" s="60">
        <f t="shared" si="112"/>
        <v>0</v>
      </c>
      <c r="BC439" s="60">
        <f t="shared" si="112"/>
        <v>0</v>
      </c>
      <c r="BD439" s="60">
        <f t="shared" si="112"/>
        <v>0</v>
      </c>
      <c r="BE439" s="60">
        <f t="shared" si="112"/>
        <v>0</v>
      </c>
      <c r="BF439" s="60">
        <f t="shared" si="112"/>
        <v>0</v>
      </c>
    </row>
    <row r="440" spans="2:58" x14ac:dyDescent="0.25">
      <c r="B440" s="18">
        <f t="shared" si="106"/>
        <v>436</v>
      </c>
      <c r="C440" s="13" t="str">
        <f t="shared" si="105"/>
        <v>250709_Rev_MC_436</v>
      </c>
      <c r="D440" s="68">
        <v>45847</v>
      </c>
      <c r="E440" s="69">
        <v>45846</v>
      </c>
      <c r="F440" s="69" t="s">
        <v>127</v>
      </c>
      <c r="G440" s="69" t="str">
        <f>IF(ISBLANK(F440),"",VLOOKUP(F440,'Listes des Lots'!$B$4:$G$55,6,FALSE))</f>
        <v>Location</v>
      </c>
      <c r="H440" s="127" t="s">
        <v>333</v>
      </c>
      <c r="I440" s="127">
        <v>350000</v>
      </c>
      <c r="J440" s="69">
        <v>45839</v>
      </c>
      <c r="K440" s="69">
        <v>45869</v>
      </c>
      <c r="L440" s="71" t="s">
        <v>90</v>
      </c>
      <c r="M440" s="18" t="str">
        <f>IF(RevenueData[[#This Row],[Commentaires /Notes  ]]="","",RevenueData[[#This Row],[Commentaires /Notes  ]])</f>
        <v/>
      </c>
      <c r="N440" s="37"/>
      <c r="R440" s="60">
        <f>RevenueData[[#This Row],[Fin Période 
(jj/mm/aa) ]]-RevenueData[[#This Row],[Début Période
((jj/mm/aa) ]]+1</f>
        <v>31</v>
      </c>
      <c r="S440" s="60">
        <f t="shared" si="99"/>
        <v>0</v>
      </c>
      <c r="T440" s="60">
        <f t="shared" si="110"/>
        <v>0</v>
      </c>
      <c r="U440" s="60">
        <f t="shared" si="110"/>
        <v>0</v>
      </c>
      <c r="V440" s="60">
        <f t="shared" si="110"/>
        <v>0</v>
      </c>
      <c r="W440" s="60">
        <f t="shared" si="110"/>
        <v>0</v>
      </c>
      <c r="X440" s="60">
        <f t="shared" si="110"/>
        <v>0</v>
      </c>
      <c r="Y440" s="60">
        <f t="shared" si="110"/>
        <v>0</v>
      </c>
      <c r="Z440" s="60">
        <f t="shared" si="110"/>
        <v>0</v>
      </c>
      <c r="AA440" s="60">
        <f t="shared" si="110"/>
        <v>0</v>
      </c>
      <c r="AB440" s="60">
        <f t="shared" si="110"/>
        <v>0</v>
      </c>
      <c r="AC440" s="60">
        <f t="shared" si="110"/>
        <v>0</v>
      </c>
      <c r="AD440" s="60">
        <f t="shared" si="110"/>
        <v>0</v>
      </c>
      <c r="AG440" s="60">
        <f t="shared" si="100"/>
        <v>0</v>
      </c>
      <c r="AH440" s="60">
        <f t="shared" si="111"/>
        <v>0</v>
      </c>
      <c r="AI440" s="60">
        <f t="shared" si="111"/>
        <v>0</v>
      </c>
      <c r="AJ440" s="60">
        <f t="shared" si="111"/>
        <v>0</v>
      </c>
      <c r="AK440" s="60">
        <f t="shared" si="111"/>
        <v>0</v>
      </c>
      <c r="AL440" s="60">
        <f t="shared" si="111"/>
        <v>0</v>
      </c>
      <c r="AM440" s="60">
        <f t="shared" si="111"/>
        <v>31</v>
      </c>
      <c r="AN440" s="60">
        <f t="shared" si="111"/>
        <v>0</v>
      </c>
      <c r="AO440" s="60">
        <f t="shared" si="111"/>
        <v>0</v>
      </c>
      <c r="AP440" s="60">
        <f t="shared" si="111"/>
        <v>0</v>
      </c>
      <c r="AQ440" s="60">
        <f t="shared" si="111"/>
        <v>0</v>
      </c>
      <c r="AR440" s="60">
        <f t="shared" si="111"/>
        <v>0</v>
      </c>
      <c r="AU440" s="60">
        <f t="shared" si="101"/>
        <v>0</v>
      </c>
      <c r="AV440" s="60">
        <f t="shared" si="112"/>
        <v>0</v>
      </c>
      <c r="AW440" s="60">
        <f t="shared" si="112"/>
        <v>0</v>
      </c>
      <c r="AX440" s="60">
        <f t="shared" si="112"/>
        <v>0</v>
      </c>
      <c r="AY440" s="60">
        <f t="shared" si="112"/>
        <v>0</v>
      </c>
      <c r="AZ440" s="60">
        <f t="shared" si="112"/>
        <v>0</v>
      </c>
      <c r="BA440" s="60">
        <f t="shared" si="112"/>
        <v>0</v>
      </c>
      <c r="BB440" s="60">
        <f t="shared" si="112"/>
        <v>0</v>
      </c>
      <c r="BC440" s="60">
        <f t="shared" si="112"/>
        <v>0</v>
      </c>
      <c r="BD440" s="60">
        <f t="shared" si="112"/>
        <v>0</v>
      </c>
      <c r="BE440" s="60">
        <f t="shared" si="112"/>
        <v>0</v>
      </c>
      <c r="BF440" s="60">
        <f t="shared" si="112"/>
        <v>0</v>
      </c>
    </row>
    <row r="441" spans="2:58" x14ac:dyDescent="0.25">
      <c r="B441" s="18">
        <f t="shared" si="106"/>
        <v>437</v>
      </c>
      <c r="C441" s="13" t="str">
        <f t="shared" si="105"/>
        <v>250709_Rev_MC_437</v>
      </c>
      <c r="D441" s="68">
        <v>45847</v>
      </c>
      <c r="E441" s="69">
        <v>45846</v>
      </c>
      <c r="F441" s="69" t="s">
        <v>127</v>
      </c>
      <c r="G441" s="69" t="str">
        <f>IF(ISBLANK(F441),"",VLOOKUP(F441,'Listes des Lots'!$B$4:$G$55,6,FALSE))</f>
        <v>Location</v>
      </c>
      <c r="H441" s="127" t="s">
        <v>333</v>
      </c>
      <c r="I441" s="127">
        <v>215000</v>
      </c>
      <c r="J441" s="69">
        <v>45839</v>
      </c>
      <c r="K441" s="69">
        <v>45869</v>
      </c>
      <c r="L441" s="71" t="s">
        <v>90</v>
      </c>
      <c r="M441" s="18" t="str">
        <f>IF(RevenueData[[#This Row],[Commentaires /Notes  ]]="","",RevenueData[[#This Row],[Commentaires /Notes  ]])</f>
        <v/>
      </c>
      <c r="N441" s="37"/>
      <c r="R441" s="60">
        <f>RevenueData[[#This Row],[Fin Période 
(jj/mm/aa) ]]-RevenueData[[#This Row],[Début Période
((jj/mm/aa) ]]+1</f>
        <v>31</v>
      </c>
      <c r="S441" s="60">
        <f t="shared" si="99"/>
        <v>0</v>
      </c>
      <c r="T441" s="60">
        <f t="shared" si="110"/>
        <v>0</v>
      </c>
      <c r="U441" s="60">
        <f t="shared" si="110"/>
        <v>0</v>
      </c>
      <c r="V441" s="60">
        <f t="shared" si="110"/>
        <v>0</v>
      </c>
      <c r="W441" s="60">
        <f t="shared" si="110"/>
        <v>0</v>
      </c>
      <c r="X441" s="60">
        <f t="shared" si="110"/>
        <v>0</v>
      </c>
      <c r="Y441" s="60">
        <f t="shared" si="110"/>
        <v>0</v>
      </c>
      <c r="Z441" s="60">
        <f t="shared" si="110"/>
        <v>0</v>
      </c>
      <c r="AA441" s="60">
        <f t="shared" si="110"/>
        <v>0</v>
      </c>
      <c r="AB441" s="60">
        <f t="shared" si="110"/>
        <v>0</v>
      </c>
      <c r="AC441" s="60">
        <f t="shared" si="110"/>
        <v>0</v>
      </c>
      <c r="AD441" s="60">
        <f t="shared" si="110"/>
        <v>0</v>
      </c>
      <c r="AG441" s="60">
        <f t="shared" si="100"/>
        <v>0</v>
      </c>
      <c r="AH441" s="60">
        <f t="shared" si="111"/>
        <v>0</v>
      </c>
      <c r="AI441" s="60">
        <f t="shared" si="111"/>
        <v>0</v>
      </c>
      <c r="AJ441" s="60">
        <f t="shared" si="111"/>
        <v>0</v>
      </c>
      <c r="AK441" s="60">
        <f t="shared" si="111"/>
        <v>0</v>
      </c>
      <c r="AL441" s="60">
        <f t="shared" si="111"/>
        <v>0</v>
      </c>
      <c r="AM441" s="60">
        <f t="shared" si="111"/>
        <v>31</v>
      </c>
      <c r="AN441" s="60">
        <f t="shared" si="111"/>
        <v>0</v>
      </c>
      <c r="AO441" s="60">
        <f t="shared" si="111"/>
        <v>0</v>
      </c>
      <c r="AP441" s="60">
        <f t="shared" si="111"/>
        <v>0</v>
      </c>
      <c r="AQ441" s="60">
        <f t="shared" si="111"/>
        <v>0</v>
      </c>
      <c r="AR441" s="60">
        <f t="shared" si="111"/>
        <v>0</v>
      </c>
      <c r="AU441" s="60">
        <f t="shared" si="101"/>
        <v>0</v>
      </c>
      <c r="AV441" s="60">
        <f t="shared" si="112"/>
        <v>0</v>
      </c>
      <c r="AW441" s="60">
        <f t="shared" si="112"/>
        <v>0</v>
      </c>
      <c r="AX441" s="60">
        <f t="shared" si="112"/>
        <v>0</v>
      </c>
      <c r="AY441" s="60">
        <f t="shared" si="112"/>
        <v>0</v>
      </c>
      <c r="AZ441" s="60">
        <f t="shared" si="112"/>
        <v>0</v>
      </c>
      <c r="BA441" s="60">
        <f t="shared" si="112"/>
        <v>0</v>
      </c>
      <c r="BB441" s="60">
        <f t="shared" si="112"/>
        <v>0</v>
      </c>
      <c r="BC441" s="60">
        <f t="shared" si="112"/>
        <v>0</v>
      </c>
      <c r="BD441" s="60">
        <f t="shared" si="112"/>
        <v>0</v>
      </c>
      <c r="BE441" s="60">
        <f t="shared" si="112"/>
        <v>0</v>
      </c>
      <c r="BF441" s="60">
        <f t="shared" si="112"/>
        <v>0</v>
      </c>
    </row>
    <row r="442" spans="2:58" x14ac:dyDescent="0.25">
      <c r="B442" s="18">
        <f t="shared" si="106"/>
        <v>438</v>
      </c>
      <c r="C442" s="13" t="str">
        <f t="shared" si="105"/>
        <v>250726_Rev_MC_438</v>
      </c>
      <c r="D442" s="68">
        <v>45864</v>
      </c>
      <c r="E442" s="69">
        <v>45856</v>
      </c>
      <c r="F442" s="69" t="s">
        <v>120</v>
      </c>
      <c r="G442" s="69" t="str">
        <f>IF(ISBLANK(F442),"",VLOOKUP(F442,'Listes des Lots'!$B$4:$G$55,6,FALSE))</f>
        <v>Meublé</v>
      </c>
      <c r="H442" s="127" t="s">
        <v>333</v>
      </c>
      <c r="I442" s="127">
        <v>20000</v>
      </c>
      <c r="J442" s="69">
        <v>45856</v>
      </c>
      <c r="K442" s="69">
        <v>45857</v>
      </c>
      <c r="L442" s="71" t="s">
        <v>90</v>
      </c>
      <c r="M442" s="18" t="str">
        <f>IF(RevenueData[[#This Row],[Commentaires /Notes  ]]="","",RevenueData[[#This Row],[Commentaires /Notes  ]])</f>
        <v/>
      </c>
      <c r="N442" s="37"/>
      <c r="R442" s="60">
        <f>RevenueData[[#This Row],[Fin Période 
(jj/mm/aa) ]]-RevenueData[[#This Row],[Début Période
((jj/mm/aa) ]]+1</f>
        <v>2</v>
      </c>
      <c r="S442" s="60">
        <f t="shared" si="99"/>
        <v>0</v>
      </c>
      <c r="T442" s="60">
        <f t="shared" si="110"/>
        <v>0</v>
      </c>
      <c r="U442" s="60">
        <f t="shared" si="110"/>
        <v>0</v>
      </c>
      <c r="V442" s="60">
        <f t="shared" si="110"/>
        <v>0</v>
      </c>
      <c r="W442" s="60">
        <f t="shared" si="110"/>
        <v>0</v>
      </c>
      <c r="X442" s="60">
        <f t="shared" si="110"/>
        <v>0</v>
      </c>
      <c r="Y442" s="60">
        <f t="shared" si="110"/>
        <v>0</v>
      </c>
      <c r="Z442" s="60">
        <f t="shared" si="110"/>
        <v>0</v>
      </c>
      <c r="AA442" s="60">
        <f t="shared" si="110"/>
        <v>0</v>
      </c>
      <c r="AB442" s="60">
        <f t="shared" si="110"/>
        <v>0</v>
      </c>
      <c r="AC442" s="60">
        <f t="shared" si="110"/>
        <v>0</v>
      </c>
      <c r="AD442" s="60">
        <f t="shared" si="110"/>
        <v>0</v>
      </c>
      <c r="AG442" s="60">
        <f t="shared" si="100"/>
        <v>0</v>
      </c>
      <c r="AH442" s="60">
        <f t="shared" si="111"/>
        <v>0</v>
      </c>
      <c r="AI442" s="60">
        <f t="shared" si="111"/>
        <v>0</v>
      </c>
      <c r="AJ442" s="60">
        <f t="shared" si="111"/>
        <v>0</v>
      </c>
      <c r="AK442" s="60">
        <f t="shared" si="111"/>
        <v>0</v>
      </c>
      <c r="AL442" s="60">
        <f t="shared" si="111"/>
        <v>0</v>
      </c>
      <c r="AM442" s="60">
        <f t="shared" si="111"/>
        <v>2</v>
      </c>
      <c r="AN442" s="60">
        <f t="shared" si="111"/>
        <v>0</v>
      </c>
      <c r="AO442" s="60">
        <f t="shared" si="111"/>
        <v>0</v>
      </c>
      <c r="AP442" s="60">
        <f t="shared" si="111"/>
        <v>0</v>
      </c>
      <c r="AQ442" s="60">
        <f t="shared" si="111"/>
        <v>0</v>
      </c>
      <c r="AR442" s="60">
        <f t="shared" si="111"/>
        <v>0</v>
      </c>
      <c r="AU442" s="60">
        <f t="shared" si="101"/>
        <v>0</v>
      </c>
      <c r="AV442" s="60">
        <f t="shared" si="112"/>
        <v>0</v>
      </c>
      <c r="AW442" s="60">
        <f t="shared" si="112"/>
        <v>0</v>
      </c>
      <c r="AX442" s="60">
        <f t="shared" si="112"/>
        <v>0</v>
      </c>
      <c r="AY442" s="60">
        <f t="shared" si="112"/>
        <v>0</v>
      </c>
      <c r="AZ442" s="60">
        <f t="shared" si="112"/>
        <v>0</v>
      </c>
      <c r="BA442" s="60">
        <f t="shared" si="112"/>
        <v>0</v>
      </c>
      <c r="BB442" s="60">
        <f t="shared" si="112"/>
        <v>0</v>
      </c>
      <c r="BC442" s="60">
        <f t="shared" si="112"/>
        <v>0</v>
      </c>
      <c r="BD442" s="60">
        <f t="shared" si="112"/>
        <v>0</v>
      </c>
      <c r="BE442" s="60">
        <f t="shared" si="112"/>
        <v>0</v>
      </c>
      <c r="BF442" s="60">
        <f t="shared" si="112"/>
        <v>0</v>
      </c>
    </row>
    <row r="443" spans="2:58" x14ac:dyDescent="0.25">
      <c r="B443" s="18">
        <f t="shared" si="106"/>
        <v>439</v>
      </c>
      <c r="C443" s="13" t="str">
        <f t="shared" si="105"/>
        <v>250726_Rev_MC_439</v>
      </c>
      <c r="D443" s="68">
        <v>45864</v>
      </c>
      <c r="E443" s="69">
        <v>45858</v>
      </c>
      <c r="F443" s="69" t="s">
        <v>122</v>
      </c>
      <c r="G443" s="69" t="str">
        <f>IF(ISBLANK(F443),"",VLOOKUP(F443,'Listes des Lots'!$B$4:$G$55,6,FALSE))</f>
        <v>Meublé</v>
      </c>
      <c r="H443" s="127" t="s">
        <v>333</v>
      </c>
      <c r="I443" s="127">
        <v>15000</v>
      </c>
      <c r="J443" s="69">
        <v>45858</v>
      </c>
      <c r="K443" s="69">
        <v>45858</v>
      </c>
      <c r="L443" s="71" t="s">
        <v>90</v>
      </c>
      <c r="M443" s="18" t="str">
        <f>IF(RevenueData[[#This Row],[Commentaires /Notes  ]]="","",RevenueData[[#This Row],[Commentaires /Notes  ]])</f>
        <v/>
      </c>
      <c r="N443" s="37"/>
      <c r="R443" s="60">
        <f>RevenueData[[#This Row],[Fin Période 
(jj/mm/aa) ]]-RevenueData[[#This Row],[Début Période
((jj/mm/aa) ]]+1</f>
        <v>1</v>
      </c>
      <c r="S443" s="60">
        <f t="shared" si="99"/>
        <v>0</v>
      </c>
      <c r="T443" s="60">
        <f t="shared" si="110"/>
        <v>0</v>
      </c>
      <c r="U443" s="60">
        <f t="shared" si="110"/>
        <v>0</v>
      </c>
      <c r="V443" s="60">
        <f t="shared" si="110"/>
        <v>0</v>
      </c>
      <c r="W443" s="60">
        <f t="shared" si="110"/>
        <v>0</v>
      </c>
      <c r="X443" s="60">
        <f t="shared" si="110"/>
        <v>0</v>
      </c>
      <c r="Y443" s="60">
        <f t="shared" si="110"/>
        <v>0</v>
      </c>
      <c r="Z443" s="60">
        <f t="shared" si="110"/>
        <v>0</v>
      </c>
      <c r="AA443" s="60">
        <f t="shared" si="110"/>
        <v>0</v>
      </c>
      <c r="AB443" s="60">
        <f t="shared" si="110"/>
        <v>0</v>
      </c>
      <c r="AC443" s="60">
        <f t="shared" si="110"/>
        <v>0</v>
      </c>
      <c r="AD443" s="60">
        <f t="shared" si="110"/>
        <v>0</v>
      </c>
      <c r="AG443" s="60">
        <f t="shared" si="100"/>
        <v>0</v>
      </c>
      <c r="AH443" s="60">
        <f t="shared" si="111"/>
        <v>0</v>
      </c>
      <c r="AI443" s="60">
        <f t="shared" si="111"/>
        <v>0</v>
      </c>
      <c r="AJ443" s="60">
        <f t="shared" si="111"/>
        <v>0</v>
      </c>
      <c r="AK443" s="60">
        <f t="shared" si="111"/>
        <v>0</v>
      </c>
      <c r="AL443" s="60">
        <f t="shared" si="111"/>
        <v>0</v>
      </c>
      <c r="AM443" s="60">
        <f t="shared" si="111"/>
        <v>1</v>
      </c>
      <c r="AN443" s="60">
        <f t="shared" si="111"/>
        <v>0</v>
      </c>
      <c r="AO443" s="60">
        <f t="shared" si="111"/>
        <v>0</v>
      </c>
      <c r="AP443" s="60">
        <f t="shared" si="111"/>
        <v>0</v>
      </c>
      <c r="AQ443" s="60">
        <f t="shared" si="111"/>
        <v>0</v>
      </c>
      <c r="AR443" s="60">
        <f t="shared" si="111"/>
        <v>0</v>
      </c>
      <c r="AU443" s="60">
        <f t="shared" si="101"/>
        <v>0</v>
      </c>
      <c r="AV443" s="60">
        <f t="shared" si="112"/>
        <v>0</v>
      </c>
      <c r="AW443" s="60">
        <f t="shared" si="112"/>
        <v>0</v>
      </c>
      <c r="AX443" s="60">
        <f t="shared" si="112"/>
        <v>0</v>
      </c>
      <c r="AY443" s="60">
        <f t="shared" si="112"/>
        <v>0</v>
      </c>
      <c r="AZ443" s="60">
        <f t="shared" si="112"/>
        <v>0</v>
      </c>
      <c r="BA443" s="60">
        <f t="shared" si="112"/>
        <v>0</v>
      </c>
      <c r="BB443" s="60">
        <f t="shared" si="112"/>
        <v>0</v>
      </c>
      <c r="BC443" s="60">
        <f t="shared" si="112"/>
        <v>0</v>
      </c>
      <c r="BD443" s="60">
        <f t="shared" si="112"/>
        <v>0</v>
      </c>
      <c r="BE443" s="60">
        <f t="shared" si="112"/>
        <v>0</v>
      </c>
      <c r="BF443" s="60">
        <f t="shared" si="112"/>
        <v>0</v>
      </c>
    </row>
    <row r="444" spans="2:58" x14ac:dyDescent="0.25">
      <c r="B444" s="18">
        <f t="shared" si="106"/>
        <v>440</v>
      </c>
      <c r="C444" s="13" t="str">
        <f t="shared" si="105"/>
        <v>250726_Rev_MC_440</v>
      </c>
      <c r="D444" s="68">
        <v>45864</v>
      </c>
      <c r="E444" s="69">
        <v>45860</v>
      </c>
      <c r="F444" s="69" t="s">
        <v>126</v>
      </c>
      <c r="G444" s="69" t="str">
        <f>IF(ISBLANK(F444),"",VLOOKUP(F444,'Listes des Lots'!$B$4:$G$55,6,FALSE))</f>
        <v>Meublé</v>
      </c>
      <c r="H444" s="127" t="s">
        <v>333</v>
      </c>
      <c r="I444" s="127">
        <v>15000</v>
      </c>
      <c r="J444" s="69">
        <v>45860</v>
      </c>
      <c r="K444" s="69">
        <v>45860</v>
      </c>
      <c r="L444" s="71" t="s">
        <v>90</v>
      </c>
      <c r="M444" s="18" t="str">
        <f>IF(RevenueData[[#This Row],[Commentaires /Notes  ]]="","",RevenueData[[#This Row],[Commentaires /Notes  ]])</f>
        <v/>
      </c>
      <c r="N444" s="37"/>
      <c r="R444" s="60">
        <f>RevenueData[[#This Row],[Fin Période 
(jj/mm/aa) ]]-RevenueData[[#This Row],[Début Période
((jj/mm/aa) ]]+1</f>
        <v>1</v>
      </c>
      <c r="S444" s="60">
        <f t="shared" si="99"/>
        <v>0</v>
      </c>
      <c r="T444" s="60">
        <f t="shared" si="110"/>
        <v>0</v>
      </c>
      <c r="U444" s="60">
        <f t="shared" si="110"/>
        <v>0</v>
      </c>
      <c r="V444" s="60">
        <f t="shared" si="110"/>
        <v>0</v>
      </c>
      <c r="W444" s="60">
        <f t="shared" si="110"/>
        <v>0</v>
      </c>
      <c r="X444" s="60">
        <f t="shared" si="110"/>
        <v>0</v>
      </c>
      <c r="Y444" s="60">
        <f t="shared" si="110"/>
        <v>0</v>
      </c>
      <c r="Z444" s="60">
        <f t="shared" si="110"/>
        <v>0</v>
      </c>
      <c r="AA444" s="60">
        <f t="shared" si="110"/>
        <v>0</v>
      </c>
      <c r="AB444" s="60">
        <f t="shared" si="110"/>
        <v>0</v>
      </c>
      <c r="AC444" s="60">
        <f t="shared" si="110"/>
        <v>0</v>
      </c>
      <c r="AD444" s="60">
        <f t="shared" si="110"/>
        <v>0</v>
      </c>
      <c r="AG444" s="60">
        <f t="shared" si="100"/>
        <v>0</v>
      </c>
      <c r="AH444" s="60">
        <f t="shared" si="111"/>
        <v>0</v>
      </c>
      <c r="AI444" s="60">
        <f t="shared" si="111"/>
        <v>0</v>
      </c>
      <c r="AJ444" s="60">
        <f t="shared" si="111"/>
        <v>0</v>
      </c>
      <c r="AK444" s="60">
        <f t="shared" si="111"/>
        <v>0</v>
      </c>
      <c r="AL444" s="60">
        <f t="shared" si="111"/>
        <v>0</v>
      </c>
      <c r="AM444" s="60">
        <f t="shared" si="111"/>
        <v>1</v>
      </c>
      <c r="AN444" s="60">
        <f t="shared" si="111"/>
        <v>0</v>
      </c>
      <c r="AO444" s="60">
        <f t="shared" si="111"/>
        <v>0</v>
      </c>
      <c r="AP444" s="60">
        <f t="shared" si="111"/>
        <v>0</v>
      </c>
      <c r="AQ444" s="60">
        <f t="shared" si="111"/>
        <v>0</v>
      </c>
      <c r="AR444" s="60">
        <f t="shared" si="111"/>
        <v>0</v>
      </c>
      <c r="AU444" s="60">
        <f t="shared" si="101"/>
        <v>0</v>
      </c>
      <c r="AV444" s="60">
        <f t="shared" si="112"/>
        <v>0</v>
      </c>
      <c r="AW444" s="60">
        <f t="shared" si="112"/>
        <v>0</v>
      </c>
      <c r="AX444" s="60">
        <f t="shared" si="112"/>
        <v>0</v>
      </c>
      <c r="AY444" s="60">
        <f t="shared" si="112"/>
        <v>0</v>
      </c>
      <c r="AZ444" s="60">
        <f t="shared" si="112"/>
        <v>0</v>
      </c>
      <c r="BA444" s="60">
        <f t="shared" si="112"/>
        <v>0</v>
      </c>
      <c r="BB444" s="60">
        <f t="shared" si="112"/>
        <v>0</v>
      </c>
      <c r="BC444" s="60">
        <f t="shared" si="112"/>
        <v>0</v>
      </c>
      <c r="BD444" s="60">
        <f t="shared" si="112"/>
        <v>0</v>
      </c>
      <c r="BE444" s="60">
        <f t="shared" si="112"/>
        <v>0</v>
      </c>
      <c r="BF444" s="60">
        <f t="shared" si="112"/>
        <v>0</v>
      </c>
    </row>
    <row r="445" spans="2:58" x14ac:dyDescent="0.25">
      <c r="B445" s="18">
        <f t="shared" si="106"/>
        <v>441</v>
      </c>
      <c r="C445" s="13" t="str">
        <f t="shared" si="105"/>
        <v>250726_Rev_MC_441</v>
      </c>
      <c r="D445" s="68">
        <v>45864</v>
      </c>
      <c r="E445" s="69">
        <v>45862</v>
      </c>
      <c r="F445" s="69" t="s">
        <v>120</v>
      </c>
      <c r="G445" s="69" t="str">
        <f>IF(ISBLANK(F445),"",VLOOKUP(F445,'Listes des Lots'!$B$4:$G$55,6,FALSE))</f>
        <v>Meublé</v>
      </c>
      <c r="H445" s="127" t="s">
        <v>333</v>
      </c>
      <c r="I445" s="127">
        <v>119000</v>
      </c>
      <c r="J445" s="69">
        <v>45862</v>
      </c>
      <c r="K445" s="69">
        <v>45869</v>
      </c>
      <c r="L445" s="71" t="s">
        <v>90</v>
      </c>
      <c r="M445" s="18" t="str">
        <f>IF(RevenueData[[#This Row],[Commentaires /Notes  ]]="","",RevenueData[[#This Row],[Commentaires /Notes  ]])</f>
        <v/>
      </c>
      <c r="N445" s="37"/>
      <c r="R445" s="60">
        <f>RevenueData[[#This Row],[Fin Période 
(jj/mm/aa) ]]-RevenueData[[#This Row],[Début Période
((jj/mm/aa) ]]+1</f>
        <v>8</v>
      </c>
      <c r="S445" s="60">
        <f t="shared" ref="S445:AD460" si="113">_xlfn.LET(_xlpm.start_date, $J445,_xlpm.end_date, $K445,_xlpm.month_start,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45" s="60">
        <f t="shared" si="110"/>
        <v>0</v>
      </c>
      <c r="U445" s="60">
        <f t="shared" si="110"/>
        <v>0</v>
      </c>
      <c r="V445" s="60">
        <f t="shared" si="110"/>
        <v>0</v>
      </c>
      <c r="W445" s="60">
        <f t="shared" si="110"/>
        <v>0</v>
      </c>
      <c r="X445" s="60">
        <f t="shared" si="110"/>
        <v>0</v>
      </c>
      <c r="Y445" s="60">
        <f t="shared" si="110"/>
        <v>0</v>
      </c>
      <c r="Z445" s="60">
        <f t="shared" si="110"/>
        <v>0</v>
      </c>
      <c r="AA445" s="60">
        <f t="shared" si="110"/>
        <v>0</v>
      </c>
      <c r="AB445" s="60">
        <f t="shared" si="110"/>
        <v>0</v>
      </c>
      <c r="AC445" s="60">
        <f t="shared" si="110"/>
        <v>0</v>
      </c>
      <c r="AD445" s="60">
        <f t="shared" si="110"/>
        <v>0</v>
      </c>
      <c r="AG445" s="60">
        <f t="shared" ref="AG445:AR460" si="114">_xlfn.LET(_xlpm.start_date, $J445,_xlpm.end_date, $K445,_xlpm.month_start,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45" s="60">
        <f t="shared" si="111"/>
        <v>0</v>
      </c>
      <c r="AI445" s="60">
        <f t="shared" si="111"/>
        <v>0</v>
      </c>
      <c r="AJ445" s="60">
        <f t="shared" si="111"/>
        <v>0</v>
      </c>
      <c r="AK445" s="60">
        <f t="shared" si="111"/>
        <v>0</v>
      </c>
      <c r="AL445" s="60">
        <f t="shared" si="111"/>
        <v>0</v>
      </c>
      <c r="AM445" s="60">
        <f t="shared" si="111"/>
        <v>8</v>
      </c>
      <c r="AN445" s="60">
        <f t="shared" si="111"/>
        <v>0</v>
      </c>
      <c r="AO445" s="60">
        <f t="shared" si="111"/>
        <v>0</v>
      </c>
      <c r="AP445" s="60">
        <f t="shared" si="111"/>
        <v>0</v>
      </c>
      <c r="AQ445" s="60">
        <f t="shared" si="111"/>
        <v>0</v>
      </c>
      <c r="AR445" s="60">
        <f t="shared" si="111"/>
        <v>0</v>
      </c>
      <c r="AU445" s="60">
        <f t="shared" ref="AU445:BF460" si="115">_xlfn.LET(_xlpm.start_date, $J445,_xlpm.end_date, $K445,_xlpm.month_start,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45" s="60">
        <f t="shared" si="112"/>
        <v>0</v>
      </c>
      <c r="AW445" s="60">
        <f t="shared" si="112"/>
        <v>0</v>
      </c>
      <c r="AX445" s="60">
        <f t="shared" si="112"/>
        <v>0</v>
      </c>
      <c r="AY445" s="60">
        <f t="shared" si="112"/>
        <v>0</v>
      </c>
      <c r="AZ445" s="60">
        <f t="shared" si="112"/>
        <v>0</v>
      </c>
      <c r="BA445" s="60">
        <f t="shared" si="112"/>
        <v>0</v>
      </c>
      <c r="BB445" s="60">
        <f t="shared" si="112"/>
        <v>0</v>
      </c>
      <c r="BC445" s="60">
        <f t="shared" si="112"/>
        <v>0</v>
      </c>
      <c r="BD445" s="60">
        <f t="shared" si="112"/>
        <v>0</v>
      </c>
      <c r="BE445" s="60">
        <f t="shared" si="112"/>
        <v>0</v>
      </c>
      <c r="BF445" s="60">
        <f t="shared" si="112"/>
        <v>0</v>
      </c>
    </row>
    <row r="446" spans="2:58" x14ac:dyDescent="0.25">
      <c r="B446" s="18">
        <f t="shared" si="106"/>
        <v>442</v>
      </c>
      <c r="C446" s="13" t="str">
        <f t="shared" si="105"/>
        <v>250804_Rev_MC_442</v>
      </c>
      <c r="D446" s="68">
        <v>45873</v>
      </c>
      <c r="E446" s="69">
        <v>45865</v>
      </c>
      <c r="F446" s="69" t="s">
        <v>123</v>
      </c>
      <c r="G446" s="69" t="str">
        <f>IF(ISBLANK(F446),"",VLOOKUP(F446,'Listes des Lots'!$B$4:$G$55,6,FALSE))</f>
        <v>Meublé</v>
      </c>
      <c r="H446" s="127" t="s">
        <v>333</v>
      </c>
      <c r="I446" s="127">
        <v>20000</v>
      </c>
      <c r="J446" s="69">
        <v>45865</v>
      </c>
      <c r="K446" s="69">
        <v>45866</v>
      </c>
      <c r="L446" s="71" t="s">
        <v>90</v>
      </c>
      <c r="M446" s="18" t="str">
        <f>IF(RevenueData[[#This Row],[Commentaires /Notes  ]]="","",RevenueData[[#This Row],[Commentaires /Notes  ]])</f>
        <v/>
      </c>
      <c r="N446" s="37"/>
      <c r="R446" s="60">
        <f>RevenueData[[#This Row],[Fin Période 
(jj/mm/aa) ]]-RevenueData[[#This Row],[Début Période
((jj/mm/aa) ]]+1</f>
        <v>2</v>
      </c>
      <c r="S446" s="60">
        <f t="shared" si="113"/>
        <v>0</v>
      </c>
      <c r="T446" s="60">
        <f t="shared" si="110"/>
        <v>0</v>
      </c>
      <c r="U446" s="60">
        <f t="shared" si="110"/>
        <v>0</v>
      </c>
      <c r="V446" s="60">
        <f t="shared" si="110"/>
        <v>0</v>
      </c>
      <c r="W446" s="60">
        <f t="shared" si="110"/>
        <v>0</v>
      </c>
      <c r="X446" s="60">
        <f t="shared" si="110"/>
        <v>0</v>
      </c>
      <c r="Y446" s="60">
        <f t="shared" si="110"/>
        <v>0</v>
      </c>
      <c r="Z446" s="60">
        <f t="shared" si="110"/>
        <v>0</v>
      </c>
      <c r="AA446" s="60">
        <f t="shared" si="110"/>
        <v>0</v>
      </c>
      <c r="AB446" s="60">
        <f t="shared" si="110"/>
        <v>0</v>
      </c>
      <c r="AC446" s="60">
        <f t="shared" si="110"/>
        <v>0</v>
      </c>
      <c r="AD446" s="60">
        <f t="shared" si="110"/>
        <v>0</v>
      </c>
      <c r="AG446" s="60">
        <f t="shared" si="114"/>
        <v>0</v>
      </c>
      <c r="AH446" s="60">
        <f t="shared" si="111"/>
        <v>0</v>
      </c>
      <c r="AI446" s="60">
        <f t="shared" si="111"/>
        <v>0</v>
      </c>
      <c r="AJ446" s="60">
        <f t="shared" si="111"/>
        <v>0</v>
      </c>
      <c r="AK446" s="60">
        <f t="shared" si="111"/>
        <v>0</v>
      </c>
      <c r="AL446" s="60">
        <f t="shared" si="111"/>
        <v>0</v>
      </c>
      <c r="AM446" s="60">
        <f t="shared" si="111"/>
        <v>2</v>
      </c>
      <c r="AN446" s="60">
        <f t="shared" si="111"/>
        <v>0</v>
      </c>
      <c r="AO446" s="60">
        <f t="shared" si="111"/>
        <v>0</v>
      </c>
      <c r="AP446" s="60">
        <f t="shared" si="111"/>
        <v>0</v>
      </c>
      <c r="AQ446" s="60">
        <f t="shared" si="111"/>
        <v>0</v>
      </c>
      <c r="AR446" s="60">
        <f t="shared" si="111"/>
        <v>0</v>
      </c>
      <c r="AU446" s="60">
        <f t="shared" si="115"/>
        <v>0</v>
      </c>
      <c r="AV446" s="60">
        <f t="shared" si="112"/>
        <v>0</v>
      </c>
      <c r="AW446" s="60">
        <f t="shared" si="112"/>
        <v>0</v>
      </c>
      <c r="AX446" s="60">
        <f t="shared" si="112"/>
        <v>0</v>
      </c>
      <c r="AY446" s="60">
        <f t="shared" si="112"/>
        <v>0</v>
      </c>
      <c r="AZ446" s="60">
        <f t="shared" si="112"/>
        <v>0</v>
      </c>
      <c r="BA446" s="60">
        <f t="shared" si="112"/>
        <v>0</v>
      </c>
      <c r="BB446" s="60">
        <f t="shared" si="112"/>
        <v>0</v>
      </c>
      <c r="BC446" s="60">
        <f t="shared" si="112"/>
        <v>0</v>
      </c>
      <c r="BD446" s="60">
        <f t="shared" si="112"/>
        <v>0</v>
      </c>
      <c r="BE446" s="60">
        <f t="shared" si="112"/>
        <v>0</v>
      </c>
      <c r="BF446" s="60">
        <f t="shared" si="112"/>
        <v>0</v>
      </c>
    </row>
    <row r="447" spans="2:58" x14ac:dyDescent="0.25">
      <c r="B447" s="18">
        <f t="shared" si="106"/>
        <v>443</v>
      </c>
      <c r="C447" s="13" t="str">
        <f t="shared" si="105"/>
        <v>250804_Rev_MC_443</v>
      </c>
      <c r="D447" s="68">
        <v>45873</v>
      </c>
      <c r="E447" s="69">
        <v>45865</v>
      </c>
      <c r="F447" s="69" t="s">
        <v>126</v>
      </c>
      <c r="G447" s="69" t="str">
        <f>IF(ISBLANK(F447),"",VLOOKUP(F447,'Listes des Lots'!$B$4:$G$55,6,FALSE))</f>
        <v>Meublé</v>
      </c>
      <c r="H447" s="127" t="s">
        <v>333</v>
      </c>
      <c r="I447" s="127">
        <v>20000</v>
      </c>
      <c r="J447" s="69">
        <v>45865</v>
      </c>
      <c r="K447" s="69">
        <v>45866</v>
      </c>
      <c r="L447" s="71" t="s">
        <v>90</v>
      </c>
      <c r="M447" s="18" t="str">
        <f>IF(RevenueData[[#This Row],[Commentaires /Notes  ]]="","",RevenueData[[#This Row],[Commentaires /Notes  ]])</f>
        <v/>
      </c>
      <c r="N447" s="37"/>
      <c r="R447" s="60">
        <f>RevenueData[[#This Row],[Fin Période 
(jj/mm/aa) ]]-RevenueData[[#This Row],[Début Période
((jj/mm/aa) ]]+1</f>
        <v>2</v>
      </c>
      <c r="S447" s="60">
        <f t="shared" si="113"/>
        <v>0</v>
      </c>
      <c r="T447" s="60">
        <f t="shared" si="110"/>
        <v>0</v>
      </c>
      <c r="U447" s="60">
        <f t="shared" si="110"/>
        <v>0</v>
      </c>
      <c r="V447" s="60">
        <f t="shared" si="110"/>
        <v>0</v>
      </c>
      <c r="W447" s="60">
        <f t="shared" si="110"/>
        <v>0</v>
      </c>
      <c r="X447" s="60">
        <f t="shared" si="110"/>
        <v>0</v>
      </c>
      <c r="Y447" s="60">
        <f t="shared" si="110"/>
        <v>0</v>
      </c>
      <c r="Z447" s="60">
        <f t="shared" si="110"/>
        <v>0</v>
      </c>
      <c r="AA447" s="60">
        <f t="shared" si="110"/>
        <v>0</v>
      </c>
      <c r="AB447" s="60">
        <f t="shared" si="110"/>
        <v>0</v>
      </c>
      <c r="AC447" s="60">
        <f t="shared" si="110"/>
        <v>0</v>
      </c>
      <c r="AD447" s="60">
        <f t="shared" si="110"/>
        <v>0</v>
      </c>
      <c r="AG447" s="60">
        <f t="shared" si="114"/>
        <v>0</v>
      </c>
      <c r="AH447" s="60">
        <f t="shared" si="111"/>
        <v>0</v>
      </c>
      <c r="AI447" s="60">
        <f t="shared" si="111"/>
        <v>0</v>
      </c>
      <c r="AJ447" s="60">
        <f t="shared" si="111"/>
        <v>0</v>
      </c>
      <c r="AK447" s="60">
        <f t="shared" si="111"/>
        <v>0</v>
      </c>
      <c r="AL447" s="60">
        <f t="shared" si="111"/>
        <v>0</v>
      </c>
      <c r="AM447" s="60">
        <f t="shared" si="111"/>
        <v>2</v>
      </c>
      <c r="AN447" s="60">
        <f t="shared" si="111"/>
        <v>0</v>
      </c>
      <c r="AO447" s="60">
        <f t="shared" si="111"/>
        <v>0</v>
      </c>
      <c r="AP447" s="60">
        <f t="shared" si="111"/>
        <v>0</v>
      </c>
      <c r="AQ447" s="60">
        <f t="shared" si="111"/>
        <v>0</v>
      </c>
      <c r="AR447" s="60">
        <f t="shared" si="111"/>
        <v>0</v>
      </c>
      <c r="AU447" s="60">
        <f t="shared" si="115"/>
        <v>0</v>
      </c>
      <c r="AV447" s="60">
        <f t="shared" si="112"/>
        <v>0</v>
      </c>
      <c r="AW447" s="60">
        <f t="shared" si="112"/>
        <v>0</v>
      </c>
      <c r="AX447" s="60">
        <f t="shared" si="112"/>
        <v>0</v>
      </c>
      <c r="AY447" s="60">
        <f t="shared" si="112"/>
        <v>0</v>
      </c>
      <c r="AZ447" s="60">
        <f t="shared" si="112"/>
        <v>0</v>
      </c>
      <c r="BA447" s="60">
        <f t="shared" si="112"/>
        <v>0</v>
      </c>
      <c r="BB447" s="60">
        <f t="shared" si="112"/>
        <v>0</v>
      </c>
      <c r="BC447" s="60">
        <f t="shared" si="112"/>
        <v>0</v>
      </c>
      <c r="BD447" s="60">
        <f t="shared" si="112"/>
        <v>0</v>
      </c>
      <c r="BE447" s="60">
        <f t="shared" si="112"/>
        <v>0</v>
      </c>
      <c r="BF447" s="60">
        <f t="shared" si="112"/>
        <v>0</v>
      </c>
    </row>
    <row r="448" spans="2:58" x14ac:dyDescent="0.25">
      <c r="B448" s="18">
        <f t="shared" si="106"/>
        <v>444</v>
      </c>
      <c r="C448" s="13" t="str">
        <f t="shared" si="105"/>
        <v>250804_Rev_MC_444</v>
      </c>
      <c r="D448" s="68">
        <v>45873</v>
      </c>
      <c r="E448" s="69">
        <v>45869</v>
      </c>
      <c r="F448" s="69" t="s">
        <v>123</v>
      </c>
      <c r="G448" s="69" t="str">
        <f>IF(ISBLANK(F448),"",VLOOKUP(F448,'Listes des Lots'!$B$4:$G$55,6,FALSE))</f>
        <v>Meublé</v>
      </c>
      <c r="H448" s="127" t="s">
        <v>333</v>
      </c>
      <c r="I448" s="127">
        <v>20000</v>
      </c>
      <c r="J448" s="69">
        <v>45869</v>
      </c>
      <c r="K448" s="69">
        <v>45870</v>
      </c>
      <c r="L448" s="71" t="s">
        <v>90</v>
      </c>
      <c r="M448" s="18" t="str">
        <f>IF(RevenueData[[#This Row],[Commentaires /Notes  ]]="","",RevenueData[[#This Row],[Commentaires /Notes  ]])</f>
        <v/>
      </c>
      <c r="N448" s="37"/>
      <c r="R448" s="60">
        <f>RevenueData[[#This Row],[Fin Période 
(jj/mm/aa) ]]-RevenueData[[#This Row],[Début Période
((jj/mm/aa) ]]+1</f>
        <v>2</v>
      </c>
      <c r="S448" s="60">
        <f t="shared" si="113"/>
        <v>0</v>
      </c>
      <c r="T448" s="60">
        <f t="shared" si="110"/>
        <v>0</v>
      </c>
      <c r="U448" s="60">
        <f t="shared" si="110"/>
        <v>0</v>
      </c>
      <c r="V448" s="60">
        <f t="shared" si="110"/>
        <v>0</v>
      </c>
      <c r="W448" s="60">
        <f t="shared" si="110"/>
        <v>0</v>
      </c>
      <c r="X448" s="60">
        <f t="shared" si="110"/>
        <v>0</v>
      </c>
      <c r="Y448" s="60">
        <f t="shared" si="110"/>
        <v>0</v>
      </c>
      <c r="Z448" s="60">
        <f t="shared" si="110"/>
        <v>0</v>
      </c>
      <c r="AA448" s="60">
        <f t="shared" si="110"/>
        <v>0</v>
      </c>
      <c r="AB448" s="60">
        <f t="shared" si="110"/>
        <v>0</v>
      </c>
      <c r="AC448" s="60">
        <f t="shared" si="110"/>
        <v>0</v>
      </c>
      <c r="AD448" s="60">
        <f t="shared" si="110"/>
        <v>0</v>
      </c>
      <c r="AG448" s="60">
        <f t="shared" si="114"/>
        <v>0</v>
      </c>
      <c r="AH448" s="60">
        <f t="shared" si="111"/>
        <v>0</v>
      </c>
      <c r="AI448" s="60">
        <f t="shared" si="111"/>
        <v>0</v>
      </c>
      <c r="AJ448" s="60">
        <f t="shared" si="111"/>
        <v>0</v>
      </c>
      <c r="AK448" s="60">
        <f t="shared" si="111"/>
        <v>0</v>
      </c>
      <c r="AL448" s="60">
        <f t="shared" si="111"/>
        <v>0</v>
      </c>
      <c r="AM448" s="60">
        <f t="shared" si="111"/>
        <v>1</v>
      </c>
      <c r="AN448" s="60">
        <f t="shared" si="111"/>
        <v>1</v>
      </c>
      <c r="AO448" s="60">
        <f t="shared" si="111"/>
        <v>0</v>
      </c>
      <c r="AP448" s="60">
        <f t="shared" si="111"/>
        <v>0</v>
      </c>
      <c r="AQ448" s="60">
        <f t="shared" si="111"/>
        <v>0</v>
      </c>
      <c r="AR448" s="60">
        <f t="shared" si="111"/>
        <v>0</v>
      </c>
      <c r="AU448" s="60">
        <f t="shared" si="115"/>
        <v>0</v>
      </c>
      <c r="AV448" s="60">
        <f t="shared" si="112"/>
        <v>0</v>
      </c>
      <c r="AW448" s="60">
        <f t="shared" si="112"/>
        <v>0</v>
      </c>
      <c r="AX448" s="60">
        <f t="shared" si="112"/>
        <v>0</v>
      </c>
      <c r="AY448" s="60">
        <f t="shared" si="112"/>
        <v>0</v>
      </c>
      <c r="AZ448" s="60">
        <f t="shared" si="112"/>
        <v>0</v>
      </c>
      <c r="BA448" s="60">
        <f t="shared" si="112"/>
        <v>0</v>
      </c>
      <c r="BB448" s="60">
        <f t="shared" si="112"/>
        <v>0</v>
      </c>
      <c r="BC448" s="60">
        <f t="shared" si="112"/>
        <v>0</v>
      </c>
      <c r="BD448" s="60">
        <f t="shared" si="112"/>
        <v>0</v>
      </c>
      <c r="BE448" s="60">
        <f t="shared" si="112"/>
        <v>0</v>
      </c>
      <c r="BF448" s="60">
        <f t="shared" si="112"/>
        <v>0</v>
      </c>
    </row>
    <row r="449" spans="2:58" x14ac:dyDescent="0.25">
      <c r="B449" s="18">
        <f t="shared" si="106"/>
        <v>445</v>
      </c>
      <c r="C449" s="13" t="str">
        <f t="shared" si="105"/>
        <v>250804_Rev_MC_445</v>
      </c>
      <c r="D449" s="68">
        <v>45873</v>
      </c>
      <c r="E449" s="69">
        <v>45869</v>
      </c>
      <c r="F449" s="69" t="s">
        <v>126</v>
      </c>
      <c r="G449" s="69" t="str">
        <f>IF(ISBLANK(F449),"",VLOOKUP(F449,'Listes des Lots'!$B$4:$G$55,6,FALSE))</f>
        <v>Meublé</v>
      </c>
      <c r="H449" s="127" t="s">
        <v>333</v>
      </c>
      <c r="I449" s="127">
        <v>20000</v>
      </c>
      <c r="J449" s="69">
        <v>45869</v>
      </c>
      <c r="K449" s="69">
        <v>45870</v>
      </c>
      <c r="L449" s="71" t="s">
        <v>90</v>
      </c>
      <c r="M449" s="18" t="str">
        <f>IF(RevenueData[[#This Row],[Commentaires /Notes  ]]="","",RevenueData[[#This Row],[Commentaires /Notes  ]])</f>
        <v/>
      </c>
      <c r="N449" s="37"/>
      <c r="R449" s="60">
        <f>RevenueData[[#This Row],[Fin Période 
(jj/mm/aa) ]]-RevenueData[[#This Row],[Début Période
((jj/mm/aa) ]]+1</f>
        <v>2</v>
      </c>
      <c r="S449" s="60">
        <f t="shared" si="113"/>
        <v>0</v>
      </c>
      <c r="T449" s="60">
        <f t="shared" si="110"/>
        <v>0</v>
      </c>
      <c r="U449" s="60">
        <f t="shared" si="110"/>
        <v>0</v>
      </c>
      <c r="V449" s="60">
        <f t="shared" si="110"/>
        <v>0</v>
      </c>
      <c r="W449" s="60">
        <f t="shared" si="110"/>
        <v>0</v>
      </c>
      <c r="X449" s="60">
        <f t="shared" si="110"/>
        <v>0</v>
      </c>
      <c r="Y449" s="60">
        <f t="shared" si="110"/>
        <v>0</v>
      </c>
      <c r="Z449" s="60">
        <f t="shared" si="110"/>
        <v>0</v>
      </c>
      <c r="AA449" s="60">
        <f t="shared" si="110"/>
        <v>0</v>
      </c>
      <c r="AB449" s="60">
        <f t="shared" si="110"/>
        <v>0</v>
      </c>
      <c r="AC449" s="60">
        <f t="shared" si="110"/>
        <v>0</v>
      </c>
      <c r="AD449" s="60">
        <f t="shared" si="110"/>
        <v>0</v>
      </c>
      <c r="AG449" s="60">
        <f t="shared" si="114"/>
        <v>0</v>
      </c>
      <c r="AH449" s="60">
        <f t="shared" si="111"/>
        <v>0</v>
      </c>
      <c r="AI449" s="60">
        <f t="shared" si="111"/>
        <v>0</v>
      </c>
      <c r="AJ449" s="60">
        <f t="shared" si="111"/>
        <v>0</v>
      </c>
      <c r="AK449" s="60">
        <f t="shared" si="111"/>
        <v>0</v>
      </c>
      <c r="AL449" s="60">
        <f t="shared" si="111"/>
        <v>0</v>
      </c>
      <c r="AM449" s="60">
        <f t="shared" si="111"/>
        <v>1</v>
      </c>
      <c r="AN449" s="60">
        <f t="shared" si="111"/>
        <v>1</v>
      </c>
      <c r="AO449" s="60">
        <f t="shared" si="111"/>
        <v>0</v>
      </c>
      <c r="AP449" s="60">
        <f t="shared" si="111"/>
        <v>0</v>
      </c>
      <c r="AQ449" s="60">
        <f t="shared" si="111"/>
        <v>0</v>
      </c>
      <c r="AR449" s="60">
        <f t="shared" si="111"/>
        <v>0</v>
      </c>
      <c r="AU449" s="60">
        <f t="shared" si="115"/>
        <v>0</v>
      </c>
      <c r="AV449" s="60">
        <f t="shared" si="112"/>
        <v>0</v>
      </c>
      <c r="AW449" s="60">
        <f t="shared" si="112"/>
        <v>0</v>
      </c>
      <c r="AX449" s="60">
        <f t="shared" si="112"/>
        <v>0</v>
      </c>
      <c r="AY449" s="60">
        <f t="shared" si="112"/>
        <v>0</v>
      </c>
      <c r="AZ449" s="60">
        <f t="shared" si="112"/>
        <v>0</v>
      </c>
      <c r="BA449" s="60">
        <f t="shared" si="112"/>
        <v>0</v>
      </c>
      <c r="BB449" s="60">
        <f t="shared" si="112"/>
        <v>0</v>
      </c>
      <c r="BC449" s="60">
        <f t="shared" si="112"/>
        <v>0</v>
      </c>
      <c r="BD449" s="60">
        <f t="shared" si="112"/>
        <v>0</v>
      </c>
      <c r="BE449" s="60">
        <f t="shared" si="112"/>
        <v>0</v>
      </c>
      <c r="BF449" s="60">
        <f t="shared" si="112"/>
        <v>0</v>
      </c>
    </row>
    <row r="450" spans="2:58" x14ac:dyDescent="0.25">
      <c r="B450" s="18">
        <f>B449+1</f>
        <v>446</v>
      </c>
      <c r="C450" s="13" t="str">
        <f t="shared" si="105"/>
        <v>250810_Rev_MC_446</v>
      </c>
      <c r="D450" s="68">
        <v>45879</v>
      </c>
      <c r="E450" s="69">
        <v>45878</v>
      </c>
      <c r="F450" s="69" t="s">
        <v>131</v>
      </c>
      <c r="G450" s="69" t="str">
        <f>IF(ISBLANK(F450),"",VLOOKUP(F450,'Listes des Lots'!$B$4:$G$55,6,FALSE))</f>
        <v>Location</v>
      </c>
      <c r="H450" s="127" t="s">
        <v>333</v>
      </c>
      <c r="I450" s="127">
        <v>400000</v>
      </c>
      <c r="J450" s="69">
        <v>45870</v>
      </c>
      <c r="K450" s="69">
        <v>45900</v>
      </c>
      <c r="L450" s="71" t="s">
        <v>25</v>
      </c>
      <c r="M450" s="18" t="str">
        <f>IF(RevenueData[[#This Row],[Commentaires /Notes  ]]="","",RevenueData[[#This Row],[Commentaires /Notes  ]])</f>
        <v/>
      </c>
      <c r="N450" s="37"/>
      <c r="R450" s="60">
        <f>RevenueData[[#This Row],[Fin Période 
(jj/mm/aa) ]]-RevenueData[[#This Row],[Début Période
((jj/mm/aa) ]]+1</f>
        <v>31</v>
      </c>
      <c r="S450" s="60">
        <f t="shared" si="113"/>
        <v>0</v>
      </c>
      <c r="T450" s="60">
        <f t="shared" si="110"/>
        <v>0</v>
      </c>
      <c r="U450" s="60">
        <f t="shared" si="110"/>
        <v>0</v>
      </c>
      <c r="V450" s="60">
        <f t="shared" si="110"/>
        <v>0</v>
      </c>
      <c r="W450" s="60">
        <f t="shared" si="110"/>
        <v>0</v>
      </c>
      <c r="X450" s="60">
        <f t="shared" si="110"/>
        <v>0</v>
      </c>
      <c r="Y450" s="60">
        <f t="shared" si="110"/>
        <v>0</v>
      </c>
      <c r="Z450" s="60">
        <f t="shared" si="110"/>
        <v>0</v>
      </c>
      <c r="AA450" s="60">
        <f t="shared" si="110"/>
        <v>0</v>
      </c>
      <c r="AB450" s="60">
        <f t="shared" si="110"/>
        <v>0</v>
      </c>
      <c r="AC450" s="60">
        <f t="shared" si="110"/>
        <v>0</v>
      </c>
      <c r="AD450" s="60">
        <f t="shared" si="110"/>
        <v>0</v>
      </c>
      <c r="AG450" s="60">
        <f t="shared" si="114"/>
        <v>0</v>
      </c>
      <c r="AH450" s="60">
        <f t="shared" si="111"/>
        <v>0</v>
      </c>
      <c r="AI450" s="60">
        <f t="shared" si="111"/>
        <v>0</v>
      </c>
      <c r="AJ450" s="60">
        <f t="shared" si="111"/>
        <v>0</v>
      </c>
      <c r="AK450" s="60">
        <f t="shared" si="111"/>
        <v>0</v>
      </c>
      <c r="AL450" s="60">
        <f t="shared" si="111"/>
        <v>0</v>
      </c>
      <c r="AM450" s="60">
        <f t="shared" si="111"/>
        <v>0</v>
      </c>
      <c r="AN450" s="60">
        <f t="shared" si="111"/>
        <v>31</v>
      </c>
      <c r="AO450" s="60">
        <f t="shared" si="111"/>
        <v>0</v>
      </c>
      <c r="AP450" s="60">
        <f t="shared" si="111"/>
        <v>0</v>
      </c>
      <c r="AQ450" s="60">
        <f t="shared" si="111"/>
        <v>0</v>
      </c>
      <c r="AR450" s="60">
        <f t="shared" si="111"/>
        <v>0</v>
      </c>
      <c r="AU450" s="60">
        <f t="shared" si="115"/>
        <v>0</v>
      </c>
      <c r="AV450" s="60">
        <f t="shared" si="112"/>
        <v>0</v>
      </c>
      <c r="AW450" s="60">
        <f t="shared" si="112"/>
        <v>0</v>
      </c>
      <c r="AX450" s="60">
        <f t="shared" si="112"/>
        <v>0</v>
      </c>
      <c r="AY450" s="60">
        <f t="shared" si="112"/>
        <v>0</v>
      </c>
      <c r="AZ450" s="60">
        <f t="shared" si="112"/>
        <v>0</v>
      </c>
      <c r="BA450" s="60">
        <f t="shared" si="112"/>
        <v>0</v>
      </c>
      <c r="BB450" s="60">
        <f t="shared" si="112"/>
        <v>0</v>
      </c>
      <c r="BC450" s="60">
        <f t="shared" si="112"/>
        <v>0</v>
      </c>
      <c r="BD450" s="60">
        <f t="shared" si="112"/>
        <v>0</v>
      </c>
      <c r="BE450" s="60">
        <f t="shared" si="112"/>
        <v>0</v>
      </c>
      <c r="BF450" s="60">
        <f t="shared" si="112"/>
        <v>0</v>
      </c>
    </row>
    <row r="451" spans="2:58" x14ac:dyDescent="0.25">
      <c r="B451" s="18">
        <f t="shared" si="106"/>
        <v>447</v>
      </c>
      <c r="C451" s="13" t="str">
        <f t="shared" si="105"/>
        <v>250810_Rev_MC_447</v>
      </c>
      <c r="D451" s="68">
        <v>45879</v>
      </c>
      <c r="E451" s="69">
        <v>45878</v>
      </c>
      <c r="F451" s="69" t="s">
        <v>127</v>
      </c>
      <c r="G451" s="69" t="str">
        <f>IF(ISBLANK(F451),"",VLOOKUP(F451,'Listes des Lots'!$B$4:$G$55,6,FALSE))</f>
        <v>Location</v>
      </c>
      <c r="H451" s="127" t="s">
        <v>333</v>
      </c>
      <c r="I451" s="127">
        <v>350000</v>
      </c>
      <c r="J451" s="69">
        <v>45870</v>
      </c>
      <c r="K451" s="69">
        <v>45900</v>
      </c>
      <c r="L451" s="71" t="s">
        <v>25</v>
      </c>
      <c r="M451" s="18" t="str">
        <f>IF(RevenueData[[#This Row],[Commentaires /Notes  ]]="","",RevenueData[[#This Row],[Commentaires /Notes  ]])</f>
        <v/>
      </c>
      <c r="N451" s="37"/>
      <c r="R451" s="60">
        <f>RevenueData[[#This Row],[Fin Période 
(jj/mm/aa) ]]-RevenueData[[#This Row],[Début Période
((jj/mm/aa) ]]+1</f>
        <v>31</v>
      </c>
      <c r="S451" s="60">
        <f t="shared" si="113"/>
        <v>0</v>
      </c>
      <c r="T451" s="60">
        <f t="shared" si="113"/>
        <v>0</v>
      </c>
      <c r="U451" s="60">
        <f t="shared" si="113"/>
        <v>0</v>
      </c>
      <c r="V451" s="60">
        <f t="shared" si="113"/>
        <v>0</v>
      </c>
      <c r="W451" s="60">
        <f t="shared" si="113"/>
        <v>0</v>
      </c>
      <c r="X451" s="60">
        <f t="shared" si="113"/>
        <v>0</v>
      </c>
      <c r="Y451" s="60">
        <f t="shared" si="113"/>
        <v>0</v>
      </c>
      <c r="Z451" s="60">
        <f t="shared" si="113"/>
        <v>0</v>
      </c>
      <c r="AA451" s="60">
        <f t="shared" si="113"/>
        <v>0</v>
      </c>
      <c r="AB451" s="60">
        <f t="shared" si="113"/>
        <v>0</v>
      </c>
      <c r="AC451" s="60">
        <f t="shared" si="113"/>
        <v>0</v>
      </c>
      <c r="AD451" s="60">
        <f t="shared" si="113"/>
        <v>0</v>
      </c>
      <c r="AG451" s="60">
        <f t="shared" si="114"/>
        <v>0</v>
      </c>
      <c r="AH451" s="60">
        <f t="shared" si="114"/>
        <v>0</v>
      </c>
      <c r="AI451" s="60">
        <f t="shared" si="114"/>
        <v>0</v>
      </c>
      <c r="AJ451" s="60">
        <f t="shared" si="114"/>
        <v>0</v>
      </c>
      <c r="AK451" s="60">
        <f t="shared" si="114"/>
        <v>0</v>
      </c>
      <c r="AL451" s="60">
        <f t="shared" si="114"/>
        <v>0</v>
      </c>
      <c r="AM451" s="60">
        <f t="shared" si="114"/>
        <v>0</v>
      </c>
      <c r="AN451" s="60">
        <f t="shared" si="114"/>
        <v>31</v>
      </c>
      <c r="AO451" s="60">
        <f t="shared" si="114"/>
        <v>0</v>
      </c>
      <c r="AP451" s="60">
        <f t="shared" si="114"/>
        <v>0</v>
      </c>
      <c r="AQ451" s="60">
        <f t="shared" si="114"/>
        <v>0</v>
      </c>
      <c r="AR451" s="60">
        <f t="shared" si="114"/>
        <v>0</v>
      </c>
      <c r="AU451" s="60">
        <f t="shared" si="115"/>
        <v>0</v>
      </c>
      <c r="AV451" s="60">
        <f t="shared" si="115"/>
        <v>0</v>
      </c>
      <c r="AW451" s="60">
        <f t="shared" si="115"/>
        <v>0</v>
      </c>
      <c r="AX451" s="60">
        <f t="shared" si="115"/>
        <v>0</v>
      </c>
      <c r="AY451" s="60">
        <f t="shared" si="115"/>
        <v>0</v>
      </c>
      <c r="AZ451" s="60">
        <f t="shared" si="115"/>
        <v>0</v>
      </c>
      <c r="BA451" s="60">
        <f t="shared" si="115"/>
        <v>0</v>
      </c>
      <c r="BB451" s="60">
        <f t="shared" si="115"/>
        <v>0</v>
      </c>
      <c r="BC451" s="60">
        <f t="shared" si="115"/>
        <v>0</v>
      </c>
      <c r="BD451" s="60">
        <f t="shared" si="115"/>
        <v>0</v>
      </c>
      <c r="BE451" s="60">
        <f t="shared" si="115"/>
        <v>0</v>
      </c>
      <c r="BF451" s="60">
        <f t="shared" si="115"/>
        <v>0</v>
      </c>
    </row>
    <row r="452" spans="2:58" x14ac:dyDescent="0.25">
      <c r="B452" s="18">
        <f t="shared" si="106"/>
        <v>448</v>
      </c>
      <c r="C452" s="13" t="str">
        <f t="shared" si="105"/>
        <v>250810_Rev_MC_448</v>
      </c>
      <c r="D452" s="68">
        <v>45879</v>
      </c>
      <c r="E452" s="69">
        <v>45878</v>
      </c>
      <c r="F452" s="69" t="s">
        <v>127</v>
      </c>
      <c r="G452" s="69" t="str">
        <f>IF(ISBLANK(F452),"",VLOOKUP(F452,'Listes des Lots'!$B$4:$G$55,6,FALSE))</f>
        <v>Location</v>
      </c>
      <c r="H452" s="127" t="s">
        <v>333</v>
      </c>
      <c r="I452" s="127">
        <v>215000</v>
      </c>
      <c r="J452" s="69">
        <v>45870</v>
      </c>
      <c r="K452" s="69">
        <v>45900</v>
      </c>
      <c r="L452" s="71" t="s">
        <v>25</v>
      </c>
      <c r="M452" s="18" t="str">
        <f>IF(RevenueData[[#This Row],[Commentaires /Notes  ]]="","",RevenueData[[#This Row],[Commentaires /Notes  ]])</f>
        <v/>
      </c>
      <c r="N452" s="37"/>
      <c r="R452" s="60">
        <f>RevenueData[[#This Row],[Fin Période 
(jj/mm/aa) ]]-RevenueData[[#This Row],[Début Période
((jj/mm/aa) ]]+1</f>
        <v>31</v>
      </c>
      <c r="S452" s="60">
        <f t="shared" si="113"/>
        <v>0</v>
      </c>
      <c r="T452" s="60">
        <f t="shared" si="113"/>
        <v>0</v>
      </c>
      <c r="U452" s="60">
        <f t="shared" si="113"/>
        <v>0</v>
      </c>
      <c r="V452" s="60">
        <f t="shared" si="113"/>
        <v>0</v>
      </c>
      <c r="W452" s="60">
        <f t="shared" si="113"/>
        <v>0</v>
      </c>
      <c r="X452" s="60">
        <f t="shared" si="113"/>
        <v>0</v>
      </c>
      <c r="Y452" s="60">
        <f t="shared" si="113"/>
        <v>0</v>
      </c>
      <c r="Z452" s="60">
        <f t="shared" si="113"/>
        <v>0</v>
      </c>
      <c r="AA452" s="60">
        <f t="shared" si="113"/>
        <v>0</v>
      </c>
      <c r="AB452" s="60">
        <f t="shared" si="113"/>
        <v>0</v>
      </c>
      <c r="AC452" s="60">
        <f t="shared" si="113"/>
        <v>0</v>
      </c>
      <c r="AD452" s="60">
        <f t="shared" si="113"/>
        <v>0</v>
      </c>
      <c r="AG452" s="60">
        <f t="shared" si="114"/>
        <v>0</v>
      </c>
      <c r="AH452" s="60">
        <f t="shared" si="114"/>
        <v>0</v>
      </c>
      <c r="AI452" s="60">
        <f t="shared" si="114"/>
        <v>0</v>
      </c>
      <c r="AJ452" s="60">
        <f t="shared" si="114"/>
        <v>0</v>
      </c>
      <c r="AK452" s="60">
        <f t="shared" si="114"/>
        <v>0</v>
      </c>
      <c r="AL452" s="60">
        <f t="shared" si="114"/>
        <v>0</v>
      </c>
      <c r="AM452" s="60">
        <f t="shared" si="114"/>
        <v>0</v>
      </c>
      <c r="AN452" s="60">
        <f t="shared" si="114"/>
        <v>31</v>
      </c>
      <c r="AO452" s="60">
        <f t="shared" si="114"/>
        <v>0</v>
      </c>
      <c r="AP452" s="60">
        <f t="shared" si="114"/>
        <v>0</v>
      </c>
      <c r="AQ452" s="60">
        <f t="shared" si="114"/>
        <v>0</v>
      </c>
      <c r="AR452" s="60">
        <f t="shared" si="114"/>
        <v>0</v>
      </c>
      <c r="AU452" s="60">
        <f t="shared" si="115"/>
        <v>0</v>
      </c>
      <c r="AV452" s="60">
        <f t="shared" si="115"/>
        <v>0</v>
      </c>
      <c r="AW452" s="60">
        <f t="shared" si="115"/>
        <v>0</v>
      </c>
      <c r="AX452" s="60">
        <f t="shared" si="115"/>
        <v>0</v>
      </c>
      <c r="AY452" s="60">
        <f t="shared" si="115"/>
        <v>0</v>
      </c>
      <c r="AZ452" s="60">
        <f t="shared" si="115"/>
        <v>0</v>
      </c>
      <c r="BA452" s="60">
        <f t="shared" si="115"/>
        <v>0</v>
      </c>
      <c r="BB452" s="60">
        <f t="shared" si="115"/>
        <v>0</v>
      </c>
      <c r="BC452" s="60">
        <f t="shared" si="115"/>
        <v>0</v>
      </c>
      <c r="BD452" s="60">
        <f t="shared" si="115"/>
        <v>0</v>
      </c>
      <c r="BE452" s="60">
        <f t="shared" si="115"/>
        <v>0</v>
      </c>
      <c r="BF452" s="60">
        <f t="shared" si="115"/>
        <v>0</v>
      </c>
    </row>
    <row r="453" spans="2:58" x14ac:dyDescent="0.25">
      <c r="B453" s="18">
        <f t="shared" si="106"/>
        <v>449</v>
      </c>
      <c r="C453" s="13" t="str">
        <f t="shared" ref="C453:C516" si="116">IF(OR(D453="", E453="", F453="", I453="", J453="", K453="", L453=""), "", TEXT(RIGHT(YEAR(D453), 2), "00") &amp; TEXT(MONTH(D453), "00") &amp; TEXT(DAY(D453), "00") &amp; "_Rev_MC_" &amp; TEXT(B453, "0"))</f>
        <v>250810_Rev_MC_449</v>
      </c>
      <c r="D453" s="68">
        <v>45879</v>
      </c>
      <c r="E453" s="69">
        <v>45878</v>
      </c>
      <c r="F453" s="69" t="s">
        <v>133</v>
      </c>
      <c r="G453" s="69" t="str">
        <f>IF(ISBLANK(F453),"",VLOOKUP(F453,'Listes des Lots'!$B$4:$G$55,6,FALSE))</f>
        <v>Location</v>
      </c>
      <c r="H453" s="127" t="s">
        <v>333</v>
      </c>
      <c r="I453" s="127">
        <v>70000</v>
      </c>
      <c r="J453" s="69">
        <v>45870</v>
      </c>
      <c r="K453" s="69">
        <v>45900</v>
      </c>
      <c r="L453" s="71" t="s">
        <v>90</v>
      </c>
      <c r="M453" s="18" t="str">
        <f>IF(RevenueData[[#This Row],[Commentaires /Notes  ]]="","",RevenueData[[#This Row],[Commentaires /Notes  ]])</f>
        <v/>
      </c>
      <c r="N453" s="37"/>
      <c r="R453" s="60">
        <f>RevenueData[[#This Row],[Fin Période 
(jj/mm/aa) ]]-RevenueData[[#This Row],[Début Période
((jj/mm/aa) ]]+1</f>
        <v>31</v>
      </c>
      <c r="S453" s="60">
        <f t="shared" si="113"/>
        <v>0</v>
      </c>
      <c r="T453" s="60">
        <f t="shared" si="113"/>
        <v>0</v>
      </c>
      <c r="U453" s="60">
        <f t="shared" si="113"/>
        <v>0</v>
      </c>
      <c r="V453" s="60">
        <f t="shared" si="113"/>
        <v>0</v>
      </c>
      <c r="W453" s="60">
        <f t="shared" si="113"/>
        <v>0</v>
      </c>
      <c r="X453" s="60">
        <f t="shared" si="113"/>
        <v>0</v>
      </c>
      <c r="Y453" s="60">
        <f t="shared" si="113"/>
        <v>0</v>
      </c>
      <c r="Z453" s="60">
        <f t="shared" si="113"/>
        <v>0</v>
      </c>
      <c r="AA453" s="60">
        <f t="shared" si="113"/>
        <v>0</v>
      </c>
      <c r="AB453" s="60">
        <f t="shared" si="113"/>
        <v>0</v>
      </c>
      <c r="AC453" s="60">
        <f t="shared" si="113"/>
        <v>0</v>
      </c>
      <c r="AD453" s="60">
        <f t="shared" si="113"/>
        <v>0</v>
      </c>
      <c r="AG453" s="60">
        <f t="shared" si="114"/>
        <v>0</v>
      </c>
      <c r="AH453" s="60">
        <f t="shared" si="114"/>
        <v>0</v>
      </c>
      <c r="AI453" s="60">
        <f t="shared" si="114"/>
        <v>0</v>
      </c>
      <c r="AJ453" s="60">
        <f t="shared" si="114"/>
        <v>0</v>
      </c>
      <c r="AK453" s="60">
        <f t="shared" si="114"/>
        <v>0</v>
      </c>
      <c r="AL453" s="60">
        <f t="shared" si="114"/>
        <v>0</v>
      </c>
      <c r="AM453" s="60">
        <f t="shared" si="114"/>
        <v>0</v>
      </c>
      <c r="AN453" s="60">
        <f t="shared" si="114"/>
        <v>31</v>
      </c>
      <c r="AO453" s="60">
        <f t="shared" si="114"/>
        <v>0</v>
      </c>
      <c r="AP453" s="60">
        <f t="shared" si="114"/>
        <v>0</v>
      </c>
      <c r="AQ453" s="60">
        <f t="shared" si="114"/>
        <v>0</v>
      </c>
      <c r="AR453" s="60">
        <f t="shared" si="114"/>
        <v>0</v>
      </c>
      <c r="AU453" s="60">
        <f t="shared" si="115"/>
        <v>0</v>
      </c>
      <c r="AV453" s="60">
        <f t="shared" si="115"/>
        <v>0</v>
      </c>
      <c r="AW453" s="60">
        <f t="shared" si="115"/>
        <v>0</v>
      </c>
      <c r="AX453" s="60">
        <f t="shared" si="115"/>
        <v>0</v>
      </c>
      <c r="AY453" s="60">
        <f t="shared" si="115"/>
        <v>0</v>
      </c>
      <c r="AZ453" s="60">
        <f t="shared" si="115"/>
        <v>0</v>
      </c>
      <c r="BA453" s="60">
        <f t="shared" si="115"/>
        <v>0</v>
      </c>
      <c r="BB453" s="60">
        <f t="shared" si="115"/>
        <v>0</v>
      </c>
      <c r="BC453" s="60">
        <f t="shared" si="115"/>
        <v>0</v>
      </c>
      <c r="BD453" s="60">
        <f t="shared" si="115"/>
        <v>0</v>
      </c>
      <c r="BE453" s="60">
        <f t="shared" si="115"/>
        <v>0</v>
      </c>
      <c r="BF453" s="60">
        <f t="shared" si="115"/>
        <v>0</v>
      </c>
    </row>
    <row r="454" spans="2:58" x14ac:dyDescent="0.25">
      <c r="B454" s="18">
        <f t="shared" si="106"/>
        <v>450</v>
      </c>
      <c r="C454" s="13" t="str">
        <f t="shared" si="116"/>
        <v>250810_Rev_MC_450</v>
      </c>
      <c r="D454" s="68">
        <v>45879</v>
      </c>
      <c r="E454" s="69">
        <v>45878</v>
      </c>
      <c r="F454" s="69" t="s">
        <v>329</v>
      </c>
      <c r="G454" s="69" t="str">
        <f>IF(ISBLANK(F454),"",VLOOKUP(F454,'Listes des Lots'!$B$4:$G$55,6,FALSE))</f>
        <v>Location</v>
      </c>
      <c r="H454" s="127" t="s">
        <v>333</v>
      </c>
      <c r="I454" s="127">
        <v>45000</v>
      </c>
      <c r="J454" s="69">
        <v>45870</v>
      </c>
      <c r="K454" s="69">
        <v>45900</v>
      </c>
      <c r="L454" s="71" t="s">
        <v>90</v>
      </c>
      <c r="M454" s="18" t="str">
        <f>IF(RevenueData[[#This Row],[Commentaires /Notes  ]]="","",RevenueData[[#This Row],[Commentaires /Notes  ]])</f>
        <v/>
      </c>
      <c r="N454" s="37"/>
      <c r="R454" s="60">
        <f>RevenueData[[#This Row],[Fin Période 
(jj/mm/aa) ]]-RevenueData[[#This Row],[Début Période
((jj/mm/aa) ]]+1</f>
        <v>31</v>
      </c>
      <c r="S454" s="60">
        <f t="shared" si="113"/>
        <v>0</v>
      </c>
      <c r="T454" s="60">
        <f t="shared" si="113"/>
        <v>0</v>
      </c>
      <c r="U454" s="60">
        <f t="shared" si="113"/>
        <v>0</v>
      </c>
      <c r="V454" s="60">
        <f t="shared" si="113"/>
        <v>0</v>
      </c>
      <c r="W454" s="60">
        <f t="shared" si="113"/>
        <v>0</v>
      </c>
      <c r="X454" s="60">
        <f t="shared" si="113"/>
        <v>0</v>
      </c>
      <c r="Y454" s="60">
        <f t="shared" si="113"/>
        <v>0</v>
      </c>
      <c r="Z454" s="60">
        <f t="shared" si="113"/>
        <v>0</v>
      </c>
      <c r="AA454" s="60">
        <f t="shared" si="113"/>
        <v>0</v>
      </c>
      <c r="AB454" s="60">
        <f t="shared" si="113"/>
        <v>0</v>
      </c>
      <c r="AC454" s="60">
        <f t="shared" si="113"/>
        <v>0</v>
      </c>
      <c r="AD454" s="60">
        <f t="shared" si="113"/>
        <v>0</v>
      </c>
      <c r="AG454" s="60">
        <f t="shared" si="114"/>
        <v>0</v>
      </c>
      <c r="AH454" s="60">
        <f t="shared" si="114"/>
        <v>0</v>
      </c>
      <c r="AI454" s="60">
        <f t="shared" si="114"/>
        <v>0</v>
      </c>
      <c r="AJ454" s="60">
        <f t="shared" si="114"/>
        <v>0</v>
      </c>
      <c r="AK454" s="60">
        <f t="shared" si="114"/>
        <v>0</v>
      </c>
      <c r="AL454" s="60">
        <f t="shared" si="114"/>
        <v>0</v>
      </c>
      <c r="AM454" s="60">
        <f t="shared" si="114"/>
        <v>0</v>
      </c>
      <c r="AN454" s="60">
        <f t="shared" si="114"/>
        <v>31</v>
      </c>
      <c r="AO454" s="60">
        <f t="shared" si="114"/>
        <v>0</v>
      </c>
      <c r="AP454" s="60">
        <f t="shared" si="114"/>
        <v>0</v>
      </c>
      <c r="AQ454" s="60">
        <f t="shared" si="114"/>
        <v>0</v>
      </c>
      <c r="AR454" s="60">
        <f t="shared" si="114"/>
        <v>0</v>
      </c>
      <c r="AU454" s="60">
        <f t="shared" si="115"/>
        <v>0</v>
      </c>
      <c r="AV454" s="60">
        <f t="shared" si="115"/>
        <v>0</v>
      </c>
      <c r="AW454" s="60">
        <f t="shared" si="115"/>
        <v>0</v>
      </c>
      <c r="AX454" s="60">
        <f t="shared" si="115"/>
        <v>0</v>
      </c>
      <c r="AY454" s="60">
        <f t="shared" si="115"/>
        <v>0</v>
      </c>
      <c r="AZ454" s="60">
        <f t="shared" si="115"/>
        <v>0</v>
      </c>
      <c r="BA454" s="60">
        <f t="shared" si="115"/>
        <v>0</v>
      </c>
      <c r="BB454" s="60">
        <f t="shared" si="115"/>
        <v>0</v>
      </c>
      <c r="BC454" s="60">
        <f t="shared" si="115"/>
        <v>0</v>
      </c>
      <c r="BD454" s="60">
        <f t="shared" si="115"/>
        <v>0</v>
      </c>
      <c r="BE454" s="60">
        <f t="shared" si="115"/>
        <v>0</v>
      </c>
      <c r="BF454" s="60">
        <f t="shared" si="115"/>
        <v>0</v>
      </c>
    </row>
    <row r="455" spans="2:58" x14ac:dyDescent="0.25">
      <c r="B455" s="18">
        <f t="shared" ref="B455:B518" si="117">B454+1</f>
        <v>451</v>
      </c>
      <c r="C455" s="13" t="str">
        <f t="shared" si="116"/>
        <v>250810_Rev_MC_451</v>
      </c>
      <c r="D455" s="68">
        <v>45879</v>
      </c>
      <c r="E455" s="69">
        <v>45875</v>
      </c>
      <c r="F455" s="69" t="s">
        <v>126</v>
      </c>
      <c r="G455" s="69" t="str">
        <f>IF(ISBLANK(F455),"",VLOOKUP(F455,'Listes des Lots'!$B$4:$G$55,6,FALSE))</f>
        <v>Meublé</v>
      </c>
      <c r="H455" s="127" t="s">
        <v>333</v>
      </c>
      <c r="I455" s="127">
        <v>20000</v>
      </c>
      <c r="J455" s="69">
        <v>45875</v>
      </c>
      <c r="K455" s="69">
        <v>45876</v>
      </c>
      <c r="L455" s="71" t="s">
        <v>90</v>
      </c>
      <c r="M455" s="18" t="str">
        <f>IF(RevenueData[[#This Row],[Commentaires /Notes  ]]="","",RevenueData[[#This Row],[Commentaires /Notes  ]])</f>
        <v/>
      </c>
      <c r="N455" s="37"/>
      <c r="R455" s="60">
        <f>RevenueData[[#This Row],[Fin Période 
(jj/mm/aa) ]]-RevenueData[[#This Row],[Début Période
((jj/mm/aa) ]]+1</f>
        <v>2</v>
      </c>
      <c r="S455" s="60">
        <f t="shared" si="113"/>
        <v>0</v>
      </c>
      <c r="T455" s="60">
        <f t="shared" si="113"/>
        <v>0</v>
      </c>
      <c r="U455" s="60">
        <f t="shared" si="113"/>
        <v>0</v>
      </c>
      <c r="V455" s="60">
        <f t="shared" si="113"/>
        <v>0</v>
      </c>
      <c r="W455" s="60">
        <f t="shared" si="113"/>
        <v>0</v>
      </c>
      <c r="X455" s="60">
        <f t="shared" si="113"/>
        <v>0</v>
      </c>
      <c r="Y455" s="60">
        <f t="shared" si="113"/>
        <v>0</v>
      </c>
      <c r="Z455" s="60">
        <f t="shared" si="113"/>
        <v>0</v>
      </c>
      <c r="AA455" s="60">
        <f t="shared" si="113"/>
        <v>0</v>
      </c>
      <c r="AB455" s="60">
        <f t="shared" si="113"/>
        <v>0</v>
      </c>
      <c r="AC455" s="60">
        <f t="shared" si="113"/>
        <v>0</v>
      </c>
      <c r="AD455" s="60">
        <f t="shared" si="113"/>
        <v>0</v>
      </c>
      <c r="AG455" s="60">
        <f t="shared" si="114"/>
        <v>0</v>
      </c>
      <c r="AH455" s="60">
        <f t="shared" si="114"/>
        <v>0</v>
      </c>
      <c r="AI455" s="60">
        <f t="shared" si="114"/>
        <v>0</v>
      </c>
      <c r="AJ455" s="60">
        <f t="shared" si="114"/>
        <v>0</v>
      </c>
      <c r="AK455" s="60">
        <f t="shared" si="114"/>
        <v>0</v>
      </c>
      <c r="AL455" s="60">
        <f t="shared" si="114"/>
        <v>0</v>
      </c>
      <c r="AM455" s="60">
        <f t="shared" si="114"/>
        <v>0</v>
      </c>
      <c r="AN455" s="60">
        <f t="shared" si="114"/>
        <v>2</v>
      </c>
      <c r="AO455" s="60">
        <f t="shared" si="114"/>
        <v>0</v>
      </c>
      <c r="AP455" s="60">
        <f t="shared" si="114"/>
        <v>0</v>
      </c>
      <c r="AQ455" s="60">
        <f t="shared" si="114"/>
        <v>0</v>
      </c>
      <c r="AR455" s="60">
        <f t="shared" si="114"/>
        <v>0</v>
      </c>
      <c r="AU455" s="60">
        <f t="shared" si="115"/>
        <v>0</v>
      </c>
      <c r="AV455" s="60">
        <f t="shared" si="115"/>
        <v>0</v>
      </c>
      <c r="AW455" s="60">
        <f t="shared" si="115"/>
        <v>0</v>
      </c>
      <c r="AX455" s="60">
        <f t="shared" si="115"/>
        <v>0</v>
      </c>
      <c r="AY455" s="60">
        <f t="shared" si="115"/>
        <v>0</v>
      </c>
      <c r="AZ455" s="60">
        <f t="shared" si="115"/>
        <v>0</v>
      </c>
      <c r="BA455" s="60">
        <f t="shared" si="115"/>
        <v>0</v>
      </c>
      <c r="BB455" s="60">
        <f t="shared" si="115"/>
        <v>0</v>
      </c>
      <c r="BC455" s="60">
        <f t="shared" si="115"/>
        <v>0</v>
      </c>
      <c r="BD455" s="60">
        <f t="shared" si="115"/>
        <v>0</v>
      </c>
      <c r="BE455" s="60">
        <f t="shared" si="115"/>
        <v>0</v>
      </c>
      <c r="BF455" s="60">
        <f t="shared" si="115"/>
        <v>0</v>
      </c>
    </row>
    <row r="456" spans="2:58" x14ac:dyDescent="0.25">
      <c r="B456" s="18">
        <f t="shared" si="117"/>
        <v>452</v>
      </c>
      <c r="C456" s="13" t="str">
        <f t="shared" si="116"/>
        <v>250813_Rev_MC_452</v>
      </c>
      <c r="D456" s="68">
        <v>45882</v>
      </c>
      <c r="E456" s="69">
        <v>45879</v>
      </c>
      <c r="F456" s="69" t="s">
        <v>126</v>
      </c>
      <c r="G456" s="69" t="str">
        <f>IF(ISBLANK(F456),"",VLOOKUP(F456,'Listes des Lots'!$B$4:$G$55,6,FALSE))</f>
        <v>Meublé</v>
      </c>
      <c r="H456" s="127" t="s">
        <v>333</v>
      </c>
      <c r="I456" s="127">
        <v>20000</v>
      </c>
      <c r="J456" s="69">
        <v>45879</v>
      </c>
      <c r="K456" s="69">
        <v>45880</v>
      </c>
      <c r="L456" s="71" t="s">
        <v>90</v>
      </c>
      <c r="M456" s="18" t="str">
        <f>IF(RevenueData[[#This Row],[Commentaires /Notes  ]]="","",RevenueData[[#This Row],[Commentaires /Notes  ]])</f>
        <v/>
      </c>
      <c r="N456" s="37"/>
      <c r="R456" s="60">
        <f>RevenueData[[#This Row],[Fin Période 
(jj/mm/aa) ]]-RevenueData[[#This Row],[Début Période
((jj/mm/aa) ]]+1</f>
        <v>2</v>
      </c>
      <c r="S456" s="60">
        <f t="shared" si="113"/>
        <v>0</v>
      </c>
      <c r="T456" s="60">
        <f t="shared" si="113"/>
        <v>0</v>
      </c>
      <c r="U456" s="60">
        <f t="shared" si="113"/>
        <v>0</v>
      </c>
      <c r="V456" s="60">
        <f t="shared" si="113"/>
        <v>0</v>
      </c>
      <c r="W456" s="60">
        <f t="shared" si="113"/>
        <v>0</v>
      </c>
      <c r="X456" s="60">
        <f t="shared" si="113"/>
        <v>0</v>
      </c>
      <c r="Y456" s="60">
        <f t="shared" si="113"/>
        <v>0</v>
      </c>
      <c r="Z456" s="60">
        <f t="shared" si="113"/>
        <v>0</v>
      </c>
      <c r="AA456" s="60">
        <f t="shared" si="113"/>
        <v>0</v>
      </c>
      <c r="AB456" s="60">
        <f t="shared" si="113"/>
        <v>0</v>
      </c>
      <c r="AC456" s="60">
        <f t="shared" si="113"/>
        <v>0</v>
      </c>
      <c r="AD456" s="60">
        <f t="shared" si="113"/>
        <v>0</v>
      </c>
      <c r="AG456" s="60">
        <f t="shared" si="114"/>
        <v>0</v>
      </c>
      <c r="AH456" s="60">
        <f t="shared" si="114"/>
        <v>0</v>
      </c>
      <c r="AI456" s="60">
        <f t="shared" si="114"/>
        <v>0</v>
      </c>
      <c r="AJ456" s="60">
        <f t="shared" si="114"/>
        <v>0</v>
      </c>
      <c r="AK456" s="60">
        <f t="shared" si="114"/>
        <v>0</v>
      </c>
      <c r="AL456" s="60">
        <f t="shared" si="114"/>
        <v>0</v>
      </c>
      <c r="AM456" s="60">
        <f t="shared" si="114"/>
        <v>0</v>
      </c>
      <c r="AN456" s="60">
        <f t="shared" si="114"/>
        <v>2</v>
      </c>
      <c r="AO456" s="60">
        <f t="shared" si="114"/>
        <v>0</v>
      </c>
      <c r="AP456" s="60">
        <f t="shared" si="114"/>
        <v>0</v>
      </c>
      <c r="AQ456" s="60">
        <f t="shared" si="114"/>
        <v>0</v>
      </c>
      <c r="AR456" s="60">
        <f t="shared" si="114"/>
        <v>0</v>
      </c>
      <c r="AU456" s="60">
        <f t="shared" si="115"/>
        <v>0</v>
      </c>
      <c r="AV456" s="60">
        <f t="shared" si="115"/>
        <v>0</v>
      </c>
      <c r="AW456" s="60">
        <f t="shared" si="115"/>
        <v>0</v>
      </c>
      <c r="AX456" s="60">
        <f t="shared" si="115"/>
        <v>0</v>
      </c>
      <c r="AY456" s="60">
        <f t="shared" si="115"/>
        <v>0</v>
      </c>
      <c r="AZ456" s="60">
        <f t="shared" si="115"/>
        <v>0</v>
      </c>
      <c r="BA456" s="60">
        <f t="shared" si="115"/>
        <v>0</v>
      </c>
      <c r="BB456" s="60">
        <f t="shared" si="115"/>
        <v>0</v>
      </c>
      <c r="BC456" s="60">
        <f t="shared" si="115"/>
        <v>0</v>
      </c>
      <c r="BD456" s="60">
        <f t="shared" si="115"/>
        <v>0</v>
      </c>
      <c r="BE456" s="60">
        <f t="shared" si="115"/>
        <v>0</v>
      </c>
      <c r="BF456" s="60">
        <f t="shared" si="115"/>
        <v>0</v>
      </c>
    </row>
    <row r="457" spans="2:58" ht="45" x14ac:dyDescent="0.25">
      <c r="B457" s="18">
        <f t="shared" si="117"/>
        <v>453</v>
      </c>
      <c r="C457" s="13" t="str">
        <f t="shared" si="116"/>
        <v>250813_Rev_MC_453</v>
      </c>
      <c r="D457" s="68">
        <v>45882</v>
      </c>
      <c r="E457" s="69">
        <v>45884</v>
      </c>
      <c r="F457" s="69" t="s">
        <v>104</v>
      </c>
      <c r="G457" s="69" t="str">
        <f>IF(ISBLANK(F457),"",VLOOKUP(F457,'Listes des Lots'!$B$4:$G$55,6,FALSE))</f>
        <v>Meublé</v>
      </c>
      <c r="H457" s="127" t="s">
        <v>333</v>
      </c>
      <c r="I457" s="127">
        <v>338000</v>
      </c>
      <c r="J457" s="69">
        <v>45884</v>
      </c>
      <c r="K457" s="69">
        <v>45886</v>
      </c>
      <c r="L457" s="71" t="s">
        <v>90</v>
      </c>
      <c r="M457" s="18" t="str">
        <f>IF(RevenueData[[#This Row],[Commentaires /Notes  ]]="","",RevenueData[[#This Row],[Commentaires /Notes  ]])</f>
        <v>reservation du 15/08/25 de 21chambre le total de 838000f av: 500000f reste: 338000f : SOLDE 
Correction G. Sablin - Solde 338,000</v>
      </c>
      <c r="N457" s="37" t="s">
        <v>398</v>
      </c>
      <c r="R457" s="60">
        <f>RevenueData[[#This Row],[Fin Période 
(jj/mm/aa) ]]-RevenueData[[#This Row],[Début Période
((jj/mm/aa) ]]+1</f>
        <v>3</v>
      </c>
      <c r="S457" s="60">
        <f t="shared" si="113"/>
        <v>0</v>
      </c>
      <c r="T457" s="60">
        <f t="shared" si="113"/>
        <v>0</v>
      </c>
      <c r="U457" s="60">
        <f t="shared" si="113"/>
        <v>0</v>
      </c>
      <c r="V457" s="60">
        <f t="shared" si="113"/>
        <v>0</v>
      </c>
      <c r="W457" s="60">
        <f t="shared" si="113"/>
        <v>0</v>
      </c>
      <c r="X457" s="60">
        <f t="shared" si="113"/>
        <v>0</v>
      </c>
      <c r="Y457" s="60">
        <f t="shared" si="113"/>
        <v>0</v>
      </c>
      <c r="Z457" s="60">
        <f t="shared" si="113"/>
        <v>0</v>
      </c>
      <c r="AA457" s="60">
        <f t="shared" si="113"/>
        <v>0</v>
      </c>
      <c r="AB457" s="60">
        <f t="shared" si="113"/>
        <v>0</v>
      </c>
      <c r="AC457" s="60">
        <f t="shared" si="113"/>
        <v>0</v>
      </c>
      <c r="AD457" s="60">
        <f t="shared" si="113"/>
        <v>0</v>
      </c>
      <c r="AG457" s="60">
        <f t="shared" si="114"/>
        <v>0</v>
      </c>
      <c r="AH457" s="60">
        <f t="shared" si="114"/>
        <v>0</v>
      </c>
      <c r="AI457" s="60">
        <f t="shared" si="114"/>
        <v>0</v>
      </c>
      <c r="AJ457" s="60">
        <f t="shared" si="114"/>
        <v>0</v>
      </c>
      <c r="AK457" s="60">
        <f t="shared" si="114"/>
        <v>0</v>
      </c>
      <c r="AL457" s="60">
        <f t="shared" si="114"/>
        <v>0</v>
      </c>
      <c r="AM457" s="60">
        <f t="shared" si="114"/>
        <v>0</v>
      </c>
      <c r="AN457" s="60">
        <f t="shared" si="114"/>
        <v>3</v>
      </c>
      <c r="AO457" s="60">
        <f t="shared" si="114"/>
        <v>0</v>
      </c>
      <c r="AP457" s="60">
        <f t="shared" si="114"/>
        <v>0</v>
      </c>
      <c r="AQ457" s="60">
        <f t="shared" si="114"/>
        <v>0</v>
      </c>
      <c r="AR457" s="60">
        <f t="shared" si="114"/>
        <v>0</v>
      </c>
      <c r="AU457" s="60">
        <f t="shared" si="115"/>
        <v>0</v>
      </c>
      <c r="AV457" s="60">
        <f t="shared" si="115"/>
        <v>0</v>
      </c>
      <c r="AW457" s="60">
        <f t="shared" si="115"/>
        <v>0</v>
      </c>
      <c r="AX457" s="60">
        <f t="shared" si="115"/>
        <v>0</v>
      </c>
      <c r="AY457" s="60">
        <f t="shared" si="115"/>
        <v>0</v>
      </c>
      <c r="AZ457" s="60">
        <f t="shared" si="115"/>
        <v>0</v>
      </c>
      <c r="BA457" s="60">
        <f t="shared" si="115"/>
        <v>0</v>
      </c>
      <c r="BB457" s="60">
        <f t="shared" si="115"/>
        <v>0</v>
      </c>
      <c r="BC457" s="60">
        <f t="shared" si="115"/>
        <v>0</v>
      </c>
      <c r="BD457" s="60">
        <f t="shared" si="115"/>
        <v>0</v>
      </c>
      <c r="BE457" s="60">
        <f t="shared" si="115"/>
        <v>0</v>
      </c>
      <c r="BF457" s="60">
        <f t="shared" si="115"/>
        <v>0</v>
      </c>
    </row>
    <row r="458" spans="2:58" x14ac:dyDescent="0.25">
      <c r="B458" s="18">
        <f t="shared" si="117"/>
        <v>454</v>
      </c>
      <c r="C458" s="13" t="str">
        <f t="shared" si="116"/>
        <v>250813_Rev_MC_454</v>
      </c>
      <c r="D458" s="68">
        <v>45882</v>
      </c>
      <c r="E458" s="69">
        <v>45883</v>
      </c>
      <c r="F458" s="69" t="s">
        <v>113</v>
      </c>
      <c r="G458" s="69" t="str">
        <f>IF(ISBLANK(F458),"",VLOOKUP(F458,'Listes des Lots'!$B$4:$G$55,6,FALSE))</f>
        <v>Meublé</v>
      </c>
      <c r="H458" s="127" t="s">
        <v>333</v>
      </c>
      <c r="I458" s="127">
        <v>25000</v>
      </c>
      <c r="J458" s="69">
        <v>45883</v>
      </c>
      <c r="K458" s="69">
        <v>45884</v>
      </c>
      <c r="L458" s="71" t="s">
        <v>90</v>
      </c>
      <c r="M458" s="18" t="str">
        <f>IF(RevenueData[[#This Row],[Commentaires /Notes  ]]="","",RevenueData[[#This Row],[Commentaires /Notes  ]])</f>
        <v/>
      </c>
      <c r="N458" s="37"/>
      <c r="R458" s="60">
        <f>RevenueData[[#This Row],[Fin Période 
(jj/mm/aa) ]]-RevenueData[[#This Row],[Début Période
((jj/mm/aa) ]]+1</f>
        <v>2</v>
      </c>
      <c r="S458" s="60">
        <f t="shared" si="113"/>
        <v>0</v>
      </c>
      <c r="T458" s="60">
        <f t="shared" si="113"/>
        <v>0</v>
      </c>
      <c r="U458" s="60">
        <f t="shared" si="113"/>
        <v>0</v>
      </c>
      <c r="V458" s="60">
        <f t="shared" si="113"/>
        <v>0</v>
      </c>
      <c r="W458" s="60">
        <f t="shared" si="113"/>
        <v>0</v>
      </c>
      <c r="X458" s="60">
        <f t="shared" si="113"/>
        <v>0</v>
      </c>
      <c r="Y458" s="60">
        <f t="shared" si="113"/>
        <v>0</v>
      </c>
      <c r="Z458" s="60">
        <f t="shared" si="113"/>
        <v>0</v>
      </c>
      <c r="AA458" s="60">
        <f t="shared" si="113"/>
        <v>0</v>
      </c>
      <c r="AB458" s="60">
        <f t="shared" si="113"/>
        <v>0</v>
      </c>
      <c r="AC458" s="60">
        <f t="shared" si="113"/>
        <v>0</v>
      </c>
      <c r="AD458" s="60">
        <f t="shared" si="113"/>
        <v>0</v>
      </c>
      <c r="AG458" s="60">
        <f t="shared" si="114"/>
        <v>0</v>
      </c>
      <c r="AH458" s="60">
        <f t="shared" si="114"/>
        <v>0</v>
      </c>
      <c r="AI458" s="60">
        <f t="shared" si="114"/>
        <v>0</v>
      </c>
      <c r="AJ458" s="60">
        <f t="shared" si="114"/>
        <v>0</v>
      </c>
      <c r="AK458" s="60">
        <f t="shared" si="114"/>
        <v>0</v>
      </c>
      <c r="AL458" s="60">
        <f t="shared" si="114"/>
        <v>0</v>
      </c>
      <c r="AM458" s="60">
        <f t="shared" si="114"/>
        <v>0</v>
      </c>
      <c r="AN458" s="60">
        <f t="shared" si="114"/>
        <v>2</v>
      </c>
      <c r="AO458" s="60">
        <f t="shared" si="114"/>
        <v>0</v>
      </c>
      <c r="AP458" s="60">
        <f t="shared" si="114"/>
        <v>0</v>
      </c>
      <c r="AQ458" s="60">
        <f t="shared" si="114"/>
        <v>0</v>
      </c>
      <c r="AR458" s="60">
        <f t="shared" si="114"/>
        <v>0</v>
      </c>
      <c r="AU458" s="60">
        <f t="shared" si="115"/>
        <v>0</v>
      </c>
      <c r="AV458" s="60">
        <f t="shared" si="115"/>
        <v>0</v>
      </c>
      <c r="AW458" s="60">
        <f t="shared" si="115"/>
        <v>0</v>
      </c>
      <c r="AX458" s="60">
        <f t="shared" si="115"/>
        <v>0</v>
      </c>
      <c r="AY458" s="60">
        <f t="shared" si="115"/>
        <v>0</v>
      </c>
      <c r="AZ458" s="60">
        <f t="shared" si="115"/>
        <v>0</v>
      </c>
      <c r="BA458" s="60">
        <f t="shared" si="115"/>
        <v>0</v>
      </c>
      <c r="BB458" s="60">
        <f t="shared" si="115"/>
        <v>0</v>
      </c>
      <c r="BC458" s="60">
        <f t="shared" si="115"/>
        <v>0</v>
      </c>
      <c r="BD458" s="60">
        <f t="shared" si="115"/>
        <v>0</v>
      </c>
      <c r="BE458" s="60">
        <f t="shared" si="115"/>
        <v>0</v>
      </c>
      <c r="BF458" s="60">
        <f t="shared" si="115"/>
        <v>0</v>
      </c>
    </row>
    <row r="459" spans="2:58" x14ac:dyDescent="0.25">
      <c r="B459" s="18">
        <f t="shared" si="117"/>
        <v>455</v>
      </c>
      <c r="C459" s="13" t="str">
        <f t="shared" si="116"/>
        <v>250813_Rev_MC_455</v>
      </c>
      <c r="D459" s="68">
        <v>45882</v>
      </c>
      <c r="E459" s="69">
        <v>45870</v>
      </c>
      <c r="F459" s="69" t="s">
        <v>133</v>
      </c>
      <c r="G459" s="69" t="str">
        <f>IF(ISBLANK(F459),"",VLOOKUP(F459,'Listes des Lots'!$B$4:$G$55,6,FALSE))</f>
        <v>Location</v>
      </c>
      <c r="H459" s="127" t="s">
        <v>333</v>
      </c>
      <c r="I459" s="127">
        <v>150000</v>
      </c>
      <c r="J459" s="69">
        <v>45870</v>
      </c>
      <c r="K459" s="69">
        <v>45900</v>
      </c>
      <c r="L459" s="71" t="s">
        <v>90</v>
      </c>
      <c r="M459" s="18" t="str">
        <f>IF(RevenueData[[#This Row],[Commentaires /Notes  ]]="","",RevenueData[[#This Row],[Commentaires /Notes  ]])</f>
        <v/>
      </c>
      <c r="N459" s="37"/>
      <c r="R459" s="60">
        <f>RevenueData[[#This Row],[Fin Période 
(jj/mm/aa) ]]-RevenueData[[#This Row],[Début Période
((jj/mm/aa) ]]+1</f>
        <v>31</v>
      </c>
      <c r="S459" s="60">
        <f t="shared" si="113"/>
        <v>0</v>
      </c>
      <c r="T459" s="60">
        <f t="shared" si="113"/>
        <v>0</v>
      </c>
      <c r="U459" s="60">
        <f t="shared" si="113"/>
        <v>0</v>
      </c>
      <c r="V459" s="60">
        <f t="shared" si="113"/>
        <v>0</v>
      </c>
      <c r="W459" s="60">
        <f t="shared" si="113"/>
        <v>0</v>
      </c>
      <c r="X459" s="60">
        <f t="shared" si="113"/>
        <v>0</v>
      </c>
      <c r="Y459" s="60">
        <f t="shared" si="113"/>
        <v>0</v>
      </c>
      <c r="Z459" s="60">
        <f t="shared" si="113"/>
        <v>0</v>
      </c>
      <c r="AA459" s="60">
        <f t="shared" si="113"/>
        <v>0</v>
      </c>
      <c r="AB459" s="60">
        <f t="shared" si="113"/>
        <v>0</v>
      </c>
      <c r="AC459" s="60">
        <f t="shared" si="113"/>
        <v>0</v>
      </c>
      <c r="AD459" s="60">
        <f t="shared" si="113"/>
        <v>0</v>
      </c>
      <c r="AG459" s="60">
        <f t="shared" si="114"/>
        <v>0</v>
      </c>
      <c r="AH459" s="60">
        <f t="shared" si="114"/>
        <v>0</v>
      </c>
      <c r="AI459" s="60">
        <f t="shared" si="114"/>
        <v>0</v>
      </c>
      <c r="AJ459" s="60">
        <f t="shared" si="114"/>
        <v>0</v>
      </c>
      <c r="AK459" s="60">
        <f t="shared" si="114"/>
        <v>0</v>
      </c>
      <c r="AL459" s="60">
        <f t="shared" si="114"/>
        <v>0</v>
      </c>
      <c r="AM459" s="60">
        <f t="shared" si="114"/>
        <v>0</v>
      </c>
      <c r="AN459" s="60">
        <f t="shared" si="114"/>
        <v>31</v>
      </c>
      <c r="AO459" s="60">
        <f t="shared" si="114"/>
        <v>0</v>
      </c>
      <c r="AP459" s="60">
        <f t="shared" si="114"/>
        <v>0</v>
      </c>
      <c r="AQ459" s="60">
        <f t="shared" si="114"/>
        <v>0</v>
      </c>
      <c r="AR459" s="60">
        <f t="shared" si="114"/>
        <v>0</v>
      </c>
      <c r="AU459" s="60">
        <f t="shared" si="115"/>
        <v>0</v>
      </c>
      <c r="AV459" s="60">
        <f t="shared" si="115"/>
        <v>0</v>
      </c>
      <c r="AW459" s="60">
        <f t="shared" si="115"/>
        <v>0</v>
      </c>
      <c r="AX459" s="60">
        <f t="shared" si="115"/>
        <v>0</v>
      </c>
      <c r="AY459" s="60">
        <f t="shared" si="115"/>
        <v>0</v>
      </c>
      <c r="AZ459" s="60">
        <f t="shared" si="115"/>
        <v>0</v>
      </c>
      <c r="BA459" s="60">
        <f t="shared" si="115"/>
        <v>0</v>
      </c>
      <c r="BB459" s="60">
        <f t="shared" si="115"/>
        <v>0</v>
      </c>
      <c r="BC459" s="60">
        <f t="shared" si="115"/>
        <v>0</v>
      </c>
      <c r="BD459" s="60">
        <f t="shared" si="115"/>
        <v>0</v>
      </c>
      <c r="BE459" s="60">
        <f t="shared" si="115"/>
        <v>0</v>
      </c>
      <c r="BF459" s="60">
        <f t="shared" si="115"/>
        <v>0</v>
      </c>
    </row>
    <row r="460" spans="2:58" x14ac:dyDescent="0.25">
      <c r="B460" s="18">
        <f t="shared" si="117"/>
        <v>456</v>
      </c>
      <c r="C460" s="13" t="str">
        <f t="shared" si="116"/>
        <v>250813_Rev_MC_456</v>
      </c>
      <c r="D460" s="68">
        <v>45882</v>
      </c>
      <c r="E460" s="69">
        <v>45870</v>
      </c>
      <c r="F460" s="69" t="s">
        <v>129</v>
      </c>
      <c r="G460" s="69" t="str">
        <f>IF(ISBLANK(F460),"",VLOOKUP(F460,'Listes des Lots'!$B$4:$G$55,6,FALSE))</f>
        <v>Location</v>
      </c>
      <c r="H460" s="127" t="s">
        <v>333</v>
      </c>
      <c r="I460" s="127">
        <v>500000</v>
      </c>
      <c r="J460" s="69">
        <v>45870</v>
      </c>
      <c r="K460" s="69">
        <v>45900</v>
      </c>
      <c r="L460" s="71" t="s">
        <v>25</v>
      </c>
      <c r="M460" s="18" t="str">
        <f>IF(RevenueData[[#This Row],[Commentaires /Notes  ]]="","",RevenueData[[#This Row],[Commentaires /Notes  ]])</f>
        <v/>
      </c>
      <c r="N460" s="37"/>
      <c r="R460" s="60">
        <f>RevenueData[[#This Row],[Fin Période 
(jj/mm/aa) ]]-RevenueData[[#This Row],[Début Période
((jj/mm/aa) ]]+1</f>
        <v>31</v>
      </c>
      <c r="S460" s="60">
        <f t="shared" si="113"/>
        <v>0</v>
      </c>
      <c r="T460" s="60">
        <f t="shared" si="113"/>
        <v>0</v>
      </c>
      <c r="U460" s="60">
        <f t="shared" si="113"/>
        <v>0</v>
      </c>
      <c r="V460" s="60">
        <f t="shared" si="113"/>
        <v>0</v>
      </c>
      <c r="W460" s="60">
        <f t="shared" si="113"/>
        <v>0</v>
      </c>
      <c r="X460" s="60">
        <f t="shared" si="113"/>
        <v>0</v>
      </c>
      <c r="Y460" s="60">
        <f t="shared" si="113"/>
        <v>0</v>
      </c>
      <c r="Z460" s="60">
        <f t="shared" si="113"/>
        <v>0</v>
      </c>
      <c r="AA460" s="60">
        <f t="shared" si="113"/>
        <v>0</v>
      </c>
      <c r="AB460" s="60">
        <f t="shared" si="113"/>
        <v>0</v>
      </c>
      <c r="AC460" s="60">
        <f t="shared" si="113"/>
        <v>0</v>
      </c>
      <c r="AD460" s="60">
        <f t="shared" si="113"/>
        <v>0</v>
      </c>
      <c r="AG460" s="60">
        <f t="shared" si="114"/>
        <v>0</v>
      </c>
      <c r="AH460" s="60">
        <f t="shared" si="114"/>
        <v>0</v>
      </c>
      <c r="AI460" s="60">
        <f t="shared" si="114"/>
        <v>0</v>
      </c>
      <c r="AJ460" s="60">
        <f t="shared" si="114"/>
        <v>0</v>
      </c>
      <c r="AK460" s="60">
        <f t="shared" si="114"/>
        <v>0</v>
      </c>
      <c r="AL460" s="60">
        <f t="shared" si="114"/>
        <v>0</v>
      </c>
      <c r="AM460" s="60">
        <f t="shared" si="114"/>
        <v>0</v>
      </c>
      <c r="AN460" s="60">
        <f t="shared" si="114"/>
        <v>31</v>
      </c>
      <c r="AO460" s="60">
        <f t="shared" si="114"/>
        <v>0</v>
      </c>
      <c r="AP460" s="60">
        <f t="shared" si="114"/>
        <v>0</v>
      </c>
      <c r="AQ460" s="60">
        <f t="shared" si="114"/>
        <v>0</v>
      </c>
      <c r="AR460" s="60">
        <f t="shared" si="114"/>
        <v>0</v>
      </c>
      <c r="AU460" s="60">
        <f t="shared" si="115"/>
        <v>0</v>
      </c>
      <c r="AV460" s="60">
        <f t="shared" si="115"/>
        <v>0</v>
      </c>
      <c r="AW460" s="60">
        <f t="shared" si="115"/>
        <v>0</v>
      </c>
      <c r="AX460" s="60">
        <f t="shared" si="115"/>
        <v>0</v>
      </c>
      <c r="AY460" s="60">
        <f t="shared" si="115"/>
        <v>0</v>
      </c>
      <c r="AZ460" s="60">
        <f t="shared" si="115"/>
        <v>0</v>
      </c>
      <c r="BA460" s="60">
        <f t="shared" si="115"/>
        <v>0</v>
      </c>
      <c r="BB460" s="60">
        <f t="shared" si="115"/>
        <v>0</v>
      </c>
      <c r="BC460" s="60">
        <f t="shared" si="115"/>
        <v>0</v>
      </c>
      <c r="BD460" s="60">
        <f t="shared" si="115"/>
        <v>0</v>
      </c>
      <c r="BE460" s="60">
        <f t="shared" si="115"/>
        <v>0</v>
      </c>
      <c r="BF460" s="60">
        <f t="shared" si="115"/>
        <v>0</v>
      </c>
    </row>
    <row r="461" spans="2:58" ht="75" x14ac:dyDescent="0.25">
      <c r="B461" s="18">
        <f t="shared" si="117"/>
        <v>457</v>
      </c>
      <c r="C461" s="13" t="str">
        <f t="shared" si="116"/>
        <v>250813_Rev_MC_457</v>
      </c>
      <c r="D461" s="68">
        <v>45882</v>
      </c>
      <c r="E461" s="69">
        <v>45870</v>
      </c>
      <c r="F461" s="69" t="s">
        <v>130</v>
      </c>
      <c r="G461" s="69" t="str">
        <f>IF(ISBLANK(F461),"",VLOOKUP(F461,'Listes des Lots'!$B$4:$G$55,6,FALSE))</f>
        <v>Location</v>
      </c>
      <c r="H461" s="127" t="s">
        <v>333</v>
      </c>
      <c r="I461" s="127">
        <v>1000000</v>
      </c>
      <c r="J461" s="69">
        <v>45778</v>
      </c>
      <c r="K461" s="69">
        <v>45930</v>
      </c>
      <c r="L461" s="71" t="s">
        <v>90</v>
      </c>
      <c r="M461" s="18" t="str">
        <f>IF(RevenueData[[#This Row],[Commentaires /Notes  ]]="","",RevenueData[[#This Row],[Commentaires /Notes  ]])</f>
        <v>paiement de loyer pour les de mai, juin, juillet, aout et septembre
Correction G Sablin - La periode 'denregistrement de la recette doit correspondre a la periode de la recette, ici du 1er mai au 30 sept</v>
      </c>
      <c r="N461" s="37" t="s">
        <v>402</v>
      </c>
      <c r="R461" s="60">
        <f>RevenueData[[#This Row],[Fin Période 
(jj/mm/aa) ]]-RevenueData[[#This Row],[Début Période
((jj/mm/aa) ]]+1</f>
        <v>153</v>
      </c>
      <c r="S461" s="60">
        <f t="shared" ref="S461:AD476" si="118">_xlfn.LET(_xlpm.start_date, $J461,_xlpm.end_date, $K461,_xlpm.month_start,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61" s="60">
        <f t="shared" si="118"/>
        <v>0</v>
      </c>
      <c r="U461" s="60">
        <f t="shared" si="118"/>
        <v>0</v>
      </c>
      <c r="V461" s="60">
        <f t="shared" si="118"/>
        <v>0</v>
      </c>
      <c r="W461" s="60">
        <f t="shared" si="118"/>
        <v>0</v>
      </c>
      <c r="X461" s="60">
        <f t="shared" si="118"/>
        <v>0</v>
      </c>
      <c r="Y461" s="60">
        <f t="shared" si="118"/>
        <v>0</v>
      </c>
      <c r="Z461" s="60">
        <f t="shared" si="118"/>
        <v>0</v>
      </c>
      <c r="AA461" s="60">
        <f t="shared" si="118"/>
        <v>0</v>
      </c>
      <c r="AB461" s="60">
        <f t="shared" si="118"/>
        <v>0</v>
      </c>
      <c r="AC461" s="60">
        <f t="shared" si="118"/>
        <v>0</v>
      </c>
      <c r="AD461" s="60">
        <f t="shared" si="118"/>
        <v>0</v>
      </c>
      <c r="AG461" s="60">
        <f t="shared" ref="AG461:AR476" si="119">_xlfn.LET(_xlpm.start_date, $J461,_xlpm.end_date, $K461,_xlpm.month_start,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61" s="60">
        <f t="shared" si="119"/>
        <v>0</v>
      </c>
      <c r="AI461" s="60">
        <f t="shared" si="119"/>
        <v>0</v>
      </c>
      <c r="AJ461" s="60">
        <f t="shared" si="119"/>
        <v>0</v>
      </c>
      <c r="AK461" s="60">
        <f t="shared" si="119"/>
        <v>31</v>
      </c>
      <c r="AL461" s="60">
        <f t="shared" si="119"/>
        <v>30</v>
      </c>
      <c r="AM461" s="60">
        <f t="shared" si="119"/>
        <v>31</v>
      </c>
      <c r="AN461" s="60">
        <f t="shared" si="119"/>
        <v>31</v>
      </c>
      <c r="AO461" s="60">
        <f t="shared" si="119"/>
        <v>30</v>
      </c>
      <c r="AP461" s="60">
        <f t="shared" si="119"/>
        <v>0</v>
      </c>
      <c r="AQ461" s="60">
        <f t="shared" si="119"/>
        <v>0</v>
      </c>
      <c r="AR461" s="60">
        <f t="shared" si="119"/>
        <v>0</v>
      </c>
      <c r="AU461" s="60">
        <f t="shared" ref="AU461:BF476" si="120">_xlfn.LET(_xlpm.start_date, $J461,_xlpm.end_date, $K461,_xlpm.month_start,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61" s="60">
        <f t="shared" si="120"/>
        <v>0</v>
      </c>
      <c r="AW461" s="60">
        <f t="shared" si="120"/>
        <v>0</v>
      </c>
      <c r="AX461" s="60">
        <f t="shared" si="120"/>
        <v>0</v>
      </c>
      <c r="AY461" s="60">
        <f t="shared" si="120"/>
        <v>0</v>
      </c>
      <c r="AZ461" s="60">
        <f t="shared" si="120"/>
        <v>0</v>
      </c>
      <c r="BA461" s="60">
        <f t="shared" si="120"/>
        <v>0</v>
      </c>
      <c r="BB461" s="60">
        <f t="shared" si="120"/>
        <v>0</v>
      </c>
      <c r="BC461" s="60">
        <f t="shared" si="120"/>
        <v>0</v>
      </c>
      <c r="BD461" s="60">
        <f t="shared" si="120"/>
        <v>0</v>
      </c>
      <c r="BE461" s="60">
        <f t="shared" si="120"/>
        <v>0</v>
      </c>
      <c r="BF461" s="60">
        <f t="shared" si="120"/>
        <v>0</v>
      </c>
    </row>
    <row r="462" spans="2:58" ht="30" x14ac:dyDescent="0.25">
      <c r="B462" s="18">
        <f t="shared" si="117"/>
        <v>458</v>
      </c>
      <c r="C462" s="13" t="str">
        <f t="shared" si="116"/>
        <v>250818_Rev_MC_458</v>
      </c>
      <c r="D462" s="68">
        <v>45887</v>
      </c>
      <c r="E462" s="69">
        <v>45884</v>
      </c>
      <c r="F462" s="69" t="s">
        <v>111</v>
      </c>
      <c r="G462" s="69" t="str">
        <f>IF(ISBLANK(F462),"",VLOOKUP(F462,'Listes des Lots'!$B$4:$G$55,6,FALSE))</f>
        <v>Meublé</v>
      </c>
      <c r="H462" s="127" t="s">
        <v>333</v>
      </c>
      <c r="I462" s="127">
        <v>30000</v>
      </c>
      <c r="J462" s="69">
        <v>45884</v>
      </c>
      <c r="K462" s="69">
        <v>45886</v>
      </c>
      <c r="L462" s="71" t="s">
        <v>90</v>
      </c>
      <c r="M462" s="18" t="str">
        <f>IF(RevenueData[[#This Row],[Commentaires /Notes  ]]="","",RevenueData[[#This Row],[Commentaires /Notes  ]])</f>
        <v xml:space="preserve">revervation du 15/08/25 av: 30000f R: 30000f SOLDE </v>
      </c>
      <c r="N462" s="37" t="s">
        <v>382</v>
      </c>
      <c r="R462" s="60">
        <f>RevenueData[[#This Row],[Fin Période 
(jj/mm/aa) ]]-RevenueData[[#This Row],[Début Période
((jj/mm/aa) ]]+1</f>
        <v>3</v>
      </c>
      <c r="S462" s="60">
        <f t="shared" si="118"/>
        <v>0</v>
      </c>
      <c r="T462" s="60">
        <f t="shared" si="118"/>
        <v>0</v>
      </c>
      <c r="U462" s="60">
        <f t="shared" si="118"/>
        <v>0</v>
      </c>
      <c r="V462" s="60">
        <f t="shared" si="118"/>
        <v>0</v>
      </c>
      <c r="W462" s="60">
        <f t="shared" si="118"/>
        <v>0</v>
      </c>
      <c r="X462" s="60">
        <f t="shared" si="118"/>
        <v>0</v>
      </c>
      <c r="Y462" s="60">
        <f t="shared" si="118"/>
        <v>0</v>
      </c>
      <c r="Z462" s="60">
        <f t="shared" si="118"/>
        <v>0</v>
      </c>
      <c r="AA462" s="60">
        <f t="shared" si="118"/>
        <v>0</v>
      </c>
      <c r="AB462" s="60">
        <f t="shared" si="118"/>
        <v>0</v>
      </c>
      <c r="AC462" s="60">
        <f t="shared" si="118"/>
        <v>0</v>
      </c>
      <c r="AD462" s="60">
        <f t="shared" si="118"/>
        <v>0</v>
      </c>
      <c r="AG462" s="60">
        <f t="shared" si="119"/>
        <v>0</v>
      </c>
      <c r="AH462" s="60">
        <f t="shared" si="119"/>
        <v>0</v>
      </c>
      <c r="AI462" s="60">
        <f t="shared" si="119"/>
        <v>0</v>
      </c>
      <c r="AJ462" s="60">
        <f t="shared" si="119"/>
        <v>0</v>
      </c>
      <c r="AK462" s="60">
        <f t="shared" si="119"/>
        <v>0</v>
      </c>
      <c r="AL462" s="60">
        <f t="shared" si="119"/>
        <v>0</v>
      </c>
      <c r="AM462" s="60">
        <f t="shared" si="119"/>
        <v>0</v>
      </c>
      <c r="AN462" s="60">
        <f t="shared" si="119"/>
        <v>3</v>
      </c>
      <c r="AO462" s="60">
        <f t="shared" si="119"/>
        <v>0</v>
      </c>
      <c r="AP462" s="60">
        <f t="shared" si="119"/>
        <v>0</v>
      </c>
      <c r="AQ462" s="60">
        <f t="shared" si="119"/>
        <v>0</v>
      </c>
      <c r="AR462" s="60">
        <f t="shared" si="119"/>
        <v>0</v>
      </c>
      <c r="AU462" s="60">
        <f t="shared" si="120"/>
        <v>0</v>
      </c>
      <c r="AV462" s="60">
        <f t="shared" si="120"/>
        <v>0</v>
      </c>
      <c r="AW462" s="60">
        <f t="shared" si="120"/>
        <v>0</v>
      </c>
      <c r="AX462" s="60">
        <f t="shared" si="120"/>
        <v>0</v>
      </c>
      <c r="AY462" s="60">
        <f t="shared" si="120"/>
        <v>0</v>
      </c>
      <c r="AZ462" s="60">
        <f t="shared" si="120"/>
        <v>0</v>
      </c>
      <c r="BA462" s="60">
        <f t="shared" si="120"/>
        <v>0</v>
      </c>
      <c r="BB462" s="60">
        <f t="shared" si="120"/>
        <v>0</v>
      </c>
      <c r="BC462" s="60">
        <f t="shared" si="120"/>
        <v>0</v>
      </c>
      <c r="BD462" s="60">
        <f t="shared" si="120"/>
        <v>0</v>
      </c>
      <c r="BE462" s="60">
        <f t="shared" si="120"/>
        <v>0</v>
      </c>
      <c r="BF462" s="60">
        <f t="shared" si="120"/>
        <v>0</v>
      </c>
    </row>
    <row r="463" spans="2:58" x14ac:dyDescent="0.25">
      <c r="B463" s="18">
        <f t="shared" si="117"/>
        <v>459</v>
      </c>
      <c r="C463" s="13" t="str">
        <f t="shared" si="116"/>
        <v>250818_Rev_MC_459</v>
      </c>
      <c r="D463" s="68">
        <v>45887</v>
      </c>
      <c r="E463" s="69">
        <v>45884</v>
      </c>
      <c r="F463" s="69" t="s">
        <v>116</v>
      </c>
      <c r="G463" s="69" t="str">
        <f>IF(ISBLANK(F463),"",VLOOKUP(F463,'Listes des Lots'!$B$4:$G$55,6,FALSE))</f>
        <v>Meublé</v>
      </c>
      <c r="H463" s="127" t="s">
        <v>333</v>
      </c>
      <c r="I463" s="127">
        <v>30000</v>
      </c>
      <c r="J463" s="69">
        <v>45884</v>
      </c>
      <c r="K463" s="69">
        <v>45886</v>
      </c>
      <c r="L463" s="71" t="s">
        <v>90</v>
      </c>
      <c r="M463" s="18" t="str">
        <f>IF(RevenueData[[#This Row],[Commentaires /Notes  ]]="","",RevenueData[[#This Row],[Commentaires /Notes  ]])</f>
        <v>solde reservation du15/08/25</v>
      </c>
      <c r="N463" s="37" t="s">
        <v>383</v>
      </c>
      <c r="R463" s="60">
        <f>RevenueData[[#This Row],[Fin Période 
(jj/mm/aa) ]]-RevenueData[[#This Row],[Début Période
((jj/mm/aa) ]]+1</f>
        <v>3</v>
      </c>
      <c r="S463" s="60">
        <f t="shared" si="118"/>
        <v>0</v>
      </c>
      <c r="T463" s="60">
        <f t="shared" si="118"/>
        <v>0</v>
      </c>
      <c r="U463" s="60">
        <f t="shared" si="118"/>
        <v>0</v>
      </c>
      <c r="V463" s="60">
        <f t="shared" si="118"/>
        <v>0</v>
      </c>
      <c r="W463" s="60">
        <f t="shared" si="118"/>
        <v>0</v>
      </c>
      <c r="X463" s="60">
        <f t="shared" si="118"/>
        <v>0</v>
      </c>
      <c r="Y463" s="60">
        <f t="shared" si="118"/>
        <v>0</v>
      </c>
      <c r="Z463" s="60">
        <f t="shared" si="118"/>
        <v>0</v>
      </c>
      <c r="AA463" s="60">
        <f t="shared" si="118"/>
        <v>0</v>
      </c>
      <c r="AB463" s="60">
        <f t="shared" si="118"/>
        <v>0</v>
      </c>
      <c r="AC463" s="60">
        <f t="shared" si="118"/>
        <v>0</v>
      </c>
      <c r="AD463" s="60">
        <f t="shared" si="118"/>
        <v>0</v>
      </c>
      <c r="AG463" s="60">
        <f t="shared" si="119"/>
        <v>0</v>
      </c>
      <c r="AH463" s="60">
        <f t="shared" si="119"/>
        <v>0</v>
      </c>
      <c r="AI463" s="60">
        <f t="shared" si="119"/>
        <v>0</v>
      </c>
      <c r="AJ463" s="60">
        <f t="shared" si="119"/>
        <v>0</v>
      </c>
      <c r="AK463" s="60">
        <f t="shared" si="119"/>
        <v>0</v>
      </c>
      <c r="AL463" s="60">
        <f t="shared" si="119"/>
        <v>0</v>
      </c>
      <c r="AM463" s="60">
        <f t="shared" si="119"/>
        <v>0</v>
      </c>
      <c r="AN463" s="60">
        <f t="shared" si="119"/>
        <v>3</v>
      </c>
      <c r="AO463" s="60">
        <f t="shared" si="119"/>
        <v>0</v>
      </c>
      <c r="AP463" s="60">
        <f t="shared" si="119"/>
        <v>0</v>
      </c>
      <c r="AQ463" s="60">
        <f t="shared" si="119"/>
        <v>0</v>
      </c>
      <c r="AR463" s="60">
        <f t="shared" si="119"/>
        <v>0</v>
      </c>
      <c r="AU463" s="60">
        <f t="shared" si="120"/>
        <v>0</v>
      </c>
      <c r="AV463" s="60">
        <f t="shared" si="120"/>
        <v>0</v>
      </c>
      <c r="AW463" s="60">
        <f t="shared" si="120"/>
        <v>0</v>
      </c>
      <c r="AX463" s="60">
        <f t="shared" si="120"/>
        <v>0</v>
      </c>
      <c r="AY463" s="60">
        <f t="shared" si="120"/>
        <v>0</v>
      </c>
      <c r="AZ463" s="60">
        <f t="shared" si="120"/>
        <v>0</v>
      </c>
      <c r="BA463" s="60">
        <f t="shared" si="120"/>
        <v>0</v>
      </c>
      <c r="BB463" s="60">
        <f t="shared" si="120"/>
        <v>0</v>
      </c>
      <c r="BC463" s="60">
        <f t="shared" si="120"/>
        <v>0</v>
      </c>
      <c r="BD463" s="60">
        <f t="shared" si="120"/>
        <v>0</v>
      </c>
      <c r="BE463" s="60">
        <f t="shared" si="120"/>
        <v>0</v>
      </c>
      <c r="BF463" s="60">
        <f t="shared" si="120"/>
        <v>0</v>
      </c>
    </row>
    <row r="464" spans="2:58" x14ac:dyDescent="0.25">
      <c r="B464" s="18">
        <f t="shared" si="117"/>
        <v>460</v>
      </c>
      <c r="C464" s="13" t="str">
        <f t="shared" si="116"/>
        <v>250818_Rev_MC_460</v>
      </c>
      <c r="D464" s="68">
        <v>45887</v>
      </c>
      <c r="E464" s="69">
        <v>45884</v>
      </c>
      <c r="F464" s="69" t="s">
        <v>117</v>
      </c>
      <c r="G464" s="69" t="str">
        <f>IF(ISBLANK(F464),"",VLOOKUP(F464,'Listes des Lots'!$B$4:$G$55,6,FALSE))</f>
        <v>Meublé</v>
      </c>
      <c r="H464" s="127" t="s">
        <v>333</v>
      </c>
      <c r="I464" s="127">
        <v>30000</v>
      </c>
      <c r="J464" s="69">
        <v>45884</v>
      </c>
      <c r="K464" s="69">
        <v>45886</v>
      </c>
      <c r="L464" s="71" t="s">
        <v>90</v>
      </c>
      <c r="M464" s="18" t="str">
        <f>IF(RevenueData[[#This Row],[Commentaires /Notes  ]]="","",RevenueData[[#This Row],[Commentaires /Notes  ]])</f>
        <v>solde reservation du15/08/25</v>
      </c>
      <c r="N464" s="37" t="s">
        <v>383</v>
      </c>
      <c r="R464" s="60">
        <f>RevenueData[[#This Row],[Fin Période 
(jj/mm/aa) ]]-RevenueData[[#This Row],[Début Période
((jj/mm/aa) ]]+1</f>
        <v>3</v>
      </c>
      <c r="S464" s="60">
        <f t="shared" si="118"/>
        <v>0</v>
      </c>
      <c r="T464" s="60">
        <f t="shared" si="118"/>
        <v>0</v>
      </c>
      <c r="U464" s="60">
        <f t="shared" si="118"/>
        <v>0</v>
      </c>
      <c r="V464" s="60">
        <f t="shared" si="118"/>
        <v>0</v>
      </c>
      <c r="W464" s="60">
        <f t="shared" si="118"/>
        <v>0</v>
      </c>
      <c r="X464" s="60">
        <f t="shared" si="118"/>
        <v>0</v>
      </c>
      <c r="Y464" s="60">
        <f t="shared" si="118"/>
        <v>0</v>
      </c>
      <c r="Z464" s="60">
        <f t="shared" si="118"/>
        <v>0</v>
      </c>
      <c r="AA464" s="60">
        <f t="shared" si="118"/>
        <v>0</v>
      </c>
      <c r="AB464" s="60">
        <f t="shared" si="118"/>
        <v>0</v>
      </c>
      <c r="AC464" s="60">
        <f t="shared" si="118"/>
        <v>0</v>
      </c>
      <c r="AD464" s="60">
        <f t="shared" si="118"/>
        <v>0</v>
      </c>
      <c r="AG464" s="60">
        <f t="shared" si="119"/>
        <v>0</v>
      </c>
      <c r="AH464" s="60">
        <f t="shared" si="119"/>
        <v>0</v>
      </c>
      <c r="AI464" s="60">
        <f t="shared" si="119"/>
        <v>0</v>
      </c>
      <c r="AJ464" s="60">
        <f t="shared" si="119"/>
        <v>0</v>
      </c>
      <c r="AK464" s="60">
        <f t="shared" si="119"/>
        <v>0</v>
      </c>
      <c r="AL464" s="60">
        <f t="shared" si="119"/>
        <v>0</v>
      </c>
      <c r="AM464" s="60">
        <f t="shared" si="119"/>
        <v>0</v>
      </c>
      <c r="AN464" s="60">
        <f t="shared" si="119"/>
        <v>3</v>
      </c>
      <c r="AO464" s="60">
        <f t="shared" si="119"/>
        <v>0</v>
      </c>
      <c r="AP464" s="60">
        <f t="shared" si="119"/>
        <v>0</v>
      </c>
      <c r="AQ464" s="60">
        <f t="shared" si="119"/>
        <v>0</v>
      </c>
      <c r="AR464" s="60">
        <f t="shared" si="119"/>
        <v>0</v>
      </c>
      <c r="AU464" s="60">
        <f t="shared" si="120"/>
        <v>0</v>
      </c>
      <c r="AV464" s="60">
        <f t="shared" si="120"/>
        <v>0</v>
      </c>
      <c r="AW464" s="60">
        <f t="shared" si="120"/>
        <v>0</v>
      </c>
      <c r="AX464" s="60">
        <f t="shared" si="120"/>
        <v>0</v>
      </c>
      <c r="AY464" s="60">
        <f t="shared" si="120"/>
        <v>0</v>
      </c>
      <c r="AZ464" s="60">
        <f t="shared" si="120"/>
        <v>0</v>
      </c>
      <c r="BA464" s="60">
        <f t="shared" si="120"/>
        <v>0</v>
      </c>
      <c r="BB464" s="60">
        <f t="shared" si="120"/>
        <v>0</v>
      </c>
      <c r="BC464" s="60">
        <f t="shared" si="120"/>
        <v>0</v>
      </c>
      <c r="BD464" s="60">
        <f t="shared" si="120"/>
        <v>0</v>
      </c>
      <c r="BE464" s="60">
        <f t="shared" si="120"/>
        <v>0</v>
      </c>
      <c r="BF464" s="60">
        <f t="shared" si="120"/>
        <v>0</v>
      </c>
    </row>
    <row r="465" spans="2:58" x14ac:dyDescent="0.25">
      <c r="B465" s="18">
        <f t="shared" si="117"/>
        <v>461</v>
      </c>
      <c r="C465" s="13" t="str">
        <f t="shared" si="116"/>
        <v>250825_Rev_MC_461</v>
      </c>
      <c r="D465" s="68">
        <v>45894</v>
      </c>
      <c r="E465" s="69">
        <v>45892</v>
      </c>
      <c r="F465" s="69" t="s">
        <v>125</v>
      </c>
      <c r="G465" s="69" t="str">
        <f>IF(ISBLANK(F465),"",VLOOKUP(F465,'Listes des Lots'!$B$4:$G$55,6,FALSE))</f>
        <v>Meublé</v>
      </c>
      <c r="H465" s="127" t="s">
        <v>333</v>
      </c>
      <c r="I465" s="127">
        <v>20000</v>
      </c>
      <c r="J465" s="69">
        <v>45892</v>
      </c>
      <c r="K465" s="69">
        <v>45893</v>
      </c>
      <c r="L465" s="71" t="s">
        <v>90</v>
      </c>
      <c r="M465" s="18" t="str">
        <f>IF(RevenueData[[#This Row],[Commentaires /Notes  ]]="","",RevenueData[[#This Row],[Commentaires /Notes  ]])</f>
        <v/>
      </c>
      <c r="N465" s="37"/>
      <c r="R465" s="60">
        <f>RevenueData[[#This Row],[Fin Période 
(jj/mm/aa) ]]-RevenueData[[#This Row],[Début Période
((jj/mm/aa) ]]+1</f>
        <v>2</v>
      </c>
      <c r="S465" s="60">
        <f t="shared" si="118"/>
        <v>0</v>
      </c>
      <c r="T465" s="60">
        <f t="shared" si="118"/>
        <v>0</v>
      </c>
      <c r="U465" s="60">
        <f t="shared" si="118"/>
        <v>0</v>
      </c>
      <c r="V465" s="60">
        <f t="shared" si="118"/>
        <v>0</v>
      </c>
      <c r="W465" s="60">
        <f t="shared" si="118"/>
        <v>0</v>
      </c>
      <c r="X465" s="60">
        <f t="shared" si="118"/>
        <v>0</v>
      </c>
      <c r="Y465" s="60">
        <f t="shared" si="118"/>
        <v>0</v>
      </c>
      <c r="Z465" s="60">
        <f t="shared" si="118"/>
        <v>0</v>
      </c>
      <c r="AA465" s="60">
        <f t="shared" si="118"/>
        <v>0</v>
      </c>
      <c r="AB465" s="60">
        <f t="shared" si="118"/>
        <v>0</v>
      </c>
      <c r="AC465" s="60">
        <f t="shared" si="118"/>
        <v>0</v>
      </c>
      <c r="AD465" s="60">
        <f t="shared" si="118"/>
        <v>0</v>
      </c>
      <c r="AG465" s="60">
        <f t="shared" si="119"/>
        <v>0</v>
      </c>
      <c r="AH465" s="60">
        <f t="shared" si="119"/>
        <v>0</v>
      </c>
      <c r="AI465" s="60">
        <f t="shared" si="119"/>
        <v>0</v>
      </c>
      <c r="AJ465" s="60">
        <f t="shared" si="119"/>
        <v>0</v>
      </c>
      <c r="AK465" s="60">
        <f t="shared" si="119"/>
        <v>0</v>
      </c>
      <c r="AL465" s="60">
        <f t="shared" si="119"/>
        <v>0</v>
      </c>
      <c r="AM465" s="60">
        <f t="shared" si="119"/>
        <v>0</v>
      </c>
      <c r="AN465" s="60">
        <f t="shared" si="119"/>
        <v>2</v>
      </c>
      <c r="AO465" s="60">
        <f t="shared" si="119"/>
        <v>0</v>
      </c>
      <c r="AP465" s="60">
        <f t="shared" si="119"/>
        <v>0</v>
      </c>
      <c r="AQ465" s="60">
        <f t="shared" si="119"/>
        <v>0</v>
      </c>
      <c r="AR465" s="60">
        <f t="shared" si="119"/>
        <v>0</v>
      </c>
      <c r="AU465" s="60">
        <f t="shared" si="120"/>
        <v>0</v>
      </c>
      <c r="AV465" s="60">
        <f t="shared" si="120"/>
        <v>0</v>
      </c>
      <c r="AW465" s="60">
        <f t="shared" si="120"/>
        <v>0</v>
      </c>
      <c r="AX465" s="60">
        <f t="shared" si="120"/>
        <v>0</v>
      </c>
      <c r="AY465" s="60">
        <f t="shared" si="120"/>
        <v>0</v>
      </c>
      <c r="AZ465" s="60">
        <f t="shared" si="120"/>
        <v>0</v>
      </c>
      <c r="BA465" s="60">
        <f t="shared" si="120"/>
        <v>0</v>
      </c>
      <c r="BB465" s="60">
        <f t="shared" si="120"/>
        <v>0</v>
      </c>
      <c r="BC465" s="60">
        <f t="shared" si="120"/>
        <v>0</v>
      </c>
      <c r="BD465" s="60">
        <f t="shared" si="120"/>
        <v>0</v>
      </c>
      <c r="BE465" s="60">
        <f t="shared" si="120"/>
        <v>0</v>
      </c>
      <c r="BF465" s="60">
        <f t="shared" si="120"/>
        <v>0</v>
      </c>
    </row>
    <row r="466" spans="2:58" x14ac:dyDescent="0.25">
      <c r="B466" s="18">
        <f t="shared" si="117"/>
        <v>462</v>
      </c>
      <c r="C466" s="13" t="str">
        <f t="shared" si="116"/>
        <v>250825_Rev_MC_462</v>
      </c>
      <c r="D466" s="68">
        <v>45894</v>
      </c>
      <c r="E466" s="69">
        <v>45892</v>
      </c>
      <c r="F466" s="69" t="s">
        <v>126</v>
      </c>
      <c r="G466" s="69" t="str">
        <f>IF(ISBLANK(F466),"",VLOOKUP(F466,'Listes des Lots'!$B$4:$G$55,6,FALSE))</f>
        <v>Meublé</v>
      </c>
      <c r="H466" s="127" t="s">
        <v>333</v>
      </c>
      <c r="I466" s="127">
        <v>20000</v>
      </c>
      <c r="J466" s="69">
        <v>45892</v>
      </c>
      <c r="K466" s="69">
        <v>45893</v>
      </c>
      <c r="L466" s="71" t="s">
        <v>90</v>
      </c>
      <c r="M466" s="18" t="str">
        <f>IF(RevenueData[[#This Row],[Commentaires /Notes  ]]="","",RevenueData[[#This Row],[Commentaires /Notes  ]])</f>
        <v/>
      </c>
      <c r="N466" s="37"/>
      <c r="R466" s="60">
        <f>RevenueData[[#This Row],[Fin Période 
(jj/mm/aa) ]]-RevenueData[[#This Row],[Début Période
((jj/mm/aa) ]]+1</f>
        <v>2</v>
      </c>
      <c r="S466" s="60">
        <f t="shared" si="118"/>
        <v>0</v>
      </c>
      <c r="T466" s="60">
        <f t="shared" si="118"/>
        <v>0</v>
      </c>
      <c r="U466" s="60">
        <f t="shared" si="118"/>
        <v>0</v>
      </c>
      <c r="V466" s="60">
        <f t="shared" si="118"/>
        <v>0</v>
      </c>
      <c r="W466" s="60">
        <f t="shared" si="118"/>
        <v>0</v>
      </c>
      <c r="X466" s="60">
        <f t="shared" si="118"/>
        <v>0</v>
      </c>
      <c r="Y466" s="60">
        <f t="shared" si="118"/>
        <v>0</v>
      </c>
      <c r="Z466" s="60">
        <f t="shared" si="118"/>
        <v>0</v>
      </c>
      <c r="AA466" s="60">
        <f t="shared" si="118"/>
        <v>0</v>
      </c>
      <c r="AB466" s="60">
        <f t="shared" si="118"/>
        <v>0</v>
      </c>
      <c r="AC466" s="60">
        <f t="shared" si="118"/>
        <v>0</v>
      </c>
      <c r="AD466" s="60">
        <f t="shared" si="118"/>
        <v>0</v>
      </c>
      <c r="AG466" s="60">
        <f t="shared" si="119"/>
        <v>0</v>
      </c>
      <c r="AH466" s="60">
        <f t="shared" si="119"/>
        <v>0</v>
      </c>
      <c r="AI466" s="60">
        <f t="shared" si="119"/>
        <v>0</v>
      </c>
      <c r="AJ466" s="60">
        <f t="shared" si="119"/>
        <v>0</v>
      </c>
      <c r="AK466" s="60">
        <f t="shared" si="119"/>
        <v>0</v>
      </c>
      <c r="AL466" s="60">
        <f t="shared" si="119"/>
        <v>0</v>
      </c>
      <c r="AM466" s="60">
        <f t="shared" si="119"/>
        <v>0</v>
      </c>
      <c r="AN466" s="60">
        <f t="shared" si="119"/>
        <v>2</v>
      </c>
      <c r="AO466" s="60">
        <f t="shared" si="119"/>
        <v>0</v>
      </c>
      <c r="AP466" s="60">
        <f t="shared" si="119"/>
        <v>0</v>
      </c>
      <c r="AQ466" s="60">
        <f t="shared" si="119"/>
        <v>0</v>
      </c>
      <c r="AR466" s="60">
        <f t="shared" si="119"/>
        <v>0</v>
      </c>
      <c r="AU466" s="60">
        <f t="shared" si="120"/>
        <v>0</v>
      </c>
      <c r="AV466" s="60">
        <f t="shared" si="120"/>
        <v>0</v>
      </c>
      <c r="AW466" s="60">
        <f t="shared" si="120"/>
        <v>0</v>
      </c>
      <c r="AX466" s="60">
        <f t="shared" si="120"/>
        <v>0</v>
      </c>
      <c r="AY466" s="60">
        <f t="shared" si="120"/>
        <v>0</v>
      </c>
      <c r="AZ466" s="60">
        <f t="shared" si="120"/>
        <v>0</v>
      </c>
      <c r="BA466" s="60">
        <f t="shared" si="120"/>
        <v>0</v>
      </c>
      <c r="BB466" s="60">
        <f t="shared" si="120"/>
        <v>0</v>
      </c>
      <c r="BC466" s="60">
        <f t="shared" si="120"/>
        <v>0</v>
      </c>
      <c r="BD466" s="60">
        <f t="shared" si="120"/>
        <v>0</v>
      </c>
      <c r="BE466" s="60">
        <f t="shared" si="120"/>
        <v>0</v>
      </c>
      <c r="BF466" s="60">
        <f t="shared" si="120"/>
        <v>0</v>
      </c>
    </row>
    <row r="467" spans="2:58" s="60" customFormat="1" x14ac:dyDescent="0.25">
      <c r="B467" s="18">
        <f t="shared" si="117"/>
        <v>463</v>
      </c>
      <c r="C467" s="71" t="str">
        <f t="shared" si="116"/>
        <v>250905_Rev_MC_463</v>
      </c>
      <c r="D467" s="68">
        <v>45905</v>
      </c>
      <c r="E467" s="69">
        <v>45895</v>
      </c>
      <c r="F467" s="69" t="s">
        <v>126</v>
      </c>
      <c r="G467" s="69" t="str">
        <f>IF(ISBLANK(F467),"",VLOOKUP(F467,'Listes des Lots'!$B$4:$G$55,6,FALSE))</f>
        <v>Meublé</v>
      </c>
      <c r="H467" s="127" t="s">
        <v>333</v>
      </c>
      <c r="I467" s="127">
        <v>20000</v>
      </c>
      <c r="J467" s="69">
        <v>45895</v>
      </c>
      <c r="K467" s="69">
        <v>45896</v>
      </c>
      <c r="L467" s="71" t="s">
        <v>90</v>
      </c>
      <c r="M467" s="18" t="str">
        <f>IF(RevenueData[[#This Row],[Commentaires /Notes  ]]="","",RevenueData[[#This Row],[Commentaires /Notes  ]])</f>
        <v/>
      </c>
      <c r="N467" s="37"/>
      <c r="R467" s="60">
        <f>RevenueData[[#This Row],[Fin Période 
(jj/mm/aa) ]]-RevenueData[[#This Row],[Début Période
((jj/mm/aa) ]]+1</f>
        <v>2</v>
      </c>
      <c r="S467" s="60">
        <f t="shared" si="118"/>
        <v>0</v>
      </c>
      <c r="T467" s="60">
        <f t="shared" si="118"/>
        <v>0</v>
      </c>
      <c r="U467" s="60">
        <f t="shared" si="118"/>
        <v>0</v>
      </c>
      <c r="V467" s="60">
        <f t="shared" si="118"/>
        <v>0</v>
      </c>
      <c r="W467" s="60">
        <f t="shared" si="118"/>
        <v>0</v>
      </c>
      <c r="X467" s="60">
        <f t="shared" si="118"/>
        <v>0</v>
      </c>
      <c r="Y467" s="60">
        <f t="shared" si="118"/>
        <v>0</v>
      </c>
      <c r="Z467" s="60">
        <f t="shared" si="118"/>
        <v>0</v>
      </c>
      <c r="AA467" s="60">
        <f t="shared" si="118"/>
        <v>0</v>
      </c>
      <c r="AB467" s="60">
        <f t="shared" si="118"/>
        <v>0</v>
      </c>
      <c r="AC467" s="60">
        <f t="shared" si="118"/>
        <v>0</v>
      </c>
      <c r="AD467" s="60">
        <f t="shared" si="118"/>
        <v>0</v>
      </c>
      <c r="AG467" s="60">
        <f t="shared" si="119"/>
        <v>0</v>
      </c>
      <c r="AH467" s="60">
        <f t="shared" si="119"/>
        <v>0</v>
      </c>
      <c r="AI467" s="60">
        <f t="shared" si="119"/>
        <v>0</v>
      </c>
      <c r="AJ467" s="60">
        <f t="shared" si="119"/>
        <v>0</v>
      </c>
      <c r="AK467" s="60">
        <f t="shared" si="119"/>
        <v>0</v>
      </c>
      <c r="AL467" s="60">
        <f t="shared" si="119"/>
        <v>0</v>
      </c>
      <c r="AM467" s="60">
        <f t="shared" si="119"/>
        <v>0</v>
      </c>
      <c r="AN467" s="60">
        <f t="shared" si="119"/>
        <v>2</v>
      </c>
      <c r="AO467" s="60">
        <f t="shared" si="119"/>
        <v>0</v>
      </c>
      <c r="AP467" s="60">
        <f t="shared" si="119"/>
        <v>0</v>
      </c>
      <c r="AQ467" s="60">
        <f t="shared" si="119"/>
        <v>0</v>
      </c>
      <c r="AR467" s="60">
        <f t="shared" si="119"/>
        <v>0</v>
      </c>
      <c r="AU467" s="60">
        <f t="shared" si="120"/>
        <v>0</v>
      </c>
      <c r="AV467" s="60">
        <f t="shared" si="120"/>
        <v>0</v>
      </c>
      <c r="AW467" s="60">
        <f t="shared" si="120"/>
        <v>0</v>
      </c>
      <c r="AX467" s="60">
        <f t="shared" si="120"/>
        <v>0</v>
      </c>
      <c r="AY467" s="60">
        <f t="shared" si="120"/>
        <v>0</v>
      </c>
      <c r="AZ467" s="60">
        <f t="shared" si="120"/>
        <v>0</v>
      </c>
      <c r="BA467" s="60">
        <f t="shared" si="120"/>
        <v>0</v>
      </c>
      <c r="BB467" s="60">
        <f t="shared" si="120"/>
        <v>0</v>
      </c>
      <c r="BC467" s="60">
        <f t="shared" si="120"/>
        <v>0</v>
      </c>
      <c r="BD467" s="60">
        <f t="shared" si="120"/>
        <v>0</v>
      </c>
      <c r="BE467" s="60">
        <f t="shared" si="120"/>
        <v>0</v>
      </c>
      <c r="BF467" s="60">
        <f t="shared" si="120"/>
        <v>0</v>
      </c>
    </row>
    <row r="468" spans="2:58" s="60" customFormat="1" x14ac:dyDescent="0.25">
      <c r="B468" s="18">
        <f t="shared" si="117"/>
        <v>464</v>
      </c>
      <c r="C468" s="71" t="str">
        <f t="shared" si="116"/>
        <v>250905_Rev_MC_464</v>
      </c>
      <c r="D468" s="68">
        <v>45905</v>
      </c>
      <c r="E468" s="69">
        <v>45898</v>
      </c>
      <c r="F468" s="69" t="s">
        <v>122</v>
      </c>
      <c r="G468" s="69" t="str">
        <f>IF(ISBLANK(F468),"",VLOOKUP(F468,'Listes des Lots'!$B$4:$G$55,6,FALSE))</f>
        <v>Meublé</v>
      </c>
      <c r="H468" s="127" t="s">
        <v>333</v>
      </c>
      <c r="I468" s="127">
        <v>15000</v>
      </c>
      <c r="J468" s="69">
        <v>45898</v>
      </c>
      <c r="K468" s="69">
        <v>45898</v>
      </c>
      <c r="L468" s="71" t="s">
        <v>90</v>
      </c>
      <c r="M468" s="18" t="str">
        <f>IF(RevenueData[[#This Row],[Commentaires /Notes  ]]="","",RevenueData[[#This Row],[Commentaires /Notes  ]])</f>
        <v/>
      </c>
      <c r="N468" s="37"/>
      <c r="R468" s="60">
        <f>RevenueData[[#This Row],[Fin Période 
(jj/mm/aa) ]]-RevenueData[[#This Row],[Début Période
((jj/mm/aa) ]]+1</f>
        <v>1</v>
      </c>
      <c r="S468" s="60">
        <f t="shared" si="118"/>
        <v>0</v>
      </c>
      <c r="T468" s="60">
        <f t="shared" si="118"/>
        <v>0</v>
      </c>
      <c r="U468" s="60">
        <f t="shared" si="118"/>
        <v>0</v>
      </c>
      <c r="V468" s="60">
        <f t="shared" si="118"/>
        <v>0</v>
      </c>
      <c r="W468" s="60">
        <f t="shared" si="118"/>
        <v>0</v>
      </c>
      <c r="X468" s="60">
        <f t="shared" si="118"/>
        <v>0</v>
      </c>
      <c r="Y468" s="60">
        <f t="shared" si="118"/>
        <v>0</v>
      </c>
      <c r="Z468" s="60">
        <f t="shared" si="118"/>
        <v>0</v>
      </c>
      <c r="AA468" s="60">
        <f t="shared" si="118"/>
        <v>0</v>
      </c>
      <c r="AB468" s="60">
        <f t="shared" si="118"/>
        <v>0</v>
      </c>
      <c r="AC468" s="60">
        <f t="shared" si="118"/>
        <v>0</v>
      </c>
      <c r="AD468" s="60">
        <f t="shared" si="118"/>
        <v>0</v>
      </c>
      <c r="AG468" s="60">
        <f t="shared" si="119"/>
        <v>0</v>
      </c>
      <c r="AH468" s="60">
        <f t="shared" si="119"/>
        <v>0</v>
      </c>
      <c r="AI468" s="60">
        <f t="shared" si="119"/>
        <v>0</v>
      </c>
      <c r="AJ468" s="60">
        <f t="shared" si="119"/>
        <v>0</v>
      </c>
      <c r="AK468" s="60">
        <f t="shared" si="119"/>
        <v>0</v>
      </c>
      <c r="AL468" s="60">
        <f t="shared" si="119"/>
        <v>0</v>
      </c>
      <c r="AM468" s="60">
        <f t="shared" si="119"/>
        <v>0</v>
      </c>
      <c r="AN468" s="60">
        <f t="shared" si="119"/>
        <v>1</v>
      </c>
      <c r="AO468" s="60">
        <f t="shared" si="119"/>
        <v>0</v>
      </c>
      <c r="AP468" s="60">
        <f t="shared" si="119"/>
        <v>0</v>
      </c>
      <c r="AQ468" s="60">
        <f t="shared" si="119"/>
        <v>0</v>
      </c>
      <c r="AR468" s="60">
        <f t="shared" si="119"/>
        <v>0</v>
      </c>
      <c r="AU468" s="60">
        <f t="shared" si="120"/>
        <v>0</v>
      </c>
      <c r="AV468" s="60">
        <f t="shared" si="120"/>
        <v>0</v>
      </c>
      <c r="AW468" s="60">
        <f t="shared" si="120"/>
        <v>0</v>
      </c>
      <c r="AX468" s="60">
        <f t="shared" si="120"/>
        <v>0</v>
      </c>
      <c r="AY468" s="60">
        <f t="shared" si="120"/>
        <v>0</v>
      </c>
      <c r="AZ468" s="60">
        <f t="shared" si="120"/>
        <v>0</v>
      </c>
      <c r="BA468" s="60">
        <f t="shared" si="120"/>
        <v>0</v>
      </c>
      <c r="BB468" s="60">
        <f t="shared" si="120"/>
        <v>0</v>
      </c>
      <c r="BC468" s="60">
        <f t="shared" si="120"/>
        <v>0</v>
      </c>
      <c r="BD468" s="60">
        <f t="shared" si="120"/>
        <v>0</v>
      </c>
      <c r="BE468" s="60">
        <f t="shared" si="120"/>
        <v>0</v>
      </c>
      <c r="BF468" s="60">
        <f t="shared" si="120"/>
        <v>0</v>
      </c>
    </row>
    <row r="469" spans="2:58" s="60" customFormat="1" x14ac:dyDescent="0.25">
      <c r="B469" s="18">
        <f t="shared" si="117"/>
        <v>465</v>
      </c>
      <c r="C469" s="71" t="str">
        <f t="shared" si="116"/>
        <v>250905_Rev_MC_465</v>
      </c>
      <c r="D469" s="68">
        <v>45905</v>
      </c>
      <c r="E469" s="69">
        <v>45900</v>
      </c>
      <c r="F469" s="69" t="s">
        <v>119</v>
      </c>
      <c r="G469" s="69" t="str">
        <f>IF(ISBLANK(F469),"",VLOOKUP(F469,'Listes des Lots'!$B$4:$G$55,6,FALSE))</f>
        <v>Meublé</v>
      </c>
      <c r="H469" s="127" t="s">
        <v>333</v>
      </c>
      <c r="I469" s="127">
        <v>15000</v>
      </c>
      <c r="J469" s="69">
        <v>45900</v>
      </c>
      <c r="K469" s="69">
        <v>45900</v>
      </c>
      <c r="L469" s="71" t="s">
        <v>90</v>
      </c>
      <c r="M469" s="18" t="str">
        <f>IF(RevenueData[[#This Row],[Commentaires /Notes  ]]="","",RevenueData[[#This Row],[Commentaires /Notes  ]])</f>
        <v/>
      </c>
      <c r="N469" s="37"/>
      <c r="R469" s="60">
        <f>RevenueData[[#This Row],[Fin Période 
(jj/mm/aa) ]]-RevenueData[[#This Row],[Début Période
((jj/mm/aa) ]]+1</f>
        <v>1</v>
      </c>
      <c r="S469" s="60">
        <f t="shared" si="118"/>
        <v>0</v>
      </c>
      <c r="T469" s="60">
        <f t="shared" si="118"/>
        <v>0</v>
      </c>
      <c r="U469" s="60">
        <f t="shared" si="118"/>
        <v>0</v>
      </c>
      <c r="V469" s="60">
        <f t="shared" si="118"/>
        <v>0</v>
      </c>
      <c r="W469" s="60">
        <f t="shared" si="118"/>
        <v>0</v>
      </c>
      <c r="X469" s="60">
        <f t="shared" si="118"/>
        <v>0</v>
      </c>
      <c r="Y469" s="60">
        <f t="shared" si="118"/>
        <v>0</v>
      </c>
      <c r="Z469" s="60">
        <f t="shared" si="118"/>
        <v>0</v>
      </c>
      <c r="AA469" s="60">
        <f t="shared" si="118"/>
        <v>0</v>
      </c>
      <c r="AB469" s="60">
        <f t="shared" si="118"/>
        <v>0</v>
      </c>
      <c r="AC469" s="60">
        <f t="shared" si="118"/>
        <v>0</v>
      </c>
      <c r="AD469" s="60">
        <f t="shared" si="118"/>
        <v>0</v>
      </c>
      <c r="AG469" s="60">
        <f t="shared" si="119"/>
        <v>0</v>
      </c>
      <c r="AH469" s="60">
        <f t="shared" si="119"/>
        <v>0</v>
      </c>
      <c r="AI469" s="60">
        <f t="shared" si="119"/>
        <v>0</v>
      </c>
      <c r="AJ469" s="60">
        <f t="shared" si="119"/>
        <v>0</v>
      </c>
      <c r="AK469" s="60">
        <f t="shared" si="119"/>
        <v>0</v>
      </c>
      <c r="AL469" s="60">
        <f t="shared" si="119"/>
        <v>0</v>
      </c>
      <c r="AM469" s="60">
        <f t="shared" si="119"/>
        <v>0</v>
      </c>
      <c r="AN469" s="60">
        <f t="shared" si="119"/>
        <v>1</v>
      </c>
      <c r="AO469" s="60">
        <f t="shared" si="119"/>
        <v>0</v>
      </c>
      <c r="AP469" s="60">
        <f t="shared" si="119"/>
        <v>0</v>
      </c>
      <c r="AQ469" s="60">
        <f t="shared" si="119"/>
        <v>0</v>
      </c>
      <c r="AR469" s="60">
        <f t="shared" si="119"/>
        <v>0</v>
      </c>
      <c r="AU469" s="60">
        <f t="shared" si="120"/>
        <v>0</v>
      </c>
      <c r="AV469" s="60">
        <f t="shared" si="120"/>
        <v>0</v>
      </c>
      <c r="AW469" s="60">
        <f t="shared" si="120"/>
        <v>0</v>
      </c>
      <c r="AX469" s="60">
        <f t="shared" si="120"/>
        <v>0</v>
      </c>
      <c r="AY469" s="60">
        <f t="shared" si="120"/>
        <v>0</v>
      </c>
      <c r="AZ469" s="60">
        <f t="shared" si="120"/>
        <v>0</v>
      </c>
      <c r="BA469" s="60">
        <f t="shared" si="120"/>
        <v>0</v>
      </c>
      <c r="BB469" s="60">
        <f t="shared" si="120"/>
        <v>0</v>
      </c>
      <c r="BC469" s="60">
        <f t="shared" si="120"/>
        <v>0</v>
      </c>
      <c r="BD469" s="60">
        <f t="shared" si="120"/>
        <v>0</v>
      </c>
      <c r="BE469" s="60">
        <f t="shared" si="120"/>
        <v>0</v>
      </c>
      <c r="BF469" s="60">
        <f t="shared" si="120"/>
        <v>0</v>
      </c>
    </row>
    <row r="470" spans="2:58" s="60" customFormat="1" x14ac:dyDescent="0.25">
      <c r="B470" s="18">
        <f t="shared" si="117"/>
        <v>466</v>
      </c>
      <c r="C470" s="71" t="str">
        <f t="shared" si="116"/>
        <v>250905_Rev_MC_466</v>
      </c>
      <c r="D470" s="68">
        <v>45905</v>
      </c>
      <c r="E470" s="69">
        <v>45904</v>
      </c>
      <c r="F470" s="69" t="s">
        <v>123</v>
      </c>
      <c r="G470" s="69" t="str">
        <f>IF(ISBLANK(F470),"",VLOOKUP(F470,'Listes des Lots'!$B$4:$G$55,6,FALSE))</f>
        <v>Meublé</v>
      </c>
      <c r="H470" s="127" t="s">
        <v>333</v>
      </c>
      <c r="I470" s="127">
        <v>20000</v>
      </c>
      <c r="J470" s="69">
        <v>45904</v>
      </c>
      <c r="K470" s="69">
        <v>45905</v>
      </c>
      <c r="L470" s="71" t="s">
        <v>90</v>
      </c>
      <c r="M470" s="18" t="str">
        <f>IF(RevenueData[[#This Row],[Commentaires /Notes  ]]="","",RevenueData[[#This Row],[Commentaires /Notes  ]])</f>
        <v/>
      </c>
      <c r="N470" s="37"/>
      <c r="R470" s="60">
        <f>RevenueData[[#This Row],[Fin Période 
(jj/mm/aa) ]]-RevenueData[[#This Row],[Début Période
((jj/mm/aa) ]]+1</f>
        <v>2</v>
      </c>
      <c r="S470" s="60">
        <f t="shared" si="118"/>
        <v>0</v>
      </c>
      <c r="T470" s="60">
        <f t="shared" si="118"/>
        <v>0</v>
      </c>
      <c r="U470" s="60">
        <f t="shared" si="118"/>
        <v>0</v>
      </c>
      <c r="V470" s="60">
        <f t="shared" si="118"/>
        <v>0</v>
      </c>
      <c r="W470" s="60">
        <f t="shared" si="118"/>
        <v>0</v>
      </c>
      <c r="X470" s="60">
        <f t="shared" si="118"/>
        <v>0</v>
      </c>
      <c r="Y470" s="60">
        <f t="shared" si="118"/>
        <v>0</v>
      </c>
      <c r="Z470" s="60">
        <f t="shared" si="118"/>
        <v>0</v>
      </c>
      <c r="AA470" s="60">
        <f t="shared" si="118"/>
        <v>0</v>
      </c>
      <c r="AB470" s="60">
        <f t="shared" si="118"/>
        <v>0</v>
      </c>
      <c r="AC470" s="60">
        <f t="shared" si="118"/>
        <v>0</v>
      </c>
      <c r="AD470" s="60">
        <f t="shared" si="118"/>
        <v>0</v>
      </c>
      <c r="AG470" s="60">
        <f t="shared" si="119"/>
        <v>0</v>
      </c>
      <c r="AH470" s="60">
        <f t="shared" si="119"/>
        <v>0</v>
      </c>
      <c r="AI470" s="60">
        <f t="shared" si="119"/>
        <v>0</v>
      </c>
      <c r="AJ470" s="60">
        <f t="shared" si="119"/>
        <v>0</v>
      </c>
      <c r="AK470" s="60">
        <f t="shared" si="119"/>
        <v>0</v>
      </c>
      <c r="AL470" s="60">
        <f t="shared" si="119"/>
        <v>0</v>
      </c>
      <c r="AM470" s="60">
        <f t="shared" si="119"/>
        <v>0</v>
      </c>
      <c r="AN470" s="60">
        <f t="shared" si="119"/>
        <v>0</v>
      </c>
      <c r="AO470" s="60">
        <f t="shared" si="119"/>
        <v>2</v>
      </c>
      <c r="AP470" s="60">
        <f t="shared" si="119"/>
        <v>0</v>
      </c>
      <c r="AQ470" s="60">
        <f t="shared" si="119"/>
        <v>0</v>
      </c>
      <c r="AR470" s="60">
        <f t="shared" si="119"/>
        <v>0</v>
      </c>
      <c r="AU470" s="60">
        <f t="shared" si="120"/>
        <v>0</v>
      </c>
      <c r="AV470" s="60">
        <f t="shared" si="120"/>
        <v>0</v>
      </c>
      <c r="AW470" s="60">
        <f t="shared" si="120"/>
        <v>0</v>
      </c>
      <c r="AX470" s="60">
        <f t="shared" si="120"/>
        <v>0</v>
      </c>
      <c r="AY470" s="60">
        <f t="shared" si="120"/>
        <v>0</v>
      </c>
      <c r="AZ470" s="60">
        <f t="shared" si="120"/>
        <v>0</v>
      </c>
      <c r="BA470" s="60">
        <f t="shared" si="120"/>
        <v>0</v>
      </c>
      <c r="BB470" s="60">
        <f t="shared" si="120"/>
        <v>0</v>
      </c>
      <c r="BC470" s="60">
        <f t="shared" si="120"/>
        <v>0</v>
      </c>
      <c r="BD470" s="60">
        <f t="shared" si="120"/>
        <v>0</v>
      </c>
      <c r="BE470" s="60">
        <f t="shared" si="120"/>
        <v>0</v>
      </c>
      <c r="BF470" s="60">
        <f t="shared" si="120"/>
        <v>0</v>
      </c>
    </row>
    <row r="471" spans="2:58" s="60" customFormat="1" x14ac:dyDescent="0.25">
      <c r="B471" s="18">
        <f t="shared" si="117"/>
        <v>467</v>
      </c>
      <c r="C471" s="71" t="str">
        <f t="shared" si="116"/>
        <v>250910_Rev_MC_467</v>
      </c>
      <c r="D471" s="68">
        <v>45910</v>
      </c>
      <c r="E471" s="69">
        <v>45905</v>
      </c>
      <c r="F471" s="69" t="s">
        <v>131</v>
      </c>
      <c r="G471" s="69" t="str">
        <f>IF(ISBLANK(F471),"",VLOOKUP(F471,'Listes des Lots'!$B$4:$G$55,6,FALSE))</f>
        <v>Location</v>
      </c>
      <c r="H471" s="127" t="s">
        <v>333</v>
      </c>
      <c r="I471" s="127">
        <v>400000</v>
      </c>
      <c r="J471" s="69">
        <v>45901</v>
      </c>
      <c r="K471" s="69">
        <v>45930</v>
      </c>
      <c r="L471" s="71" t="s">
        <v>25</v>
      </c>
      <c r="M471" s="18" t="str">
        <f>IF(RevenueData[[#This Row],[Commentaires /Notes  ]]="","",RevenueData[[#This Row],[Commentaires /Notes  ]])</f>
        <v/>
      </c>
      <c r="N471" s="37"/>
      <c r="R471" s="60">
        <f>RevenueData[[#This Row],[Fin Période 
(jj/mm/aa) ]]-RevenueData[[#This Row],[Début Période
((jj/mm/aa) ]]+1</f>
        <v>30</v>
      </c>
      <c r="S471" s="60">
        <f t="shared" si="118"/>
        <v>0</v>
      </c>
      <c r="T471" s="60">
        <f t="shared" si="118"/>
        <v>0</v>
      </c>
      <c r="U471" s="60">
        <f t="shared" si="118"/>
        <v>0</v>
      </c>
      <c r="V471" s="60">
        <f t="shared" si="118"/>
        <v>0</v>
      </c>
      <c r="W471" s="60">
        <f t="shared" si="118"/>
        <v>0</v>
      </c>
      <c r="X471" s="60">
        <f t="shared" si="118"/>
        <v>0</v>
      </c>
      <c r="Y471" s="60">
        <f t="shared" si="118"/>
        <v>0</v>
      </c>
      <c r="Z471" s="60">
        <f t="shared" si="118"/>
        <v>0</v>
      </c>
      <c r="AA471" s="60">
        <f t="shared" si="118"/>
        <v>0</v>
      </c>
      <c r="AB471" s="60">
        <f t="shared" si="118"/>
        <v>0</v>
      </c>
      <c r="AC471" s="60">
        <f t="shared" si="118"/>
        <v>0</v>
      </c>
      <c r="AD471" s="60">
        <f t="shared" si="118"/>
        <v>0</v>
      </c>
      <c r="AG471" s="60">
        <f t="shared" si="119"/>
        <v>0</v>
      </c>
      <c r="AH471" s="60">
        <f t="shared" si="119"/>
        <v>0</v>
      </c>
      <c r="AI471" s="60">
        <f t="shared" si="119"/>
        <v>0</v>
      </c>
      <c r="AJ471" s="60">
        <f t="shared" si="119"/>
        <v>0</v>
      </c>
      <c r="AK471" s="60">
        <f t="shared" si="119"/>
        <v>0</v>
      </c>
      <c r="AL471" s="60">
        <f t="shared" si="119"/>
        <v>0</v>
      </c>
      <c r="AM471" s="60">
        <f t="shared" si="119"/>
        <v>0</v>
      </c>
      <c r="AN471" s="60">
        <f t="shared" si="119"/>
        <v>0</v>
      </c>
      <c r="AO471" s="60">
        <f t="shared" si="119"/>
        <v>30</v>
      </c>
      <c r="AP471" s="60">
        <f t="shared" si="119"/>
        <v>0</v>
      </c>
      <c r="AQ471" s="60">
        <f t="shared" si="119"/>
        <v>0</v>
      </c>
      <c r="AR471" s="60">
        <f t="shared" si="119"/>
        <v>0</v>
      </c>
      <c r="AU471" s="60">
        <f t="shared" si="120"/>
        <v>0</v>
      </c>
      <c r="AV471" s="60">
        <f t="shared" si="120"/>
        <v>0</v>
      </c>
      <c r="AW471" s="60">
        <f t="shared" si="120"/>
        <v>0</v>
      </c>
      <c r="AX471" s="60">
        <f t="shared" si="120"/>
        <v>0</v>
      </c>
      <c r="AY471" s="60">
        <f t="shared" si="120"/>
        <v>0</v>
      </c>
      <c r="AZ471" s="60">
        <f t="shared" si="120"/>
        <v>0</v>
      </c>
      <c r="BA471" s="60">
        <f t="shared" si="120"/>
        <v>0</v>
      </c>
      <c r="BB471" s="60">
        <f t="shared" si="120"/>
        <v>0</v>
      </c>
      <c r="BC471" s="60">
        <f t="shared" si="120"/>
        <v>0</v>
      </c>
      <c r="BD471" s="60">
        <f t="shared" si="120"/>
        <v>0</v>
      </c>
      <c r="BE471" s="60">
        <f t="shared" si="120"/>
        <v>0</v>
      </c>
      <c r="BF471" s="60">
        <f t="shared" si="120"/>
        <v>0</v>
      </c>
    </row>
    <row r="472" spans="2:58" s="60" customFormat="1" x14ac:dyDescent="0.25">
      <c r="B472" s="18">
        <f t="shared" si="117"/>
        <v>468</v>
      </c>
      <c r="C472" s="71" t="str">
        <f t="shared" si="116"/>
        <v>250910_Rev_MC_468</v>
      </c>
      <c r="D472" s="68">
        <v>45910</v>
      </c>
      <c r="E472" s="69">
        <v>45905</v>
      </c>
      <c r="F472" s="69" t="s">
        <v>129</v>
      </c>
      <c r="G472" s="69" t="str">
        <f>IF(ISBLANK(F472),"",VLOOKUP(F472,'Listes des Lots'!$B$4:$G$55,6,FALSE))</f>
        <v>Location</v>
      </c>
      <c r="H472" s="127" t="s">
        <v>333</v>
      </c>
      <c r="I472" s="127">
        <v>500000</v>
      </c>
      <c r="J472" s="69">
        <v>45901</v>
      </c>
      <c r="K472" s="69">
        <v>45930</v>
      </c>
      <c r="L472" s="71" t="s">
        <v>25</v>
      </c>
      <c r="M472" s="18" t="str">
        <f>IF(RevenueData[[#This Row],[Commentaires /Notes  ]]="","",RevenueData[[#This Row],[Commentaires /Notes  ]])</f>
        <v/>
      </c>
      <c r="N472" s="37"/>
      <c r="R472" s="60">
        <f>RevenueData[[#This Row],[Fin Période 
(jj/mm/aa) ]]-RevenueData[[#This Row],[Début Période
((jj/mm/aa) ]]+1</f>
        <v>30</v>
      </c>
      <c r="S472" s="60">
        <f t="shared" si="118"/>
        <v>0</v>
      </c>
      <c r="T472" s="60">
        <f t="shared" si="118"/>
        <v>0</v>
      </c>
      <c r="U472" s="60">
        <f t="shared" si="118"/>
        <v>0</v>
      </c>
      <c r="V472" s="60">
        <f t="shared" si="118"/>
        <v>0</v>
      </c>
      <c r="W472" s="60">
        <f t="shared" si="118"/>
        <v>0</v>
      </c>
      <c r="X472" s="60">
        <f t="shared" si="118"/>
        <v>0</v>
      </c>
      <c r="Y472" s="60">
        <f t="shared" si="118"/>
        <v>0</v>
      </c>
      <c r="Z472" s="60">
        <f t="shared" si="118"/>
        <v>0</v>
      </c>
      <c r="AA472" s="60">
        <f t="shared" si="118"/>
        <v>0</v>
      </c>
      <c r="AB472" s="60">
        <f t="shared" si="118"/>
        <v>0</v>
      </c>
      <c r="AC472" s="60">
        <f t="shared" si="118"/>
        <v>0</v>
      </c>
      <c r="AD472" s="60">
        <f t="shared" si="118"/>
        <v>0</v>
      </c>
      <c r="AG472" s="60">
        <f t="shared" si="119"/>
        <v>0</v>
      </c>
      <c r="AH472" s="60">
        <f t="shared" si="119"/>
        <v>0</v>
      </c>
      <c r="AI472" s="60">
        <f t="shared" si="119"/>
        <v>0</v>
      </c>
      <c r="AJ472" s="60">
        <f t="shared" si="119"/>
        <v>0</v>
      </c>
      <c r="AK472" s="60">
        <f t="shared" si="119"/>
        <v>0</v>
      </c>
      <c r="AL472" s="60">
        <f t="shared" si="119"/>
        <v>0</v>
      </c>
      <c r="AM472" s="60">
        <f t="shared" si="119"/>
        <v>0</v>
      </c>
      <c r="AN472" s="60">
        <f t="shared" si="119"/>
        <v>0</v>
      </c>
      <c r="AO472" s="60">
        <f t="shared" si="119"/>
        <v>30</v>
      </c>
      <c r="AP472" s="60">
        <f t="shared" si="119"/>
        <v>0</v>
      </c>
      <c r="AQ472" s="60">
        <f t="shared" si="119"/>
        <v>0</v>
      </c>
      <c r="AR472" s="60">
        <f t="shared" si="119"/>
        <v>0</v>
      </c>
      <c r="AU472" s="60">
        <f t="shared" si="120"/>
        <v>0</v>
      </c>
      <c r="AV472" s="60">
        <f t="shared" si="120"/>
        <v>0</v>
      </c>
      <c r="AW472" s="60">
        <f t="shared" si="120"/>
        <v>0</v>
      </c>
      <c r="AX472" s="60">
        <f t="shared" si="120"/>
        <v>0</v>
      </c>
      <c r="AY472" s="60">
        <f t="shared" si="120"/>
        <v>0</v>
      </c>
      <c r="AZ472" s="60">
        <f t="shared" si="120"/>
        <v>0</v>
      </c>
      <c r="BA472" s="60">
        <f t="shared" si="120"/>
        <v>0</v>
      </c>
      <c r="BB472" s="60">
        <f t="shared" si="120"/>
        <v>0</v>
      </c>
      <c r="BC472" s="60">
        <f t="shared" si="120"/>
        <v>0</v>
      </c>
      <c r="BD472" s="60">
        <f t="shared" si="120"/>
        <v>0</v>
      </c>
      <c r="BE472" s="60">
        <f t="shared" si="120"/>
        <v>0</v>
      </c>
      <c r="BF472" s="60">
        <f t="shared" si="120"/>
        <v>0</v>
      </c>
    </row>
    <row r="473" spans="2:58" s="60" customFormat="1" x14ac:dyDescent="0.25">
      <c r="B473" s="18">
        <f t="shared" si="117"/>
        <v>469</v>
      </c>
      <c r="C473" s="71" t="str">
        <f t="shared" si="116"/>
        <v>250911_Rev_MC_469</v>
      </c>
      <c r="D473" s="68">
        <v>45911</v>
      </c>
      <c r="E473" s="69">
        <v>45658</v>
      </c>
      <c r="F473" s="69" t="s">
        <v>128</v>
      </c>
      <c r="G473" s="69" t="str">
        <f>IF(ISBLANK(F473),"",VLOOKUP(F473,'Listes des Lots'!$B$4:$G$55,6,FALSE))</f>
        <v>Location</v>
      </c>
      <c r="H473" s="127" t="s">
        <v>333</v>
      </c>
      <c r="I473" s="127">
        <v>0</v>
      </c>
      <c r="J473" s="69">
        <v>45658</v>
      </c>
      <c r="K473" s="69">
        <v>45747</v>
      </c>
      <c r="L473" s="71" t="s">
        <v>24</v>
      </c>
      <c r="M473" s="18" t="str">
        <f>IF(RevenueData[[#This Row],[Commentaires /Notes  ]]="","",RevenueData[[#This Row],[Commentaires /Notes  ]])</f>
        <v>Entrée Annulée</v>
      </c>
      <c r="N473" s="292" t="s">
        <v>549</v>
      </c>
      <c r="R473" s="60">
        <f>RevenueData[[#This Row],[Fin Période 
(jj/mm/aa) ]]-RevenueData[[#This Row],[Début Période
((jj/mm/aa) ]]+1</f>
        <v>90</v>
      </c>
      <c r="S473" s="60">
        <f t="shared" si="118"/>
        <v>0</v>
      </c>
      <c r="T473" s="60">
        <f t="shared" si="118"/>
        <v>0</v>
      </c>
      <c r="U473" s="60">
        <f t="shared" si="118"/>
        <v>0</v>
      </c>
      <c r="V473" s="60">
        <f t="shared" si="118"/>
        <v>0</v>
      </c>
      <c r="W473" s="60">
        <f t="shared" si="118"/>
        <v>0</v>
      </c>
      <c r="X473" s="60">
        <f t="shared" si="118"/>
        <v>0</v>
      </c>
      <c r="Y473" s="60">
        <f t="shared" si="118"/>
        <v>0</v>
      </c>
      <c r="Z473" s="60">
        <f t="shared" si="118"/>
        <v>0</v>
      </c>
      <c r="AA473" s="60">
        <f t="shared" si="118"/>
        <v>0</v>
      </c>
      <c r="AB473" s="60">
        <f t="shared" si="118"/>
        <v>0</v>
      </c>
      <c r="AC473" s="60">
        <f t="shared" si="118"/>
        <v>0</v>
      </c>
      <c r="AD473" s="60">
        <f t="shared" si="118"/>
        <v>0</v>
      </c>
      <c r="AG473" s="60">
        <f t="shared" si="119"/>
        <v>31</v>
      </c>
      <c r="AH473" s="60">
        <f t="shared" si="119"/>
        <v>28</v>
      </c>
      <c r="AI473" s="60">
        <f t="shared" si="119"/>
        <v>31</v>
      </c>
      <c r="AJ473" s="60">
        <f t="shared" si="119"/>
        <v>0</v>
      </c>
      <c r="AK473" s="60">
        <f t="shared" si="119"/>
        <v>0</v>
      </c>
      <c r="AL473" s="60">
        <f t="shared" si="119"/>
        <v>0</v>
      </c>
      <c r="AM473" s="60">
        <f t="shared" si="119"/>
        <v>0</v>
      </c>
      <c r="AN473" s="60">
        <f t="shared" si="119"/>
        <v>0</v>
      </c>
      <c r="AO473" s="60">
        <f t="shared" si="119"/>
        <v>0</v>
      </c>
      <c r="AP473" s="60">
        <f t="shared" si="119"/>
        <v>0</v>
      </c>
      <c r="AQ473" s="60">
        <f t="shared" si="119"/>
        <v>0</v>
      </c>
      <c r="AR473" s="60">
        <f t="shared" si="119"/>
        <v>0</v>
      </c>
      <c r="AU473" s="60">
        <f t="shared" si="120"/>
        <v>0</v>
      </c>
      <c r="AV473" s="60">
        <f t="shared" si="120"/>
        <v>0</v>
      </c>
      <c r="AW473" s="60">
        <f t="shared" si="120"/>
        <v>0</v>
      </c>
      <c r="AX473" s="60">
        <f t="shared" si="120"/>
        <v>0</v>
      </c>
      <c r="AY473" s="60">
        <f t="shared" si="120"/>
        <v>0</v>
      </c>
      <c r="AZ473" s="60">
        <f t="shared" si="120"/>
        <v>0</v>
      </c>
      <c r="BA473" s="60">
        <f t="shared" si="120"/>
        <v>0</v>
      </c>
      <c r="BB473" s="60">
        <f t="shared" si="120"/>
        <v>0</v>
      </c>
      <c r="BC473" s="60">
        <f t="shared" si="120"/>
        <v>0</v>
      </c>
      <c r="BD473" s="60">
        <f t="shared" si="120"/>
        <v>0</v>
      </c>
      <c r="BE473" s="60">
        <f t="shared" si="120"/>
        <v>0</v>
      </c>
      <c r="BF473" s="60">
        <f t="shared" si="120"/>
        <v>0</v>
      </c>
    </row>
    <row r="474" spans="2:58" s="60" customFormat="1" x14ac:dyDescent="0.25">
      <c r="B474" s="18">
        <f t="shared" si="117"/>
        <v>470</v>
      </c>
      <c r="C474" s="71" t="str">
        <f t="shared" si="116"/>
        <v>250911_Rev_MC_470</v>
      </c>
      <c r="D474" s="68">
        <v>45911</v>
      </c>
      <c r="E474" s="69">
        <v>45748</v>
      </c>
      <c r="F474" s="69" t="s">
        <v>128</v>
      </c>
      <c r="G474" s="69" t="str">
        <f>IF(ISBLANK(F474),"",VLOOKUP(F474,'Listes des Lots'!$B$4:$G$55,6,FALSE))</f>
        <v>Location</v>
      </c>
      <c r="H474" s="127" t="s">
        <v>333</v>
      </c>
      <c r="I474" s="127">
        <v>0</v>
      </c>
      <c r="J474" s="69">
        <v>45748</v>
      </c>
      <c r="K474" s="69">
        <v>45838</v>
      </c>
      <c r="L474" s="71" t="s">
        <v>24</v>
      </c>
      <c r="M474" s="18" t="str">
        <f>IF(RevenueData[[#This Row],[Commentaires /Notes  ]]="","",RevenueData[[#This Row],[Commentaires /Notes  ]])</f>
        <v>Entrée Annulée</v>
      </c>
      <c r="N474" s="292" t="s">
        <v>549</v>
      </c>
      <c r="R474" s="60">
        <f>RevenueData[[#This Row],[Fin Période 
(jj/mm/aa) ]]-RevenueData[[#This Row],[Début Période
((jj/mm/aa) ]]+1</f>
        <v>91</v>
      </c>
      <c r="S474" s="60">
        <f t="shared" si="118"/>
        <v>0</v>
      </c>
      <c r="T474" s="60">
        <f t="shared" si="118"/>
        <v>0</v>
      </c>
      <c r="U474" s="60">
        <f t="shared" si="118"/>
        <v>0</v>
      </c>
      <c r="V474" s="60">
        <f t="shared" si="118"/>
        <v>0</v>
      </c>
      <c r="W474" s="60">
        <f t="shared" si="118"/>
        <v>0</v>
      </c>
      <c r="X474" s="60">
        <f t="shared" si="118"/>
        <v>0</v>
      </c>
      <c r="Y474" s="60">
        <f t="shared" si="118"/>
        <v>0</v>
      </c>
      <c r="Z474" s="60">
        <f t="shared" si="118"/>
        <v>0</v>
      </c>
      <c r="AA474" s="60">
        <f t="shared" si="118"/>
        <v>0</v>
      </c>
      <c r="AB474" s="60">
        <f t="shared" si="118"/>
        <v>0</v>
      </c>
      <c r="AC474" s="60">
        <f t="shared" si="118"/>
        <v>0</v>
      </c>
      <c r="AD474" s="60">
        <f t="shared" si="118"/>
        <v>0</v>
      </c>
      <c r="AG474" s="60">
        <f t="shared" si="119"/>
        <v>0</v>
      </c>
      <c r="AH474" s="60">
        <f t="shared" si="119"/>
        <v>0</v>
      </c>
      <c r="AI474" s="60">
        <f t="shared" si="119"/>
        <v>0</v>
      </c>
      <c r="AJ474" s="60">
        <f t="shared" si="119"/>
        <v>30</v>
      </c>
      <c r="AK474" s="60">
        <f t="shared" si="119"/>
        <v>31</v>
      </c>
      <c r="AL474" s="60">
        <f t="shared" si="119"/>
        <v>30</v>
      </c>
      <c r="AM474" s="60">
        <f t="shared" si="119"/>
        <v>0</v>
      </c>
      <c r="AN474" s="60">
        <f t="shared" si="119"/>
        <v>0</v>
      </c>
      <c r="AO474" s="60">
        <f t="shared" si="119"/>
        <v>0</v>
      </c>
      <c r="AP474" s="60">
        <f t="shared" si="119"/>
        <v>0</v>
      </c>
      <c r="AQ474" s="60">
        <f t="shared" si="119"/>
        <v>0</v>
      </c>
      <c r="AR474" s="60">
        <f t="shared" si="119"/>
        <v>0</v>
      </c>
      <c r="AU474" s="60">
        <f t="shared" si="120"/>
        <v>0</v>
      </c>
      <c r="AV474" s="60">
        <f t="shared" si="120"/>
        <v>0</v>
      </c>
      <c r="AW474" s="60">
        <f t="shared" si="120"/>
        <v>0</v>
      </c>
      <c r="AX474" s="60">
        <f t="shared" si="120"/>
        <v>0</v>
      </c>
      <c r="AY474" s="60">
        <f t="shared" si="120"/>
        <v>0</v>
      </c>
      <c r="AZ474" s="60">
        <f t="shared" si="120"/>
        <v>0</v>
      </c>
      <c r="BA474" s="60">
        <f t="shared" si="120"/>
        <v>0</v>
      </c>
      <c r="BB474" s="60">
        <f t="shared" si="120"/>
        <v>0</v>
      </c>
      <c r="BC474" s="60">
        <f t="shared" si="120"/>
        <v>0</v>
      </c>
      <c r="BD474" s="60">
        <f t="shared" si="120"/>
        <v>0</v>
      </c>
      <c r="BE474" s="60">
        <f t="shared" si="120"/>
        <v>0</v>
      </c>
      <c r="BF474" s="60">
        <f t="shared" si="120"/>
        <v>0</v>
      </c>
    </row>
    <row r="475" spans="2:58" s="60" customFormat="1" x14ac:dyDescent="0.25">
      <c r="B475" s="18">
        <f t="shared" si="117"/>
        <v>471</v>
      </c>
      <c r="C475" s="71" t="str">
        <f t="shared" si="116"/>
        <v>250911_Rev_MC_471</v>
      </c>
      <c r="D475" s="68">
        <v>45911</v>
      </c>
      <c r="E475" s="69">
        <v>45839</v>
      </c>
      <c r="F475" s="69" t="s">
        <v>128</v>
      </c>
      <c r="G475" s="69" t="str">
        <f>IF(ISBLANK(F475),"",VLOOKUP(F475,'Listes des Lots'!$B$4:$G$55,6,FALSE))</f>
        <v>Location</v>
      </c>
      <c r="H475" s="127" t="s">
        <v>333</v>
      </c>
      <c r="I475" s="127">
        <v>0</v>
      </c>
      <c r="J475" s="69">
        <v>45839</v>
      </c>
      <c r="K475" s="69">
        <v>45930</v>
      </c>
      <c r="L475" s="71" t="s">
        <v>24</v>
      </c>
      <c r="M475" s="18" t="str">
        <f>IF(RevenueData[[#This Row],[Commentaires /Notes  ]]="","",RevenueData[[#This Row],[Commentaires /Notes  ]])</f>
        <v>Entrée Annulée</v>
      </c>
      <c r="N475" s="292" t="s">
        <v>549</v>
      </c>
      <c r="R475" s="60">
        <f>RevenueData[[#This Row],[Fin Période 
(jj/mm/aa) ]]-RevenueData[[#This Row],[Début Période
((jj/mm/aa) ]]+1</f>
        <v>92</v>
      </c>
      <c r="S475" s="60">
        <f t="shared" si="118"/>
        <v>0</v>
      </c>
      <c r="T475" s="60">
        <f t="shared" si="118"/>
        <v>0</v>
      </c>
      <c r="U475" s="60">
        <f t="shared" si="118"/>
        <v>0</v>
      </c>
      <c r="V475" s="60">
        <f t="shared" si="118"/>
        <v>0</v>
      </c>
      <c r="W475" s="60">
        <f t="shared" si="118"/>
        <v>0</v>
      </c>
      <c r="X475" s="60">
        <f t="shared" si="118"/>
        <v>0</v>
      </c>
      <c r="Y475" s="60">
        <f t="shared" si="118"/>
        <v>0</v>
      </c>
      <c r="Z475" s="60">
        <f t="shared" si="118"/>
        <v>0</v>
      </c>
      <c r="AA475" s="60">
        <f t="shared" si="118"/>
        <v>0</v>
      </c>
      <c r="AB475" s="60">
        <f t="shared" si="118"/>
        <v>0</v>
      </c>
      <c r="AC475" s="60">
        <f t="shared" si="118"/>
        <v>0</v>
      </c>
      <c r="AD475" s="60">
        <f t="shared" si="118"/>
        <v>0</v>
      </c>
      <c r="AG475" s="60">
        <f t="shared" si="119"/>
        <v>0</v>
      </c>
      <c r="AH475" s="60">
        <f t="shared" si="119"/>
        <v>0</v>
      </c>
      <c r="AI475" s="60">
        <f t="shared" si="119"/>
        <v>0</v>
      </c>
      <c r="AJ475" s="60">
        <f t="shared" si="119"/>
        <v>0</v>
      </c>
      <c r="AK475" s="60">
        <f t="shared" si="119"/>
        <v>0</v>
      </c>
      <c r="AL475" s="60">
        <f t="shared" si="119"/>
        <v>0</v>
      </c>
      <c r="AM475" s="60">
        <f t="shared" si="119"/>
        <v>31</v>
      </c>
      <c r="AN475" s="60">
        <f t="shared" si="119"/>
        <v>31</v>
      </c>
      <c r="AO475" s="60">
        <f t="shared" si="119"/>
        <v>30</v>
      </c>
      <c r="AP475" s="60">
        <f t="shared" si="119"/>
        <v>0</v>
      </c>
      <c r="AQ475" s="60">
        <f t="shared" si="119"/>
        <v>0</v>
      </c>
      <c r="AR475" s="60">
        <f t="shared" si="119"/>
        <v>0</v>
      </c>
      <c r="AU475" s="60">
        <f t="shared" si="120"/>
        <v>0</v>
      </c>
      <c r="AV475" s="60">
        <f t="shared" si="120"/>
        <v>0</v>
      </c>
      <c r="AW475" s="60">
        <f t="shared" si="120"/>
        <v>0</v>
      </c>
      <c r="AX475" s="60">
        <f t="shared" si="120"/>
        <v>0</v>
      </c>
      <c r="AY475" s="60">
        <f t="shared" si="120"/>
        <v>0</v>
      </c>
      <c r="AZ475" s="60">
        <f t="shared" si="120"/>
        <v>0</v>
      </c>
      <c r="BA475" s="60">
        <f t="shared" si="120"/>
        <v>0</v>
      </c>
      <c r="BB475" s="60">
        <f t="shared" si="120"/>
        <v>0</v>
      </c>
      <c r="BC475" s="60">
        <f t="shared" si="120"/>
        <v>0</v>
      </c>
      <c r="BD475" s="60">
        <f t="shared" si="120"/>
        <v>0</v>
      </c>
      <c r="BE475" s="60">
        <f t="shared" si="120"/>
        <v>0</v>
      </c>
      <c r="BF475" s="60">
        <f t="shared" si="120"/>
        <v>0</v>
      </c>
    </row>
    <row r="476" spans="2:58" s="60" customFormat="1" x14ac:dyDescent="0.25">
      <c r="B476" s="18">
        <f t="shared" si="117"/>
        <v>472</v>
      </c>
      <c r="C476" s="71" t="str">
        <f t="shared" si="116"/>
        <v>250911_Rev_MC_472</v>
      </c>
      <c r="D476" s="68">
        <v>45911</v>
      </c>
      <c r="E476" s="69">
        <v>45658</v>
      </c>
      <c r="F476" s="69" t="s">
        <v>132</v>
      </c>
      <c r="G476" s="69" t="str">
        <f>IF(ISBLANK(F476),"",VLOOKUP(F476,'Listes des Lots'!$B$4:$G$55,6,FALSE))</f>
        <v>Location</v>
      </c>
      <c r="H476" s="127" t="s">
        <v>333</v>
      </c>
      <c r="I476" s="127">
        <v>1800000</v>
      </c>
      <c r="J476" s="69">
        <v>45658</v>
      </c>
      <c r="K476" s="69">
        <v>45747</v>
      </c>
      <c r="L476" s="71" t="s">
        <v>25</v>
      </c>
      <c r="M476" s="18" t="str">
        <f>IF(RevenueData[[#This Row],[Commentaires /Notes  ]]="","",RevenueData[[#This Row],[Commentaires /Notes  ]])</f>
        <v>Loyer CIE 1er Trimestre - saisie G. Sablin</v>
      </c>
      <c r="N476" s="292" t="s">
        <v>395</v>
      </c>
      <c r="R476" s="60">
        <f>RevenueData[[#This Row],[Fin Période 
(jj/mm/aa) ]]-RevenueData[[#This Row],[Début Période
((jj/mm/aa) ]]+1</f>
        <v>90</v>
      </c>
      <c r="S476" s="60">
        <f t="shared" si="118"/>
        <v>0</v>
      </c>
      <c r="T476" s="60">
        <f t="shared" si="118"/>
        <v>0</v>
      </c>
      <c r="U476" s="60">
        <f t="shared" si="118"/>
        <v>0</v>
      </c>
      <c r="V476" s="60">
        <f t="shared" si="118"/>
        <v>0</v>
      </c>
      <c r="W476" s="60">
        <f t="shared" si="118"/>
        <v>0</v>
      </c>
      <c r="X476" s="60">
        <f t="shared" si="118"/>
        <v>0</v>
      </c>
      <c r="Y476" s="60">
        <f t="shared" si="118"/>
        <v>0</v>
      </c>
      <c r="Z476" s="60">
        <f t="shared" si="118"/>
        <v>0</v>
      </c>
      <c r="AA476" s="60">
        <f t="shared" si="118"/>
        <v>0</v>
      </c>
      <c r="AB476" s="60">
        <f t="shared" si="118"/>
        <v>0</v>
      </c>
      <c r="AC476" s="60">
        <f t="shared" si="118"/>
        <v>0</v>
      </c>
      <c r="AD476" s="60">
        <f t="shared" si="118"/>
        <v>0</v>
      </c>
      <c r="AG476" s="60">
        <f t="shared" si="119"/>
        <v>31</v>
      </c>
      <c r="AH476" s="60">
        <f t="shared" si="119"/>
        <v>28</v>
      </c>
      <c r="AI476" s="60">
        <f t="shared" si="119"/>
        <v>31</v>
      </c>
      <c r="AJ476" s="60">
        <f t="shared" si="119"/>
        <v>0</v>
      </c>
      <c r="AK476" s="60">
        <f t="shared" si="119"/>
        <v>0</v>
      </c>
      <c r="AL476" s="60">
        <f t="shared" si="119"/>
        <v>0</v>
      </c>
      <c r="AM476" s="60">
        <f t="shared" si="119"/>
        <v>0</v>
      </c>
      <c r="AN476" s="60">
        <f t="shared" si="119"/>
        <v>0</v>
      </c>
      <c r="AO476" s="60">
        <f t="shared" si="119"/>
        <v>0</v>
      </c>
      <c r="AP476" s="60">
        <f t="shared" si="119"/>
        <v>0</v>
      </c>
      <c r="AQ476" s="60">
        <f t="shared" si="119"/>
        <v>0</v>
      </c>
      <c r="AR476" s="60">
        <f t="shared" si="119"/>
        <v>0</v>
      </c>
      <c r="AU476" s="60">
        <f t="shared" si="120"/>
        <v>0</v>
      </c>
      <c r="AV476" s="60">
        <f t="shared" si="120"/>
        <v>0</v>
      </c>
      <c r="AW476" s="60">
        <f t="shared" si="120"/>
        <v>0</v>
      </c>
      <c r="AX476" s="60">
        <f t="shared" si="120"/>
        <v>0</v>
      </c>
      <c r="AY476" s="60">
        <f t="shared" si="120"/>
        <v>0</v>
      </c>
      <c r="AZ476" s="60">
        <f t="shared" si="120"/>
        <v>0</v>
      </c>
      <c r="BA476" s="60">
        <f t="shared" si="120"/>
        <v>0</v>
      </c>
      <c r="BB476" s="60">
        <f t="shared" si="120"/>
        <v>0</v>
      </c>
      <c r="BC476" s="60">
        <f t="shared" si="120"/>
        <v>0</v>
      </c>
      <c r="BD476" s="60">
        <f t="shared" si="120"/>
        <v>0</v>
      </c>
      <c r="BE476" s="60">
        <f t="shared" si="120"/>
        <v>0</v>
      </c>
      <c r="BF476" s="60">
        <f t="shared" si="120"/>
        <v>0</v>
      </c>
    </row>
    <row r="477" spans="2:58" s="60" customFormat="1" x14ac:dyDescent="0.25">
      <c r="B477" s="18">
        <f t="shared" si="117"/>
        <v>473</v>
      </c>
      <c r="C477" s="71" t="str">
        <f t="shared" si="116"/>
        <v>250911_Rev_MC_473</v>
      </c>
      <c r="D477" s="68">
        <v>45911</v>
      </c>
      <c r="E477" s="69">
        <v>45748</v>
      </c>
      <c r="F477" s="69" t="s">
        <v>132</v>
      </c>
      <c r="G477" s="69" t="str">
        <f>IF(ISBLANK(F477),"",VLOOKUP(F477,'Listes des Lots'!$B$4:$G$55,6,FALSE))</f>
        <v>Location</v>
      </c>
      <c r="H477" s="127" t="s">
        <v>333</v>
      </c>
      <c r="I477" s="127">
        <v>1800000</v>
      </c>
      <c r="J477" s="69">
        <v>45748</v>
      </c>
      <c r="K477" s="69">
        <v>45838</v>
      </c>
      <c r="L477" s="71" t="s">
        <v>25</v>
      </c>
      <c r="M477" s="18" t="str">
        <f>IF(RevenueData[[#This Row],[Commentaires /Notes  ]]="","",RevenueData[[#This Row],[Commentaires /Notes  ]])</f>
        <v>Loyer CIE 2em Trimestre - saisie G. Sablin</v>
      </c>
      <c r="N477" s="292" t="s">
        <v>396</v>
      </c>
      <c r="R477" s="60">
        <f>RevenueData[[#This Row],[Fin Période 
(jj/mm/aa) ]]-RevenueData[[#This Row],[Début Période
((jj/mm/aa) ]]+1</f>
        <v>91</v>
      </c>
      <c r="S477" s="60">
        <f t="shared" ref="S477:AD498" si="121">_xlfn.LET(_xlpm.start_date, $J477,_xlpm.end_date, $K477,_xlpm.month_start,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77" s="60">
        <f t="shared" si="121"/>
        <v>0</v>
      </c>
      <c r="U477" s="60">
        <f t="shared" si="121"/>
        <v>0</v>
      </c>
      <c r="V477" s="60">
        <f t="shared" si="121"/>
        <v>0</v>
      </c>
      <c r="W477" s="60">
        <f t="shared" si="121"/>
        <v>0</v>
      </c>
      <c r="X477" s="60">
        <f t="shared" si="121"/>
        <v>0</v>
      </c>
      <c r="Y477" s="60">
        <f t="shared" si="121"/>
        <v>0</v>
      </c>
      <c r="Z477" s="60">
        <f t="shared" si="121"/>
        <v>0</v>
      </c>
      <c r="AA477" s="60">
        <f t="shared" si="121"/>
        <v>0</v>
      </c>
      <c r="AB477" s="60">
        <f t="shared" si="121"/>
        <v>0</v>
      </c>
      <c r="AC477" s="60">
        <f t="shared" si="121"/>
        <v>0</v>
      </c>
      <c r="AD477" s="60">
        <f t="shared" si="121"/>
        <v>0</v>
      </c>
      <c r="AG477" s="60">
        <f t="shared" ref="AG477:AR498" si="122">_xlfn.LET(_xlpm.start_date, $J477,_xlpm.end_date, $K477,_xlpm.month_start,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77" s="60">
        <f t="shared" si="122"/>
        <v>0</v>
      </c>
      <c r="AI477" s="60">
        <f t="shared" si="122"/>
        <v>0</v>
      </c>
      <c r="AJ477" s="60">
        <f t="shared" si="122"/>
        <v>30</v>
      </c>
      <c r="AK477" s="60">
        <f t="shared" si="122"/>
        <v>31</v>
      </c>
      <c r="AL477" s="60">
        <f t="shared" si="122"/>
        <v>30</v>
      </c>
      <c r="AM477" s="60">
        <f t="shared" si="122"/>
        <v>0</v>
      </c>
      <c r="AN477" s="60">
        <f t="shared" si="122"/>
        <v>0</v>
      </c>
      <c r="AO477" s="60">
        <f t="shared" si="122"/>
        <v>0</v>
      </c>
      <c r="AP477" s="60">
        <f t="shared" si="122"/>
        <v>0</v>
      </c>
      <c r="AQ477" s="60">
        <f t="shared" si="122"/>
        <v>0</v>
      </c>
      <c r="AR477" s="60">
        <f t="shared" si="122"/>
        <v>0</v>
      </c>
      <c r="AU477" s="60">
        <f t="shared" ref="AU477:BF498" si="123">_xlfn.LET(_xlpm.start_date, $J477,_xlpm.end_date, $K477,_xlpm.month_start,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77" s="60">
        <f t="shared" si="123"/>
        <v>0</v>
      </c>
      <c r="AW477" s="60">
        <f t="shared" si="123"/>
        <v>0</v>
      </c>
      <c r="AX477" s="60">
        <f t="shared" si="123"/>
        <v>0</v>
      </c>
      <c r="AY477" s="60">
        <f t="shared" si="123"/>
        <v>0</v>
      </c>
      <c r="AZ477" s="60">
        <f t="shared" si="123"/>
        <v>0</v>
      </c>
      <c r="BA477" s="60">
        <f t="shared" si="123"/>
        <v>0</v>
      </c>
      <c r="BB477" s="60">
        <f t="shared" si="123"/>
        <v>0</v>
      </c>
      <c r="BC477" s="60">
        <f t="shared" si="123"/>
        <v>0</v>
      </c>
      <c r="BD477" s="60">
        <f t="shared" si="123"/>
        <v>0</v>
      </c>
      <c r="BE477" s="60">
        <f t="shared" si="123"/>
        <v>0</v>
      </c>
      <c r="BF477" s="60">
        <f t="shared" si="123"/>
        <v>0</v>
      </c>
    </row>
    <row r="478" spans="2:58" s="60" customFormat="1" x14ac:dyDescent="0.25">
      <c r="B478" s="18">
        <f t="shared" si="117"/>
        <v>474</v>
      </c>
      <c r="C478" s="71" t="str">
        <f t="shared" si="116"/>
        <v>250911_Rev_MC_474</v>
      </c>
      <c r="D478" s="68">
        <v>45911</v>
      </c>
      <c r="E478" s="69">
        <v>45839</v>
      </c>
      <c r="F478" s="69" t="s">
        <v>132</v>
      </c>
      <c r="G478" s="69" t="str">
        <f>IF(ISBLANK(F478),"",VLOOKUP(F478,'Listes des Lots'!$B$4:$G$55,6,FALSE))</f>
        <v>Location</v>
      </c>
      <c r="H478" s="127" t="s">
        <v>333</v>
      </c>
      <c r="I478" s="127">
        <v>1800000</v>
      </c>
      <c r="J478" s="69">
        <v>45839</v>
      </c>
      <c r="K478" s="69">
        <v>45930</v>
      </c>
      <c r="L478" s="71" t="s">
        <v>25</v>
      </c>
      <c r="M478" s="18" t="str">
        <f>IF(RevenueData[[#This Row],[Commentaires /Notes  ]]="","",RevenueData[[#This Row],[Commentaires /Notes  ]])</f>
        <v>Loyer CIE 3em Trimestre - saisie G. Sablin</v>
      </c>
      <c r="N478" s="292" t="s">
        <v>397</v>
      </c>
      <c r="R478" s="60">
        <f>RevenueData[[#This Row],[Fin Période 
(jj/mm/aa) ]]-RevenueData[[#This Row],[Début Période
((jj/mm/aa) ]]+1</f>
        <v>92</v>
      </c>
      <c r="S478" s="60">
        <f t="shared" si="121"/>
        <v>0</v>
      </c>
      <c r="T478" s="60">
        <f t="shared" si="121"/>
        <v>0</v>
      </c>
      <c r="U478" s="60">
        <f t="shared" si="121"/>
        <v>0</v>
      </c>
      <c r="V478" s="60">
        <f t="shared" si="121"/>
        <v>0</v>
      </c>
      <c r="W478" s="60">
        <f t="shared" si="121"/>
        <v>0</v>
      </c>
      <c r="X478" s="60">
        <f t="shared" si="121"/>
        <v>0</v>
      </c>
      <c r="Y478" s="60">
        <f t="shared" si="121"/>
        <v>0</v>
      </c>
      <c r="Z478" s="60">
        <f t="shared" si="121"/>
        <v>0</v>
      </c>
      <c r="AA478" s="60">
        <f t="shared" si="121"/>
        <v>0</v>
      </c>
      <c r="AB478" s="60">
        <f t="shared" si="121"/>
        <v>0</v>
      </c>
      <c r="AC478" s="60">
        <f t="shared" si="121"/>
        <v>0</v>
      </c>
      <c r="AD478" s="60">
        <f t="shared" si="121"/>
        <v>0</v>
      </c>
      <c r="AG478" s="60">
        <f t="shared" si="122"/>
        <v>0</v>
      </c>
      <c r="AH478" s="60">
        <f t="shared" si="122"/>
        <v>0</v>
      </c>
      <c r="AI478" s="60">
        <f t="shared" si="122"/>
        <v>0</v>
      </c>
      <c r="AJ478" s="60">
        <f t="shared" si="122"/>
        <v>0</v>
      </c>
      <c r="AK478" s="60">
        <f t="shared" si="122"/>
        <v>0</v>
      </c>
      <c r="AL478" s="60">
        <f t="shared" si="122"/>
        <v>0</v>
      </c>
      <c r="AM478" s="60">
        <f t="shared" si="122"/>
        <v>31</v>
      </c>
      <c r="AN478" s="60">
        <f t="shared" si="122"/>
        <v>31</v>
      </c>
      <c r="AO478" s="60">
        <f t="shared" si="122"/>
        <v>30</v>
      </c>
      <c r="AP478" s="60">
        <f t="shared" si="122"/>
        <v>0</v>
      </c>
      <c r="AQ478" s="60">
        <f t="shared" si="122"/>
        <v>0</v>
      </c>
      <c r="AR478" s="60">
        <f t="shared" si="122"/>
        <v>0</v>
      </c>
      <c r="AU478" s="60">
        <f t="shared" si="123"/>
        <v>0</v>
      </c>
      <c r="AV478" s="60">
        <f t="shared" si="123"/>
        <v>0</v>
      </c>
      <c r="AW478" s="60">
        <f t="shared" si="123"/>
        <v>0</v>
      </c>
      <c r="AX478" s="60">
        <f t="shared" si="123"/>
        <v>0</v>
      </c>
      <c r="AY478" s="60">
        <f t="shared" si="123"/>
        <v>0</v>
      </c>
      <c r="AZ478" s="60">
        <f t="shared" si="123"/>
        <v>0</v>
      </c>
      <c r="BA478" s="60">
        <f t="shared" si="123"/>
        <v>0</v>
      </c>
      <c r="BB478" s="60">
        <f t="shared" si="123"/>
        <v>0</v>
      </c>
      <c r="BC478" s="60">
        <f t="shared" si="123"/>
        <v>0</v>
      </c>
      <c r="BD478" s="60">
        <f t="shared" si="123"/>
        <v>0</v>
      </c>
      <c r="BE478" s="60">
        <f t="shared" si="123"/>
        <v>0</v>
      </c>
      <c r="BF478" s="60">
        <f t="shared" si="123"/>
        <v>0</v>
      </c>
    </row>
    <row r="479" spans="2:58" s="60" customFormat="1" ht="60" x14ac:dyDescent="0.25">
      <c r="B479" s="18">
        <f t="shared" si="117"/>
        <v>475</v>
      </c>
      <c r="C479" s="71" t="str">
        <f t="shared" si="116"/>
        <v>250911_Rev_MC_475</v>
      </c>
      <c r="D479" s="68">
        <v>45911</v>
      </c>
      <c r="E479" s="69">
        <v>45915</v>
      </c>
      <c r="F479" s="69" t="s">
        <v>105</v>
      </c>
      <c r="G479" s="69" t="str">
        <f>IF(ISBLANK(F479),"",VLOOKUP(F479,'Listes des Lots'!$B$4:$G$55,6,FALSE))</f>
        <v>Meublé</v>
      </c>
      <c r="H479" s="127" t="s">
        <v>333</v>
      </c>
      <c r="I479" s="127">
        <v>0</v>
      </c>
      <c r="J479" s="69">
        <v>45884</v>
      </c>
      <c r="K479" s="69">
        <v>45886</v>
      </c>
      <c r="L479" s="71" t="s">
        <v>90</v>
      </c>
      <c r="M479" s="18" t="str">
        <f>IF(RevenueData[[#This Row],[Commentaires /Notes  ]]="","",RevenueData[[#This Row],[Commentaires /Notes  ]])</f>
        <v>1 des 21 chambres de la reservation de groupe du 15/08/2025. Montant Recette @0 parce que deja enregistree sous "250813_rev_MC_453"
Saise G. sablin</v>
      </c>
      <c r="N479" s="292" t="s">
        <v>399</v>
      </c>
      <c r="R479" s="60">
        <f>RevenueData[[#This Row],[Fin Période 
(jj/mm/aa) ]]-RevenueData[[#This Row],[Début Période
((jj/mm/aa) ]]+1</f>
        <v>3</v>
      </c>
      <c r="S479" s="60">
        <f t="shared" si="121"/>
        <v>0</v>
      </c>
      <c r="T479" s="60">
        <f t="shared" si="121"/>
        <v>0</v>
      </c>
      <c r="U479" s="60">
        <f t="shared" si="121"/>
        <v>0</v>
      </c>
      <c r="V479" s="60">
        <f t="shared" si="121"/>
        <v>0</v>
      </c>
      <c r="W479" s="60">
        <f t="shared" si="121"/>
        <v>0</v>
      </c>
      <c r="X479" s="60">
        <f t="shared" si="121"/>
        <v>0</v>
      </c>
      <c r="Y479" s="60">
        <f t="shared" si="121"/>
        <v>0</v>
      </c>
      <c r="Z479" s="60">
        <f t="shared" si="121"/>
        <v>0</v>
      </c>
      <c r="AA479" s="60">
        <f t="shared" si="121"/>
        <v>0</v>
      </c>
      <c r="AB479" s="60">
        <f t="shared" si="121"/>
        <v>0</v>
      </c>
      <c r="AC479" s="60">
        <f t="shared" si="121"/>
        <v>0</v>
      </c>
      <c r="AD479" s="60">
        <f t="shared" si="121"/>
        <v>0</v>
      </c>
      <c r="AG479" s="60">
        <f t="shared" si="122"/>
        <v>0</v>
      </c>
      <c r="AH479" s="60">
        <f t="shared" si="122"/>
        <v>0</v>
      </c>
      <c r="AI479" s="60">
        <f t="shared" si="122"/>
        <v>0</v>
      </c>
      <c r="AJ479" s="60">
        <f t="shared" si="122"/>
        <v>0</v>
      </c>
      <c r="AK479" s="60">
        <f t="shared" si="122"/>
        <v>0</v>
      </c>
      <c r="AL479" s="60">
        <f t="shared" si="122"/>
        <v>0</v>
      </c>
      <c r="AM479" s="60">
        <f t="shared" si="122"/>
        <v>0</v>
      </c>
      <c r="AN479" s="60">
        <f t="shared" si="122"/>
        <v>3</v>
      </c>
      <c r="AO479" s="60">
        <f t="shared" si="122"/>
        <v>0</v>
      </c>
      <c r="AP479" s="60">
        <f t="shared" si="122"/>
        <v>0</v>
      </c>
      <c r="AQ479" s="60">
        <f t="shared" si="122"/>
        <v>0</v>
      </c>
      <c r="AR479" s="60">
        <f t="shared" si="122"/>
        <v>0</v>
      </c>
      <c r="AU479" s="60">
        <f t="shared" si="123"/>
        <v>0</v>
      </c>
      <c r="AV479" s="60">
        <f t="shared" si="123"/>
        <v>0</v>
      </c>
      <c r="AW479" s="60">
        <f t="shared" si="123"/>
        <v>0</v>
      </c>
      <c r="AX479" s="60">
        <f t="shared" si="123"/>
        <v>0</v>
      </c>
      <c r="AY479" s="60">
        <f t="shared" si="123"/>
        <v>0</v>
      </c>
      <c r="AZ479" s="60">
        <f t="shared" si="123"/>
        <v>0</v>
      </c>
      <c r="BA479" s="60">
        <f t="shared" si="123"/>
        <v>0</v>
      </c>
      <c r="BB479" s="60">
        <f t="shared" si="123"/>
        <v>0</v>
      </c>
      <c r="BC479" s="60">
        <f t="shared" si="123"/>
        <v>0</v>
      </c>
      <c r="BD479" s="60">
        <f t="shared" si="123"/>
        <v>0</v>
      </c>
      <c r="BE479" s="60">
        <f t="shared" si="123"/>
        <v>0</v>
      </c>
      <c r="BF479" s="60">
        <f t="shared" si="123"/>
        <v>0</v>
      </c>
    </row>
    <row r="480" spans="2:58" s="60" customFormat="1" ht="30" x14ac:dyDescent="0.25">
      <c r="B480" s="18">
        <f t="shared" si="117"/>
        <v>476</v>
      </c>
      <c r="C480" s="71" t="str">
        <f t="shared" si="116"/>
        <v>250911_Rev_MC_476</v>
      </c>
      <c r="D480" s="68">
        <v>45911</v>
      </c>
      <c r="E480" s="69">
        <v>45915</v>
      </c>
      <c r="F480" s="69" t="s">
        <v>106</v>
      </c>
      <c r="G480" s="69" t="str">
        <f>IF(ISBLANK(F480),"",VLOOKUP(F480,'Listes des Lots'!$B$4:$G$55,6,FALSE))</f>
        <v>Meublé</v>
      </c>
      <c r="H480" s="127" t="s">
        <v>333</v>
      </c>
      <c r="I480" s="127">
        <v>0</v>
      </c>
      <c r="J480" s="69">
        <v>45884</v>
      </c>
      <c r="K480" s="69">
        <v>45886</v>
      </c>
      <c r="L480" s="71" t="s">
        <v>90</v>
      </c>
      <c r="M480" s="18" t="str">
        <f>IF(RevenueData[[#This Row],[Commentaires /Notes  ]]="","",RevenueData[[#This Row],[Commentaires /Notes  ]])</f>
        <v>Meme commentaire que "250911_Rev_MC_475"
Saisie G. Sablin</v>
      </c>
      <c r="N480" s="292" t="s">
        <v>400</v>
      </c>
      <c r="R480" s="60">
        <f>RevenueData[[#This Row],[Fin Période 
(jj/mm/aa) ]]-RevenueData[[#This Row],[Début Période
((jj/mm/aa) ]]+1</f>
        <v>3</v>
      </c>
      <c r="S480" s="60">
        <f t="shared" si="121"/>
        <v>0</v>
      </c>
      <c r="T480" s="60">
        <f t="shared" si="121"/>
        <v>0</v>
      </c>
      <c r="U480" s="60">
        <f t="shared" si="121"/>
        <v>0</v>
      </c>
      <c r="V480" s="60">
        <f t="shared" si="121"/>
        <v>0</v>
      </c>
      <c r="W480" s="60">
        <f t="shared" si="121"/>
        <v>0</v>
      </c>
      <c r="X480" s="60">
        <f t="shared" si="121"/>
        <v>0</v>
      </c>
      <c r="Y480" s="60">
        <f t="shared" si="121"/>
        <v>0</v>
      </c>
      <c r="Z480" s="60">
        <f t="shared" si="121"/>
        <v>0</v>
      </c>
      <c r="AA480" s="60">
        <f t="shared" si="121"/>
        <v>0</v>
      </c>
      <c r="AB480" s="60">
        <f t="shared" si="121"/>
        <v>0</v>
      </c>
      <c r="AC480" s="60">
        <f t="shared" si="121"/>
        <v>0</v>
      </c>
      <c r="AD480" s="60">
        <f t="shared" si="121"/>
        <v>0</v>
      </c>
      <c r="AG480" s="60">
        <f t="shared" si="122"/>
        <v>0</v>
      </c>
      <c r="AH480" s="60">
        <f t="shared" si="122"/>
        <v>0</v>
      </c>
      <c r="AI480" s="60">
        <f t="shared" si="122"/>
        <v>0</v>
      </c>
      <c r="AJ480" s="60">
        <f t="shared" si="122"/>
        <v>0</v>
      </c>
      <c r="AK480" s="60">
        <f t="shared" si="122"/>
        <v>0</v>
      </c>
      <c r="AL480" s="60">
        <f t="shared" si="122"/>
        <v>0</v>
      </c>
      <c r="AM480" s="60">
        <f t="shared" si="122"/>
        <v>0</v>
      </c>
      <c r="AN480" s="60">
        <f t="shared" si="122"/>
        <v>3</v>
      </c>
      <c r="AO480" s="60">
        <f t="shared" si="122"/>
        <v>0</v>
      </c>
      <c r="AP480" s="60">
        <f t="shared" si="122"/>
        <v>0</v>
      </c>
      <c r="AQ480" s="60">
        <f t="shared" si="122"/>
        <v>0</v>
      </c>
      <c r="AR480" s="60">
        <f t="shared" si="122"/>
        <v>0</v>
      </c>
      <c r="AU480" s="60">
        <f t="shared" si="123"/>
        <v>0</v>
      </c>
      <c r="AV480" s="60">
        <f t="shared" si="123"/>
        <v>0</v>
      </c>
      <c r="AW480" s="60">
        <f t="shared" si="123"/>
        <v>0</v>
      </c>
      <c r="AX480" s="60">
        <f t="shared" si="123"/>
        <v>0</v>
      </c>
      <c r="AY480" s="60">
        <f t="shared" si="123"/>
        <v>0</v>
      </c>
      <c r="AZ480" s="60">
        <f t="shared" si="123"/>
        <v>0</v>
      </c>
      <c r="BA480" s="60">
        <f t="shared" si="123"/>
        <v>0</v>
      </c>
      <c r="BB480" s="60">
        <f t="shared" si="123"/>
        <v>0</v>
      </c>
      <c r="BC480" s="60">
        <f t="shared" si="123"/>
        <v>0</v>
      </c>
      <c r="BD480" s="60">
        <f t="shared" si="123"/>
        <v>0</v>
      </c>
      <c r="BE480" s="60">
        <f t="shared" si="123"/>
        <v>0</v>
      </c>
      <c r="BF480" s="60">
        <f t="shared" si="123"/>
        <v>0</v>
      </c>
    </row>
    <row r="481" spans="2:58" s="60" customFormat="1" ht="30" x14ac:dyDescent="0.25">
      <c r="B481" s="18">
        <f t="shared" si="117"/>
        <v>477</v>
      </c>
      <c r="C481" s="71" t="str">
        <f t="shared" si="116"/>
        <v>250911_Rev_MC_477</v>
      </c>
      <c r="D481" s="68">
        <v>45911</v>
      </c>
      <c r="E481" s="69">
        <v>45915</v>
      </c>
      <c r="F481" s="69" t="s">
        <v>107</v>
      </c>
      <c r="G481" s="69" t="str">
        <f>IF(ISBLANK(F481),"",VLOOKUP(F481,'Listes des Lots'!$B$4:$G$55,6,FALSE))</f>
        <v>Meublé</v>
      </c>
      <c r="H481" s="127" t="s">
        <v>333</v>
      </c>
      <c r="I481" s="127">
        <v>0</v>
      </c>
      <c r="J481" s="69">
        <v>45884</v>
      </c>
      <c r="K481" s="69">
        <v>45886</v>
      </c>
      <c r="L481" s="71" t="s">
        <v>90</v>
      </c>
      <c r="M481" s="18" t="str">
        <f>IF(RevenueData[[#This Row],[Commentaires /Notes  ]]="","",RevenueData[[#This Row],[Commentaires /Notes  ]])</f>
        <v>Meme commentaire que "250911_Rev_MC_475"
Saisie G. Sablin</v>
      </c>
      <c r="N481" s="292" t="s">
        <v>400</v>
      </c>
      <c r="R481" s="60">
        <f>RevenueData[[#This Row],[Fin Période 
(jj/mm/aa) ]]-RevenueData[[#This Row],[Début Période
((jj/mm/aa) ]]+1</f>
        <v>3</v>
      </c>
      <c r="S481" s="60">
        <f t="shared" si="121"/>
        <v>0</v>
      </c>
      <c r="T481" s="60">
        <f t="shared" si="121"/>
        <v>0</v>
      </c>
      <c r="U481" s="60">
        <f t="shared" si="121"/>
        <v>0</v>
      </c>
      <c r="V481" s="60">
        <f t="shared" si="121"/>
        <v>0</v>
      </c>
      <c r="W481" s="60">
        <f t="shared" si="121"/>
        <v>0</v>
      </c>
      <c r="X481" s="60">
        <f t="shared" si="121"/>
        <v>0</v>
      </c>
      <c r="Y481" s="60">
        <f t="shared" si="121"/>
        <v>0</v>
      </c>
      <c r="Z481" s="60">
        <f t="shared" si="121"/>
        <v>0</v>
      </c>
      <c r="AA481" s="60">
        <f t="shared" si="121"/>
        <v>0</v>
      </c>
      <c r="AB481" s="60">
        <f t="shared" si="121"/>
        <v>0</v>
      </c>
      <c r="AC481" s="60">
        <f t="shared" si="121"/>
        <v>0</v>
      </c>
      <c r="AD481" s="60">
        <f t="shared" si="121"/>
        <v>0</v>
      </c>
      <c r="AG481" s="60">
        <f t="shared" si="122"/>
        <v>0</v>
      </c>
      <c r="AH481" s="60">
        <f t="shared" si="122"/>
        <v>0</v>
      </c>
      <c r="AI481" s="60">
        <f t="shared" si="122"/>
        <v>0</v>
      </c>
      <c r="AJ481" s="60">
        <f t="shared" si="122"/>
        <v>0</v>
      </c>
      <c r="AK481" s="60">
        <f t="shared" si="122"/>
        <v>0</v>
      </c>
      <c r="AL481" s="60">
        <f t="shared" si="122"/>
        <v>0</v>
      </c>
      <c r="AM481" s="60">
        <f t="shared" si="122"/>
        <v>0</v>
      </c>
      <c r="AN481" s="60">
        <f t="shared" si="122"/>
        <v>3</v>
      </c>
      <c r="AO481" s="60">
        <f t="shared" si="122"/>
        <v>0</v>
      </c>
      <c r="AP481" s="60">
        <f t="shared" si="122"/>
        <v>0</v>
      </c>
      <c r="AQ481" s="60">
        <f t="shared" si="122"/>
        <v>0</v>
      </c>
      <c r="AR481" s="60">
        <f t="shared" si="122"/>
        <v>0</v>
      </c>
      <c r="AU481" s="60">
        <f t="shared" si="123"/>
        <v>0</v>
      </c>
      <c r="AV481" s="60">
        <f t="shared" si="123"/>
        <v>0</v>
      </c>
      <c r="AW481" s="60">
        <f t="shared" si="123"/>
        <v>0</v>
      </c>
      <c r="AX481" s="60">
        <f t="shared" si="123"/>
        <v>0</v>
      </c>
      <c r="AY481" s="60">
        <f t="shared" si="123"/>
        <v>0</v>
      </c>
      <c r="AZ481" s="60">
        <f t="shared" si="123"/>
        <v>0</v>
      </c>
      <c r="BA481" s="60">
        <f t="shared" si="123"/>
        <v>0</v>
      </c>
      <c r="BB481" s="60">
        <f t="shared" si="123"/>
        <v>0</v>
      </c>
      <c r="BC481" s="60">
        <f t="shared" si="123"/>
        <v>0</v>
      </c>
      <c r="BD481" s="60">
        <f t="shared" si="123"/>
        <v>0</v>
      </c>
      <c r="BE481" s="60">
        <f t="shared" si="123"/>
        <v>0</v>
      </c>
      <c r="BF481" s="60">
        <f t="shared" si="123"/>
        <v>0</v>
      </c>
    </row>
    <row r="482" spans="2:58" s="60" customFormat="1" ht="30" x14ac:dyDescent="0.25">
      <c r="B482" s="18">
        <f t="shared" si="117"/>
        <v>478</v>
      </c>
      <c r="C482" s="71" t="str">
        <f t="shared" si="116"/>
        <v>250911_Rev_MC_478</v>
      </c>
      <c r="D482" s="68">
        <v>45911</v>
      </c>
      <c r="E482" s="69">
        <v>45915</v>
      </c>
      <c r="F482" s="69" t="s">
        <v>108</v>
      </c>
      <c r="G482" s="69" t="str">
        <f>IF(ISBLANK(F482),"",VLOOKUP(F482,'Listes des Lots'!$B$4:$G$55,6,FALSE))</f>
        <v>Meublé</v>
      </c>
      <c r="H482" s="127" t="s">
        <v>333</v>
      </c>
      <c r="I482" s="127">
        <v>0</v>
      </c>
      <c r="J482" s="69">
        <v>45884</v>
      </c>
      <c r="K482" s="69">
        <v>45886</v>
      </c>
      <c r="L482" s="71" t="s">
        <v>90</v>
      </c>
      <c r="M482" s="18" t="str">
        <f>IF(RevenueData[[#This Row],[Commentaires /Notes  ]]="","",RevenueData[[#This Row],[Commentaires /Notes  ]])</f>
        <v>Meme commentaire que "250911_Rev_MC_475"
Saisie G. Sablin</v>
      </c>
      <c r="N482" s="292" t="s">
        <v>400</v>
      </c>
      <c r="R482" s="60">
        <f>RevenueData[[#This Row],[Fin Période 
(jj/mm/aa) ]]-RevenueData[[#This Row],[Début Période
((jj/mm/aa) ]]+1</f>
        <v>3</v>
      </c>
      <c r="S482" s="60">
        <f t="shared" si="121"/>
        <v>0</v>
      </c>
      <c r="T482" s="60">
        <f t="shared" si="121"/>
        <v>0</v>
      </c>
      <c r="U482" s="60">
        <f t="shared" si="121"/>
        <v>0</v>
      </c>
      <c r="V482" s="60">
        <f t="shared" si="121"/>
        <v>0</v>
      </c>
      <c r="W482" s="60">
        <f t="shared" si="121"/>
        <v>0</v>
      </c>
      <c r="X482" s="60">
        <f t="shared" si="121"/>
        <v>0</v>
      </c>
      <c r="Y482" s="60">
        <f t="shared" si="121"/>
        <v>0</v>
      </c>
      <c r="Z482" s="60">
        <f t="shared" si="121"/>
        <v>0</v>
      </c>
      <c r="AA482" s="60">
        <f t="shared" si="121"/>
        <v>0</v>
      </c>
      <c r="AB482" s="60">
        <f t="shared" si="121"/>
        <v>0</v>
      </c>
      <c r="AC482" s="60">
        <f t="shared" si="121"/>
        <v>0</v>
      </c>
      <c r="AD482" s="60">
        <f t="shared" si="121"/>
        <v>0</v>
      </c>
      <c r="AG482" s="60">
        <f t="shared" si="122"/>
        <v>0</v>
      </c>
      <c r="AH482" s="60">
        <f t="shared" si="122"/>
        <v>0</v>
      </c>
      <c r="AI482" s="60">
        <f t="shared" si="122"/>
        <v>0</v>
      </c>
      <c r="AJ482" s="60">
        <f t="shared" si="122"/>
        <v>0</v>
      </c>
      <c r="AK482" s="60">
        <f t="shared" si="122"/>
        <v>0</v>
      </c>
      <c r="AL482" s="60">
        <f t="shared" si="122"/>
        <v>0</v>
      </c>
      <c r="AM482" s="60">
        <f t="shared" si="122"/>
        <v>0</v>
      </c>
      <c r="AN482" s="60">
        <f t="shared" si="122"/>
        <v>3</v>
      </c>
      <c r="AO482" s="60">
        <f t="shared" si="122"/>
        <v>0</v>
      </c>
      <c r="AP482" s="60">
        <f t="shared" si="122"/>
        <v>0</v>
      </c>
      <c r="AQ482" s="60">
        <f t="shared" si="122"/>
        <v>0</v>
      </c>
      <c r="AR482" s="60">
        <f t="shared" si="122"/>
        <v>0</v>
      </c>
      <c r="AU482" s="60">
        <f t="shared" si="123"/>
        <v>0</v>
      </c>
      <c r="AV482" s="60">
        <f t="shared" si="123"/>
        <v>0</v>
      </c>
      <c r="AW482" s="60">
        <f t="shared" si="123"/>
        <v>0</v>
      </c>
      <c r="AX482" s="60">
        <f t="shared" si="123"/>
        <v>0</v>
      </c>
      <c r="AY482" s="60">
        <f t="shared" si="123"/>
        <v>0</v>
      </c>
      <c r="AZ482" s="60">
        <f t="shared" si="123"/>
        <v>0</v>
      </c>
      <c r="BA482" s="60">
        <f t="shared" si="123"/>
        <v>0</v>
      </c>
      <c r="BB482" s="60">
        <f t="shared" si="123"/>
        <v>0</v>
      </c>
      <c r="BC482" s="60">
        <f t="shared" si="123"/>
        <v>0</v>
      </c>
      <c r="BD482" s="60">
        <f t="shared" si="123"/>
        <v>0</v>
      </c>
      <c r="BE482" s="60">
        <f t="shared" si="123"/>
        <v>0</v>
      </c>
      <c r="BF482" s="60">
        <f t="shared" si="123"/>
        <v>0</v>
      </c>
    </row>
    <row r="483" spans="2:58" s="60" customFormat="1" ht="30" x14ac:dyDescent="0.25">
      <c r="B483" s="18">
        <f t="shared" si="117"/>
        <v>479</v>
      </c>
      <c r="C483" s="71" t="str">
        <f t="shared" si="116"/>
        <v>250911_Rev_MC_479</v>
      </c>
      <c r="D483" s="68">
        <v>45911</v>
      </c>
      <c r="E483" s="69">
        <v>45915</v>
      </c>
      <c r="F483" s="69" t="s">
        <v>109</v>
      </c>
      <c r="G483" s="69" t="str">
        <f>IF(ISBLANK(F483),"",VLOOKUP(F483,'Listes des Lots'!$B$4:$G$55,6,FALSE))</f>
        <v>Meublé</v>
      </c>
      <c r="H483" s="127" t="s">
        <v>333</v>
      </c>
      <c r="I483" s="127">
        <v>0</v>
      </c>
      <c r="J483" s="69">
        <v>45884</v>
      </c>
      <c r="K483" s="69">
        <v>45886</v>
      </c>
      <c r="L483" s="71" t="s">
        <v>90</v>
      </c>
      <c r="M483" s="18" t="str">
        <f>IF(RevenueData[[#This Row],[Commentaires /Notes  ]]="","",RevenueData[[#This Row],[Commentaires /Notes  ]])</f>
        <v>Meme commentaire que "250911_Rev_MC_475"
Saisie G. Sablin</v>
      </c>
      <c r="N483" s="292" t="s">
        <v>400</v>
      </c>
      <c r="R483" s="60">
        <f>RevenueData[[#This Row],[Fin Période 
(jj/mm/aa) ]]-RevenueData[[#This Row],[Début Période
((jj/mm/aa) ]]+1</f>
        <v>3</v>
      </c>
      <c r="S483" s="60">
        <f t="shared" si="121"/>
        <v>0</v>
      </c>
      <c r="T483" s="60">
        <f t="shared" si="121"/>
        <v>0</v>
      </c>
      <c r="U483" s="60">
        <f t="shared" si="121"/>
        <v>0</v>
      </c>
      <c r="V483" s="60">
        <f t="shared" si="121"/>
        <v>0</v>
      </c>
      <c r="W483" s="60">
        <f t="shared" si="121"/>
        <v>0</v>
      </c>
      <c r="X483" s="60">
        <f t="shared" si="121"/>
        <v>0</v>
      </c>
      <c r="Y483" s="60">
        <f t="shared" si="121"/>
        <v>0</v>
      </c>
      <c r="Z483" s="60">
        <f t="shared" si="121"/>
        <v>0</v>
      </c>
      <c r="AA483" s="60">
        <f t="shared" si="121"/>
        <v>0</v>
      </c>
      <c r="AB483" s="60">
        <f t="shared" si="121"/>
        <v>0</v>
      </c>
      <c r="AC483" s="60">
        <f t="shared" si="121"/>
        <v>0</v>
      </c>
      <c r="AD483" s="60">
        <f t="shared" si="121"/>
        <v>0</v>
      </c>
      <c r="AG483" s="60">
        <f t="shared" si="122"/>
        <v>0</v>
      </c>
      <c r="AH483" s="60">
        <f t="shared" si="122"/>
        <v>0</v>
      </c>
      <c r="AI483" s="60">
        <f t="shared" si="122"/>
        <v>0</v>
      </c>
      <c r="AJ483" s="60">
        <f t="shared" si="122"/>
        <v>0</v>
      </c>
      <c r="AK483" s="60">
        <f t="shared" si="122"/>
        <v>0</v>
      </c>
      <c r="AL483" s="60">
        <f t="shared" si="122"/>
        <v>0</v>
      </c>
      <c r="AM483" s="60">
        <f t="shared" si="122"/>
        <v>0</v>
      </c>
      <c r="AN483" s="60">
        <f t="shared" si="122"/>
        <v>3</v>
      </c>
      <c r="AO483" s="60">
        <f t="shared" si="122"/>
        <v>0</v>
      </c>
      <c r="AP483" s="60">
        <f t="shared" si="122"/>
        <v>0</v>
      </c>
      <c r="AQ483" s="60">
        <f t="shared" si="122"/>
        <v>0</v>
      </c>
      <c r="AR483" s="60">
        <f t="shared" si="122"/>
        <v>0</v>
      </c>
      <c r="AU483" s="60">
        <f t="shared" si="123"/>
        <v>0</v>
      </c>
      <c r="AV483" s="60">
        <f t="shared" si="123"/>
        <v>0</v>
      </c>
      <c r="AW483" s="60">
        <f t="shared" si="123"/>
        <v>0</v>
      </c>
      <c r="AX483" s="60">
        <f t="shared" si="123"/>
        <v>0</v>
      </c>
      <c r="AY483" s="60">
        <f t="shared" si="123"/>
        <v>0</v>
      </c>
      <c r="AZ483" s="60">
        <f t="shared" si="123"/>
        <v>0</v>
      </c>
      <c r="BA483" s="60">
        <f t="shared" si="123"/>
        <v>0</v>
      </c>
      <c r="BB483" s="60">
        <f t="shared" si="123"/>
        <v>0</v>
      </c>
      <c r="BC483" s="60">
        <f t="shared" si="123"/>
        <v>0</v>
      </c>
      <c r="BD483" s="60">
        <f t="shared" si="123"/>
        <v>0</v>
      </c>
      <c r="BE483" s="60">
        <f t="shared" si="123"/>
        <v>0</v>
      </c>
      <c r="BF483" s="60">
        <f t="shared" si="123"/>
        <v>0</v>
      </c>
    </row>
    <row r="484" spans="2:58" s="60" customFormat="1" ht="30" x14ac:dyDescent="0.25">
      <c r="B484" s="18">
        <f t="shared" si="117"/>
        <v>480</v>
      </c>
      <c r="C484" s="71" t="str">
        <f t="shared" si="116"/>
        <v>250911_Rev_MC_480</v>
      </c>
      <c r="D484" s="68">
        <v>45911</v>
      </c>
      <c r="E484" s="69">
        <v>45915</v>
      </c>
      <c r="F484" s="69" t="s">
        <v>110</v>
      </c>
      <c r="G484" s="69" t="str">
        <f>IF(ISBLANK(F484),"",VLOOKUP(F484,'Listes des Lots'!$B$4:$G$55,6,FALSE))</f>
        <v>Meublé</v>
      </c>
      <c r="H484" s="127" t="s">
        <v>333</v>
      </c>
      <c r="I484" s="127">
        <v>0</v>
      </c>
      <c r="J484" s="69">
        <v>45884</v>
      </c>
      <c r="K484" s="69">
        <v>45886</v>
      </c>
      <c r="L484" s="71" t="s">
        <v>90</v>
      </c>
      <c r="M484" s="18" t="str">
        <f>IF(RevenueData[[#This Row],[Commentaires /Notes  ]]="","",RevenueData[[#This Row],[Commentaires /Notes  ]])</f>
        <v>Meme commentaire que "250911_Rev_MC_475"
Saisie G. Sablin</v>
      </c>
      <c r="N484" s="292" t="s">
        <v>400</v>
      </c>
      <c r="R484" s="60">
        <f>RevenueData[[#This Row],[Fin Période 
(jj/mm/aa) ]]-RevenueData[[#This Row],[Début Période
((jj/mm/aa) ]]+1</f>
        <v>3</v>
      </c>
      <c r="S484" s="60">
        <f t="shared" si="121"/>
        <v>0</v>
      </c>
      <c r="T484" s="60">
        <f t="shared" si="121"/>
        <v>0</v>
      </c>
      <c r="U484" s="60">
        <f t="shared" si="121"/>
        <v>0</v>
      </c>
      <c r="V484" s="60">
        <f t="shared" si="121"/>
        <v>0</v>
      </c>
      <c r="W484" s="60">
        <f t="shared" si="121"/>
        <v>0</v>
      </c>
      <c r="X484" s="60">
        <f t="shared" si="121"/>
        <v>0</v>
      </c>
      <c r="Y484" s="60">
        <f t="shared" si="121"/>
        <v>0</v>
      </c>
      <c r="Z484" s="60">
        <f t="shared" si="121"/>
        <v>0</v>
      </c>
      <c r="AA484" s="60">
        <f t="shared" si="121"/>
        <v>0</v>
      </c>
      <c r="AB484" s="60">
        <f t="shared" si="121"/>
        <v>0</v>
      </c>
      <c r="AC484" s="60">
        <f t="shared" si="121"/>
        <v>0</v>
      </c>
      <c r="AD484" s="60">
        <f t="shared" si="121"/>
        <v>0</v>
      </c>
      <c r="AG484" s="60">
        <f t="shared" si="122"/>
        <v>0</v>
      </c>
      <c r="AH484" s="60">
        <f t="shared" si="122"/>
        <v>0</v>
      </c>
      <c r="AI484" s="60">
        <f t="shared" si="122"/>
        <v>0</v>
      </c>
      <c r="AJ484" s="60">
        <f t="shared" si="122"/>
        <v>0</v>
      </c>
      <c r="AK484" s="60">
        <f t="shared" si="122"/>
        <v>0</v>
      </c>
      <c r="AL484" s="60">
        <f t="shared" si="122"/>
        <v>0</v>
      </c>
      <c r="AM484" s="60">
        <f t="shared" si="122"/>
        <v>0</v>
      </c>
      <c r="AN484" s="60">
        <f t="shared" si="122"/>
        <v>3</v>
      </c>
      <c r="AO484" s="60">
        <f t="shared" si="122"/>
        <v>0</v>
      </c>
      <c r="AP484" s="60">
        <f t="shared" si="122"/>
        <v>0</v>
      </c>
      <c r="AQ484" s="60">
        <f t="shared" si="122"/>
        <v>0</v>
      </c>
      <c r="AR484" s="60">
        <f t="shared" si="122"/>
        <v>0</v>
      </c>
      <c r="AU484" s="60">
        <f t="shared" si="123"/>
        <v>0</v>
      </c>
      <c r="AV484" s="60">
        <f t="shared" si="123"/>
        <v>0</v>
      </c>
      <c r="AW484" s="60">
        <f t="shared" si="123"/>
        <v>0</v>
      </c>
      <c r="AX484" s="60">
        <f t="shared" si="123"/>
        <v>0</v>
      </c>
      <c r="AY484" s="60">
        <f t="shared" si="123"/>
        <v>0</v>
      </c>
      <c r="AZ484" s="60">
        <f t="shared" si="123"/>
        <v>0</v>
      </c>
      <c r="BA484" s="60">
        <f t="shared" si="123"/>
        <v>0</v>
      </c>
      <c r="BB484" s="60">
        <f t="shared" si="123"/>
        <v>0</v>
      </c>
      <c r="BC484" s="60">
        <f t="shared" si="123"/>
        <v>0</v>
      </c>
      <c r="BD484" s="60">
        <f t="shared" si="123"/>
        <v>0</v>
      </c>
      <c r="BE484" s="60">
        <f t="shared" si="123"/>
        <v>0</v>
      </c>
      <c r="BF484" s="60">
        <f t="shared" si="123"/>
        <v>0</v>
      </c>
    </row>
    <row r="485" spans="2:58" s="60" customFormat="1" ht="30" x14ac:dyDescent="0.25">
      <c r="B485" s="18">
        <f t="shared" si="117"/>
        <v>481</v>
      </c>
      <c r="C485" s="71" t="str">
        <f t="shared" si="116"/>
        <v>250911_Rev_MC_481</v>
      </c>
      <c r="D485" s="68">
        <v>45911</v>
      </c>
      <c r="E485" s="69">
        <v>45915</v>
      </c>
      <c r="F485" s="69" t="s">
        <v>111</v>
      </c>
      <c r="G485" s="69" t="str">
        <f>IF(ISBLANK(F485),"",VLOOKUP(F485,'Listes des Lots'!$B$4:$G$55,6,FALSE))</f>
        <v>Meublé</v>
      </c>
      <c r="H485" s="127" t="s">
        <v>333</v>
      </c>
      <c r="I485" s="127">
        <v>0</v>
      </c>
      <c r="J485" s="69">
        <v>45884</v>
      </c>
      <c r="K485" s="69">
        <v>45886</v>
      </c>
      <c r="L485" s="71" t="s">
        <v>90</v>
      </c>
      <c r="M485" s="18" t="str">
        <f>IF(RevenueData[[#This Row],[Commentaires /Notes  ]]="","",RevenueData[[#This Row],[Commentaires /Notes  ]])</f>
        <v>Meme commentaire que "250911_Rev_MC_475"
Saisie G. Sablin</v>
      </c>
      <c r="N485" s="292" t="s">
        <v>400</v>
      </c>
      <c r="R485" s="60">
        <f>RevenueData[[#This Row],[Fin Période 
(jj/mm/aa) ]]-RevenueData[[#This Row],[Début Période
((jj/mm/aa) ]]+1</f>
        <v>3</v>
      </c>
      <c r="S485" s="60">
        <f t="shared" si="121"/>
        <v>0</v>
      </c>
      <c r="T485" s="60">
        <f t="shared" si="121"/>
        <v>0</v>
      </c>
      <c r="U485" s="60">
        <f t="shared" si="121"/>
        <v>0</v>
      </c>
      <c r="V485" s="60">
        <f t="shared" si="121"/>
        <v>0</v>
      </c>
      <c r="W485" s="60">
        <f t="shared" si="121"/>
        <v>0</v>
      </c>
      <c r="X485" s="60">
        <f t="shared" si="121"/>
        <v>0</v>
      </c>
      <c r="Y485" s="60">
        <f t="shared" si="121"/>
        <v>0</v>
      </c>
      <c r="Z485" s="60">
        <f t="shared" si="121"/>
        <v>0</v>
      </c>
      <c r="AA485" s="60">
        <f t="shared" si="121"/>
        <v>0</v>
      </c>
      <c r="AB485" s="60">
        <f t="shared" si="121"/>
        <v>0</v>
      </c>
      <c r="AC485" s="60">
        <f t="shared" si="121"/>
        <v>0</v>
      </c>
      <c r="AD485" s="60">
        <f t="shared" si="121"/>
        <v>0</v>
      </c>
      <c r="AG485" s="60">
        <f t="shared" si="122"/>
        <v>0</v>
      </c>
      <c r="AH485" s="60">
        <f t="shared" si="122"/>
        <v>0</v>
      </c>
      <c r="AI485" s="60">
        <f t="shared" si="122"/>
        <v>0</v>
      </c>
      <c r="AJ485" s="60">
        <f t="shared" si="122"/>
        <v>0</v>
      </c>
      <c r="AK485" s="60">
        <f t="shared" si="122"/>
        <v>0</v>
      </c>
      <c r="AL485" s="60">
        <f t="shared" si="122"/>
        <v>0</v>
      </c>
      <c r="AM485" s="60">
        <f t="shared" si="122"/>
        <v>0</v>
      </c>
      <c r="AN485" s="60">
        <f t="shared" si="122"/>
        <v>3</v>
      </c>
      <c r="AO485" s="60">
        <f t="shared" si="122"/>
        <v>0</v>
      </c>
      <c r="AP485" s="60">
        <f t="shared" si="122"/>
        <v>0</v>
      </c>
      <c r="AQ485" s="60">
        <f t="shared" si="122"/>
        <v>0</v>
      </c>
      <c r="AR485" s="60">
        <f t="shared" si="122"/>
        <v>0</v>
      </c>
      <c r="AU485" s="60">
        <f t="shared" si="123"/>
        <v>0</v>
      </c>
      <c r="AV485" s="60">
        <f t="shared" si="123"/>
        <v>0</v>
      </c>
      <c r="AW485" s="60">
        <f t="shared" si="123"/>
        <v>0</v>
      </c>
      <c r="AX485" s="60">
        <f t="shared" si="123"/>
        <v>0</v>
      </c>
      <c r="AY485" s="60">
        <f t="shared" si="123"/>
        <v>0</v>
      </c>
      <c r="AZ485" s="60">
        <f t="shared" si="123"/>
        <v>0</v>
      </c>
      <c r="BA485" s="60">
        <f t="shared" si="123"/>
        <v>0</v>
      </c>
      <c r="BB485" s="60">
        <f t="shared" si="123"/>
        <v>0</v>
      </c>
      <c r="BC485" s="60">
        <f t="shared" si="123"/>
        <v>0</v>
      </c>
      <c r="BD485" s="60">
        <f t="shared" si="123"/>
        <v>0</v>
      </c>
      <c r="BE485" s="60">
        <f t="shared" si="123"/>
        <v>0</v>
      </c>
      <c r="BF485" s="60">
        <f t="shared" si="123"/>
        <v>0</v>
      </c>
    </row>
    <row r="486" spans="2:58" s="60" customFormat="1" ht="30" x14ac:dyDescent="0.25">
      <c r="B486" s="18">
        <f t="shared" si="117"/>
        <v>482</v>
      </c>
      <c r="C486" s="71" t="str">
        <f t="shared" si="116"/>
        <v>250911_Rev_MC_482</v>
      </c>
      <c r="D486" s="68">
        <v>45911</v>
      </c>
      <c r="E486" s="69">
        <v>45915</v>
      </c>
      <c r="F486" s="69" t="s">
        <v>112</v>
      </c>
      <c r="G486" s="69" t="str">
        <f>IF(ISBLANK(F486),"",VLOOKUP(F486,'Listes des Lots'!$B$4:$G$55,6,FALSE))</f>
        <v>Meublé</v>
      </c>
      <c r="H486" s="127" t="s">
        <v>333</v>
      </c>
      <c r="I486" s="127">
        <v>0</v>
      </c>
      <c r="J486" s="69">
        <v>45884</v>
      </c>
      <c r="K486" s="69">
        <v>45886</v>
      </c>
      <c r="L486" s="71" t="s">
        <v>90</v>
      </c>
      <c r="M486" s="18" t="str">
        <f>IF(RevenueData[[#This Row],[Commentaires /Notes  ]]="","",RevenueData[[#This Row],[Commentaires /Notes  ]])</f>
        <v>Meme commentaire que "250911_Rev_MC_475"
Saisie G. Sablin</v>
      </c>
      <c r="N486" s="292" t="s">
        <v>400</v>
      </c>
      <c r="R486" s="60">
        <f>RevenueData[[#This Row],[Fin Période 
(jj/mm/aa) ]]-RevenueData[[#This Row],[Début Période
((jj/mm/aa) ]]+1</f>
        <v>3</v>
      </c>
      <c r="S486" s="60">
        <f t="shared" si="121"/>
        <v>0</v>
      </c>
      <c r="T486" s="60">
        <f t="shared" si="121"/>
        <v>0</v>
      </c>
      <c r="U486" s="60">
        <f t="shared" si="121"/>
        <v>0</v>
      </c>
      <c r="V486" s="60">
        <f t="shared" si="121"/>
        <v>0</v>
      </c>
      <c r="W486" s="60">
        <f t="shared" si="121"/>
        <v>0</v>
      </c>
      <c r="X486" s="60">
        <f t="shared" si="121"/>
        <v>0</v>
      </c>
      <c r="Y486" s="60">
        <f t="shared" si="121"/>
        <v>0</v>
      </c>
      <c r="Z486" s="60">
        <f t="shared" si="121"/>
        <v>0</v>
      </c>
      <c r="AA486" s="60">
        <f t="shared" si="121"/>
        <v>0</v>
      </c>
      <c r="AB486" s="60">
        <f t="shared" si="121"/>
        <v>0</v>
      </c>
      <c r="AC486" s="60">
        <f t="shared" si="121"/>
        <v>0</v>
      </c>
      <c r="AD486" s="60">
        <f t="shared" si="121"/>
        <v>0</v>
      </c>
      <c r="AG486" s="60">
        <f t="shared" si="122"/>
        <v>0</v>
      </c>
      <c r="AH486" s="60">
        <f t="shared" si="122"/>
        <v>0</v>
      </c>
      <c r="AI486" s="60">
        <f t="shared" si="122"/>
        <v>0</v>
      </c>
      <c r="AJ486" s="60">
        <f t="shared" si="122"/>
        <v>0</v>
      </c>
      <c r="AK486" s="60">
        <f t="shared" si="122"/>
        <v>0</v>
      </c>
      <c r="AL486" s="60">
        <f t="shared" si="122"/>
        <v>0</v>
      </c>
      <c r="AM486" s="60">
        <f t="shared" si="122"/>
        <v>0</v>
      </c>
      <c r="AN486" s="60">
        <f t="shared" si="122"/>
        <v>3</v>
      </c>
      <c r="AO486" s="60">
        <f t="shared" si="122"/>
        <v>0</v>
      </c>
      <c r="AP486" s="60">
        <f t="shared" si="122"/>
        <v>0</v>
      </c>
      <c r="AQ486" s="60">
        <f t="shared" si="122"/>
        <v>0</v>
      </c>
      <c r="AR486" s="60">
        <f t="shared" si="122"/>
        <v>0</v>
      </c>
      <c r="AU486" s="60">
        <f t="shared" si="123"/>
        <v>0</v>
      </c>
      <c r="AV486" s="60">
        <f t="shared" si="123"/>
        <v>0</v>
      </c>
      <c r="AW486" s="60">
        <f t="shared" si="123"/>
        <v>0</v>
      </c>
      <c r="AX486" s="60">
        <f t="shared" si="123"/>
        <v>0</v>
      </c>
      <c r="AY486" s="60">
        <f t="shared" si="123"/>
        <v>0</v>
      </c>
      <c r="AZ486" s="60">
        <f t="shared" si="123"/>
        <v>0</v>
      </c>
      <c r="BA486" s="60">
        <f t="shared" si="123"/>
        <v>0</v>
      </c>
      <c r="BB486" s="60">
        <f t="shared" si="123"/>
        <v>0</v>
      </c>
      <c r="BC486" s="60">
        <f t="shared" si="123"/>
        <v>0</v>
      </c>
      <c r="BD486" s="60">
        <f t="shared" si="123"/>
        <v>0</v>
      </c>
      <c r="BE486" s="60">
        <f t="shared" si="123"/>
        <v>0</v>
      </c>
      <c r="BF486" s="60">
        <f t="shared" si="123"/>
        <v>0</v>
      </c>
    </row>
    <row r="487" spans="2:58" s="60" customFormat="1" ht="30" x14ac:dyDescent="0.25">
      <c r="B487" s="18">
        <f t="shared" si="117"/>
        <v>483</v>
      </c>
      <c r="C487" s="71" t="str">
        <f t="shared" si="116"/>
        <v>250911_Rev_MC_483</v>
      </c>
      <c r="D487" s="68">
        <v>45911</v>
      </c>
      <c r="E487" s="69">
        <v>45915</v>
      </c>
      <c r="F487" s="69" t="s">
        <v>113</v>
      </c>
      <c r="G487" s="69" t="str">
        <f>IF(ISBLANK(F487),"",VLOOKUP(F487,'Listes des Lots'!$B$4:$G$55,6,FALSE))</f>
        <v>Meublé</v>
      </c>
      <c r="H487" s="127" t="s">
        <v>333</v>
      </c>
      <c r="I487" s="127">
        <v>0</v>
      </c>
      <c r="J487" s="69">
        <v>45884</v>
      </c>
      <c r="K487" s="69">
        <v>45886</v>
      </c>
      <c r="L487" s="71" t="s">
        <v>90</v>
      </c>
      <c r="M487" s="18" t="str">
        <f>IF(RevenueData[[#This Row],[Commentaires /Notes  ]]="","",RevenueData[[#This Row],[Commentaires /Notes  ]])</f>
        <v>Meme commentaire que "250911_Rev_MC_475"
Saisie G. Sablin</v>
      </c>
      <c r="N487" s="292" t="s">
        <v>400</v>
      </c>
      <c r="R487" s="60">
        <f>RevenueData[[#This Row],[Fin Période 
(jj/mm/aa) ]]-RevenueData[[#This Row],[Début Période
((jj/mm/aa) ]]+1</f>
        <v>3</v>
      </c>
      <c r="S487" s="60">
        <f t="shared" si="121"/>
        <v>0</v>
      </c>
      <c r="T487" s="60">
        <f t="shared" si="121"/>
        <v>0</v>
      </c>
      <c r="U487" s="60">
        <f t="shared" si="121"/>
        <v>0</v>
      </c>
      <c r="V487" s="60">
        <f t="shared" si="121"/>
        <v>0</v>
      </c>
      <c r="W487" s="60">
        <f t="shared" si="121"/>
        <v>0</v>
      </c>
      <c r="X487" s="60">
        <f t="shared" si="121"/>
        <v>0</v>
      </c>
      <c r="Y487" s="60">
        <f t="shared" si="121"/>
        <v>0</v>
      </c>
      <c r="Z487" s="60">
        <f t="shared" si="121"/>
        <v>0</v>
      </c>
      <c r="AA487" s="60">
        <f t="shared" si="121"/>
        <v>0</v>
      </c>
      <c r="AB487" s="60">
        <f t="shared" si="121"/>
        <v>0</v>
      </c>
      <c r="AC487" s="60">
        <f t="shared" si="121"/>
        <v>0</v>
      </c>
      <c r="AD487" s="60">
        <f t="shared" si="121"/>
        <v>0</v>
      </c>
      <c r="AG487" s="60">
        <f t="shared" si="122"/>
        <v>0</v>
      </c>
      <c r="AH487" s="60">
        <f t="shared" si="122"/>
        <v>0</v>
      </c>
      <c r="AI487" s="60">
        <f t="shared" si="122"/>
        <v>0</v>
      </c>
      <c r="AJ487" s="60">
        <f t="shared" si="122"/>
        <v>0</v>
      </c>
      <c r="AK487" s="60">
        <f t="shared" si="122"/>
        <v>0</v>
      </c>
      <c r="AL487" s="60">
        <f t="shared" si="122"/>
        <v>0</v>
      </c>
      <c r="AM487" s="60">
        <f t="shared" si="122"/>
        <v>0</v>
      </c>
      <c r="AN487" s="60">
        <f t="shared" si="122"/>
        <v>3</v>
      </c>
      <c r="AO487" s="60">
        <f t="shared" si="122"/>
        <v>0</v>
      </c>
      <c r="AP487" s="60">
        <f t="shared" si="122"/>
        <v>0</v>
      </c>
      <c r="AQ487" s="60">
        <f t="shared" si="122"/>
        <v>0</v>
      </c>
      <c r="AR487" s="60">
        <f t="shared" si="122"/>
        <v>0</v>
      </c>
      <c r="AU487" s="60">
        <f t="shared" si="123"/>
        <v>0</v>
      </c>
      <c r="AV487" s="60">
        <f t="shared" si="123"/>
        <v>0</v>
      </c>
      <c r="AW487" s="60">
        <f t="shared" si="123"/>
        <v>0</v>
      </c>
      <c r="AX487" s="60">
        <f t="shared" si="123"/>
        <v>0</v>
      </c>
      <c r="AY487" s="60">
        <f t="shared" si="123"/>
        <v>0</v>
      </c>
      <c r="AZ487" s="60">
        <f t="shared" si="123"/>
        <v>0</v>
      </c>
      <c r="BA487" s="60">
        <f t="shared" si="123"/>
        <v>0</v>
      </c>
      <c r="BB487" s="60">
        <f t="shared" si="123"/>
        <v>0</v>
      </c>
      <c r="BC487" s="60">
        <f t="shared" si="123"/>
        <v>0</v>
      </c>
      <c r="BD487" s="60">
        <f t="shared" si="123"/>
        <v>0</v>
      </c>
      <c r="BE487" s="60">
        <f t="shared" si="123"/>
        <v>0</v>
      </c>
      <c r="BF487" s="60">
        <f t="shared" si="123"/>
        <v>0</v>
      </c>
    </row>
    <row r="488" spans="2:58" s="60" customFormat="1" ht="30" x14ac:dyDescent="0.25">
      <c r="B488" s="18">
        <f t="shared" si="117"/>
        <v>484</v>
      </c>
      <c r="C488" s="71" t="str">
        <f t="shared" si="116"/>
        <v>250911_Rev_MC_484</v>
      </c>
      <c r="D488" s="68">
        <v>45911</v>
      </c>
      <c r="E488" s="69">
        <v>45915</v>
      </c>
      <c r="F488" s="69" t="s">
        <v>114</v>
      </c>
      <c r="G488" s="69" t="str">
        <f>IF(ISBLANK(F488),"",VLOOKUP(F488,'Listes des Lots'!$B$4:$G$55,6,FALSE))</f>
        <v>Meublé</v>
      </c>
      <c r="H488" s="127" t="s">
        <v>333</v>
      </c>
      <c r="I488" s="127">
        <v>0</v>
      </c>
      <c r="J488" s="69">
        <v>45884</v>
      </c>
      <c r="K488" s="69">
        <v>45886</v>
      </c>
      <c r="L488" s="71" t="s">
        <v>90</v>
      </c>
      <c r="M488" s="18" t="str">
        <f>IF(RevenueData[[#This Row],[Commentaires /Notes  ]]="","",RevenueData[[#This Row],[Commentaires /Notes  ]])</f>
        <v>Meme commentaire que "250911_Rev_MC_475"
Saisie G. Sablin</v>
      </c>
      <c r="N488" s="292" t="s">
        <v>400</v>
      </c>
      <c r="R488" s="60">
        <f>RevenueData[[#This Row],[Fin Période 
(jj/mm/aa) ]]-RevenueData[[#This Row],[Début Période
((jj/mm/aa) ]]+1</f>
        <v>3</v>
      </c>
      <c r="S488" s="60">
        <f t="shared" si="121"/>
        <v>0</v>
      </c>
      <c r="T488" s="60">
        <f t="shared" si="121"/>
        <v>0</v>
      </c>
      <c r="U488" s="60">
        <f t="shared" si="121"/>
        <v>0</v>
      </c>
      <c r="V488" s="60">
        <f t="shared" si="121"/>
        <v>0</v>
      </c>
      <c r="W488" s="60">
        <f t="shared" si="121"/>
        <v>0</v>
      </c>
      <c r="X488" s="60">
        <f t="shared" si="121"/>
        <v>0</v>
      </c>
      <c r="Y488" s="60">
        <f t="shared" si="121"/>
        <v>0</v>
      </c>
      <c r="Z488" s="60">
        <f t="shared" si="121"/>
        <v>0</v>
      </c>
      <c r="AA488" s="60">
        <f t="shared" si="121"/>
        <v>0</v>
      </c>
      <c r="AB488" s="60">
        <f t="shared" si="121"/>
        <v>0</v>
      </c>
      <c r="AC488" s="60">
        <f t="shared" si="121"/>
        <v>0</v>
      </c>
      <c r="AD488" s="60">
        <f t="shared" si="121"/>
        <v>0</v>
      </c>
      <c r="AG488" s="60">
        <f t="shared" si="122"/>
        <v>0</v>
      </c>
      <c r="AH488" s="60">
        <f t="shared" si="122"/>
        <v>0</v>
      </c>
      <c r="AI488" s="60">
        <f t="shared" si="122"/>
        <v>0</v>
      </c>
      <c r="AJ488" s="60">
        <f t="shared" si="122"/>
        <v>0</v>
      </c>
      <c r="AK488" s="60">
        <f t="shared" si="122"/>
        <v>0</v>
      </c>
      <c r="AL488" s="60">
        <f t="shared" si="122"/>
        <v>0</v>
      </c>
      <c r="AM488" s="60">
        <f t="shared" si="122"/>
        <v>0</v>
      </c>
      <c r="AN488" s="60">
        <f t="shared" si="122"/>
        <v>3</v>
      </c>
      <c r="AO488" s="60">
        <f t="shared" si="122"/>
        <v>0</v>
      </c>
      <c r="AP488" s="60">
        <f t="shared" si="122"/>
        <v>0</v>
      </c>
      <c r="AQ488" s="60">
        <f t="shared" si="122"/>
        <v>0</v>
      </c>
      <c r="AR488" s="60">
        <f t="shared" si="122"/>
        <v>0</v>
      </c>
      <c r="AU488" s="60">
        <f t="shared" si="123"/>
        <v>0</v>
      </c>
      <c r="AV488" s="60">
        <f t="shared" si="123"/>
        <v>0</v>
      </c>
      <c r="AW488" s="60">
        <f t="shared" si="123"/>
        <v>0</v>
      </c>
      <c r="AX488" s="60">
        <f t="shared" si="123"/>
        <v>0</v>
      </c>
      <c r="AY488" s="60">
        <f t="shared" si="123"/>
        <v>0</v>
      </c>
      <c r="AZ488" s="60">
        <f t="shared" si="123"/>
        <v>0</v>
      </c>
      <c r="BA488" s="60">
        <f t="shared" si="123"/>
        <v>0</v>
      </c>
      <c r="BB488" s="60">
        <f t="shared" si="123"/>
        <v>0</v>
      </c>
      <c r="BC488" s="60">
        <f t="shared" si="123"/>
        <v>0</v>
      </c>
      <c r="BD488" s="60">
        <f t="shared" si="123"/>
        <v>0</v>
      </c>
      <c r="BE488" s="60">
        <f t="shared" si="123"/>
        <v>0</v>
      </c>
      <c r="BF488" s="60">
        <f t="shared" si="123"/>
        <v>0</v>
      </c>
    </row>
    <row r="489" spans="2:58" s="60" customFormat="1" ht="30" x14ac:dyDescent="0.25">
      <c r="B489" s="18">
        <f t="shared" si="117"/>
        <v>485</v>
      </c>
      <c r="C489" s="71" t="str">
        <f t="shared" si="116"/>
        <v>250911_Rev_MC_485</v>
      </c>
      <c r="D489" s="68">
        <v>45911</v>
      </c>
      <c r="E489" s="69">
        <v>45915</v>
      </c>
      <c r="F489" s="69" t="s">
        <v>115</v>
      </c>
      <c r="G489" s="69" t="str">
        <f>IF(ISBLANK(F489),"",VLOOKUP(F489,'Listes des Lots'!$B$4:$G$55,6,FALSE))</f>
        <v>Meublé</v>
      </c>
      <c r="H489" s="127" t="s">
        <v>333</v>
      </c>
      <c r="I489" s="127">
        <v>0</v>
      </c>
      <c r="J489" s="69">
        <v>45884</v>
      </c>
      <c r="K489" s="69">
        <v>45886</v>
      </c>
      <c r="L489" s="71" t="s">
        <v>90</v>
      </c>
      <c r="M489" s="18" t="str">
        <f>IF(RevenueData[[#This Row],[Commentaires /Notes  ]]="","",RevenueData[[#This Row],[Commentaires /Notes  ]])</f>
        <v>Meme commentaire que "250911_Rev_MC_475"
Saisie G. Sablin</v>
      </c>
      <c r="N489" s="292" t="s">
        <v>400</v>
      </c>
      <c r="R489" s="60">
        <f>RevenueData[[#This Row],[Fin Période 
(jj/mm/aa) ]]-RevenueData[[#This Row],[Début Période
((jj/mm/aa) ]]+1</f>
        <v>3</v>
      </c>
      <c r="S489" s="60">
        <f t="shared" si="121"/>
        <v>0</v>
      </c>
      <c r="T489" s="60">
        <f t="shared" si="121"/>
        <v>0</v>
      </c>
      <c r="U489" s="60">
        <f t="shared" si="121"/>
        <v>0</v>
      </c>
      <c r="V489" s="60">
        <f t="shared" si="121"/>
        <v>0</v>
      </c>
      <c r="W489" s="60">
        <f t="shared" si="121"/>
        <v>0</v>
      </c>
      <c r="X489" s="60">
        <f t="shared" si="121"/>
        <v>0</v>
      </c>
      <c r="Y489" s="60">
        <f t="shared" si="121"/>
        <v>0</v>
      </c>
      <c r="Z489" s="60">
        <f t="shared" si="121"/>
        <v>0</v>
      </c>
      <c r="AA489" s="60">
        <f t="shared" si="121"/>
        <v>0</v>
      </c>
      <c r="AB489" s="60">
        <f t="shared" si="121"/>
        <v>0</v>
      </c>
      <c r="AC489" s="60">
        <f t="shared" si="121"/>
        <v>0</v>
      </c>
      <c r="AD489" s="60">
        <f t="shared" si="121"/>
        <v>0</v>
      </c>
      <c r="AG489" s="60">
        <f t="shared" si="122"/>
        <v>0</v>
      </c>
      <c r="AH489" s="60">
        <f t="shared" si="122"/>
        <v>0</v>
      </c>
      <c r="AI489" s="60">
        <f t="shared" si="122"/>
        <v>0</v>
      </c>
      <c r="AJ489" s="60">
        <f t="shared" si="122"/>
        <v>0</v>
      </c>
      <c r="AK489" s="60">
        <f t="shared" si="122"/>
        <v>0</v>
      </c>
      <c r="AL489" s="60">
        <f t="shared" si="122"/>
        <v>0</v>
      </c>
      <c r="AM489" s="60">
        <f t="shared" si="122"/>
        <v>0</v>
      </c>
      <c r="AN489" s="60">
        <f t="shared" si="122"/>
        <v>3</v>
      </c>
      <c r="AO489" s="60">
        <f t="shared" si="122"/>
        <v>0</v>
      </c>
      <c r="AP489" s="60">
        <f t="shared" si="122"/>
        <v>0</v>
      </c>
      <c r="AQ489" s="60">
        <f t="shared" si="122"/>
        <v>0</v>
      </c>
      <c r="AR489" s="60">
        <f t="shared" si="122"/>
        <v>0</v>
      </c>
      <c r="AU489" s="60">
        <f t="shared" si="123"/>
        <v>0</v>
      </c>
      <c r="AV489" s="60">
        <f t="shared" si="123"/>
        <v>0</v>
      </c>
      <c r="AW489" s="60">
        <f t="shared" si="123"/>
        <v>0</v>
      </c>
      <c r="AX489" s="60">
        <f t="shared" si="123"/>
        <v>0</v>
      </c>
      <c r="AY489" s="60">
        <f t="shared" si="123"/>
        <v>0</v>
      </c>
      <c r="AZ489" s="60">
        <f t="shared" si="123"/>
        <v>0</v>
      </c>
      <c r="BA489" s="60">
        <f t="shared" si="123"/>
        <v>0</v>
      </c>
      <c r="BB489" s="60">
        <f t="shared" si="123"/>
        <v>0</v>
      </c>
      <c r="BC489" s="60">
        <f t="shared" si="123"/>
        <v>0</v>
      </c>
      <c r="BD489" s="60">
        <f t="shared" si="123"/>
        <v>0</v>
      </c>
      <c r="BE489" s="60">
        <f t="shared" si="123"/>
        <v>0</v>
      </c>
      <c r="BF489" s="60">
        <f t="shared" si="123"/>
        <v>0</v>
      </c>
    </row>
    <row r="490" spans="2:58" s="60" customFormat="1" ht="30" x14ac:dyDescent="0.25">
      <c r="B490" s="18">
        <f t="shared" si="117"/>
        <v>486</v>
      </c>
      <c r="C490" s="71" t="str">
        <f t="shared" si="116"/>
        <v>250911_Rev_MC_486</v>
      </c>
      <c r="D490" s="68">
        <v>45911</v>
      </c>
      <c r="E490" s="69">
        <v>45915</v>
      </c>
      <c r="F490" s="69" t="s">
        <v>116</v>
      </c>
      <c r="G490" s="69" t="str">
        <f>IF(ISBLANK(F490),"",VLOOKUP(F490,'Listes des Lots'!$B$4:$G$55,6,FALSE))</f>
        <v>Meublé</v>
      </c>
      <c r="H490" s="127" t="s">
        <v>333</v>
      </c>
      <c r="I490" s="127">
        <v>0</v>
      </c>
      <c r="J490" s="69">
        <v>45884</v>
      </c>
      <c r="K490" s="69">
        <v>45886</v>
      </c>
      <c r="L490" s="71" t="s">
        <v>90</v>
      </c>
      <c r="M490" s="18" t="str">
        <f>IF(RevenueData[[#This Row],[Commentaires /Notes  ]]="","",RevenueData[[#This Row],[Commentaires /Notes  ]])</f>
        <v>Meme commentaire que "250911_Rev_MC_475"
Saisie G. Sablin</v>
      </c>
      <c r="N490" s="292" t="s">
        <v>400</v>
      </c>
      <c r="R490" s="60">
        <f>RevenueData[[#This Row],[Fin Période 
(jj/mm/aa) ]]-RevenueData[[#This Row],[Début Période
((jj/mm/aa) ]]+1</f>
        <v>3</v>
      </c>
      <c r="S490" s="60">
        <f t="shared" si="121"/>
        <v>0</v>
      </c>
      <c r="T490" s="60">
        <f t="shared" si="121"/>
        <v>0</v>
      </c>
      <c r="U490" s="60">
        <f t="shared" si="121"/>
        <v>0</v>
      </c>
      <c r="V490" s="60">
        <f t="shared" si="121"/>
        <v>0</v>
      </c>
      <c r="W490" s="60">
        <f t="shared" si="121"/>
        <v>0</v>
      </c>
      <c r="X490" s="60">
        <f t="shared" si="121"/>
        <v>0</v>
      </c>
      <c r="Y490" s="60">
        <f t="shared" si="121"/>
        <v>0</v>
      </c>
      <c r="Z490" s="60">
        <f t="shared" si="121"/>
        <v>0</v>
      </c>
      <c r="AA490" s="60">
        <f t="shared" si="121"/>
        <v>0</v>
      </c>
      <c r="AB490" s="60">
        <f t="shared" si="121"/>
        <v>0</v>
      </c>
      <c r="AC490" s="60">
        <f t="shared" si="121"/>
        <v>0</v>
      </c>
      <c r="AD490" s="60">
        <f t="shared" si="121"/>
        <v>0</v>
      </c>
      <c r="AG490" s="60">
        <f t="shared" si="122"/>
        <v>0</v>
      </c>
      <c r="AH490" s="60">
        <f t="shared" si="122"/>
        <v>0</v>
      </c>
      <c r="AI490" s="60">
        <f t="shared" si="122"/>
        <v>0</v>
      </c>
      <c r="AJ490" s="60">
        <f t="shared" si="122"/>
        <v>0</v>
      </c>
      <c r="AK490" s="60">
        <f t="shared" si="122"/>
        <v>0</v>
      </c>
      <c r="AL490" s="60">
        <f t="shared" si="122"/>
        <v>0</v>
      </c>
      <c r="AM490" s="60">
        <f t="shared" si="122"/>
        <v>0</v>
      </c>
      <c r="AN490" s="60">
        <f t="shared" si="122"/>
        <v>3</v>
      </c>
      <c r="AO490" s="60">
        <f t="shared" si="122"/>
        <v>0</v>
      </c>
      <c r="AP490" s="60">
        <f t="shared" si="122"/>
        <v>0</v>
      </c>
      <c r="AQ490" s="60">
        <f t="shared" si="122"/>
        <v>0</v>
      </c>
      <c r="AR490" s="60">
        <f t="shared" si="122"/>
        <v>0</v>
      </c>
      <c r="AU490" s="60">
        <f t="shared" si="123"/>
        <v>0</v>
      </c>
      <c r="AV490" s="60">
        <f t="shared" si="123"/>
        <v>0</v>
      </c>
      <c r="AW490" s="60">
        <f t="shared" si="123"/>
        <v>0</v>
      </c>
      <c r="AX490" s="60">
        <f t="shared" si="123"/>
        <v>0</v>
      </c>
      <c r="AY490" s="60">
        <f t="shared" si="123"/>
        <v>0</v>
      </c>
      <c r="AZ490" s="60">
        <f t="shared" si="123"/>
        <v>0</v>
      </c>
      <c r="BA490" s="60">
        <f t="shared" si="123"/>
        <v>0</v>
      </c>
      <c r="BB490" s="60">
        <f t="shared" si="123"/>
        <v>0</v>
      </c>
      <c r="BC490" s="60">
        <f t="shared" si="123"/>
        <v>0</v>
      </c>
      <c r="BD490" s="60">
        <f t="shared" si="123"/>
        <v>0</v>
      </c>
      <c r="BE490" s="60">
        <f t="shared" si="123"/>
        <v>0</v>
      </c>
      <c r="BF490" s="60">
        <f t="shared" si="123"/>
        <v>0</v>
      </c>
    </row>
    <row r="491" spans="2:58" s="60" customFormat="1" ht="30" x14ac:dyDescent="0.25">
      <c r="B491" s="18">
        <f t="shared" si="117"/>
        <v>487</v>
      </c>
      <c r="C491" s="71" t="str">
        <f t="shared" si="116"/>
        <v>250911_Rev_MC_487</v>
      </c>
      <c r="D491" s="68">
        <v>45911</v>
      </c>
      <c r="E491" s="69">
        <v>45915</v>
      </c>
      <c r="F491" s="69" t="s">
        <v>117</v>
      </c>
      <c r="G491" s="69" t="str">
        <f>IF(ISBLANK(F491),"",VLOOKUP(F491,'Listes des Lots'!$B$4:$G$55,6,FALSE))</f>
        <v>Meublé</v>
      </c>
      <c r="H491" s="127" t="s">
        <v>333</v>
      </c>
      <c r="I491" s="127">
        <v>0</v>
      </c>
      <c r="J491" s="69">
        <v>45884</v>
      </c>
      <c r="K491" s="69">
        <v>45886</v>
      </c>
      <c r="L491" s="71" t="s">
        <v>90</v>
      </c>
      <c r="M491" s="18" t="str">
        <f>IF(RevenueData[[#This Row],[Commentaires /Notes  ]]="","",RevenueData[[#This Row],[Commentaires /Notes  ]])</f>
        <v>Meme commentaire que "250911_Rev_MC_475"
Saisie G. Sablin</v>
      </c>
      <c r="N491" s="292" t="s">
        <v>400</v>
      </c>
      <c r="R491" s="60">
        <f>RevenueData[[#This Row],[Fin Période 
(jj/mm/aa) ]]-RevenueData[[#This Row],[Début Période
((jj/mm/aa) ]]+1</f>
        <v>3</v>
      </c>
      <c r="S491" s="60">
        <f t="shared" si="121"/>
        <v>0</v>
      </c>
      <c r="T491" s="60">
        <f t="shared" si="121"/>
        <v>0</v>
      </c>
      <c r="U491" s="60">
        <f t="shared" si="121"/>
        <v>0</v>
      </c>
      <c r="V491" s="60">
        <f t="shared" si="121"/>
        <v>0</v>
      </c>
      <c r="W491" s="60">
        <f t="shared" si="121"/>
        <v>0</v>
      </c>
      <c r="X491" s="60">
        <f t="shared" si="121"/>
        <v>0</v>
      </c>
      <c r="Y491" s="60">
        <f t="shared" si="121"/>
        <v>0</v>
      </c>
      <c r="Z491" s="60">
        <f t="shared" si="121"/>
        <v>0</v>
      </c>
      <c r="AA491" s="60">
        <f t="shared" si="121"/>
        <v>0</v>
      </c>
      <c r="AB491" s="60">
        <f t="shared" si="121"/>
        <v>0</v>
      </c>
      <c r="AC491" s="60">
        <f t="shared" si="121"/>
        <v>0</v>
      </c>
      <c r="AD491" s="60">
        <f t="shared" si="121"/>
        <v>0</v>
      </c>
      <c r="AG491" s="60">
        <f t="shared" si="122"/>
        <v>0</v>
      </c>
      <c r="AH491" s="60">
        <f t="shared" si="122"/>
        <v>0</v>
      </c>
      <c r="AI491" s="60">
        <f t="shared" si="122"/>
        <v>0</v>
      </c>
      <c r="AJ491" s="60">
        <f t="shared" si="122"/>
        <v>0</v>
      </c>
      <c r="AK491" s="60">
        <f t="shared" si="122"/>
        <v>0</v>
      </c>
      <c r="AL491" s="60">
        <f t="shared" si="122"/>
        <v>0</v>
      </c>
      <c r="AM491" s="60">
        <f t="shared" si="122"/>
        <v>0</v>
      </c>
      <c r="AN491" s="60">
        <f t="shared" si="122"/>
        <v>3</v>
      </c>
      <c r="AO491" s="60">
        <f t="shared" si="122"/>
        <v>0</v>
      </c>
      <c r="AP491" s="60">
        <f t="shared" si="122"/>
        <v>0</v>
      </c>
      <c r="AQ491" s="60">
        <f t="shared" si="122"/>
        <v>0</v>
      </c>
      <c r="AR491" s="60">
        <f t="shared" si="122"/>
        <v>0</v>
      </c>
      <c r="AU491" s="60">
        <f t="shared" si="123"/>
        <v>0</v>
      </c>
      <c r="AV491" s="60">
        <f t="shared" si="123"/>
        <v>0</v>
      </c>
      <c r="AW491" s="60">
        <f t="shared" si="123"/>
        <v>0</v>
      </c>
      <c r="AX491" s="60">
        <f t="shared" si="123"/>
        <v>0</v>
      </c>
      <c r="AY491" s="60">
        <f t="shared" si="123"/>
        <v>0</v>
      </c>
      <c r="AZ491" s="60">
        <f t="shared" si="123"/>
        <v>0</v>
      </c>
      <c r="BA491" s="60">
        <f t="shared" si="123"/>
        <v>0</v>
      </c>
      <c r="BB491" s="60">
        <f t="shared" si="123"/>
        <v>0</v>
      </c>
      <c r="BC491" s="60">
        <f t="shared" si="123"/>
        <v>0</v>
      </c>
      <c r="BD491" s="60">
        <f t="shared" si="123"/>
        <v>0</v>
      </c>
      <c r="BE491" s="60">
        <f t="shared" si="123"/>
        <v>0</v>
      </c>
      <c r="BF491" s="60">
        <f t="shared" si="123"/>
        <v>0</v>
      </c>
    </row>
    <row r="492" spans="2:58" s="60" customFormat="1" ht="30" x14ac:dyDescent="0.25">
      <c r="B492" s="18">
        <f t="shared" si="117"/>
        <v>488</v>
      </c>
      <c r="C492" s="71" t="str">
        <f t="shared" si="116"/>
        <v>250911_Rev_MC_488</v>
      </c>
      <c r="D492" s="68">
        <v>45911</v>
      </c>
      <c r="E492" s="69">
        <v>45915</v>
      </c>
      <c r="F492" s="69" t="s">
        <v>118</v>
      </c>
      <c r="G492" s="69" t="str">
        <f>IF(ISBLANK(F492),"",VLOOKUP(F492,'Listes des Lots'!$B$4:$G$55,6,FALSE))</f>
        <v>Meublé</v>
      </c>
      <c r="H492" s="127" t="s">
        <v>333</v>
      </c>
      <c r="I492" s="127">
        <v>0</v>
      </c>
      <c r="J492" s="69">
        <v>45884</v>
      </c>
      <c r="K492" s="69">
        <v>45886</v>
      </c>
      <c r="L492" s="71" t="s">
        <v>90</v>
      </c>
      <c r="M492" s="18" t="str">
        <f>IF(RevenueData[[#This Row],[Commentaires /Notes  ]]="","",RevenueData[[#This Row],[Commentaires /Notes  ]])</f>
        <v>Meme commentaire que "250911_Rev_MC_475"
Saisie G. Sablin</v>
      </c>
      <c r="N492" s="292" t="s">
        <v>400</v>
      </c>
      <c r="R492" s="60">
        <f>RevenueData[[#This Row],[Fin Période 
(jj/mm/aa) ]]-RevenueData[[#This Row],[Début Période
((jj/mm/aa) ]]+1</f>
        <v>3</v>
      </c>
      <c r="S492" s="60">
        <f t="shared" si="121"/>
        <v>0</v>
      </c>
      <c r="T492" s="60">
        <f t="shared" si="121"/>
        <v>0</v>
      </c>
      <c r="U492" s="60">
        <f t="shared" si="121"/>
        <v>0</v>
      </c>
      <c r="V492" s="60">
        <f t="shared" si="121"/>
        <v>0</v>
      </c>
      <c r="W492" s="60">
        <f t="shared" si="121"/>
        <v>0</v>
      </c>
      <c r="X492" s="60">
        <f t="shared" si="121"/>
        <v>0</v>
      </c>
      <c r="Y492" s="60">
        <f t="shared" si="121"/>
        <v>0</v>
      </c>
      <c r="Z492" s="60">
        <f t="shared" si="121"/>
        <v>0</v>
      </c>
      <c r="AA492" s="60">
        <f t="shared" si="121"/>
        <v>0</v>
      </c>
      <c r="AB492" s="60">
        <f t="shared" si="121"/>
        <v>0</v>
      </c>
      <c r="AC492" s="60">
        <f t="shared" si="121"/>
        <v>0</v>
      </c>
      <c r="AD492" s="60">
        <f t="shared" si="121"/>
        <v>0</v>
      </c>
      <c r="AG492" s="60">
        <f t="shared" si="122"/>
        <v>0</v>
      </c>
      <c r="AH492" s="60">
        <f t="shared" si="122"/>
        <v>0</v>
      </c>
      <c r="AI492" s="60">
        <f t="shared" si="122"/>
        <v>0</v>
      </c>
      <c r="AJ492" s="60">
        <f t="shared" si="122"/>
        <v>0</v>
      </c>
      <c r="AK492" s="60">
        <f t="shared" si="122"/>
        <v>0</v>
      </c>
      <c r="AL492" s="60">
        <f t="shared" si="122"/>
        <v>0</v>
      </c>
      <c r="AM492" s="60">
        <f t="shared" si="122"/>
        <v>0</v>
      </c>
      <c r="AN492" s="60">
        <f t="shared" si="122"/>
        <v>3</v>
      </c>
      <c r="AO492" s="60">
        <f t="shared" si="122"/>
        <v>0</v>
      </c>
      <c r="AP492" s="60">
        <f t="shared" si="122"/>
        <v>0</v>
      </c>
      <c r="AQ492" s="60">
        <f t="shared" si="122"/>
        <v>0</v>
      </c>
      <c r="AR492" s="60">
        <f t="shared" si="122"/>
        <v>0</v>
      </c>
      <c r="AU492" s="60">
        <f t="shared" si="123"/>
        <v>0</v>
      </c>
      <c r="AV492" s="60">
        <f t="shared" si="123"/>
        <v>0</v>
      </c>
      <c r="AW492" s="60">
        <f t="shared" si="123"/>
        <v>0</v>
      </c>
      <c r="AX492" s="60">
        <f t="shared" si="123"/>
        <v>0</v>
      </c>
      <c r="AY492" s="60">
        <f t="shared" si="123"/>
        <v>0</v>
      </c>
      <c r="AZ492" s="60">
        <f t="shared" si="123"/>
        <v>0</v>
      </c>
      <c r="BA492" s="60">
        <f t="shared" si="123"/>
        <v>0</v>
      </c>
      <c r="BB492" s="60">
        <f t="shared" si="123"/>
        <v>0</v>
      </c>
      <c r="BC492" s="60">
        <f t="shared" si="123"/>
        <v>0</v>
      </c>
      <c r="BD492" s="60">
        <f t="shared" si="123"/>
        <v>0</v>
      </c>
      <c r="BE492" s="60">
        <f t="shared" si="123"/>
        <v>0</v>
      </c>
      <c r="BF492" s="60">
        <f t="shared" si="123"/>
        <v>0</v>
      </c>
    </row>
    <row r="493" spans="2:58" s="60" customFormat="1" ht="30" x14ac:dyDescent="0.25">
      <c r="B493" s="18">
        <f t="shared" si="117"/>
        <v>489</v>
      </c>
      <c r="C493" s="71" t="str">
        <f t="shared" si="116"/>
        <v>250911_Rev_MC_489</v>
      </c>
      <c r="D493" s="68">
        <v>45911</v>
      </c>
      <c r="E493" s="69">
        <v>45915</v>
      </c>
      <c r="F493" s="69" t="s">
        <v>119</v>
      </c>
      <c r="G493" s="69" t="str">
        <f>IF(ISBLANK(F493),"",VLOOKUP(F493,'Listes des Lots'!$B$4:$G$55,6,FALSE))</f>
        <v>Meublé</v>
      </c>
      <c r="H493" s="127" t="s">
        <v>333</v>
      </c>
      <c r="I493" s="127">
        <v>0</v>
      </c>
      <c r="J493" s="69">
        <v>45884</v>
      </c>
      <c r="K493" s="69">
        <v>45886</v>
      </c>
      <c r="L493" s="71" t="s">
        <v>90</v>
      </c>
      <c r="M493" s="18" t="str">
        <f>IF(RevenueData[[#This Row],[Commentaires /Notes  ]]="","",RevenueData[[#This Row],[Commentaires /Notes  ]])</f>
        <v>Meme commentaire que "250911_Rev_MC_475"
Saisie G. Sablin</v>
      </c>
      <c r="N493" s="292" t="s">
        <v>400</v>
      </c>
      <c r="R493" s="60">
        <f>RevenueData[[#This Row],[Fin Période 
(jj/mm/aa) ]]-RevenueData[[#This Row],[Début Période
((jj/mm/aa) ]]+1</f>
        <v>3</v>
      </c>
      <c r="S493" s="60">
        <f t="shared" si="121"/>
        <v>0</v>
      </c>
      <c r="T493" s="60">
        <f t="shared" si="121"/>
        <v>0</v>
      </c>
      <c r="U493" s="60">
        <f t="shared" si="121"/>
        <v>0</v>
      </c>
      <c r="V493" s="60">
        <f t="shared" si="121"/>
        <v>0</v>
      </c>
      <c r="W493" s="60">
        <f t="shared" si="121"/>
        <v>0</v>
      </c>
      <c r="X493" s="60">
        <f t="shared" si="121"/>
        <v>0</v>
      </c>
      <c r="Y493" s="60">
        <f t="shared" si="121"/>
        <v>0</v>
      </c>
      <c r="Z493" s="60">
        <f t="shared" si="121"/>
        <v>0</v>
      </c>
      <c r="AA493" s="60">
        <f t="shared" si="121"/>
        <v>0</v>
      </c>
      <c r="AB493" s="60">
        <f t="shared" si="121"/>
        <v>0</v>
      </c>
      <c r="AC493" s="60">
        <f t="shared" si="121"/>
        <v>0</v>
      </c>
      <c r="AD493" s="60">
        <f t="shared" si="121"/>
        <v>0</v>
      </c>
      <c r="AG493" s="60">
        <f t="shared" si="122"/>
        <v>0</v>
      </c>
      <c r="AH493" s="60">
        <f t="shared" si="122"/>
        <v>0</v>
      </c>
      <c r="AI493" s="60">
        <f t="shared" si="122"/>
        <v>0</v>
      </c>
      <c r="AJ493" s="60">
        <f t="shared" si="122"/>
        <v>0</v>
      </c>
      <c r="AK493" s="60">
        <f t="shared" si="122"/>
        <v>0</v>
      </c>
      <c r="AL493" s="60">
        <f t="shared" si="122"/>
        <v>0</v>
      </c>
      <c r="AM493" s="60">
        <f t="shared" si="122"/>
        <v>0</v>
      </c>
      <c r="AN493" s="60">
        <f t="shared" si="122"/>
        <v>3</v>
      </c>
      <c r="AO493" s="60">
        <f t="shared" si="122"/>
        <v>0</v>
      </c>
      <c r="AP493" s="60">
        <f t="shared" si="122"/>
        <v>0</v>
      </c>
      <c r="AQ493" s="60">
        <f t="shared" si="122"/>
        <v>0</v>
      </c>
      <c r="AR493" s="60">
        <f t="shared" si="122"/>
        <v>0</v>
      </c>
      <c r="AU493" s="60">
        <f t="shared" si="123"/>
        <v>0</v>
      </c>
      <c r="AV493" s="60">
        <f t="shared" si="123"/>
        <v>0</v>
      </c>
      <c r="AW493" s="60">
        <f t="shared" si="123"/>
        <v>0</v>
      </c>
      <c r="AX493" s="60">
        <f t="shared" si="123"/>
        <v>0</v>
      </c>
      <c r="AY493" s="60">
        <f t="shared" si="123"/>
        <v>0</v>
      </c>
      <c r="AZ493" s="60">
        <f t="shared" si="123"/>
        <v>0</v>
      </c>
      <c r="BA493" s="60">
        <f t="shared" si="123"/>
        <v>0</v>
      </c>
      <c r="BB493" s="60">
        <f t="shared" si="123"/>
        <v>0</v>
      </c>
      <c r="BC493" s="60">
        <f t="shared" si="123"/>
        <v>0</v>
      </c>
      <c r="BD493" s="60">
        <f t="shared" si="123"/>
        <v>0</v>
      </c>
      <c r="BE493" s="60">
        <f t="shared" si="123"/>
        <v>0</v>
      </c>
      <c r="BF493" s="60">
        <f t="shared" si="123"/>
        <v>0</v>
      </c>
    </row>
    <row r="494" spans="2:58" s="60" customFormat="1" ht="30" x14ac:dyDescent="0.25">
      <c r="B494" s="18">
        <f t="shared" si="117"/>
        <v>490</v>
      </c>
      <c r="C494" s="71" t="str">
        <f t="shared" si="116"/>
        <v>250911_Rev_MC_490</v>
      </c>
      <c r="D494" s="68">
        <v>45911</v>
      </c>
      <c r="E494" s="69">
        <v>45915</v>
      </c>
      <c r="F494" s="69" t="s">
        <v>120</v>
      </c>
      <c r="G494" s="69" t="str">
        <f>IF(ISBLANK(F494),"",VLOOKUP(F494,'Listes des Lots'!$B$4:$G$55,6,FALSE))</f>
        <v>Meublé</v>
      </c>
      <c r="H494" s="127" t="s">
        <v>333</v>
      </c>
      <c r="I494" s="127">
        <v>0</v>
      </c>
      <c r="J494" s="69">
        <v>45884</v>
      </c>
      <c r="K494" s="69">
        <v>45886</v>
      </c>
      <c r="L494" s="71" t="s">
        <v>90</v>
      </c>
      <c r="M494" s="18" t="str">
        <f>IF(RevenueData[[#This Row],[Commentaires /Notes  ]]="","",RevenueData[[#This Row],[Commentaires /Notes  ]])</f>
        <v>Meme commentaire que "250911_Rev_MC_475"
Saisie G. Sablin</v>
      </c>
      <c r="N494" s="292" t="s">
        <v>400</v>
      </c>
      <c r="R494" s="60">
        <f>RevenueData[[#This Row],[Fin Période 
(jj/mm/aa) ]]-RevenueData[[#This Row],[Début Période
((jj/mm/aa) ]]+1</f>
        <v>3</v>
      </c>
      <c r="S494" s="60">
        <f t="shared" si="121"/>
        <v>0</v>
      </c>
      <c r="T494" s="60">
        <f t="shared" si="121"/>
        <v>0</v>
      </c>
      <c r="U494" s="60">
        <f t="shared" si="121"/>
        <v>0</v>
      </c>
      <c r="V494" s="60">
        <f t="shared" si="121"/>
        <v>0</v>
      </c>
      <c r="W494" s="60">
        <f t="shared" si="121"/>
        <v>0</v>
      </c>
      <c r="X494" s="60">
        <f t="shared" si="121"/>
        <v>0</v>
      </c>
      <c r="Y494" s="60">
        <f t="shared" si="121"/>
        <v>0</v>
      </c>
      <c r="Z494" s="60">
        <f t="shared" si="121"/>
        <v>0</v>
      </c>
      <c r="AA494" s="60">
        <f t="shared" si="121"/>
        <v>0</v>
      </c>
      <c r="AB494" s="60">
        <f t="shared" si="121"/>
        <v>0</v>
      </c>
      <c r="AC494" s="60">
        <f t="shared" si="121"/>
        <v>0</v>
      </c>
      <c r="AD494" s="60">
        <f t="shared" si="121"/>
        <v>0</v>
      </c>
      <c r="AG494" s="60">
        <f t="shared" si="122"/>
        <v>0</v>
      </c>
      <c r="AH494" s="60">
        <f t="shared" si="122"/>
        <v>0</v>
      </c>
      <c r="AI494" s="60">
        <f t="shared" si="122"/>
        <v>0</v>
      </c>
      <c r="AJ494" s="60">
        <f t="shared" si="122"/>
        <v>0</v>
      </c>
      <c r="AK494" s="60">
        <f t="shared" si="122"/>
        <v>0</v>
      </c>
      <c r="AL494" s="60">
        <f t="shared" si="122"/>
        <v>0</v>
      </c>
      <c r="AM494" s="60">
        <f t="shared" si="122"/>
        <v>0</v>
      </c>
      <c r="AN494" s="60">
        <f t="shared" si="122"/>
        <v>3</v>
      </c>
      <c r="AO494" s="60">
        <f t="shared" si="122"/>
        <v>0</v>
      </c>
      <c r="AP494" s="60">
        <f t="shared" si="122"/>
        <v>0</v>
      </c>
      <c r="AQ494" s="60">
        <f t="shared" si="122"/>
        <v>0</v>
      </c>
      <c r="AR494" s="60">
        <f t="shared" si="122"/>
        <v>0</v>
      </c>
      <c r="AU494" s="60">
        <f t="shared" si="123"/>
        <v>0</v>
      </c>
      <c r="AV494" s="60">
        <f t="shared" si="123"/>
        <v>0</v>
      </c>
      <c r="AW494" s="60">
        <f t="shared" si="123"/>
        <v>0</v>
      </c>
      <c r="AX494" s="60">
        <f t="shared" si="123"/>
        <v>0</v>
      </c>
      <c r="AY494" s="60">
        <f t="shared" si="123"/>
        <v>0</v>
      </c>
      <c r="AZ494" s="60">
        <f t="shared" si="123"/>
        <v>0</v>
      </c>
      <c r="BA494" s="60">
        <f t="shared" si="123"/>
        <v>0</v>
      </c>
      <c r="BB494" s="60">
        <f t="shared" si="123"/>
        <v>0</v>
      </c>
      <c r="BC494" s="60">
        <f t="shared" si="123"/>
        <v>0</v>
      </c>
      <c r="BD494" s="60">
        <f t="shared" si="123"/>
        <v>0</v>
      </c>
      <c r="BE494" s="60">
        <f t="shared" si="123"/>
        <v>0</v>
      </c>
      <c r="BF494" s="60">
        <f t="shared" si="123"/>
        <v>0</v>
      </c>
    </row>
    <row r="495" spans="2:58" s="60" customFormat="1" ht="30" x14ac:dyDescent="0.25">
      <c r="B495" s="18">
        <f t="shared" si="117"/>
        <v>491</v>
      </c>
      <c r="C495" s="71" t="str">
        <f t="shared" si="116"/>
        <v>250911_Rev_MC_491</v>
      </c>
      <c r="D495" s="68">
        <v>45911</v>
      </c>
      <c r="E495" s="69">
        <v>45915</v>
      </c>
      <c r="F495" s="69" t="s">
        <v>121</v>
      </c>
      <c r="G495" s="69" t="str">
        <f>IF(ISBLANK(F495),"",VLOOKUP(F495,'Listes des Lots'!$B$4:$G$55,6,FALSE))</f>
        <v>Meublé</v>
      </c>
      <c r="H495" s="127" t="s">
        <v>333</v>
      </c>
      <c r="I495" s="127">
        <v>0</v>
      </c>
      <c r="J495" s="69">
        <v>45884</v>
      </c>
      <c r="K495" s="69">
        <v>45886</v>
      </c>
      <c r="L495" s="71" t="s">
        <v>90</v>
      </c>
      <c r="M495" s="18" t="str">
        <f>IF(RevenueData[[#This Row],[Commentaires /Notes  ]]="","",RevenueData[[#This Row],[Commentaires /Notes  ]])</f>
        <v>Meme commentaire que "250911_Rev_MC_475"
Saisie G. Sablin</v>
      </c>
      <c r="N495" s="292" t="s">
        <v>400</v>
      </c>
      <c r="R495" s="60">
        <f>RevenueData[[#This Row],[Fin Période 
(jj/mm/aa) ]]-RevenueData[[#This Row],[Début Période
((jj/mm/aa) ]]+1</f>
        <v>3</v>
      </c>
      <c r="S495" s="60">
        <f t="shared" si="121"/>
        <v>0</v>
      </c>
      <c r="T495" s="60">
        <f t="shared" si="121"/>
        <v>0</v>
      </c>
      <c r="U495" s="60">
        <f t="shared" si="121"/>
        <v>0</v>
      </c>
      <c r="V495" s="60">
        <f t="shared" si="121"/>
        <v>0</v>
      </c>
      <c r="W495" s="60">
        <f t="shared" si="121"/>
        <v>0</v>
      </c>
      <c r="X495" s="60">
        <f t="shared" si="121"/>
        <v>0</v>
      </c>
      <c r="Y495" s="60">
        <f t="shared" si="121"/>
        <v>0</v>
      </c>
      <c r="Z495" s="60">
        <f t="shared" si="121"/>
        <v>0</v>
      </c>
      <c r="AA495" s="60">
        <f t="shared" si="121"/>
        <v>0</v>
      </c>
      <c r="AB495" s="60">
        <f t="shared" si="121"/>
        <v>0</v>
      </c>
      <c r="AC495" s="60">
        <f t="shared" si="121"/>
        <v>0</v>
      </c>
      <c r="AD495" s="60">
        <f t="shared" si="121"/>
        <v>0</v>
      </c>
      <c r="AG495" s="60">
        <f t="shared" si="122"/>
        <v>0</v>
      </c>
      <c r="AH495" s="60">
        <f t="shared" si="122"/>
        <v>0</v>
      </c>
      <c r="AI495" s="60">
        <f t="shared" si="122"/>
        <v>0</v>
      </c>
      <c r="AJ495" s="60">
        <f t="shared" si="122"/>
        <v>0</v>
      </c>
      <c r="AK495" s="60">
        <f t="shared" si="122"/>
        <v>0</v>
      </c>
      <c r="AL495" s="60">
        <f t="shared" si="122"/>
        <v>0</v>
      </c>
      <c r="AM495" s="60">
        <f t="shared" si="122"/>
        <v>0</v>
      </c>
      <c r="AN495" s="60">
        <f t="shared" si="122"/>
        <v>3</v>
      </c>
      <c r="AO495" s="60">
        <f t="shared" si="122"/>
        <v>0</v>
      </c>
      <c r="AP495" s="60">
        <f t="shared" si="122"/>
        <v>0</v>
      </c>
      <c r="AQ495" s="60">
        <f t="shared" si="122"/>
        <v>0</v>
      </c>
      <c r="AR495" s="60">
        <f t="shared" si="122"/>
        <v>0</v>
      </c>
      <c r="AU495" s="60">
        <f t="shared" si="123"/>
        <v>0</v>
      </c>
      <c r="AV495" s="60">
        <f t="shared" si="123"/>
        <v>0</v>
      </c>
      <c r="AW495" s="60">
        <f t="shared" si="123"/>
        <v>0</v>
      </c>
      <c r="AX495" s="60">
        <f t="shared" si="123"/>
        <v>0</v>
      </c>
      <c r="AY495" s="60">
        <f t="shared" si="123"/>
        <v>0</v>
      </c>
      <c r="AZ495" s="60">
        <f t="shared" si="123"/>
        <v>0</v>
      </c>
      <c r="BA495" s="60">
        <f t="shared" si="123"/>
        <v>0</v>
      </c>
      <c r="BB495" s="60">
        <f t="shared" si="123"/>
        <v>0</v>
      </c>
      <c r="BC495" s="60">
        <f t="shared" si="123"/>
        <v>0</v>
      </c>
      <c r="BD495" s="60">
        <f t="shared" si="123"/>
        <v>0</v>
      </c>
      <c r="BE495" s="60">
        <f t="shared" si="123"/>
        <v>0</v>
      </c>
      <c r="BF495" s="60">
        <f t="shared" si="123"/>
        <v>0</v>
      </c>
    </row>
    <row r="496" spans="2:58" s="60" customFormat="1" ht="30" x14ac:dyDescent="0.25">
      <c r="B496" s="18">
        <f t="shared" si="117"/>
        <v>492</v>
      </c>
      <c r="C496" s="71" t="str">
        <f t="shared" si="116"/>
        <v>250911_Rev_MC_492</v>
      </c>
      <c r="D496" s="68">
        <v>45911</v>
      </c>
      <c r="E496" s="69">
        <v>45915</v>
      </c>
      <c r="F496" s="69" t="s">
        <v>122</v>
      </c>
      <c r="G496" s="69" t="str">
        <f>IF(ISBLANK(F496),"",VLOOKUP(F496,'Listes des Lots'!$B$4:$G$55,6,FALSE))</f>
        <v>Meublé</v>
      </c>
      <c r="H496" s="127" t="s">
        <v>333</v>
      </c>
      <c r="I496" s="127">
        <v>0</v>
      </c>
      <c r="J496" s="69">
        <v>45884</v>
      </c>
      <c r="K496" s="69">
        <v>45886</v>
      </c>
      <c r="L496" s="71" t="s">
        <v>90</v>
      </c>
      <c r="M496" s="18" t="str">
        <f>IF(RevenueData[[#This Row],[Commentaires /Notes  ]]="","",RevenueData[[#This Row],[Commentaires /Notes  ]])</f>
        <v>Meme commentaire que "250911_Rev_MC_475"
Saisie G. Sablin</v>
      </c>
      <c r="N496" s="292" t="s">
        <v>400</v>
      </c>
      <c r="R496" s="60">
        <f>RevenueData[[#This Row],[Fin Période 
(jj/mm/aa) ]]-RevenueData[[#This Row],[Début Période
((jj/mm/aa) ]]+1</f>
        <v>3</v>
      </c>
      <c r="S496" s="60">
        <f t="shared" si="121"/>
        <v>0</v>
      </c>
      <c r="T496" s="60">
        <f t="shared" si="121"/>
        <v>0</v>
      </c>
      <c r="U496" s="60">
        <f t="shared" si="121"/>
        <v>0</v>
      </c>
      <c r="V496" s="60">
        <f t="shared" si="121"/>
        <v>0</v>
      </c>
      <c r="W496" s="60">
        <f t="shared" si="121"/>
        <v>0</v>
      </c>
      <c r="X496" s="60">
        <f t="shared" si="121"/>
        <v>0</v>
      </c>
      <c r="Y496" s="60">
        <f t="shared" si="121"/>
        <v>0</v>
      </c>
      <c r="Z496" s="60">
        <f t="shared" si="121"/>
        <v>0</v>
      </c>
      <c r="AA496" s="60">
        <f t="shared" si="121"/>
        <v>0</v>
      </c>
      <c r="AB496" s="60">
        <f t="shared" si="121"/>
        <v>0</v>
      </c>
      <c r="AC496" s="60">
        <f t="shared" si="121"/>
        <v>0</v>
      </c>
      <c r="AD496" s="60">
        <f t="shared" si="121"/>
        <v>0</v>
      </c>
      <c r="AG496" s="60">
        <f t="shared" si="122"/>
        <v>0</v>
      </c>
      <c r="AH496" s="60">
        <f t="shared" si="122"/>
        <v>0</v>
      </c>
      <c r="AI496" s="60">
        <f t="shared" si="122"/>
        <v>0</v>
      </c>
      <c r="AJ496" s="60">
        <f t="shared" si="122"/>
        <v>0</v>
      </c>
      <c r="AK496" s="60">
        <f t="shared" si="122"/>
        <v>0</v>
      </c>
      <c r="AL496" s="60">
        <f t="shared" si="122"/>
        <v>0</v>
      </c>
      <c r="AM496" s="60">
        <f t="shared" si="122"/>
        <v>0</v>
      </c>
      <c r="AN496" s="60">
        <f t="shared" si="122"/>
        <v>3</v>
      </c>
      <c r="AO496" s="60">
        <f t="shared" si="122"/>
        <v>0</v>
      </c>
      <c r="AP496" s="60">
        <f t="shared" si="122"/>
        <v>0</v>
      </c>
      <c r="AQ496" s="60">
        <f t="shared" si="122"/>
        <v>0</v>
      </c>
      <c r="AR496" s="60">
        <f t="shared" si="122"/>
        <v>0</v>
      </c>
      <c r="AU496" s="60">
        <f t="shared" si="123"/>
        <v>0</v>
      </c>
      <c r="AV496" s="60">
        <f t="shared" si="123"/>
        <v>0</v>
      </c>
      <c r="AW496" s="60">
        <f t="shared" si="123"/>
        <v>0</v>
      </c>
      <c r="AX496" s="60">
        <f t="shared" si="123"/>
        <v>0</v>
      </c>
      <c r="AY496" s="60">
        <f t="shared" si="123"/>
        <v>0</v>
      </c>
      <c r="AZ496" s="60">
        <f t="shared" si="123"/>
        <v>0</v>
      </c>
      <c r="BA496" s="60">
        <f t="shared" si="123"/>
        <v>0</v>
      </c>
      <c r="BB496" s="60">
        <f t="shared" si="123"/>
        <v>0</v>
      </c>
      <c r="BC496" s="60">
        <f t="shared" si="123"/>
        <v>0</v>
      </c>
      <c r="BD496" s="60">
        <f t="shared" si="123"/>
        <v>0</v>
      </c>
      <c r="BE496" s="60">
        <f t="shared" si="123"/>
        <v>0</v>
      </c>
      <c r="BF496" s="60">
        <f t="shared" si="123"/>
        <v>0</v>
      </c>
    </row>
    <row r="497" spans="2:58" s="60" customFormat="1" ht="30" x14ac:dyDescent="0.25">
      <c r="B497" s="18">
        <f t="shared" si="117"/>
        <v>493</v>
      </c>
      <c r="C497" s="71" t="str">
        <f t="shared" si="116"/>
        <v>250911_Rev_MC_493</v>
      </c>
      <c r="D497" s="68">
        <v>45911</v>
      </c>
      <c r="E497" s="69">
        <v>45915</v>
      </c>
      <c r="F497" s="69" t="s">
        <v>123</v>
      </c>
      <c r="G497" s="69" t="str">
        <f>IF(ISBLANK(F497),"",VLOOKUP(F497,'Listes des Lots'!$B$4:$G$55,6,FALSE))</f>
        <v>Meublé</v>
      </c>
      <c r="H497" s="127" t="s">
        <v>333</v>
      </c>
      <c r="I497" s="127">
        <v>0</v>
      </c>
      <c r="J497" s="69">
        <v>45884</v>
      </c>
      <c r="K497" s="69">
        <v>45886</v>
      </c>
      <c r="L497" s="71" t="s">
        <v>90</v>
      </c>
      <c r="M497" s="18" t="str">
        <f>IF(RevenueData[[#This Row],[Commentaires /Notes  ]]="","",RevenueData[[#This Row],[Commentaires /Notes  ]])</f>
        <v>Meme commentaire que "250911_Rev_MC_475"
Saisie G. Sablin</v>
      </c>
      <c r="N497" s="292" t="s">
        <v>400</v>
      </c>
      <c r="R497" s="60">
        <f>RevenueData[[#This Row],[Fin Période 
(jj/mm/aa) ]]-RevenueData[[#This Row],[Début Période
((jj/mm/aa) ]]+1</f>
        <v>3</v>
      </c>
      <c r="S497" s="60">
        <f t="shared" si="121"/>
        <v>0</v>
      </c>
      <c r="T497" s="60">
        <f t="shared" si="121"/>
        <v>0</v>
      </c>
      <c r="U497" s="60">
        <f t="shared" si="121"/>
        <v>0</v>
      </c>
      <c r="V497" s="60">
        <f t="shared" si="121"/>
        <v>0</v>
      </c>
      <c r="W497" s="60">
        <f t="shared" si="121"/>
        <v>0</v>
      </c>
      <c r="X497" s="60">
        <f t="shared" si="121"/>
        <v>0</v>
      </c>
      <c r="Y497" s="60">
        <f t="shared" si="121"/>
        <v>0</v>
      </c>
      <c r="Z497" s="60">
        <f t="shared" si="121"/>
        <v>0</v>
      </c>
      <c r="AA497" s="60">
        <f t="shared" si="121"/>
        <v>0</v>
      </c>
      <c r="AB497" s="60">
        <f t="shared" si="121"/>
        <v>0</v>
      </c>
      <c r="AC497" s="60">
        <f t="shared" si="121"/>
        <v>0</v>
      </c>
      <c r="AD497" s="60">
        <f t="shared" si="121"/>
        <v>0</v>
      </c>
      <c r="AG497" s="60">
        <f t="shared" si="122"/>
        <v>0</v>
      </c>
      <c r="AH497" s="60">
        <f t="shared" si="122"/>
        <v>0</v>
      </c>
      <c r="AI497" s="60">
        <f t="shared" si="122"/>
        <v>0</v>
      </c>
      <c r="AJ497" s="60">
        <f t="shared" si="122"/>
        <v>0</v>
      </c>
      <c r="AK497" s="60">
        <f t="shared" si="122"/>
        <v>0</v>
      </c>
      <c r="AL497" s="60">
        <f t="shared" si="122"/>
        <v>0</v>
      </c>
      <c r="AM497" s="60">
        <f t="shared" si="122"/>
        <v>0</v>
      </c>
      <c r="AN497" s="60">
        <f t="shared" si="122"/>
        <v>3</v>
      </c>
      <c r="AO497" s="60">
        <f t="shared" si="122"/>
        <v>0</v>
      </c>
      <c r="AP497" s="60">
        <f t="shared" si="122"/>
        <v>0</v>
      </c>
      <c r="AQ497" s="60">
        <f t="shared" si="122"/>
        <v>0</v>
      </c>
      <c r="AR497" s="60">
        <f t="shared" si="122"/>
        <v>0</v>
      </c>
      <c r="AU497" s="60">
        <f t="shared" si="123"/>
        <v>0</v>
      </c>
      <c r="AV497" s="60">
        <f t="shared" si="123"/>
        <v>0</v>
      </c>
      <c r="AW497" s="60">
        <f t="shared" si="123"/>
        <v>0</v>
      </c>
      <c r="AX497" s="60">
        <f t="shared" si="123"/>
        <v>0</v>
      </c>
      <c r="AY497" s="60">
        <f t="shared" si="123"/>
        <v>0</v>
      </c>
      <c r="AZ497" s="60">
        <f t="shared" si="123"/>
        <v>0</v>
      </c>
      <c r="BA497" s="60">
        <f t="shared" si="123"/>
        <v>0</v>
      </c>
      <c r="BB497" s="60">
        <f t="shared" si="123"/>
        <v>0</v>
      </c>
      <c r="BC497" s="60">
        <f t="shared" si="123"/>
        <v>0</v>
      </c>
      <c r="BD497" s="60">
        <f t="shared" si="123"/>
        <v>0</v>
      </c>
      <c r="BE497" s="60">
        <f t="shared" si="123"/>
        <v>0</v>
      </c>
      <c r="BF497" s="60">
        <f t="shared" si="123"/>
        <v>0</v>
      </c>
    </row>
    <row r="498" spans="2:58" s="60" customFormat="1" ht="30" x14ac:dyDescent="0.25">
      <c r="B498" s="18">
        <f t="shared" si="117"/>
        <v>494</v>
      </c>
      <c r="C498" s="71" t="str">
        <f t="shared" si="116"/>
        <v>250911_Rev_MC_494</v>
      </c>
      <c r="D498" s="68">
        <v>45911</v>
      </c>
      <c r="E498" s="69">
        <v>45915</v>
      </c>
      <c r="F498" s="69" t="s">
        <v>124</v>
      </c>
      <c r="G498" s="69" t="str">
        <f>IF(ISBLANK(F498),"",VLOOKUP(F498,'Listes des Lots'!$B$4:$G$55,6,FALSE))</f>
        <v>Meublé</v>
      </c>
      <c r="H498" s="127" t="s">
        <v>333</v>
      </c>
      <c r="I498" s="127">
        <v>0</v>
      </c>
      <c r="J498" s="69">
        <v>45884</v>
      </c>
      <c r="K498" s="69">
        <v>45886</v>
      </c>
      <c r="L498" s="71" t="s">
        <v>90</v>
      </c>
      <c r="M498" s="18" t="str">
        <f>IF(RevenueData[[#This Row],[Commentaires /Notes  ]]="","",RevenueData[[#This Row],[Commentaires /Notes  ]])</f>
        <v>Meme commentaire que "250911_Rev_MC_475"
Saisie G. Sablin</v>
      </c>
      <c r="N498" s="292" t="s">
        <v>400</v>
      </c>
      <c r="R498" s="60">
        <f>RevenueData[[#This Row],[Fin Période 
(jj/mm/aa) ]]-RevenueData[[#This Row],[Début Période
((jj/mm/aa) ]]+1</f>
        <v>3</v>
      </c>
      <c r="S498" s="60">
        <f t="shared" si="121"/>
        <v>0</v>
      </c>
      <c r="T498" s="60">
        <f t="shared" si="121"/>
        <v>0</v>
      </c>
      <c r="U498" s="60">
        <f t="shared" si="121"/>
        <v>0</v>
      </c>
      <c r="V498" s="60">
        <f t="shared" ref="V498:AD513" si="124">_xlfn.LET(_xlpm.start_date, $J498,_xlpm.end_date, $K498,_xlpm.month_start,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498" s="60">
        <f t="shared" si="124"/>
        <v>0</v>
      </c>
      <c r="X498" s="60">
        <f t="shared" si="124"/>
        <v>0</v>
      </c>
      <c r="Y498" s="60">
        <f t="shared" si="124"/>
        <v>0</v>
      </c>
      <c r="Z498" s="60">
        <f t="shared" si="124"/>
        <v>0</v>
      </c>
      <c r="AA498" s="60">
        <f t="shared" si="124"/>
        <v>0</v>
      </c>
      <c r="AB498" s="60">
        <f t="shared" si="124"/>
        <v>0</v>
      </c>
      <c r="AC498" s="60">
        <f t="shared" si="124"/>
        <v>0</v>
      </c>
      <c r="AD498" s="60">
        <f t="shared" si="124"/>
        <v>0</v>
      </c>
      <c r="AG498" s="60">
        <f t="shared" si="122"/>
        <v>0</v>
      </c>
      <c r="AH498" s="60">
        <f t="shared" si="122"/>
        <v>0</v>
      </c>
      <c r="AI498" s="60">
        <f t="shared" si="122"/>
        <v>0</v>
      </c>
      <c r="AJ498" s="60">
        <f t="shared" ref="AJ498:AR513" si="125">_xlfn.LET(_xlpm.start_date, $J498,_xlpm.end_date, $K498,_xlpm.month_start,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498" s="60">
        <f t="shared" si="125"/>
        <v>0</v>
      </c>
      <c r="AL498" s="60">
        <f t="shared" si="125"/>
        <v>0</v>
      </c>
      <c r="AM498" s="60">
        <f t="shared" si="125"/>
        <v>0</v>
      </c>
      <c r="AN498" s="60">
        <f t="shared" si="125"/>
        <v>3</v>
      </c>
      <c r="AO498" s="60">
        <f t="shared" si="125"/>
        <v>0</v>
      </c>
      <c r="AP498" s="60">
        <f t="shared" si="125"/>
        <v>0</v>
      </c>
      <c r="AQ498" s="60">
        <f t="shared" si="125"/>
        <v>0</v>
      </c>
      <c r="AR498" s="60">
        <f t="shared" si="125"/>
        <v>0</v>
      </c>
      <c r="AU498" s="60">
        <f t="shared" si="123"/>
        <v>0</v>
      </c>
      <c r="AV498" s="60">
        <f t="shared" si="123"/>
        <v>0</v>
      </c>
      <c r="AW498" s="60">
        <f t="shared" si="123"/>
        <v>0</v>
      </c>
      <c r="AX498" s="60">
        <f t="shared" ref="AX498:BF513" si="126">_xlfn.LET(_xlpm.start_date, $J498,_xlpm.end_date, $K498,_xlpm.month_start,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498" s="60">
        <f t="shared" si="126"/>
        <v>0</v>
      </c>
      <c r="AZ498" s="60">
        <f t="shared" si="126"/>
        <v>0</v>
      </c>
      <c r="BA498" s="60">
        <f t="shared" si="126"/>
        <v>0</v>
      </c>
      <c r="BB498" s="60">
        <f t="shared" si="126"/>
        <v>0</v>
      </c>
      <c r="BC498" s="60">
        <f t="shared" si="126"/>
        <v>0</v>
      </c>
      <c r="BD498" s="60">
        <f t="shared" si="126"/>
        <v>0</v>
      </c>
      <c r="BE498" s="60">
        <f t="shared" si="126"/>
        <v>0</v>
      </c>
      <c r="BF498" s="60">
        <f t="shared" si="126"/>
        <v>0</v>
      </c>
    </row>
    <row r="499" spans="2:58" s="60" customFormat="1" x14ac:dyDescent="0.25">
      <c r="B499" s="18">
        <f t="shared" si="117"/>
        <v>495</v>
      </c>
      <c r="C499" s="71" t="str">
        <f t="shared" si="116"/>
        <v>250914_Rev_MC_495</v>
      </c>
      <c r="D499" s="68">
        <v>45914</v>
      </c>
      <c r="E499" s="69">
        <v>45910</v>
      </c>
      <c r="F499" s="69" t="s">
        <v>116</v>
      </c>
      <c r="G499" s="69" t="str">
        <f>IF(ISBLANK(F499),"",VLOOKUP(F499,'Listes des Lots'!$B$4:$G$55,6,FALSE))</f>
        <v>Meublé</v>
      </c>
      <c r="H499" s="127" t="s">
        <v>333</v>
      </c>
      <c r="I499" s="127">
        <v>30000</v>
      </c>
      <c r="J499" s="69">
        <v>45910</v>
      </c>
      <c r="K499" s="69">
        <v>45911</v>
      </c>
      <c r="L499" s="71" t="s">
        <v>90</v>
      </c>
      <c r="M499" s="18" t="str">
        <f>IF(RevenueData[[#This Row],[Commentaires /Notes  ]]="","",RevenueData[[#This Row],[Commentaires /Notes  ]])</f>
        <v/>
      </c>
      <c r="N499" s="37"/>
      <c r="R499" s="60">
        <f>RevenueData[[#This Row],[Fin Période 
(jj/mm/aa) ]]-RevenueData[[#This Row],[Début Période
((jj/mm/aa) ]]+1</f>
        <v>2</v>
      </c>
      <c r="S499" s="60">
        <f t="shared" ref="S499:AD514" si="127">_xlfn.LET(_xlpm.start_date, $J499,_xlpm.end_date, $K499,_xlpm.month_start,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499" s="60">
        <f t="shared" si="127"/>
        <v>0</v>
      </c>
      <c r="U499" s="60">
        <f t="shared" si="127"/>
        <v>0</v>
      </c>
      <c r="V499" s="60">
        <f t="shared" si="124"/>
        <v>0</v>
      </c>
      <c r="W499" s="60">
        <f t="shared" si="124"/>
        <v>0</v>
      </c>
      <c r="X499" s="60">
        <f t="shared" si="124"/>
        <v>0</v>
      </c>
      <c r="Y499" s="60">
        <f t="shared" si="124"/>
        <v>0</v>
      </c>
      <c r="Z499" s="60">
        <f t="shared" si="124"/>
        <v>0</v>
      </c>
      <c r="AA499" s="60">
        <f t="shared" si="124"/>
        <v>0</v>
      </c>
      <c r="AB499" s="60">
        <f t="shared" si="124"/>
        <v>0</v>
      </c>
      <c r="AC499" s="60">
        <f t="shared" si="124"/>
        <v>0</v>
      </c>
      <c r="AD499" s="60">
        <f t="shared" si="124"/>
        <v>0</v>
      </c>
      <c r="AG499" s="60">
        <f t="shared" ref="AG499:AR514" si="128">_xlfn.LET(_xlpm.start_date, $J499,_xlpm.end_date, $K499,_xlpm.month_start,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499" s="60">
        <f t="shared" si="128"/>
        <v>0</v>
      </c>
      <c r="AI499" s="60">
        <f t="shared" si="128"/>
        <v>0</v>
      </c>
      <c r="AJ499" s="60">
        <f t="shared" si="125"/>
        <v>0</v>
      </c>
      <c r="AK499" s="60">
        <f t="shared" si="125"/>
        <v>0</v>
      </c>
      <c r="AL499" s="60">
        <f t="shared" si="125"/>
        <v>0</v>
      </c>
      <c r="AM499" s="60">
        <f t="shared" si="125"/>
        <v>0</v>
      </c>
      <c r="AN499" s="60">
        <f t="shared" si="125"/>
        <v>0</v>
      </c>
      <c r="AO499" s="60">
        <f t="shared" si="125"/>
        <v>2</v>
      </c>
      <c r="AP499" s="60">
        <f t="shared" si="125"/>
        <v>0</v>
      </c>
      <c r="AQ499" s="60">
        <f t="shared" si="125"/>
        <v>0</v>
      </c>
      <c r="AR499" s="60">
        <f t="shared" si="125"/>
        <v>0</v>
      </c>
      <c r="AU499" s="60">
        <f t="shared" ref="AU499:BF514" si="129">_xlfn.LET(_xlpm.start_date, $J499,_xlpm.end_date, $K499,_xlpm.month_start,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499" s="60">
        <f t="shared" si="129"/>
        <v>0</v>
      </c>
      <c r="AW499" s="60">
        <f t="shared" si="129"/>
        <v>0</v>
      </c>
      <c r="AX499" s="60">
        <f t="shared" si="126"/>
        <v>0</v>
      </c>
      <c r="AY499" s="60">
        <f t="shared" si="126"/>
        <v>0</v>
      </c>
      <c r="AZ499" s="60">
        <f t="shared" si="126"/>
        <v>0</v>
      </c>
      <c r="BA499" s="60">
        <f t="shared" si="126"/>
        <v>0</v>
      </c>
      <c r="BB499" s="60">
        <f t="shared" si="126"/>
        <v>0</v>
      </c>
      <c r="BC499" s="60">
        <f t="shared" si="126"/>
        <v>0</v>
      </c>
      <c r="BD499" s="60">
        <f t="shared" si="126"/>
        <v>0</v>
      </c>
      <c r="BE499" s="60">
        <f t="shared" si="126"/>
        <v>0</v>
      </c>
      <c r="BF499" s="60">
        <f t="shared" si="126"/>
        <v>0</v>
      </c>
    </row>
    <row r="500" spans="2:58" s="60" customFormat="1" x14ac:dyDescent="0.25">
      <c r="B500" s="18">
        <f t="shared" si="117"/>
        <v>496</v>
      </c>
      <c r="C500" s="71" t="str">
        <f t="shared" si="116"/>
        <v>250914_Rev_MC_496</v>
      </c>
      <c r="D500" s="68">
        <v>45914</v>
      </c>
      <c r="E500" s="69">
        <v>45914</v>
      </c>
      <c r="F500" s="69" t="s">
        <v>120</v>
      </c>
      <c r="G500" s="69" t="str">
        <f>IF(ISBLANK(F500),"",VLOOKUP(F500,'Listes des Lots'!$B$4:$G$55,6,FALSE))</f>
        <v>Meublé</v>
      </c>
      <c r="H500" s="127" t="s">
        <v>333</v>
      </c>
      <c r="I500" s="127">
        <v>20000</v>
      </c>
      <c r="J500" s="69">
        <v>45914</v>
      </c>
      <c r="K500" s="69">
        <v>45915</v>
      </c>
      <c r="L500" s="71" t="s">
        <v>90</v>
      </c>
      <c r="M500" s="18" t="str">
        <f>IF(RevenueData[[#This Row],[Commentaires /Notes  ]]="","",RevenueData[[#This Row],[Commentaires /Notes  ]])</f>
        <v/>
      </c>
      <c r="N500" s="37"/>
      <c r="R500" s="60">
        <f>RevenueData[[#This Row],[Fin Période 
(jj/mm/aa) ]]-RevenueData[[#This Row],[Début Période
((jj/mm/aa) ]]+1</f>
        <v>2</v>
      </c>
      <c r="S500" s="60">
        <f t="shared" si="127"/>
        <v>0</v>
      </c>
      <c r="T500" s="60">
        <f t="shared" si="127"/>
        <v>0</v>
      </c>
      <c r="U500" s="60">
        <f t="shared" si="127"/>
        <v>0</v>
      </c>
      <c r="V500" s="60">
        <f t="shared" si="124"/>
        <v>0</v>
      </c>
      <c r="W500" s="60">
        <f t="shared" si="124"/>
        <v>0</v>
      </c>
      <c r="X500" s="60">
        <f t="shared" si="124"/>
        <v>0</v>
      </c>
      <c r="Y500" s="60">
        <f t="shared" si="124"/>
        <v>0</v>
      </c>
      <c r="Z500" s="60">
        <f t="shared" si="124"/>
        <v>0</v>
      </c>
      <c r="AA500" s="60">
        <f t="shared" si="124"/>
        <v>0</v>
      </c>
      <c r="AB500" s="60">
        <f t="shared" si="124"/>
        <v>0</v>
      </c>
      <c r="AC500" s="60">
        <f t="shared" si="124"/>
        <v>0</v>
      </c>
      <c r="AD500" s="60">
        <f t="shared" si="124"/>
        <v>0</v>
      </c>
      <c r="AG500" s="60">
        <f t="shared" si="128"/>
        <v>0</v>
      </c>
      <c r="AH500" s="60">
        <f t="shared" si="128"/>
        <v>0</v>
      </c>
      <c r="AI500" s="60">
        <f t="shared" si="128"/>
        <v>0</v>
      </c>
      <c r="AJ500" s="60">
        <f t="shared" si="125"/>
        <v>0</v>
      </c>
      <c r="AK500" s="60">
        <f t="shared" si="125"/>
        <v>0</v>
      </c>
      <c r="AL500" s="60">
        <f t="shared" si="125"/>
        <v>0</v>
      </c>
      <c r="AM500" s="60">
        <f t="shared" si="125"/>
        <v>0</v>
      </c>
      <c r="AN500" s="60">
        <f t="shared" si="125"/>
        <v>0</v>
      </c>
      <c r="AO500" s="60">
        <f t="shared" si="125"/>
        <v>2</v>
      </c>
      <c r="AP500" s="60">
        <f t="shared" si="125"/>
        <v>0</v>
      </c>
      <c r="AQ500" s="60">
        <f t="shared" si="125"/>
        <v>0</v>
      </c>
      <c r="AR500" s="60">
        <f t="shared" si="125"/>
        <v>0</v>
      </c>
      <c r="AU500" s="60">
        <f t="shared" si="129"/>
        <v>0</v>
      </c>
      <c r="AV500" s="60">
        <f t="shared" si="129"/>
        <v>0</v>
      </c>
      <c r="AW500" s="60">
        <f t="shared" si="129"/>
        <v>0</v>
      </c>
      <c r="AX500" s="60">
        <f t="shared" si="126"/>
        <v>0</v>
      </c>
      <c r="AY500" s="60">
        <f t="shared" si="126"/>
        <v>0</v>
      </c>
      <c r="AZ500" s="60">
        <f t="shared" si="126"/>
        <v>0</v>
      </c>
      <c r="BA500" s="60">
        <f t="shared" si="126"/>
        <v>0</v>
      </c>
      <c r="BB500" s="60">
        <f t="shared" si="126"/>
        <v>0</v>
      </c>
      <c r="BC500" s="60">
        <f t="shared" si="126"/>
        <v>0</v>
      </c>
      <c r="BD500" s="60">
        <f t="shared" si="126"/>
        <v>0</v>
      </c>
      <c r="BE500" s="60">
        <f t="shared" si="126"/>
        <v>0</v>
      </c>
      <c r="BF500" s="60">
        <f t="shared" si="126"/>
        <v>0</v>
      </c>
    </row>
    <row r="501" spans="2:58" s="60" customFormat="1" x14ac:dyDescent="0.25">
      <c r="B501" s="18">
        <f t="shared" si="117"/>
        <v>497</v>
      </c>
      <c r="C501" s="71" t="str">
        <f t="shared" si="116"/>
        <v>250914_Rev_MC_497</v>
      </c>
      <c r="D501" s="68">
        <v>45914</v>
      </c>
      <c r="E501" s="69">
        <v>45911</v>
      </c>
      <c r="F501" s="69" t="s">
        <v>127</v>
      </c>
      <c r="G501" s="69" t="str">
        <f>IF(ISBLANK(F501),"",VLOOKUP(F501,'Listes des Lots'!$B$4:$G$55,6,FALSE))</f>
        <v>Location</v>
      </c>
      <c r="H501" s="127" t="s">
        <v>333</v>
      </c>
      <c r="I501" s="127">
        <v>350000</v>
      </c>
      <c r="J501" s="69">
        <v>45901</v>
      </c>
      <c r="K501" s="69">
        <v>45930</v>
      </c>
      <c r="L501" s="71" t="s">
        <v>25</v>
      </c>
      <c r="M501" s="18" t="str">
        <f>IF(RevenueData[[#This Row],[Commentaires /Notes  ]]="","",RevenueData[[#This Row],[Commentaires /Notes  ]])</f>
        <v xml:space="preserve">LOYER DE LA PHARMACIE </v>
      </c>
      <c r="N501" s="37" t="s">
        <v>407</v>
      </c>
      <c r="R501" s="60">
        <f>RevenueData[[#This Row],[Fin Période 
(jj/mm/aa) ]]-RevenueData[[#This Row],[Début Période
((jj/mm/aa) ]]+1</f>
        <v>30</v>
      </c>
      <c r="S501" s="60">
        <f t="shared" si="127"/>
        <v>0</v>
      </c>
      <c r="T501" s="60">
        <f t="shared" si="127"/>
        <v>0</v>
      </c>
      <c r="U501" s="60">
        <f t="shared" si="127"/>
        <v>0</v>
      </c>
      <c r="V501" s="60">
        <f t="shared" si="124"/>
        <v>0</v>
      </c>
      <c r="W501" s="60">
        <f t="shared" si="124"/>
        <v>0</v>
      </c>
      <c r="X501" s="60">
        <f t="shared" si="124"/>
        <v>0</v>
      </c>
      <c r="Y501" s="60">
        <f t="shared" si="124"/>
        <v>0</v>
      </c>
      <c r="Z501" s="60">
        <f t="shared" si="124"/>
        <v>0</v>
      </c>
      <c r="AA501" s="60">
        <f t="shared" si="124"/>
        <v>0</v>
      </c>
      <c r="AB501" s="60">
        <f t="shared" si="124"/>
        <v>0</v>
      </c>
      <c r="AC501" s="60">
        <f t="shared" si="124"/>
        <v>0</v>
      </c>
      <c r="AD501" s="60">
        <f t="shared" si="124"/>
        <v>0</v>
      </c>
      <c r="AG501" s="60">
        <f t="shared" si="128"/>
        <v>0</v>
      </c>
      <c r="AH501" s="60">
        <f t="shared" si="128"/>
        <v>0</v>
      </c>
      <c r="AI501" s="60">
        <f t="shared" si="128"/>
        <v>0</v>
      </c>
      <c r="AJ501" s="60">
        <f t="shared" si="125"/>
        <v>0</v>
      </c>
      <c r="AK501" s="60">
        <f t="shared" si="125"/>
        <v>0</v>
      </c>
      <c r="AL501" s="60">
        <f t="shared" si="125"/>
        <v>0</v>
      </c>
      <c r="AM501" s="60">
        <f t="shared" si="125"/>
        <v>0</v>
      </c>
      <c r="AN501" s="60">
        <f t="shared" si="125"/>
        <v>0</v>
      </c>
      <c r="AO501" s="60">
        <f t="shared" si="125"/>
        <v>30</v>
      </c>
      <c r="AP501" s="60">
        <f t="shared" si="125"/>
        <v>0</v>
      </c>
      <c r="AQ501" s="60">
        <f t="shared" si="125"/>
        <v>0</v>
      </c>
      <c r="AR501" s="60">
        <f t="shared" si="125"/>
        <v>0</v>
      </c>
      <c r="AU501" s="60">
        <f t="shared" si="129"/>
        <v>0</v>
      </c>
      <c r="AV501" s="60">
        <f t="shared" si="129"/>
        <v>0</v>
      </c>
      <c r="AW501" s="60">
        <f t="shared" si="129"/>
        <v>0</v>
      </c>
      <c r="AX501" s="60">
        <f t="shared" si="126"/>
        <v>0</v>
      </c>
      <c r="AY501" s="60">
        <f t="shared" si="126"/>
        <v>0</v>
      </c>
      <c r="AZ501" s="60">
        <f t="shared" si="126"/>
        <v>0</v>
      </c>
      <c r="BA501" s="60">
        <f t="shared" si="126"/>
        <v>0</v>
      </c>
      <c r="BB501" s="60">
        <f t="shared" si="126"/>
        <v>0</v>
      </c>
      <c r="BC501" s="60">
        <f t="shared" si="126"/>
        <v>0</v>
      </c>
      <c r="BD501" s="60">
        <f t="shared" si="126"/>
        <v>0</v>
      </c>
      <c r="BE501" s="60">
        <f t="shared" si="126"/>
        <v>0</v>
      </c>
      <c r="BF501" s="60">
        <f t="shared" si="126"/>
        <v>0</v>
      </c>
    </row>
    <row r="502" spans="2:58" s="60" customFormat="1" x14ac:dyDescent="0.25">
      <c r="B502" s="18">
        <f t="shared" si="117"/>
        <v>498</v>
      </c>
      <c r="C502" s="71" t="str">
        <f t="shared" si="116"/>
        <v>250914_Rev_MC_498</v>
      </c>
      <c r="D502" s="68">
        <v>45914</v>
      </c>
      <c r="E502" s="69">
        <v>45911</v>
      </c>
      <c r="F502" s="69" t="s">
        <v>133</v>
      </c>
      <c r="G502" s="69" t="str">
        <f>IF(ISBLANK(F502),"",VLOOKUP(F502,'Listes des Lots'!$B$4:$G$55,6,FALSE))</f>
        <v>Location</v>
      </c>
      <c r="H502" s="127" t="s">
        <v>333</v>
      </c>
      <c r="I502" s="127">
        <v>150000</v>
      </c>
      <c r="J502" s="69">
        <v>45901</v>
      </c>
      <c r="K502" s="69">
        <v>45930</v>
      </c>
      <c r="L502" s="71" t="s">
        <v>90</v>
      </c>
      <c r="M502" s="18" t="str">
        <f>IF(RevenueData[[#This Row],[Commentaires /Notes  ]]="","",RevenueData[[#This Row],[Commentaires /Notes  ]])</f>
        <v/>
      </c>
      <c r="N502" s="37"/>
      <c r="R502" s="60">
        <f>RevenueData[[#This Row],[Fin Période 
(jj/mm/aa) ]]-RevenueData[[#This Row],[Début Période
((jj/mm/aa) ]]+1</f>
        <v>30</v>
      </c>
      <c r="S502" s="60">
        <f t="shared" si="127"/>
        <v>0</v>
      </c>
      <c r="T502" s="60">
        <f t="shared" si="127"/>
        <v>0</v>
      </c>
      <c r="U502" s="60">
        <f t="shared" si="127"/>
        <v>0</v>
      </c>
      <c r="V502" s="60">
        <f t="shared" si="124"/>
        <v>0</v>
      </c>
      <c r="W502" s="60">
        <f t="shared" si="124"/>
        <v>0</v>
      </c>
      <c r="X502" s="60">
        <f t="shared" si="124"/>
        <v>0</v>
      </c>
      <c r="Y502" s="60">
        <f t="shared" si="124"/>
        <v>0</v>
      </c>
      <c r="Z502" s="60">
        <f t="shared" si="124"/>
        <v>0</v>
      </c>
      <c r="AA502" s="60">
        <f t="shared" si="124"/>
        <v>0</v>
      </c>
      <c r="AB502" s="60">
        <f t="shared" si="124"/>
        <v>0</v>
      </c>
      <c r="AC502" s="60">
        <f t="shared" si="124"/>
        <v>0</v>
      </c>
      <c r="AD502" s="60">
        <f t="shared" si="124"/>
        <v>0</v>
      </c>
      <c r="AG502" s="60">
        <f t="shared" si="128"/>
        <v>0</v>
      </c>
      <c r="AH502" s="60">
        <f t="shared" si="128"/>
        <v>0</v>
      </c>
      <c r="AI502" s="60">
        <f t="shared" si="128"/>
        <v>0</v>
      </c>
      <c r="AJ502" s="60">
        <f t="shared" si="125"/>
        <v>0</v>
      </c>
      <c r="AK502" s="60">
        <f t="shared" si="125"/>
        <v>0</v>
      </c>
      <c r="AL502" s="60">
        <f t="shared" si="125"/>
        <v>0</v>
      </c>
      <c r="AM502" s="60">
        <f t="shared" si="125"/>
        <v>0</v>
      </c>
      <c r="AN502" s="60">
        <f t="shared" si="125"/>
        <v>0</v>
      </c>
      <c r="AO502" s="60">
        <f t="shared" si="125"/>
        <v>30</v>
      </c>
      <c r="AP502" s="60">
        <f t="shared" si="125"/>
        <v>0</v>
      </c>
      <c r="AQ502" s="60">
        <f t="shared" si="125"/>
        <v>0</v>
      </c>
      <c r="AR502" s="60">
        <f t="shared" si="125"/>
        <v>0</v>
      </c>
      <c r="AU502" s="60">
        <f t="shared" si="129"/>
        <v>0</v>
      </c>
      <c r="AV502" s="60">
        <f t="shared" si="129"/>
        <v>0</v>
      </c>
      <c r="AW502" s="60">
        <f t="shared" si="129"/>
        <v>0</v>
      </c>
      <c r="AX502" s="60">
        <f t="shared" si="126"/>
        <v>0</v>
      </c>
      <c r="AY502" s="60">
        <f t="shared" si="126"/>
        <v>0</v>
      </c>
      <c r="AZ502" s="60">
        <f t="shared" si="126"/>
        <v>0</v>
      </c>
      <c r="BA502" s="60">
        <f t="shared" si="126"/>
        <v>0</v>
      </c>
      <c r="BB502" s="60">
        <f t="shared" si="126"/>
        <v>0</v>
      </c>
      <c r="BC502" s="60">
        <f t="shared" si="126"/>
        <v>0</v>
      </c>
      <c r="BD502" s="60">
        <f t="shared" si="126"/>
        <v>0</v>
      </c>
      <c r="BE502" s="60">
        <f t="shared" si="126"/>
        <v>0</v>
      </c>
      <c r="BF502" s="60">
        <f t="shared" si="126"/>
        <v>0</v>
      </c>
    </row>
    <row r="503" spans="2:58" s="60" customFormat="1" x14ac:dyDescent="0.25">
      <c r="B503" s="18">
        <f t="shared" si="117"/>
        <v>499</v>
      </c>
      <c r="C503" s="71" t="str">
        <f t="shared" si="116"/>
        <v>250915_Rev_MC_499</v>
      </c>
      <c r="D503" s="68">
        <v>45915</v>
      </c>
      <c r="E503" s="69">
        <v>45915</v>
      </c>
      <c r="F503" s="69" t="s">
        <v>328</v>
      </c>
      <c r="G503" s="69" t="str">
        <f>IF(ISBLANK(F503),"",VLOOKUP(F503,'Listes des Lots'!$B$4:$G$55,6,FALSE))</f>
        <v>Location</v>
      </c>
      <c r="H503" s="127" t="s">
        <v>333</v>
      </c>
      <c r="I503" s="127">
        <v>45000</v>
      </c>
      <c r="J503" s="69">
        <v>45778</v>
      </c>
      <c r="K503" s="69">
        <v>45808</v>
      </c>
      <c r="L503" s="71" t="s">
        <v>90</v>
      </c>
      <c r="M503" s="18" t="str">
        <f>IF(RevenueData[[#This Row],[Commentaires /Notes  ]]="","",RevenueData[[#This Row],[Commentaires /Notes  ]])</f>
        <v/>
      </c>
      <c r="N503" s="37"/>
      <c r="R503" s="60">
        <f>RevenueData[[#This Row],[Fin Période 
(jj/mm/aa) ]]-RevenueData[[#This Row],[Début Période
((jj/mm/aa) ]]+1</f>
        <v>31</v>
      </c>
      <c r="S503" s="60">
        <f t="shared" si="127"/>
        <v>0</v>
      </c>
      <c r="T503" s="60">
        <f t="shared" si="127"/>
        <v>0</v>
      </c>
      <c r="U503" s="60">
        <f t="shared" si="127"/>
        <v>0</v>
      </c>
      <c r="V503" s="60">
        <f t="shared" si="124"/>
        <v>0</v>
      </c>
      <c r="W503" s="60">
        <f t="shared" si="124"/>
        <v>0</v>
      </c>
      <c r="X503" s="60">
        <f t="shared" si="124"/>
        <v>0</v>
      </c>
      <c r="Y503" s="60">
        <f t="shared" si="124"/>
        <v>0</v>
      </c>
      <c r="Z503" s="60">
        <f t="shared" si="124"/>
        <v>0</v>
      </c>
      <c r="AA503" s="60">
        <f t="shared" si="124"/>
        <v>0</v>
      </c>
      <c r="AB503" s="60">
        <f t="shared" si="124"/>
        <v>0</v>
      </c>
      <c r="AC503" s="60">
        <f t="shared" si="124"/>
        <v>0</v>
      </c>
      <c r="AD503" s="60">
        <f t="shared" si="124"/>
        <v>0</v>
      </c>
      <c r="AG503" s="60">
        <f t="shared" si="128"/>
        <v>0</v>
      </c>
      <c r="AH503" s="60">
        <f t="shared" si="128"/>
        <v>0</v>
      </c>
      <c r="AI503" s="60">
        <f t="shared" si="128"/>
        <v>0</v>
      </c>
      <c r="AJ503" s="60">
        <f t="shared" si="125"/>
        <v>0</v>
      </c>
      <c r="AK503" s="60">
        <f t="shared" si="125"/>
        <v>31</v>
      </c>
      <c r="AL503" s="60">
        <f t="shared" si="125"/>
        <v>0</v>
      </c>
      <c r="AM503" s="60">
        <f t="shared" si="125"/>
        <v>0</v>
      </c>
      <c r="AN503" s="60">
        <f t="shared" si="125"/>
        <v>0</v>
      </c>
      <c r="AO503" s="60">
        <f t="shared" si="125"/>
        <v>0</v>
      </c>
      <c r="AP503" s="60">
        <f t="shared" si="125"/>
        <v>0</v>
      </c>
      <c r="AQ503" s="60">
        <f t="shared" si="125"/>
        <v>0</v>
      </c>
      <c r="AR503" s="60">
        <f t="shared" si="125"/>
        <v>0</v>
      </c>
      <c r="AU503" s="60">
        <f t="shared" si="129"/>
        <v>0</v>
      </c>
      <c r="AV503" s="60">
        <f t="shared" si="129"/>
        <v>0</v>
      </c>
      <c r="AW503" s="60">
        <f t="shared" si="129"/>
        <v>0</v>
      </c>
      <c r="AX503" s="60">
        <f t="shared" si="126"/>
        <v>0</v>
      </c>
      <c r="AY503" s="60">
        <f t="shared" si="126"/>
        <v>0</v>
      </c>
      <c r="AZ503" s="60">
        <f t="shared" si="126"/>
        <v>0</v>
      </c>
      <c r="BA503" s="60">
        <f t="shared" si="126"/>
        <v>0</v>
      </c>
      <c r="BB503" s="60">
        <f t="shared" si="126"/>
        <v>0</v>
      </c>
      <c r="BC503" s="60">
        <f t="shared" si="126"/>
        <v>0</v>
      </c>
      <c r="BD503" s="60">
        <f t="shared" si="126"/>
        <v>0</v>
      </c>
      <c r="BE503" s="60">
        <f t="shared" si="126"/>
        <v>0</v>
      </c>
      <c r="BF503" s="60">
        <f t="shared" si="126"/>
        <v>0</v>
      </c>
    </row>
    <row r="504" spans="2:58" s="60" customFormat="1" x14ac:dyDescent="0.25">
      <c r="B504" s="18">
        <f t="shared" si="117"/>
        <v>500</v>
      </c>
      <c r="C504" s="71" t="str">
        <f t="shared" si="116"/>
        <v>250915_Rev_MC_500</v>
      </c>
      <c r="D504" s="68">
        <v>45915</v>
      </c>
      <c r="E504" s="69">
        <v>45915</v>
      </c>
      <c r="F504" s="69" t="s">
        <v>328</v>
      </c>
      <c r="G504" s="69" t="str">
        <f>IF(ISBLANK(F504),"",VLOOKUP(F504,'Listes des Lots'!$B$4:$G$55,6,FALSE))</f>
        <v>Location</v>
      </c>
      <c r="H504" s="127" t="s">
        <v>333</v>
      </c>
      <c r="I504" s="127">
        <v>45000</v>
      </c>
      <c r="J504" s="69">
        <v>45809</v>
      </c>
      <c r="K504" s="69">
        <v>45838</v>
      </c>
      <c r="L504" s="71" t="s">
        <v>90</v>
      </c>
      <c r="M504" s="18" t="str">
        <f>IF(RevenueData[[#This Row],[Commentaires /Notes  ]]="","",RevenueData[[#This Row],[Commentaires /Notes  ]])</f>
        <v/>
      </c>
      <c r="N504" s="37"/>
      <c r="R504" s="60">
        <f>RevenueData[[#This Row],[Fin Période 
(jj/mm/aa) ]]-RevenueData[[#This Row],[Début Période
((jj/mm/aa) ]]+1</f>
        <v>30</v>
      </c>
      <c r="S504" s="60">
        <f t="shared" si="127"/>
        <v>0</v>
      </c>
      <c r="T504" s="60">
        <f t="shared" si="127"/>
        <v>0</v>
      </c>
      <c r="U504" s="60">
        <f t="shared" si="127"/>
        <v>0</v>
      </c>
      <c r="V504" s="60">
        <f t="shared" si="124"/>
        <v>0</v>
      </c>
      <c r="W504" s="60">
        <f t="shared" si="124"/>
        <v>0</v>
      </c>
      <c r="X504" s="60">
        <f t="shared" si="124"/>
        <v>0</v>
      </c>
      <c r="Y504" s="60">
        <f t="shared" si="124"/>
        <v>0</v>
      </c>
      <c r="Z504" s="60">
        <f t="shared" si="124"/>
        <v>0</v>
      </c>
      <c r="AA504" s="60">
        <f t="shared" si="124"/>
        <v>0</v>
      </c>
      <c r="AB504" s="60">
        <f t="shared" si="124"/>
        <v>0</v>
      </c>
      <c r="AC504" s="60">
        <f t="shared" si="124"/>
        <v>0</v>
      </c>
      <c r="AD504" s="60">
        <f t="shared" si="124"/>
        <v>0</v>
      </c>
      <c r="AG504" s="60">
        <f t="shared" si="128"/>
        <v>0</v>
      </c>
      <c r="AH504" s="60">
        <f t="shared" si="128"/>
        <v>0</v>
      </c>
      <c r="AI504" s="60">
        <f t="shared" si="128"/>
        <v>0</v>
      </c>
      <c r="AJ504" s="60">
        <f t="shared" si="125"/>
        <v>0</v>
      </c>
      <c r="AK504" s="60">
        <f t="shared" si="125"/>
        <v>0</v>
      </c>
      <c r="AL504" s="60">
        <f t="shared" si="125"/>
        <v>30</v>
      </c>
      <c r="AM504" s="60">
        <f t="shared" si="125"/>
        <v>0</v>
      </c>
      <c r="AN504" s="60">
        <f t="shared" si="125"/>
        <v>0</v>
      </c>
      <c r="AO504" s="60">
        <f t="shared" si="125"/>
        <v>0</v>
      </c>
      <c r="AP504" s="60">
        <f t="shared" si="125"/>
        <v>0</v>
      </c>
      <c r="AQ504" s="60">
        <f t="shared" si="125"/>
        <v>0</v>
      </c>
      <c r="AR504" s="60">
        <f t="shared" si="125"/>
        <v>0</v>
      </c>
      <c r="AU504" s="60">
        <f t="shared" si="129"/>
        <v>0</v>
      </c>
      <c r="AV504" s="60">
        <f t="shared" si="129"/>
        <v>0</v>
      </c>
      <c r="AW504" s="60">
        <f t="shared" si="129"/>
        <v>0</v>
      </c>
      <c r="AX504" s="60">
        <f t="shared" si="126"/>
        <v>0</v>
      </c>
      <c r="AY504" s="60">
        <f t="shared" si="126"/>
        <v>0</v>
      </c>
      <c r="AZ504" s="60">
        <f t="shared" si="126"/>
        <v>0</v>
      </c>
      <c r="BA504" s="60">
        <f t="shared" si="126"/>
        <v>0</v>
      </c>
      <c r="BB504" s="60">
        <f t="shared" si="126"/>
        <v>0</v>
      </c>
      <c r="BC504" s="60">
        <f t="shared" si="126"/>
        <v>0</v>
      </c>
      <c r="BD504" s="60">
        <f t="shared" si="126"/>
        <v>0</v>
      </c>
      <c r="BE504" s="60">
        <f t="shared" si="126"/>
        <v>0</v>
      </c>
      <c r="BF504" s="60">
        <f t="shared" si="126"/>
        <v>0</v>
      </c>
    </row>
    <row r="505" spans="2:58" s="60" customFormat="1" x14ac:dyDescent="0.25">
      <c r="B505" s="18">
        <f t="shared" si="117"/>
        <v>501</v>
      </c>
      <c r="C505" s="71" t="str">
        <f t="shared" si="116"/>
        <v>250917_Rev_MC_501</v>
      </c>
      <c r="D505" s="68">
        <v>45917</v>
      </c>
      <c r="E505" s="69">
        <v>45916</v>
      </c>
      <c r="F505" s="69" t="s">
        <v>121</v>
      </c>
      <c r="G505" s="69" t="str">
        <f>IF(ISBLANK(F505),"",VLOOKUP(F505,'Listes des Lots'!$B$4:$G$55,6,FALSE))</f>
        <v>Meublé</v>
      </c>
      <c r="H505" s="127" t="s">
        <v>333</v>
      </c>
      <c r="I505" s="127">
        <v>15000</v>
      </c>
      <c r="J505" s="69">
        <v>45916</v>
      </c>
      <c r="K505" s="69">
        <v>45916</v>
      </c>
      <c r="L505" s="71" t="s">
        <v>90</v>
      </c>
      <c r="M505" s="18" t="str">
        <f>IF(RevenueData[[#This Row],[Commentaires /Notes  ]]="","",RevenueData[[#This Row],[Commentaires /Notes  ]])</f>
        <v/>
      </c>
      <c r="N505" s="37"/>
      <c r="R505" s="60">
        <f>RevenueData[[#This Row],[Fin Période 
(jj/mm/aa) ]]-RevenueData[[#This Row],[Début Période
((jj/mm/aa) ]]+1</f>
        <v>1</v>
      </c>
      <c r="S505" s="60">
        <f t="shared" si="127"/>
        <v>0</v>
      </c>
      <c r="T505" s="60">
        <f t="shared" si="127"/>
        <v>0</v>
      </c>
      <c r="U505" s="60">
        <f t="shared" si="127"/>
        <v>0</v>
      </c>
      <c r="V505" s="60">
        <f t="shared" si="124"/>
        <v>0</v>
      </c>
      <c r="W505" s="60">
        <f t="shared" si="124"/>
        <v>0</v>
      </c>
      <c r="X505" s="60">
        <f t="shared" si="124"/>
        <v>0</v>
      </c>
      <c r="Y505" s="60">
        <f t="shared" si="124"/>
        <v>0</v>
      </c>
      <c r="Z505" s="60">
        <f t="shared" si="124"/>
        <v>0</v>
      </c>
      <c r="AA505" s="60">
        <f t="shared" si="124"/>
        <v>0</v>
      </c>
      <c r="AB505" s="60">
        <f t="shared" si="124"/>
        <v>0</v>
      </c>
      <c r="AC505" s="60">
        <f t="shared" si="124"/>
        <v>0</v>
      </c>
      <c r="AD505" s="60">
        <f t="shared" si="124"/>
        <v>0</v>
      </c>
      <c r="AG505" s="60">
        <f t="shared" si="128"/>
        <v>0</v>
      </c>
      <c r="AH505" s="60">
        <f t="shared" si="128"/>
        <v>0</v>
      </c>
      <c r="AI505" s="60">
        <f t="shared" si="128"/>
        <v>0</v>
      </c>
      <c r="AJ505" s="60">
        <f t="shared" si="125"/>
        <v>0</v>
      </c>
      <c r="AK505" s="60">
        <f t="shared" si="125"/>
        <v>0</v>
      </c>
      <c r="AL505" s="60">
        <f t="shared" si="125"/>
        <v>0</v>
      </c>
      <c r="AM505" s="60">
        <f t="shared" si="125"/>
        <v>0</v>
      </c>
      <c r="AN505" s="60">
        <f t="shared" si="125"/>
        <v>0</v>
      </c>
      <c r="AO505" s="60">
        <f t="shared" si="125"/>
        <v>1</v>
      </c>
      <c r="AP505" s="60">
        <f t="shared" si="125"/>
        <v>0</v>
      </c>
      <c r="AQ505" s="60">
        <f t="shared" si="125"/>
        <v>0</v>
      </c>
      <c r="AR505" s="60">
        <f t="shared" si="125"/>
        <v>0</v>
      </c>
      <c r="AU505" s="60">
        <f t="shared" si="129"/>
        <v>0</v>
      </c>
      <c r="AV505" s="60">
        <f t="shared" si="129"/>
        <v>0</v>
      </c>
      <c r="AW505" s="60">
        <f t="shared" si="129"/>
        <v>0</v>
      </c>
      <c r="AX505" s="60">
        <f t="shared" si="126"/>
        <v>0</v>
      </c>
      <c r="AY505" s="60">
        <f t="shared" si="126"/>
        <v>0</v>
      </c>
      <c r="AZ505" s="60">
        <f t="shared" si="126"/>
        <v>0</v>
      </c>
      <c r="BA505" s="60">
        <f t="shared" si="126"/>
        <v>0</v>
      </c>
      <c r="BB505" s="60">
        <f t="shared" si="126"/>
        <v>0</v>
      </c>
      <c r="BC505" s="60">
        <f t="shared" si="126"/>
        <v>0</v>
      </c>
      <c r="BD505" s="60">
        <f t="shared" si="126"/>
        <v>0</v>
      </c>
      <c r="BE505" s="60">
        <f t="shared" si="126"/>
        <v>0</v>
      </c>
      <c r="BF505" s="60">
        <f t="shared" si="126"/>
        <v>0</v>
      </c>
    </row>
    <row r="506" spans="2:58" s="60" customFormat="1" x14ac:dyDescent="0.25">
      <c r="B506" s="18">
        <f t="shared" si="117"/>
        <v>502</v>
      </c>
      <c r="C506" s="71" t="str">
        <f t="shared" si="116"/>
        <v>250917_Rev_MC_502</v>
      </c>
      <c r="D506" s="68">
        <v>45917</v>
      </c>
      <c r="E506" s="69">
        <v>45911</v>
      </c>
      <c r="F506" s="69" t="s">
        <v>329</v>
      </c>
      <c r="G506" s="69" t="str">
        <f>IF(ISBLANK(F506),"",VLOOKUP(F506,'Listes des Lots'!$B$4:$G$55,6,FALSE))</f>
        <v>Location</v>
      </c>
      <c r="H506" s="127" t="s">
        <v>333</v>
      </c>
      <c r="I506" s="127">
        <v>45000</v>
      </c>
      <c r="J506" s="69">
        <v>45901</v>
      </c>
      <c r="K506" s="69">
        <v>45930</v>
      </c>
      <c r="L506" s="71" t="s">
        <v>90</v>
      </c>
      <c r="M506" s="18" t="str">
        <f>IF(RevenueData[[#This Row],[Commentaires /Notes  ]]="","",RevenueData[[#This Row],[Commentaires /Notes  ]])</f>
        <v/>
      </c>
      <c r="N506" s="37"/>
      <c r="R506" s="60">
        <f>RevenueData[[#This Row],[Fin Période 
(jj/mm/aa) ]]-RevenueData[[#This Row],[Début Période
((jj/mm/aa) ]]+1</f>
        <v>30</v>
      </c>
      <c r="S506" s="60">
        <f t="shared" si="127"/>
        <v>0</v>
      </c>
      <c r="T506" s="60">
        <f t="shared" si="127"/>
        <v>0</v>
      </c>
      <c r="U506" s="60">
        <f t="shared" si="127"/>
        <v>0</v>
      </c>
      <c r="V506" s="60">
        <f t="shared" si="124"/>
        <v>0</v>
      </c>
      <c r="W506" s="60">
        <f t="shared" si="124"/>
        <v>0</v>
      </c>
      <c r="X506" s="60">
        <f t="shared" si="124"/>
        <v>0</v>
      </c>
      <c r="Y506" s="60">
        <f t="shared" si="124"/>
        <v>0</v>
      </c>
      <c r="Z506" s="60">
        <f t="shared" si="124"/>
        <v>0</v>
      </c>
      <c r="AA506" s="60">
        <f t="shared" si="124"/>
        <v>0</v>
      </c>
      <c r="AB506" s="60">
        <f t="shared" si="124"/>
        <v>0</v>
      </c>
      <c r="AC506" s="60">
        <f t="shared" si="124"/>
        <v>0</v>
      </c>
      <c r="AD506" s="60">
        <f t="shared" si="124"/>
        <v>0</v>
      </c>
      <c r="AG506" s="60">
        <f t="shared" si="128"/>
        <v>0</v>
      </c>
      <c r="AH506" s="60">
        <f t="shared" si="128"/>
        <v>0</v>
      </c>
      <c r="AI506" s="60">
        <f t="shared" si="128"/>
        <v>0</v>
      </c>
      <c r="AJ506" s="60">
        <f t="shared" si="125"/>
        <v>0</v>
      </c>
      <c r="AK506" s="60">
        <f t="shared" si="125"/>
        <v>0</v>
      </c>
      <c r="AL506" s="60">
        <f t="shared" si="125"/>
        <v>0</v>
      </c>
      <c r="AM506" s="60">
        <f t="shared" si="125"/>
        <v>0</v>
      </c>
      <c r="AN506" s="60">
        <f t="shared" si="125"/>
        <v>0</v>
      </c>
      <c r="AO506" s="60">
        <f t="shared" si="125"/>
        <v>30</v>
      </c>
      <c r="AP506" s="60">
        <f t="shared" si="125"/>
        <v>0</v>
      </c>
      <c r="AQ506" s="60">
        <f t="shared" si="125"/>
        <v>0</v>
      </c>
      <c r="AR506" s="60">
        <f t="shared" si="125"/>
        <v>0</v>
      </c>
      <c r="AU506" s="60">
        <f t="shared" si="129"/>
        <v>0</v>
      </c>
      <c r="AV506" s="60">
        <f t="shared" si="129"/>
        <v>0</v>
      </c>
      <c r="AW506" s="60">
        <f t="shared" si="129"/>
        <v>0</v>
      </c>
      <c r="AX506" s="60">
        <f t="shared" si="126"/>
        <v>0</v>
      </c>
      <c r="AY506" s="60">
        <f t="shared" si="126"/>
        <v>0</v>
      </c>
      <c r="AZ506" s="60">
        <f t="shared" si="126"/>
        <v>0</v>
      </c>
      <c r="BA506" s="60">
        <f t="shared" si="126"/>
        <v>0</v>
      </c>
      <c r="BB506" s="60">
        <f t="shared" si="126"/>
        <v>0</v>
      </c>
      <c r="BC506" s="60">
        <f t="shared" si="126"/>
        <v>0</v>
      </c>
      <c r="BD506" s="60">
        <f t="shared" si="126"/>
        <v>0</v>
      </c>
      <c r="BE506" s="60">
        <f t="shared" si="126"/>
        <v>0</v>
      </c>
      <c r="BF506" s="60">
        <f t="shared" si="126"/>
        <v>0</v>
      </c>
    </row>
    <row r="507" spans="2:58" s="60" customFormat="1" x14ac:dyDescent="0.25">
      <c r="B507" s="18">
        <f t="shared" si="117"/>
        <v>503</v>
      </c>
      <c r="C507" s="71" t="str">
        <f t="shared" si="116"/>
        <v>250918_Rev_MC_503</v>
      </c>
      <c r="D507" s="68">
        <v>45918</v>
      </c>
      <c r="E507" s="69">
        <v>45911</v>
      </c>
      <c r="F507" s="69" t="s">
        <v>404</v>
      </c>
      <c r="G507" s="69" t="str">
        <f>IF(ISBLANK(F507),"",VLOOKUP(F507,'Listes des Lots'!$B$4:$G$55,6,FALSE))</f>
        <v>Location</v>
      </c>
      <c r="H507" s="127" t="s">
        <v>333</v>
      </c>
      <c r="I507" s="127">
        <v>215000</v>
      </c>
      <c r="J507" s="69">
        <v>45901</v>
      </c>
      <c r="K507" s="69">
        <v>45930</v>
      </c>
      <c r="L507" s="71" t="s">
        <v>25</v>
      </c>
      <c r="M507" s="18" t="str">
        <f>IF(RevenueData[[#This Row],[Commentaires /Notes  ]]="","",RevenueData[[#This Row],[Commentaires /Notes  ]])</f>
        <v>LOYER DE MR KOUADIO</v>
      </c>
      <c r="N507" s="37" t="s">
        <v>406</v>
      </c>
      <c r="R507" s="60">
        <f>RevenueData[[#This Row],[Fin Période 
(jj/mm/aa) ]]-RevenueData[[#This Row],[Début Période
((jj/mm/aa) ]]+1</f>
        <v>30</v>
      </c>
      <c r="S507" s="60">
        <f t="shared" si="127"/>
        <v>0</v>
      </c>
      <c r="T507" s="60">
        <f t="shared" si="127"/>
        <v>0</v>
      </c>
      <c r="U507" s="60">
        <f t="shared" si="127"/>
        <v>0</v>
      </c>
      <c r="V507" s="60">
        <f t="shared" si="124"/>
        <v>0</v>
      </c>
      <c r="W507" s="60">
        <f t="shared" si="124"/>
        <v>0</v>
      </c>
      <c r="X507" s="60">
        <f t="shared" si="124"/>
        <v>0</v>
      </c>
      <c r="Y507" s="60">
        <f t="shared" si="124"/>
        <v>0</v>
      </c>
      <c r="Z507" s="60">
        <f t="shared" si="124"/>
        <v>0</v>
      </c>
      <c r="AA507" s="60">
        <f t="shared" si="124"/>
        <v>0</v>
      </c>
      <c r="AB507" s="60">
        <f t="shared" si="124"/>
        <v>0</v>
      </c>
      <c r="AC507" s="60">
        <f t="shared" si="124"/>
        <v>0</v>
      </c>
      <c r="AD507" s="60">
        <f t="shared" si="124"/>
        <v>0</v>
      </c>
      <c r="AG507" s="60">
        <f t="shared" si="128"/>
        <v>0</v>
      </c>
      <c r="AH507" s="60">
        <f t="shared" si="128"/>
        <v>0</v>
      </c>
      <c r="AI507" s="60">
        <f t="shared" si="128"/>
        <v>0</v>
      </c>
      <c r="AJ507" s="60">
        <f t="shared" si="125"/>
        <v>0</v>
      </c>
      <c r="AK507" s="60">
        <f t="shared" si="125"/>
        <v>0</v>
      </c>
      <c r="AL507" s="60">
        <f t="shared" si="125"/>
        <v>0</v>
      </c>
      <c r="AM507" s="60">
        <f t="shared" si="125"/>
        <v>0</v>
      </c>
      <c r="AN507" s="60">
        <f t="shared" si="125"/>
        <v>0</v>
      </c>
      <c r="AO507" s="60">
        <f t="shared" si="125"/>
        <v>30</v>
      </c>
      <c r="AP507" s="60">
        <f t="shared" si="125"/>
        <v>0</v>
      </c>
      <c r="AQ507" s="60">
        <f t="shared" si="125"/>
        <v>0</v>
      </c>
      <c r="AR507" s="60">
        <f t="shared" si="125"/>
        <v>0</v>
      </c>
      <c r="AU507" s="60">
        <f t="shared" si="129"/>
        <v>0</v>
      </c>
      <c r="AV507" s="60">
        <f t="shared" si="129"/>
        <v>0</v>
      </c>
      <c r="AW507" s="60">
        <f t="shared" si="129"/>
        <v>0</v>
      </c>
      <c r="AX507" s="60">
        <f t="shared" si="126"/>
        <v>0</v>
      </c>
      <c r="AY507" s="60">
        <f t="shared" si="126"/>
        <v>0</v>
      </c>
      <c r="AZ507" s="60">
        <f t="shared" si="126"/>
        <v>0</v>
      </c>
      <c r="BA507" s="60">
        <f t="shared" si="126"/>
        <v>0</v>
      </c>
      <c r="BB507" s="60">
        <f t="shared" si="126"/>
        <v>0</v>
      </c>
      <c r="BC507" s="60">
        <f t="shared" si="126"/>
        <v>0</v>
      </c>
      <c r="BD507" s="60">
        <f t="shared" si="126"/>
        <v>0</v>
      </c>
      <c r="BE507" s="60">
        <f t="shared" si="126"/>
        <v>0</v>
      </c>
      <c r="BF507" s="60">
        <f t="shared" si="126"/>
        <v>0</v>
      </c>
    </row>
    <row r="508" spans="2:58" s="60" customFormat="1" x14ac:dyDescent="0.25">
      <c r="B508" s="18">
        <f t="shared" si="117"/>
        <v>504</v>
      </c>
      <c r="C508" s="71" t="str">
        <f t="shared" si="116"/>
        <v>250918_Rev_MC_504</v>
      </c>
      <c r="D508" s="68">
        <v>45918</v>
      </c>
      <c r="E508" s="69">
        <v>45911</v>
      </c>
      <c r="F508" s="69" t="s">
        <v>405</v>
      </c>
      <c r="G508" s="69" t="str">
        <f>IF(ISBLANK(F508),"",VLOOKUP(F508,'Listes des Lots'!$B$4:$G$55,6,FALSE))</f>
        <v>Location</v>
      </c>
      <c r="H508" s="127" t="s">
        <v>333</v>
      </c>
      <c r="I508" s="127">
        <v>70000</v>
      </c>
      <c r="J508" s="69">
        <v>45901</v>
      </c>
      <c r="K508" s="69">
        <v>45930</v>
      </c>
      <c r="L508" s="71" t="s">
        <v>90</v>
      </c>
      <c r="M508" s="18" t="str">
        <f>IF(RevenueData[[#This Row],[Commentaires /Notes  ]]="","",RevenueData[[#This Row],[Commentaires /Notes  ]])</f>
        <v>LOYER NYMAT 2</v>
      </c>
      <c r="N508" s="37" t="s">
        <v>408</v>
      </c>
      <c r="R508" s="60">
        <f>RevenueData[[#This Row],[Fin Période 
(jj/mm/aa) ]]-RevenueData[[#This Row],[Début Période
((jj/mm/aa) ]]+1</f>
        <v>30</v>
      </c>
      <c r="S508" s="60">
        <f t="shared" si="127"/>
        <v>0</v>
      </c>
      <c r="T508" s="60">
        <f t="shared" si="127"/>
        <v>0</v>
      </c>
      <c r="U508" s="60">
        <f t="shared" si="127"/>
        <v>0</v>
      </c>
      <c r="V508" s="60">
        <f t="shared" si="124"/>
        <v>0</v>
      </c>
      <c r="W508" s="60">
        <f t="shared" si="124"/>
        <v>0</v>
      </c>
      <c r="X508" s="60">
        <f t="shared" si="124"/>
        <v>0</v>
      </c>
      <c r="Y508" s="60">
        <f t="shared" si="124"/>
        <v>0</v>
      </c>
      <c r="Z508" s="60">
        <f t="shared" si="124"/>
        <v>0</v>
      </c>
      <c r="AA508" s="60">
        <f t="shared" si="124"/>
        <v>0</v>
      </c>
      <c r="AB508" s="60">
        <f t="shared" si="124"/>
        <v>0</v>
      </c>
      <c r="AC508" s="60">
        <f t="shared" si="124"/>
        <v>0</v>
      </c>
      <c r="AD508" s="60">
        <f t="shared" si="124"/>
        <v>0</v>
      </c>
      <c r="AG508" s="60">
        <f t="shared" si="128"/>
        <v>0</v>
      </c>
      <c r="AH508" s="60">
        <f t="shared" si="128"/>
        <v>0</v>
      </c>
      <c r="AI508" s="60">
        <f t="shared" si="128"/>
        <v>0</v>
      </c>
      <c r="AJ508" s="60">
        <f t="shared" si="125"/>
        <v>0</v>
      </c>
      <c r="AK508" s="60">
        <f t="shared" si="125"/>
        <v>0</v>
      </c>
      <c r="AL508" s="60">
        <f t="shared" si="125"/>
        <v>0</v>
      </c>
      <c r="AM508" s="60">
        <f t="shared" si="125"/>
        <v>0</v>
      </c>
      <c r="AN508" s="60">
        <f t="shared" si="125"/>
        <v>0</v>
      </c>
      <c r="AO508" s="60">
        <f t="shared" si="125"/>
        <v>30</v>
      </c>
      <c r="AP508" s="60">
        <f t="shared" si="125"/>
        <v>0</v>
      </c>
      <c r="AQ508" s="60">
        <f t="shared" si="125"/>
        <v>0</v>
      </c>
      <c r="AR508" s="60">
        <f t="shared" si="125"/>
        <v>0</v>
      </c>
      <c r="AU508" s="60">
        <f t="shared" si="129"/>
        <v>0</v>
      </c>
      <c r="AV508" s="60">
        <f t="shared" si="129"/>
        <v>0</v>
      </c>
      <c r="AW508" s="60">
        <f t="shared" si="129"/>
        <v>0</v>
      </c>
      <c r="AX508" s="60">
        <f t="shared" si="126"/>
        <v>0</v>
      </c>
      <c r="AY508" s="60">
        <f t="shared" si="126"/>
        <v>0</v>
      </c>
      <c r="AZ508" s="60">
        <f t="shared" si="126"/>
        <v>0</v>
      </c>
      <c r="BA508" s="60">
        <f t="shared" si="126"/>
        <v>0</v>
      </c>
      <c r="BB508" s="60">
        <f t="shared" si="126"/>
        <v>0</v>
      </c>
      <c r="BC508" s="60">
        <f t="shared" si="126"/>
        <v>0</v>
      </c>
      <c r="BD508" s="60">
        <f t="shared" si="126"/>
        <v>0</v>
      </c>
      <c r="BE508" s="60">
        <f t="shared" si="126"/>
        <v>0</v>
      </c>
      <c r="BF508" s="60">
        <f t="shared" si="126"/>
        <v>0</v>
      </c>
    </row>
    <row r="509" spans="2:58" s="60" customFormat="1" x14ac:dyDescent="0.25">
      <c r="B509" s="18">
        <f t="shared" si="117"/>
        <v>505</v>
      </c>
      <c r="C509" s="71" t="str">
        <f t="shared" si="116"/>
        <v>250922_Rev_MC_505</v>
      </c>
      <c r="D509" s="68">
        <v>45922</v>
      </c>
      <c r="E509" s="69">
        <v>45919</v>
      </c>
      <c r="F509" s="69" t="s">
        <v>114</v>
      </c>
      <c r="G509" s="69" t="str">
        <f>IF(ISBLANK(F509),"",VLOOKUP(F509,'Listes des Lots'!$B$4:$G$55,6,FALSE))</f>
        <v>Meublé</v>
      </c>
      <c r="H509" s="127" t="s">
        <v>333</v>
      </c>
      <c r="I509" s="127">
        <v>35000</v>
      </c>
      <c r="J509" s="69">
        <v>45919</v>
      </c>
      <c r="K509" s="69">
        <v>45920</v>
      </c>
      <c r="L509" s="71" t="s">
        <v>90</v>
      </c>
      <c r="M509" s="18" t="str">
        <f>IF(RevenueData[[#This Row],[Commentaires /Notes  ]]="","",RevenueData[[#This Row],[Commentaires /Notes  ]])</f>
        <v/>
      </c>
      <c r="N509" s="37"/>
      <c r="R509" s="60">
        <f>RevenueData[[#This Row],[Fin Période 
(jj/mm/aa) ]]-RevenueData[[#This Row],[Début Période
((jj/mm/aa) ]]+1</f>
        <v>2</v>
      </c>
      <c r="S509" s="60">
        <f t="shared" si="127"/>
        <v>0</v>
      </c>
      <c r="T509" s="60">
        <f t="shared" si="127"/>
        <v>0</v>
      </c>
      <c r="U509" s="60">
        <f t="shared" si="127"/>
        <v>0</v>
      </c>
      <c r="V509" s="60">
        <f t="shared" si="124"/>
        <v>0</v>
      </c>
      <c r="W509" s="60">
        <f t="shared" si="124"/>
        <v>0</v>
      </c>
      <c r="X509" s="60">
        <f t="shared" si="124"/>
        <v>0</v>
      </c>
      <c r="Y509" s="60">
        <f t="shared" si="124"/>
        <v>0</v>
      </c>
      <c r="Z509" s="60">
        <f t="shared" si="124"/>
        <v>0</v>
      </c>
      <c r="AA509" s="60">
        <f t="shared" si="124"/>
        <v>0</v>
      </c>
      <c r="AB509" s="60">
        <f t="shared" si="124"/>
        <v>0</v>
      </c>
      <c r="AC509" s="60">
        <f t="shared" si="124"/>
        <v>0</v>
      </c>
      <c r="AD509" s="60">
        <f t="shared" si="124"/>
        <v>0</v>
      </c>
      <c r="AG509" s="60">
        <f t="shared" si="128"/>
        <v>0</v>
      </c>
      <c r="AH509" s="60">
        <f t="shared" si="128"/>
        <v>0</v>
      </c>
      <c r="AI509" s="60">
        <f t="shared" si="128"/>
        <v>0</v>
      </c>
      <c r="AJ509" s="60">
        <f t="shared" si="125"/>
        <v>0</v>
      </c>
      <c r="AK509" s="60">
        <f t="shared" si="125"/>
        <v>0</v>
      </c>
      <c r="AL509" s="60">
        <f t="shared" si="125"/>
        <v>0</v>
      </c>
      <c r="AM509" s="60">
        <f t="shared" si="125"/>
        <v>0</v>
      </c>
      <c r="AN509" s="60">
        <f t="shared" si="125"/>
        <v>0</v>
      </c>
      <c r="AO509" s="60">
        <f t="shared" si="125"/>
        <v>2</v>
      </c>
      <c r="AP509" s="60">
        <f t="shared" si="125"/>
        <v>0</v>
      </c>
      <c r="AQ509" s="60">
        <f t="shared" si="125"/>
        <v>0</v>
      </c>
      <c r="AR509" s="60">
        <f t="shared" si="125"/>
        <v>0</v>
      </c>
      <c r="AU509" s="60">
        <f t="shared" si="129"/>
        <v>0</v>
      </c>
      <c r="AV509" s="60">
        <f t="shared" si="129"/>
        <v>0</v>
      </c>
      <c r="AW509" s="60">
        <f t="shared" si="129"/>
        <v>0</v>
      </c>
      <c r="AX509" s="60">
        <f t="shared" si="126"/>
        <v>0</v>
      </c>
      <c r="AY509" s="60">
        <f t="shared" si="126"/>
        <v>0</v>
      </c>
      <c r="AZ509" s="60">
        <f t="shared" si="126"/>
        <v>0</v>
      </c>
      <c r="BA509" s="60">
        <f t="shared" si="126"/>
        <v>0</v>
      </c>
      <c r="BB509" s="60">
        <f t="shared" si="126"/>
        <v>0</v>
      </c>
      <c r="BC509" s="60">
        <f t="shared" si="126"/>
        <v>0</v>
      </c>
      <c r="BD509" s="60">
        <f t="shared" si="126"/>
        <v>0</v>
      </c>
      <c r="BE509" s="60">
        <f t="shared" si="126"/>
        <v>0</v>
      </c>
      <c r="BF509" s="60">
        <f t="shared" si="126"/>
        <v>0</v>
      </c>
    </row>
    <row r="510" spans="2:58" s="60" customFormat="1" x14ac:dyDescent="0.25">
      <c r="B510" s="18">
        <f t="shared" si="117"/>
        <v>506</v>
      </c>
      <c r="C510" s="71" t="str">
        <f t="shared" si="116"/>
        <v>250922_Rev_MC_506</v>
      </c>
      <c r="D510" s="68">
        <v>45922</v>
      </c>
      <c r="E510" s="69">
        <v>45920</v>
      </c>
      <c r="F510" s="69" t="s">
        <v>125</v>
      </c>
      <c r="G510" s="69" t="str">
        <f>IF(ISBLANK(F510),"",VLOOKUP(F510,'Listes des Lots'!$B$4:$G$55,6,FALSE))</f>
        <v>Meublé</v>
      </c>
      <c r="H510" s="127" t="s">
        <v>333</v>
      </c>
      <c r="I510" s="127">
        <v>15000</v>
      </c>
      <c r="J510" s="69">
        <v>45920</v>
      </c>
      <c r="K510" s="69">
        <v>45920</v>
      </c>
      <c r="L510" s="71" t="s">
        <v>90</v>
      </c>
      <c r="M510" s="18" t="str">
        <f>IF(RevenueData[[#This Row],[Commentaires /Notes  ]]="","",RevenueData[[#This Row],[Commentaires /Notes  ]])</f>
        <v/>
      </c>
      <c r="N510" s="37"/>
      <c r="R510" s="60">
        <f>RevenueData[[#This Row],[Fin Période 
(jj/mm/aa) ]]-RevenueData[[#This Row],[Début Période
((jj/mm/aa) ]]+1</f>
        <v>1</v>
      </c>
      <c r="S510" s="60">
        <f t="shared" si="127"/>
        <v>0</v>
      </c>
      <c r="T510" s="60">
        <f t="shared" si="127"/>
        <v>0</v>
      </c>
      <c r="U510" s="60">
        <f t="shared" si="127"/>
        <v>0</v>
      </c>
      <c r="V510" s="60">
        <f t="shared" si="124"/>
        <v>0</v>
      </c>
      <c r="W510" s="60">
        <f t="shared" si="124"/>
        <v>0</v>
      </c>
      <c r="X510" s="60">
        <f t="shared" si="124"/>
        <v>0</v>
      </c>
      <c r="Y510" s="60">
        <f t="shared" si="124"/>
        <v>0</v>
      </c>
      <c r="Z510" s="60">
        <f t="shared" si="124"/>
        <v>0</v>
      </c>
      <c r="AA510" s="60">
        <f t="shared" si="124"/>
        <v>0</v>
      </c>
      <c r="AB510" s="60">
        <f t="shared" si="124"/>
        <v>0</v>
      </c>
      <c r="AC510" s="60">
        <f t="shared" si="124"/>
        <v>0</v>
      </c>
      <c r="AD510" s="60">
        <f t="shared" si="124"/>
        <v>0</v>
      </c>
      <c r="AG510" s="60">
        <f t="shared" si="128"/>
        <v>0</v>
      </c>
      <c r="AH510" s="60">
        <f t="shared" si="128"/>
        <v>0</v>
      </c>
      <c r="AI510" s="60">
        <f t="shared" si="128"/>
        <v>0</v>
      </c>
      <c r="AJ510" s="60">
        <f t="shared" si="125"/>
        <v>0</v>
      </c>
      <c r="AK510" s="60">
        <f t="shared" si="125"/>
        <v>0</v>
      </c>
      <c r="AL510" s="60">
        <f t="shared" si="125"/>
        <v>0</v>
      </c>
      <c r="AM510" s="60">
        <f t="shared" si="125"/>
        <v>0</v>
      </c>
      <c r="AN510" s="60">
        <f t="shared" si="125"/>
        <v>0</v>
      </c>
      <c r="AO510" s="60">
        <f t="shared" si="125"/>
        <v>1</v>
      </c>
      <c r="AP510" s="60">
        <f t="shared" si="125"/>
        <v>0</v>
      </c>
      <c r="AQ510" s="60">
        <f t="shared" si="125"/>
        <v>0</v>
      </c>
      <c r="AR510" s="60">
        <f t="shared" si="125"/>
        <v>0</v>
      </c>
      <c r="AU510" s="60">
        <f t="shared" si="129"/>
        <v>0</v>
      </c>
      <c r="AV510" s="60">
        <f t="shared" si="129"/>
        <v>0</v>
      </c>
      <c r="AW510" s="60">
        <f t="shared" si="129"/>
        <v>0</v>
      </c>
      <c r="AX510" s="60">
        <f t="shared" si="126"/>
        <v>0</v>
      </c>
      <c r="AY510" s="60">
        <f t="shared" si="126"/>
        <v>0</v>
      </c>
      <c r="AZ510" s="60">
        <f t="shared" si="126"/>
        <v>0</v>
      </c>
      <c r="BA510" s="60">
        <f t="shared" si="126"/>
        <v>0</v>
      </c>
      <c r="BB510" s="60">
        <f t="shared" si="126"/>
        <v>0</v>
      </c>
      <c r="BC510" s="60">
        <f t="shared" si="126"/>
        <v>0</v>
      </c>
      <c r="BD510" s="60">
        <f t="shared" si="126"/>
        <v>0</v>
      </c>
      <c r="BE510" s="60">
        <f t="shared" si="126"/>
        <v>0</v>
      </c>
      <c r="BF510" s="60">
        <f t="shared" si="126"/>
        <v>0</v>
      </c>
    </row>
    <row r="511" spans="2:58" s="60" customFormat="1" x14ac:dyDescent="0.25">
      <c r="B511" s="18">
        <f t="shared" si="117"/>
        <v>507</v>
      </c>
      <c r="C511" s="71" t="str">
        <f t="shared" si="116"/>
        <v>250922_Rev_MC_507</v>
      </c>
      <c r="D511" s="68">
        <v>45922</v>
      </c>
      <c r="E511" s="69">
        <v>45921</v>
      </c>
      <c r="F511" s="69" t="s">
        <v>125</v>
      </c>
      <c r="G511" s="69" t="str">
        <f>IF(ISBLANK(F511),"",VLOOKUP(F511,'Listes des Lots'!$B$4:$G$55,6,FALSE))</f>
        <v>Meublé</v>
      </c>
      <c r="H511" s="127" t="s">
        <v>333</v>
      </c>
      <c r="I511" s="127">
        <v>20000</v>
      </c>
      <c r="J511" s="69">
        <v>45921</v>
      </c>
      <c r="K511" s="69">
        <v>45922</v>
      </c>
      <c r="L511" s="71" t="s">
        <v>90</v>
      </c>
      <c r="M511" s="18" t="str">
        <f>IF(RevenueData[[#This Row],[Commentaires /Notes  ]]="","",RevenueData[[#This Row],[Commentaires /Notes  ]])</f>
        <v/>
      </c>
      <c r="N511" s="37"/>
      <c r="R511" s="60">
        <f>RevenueData[[#This Row],[Fin Période 
(jj/mm/aa) ]]-RevenueData[[#This Row],[Début Période
((jj/mm/aa) ]]+1</f>
        <v>2</v>
      </c>
      <c r="S511" s="60">
        <f t="shared" si="127"/>
        <v>0</v>
      </c>
      <c r="T511" s="60">
        <f t="shared" si="127"/>
        <v>0</v>
      </c>
      <c r="U511" s="60">
        <f t="shared" si="127"/>
        <v>0</v>
      </c>
      <c r="V511" s="60">
        <f t="shared" si="124"/>
        <v>0</v>
      </c>
      <c r="W511" s="60">
        <f t="shared" si="124"/>
        <v>0</v>
      </c>
      <c r="X511" s="60">
        <f t="shared" si="124"/>
        <v>0</v>
      </c>
      <c r="Y511" s="60">
        <f t="shared" si="124"/>
        <v>0</v>
      </c>
      <c r="Z511" s="60">
        <f t="shared" si="124"/>
        <v>0</v>
      </c>
      <c r="AA511" s="60">
        <f t="shared" si="124"/>
        <v>0</v>
      </c>
      <c r="AB511" s="60">
        <f t="shared" si="124"/>
        <v>0</v>
      </c>
      <c r="AC511" s="60">
        <f t="shared" si="124"/>
        <v>0</v>
      </c>
      <c r="AD511" s="60">
        <f t="shared" si="124"/>
        <v>0</v>
      </c>
      <c r="AG511" s="60">
        <f t="shared" si="128"/>
        <v>0</v>
      </c>
      <c r="AH511" s="60">
        <f t="shared" si="128"/>
        <v>0</v>
      </c>
      <c r="AI511" s="60">
        <f t="shared" si="128"/>
        <v>0</v>
      </c>
      <c r="AJ511" s="60">
        <f t="shared" si="125"/>
        <v>0</v>
      </c>
      <c r="AK511" s="60">
        <f t="shared" si="125"/>
        <v>0</v>
      </c>
      <c r="AL511" s="60">
        <f t="shared" si="125"/>
        <v>0</v>
      </c>
      <c r="AM511" s="60">
        <f t="shared" si="125"/>
        <v>0</v>
      </c>
      <c r="AN511" s="60">
        <f t="shared" si="125"/>
        <v>0</v>
      </c>
      <c r="AO511" s="60">
        <f t="shared" si="125"/>
        <v>2</v>
      </c>
      <c r="AP511" s="60">
        <f t="shared" si="125"/>
        <v>0</v>
      </c>
      <c r="AQ511" s="60">
        <f t="shared" si="125"/>
        <v>0</v>
      </c>
      <c r="AR511" s="60">
        <f t="shared" si="125"/>
        <v>0</v>
      </c>
      <c r="AU511" s="60">
        <f t="shared" si="129"/>
        <v>0</v>
      </c>
      <c r="AV511" s="60">
        <f t="shared" si="129"/>
        <v>0</v>
      </c>
      <c r="AW511" s="60">
        <f t="shared" si="129"/>
        <v>0</v>
      </c>
      <c r="AX511" s="60">
        <f t="shared" si="126"/>
        <v>0</v>
      </c>
      <c r="AY511" s="60">
        <f t="shared" si="126"/>
        <v>0</v>
      </c>
      <c r="AZ511" s="60">
        <f t="shared" si="126"/>
        <v>0</v>
      </c>
      <c r="BA511" s="60">
        <f t="shared" si="126"/>
        <v>0</v>
      </c>
      <c r="BB511" s="60">
        <f t="shared" si="126"/>
        <v>0</v>
      </c>
      <c r="BC511" s="60">
        <f t="shared" si="126"/>
        <v>0</v>
      </c>
      <c r="BD511" s="60">
        <f t="shared" si="126"/>
        <v>0</v>
      </c>
      <c r="BE511" s="60">
        <f t="shared" si="126"/>
        <v>0</v>
      </c>
      <c r="BF511" s="60">
        <f t="shared" si="126"/>
        <v>0</v>
      </c>
    </row>
    <row r="512" spans="2:58" s="60" customFormat="1" x14ac:dyDescent="0.25">
      <c r="B512" s="18">
        <f t="shared" si="117"/>
        <v>508</v>
      </c>
      <c r="C512" s="71" t="str">
        <f t="shared" si="116"/>
        <v>250928_Rev_MC_508</v>
      </c>
      <c r="D512" s="68">
        <v>45928</v>
      </c>
      <c r="E512" s="69">
        <v>45927</v>
      </c>
      <c r="F512" s="69" t="s">
        <v>113</v>
      </c>
      <c r="G512" s="69" t="str">
        <f>IF(ISBLANK(F512),"",VLOOKUP(F512,'Listes des Lots'!$B$4:$G$55,6,FALSE))</f>
        <v>Meublé</v>
      </c>
      <c r="H512" s="127" t="s">
        <v>333</v>
      </c>
      <c r="I512" s="127">
        <v>25000</v>
      </c>
      <c r="J512" s="69">
        <v>45927</v>
      </c>
      <c r="K512" s="69">
        <v>45928</v>
      </c>
      <c r="L512" s="71" t="s">
        <v>90</v>
      </c>
      <c r="M512" s="18" t="str">
        <f>IF(RevenueData[[#This Row],[Commentaires /Notes  ]]="","",RevenueData[[#This Row],[Commentaires /Notes  ]])</f>
        <v/>
      </c>
      <c r="N512" s="37"/>
      <c r="R512" s="60">
        <f>RevenueData[[#This Row],[Fin Période 
(jj/mm/aa) ]]-RevenueData[[#This Row],[Début Période
((jj/mm/aa) ]]+1</f>
        <v>2</v>
      </c>
      <c r="S512" s="60">
        <f t="shared" si="127"/>
        <v>0</v>
      </c>
      <c r="T512" s="60">
        <f t="shared" si="127"/>
        <v>0</v>
      </c>
      <c r="U512" s="60">
        <f t="shared" si="127"/>
        <v>0</v>
      </c>
      <c r="V512" s="60">
        <f t="shared" si="124"/>
        <v>0</v>
      </c>
      <c r="W512" s="60">
        <f t="shared" si="124"/>
        <v>0</v>
      </c>
      <c r="X512" s="60">
        <f t="shared" si="124"/>
        <v>0</v>
      </c>
      <c r="Y512" s="60">
        <f t="shared" si="124"/>
        <v>0</v>
      </c>
      <c r="Z512" s="60">
        <f t="shared" si="124"/>
        <v>0</v>
      </c>
      <c r="AA512" s="60">
        <f t="shared" si="124"/>
        <v>0</v>
      </c>
      <c r="AB512" s="60">
        <f t="shared" si="124"/>
        <v>0</v>
      </c>
      <c r="AC512" s="60">
        <f t="shared" si="124"/>
        <v>0</v>
      </c>
      <c r="AD512" s="60">
        <f t="shared" si="124"/>
        <v>0</v>
      </c>
      <c r="AG512" s="60">
        <f t="shared" si="128"/>
        <v>0</v>
      </c>
      <c r="AH512" s="60">
        <f t="shared" si="128"/>
        <v>0</v>
      </c>
      <c r="AI512" s="60">
        <f t="shared" si="128"/>
        <v>0</v>
      </c>
      <c r="AJ512" s="60">
        <f t="shared" si="125"/>
        <v>0</v>
      </c>
      <c r="AK512" s="60">
        <f t="shared" si="125"/>
        <v>0</v>
      </c>
      <c r="AL512" s="60">
        <f t="shared" si="125"/>
        <v>0</v>
      </c>
      <c r="AM512" s="60">
        <f t="shared" si="125"/>
        <v>0</v>
      </c>
      <c r="AN512" s="60">
        <f t="shared" si="125"/>
        <v>0</v>
      </c>
      <c r="AO512" s="60">
        <f t="shared" si="125"/>
        <v>2</v>
      </c>
      <c r="AP512" s="60">
        <f t="shared" si="125"/>
        <v>0</v>
      </c>
      <c r="AQ512" s="60">
        <f t="shared" si="125"/>
        <v>0</v>
      </c>
      <c r="AR512" s="60">
        <f t="shared" si="125"/>
        <v>0</v>
      </c>
      <c r="AU512" s="60">
        <f t="shared" si="129"/>
        <v>0</v>
      </c>
      <c r="AV512" s="60">
        <f t="shared" si="129"/>
        <v>0</v>
      </c>
      <c r="AW512" s="60">
        <f t="shared" si="129"/>
        <v>0</v>
      </c>
      <c r="AX512" s="60">
        <f t="shared" si="126"/>
        <v>0</v>
      </c>
      <c r="AY512" s="60">
        <f t="shared" si="126"/>
        <v>0</v>
      </c>
      <c r="AZ512" s="60">
        <f t="shared" si="126"/>
        <v>0</v>
      </c>
      <c r="BA512" s="60">
        <f t="shared" si="126"/>
        <v>0</v>
      </c>
      <c r="BB512" s="60">
        <f t="shared" si="126"/>
        <v>0</v>
      </c>
      <c r="BC512" s="60">
        <f t="shared" si="126"/>
        <v>0</v>
      </c>
      <c r="BD512" s="60">
        <f t="shared" si="126"/>
        <v>0</v>
      </c>
      <c r="BE512" s="60">
        <f t="shared" si="126"/>
        <v>0</v>
      </c>
      <c r="BF512" s="60">
        <f t="shared" si="126"/>
        <v>0</v>
      </c>
    </row>
    <row r="513" spans="2:58" s="60" customFormat="1" x14ac:dyDescent="0.25">
      <c r="B513" s="18">
        <f t="shared" si="117"/>
        <v>509</v>
      </c>
      <c r="C513" s="71" t="str">
        <f t="shared" si="116"/>
        <v>250929_Rev_MC_509</v>
      </c>
      <c r="D513" s="68">
        <v>45929</v>
      </c>
      <c r="E513" s="69">
        <v>45928</v>
      </c>
      <c r="F513" s="69" t="s">
        <v>328</v>
      </c>
      <c r="G513" s="69" t="str">
        <f>IF(ISBLANK(F513),"",VLOOKUP(F513,'Listes des Lots'!$B$4:$G$55,6,FALSE))</f>
        <v>Location</v>
      </c>
      <c r="H513" s="127" t="s">
        <v>333</v>
      </c>
      <c r="I513" s="127">
        <v>90000</v>
      </c>
      <c r="J513" s="69">
        <v>45839</v>
      </c>
      <c r="K513" s="69">
        <v>45900</v>
      </c>
      <c r="L513" s="71" t="s">
        <v>90</v>
      </c>
      <c r="M513" s="18" t="str">
        <f>IF(RevenueData[[#This Row],[Commentaires /Notes  ]]="","",RevenueData[[#This Row],[Commentaires /Notes  ]])</f>
        <v>LOYER PAPETERIE JUILLET ET AOÛT</v>
      </c>
      <c r="N513" s="37" t="s">
        <v>421</v>
      </c>
      <c r="R513" s="60">
        <f>RevenueData[[#This Row],[Fin Période 
(jj/mm/aa) ]]-RevenueData[[#This Row],[Début Période
((jj/mm/aa) ]]+1</f>
        <v>62</v>
      </c>
      <c r="S513" s="60">
        <f t="shared" si="127"/>
        <v>0</v>
      </c>
      <c r="T513" s="60">
        <f t="shared" si="127"/>
        <v>0</v>
      </c>
      <c r="U513" s="60">
        <f t="shared" si="127"/>
        <v>0</v>
      </c>
      <c r="V513" s="60">
        <f t="shared" si="124"/>
        <v>0</v>
      </c>
      <c r="W513" s="60">
        <f t="shared" si="124"/>
        <v>0</v>
      </c>
      <c r="X513" s="60">
        <f t="shared" si="124"/>
        <v>0</v>
      </c>
      <c r="Y513" s="60">
        <f t="shared" si="124"/>
        <v>0</v>
      </c>
      <c r="Z513" s="60">
        <f t="shared" si="124"/>
        <v>0</v>
      </c>
      <c r="AA513" s="60">
        <f t="shared" si="124"/>
        <v>0</v>
      </c>
      <c r="AB513" s="60">
        <f t="shared" si="124"/>
        <v>0</v>
      </c>
      <c r="AC513" s="60">
        <f t="shared" si="124"/>
        <v>0</v>
      </c>
      <c r="AD513" s="60">
        <f t="shared" si="124"/>
        <v>0</v>
      </c>
      <c r="AG513" s="60">
        <f t="shared" si="128"/>
        <v>0</v>
      </c>
      <c r="AH513" s="60">
        <f t="shared" si="128"/>
        <v>0</v>
      </c>
      <c r="AI513" s="60">
        <f t="shared" si="128"/>
        <v>0</v>
      </c>
      <c r="AJ513" s="60">
        <f t="shared" si="125"/>
        <v>0</v>
      </c>
      <c r="AK513" s="60">
        <f t="shared" si="125"/>
        <v>0</v>
      </c>
      <c r="AL513" s="60">
        <f t="shared" si="125"/>
        <v>0</v>
      </c>
      <c r="AM513" s="60">
        <f t="shared" si="125"/>
        <v>31</v>
      </c>
      <c r="AN513" s="60">
        <f t="shared" si="125"/>
        <v>31</v>
      </c>
      <c r="AO513" s="60">
        <f t="shared" si="125"/>
        <v>0</v>
      </c>
      <c r="AP513" s="60">
        <f t="shared" si="125"/>
        <v>0</v>
      </c>
      <c r="AQ513" s="60">
        <f t="shared" si="125"/>
        <v>0</v>
      </c>
      <c r="AR513" s="60">
        <f t="shared" si="125"/>
        <v>0</v>
      </c>
      <c r="AU513" s="60">
        <f t="shared" si="129"/>
        <v>0</v>
      </c>
      <c r="AV513" s="60">
        <f t="shared" si="129"/>
        <v>0</v>
      </c>
      <c r="AW513" s="60">
        <f t="shared" si="129"/>
        <v>0</v>
      </c>
      <c r="AX513" s="60">
        <f t="shared" si="126"/>
        <v>0</v>
      </c>
      <c r="AY513" s="60">
        <f t="shared" si="126"/>
        <v>0</v>
      </c>
      <c r="AZ513" s="60">
        <f t="shared" si="126"/>
        <v>0</v>
      </c>
      <c r="BA513" s="60">
        <f t="shared" si="126"/>
        <v>0</v>
      </c>
      <c r="BB513" s="60">
        <f t="shared" si="126"/>
        <v>0</v>
      </c>
      <c r="BC513" s="60">
        <f t="shared" si="126"/>
        <v>0</v>
      </c>
      <c r="BD513" s="60">
        <f t="shared" si="126"/>
        <v>0</v>
      </c>
      <c r="BE513" s="60">
        <f t="shared" si="126"/>
        <v>0</v>
      </c>
      <c r="BF513" s="60">
        <f t="shared" si="126"/>
        <v>0</v>
      </c>
    </row>
    <row r="514" spans="2:58" s="60" customFormat="1" x14ac:dyDescent="0.25">
      <c r="B514" s="18">
        <f t="shared" si="117"/>
        <v>510</v>
      </c>
      <c r="C514" s="71" t="str">
        <f t="shared" si="116"/>
        <v>250930_Rev_MC_510</v>
      </c>
      <c r="D514" s="68">
        <v>45930</v>
      </c>
      <c r="E514" s="69">
        <v>45930</v>
      </c>
      <c r="F514" s="69" t="s">
        <v>110</v>
      </c>
      <c r="G514" s="69" t="str">
        <f>IF(ISBLANK(F514),"",VLOOKUP(F514,'Listes des Lots'!$B$4:$G$55,6,FALSE))</f>
        <v>Meublé</v>
      </c>
      <c r="H514" s="127" t="s">
        <v>333</v>
      </c>
      <c r="I514" s="127">
        <v>35000</v>
      </c>
      <c r="J514" s="69">
        <v>45930</v>
      </c>
      <c r="K514" s="69">
        <v>45931</v>
      </c>
      <c r="L514" s="71" t="s">
        <v>90</v>
      </c>
      <c r="M514" s="18" t="str">
        <f>IF(RevenueData[[#This Row],[Commentaires /Notes  ]]="","",RevenueData[[#This Row],[Commentaires /Notes  ]])</f>
        <v/>
      </c>
      <c r="N514" s="37"/>
      <c r="R514" s="60">
        <f>RevenueData[[#This Row],[Fin Période 
(jj/mm/aa) ]]-RevenueData[[#This Row],[Début Période
((jj/mm/aa) ]]+1</f>
        <v>2</v>
      </c>
      <c r="S514" s="60">
        <f t="shared" si="127"/>
        <v>0</v>
      </c>
      <c r="T514" s="60">
        <f t="shared" si="127"/>
        <v>0</v>
      </c>
      <c r="U514" s="60">
        <f t="shared" si="127"/>
        <v>0</v>
      </c>
      <c r="V514" s="60">
        <f t="shared" si="127"/>
        <v>0</v>
      </c>
      <c r="W514" s="60">
        <f t="shared" si="127"/>
        <v>0</v>
      </c>
      <c r="X514" s="60">
        <f t="shared" si="127"/>
        <v>0</v>
      </c>
      <c r="Y514" s="60">
        <f t="shared" si="127"/>
        <v>0</v>
      </c>
      <c r="Z514" s="60">
        <f t="shared" si="127"/>
        <v>0</v>
      </c>
      <c r="AA514" s="60">
        <f t="shared" si="127"/>
        <v>0</v>
      </c>
      <c r="AB514" s="60">
        <f t="shared" si="127"/>
        <v>0</v>
      </c>
      <c r="AC514" s="60">
        <f t="shared" si="127"/>
        <v>0</v>
      </c>
      <c r="AD514" s="60">
        <f t="shared" si="127"/>
        <v>0</v>
      </c>
      <c r="AG514" s="60">
        <f t="shared" si="128"/>
        <v>0</v>
      </c>
      <c r="AH514" s="60">
        <f t="shared" si="128"/>
        <v>0</v>
      </c>
      <c r="AI514" s="60">
        <f t="shared" si="128"/>
        <v>0</v>
      </c>
      <c r="AJ514" s="60">
        <f t="shared" si="128"/>
        <v>0</v>
      </c>
      <c r="AK514" s="60">
        <f t="shared" si="128"/>
        <v>0</v>
      </c>
      <c r="AL514" s="60">
        <f t="shared" si="128"/>
        <v>0</v>
      </c>
      <c r="AM514" s="60">
        <f t="shared" si="128"/>
        <v>0</v>
      </c>
      <c r="AN514" s="60">
        <f t="shared" si="128"/>
        <v>0</v>
      </c>
      <c r="AO514" s="60">
        <f t="shared" si="128"/>
        <v>1</v>
      </c>
      <c r="AP514" s="60">
        <f t="shared" si="128"/>
        <v>1</v>
      </c>
      <c r="AQ514" s="60">
        <f t="shared" si="128"/>
        <v>0</v>
      </c>
      <c r="AR514" s="60">
        <f t="shared" si="128"/>
        <v>0</v>
      </c>
      <c r="AU514" s="60">
        <f t="shared" si="129"/>
        <v>0</v>
      </c>
      <c r="AV514" s="60">
        <f t="shared" si="129"/>
        <v>0</v>
      </c>
      <c r="AW514" s="60">
        <f t="shared" si="129"/>
        <v>0</v>
      </c>
      <c r="AX514" s="60">
        <f t="shared" si="129"/>
        <v>0</v>
      </c>
      <c r="AY514" s="60">
        <f t="shared" si="129"/>
        <v>0</v>
      </c>
      <c r="AZ514" s="60">
        <f t="shared" si="129"/>
        <v>0</v>
      </c>
      <c r="BA514" s="60">
        <f t="shared" si="129"/>
        <v>0</v>
      </c>
      <c r="BB514" s="60">
        <f t="shared" si="129"/>
        <v>0</v>
      </c>
      <c r="BC514" s="60">
        <f t="shared" si="129"/>
        <v>0</v>
      </c>
      <c r="BD514" s="60">
        <f t="shared" si="129"/>
        <v>0</v>
      </c>
      <c r="BE514" s="60">
        <f t="shared" si="129"/>
        <v>0</v>
      </c>
      <c r="BF514" s="60">
        <f t="shared" si="129"/>
        <v>0</v>
      </c>
    </row>
    <row r="515" spans="2:58" s="60" customFormat="1" x14ac:dyDescent="0.25">
      <c r="B515" s="18">
        <f t="shared" si="117"/>
        <v>511</v>
      </c>
      <c r="C515" s="71" t="str">
        <f t="shared" si="116"/>
        <v>251002_Rev_MC_511</v>
      </c>
      <c r="D515" s="68">
        <v>45932</v>
      </c>
      <c r="E515" s="69">
        <v>45931</v>
      </c>
      <c r="F515" s="69" t="s">
        <v>122</v>
      </c>
      <c r="G515" s="69" t="str">
        <f>IF(ISBLANK(F515),"",VLOOKUP(F515,'Listes des Lots'!$B$4:$G$55,6,FALSE))</f>
        <v>Meublé</v>
      </c>
      <c r="H515" s="127" t="s">
        <v>333</v>
      </c>
      <c r="I515" s="127">
        <v>15000</v>
      </c>
      <c r="J515" s="69">
        <v>45931</v>
      </c>
      <c r="K515" s="69">
        <v>45931</v>
      </c>
      <c r="L515" s="71" t="s">
        <v>90</v>
      </c>
      <c r="M515" s="18" t="str">
        <f>IF(RevenueData[[#This Row],[Commentaires /Notes  ]]="","",RevenueData[[#This Row],[Commentaires /Notes  ]])</f>
        <v/>
      </c>
      <c r="N515" s="37"/>
      <c r="R515" s="60">
        <f>RevenueData[[#This Row],[Fin Période 
(jj/mm/aa) ]]-RevenueData[[#This Row],[Début Période
((jj/mm/aa) ]]+1</f>
        <v>1</v>
      </c>
      <c r="S515" s="60">
        <f t="shared" ref="S515:AD536" si="130">_xlfn.LET(_xlpm.start_date, $J515,_xlpm.end_date, $K515,_xlpm.month_start,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515" s="60">
        <f t="shared" si="130"/>
        <v>0</v>
      </c>
      <c r="U515" s="60">
        <f t="shared" si="130"/>
        <v>0</v>
      </c>
      <c r="V515" s="60">
        <f t="shared" si="130"/>
        <v>0</v>
      </c>
      <c r="W515" s="60">
        <f t="shared" si="130"/>
        <v>0</v>
      </c>
      <c r="X515" s="60">
        <f t="shared" si="130"/>
        <v>0</v>
      </c>
      <c r="Y515" s="60">
        <f t="shared" si="130"/>
        <v>0</v>
      </c>
      <c r="Z515" s="60">
        <f t="shared" si="130"/>
        <v>0</v>
      </c>
      <c r="AA515" s="60">
        <f t="shared" si="130"/>
        <v>0</v>
      </c>
      <c r="AB515" s="60">
        <f t="shared" si="130"/>
        <v>0</v>
      </c>
      <c r="AC515" s="60">
        <f t="shared" si="130"/>
        <v>0</v>
      </c>
      <c r="AD515" s="60">
        <f t="shared" si="130"/>
        <v>0</v>
      </c>
      <c r="AG515" s="60">
        <f t="shared" ref="AG515:AR536" si="131">_xlfn.LET(_xlpm.start_date, $J515,_xlpm.end_date, $K515,_xlpm.month_start,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515" s="60">
        <f t="shared" si="131"/>
        <v>0</v>
      </c>
      <c r="AI515" s="60">
        <f t="shared" si="131"/>
        <v>0</v>
      </c>
      <c r="AJ515" s="60">
        <f t="shared" si="131"/>
        <v>0</v>
      </c>
      <c r="AK515" s="60">
        <f t="shared" si="131"/>
        <v>0</v>
      </c>
      <c r="AL515" s="60">
        <f t="shared" si="131"/>
        <v>0</v>
      </c>
      <c r="AM515" s="60">
        <f t="shared" si="131"/>
        <v>0</v>
      </c>
      <c r="AN515" s="60">
        <f t="shared" si="131"/>
        <v>0</v>
      </c>
      <c r="AO515" s="60">
        <f t="shared" si="131"/>
        <v>0</v>
      </c>
      <c r="AP515" s="60">
        <f t="shared" si="131"/>
        <v>1</v>
      </c>
      <c r="AQ515" s="60">
        <f t="shared" si="131"/>
        <v>0</v>
      </c>
      <c r="AR515" s="60">
        <f t="shared" si="131"/>
        <v>0</v>
      </c>
      <c r="AU515" s="60">
        <f t="shared" ref="AU515:BF536" si="132">_xlfn.LET(_xlpm.start_date, $J515,_xlpm.end_date, $K515,_xlpm.month_start,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515" s="60">
        <f t="shared" si="132"/>
        <v>0</v>
      </c>
      <c r="AW515" s="60">
        <f t="shared" si="132"/>
        <v>0</v>
      </c>
      <c r="AX515" s="60">
        <f t="shared" si="132"/>
        <v>0</v>
      </c>
      <c r="AY515" s="60">
        <f t="shared" si="132"/>
        <v>0</v>
      </c>
      <c r="AZ515" s="60">
        <f t="shared" si="132"/>
        <v>0</v>
      </c>
      <c r="BA515" s="60">
        <f t="shared" si="132"/>
        <v>0</v>
      </c>
      <c r="BB515" s="60">
        <f t="shared" si="132"/>
        <v>0</v>
      </c>
      <c r="BC515" s="60">
        <f t="shared" si="132"/>
        <v>0</v>
      </c>
      <c r="BD515" s="60">
        <f t="shared" si="132"/>
        <v>0</v>
      </c>
      <c r="BE515" s="60">
        <f t="shared" si="132"/>
        <v>0</v>
      </c>
      <c r="BF515" s="60">
        <f t="shared" si="132"/>
        <v>0</v>
      </c>
    </row>
    <row r="516" spans="2:58" s="60" customFormat="1" x14ac:dyDescent="0.25">
      <c r="B516" s="18">
        <f t="shared" si="117"/>
        <v>512</v>
      </c>
      <c r="C516" s="71" t="str">
        <f t="shared" si="116"/>
        <v>251002_Rev_MC_512</v>
      </c>
      <c r="D516" s="68">
        <v>45932</v>
      </c>
      <c r="E516" s="69">
        <v>45932</v>
      </c>
      <c r="F516" s="69" t="s">
        <v>129</v>
      </c>
      <c r="G516" s="69" t="str">
        <f>IF(ISBLANK(F516),"",VLOOKUP(F516,'Listes des Lots'!$B$4:$G$55,6,FALSE))</f>
        <v>Location</v>
      </c>
      <c r="H516" s="127" t="s">
        <v>333</v>
      </c>
      <c r="I516" s="127">
        <v>500000</v>
      </c>
      <c r="J516" s="69">
        <v>45931</v>
      </c>
      <c r="K516" s="69">
        <v>45961</v>
      </c>
      <c r="L516" s="71" t="s">
        <v>25</v>
      </c>
      <c r="M516" s="18" t="str">
        <f>IF(RevenueData[[#This Row],[Commentaires /Notes  ]]="","",RevenueData[[#This Row],[Commentaires /Notes  ]])</f>
        <v>LOYER BOULANGERIE OCTOBRE</v>
      </c>
      <c r="N516" s="37" t="s">
        <v>424</v>
      </c>
      <c r="R516" s="60">
        <f>RevenueData[[#This Row],[Fin Période 
(jj/mm/aa) ]]-RevenueData[[#This Row],[Début Période
((jj/mm/aa) ]]+1</f>
        <v>31</v>
      </c>
      <c r="S516" s="60">
        <f t="shared" si="130"/>
        <v>0</v>
      </c>
      <c r="T516" s="60">
        <f t="shared" si="130"/>
        <v>0</v>
      </c>
      <c r="U516" s="60">
        <f t="shared" si="130"/>
        <v>0</v>
      </c>
      <c r="V516" s="60">
        <f t="shared" si="130"/>
        <v>0</v>
      </c>
      <c r="W516" s="60">
        <f t="shared" si="130"/>
        <v>0</v>
      </c>
      <c r="X516" s="60">
        <f t="shared" si="130"/>
        <v>0</v>
      </c>
      <c r="Y516" s="60">
        <f t="shared" si="130"/>
        <v>0</v>
      </c>
      <c r="Z516" s="60">
        <f t="shared" si="130"/>
        <v>0</v>
      </c>
      <c r="AA516" s="60">
        <f t="shared" si="130"/>
        <v>0</v>
      </c>
      <c r="AB516" s="60">
        <f t="shared" si="130"/>
        <v>0</v>
      </c>
      <c r="AC516" s="60">
        <f t="shared" si="130"/>
        <v>0</v>
      </c>
      <c r="AD516" s="60">
        <f t="shared" si="130"/>
        <v>0</v>
      </c>
      <c r="AG516" s="60">
        <f t="shared" si="131"/>
        <v>0</v>
      </c>
      <c r="AH516" s="60">
        <f t="shared" si="131"/>
        <v>0</v>
      </c>
      <c r="AI516" s="60">
        <f t="shared" si="131"/>
        <v>0</v>
      </c>
      <c r="AJ516" s="60">
        <f t="shared" si="131"/>
        <v>0</v>
      </c>
      <c r="AK516" s="60">
        <f t="shared" si="131"/>
        <v>0</v>
      </c>
      <c r="AL516" s="60">
        <f t="shared" si="131"/>
        <v>0</v>
      </c>
      <c r="AM516" s="60">
        <f t="shared" si="131"/>
        <v>0</v>
      </c>
      <c r="AN516" s="60">
        <f t="shared" si="131"/>
        <v>0</v>
      </c>
      <c r="AO516" s="60">
        <f t="shared" si="131"/>
        <v>0</v>
      </c>
      <c r="AP516" s="60">
        <f t="shared" si="131"/>
        <v>31</v>
      </c>
      <c r="AQ516" s="60">
        <f t="shared" si="131"/>
        <v>0</v>
      </c>
      <c r="AR516" s="60">
        <f t="shared" si="131"/>
        <v>0</v>
      </c>
      <c r="AU516" s="60">
        <f t="shared" si="132"/>
        <v>0</v>
      </c>
      <c r="AV516" s="60">
        <f t="shared" si="132"/>
        <v>0</v>
      </c>
      <c r="AW516" s="60">
        <f t="shared" si="132"/>
        <v>0</v>
      </c>
      <c r="AX516" s="60">
        <f t="shared" si="132"/>
        <v>0</v>
      </c>
      <c r="AY516" s="60">
        <f t="shared" si="132"/>
        <v>0</v>
      </c>
      <c r="AZ516" s="60">
        <f t="shared" si="132"/>
        <v>0</v>
      </c>
      <c r="BA516" s="60">
        <f t="shared" si="132"/>
        <v>0</v>
      </c>
      <c r="BB516" s="60">
        <f t="shared" si="132"/>
        <v>0</v>
      </c>
      <c r="BC516" s="60">
        <f t="shared" si="132"/>
        <v>0</v>
      </c>
      <c r="BD516" s="60">
        <f t="shared" si="132"/>
        <v>0</v>
      </c>
      <c r="BE516" s="60">
        <f t="shared" si="132"/>
        <v>0</v>
      </c>
      <c r="BF516" s="60">
        <f t="shared" si="132"/>
        <v>0</v>
      </c>
    </row>
    <row r="517" spans="2:58" s="60" customFormat="1" x14ac:dyDescent="0.25">
      <c r="B517" s="18">
        <f t="shared" si="117"/>
        <v>513</v>
      </c>
      <c r="C517" s="71" t="str">
        <f t="shared" ref="C517:C580" si="133">IF(OR(D517="", E517="", F517="", I517="", J517="", K517="", L517=""), "", TEXT(RIGHT(YEAR(D517), 2), "00") &amp; TEXT(MONTH(D517), "00") &amp; TEXT(DAY(D517), "00") &amp; "_Rev_MC_" &amp; TEXT(B517, "0"))</f>
        <v>251002_Rev_MC_513</v>
      </c>
      <c r="D517" s="68">
        <v>45932</v>
      </c>
      <c r="E517" s="69">
        <v>45932</v>
      </c>
      <c r="F517" s="69" t="s">
        <v>126</v>
      </c>
      <c r="G517" s="69" t="str">
        <f>IF(ISBLANK(F517),"",VLOOKUP(F517,'Listes des Lots'!$B$4:$G$55,6,FALSE))</f>
        <v>Meublé</v>
      </c>
      <c r="H517" s="127" t="s">
        <v>333</v>
      </c>
      <c r="I517" s="127">
        <v>20000</v>
      </c>
      <c r="J517" s="69">
        <v>45932</v>
      </c>
      <c r="K517" s="69">
        <v>45933</v>
      </c>
      <c r="L517" s="71" t="s">
        <v>90</v>
      </c>
      <c r="M517" s="18" t="str">
        <f>IF(RevenueData[[#This Row],[Commentaires /Notes  ]]="","",RevenueData[[#This Row],[Commentaires /Notes  ]])</f>
        <v/>
      </c>
      <c r="N517" s="37"/>
      <c r="R517" s="60">
        <f>RevenueData[[#This Row],[Fin Période 
(jj/mm/aa) ]]-RevenueData[[#This Row],[Début Période
((jj/mm/aa) ]]+1</f>
        <v>2</v>
      </c>
      <c r="S517" s="60">
        <f t="shared" si="130"/>
        <v>0</v>
      </c>
      <c r="T517" s="60">
        <f t="shared" si="130"/>
        <v>0</v>
      </c>
      <c r="U517" s="60">
        <f t="shared" si="130"/>
        <v>0</v>
      </c>
      <c r="V517" s="60">
        <f t="shared" si="130"/>
        <v>0</v>
      </c>
      <c r="W517" s="60">
        <f t="shared" si="130"/>
        <v>0</v>
      </c>
      <c r="X517" s="60">
        <f t="shared" si="130"/>
        <v>0</v>
      </c>
      <c r="Y517" s="60">
        <f t="shared" si="130"/>
        <v>0</v>
      </c>
      <c r="Z517" s="60">
        <f t="shared" si="130"/>
        <v>0</v>
      </c>
      <c r="AA517" s="60">
        <f t="shared" si="130"/>
        <v>0</v>
      </c>
      <c r="AB517" s="60">
        <f t="shared" si="130"/>
        <v>0</v>
      </c>
      <c r="AC517" s="60">
        <f t="shared" si="130"/>
        <v>0</v>
      </c>
      <c r="AD517" s="60">
        <f t="shared" si="130"/>
        <v>0</v>
      </c>
      <c r="AG517" s="60">
        <f t="shared" si="131"/>
        <v>0</v>
      </c>
      <c r="AH517" s="60">
        <f t="shared" si="131"/>
        <v>0</v>
      </c>
      <c r="AI517" s="60">
        <f t="shared" si="131"/>
        <v>0</v>
      </c>
      <c r="AJ517" s="60">
        <f t="shared" si="131"/>
        <v>0</v>
      </c>
      <c r="AK517" s="60">
        <f t="shared" si="131"/>
        <v>0</v>
      </c>
      <c r="AL517" s="60">
        <f t="shared" si="131"/>
        <v>0</v>
      </c>
      <c r="AM517" s="60">
        <f t="shared" si="131"/>
        <v>0</v>
      </c>
      <c r="AN517" s="60">
        <f t="shared" si="131"/>
        <v>0</v>
      </c>
      <c r="AO517" s="60">
        <f t="shared" si="131"/>
        <v>0</v>
      </c>
      <c r="AP517" s="60">
        <f t="shared" si="131"/>
        <v>2</v>
      </c>
      <c r="AQ517" s="60">
        <f t="shared" si="131"/>
        <v>0</v>
      </c>
      <c r="AR517" s="60">
        <f t="shared" si="131"/>
        <v>0</v>
      </c>
      <c r="AU517" s="60">
        <f t="shared" si="132"/>
        <v>0</v>
      </c>
      <c r="AV517" s="60">
        <f t="shared" si="132"/>
        <v>0</v>
      </c>
      <c r="AW517" s="60">
        <f t="shared" si="132"/>
        <v>0</v>
      </c>
      <c r="AX517" s="60">
        <f t="shared" si="132"/>
        <v>0</v>
      </c>
      <c r="AY517" s="60">
        <f t="shared" si="132"/>
        <v>0</v>
      </c>
      <c r="AZ517" s="60">
        <f t="shared" si="132"/>
        <v>0</v>
      </c>
      <c r="BA517" s="60">
        <f t="shared" si="132"/>
        <v>0</v>
      </c>
      <c r="BB517" s="60">
        <f t="shared" si="132"/>
        <v>0</v>
      </c>
      <c r="BC517" s="60">
        <f t="shared" si="132"/>
        <v>0</v>
      </c>
      <c r="BD517" s="60">
        <f t="shared" si="132"/>
        <v>0</v>
      </c>
      <c r="BE517" s="60">
        <f t="shared" si="132"/>
        <v>0</v>
      </c>
      <c r="BF517" s="60">
        <f t="shared" si="132"/>
        <v>0</v>
      </c>
    </row>
    <row r="518" spans="2:58" s="60" customFormat="1" x14ac:dyDescent="0.25">
      <c r="B518" s="18">
        <f t="shared" si="117"/>
        <v>514</v>
      </c>
      <c r="C518" s="71" t="str">
        <f t="shared" si="133"/>
        <v>251002_Rev_MC_514</v>
      </c>
      <c r="D518" s="68">
        <v>45932</v>
      </c>
      <c r="E518" s="69">
        <v>45932</v>
      </c>
      <c r="F518" s="69" t="s">
        <v>125</v>
      </c>
      <c r="G518" s="69" t="str">
        <f>IF(ISBLANK(F518),"",VLOOKUP(F518,'Listes des Lots'!$B$4:$G$55,6,FALSE))</f>
        <v>Meublé</v>
      </c>
      <c r="H518" s="127" t="s">
        <v>333</v>
      </c>
      <c r="I518" s="127">
        <v>20000</v>
      </c>
      <c r="J518" s="69">
        <v>45932</v>
      </c>
      <c r="K518" s="69">
        <v>45933</v>
      </c>
      <c r="L518" s="71" t="s">
        <v>90</v>
      </c>
      <c r="M518" s="18" t="str">
        <f>IF(RevenueData[[#This Row],[Commentaires /Notes  ]]="","",RevenueData[[#This Row],[Commentaires /Notes  ]])</f>
        <v/>
      </c>
      <c r="N518" s="37"/>
      <c r="R518" s="60">
        <f>RevenueData[[#This Row],[Fin Période 
(jj/mm/aa) ]]-RevenueData[[#This Row],[Début Période
((jj/mm/aa) ]]+1</f>
        <v>2</v>
      </c>
      <c r="S518" s="60">
        <f t="shared" si="130"/>
        <v>0</v>
      </c>
      <c r="T518" s="60">
        <f t="shared" si="130"/>
        <v>0</v>
      </c>
      <c r="U518" s="60">
        <f t="shared" si="130"/>
        <v>0</v>
      </c>
      <c r="V518" s="60">
        <f t="shared" si="130"/>
        <v>0</v>
      </c>
      <c r="W518" s="60">
        <f t="shared" si="130"/>
        <v>0</v>
      </c>
      <c r="X518" s="60">
        <f t="shared" si="130"/>
        <v>0</v>
      </c>
      <c r="Y518" s="60">
        <f t="shared" si="130"/>
        <v>0</v>
      </c>
      <c r="Z518" s="60">
        <f t="shared" si="130"/>
        <v>0</v>
      </c>
      <c r="AA518" s="60">
        <f t="shared" si="130"/>
        <v>0</v>
      </c>
      <c r="AB518" s="60">
        <f t="shared" si="130"/>
        <v>0</v>
      </c>
      <c r="AC518" s="60">
        <f t="shared" si="130"/>
        <v>0</v>
      </c>
      <c r="AD518" s="60">
        <f t="shared" si="130"/>
        <v>0</v>
      </c>
      <c r="AG518" s="60">
        <f t="shared" si="131"/>
        <v>0</v>
      </c>
      <c r="AH518" s="60">
        <f t="shared" si="131"/>
        <v>0</v>
      </c>
      <c r="AI518" s="60">
        <f t="shared" si="131"/>
        <v>0</v>
      </c>
      <c r="AJ518" s="60">
        <f t="shared" si="131"/>
        <v>0</v>
      </c>
      <c r="AK518" s="60">
        <f t="shared" si="131"/>
        <v>0</v>
      </c>
      <c r="AL518" s="60">
        <f t="shared" si="131"/>
        <v>0</v>
      </c>
      <c r="AM518" s="60">
        <f t="shared" si="131"/>
        <v>0</v>
      </c>
      <c r="AN518" s="60">
        <f t="shared" si="131"/>
        <v>0</v>
      </c>
      <c r="AO518" s="60">
        <f t="shared" si="131"/>
        <v>0</v>
      </c>
      <c r="AP518" s="60">
        <f t="shared" si="131"/>
        <v>2</v>
      </c>
      <c r="AQ518" s="60">
        <f t="shared" si="131"/>
        <v>0</v>
      </c>
      <c r="AR518" s="60">
        <f t="shared" si="131"/>
        <v>0</v>
      </c>
      <c r="AU518" s="60">
        <f t="shared" si="132"/>
        <v>0</v>
      </c>
      <c r="AV518" s="60">
        <f t="shared" si="132"/>
        <v>0</v>
      </c>
      <c r="AW518" s="60">
        <f t="shared" si="132"/>
        <v>0</v>
      </c>
      <c r="AX518" s="60">
        <f t="shared" si="132"/>
        <v>0</v>
      </c>
      <c r="AY518" s="60">
        <f t="shared" si="132"/>
        <v>0</v>
      </c>
      <c r="AZ518" s="60">
        <f t="shared" si="132"/>
        <v>0</v>
      </c>
      <c r="BA518" s="60">
        <f t="shared" si="132"/>
        <v>0</v>
      </c>
      <c r="BB518" s="60">
        <f t="shared" si="132"/>
        <v>0</v>
      </c>
      <c r="BC518" s="60">
        <f t="shared" si="132"/>
        <v>0</v>
      </c>
      <c r="BD518" s="60">
        <f t="shared" si="132"/>
        <v>0</v>
      </c>
      <c r="BE518" s="60">
        <f t="shared" si="132"/>
        <v>0</v>
      </c>
      <c r="BF518" s="60">
        <f t="shared" si="132"/>
        <v>0</v>
      </c>
    </row>
    <row r="519" spans="2:58" s="60" customFormat="1" x14ac:dyDescent="0.25">
      <c r="B519" s="18">
        <f t="shared" ref="B519:B582" si="134">B518+1</f>
        <v>515</v>
      </c>
      <c r="C519" s="71" t="str">
        <f t="shared" si="133"/>
        <v>251004_Rev_MC_515</v>
      </c>
      <c r="D519" s="68">
        <v>45934</v>
      </c>
      <c r="E519" s="69">
        <v>45934</v>
      </c>
      <c r="F519" s="69" t="s">
        <v>122</v>
      </c>
      <c r="G519" s="69" t="str">
        <f>IF(ISBLANK(F519),"",VLOOKUP(F519,'Listes des Lots'!$B$4:$G$55,6,FALSE))</f>
        <v>Meublé</v>
      </c>
      <c r="H519" s="127" t="s">
        <v>333</v>
      </c>
      <c r="I519" s="127">
        <v>15000</v>
      </c>
      <c r="J519" s="69">
        <v>45934</v>
      </c>
      <c r="K519" s="69">
        <v>45934</v>
      </c>
      <c r="L519" s="71" t="s">
        <v>90</v>
      </c>
      <c r="M519" s="18" t="str">
        <f>IF(RevenueData[[#This Row],[Commentaires /Notes  ]]="","",RevenueData[[#This Row],[Commentaires /Notes  ]])</f>
        <v/>
      </c>
      <c r="N519" s="37"/>
      <c r="R519" s="60">
        <f>RevenueData[[#This Row],[Fin Période 
(jj/mm/aa) ]]-RevenueData[[#This Row],[Début Période
((jj/mm/aa) ]]+1</f>
        <v>1</v>
      </c>
      <c r="S519" s="60">
        <f t="shared" si="130"/>
        <v>0</v>
      </c>
      <c r="T519" s="60">
        <f t="shared" si="130"/>
        <v>0</v>
      </c>
      <c r="U519" s="60">
        <f t="shared" si="130"/>
        <v>0</v>
      </c>
      <c r="V519" s="60">
        <f t="shared" si="130"/>
        <v>0</v>
      </c>
      <c r="W519" s="60">
        <f t="shared" si="130"/>
        <v>0</v>
      </c>
      <c r="X519" s="60">
        <f t="shared" si="130"/>
        <v>0</v>
      </c>
      <c r="Y519" s="60">
        <f t="shared" si="130"/>
        <v>0</v>
      </c>
      <c r="Z519" s="60">
        <f t="shared" si="130"/>
        <v>0</v>
      </c>
      <c r="AA519" s="60">
        <f t="shared" si="130"/>
        <v>0</v>
      </c>
      <c r="AB519" s="60">
        <f t="shared" si="130"/>
        <v>0</v>
      </c>
      <c r="AC519" s="60">
        <f t="shared" si="130"/>
        <v>0</v>
      </c>
      <c r="AD519" s="60">
        <f t="shared" si="130"/>
        <v>0</v>
      </c>
      <c r="AG519" s="60">
        <f t="shared" si="131"/>
        <v>0</v>
      </c>
      <c r="AH519" s="60">
        <f t="shared" si="131"/>
        <v>0</v>
      </c>
      <c r="AI519" s="60">
        <f t="shared" si="131"/>
        <v>0</v>
      </c>
      <c r="AJ519" s="60">
        <f t="shared" si="131"/>
        <v>0</v>
      </c>
      <c r="AK519" s="60">
        <f t="shared" si="131"/>
        <v>0</v>
      </c>
      <c r="AL519" s="60">
        <f t="shared" si="131"/>
        <v>0</v>
      </c>
      <c r="AM519" s="60">
        <f t="shared" si="131"/>
        <v>0</v>
      </c>
      <c r="AN519" s="60">
        <f t="shared" si="131"/>
        <v>0</v>
      </c>
      <c r="AO519" s="60">
        <f t="shared" si="131"/>
        <v>0</v>
      </c>
      <c r="AP519" s="60">
        <f t="shared" si="131"/>
        <v>1</v>
      </c>
      <c r="AQ519" s="60">
        <f t="shared" si="131"/>
        <v>0</v>
      </c>
      <c r="AR519" s="60">
        <f t="shared" si="131"/>
        <v>0</v>
      </c>
      <c r="AU519" s="60">
        <f t="shared" si="132"/>
        <v>0</v>
      </c>
      <c r="AV519" s="60">
        <f t="shared" si="132"/>
        <v>0</v>
      </c>
      <c r="AW519" s="60">
        <f t="shared" si="132"/>
        <v>0</v>
      </c>
      <c r="AX519" s="60">
        <f t="shared" si="132"/>
        <v>0</v>
      </c>
      <c r="AY519" s="60">
        <f t="shared" si="132"/>
        <v>0</v>
      </c>
      <c r="AZ519" s="60">
        <f t="shared" si="132"/>
        <v>0</v>
      </c>
      <c r="BA519" s="60">
        <f t="shared" si="132"/>
        <v>0</v>
      </c>
      <c r="BB519" s="60">
        <f t="shared" si="132"/>
        <v>0</v>
      </c>
      <c r="BC519" s="60">
        <f t="shared" si="132"/>
        <v>0</v>
      </c>
      <c r="BD519" s="60">
        <f t="shared" si="132"/>
        <v>0</v>
      </c>
      <c r="BE519" s="60">
        <f t="shared" si="132"/>
        <v>0</v>
      </c>
      <c r="BF519" s="60">
        <f t="shared" si="132"/>
        <v>0</v>
      </c>
    </row>
    <row r="520" spans="2:58" s="60" customFormat="1" x14ac:dyDescent="0.25">
      <c r="B520" s="18">
        <f t="shared" si="134"/>
        <v>516</v>
      </c>
      <c r="C520" s="71" t="str">
        <f t="shared" si="133"/>
        <v>251006_Rev_MC_516</v>
      </c>
      <c r="D520" s="68">
        <v>45936</v>
      </c>
      <c r="E520" s="69">
        <v>45936</v>
      </c>
      <c r="F520" s="69" t="s">
        <v>133</v>
      </c>
      <c r="G520" s="69" t="str">
        <f>IF(ISBLANK(F520),"",VLOOKUP(F520,'Listes des Lots'!$B$4:$G$55,6,FALSE))</f>
        <v>Location</v>
      </c>
      <c r="H520" s="127" t="s">
        <v>333</v>
      </c>
      <c r="I520" s="127">
        <v>70000</v>
      </c>
      <c r="J520" s="69">
        <v>45931</v>
      </c>
      <c r="K520" s="69">
        <v>45961</v>
      </c>
      <c r="L520" s="71" t="s">
        <v>90</v>
      </c>
      <c r="M520" s="18" t="str">
        <f>IF(RevenueData[[#This Row],[Commentaires /Notes  ]]="","",RevenueData[[#This Row],[Commentaires /Notes  ]])</f>
        <v>LOYER NYMAT  2 OCTOBRE</v>
      </c>
      <c r="N520" s="37" t="s">
        <v>425</v>
      </c>
      <c r="R520" s="60">
        <f>RevenueData[[#This Row],[Fin Période 
(jj/mm/aa) ]]-RevenueData[[#This Row],[Début Période
((jj/mm/aa) ]]+1</f>
        <v>31</v>
      </c>
      <c r="S520" s="60">
        <f t="shared" si="130"/>
        <v>0</v>
      </c>
      <c r="T520" s="60">
        <f t="shared" si="130"/>
        <v>0</v>
      </c>
      <c r="U520" s="60">
        <f t="shared" si="130"/>
        <v>0</v>
      </c>
      <c r="V520" s="60">
        <f t="shared" si="130"/>
        <v>0</v>
      </c>
      <c r="W520" s="60">
        <f t="shared" si="130"/>
        <v>0</v>
      </c>
      <c r="X520" s="60">
        <f t="shared" si="130"/>
        <v>0</v>
      </c>
      <c r="Y520" s="60">
        <f t="shared" si="130"/>
        <v>0</v>
      </c>
      <c r="Z520" s="60">
        <f t="shared" si="130"/>
        <v>0</v>
      </c>
      <c r="AA520" s="60">
        <f t="shared" si="130"/>
        <v>0</v>
      </c>
      <c r="AB520" s="60">
        <f t="shared" si="130"/>
        <v>0</v>
      </c>
      <c r="AC520" s="60">
        <f t="shared" si="130"/>
        <v>0</v>
      </c>
      <c r="AD520" s="60">
        <f t="shared" si="130"/>
        <v>0</v>
      </c>
      <c r="AG520" s="60">
        <f t="shared" si="131"/>
        <v>0</v>
      </c>
      <c r="AH520" s="60">
        <f t="shared" si="131"/>
        <v>0</v>
      </c>
      <c r="AI520" s="60">
        <f t="shared" si="131"/>
        <v>0</v>
      </c>
      <c r="AJ520" s="60">
        <f t="shared" si="131"/>
        <v>0</v>
      </c>
      <c r="AK520" s="60">
        <f t="shared" si="131"/>
        <v>0</v>
      </c>
      <c r="AL520" s="60">
        <f t="shared" si="131"/>
        <v>0</v>
      </c>
      <c r="AM520" s="60">
        <f t="shared" si="131"/>
        <v>0</v>
      </c>
      <c r="AN520" s="60">
        <f t="shared" si="131"/>
        <v>0</v>
      </c>
      <c r="AO520" s="60">
        <f t="shared" si="131"/>
        <v>0</v>
      </c>
      <c r="AP520" s="60">
        <f t="shared" si="131"/>
        <v>31</v>
      </c>
      <c r="AQ520" s="60">
        <f t="shared" si="131"/>
        <v>0</v>
      </c>
      <c r="AR520" s="60">
        <f t="shared" si="131"/>
        <v>0</v>
      </c>
      <c r="AU520" s="60">
        <f t="shared" si="132"/>
        <v>0</v>
      </c>
      <c r="AV520" s="60">
        <f t="shared" si="132"/>
        <v>0</v>
      </c>
      <c r="AW520" s="60">
        <f t="shared" si="132"/>
        <v>0</v>
      </c>
      <c r="AX520" s="60">
        <f t="shared" si="132"/>
        <v>0</v>
      </c>
      <c r="AY520" s="60">
        <f t="shared" si="132"/>
        <v>0</v>
      </c>
      <c r="AZ520" s="60">
        <f t="shared" si="132"/>
        <v>0</v>
      </c>
      <c r="BA520" s="60">
        <f t="shared" si="132"/>
        <v>0</v>
      </c>
      <c r="BB520" s="60">
        <f t="shared" si="132"/>
        <v>0</v>
      </c>
      <c r="BC520" s="60">
        <f t="shared" si="132"/>
        <v>0</v>
      </c>
      <c r="BD520" s="60">
        <f t="shared" si="132"/>
        <v>0</v>
      </c>
      <c r="BE520" s="60">
        <f t="shared" si="132"/>
        <v>0</v>
      </c>
      <c r="BF520" s="60">
        <f t="shared" si="132"/>
        <v>0</v>
      </c>
    </row>
    <row r="521" spans="2:58" s="60" customFormat="1" x14ac:dyDescent="0.25">
      <c r="B521" s="18">
        <f t="shared" si="134"/>
        <v>517</v>
      </c>
      <c r="C521" s="71" t="str">
        <f t="shared" si="133"/>
        <v>251008_Rev_MC_517</v>
      </c>
      <c r="D521" s="68">
        <v>45938</v>
      </c>
      <c r="E521" s="69">
        <v>45937</v>
      </c>
      <c r="F521" s="69" t="s">
        <v>121</v>
      </c>
      <c r="G521" s="69" t="str">
        <f>IF(ISBLANK(F521),"",VLOOKUP(F521,'Listes des Lots'!$B$4:$G$55,6,FALSE))</f>
        <v>Meublé</v>
      </c>
      <c r="H521" s="127" t="s">
        <v>333</v>
      </c>
      <c r="I521" s="127">
        <v>15000</v>
      </c>
      <c r="J521" s="69">
        <v>45937</v>
      </c>
      <c r="K521" s="69">
        <v>45937</v>
      </c>
      <c r="L521" s="71" t="s">
        <v>90</v>
      </c>
      <c r="M521" s="18" t="str">
        <f>IF(RevenueData[[#This Row],[Commentaires /Notes  ]]="","",RevenueData[[#This Row],[Commentaires /Notes  ]])</f>
        <v/>
      </c>
      <c r="N521" s="37"/>
      <c r="R521" s="60">
        <f>RevenueData[[#This Row],[Fin Période 
(jj/mm/aa) ]]-RevenueData[[#This Row],[Début Période
((jj/mm/aa) ]]+1</f>
        <v>1</v>
      </c>
      <c r="S521" s="60">
        <f t="shared" si="130"/>
        <v>0</v>
      </c>
      <c r="T521" s="60">
        <f t="shared" si="130"/>
        <v>0</v>
      </c>
      <c r="U521" s="60">
        <f t="shared" si="130"/>
        <v>0</v>
      </c>
      <c r="V521" s="60">
        <f t="shared" si="130"/>
        <v>0</v>
      </c>
      <c r="W521" s="60">
        <f t="shared" si="130"/>
        <v>0</v>
      </c>
      <c r="X521" s="60">
        <f t="shared" si="130"/>
        <v>0</v>
      </c>
      <c r="Y521" s="60">
        <f t="shared" si="130"/>
        <v>0</v>
      </c>
      <c r="Z521" s="60">
        <f t="shared" si="130"/>
        <v>0</v>
      </c>
      <c r="AA521" s="60">
        <f t="shared" si="130"/>
        <v>0</v>
      </c>
      <c r="AB521" s="60">
        <f t="shared" si="130"/>
        <v>0</v>
      </c>
      <c r="AC521" s="60">
        <f t="shared" si="130"/>
        <v>0</v>
      </c>
      <c r="AD521" s="60">
        <f t="shared" si="130"/>
        <v>0</v>
      </c>
      <c r="AG521" s="60">
        <f t="shared" si="131"/>
        <v>0</v>
      </c>
      <c r="AH521" s="60">
        <f t="shared" si="131"/>
        <v>0</v>
      </c>
      <c r="AI521" s="60">
        <f t="shared" si="131"/>
        <v>0</v>
      </c>
      <c r="AJ521" s="60">
        <f t="shared" si="131"/>
        <v>0</v>
      </c>
      <c r="AK521" s="60">
        <f t="shared" si="131"/>
        <v>0</v>
      </c>
      <c r="AL521" s="60">
        <f t="shared" si="131"/>
        <v>0</v>
      </c>
      <c r="AM521" s="60">
        <f t="shared" si="131"/>
        <v>0</v>
      </c>
      <c r="AN521" s="60">
        <f t="shared" si="131"/>
        <v>0</v>
      </c>
      <c r="AO521" s="60">
        <f t="shared" si="131"/>
        <v>0</v>
      </c>
      <c r="AP521" s="60">
        <f t="shared" si="131"/>
        <v>1</v>
      </c>
      <c r="AQ521" s="60">
        <f t="shared" si="131"/>
        <v>0</v>
      </c>
      <c r="AR521" s="60">
        <f t="shared" si="131"/>
        <v>0</v>
      </c>
      <c r="AU521" s="60">
        <f t="shared" si="132"/>
        <v>0</v>
      </c>
      <c r="AV521" s="60">
        <f t="shared" si="132"/>
        <v>0</v>
      </c>
      <c r="AW521" s="60">
        <f t="shared" si="132"/>
        <v>0</v>
      </c>
      <c r="AX521" s="60">
        <f t="shared" si="132"/>
        <v>0</v>
      </c>
      <c r="AY521" s="60">
        <f t="shared" si="132"/>
        <v>0</v>
      </c>
      <c r="AZ521" s="60">
        <f t="shared" si="132"/>
        <v>0</v>
      </c>
      <c r="BA521" s="60">
        <f t="shared" si="132"/>
        <v>0</v>
      </c>
      <c r="BB521" s="60">
        <f t="shared" si="132"/>
        <v>0</v>
      </c>
      <c r="BC521" s="60">
        <f t="shared" si="132"/>
        <v>0</v>
      </c>
      <c r="BD521" s="60">
        <f t="shared" si="132"/>
        <v>0</v>
      </c>
      <c r="BE521" s="60">
        <f t="shared" si="132"/>
        <v>0</v>
      </c>
      <c r="BF521" s="60">
        <f t="shared" si="132"/>
        <v>0</v>
      </c>
    </row>
    <row r="522" spans="2:58" s="60" customFormat="1" x14ac:dyDescent="0.25">
      <c r="B522" s="18">
        <f t="shared" si="134"/>
        <v>518</v>
      </c>
      <c r="C522" s="71" t="str">
        <f t="shared" si="133"/>
        <v>251008_Rev_MC_518</v>
      </c>
      <c r="D522" s="68">
        <v>45938</v>
      </c>
      <c r="E522" s="69">
        <v>45938</v>
      </c>
      <c r="F522" s="69" t="s">
        <v>123</v>
      </c>
      <c r="G522" s="69" t="str">
        <f>IF(ISBLANK(F522),"",VLOOKUP(F522,'Listes des Lots'!$B$4:$G$55,6,FALSE))</f>
        <v>Meublé</v>
      </c>
      <c r="H522" s="127" t="s">
        <v>333</v>
      </c>
      <c r="I522" s="127">
        <v>20000</v>
      </c>
      <c r="J522" s="69">
        <v>45938</v>
      </c>
      <c r="K522" s="69">
        <v>45939</v>
      </c>
      <c r="L522" s="71" t="s">
        <v>90</v>
      </c>
      <c r="M522" s="18" t="str">
        <f>IF(RevenueData[[#This Row],[Commentaires /Notes  ]]="","",RevenueData[[#This Row],[Commentaires /Notes  ]])</f>
        <v/>
      </c>
      <c r="N522" s="37"/>
      <c r="R522" s="60">
        <f>RevenueData[[#This Row],[Fin Période 
(jj/mm/aa) ]]-RevenueData[[#This Row],[Début Période
((jj/mm/aa) ]]+1</f>
        <v>2</v>
      </c>
      <c r="S522" s="60">
        <f t="shared" si="130"/>
        <v>0</v>
      </c>
      <c r="T522" s="60">
        <f t="shared" si="130"/>
        <v>0</v>
      </c>
      <c r="U522" s="60">
        <f t="shared" si="130"/>
        <v>0</v>
      </c>
      <c r="V522" s="60">
        <f t="shared" si="130"/>
        <v>0</v>
      </c>
      <c r="W522" s="60">
        <f t="shared" si="130"/>
        <v>0</v>
      </c>
      <c r="X522" s="60">
        <f t="shared" si="130"/>
        <v>0</v>
      </c>
      <c r="Y522" s="60">
        <f t="shared" si="130"/>
        <v>0</v>
      </c>
      <c r="Z522" s="60">
        <f t="shared" si="130"/>
        <v>0</v>
      </c>
      <c r="AA522" s="60">
        <f t="shared" si="130"/>
        <v>0</v>
      </c>
      <c r="AB522" s="60">
        <f t="shared" si="130"/>
        <v>0</v>
      </c>
      <c r="AC522" s="60">
        <f t="shared" si="130"/>
        <v>0</v>
      </c>
      <c r="AD522" s="60">
        <f t="shared" si="130"/>
        <v>0</v>
      </c>
      <c r="AG522" s="60">
        <f t="shared" si="131"/>
        <v>0</v>
      </c>
      <c r="AH522" s="60">
        <f t="shared" si="131"/>
        <v>0</v>
      </c>
      <c r="AI522" s="60">
        <f t="shared" si="131"/>
        <v>0</v>
      </c>
      <c r="AJ522" s="60">
        <f t="shared" si="131"/>
        <v>0</v>
      </c>
      <c r="AK522" s="60">
        <f t="shared" si="131"/>
        <v>0</v>
      </c>
      <c r="AL522" s="60">
        <f t="shared" si="131"/>
        <v>0</v>
      </c>
      <c r="AM522" s="60">
        <f t="shared" si="131"/>
        <v>0</v>
      </c>
      <c r="AN522" s="60">
        <f t="shared" si="131"/>
        <v>0</v>
      </c>
      <c r="AO522" s="60">
        <f t="shared" si="131"/>
        <v>0</v>
      </c>
      <c r="AP522" s="60">
        <f t="shared" si="131"/>
        <v>2</v>
      </c>
      <c r="AQ522" s="60">
        <f t="shared" si="131"/>
        <v>0</v>
      </c>
      <c r="AR522" s="60">
        <f t="shared" si="131"/>
        <v>0</v>
      </c>
      <c r="AU522" s="60">
        <f t="shared" si="132"/>
        <v>0</v>
      </c>
      <c r="AV522" s="60">
        <f t="shared" si="132"/>
        <v>0</v>
      </c>
      <c r="AW522" s="60">
        <f t="shared" si="132"/>
        <v>0</v>
      </c>
      <c r="AX522" s="60">
        <f t="shared" si="132"/>
        <v>0</v>
      </c>
      <c r="AY522" s="60">
        <f t="shared" si="132"/>
        <v>0</v>
      </c>
      <c r="AZ522" s="60">
        <f t="shared" si="132"/>
        <v>0</v>
      </c>
      <c r="BA522" s="60">
        <f t="shared" si="132"/>
        <v>0</v>
      </c>
      <c r="BB522" s="60">
        <f t="shared" si="132"/>
        <v>0</v>
      </c>
      <c r="BC522" s="60">
        <f t="shared" si="132"/>
        <v>0</v>
      </c>
      <c r="BD522" s="60">
        <f t="shared" si="132"/>
        <v>0</v>
      </c>
      <c r="BE522" s="60">
        <f t="shared" si="132"/>
        <v>0</v>
      </c>
      <c r="BF522" s="60">
        <f t="shared" si="132"/>
        <v>0</v>
      </c>
    </row>
    <row r="523" spans="2:58" s="60" customFormat="1" x14ac:dyDescent="0.25">
      <c r="B523" s="18">
        <f t="shared" si="134"/>
        <v>519</v>
      </c>
      <c r="C523" s="71" t="str">
        <f t="shared" si="133"/>
        <v>251010_Rev_MC_519</v>
      </c>
      <c r="D523" s="68">
        <v>45940</v>
      </c>
      <c r="E523" s="69">
        <v>45940</v>
      </c>
      <c r="F523" s="69" t="s">
        <v>127</v>
      </c>
      <c r="G523" s="69" t="str">
        <f>IF(ISBLANK(F523),"",VLOOKUP(F523,'Listes des Lots'!$B$4:$G$55,6,FALSE))</f>
        <v>Location</v>
      </c>
      <c r="H523" s="127" t="s">
        <v>333</v>
      </c>
      <c r="I523" s="127">
        <v>350000</v>
      </c>
      <c r="J523" s="69">
        <v>45931</v>
      </c>
      <c r="K523" s="69">
        <v>45961</v>
      </c>
      <c r="L523" s="71" t="s">
        <v>25</v>
      </c>
      <c r="M523" s="18" t="str">
        <f>IF(RevenueData[[#This Row],[Commentaires /Notes  ]]="","",RevenueData[[#This Row],[Commentaires /Notes  ]])</f>
        <v>LOYER PHARMACIE OCTOBRE</v>
      </c>
      <c r="N523" s="37" t="s">
        <v>426</v>
      </c>
      <c r="R523" s="60">
        <f>RevenueData[[#This Row],[Fin Période 
(jj/mm/aa) ]]-RevenueData[[#This Row],[Début Période
((jj/mm/aa) ]]+1</f>
        <v>31</v>
      </c>
      <c r="S523" s="60">
        <f t="shared" si="130"/>
        <v>0</v>
      </c>
      <c r="T523" s="60">
        <f t="shared" si="130"/>
        <v>0</v>
      </c>
      <c r="U523" s="60">
        <f t="shared" si="130"/>
        <v>0</v>
      </c>
      <c r="V523" s="60">
        <f t="shared" si="130"/>
        <v>0</v>
      </c>
      <c r="W523" s="60">
        <f t="shared" si="130"/>
        <v>0</v>
      </c>
      <c r="X523" s="60">
        <f t="shared" si="130"/>
        <v>0</v>
      </c>
      <c r="Y523" s="60">
        <f t="shared" si="130"/>
        <v>0</v>
      </c>
      <c r="Z523" s="60">
        <f t="shared" si="130"/>
        <v>0</v>
      </c>
      <c r="AA523" s="60">
        <f t="shared" si="130"/>
        <v>0</v>
      </c>
      <c r="AB523" s="60">
        <f t="shared" si="130"/>
        <v>0</v>
      </c>
      <c r="AC523" s="60">
        <f t="shared" si="130"/>
        <v>0</v>
      </c>
      <c r="AD523" s="60">
        <f t="shared" si="130"/>
        <v>0</v>
      </c>
      <c r="AG523" s="60">
        <f t="shared" si="131"/>
        <v>0</v>
      </c>
      <c r="AH523" s="60">
        <f t="shared" si="131"/>
        <v>0</v>
      </c>
      <c r="AI523" s="60">
        <f t="shared" si="131"/>
        <v>0</v>
      </c>
      <c r="AJ523" s="60">
        <f t="shared" si="131"/>
        <v>0</v>
      </c>
      <c r="AK523" s="60">
        <f t="shared" si="131"/>
        <v>0</v>
      </c>
      <c r="AL523" s="60">
        <f t="shared" si="131"/>
        <v>0</v>
      </c>
      <c r="AM523" s="60">
        <f t="shared" si="131"/>
        <v>0</v>
      </c>
      <c r="AN523" s="60">
        <f t="shared" si="131"/>
        <v>0</v>
      </c>
      <c r="AO523" s="60">
        <f t="shared" si="131"/>
        <v>0</v>
      </c>
      <c r="AP523" s="60">
        <f t="shared" si="131"/>
        <v>31</v>
      </c>
      <c r="AQ523" s="60">
        <f t="shared" si="131"/>
        <v>0</v>
      </c>
      <c r="AR523" s="60">
        <f t="shared" si="131"/>
        <v>0</v>
      </c>
      <c r="AU523" s="60">
        <f t="shared" si="132"/>
        <v>0</v>
      </c>
      <c r="AV523" s="60">
        <f t="shared" si="132"/>
        <v>0</v>
      </c>
      <c r="AW523" s="60">
        <f t="shared" si="132"/>
        <v>0</v>
      </c>
      <c r="AX523" s="60">
        <f t="shared" si="132"/>
        <v>0</v>
      </c>
      <c r="AY523" s="60">
        <f t="shared" si="132"/>
        <v>0</v>
      </c>
      <c r="AZ523" s="60">
        <f t="shared" si="132"/>
        <v>0</v>
      </c>
      <c r="BA523" s="60">
        <f t="shared" si="132"/>
        <v>0</v>
      </c>
      <c r="BB523" s="60">
        <f t="shared" si="132"/>
        <v>0</v>
      </c>
      <c r="BC523" s="60">
        <f t="shared" si="132"/>
        <v>0</v>
      </c>
      <c r="BD523" s="60">
        <f t="shared" si="132"/>
        <v>0</v>
      </c>
      <c r="BE523" s="60">
        <f t="shared" si="132"/>
        <v>0</v>
      </c>
      <c r="BF523" s="60">
        <f t="shared" si="132"/>
        <v>0</v>
      </c>
    </row>
    <row r="524" spans="2:58" s="60" customFormat="1" x14ac:dyDescent="0.25">
      <c r="B524" s="18">
        <f t="shared" si="134"/>
        <v>520</v>
      </c>
      <c r="C524" s="71" t="str">
        <f t="shared" si="133"/>
        <v>251010_Rev_MC_520</v>
      </c>
      <c r="D524" s="68">
        <v>45940</v>
      </c>
      <c r="E524" s="69">
        <v>45940</v>
      </c>
      <c r="F524" s="69" t="s">
        <v>404</v>
      </c>
      <c r="G524" s="69" t="str">
        <f>IF(ISBLANK(F524),"",VLOOKUP(F524,'Listes des Lots'!$B$4:$G$55,6,FALSE))</f>
        <v>Location</v>
      </c>
      <c r="H524" s="127" t="s">
        <v>333</v>
      </c>
      <c r="I524" s="127">
        <v>215000</v>
      </c>
      <c r="J524" s="69">
        <v>45931</v>
      </c>
      <c r="K524" s="69">
        <v>45961</v>
      </c>
      <c r="L524" s="71" t="s">
        <v>25</v>
      </c>
      <c r="M524" s="18" t="str">
        <f>IF(RevenueData[[#This Row],[Commentaires /Notes  ]]="","",RevenueData[[#This Row],[Commentaires /Notes  ]])</f>
        <v>LOYER DR KOUADIO OCTOBRE</v>
      </c>
      <c r="N524" s="37" t="s">
        <v>427</v>
      </c>
      <c r="R524" s="60">
        <f>RevenueData[[#This Row],[Fin Période 
(jj/mm/aa) ]]-RevenueData[[#This Row],[Début Période
((jj/mm/aa) ]]+1</f>
        <v>31</v>
      </c>
      <c r="S524" s="60">
        <f t="shared" si="130"/>
        <v>0</v>
      </c>
      <c r="T524" s="60">
        <f t="shared" si="130"/>
        <v>0</v>
      </c>
      <c r="U524" s="60">
        <f t="shared" si="130"/>
        <v>0</v>
      </c>
      <c r="V524" s="60">
        <f t="shared" si="130"/>
        <v>0</v>
      </c>
      <c r="W524" s="60">
        <f t="shared" si="130"/>
        <v>0</v>
      </c>
      <c r="X524" s="60">
        <f t="shared" si="130"/>
        <v>0</v>
      </c>
      <c r="Y524" s="60">
        <f t="shared" si="130"/>
        <v>0</v>
      </c>
      <c r="Z524" s="60">
        <f t="shared" si="130"/>
        <v>0</v>
      </c>
      <c r="AA524" s="60">
        <f t="shared" si="130"/>
        <v>0</v>
      </c>
      <c r="AB524" s="60">
        <f t="shared" si="130"/>
        <v>0</v>
      </c>
      <c r="AC524" s="60">
        <f t="shared" si="130"/>
        <v>0</v>
      </c>
      <c r="AD524" s="60">
        <f t="shared" si="130"/>
        <v>0</v>
      </c>
      <c r="AG524" s="60">
        <f t="shared" si="131"/>
        <v>0</v>
      </c>
      <c r="AH524" s="60">
        <f t="shared" si="131"/>
        <v>0</v>
      </c>
      <c r="AI524" s="60">
        <f t="shared" si="131"/>
        <v>0</v>
      </c>
      <c r="AJ524" s="60">
        <f t="shared" si="131"/>
        <v>0</v>
      </c>
      <c r="AK524" s="60">
        <f t="shared" si="131"/>
        <v>0</v>
      </c>
      <c r="AL524" s="60">
        <f t="shared" si="131"/>
        <v>0</v>
      </c>
      <c r="AM524" s="60">
        <f t="shared" si="131"/>
        <v>0</v>
      </c>
      <c r="AN524" s="60">
        <f t="shared" si="131"/>
        <v>0</v>
      </c>
      <c r="AO524" s="60">
        <f t="shared" si="131"/>
        <v>0</v>
      </c>
      <c r="AP524" s="60">
        <f t="shared" si="131"/>
        <v>31</v>
      </c>
      <c r="AQ524" s="60">
        <f t="shared" si="131"/>
        <v>0</v>
      </c>
      <c r="AR524" s="60">
        <f t="shared" si="131"/>
        <v>0</v>
      </c>
      <c r="AU524" s="60">
        <f t="shared" si="132"/>
        <v>0</v>
      </c>
      <c r="AV524" s="60">
        <f t="shared" si="132"/>
        <v>0</v>
      </c>
      <c r="AW524" s="60">
        <f t="shared" si="132"/>
        <v>0</v>
      </c>
      <c r="AX524" s="60">
        <f t="shared" si="132"/>
        <v>0</v>
      </c>
      <c r="AY524" s="60">
        <f t="shared" si="132"/>
        <v>0</v>
      </c>
      <c r="AZ524" s="60">
        <f t="shared" si="132"/>
        <v>0</v>
      </c>
      <c r="BA524" s="60">
        <f t="shared" si="132"/>
        <v>0</v>
      </c>
      <c r="BB524" s="60">
        <f t="shared" si="132"/>
        <v>0</v>
      </c>
      <c r="BC524" s="60">
        <f t="shared" si="132"/>
        <v>0</v>
      </c>
      <c r="BD524" s="60">
        <f t="shared" si="132"/>
        <v>0</v>
      </c>
      <c r="BE524" s="60">
        <f t="shared" si="132"/>
        <v>0</v>
      </c>
      <c r="BF524" s="60">
        <f t="shared" si="132"/>
        <v>0</v>
      </c>
    </row>
    <row r="525" spans="2:58" s="60" customFormat="1" x14ac:dyDescent="0.25">
      <c r="B525" s="18">
        <f t="shared" si="134"/>
        <v>521</v>
      </c>
      <c r="C525" s="71" t="str">
        <f t="shared" si="133"/>
        <v>251010_Rev_MC_521</v>
      </c>
      <c r="D525" s="68">
        <v>45940</v>
      </c>
      <c r="E525" s="69">
        <v>45940</v>
      </c>
      <c r="F525" s="69" t="s">
        <v>133</v>
      </c>
      <c r="G525" s="69" t="str">
        <f>IF(ISBLANK(F525),"",VLOOKUP(F525,'Listes des Lots'!$B$4:$G$55,6,FALSE))</f>
        <v>Location</v>
      </c>
      <c r="H525" s="127" t="s">
        <v>333</v>
      </c>
      <c r="I525" s="127">
        <v>150000</v>
      </c>
      <c r="J525" s="69">
        <v>45931</v>
      </c>
      <c r="K525" s="69">
        <v>45961</v>
      </c>
      <c r="L525" s="71" t="s">
        <v>90</v>
      </c>
      <c r="M525" s="18" t="str">
        <f>IF(RevenueData[[#This Row],[Commentaires /Notes  ]]="","",RevenueData[[#This Row],[Commentaires /Notes  ]])</f>
        <v>LOYER NYMAT OCTOBRE</v>
      </c>
      <c r="N525" s="37" t="s">
        <v>431</v>
      </c>
      <c r="R525" s="60">
        <f>RevenueData[[#This Row],[Fin Période 
(jj/mm/aa) ]]-RevenueData[[#This Row],[Début Période
((jj/mm/aa) ]]+1</f>
        <v>31</v>
      </c>
      <c r="S525" s="60">
        <f t="shared" si="130"/>
        <v>0</v>
      </c>
      <c r="T525" s="60">
        <f t="shared" si="130"/>
        <v>0</v>
      </c>
      <c r="U525" s="60">
        <f t="shared" si="130"/>
        <v>0</v>
      </c>
      <c r="V525" s="60">
        <f t="shared" si="130"/>
        <v>0</v>
      </c>
      <c r="W525" s="60">
        <f t="shared" si="130"/>
        <v>0</v>
      </c>
      <c r="X525" s="60">
        <f t="shared" si="130"/>
        <v>0</v>
      </c>
      <c r="Y525" s="60">
        <f t="shared" si="130"/>
        <v>0</v>
      </c>
      <c r="Z525" s="60">
        <f t="shared" si="130"/>
        <v>0</v>
      </c>
      <c r="AA525" s="60">
        <f t="shared" si="130"/>
        <v>0</v>
      </c>
      <c r="AB525" s="60">
        <f t="shared" si="130"/>
        <v>0</v>
      </c>
      <c r="AC525" s="60">
        <f t="shared" si="130"/>
        <v>0</v>
      </c>
      <c r="AD525" s="60">
        <f t="shared" si="130"/>
        <v>0</v>
      </c>
      <c r="AG525" s="60">
        <f t="shared" si="131"/>
        <v>0</v>
      </c>
      <c r="AH525" s="60">
        <f t="shared" si="131"/>
        <v>0</v>
      </c>
      <c r="AI525" s="60">
        <f t="shared" si="131"/>
        <v>0</v>
      </c>
      <c r="AJ525" s="60">
        <f t="shared" si="131"/>
        <v>0</v>
      </c>
      <c r="AK525" s="60">
        <f t="shared" si="131"/>
        <v>0</v>
      </c>
      <c r="AL525" s="60">
        <f t="shared" si="131"/>
        <v>0</v>
      </c>
      <c r="AM525" s="60">
        <f t="shared" si="131"/>
        <v>0</v>
      </c>
      <c r="AN525" s="60">
        <f t="shared" si="131"/>
        <v>0</v>
      </c>
      <c r="AO525" s="60">
        <f t="shared" si="131"/>
        <v>0</v>
      </c>
      <c r="AP525" s="60">
        <f t="shared" si="131"/>
        <v>31</v>
      </c>
      <c r="AQ525" s="60">
        <f t="shared" si="131"/>
        <v>0</v>
      </c>
      <c r="AR525" s="60">
        <f t="shared" si="131"/>
        <v>0</v>
      </c>
      <c r="AU525" s="60">
        <f t="shared" si="132"/>
        <v>0</v>
      </c>
      <c r="AV525" s="60">
        <f t="shared" si="132"/>
        <v>0</v>
      </c>
      <c r="AW525" s="60">
        <f t="shared" si="132"/>
        <v>0</v>
      </c>
      <c r="AX525" s="60">
        <f t="shared" si="132"/>
        <v>0</v>
      </c>
      <c r="AY525" s="60">
        <f t="shared" si="132"/>
        <v>0</v>
      </c>
      <c r="AZ525" s="60">
        <f t="shared" si="132"/>
        <v>0</v>
      </c>
      <c r="BA525" s="60">
        <f t="shared" si="132"/>
        <v>0</v>
      </c>
      <c r="BB525" s="60">
        <f t="shared" si="132"/>
        <v>0</v>
      </c>
      <c r="BC525" s="60">
        <f t="shared" si="132"/>
        <v>0</v>
      </c>
      <c r="BD525" s="60">
        <f t="shared" si="132"/>
        <v>0</v>
      </c>
      <c r="BE525" s="60">
        <f t="shared" si="132"/>
        <v>0</v>
      </c>
      <c r="BF525" s="60">
        <f t="shared" si="132"/>
        <v>0</v>
      </c>
    </row>
    <row r="526" spans="2:58" s="60" customFormat="1" x14ac:dyDescent="0.25">
      <c r="B526" s="18">
        <f t="shared" si="134"/>
        <v>522</v>
      </c>
      <c r="C526" s="71" t="str">
        <f t="shared" si="133"/>
        <v>251011_Rev_MC_522</v>
      </c>
      <c r="D526" s="68">
        <v>45941</v>
      </c>
      <c r="E526" s="69">
        <v>45940</v>
      </c>
      <c r="F526" s="69" t="s">
        <v>125</v>
      </c>
      <c r="G526" s="69" t="str">
        <f>IF(ISBLANK(F526),"",VLOOKUP(F526,'Listes des Lots'!$B$4:$G$55,6,FALSE))</f>
        <v>Meublé</v>
      </c>
      <c r="H526" s="127" t="s">
        <v>333</v>
      </c>
      <c r="I526" s="127">
        <v>40000</v>
      </c>
      <c r="J526" s="69">
        <v>45940</v>
      </c>
      <c r="K526" s="69">
        <v>45942</v>
      </c>
      <c r="L526" s="71" t="s">
        <v>90</v>
      </c>
      <c r="M526" s="18" t="str">
        <f>IF(RevenueData[[#This Row],[Commentaires /Notes  ]]="","",RevenueData[[#This Row],[Commentaires /Notes  ]])</f>
        <v/>
      </c>
      <c r="N526" s="37"/>
      <c r="R526" s="60">
        <f>RevenueData[[#This Row],[Fin Période 
(jj/mm/aa) ]]-RevenueData[[#This Row],[Début Période
((jj/mm/aa) ]]+1</f>
        <v>3</v>
      </c>
      <c r="S526" s="60">
        <f t="shared" si="130"/>
        <v>0</v>
      </c>
      <c r="T526" s="60">
        <f t="shared" si="130"/>
        <v>0</v>
      </c>
      <c r="U526" s="60">
        <f t="shared" si="130"/>
        <v>0</v>
      </c>
      <c r="V526" s="60">
        <f t="shared" si="130"/>
        <v>0</v>
      </c>
      <c r="W526" s="60">
        <f t="shared" si="130"/>
        <v>0</v>
      </c>
      <c r="X526" s="60">
        <f t="shared" si="130"/>
        <v>0</v>
      </c>
      <c r="Y526" s="60">
        <f t="shared" si="130"/>
        <v>0</v>
      </c>
      <c r="Z526" s="60">
        <f t="shared" si="130"/>
        <v>0</v>
      </c>
      <c r="AA526" s="60">
        <f t="shared" si="130"/>
        <v>0</v>
      </c>
      <c r="AB526" s="60">
        <f t="shared" si="130"/>
        <v>0</v>
      </c>
      <c r="AC526" s="60">
        <f t="shared" si="130"/>
        <v>0</v>
      </c>
      <c r="AD526" s="60">
        <f t="shared" si="130"/>
        <v>0</v>
      </c>
      <c r="AG526" s="60">
        <f t="shared" si="131"/>
        <v>0</v>
      </c>
      <c r="AH526" s="60">
        <f t="shared" si="131"/>
        <v>0</v>
      </c>
      <c r="AI526" s="60">
        <f t="shared" si="131"/>
        <v>0</v>
      </c>
      <c r="AJ526" s="60">
        <f t="shared" si="131"/>
        <v>0</v>
      </c>
      <c r="AK526" s="60">
        <f t="shared" si="131"/>
        <v>0</v>
      </c>
      <c r="AL526" s="60">
        <f t="shared" si="131"/>
        <v>0</v>
      </c>
      <c r="AM526" s="60">
        <f t="shared" si="131"/>
        <v>0</v>
      </c>
      <c r="AN526" s="60">
        <f t="shared" si="131"/>
        <v>0</v>
      </c>
      <c r="AO526" s="60">
        <f t="shared" si="131"/>
        <v>0</v>
      </c>
      <c r="AP526" s="60">
        <f t="shared" si="131"/>
        <v>3</v>
      </c>
      <c r="AQ526" s="60">
        <f t="shared" si="131"/>
        <v>0</v>
      </c>
      <c r="AR526" s="60">
        <f t="shared" si="131"/>
        <v>0</v>
      </c>
      <c r="AU526" s="60">
        <f t="shared" si="132"/>
        <v>0</v>
      </c>
      <c r="AV526" s="60">
        <f t="shared" si="132"/>
        <v>0</v>
      </c>
      <c r="AW526" s="60">
        <f t="shared" si="132"/>
        <v>0</v>
      </c>
      <c r="AX526" s="60">
        <f t="shared" si="132"/>
        <v>0</v>
      </c>
      <c r="AY526" s="60">
        <f t="shared" si="132"/>
        <v>0</v>
      </c>
      <c r="AZ526" s="60">
        <f t="shared" si="132"/>
        <v>0</v>
      </c>
      <c r="BA526" s="60">
        <f t="shared" si="132"/>
        <v>0</v>
      </c>
      <c r="BB526" s="60">
        <f t="shared" si="132"/>
        <v>0</v>
      </c>
      <c r="BC526" s="60">
        <f t="shared" si="132"/>
        <v>0</v>
      </c>
      <c r="BD526" s="60">
        <f t="shared" si="132"/>
        <v>0</v>
      </c>
      <c r="BE526" s="60">
        <f t="shared" si="132"/>
        <v>0</v>
      </c>
      <c r="BF526" s="60">
        <f t="shared" si="132"/>
        <v>0</v>
      </c>
    </row>
    <row r="527" spans="2:58" s="60" customFormat="1" x14ac:dyDescent="0.25">
      <c r="B527" s="18">
        <f t="shared" si="134"/>
        <v>523</v>
      </c>
      <c r="C527" s="71" t="str">
        <f t="shared" si="133"/>
        <v>251011_Rev_MC_523</v>
      </c>
      <c r="D527" s="68">
        <v>45941</v>
      </c>
      <c r="E527" s="69">
        <v>45941</v>
      </c>
      <c r="F527" s="69" t="s">
        <v>329</v>
      </c>
      <c r="G527" s="69" t="str">
        <f>IF(ISBLANK(F527),"",VLOOKUP(F527,'Listes des Lots'!$B$4:$G$55,6,FALSE))</f>
        <v>Location</v>
      </c>
      <c r="H527" s="127" t="s">
        <v>333</v>
      </c>
      <c r="I527" s="127">
        <v>45000</v>
      </c>
      <c r="J527" s="69">
        <v>45931</v>
      </c>
      <c r="K527" s="69">
        <v>45961</v>
      </c>
      <c r="L527" s="71" t="s">
        <v>90</v>
      </c>
      <c r="M527" s="18" t="str">
        <f>IF(RevenueData[[#This Row],[Commentaires /Notes  ]]="","",RevenueData[[#This Row],[Commentaires /Notes  ]])</f>
        <v>LOYER YAF SERVICE OCTOBRE</v>
      </c>
      <c r="N527" s="37" t="s">
        <v>432</v>
      </c>
      <c r="R527" s="60">
        <f>RevenueData[[#This Row],[Fin Période 
(jj/mm/aa) ]]-RevenueData[[#This Row],[Début Période
((jj/mm/aa) ]]+1</f>
        <v>31</v>
      </c>
      <c r="S527" s="60">
        <f t="shared" si="130"/>
        <v>0</v>
      </c>
      <c r="T527" s="60">
        <f t="shared" si="130"/>
        <v>0</v>
      </c>
      <c r="U527" s="60">
        <f t="shared" si="130"/>
        <v>0</v>
      </c>
      <c r="V527" s="60">
        <f t="shared" si="130"/>
        <v>0</v>
      </c>
      <c r="W527" s="60">
        <f t="shared" si="130"/>
        <v>0</v>
      </c>
      <c r="X527" s="60">
        <f t="shared" si="130"/>
        <v>0</v>
      </c>
      <c r="Y527" s="60">
        <f t="shared" si="130"/>
        <v>0</v>
      </c>
      <c r="Z527" s="60">
        <f t="shared" si="130"/>
        <v>0</v>
      </c>
      <c r="AA527" s="60">
        <f t="shared" si="130"/>
        <v>0</v>
      </c>
      <c r="AB527" s="60">
        <f t="shared" si="130"/>
        <v>0</v>
      </c>
      <c r="AC527" s="60">
        <f t="shared" si="130"/>
        <v>0</v>
      </c>
      <c r="AD527" s="60">
        <f t="shared" si="130"/>
        <v>0</v>
      </c>
      <c r="AG527" s="60">
        <f t="shared" si="131"/>
        <v>0</v>
      </c>
      <c r="AH527" s="60">
        <f t="shared" si="131"/>
        <v>0</v>
      </c>
      <c r="AI527" s="60">
        <f t="shared" si="131"/>
        <v>0</v>
      </c>
      <c r="AJ527" s="60">
        <f t="shared" si="131"/>
        <v>0</v>
      </c>
      <c r="AK527" s="60">
        <f t="shared" si="131"/>
        <v>0</v>
      </c>
      <c r="AL527" s="60">
        <f t="shared" si="131"/>
        <v>0</v>
      </c>
      <c r="AM527" s="60">
        <f t="shared" si="131"/>
        <v>0</v>
      </c>
      <c r="AN527" s="60">
        <f t="shared" si="131"/>
        <v>0</v>
      </c>
      <c r="AO527" s="60">
        <f t="shared" si="131"/>
        <v>0</v>
      </c>
      <c r="AP527" s="60">
        <f t="shared" si="131"/>
        <v>31</v>
      </c>
      <c r="AQ527" s="60">
        <f t="shared" si="131"/>
        <v>0</v>
      </c>
      <c r="AR527" s="60">
        <f t="shared" si="131"/>
        <v>0</v>
      </c>
      <c r="AU527" s="60">
        <f t="shared" si="132"/>
        <v>0</v>
      </c>
      <c r="AV527" s="60">
        <f t="shared" si="132"/>
        <v>0</v>
      </c>
      <c r="AW527" s="60">
        <f t="shared" si="132"/>
        <v>0</v>
      </c>
      <c r="AX527" s="60">
        <f t="shared" si="132"/>
        <v>0</v>
      </c>
      <c r="AY527" s="60">
        <f t="shared" si="132"/>
        <v>0</v>
      </c>
      <c r="AZ527" s="60">
        <f t="shared" si="132"/>
        <v>0</v>
      </c>
      <c r="BA527" s="60">
        <f t="shared" si="132"/>
        <v>0</v>
      </c>
      <c r="BB527" s="60">
        <f t="shared" si="132"/>
        <v>0</v>
      </c>
      <c r="BC527" s="60">
        <f t="shared" si="132"/>
        <v>0</v>
      </c>
      <c r="BD527" s="60">
        <f t="shared" si="132"/>
        <v>0</v>
      </c>
      <c r="BE527" s="60">
        <f t="shared" si="132"/>
        <v>0</v>
      </c>
      <c r="BF527" s="60">
        <f t="shared" si="132"/>
        <v>0</v>
      </c>
    </row>
    <row r="528" spans="2:58" s="60" customFormat="1" x14ac:dyDescent="0.25">
      <c r="B528" s="18">
        <f t="shared" si="134"/>
        <v>524</v>
      </c>
      <c r="C528" s="71" t="str">
        <f t="shared" si="133"/>
        <v>251011_Rev_MC_524</v>
      </c>
      <c r="D528" s="68">
        <v>45941</v>
      </c>
      <c r="E528" s="69">
        <v>45941</v>
      </c>
      <c r="F528" s="69" t="s">
        <v>123</v>
      </c>
      <c r="G528" s="69" t="str">
        <f>IF(ISBLANK(F528),"",VLOOKUP(F528,'Listes des Lots'!$B$4:$G$55,6,FALSE))</f>
        <v>Meublé</v>
      </c>
      <c r="H528" s="127" t="s">
        <v>333</v>
      </c>
      <c r="I528" s="127">
        <v>15000</v>
      </c>
      <c r="J528" s="69">
        <v>45941</v>
      </c>
      <c r="K528" s="69">
        <v>45941</v>
      </c>
      <c r="L528" s="71" t="s">
        <v>90</v>
      </c>
      <c r="M528" s="18" t="str">
        <f>IF(RevenueData[[#This Row],[Commentaires /Notes  ]]="","",RevenueData[[#This Row],[Commentaires /Notes  ]])</f>
        <v/>
      </c>
      <c r="N528" s="37"/>
      <c r="R528" s="60">
        <f>RevenueData[[#This Row],[Fin Période 
(jj/mm/aa) ]]-RevenueData[[#This Row],[Début Période
((jj/mm/aa) ]]+1</f>
        <v>1</v>
      </c>
      <c r="S528" s="60">
        <f t="shared" si="130"/>
        <v>0</v>
      </c>
      <c r="T528" s="60">
        <f t="shared" si="130"/>
        <v>0</v>
      </c>
      <c r="U528" s="60">
        <f t="shared" si="130"/>
        <v>0</v>
      </c>
      <c r="V528" s="60">
        <f t="shared" si="130"/>
        <v>0</v>
      </c>
      <c r="W528" s="60">
        <f t="shared" si="130"/>
        <v>0</v>
      </c>
      <c r="X528" s="60">
        <f t="shared" si="130"/>
        <v>0</v>
      </c>
      <c r="Y528" s="60">
        <f t="shared" si="130"/>
        <v>0</v>
      </c>
      <c r="Z528" s="60">
        <f t="shared" si="130"/>
        <v>0</v>
      </c>
      <c r="AA528" s="60">
        <f t="shared" si="130"/>
        <v>0</v>
      </c>
      <c r="AB528" s="60">
        <f t="shared" si="130"/>
        <v>0</v>
      </c>
      <c r="AC528" s="60">
        <f t="shared" si="130"/>
        <v>0</v>
      </c>
      <c r="AD528" s="60">
        <f t="shared" si="130"/>
        <v>0</v>
      </c>
      <c r="AG528" s="60">
        <f t="shared" si="131"/>
        <v>0</v>
      </c>
      <c r="AH528" s="60">
        <f t="shared" si="131"/>
        <v>0</v>
      </c>
      <c r="AI528" s="60">
        <f t="shared" si="131"/>
        <v>0</v>
      </c>
      <c r="AJ528" s="60">
        <f t="shared" si="131"/>
        <v>0</v>
      </c>
      <c r="AK528" s="60">
        <f t="shared" si="131"/>
        <v>0</v>
      </c>
      <c r="AL528" s="60">
        <f t="shared" si="131"/>
        <v>0</v>
      </c>
      <c r="AM528" s="60">
        <f t="shared" si="131"/>
        <v>0</v>
      </c>
      <c r="AN528" s="60">
        <f t="shared" si="131"/>
        <v>0</v>
      </c>
      <c r="AO528" s="60">
        <f t="shared" si="131"/>
        <v>0</v>
      </c>
      <c r="AP528" s="60">
        <f t="shared" si="131"/>
        <v>1</v>
      </c>
      <c r="AQ528" s="60">
        <f t="shared" si="131"/>
        <v>0</v>
      </c>
      <c r="AR528" s="60">
        <f t="shared" si="131"/>
        <v>0</v>
      </c>
      <c r="AU528" s="60">
        <f t="shared" si="132"/>
        <v>0</v>
      </c>
      <c r="AV528" s="60">
        <f t="shared" si="132"/>
        <v>0</v>
      </c>
      <c r="AW528" s="60">
        <f t="shared" si="132"/>
        <v>0</v>
      </c>
      <c r="AX528" s="60">
        <f t="shared" si="132"/>
        <v>0</v>
      </c>
      <c r="AY528" s="60">
        <f t="shared" si="132"/>
        <v>0</v>
      </c>
      <c r="AZ528" s="60">
        <f t="shared" si="132"/>
        <v>0</v>
      </c>
      <c r="BA528" s="60">
        <f t="shared" si="132"/>
        <v>0</v>
      </c>
      <c r="BB528" s="60">
        <f t="shared" si="132"/>
        <v>0</v>
      </c>
      <c r="BC528" s="60">
        <f t="shared" si="132"/>
        <v>0</v>
      </c>
      <c r="BD528" s="60">
        <f t="shared" si="132"/>
        <v>0</v>
      </c>
      <c r="BE528" s="60">
        <f t="shared" si="132"/>
        <v>0</v>
      </c>
      <c r="BF528" s="60">
        <f t="shared" si="132"/>
        <v>0</v>
      </c>
    </row>
    <row r="529" spans="2:58" s="60" customFormat="1" x14ac:dyDescent="0.25">
      <c r="B529" s="18">
        <f t="shared" si="134"/>
        <v>525</v>
      </c>
      <c r="C529" s="71" t="str">
        <f t="shared" si="133"/>
        <v>251013_Rev_MC_525</v>
      </c>
      <c r="D529" s="68">
        <v>45943</v>
      </c>
      <c r="E529" s="69">
        <v>45943</v>
      </c>
      <c r="F529" s="69" t="s">
        <v>131</v>
      </c>
      <c r="G529" s="69" t="str">
        <f>IF(ISBLANK(F529),"",VLOOKUP(F529,'Listes des Lots'!$B$4:$G$55,6,FALSE))</f>
        <v>Location</v>
      </c>
      <c r="H529" s="127" t="s">
        <v>333</v>
      </c>
      <c r="I529" s="127">
        <v>400000</v>
      </c>
      <c r="J529" s="69">
        <v>45931</v>
      </c>
      <c r="K529" s="69">
        <v>45961</v>
      </c>
      <c r="L529" s="71" t="s">
        <v>25</v>
      </c>
      <c r="M529" s="18" t="str">
        <f>IF(RevenueData[[#This Row],[Commentaires /Notes  ]]="","",RevenueData[[#This Row],[Commentaires /Notes  ]])</f>
        <v>LOYER VETERINAIRE OCTOBRE</v>
      </c>
      <c r="N529" s="37" t="s">
        <v>433</v>
      </c>
      <c r="R529" s="60">
        <f>RevenueData[[#This Row],[Fin Période 
(jj/mm/aa) ]]-RevenueData[[#This Row],[Début Période
((jj/mm/aa) ]]+1</f>
        <v>31</v>
      </c>
      <c r="S529" s="60">
        <f t="shared" si="130"/>
        <v>0</v>
      </c>
      <c r="T529" s="60">
        <f t="shared" si="130"/>
        <v>0</v>
      </c>
      <c r="U529" s="60">
        <f t="shared" si="130"/>
        <v>0</v>
      </c>
      <c r="V529" s="60">
        <f t="shared" si="130"/>
        <v>0</v>
      </c>
      <c r="W529" s="60">
        <f t="shared" si="130"/>
        <v>0</v>
      </c>
      <c r="X529" s="60">
        <f t="shared" si="130"/>
        <v>0</v>
      </c>
      <c r="Y529" s="60">
        <f t="shared" si="130"/>
        <v>0</v>
      </c>
      <c r="Z529" s="60">
        <f t="shared" si="130"/>
        <v>0</v>
      </c>
      <c r="AA529" s="60">
        <f t="shared" si="130"/>
        <v>0</v>
      </c>
      <c r="AB529" s="60">
        <f t="shared" si="130"/>
        <v>0</v>
      </c>
      <c r="AC529" s="60">
        <f t="shared" si="130"/>
        <v>0</v>
      </c>
      <c r="AD529" s="60">
        <f t="shared" si="130"/>
        <v>0</v>
      </c>
      <c r="AG529" s="60">
        <f t="shared" si="131"/>
        <v>0</v>
      </c>
      <c r="AH529" s="60">
        <f t="shared" si="131"/>
        <v>0</v>
      </c>
      <c r="AI529" s="60">
        <f t="shared" si="131"/>
        <v>0</v>
      </c>
      <c r="AJ529" s="60">
        <f t="shared" si="131"/>
        <v>0</v>
      </c>
      <c r="AK529" s="60">
        <f t="shared" si="131"/>
        <v>0</v>
      </c>
      <c r="AL529" s="60">
        <f t="shared" si="131"/>
        <v>0</v>
      </c>
      <c r="AM529" s="60">
        <f t="shared" si="131"/>
        <v>0</v>
      </c>
      <c r="AN529" s="60">
        <f t="shared" si="131"/>
        <v>0</v>
      </c>
      <c r="AO529" s="60">
        <f t="shared" si="131"/>
        <v>0</v>
      </c>
      <c r="AP529" s="60">
        <f t="shared" si="131"/>
        <v>31</v>
      </c>
      <c r="AQ529" s="60">
        <f t="shared" si="131"/>
        <v>0</v>
      </c>
      <c r="AR529" s="60">
        <f t="shared" si="131"/>
        <v>0</v>
      </c>
      <c r="AU529" s="60">
        <f t="shared" si="132"/>
        <v>0</v>
      </c>
      <c r="AV529" s="60">
        <f t="shared" si="132"/>
        <v>0</v>
      </c>
      <c r="AW529" s="60">
        <f t="shared" si="132"/>
        <v>0</v>
      </c>
      <c r="AX529" s="60">
        <f t="shared" si="132"/>
        <v>0</v>
      </c>
      <c r="AY529" s="60">
        <f t="shared" si="132"/>
        <v>0</v>
      </c>
      <c r="AZ529" s="60">
        <f t="shared" si="132"/>
        <v>0</v>
      </c>
      <c r="BA529" s="60">
        <f t="shared" si="132"/>
        <v>0</v>
      </c>
      <c r="BB529" s="60">
        <f t="shared" si="132"/>
        <v>0</v>
      </c>
      <c r="BC529" s="60">
        <f t="shared" si="132"/>
        <v>0</v>
      </c>
      <c r="BD529" s="60">
        <f t="shared" si="132"/>
        <v>0</v>
      </c>
      <c r="BE529" s="60">
        <f t="shared" si="132"/>
        <v>0</v>
      </c>
      <c r="BF529" s="60">
        <f t="shared" si="132"/>
        <v>0</v>
      </c>
    </row>
    <row r="530" spans="2:58" s="60" customFormat="1" x14ac:dyDescent="0.25">
      <c r="B530" s="18">
        <f t="shared" si="134"/>
        <v>526</v>
      </c>
      <c r="C530" s="71" t="str">
        <f t="shared" si="133"/>
        <v>251013_Rev_MC_526</v>
      </c>
      <c r="D530" s="68">
        <v>45943</v>
      </c>
      <c r="E530" s="69">
        <v>45943</v>
      </c>
      <c r="F530" s="69" t="s">
        <v>123</v>
      </c>
      <c r="G530" s="69" t="str">
        <f>IF(ISBLANK(F530),"",VLOOKUP(F530,'Listes des Lots'!$B$4:$G$55,6,FALSE))</f>
        <v>Meublé</v>
      </c>
      <c r="H530" s="127" t="s">
        <v>333</v>
      </c>
      <c r="I530" s="127">
        <v>20000</v>
      </c>
      <c r="J530" s="69">
        <v>45943</v>
      </c>
      <c r="K530" s="69">
        <v>45944</v>
      </c>
      <c r="L530" s="71" t="s">
        <v>90</v>
      </c>
      <c r="M530" s="18" t="str">
        <f>IF(RevenueData[[#This Row],[Commentaires /Notes  ]]="","",RevenueData[[#This Row],[Commentaires /Notes  ]])</f>
        <v/>
      </c>
      <c r="N530" s="37"/>
      <c r="R530" s="60">
        <f>RevenueData[[#This Row],[Fin Période 
(jj/mm/aa) ]]-RevenueData[[#This Row],[Début Période
((jj/mm/aa) ]]+1</f>
        <v>2</v>
      </c>
      <c r="S530" s="60">
        <f t="shared" si="130"/>
        <v>0</v>
      </c>
      <c r="T530" s="60">
        <f t="shared" si="130"/>
        <v>0</v>
      </c>
      <c r="U530" s="60">
        <f t="shared" si="130"/>
        <v>0</v>
      </c>
      <c r="V530" s="60">
        <f t="shared" si="130"/>
        <v>0</v>
      </c>
      <c r="W530" s="60">
        <f t="shared" si="130"/>
        <v>0</v>
      </c>
      <c r="X530" s="60">
        <f t="shared" si="130"/>
        <v>0</v>
      </c>
      <c r="Y530" s="60">
        <f t="shared" si="130"/>
        <v>0</v>
      </c>
      <c r="Z530" s="60">
        <f t="shared" si="130"/>
        <v>0</v>
      </c>
      <c r="AA530" s="60">
        <f t="shared" si="130"/>
        <v>0</v>
      </c>
      <c r="AB530" s="60">
        <f t="shared" si="130"/>
        <v>0</v>
      </c>
      <c r="AC530" s="60">
        <f t="shared" si="130"/>
        <v>0</v>
      </c>
      <c r="AD530" s="60">
        <f t="shared" si="130"/>
        <v>0</v>
      </c>
      <c r="AG530" s="60">
        <f t="shared" si="131"/>
        <v>0</v>
      </c>
      <c r="AH530" s="60">
        <f t="shared" si="131"/>
        <v>0</v>
      </c>
      <c r="AI530" s="60">
        <f t="shared" si="131"/>
        <v>0</v>
      </c>
      <c r="AJ530" s="60">
        <f t="shared" si="131"/>
        <v>0</v>
      </c>
      <c r="AK530" s="60">
        <f t="shared" si="131"/>
        <v>0</v>
      </c>
      <c r="AL530" s="60">
        <f t="shared" si="131"/>
        <v>0</v>
      </c>
      <c r="AM530" s="60">
        <f t="shared" si="131"/>
        <v>0</v>
      </c>
      <c r="AN530" s="60">
        <f t="shared" si="131"/>
        <v>0</v>
      </c>
      <c r="AO530" s="60">
        <f t="shared" si="131"/>
        <v>0</v>
      </c>
      <c r="AP530" s="60">
        <f t="shared" si="131"/>
        <v>2</v>
      </c>
      <c r="AQ530" s="60">
        <f t="shared" si="131"/>
        <v>0</v>
      </c>
      <c r="AR530" s="60">
        <f t="shared" si="131"/>
        <v>0</v>
      </c>
      <c r="AU530" s="60">
        <f t="shared" si="132"/>
        <v>0</v>
      </c>
      <c r="AV530" s="60">
        <f t="shared" si="132"/>
        <v>0</v>
      </c>
      <c r="AW530" s="60">
        <f t="shared" si="132"/>
        <v>0</v>
      </c>
      <c r="AX530" s="60">
        <f t="shared" si="132"/>
        <v>0</v>
      </c>
      <c r="AY530" s="60">
        <f t="shared" si="132"/>
        <v>0</v>
      </c>
      <c r="AZ530" s="60">
        <f t="shared" si="132"/>
        <v>0</v>
      </c>
      <c r="BA530" s="60">
        <f t="shared" si="132"/>
        <v>0</v>
      </c>
      <c r="BB530" s="60">
        <f t="shared" si="132"/>
        <v>0</v>
      </c>
      <c r="BC530" s="60">
        <f t="shared" si="132"/>
        <v>0</v>
      </c>
      <c r="BD530" s="60">
        <f t="shared" si="132"/>
        <v>0</v>
      </c>
      <c r="BE530" s="60">
        <f t="shared" si="132"/>
        <v>0</v>
      </c>
      <c r="BF530" s="60">
        <f t="shared" si="132"/>
        <v>0</v>
      </c>
    </row>
    <row r="531" spans="2:58" s="60" customFormat="1" x14ac:dyDescent="0.25">
      <c r="B531" s="18">
        <f t="shared" si="134"/>
        <v>527</v>
      </c>
      <c r="C531" s="71" t="str">
        <f t="shared" si="133"/>
        <v>251014_Rev_MC_527</v>
      </c>
      <c r="D531" s="68">
        <v>45944</v>
      </c>
      <c r="E531" s="69">
        <v>45944</v>
      </c>
      <c r="F531" s="69" t="s">
        <v>132</v>
      </c>
      <c r="G531" s="69" t="str">
        <f>IF(ISBLANK(F531),"",VLOOKUP(F531,'Listes des Lots'!$B$4:$G$55,6,FALSE))</f>
        <v>Location</v>
      </c>
      <c r="H531" s="127" t="s">
        <v>333</v>
      </c>
      <c r="I531" s="127">
        <v>1800000</v>
      </c>
      <c r="J531" s="69">
        <v>45931</v>
      </c>
      <c r="K531" s="69">
        <v>46022</v>
      </c>
      <c r="L531" s="71" t="s">
        <v>25</v>
      </c>
      <c r="M531" s="18" t="str">
        <f>IF(RevenueData[[#This Row],[Commentaires /Notes  ]]="","",RevenueData[[#This Row],[Commentaires /Notes  ]])</f>
        <v>LOYER CIE OCTOBRE NOVEMBRE DECEMBRE</v>
      </c>
      <c r="N531" s="37" t="s">
        <v>434</v>
      </c>
      <c r="R531" s="60">
        <f>RevenueData[[#This Row],[Fin Période 
(jj/mm/aa) ]]-RevenueData[[#This Row],[Début Période
((jj/mm/aa) ]]+1</f>
        <v>92</v>
      </c>
      <c r="S531" s="60">
        <f t="shared" si="130"/>
        <v>0</v>
      </c>
      <c r="T531" s="60">
        <f t="shared" si="130"/>
        <v>0</v>
      </c>
      <c r="U531" s="60">
        <f t="shared" si="130"/>
        <v>0</v>
      </c>
      <c r="V531" s="60">
        <f t="shared" si="130"/>
        <v>0</v>
      </c>
      <c r="W531" s="60">
        <f t="shared" si="130"/>
        <v>0</v>
      </c>
      <c r="X531" s="60">
        <f t="shared" si="130"/>
        <v>0</v>
      </c>
      <c r="Y531" s="60">
        <f t="shared" si="130"/>
        <v>0</v>
      </c>
      <c r="Z531" s="60">
        <f t="shared" si="130"/>
        <v>0</v>
      </c>
      <c r="AA531" s="60">
        <f t="shared" si="130"/>
        <v>0</v>
      </c>
      <c r="AB531" s="60">
        <f t="shared" si="130"/>
        <v>0</v>
      </c>
      <c r="AC531" s="60">
        <f t="shared" si="130"/>
        <v>0</v>
      </c>
      <c r="AD531" s="60">
        <f t="shared" si="130"/>
        <v>0</v>
      </c>
      <c r="AG531" s="60">
        <f t="shared" si="131"/>
        <v>0</v>
      </c>
      <c r="AH531" s="60">
        <f t="shared" si="131"/>
        <v>0</v>
      </c>
      <c r="AI531" s="60">
        <f t="shared" si="131"/>
        <v>0</v>
      </c>
      <c r="AJ531" s="60">
        <f t="shared" si="131"/>
        <v>0</v>
      </c>
      <c r="AK531" s="60">
        <f t="shared" si="131"/>
        <v>0</v>
      </c>
      <c r="AL531" s="60">
        <f t="shared" si="131"/>
        <v>0</v>
      </c>
      <c r="AM531" s="60">
        <f t="shared" si="131"/>
        <v>0</v>
      </c>
      <c r="AN531" s="60">
        <f t="shared" si="131"/>
        <v>0</v>
      </c>
      <c r="AO531" s="60">
        <f t="shared" si="131"/>
        <v>0</v>
      </c>
      <c r="AP531" s="60">
        <f t="shared" si="131"/>
        <v>31</v>
      </c>
      <c r="AQ531" s="60">
        <f t="shared" si="131"/>
        <v>30</v>
      </c>
      <c r="AR531" s="60">
        <f t="shared" si="131"/>
        <v>31</v>
      </c>
      <c r="AU531" s="60">
        <f t="shared" si="132"/>
        <v>0</v>
      </c>
      <c r="AV531" s="60">
        <f t="shared" si="132"/>
        <v>0</v>
      </c>
      <c r="AW531" s="60">
        <f t="shared" si="132"/>
        <v>0</v>
      </c>
      <c r="AX531" s="60">
        <f t="shared" si="132"/>
        <v>0</v>
      </c>
      <c r="AY531" s="60">
        <f t="shared" si="132"/>
        <v>0</v>
      </c>
      <c r="AZ531" s="60">
        <f t="shared" si="132"/>
        <v>0</v>
      </c>
      <c r="BA531" s="60">
        <f t="shared" si="132"/>
        <v>0</v>
      </c>
      <c r="BB531" s="60">
        <f t="shared" si="132"/>
        <v>0</v>
      </c>
      <c r="BC531" s="60">
        <f t="shared" si="132"/>
        <v>0</v>
      </c>
      <c r="BD531" s="60">
        <f t="shared" si="132"/>
        <v>0</v>
      </c>
      <c r="BE531" s="60">
        <f t="shared" si="132"/>
        <v>0</v>
      </c>
      <c r="BF531" s="60">
        <f t="shared" si="132"/>
        <v>0</v>
      </c>
    </row>
    <row r="532" spans="2:58" s="60" customFormat="1" x14ac:dyDescent="0.25">
      <c r="B532" s="18">
        <f t="shared" si="134"/>
        <v>528</v>
      </c>
      <c r="C532" s="71" t="str">
        <f t="shared" si="133"/>
        <v>251018_Rev_MC_528</v>
      </c>
      <c r="D532" s="68">
        <v>45948</v>
      </c>
      <c r="E532" s="69">
        <v>45948</v>
      </c>
      <c r="F532" s="69" t="s">
        <v>115</v>
      </c>
      <c r="G532" s="69" t="str">
        <f>IF(ISBLANK(F532),"",VLOOKUP(F532,'Listes des Lots'!$B$4:$G$55,6,FALSE))</f>
        <v>Meublé</v>
      </c>
      <c r="H532" s="127" t="s">
        <v>333</v>
      </c>
      <c r="I532" s="127">
        <v>35000</v>
      </c>
      <c r="J532" s="69">
        <v>45948</v>
      </c>
      <c r="K532" s="69">
        <v>45949</v>
      </c>
      <c r="L532" s="71" t="s">
        <v>90</v>
      </c>
      <c r="M532" s="18" t="str">
        <f>IF(RevenueData[[#This Row],[Commentaires /Notes  ]]="","",RevenueData[[#This Row],[Commentaires /Notes  ]])</f>
        <v/>
      </c>
      <c r="N532" s="37"/>
      <c r="R532" s="60">
        <f>RevenueData[[#This Row],[Fin Période 
(jj/mm/aa) ]]-RevenueData[[#This Row],[Début Période
((jj/mm/aa) ]]+1</f>
        <v>2</v>
      </c>
      <c r="S532" s="60">
        <f t="shared" si="130"/>
        <v>0</v>
      </c>
      <c r="T532" s="60">
        <f t="shared" si="130"/>
        <v>0</v>
      </c>
      <c r="U532" s="60">
        <f t="shared" si="130"/>
        <v>0</v>
      </c>
      <c r="V532" s="60">
        <f t="shared" si="130"/>
        <v>0</v>
      </c>
      <c r="W532" s="60">
        <f t="shared" si="130"/>
        <v>0</v>
      </c>
      <c r="X532" s="60">
        <f t="shared" si="130"/>
        <v>0</v>
      </c>
      <c r="Y532" s="60">
        <f t="shared" si="130"/>
        <v>0</v>
      </c>
      <c r="Z532" s="60">
        <f t="shared" si="130"/>
        <v>0</v>
      </c>
      <c r="AA532" s="60">
        <f t="shared" si="130"/>
        <v>0</v>
      </c>
      <c r="AB532" s="60">
        <f t="shared" si="130"/>
        <v>0</v>
      </c>
      <c r="AC532" s="60">
        <f t="shared" si="130"/>
        <v>0</v>
      </c>
      <c r="AD532" s="60">
        <f t="shared" si="130"/>
        <v>0</v>
      </c>
      <c r="AG532" s="60">
        <f t="shared" si="131"/>
        <v>0</v>
      </c>
      <c r="AH532" s="60">
        <f t="shared" si="131"/>
        <v>0</v>
      </c>
      <c r="AI532" s="60">
        <f t="shared" si="131"/>
        <v>0</v>
      </c>
      <c r="AJ532" s="60">
        <f t="shared" si="131"/>
        <v>0</v>
      </c>
      <c r="AK532" s="60">
        <f t="shared" si="131"/>
        <v>0</v>
      </c>
      <c r="AL532" s="60">
        <f t="shared" si="131"/>
        <v>0</v>
      </c>
      <c r="AM532" s="60">
        <f t="shared" si="131"/>
        <v>0</v>
      </c>
      <c r="AN532" s="60">
        <f t="shared" si="131"/>
        <v>0</v>
      </c>
      <c r="AO532" s="60">
        <f t="shared" si="131"/>
        <v>0</v>
      </c>
      <c r="AP532" s="60">
        <f t="shared" si="131"/>
        <v>2</v>
      </c>
      <c r="AQ532" s="60">
        <f t="shared" si="131"/>
        <v>0</v>
      </c>
      <c r="AR532" s="60">
        <f t="shared" si="131"/>
        <v>0</v>
      </c>
      <c r="AU532" s="60">
        <f t="shared" si="132"/>
        <v>0</v>
      </c>
      <c r="AV532" s="60">
        <f t="shared" si="132"/>
        <v>0</v>
      </c>
      <c r="AW532" s="60">
        <f t="shared" si="132"/>
        <v>0</v>
      </c>
      <c r="AX532" s="60">
        <f t="shared" si="132"/>
        <v>0</v>
      </c>
      <c r="AY532" s="60">
        <f t="shared" si="132"/>
        <v>0</v>
      </c>
      <c r="AZ532" s="60">
        <f t="shared" si="132"/>
        <v>0</v>
      </c>
      <c r="BA532" s="60">
        <f t="shared" si="132"/>
        <v>0</v>
      </c>
      <c r="BB532" s="60">
        <f t="shared" si="132"/>
        <v>0</v>
      </c>
      <c r="BC532" s="60">
        <f t="shared" si="132"/>
        <v>0</v>
      </c>
      <c r="BD532" s="60">
        <f t="shared" si="132"/>
        <v>0</v>
      </c>
      <c r="BE532" s="60">
        <f t="shared" si="132"/>
        <v>0</v>
      </c>
      <c r="BF532" s="60">
        <f t="shared" si="132"/>
        <v>0</v>
      </c>
    </row>
    <row r="533" spans="2:58" s="60" customFormat="1" x14ac:dyDescent="0.25">
      <c r="B533" s="18">
        <f t="shared" si="134"/>
        <v>529</v>
      </c>
      <c r="C533" s="71" t="str">
        <f t="shared" si="133"/>
        <v>251018_Rev_MC_529</v>
      </c>
      <c r="D533" s="68">
        <v>45948</v>
      </c>
      <c r="E533" s="69">
        <v>45948</v>
      </c>
      <c r="F533" s="69" t="s">
        <v>125</v>
      </c>
      <c r="G533" s="69" t="str">
        <f>IF(ISBLANK(F533),"",VLOOKUP(F533,'Listes des Lots'!$B$4:$G$55,6,FALSE))</f>
        <v>Meublé</v>
      </c>
      <c r="H533" s="127" t="s">
        <v>333</v>
      </c>
      <c r="I533" s="127">
        <v>20000</v>
      </c>
      <c r="J533" s="69">
        <v>45948</v>
      </c>
      <c r="K533" s="69">
        <v>45949</v>
      </c>
      <c r="L533" s="71" t="s">
        <v>90</v>
      </c>
      <c r="M533" s="18" t="str">
        <f>IF(RevenueData[[#This Row],[Commentaires /Notes  ]]="","",RevenueData[[#This Row],[Commentaires /Notes  ]])</f>
        <v/>
      </c>
      <c r="N533" s="37"/>
      <c r="R533" s="60">
        <f>RevenueData[[#This Row],[Fin Période 
(jj/mm/aa) ]]-RevenueData[[#This Row],[Début Période
((jj/mm/aa) ]]+1</f>
        <v>2</v>
      </c>
      <c r="S533" s="60">
        <f t="shared" si="130"/>
        <v>0</v>
      </c>
      <c r="T533" s="60">
        <f t="shared" si="130"/>
        <v>0</v>
      </c>
      <c r="U533" s="60">
        <f t="shared" si="130"/>
        <v>0</v>
      </c>
      <c r="V533" s="60">
        <f t="shared" si="130"/>
        <v>0</v>
      </c>
      <c r="W533" s="60">
        <f t="shared" si="130"/>
        <v>0</v>
      </c>
      <c r="X533" s="60">
        <f t="shared" si="130"/>
        <v>0</v>
      </c>
      <c r="Y533" s="60">
        <f t="shared" si="130"/>
        <v>0</v>
      </c>
      <c r="Z533" s="60">
        <f t="shared" si="130"/>
        <v>0</v>
      </c>
      <c r="AA533" s="60">
        <f t="shared" si="130"/>
        <v>0</v>
      </c>
      <c r="AB533" s="60">
        <f t="shared" si="130"/>
        <v>0</v>
      </c>
      <c r="AC533" s="60">
        <f t="shared" si="130"/>
        <v>0</v>
      </c>
      <c r="AD533" s="60">
        <f t="shared" si="130"/>
        <v>0</v>
      </c>
      <c r="AG533" s="60">
        <f t="shared" si="131"/>
        <v>0</v>
      </c>
      <c r="AH533" s="60">
        <f t="shared" si="131"/>
        <v>0</v>
      </c>
      <c r="AI533" s="60">
        <f t="shared" si="131"/>
        <v>0</v>
      </c>
      <c r="AJ533" s="60">
        <f t="shared" si="131"/>
        <v>0</v>
      </c>
      <c r="AK533" s="60">
        <f t="shared" si="131"/>
        <v>0</v>
      </c>
      <c r="AL533" s="60">
        <f t="shared" si="131"/>
        <v>0</v>
      </c>
      <c r="AM533" s="60">
        <f t="shared" si="131"/>
        <v>0</v>
      </c>
      <c r="AN533" s="60">
        <f t="shared" si="131"/>
        <v>0</v>
      </c>
      <c r="AO533" s="60">
        <f t="shared" si="131"/>
        <v>0</v>
      </c>
      <c r="AP533" s="60">
        <f t="shared" si="131"/>
        <v>2</v>
      </c>
      <c r="AQ533" s="60">
        <f t="shared" si="131"/>
        <v>0</v>
      </c>
      <c r="AR533" s="60">
        <f t="shared" si="131"/>
        <v>0</v>
      </c>
      <c r="AU533" s="60">
        <f t="shared" si="132"/>
        <v>0</v>
      </c>
      <c r="AV533" s="60">
        <f t="shared" si="132"/>
        <v>0</v>
      </c>
      <c r="AW533" s="60">
        <f t="shared" si="132"/>
        <v>0</v>
      </c>
      <c r="AX533" s="60">
        <f t="shared" si="132"/>
        <v>0</v>
      </c>
      <c r="AY533" s="60">
        <f t="shared" si="132"/>
        <v>0</v>
      </c>
      <c r="AZ533" s="60">
        <f t="shared" si="132"/>
        <v>0</v>
      </c>
      <c r="BA533" s="60">
        <f t="shared" si="132"/>
        <v>0</v>
      </c>
      <c r="BB533" s="60">
        <f t="shared" si="132"/>
        <v>0</v>
      </c>
      <c r="BC533" s="60">
        <f t="shared" si="132"/>
        <v>0</v>
      </c>
      <c r="BD533" s="60">
        <f t="shared" si="132"/>
        <v>0</v>
      </c>
      <c r="BE533" s="60">
        <f t="shared" si="132"/>
        <v>0</v>
      </c>
      <c r="BF533" s="60">
        <f t="shared" si="132"/>
        <v>0</v>
      </c>
    </row>
    <row r="534" spans="2:58" s="60" customFormat="1" x14ac:dyDescent="0.25">
      <c r="B534" s="18">
        <f t="shared" si="134"/>
        <v>530</v>
      </c>
      <c r="C534" s="71" t="str">
        <f t="shared" si="133"/>
        <v>251019_Rev_MC_530</v>
      </c>
      <c r="D534" s="68">
        <v>45949</v>
      </c>
      <c r="E534" s="69">
        <v>45949</v>
      </c>
      <c r="F534" s="69" t="s">
        <v>121</v>
      </c>
      <c r="G534" s="69" t="str">
        <f>IF(ISBLANK(F534),"",VLOOKUP(F534,'Listes des Lots'!$B$4:$G$55,6,FALSE))</f>
        <v>Meublé</v>
      </c>
      <c r="H534" s="127" t="s">
        <v>333</v>
      </c>
      <c r="I534" s="127">
        <v>15000</v>
      </c>
      <c r="J534" s="69">
        <v>45949</v>
      </c>
      <c r="K534" s="69">
        <v>45949</v>
      </c>
      <c r="L534" s="71" t="s">
        <v>90</v>
      </c>
      <c r="M534" s="18" t="str">
        <f>IF(RevenueData[[#This Row],[Commentaires /Notes  ]]="","",RevenueData[[#This Row],[Commentaires /Notes  ]])</f>
        <v/>
      </c>
      <c r="N534" s="37"/>
      <c r="R534" s="60">
        <f>RevenueData[[#This Row],[Fin Période 
(jj/mm/aa) ]]-RevenueData[[#This Row],[Début Période
((jj/mm/aa) ]]+1</f>
        <v>1</v>
      </c>
      <c r="S534" s="60">
        <f t="shared" si="130"/>
        <v>0</v>
      </c>
      <c r="T534" s="60">
        <f t="shared" si="130"/>
        <v>0</v>
      </c>
      <c r="U534" s="60">
        <f t="shared" si="130"/>
        <v>0</v>
      </c>
      <c r="V534" s="60">
        <f t="shared" si="130"/>
        <v>0</v>
      </c>
      <c r="W534" s="60">
        <f t="shared" si="130"/>
        <v>0</v>
      </c>
      <c r="X534" s="60">
        <f t="shared" si="130"/>
        <v>0</v>
      </c>
      <c r="Y534" s="60">
        <f t="shared" si="130"/>
        <v>0</v>
      </c>
      <c r="Z534" s="60">
        <f t="shared" si="130"/>
        <v>0</v>
      </c>
      <c r="AA534" s="60">
        <f t="shared" si="130"/>
        <v>0</v>
      </c>
      <c r="AB534" s="60">
        <f t="shared" si="130"/>
        <v>0</v>
      </c>
      <c r="AC534" s="60">
        <f t="shared" si="130"/>
        <v>0</v>
      </c>
      <c r="AD534" s="60">
        <f t="shared" si="130"/>
        <v>0</v>
      </c>
      <c r="AG534" s="60">
        <f t="shared" si="131"/>
        <v>0</v>
      </c>
      <c r="AH534" s="60">
        <f t="shared" si="131"/>
        <v>0</v>
      </c>
      <c r="AI534" s="60">
        <f t="shared" si="131"/>
        <v>0</v>
      </c>
      <c r="AJ534" s="60">
        <f t="shared" si="131"/>
        <v>0</v>
      </c>
      <c r="AK534" s="60">
        <f t="shared" si="131"/>
        <v>0</v>
      </c>
      <c r="AL534" s="60">
        <f t="shared" si="131"/>
        <v>0</v>
      </c>
      <c r="AM534" s="60">
        <f t="shared" si="131"/>
        <v>0</v>
      </c>
      <c r="AN534" s="60">
        <f t="shared" si="131"/>
        <v>0</v>
      </c>
      <c r="AO534" s="60">
        <f t="shared" si="131"/>
        <v>0</v>
      </c>
      <c r="AP534" s="60">
        <f t="shared" si="131"/>
        <v>1</v>
      </c>
      <c r="AQ534" s="60">
        <f t="shared" si="131"/>
        <v>0</v>
      </c>
      <c r="AR534" s="60">
        <f t="shared" si="131"/>
        <v>0</v>
      </c>
      <c r="AU534" s="60">
        <f t="shared" si="132"/>
        <v>0</v>
      </c>
      <c r="AV534" s="60">
        <f t="shared" si="132"/>
        <v>0</v>
      </c>
      <c r="AW534" s="60">
        <f t="shared" si="132"/>
        <v>0</v>
      </c>
      <c r="AX534" s="60">
        <f t="shared" si="132"/>
        <v>0</v>
      </c>
      <c r="AY534" s="60">
        <f t="shared" si="132"/>
        <v>0</v>
      </c>
      <c r="AZ534" s="60">
        <f t="shared" si="132"/>
        <v>0</v>
      </c>
      <c r="BA534" s="60">
        <f t="shared" si="132"/>
        <v>0</v>
      </c>
      <c r="BB534" s="60">
        <f t="shared" si="132"/>
        <v>0</v>
      </c>
      <c r="BC534" s="60">
        <f t="shared" si="132"/>
        <v>0</v>
      </c>
      <c r="BD534" s="60">
        <f t="shared" si="132"/>
        <v>0</v>
      </c>
      <c r="BE534" s="60">
        <f t="shared" si="132"/>
        <v>0</v>
      </c>
      <c r="BF534" s="60">
        <f t="shared" si="132"/>
        <v>0</v>
      </c>
    </row>
    <row r="535" spans="2:58" s="60" customFormat="1" x14ac:dyDescent="0.25">
      <c r="B535" s="18">
        <f t="shared" si="134"/>
        <v>531</v>
      </c>
      <c r="C535" s="71" t="str">
        <f t="shared" si="133"/>
        <v>251022_Rev_MC_531</v>
      </c>
      <c r="D535" s="68">
        <v>45952</v>
      </c>
      <c r="E535" s="69">
        <v>45951</v>
      </c>
      <c r="F535" s="69" t="s">
        <v>117</v>
      </c>
      <c r="G535" s="69" t="str">
        <f>IF(ISBLANK(F535),"",VLOOKUP(F535,'Listes des Lots'!$B$4:$G$55,6,FALSE))</f>
        <v>Meublé</v>
      </c>
      <c r="H535" s="127" t="s">
        <v>333</v>
      </c>
      <c r="I535" s="127">
        <v>30000</v>
      </c>
      <c r="J535" s="69">
        <v>45951</v>
      </c>
      <c r="K535" s="69">
        <v>45952</v>
      </c>
      <c r="L535" s="71" t="s">
        <v>90</v>
      </c>
      <c r="M535" s="18" t="str">
        <f>IF(RevenueData[[#This Row],[Commentaires /Notes  ]]="","",RevenueData[[#This Row],[Commentaires /Notes  ]])</f>
        <v/>
      </c>
      <c r="N535" s="37"/>
      <c r="R535" s="60">
        <f>RevenueData[[#This Row],[Fin Période 
(jj/mm/aa) ]]-RevenueData[[#This Row],[Début Période
((jj/mm/aa) ]]+1</f>
        <v>2</v>
      </c>
      <c r="S535" s="60">
        <f t="shared" si="130"/>
        <v>0</v>
      </c>
      <c r="T535" s="60">
        <f t="shared" si="130"/>
        <v>0</v>
      </c>
      <c r="U535" s="60">
        <f t="shared" si="130"/>
        <v>0</v>
      </c>
      <c r="V535" s="60">
        <f t="shared" si="130"/>
        <v>0</v>
      </c>
      <c r="W535" s="60">
        <f t="shared" si="130"/>
        <v>0</v>
      </c>
      <c r="X535" s="60">
        <f t="shared" si="130"/>
        <v>0</v>
      </c>
      <c r="Y535" s="60">
        <f t="shared" si="130"/>
        <v>0</v>
      </c>
      <c r="Z535" s="60">
        <f t="shared" si="130"/>
        <v>0</v>
      </c>
      <c r="AA535" s="60">
        <f t="shared" si="130"/>
        <v>0</v>
      </c>
      <c r="AB535" s="60">
        <f t="shared" si="130"/>
        <v>0</v>
      </c>
      <c r="AC535" s="60">
        <f t="shared" si="130"/>
        <v>0</v>
      </c>
      <c r="AD535" s="60">
        <f t="shared" si="130"/>
        <v>0</v>
      </c>
      <c r="AG535" s="60">
        <f t="shared" si="131"/>
        <v>0</v>
      </c>
      <c r="AH535" s="60">
        <f t="shared" si="131"/>
        <v>0</v>
      </c>
      <c r="AI535" s="60">
        <f t="shared" si="131"/>
        <v>0</v>
      </c>
      <c r="AJ535" s="60">
        <f t="shared" si="131"/>
        <v>0</v>
      </c>
      <c r="AK535" s="60">
        <f t="shared" si="131"/>
        <v>0</v>
      </c>
      <c r="AL535" s="60">
        <f t="shared" si="131"/>
        <v>0</v>
      </c>
      <c r="AM535" s="60">
        <f t="shared" si="131"/>
        <v>0</v>
      </c>
      <c r="AN535" s="60">
        <f t="shared" si="131"/>
        <v>0</v>
      </c>
      <c r="AO535" s="60">
        <f t="shared" si="131"/>
        <v>0</v>
      </c>
      <c r="AP535" s="60">
        <f t="shared" si="131"/>
        <v>2</v>
      </c>
      <c r="AQ535" s="60">
        <f t="shared" si="131"/>
        <v>0</v>
      </c>
      <c r="AR535" s="60">
        <f t="shared" si="131"/>
        <v>0</v>
      </c>
      <c r="AU535" s="60">
        <f t="shared" si="132"/>
        <v>0</v>
      </c>
      <c r="AV535" s="60">
        <f t="shared" si="132"/>
        <v>0</v>
      </c>
      <c r="AW535" s="60">
        <f t="shared" si="132"/>
        <v>0</v>
      </c>
      <c r="AX535" s="60">
        <f t="shared" si="132"/>
        <v>0</v>
      </c>
      <c r="AY535" s="60">
        <f t="shared" si="132"/>
        <v>0</v>
      </c>
      <c r="AZ535" s="60">
        <f t="shared" si="132"/>
        <v>0</v>
      </c>
      <c r="BA535" s="60">
        <f t="shared" si="132"/>
        <v>0</v>
      </c>
      <c r="BB535" s="60">
        <f t="shared" si="132"/>
        <v>0</v>
      </c>
      <c r="BC535" s="60">
        <f t="shared" si="132"/>
        <v>0</v>
      </c>
      <c r="BD535" s="60">
        <f t="shared" si="132"/>
        <v>0</v>
      </c>
      <c r="BE535" s="60">
        <f t="shared" si="132"/>
        <v>0</v>
      </c>
      <c r="BF535" s="60">
        <f t="shared" si="132"/>
        <v>0</v>
      </c>
    </row>
    <row r="536" spans="2:58" s="60" customFormat="1" x14ac:dyDescent="0.25">
      <c r="B536" s="18">
        <f t="shared" si="134"/>
        <v>532</v>
      </c>
      <c r="C536" s="71" t="str">
        <f t="shared" si="133"/>
        <v>251022_Rev_MC_532</v>
      </c>
      <c r="D536" s="68">
        <v>45952</v>
      </c>
      <c r="E536" s="69">
        <v>45952</v>
      </c>
      <c r="F536" s="69" t="s">
        <v>122</v>
      </c>
      <c r="G536" s="69" t="str">
        <f>IF(ISBLANK(F536),"",VLOOKUP(F536,'Listes des Lots'!$B$4:$G$55,6,FALSE))</f>
        <v>Meublé</v>
      </c>
      <c r="H536" s="127" t="s">
        <v>333</v>
      </c>
      <c r="I536" s="127">
        <v>15000</v>
      </c>
      <c r="J536" s="69">
        <v>45952</v>
      </c>
      <c r="K536" s="69">
        <v>45952</v>
      </c>
      <c r="L536" s="71" t="s">
        <v>90</v>
      </c>
      <c r="M536" s="18" t="str">
        <f>IF(RevenueData[[#This Row],[Commentaires /Notes  ]]="","",RevenueData[[#This Row],[Commentaires /Notes  ]])</f>
        <v/>
      </c>
      <c r="N536" s="37"/>
      <c r="R536" s="60">
        <f>RevenueData[[#This Row],[Fin Période 
(jj/mm/aa) ]]-RevenueData[[#This Row],[Début Période
((jj/mm/aa) ]]+1</f>
        <v>1</v>
      </c>
      <c r="S536" s="60">
        <f t="shared" si="130"/>
        <v>0</v>
      </c>
      <c r="T536" s="60">
        <f t="shared" si="130"/>
        <v>0</v>
      </c>
      <c r="U536" s="60">
        <f t="shared" si="130"/>
        <v>0</v>
      </c>
      <c r="V536" s="60">
        <f t="shared" ref="V536:AD564" si="135">_xlfn.LET(_xlpm.start_date, $J536,_xlpm.end_date, $K536,_xlpm.month_start,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536" s="60">
        <f t="shared" si="135"/>
        <v>0</v>
      </c>
      <c r="X536" s="60">
        <f t="shared" si="135"/>
        <v>0</v>
      </c>
      <c r="Y536" s="60">
        <f t="shared" si="135"/>
        <v>0</v>
      </c>
      <c r="Z536" s="60">
        <f t="shared" si="135"/>
        <v>0</v>
      </c>
      <c r="AA536" s="60">
        <f t="shared" si="135"/>
        <v>0</v>
      </c>
      <c r="AB536" s="60">
        <f t="shared" si="135"/>
        <v>0</v>
      </c>
      <c r="AC536" s="60">
        <f t="shared" si="135"/>
        <v>0</v>
      </c>
      <c r="AD536" s="60">
        <f t="shared" si="135"/>
        <v>0</v>
      </c>
      <c r="AG536" s="60">
        <f t="shared" si="131"/>
        <v>0</v>
      </c>
      <c r="AH536" s="60">
        <f t="shared" si="131"/>
        <v>0</v>
      </c>
      <c r="AI536" s="60">
        <f t="shared" si="131"/>
        <v>0</v>
      </c>
      <c r="AJ536" s="60">
        <f t="shared" ref="AJ536:AR564" si="136">_xlfn.LET(_xlpm.start_date, $J536,_xlpm.end_date, $K536,_xlpm.month_start,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536" s="60">
        <f t="shared" si="136"/>
        <v>0</v>
      </c>
      <c r="AL536" s="60">
        <f t="shared" si="136"/>
        <v>0</v>
      </c>
      <c r="AM536" s="60">
        <f t="shared" si="136"/>
        <v>0</v>
      </c>
      <c r="AN536" s="60">
        <f t="shared" si="136"/>
        <v>0</v>
      </c>
      <c r="AO536" s="60">
        <f t="shared" si="136"/>
        <v>0</v>
      </c>
      <c r="AP536" s="60">
        <f t="shared" si="136"/>
        <v>1</v>
      </c>
      <c r="AQ536" s="60">
        <f t="shared" si="136"/>
        <v>0</v>
      </c>
      <c r="AR536" s="60">
        <f t="shared" si="136"/>
        <v>0</v>
      </c>
      <c r="AU536" s="60">
        <f t="shared" si="132"/>
        <v>0</v>
      </c>
      <c r="AV536" s="60">
        <f t="shared" si="132"/>
        <v>0</v>
      </c>
      <c r="AW536" s="60">
        <f t="shared" si="132"/>
        <v>0</v>
      </c>
      <c r="AX536" s="60">
        <f t="shared" ref="AX536:BF564" si="137">_xlfn.LET(_xlpm.start_date, $J536,_xlpm.end_date, $K536,_xlpm.month_start,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536" s="60">
        <f t="shared" si="137"/>
        <v>0</v>
      </c>
      <c r="AZ536" s="60">
        <f t="shared" si="137"/>
        <v>0</v>
      </c>
      <c r="BA536" s="60">
        <f t="shared" si="137"/>
        <v>0</v>
      </c>
      <c r="BB536" s="60">
        <f t="shared" si="137"/>
        <v>0</v>
      </c>
      <c r="BC536" s="60">
        <f t="shared" si="137"/>
        <v>0</v>
      </c>
      <c r="BD536" s="60">
        <f t="shared" si="137"/>
        <v>0</v>
      </c>
      <c r="BE536" s="60">
        <f t="shared" si="137"/>
        <v>0</v>
      </c>
      <c r="BF536" s="60">
        <f t="shared" si="137"/>
        <v>0</v>
      </c>
    </row>
    <row r="537" spans="2:58" s="60" customFormat="1" x14ac:dyDescent="0.25">
      <c r="B537" s="18">
        <f t="shared" si="134"/>
        <v>533</v>
      </c>
      <c r="C537" s="71" t="str">
        <f t="shared" si="133"/>
        <v>251029_Rev_MC_533</v>
      </c>
      <c r="D537" s="68">
        <v>45959</v>
      </c>
      <c r="E537" s="69">
        <v>45959</v>
      </c>
      <c r="F537" s="69" t="s">
        <v>121</v>
      </c>
      <c r="G537" s="69" t="str">
        <f>IF(ISBLANK(F537),"",VLOOKUP(F537,'Listes des Lots'!$B$4:$G$55,6,FALSE))</f>
        <v>Meublé</v>
      </c>
      <c r="H537" s="127" t="s">
        <v>333</v>
      </c>
      <c r="I537" s="127">
        <v>20000</v>
      </c>
      <c r="J537" s="69">
        <v>45959</v>
      </c>
      <c r="K537" s="69">
        <v>45960</v>
      </c>
      <c r="L537" s="71" t="s">
        <v>90</v>
      </c>
      <c r="M537" s="18" t="str">
        <f>IF(RevenueData[[#This Row],[Commentaires /Notes  ]]="","",RevenueData[[#This Row],[Commentaires /Notes  ]])</f>
        <v/>
      </c>
      <c r="N537" s="37"/>
      <c r="R537" s="60">
        <f>RevenueData[[#This Row],[Fin Période 
(jj/mm/aa) ]]-RevenueData[[#This Row],[Début Période
((jj/mm/aa) ]]+1</f>
        <v>2</v>
      </c>
      <c r="S537" s="60">
        <f t="shared" ref="S537:U600" si="138">_xlfn.LET(_xlpm.start_date, $J537,_xlpm.end_date, $K537,_xlpm.month_start,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537" s="60">
        <f t="shared" si="138"/>
        <v>0</v>
      </c>
      <c r="U537" s="60">
        <f t="shared" si="138"/>
        <v>0</v>
      </c>
      <c r="V537" s="60">
        <f t="shared" si="135"/>
        <v>0</v>
      </c>
      <c r="W537" s="60">
        <f t="shared" si="135"/>
        <v>0</v>
      </c>
      <c r="X537" s="60">
        <f t="shared" si="135"/>
        <v>0</v>
      </c>
      <c r="Y537" s="60">
        <f t="shared" si="135"/>
        <v>0</v>
      </c>
      <c r="Z537" s="60">
        <f t="shared" si="135"/>
        <v>0</v>
      </c>
      <c r="AA537" s="60">
        <f t="shared" si="135"/>
        <v>0</v>
      </c>
      <c r="AB537" s="60">
        <f t="shared" si="135"/>
        <v>0</v>
      </c>
      <c r="AC537" s="60">
        <f t="shared" si="135"/>
        <v>0</v>
      </c>
      <c r="AD537" s="60">
        <f t="shared" si="135"/>
        <v>0</v>
      </c>
      <c r="AG537" s="60">
        <f t="shared" ref="AG537:AI600" si="139">_xlfn.LET(_xlpm.start_date, $J537,_xlpm.end_date, $K537,_xlpm.month_start,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537" s="60">
        <f t="shared" si="139"/>
        <v>0</v>
      </c>
      <c r="AI537" s="60">
        <f t="shared" si="139"/>
        <v>0</v>
      </c>
      <c r="AJ537" s="60">
        <f t="shared" si="136"/>
        <v>0</v>
      </c>
      <c r="AK537" s="60">
        <f t="shared" si="136"/>
        <v>0</v>
      </c>
      <c r="AL537" s="60">
        <f t="shared" si="136"/>
        <v>0</v>
      </c>
      <c r="AM537" s="60">
        <f t="shared" si="136"/>
        <v>0</v>
      </c>
      <c r="AN537" s="60">
        <f t="shared" si="136"/>
        <v>0</v>
      </c>
      <c r="AO537" s="60">
        <f t="shared" si="136"/>
        <v>0</v>
      </c>
      <c r="AP537" s="60">
        <f t="shared" si="136"/>
        <v>2</v>
      </c>
      <c r="AQ537" s="60">
        <f t="shared" si="136"/>
        <v>0</v>
      </c>
      <c r="AR537" s="60">
        <f t="shared" si="136"/>
        <v>0</v>
      </c>
      <c r="AU537" s="60">
        <f t="shared" ref="AU537:AW600" si="140">_xlfn.LET(_xlpm.start_date, $J537,_xlpm.end_date, $K537,_xlpm.month_start, AU$4,_xlpm.month_end, EOMONTH(AU$4,0),_xlpm.overlap_start, MAX(_xlpm.start_date, _xlpm.month_start),_xlpm.overlap_end, MIN(_xlpm.end_date, _xlpm.month_end),_xlpm.days, MAX(0, _xlpm.overlap_end - _xlpm.overlap_start + 1),_xlpm.days)</f>
        <v>0</v>
      </c>
      <c r="AV537" s="60">
        <f t="shared" si="140"/>
        <v>0</v>
      </c>
      <c r="AW537" s="60">
        <f t="shared" si="140"/>
        <v>0</v>
      </c>
      <c r="AX537" s="60">
        <f t="shared" si="137"/>
        <v>0</v>
      </c>
      <c r="AY537" s="60">
        <f t="shared" si="137"/>
        <v>0</v>
      </c>
      <c r="AZ537" s="60">
        <f t="shared" si="137"/>
        <v>0</v>
      </c>
      <c r="BA537" s="60">
        <f t="shared" si="137"/>
        <v>0</v>
      </c>
      <c r="BB537" s="60">
        <f t="shared" si="137"/>
        <v>0</v>
      </c>
      <c r="BC537" s="60">
        <f t="shared" si="137"/>
        <v>0</v>
      </c>
      <c r="BD537" s="60">
        <f t="shared" si="137"/>
        <v>0</v>
      </c>
      <c r="BE537" s="60">
        <f t="shared" si="137"/>
        <v>0</v>
      </c>
      <c r="BF537" s="60">
        <f t="shared" si="137"/>
        <v>0</v>
      </c>
    </row>
    <row r="538" spans="2:58" s="60" customFormat="1" x14ac:dyDescent="0.25">
      <c r="B538" s="18">
        <f t="shared" si="134"/>
        <v>534</v>
      </c>
      <c r="C538" s="71" t="str">
        <f t="shared" si="133"/>
        <v>251102_Rev_MC_534</v>
      </c>
      <c r="D538" s="68">
        <v>45963</v>
      </c>
      <c r="E538" s="69">
        <v>45931</v>
      </c>
      <c r="F538" s="69" t="s">
        <v>123</v>
      </c>
      <c r="G538" s="69" t="str">
        <f>IF(ISBLANK(F538),"",VLOOKUP(F538,'Listes des Lots'!$B$4:$G$55,6,FALSE))</f>
        <v>Meublé</v>
      </c>
      <c r="H538" s="127" t="s">
        <v>333</v>
      </c>
      <c r="I538" s="127">
        <v>15000</v>
      </c>
      <c r="J538" s="69">
        <v>45962</v>
      </c>
      <c r="K538" s="69">
        <v>45962</v>
      </c>
      <c r="L538" s="71" t="s">
        <v>90</v>
      </c>
      <c r="M538" s="18" t="str">
        <f>IF(RevenueData[[#This Row],[Commentaires /Notes  ]]="","",RevenueData[[#This Row],[Commentaires /Notes  ]])</f>
        <v/>
      </c>
      <c r="N538" s="37"/>
      <c r="R538" s="60">
        <f>RevenueData[[#This Row],[Fin Période 
(jj/mm/aa) ]]-RevenueData[[#This Row],[Début Période
((jj/mm/aa) ]]+1</f>
        <v>1</v>
      </c>
      <c r="S538" s="60">
        <f t="shared" si="138"/>
        <v>0</v>
      </c>
      <c r="T538" s="60">
        <f t="shared" si="138"/>
        <v>0</v>
      </c>
      <c r="U538" s="60">
        <f t="shared" si="138"/>
        <v>0</v>
      </c>
      <c r="V538" s="60">
        <f t="shared" si="135"/>
        <v>0</v>
      </c>
      <c r="W538" s="60">
        <f t="shared" si="135"/>
        <v>0</v>
      </c>
      <c r="X538" s="60">
        <f t="shared" si="135"/>
        <v>0</v>
      </c>
      <c r="Y538" s="60">
        <f t="shared" si="135"/>
        <v>0</v>
      </c>
      <c r="Z538" s="60">
        <f t="shared" si="135"/>
        <v>0</v>
      </c>
      <c r="AA538" s="60">
        <f t="shared" si="135"/>
        <v>0</v>
      </c>
      <c r="AB538" s="60">
        <f t="shared" si="135"/>
        <v>0</v>
      </c>
      <c r="AC538" s="60">
        <f t="shared" si="135"/>
        <v>0</v>
      </c>
      <c r="AD538" s="60">
        <f t="shared" si="135"/>
        <v>0</v>
      </c>
      <c r="AG538" s="60">
        <f t="shared" si="139"/>
        <v>0</v>
      </c>
      <c r="AH538" s="60">
        <f t="shared" si="139"/>
        <v>0</v>
      </c>
      <c r="AI538" s="60">
        <f t="shared" si="139"/>
        <v>0</v>
      </c>
      <c r="AJ538" s="60">
        <f t="shared" si="136"/>
        <v>0</v>
      </c>
      <c r="AK538" s="60">
        <f t="shared" si="136"/>
        <v>0</v>
      </c>
      <c r="AL538" s="60">
        <f t="shared" si="136"/>
        <v>0</v>
      </c>
      <c r="AM538" s="60">
        <f t="shared" si="136"/>
        <v>0</v>
      </c>
      <c r="AN538" s="60">
        <f t="shared" si="136"/>
        <v>0</v>
      </c>
      <c r="AO538" s="60">
        <f t="shared" si="136"/>
        <v>0</v>
      </c>
      <c r="AP538" s="60">
        <f t="shared" si="136"/>
        <v>0</v>
      </c>
      <c r="AQ538" s="60">
        <f t="shared" si="136"/>
        <v>1</v>
      </c>
      <c r="AR538" s="60">
        <f t="shared" si="136"/>
        <v>0</v>
      </c>
      <c r="AU538" s="60">
        <f t="shared" si="140"/>
        <v>0</v>
      </c>
      <c r="AV538" s="60">
        <f t="shared" si="140"/>
        <v>0</v>
      </c>
      <c r="AW538" s="60">
        <f t="shared" si="140"/>
        <v>0</v>
      </c>
      <c r="AX538" s="60">
        <f t="shared" si="137"/>
        <v>0</v>
      </c>
      <c r="AY538" s="60">
        <f t="shared" si="137"/>
        <v>0</v>
      </c>
      <c r="AZ538" s="60">
        <f t="shared" si="137"/>
        <v>0</v>
      </c>
      <c r="BA538" s="60">
        <f t="shared" si="137"/>
        <v>0</v>
      </c>
      <c r="BB538" s="60">
        <f t="shared" si="137"/>
        <v>0</v>
      </c>
      <c r="BC538" s="60">
        <f t="shared" si="137"/>
        <v>0</v>
      </c>
      <c r="BD538" s="60">
        <f t="shared" si="137"/>
        <v>0</v>
      </c>
      <c r="BE538" s="60">
        <f t="shared" si="137"/>
        <v>0</v>
      </c>
      <c r="BF538" s="60">
        <f t="shared" si="137"/>
        <v>0</v>
      </c>
    </row>
    <row r="539" spans="2:58" s="60" customFormat="1" x14ac:dyDescent="0.25">
      <c r="B539" s="18">
        <f t="shared" si="134"/>
        <v>535</v>
      </c>
      <c r="C539" s="71" t="str">
        <f t="shared" si="133"/>
        <v>251102_Rev_MC_535</v>
      </c>
      <c r="D539" s="68">
        <v>45963</v>
      </c>
      <c r="E539" s="69">
        <v>45962</v>
      </c>
      <c r="F539" s="69" t="s">
        <v>122</v>
      </c>
      <c r="G539" s="69" t="str">
        <f>IF(ISBLANK(F539),"",VLOOKUP(F539,'Listes des Lots'!$B$4:$G$55,6,FALSE))</f>
        <v>Meublé</v>
      </c>
      <c r="H539" s="127" t="s">
        <v>333</v>
      </c>
      <c r="I539" s="127">
        <v>15000</v>
      </c>
      <c r="J539" s="69">
        <v>45962</v>
      </c>
      <c r="K539" s="69">
        <v>45962</v>
      </c>
      <c r="L539" s="71" t="s">
        <v>90</v>
      </c>
      <c r="M539" s="18" t="str">
        <f>IF(RevenueData[[#This Row],[Commentaires /Notes  ]]="","",RevenueData[[#This Row],[Commentaires /Notes  ]])</f>
        <v/>
      </c>
      <c r="N539" s="37"/>
      <c r="R539" s="60">
        <f>RevenueData[[#This Row],[Fin Période 
(jj/mm/aa) ]]-RevenueData[[#This Row],[Début Période
((jj/mm/aa) ]]+1</f>
        <v>1</v>
      </c>
      <c r="S539" s="60">
        <f t="shared" si="138"/>
        <v>0</v>
      </c>
      <c r="T539" s="60">
        <f t="shared" si="138"/>
        <v>0</v>
      </c>
      <c r="U539" s="60">
        <f t="shared" si="138"/>
        <v>0</v>
      </c>
      <c r="V539" s="60">
        <f t="shared" si="135"/>
        <v>0</v>
      </c>
      <c r="W539" s="60">
        <f t="shared" si="135"/>
        <v>0</v>
      </c>
      <c r="X539" s="60">
        <f t="shared" si="135"/>
        <v>0</v>
      </c>
      <c r="Y539" s="60">
        <f t="shared" si="135"/>
        <v>0</v>
      </c>
      <c r="Z539" s="60">
        <f t="shared" si="135"/>
        <v>0</v>
      </c>
      <c r="AA539" s="60">
        <f t="shared" si="135"/>
        <v>0</v>
      </c>
      <c r="AB539" s="60">
        <f t="shared" si="135"/>
        <v>0</v>
      </c>
      <c r="AC539" s="60">
        <f t="shared" si="135"/>
        <v>0</v>
      </c>
      <c r="AD539" s="60">
        <f t="shared" si="135"/>
        <v>0</v>
      </c>
      <c r="AG539" s="60">
        <f t="shared" si="139"/>
        <v>0</v>
      </c>
      <c r="AH539" s="60">
        <f t="shared" si="139"/>
        <v>0</v>
      </c>
      <c r="AI539" s="60">
        <f t="shared" si="139"/>
        <v>0</v>
      </c>
      <c r="AJ539" s="60">
        <f t="shared" si="136"/>
        <v>0</v>
      </c>
      <c r="AK539" s="60">
        <f t="shared" si="136"/>
        <v>0</v>
      </c>
      <c r="AL539" s="60">
        <f t="shared" si="136"/>
        <v>0</v>
      </c>
      <c r="AM539" s="60">
        <f t="shared" si="136"/>
        <v>0</v>
      </c>
      <c r="AN539" s="60">
        <f t="shared" si="136"/>
        <v>0</v>
      </c>
      <c r="AO539" s="60">
        <f t="shared" si="136"/>
        <v>0</v>
      </c>
      <c r="AP539" s="60">
        <f t="shared" si="136"/>
        <v>0</v>
      </c>
      <c r="AQ539" s="60">
        <f t="shared" si="136"/>
        <v>1</v>
      </c>
      <c r="AR539" s="60">
        <f t="shared" si="136"/>
        <v>0</v>
      </c>
      <c r="AU539" s="60">
        <f t="shared" si="140"/>
        <v>0</v>
      </c>
      <c r="AV539" s="60">
        <f t="shared" si="140"/>
        <v>0</v>
      </c>
      <c r="AW539" s="60">
        <f t="shared" si="140"/>
        <v>0</v>
      </c>
      <c r="AX539" s="60">
        <f t="shared" si="137"/>
        <v>0</v>
      </c>
      <c r="AY539" s="60">
        <f t="shared" si="137"/>
        <v>0</v>
      </c>
      <c r="AZ539" s="60">
        <f t="shared" si="137"/>
        <v>0</v>
      </c>
      <c r="BA539" s="60">
        <f t="shared" si="137"/>
        <v>0</v>
      </c>
      <c r="BB539" s="60">
        <f t="shared" si="137"/>
        <v>0</v>
      </c>
      <c r="BC539" s="60">
        <f t="shared" si="137"/>
        <v>0</v>
      </c>
      <c r="BD539" s="60">
        <f t="shared" si="137"/>
        <v>0</v>
      </c>
      <c r="BE539" s="60">
        <f t="shared" si="137"/>
        <v>0</v>
      </c>
      <c r="BF539" s="60">
        <f t="shared" si="137"/>
        <v>0</v>
      </c>
    </row>
    <row r="540" spans="2:58" s="60" customFormat="1" x14ac:dyDescent="0.25">
      <c r="B540" s="18">
        <f t="shared" si="134"/>
        <v>536</v>
      </c>
      <c r="C540" s="71" t="str">
        <f t="shared" si="133"/>
        <v>251104_Rev_MC_536</v>
      </c>
      <c r="D540" s="68">
        <v>45965</v>
      </c>
      <c r="E540" s="69">
        <v>45964</v>
      </c>
      <c r="F540" s="69" t="s">
        <v>125</v>
      </c>
      <c r="G540" s="69" t="str">
        <f>IF(ISBLANK(F540),"",VLOOKUP(F540,'Listes des Lots'!$B$4:$G$55,6,FALSE))</f>
        <v>Meublé</v>
      </c>
      <c r="H540" s="127" t="s">
        <v>333</v>
      </c>
      <c r="I540" s="127">
        <v>20000</v>
      </c>
      <c r="J540" s="69">
        <v>45964</v>
      </c>
      <c r="K540" s="69">
        <v>45965</v>
      </c>
      <c r="L540" s="71" t="s">
        <v>90</v>
      </c>
      <c r="M540" s="18" t="str">
        <f>IF(RevenueData[[#This Row],[Commentaires /Notes  ]]="","",RevenueData[[#This Row],[Commentaires /Notes  ]])</f>
        <v/>
      </c>
      <c r="N540" s="37"/>
      <c r="R540" s="60">
        <f>RevenueData[[#This Row],[Fin Période 
(jj/mm/aa) ]]-RevenueData[[#This Row],[Début Période
((jj/mm/aa) ]]+1</f>
        <v>2</v>
      </c>
      <c r="S540" s="60">
        <f t="shared" si="138"/>
        <v>0</v>
      </c>
      <c r="T540" s="60">
        <f t="shared" si="138"/>
        <v>0</v>
      </c>
      <c r="U540" s="60">
        <f t="shared" si="138"/>
        <v>0</v>
      </c>
      <c r="V540" s="60">
        <f t="shared" si="135"/>
        <v>0</v>
      </c>
      <c r="W540" s="60">
        <f t="shared" si="135"/>
        <v>0</v>
      </c>
      <c r="X540" s="60">
        <f t="shared" si="135"/>
        <v>0</v>
      </c>
      <c r="Y540" s="60">
        <f t="shared" si="135"/>
        <v>0</v>
      </c>
      <c r="Z540" s="60">
        <f t="shared" si="135"/>
        <v>0</v>
      </c>
      <c r="AA540" s="60">
        <f t="shared" si="135"/>
        <v>0</v>
      </c>
      <c r="AB540" s="60">
        <f t="shared" si="135"/>
        <v>0</v>
      </c>
      <c r="AC540" s="60">
        <f t="shared" si="135"/>
        <v>0</v>
      </c>
      <c r="AD540" s="60">
        <f t="shared" si="135"/>
        <v>0</v>
      </c>
      <c r="AG540" s="60">
        <f t="shared" si="139"/>
        <v>0</v>
      </c>
      <c r="AH540" s="60">
        <f t="shared" si="139"/>
        <v>0</v>
      </c>
      <c r="AI540" s="60">
        <f t="shared" si="139"/>
        <v>0</v>
      </c>
      <c r="AJ540" s="60">
        <f t="shared" si="136"/>
        <v>0</v>
      </c>
      <c r="AK540" s="60">
        <f t="shared" si="136"/>
        <v>0</v>
      </c>
      <c r="AL540" s="60">
        <f t="shared" si="136"/>
        <v>0</v>
      </c>
      <c r="AM540" s="60">
        <f t="shared" si="136"/>
        <v>0</v>
      </c>
      <c r="AN540" s="60">
        <f t="shared" si="136"/>
        <v>0</v>
      </c>
      <c r="AO540" s="60">
        <f t="shared" si="136"/>
        <v>0</v>
      </c>
      <c r="AP540" s="60">
        <f t="shared" si="136"/>
        <v>0</v>
      </c>
      <c r="AQ540" s="60">
        <f t="shared" si="136"/>
        <v>2</v>
      </c>
      <c r="AR540" s="60">
        <f t="shared" si="136"/>
        <v>0</v>
      </c>
      <c r="AU540" s="60">
        <f t="shared" si="140"/>
        <v>0</v>
      </c>
      <c r="AV540" s="60">
        <f t="shared" si="140"/>
        <v>0</v>
      </c>
      <c r="AW540" s="60">
        <f t="shared" si="140"/>
        <v>0</v>
      </c>
      <c r="AX540" s="60">
        <f t="shared" si="137"/>
        <v>0</v>
      </c>
      <c r="AY540" s="60">
        <f t="shared" si="137"/>
        <v>0</v>
      </c>
      <c r="AZ540" s="60">
        <f t="shared" si="137"/>
        <v>0</v>
      </c>
      <c r="BA540" s="60">
        <f t="shared" si="137"/>
        <v>0</v>
      </c>
      <c r="BB540" s="60">
        <f t="shared" si="137"/>
        <v>0</v>
      </c>
      <c r="BC540" s="60">
        <f t="shared" si="137"/>
        <v>0</v>
      </c>
      <c r="BD540" s="60">
        <f t="shared" si="137"/>
        <v>0</v>
      </c>
      <c r="BE540" s="60">
        <f t="shared" si="137"/>
        <v>0</v>
      </c>
      <c r="BF540" s="60">
        <f t="shared" si="137"/>
        <v>0</v>
      </c>
    </row>
    <row r="541" spans="2:58" s="60" customFormat="1" x14ac:dyDescent="0.25">
      <c r="B541" s="18">
        <f t="shared" si="134"/>
        <v>537</v>
      </c>
      <c r="C541" s="71" t="str">
        <f t="shared" si="133"/>
        <v>251104_Rev_MC_537</v>
      </c>
      <c r="D541" s="68">
        <v>45965</v>
      </c>
      <c r="E541" s="69">
        <v>45964</v>
      </c>
      <c r="F541" s="69" t="s">
        <v>123</v>
      </c>
      <c r="G541" s="69" t="str">
        <f>IF(ISBLANK(F541),"",VLOOKUP(F541,'Listes des Lots'!$B$4:$G$55,6,FALSE))</f>
        <v>Meublé</v>
      </c>
      <c r="H541" s="127" t="s">
        <v>333</v>
      </c>
      <c r="I541" s="127">
        <v>15000</v>
      </c>
      <c r="J541" s="69">
        <v>45964</v>
      </c>
      <c r="K541" s="69">
        <v>45964</v>
      </c>
      <c r="L541" s="71" t="s">
        <v>90</v>
      </c>
      <c r="M541" s="18" t="str">
        <f>IF(RevenueData[[#This Row],[Commentaires /Notes  ]]="","",RevenueData[[#This Row],[Commentaires /Notes  ]])</f>
        <v/>
      </c>
      <c r="N541" s="37"/>
      <c r="R541" s="60">
        <f>RevenueData[[#This Row],[Fin Période 
(jj/mm/aa) ]]-RevenueData[[#This Row],[Début Période
((jj/mm/aa) ]]+1</f>
        <v>1</v>
      </c>
      <c r="S541" s="60">
        <f t="shared" si="138"/>
        <v>0</v>
      </c>
      <c r="T541" s="60">
        <f t="shared" si="138"/>
        <v>0</v>
      </c>
      <c r="U541" s="60">
        <f t="shared" si="138"/>
        <v>0</v>
      </c>
      <c r="V541" s="60">
        <f t="shared" si="135"/>
        <v>0</v>
      </c>
      <c r="W541" s="60">
        <f t="shared" si="135"/>
        <v>0</v>
      </c>
      <c r="X541" s="60">
        <f t="shared" si="135"/>
        <v>0</v>
      </c>
      <c r="Y541" s="60">
        <f t="shared" si="135"/>
        <v>0</v>
      </c>
      <c r="Z541" s="60">
        <f t="shared" si="135"/>
        <v>0</v>
      </c>
      <c r="AA541" s="60">
        <f t="shared" si="135"/>
        <v>0</v>
      </c>
      <c r="AB541" s="60">
        <f t="shared" si="135"/>
        <v>0</v>
      </c>
      <c r="AC541" s="60">
        <f t="shared" si="135"/>
        <v>0</v>
      </c>
      <c r="AD541" s="60">
        <f t="shared" si="135"/>
        <v>0</v>
      </c>
      <c r="AG541" s="60">
        <f t="shared" si="139"/>
        <v>0</v>
      </c>
      <c r="AH541" s="60">
        <f t="shared" si="139"/>
        <v>0</v>
      </c>
      <c r="AI541" s="60">
        <f t="shared" si="139"/>
        <v>0</v>
      </c>
      <c r="AJ541" s="60">
        <f t="shared" si="136"/>
        <v>0</v>
      </c>
      <c r="AK541" s="60">
        <f t="shared" si="136"/>
        <v>0</v>
      </c>
      <c r="AL541" s="60">
        <f t="shared" si="136"/>
        <v>0</v>
      </c>
      <c r="AM541" s="60">
        <f t="shared" si="136"/>
        <v>0</v>
      </c>
      <c r="AN541" s="60">
        <f t="shared" si="136"/>
        <v>0</v>
      </c>
      <c r="AO541" s="60">
        <f t="shared" si="136"/>
        <v>0</v>
      </c>
      <c r="AP541" s="60">
        <f t="shared" si="136"/>
        <v>0</v>
      </c>
      <c r="AQ541" s="60">
        <f t="shared" si="136"/>
        <v>1</v>
      </c>
      <c r="AR541" s="60">
        <f t="shared" si="136"/>
        <v>0</v>
      </c>
      <c r="AU541" s="60">
        <f t="shared" si="140"/>
        <v>0</v>
      </c>
      <c r="AV541" s="60">
        <f t="shared" si="140"/>
        <v>0</v>
      </c>
      <c r="AW541" s="60">
        <f t="shared" si="140"/>
        <v>0</v>
      </c>
      <c r="AX541" s="60">
        <f t="shared" si="137"/>
        <v>0</v>
      </c>
      <c r="AY541" s="60">
        <f t="shared" si="137"/>
        <v>0</v>
      </c>
      <c r="AZ541" s="60">
        <f t="shared" si="137"/>
        <v>0</v>
      </c>
      <c r="BA541" s="60">
        <f t="shared" si="137"/>
        <v>0</v>
      </c>
      <c r="BB541" s="60">
        <f t="shared" si="137"/>
        <v>0</v>
      </c>
      <c r="BC541" s="60">
        <f t="shared" si="137"/>
        <v>0</v>
      </c>
      <c r="BD541" s="60">
        <f t="shared" si="137"/>
        <v>0</v>
      </c>
      <c r="BE541" s="60">
        <f t="shared" si="137"/>
        <v>0</v>
      </c>
      <c r="BF541" s="60">
        <f t="shared" si="137"/>
        <v>0</v>
      </c>
    </row>
    <row r="542" spans="2:58" s="60" customFormat="1" x14ac:dyDescent="0.25">
      <c r="B542" s="18">
        <f t="shared" si="134"/>
        <v>538</v>
      </c>
      <c r="C542" s="71" t="str">
        <f t="shared" si="133"/>
        <v>251105_Rev_MC_538</v>
      </c>
      <c r="D542" s="68">
        <v>45966</v>
      </c>
      <c r="E542" s="69">
        <v>45966</v>
      </c>
      <c r="F542" s="69" t="s">
        <v>131</v>
      </c>
      <c r="G542" s="69" t="str">
        <f>IF(ISBLANK(F542),"",VLOOKUP(F542,'Listes des Lots'!$B$4:$G$55,6,FALSE))</f>
        <v>Location</v>
      </c>
      <c r="H542" s="127" t="s">
        <v>333</v>
      </c>
      <c r="I542" s="127">
        <v>400000</v>
      </c>
      <c r="J542" s="69">
        <v>45962</v>
      </c>
      <c r="K542" s="69">
        <v>45991</v>
      </c>
      <c r="L542" s="71" t="s">
        <v>25</v>
      </c>
      <c r="M542" s="18" t="str">
        <f>IF(RevenueData[[#This Row],[Commentaires /Notes  ]]="","",RevenueData[[#This Row],[Commentaires /Notes  ]])</f>
        <v>LOYER VETERINAIRE NOVEMBRE</v>
      </c>
      <c r="N542" s="37" t="s">
        <v>447</v>
      </c>
      <c r="R542" s="60">
        <f>RevenueData[[#This Row],[Fin Période 
(jj/mm/aa) ]]-RevenueData[[#This Row],[Début Période
((jj/mm/aa) ]]+1</f>
        <v>30</v>
      </c>
      <c r="S542" s="60">
        <f t="shared" si="138"/>
        <v>0</v>
      </c>
      <c r="T542" s="60">
        <f t="shared" si="138"/>
        <v>0</v>
      </c>
      <c r="U542" s="60">
        <f t="shared" si="138"/>
        <v>0</v>
      </c>
      <c r="V542" s="60">
        <f t="shared" si="135"/>
        <v>0</v>
      </c>
      <c r="W542" s="60">
        <f t="shared" si="135"/>
        <v>0</v>
      </c>
      <c r="X542" s="60">
        <f t="shared" si="135"/>
        <v>0</v>
      </c>
      <c r="Y542" s="60">
        <f t="shared" si="135"/>
        <v>0</v>
      </c>
      <c r="Z542" s="60">
        <f t="shared" si="135"/>
        <v>0</v>
      </c>
      <c r="AA542" s="60">
        <f t="shared" si="135"/>
        <v>0</v>
      </c>
      <c r="AB542" s="60">
        <f t="shared" si="135"/>
        <v>0</v>
      </c>
      <c r="AC542" s="60">
        <f t="shared" si="135"/>
        <v>0</v>
      </c>
      <c r="AD542" s="60">
        <f t="shared" si="135"/>
        <v>0</v>
      </c>
      <c r="AG542" s="60">
        <f t="shared" si="139"/>
        <v>0</v>
      </c>
      <c r="AH542" s="60">
        <f t="shared" si="139"/>
        <v>0</v>
      </c>
      <c r="AI542" s="60">
        <f t="shared" si="139"/>
        <v>0</v>
      </c>
      <c r="AJ542" s="60">
        <f t="shared" si="136"/>
        <v>0</v>
      </c>
      <c r="AK542" s="60">
        <f t="shared" si="136"/>
        <v>0</v>
      </c>
      <c r="AL542" s="60">
        <f t="shared" si="136"/>
        <v>0</v>
      </c>
      <c r="AM542" s="60">
        <f t="shared" si="136"/>
        <v>0</v>
      </c>
      <c r="AN542" s="60">
        <f t="shared" si="136"/>
        <v>0</v>
      </c>
      <c r="AO542" s="60">
        <f t="shared" si="136"/>
        <v>0</v>
      </c>
      <c r="AP542" s="60">
        <f t="shared" si="136"/>
        <v>0</v>
      </c>
      <c r="AQ542" s="60">
        <f t="shared" si="136"/>
        <v>30</v>
      </c>
      <c r="AR542" s="60">
        <f t="shared" si="136"/>
        <v>0</v>
      </c>
      <c r="AU542" s="60">
        <f t="shared" si="140"/>
        <v>0</v>
      </c>
      <c r="AV542" s="60">
        <f t="shared" si="140"/>
        <v>0</v>
      </c>
      <c r="AW542" s="60">
        <f t="shared" si="140"/>
        <v>0</v>
      </c>
      <c r="AX542" s="60">
        <f t="shared" si="137"/>
        <v>0</v>
      </c>
      <c r="AY542" s="60">
        <f t="shared" si="137"/>
        <v>0</v>
      </c>
      <c r="AZ542" s="60">
        <f t="shared" si="137"/>
        <v>0</v>
      </c>
      <c r="BA542" s="60">
        <f t="shared" si="137"/>
        <v>0</v>
      </c>
      <c r="BB542" s="60">
        <f t="shared" si="137"/>
        <v>0</v>
      </c>
      <c r="BC542" s="60">
        <f t="shared" si="137"/>
        <v>0</v>
      </c>
      <c r="BD542" s="60">
        <f t="shared" si="137"/>
        <v>0</v>
      </c>
      <c r="BE542" s="60">
        <f t="shared" si="137"/>
        <v>0</v>
      </c>
      <c r="BF542" s="60">
        <f t="shared" si="137"/>
        <v>0</v>
      </c>
    </row>
    <row r="543" spans="2:58" s="60" customFormat="1" x14ac:dyDescent="0.25">
      <c r="B543" s="18">
        <f t="shared" si="134"/>
        <v>539</v>
      </c>
      <c r="C543" s="71" t="str">
        <f t="shared" si="133"/>
        <v>251107_Rev_MC_539</v>
      </c>
      <c r="D543" s="68">
        <v>45968</v>
      </c>
      <c r="E543" s="69">
        <v>45968</v>
      </c>
      <c r="F543" s="69" t="s">
        <v>121</v>
      </c>
      <c r="G543" s="69" t="str">
        <f>IF(ISBLANK(F543),"",VLOOKUP(F543,'Listes des Lots'!$B$4:$G$55,6,FALSE))</f>
        <v>Meublé</v>
      </c>
      <c r="H543" s="127" t="s">
        <v>333</v>
      </c>
      <c r="I543" s="127">
        <v>15000</v>
      </c>
      <c r="J543" s="69">
        <v>45968</v>
      </c>
      <c r="K543" s="69">
        <v>45968</v>
      </c>
      <c r="L543" s="71" t="s">
        <v>90</v>
      </c>
      <c r="M543" s="18" t="str">
        <f>IF(RevenueData[[#This Row],[Commentaires /Notes  ]]="","",RevenueData[[#This Row],[Commentaires /Notes  ]])</f>
        <v/>
      </c>
      <c r="N543" s="37"/>
      <c r="R543" s="60">
        <f>RevenueData[[#This Row],[Fin Période 
(jj/mm/aa) ]]-RevenueData[[#This Row],[Début Période
((jj/mm/aa) ]]+1</f>
        <v>1</v>
      </c>
      <c r="S543" s="60">
        <f t="shared" si="138"/>
        <v>0</v>
      </c>
      <c r="T543" s="60">
        <f t="shared" si="138"/>
        <v>0</v>
      </c>
      <c r="U543" s="60">
        <f t="shared" si="138"/>
        <v>0</v>
      </c>
      <c r="V543" s="60">
        <f t="shared" si="135"/>
        <v>0</v>
      </c>
      <c r="W543" s="60">
        <f t="shared" si="135"/>
        <v>0</v>
      </c>
      <c r="X543" s="60">
        <f t="shared" si="135"/>
        <v>0</v>
      </c>
      <c r="Y543" s="60">
        <f t="shared" si="135"/>
        <v>0</v>
      </c>
      <c r="Z543" s="60">
        <f t="shared" si="135"/>
        <v>0</v>
      </c>
      <c r="AA543" s="60">
        <f t="shared" si="135"/>
        <v>0</v>
      </c>
      <c r="AB543" s="60">
        <f t="shared" si="135"/>
        <v>0</v>
      </c>
      <c r="AC543" s="60">
        <f t="shared" si="135"/>
        <v>0</v>
      </c>
      <c r="AD543" s="60">
        <f t="shared" si="135"/>
        <v>0</v>
      </c>
      <c r="AG543" s="60">
        <f t="shared" si="139"/>
        <v>0</v>
      </c>
      <c r="AH543" s="60">
        <f t="shared" si="139"/>
        <v>0</v>
      </c>
      <c r="AI543" s="60">
        <f t="shared" si="139"/>
        <v>0</v>
      </c>
      <c r="AJ543" s="60">
        <f t="shared" si="136"/>
        <v>0</v>
      </c>
      <c r="AK543" s="60">
        <f t="shared" si="136"/>
        <v>0</v>
      </c>
      <c r="AL543" s="60">
        <f t="shared" si="136"/>
        <v>0</v>
      </c>
      <c r="AM543" s="60">
        <f t="shared" si="136"/>
        <v>0</v>
      </c>
      <c r="AN543" s="60">
        <f t="shared" si="136"/>
        <v>0</v>
      </c>
      <c r="AO543" s="60">
        <f t="shared" si="136"/>
        <v>0</v>
      </c>
      <c r="AP543" s="60">
        <f t="shared" si="136"/>
        <v>0</v>
      </c>
      <c r="AQ543" s="60">
        <f t="shared" si="136"/>
        <v>1</v>
      </c>
      <c r="AR543" s="60">
        <f t="shared" si="136"/>
        <v>0</v>
      </c>
      <c r="AU543" s="60">
        <f t="shared" si="140"/>
        <v>0</v>
      </c>
      <c r="AV543" s="60">
        <f t="shared" si="140"/>
        <v>0</v>
      </c>
      <c r="AW543" s="60">
        <f t="shared" si="140"/>
        <v>0</v>
      </c>
      <c r="AX543" s="60">
        <f t="shared" si="137"/>
        <v>0</v>
      </c>
      <c r="AY543" s="60">
        <f t="shared" si="137"/>
        <v>0</v>
      </c>
      <c r="AZ543" s="60">
        <f t="shared" si="137"/>
        <v>0</v>
      </c>
      <c r="BA543" s="60">
        <f t="shared" si="137"/>
        <v>0</v>
      </c>
      <c r="BB543" s="60">
        <f t="shared" si="137"/>
        <v>0</v>
      </c>
      <c r="BC543" s="60">
        <f t="shared" si="137"/>
        <v>0</v>
      </c>
      <c r="BD543" s="60">
        <f t="shared" si="137"/>
        <v>0</v>
      </c>
      <c r="BE543" s="60">
        <f t="shared" si="137"/>
        <v>0</v>
      </c>
      <c r="BF543" s="60">
        <f t="shared" si="137"/>
        <v>0</v>
      </c>
    </row>
    <row r="544" spans="2:58" s="60" customFormat="1" x14ac:dyDescent="0.25">
      <c r="B544" s="18">
        <f t="shared" si="134"/>
        <v>540</v>
      </c>
      <c r="C544" s="71" t="str">
        <f t="shared" si="133"/>
        <v>251108_Rev_MC_540</v>
      </c>
      <c r="D544" s="68">
        <v>45969</v>
      </c>
      <c r="E544" s="69">
        <v>45969</v>
      </c>
      <c r="F544" s="69" t="s">
        <v>122</v>
      </c>
      <c r="G544" s="69" t="str">
        <f>IF(ISBLANK(F544),"",VLOOKUP(F544,'Listes des Lots'!$B$4:$G$55,6,FALSE))</f>
        <v>Meublé</v>
      </c>
      <c r="H544" s="127" t="s">
        <v>333</v>
      </c>
      <c r="I544" s="127">
        <v>15000</v>
      </c>
      <c r="J544" s="69">
        <v>45969</v>
      </c>
      <c r="K544" s="69">
        <v>45969</v>
      </c>
      <c r="L544" s="71" t="s">
        <v>90</v>
      </c>
      <c r="M544" s="18" t="str">
        <f>IF(RevenueData[[#This Row],[Commentaires /Notes  ]]="","",RevenueData[[#This Row],[Commentaires /Notes  ]])</f>
        <v/>
      </c>
      <c r="N544" s="37"/>
      <c r="R544" s="60">
        <f>RevenueData[[#This Row],[Fin Période 
(jj/mm/aa) ]]-RevenueData[[#This Row],[Début Période
((jj/mm/aa) ]]+1</f>
        <v>1</v>
      </c>
      <c r="S544" s="60">
        <f t="shared" si="138"/>
        <v>0</v>
      </c>
      <c r="T544" s="60">
        <f t="shared" si="138"/>
        <v>0</v>
      </c>
      <c r="U544" s="60">
        <f t="shared" si="138"/>
        <v>0</v>
      </c>
      <c r="V544" s="60">
        <f t="shared" si="135"/>
        <v>0</v>
      </c>
      <c r="W544" s="60">
        <f t="shared" si="135"/>
        <v>0</v>
      </c>
      <c r="X544" s="60">
        <f t="shared" si="135"/>
        <v>0</v>
      </c>
      <c r="Y544" s="60">
        <f t="shared" si="135"/>
        <v>0</v>
      </c>
      <c r="Z544" s="60">
        <f t="shared" si="135"/>
        <v>0</v>
      </c>
      <c r="AA544" s="60">
        <f t="shared" si="135"/>
        <v>0</v>
      </c>
      <c r="AB544" s="60">
        <f t="shared" si="135"/>
        <v>0</v>
      </c>
      <c r="AC544" s="60">
        <f t="shared" si="135"/>
        <v>0</v>
      </c>
      <c r="AD544" s="60">
        <f t="shared" si="135"/>
        <v>0</v>
      </c>
      <c r="AG544" s="60">
        <f t="shared" si="139"/>
        <v>0</v>
      </c>
      <c r="AH544" s="60">
        <f t="shared" si="139"/>
        <v>0</v>
      </c>
      <c r="AI544" s="60">
        <f t="shared" si="139"/>
        <v>0</v>
      </c>
      <c r="AJ544" s="60">
        <f t="shared" si="136"/>
        <v>0</v>
      </c>
      <c r="AK544" s="60">
        <f t="shared" si="136"/>
        <v>0</v>
      </c>
      <c r="AL544" s="60">
        <f t="shared" si="136"/>
        <v>0</v>
      </c>
      <c r="AM544" s="60">
        <f t="shared" si="136"/>
        <v>0</v>
      </c>
      <c r="AN544" s="60">
        <f t="shared" si="136"/>
        <v>0</v>
      </c>
      <c r="AO544" s="60">
        <f t="shared" si="136"/>
        <v>0</v>
      </c>
      <c r="AP544" s="60">
        <f t="shared" si="136"/>
        <v>0</v>
      </c>
      <c r="AQ544" s="60">
        <f t="shared" si="136"/>
        <v>1</v>
      </c>
      <c r="AR544" s="60">
        <f t="shared" si="136"/>
        <v>0</v>
      </c>
      <c r="AU544" s="60">
        <f t="shared" si="140"/>
        <v>0</v>
      </c>
      <c r="AV544" s="60">
        <f t="shared" si="140"/>
        <v>0</v>
      </c>
      <c r="AW544" s="60">
        <f t="shared" si="140"/>
        <v>0</v>
      </c>
      <c r="AX544" s="60">
        <f t="shared" si="137"/>
        <v>0</v>
      </c>
      <c r="AY544" s="60">
        <f t="shared" si="137"/>
        <v>0</v>
      </c>
      <c r="AZ544" s="60">
        <f t="shared" si="137"/>
        <v>0</v>
      </c>
      <c r="BA544" s="60">
        <f t="shared" si="137"/>
        <v>0</v>
      </c>
      <c r="BB544" s="60">
        <f t="shared" si="137"/>
        <v>0</v>
      </c>
      <c r="BC544" s="60">
        <f t="shared" si="137"/>
        <v>0</v>
      </c>
      <c r="BD544" s="60">
        <f t="shared" si="137"/>
        <v>0</v>
      </c>
      <c r="BE544" s="60">
        <f t="shared" si="137"/>
        <v>0</v>
      </c>
      <c r="BF544" s="60">
        <f t="shared" si="137"/>
        <v>0</v>
      </c>
    </row>
    <row r="545" spans="2:58" s="60" customFormat="1" x14ac:dyDescent="0.25">
      <c r="B545" s="18">
        <f t="shared" si="134"/>
        <v>541</v>
      </c>
      <c r="C545" s="71" t="str">
        <f t="shared" si="133"/>
        <v>251108_Rev_MC_541</v>
      </c>
      <c r="D545" s="68">
        <v>45969</v>
      </c>
      <c r="E545" s="69">
        <v>45969</v>
      </c>
      <c r="F545" s="69" t="s">
        <v>121</v>
      </c>
      <c r="G545" s="69" t="str">
        <f>IF(ISBLANK(F545),"",VLOOKUP(F545,'Listes des Lots'!$B$4:$G$55,6,FALSE))</f>
        <v>Meublé</v>
      </c>
      <c r="H545" s="127" t="s">
        <v>333</v>
      </c>
      <c r="I545" s="127">
        <v>15000</v>
      </c>
      <c r="J545" s="69">
        <v>45969</v>
      </c>
      <c r="K545" s="69">
        <v>45969</v>
      </c>
      <c r="L545" s="71" t="s">
        <v>90</v>
      </c>
      <c r="M545" s="18" t="str">
        <f>IF(RevenueData[[#This Row],[Commentaires /Notes  ]]="","",RevenueData[[#This Row],[Commentaires /Notes  ]])</f>
        <v/>
      </c>
      <c r="N545" s="37"/>
      <c r="R545" s="60">
        <f>RevenueData[[#This Row],[Fin Période 
(jj/mm/aa) ]]-RevenueData[[#This Row],[Début Période
((jj/mm/aa) ]]+1</f>
        <v>1</v>
      </c>
      <c r="S545" s="60">
        <f t="shared" si="138"/>
        <v>0</v>
      </c>
      <c r="T545" s="60">
        <f t="shared" si="138"/>
        <v>0</v>
      </c>
      <c r="U545" s="60">
        <f t="shared" si="138"/>
        <v>0</v>
      </c>
      <c r="V545" s="60">
        <f t="shared" si="135"/>
        <v>0</v>
      </c>
      <c r="W545" s="60">
        <f t="shared" si="135"/>
        <v>0</v>
      </c>
      <c r="X545" s="60">
        <f t="shared" si="135"/>
        <v>0</v>
      </c>
      <c r="Y545" s="60">
        <f t="shared" si="135"/>
        <v>0</v>
      </c>
      <c r="Z545" s="60">
        <f t="shared" si="135"/>
        <v>0</v>
      </c>
      <c r="AA545" s="60">
        <f t="shared" si="135"/>
        <v>0</v>
      </c>
      <c r="AB545" s="60">
        <f t="shared" si="135"/>
        <v>0</v>
      </c>
      <c r="AC545" s="60">
        <f t="shared" si="135"/>
        <v>0</v>
      </c>
      <c r="AD545" s="60">
        <f t="shared" si="135"/>
        <v>0</v>
      </c>
      <c r="AG545" s="60">
        <f t="shared" si="139"/>
        <v>0</v>
      </c>
      <c r="AH545" s="60">
        <f t="shared" si="139"/>
        <v>0</v>
      </c>
      <c r="AI545" s="60">
        <f t="shared" si="139"/>
        <v>0</v>
      </c>
      <c r="AJ545" s="60">
        <f t="shared" si="136"/>
        <v>0</v>
      </c>
      <c r="AK545" s="60">
        <f t="shared" si="136"/>
        <v>0</v>
      </c>
      <c r="AL545" s="60">
        <f t="shared" si="136"/>
        <v>0</v>
      </c>
      <c r="AM545" s="60">
        <f t="shared" si="136"/>
        <v>0</v>
      </c>
      <c r="AN545" s="60">
        <f t="shared" si="136"/>
        <v>0</v>
      </c>
      <c r="AO545" s="60">
        <f t="shared" si="136"/>
        <v>0</v>
      </c>
      <c r="AP545" s="60">
        <f t="shared" si="136"/>
        <v>0</v>
      </c>
      <c r="AQ545" s="60">
        <f t="shared" si="136"/>
        <v>1</v>
      </c>
      <c r="AR545" s="60">
        <f t="shared" si="136"/>
        <v>0</v>
      </c>
      <c r="AU545" s="60">
        <f t="shared" si="140"/>
        <v>0</v>
      </c>
      <c r="AV545" s="60">
        <f t="shared" si="140"/>
        <v>0</v>
      </c>
      <c r="AW545" s="60">
        <f t="shared" si="140"/>
        <v>0</v>
      </c>
      <c r="AX545" s="60">
        <f t="shared" si="137"/>
        <v>0</v>
      </c>
      <c r="AY545" s="60">
        <f t="shared" si="137"/>
        <v>0</v>
      </c>
      <c r="AZ545" s="60">
        <f t="shared" si="137"/>
        <v>0</v>
      </c>
      <c r="BA545" s="60">
        <f t="shared" si="137"/>
        <v>0</v>
      </c>
      <c r="BB545" s="60">
        <f t="shared" si="137"/>
        <v>0</v>
      </c>
      <c r="BC545" s="60">
        <f t="shared" si="137"/>
        <v>0</v>
      </c>
      <c r="BD545" s="60">
        <f t="shared" si="137"/>
        <v>0</v>
      </c>
      <c r="BE545" s="60">
        <f t="shared" si="137"/>
        <v>0</v>
      </c>
      <c r="BF545" s="60">
        <f t="shared" si="137"/>
        <v>0</v>
      </c>
    </row>
    <row r="546" spans="2:58" s="60" customFormat="1" x14ac:dyDescent="0.25">
      <c r="B546" s="18">
        <f t="shared" si="134"/>
        <v>542</v>
      </c>
      <c r="C546" s="71" t="str">
        <f t="shared" si="133"/>
        <v>251109_Rev_MC_542</v>
      </c>
      <c r="D546" s="68">
        <v>45970</v>
      </c>
      <c r="E546" s="69">
        <v>45969</v>
      </c>
      <c r="F546" s="69" t="s">
        <v>123</v>
      </c>
      <c r="G546" s="69" t="str">
        <f>IF(ISBLANK(F546),"",VLOOKUP(F546,'Listes des Lots'!$B$4:$G$55,6,FALSE))</f>
        <v>Meublé</v>
      </c>
      <c r="H546" s="127" t="s">
        <v>333</v>
      </c>
      <c r="I546" s="127">
        <v>20000</v>
      </c>
      <c r="J546" s="69">
        <v>45969</v>
      </c>
      <c r="K546" s="69">
        <v>45970</v>
      </c>
      <c r="L546" s="71" t="s">
        <v>90</v>
      </c>
      <c r="M546" s="18" t="str">
        <f>IF(RevenueData[[#This Row],[Commentaires /Notes  ]]="","",RevenueData[[#This Row],[Commentaires /Notes  ]])</f>
        <v/>
      </c>
      <c r="N546" s="37"/>
      <c r="R546" s="60">
        <f>RevenueData[[#This Row],[Fin Période 
(jj/mm/aa) ]]-RevenueData[[#This Row],[Début Période
((jj/mm/aa) ]]+1</f>
        <v>2</v>
      </c>
      <c r="S546" s="60">
        <f t="shared" si="138"/>
        <v>0</v>
      </c>
      <c r="T546" s="60">
        <f t="shared" si="138"/>
        <v>0</v>
      </c>
      <c r="U546" s="60">
        <f t="shared" si="138"/>
        <v>0</v>
      </c>
      <c r="V546" s="60">
        <f t="shared" si="135"/>
        <v>0</v>
      </c>
      <c r="W546" s="60">
        <f t="shared" si="135"/>
        <v>0</v>
      </c>
      <c r="X546" s="60">
        <f t="shared" si="135"/>
        <v>0</v>
      </c>
      <c r="Y546" s="60">
        <f t="shared" si="135"/>
        <v>0</v>
      </c>
      <c r="Z546" s="60">
        <f t="shared" si="135"/>
        <v>0</v>
      </c>
      <c r="AA546" s="60">
        <f t="shared" si="135"/>
        <v>0</v>
      </c>
      <c r="AB546" s="60">
        <f t="shared" si="135"/>
        <v>0</v>
      </c>
      <c r="AC546" s="60">
        <f t="shared" si="135"/>
        <v>0</v>
      </c>
      <c r="AD546" s="60">
        <f t="shared" si="135"/>
        <v>0</v>
      </c>
      <c r="AG546" s="60">
        <f t="shared" si="139"/>
        <v>0</v>
      </c>
      <c r="AH546" s="60">
        <f t="shared" si="139"/>
        <v>0</v>
      </c>
      <c r="AI546" s="60">
        <f t="shared" si="139"/>
        <v>0</v>
      </c>
      <c r="AJ546" s="60">
        <f t="shared" si="136"/>
        <v>0</v>
      </c>
      <c r="AK546" s="60">
        <f t="shared" si="136"/>
        <v>0</v>
      </c>
      <c r="AL546" s="60">
        <f t="shared" si="136"/>
        <v>0</v>
      </c>
      <c r="AM546" s="60">
        <f t="shared" si="136"/>
        <v>0</v>
      </c>
      <c r="AN546" s="60">
        <f t="shared" si="136"/>
        <v>0</v>
      </c>
      <c r="AO546" s="60">
        <f t="shared" si="136"/>
        <v>0</v>
      </c>
      <c r="AP546" s="60">
        <f t="shared" si="136"/>
        <v>0</v>
      </c>
      <c r="AQ546" s="60">
        <f t="shared" si="136"/>
        <v>2</v>
      </c>
      <c r="AR546" s="60">
        <f t="shared" si="136"/>
        <v>0</v>
      </c>
      <c r="AU546" s="60">
        <f t="shared" si="140"/>
        <v>0</v>
      </c>
      <c r="AV546" s="60">
        <f t="shared" si="140"/>
        <v>0</v>
      </c>
      <c r="AW546" s="60">
        <f t="shared" si="140"/>
        <v>0</v>
      </c>
      <c r="AX546" s="60">
        <f t="shared" si="137"/>
        <v>0</v>
      </c>
      <c r="AY546" s="60">
        <f t="shared" si="137"/>
        <v>0</v>
      </c>
      <c r="AZ546" s="60">
        <f t="shared" si="137"/>
        <v>0</v>
      </c>
      <c r="BA546" s="60">
        <f t="shared" si="137"/>
        <v>0</v>
      </c>
      <c r="BB546" s="60">
        <f t="shared" si="137"/>
        <v>0</v>
      </c>
      <c r="BC546" s="60">
        <f t="shared" si="137"/>
        <v>0</v>
      </c>
      <c r="BD546" s="60">
        <f t="shared" si="137"/>
        <v>0</v>
      </c>
      <c r="BE546" s="60">
        <f t="shared" si="137"/>
        <v>0</v>
      </c>
      <c r="BF546" s="60">
        <f t="shared" si="137"/>
        <v>0</v>
      </c>
    </row>
    <row r="547" spans="2:58" s="60" customFormat="1" x14ac:dyDescent="0.25">
      <c r="B547" s="18">
        <f t="shared" si="134"/>
        <v>543</v>
      </c>
      <c r="C547" s="71" t="str">
        <f t="shared" si="133"/>
        <v>251110_Rev_MC_543</v>
      </c>
      <c r="D547" s="68">
        <v>45971</v>
      </c>
      <c r="E547" s="69">
        <v>45971</v>
      </c>
      <c r="F547" s="69" t="s">
        <v>129</v>
      </c>
      <c r="G547" s="69" t="str">
        <f>IF(ISBLANK(F547),"",VLOOKUP(F547,'Listes des Lots'!$B$4:$G$55,6,FALSE))</f>
        <v>Location</v>
      </c>
      <c r="H547" s="127" t="s">
        <v>333</v>
      </c>
      <c r="I547" s="127">
        <v>500000</v>
      </c>
      <c r="J547" s="69">
        <v>45962</v>
      </c>
      <c r="K547" s="69">
        <v>45991</v>
      </c>
      <c r="L547" s="71" t="s">
        <v>90</v>
      </c>
      <c r="M547" s="18" t="str">
        <f>IF(RevenueData[[#This Row],[Commentaires /Notes  ]]="","",RevenueData[[#This Row],[Commentaires /Notes  ]])</f>
        <v>LOYER  BOULANGERIE NOVEMBRE</v>
      </c>
      <c r="N547" s="37" t="s">
        <v>452</v>
      </c>
      <c r="R547" s="60">
        <f>RevenueData[[#This Row],[Fin Période 
(jj/mm/aa) ]]-RevenueData[[#This Row],[Début Période
((jj/mm/aa) ]]+1</f>
        <v>30</v>
      </c>
      <c r="S547" s="60">
        <f t="shared" si="138"/>
        <v>0</v>
      </c>
      <c r="T547" s="60">
        <f t="shared" si="138"/>
        <v>0</v>
      </c>
      <c r="U547" s="60">
        <f t="shared" si="138"/>
        <v>0</v>
      </c>
      <c r="V547" s="60">
        <f t="shared" si="135"/>
        <v>0</v>
      </c>
      <c r="W547" s="60">
        <f t="shared" si="135"/>
        <v>0</v>
      </c>
      <c r="X547" s="60">
        <f t="shared" si="135"/>
        <v>0</v>
      </c>
      <c r="Y547" s="60">
        <f t="shared" si="135"/>
        <v>0</v>
      </c>
      <c r="Z547" s="60">
        <f t="shared" si="135"/>
        <v>0</v>
      </c>
      <c r="AA547" s="60">
        <f t="shared" si="135"/>
        <v>0</v>
      </c>
      <c r="AB547" s="60">
        <f t="shared" si="135"/>
        <v>0</v>
      </c>
      <c r="AC547" s="60">
        <f t="shared" si="135"/>
        <v>0</v>
      </c>
      <c r="AD547" s="60">
        <f t="shared" si="135"/>
        <v>0</v>
      </c>
      <c r="AG547" s="60">
        <f t="shared" si="139"/>
        <v>0</v>
      </c>
      <c r="AH547" s="60">
        <f t="shared" si="139"/>
        <v>0</v>
      </c>
      <c r="AI547" s="60">
        <f t="shared" si="139"/>
        <v>0</v>
      </c>
      <c r="AJ547" s="60">
        <f t="shared" si="136"/>
        <v>0</v>
      </c>
      <c r="AK547" s="60">
        <f t="shared" si="136"/>
        <v>0</v>
      </c>
      <c r="AL547" s="60">
        <f t="shared" si="136"/>
        <v>0</v>
      </c>
      <c r="AM547" s="60">
        <f t="shared" si="136"/>
        <v>0</v>
      </c>
      <c r="AN547" s="60">
        <f t="shared" si="136"/>
        <v>0</v>
      </c>
      <c r="AO547" s="60">
        <f t="shared" si="136"/>
        <v>0</v>
      </c>
      <c r="AP547" s="60">
        <f t="shared" si="136"/>
        <v>0</v>
      </c>
      <c r="AQ547" s="60">
        <f t="shared" si="136"/>
        <v>30</v>
      </c>
      <c r="AR547" s="60">
        <f t="shared" si="136"/>
        <v>0</v>
      </c>
      <c r="AU547" s="60">
        <f t="shared" si="140"/>
        <v>0</v>
      </c>
      <c r="AV547" s="60">
        <f t="shared" si="140"/>
        <v>0</v>
      </c>
      <c r="AW547" s="60">
        <f t="shared" si="140"/>
        <v>0</v>
      </c>
      <c r="AX547" s="60">
        <f t="shared" si="137"/>
        <v>0</v>
      </c>
      <c r="AY547" s="60">
        <f t="shared" si="137"/>
        <v>0</v>
      </c>
      <c r="AZ547" s="60">
        <f t="shared" si="137"/>
        <v>0</v>
      </c>
      <c r="BA547" s="60">
        <f t="shared" si="137"/>
        <v>0</v>
      </c>
      <c r="BB547" s="60">
        <f t="shared" si="137"/>
        <v>0</v>
      </c>
      <c r="BC547" s="60">
        <f t="shared" si="137"/>
        <v>0</v>
      </c>
      <c r="BD547" s="60">
        <f t="shared" si="137"/>
        <v>0</v>
      </c>
      <c r="BE547" s="60">
        <f t="shared" si="137"/>
        <v>0</v>
      </c>
      <c r="BF547" s="60">
        <f t="shared" si="137"/>
        <v>0</v>
      </c>
    </row>
    <row r="548" spans="2:58" s="60" customFormat="1" x14ac:dyDescent="0.25">
      <c r="B548" s="18">
        <f t="shared" si="134"/>
        <v>544</v>
      </c>
      <c r="C548" s="71" t="str">
        <f t="shared" si="133"/>
        <v>251110_Rev_MC_544</v>
      </c>
      <c r="D548" s="68">
        <v>45971</v>
      </c>
      <c r="E548" s="69">
        <v>45971</v>
      </c>
      <c r="F548" s="69" t="s">
        <v>329</v>
      </c>
      <c r="G548" s="69" t="str">
        <f>IF(ISBLANK(F548),"",VLOOKUP(F548,'Listes des Lots'!$B$4:$G$55,6,FALSE))</f>
        <v>Location</v>
      </c>
      <c r="H548" s="127" t="s">
        <v>333</v>
      </c>
      <c r="I548" s="127">
        <v>45000</v>
      </c>
      <c r="J548" s="69">
        <v>45962</v>
      </c>
      <c r="K548" s="69">
        <v>45991</v>
      </c>
      <c r="L548" s="71" t="s">
        <v>90</v>
      </c>
      <c r="M548" s="18" t="str">
        <f>IF(RevenueData[[#This Row],[Commentaires /Notes  ]]="","",RevenueData[[#This Row],[Commentaires /Notes  ]])</f>
        <v>LOYER DAME COULIBALY NOVEMBRE</v>
      </c>
      <c r="N548" s="37" t="s">
        <v>453</v>
      </c>
      <c r="R548" s="60">
        <f>RevenueData[[#This Row],[Fin Période 
(jj/mm/aa) ]]-RevenueData[[#This Row],[Début Période
((jj/mm/aa) ]]+1</f>
        <v>30</v>
      </c>
      <c r="S548" s="60">
        <f t="shared" si="138"/>
        <v>0</v>
      </c>
      <c r="T548" s="60">
        <f t="shared" si="138"/>
        <v>0</v>
      </c>
      <c r="U548" s="60">
        <f t="shared" si="138"/>
        <v>0</v>
      </c>
      <c r="V548" s="60">
        <f t="shared" si="135"/>
        <v>0</v>
      </c>
      <c r="W548" s="60">
        <f t="shared" si="135"/>
        <v>0</v>
      </c>
      <c r="X548" s="60">
        <f t="shared" si="135"/>
        <v>0</v>
      </c>
      <c r="Y548" s="60">
        <f t="shared" si="135"/>
        <v>0</v>
      </c>
      <c r="Z548" s="60">
        <f t="shared" si="135"/>
        <v>0</v>
      </c>
      <c r="AA548" s="60">
        <f t="shared" si="135"/>
        <v>0</v>
      </c>
      <c r="AB548" s="60">
        <f t="shared" si="135"/>
        <v>0</v>
      </c>
      <c r="AC548" s="60">
        <f t="shared" si="135"/>
        <v>0</v>
      </c>
      <c r="AD548" s="60">
        <f t="shared" si="135"/>
        <v>0</v>
      </c>
      <c r="AG548" s="60">
        <f t="shared" si="139"/>
        <v>0</v>
      </c>
      <c r="AH548" s="60">
        <f t="shared" si="139"/>
        <v>0</v>
      </c>
      <c r="AI548" s="60">
        <f t="shared" si="139"/>
        <v>0</v>
      </c>
      <c r="AJ548" s="60">
        <f t="shared" si="136"/>
        <v>0</v>
      </c>
      <c r="AK548" s="60">
        <f t="shared" si="136"/>
        <v>0</v>
      </c>
      <c r="AL548" s="60">
        <f t="shared" si="136"/>
        <v>0</v>
      </c>
      <c r="AM548" s="60">
        <f t="shared" si="136"/>
        <v>0</v>
      </c>
      <c r="AN548" s="60">
        <f t="shared" si="136"/>
        <v>0</v>
      </c>
      <c r="AO548" s="60">
        <f t="shared" si="136"/>
        <v>0</v>
      </c>
      <c r="AP548" s="60">
        <f t="shared" si="136"/>
        <v>0</v>
      </c>
      <c r="AQ548" s="60">
        <f t="shared" si="136"/>
        <v>30</v>
      </c>
      <c r="AR548" s="60">
        <f t="shared" si="136"/>
        <v>0</v>
      </c>
      <c r="AU548" s="60">
        <f t="shared" si="140"/>
        <v>0</v>
      </c>
      <c r="AV548" s="60">
        <f t="shared" si="140"/>
        <v>0</v>
      </c>
      <c r="AW548" s="60">
        <f t="shared" si="140"/>
        <v>0</v>
      </c>
      <c r="AX548" s="60">
        <f t="shared" si="137"/>
        <v>0</v>
      </c>
      <c r="AY548" s="60">
        <f t="shared" si="137"/>
        <v>0</v>
      </c>
      <c r="AZ548" s="60">
        <f t="shared" si="137"/>
        <v>0</v>
      </c>
      <c r="BA548" s="60">
        <f t="shared" si="137"/>
        <v>0</v>
      </c>
      <c r="BB548" s="60">
        <f t="shared" si="137"/>
        <v>0</v>
      </c>
      <c r="BC548" s="60">
        <f t="shared" si="137"/>
        <v>0</v>
      </c>
      <c r="BD548" s="60">
        <f t="shared" si="137"/>
        <v>0</v>
      </c>
      <c r="BE548" s="60">
        <f t="shared" si="137"/>
        <v>0</v>
      </c>
      <c r="BF548" s="60">
        <f t="shared" si="137"/>
        <v>0</v>
      </c>
    </row>
    <row r="549" spans="2:58" s="60" customFormat="1" x14ac:dyDescent="0.25">
      <c r="B549" s="18">
        <f t="shared" si="134"/>
        <v>545</v>
      </c>
      <c r="C549" s="71" t="str">
        <f t="shared" si="133"/>
        <v>251110_Rev_MC_545</v>
      </c>
      <c r="D549" s="68">
        <v>45971</v>
      </c>
      <c r="E549" s="69">
        <v>45971</v>
      </c>
      <c r="F549" s="69" t="s">
        <v>127</v>
      </c>
      <c r="G549" s="69" t="str">
        <f>IF(ISBLANK(F549),"",VLOOKUP(F549,'Listes des Lots'!$B$4:$G$55,6,FALSE))</f>
        <v>Location</v>
      </c>
      <c r="H549" s="127" t="s">
        <v>333</v>
      </c>
      <c r="I549" s="127">
        <v>350000</v>
      </c>
      <c r="J549" s="69">
        <v>45962</v>
      </c>
      <c r="K549" s="69">
        <v>45991</v>
      </c>
      <c r="L549" s="71" t="s">
        <v>25</v>
      </c>
      <c r="M549" s="18" t="str">
        <f>IF(RevenueData[[#This Row],[Commentaires /Notes  ]]="","",RevenueData[[#This Row],[Commentaires /Notes  ]])</f>
        <v>LOYER PHARMACIE NOVEMBRE</v>
      </c>
      <c r="N549" s="37" t="s">
        <v>454</v>
      </c>
      <c r="R549" s="60">
        <f>RevenueData[[#This Row],[Fin Période 
(jj/mm/aa) ]]-RevenueData[[#This Row],[Début Période
((jj/mm/aa) ]]+1</f>
        <v>30</v>
      </c>
      <c r="S549" s="60">
        <f t="shared" si="138"/>
        <v>0</v>
      </c>
      <c r="T549" s="60">
        <f t="shared" si="138"/>
        <v>0</v>
      </c>
      <c r="U549" s="60">
        <f t="shared" si="138"/>
        <v>0</v>
      </c>
      <c r="V549" s="60">
        <f t="shared" si="135"/>
        <v>0</v>
      </c>
      <c r="W549" s="60">
        <f t="shared" si="135"/>
        <v>0</v>
      </c>
      <c r="X549" s="60">
        <f t="shared" si="135"/>
        <v>0</v>
      </c>
      <c r="Y549" s="60">
        <f t="shared" si="135"/>
        <v>0</v>
      </c>
      <c r="Z549" s="60">
        <f t="shared" si="135"/>
        <v>0</v>
      </c>
      <c r="AA549" s="60">
        <f t="shared" si="135"/>
        <v>0</v>
      </c>
      <c r="AB549" s="60">
        <f t="shared" si="135"/>
        <v>0</v>
      </c>
      <c r="AC549" s="60">
        <f t="shared" si="135"/>
        <v>0</v>
      </c>
      <c r="AD549" s="60">
        <f t="shared" si="135"/>
        <v>0</v>
      </c>
      <c r="AG549" s="60">
        <f t="shared" si="139"/>
        <v>0</v>
      </c>
      <c r="AH549" s="60">
        <f t="shared" si="139"/>
        <v>0</v>
      </c>
      <c r="AI549" s="60">
        <f t="shared" si="139"/>
        <v>0</v>
      </c>
      <c r="AJ549" s="60">
        <f t="shared" si="136"/>
        <v>0</v>
      </c>
      <c r="AK549" s="60">
        <f t="shared" si="136"/>
        <v>0</v>
      </c>
      <c r="AL549" s="60">
        <f t="shared" si="136"/>
        <v>0</v>
      </c>
      <c r="AM549" s="60">
        <f t="shared" si="136"/>
        <v>0</v>
      </c>
      <c r="AN549" s="60">
        <f t="shared" si="136"/>
        <v>0</v>
      </c>
      <c r="AO549" s="60">
        <f t="shared" si="136"/>
        <v>0</v>
      </c>
      <c r="AP549" s="60">
        <f t="shared" si="136"/>
        <v>0</v>
      </c>
      <c r="AQ549" s="60">
        <f t="shared" si="136"/>
        <v>30</v>
      </c>
      <c r="AR549" s="60">
        <f t="shared" si="136"/>
        <v>0</v>
      </c>
      <c r="AU549" s="60">
        <f t="shared" si="140"/>
        <v>0</v>
      </c>
      <c r="AV549" s="60">
        <f t="shared" si="140"/>
        <v>0</v>
      </c>
      <c r="AW549" s="60">
        <f t="shared" si="140"/>
        <v>0</v>
      </c>
      <c r="AX549" s="60">
        <f t="shared" si="137"/>
        <v>0</v>
      </c>
      <c r="AY549" s="60">
        <f t="shared" si="137"/>
        <v>0</v>
      </c>
      <c r="AZ549" s="60">
        <f t="shared" si="137"/>
        <v>0</v>
      </c>
      <c r="BA549" s="60">
        <f t="shared" si="137"/>
        <v>0</v>
      </c>
      <c r="BB549" s="60">
        <f t="shared" si="137"/>
        <v>0</v>
      </c>
      <c r="BC549" s="60">
        <f t="shared" si="137"/>
        <v>0</v>
      </c>
      <c r="BD549" s="60">
        <f t="shared" si="137"/>
        <v>0</v>
      </c>
      <c r="BE549" s="60">
        <f t="shared" si="137"/>
        <v>0</v>
      </c>
      <c r="BF549" s="60">
        <f t="shared" si="137"/>
        <v>0</v>
      </c>
    </row>
    <row r="550" spans="2:58" s="60" customFormat="1" x14ac:dyDescent="0.25">
      <c r="B550" s="18">
        <f t="shared" si="134"/>
        <v>546</v>
      </c>
      <c r="C550" s="71" t="str">
        <f t="shared" si="133"/>
        <v>251110_Rev_MC_546</v>
      </c>
      <c r="D550" s="68">
        <v>45971</v>
      </c>
      <c r="E550" s="69">
        <v>45971</v>
      </c>
      <c r="F550" s="69" t="s">
        <v>404</v>
      </c>
      <c r="G550" s="69" t="str">
        <f>IF(ISBLANK(F550),"",VLOOKUP(F550,'Listes des Lots'!$B$4:$G$55,6,FALSE))</f>
        <v>Location</v>
      </c>
      <c r="H550" s="127" t="s">
        <v>333</v>
      </c>
      <c r="I550" s="127">
        <v>215000</v>
      </c>
      <c r="J550" s="69">
        <v>45962</v>
      </c>
      <c r="K550" s="69">
        <v>45991</v>
      </c>
      <c r="L550" s="71" t="s">
        <v>25</v>
      </c>
      <c r="M550" s="18" t="str">
        <f>IF(RevenueData[[#This Row],[Commentaires /Notes  ]]="","",RevenueData[[#This Row],[Commentaires /Notes  ]])</f>
        <v>LOYER DR KOUADIO NOVEMBRE</v>
      </c>
      <c r="N550" s="37" t="s">
        <v>455</v>
      </c>
      <c r="R550" s="60">
        <f>RevenueData[[#This Row],[Fin Période 
(jj/mm/aa) ]]-RevenueData[[#This Row],[Début Période
((jj/mm/aa) ]]+1</f>
        <v>30</v>
      </c>
      <c r="S550" s="60">
        <f t="shared" si="138"/>
        <v>0</v>
      </c>
      <c r="T550" s="60">
        <f t="shared" si="138"/>
        <v>0</v>
      </c>
      <c r="U550" s="60">
        <f t="shared" si="138"/>
        <v>0</v>
      </c>
      <c r="V550" s="60">
        <f t="shared" si="135"/>
        <v>0</v>
      </c>
      <c r="W550" s="60">
        <f t="shared" si="135"/>
        <v>0</v>
      </c>
      <c r="X550" s="60">
        <f t="shared" si="135"/>
        <v>0</v>
      </c>
      <c r="Y550" s="60">
        <f t="shared" si="135"/>
        <v>0</v>
      </c>
      <c r="Z550" s="60">
        <f t="shared" si="135"/>
        <v>0</v>
      </c>
      <c r="AA550" s="60">
        <f t="shared" si="135"/>
        <v>0</v>
      </c>
      <c r="AB550" s="60">
        <f t="shared" si="135"/>
        <v>0</v>
      </c>
      <c r="AC550" s="60">
        <f t="shared" si="135"/>
        <v>0</v>
      </c>
      <c r="AD550" s="60">
        <f t="shared" si="135"/>
        <v>0</v>
      </c>
      <c r="AG550" s="60">
        <f t="shared" si="139"/>
        <v>0</v>
      </c>
      <c r="AH550" s="60">
        <f t="shared" si="139"/>
        <v>0</v>
      </c>
      <c r="AI550" s="60">
        <f t="shared" si="139"/>
        <v>0</v>
      </c>
      <c r="AJ550" s="60">
        <f t="shared" si="136"/>
        <v>0</v>
      </c>
      <c r="AK550" s="60">
        <f t="shared" si="136"/>
        <v>0</v>
      </c>
      <c r="AL550" s="60">
        <f t="shared" si="136"/>
        <v>0</v>
      </c>
      <c r="AM550" s="60">
        <f t="shared" si="136"/>
        <v>0</v>
      </c>
      <c r="AN550" s="60">
        <f t="shared" si="136"/>
        <v>0</v>
      </c>
      <c r="AO550" s="60">
        <f t="shared" si="136"/>
        <v>0</v>
      </c>
      <c r="AP550" s="60">
        <f t="shared" si="136"/>
        <v>0</v>
      </c>
      <c r="AQ550" s="60">
        <f t="shared" si="136"/>
        <v>30</v>
      </c>
      <c r="AR550" s="60">
        <f t="shared" si="136"/>
        <v>0</v>
      </c>
      <c r="AU550" s="60">
        <f t="shared" si="140"/>
        <v>0</v>
      </c>
      <c r="AV550" s="60">
        <f t="shared" si="140"/>
        <v>0</v>
      </c>
      <c r="AW550" s="60">
        <f t="shared" si="140"/>
        <v>0</v>
      </c>
      <c r="AX550" s="60">
        <f t="shared" si="137"/>
        <v>0</v>
      </c>
      <c r="AY550" s="60">
        <f t="shared" si="137"/>
        <v>0</v>
      </c>
      <c r="AZ550" s="60">
        <f t="shared" si="137"/>
        <v>0</v>
      </c>
      <c r="BA550" s="60">
        <f t="shared" si="137"/>
        <v>0</v>
      </c>
      <c r="BB550" s="60">
        <f t="shared" si="137"/>
        <v>0</v>
      </c>
      <c r="BC550" s="60">
        <f t="shared" si="137"/>
        <v>0</v>
      </c>
      <c r="BD550" s="60">
        <f t="shared" si="137"/>
        <v>0</v>
      </c>
      <c r="BE550" s="60">
        <f t="shared" si="137"/>
        <v>0</v>
      </c>
      <c r="BF550" s="60">
        <f t="shared" si="137"/>
        <v>0</v>
      </c>
    </row>
    <row r="551" spans="2:58" s="60" customFormat="1" x14ac:dyDescent="0.25">
      <c r="B551" s="18">
        <f t="shared" si="134"/>
        <v>547</v>
      </c>
      <c r="C551" s="71" t="str">
        <f t="shared" si="133"/>
        <v>251111_Rev_MC_547</v>
      </c>
      <c r="D551" s="68">
        <v>45972</v>
      </c>
      <c r="E551" s="69">
        <v>45972</v>
      </c>
      <c r="F551" s="69" t="s">
        <v>126</v>
      </c>
      <c r="G551" s="69" t="str">
        <f>IF(ISBLANK(F551),"",VLOOKUP(F551,'Listes des Lots'!$B$4:$G$55,6,FALSE))</f>
        <v>Meublé</v>
      </c>
      <c r="H551" s="127" t="s">
        <v>333</v>
      </c>
      <c r="I551" s="127">
        <v>15000</v>
      </c>
      <c r="J551" s="69">
        <v>45972</v>
      </c>
      <c r="K551" s="69">
        <v>45972</v>
      </c>
      <c r="L551" s="71" t="s">
        <v>90</v>
      </c>
      <c r="M551" s="18" t="str">
        <f>IF(RevenueData[[#This Row],[Commentaires /Notes  ]]="","",RevenueData[[#This Row],[Commentaires /Notes  ]])</f>
        <v/>
      </c>
      <c r="N551" s="37"/>
      <c r="R551" s="60">
        <f>RevenueData[[#This Row],[Fin Période 
(jj/mm/aa) ]]-RevenueData[[#This Row],[Début Période
((jj/mm/aa) ]]+1</f>
        <v>1</v>
      </c>
      <c r="S551" s="60">
        <f t="shared" si="138"/>
        <v>0</v>
      </c>
      <c r="T551" s="60">
        <f t="shared" si="138"/>
        <v>0</v>
      </c>
      <c r="U551" s="60">
        <f t="shared" si="138"/>
        <v>0</v>
      </c>
      <c r="V551" s="60">
        <f t="shared" si="135"/>
        <v>0</v>
      </c>
      <c r="W551" s="60">
        <f t="shared" si="135"/>
        <v>0</v>
      </c>
      <c r="X551" s="60">
        <f t="shared" si="135"/>
        <v>0</v>
      </c>
      <c r="Y551" s="60">
        <f t="shared" si="135"/>
        <v>0</v>
      </c>
      <c r="Z551" s="60">
        <f t="shared" si="135"/>
        <v>0</v>
      </c>
      <c r="AA551" s="60">
        <f t="shared" si="135"/>
        <v>0</v>
      </c>
      <c r="AB551" s="60">
        <f t="shared" si="135"/>
        <v>0</v>
      </c>
      <c r="AC551" s="60">
        <f t="shared" si="135"/>
        <v>0</v>
      </c>
      <c r="AD551" s="60">
        <f t="shared" si="135"/>
        <v>0</v>
      </c>
      <c r="AG551" s="60">
        <f t="shared" si="139"/>
        <v>0</v>
      </c>
      <c r="AH551" s="60">
        <f t="shared" si="139"/>
        <v>0</v>
      </c>
      <c r="AI551" s="60">
        <f t="shared" si="139"/>
        <v>0</v>
      </c>
      <c r="AJ551" s="60">
        <f t="shared" si="136"/>
        <v>0</v>
      </c>
      <c r="AK551" s="60">
        <f t="shared" si="136"/>
        <v>0</v>
      </c>
      <c r="AL551" s="60">
        <f t="shared" si="136"/>
        <v>0</v>
      </c>
      <c r="AM551" s="60">
        <f t="shared" si="136"/>
        <v>0</v>
      </c>
      <c r="AN551" s="60">
        <f t="shared" si="136"/>
        <v>0</v>
      </c>
      <c r="AO551" s="60">
        <f t="shared" si="136"/>
        <v>0</v>
      </c>
      <c r="AP551" s="60">
        <f t="shared" si="136"/>
        <v>0</v>
      </c>
      <c r="AQ551" s="60">
        <f t="shared" si="136"/>
        <v>1</v>
      </c>
      <c r="AR551" s="60">
        <f t="shared" si="136"/>
        <v>0</v>
      </c>
      <c r="AU551" s="60">
        <f t="shared" si="140"/>
        <v>0</v>
      </c>
      <c r="AV551" s="60">
        <f t="shared" si="140"/>
        <v>0</v>
      </c>
      <c r="AW551" s="60">
        <f t="shared" si="140"/>
        <v>0</v>
      </c>
      <c r="AX551" s="60">
        <f t="shared" si="137"/>
        <v>0</v>
      </c>
      <c r="AY551" s="60">
        <f t="shared" si="137"/>
        <v>0</v>
      </c>
      <c r="AZ551" s="60">
        <f t="shared" si="137"/>
        <v>0</v>
      </c>
      <c r="BA551" s="60">
        <f t="shared" si="137"/>
        <v>0</v>
      </c>
      <c r="BB551" s="60">
        <f t="shared" si="137"/>
        <v>0</v>
      </c>
      <c r="BC551" s="60">
        <f t="shared" si="137"/>
        <v>0</v>
      </c>
      <c r="BD551" s="60">
        <f t="shared" si="137"/>
        <v>0</v>
      </c>
      <c r="BE551" s="60">
        <f t="shared" si="137"/>
        <v>0</v>
      </c>
      <c r="BF551" s="60">
        <f t="shared" si="137"/>
        <v>0</v>
      </c>
    </row>
    <row r="552" spans="2:58" s="60" customFormat="1" x14ac:dyDescent="0.25">
      <c r="B552" s="18">
        <f t="shared" si="134"/>
        <v>548</v>
      </c>
      <c r="C552" s="71" t="str">
        <f t="shared" si="133"/>
        <v>251112_Rev_MC_548</v>
      </c>
      <c r="D552" s="68">
        <v>45973</v>
      </c>
      <c r="E552" s="69">
        <v>45973</v>
      </c>
      <c r="F552" s="69" t="s">
        <v>133</v>
      </c>
      <c r="G552" s="69" t="str">
        <f>IF(ISBLANK(F552),"",VLOOKUP(F552,'Listes des Lots'!$B$4:$G$55,6,FALSE))</f>
        <v>Location</v>
      </c>
      <c r="H552" s="127" t="s">
        <v>333</v>
      </c>
      <c r="I552" s="127">
        <v>150000</v>
      </c>
      <c r="J552" s="69">
        <v>45962</v>
      </c>
      <c r="K552" s="69">
        <v>45991</v>
      </c>
      <c r="L552" s="71" t="s">
        <v>90</v>
      </c>
      <c r="M552" s="18" t="str">
        <f>IF(RevenueData[[#This Row],[Commentaires /Notes  ]]="","",RevenueData[[#This Row],[Commentaires /Notes  ]])</f>
        <v>LOYER  NYMAT  NOVEMBRE</v>
      </c>
      <c r="N552" s="37" t="s">
        <v>457</v>
      </c>
      <c r="R552" s="60">
        <f>RevenueData[[#This Row],[Fin Période 
(jj/mm/aa) ]]-RevenueData[[#This Row],[Début Période
((jj/mm/aa) ]]+1</f>
        <v>30</v>
      </c>
      <c r="S552" s="60">
        <f t="shared" si="138"/>
        <v>0</v>
      </c>
      <c r="T552" s="60">
        <f t="shared" si="138"/>
        <v>0</v>
      </c>
      <c r="U552" s="60">
        <f t="shared" si="138"/>
        <v>0</v>
      </c>
      <c r="V552" s="60">
        <f t="shared" si="135"/>
        <v>0</v>
      </c>
      <c r="W552" s="60">
        <f t="shared" si="135"/>
        <v>0</v>
      </c>
      <c r="X552" s="60">
        <f t="shared" si="135"/>
        <v>0</v>
      </c>
      <c r="Y552" s="60">
        <f t="shared" si="135"/>
        <v>0</v>
      </c>
      <c r="Z552" s="60">
        <f t="shared" si="135"/>
        <v>0</v>
      </c>
      <c r="AA552" s="60">
        <f t="shared" si="135"/>
        <v>0</v>
      </c>
      <c r="AB552" s="60">
        <f t="shared" si="135"/>
        <v>0</v>
      </c>
      <c r="AC552" s="60">
        <f t="shared" si="135"/>
        <v>0</v>
      </c>
      <c r="AD552" s="60">
        <f t="shared" si="135"/>
        <v>0</v>
      </c>
      <c r="AG552" s="60">
        <f t="shared" si="139"/>
        <v>0</v>
      </c>
      <c r="AH552" s="60">
        <f t="shared" si="139"/>
        <v>0</v>
      </c>
      <c r="AI552" s="60">
        <f t="shared" si="139"/>
        <v>0</v>
      </c>
      <c r="AJ552" s="60">
        <f t="shared" si="136"/>
        <v>0</v>
      </c>
      <c r="AK552" s="60">
        <f t="shared" si="136"/>
        <v>0</v>
      </c>
      <c r="AL552" s="60">
        <f t="shared" si="136"/>
        <v>0</v>
      </c>
      <c r="AM552" s="60">
        <f t="shared" si="136"/>
        <v>0</v>
      </c>
      <c r="AN552" s="60">
        <f t="shared" si="136"/>
        <v>0</v>
      </c>
      <c r="AO552" s="60">
        <f t="shared" si="136"/>
        <v>0</v>
      </c>
      <c r="AP552" s="60">
        <f t="shared" si="136"/>
        <v>0</v>
      </c>
      <c r="AQ552" s="60">
        <f t="shared" si="136"/>
        <v>30</v>
      </c>
      <c r="AR552" s="60">
        <f t="shared" si="136"/>
        <v>0</v>
      </c>
      <c r="AU552" s="60">
        <f t="shared" si="140"/>
        <v>0</v>
      </c>
      <c r="AV552" s="60">
        <f t="shared" si="140"/>
        <v>0</v>
      </c>
      <c r="AW552" s="60">
        <f t="shared" si="140"/>
        <v>0</v>
      </c>
      <c r="AX552" s="60">
        <f t="shared" si="137"/>
        <v>0</v>
      </c>
      <c r="AY552" s="60">
        <f t="shared" si="137"/>
        <v>0</v>
      </c>
      <c r="AZ552" s="60">
        <f t="shared" si="137"/>
        <v>0</v>
      </c>
      <c r="BA552" s="60">
        <f t="shared" si="137"/>
        <v>0</v>
      </c>
      <c r="BB552" s="60">
        <f t="shared" si="137"/>
        <v>0</v>
      </c>
      <c r="BC552" s="60">
        <f t="shared" si="137"/>
        <v>0</v>
      </c>
      <c r="BD552" s="60">
        <f t="shared" si="137"/>
        <v>0</v>
      </c>
      <c r="BE552" s="60">
        <f t="shared" si="137"/>
        <v>0</v>
      </c>
      <c r="BF552" s="60">
        <f t="shared" si="137"/>
        <v>0</v>
      </c>
    </row>
    <row r="553" spans="2:58" s="60" customFormat="1" x14ac:dyDescent="0.25">
      <c r="B553" s="18">
        <f t="shared" si="134"/>
        <v>549</v>
      </c>
      <c r="C553" s="71" t="str">
        <f t="shared" si="133"/>
        <v>251114_Rev_MC_549</v>
      </c>
      <c r="D553" s="68">
        <v>45975</v>
      </c>
      <c r="E553" s="69">
        <v>45975</v>
      </c>
      <c r="F553" s="69" t="s">
        <v>405</v>
      </c>
      <c r="G553" s="69" t="str">
        <f>IF(ISBLANK(F553),"",VLOOKUP(F553,'Listes des Lots'!$B$4:$G$55,6,FALSE))</f>
        <v>Location</v>
      </c>
      <c r="H553" s="127" t="s">
        <v>333</v>
      </c>
      <c r="I553" s="127">
        <v>70000</v>
      </c>
      <c r="J553" s="69">
        <v>45962</v>
      </c>
      <c r="K553" s="69">
        <v>45991</v>
      </c>
      <c r="L553" s="71" t="s">
        <v>90</v>
      </c>
      <c r="M553" s="18" t="str">
        <f>IF(RevenueData[[#This Row],[Commentaires /Notes  ]]="","",RevenueData[[#This Row],[Commentaires /Notes  ]])</f>
        <v>LOYER NYMAT 2 NOVEMBRE</v>
      </c>
      <c r="N553" s="37" t="s">
        <v>458</v>
      </c>
      <c r="R553" s="60">
        <f>RevenueData[[#This Row],[Fin Période 
(jj/mm/aa) ]]-RevenueData[[#This Row],[Début Période
((jj/mm/aa) ]]+1</f>
        <v>30</v>
      </c>
      <c r="S553" s="60">
        <f t="shared" si="138"/>
        <v>0</v>
      </c>
      <c r="T553" s="60">
        <f t="shared" si="138"/>
        <v>0</v>
      </c>
      <c r="U553" s="60">
        <f t="shared" si="138"/>
        <v>0</v>
      </c>
      <c r="V553" s="60">
        <f t="shared" si="135"/>
        <v>0</v>
      </c>
      <c r="W553" s="60">
        <f t="shared" si="135"/>
        <v>0</v>
      </c>
      <c r="X553" s="60">
        <f t="shared" si="135"/>
        <v>0</v>
      </c>
      <c r="Y553" s="60">
        <f t="shared" si="135"/>
        <v>0</v>
      </c>
      <c r="Z553" s="60">
        <f t="shared" si="135"/>
        <v>0</v>
      </c>
      <c r="AA553" s="60">
        <f t="shared" si="135"/>
        <v>0</v>
      </c>
      <c r="AB553" s="60">
        <f t="shared" si="135"/>
        <v>0</v>
      </c>
      <c r="AC553" s="60">
        <f t="shared" si="135"/>
        <v>0</v>
      </c>
      <c r="AD553" s="60">
        <f t="shared" si="135"/>
        <v>0</v>
      </c>
      <c r="AG553" s="60">
        <f t="shared" si="139"/>
        <v>0</v>
      </c>
      <c r="AH553" s="60">
        <f t="shared" si="139"/>
        <v>0</v>
      </c>
      <c r="AI553" s="60">
        <f t="shared" si="139"/>
        <v>0</v>
      </c>
      <c r="AJ553" s="60">
        <f t="shared" si="136"/>
        <v>0</v>
      </c>
      <c r="AK553" s="60">
        <f t="shared" si="136"/>
        <v>0</v>
      </c>
      <c r="AL553" s="60">
        <f t="shared" si="136"/>
        <v>0</v>
      </c>
      <c r="AM553" s="60">
        <f t="shared" si="136"/>
        <v>0</v>
      </c>
      <c r="AN553" s="60">
        <f t="shared" si="136"/>
        <v>0</v>
      </c>
      <c r="AO553" s="60">
        <f t="shared" si="136"/>
        <v>0</v>
      </c>
      <c r="AP553" s="60">
        <f t="shared" si="136"/>
        <v>0</v>
      </c>
      <c r="AQ553" s="60">
        <f t="shared" si="136"/>
        <v>30</v>
      </c>
      <c r="AR553" s="60">
        <f t="shared" si="136"/>
        <v>0</v>
      </c>
      <c r="AU553" s="60">
        <f t="shared" si="140"/>
        <v>0</v>
      </c>
      <c r="AV553" s="60">
        <f t="shared" si="140"/>
        <v>0</v>
      </c>
      <c r="AW553" s="60">
        <f t="shared" si="140"/>
        <v>0</v>
      </c>
      <c r="AX553" s="60">
        <f t="shared" si="137"/>
        <v>0</v>
      </c>
      <c r="AY553" s="60">
        <f t="shared" si="137"/>
        <v>0</v>
      </c>
      <c r="AZ553" s="60">
        <f t="shared" si="137"/>
        <v>0</v>
      </c>
      <c r="BA553" s="60">
        <f t="shared" si="137"/>
        <v>0</v>
      </c>
      <c r="BB553" s="60">
        <f t="shared" si="137"/>
        <v>0</v>
      </c>
      <c r="BC553" s="60">
        <f t="shared" si="137"/>
        <v>0</v>
      </c>
      <c r="BD553" s="60">
        <f t="shared" si="137"/>
        <v>0</v>
      </c>
      <c r="BE553" s="60">
        <f t="shared" si="137"/>
        <v>0</v>
      </c>
      <c r="BF553" s="60">
        <f t="shared" si="137"/>
        <v>0</v>
      </c>
    </row>
    <row r="554" spans="2:58" s="60" customFormat="1" x14ac:dyDescent="0.25">
      <c r="B554" s="18">
        <f t="shared" si="134"/>
        <v>550</v>
      </c>
      <c r="C554" s="71" t="str">
        <f t="shared" si="133"/>
        <v>251117_Rev_MC_550</v>
      </c>
      <c r="D554" s="68">
        <v>45978</v>
      </c>
      <c r="E554" s="69">
        <v>45978</v>
      </c>
      <c r="F554" s="69" t="s">
        <v>130</v>
      </c>
      <c r="G554" s="69" t="str">
        <f>IF(ISBLANK(F554),"",VLOOKUP(F554,'Listes des Lots'!$B$4:$G$55,6,FALSE))</f>
        <v>Location</v>
      </c>
      <c r="H554" s="127" t="s">
        <v>333</v>
      </c>
      <c r="I554" s="127">
        <v>400000</v>
      </c>
      <c r="J554" s="69">
        <v>45931</v>
      </c>
      <c r="K554" s="69">
        <v>45991</v>
      </c>
      <c r="L554" s="71" t="s">
        <v>25</v>
      </c>
      <c r="M554" s="18" t="str">
        <f>IF(RevenueData[[#This Row],[Commentaires /Notes  ]]="","",RevenueData[[#This Row],[Commentaires /Notes  ]])</f>
        <v>LOYER MONFOU OCTOBRE NOVEMBRE</v>
      </c>
      <c r="N554" s="37" t="s">
        <v>459</v>
      </c>
      <c r="R554" s="60">
        <f>RevenueData[[#This Row],[Fin Période 
(jj/mm/aa) ]]-RevenueData[[#This Row],[Début Période
((jj/mm/aa) ]]+1</f>
        <v>61</v>
      </c>
      <c r="S554" s="60">
        <f t="shared" si="138"/>
        <v>0</v>
      </c>
      <c r="T554" s="60">
        <f t="shared" si="138"/>
        <v>0</v>
      </c>
      <c r="U554" s="60">
        <f t="shared" si="138"/>
        <v>0</v>
      </c>
      <c r="V554" s="60">
        <f t="shared" si="135"/>
        <v>0</v>
      </c>
      <c r="W554" s="60">
        <f t="shared" si="135"/>
        <v>0</v>
      </c>
      <c r="X554" s="60">
        <f t="shared" si="135"/>
        <v>0</v>
      </c>
      <c r="Y554" s="60">
        <f t="shared" si="135"/>
        <v>0</v>
      </c>
      <c r="Z554" s="60">
        <f t="shared" si="135"/>
        <v>0</v>
      </c>
      <c r="AA554" s="60">
        <f t="shared" si="135"/>
        <v>0</v>
      </c>
      <c r="AB554" s="60">
        <f t="shared" si="135"/>
        <v>0</v>
      </c>
      <c r="AC554" s="60">
        <f t="shared" si="135"/>
        <v>0</v>
      </c>
      <c r="AD554" s="60">
        <f t="shared" si="135"/>
        <v>0</v>
      </c>
      <c r="AG554" s="60">
        <f t="shared" si="139"/>
        <v>0</v>
      </c>
      <c r="AH554" s="60">
        <f t="shared" si="139"/>
        <v>0</v>
      </c>
      <c r="AI554" s="60">
        <f t="shared" si="139"/>
        <v>0</v>
      </c>
      <c r="AJ554" s="60">
        <f t="shared" si="136"/>
        <v>0</v>
      </c>
      <c r="AK554" s="60">
        <f t="shared" si="136"/>
        <v>0</v>
      </c>
      <c r="AL554" s="60">
        <f t="shared" si="136"/>
        <v>0</v>
      </c>
      <c r="AM554" s="60">
        <f t="shared" si="136"/>
        <v>0</v>
      </c>
      <c r="AN554" s="60">
        <f t="shared" si="136"/>
        <v>0</v>
      </c>
      <c r="AO554" s="60">
        <f t="shared" si="136"/>
        <v>0</v>
      </c>
      <c r="AP554" s="60">
        <f t="shared" si="136"/>
        <v>31</v>
      </c>
      <c r="AQ554" s="60">
        <f t="shared" si="136"/>
        <v>30</v>
      </c>
      <c r="AR554" s="60">
        <f t="shared" si="136"/>
        <v>0</v>
      </c>
      <c r="AU554" s="60">
        <f t="shared" si="140"/>
        <v>0</v>
      </c>
      <c r="AV554" s="60">
        <f t="shared" si="140"/>
        <v>0</v>
      </c>
      <c r="AW554" s="60">
        <f t="shared" si="140"/>
        <v>0</v>
      </c>
      <c r="AX554" s="60">
        <f t="shared" si="137"/>
        <v>0</v>
      </c>
      <c r="AY554" s="60">
        <f t="shared" si="137"/>
        <v>0</v>
      </c>
      <c r="AZ554" s="60">
        <f t="shared" si="137"/>
        <v>0</v>
      </c>
      <c r="BA554" s="60">
        <f t="shared" si="137"/>
        <v>0</v>
      </c>
      <c r="BB554" s="60">
        <f t="shared" si="137"/>
        <v>0</v>
      </c>
      <c r="BC554" s="60">
        <f t="shared" si="137"/>
        <v>0</v>
      </c>
      <c r="BD554" s="60">
        <f t="shared" si="137"/>
        <v>0</v>
      </c>
      <c r="BE554" s="60">
        <f t="shared" si="137"/>
        <v>0</v>
      </c>
      <c r="BF554" s="60">
        <f t="shared" si="137"/>
        <v>0</v>
      </c>
    </row>
    <row r="555" spans="2:58" s="60" customFormat="1" x14ac:dyDescent="0.25">
      <c r="B555" s="18">
        <f t="shared" si="134"/>
        <v>551</v>
      </c>
      <c r="C555" s="71" t="str">
        <f t="shared" si="133"/>
        <v>251120_Rev_MC_551</v>
      </c>
      <c r="D555" s="68">
        <v>45981</v>
      </c>
      <c r="E555" s="69">
        <v>45981</v>
      </c>
      <c r="F555" s="69" t="s">
        <v>115</v>
      </c>
      <c r="G555" s="69" t="str">
        <f>IF(ISBLANK(F555),"",VLOOKUP(F555,'Listes des Lots'!$B$4:$G$55,6,FALSE))</f>
        <v>Meublé</v>
      </c>
      <c r="H555" s="127" t="s">
        <v>333</v>
      </c>
      <c r="I555" s="127">
        <v>120000</v>
      </c>
      <c r="J555" s="69">
        <v>45981</v>
      </c>
      <c r="K555" s="69">
        <v>45985</v>
      </c>
      <c r="L555" s="71" t="s">
        <v>90</v>
      </c>
      <c r="M555" s="18" t="str">
        <f>IF(RevenueData[[#This Row],[Commentaires /Notes  ]]="","",RevenueData[[#This Row],[Commentaires /Notes  ]])</f>
        <v/>
      </c>
      <c r="N555" s="37"/>
      <c r="R555" s="60">
        <f>RevenueData[[#This Row],[Fin Période 
(jj/mm/aa) ]]-RevenueData[[#This Row],[Début Période
((jj/mm/aa) ]]+1</f>
        <v>5</v>
      </c>
      <c r="S555" s="60">
        <f t="shared" si="138"/>
        <v>0</v>
      </c>
      <c r="T555" s="60">
        <f t="shared" si="138"/>
        <v>0</v>
      </c>
      <c r="U555" s="60">
        <f t="shared" si="138"/>
        <v>0</v>
      </c>
      <c r="V555" s="60">
        <f t="shared" si="135"/>
        <v>0</v>
      </c>
      <c r="W555" s="60">
        <f t="shared" si="135"/>
        <v>0</v>
      </c>
      <c r="X555" s="60">
        <f t="shared" si="135"/>
        <v>0</v>
      </c>
      <c r="Y555" s="60">
        <f t="shared" si="135"/>
        <v>0</v>
      </c>
      <c r="Z555" s="60">
        <f t="shared" si="135"/>
        <v>0</v>
      </c>
      <c r="AA555" s="60">
        <f t="shared" si="135"/>
        <v>0</v>
      </c>
      <c r="AB555" s="60">
        <f t="shared" si="135"/>
        <v>0</v>
      </c>
      <c r="AC555" s="60">
        <f t="shared" si="135"/>
        <v>0</v>
      </c>
      <c r="AD555" s="60">
        <f t="shared" si="135"/>
        <v>0</v>
      </c>
      <c r="AG555" s="60">
        <f t="shared" si="139"/>
        <v>0</v>
      </c>
      <c r="AH555" s="60">
        <f t="shared" si="139"/>
        <v>0</v>
      </c>
      <c r="AI555" s="60">
        <f t="shared" si="139"/>
        <v>0</v>
      </c>
      <c r="AJ555" s="60">
        <f t="shared" si="136"/>
        <v>0</v>
      </c>
      <c r="AK555" s="60">
        <f t="shared" si="136"/>
        <v>0</v>
      </c>
      <c r="AL555" s="60">
        <f t="shared" si="136"/>
        <v>0</v>
      </c>
      <c r="AM555" s="60">
        <f t="shared" si="136"/>
        <v>0</v>
      </c>
      <c r="AN555" s="60">
        <f t="shared" si="136"/>
        <v>0</v>
      </c>
      <c r="AO555" s="60">
        <f t="shared" si="136"/>
        <v>0</v>
      </c>
      <c r="AP555" s="60">
        <f t="shared" si="136"/>
        <v>0</v>
      </c>
      <c r="AQ555" s="60">
        <f t="shared" si="136"/>
        <v>5</v>
      </c>
      <c r="AR555" s="60">
        <f t="shared" si="136"/>
        <v>0</v>
      </c>
      <c r="AU555" s="60">
        <f t="shared" si="140"/>
        <v>0</v>
      </c>
      <c r="AV555" s="60">
        <f t="shared" si="140"/>
        <v>0</v>
      </c>
      <c r="AW555" s="60">
        <f t="shared" si="140"/>
        <v>0</v>
      </c>
      <c r="AX555" s="60">
        <f t="shared" si="137"/>
        <v>0</v>
      </c>
      <c r="AY555" s="60">
        <f t="shared" si="137"/>
        <v>0</v>
      </c>
      <c r="AZ555" s="60">
        <f t="shared" si="137"/>
        <v>0</v>
      </c>
      <c r="BA555" s="60">
        <f t="shared" si="137"/>
        <v>0</v>
      </c>
      <c r="BB555" s="60">
        <f t="shared" si="137"/>
        <v>0</v>
      </c>
      <c r="BC555" s="60">
        <f t="shared" si="137"/>
        <v>0</v>
      </c>
      <c r="BD555" s="60">
        <f t="shared" si="137"/>
        <v>0</v>
      </c>
      <c r="BE555" s="60">
        <f t="shared" si="137"/>
        <v>0</v>
      </c>
      <c r="BF555" s="60">
        <f t="shared" si="137"/>
        <v>0</v>
      </c>
    </row>
    <row r="556" spans="2:58" s="60" customFormat="1" x14ac:dyDescent="0.25">
      <c r="B556" s="18">
        <f t="shared" si="134"/>
        <v>552</v>
      </c>
      <c r="C556" s="71" t="str">
        <f t="shared" si="133"/>
        <v>251123_Rev_MC_552</v>
      </c>
      <c r="D556" s="68">
        <v>45984</v>
      </c>
      <c r="E556" s="69">
        <v>45984</v>
      </c>
      <c r="F556" s="69" t="s">
        <v>116</v>
      </c>
      <c r="G556" s="69" t="str">
        <f>IF(ISBLANK(F556),"",VLOOKUP(F556,'Listes des Lots'!$B$4:$G$55,6,FALSE))</f>
        <v>Meublé</v>
      </c>
      <c r="H556" s="127" t="s">
        <v>333</v>
      </c>
      <c r="I556" s="127">
        <v>30000</v>
      </c>
      <c r="J556" s="69">
        <v>45984</v>
      </c>
      <c r="K556" s="69">
        <v>45985</v>
      </c>
      <c r="L556" s="71" t="s">
        <v>90</v>
      </c>
      <c r="M556" s="18" t="str">
        <f>IF(RevenueData[[#This Row],[Commentaires /Notes  ]]="","",RevenueData[[#This Row],[Commentaires /Notes  ]])</f>
        <v/>
      </c>
      <c r="N556" s="37"/>
      <c r="R556" s="60">
        <f>RevenueData[[#This Row],[Fin Période 
(jj/mm/aa) ]]-RevenueData[[#This Row],[Début Période
((jj/mm/aa) ]]+1</f>
        <v>2</v>
      </c>
      <c r="S556" s="60">
        <f t="shared" si="138"/>
        <v>0</v>
      </c>
      <c r="T556" s="60">
        <f t="shared" si="138"/>
        <v>0</v>
      </c>
      <c r="U556" s="60">
        <f t="shared" si="138"/>
        <v>0</v>
      </c>
      <c r="V556" s="60">
        <f t="shared" si="135"/>
        <v>0</v>
      </c>
      <c r="W556" s="60">
        <f t="shared" si="135"/>
        <v>0</v>
      </c>
      <c r="X556" s="60">
        <f t="shared" si="135"/>
        <v>0</v>
      </c>
      <c r="Y556" s="60">
        <f t="shared" si="135"/>
        <v>0</v>
      </c>
      <c r="Z556" s="60">
        <f t="shared" si="135"/>
        <v>0</v>
      </c>
      <c r="AA556" s="60">
        <f t="shared" si="135"/>
        <v>0</v>
      </c>
      <c r="AB556" s="60">
        <f t="shared" si="135"/>
        <v>0</v>
      </c>
      <c r="AC556" s="60">
        <f t="shared" si="135"/>
        <v>0</v>
      </c>
      <c r="AD556" s="60">
        <f t="shared" si="135"/>
        <v>0</v>
      </c>
      <c r="AG556" s="60">
        <f t="shared" si="139"/>
        <v>0</v>
      </c>
      <c r="AH556" s="60">
        <f t="shared" si="139"/>
        <v>0</v>
      </c>
      <c r="AI556" s="60">
        <f t="shared" si="139"/>
        <v>0</v>
      </c>
      <c r="AJ556" s="60">
        <f t="shared" si="136"/>
        <v>0</v>
      </c>
      <c r="AK556" s="60">
        <f t="shared" si="136"/>
        <v>0</v>
      </c>
      <c r="AL556" s="60">
        <f t="shared" si="136"/>
        <v>0</v>
      </c>
      <c r="AM556" s="60">
        <f t="shared" si="136"/>
        <v>0</v>
      </c>
      <c r="AN556" s="60">
        <f t="shared" si="136"/>
        <v>0</v>
      </c>
      <c r="AO556" s="60">
        <f t="shared" si="136"/>
        <v>0</v>
      </c>
      <c r="AP556" s="60">
        <f t="shared" si="136"/>
        <v>0</v>
      </c>
      <c r="AQ556" s="60">
        <f t="shared" si="136"/>
        <v>2</v>
      </c>
      <c r="AR556" s="60">
        <f t="shared" si="136"/>
        <v>0</v>
      </c>
      <c r="AU556" s="60">
        <f t="shared" si="140"/>
        <v>0</v>
      </c>
      <c r="AV556" s="60">
        <f t="shared" si="140"/>
        <v>0</v>
      </c>
      <c r="AW556" s="60">
        <f t="shared" si="140"/>
        <v>0</v>
      </c>
      <c r="AX556" s="60">
        <f t="shared" si="137"/>
        <v>0</v>
      </c>
      <c r="AY556" s="60">
        <f t="shared" si="137"/>
        <v>0</v>
      </c>
      <c r="AZ556" s="60">
        <f t="shared" si="137"/>
        <v>0</v>
      </c>
      <c r="BA556" s="60">
        <f t="shared" si="137"/>
        <v>0</v>
      </c>
      <c r="BB556" s="60">
        <f t="shared" si="137"/>
        <v>0</v>
      </c>
      <c r="BC556" s="60">
        <f t="shared" si="137"/>
        <v>0</v>
      </c>
      <c r="BD556" s="60">
        <f t="shared" si="137"/>
        <v>0</v>
      </c>
      <c r="BE556" s="60">
        <f t="shared" si="137"/>
        <v>0</v>
      </c>
      <c r="BF556" s="60">
        <f t="shared" si="137"/>
        <v>0</v>
      </c>
    </row>
    <row r="557" spans="2:58" s="60" customFormat="1" x14ac:dyDescent="0.25">
      <c r="B557" s="18">
        <f t="shared" si="134"/>
        <v>553</v>
      </c>
      <c r="C557" s="71" t="str">
        <f t="shared" si="133"/>
        <v>251127_Rev_MC_553</v>
      </c>
      <c r="D557" s="68">
        <v>45988</v>
      </c>
      <c r="E557" s="69">
        <v>45988</v>
      </c>
      <c r="F557" s="69" t="s">
        <v>123</v>
      </c>
      <c r="G557" s="69" t="str">
        <f>IF(ISBLANK(F557),"",VLOOKUP(F557,'Listes des Lots'!$B$4:$G$55,6,FALSE))</f>
        <v>Meublé</v>
      </c>
      <c r="H557" s="127" t="s">
        <v>333</v>
      </c>
      <c r="I557" s="127">
        <v>20000</v>
      </c>
      <c r="J557" s="69">
        <v>45988</v>
      </c>
      <c r="K557" s="69">
        <v>45989</v>
      </c>
      <c r="L557" s="71" t="s">
        <v>90</v>
      </c>
      <c r="M557" s="18" t="str">
        <f>IF(RevenueData[[#This Row],[Commentaires /Notes  ]]="","",RevenueData[[#This Row],[Commentaires /Notes  ]])</f>
        <v/>
      </c>
      <c r="N557" s="37"/>
      <c r="R557" s="60">
        <f>RevenueData[[#This Row],[Fin Période 
(jj/mm/aa) ]]-RevenueData[[#This Row],[Début Période
((jj/mm/aa) ]]+1</f>
        <v>2</v>
      </c>
      <c r="S557" s="60">
        <f t="shared" si="138"/>
        <v>0</v>
      </c>
      <c r="T557" s="60">
        <f t="shared" si="138"/>
        <v>0</v>
      </c>
      <c r="U557" s="60">
        <f t="shared" si="138"/>
        <v>0</v>
      </c>
      <c r="V557" s="60">
        <f t="shared" si="135"/>
        <v>0</v>
      </c>
      <c r="W557" s="60">
        <f t="shared" si="135"/>
        <v>0</v>
      </c>
      <c r="X557" s="60">
        <f t="shared" si="135"/>
        <v>0</v>
      </c>
      <c r="Y557" s="60">
        <f t="shared" si="135"/>
        <v>0</v>
      </c>
      <c r="Z557" s="60">
        <f t="shared" si="135"/>
        <v>0</v>
      </c>
      <c r="AA557" s="60">
        <f t="shared" si="135"/>
        <v>0</v>
      </c>
      <c r="AB557" s="60">
        <f t="shared" si="135"/>
        <v>0</v>
      </c>
      <c r="AC557" s="60">
        <f t="shared" si="135"/>
        <v>0</v>
      </c>
      <c r="AD557" s="60">
        <f t="shared" si="135"/>
        <v>0</v>
      </c>
      <c r="AG557" s="60">
        <f t="shared" si="139"/>
        <v>0</v>
      </c>
      <c r="AH557" s="60">
        <f t="shared" si="139"/>
        <v>0</v>
      </c>
      <c r="AI557" s="60">
        <f t="shared" si="139"/>
        <v>0</v>
      </c>
      <c r="AJ557" s="60">
        <f t="shared" si="136"/>
        <v>0</v>
      </c>
      <c r="AK557" s="60">
        <f t="shared" si="136"/>
        <v>0</v>
      </c>
      <c r="AL557" s="60">
        <f t="shared" si="136"/>
        <v>0</v>
      </c>
      <c r="AM557" s="60">
        <f t="shared" si="136"/>
        <v>0</v>
      </c>
      <c r="AN557" s="60">
        <f t="shared" si="136"/>
        <v>0</v>
      </c>
      <c r="AO557" s="60">
        <f t="shared" si="136"/>
        <v>0</v>
      </c>
      <c r="AP557" s="60">
        <f t="shared" si="136"/>
        <v>0</v>
      </c>
      <c r="AQ557" s="60">
        <f t="shared" si="136"/>
        <v>2</v>
      </c>
      <c r="AR557" s="60">
        <f t="shared" si="136"/>
        <v>0</v>
      </c>
      <c r="AU557" s="60">
        <f t="shared" si="140"/>
        <v>0</v>
      </c>
      <c r="AV557" s="60">
        <f t="shared" si="140"/>
        <v>0</v>
      </c>
      <c r="AW557" s="60">
        <f t="shared" si="140"/>
        <v>0</v>
      </c>
      <c r="AX557" s="60">
        <f t="shared" si="137"/>
        <v>0</v>
      </c>
      <c r="AY557" s="60">
        <f t="shared" si="137"/>
        <v>0</v>
      </c>
      <c r="AZ557" s="60">
        <f t="shared" si="137"/>
        <v>0</v>
      </c>
      <c r="BA557" s="60">
        <f t="shared" si="137"/>
        <v>0</v>
      </c>
      <c r="BB557" s="60">
        <f t="shared" si="137"/>
        <v>0</v>
      </c>
      <c r="BC557" s="60">
        <f t="shared" si="137"/>
        <v>0</v>
      </c>
      <c r="BD557" s="60">
        <f t="shared" si="137"/>
        <v>0</v>
      </c>
      <c r="BE557" s="60">
        <f t="shared" si="137"/>
        <v>0</v>
      </c>
      <c r="BF557" s="60">
        <f t="shared" si="137"/>
        <v>0</v>
      </c>
    </row>
    <row r="558" spans="2:58" s="60" customFormat="1" x14ac:dyDescent="0.25">
      <c r="B558" s="18">
        <f t="shared" si="134"/>
        <v>554</v>
      </c>
      <c r="C558" s="71" t="str">
        <f t="shared" si="133"/>
        <v>251128_Rev_MC_554</v>
      </c>
      <c r="D558" s="68">
        <v>45989</v>
      </c>
      <c r="E558" s="69">
        <v>45989</v>
      </c>
      <c r="F558" s="69" t="s">
        <v>121</v>
      </c>
      <c r="G558" s="69" t="str">
        <f>IF(ISBLANK(F558),"",VLOOKUP(F558,'Listes des Lots'!$B$4:$G$55,6,FALSE))</f>
        <v>Meublé</v>
      </c>
      <c r="H558" s="127" t="s">
        <v>333</v>
      </c>
      <c r="I558" s="127">
        <v>20000</v>
      </c>
      <c r="J558" s="69">
        <v>45989</v>
      </c>
      <c r="K558" s="69">
        <v>45990</v>
      </c>
      <c r="L558" s="71" t="s">
        <v>90</v>
      </c>
      <c r="M558" s="18" t="str">
        <f>IF(RevenueData[[#This Row],[Commentaires /Notes  ]]="","",RevenueData[[#This Row],[Commentaires /Notes  ]])</f>
        <v/>
      </c>
      <c r="N558" s="37"/>
      <c r="R558" s="60">
        <f>RevenueData[[#This Row],[Fin Période 
(jj/mm/aa) ]]-RevenueData[[#This Row],[Début Période
((jj/mm/aa) ]]+1</f>
        <v>2</v>
      </c>
      <c r="S558" s="60">
        <f t="shared" si="138"/>
        <v>0</v>
      </c>
      <c r="T558" s="60">
        <f t="shared" si="138"/>
        <v>0</v>
      </c>
      <c r="U558" s="60">
        <f t="shared" si="138"/>
        <v>0</v>
      </c>
      <c r="V558" s="60">
        <f t="shared" si="135"/>
        <v>0</v>
      </c>
      <c r="W558" s="60">
        <f t="shared" si="135"/>
        <v>0</v>
      </c>
      <c r="X558" s="60">
        <f t="shared" si="135"/>
        <v>0</v>
      </c>
      <c r="Y558" s="60">
        <f t="shared" si="135"/>
        <v>0</v>
      </c>
      <c r="Z558" s="60">
        <f t="shared" si="135"/>
        <v>0</v>
      </c>
      <c r="AA558" s="60">
        <f t="shared" si="135"/>
        <v>0</v>
      </c>
      <c r="AB558" s="60">
        <f t="shared" si="135"/>
        <v>0</v>
      </c>
      <c r="AC558" s="60">
        <f t="shared" si="135"/>
        <v>0</v>
      </c>
      <c r="AD558" s="60">
        <f t="shared" si="135"/>
        <v>0</v>
      </c>
      <c r="AG558" s="60">
        <f t="shared" si="139"/>
        <v>0</v>
      </c>
      <c r="AH558" s="60">
        <f t="shared" si="139"/>
        <v>0</v>
      </c>
      <c r="AI558" s="60">
        <f t="shared" si="139"/>
        <v>0</v>
      </c>
      <c r="AJ558" s="60">
        <f t="shared" si="136"/>
        <v>0</v>
      </c>
      <c r="AK558" s="60">
        <f t="shared" si="136"/>
        <v>0</v>
      </c>
      <c r="AL558" s="60">
        <f t="shared" si="136"/>
        <v>0</v>
      </c>
      <c r="AM558" s="60">
        <f t="shared" si="136"/>
        <v>0</v>
      </c>
      <c r="AN558" s="60">
        <f t="shared" si="136"/>
        <v>0</v>
      </c>
      <c r="AO558" s="60">
        <f t="shared" si="136"/>
        <v>0</v>
      </c>
      <c r="AP558" s="60">
        <f t="shared" si="136"/>
        <v>0</v>
      </c>
      <c r="AQ558" s="60">
        <f t="shared" si="136"/>
        <v>2</v>
      </c>
      <c r="AR558" s="60">
        <f t="shared" si="136"/>
        <v>0</v>
      </c>
      <c r="AU558" s="60">
        <f t="shared" si="140"/>
        <v>0</v>
      </c>
      <c r="AV558" s="60">
        <f t="shared" si="140"/>
        <v>0</v>
      </c>
      <c r="AW558" s="60">
        <f t="shared" si="140"/>
        <v>0</v>
      </c>
      <c r="AX558" s="60">
        <f t="shared" si="137"/>
        <v>0</v>
      </c>
      <c r="AY558" s="60">
        <f t="shared" si="137"/>
        <v>0</v>
      </c>
      <c r="AZ558" s="60">
        <f t="shared" si="137"/>
        <v>0</v>
      </c>
      <c r="BA558" s="60">
        <f t="shared" si="137"/>
        <v>0</v>
      </c>
      <c r="BB558" s="60">
        <f t="shared" si="137"/>
        <v>0</v>
      </c>
      <c r="BC558" s="60">
        <f t="shared" si="137"/>
        <v>0</v>
      </c>
      <c r="BD558" s="60">
        <f t="shared" si="137"/>
        <v>0</v>
      </c>
      <c r="BE558" s="60">
        <f t="shared" si="137"/>
        <v>0</v>
      </c>
      <c r="BF558" s="60">
        <f t="shared" si="137"/>
        <v>0</v>
      </c>
    </row>
    <row r="559" spans="2:58" s="60" customFormat="1" x14ac:dyDescent="0.25">
      <c r="B559" s="18">
        <f t="shared" si="134"/>
        <v>555</v>
      </c>
      <c r="C559" s="71" t="str">
        <f t="shared" si="133"/>
        <v>251130_Rev_MC_555</v>
      </c>
      <c r="D559" s="68">
        <v>45991</v>
      </c>
      <c r="E559" s="69">
        <v>45990</v>
      </c>
      <c r="F559" s="69" t="s">
        <v>125</v>
      </c>
      <c r="G559" s="69" t="str">
        <f>IF(ISBLANK(F559),"",VLOOKUP(F559,'Listes des Lots'!$B$4:$G$55,6,FALSE))</f>
        <v>Meublé</v>
      </c>
      <c r="H559" s="127" t="s">
        <v>333</v>
      </c>
      <c r="I559" s="127">
        <v>20000</v>
      </c>
      <c r="J559" s="69">
        <v>45990</v>
      </c>
      <c r="K559" s="69">
        <v>45991</v>
      </c>
      <c r="L559" s="71" t="s">
        <v>90</v>
      </c>
      <c r="M559" s="18" t="str">
        <f>IF(RevenueData[[#This Row],[Commentaires /Notes  ]]="","",RevenueData[[#This Row],[Commentaires /Notes  ]])</f>
        <v/>
      </c>
      <c r="N559" s="37"/>
      <c r="R559" s="60">
        <f>RevenueData[[#This Row],[Fin Période 
(jj/mm/aa) ]]-RevenueData[[#This Row],[Début Période
((jj/mm/aa) ]]+1</f>
        <v>2</v>
      </c>
      <c r="S559" s="60">
        <f t="shared" si="138"/>
        <v>0</v>
      </c>
      <c r="T559" s="60">
        <f t="shared" si="138"/>
        <v>0</v>
      </c>
      <c r="U559" s="60">
        <f t="shared" si="138"/>
        <v>0</v>
      </c>
      <c r="V559" s="60">
        <f t="shared" si="135"/>
        <v>0</v>
      </c>
      <c r="W559" s="60">
        <f t="shared" si="135"/>
        <v>0</v>
      </c>
      <c r="X559" s="60">
        <f t="shared" si="135"/>
        <v>0</v>
      </c>
      <c r="Y559" s="60">
        <f t="shared" si="135"/>
        <v>0</v>
      </c>
      <c r="Z559" s="60">
        <f t="shared" si="135"/>
        <v>0</v>
      </c>
      <c r="AA559" s="60">
        <f t="shared" si="135"/>
        <v>0</v>
      </c>
      <c r="AB559" s="60">
        <f t="shared" si="135"/>
        <v>0</v>
      </c>
      <c r="AC559" s="60">
        <f t="shared" si="135"/>
        <v>0</v>
      </c>
      <c r="AD559" s="60">
        <f t="shared" si="135"/>
        <v>0</v>
      </c>
      <c r="AG559" s="60">
        <f t="shared" si="139"/>
        <v>0</v>
      </c>
      <c r="AH559" s="60">
        <f t="shared" si="139"/>
        <v>0</v>
      </c>
      <c r="AI559" s="60">
        <f t="shared" si="139"/>
        <v>0</v>
      </c>
      <c r="AJ559" s="60">
        <f t="shared" si="136"/>
        <v>0</v>
      </c>
      <c r="AK559" s="60">
        <f t="shared" si="136"/>
        <v>0</v>
      </c>
      <c r="AL559" s="60">
        <f t="shared" si="136"/>
        <v>0</v>
      </c>
      <c r="AM559" s="60">
        <f t="shared" si="136"/>
        <v>0</v>
      </c>
      <c r="AN559" s="60">
        <f t="shared" si="136"/>
        <v>0</v>
      </c>
      <c r="AO559" s="60">
        <f t="shared" si="136"/>
        <v>0</v>
      </c>
      <c r="AP559" s="60">
        <f t="shared" si="136"/>
        <v>0</v>
      </c>
      <c r="AQ559" s="60">
        <f t="shared" si="136"/>
        <v>2</v>
      </c>
      <c r="AR559" s="60">
        <f t="shared" si="136"/>
        <v>0</v>
      </c>
      <c r="AU559" s="60">
        <f t="shared" si="140"/>
        <v>0</v>
      </c>
      <c r="AV559" s="60">
        <f t="shared" si="140"/>
        <v>0</v>
      </c>
      <c r="AW559" s="60">
        <f t="shared" si="140"/>
        <v>0</v>
      </c>
      <c r="AX559" s="60">
        <f t="shared" si="137"/>
        <v>0</v>
      </c>
      <c r="AY559" s="60">
        <f t="shared" si="137"/>
        <v>0</v>
      </c>
      <c r="AZ559" s="60">
        <f t="shared" si="137"/>
        <v>0</v>
      </c>
      <c r="BA559" s="60">
        <f t="shared" si="137"/>
        <v>0</v>
      </c>
      <c r="BB559" s="60">
        <f t="shared" si="137"/>
        <v>0</v>
      </c>
      <c r="BC559" s="60">
        <f t="shared" si="137"/>
        <v>0</v>
      </c>
      <c r="BD559" s="60">
        <f t="shared" si="137"/>
        <v>0</v>
      </c>
      <c r="BE559" s="60">
        <f t="shared" si="137"/>
        <v>0</v>
      </c>
      <c r="BF559" s="60">
        <f t="shared" si="137"/>
        <v>0</v>
      </c>
    </row>
    <row r="560" spans="2:58" s="60" customFormat="1" x14ac:dyDescent="0.25">
      <c r="B560" s="18">
        <f t="shared" si="134"/>
        <v>556</v>
      </c>
      <c r="C560" s="71" t="str">
        <f t="shared" si="133"/>
        <v>251130_Rev_MC_556</v>
      </c>
      <c r="D560" s="68">
        <v>45991</v>
      </c>
      <c r="E560" s="69">
        <v>45991</v>
      </c>
      <c r="F560" s="69" t="s">
        <v>126</v>
      </c>
      <c r="G560" s="69" t="str">
        <f>IF(ISBLANK(F560),"",VLOOKUP(F560,'Listes des Lots'!$B$4:$G$55,6,FALSE))</f>
        <v>Meublé</v>
      </c>
      <c r="H560" s="127" t="s">
        <v>333</v>
      </c>
      <c r="I560" s="127">
        <v>15000</v>
      </c>
      <c r="J560" s="69">
        <v>45991</v>
      </c>
      <c r="K560" s="69">
        <v>45991</v>
      </c>
      <c r="L560" s="71" t="s">
        <v>90</v>
      </c>
      <c r="M560" s="18" t="str">
        <f>IF(RevenueData[[#This Row],[Commentaires /Notes  ]]="","",RevenueData[[#This Row],[Commentaires /Notes  ]])</f>
        <v/>
      </c>
      <c r="N560" s="37"/>
      <c r="R560" s="60">
        <f>RevenueData[[#This Row],[Fin Période 
(jj/mm/aa) ]]-RevenueData[[#This Row],[Début Période
((jj/mm/aa) ]]+1</f>
        <v>1</v>
      </c>
      <c r="S560" s="60">
        <f t="shared" si="138"/>
        <v>0</v>
      </c>
      <c r="T560" s="60">
        <f t="shared" si="138"/>
        <v>0</v>
      </c>
      <c r="U560" s="60">
        <f t="shared" si="138"/>
        <v>0</v>
      </c>
      <c r="V560" s="60">
        <f t="shared" si="135"/>
        <v>0</v>
      </c>
      <c r="W560" s="60">
        <f t="shared" si="135"/>
        <v>0</v>
      </c>
      <c r="X560" s="60">
        <f t="shared" si="135"/>
        <v>0</v>
      </c>
      <c r="Y560" s="60">
        <f t="shared" si="135"/>
        <v>0</v>
      </c>
      <c r="Z560" s="60">
        <f t="shared" si="135"/>
        <v>0</v>
      </c>
      <c r="AA560" s="60">
        <f t="shared" si="135"/>
        <v>0</v>
      </c>
      <c r="AB560" s="60">
        <f t="shared" si="135"/>
        <v>0</v>
      </c>
      <c r="AC560" s="60">
        <f t="shared" si="135"/>
        <v>0</v>
      </c>
      <c r="AD560" s="60">
        <f t="shared" si="135"/>
        <v>0</v>
      </c>
      <c r="AG560" s="60">
        <f t="shared" si="139"/>
        <v>0</v>
      </c>
      <c r="AH560" s="60">
        <f t="shared" si="139"/>
        <v>0</v>
      </c>
      <c r="AI560" s="60">
        <f t="shared" si="139"/>
        <v>0</v>
      </c>
      <c r="AJ560" s="60">
        <f t="shared" si="136"/>
        <v>0</v>
      </c>
      <c r="AK560" s="60">
        <f t="shared" si="136"/>
        <v>0</v>
      </c>
      <c r="AL560" s="60">
        <f t="shared" si="136"/>
        <v>0</v>
      </c>
      <c r="AM560" s="60">
        <f t="shared" si="136"/>
        <v>0</v>
      </c>
      <c r="AN560" s="60">
        <f t="shared" si="136"/>
        <v>0</v>
      </c>
      <c r="AO560" s="60">
        <f t="shared" si="136"/>
        <v>0</v>
      </c>
      <c r="AP560" s="60">
        <f t="shared" si="136"/>
        <v>0</v>
      </c>
      <c r="AQ560" s="60">
        <f t="shared" si="136"/>
        <v>1</v>
      </c>
      <c r="AR560" s="60">
        <f t="shared" si="136"/>
        <v>0</v>
      </c>
      <c r="AU560" s="60">
        <f t="shared" si="140"/>
        <v>0</v>
      </c>
      <c r="AV560" s="60">
        <f t="shared" si="140"/>
        <v>0</v>
      </c>
      <c r="AW560" s="60">
        <f t="shared" si="140"/>
        <v>0</v>
      </c>
      <c r="AX560" s="60">
        <f t="shared" si="137"/>
        <v>0</v>
      </c>
      <c r="AY560" s="60">
        <f t="shared" si="137"/>
        <v>0</v>
      </c>
      <c r="AZ560" s="60">
        <f t="shared" si="137"/>
        <v>0</v>
      </c>
      <c r="BA560" s="60">
        <f t="shared" si="137"/>
        <v>0</v>
      </c>
      <c r="BB560" s="60">
        <f t="shared" si="137"/>
        <v>0</v>
      </c>
      <c r="BC560" s="60">
        <f t="shared" si="137"/>
        <v>0</v>
      </c>
      <c r="BD560" s="60">
        <f t="shared" si="137"/>
        <v>0</v>
      </c>
      <c r="BE560" s="60">
        <f t="shared" si="137"/>
        <v>0</v>
      </c>
      <c r="BF560" s="60">
        <f t="shared" si="137"/>
        <v>0</v>
      </c>
    </row>
    <row r="561" spans="2:58" s="60" customFormat="1" x14ac:dyDescent="0.25">
      <c r="B561" s="18">
        <f t="shared" si="134"/>
        <v>557</v>
      </c>
      <c r="C561" s="71" t="str">
        <f t="shared" si="133"/>
        <v>251130_Rev_MC_557</v>
      </c>
      <c r="D561" s="68">
        <v>45991</v>
      </c>
      <c r="E561" s="69">
        <v>45991</v>
      </c>
      <c r="F561" s="69" t="s">
        <v>116</v>
      </c>
      <c r="G561" s="69" t="str">
        <f>IF(ISBLANK(F561),"",VLOOKUP(F561,'Listes des Lots'!$B$4:$G$55,6,FALSE))</f>
        <v>Meublé</v>
      </c>
      <c r="H561" s="127" t="s">
        <v>333</v>
      </c>
      <c r="I561" s="127">
        <v>25000</v>
      </c>
      <c r="J561" s="69">
        <v>45991</v>
      </c>
      <c r="K561" s="69">
        <v>45992</v>
      </c>
      <c r="L561" s="71" t="s">
        <v>90</v>
      </c>
      <c r="M561" s="18" t="str">
        <f>IF(RevenueData[[#This Row],[Commentaires /Notes  ]]="","",RevenueData[[#This Row],[Commentaires /Notes  ]])</f>
        <v/>
      </c>
      <c r="N561" s="37"/>
      <c r="R561" s="60">
        <f>RevenueData[[#This Row],[Fin Période 
(jj/mm/aa) ]]-RevenueData[[#This Row],[Début Période
((jj/mm/aa) ]]+1</f>
        <v>2</v>
      </c>
      <c r="S561" s="60">
        <f t="shared" si="138"/>
        <v>0</v>
      </c>
      <c r="T561" s="60">
        <f t="shared" si="138"/>
        <v>0</v>
      </c>
      <c r="U561" s="60">
        <f t="shared" si="138"/>
        <v>0</v>
      </c>
      <c r="V561" s="60">
        <f t="shared" si="135"/>
        <v>0</v>
      </c>
      <c r="W561" s="60">
        <f t="shared" si="135"/>
        <v>0</v>
      </c>
      <c r="X561" s="60">
        <f t="shared" si="135"/>
        <v>0</v>
      </c>
      <c r="Y561" s="60">
        <f t="shared" si="135"/>
        <v>0</v>
      </c>
      <c r="Z561" s="60">
        <f t="shared" si="135"/>
        <v>0</v>
      </c>
      <c r="AA561" s="60">
        <f t="shared" si="135"/>
        <v>0</v>
      </c>
      <c r="AB561" s="60">
        <f t="shared" si="135"/>
        <v>0</v>
      </c>
      <c r="AC561" s="60">
        <f t="shared" si="135"/>
        <v>0</v>
      </c>
      <c r="AD561" s="60">
        <f t="shared" si="135"/>
        <v>0</v>
      </c>
      <c r="AG561" s="60">
        <f t="shared" si="139"/>
        <v>0</v>
      </c>
      <c r="AH561" s="60">
        <f t="shared" si="139"/>
        <v>0</v>
      </c>
      <c r="AI561" s="60">
        <f t="shared" si="139"/>
        <v>0</v>
      </c>
      <c r="AJ561" s="60">
        <f t="shared" si="136"/>
        <v>0</v>
      </c>
      <c r="AK561" s="60">
        <f t="shared" si="136"/>
        <v>0</v>
      </c>
      <c r="AL561" s="60">
        <f t="shared" si="136"/>
        <v>0</v>
      </c>
      <c r="AM561" s="60">
        <f t="shared" si="136"/>
        <v>0</v>
      </c>
      <c r="AN561" s="60">
        <f t="shared" si="136"/>
        <v>0</v>
      </c>
      <c r="AO561" s="60">
        <f t="shared" si="136"/>
        <v>0</v>
      </c>
      <c r="AP561" s="60">
        <f t="shared" si="136"/>
        <v>0</v>
      </c>
      <c r="AQ561" s="60">
        <f t="shared" si="136"/>
        <v>1</v>
      </c>
      <c r="AR561" s="60">
        <f t="shared" si="136"/>
        <v>1</v>
      </c>
      <c r="AU561" s="60">
        <f t="shared" si="140"/>
        <v>0</v>
      </c>
      <c r="AV561" s="60">
        <f t="shared" si="140"/>
        <v>0</v>
      </c>
      <c r="AW561" s="60">
        <f t="shared" si="140"/>
        <v>0</v>
      </c>
      <c r="AX561" s="60">
        <f t="shared" si="137"/>
        <v>0</v>
      </c>
      <c r="AY561" s="60">
        <f t="shared" si="137"/>
        <v>0</v>
      </c>
      <c r="AZ561" s="60">
        <f t="shared" si="137"/>
        <v>0</v>
      </c>
      <c r="BA561" s="60">
        <f t="shared" si="137"/>
        <v>0</v>
      </c>
      <c r="BB561" s="60">
        <f t="shared" si="137"/>
        <v>0</v>
      </c>
      <c r="BC561" s="60">
        <f t="shared" si="137"/>
        <v>0</v>
      </c>
      <c r="BD561" s="60">
        <f t="shared" si="137"/>
        <v>0</v>
      </c>
      <c r="BE561" s="60">
        <f t="shared" si="137"/>
        <v>0</v>
      </c>
      <c r="BF561" s="60">
        <f t="shared" si="137"/>
        <v>0</v>
      </c>
    </row>
    <row r="562" spans="2:58" s="60" customFormat="1" x14ac:dyDescent="0.25">
      <c r="B562" s="18">
        <f t="shared" si="134"/>
        <v>558</v>
      </c>
      <c r="C562" s="71" t="str">
        <f t="shared" si="133"/>
        <v/>
      </c>
      <c r="D562" s="68">
        <v>45992</v>
      </c>
      <c r="E562" s="69"/>
      <c r="F562" s="69"/>
      <c r="G562" s="69" t="str">
        <f>IF(ISBLANK(F562),"",VLOOKUP(F562,'Listes des Lots'!$B$4:$G$55,6,FALSE))</f>
        <v/>
      </c>
      <c r="H562" s="127"/>
      <c r="I562" s="127"/>
      <c r="J562" s="69"/>
      <c r="K562" s="69"/>
      <c r="L562" s="71"/>
      <c r="M562" s="18" t="str">
        <f>IF(RevenueData[[#This Row],[Commentaires /Notes  ]]="","",RevenueData[[#This Row],[Commentaires /Notes  ]])</f>
        <v xml:space="preserve"> .</v>
      </c>
      <c r="N562" s="37" t="s">
        <v>463</v>
      </c>
      <c r="R562" s="60">
        <f>RevenueData[[#This Row],[Fin Période 
(jj/mm/aa) ]]-RevenueData[[#This Row],[Début Période
((jj/mm/aa) ]]+1</f>
        <v>1</v>
      </c>
      <c r="S562" s="60">
        <f t="shared" si="138"/>
        <v>31</v>
      </c>
      <c r="T562" s="60">
        <f t="shared" si="138"/>
        <v>29</v>
      </c>
      <c r="U562" s="60">
        <f t="shared" si="138"/>
        <v>31</v>
      </c>
      <c r="V562" s="60">
        <f t="shared" si="135"/>
        <v>30</v>
      </c>
      <c r="W562" s="60">
        <f t="shared" si="135"/>
        <v>31</v>
      </c>
      <c r="X562" s="60">
        <f t="shared" si="135"/>
        <v>30</v>
      </c>
      <c r="Y562" s="60">
        <f t="shared" si="135"/>
        <v>31</v>
      </c>
      <c r="Z562" s="60">
        <f t="shared" si="135"/>
        <v>31</v>
      </c>
      <c r="AA562" s="60">
        <f t="shared" si="135"/>
        <v>30</v>
      </c>
      <c r="AB562" s="60">
        <f t="shared" si="135"/>
        <v>31</v>
      </c>
      <c r="AC562" s="60">
        <f t="shared" si="135"/>
        <v>30</v>
      </c>
      <c r="AD562" s="60">
        <f t="shared" si="135"/>
        <v>31</v>
      </c>
      <c r="AG562" s="60">
        <f t="shared" si="139"/>
        <v>31</v>
      </c>
      <c r="AH562" s="60">
        <f t="shared" si="139"/>
        <v>28</v>
      </c>
      <c r="AI562" s="60">
        <f t="shared" si="139"/>
        <v>31</v>
      </c>
      <c r="AJ562" s="60">
        <f t="shared" si="136"/>
        <v>30</v>
      </c>
      <c r="AK562" s="60">
        <f t="shared" si="136"/>
        <v>31</v>
      </c>
      <c r="AL562" s="60">
        <f t="shared" si="136"/>
        <v>30</v>
      </c>
      <c r="AM562" s="60">
        <f t="shared" si="136"/>
        <v>31</v>
      </c>
      <c r="AN562" s="60">
        <f t="shared" si="136"/>
        <v>31</v>
      </c>
      <c r="AO562" s="60">
        <f t="shared" si="136"/>
        <v>30</v>
      </c>
      <c r="AP562" s="60">
        <f t="shared" si="136"/>
        <v>31</v>
      </c>
      <c r="AQ562" s="60">
        <f t="shared" si="136"/>
        <v>30</v>
      </c>
      <c r="AR562" s="60">
        <f t="shared" si="136"/>
        <v>31</v>
      </c>
      <c r="AU562" s="60">
        <f t="shared" si="140"/>
        <v>31</v>
      </c>
      <c r="AV562" s="60">
        <f t="shared" si="140"/>
        <v>28</v>
      </c>
      <c r="AW562" s="60">
        <f t="shared" si="140"/>
        <v>31</v>
      </c>
      <c r="AX562" s="60">
        <f t="shared" si="137"/>
        <v>30</v>
      </c>
      <c r="AY562" s="60">
        <f t="shared" si="137"/>
        <v>31</v>
      </c>
      <c r="AZ562" s="60">
        <f t="shared" si="137"/>
        <v>30</v>
      </c>
      <c r="BA562" s="60">
        <f t="shared" si="137"/>
        <v>31</v>
      </c>
      <c r="BB562" s="60">
        <f t="shared" si="137"/>
        <v>31</v>
      </c>
      <c r="BC562" s="60">
        <f t="shared" si="137"/>
        <v>30</v>
      </c>
      <c r="BD562" s="60">
        <f t="shared" si="137"/>
        <v>31</v>
      </c>
      <c r="BE562" s="60">
        <f t="shared" si="137"/>
        <v>30</v>
      </c>
      <c r="BF562" s="60">
        <f t="shared" si="137"/>
        <v>31</v>
      </c>
    </row>
    <row r="563" spans="2:58" x14ac:dyDescent="0.25">
      <c r="B563" s="18">
        <f t="shared" si="134"/>
        <v>559</v>
      </c>
      <c r="C563" s="13" t="str">
        <f t="shared" si="133"/>
        <v>251204_Rev_MC_559</v>
      </c>
      <c r="D563" s="68">
        <v>45995</v>
      </c>
      <c r="E563" s="69">
        <v>45992</v>
      </c>
      <c r="F563" s="69" t="s">
        <v>131</v>
      </c>
      <c r="G563" s="69" t="str">
        <f>IF(ISBLANK(F563),"",VLOOKUP(F563,'Listes des Lots'!$B$4:$G$55,6,FALSE))</f>
        <v>Location</v>
      </c>
      <c r="H563" s="127" t="s">
        <v>333</v>
      </c>
      <c r="I563" s="127">
        <v>400000</v>
      </c>
      <c r="J563" s="69">
        <v>45992</v>
      </c>
      <c r="K563" s="69">
        <v>46022</v>
      </c>
      <c r="L563" s="71" t="s">
        <v>25</v>
      </c>
      <c r="M563" s="18" t="str">
        <f>IF(RevenueData[[#This Row],[Commentaires /Notes  ]]="","",RevenueData[[#This Row],[Commentaires /Notes  ]])</f>
        <v>LOYER  VETERINAIRE DECEMBRE</v>
      </c>
      <c r="N563" s="37" t="s">
        <v>464</v>
      </c>
      <c r="R563" s="60">
        <f>RevenueData[[#This Row],[Fin Période 
(jj/mm/aa) ]]-RevenueData[[#This Row],[Début Période
((jj/mm/aa) ]]+1</f>
        <v>31</v>
      </c>
      <c r="S563" s="60">
        <f t="shared" si="138"/>
        <v>0</v>
      </c>
      <c r="T563" s="60">
        <f t="shared" si="138"/>
        <v>0</v>
      </c>
      <c r="U563" s="60">
        <f t="shared" si="138"/>
        <v>0</v>
      </c>
      <c r="V563" s="60">
        <f t="shared" si="135"/>
        <v>0</v>
      </c>
      <c r="W563" s="60">
        <f t="shared" si="135"/>
        <v>0</v>
      </c>
      <c r="X563" s="60">
        <f t="shared" si="135"/>
        <v>0</v>
      </c>
      <c r="Y563" s="60">
        <f t="shared" si="135"/>
        <v>0</v>
      </c>
      <c r="Z563" s="60">
        <f t="shared" si="135"/>
        <v>0</v>
      </c>
      <c r="AA563" s="60">
        <f t="shared" si="135"/>
        <v>0</v>
      </c>
      <c r="AB563" s="60">
        <f t="shared" si="135"/>
        <v>0</v>
      </c>
      <c r="AC563" s="60">
        <f t="shared" si="135"/>
        <v>0</v>
      </c>
      <c r="AD563" s="60">
        <f t="shared" si="135"/>
        <v>0</v>
      </c>
      <c r="AE563" s="60"/>
      <c r="AF563" s="60"/>
      <c r="AG563" s="60">
        <f t="shared" si="139"/>
        <v>0</v>
      </c>
      <c r="AH563" s="60">
        <f t="shared" si="139"/>
        <v>0</v>
      </c>
      <c r="AI563" s="60">
        <f t="shared" si="139"/>
        <v>0</v>
      </c>
      <c r="AJ563" s="60">
        <f t="shared" si="136"/>
        <v>0</v>
      </c>
      <c r="AK563" s="60">
        <f t="shared" si="136"/>
        <v>0</v>
      </c>
      <c r="AL563" s="60">
        <f t="shared" si="136"/>
        <v>0</v>
      </c>
      <c r="AM563" s="60">
        <f t="shared" si="136"/>
        <v>0</v>
      </c>
      <c r="AN563" s="60">
        <f t="shared" si="136"/>
        <v>0</v>
      </c>
      <c r="AO563" s="60">
        <f t="shared" si="136"/>
        <v>0</v>
      </c>
      <c r="AP563" s="60">
        <f t="shared" si="136"/>
        <v>0</v>
      </c>
      <c r="AQ563" s="60">
        <f t="shared" si="136"/>
        <v>0</v>
      </c>
      <c r="AR563" s="60">
        <f t="shared" si="136"/>
        <v>31</v>
      </c>
      <c r="AS563" s="60"/>
      <c r="AT563" s="60"/>
      <c r="AU563" s="60">
        <f t="shared" si="140"/>
        <v>0</v>
      </c>
      <c r="AV563" s="60">
        <f t="shared" si="140"/>
        <v>0</v>
      </c>
      <c r="AW563" s="60">
        <f t="shared" si="140"/>
        <v>0</v>
      </c>
      <c r="AX563" s="60">
        <f t="shared" si="137"/>
        <v>0</v>
      </c>
      <c r="AY563" s="60">
        <f t="shared" si="137"/>
        <v>0</v>
      </c>
      <c r="AZ563" s="60">
        <f t="shared" si="137"/>
        <v>0</v>
      </c>
      <c r="BA563" s="60">
        <f t="shared" si="137"/>
        <v>0</v>
      </c>
      <c r="BB563" s="60">
        <f t="shared" si="137"/>
        <v>0</v>
      </c>
      <c r="BC563" s="60">
        <f t="shared" si="137"/>
        <v>0</v>
      </c>
      <c r="BD563" s="60">
        <f t="shared" si="137"/>
        <v>0</v>
      </c>
      <c r="BE563" s="60">
        <f t="shared" si="137"/>
        <v>0</v>
      </c>
      <c r="BF563" s="60">
        <f t="shared" si="137"/>
        <v>0</v>
      </c>
    </row>
    <row r="564" spans="2:58" x14ac:dyDescent="0.25">
      <c r="B564" s="18">
        <f t="shared" si="134"/>
        <v>560</v>
      </c>
      <c r="C564" s="13" t="str">
        <f t="shared" si="133"/>
        <v>251204_Rev_MC_560</v>
      </c>
      <c r="D564" s="68">
        <v>45995</v>
      </c>
      <c r="E564" s="69">
        <v>45994</v>
      </c>
      <c r="F564" s="69" t="s">
        <v>123</v>
      </c>
      <c r="G564" s="69" t="str">
        <f>IF(ISBLANK(F564),"",VLOOKUP(F564,'Listes des Lots'!$B$4:$G$55,6,FALSE))</f>
        <v>Meublé</v>
      </c>
      <c r="H564" s="127" t="s">
        <v>333</v>
      </c>
      <c r="I564" s="127">
        <v>15000</v>
      </c>
      <c r="J564" s="69">
        <v>45994</v>
      </c>
      <c r="K564" s="69">
        <v>45994</v>
      </c>
      <c r="L564" s="71" t="s">
        <v>90</v>
      </c>
      <c r="M564" s="18" t="str">
        <f>IF(RevenueData[[#This Row],[Commentaires /Notes  ]]="","",RevenueData[[#This Row],[Commentaires /Notes  ]])</f>
        <v/>
      </c>
      <c r="N564" s="37"/>
      <c r="R564" s="60">
        <f>RevenueData[[#This Row],[Fin Période 
(jj/mm/aa) ]]-RevenueData[[#This Row],[Début Période
((jj/mm/aa) ]]+1</f>
        <v>1</v>
      </c>
      <c r="S564" s="60">
        <f t="shared" si="138"/>
        <v>0</v>
      </c>
      <c r="T564" s="60">
        <f t="shared" si="138"/>
        <v>0</v>
      </c>
      <c r="U564" s="60">
        <f t="shared" si="138"/>
        <v>0</v>
      </c>
      <c r="V564" s="60">
        <f t="shared" si="135"/>
        <v>0</v>
      </c>
      <c r="W564" s="60">
        <f t="shared" si="135"/>
        <v>0</v>
      </c>
      <c r="X564" s="60">
        <f t="shared" si="135"/>
        <v>0</v>
      </c>
      <c r="Y564" s="60">
        <f t="shared" ref="V564:AD592" si="141">_xlfn.LET(_xlpm.start_date, $J564,_xlpm.end_date, $K564,_xlpm.month_start, Y$4,_xlpm.month_end, EOMONTH(Y$4,0),_xlpm.overlap_start, MAX(_xlpm.start_date, _xlpm.month_start),_xlpm.overlap_end, MIN(_xlpm.end_date, _xlpm.month_end),_xlpm.days, MAX(0, _xlpm.overlap_end - _xlpm.overlap_start + 1),_xlpm.days)</f>
        <v>0</v>
      </c>
      <c r="Z564" s="60">
        <f t="shared" si="141"/>
        <v>0</v>
      </c>
      <c r="AA564" s="60">
        <f t="shared" si="141"/>
        <v>0</v>
      </c>
      <c r="AB564" s="60">
        <f t="shared" si="141"/>
        <v>0</v>
      </c>
      <c r="AC564" s="60">
        <f t="shared" si="141"/>
        <v>0</v>
      </c>
      <c r="AD564" s="60">
        <f t="shared" si="141"/>
        <v>0</v>
      </c>
      <c r="AE564" s="60"/>
      <c r="AF564" s="60"/>
      <c r="AG564" s="60">
        <f t="shared" si="139"/>
        <v>0</v>
      </c>
      <c r="AH564" s="60">
        <f t="shared" si="139"/>
        <v>0</v>
      </c>
      <c r="AI564" s="60">
        <f t="shared" si="139"/>
        <v>0</v>
      </c>
      <c r="AJ564" s="60">
        <f t="shared" si="136"/>
        <v>0</v>
      </c>
      <c r="AK564" s="60">
        <f t="shared" si="136"/>
        <v>0</v>
      </c>
      <c r="AL564" s="60">
        <f t="shared" si="136"/>
        <v>0</v>
      </c>
      <c r="AM564" s="60">
        <f t="shared" ref="AJ564:AR592" si="142">_xlfn.LET(_xlpm.start_date, $J564,_xlpm.end_date, $K564,_xlpm.month_start, AM$4,_xlpm.month_end, EOMONTH(AM$4,0),_xlpm.overlap_start, MAX(_xlpm.start_date, _xlpm.month_start),_xlpm.overlap_end, MIN(_xlpm.end_date, _xlpm.month_end),_xlpm.days, MAX(0, _xlpm.overlap_end - _xlpm.overlap_start + 1),_xlpm.days)</f>
        <v>0</v>
      </c>
      <c r="AN564" s="60">
        <f t="shared" si="142"/>
        <v>0</v>
      </c>
      <c r="AO564" s="60">
        <f t="shared" si="142"/>
        <v>0</v>
      </c>
      <c r="AP564" s="60">
        <f t="shared" si="142"/>
        <v>0</v>
      </c>
      <c r="AQ564" s="60">
        <f t="shared" si="142"/>
        <v>0</v>
      </c>
      <c r="AR564" s="60">
        <f t="shared" si="142"/>
        <v>1</v>
      </c>
      <c r="AS564" s="60"/>
      <c r="AT564" s="60"/>
      <c r="AU564" s="60">
        <f t="shared" si="140"/>
        <v>0</v>
      </c>
      <c r="AV564" s="60">
        <f t="shared" si="140"/>
        <v>0</v>
      </c>
      <c r="AW564" s="60">
        <f t="shared" si="140"/>
        <v>0</v>
      </c>
      <c r="AX564" s="60">
        <f t="shared" si="137"/>
        <v>0</v>
      </c>
      <c r="AY564" s="60">
        <f t="shared" si="137"/>
        <v>0</v>
      </c>
      <c r="AZ564" s="60">
        <f t="shared" si="137"/>
        <v>0</v>
      </c>
      <c r="BA564" s="60">
        <f t="shared" ref="AX564:BF592" si="143">_xlfn.LET(_xlpm.start_date, $J564,_xlpm.end_date, $K564,_xlpm.month_start, BA$4,_xlpm.month_end, EOMONTH(BA$4,0),_xlpm.overlap_start, MAX(_xlpm.start_date, _xlpm.month_start),_xlpm.overlap_end, MIN(_xlpm.end_date, _xlpm.month_end),_xlpm.days, MAX(0, _xlpm.overlap_end - _xlpm.overlap_start + 1),_xlpm.days)</f>
        <v>0</v>
      </c>
      <c r="BB564" s="60">
        <f t="shared" si="143"/>
        <v>0</v>
      </c>
      <c r="BC564" s="60">
        <f t="shared" si="143"/>
        <v>0</v>
      </c>
      <c r="BD564" s="60">
        <f t="shared" si="143"/>
        <v>0</v>
      </c>
      <c r="BE564" s="60">
        <f t="shared" si="143"/>
        <v>0</v>
      </c>
      <c r="BF564" s="60">
        <f t="shared" si="143"/>
        <v>0</v>
      </c>
    </row>
    <row r="565" spans="2:58" x14ac:dyDescent="0.25">
      <c r="B565" s="18">
        <f t="shared" si="134"/>
        <v>561</v>
      </c>
      <c r="C565" s="13" t="str">
        <f t="shared" si="133"/>
        <v>251204_Rev_MC_561</v>
      </c>
      <c r="D565" s="68">
        <v>45995</v>
      </c>
      <c r="E565" s="69">
        <v>45994</v>
      </c>
      <c r="F565" s="69" t="s">
        <v>125</v>
      </c>
      <c r="G565" s="69" t="str">
        <f>IF(ISBLANK(F565),"",VLOOKUP(F565,'Listes des Lots'!$B$4:$G$55,6,FALSE))</f>
        <v>Meublé</v>
      </c>
      <c r="H565" s="127" t="s">
        <v>333</v>
      </c>
      <c r="I565" s="127">
        <v>20000</v>
      </c>
      <c r="J565" s="69">
        <v>45994</v>
      </c>
      <c r="K565" s="69">
        <v>45995</v>
      </c>
      <c r="L565" s="71" t="s">
        <v>90</v>
      </c>
      <c r="M565" s="18" t="str">
        <f>IF(RevenueData[[#This Row],[Commentaires /Notes  ]]="","",RevenueData[[#This Row],[Commentaires /Notes  ]])</f>
        <v/>
      </c>
      <c r="N565" s="37"/>
      <c r="R565" s="60">
        <f>RevenueData[[#This Row],[Fin Période 
(jj/mm/aa) ]]-RevenueData[[#This Row],[Début Période
((jj/mm/aa) ]]+1</f>
        <v>2</v>
      </c>
      <c r="S565" s="60">
        <f t="shared" si="138"/>
        <v>0</v>
      </c>
      <c r="T565" s="60">
        <f t="shared" si="138"/>
        <v>0</v>
      </c>
      <c r="U565" s="60">
        <f t="shared" si="138"/>
        <v>0</v>
      </c>
      <c r="V565" s="60">
        <f t="shared" si="141"/>
        <v>0</v>
      </c>
      <c r="W565" s="60">
        <f t="shared" si="141"/>
        <v>0</v>
      </c>
      <c r="X565" s="60">
        <f t="shared" si="141"/>
        <v>0</v>
      </c>
      <c r="Y565" s="60">
        <f t="shared" si="141"/>
        <v>0</v>
      </c>
      <c r="Z565" s="60">
        <f t="shared" si="141"/>
        <v>0</v>
      </c>
      <c r="AA565" s="60">
        <f t="shared" si="141"/>
        <v>0</v>
      </c>
      <c r="AB565" s="60">
        <f t="shared" si="141"/>
        <v>0</v>
      </c>
      <c r="AC565" s="60">
        <f t="shared" si="141"/>
        <v>0</v>
      </c>
      <c r="AD565" s="60">
        <f t="shared" si="141"/>
        <v>0</v>
      </c>
      <c r="AE565" s="60"/>
      <c r="AF565" s="60"/>
      <c r="AG565" s="60">
        <f t="shared" si="139"/>
        <v>0</v>
      </c>
      <c r="AH565" s="60">
        <f t="shared" si="139"/>
        <v>0</v>
      </c>
      <c r="AI565" s="60">
        <f t="shared" si="139"/>
        <v>0</v>
      </c>
      <c r="AJ565" s="60">
        <f t="shared" si="142"/>
        <v>0</v>
      </c>
      <c r="AK565" s="60">
        <f t="shared" si="142"/>
        <v>0</v>
      </c>
      <c r="AL565" s="60">
        <f t="shared" si="142"/>
        <v>0</v>
      </c>
      <c r="AM565" s="60">
        <f t="shared" si="142"/>
        <v>0</v>
      </c>
      <c r="AN565" s="60">
        <f t="shared" si="142"/>
        <v>0</v>
      </c>
      <c r="AO565" s="60">
        <f t="shared" si="142"/>
        <v>0</v>
      </c>
      <c r="AP565" s="60">
        <f t="shared" si="142"/>
        <v>0</v>
      </c>
      <c r="AQ565" s="60">
        <f t="shared" si="142"/>
        <v>0</v>
      </c>
      <c r="AR565" s="60">
        <f t="shared" si="142"/>
        <v>2</v>
      </c>
      <c r="AS565" s="60"/>
      <c r="AT565" s="60"/>
      <c r="AU565" s="60">
        <f t="shared" si="140"/>
        <v>0</v>
      </c>
      <c r="AV565" s="60">
        <f t="shared" si="140"/>
        <v>0</v>
      </c>
      <c r="AW565" s="60">
        <f t="shared" si="140"/>
        <v>0</v>
      </c>
      <c r="AX565" s="60">
        <f t="shared" si="143"/>
        <v>0</v>
      </c>
      <c r="AY565" s="60">
        <f t="shared" si="143"/>
        <v>0</v>
      </c>
      <c r="AZ565" s="60">
        <f t="shared" si="143"/>
        <v>0</v>
      </c>
      <c r="BA565" s="60">
        <f t="shared" si="143"/>
        <v>0</v>
      </c>
      <c r="BB565" s="60">
        <f t="shared" si="143"/>
        <v>0</v>
      </c>
      <c r="BC565" s="60">
        <f t="shared" si="143"/>
        <v>0</v>
      </c>
      <c r="BD565" s="60">
        <f t="shared" si="143"/>
        <v>0</v>
      </c>
      <c r="BE565" s="60">
        <f t="shared" si="143"/>
        <v>0</v>
      </c>
      <c r="BF565" s="60">
        <f t="shared" si="143"/>
        <v>0</v>
      </c>
    </row>
    <row r="566" spans="2:58" x14ac:dyDescent="0.25">
      <c r="B566" s="18">
        <f t="shared" si="134"/>
        <v>562</v>
      </c>
      <c r="C566" s="13" t="str">
        <f t="shared" si="133"/>
        <v>251206_Rev_MC_562</v>
      </c>
      <c r="D566" s="68">
        <v>45997</v>
      </c>
      <c r="E566" s="69">
        <v>45997</v>
      </c>
      <c r="F566" s="69" t="s">
        <v>116</v>
      </c>
      <c r="G566" s="69" t="str">
        <f>IF(ISBLANK(F566),"",VLOOKUP(F566,'Listes des Lots'!$B$4:$G$55,6,FALSE))</f>
        <v>Meublé</v>
      </c>
      <c r="H566" s="127" t="s">
        <v>333</v>
      </c>
      <c r="I566" s="127">
        <v>75000</v>
      </c>
      <c r="J566" s="69">
        <v>45997</v>
      </c>
      <c r="K566" s="69">
        <v>46000</v>
      </c>
      <c r="L566" s="71" t="s">
        <v>90</v>
      </c>
      <c r="M566" s="18" t="str">
        <f>IF(RevenueData[[#This Row],[Commentaires /Notes  ]]="","",RevenueData[[#This Row],[Commentaires /Notes  ]])</f>
        <v/>
      </c>
      <c r="N566" s="37"/>
      <c r="R566" s="60">
        <f>RevenueData[[#This Row],[Fin Période 
(jj/mm/aa) ]]-RevenueData[[#This Row],[Début Période
((jj/mm/aa) ]]+1</f>
        <v>4</v>
      </c>
      <c r="S566" s="60">
        <f t="shared" si="138"/>
        <v>0</v>
      </c>
      <c r="T566" s="60">
        <f t="shared" si="138"/>
        <v>0</v>
      </c>
      <c r="U566" s="60">
        <f t="shared" si="138"/>
        <v>0</v>
      </c>
      <c r="V566" s="60">
        <f t="shared" si="141"/>
        <v>0</v>
      </c>
      <c r="W566" s="60">
        <f t="shared" si="141"/>
        <v>0</v>
      </c>
      <c r="X566" s="60">
        <f t="shared" si="141"/>
        <v>0</v>
      </c>
      <c r="Y566" s="60">
        <f t="shared" si="141"/>
        <v>0</v>
      </c>
      <c r="Z566" s="60">
        <f t="shared" si="141"/>
        <v>0</v>
      </c>
      <c r="AA566" s="60">
        <f t="shared" si="141"/>
        <v>0</v>
      </c>
      <c r="AB566" s="60">
        <f t="shared" si="141"/>
        <v>0</v>
      </c>
      <c r="AC566" s="60">
        <f t="shared" si="141"/>
        <v>0</v>
      </c>
      <c r="AD566" s="60">
        <f t="shared" si="141"/>
        <v>0</v>
      </c>
      <c r="AE566" s="60"/>
      <c r="AF566" s="60"/>
      <c r="AG566" s="60">
        <f t="shared" si="139"/>
        <v>0</v>
      </c>
      <c r="AH566" s="60">
        <f t="shared" si="139"/>
        <v>0</v>
      </c>
      <c r="AI566" s="60">
        <f t="shared" si="139"/>
        <v>0</v>
      </c>
      <c r="AJ566" s="60">
        <f t="shared" si="142"/>
        <v>0</v>
      </c>
      <c r="AK566" s="60">
        <f t="shared" si="142"/>
        <v>0</v>
      </c>
      <c r="AL566" s="60">
        <f t="shared" si="142"/>
        <v>0</v>
      </c>
      <c r="AM566" s="60">
        <f t="shared" si="142"/>
        <v>0</v>
      </c>
      <c r="AN566" s="60">
        <f t="shared" si="142"/>
        <v>0</v>
      </c>
      <c r="AO566" s="60">
        <f t="shared" si="142"/>
        <v>0</v>
      </c>
      <c r="AP566" s="60">
        <f t="shared" si="142"/>
        <v>0</v>
      </c>
      <c r="AQ566" s="60">
        <f t="shared" si="142"/>
        <v>0</v>
      </c>
      <c r="AR566" s="60">
        <f t="shared" si="142"/>
        <v>4</v>
      </c>
      <c r="AS566" s="60"/>
      <c r="AT566" s="60"/>
      <c r="AU566" s="60">
        <f t="shared" si="140"/>
        <v>0</v>
      </c>
      <c r="AV566" s="60">
        <f t="shared" si="140"/>
        <v>0</v>
      </c>
      <c r="AW566" s="60">
        <f t="shared" si="140"/>
        <v>0</v>
      </c>
      <c r="AX566" s="60">
        <f t="shared" si="143"/>
        <v>0</v>
      </c>
      <c r="AY566" s="60">
        <f t="shared" si="143"/>
        <v>0</v>
      </c>
      <c r="AZ566" s="60">
        <f t="shared" si="143"/>
        <v>0</v>
      </c>
      <c r="BA566" s="60">
        <f t="shared" si="143"/>
        <v>0</v>
      </c>
      <c r="BB566" s="60">
        <f t="shared" si="143"/>
        <v>0</v>
      </c>
      <c r="BC566" s="60">
        <f t="shared" si="143"/>
        <v>0</v>
      </c>
      <c r="BD566" s="60">
        <f t="shared" si="143"/>
        <v>0</v>
      </c>
      <c r="BE566" s="60">
        <f t="shared" si="143"/>
        <v>0</v>
      </c>
      <c r="BF566" s="60">
        <f t="shared" si="143"/>
        <v>0</v>
      </c>
    </row>
    <row r="567" spans="2:58" x14ac:dyDescent="0.25">
      <c r="B567" s="18">
        <f t="shared" si="134"/>
        <v>563</v>
      </c>
      <c r="C567" s="13" t="str">
        <f t="shared" si="133"/>
        <v>251206_Rev_MC_563</v>
      </c>
      <c r="D567" s="68">
        <v>45997</v>
      </c>
      <c r="E567" s="69">
        <v>45997</v>
      </c>
      <c r="F567" s="69" t="s">
        <v>125</v>
      </c>
      <c r="G567" s="69" t="str">
        <f>IF(ISBLANK(F567),"",VLOOKUP(F567,'Listes des Lots'!$B$4:$G$55,6,FALSE))</f>
        <v>Meublé</v>
      </c>
      <c r="H567" s="127" t="s">
        <v>333</v>
      </c>
      <c r="I567" s="127">
        <v>17000</v>
      </c>
      <c r="J567" s="69">
        <v>45997</v>
      </c>
      <c r="K567" s="69">
        <v>45998</v>
      </c>
      <c r="L567" s="71" t="s">
        <v>90</v>
      </c>
      <c r="M567" s="18" t="str">
        <f>IF(RevenueData[[#This Row],[Commentaires /Notes  ]]="","",RevenueData[[#This Row],[Commentaires /Notes  ]])</f>
        <v/>
      </c>
      <c r="N567" s="37"/>
      <c r="R567" s="60">
        <f>RevenueData[[#This Row],[Fin Période 
(jj/mm/aa) ]]-RevenueData[[#This Row],[Début Période
((jj/mm/aa) ]]+1</f>
        <v>2</v>
      </c>
      <c r="S567" s="60">
        <f t="shared" si="138"/>
        <v>0</v>
      </c>
      <c r="T567" s="60">
        <f t="shared" si="138"/>
        <v>0</v>
      </c>
      <c r="U567" s="60">
        <f t="shared" si="138"/>
        <v>0</v>
      </c>
      <c r="V567" s="60">
        <f t="shared" si="141"/>
        <v>0</v>
      </c>
      <c r="W567" s="60">
        <f t="shared" si="141"/>
        <v>0</v>
      </c>
      <c r="X567" s="60">
        <f t="shared" si="141"/>
        <v>0</v>
      </c>
      <c r="Y567" s="60">
        <f t="shared" si="141"/>
        <v>0</v>
      </c>
      <c r="Z567" s="60">
        <f t="shared" si="141"/>
        <v>0</v>
      </c>
      <c r="AA567" s="60">
        <f t="shared" si="141"/>
        <v>0</v>
      </c>
      <c r="AB567" s="60">
        <f t="shared" si="141"/>
        <v>0</v>
      </c>
      <c r="AC567" s="60">
        <f t="shared" si="141"/>
        <v>0</v>
      </c>
      <c r="AD567" s="60">
        <f t="shared" si="141"/>
        <v>0</v>
      </c>
      <c r="AE567" s="60"/>
      <c r="AF567" s="60"/>
      <c r="AG567" s="60">
        <f t="shared" si="139"/>
        <v>0</v>
      </c>
      <c r="AH567" s="60">
        <f t="shared" si="139"/>
        <v>0</v>
      </c>
      <c r="AI567" s="60">
        <f t="shared" si="139"/>
        <v>0</v>
      </c>
      <c r="AJ567" s="60">
        <f t="shared" si="142"/>
        <v>0</v>
      </c>
      <c r="AK567" s="60">
        <f t="shared" si="142"/>
        <v>0</v>
      </c>
      <c r="AL567" s="60">
        <f t="shared" si="142"/>
        <v>0</v>
      </c>
      <c r="AM567" s="60">
        <f t="shared" si="142"/>
        <v>0</v>
      </c>
      <c r="AN567" s="60">
        <f t="shared" si="142"/>
        <v>0</v>
      </c>
      <c r="AO567" s="60">
        <f t="shared" si="142"/>
        <v>0</v>
      </c>
      <c r="AP567" s="60">
        <f t="shared" si="142"/>
        <v>0</v>
      </c>
      <c r="AQ567" s="60">
        <f t="shared" si="142"/>
        <v>0</v>
      </c>
      <c r="AR567" s="60">
        <f t="shared" si="142"/>
        <v>2</v>
      </c>
      <c r="AS567" s="60"/>
      <c r="AT567" s="60"/>
      <c r="AU567" s="60">
        <f t="shared" si="140"/>
        <v>0</v>
      </c>
      <c r="AV567" s="60">
        <f t="shared" si="140"/>
        <v>0</v>
      </c>
      <c r="AW567" s="60">
        <f t="shared" si="140"/>
        <v>0</v>
      </c>
      <c r="AX567" s="60">
        <f t="shared" si="143"/>
        <v>0</v>
      </c>
      <c r="AY567" s="60">
        <f t="shared" si="143"/>
        <v>0</v>
      </c>
      <c r="AZ567" s="60">
        <f t="shared" si="143"/>
        <v>0</v>
      </c>
      <c r="BA567" s="60">
        <f t="shared" si="143"/>
        <v>0</v>
      </c>
      <c r="BB567" s="60">
        <f t="shared" si="143"/>
        <v>0</v>
      </c>
      <c r="BC567" s="60">
        <f t="shared" si="143"/>
        <v>0</v>
      </c>
      <c r="BD567" s="60">
        <f t="shared" si="143"/>
        <v>0</v>
      </c>
      <c r="BE567" s="60">
        <f t="shared" si="143"/>
        <v>0</v>
      </c>
      <c r="BF567" s="60">
        <f t="shared" si="143"/>
        <v>0</v>
      </c>
    </row>
    <row r="568" spans="2:58" x14ac:dyDescent="0.25">
      <c r="B568" s="18">
        <f t="shared" si="134"/>
        <v>564</v>
      </c>
      <c r="C568" s="13" t="str">
        <f t="shared" si="133"/>
        <v>251207_Rev_MC_564</v>
      </c>
      <c r="D568" s="68">
        <v>45998</v>
      </c>
      <c r="E568" s="69">
        <v>45998</v>
      </c>
      <c r="F568" s="69" t="s">
        <v>121</v>
      </c>
      <c r="G568" s="69" t="str">
        <f>IF(ISBLANK(F568),"",VLOOKUP(F568,'Listes des Lots'!$B$4:$G$55,6,FALSE))</f>
        <v>Meublé</v>
      </c>
      <c r="H568" s="127" t="s">
        <v>333</v>
      </c>
      <c r="I568" s="127">
        <v>15000</v>
      </c>
      <c r="J568" s="69">
        <v>45998</v>
      </c>
      <c r="K568" s="69">
        <v>45998</v>
      </c>
      <c r="L568" s="71" t="s">
        <v>90</v>
      </c>
      <c r="M568" s="18" t="str">
        <f>IF(RevenueData[[#This Row],[Commentaires /Notes  ]]="","",RevenueData[[#This Row],[Commentaires /Notes  ]])</f>
        <v/>
      </c>
      <c r="N568" s="37"/>
      <c r="R568" s="60">
        <f>RevenueData[[#This Row],[Fin Période 
(jj/mm/aa) ]]-RevenueData[[#This Row],[Début Période
((jj/mm/aa) ]]+1</f>
        <v>1</v>
      </c>
      <c r="S568" s="60">
        <f t="shared" si="138"/>
        <v>0</v>
      </c>
      <c r="T568" s="60">
        <f t="shared" si="138"/>
        <v>0</v>
      </c>
      <c r="U568" s="60">
        <f t="shared" si="138"/>
        <v>0</v>
      </c>
      <c r="V568" s="60">
        <f t="shared" si="141"/>
        <v>0</v>
      </c>
      <c r="W568" s="60">
        <f t="shared" si="141"/>
        <v>0</v>
      </c>
      <c r="X568" s="60">
        <f t="shared" si="141"/>
        <v>0</v>
      </c>
      <c r="Y568" s="60">
        <f t="shared" si="141"/>
        <v>0</v>
      </c>
      <c r="Z568" s="60">
        <f t="shared" si="141"/>
        <v>0</v>
      </c>
      <c r="AA568" s="60">
        <f t="shared" si="141"/>
        <v>0</v>
      </c>
      <c r="AB568" s="60">
        <f t="shared" si="141"/>
        <v>0</v>
      </c>
      <c r="AC568" s="60">
        <f t="shared" si="141"/>
        <v>0</v>
      </c>
      <c r="AD568" s="60">
        <f t="shared" si="141"/>
        <v>0</v>
      </c>
      <c r="AE568" s="60"/>
      <c r="AF568" s="60"/>
      <c r="AG568" s="60">
        <f t="shared" si="139"/>
        <v>0</v>
      </c>
      <c r="AH568" s="60">
        <f t="shared" si="139"/>
        <v>0</v>
      </c>
      <c r="AI568" s="60">
        <f t="shared" si="139"/>
        <v>0</v>
      </c>
      <c r="AJ568" s="60">
        <f t="shared" si="142"/>
        <v>0</v>
      </c>
      <c r="AK568" s="60">
        <f t="shared" si="142"/>
        <v>0</v>
      </c>
      <c r="AL568" s="60">
        <f t="shared" si="142"/>
        <v>0</v>
      </c>
      <c r="AM568" s="60">
        <f t="shared" si="142"/>
        <v>0</v>
      </c>
      <c r="AN568" s="60">
        <f t="shared" si="142"/>
        <v>0</v>
      </c>
      <c r="AO568" s="60">
        <f t="shared" si="142"/>
        <v>0</v>
      </c>
      <c r="AP568" s="60">
        <f t="shared" si="142"/>
        <v>0</v>
      </c>
      <c r="AQ568" s="60">
        <f t="shared" si="142"/>
        <v>0</v>
      </c>
      <c r="AR568" s="60">
        <f t="shared" si="142"/>
        <v>1</v>
      </c>
      <c r="AS568" s="60"/>
      <c r="AT568" s="60"/>
      <c r="AU568" s="60">
        <f t="shared" si="140"/>
        <v>0</v>
      </c>
      <c r="AV568" s="60">
        <f t="shared" si="140"/>
        <v>0</v>
      </c>
      <c r="AW568" s="60">
        <f t="shared" si="140"/>
        <v>0</v>
      </c>
      <c r="AX568" s="60">
        <f t="shared" si="143"/>
        <v>0</v>
      </c>
      <c r="AY568" s="60">
        <f t="shared" si="143"/>
        <v>0</v>
      </c>
      <c r="AZ568" s="60">
        <f t="shared" si="143"/>
        <v>0</v>
      </c>
      <c r="BA568" s="60">
        <f t="shared" si="143"/>
        <v>0</v>
      </c>
      <c r="BB568" s="60">
        <f t="shared" si="143"/>
        <v>0</v>
      </c>
      <c r="BC568" s="60">
        <f t="shared" si="143"/>
        <v>0</v>
      </c>
      <c r="BD568" s="60">
        <f t="shared" si="143"/>
        <v>0</v>
      </c>
      <c r="BE568" s="60">
        <f t="shared" si="143"/>
        <v>0</v>
      </c>
      <c r="BF568" s="60">
        <f t="shared" si="143"/>
        <v>0</v>
      </c>
    </row>
    <row r="569" spans="2:58" x14ac:dyDescent="0.25">
      <c r="B569" s="18">
        <f t="shared" si="134"/>
        <v>565</v>
      </c>
      <c r="C569" s="13" t="str">
        <f t="shared" si="133"/>
        <v>251208_Rev_MC_565</v>
      </c>
      <c r="D569" s="68">
        <v>45999</v>
      </c>
      <c r="E569" s="69">
        <v>45998</v>
      </c>
      <c r="F569" s="69" t="s">
        <v>125</v>
      </c>
      <c r="G569" s="69" t="str">
        <f>IF(ISBLANK(F569),"",VLOOKUP(F569,'Listes des Lots'!$B$4:$G$55,6,FALSE))</f>
        <v>Meublé</v>
      </c>
      <c r="H569" s="127" t="s">
        <v>333</v>
      </c>
      <c r="I569" s="127">
        <v>17000</v>
      </c>
      <c r="J569" s="69">
        <v>45998</v>
      </c>
      <c r="K569" s="69">
        <v>45999</v>
      </c>
      <c r="L569" s="71" t="s">
        <v>90</v>
      </c>
      <c r="M569" s="18" t="str">
        <f>IF(RevenueData[[#This Row],[Commentaires /Notes  ]]="","",RevenueData[[#This Row],[Commentaires /Notes  ]])</f>
        <v/>
      </c>
      <c r="N569" s="37"/>
      <c r="R569" s="60">
        <f>RevenueData[[#This Row],[Fin Période 
(jj/mm/aa) ]]-RevenueData[[#This Row],[Début Période
((jj/mm/aa) ]]+1</f>
        <v>2</v>
      </c>
      <c r="S569" s="60">
        <f t="shared" si="138"/>
        <v>0</v>
      </c>
      <c r="T569" s="60">
        <f t="shared" si="138"/>
        <v>0</v>
      </c>
      <c r="U569" s="60">
        <f t="shared" si="138"/>
        <v>0</v>
      </c>
      <c r="V569" s="60">
        <f t="shared" si="141"/>
        <v>0</v>
      </c>
      <c r="W569" s="60">
        <f t="shared" si="141"/>
        <v>0</v>
      </c>
      <c r="X569" s="60">
        <f t="shared" si="141"/>
        <v>0</v>
      </c>
      <c r="Y569" s="60">
        <f t="shared" si="141"/>
        <v>0</v>
      </c>
      <c r="Z569" s="60">
        <f t="shared" si="141"/>
        <v>0</v>
      </c>
      <c r="AA569" s="60">
        <f t="shared" si="141"/>
        <v>0</v>
      </c>
      <c r="AB569" s="60">
        <f t="shared" si="141"/>
        <v>0</v>
      </c>
      <c r="AC569" s="60">
        <f t="shared" si="141"/>
        <v>0</v>
      </c>
      <c r="AD569" s="60">
        <f t="shared" si="141"/>
        <v>0</v>
      </c>
      <c r="AE569" s="60"/>
      <c r="AF569" s="60"/>
      <c r="AG569" s="60">
        <f t="shared" si="139"/>
        <v>0</v>
      </c>
      <c r="AH569" s="60">
        <f t="shared" si="139"/>
        <v>0</v>
      </c>
      <c r="AI569" s="60">
        <f t="shared" si="139"/>
        <v>0</v>
      </c>
      <c r="AJ569" s="60">
        <f t="shared" si="142"/>
        <v>0</v>
      </c>
      <c r="AK569" s="60">
        <f t="shared" si="142"/>
        <v>0</v>
      </c>
      <c r="AL569" s="60">
        <f t="shared" si="142"/>
        <v>0</v>
      </c>
      <c r="AM569" s="60">
        <f t="shared" si="142"/>
        <v>0</v>
      </c>
      <c r="AN569" s="60">
        <f t="shared" si="142"/>
        <v>0</v>
      </c>
      <c r="AO569" s="60">
        <f t="shared" si="142"/>
        <v>0</v>
      </c>
      <c r="AP569" s="60">
        <f t="shared" si="142"/>
        <v>0</v>
      </c>
      <c r="AQ569" s="60">
        <f t="shared" si="142"/>
        <v>0</v>
      </c>
      <c r="AR569" s="60">
        <f t="shared" si="142"/>
        <v>2</v>
      </c>
      <c r="AS569" s="60"/>
      <c r="AT569" s="60"/>
      <c r="AU569" s="60">
        <f t="shared" si="140"/>
        <v>0</v>
      </c>
      <c r="AV569" s="60">
        <f t="shared" si="140"/>
        <v>0</v>
      </c>
      <c r="AW569" s="60">
        <f t="shared" si="140"/>
        <v>0</v>
      </c>
      <c r="AX569" s="60">
        <f t="shared" si="143"/>
        <v>0</v>
      </c>
      <c r="AY569" s="60">
        <f t="shared" si="143"/>
        <v>0</v>
      </c>
      <c r="AZ569" s="60">
        <f t="shared" si="143"/>
        <v>0</v>
      </c>
      <c r="BA569" s="60">
        <f t="shared" si="143"/>
        <v>0</v>
      </c>
      <c r="BB569" s="60">
        <f t="shared" si="143"/>
        <v>0</v>
      </c>
      <c r="BC569" s="60">
        <f t="shared" si="143"/>
        <v>0</v>
      </c>
      <c r="BD569" s="60">
        <f t="shared" si="143"/>
        <v>0</v>
      </c>
      <c r="BE569" s="60">
        <f t="shared" si="143"/>
        <v>0</v>
      </c>
      <c r="BF569" s="60">
        <f t="shared" si="143"/>
        <v>0</v>
      </c>
    </row>
    <row r="570" spans="2:58" x14ac:dyDescent="0.25">
      <c r="B570" s="18">
        <f t="shared" si="134"/>
        <v>566</v>
      </c>
      <c r="C570" s="13" t="str">
        <f t="shared" si="133"/>
        <v>251209_Rev_MC_566</v>
      </c>
      <c r="D570" s="68">
        <v>46000</v>
      </c>
      <c r="E570" s="69">
        <v>46000</v>
      </c>
      <c r="F570" s="69" t="s">
        <v>125</v>
      </c>
      <c r="G570" s="69" t="str">
        <f>IF(ISBLANK(F570),"",VLOOKUP(F570,'Listes des Lots'!$B$4:$G$55,6,FALSE))</f>
        <v>Meublé</v>
      </c>
      <c r="H570" s="127" t="s">
        <v>333</v>
      </c>
      <c r="I570" s="127">
        <v>68000</v>
      </c>
      <c r="J570" s="69">
        <v>46001</v>
      </c>
      <c r="K570" s="69">
        <v>46005</v>
      </c>
      <c r="L570" s="71" t="s">
        <v>90</v>
      </c>
      <c r="M570" s="18" t="str">
        <f>IF(RevenueData[[#This Row],[Commentaires /Notes  ]]="","",RevenueData[[#This Row],[Commentaires /Notes  ]])</f>
        <v/>
      </c>
      <c r="N570" s="37"/>
      <c r="R570" s="60">
        <f>RevenueData[[#This Row],[Fin Période 
(jj/mm/aa) ]]-RevenueData[[#This Row],[Début Période
((jj/mm/aa) ]]+1</f>
        <v>5</v>
      </c>
      <c r="S570" s="60">
        <f t="shared" si="138"/>
        <v>0</v>
      </c>
      <c r="T570" s="60">
        <f t="shared" si="138"/>
        <v>0</v>
      </c>
      <c r="U570" s="60">
        <f t="shared" si="138"/>
        <v>0</v>
      </c>
      <c r="V570" s="60">
        <f t="shared" si="141"/>
        <v>0</v>
      </c>
      <c r="W570" s="60">
        <f t="shared" si="141"/>
        <v>0</v>
      </c>
      <c r="X570" s="60">
        <f t="shared" si="141"/>
        <v>0</v>
      </c>
      <c r="Y570" s="60">
        <f t="shared" si="141"/>
        <v>0</v>
      </c>
      <c r="Z570" s="60">
        <f t="shared" si="141"/>
        <v>0</v>
      </c>
      <c r="AA570" s="60">
        <f t="shared" si="141"/>
        <v>0</v>
      </c>
      <c r="AB570" s="60">
        <f t="shared" si="141"/>
        <v>0</v>
      </c>
      <c r="AC570" s="60">
        <f t="shared" si="141"/>
        <v>0</v>
      </c>
      <c r="AD570" s="60">
        <f t="shared" si="141"/>
        <v>0</v>
      </c>
      <c r="AE570" s="60"/>
      <c r="AF570" s="60"/>
      <c r="AG570" s="60">
        <f t="shared" si="139"/>
        <v>0</v>
      </c>
      <c r="AH570" s="60">
        <f t="shared" si="139"/>
        <v>0</v>
      </c>
      <c r="AI570" s="60">
        <f t="shared" si="139"/>
        <v>0</v>
      </c>
      <c r="AJ570" s="60">
        <f t="shared" si="142"/>
        <v>0</v>
      </c>
      <c r="AK570" s="60">
        <f t="shared" si="142"/>
        <v>0</v>
      </c>
      <c r="AL570" s="60">
        <f t="shared" si="142"/>
        <v>0</v>
      </c>
      <c r="AM570" s="60">
        <f t="shared" si="142"/>
        <v>0</v>
      </c>
      <c r="AN570" s="60">
        <f t="shared" si="142"/>
        <v>0</v>
      </c>
      <c r="AO570" s="60">
        <f t="shared" si="142"/>
        <v>0</v>
      </c>
      <c r="AP570" s="60">
        <f t="shared" si="142"/>
        <v>0</v>
      </c>
      <c r="AQ570" s="60">
        <f t="shared" si="142"/>
        <v>0</v>
      </c>
      <c r="AR570" s="60">
        <f t="shared" si="142"/>
        <v>5</v>
      </c>
      <c r="AS570" s="60"/>
      <c r="AT570" s="60"/>
      <c r="AU570" s="60">
        <f t="shared" si="140"/>
        <v>0</v>
      </c>
      <c r="AV570" s="60">
        <f t="shared" si="140"/>
        <v>0</v>
      </c>
      <c r="AW570" s="60">
        <f t="shared" si="140"/>
        <v>0</v>
      </c>
      <c r="AX570" s="60">
        <f t="shared" si="143"/>
        <v>0</v>
      </c>
      <c r="AY570" s="60">
        <f t="shared" si="143"/>
        <v>0</v>
      </c>
      <c r="AZ570" s="60">
        <f t="shared" si="143"/>
        <v>0</v>
      </c>
      <c r="BA570" s="60">
        <f t="shared" si="143"/>
        <v>0</v>
      </c>
      <c r="BB570" s="60">
        <f t="shared" si="143"/>
        <v>0</v>
      </c>
      <c r="BC570" s="60">
        <f t="shared" si="143"/>
        <v>0</v>
      </c>
      <c r="BD570" s="60">
        <f t="shared" si="143"/>
        <v>0</v>
      </c>
      <c r="BE570" s="60">
        <f t="shared" si="143"/>
        <v>0</v>
      </c>
      <c r="BF570" s="60">
        <f t="shared" si="143"/>
        <v>0</v>
      </c>
    </row>
    <row r="571" spans="2:58" x14ac:dyDescent="0.25">
      <c r="B571" s="18">
        <f t="shared" si="134"/>
        <v>567</v>
      </c>
      <c r="C571" s="13" t="str">
        <f t="shared" si="133"/>
        <v>251209_Rev_MC_567</v>
      </c>
      <c r="D571" s="68">
        <v>46000</v>
      </c>
      <c r="E571" s="69">
        <v>46000</v>
      </c>
      <c r="F571" s="69" t="s">
        <v>329</v>
      </c>
      <c r="G571" s="69" t="str">
        <f>IF(ISBLANK(F571),"",VLOOKUP(F571,'Listes des Lots'!$B$4:$G$55,6,FALSE))</f>
        <v>Location</v>
      </c>
      <c r="H571" s="127" t="s">
        <v>333</v>
      </c>
      <c r="I571" s="127">
        <v>45000</v>
      </c>
      <c r="J571" s="69">
        <v>45992</v>
      </c>
      <c r="K571" s="69">
        <v>46022</v>
      </c>
      <c r="L571" s="71" t="s">
        <v>90</v>
      </c>
      <c r="M571" s="18" t="str">
        <f>IF(RevenueData[[#This Row],[Commentaires /Notes  ]]="","",RevenueData[[#This Row],[Commentaires /Notes  ]])</f>
        <v>LOYER DE MADAME COULIBALY DECEMBRE</v>
      </c>
      <c r="N571" s="37" t="s">
        <v>465</v>
      </c>
      <c r="R571" s="60">
        <f>RevenueData[[#This Row],[Fin Période 
(jj/mm/aa) ]]-RevenueData[[#This Row],[Début Période
((jj/mm/aa) ]]+1</f>
        <v>31</v>
      </c>
      <c r="S571" s="60">
        <f t="shared" si="138"/>
        <v>0</v>
      </c>
      <c r="T571" s="60">
        <f t="shared" si="138"/>
        <v>0</v>
      </c>
      <c r="U571" s="60">
        <f t="shared" si="138"/>
        <v>0</v>
      </c>
      <c r="V571" s="60">
        <f t="shared" si="141"/>
        <v>0</v>
      </c>
      <c r="W571" s="60">
        <f t="shared" si="141"/>
        <v>0</v>
      </c>
      <c r="X571" s="60">
        <f t="shared" si="141"/>
        <v>0</v>
      </c>
      <c r="Y571" s="60">
        <f t="shared" si="141"/>
        <v>0</v>
      </c>
      <c r="Z571" s="60">
        <f t="shared" si="141"/>
        <v>0</v>
      </c>
      <c r="AA571" s="60">
        <f t="shared" si="141"/>
        <v>0</v>
      </c>
      <c r="AB571" s="60">
        <f t="shared" si="141"/>
        <v>0</v>
      </c>
      <c r="AC571" s="60">
        <f t="shared" si="141"/>
        <v>0</v>
      </c>
      <c r="AD571" s="60">
        <f t="shared" si="141"/>
        <v>0</v>
      </c>
      <c r="AE571" s="60"/>
      <c r="AF571" s="60"/>
      <c r="AG571" s="60">
        <f t="shared" si="139"/>
        <v>0</v>
      </c>
      <c r="AH571" s="60">
        <f t="shared" si="139"/>
        <v>0</v>
      </c>
      <c r="AI571" s="60">
        <f t="shared" si="139"/>
        <v>0</v>
      </c>
      <c r="AJ571" s="60">
        <f t="shared" si="142"/>
        <v>0</v>
      </c>
      <c r="AK571" s="60">
        <f t="shared" si="142"/>
        <v>0</v>
      </c>
      <c r="AL571" s="60">
        <f t="shared" si="142"/>
        <v>0</v>
      </c>
      <c r="AM571" s="60">
        <f t="shared" si="142"/>
        <v>0</v>
      </c>
      <c r="AN571" s="60">
        <f t="shared" si="142"/>
        <v>0</v>
      </c>
      <c r="AO571" s="60">
        <f t="shared" si="142"/>
        <v>0</v>
      </c>
      <c r="AP571" s="60">
        <f t="shared" si="142"/>
        <v>0</v>
      </c>
      <c r="AQ571" s="60">
        <f t="shared" si="142"/>
        <v>0</v>
      </c>
      <c r="AR571" s="60">
        <f t="shared" si="142"/>
        <v>31</v>
      </c>
      <c r="AS571" s="60"/>
      <c r="AT571" s="60"/>
      <c r="AU571" s="60">
        <f t="shared" si="140"/>
        <v>0</v>
      </c>
      <c r="AV571" s="60">
        <f t="shared" si="140"/>
        <v>0</v>
      </c>
      <c r="AW571" s="60">
        <f t="shared" si="140"/>
        <v>0</v>
      </c>
      <c r="AX571" s="60">
        <f t="shared" si="143"/>
        <v>0</v>
      </c>
      <c r="AY571" s="60">
        <f t="shared" si="143"/>
        <v>0</v>
      </c>
      <c r="AZ571" s="60">
        <f t="shared" si="143"/>
        <v>0</v>
      </c>
      <c r="BA571" s="60">
        <f t="shared" si="143"/>
        <v>0</v>
      </c>
      <c r="BB571" s="60">
        <f t="shared" si="143"/>
        <v>0</v>
      </c>
      <c r="BC571" s="60">
        <f t="shared" si="143"/>
        <v>0</v>
      </c>
      <c r="BD571" s="60">
        <f t="shared" si="143"/>
        <v>0</v>
      </c>
      <c r="BE571" s="60">
        <f t="shared" si="143"/>
        <v>0</v>
      </c>
      <c r="BF571" s="60">
        <f t="shared" si="143"/>
        <v>0</v>
      </c>
    </row>
    <row r="572" spans="2:58" x14ac:dyDescent="0.25">
      <c r="B572" s="18">
        <f t="shared" si="134"/>
        <v>568</v>
      </c>
      <c r="C572" s="13" t="str">
        <f t="shared" si="133"/>
        <v>251209_Rev_MC_568</v>
      </c>
      <c r="D572" s="68">
        <v>46000</v>
      </c>
      <c r="E572" s="69">
        <v>46000</v>
      </c>
      <c r="F572" s="69" t="s">
        <v>129</v>
      </c>
      <c r="G572" s="69" t="str">
        <f>IF(ISBLANK(F572),"",VLOOKUP(F572,'Listes des Lots'!$B$4:$G$55,6,FALSE))</f>
        <v>Location</v>
      </c>
      <c r="H572" s="127" t="s">
        <v>333</v>
      </c>
      <c r="I572" s="127">
        <v>500000</v>
      </c>
      <c r="J572" s="69">
        <v>45992</v>
      </c>
      <c r="K572" s="69">
        <v>46022</v>
      </c>
      <c r="L572" s="71" t="s">
        <v>90</v>
      </c>
      <c r="M572" s="18" t="str">
        <f>IF(RevenueData[[#This Row],[Commentaires /Notes  ]]="","",RevenueData[[#This Row],[Commentaires /Notes  ]])</f>
        <v>LOYER BOULANGERIE DECEMBRE</v>
      </c>
      <c r="N572" s="37" t="s">
        <v>466</v>
      </c>
      <c r="R572" s="60">
        <f>RevenueData[[#This Row],[Fin Période 
(jj/mm/aa) ]]-RevenueData[[#This Row],[Début Période
((jj/mm/aa) ]]+1</f>
        <v>31</v>
      </c>
      <c r="S572" s="60">
        <f t="shared" si="138"/>
        <v>0</v>
      </c>
      <c r="T572" s="60">
        <f t="shared" si="138"/>
        <v>0</v>
      </c>
      <c r="U572" s="60">
        <f t="shared" si="138"/>
        <v>0</v>
      </c>
      <c r="V572" s="60">
        <f t="shared" si="141"/>
        <v>0</v>
      </c>
      <c r="W572" s="60">
        <f t="shared" si="141"/>
        <v>0</v>
      </c>
      <c r="X572" s="60">
        <f t="shared" si="141"/>
        <v>0</v>
      </c>
      <c r="Y572" s="60">
        <f t="shared" si="141"/>
        <v>0</v>
      </c>
      <c r="Z572" s="60">
        <f t="shared" si="141"/>
        <v>0</v>
      </c>
      <c r="AA572" s="60">
        <f t="shared" si="141"/>
        <v>0</v>
      </c>
      <c r="AB572" s="60">
        <f t="shared" si="141"/>
        <v>0</v>
      </c>
      <c r="AC572" s="60">
        <f t="shared" si="141"/>
        <v>0</v>
      </c>
      <c r="AD572" s="60">
        <f t="shared" si="141"/>
        <v>0</v>
      </c>
      <c r="AE572" s="60"/>
      <c r="AF572" s="60"/>
      <c r="AG572" s="60">
        <f t="shared" si="139"/>
        <v>0</v>
      </c>
      <c r="AH572" s="60">
        <f t="shared" si="139"/>
        <v>0</v>
      </c>
      <c r="AI572" s="60">
        <f t="shared" si="139"/>
        <v>0</v>
      </c>
      <c r="AJ572" s="60">
        <f t="shared" si="142"/>
        <v>0</v>
      </c>
      <c r="AK572" s="60">
        <f t="shared" si="142"/>
        <v>0</v>
      </c>
      <c r="AL572" s="60">
        <f t="shared" si="142"/>
        <v>0</v>
      </c>
      <c r="AM572" s="60">
        <f t="shared" si="142"/>
        <v>0</v>
      </c>
      <c r="AN572" s="60">
        <f t="shared" si="142"/>
        <v>0</v>
      </c>
      <c r="AO572" s="60">
        <f t="shared" si="142"/>
        <v>0</v>
      </c>
      <c r="AP572" s="60">
        <f t="shared" si="142"/>
        <v>0</v>
      </c>
      <c r="AQ572" s="60">
        <f t="shared" si="142"/>
        <v>0</v>
      </c>
      <c r="AR572" s="60">
        <f t="shared" si="142"/>
        <v>31</v>
      </c>
      <c r="AS572" s="60"/>
      <c r="AT572" s="60"/>
      <c r="AU572" s="60">
        <f t="shared" si="140"/>
        <v>0</v>
      </c>
      <c r="AV572" s="60">
        <f t="shared" si="140"/>
        <v>0</v>
      </c>
      <c r="AW572" s="60">
        <f t="shared" si="140"/>
        <v>0</v>
      </c>
      <c r="AX572" s="60">
        <f t="shared" si="143"/>
        <v>0</v>
      </c>
      <c r="AY572" s="60">
        <f t="shared" si="143"/>
        <v>0</v>
      </c>
      <c r="AZ572" s="60">
        <f t="shared" si="143"/>
        <v>0</v>
      </c>
      <c r="BA572" s="60">
        <f t="shared" si="143"/>
        <v>0</v>
      </c>
      <c r="BB572" s="60">
        <f t="shared" si="143"/>
        <v>0</v>
      </c>
      <c r="BC572" s="60">
        <f t="shared" si="143"/>
        <v>0</v>
      </c>
      <c r="BD572" s="60">
        <f t="shared" si="143"/>
        <v>0</v>
      </c>
      <c r="BE572" s="60">
        <f t="shared" si="143"/>
        <v>0</v>
      </c>
      <c r="BF572" s="60">
        <f t="shared" si="143"/>
        <v>0</v>
      </c>
    </row>
    <row r="573" spans="2:58" x14ac:dyDescent="0.25">
      <c r="B573" s="18">
        <f t="shared" si="134"/>
        <v>569</v>
      </c>
      <c r="C573" s="13" t="str">
        <f t="shared" si="133"/>
        <v>251209_Rev_MC_569</v>
      </c>
      <c r="D573" s="68">
        <v>46000</v>
      </c>
      <c r="E573" s="69">
        <v>46000</v>
      </c>
      <c r="F573" s="69" t="s">
        <v>123</v>
      </c>
      <c r="G573" s="69" t="str">
        <f>IF(ISBLANK(F573),"",VLOOKUP(F573,'Listes des Lots'!$B$4:$G$55,6,FALSE))</f>
        <v>Meublé</v>
      </c>
      <c r="H573" s="127" t="s">
        <v>333</v>
      </c>
      <c r="I573" s="127">
        <v>17000</v>
      </c>
      <c r="J573" s="69">
        <v>46000</v>
      </c>
      <c r="K573" s="69">
        <v>46001</v>
      </c>
      <c r="L573" s="71" t="s">
        <v>90</v>
      </c>
      <c r="M573" s="18" t="str">
        <f>IF(RevenueData[[#This Row],[Commentaires /Notes  ]]="","",RevenueData[[#This Row],[Commentaires /Notes  ]])</f>
        <v/>
      </c>
      <c r="N573" s="37"/>
      <c r="R573" s="60">
        <f>RevenueData[[#This Row],[Fin Période 
(jj/mm/aa) ]]-RevenueData[[#This Row],[Début Période
((jj/mm/aa) ]]+1</f>
        <v>2</v>
      </c>
      <c r="S573" s="60">
        <f t="shared" si="138"/>
        <v>0</v>
      </c>
      <c r="T573" s="60">
        <f t="shared" si="138"/>
        <v>0</v>
      </c>
      <c r="U573" s="60">
        <f t="shared" si="138"/>
        <v>0</v>
      </c>
      <c r="V573" s="60">
        <f t="shared" si="141"/>
        <v>0</v>
      </c>
      <c r="W573" s="60">
        <f t="shared" si="141"/>
        <v>0</v>
      </c>
      <c r="X573" s="60">
        <f t="shared" si="141"/>
        <v>0</v>
      </c>
      <c r="Y573" s="60">
        <f t="shared" si="141"/>
        <v>0</v>
      </c>
      <c r="Z573" s="60">
        <f t="shared" si="141"/>
        <v>0</v>
      </c>
      <c r="AA573" s="60">
        <f t="shared" si="141"/>
        <v>0</v>
      </c>
      <c r="AB573" s="60">
        <f t="shared" si="141"/>
        <v>0</v>
      </c>
      <c r="AC573" s="60">
        <f t="shared" si="141"/>
        <v>0</v>
      </c>
      <c r="AD573" s="60">
        <f t="shared" si="141"/>
        <v>0</v>
      </c>
      <c r="AE573" s="60"/>
      <c r="AF573" s="60"/>
      <c r="AG573" s="60">
        <f t="shared" si="139"/>
        <v>0</v>
      </c>
      <c r="AH573" s="60">
        <f t="shared" si="139"/>
        <v>0</v>
      </c>
      <c r="AI573" s="60">
        <f t="shared" si="139"/>
        <v>0</v>
      </c>
      <c r="AJ573" s="60">
        <f t="shared" si="142"/>
        <v>0</v>
      </c>
      <c r="AK573" s="60">
        <f t="shared" si="142"/>
        <v>0</v>
      </c>
      <c r="AL573" s="60">
        <f t="shared" si="142"/>
        <v>0</v>
      </c>
      <c r="AM573" s="60">
        <f t="shared" si="142"/>
        <v>0</v>
      </c>
      <c r="AN573" s="60">
        <f t="shared" si="142"/>
        <v>0</v>
      </c>
      <c r="AO573" s="60">
        <f t="shared" si="142"/>
        <v>0</v>
      </c>
      <c r="AP573" s="60">
        <f t="shared" si="142"/>
        <v>0</v>
      </c>
      <c r="AQ573" s="60">
        <f t="shared" si="142"/>
        <v>0</v>
      </c>
      <c r="AR573" s="60">
        <f t="shared" si="142"/>
        <v>2</v>
      </c>
      <c r="AS573" s="60"/>
      <c r="AT573" s="60"/>
      <c r="AU573" s="60">
        <f t="shared" si="140"/>
        <v>0</v>
      </c>
      <c r="AV573" s="60">
        <f t="shared" si="140"/>
        <v>0</v>
      </c>
      <c r="AW573" s="60">
        <f t="shared" si="140"/>
        <v>0</v>
      </c>
      <c r="AX573" s="60">
        <f t="shared" si="143"/>
        <v>0</v>
      </c>
      <c r="AY573" s="60">
        <f t="shared" si="143"/>
        <v>0</v>
      </c>
      <c r="AZ573" s="60">
        <f t="shared" si="143"/>
        <v>0</v>
      </c>
      <c r="BA573" s="60">
        <f t="shared" si="143"/>
        <v>0</v>
      </c>
      <c r="BB573" s="60">
        <f t="shared" si="143"/>
        <v>0</v>
      </c>
      <c r="BC573" s="60">
        <f t="shared" si="143"/>
        <v>0</v>
      </c>
      <c r="BD573" s="60">
        <f t="shared" si="143"/>
        <v>0</v>
      </c>
      <c r="BE573" s="60">
        <f t="shared" si="143"/>
        <v>0</v>
      </c>
      <c r="BF573" s="60">
        <f t="shared" si="143"/>
        <v>0</v>
      </c>
    </row>
    <row r="574" spans="2:58" x14ac:dyDescent="0.25">
      <c r="B574" s="18">
        <f t="shared" si="134"/>
        <v>570</v>
      </c>
      <c r="C574" s="13" t="str">
        <f t="shared" si="133"/>
        <v>251209_Rev_MC_570</v>
      </c>
      <c r="D574" s="68">
        <v>46000</v>
      </c>
      <c r="E574" s="69">
        <v>46000</v>
      </c>
      <c r="F574" s="69" t="s">
        <v>133</v>
      </c>
      <c r="G574" s="69" t="str">
        <f>IF(ISBLANK(F574),"",VLOOKUP(F574,'Listes des Lots'!$B$4:$G$55,6,FALSE))</f>
        <v>Location</v>
      </c>
      <c r="H574" s="127" t="s">
        <v>333</v>
      </c>
      <c r="I574" s="127">
        <v>150000</v>
      </c>
      <c r="J574" s="69">
        <v>45992</v>
      </c>
      <c r="K574" s="69">
        <v>46022</v>
      </c>
      <c r="L574" s="71" t="s">
        <v>90</v>
      </c>
      <c r="M574" s="18" t="str">
        <f>IF(RevenueData[[#This Row],[Commentaires /Notes  ]]="","",RevenueData[[#This Row],[Commentaires /Notes  ]])</f>
        <v>LOYER NYMAT 1 DECEMBRE</v>
      </c>
      <c r="N574" s="37" t="s">
        <v>467</v>
      </c>
      <c r="R574" s="60">
        <f>RevenueData[[#This Row],[Fin Période 
(jj/mm/aa) ]]-RevenueData[[#This Row],[Début Période
((jj/mm/aa) ]]+1</f>
        <v>31</v>
      </c>
      <c r="S574" s="60">
        <f t="shared" si="138"/>
        <v>0</v>
      </c>
      <c r="T574" s="60">
        <f t="shared" si="138"/>
        <v>0</v>
      </c>
      <c r="U574" s="60">
        <f t="shared" si="138"/>
        <v>0</v>
      </c>
      <c r="V574" s="60">
        <f t="shared" si="141"/>
        <v>0</v>
      </c>
      <c r="W574" s="60">
        <f t="shared" si="141"/>
        <v>0</v>
      </c>
      <c r="X574" s="60">
        <f t="shared" si="141"/>
        <v>0</v>
      </c>
      <c r="Y574" s="60">
        <f t="shared" si="141"/>
        <v>0</v>
      </c>
      <c r="Z574" s="60">
        <f t="shared" si="141"/>
        <v>0</v>
      </c>
      <c r="AA574" s="60">
        <f t="shared" si="141"/>
        <v>0</v>
      </c>
      <c r="AB574" s="60">
        <f t="shared" si="141"/>
        <v>0</v>
      </c>
      <c r="AC574" s="60">
        <f t="shared" si="141"/>
        <v>0</v>
      </c>
      <c r="AD574" s="60">
        <f t="shared" si="141"/>
        <v>0</v>
      </c>
      <c r="AE574" s="60"/>
      <c r="AF574" s="60"/>
      <c r="AG574" s="60">
        <f t="shared" si="139"/>
        <v>0</v>
      </c>
      <c r="AH574" s="60">
        <f t="shared" si="139"/>
        <v>0</v>
      </c>
      <c r="AI574" s="60">
        <f t="shared" si="139"/>
        <v>0</v>
      </c>
      <c r="AJ574" s="60">
        <f t="shared" si="142"/>
        <v>0</v>
      </c>
      <c r="AK574" s="60">
        <f t="shared" si="142"/>
        <v>0</v>
      </c>
      <c r="AL574" s="60">
        <f t="shared" si="142"/>
        <v>0</v>
      </c>
      <c r="AM574" s="60">
        <f t="shared" si="142"/>
        <v>0</v>
      </c>
      <c r="AN574" s="60">
        <f t="shared" si="142"/>
        <v>0</v>
      </c>
      <c r="AO574" s="60">
        <f t="shared" si="142"/>
        <v>0</v>
      </c>
      <c r="AP574" s="60">
        <f t="shared" si="142"/>
        <v>0</v>
      </c>
      <c r="AQ574" s="60">
        <f t="shared" si="142"/>
        <v>0</v>
      </c>
      <c r="AR574" s="60">
        <f t="shared" si="142"/>
        <v>31</v>
      </c>
      <c r="AS574" s="60"/>
      <c r="AT574" s="60"/>
      <c r="AU574" s="60">
        <f t="shared" si="140"/>
        <v>0</v>
      </c>
      <c r="AV574" s="60">
        <f t="shared" si="140"/>
        <v>0</v>
      </c>
      <c r="AW574" s="60">
        <f t="shared" si="140"/>
        <v>0</v>
      </c>
      <c r="AX574" s="60">
        <f t="shared" si="143"/>
        <v>0</v>
      </c>
      <c r="AY574" s="60">
        <f t="shared" si="143"/>
        <v>0</v>
      </c>
      <c r="AZ574" s="60">
        <f t="shared" si="143"/>
        <v>0</v>
      </c>
      <c r="BA574" s="60">
        <f t="shared" si="143"/>
        <v>0</v>
      </c>
      <c r="BB574" s="60">
        <f t="shared" si="143"/>
        <v>0</v>
      </c>
      <c r="BC574" s="60">
        <f t="shared" si="143"/>
        <v>0</v>
      </c>
      <c r="BD574" s="60">
        <f t="shared" si="143"/>
        <v>0</v>
      </c>
      <c r="BE574" s="60">
        <f t="shared" si="143"/>
        <v>0</v>
      </c>
      <c r="BF574" s="60">
        <f t="shared" si="143"/>
        <v>0</v>
      </c>
    </row>
    <row r="575" spans="2:58" x14ac:dyDescent="0.25">
      <c r="B575" s="18">
        <f t="shared" si="134"/>
        <v>571</v>
      </c>
      <c r="C575" s="13" t="str">
        <f t="shared" si="133"/>
        <v>251209_Rev_MC_571</v>
      </c>
      <c r="D575" s="68">
        <v>46000</v>
      </c>
      <c r="E575" s="69">
        <v>46000</v>
      </c>
      <c r="F575" s="69" t="s">
        <v>405</v>
      </c>
      <c r="G575" s="69" t="str">
        <f>IF(ISBLANK(F575),"",VLOOKUP(F575,'Listes des Lots'!$B$4:$G$55,6,FALSE))</f>
        <v>Location</v>
      </c>
      <c r="H575" s="127" t="s">
        <v>333</v>
      </c>
      <c r="I575" s="127">
        <v>70000</v>
      </c>
      <c r="J575" s="69">
        <v>45992</v>
      </c>
      <c r="K575" s="69">
        <v>46022</v>
      </c>
      <c r="L575" s="71" t="s">
        <v>90</v>
      </c>
      <c r="M575" s="18" t="str">
        <f>IF(RevenueData[[#This Row],[Commentaires /Notes  ]]="","",RevenueData[[#This Row],[Commentaires /Notes  ]])</f>
        <v>LOYER NYMAT 2 DECEMBRE</v>
      </c>
      <c r="N575" s="37" t="s">
        <v>468</v>
      </c>
      <c r="R575" s="60">
        <f>RevenueData[[#This Row],[Fin Période 
(jj/mm/aa) ]]-RevenueData[[#This Row],[Début Période
((jj/mm/aa) ]]+1</f>
        <v>31</v>
      </c>
      <c r="S575" s="60">
        <f t="shared" si="138"/>
        <v>0</v>
      </c>
      <c r="T575" s="60">
        <f t="shared" si="138"/>
        <v>0</v>
      </c>
      <c r="U575" s="60">
        <f t="shared" si="138"/>
        <v>0</v>
      </c>
      <c r="V575" s="60">
        <f t="shared" si="141"/>
        <v>0</v>
      </c>
      <c r="W575" s="60">
        <f t="shared" si="141"/>
        <v>0</v>
      </c>
      <c r="X575" s="60">
        <f t="shared" si="141"/>
        <v>0</v>
      </c>
      <c r="Y575" s="60">
        <f t="shared" si="141"/>
        <v>0</v>
      </c>
      <c r="Z575" s="60">
        <f t="shared" si="141"/>
        <v>0</v>
      </c>
      <c r="AA575" s="60">
        <f t="shared" si="141"/>
        <v>0</v>
      </c>
      <c r="AB575" s="60">
        <f t="shared" si="141"/>
        <v>0</v>
      </c>
      <c r="AC575" s="60">
        <f t="shared" si="141"/>
        <v>0</v>
      </c>
      <c r="AD575" s="60">
        <f t="shared" si="141"/>
        <v>0</v>
      </c>
      <c r="AE575" s="60"/>
      <c r="AF575" s="60"/>
      <c r="AG575" s="60">
        <f t="shared" si="139"/>
        <v>0</v>
      </c>
      <c r="AH575" s="60">
        <f t="shared" si="139"/>
        <v>0</v>
      </c>
      <c r="AI575" s="60">
        <f t="shared" si="139"/>
        <v>0</v>
      </c>
      <c r="AJ575" s="60">
        <f t="shared" si="142"/>
        <v>0</v>
      </c>
      <c r="AK575" s="60">
        <f t="shared" si="142"/>
        <v>0</v>
      </c>
      <c r="AL575" s="60">
        <f t="shared" si="142"/>
        <v>0</v>
      </c>
      <c r="AM575" s="60">
        <f t="shared" si="142"/>
        <v>0</v>
      </c>
      <c r="AN575" s="60">
        <f t="shared" si="142"/>
        <v>0</v>
      </c>
      <c r="AO575" s="60">
        <f t="shared" si="142"/>
        <v>0</v>
      </c>
      <c r="AP575" s="60">
        <f t="shared" si="142"/>
        <v>0</v>
      </c>
      <c r="AQ575" s="60">
        <f t="shared" si="142"/>
        <v>0</v>
      </c>
      <c r="AR575" s="60">
        <f t="shared" si="142"/>
        <v>31</v>
      </c>
      <c r="AS575" s="60"/>
      <c r="AT575" s="60"/>
      <c r="AU575" s="60">
        <f t="shared" si="140"/>
        <v>0</v>
      </c>
      <c r="AV575" s="60">
        <f t="shared" si="140"/>
        <v>0</v>
      </c>
      <c r="AW575" s="60">
        <f t="shared" si="140"/>
        <v>0</v>
      </c>
      <c r="AX575" s="60">
        <f t="shared" si="143"/>
        <v>0</v>
      </c>
      <c r="AY575" s="60">
        <f t="shared" si="143"/>
        <v>0</v>
      </c>
      <c r="AZ575" s="60">
        <f t="shared" si="143"/>
        <v>0</v>
      </c>
      <c r="BA575" s="60">
        <f t="shared" si="143"/>
        <v>0</v>
      </c>
      <c r="BB575" s="60">
        <f t="shared" si="143"/>
        <v>0</v>
      </c>
      <c r="BC575" s="60">
        <f t="shared" si="143"/>
        <v>0</v>
      </c>
      <c r="BD575" s="60">
        <f t="shared" si="143"/>
        <v>0</v>
      </c>
      <c r="BE575" s="60">
        <f t="shared" si="143"/>
        <v>0</v>
      </c>
      <c r="BF575" s="60">
        <f t="shared" si="143"/>
        <v>0</v>
      </c>
    </row>
    <row r="576" spans="2:58" x14ac:dyDescent="0.25">
      <c r="B576" s="18">
        <f t="shared" si="134"/>
        <v>572</v>
      </c>
      <c r="C576" s="13" t="str">
        <f t="shared" si="133"/>
        <v>251210_Rev_MC_572</v>
      </c>
      <c r="D576" s="68">
        <v>46001</v>
      </c>
      <c r="E576" s="69">
        <v>46001</v>
      </c>
      <c r="F576" s="69" t="s">
        <v>127</v>
      </c>
      <c r="G576" s="69" t="str">
        <f>IF(ISBLANK(F576),"",VLOOKUP(F576,'Listes des Lots'!$B$4:$G$55,6,FALSE))</f>
        <v>Location</v>
      </c>
      <c r="H576" s="127" t="s">
        <v>333</v>
      </c>
      <c r="I576" s="127">
        <v>350000</v>
      </c>
      <c r="J576" s="69">
        <v>45992</v>
      </c>
      <c r="K576" s="69">
        <v>46022</v>
      </c>
      <c r="L576" s="71" t="s">
        <v>25</v>
      </c>
      <c r="M576" s="18" t="str">
        <f>IF(RevenueData[[#This Row],[Commentaires /Notes  ]]="","",RevenueData[[#This Row],[Commentaires /Notes  ]])</f>
        <v>LOYER PHARMACIE DECEMBRE</v>
      </c>
      <c r="N576" s="37" t="s">
        <v>469</v>
      </c>
      <c r="R576" s="60">
        <f>RevenueData[[#This Row],[Fin Période 
(jj/mm/aa) ]]-RevenueData[[#This Row],[Début Période
((jj/mm/aa) ]]+1</f>
        <v>31</v>
      </c>
      <c r="S576" s="60">
        <f t="shared" si="138"/>
        <v>0</v>
      </c>
      <c r="T576" s="60">
        <f t="shared" si="138"/>
        <v>0</v>
      </c>
      <c r="U576" s="60">
        <f t="shared" si="138"/>
        <v>0</v>
      </c>
      <c r="V576" s="60">
        <f t="shared" si="141"/>
        <v>0</v>
      </c>
      <c r="W576" s="60">
        <f t="shared" si="141"/>
        <v>0</v>
      </c>
      <c r="X576" s="60">
        <f t="shared" si="141"/>
        <v>0</v>
      </c>
      <c r="Y576" s="60">
        <f t="shared" si="141"/>
        <v>0</v>
      </c>
      <c r="Z576" s="60">
        <f t="shared" si="141"/>
        <v>0</v>
      </c>
      <c r="AA576" s="60">
        <f t="shared" si="141"/>
        <v>0</v>
      </c>
      <c r="AB576" s="60">
        <f t="shared" si="141"/>
        <v>0</v>
      </c>
      <c r="AC576" s="60">
        <f t="shared" si="141"/>
        <v>0</v>
      </c>
      <c r="AD576" s="60">
        <f t="shared" si="141"/>
        <v>0</v>
      </c>
      <c r="AE576" s="60"/>
      <c r="AF576" s="60"/>
      <c r="AG576" s="60">
        <f t="shared" si="139"/>
        <v>0</v>
      </c>
      <c r="AH576" s="60">
        <f t="shared" si="139"/>
        <v>0</v>
      </c>
      <c r="AI576" s="60">
        <f t="shared" si="139"/>
        <v>0</v>
      </c>
      <c r="AJ576" s="60">
        <f t="shared" si="142"/>
        <v>0</v>
      </c>
      <c r="AK576" s="60">
        <f t="shared" si="142"/>
        <v>0</v>
      </c>
      <c r="AL576" s="60">
        <f t="shared" si="142"/>
        <v>0</v>
      </c>
      <c r="AM576" s="60">
        <f t="shared" si="142"/>
        <v>0</v>
      </c>
      <c r="AN576" s="60">
        <f t="shared" si="142"/>
        <v>0</v>
      </c>
      <c r="AO576" s="60">
        <f t="shared" si="142"/>
        <v>0</v>
      </c>
      <c r="AP576" s="60">
        <f t="shared" si="142"/>
        <v>0</v>
      </c>
      <c r="AQ576" s="60">
        <f t="shared" si="142"/>
        <v>0</v>
      </c>
      <c r="AR576" s="60">
        <f t="shared" si="142"/>
        <v>31</v>
      </c>
      <c r="AS576" s="60"/>
      <c r="AT576" s="60"/>
      <c r="AU576" s="60">
        <f t="shared" si="140"/>
        <v>0</v>
      </c>
      <c r="AV576" s="60">
        <f t="shared" si="140"/>
        <v>0</v>
      </c>
      <c r="AW576" s="60">
        <f t="shared" si="140"/>
        <v>0</v>
      </c>
      <c r="AX576" s="60">
        <f t="shared" si="143"/>
        <v>0</v>
      </c>
      <c r="AY576" s="60">
        <f t="shared" si="143"/>
        <v>0</v>
      </c>
      <c r="AZ576" s="60">
        <f t="shared" si="143"/>
        <v>0</v>
      </c>
      <c r="BA576" s="60">
        <f t="shared" si="143"/>
        <v>0</v>
      </c>
      <c r="BB576" s="60">
        <f t="shared" si="143"/>
        <v>0</v>
      </c>
      <c r="BC576" s="60">
        <f t="shared" si="143"/>
        <v>0</v>
      </c>
      <c r="BD576" s="60">
        <f t="shared" si="143"/>
        <v>0</v>
      </c>
      <c r="BE576" s="60">
        <f t="shared" si="143"/>
        <v>0</v>
      </c>
      <c r="BF576" s="60">
        <f t="shared" si="143"/>
        <v>0</v>
      </c>
    </row>
    <row r="577" spans="2:58" x14ac:dyDescent="0.25">
      <c r="B577" s="18">
        <f t="shared" si="134"/>
        <v>573</v>
      </c>
      <c r="C577" s="13" t="str">
        <f t="shared" si="133"/>
        <v>251210_Rev_MC_573</v>
      </c>
      <c r="D577" s="68">
        <v>46001</v>
      </c>
      <c r="E577" s="69">
        <v>46001</v>
      </c>
      <c r="F577" s="69" t="s">
        <v>404</v>
      </c>
      <c r="G577" s="69" t="str">
        <f>IF(ISBLANK(F577),"",VLOOKUP(F577,'Listes des Lots'!$B$4:$G$55,6,FALSE))</f>
        <v>Location</v>
      </c>
      <c r="H577" s="127" t="s">
        <v>333</v>
      </c>
      <c r="I577" s="127">
        <v>215000</v>
      </c>
      <c r="J577" s="69">
        <v>45992</v>
      </c>
      <c r="K577" s="69">
        <v>46022</v>
      </c>
      <c r="L577" s="71" t="s">
        <v>25</v>
      </c>
      <c r="M577" s="18" t="str">
        <f>IF(RevenueData[[#This Row],[Commentaires /Notes  ]]="","",RevenueData[[#This Row],[Commentaires /Notes  ]])</f>
        <v>LOYER DR KOUADIO DECEMBRE</v>
      </c>
      <c r="N577" s="37" t="s">
        <v>470</v>
      </c>
      <c r="R577" s="60">
        <f>RevenueData[[#This Row],[Fin Période 
(jj/mm/aa) ]]-RevenueData[[#This Row],[Début Période
((jj/mm/aa) ]]+1</f>
        <v>31</v>
      </c>
      <c r="S577" s="60">
        <f t="shared" si="138"/>
        <v>0</v>
      </c>
      <c r="T577" s="60">
        <f t="shared" si="138"/>
        <v>0</v>
      </c>
      <c r="U577" s="60">
        <f t="shared" si="138"/>
        <v>0</v>
      </c>
      <c r="V577" s="60">
        <f t="shared" si="141"/>
        <v>0</v>
      </c>
      <c r="W577" s="60">
        <f t="shared" si="141"/>
        <v>0</v>
      </c>
      <c r="X577" s="60">
        <f t="shared" si="141"/>
        <v>0</v>
      </c>
      <c r="Y577" s="60">
        <f t="shared" si="141"/>
        <v>0</v>
      </c>
      <c r="Z577" s="60">
        <f t="shared" si="141"/>
        <v>0</v>
      </c>
      <c r="AA577" s="60">
        <f t="shared" si="141"/>
        <v>0</v>
      </c>
      <c r="AB577" s="60">
        <f t="shared" si="141"/>
        <v>0</v>
      </c>
      <c r="AC577" s="60">
        <f t="shared" si="141"/>
        <v>0</v>
      </c>
      <c r="AD577" s="60">
        <f t="shared" si="141"/>
        <v>0</v>
      </c>
      <c r="AE577" s="60"/>
      <c r="AF577" s="60"/>
      <c r="AG577" s="60">
        <f t="shared" si="139"/>
        <v>0</v>
      </c>
      <c r="AH577" s="60">
        <f t="shared" si="139"/>
        <v>0</v>
      </c>
      <c r="AI577" s="60">
        <f t="shared" si="139"/>
        <v>0</v>
      </c>
      <c r="AJ577" s="60">
        <f t="shared" si="142"/>
        <v>0</v>
      </c>
      <c r="AK577" s="60">
        <f t="shared" si="142"/>
        <v>0</v>
      </c>
      <c r="AL577" s="60">
        <f t="shared" si="142"/>
        <v>0</v>
      </c>
      <c r="AM577" s="60">
        <f t="shared" si="142"/>
        <v>0</v>
      </c>
      <c r="AN577" s="60">
        <f t="shared" si="142"/>
        <v>0</v>
      </c>
      <c r="AO577" s="60">
        <f t="shared" si="142"/>
        <v>0</v>
      </c>
      <c r="AP577" s="60">
        <f t="shared" si="142"/>
        <v>0</v>
      </c>
      <c r="AQ577" s="60">
        <f t="shared" si="142"/>
        <v>0</v>
      </c>
      <c r="AR577" s="60">
        <f t="shared" si="142"/>
        <v>31</v>
      </c>
      <c r="AS577" s="60"/>
      <c r="AT577" s="60"/>
      <c r="AU577" s="60">
        <f t="shared" si="140"/>
        <v>0</v>
      </c>
      <c r="AV577" s="60">
        <f t="shared" si="140"/>
        <v>0</v>
      </c>
      <c r="AW577" s="60">
        <f t="shared" si="140"/>
        <v>0</v>
      </c>
      <c r="AX577" s="60">
        <f t="shared" si="143"/>
        <v>0</v>
      </c>
      <c r="AY577" s="60">
        <f t="shared" si="143"/>
        <v>0</v>
      </c>
      <c r="AZ577" s="60">
        <f t="shared" si="143"/>
        <v>0</v>
      </c>
      <c r="BA577" s="60">
        <f t="shared" si="143"/>
        <v>0</v>
      </c>
      <c r="BB577" s="60">
        <f t="shared" si="143"/>
        <v>0</v>
      </c>
      <c r="BC577" s="60">
        <f t="shared" si="143"/>
        <v>0</v>
      </c>
      <c r="BD577" s="60">
        <f t="shared" si="143"/>
        <v>0</v>
      </c>
      <c r="BE577" s="60">
        <f t="shared" si="143"/>
        <v>0</v>
      </c>
      <c r="BF577" s="60">
        <f t="shared" si="143"/>
        <v>0</v>
      </c>
    </row>
    <row r="578" spans="2:58" x14ac:dyDescent="0.25">
      <c r="B578" s="18">
        <f t="shared" si="134"/>
        <v>574</v>
      </c>
      <c r="C578" s="13" t="str">
        <f t="shared" si="133"/>
        <v>251213_Rev_MC_574</v>
      </c>
      <c r="D578" s="68">
        <v>46004</v>
      </c>
      <c r="E578" s="69">
        <v>46004</v>
      </c>
      <c r="F578" s="69" t="s">
        <v>123</v>
      </c>
      <c r="G578" s="69" t="str">
        <f>IF(ISBLANK(F578),"",VLOOKUP(F578,'Listes des Lots'!$B$4:$G$55,6,FALSE))</f>
        <v>Meublé</v>
      </c>
      <c r="H578" s="127" t="s">
        <v>333</v>
      </c>
      <c r="I578" s="127">
        <v>15000</v>
      </c>
      <c r="J578" s="69">
        <v>46004</v>
      </c>
      <c r="K578" s="69">
        <v>46004</v>
      </c>
      <c r="L578" s="71" t="s">
        <v>90</v>
      </c>
      <c r="M578" s="18" t="str">
        <f>IF(RevenueData[[#This Row],[Commentaires /Notes  ]]="","",RevenueData[[#This Row],[Commentaires /Notes  ]])</f>
        <v/>
      </c>
      <c r="N578" s="37"/>
      <c r="R578" s="60">
        <f>RevenueData[[#This Row],[Fin Période 
(jj/mm/aa) ]]-RevenueData[[#This Row],[Début Période
((jj/mm/aa) ]]+1</f>
        <v>1</v>
      </c>
      <c r="S578" s="60">
        <f t="shared" si="138"/>
        <v>0</v>
      </c>
      <c r="T578" s="60">
        <f t="shared" si="138"/>
        <v>0</v>
      </c>
      <c r="U578" s="60">
        <f t="shared" si="138"/>
        <v>0</v>
      </c>
      <c r="V578" s="60">
        <f t="shared" si="141"/>
        <v>0</v>
      </c>
      <c r="W578" s="60">
        <f t="shared" si="141"/>
        <v>0</v>
      </c>
      <c r="X578" s="60">
        <f t="shared" si="141"/>
        <v>0</v>
      </c>
      <c r="Y578" s="60">
        <f t="shared" si="141"/>
        <v>0</v>
      </c>
      <c r="Z578" s="60">
        <f t="shared" si="141"/>
        <v>0</v>
      </c>
      <c r="AA578" s="60">
        <f t="shared" si="141"/>
        <v>0</v>
      </c>
      <c r="AB578" s="60">
        <f t="shared" si="141"/>
        <v>0</v>
      </c>
      <c r="AC578" s="60">
        <f t="shared" si="141"/>
        <v>0</v>
      </c>
      <c r="AD578" s="60">
        <f t="shared" si="141"/>
        <v>0</v>
      </c>
      <c r="AE578" s="60"/>
      <c r="AF578" s="60"/>
      <c r="AG578" s="60">
        <f t="shared" si="139"/>
        <v>0</v>
      </c>
      <c r="AH578" s="60">
        <f t="shared" si="139"/>
        <v>0</v>
      </c>
      <c r="AI578" s="60">
        <f t="shared" si="139"/>
        <v>0</v>
      </c>
      <c r="AJ578" s="60">
        <f t="shared" si="142"/>
        <v>0</v>
      </c>
      <c r="AK578" s="60">
        <f t="shared" si="142"/>
        <v>0</v>
      </c>
      <c r="AL578" s="60">
        <f t="shared" si="142"/>
        <v>0</v>
      </c>
      <c r="AM578" s="60">
        <f t="shared" si="142"/>
        <v>0</v>
      </c>
      <c r="AN578" s="60">
        <f t="shared" si="142"/>
        <v>0</v>
      </c>
      <c r="AO578" s="60">
        <f t="shared" si="142"/>
        <v>0</v>
      </c>
      <c r="AP578" s="60">
        <f t="shared" si="142"/>
        <v>0</v>
      </c>
      <c r="AQ578" s="60">
        <f t="shared" si="142"/>
        <v>0</v>
      </c>
      <c r="AR578" s="60">
        <f t="shared" si="142"/>
        <v>1</v>
      </c>
      <c r="AS578" s="60"/>
      <c r="AT578" s="60"/>
      <c r="AU578" s="60">
        <f t="shared" si="140"/>
        <v>0</v>
      </c>
      <c r="AV578" s="60">
        <f t="shared" si="140"/>
        <v>0</v>
      </c>
      <c r="AW578" s="60">
        <f t="shared" si="140"/>
        <v>0</v>
      </c>
      <c r="AX578" s="60">
        <f t="shared" si="143"/>
        <v>0</v>
      </c>
      <c r="AY578" s="60">
        <f t="shared" si="143"/>
        <v>0</v>
      </c>
      <c r="AZ578" s="60">
        <f t="shared" si="143"/>
        <v>0</v>
      </c>
      <c r="BA578" s="60">
        <f t="shared" si="143"/>
        <v>0</v>
      </c>
      <c r="BB578" s="60">
        <f t="shared" si="143"/>
        <v>0</v>
      </c>
      <c r="BC578" s="60">
        <f t="shared" si="143"/>
        <v>0</v>
      </c>
      <c r="BD578" s="60">
        <f t="shared" si="143"/>
        <v>0</v>
      </c>
      <c r="BE578" s="60">
        <f t="shared" si="143"/>
        <v>0</v>
      </c>
      <c r="BF578" s="60">
        <f t="shared" si="143"/>
        <v>0</v>
      </c>
    </row>
    <row r="579" spans="2:58" x14ac:dyDescent="0.25">
      <c r="B579" s="18">
        <f t="shared" si="134"/>
        <v>575</v>
      </c>
      <c r="C579" s="13" t="str">
        <f t="shared" si="133"/>
        <v>251213_Rev_MC_575</v>
      </c>
      <c r="D579" s="68">
        <v>46004</v>
      </c>
      <c r="E579" s="69">
        <v>46004</v>
      </c>
      <c r="F579" s="69" t="s">
        <v>116</v>
      </c>
      <c r="G579" s="69" t="str">
        <f>IF(ISBLANK(F579),"",VLOOKUP(F579,'Listes des Lots'!$B$4:$G$55,6,FALSE))</f>
        <v>Meublé</v>
      </c>
      <c r="H579" s="127" t="s">
        <v>333</v>
      </c>
      <c r="I579" s="127">
        <v>25000</v>
      </c>
      <c r="J579" s="69">
        <v>46004</v>
      </c>
      <c r="K579" s="69">
        <v>46005</v>
      </c>
      <c r="L579" s="71" t="s">
        <v>90</v>
      </c>
      <c r="M579" s="18" t="str">
        <f>IF(RevenueData[[#This Row],[Commentaires /Notes  ]]="","",RevenueData[[#This Row],[Commentaires /Notes  ]])</f>
        <v/>
      </c>
      <c r="N579" s="37"/>
      <c r="R579" s="60">
        <f>RevenueData[[#This Row],[Fin Période 
(jj/mm/aa) ]]-RevenueData[[#This Row],[Début Période
((jj/mm/aa) ]]+1</f>
        <v>2</v>
      </c>
      <c r="S579" s="60">
        <f t="shared" si="138"/>
        <v>0</v>
      </c>
      <c r="T579" s="60">
        <f t="shared" si="138"/>
        <v>0</v>
      </c>
      <c r="U579" s="60">
        <f t="shared" si="138"/>
        <v>0</v>
      </c>
      <c r="V579" s="60">
        <f t="shared" si="141"/>
        <v>0</v>
      </c>
      <c r="W579" s="60">
        <f t="shared" si="141"/>
        <v>0</v>
      </c>
      <c r="X579" s="60">
        <f t="shared" si="141"/>
        <v>0</v>
      </c>
      <c r="Y579" s="60">
        <f t="shared" si="141"/>
        <v>0</v>
      </c>
      <c r="Z579" s="60">
        <f t="shared" si="141"/>
        <v>0</v>
      </c>
      <c r="AA579" s="60">
        <f t="shared" si="141"/>
        <v>0</v>
      </c>
      <c r="AB579" s="60">
        <f t="shared" si="141"/>
        <v>0</v>
      </c>
      <c r="AC579" s="60">
        <f t="shared" si="141"/>
        <v>0</v>
      </c>
      <c r="AD579" s="60">
        <f t="shared" si="141"/>
        <v>0</v>
      </c>
      <c r="AE579" s="60"/>
      <c r="AF579" s="60"/>
      <c r="AG579" s="60">
        <f t="shared" si="139"/>
        <v>0</v>
      </c>
      <c r="AH579" s="60">
        <f t="shared" si="139"/>
        <v>0</v>
      </c>
      <c r="AI579" s="60">
        <f t="shared" si="139"/>
        <v>0</v>
      </c>
      <c r="AJ579" s="60">
        <f t="shared" si="142"/>
        <v>0</v>
      </c>
      <c r="AK579" s="60">
        <f t="shared" si="142"/>
        <v>0</v>
      </c>
      <c r="AL579" s="60">
        <f t="shared" si="142"/>
        <v>0</v>
      </c>
      <c r="AM579" s="60">
        <f t="shared" si="142"/>
        <v>0</v>
      </c>
      <c r="AN579" s="60">
        <f t="shared" si="142"/>
        <v>0</v>
      </c>
      <c r="AO579" s="60">
        <f t="shared" si="142"/>
        <v>0</v>
      </c>
      <c r="AP579" s="60">
        <f t="shared" si="142"/>
        <v>0</v>
      </c>
      <c r="AQ579" s="60">
        <f t="shared" si="142"/>
        <v>0</v>
      </c>
      <c r="AR579" s="60">
        <f t="shared" si="142"/>
        <v>2</v>
      </c>
      <c r="AS579" s="60"/>
      <c r="AT579" s="60"/>
      <c r="AU579" s="60">
        <f t="shared" si="140"/>
        <v>0</v>
      </c>
      <c r="AV579" s="60">
        <f t="shared" si="140"/>
        <v>0</v>
      </c>
      <c r="AW579" s="60">
        <f t="shared" si="140"/>
        <v>0</v>
      </c>
      <c r="AX579" s="60">
        <f t="shared" si="143"/>
        <v>0</v>
      </c>
      <c r="AY579" s="60">
        <f t="shared" si="143"/>
        <v>0</v>
      </c>
      <c r="AZ579" s="60">
        <f t="shared" si="143"/>
        <v>0</v>
      </c>
      <c r="BA579" s="60">
        <f t="shared" si="143"/>
        <v>0</v>
      </c>
      <c r="BB579" s="60">
        <f t="shared" si="143"/>
        <v>0</v>
      </c>
      <c r="BC579" s="60">
        <f t="shared" si="143"/>
        <v>0</v>
      </c>
      <c r="BD579" s="60">
        <f t="shared" si="143"/>
        <v>0</v>
      </c>
      <c r="BE579" s="60">
        <f t="shared" si="143"/>
        <v>0</v>
      </c>
      <c r="BF579" s="60">
        <f t="shared" si="143"/>
        <v>0</v>
      </c>
    </row>
    <row r="580" spans="2:58" x14ac:dyDescent="0.25">
      <c r="B580" s="18">
        <f t="shared" si="134"/>
        <v>576</v>
      </c>
      <c r="C580" s="13" t="str">
        <f t="shared" si="133"/>
        <v>251214_Rev_MC_576</v>
      </c>
      <c r="D580" s="68">
        <v>46005</v>
      </c>
      <c r="E580" s="69">
        <v>46004</v>
      </c>
      <c r="F580" s="69" t="s">
        <v>122</v>
      </c>
      <c r="G580" s="69" t="str">
        <f>IF(ISBLANK(F580),"",VLOOKUP(F580,'Listes des Lots'!$B$4:$G$55,6,FALSE))</f>
        <v>Meublé</v>
      </c>
      <c r="H580" s="127" t="s">
        <v>333</v>
      </c>
      <c r="I580" s="127">
        <v>17000</v>
      </c>
      <c r="J580" s="69">
        <v>46004</v>
      </c>
      <c r="K580" s="69">
        <v>46005</v>
      </c>
      <c r="L580" s="71" t="s">
        <v>90</v>
      </c>
      <c r="M580" s="18" t="str">
        <f>IF(RevenueData[[#This Row],[Commentaires /Notes  ]]="","",RevenueData[[#This Row],[Commentaires /Notes  ]])</f>
        <v/>
      </c>
      <c r="N580" s="37"/>
      <c r="R580" s="60">
        <f>RevenueData[[#This Row],[Fin Période 
(jj/mm/aa) ]]-RevenueData[[#This Row],[Début Période
((jj/mm/aa) ]]+1</f>
        <v>2</v>
      </c>
      <c r="S580" s="60">
        <f t="shared" si="138"/>
        <v>0</v>
      </c>
      <c r="T580" s="60">
        <f t="shared" si="138"/>
        <v>0</v>
      </c>
      <c r="U580" s="60">
        <f t="shared" si="138"/>
        <v>0</v>
      </c>
      <c r="V580" s="60">
        <f t="shared" si="141"/>
        <v>0</v>
      </c>
      <c r="W580" s="60">
        <f t="shared" si="141"/>
        <v>0</v>
      </c>
      <c r="X580" s="60">
        <f t="shared" si="141"/>
        <v>0</v>
      </c>
      <c r="Y580" s="60">
        <f t="shared" si="141"/>
        <v>0</v>
      </c>
      <c r="Z580" s="60">
        <f t="shared" si="141"/>
        <v>0</v>
      </c>
      <c r="AA580" s="60">
        <f t="shared" si="141"/>
        <v>0</v>
      </c>
      <c r="AB580" s="60">
        <f t="shared" si="141"/>
        <v>0</v>
      </c>
      <c r="AC580" s="60">
        <f t="shared" si="141"/>
        <v>0</v>
      </c>
      <c r="AD580" s="60">
        <f t="shared" si="141"/>
        <v>0</v>
      </c>
      <c r="AE580" s="60"/>
      <c r="AF580" s="60"/>
      <c r="AG580" s="60">
        <f t="shared" si="139"/>
        <v>0</v>
      </c>
      <c r="AH580" s="60">
        <f t="shared" si="139"/>
        <v>0</v>
      </c>
      <c r="AI580" s="60">
        <f t="shared" si="139"/>
        <v>0</v>
      </c>
      <c r="AJ580" s="60">
        <f t="shared" si="142"/>
        <v>0</v>
      </c>
      <c r="AK580" s="60">
        <f t="shared" si="142"/>
        <v>0</v>
      </c>
      <c r="AL580" s="60">
        <f t="shared" si="142"/>
        <v>0</v>
      </c>
      <c r="AM580" s="60">
        <f t="shared" si="142"/>
        <v>0</v>
      </c>
      <c r="AN580" s="60">
        <f t="shared" si="142"/>
        <v>0</v>
      </c>
      <c r="AO580" s="60">
        <f t="shared" si="142"/>
        <v>0</v>
      </c>
      <c r="AP580" s="60">
        <f t="shared" si="142"/>
        <v>0</v>
      </c>
      <c r="AQ580" s="60">
        <f t="shared" si="142"/>
        <v>0</v>
      </c>
      <c r="AR580" s="60">
        <f t="shared" si="142"/>
        <v>2</v>
      </c>
      <c r="AS580" s="60"/>
      <c r="AT580" s="60"/>
      <c r="AU580" s="60">
        <f t="shared" si="140"/>
        <v>0</v>
      </c>
      <c r="AV580" s="60">
        <f t="shared" si="140"/>
        <v>0</v>
      </c>
      <c r="AW580" s="60">
        <f t="shared" si="140"/>
        <v>0</v>
      </c>
      <c r="AX580" s="60">
        <f t="shared" si="143"/>
        <v>0</v>
      </c>
      <c r="AY580" s="60">
        <f t="shared" si="143"/>
        <v>0</v>
      </c>
      <c r="AZ580" s="60">
        <f t="shared" si="143"/>
        <v>0</v>
      </c>
      <c r="BA580" s="60">
        <f t="shared" si="143"/>
        <v>0</v>
      </c>
      <c r="BB580" s="60">
        <f t="shared" si="143"/>
        <v>0</v>
      </c>
      <c r="BC580" s="60">
        <f t="shared" si="143"/>
        <v>0</v>
      </c>
      <c r="BD580" s="60">
        <f t="shared" si="143"/>
        <v>0</v>
      </c>
      <c r="BE580" s="60">
        <f t="shared" si="143"/>
        <v>0</v>
      </c>
      <c r="BF580" s="60">
        <f t="shared" si="143"/>
        <v>0</v>
      </c>
    </row>
    <row r="581" spans="2:58" x14ac:dyDescent="0.25">
      <c r="B581" s="18">
        <f t="shared" si="134"/>
        <v>577</v>
      </c>
      <c r="C581" s="13" t="str">
        <f t="shared" ref="C581:C644" si="144">IF(OR(D581="", E581="", F581="", I581="", J581="", K581="", L581=""), "", TEXT(RIGHT(YEAR(D581), 2), "00") &amp; TEXT(MONTH(D581), "00") &amp; TEXT(DAY(D581), "00") &amp; "_Rev_MC_" &amp; TEXT(B581, "0"))</f>
        <v>251216_Rev_MC_577</v>
      </c>
      <c r="D581" s="68">
        <v>46007</v>
      </c>
      <c r="E581" s="69">
        <v>46007</v>
      </c>
      <c r="F581" s="69" t="s">
        <v>115</v>
      </c>
      <c r="G581" s="69" t="str">
        <f>IF(ISBLANK(F581),"",VLOOKUP(F581,'Listes des Lots'!$B$4:$G$55,6,FALSE))</f>
        <v>Meublé</v>
      </c>
      <c r="H581" s="127" t="s">
        <v>333</v>
      </c>
      <c r="I581" s="127">
        <v>60000</v>
      </c>
      <c r="J581" s="69">
        <v>46010</v>
      </c>
      <c r="K581" s="69">
        <v>46012</v>
      </c>
      <c r="L581" s="71" t="s">
        <v>90</v>
      </c>
      <c r="M581" s="18" t="str">
        <f>IF(RevenueData[[#This Row],[Commentaires /Notes  ]]="","",RevenueData[[#This Row],[Commentaires /Notes  ]])</f>
        <v/>
      </c>
      <c r="N581" s="37"/>
      <c r="R581" s="60">
        <f>RevenueData[[#This Row],[Fin Période 
(jj/mm/aa) ]]-RevenueData[[#This Row],[Début Période
((jj/mm/aa) ]]+1</f>
        <v>3</v>
      </c>
      <c r="S581" s="60">
        <f t="shared" si="138"/>
        <v>0</v>
      </c>
      <c r="T581" s="60">
        <f t="shared" si="138"/>
        <v>0</v>
      </c>
      <c r="U581" s="60">
        <f t="shared" si="138"/>
        <v>0</v>
      </c>
      <c r="V581" s="60">
        <f t="shared" si="141"/>
        <v>0</v>
      </c>
      <c r="W581" s="60">
        <f t="shared" si="141"/>
        <v>0</v>
      </c>
      <c r="X581" s="60">
        <f t="shared" si="141"/>
        <v>0</v>
      </c>
      <c r="Y581" s="60">
        <f t="shared" si="141"/>
        <v>0</v>
      </c>
      <c r="Z581" s="60">
        <f t="shared" si="141"/>
        <v>0</v>
      </c>
      <c r="AA581" s="60">
        <f t="shared" si="141"/>
        <v>0</v>
      </c>
      <c r="AB581" s="60">
        <f t="shared" si="141"/>
        <v>0</v>
      </c>
      <c r="AC581" s="60">
        <f t="shared" si="141"/>
        <v>0</v>
      </c>
      <c r="AD581" s="60">
        <f t="shared" si="141"/>
        <v>0</v>
      </c>
      <c r="AE581" s="60"/>
      <c r="AF581" s="60"/>
      <c r="AG581" s="60">
        <f t="shared" si="139"/>
        <v>0</v>
      </c>
      <c r="AH581" s="60">
        <f t="shared" si="139"/>
        <v>0</v>
      </c>
      <c r="AI581" s="60">
        <f t="shared" si="139"/>
        <v>0</v>
      </c>
      <c r="AJ581" s="60">
        <f t="shared" si="142"/>
        <v>0</v>
      </c>
      <c r="AK581" s="60">
        <f t="shared" si="142"/>
        <v>0</v>
      </c>
      <c r="AL581" s="60">
        <f t="shared" si="142"/>
        <v>0</v>
      </c>
      <c r="AM581" s="60">
        <f t="shared" si="142"/>
        <v>0</v>
      </c>
      <c r="AN581" s="60">
        <f t="shared" si="142"/>
        <v>0</v>
      </c>
      <c r="AO581" s="60">
        <f t="shared" si="142"/>
        <v>0</v>
      </c>
      <c r="AP581" s="60">
        <f t="shared" si="142"/>
        <v>0</v>
      </c>
      <c r="AQ581" s="60">
        <f t="shared" si="142"/>
        <v>0</v>
      </c>
      <c r="AR581" s="60">
        <f t="shared" si="142"/>
        <v>3</v>
      </c>
      <c r="AS581" s="60"/>
      <c r="AT581" s="60"/>
      <c r="AU581" s="60">
        <f t="shared" si="140"/>
        <v>0</v>
      </c>
      <c r="AV581" s="60">
        <f t="shared" si="140"/>
        <v>0</v>
      </c>
      <c r="AW581" s="60">
        <f t="shared" si="140"/>
        <v>0</v>
      </c>
      <c r="AX581" s="60">
        <f t="shared" si="143"/>
        <v>0</v>
      </c>
      <c r="AY581" s="60">
        <f t="shared" si="143"/>
        <v>0</v>
      </c>
      <c r="AZ581" s="60">
        <f t="shared" si="143"/>
        <v>0</v>
      </c>
      <c r="BA581" s="60">
        <f t="shared" si="143"/>
        <v>0</v>
      </c>
      <c r="BB581" s="60">
        <f t="shared" si="143"/>
        <v>0</v>
      </c>
      <c r="BC581" s="60">
        <f t="shared" si="143"/>
        <v>0</v>
      </c>
      <c r="BD581" s="60">
        <f t="shared" si="143"/>
        <v>0</v>
      </c>
      <c r="BE581" s="60">
        <f t="shared" si="143"/>
        <v>0</v>
      </c>
      <c r="BF581" s="60">
        <f t="shared" si="143"/>
        <v>0</v>
      </c>
    </row>
    <row r="582" spans="2:58" x14ac:dyDescent="0.25">
      <c r="B582" s="18">
        <f t="shared" si="134"/>
        <v>578</v>
      </c>
      <c r="C582" s="13" t="str">
        <f t="shared" si="144"/>
        <v>251216_Rev_MC_578</v>
      </c>
      <c r="D582" s="68">
        <v>46007</v>
      </c>
      <c r="E582" s="69">
        <v>46007</v>
      </c>
      <c r="F582" s="69" t="s">
        <v>121</v>
      </c>
      <c r="G582" s="69" t="str">
        <f>IF(ISBLANK(F582),"",VLOOKUP(F582,'Listes des Lots'!$B$4:$G$55,6,FALSE))</f>
        <v>Meublé</v>
      </c>
      <c r="H582" s="127" t="s">
        <v>333</v>
      </c>
      <c r="I582" s="127">
        <v>15000</v>
      </c>
      <c r="J582" s="69">
        <v>46010</v>
      </c>
      <c r="K582" s="69">
        <v>46011</v>
      </c>
      <c r="L582" s="71" t="s">
        <v>90</v>
      </c>
      <c r="M582" s="18" t="str">
        <f>IF(RevenueData[[#This Row],[Commentaires /Notes  ]]="","",RevenueData[[#This Row],[Commentaires /Notes  ]])</f>
        <v/>
      </c>
      <c r="N582" s="37"/>
      <c r="R582" s="60">
        <f>RevenueData[[#This Row],[Fin Période 
(jj/mm/aa) ]]-RevenueData[[#This Row],[Début Période
((jj/mm/aa) ]]+1</f>
        <v>2</v>
      </c>
      <c r="S582" s="60">
        <f t="shared" si="138"/>
        <v>0</v>
      </c>
      <c r="T582" s="60">
        <f t="shared" si="138"/>
        <v>0</v>
      </c>
      <c r="U582" s="60">
        <f t="shared" si="138"/>
        <v>0</v>
      </c>
      <c r="V582" s="60">
        <f t="shared" si="141"/>
        <v>0</v>
      </c>
      <c r="W582" s="60">
        <f t="shared" si="141"/>
        <v>0</v>
      </c>
      <c r="X582" s="60">
        <f t="shared" si="141"/>
        <v>0</v>
      </c>
      <c r="Y582" s="60">
        <f t="shared" si="141"/>
        <v>0</v>
      </c>
      <c r="Z582" s="60">
        <f t="shared" si="141"/>
        <v>0</v>
      </c>
      <c r="AA582" s="60">
        <f t="shared" si="141"/>
        <v>0</v>
      </c>
      <c r="AB582" s="60">
        <f t="shared" si="141"/>
        <v>0</v>
      </c>
      <c r="AC582" s="60">
        <f t="shared" si="141"/>
        <v>0</v>
      </c>
      <c r="AD582" s="60">
        <f t="shared" si="141"/>
        <v>0</v>
      </c>
      <c r="AE582" s="60"/>
      <c r="AF582" s="60"/>
      <c r="AG582" s="60">
        <f t="shared" si="139"/>
        <v>0</v>
      </c>
      <c r="AH582" s="60">
        <f t="shared" si="139"/>
        <v>0</v>
      </c>
      <c r="AI582" s="60">
        <f t="shared" si="139"/>
        <v>0</v>
      </c>
      <c r="AJ582" s="60">
        <f t="shared" si="142"/>
        <v>0</v>
      </c>
      <c r="AK582" s="60">
        <f t="shared" si="142"/>
        <v>0</v>
      </c>
      <c r="AL582" s="60">
        <f t="shared" si="142"/>
        <v>0</v>
      </c>
      <c r="AM582" s="60">
        <f t="shared" si="142"/>
        <v>0</v>
      </c>
      <c r="AN582" s="60">
        <f t="shared" si="142"/>
        <v>0</v>
      </c>
      <c r="AO582" s="60">
        <f t="shared" si="142"/>
        <v>0</v>
      </c>
      <c r="AP582" s="60">
        <f t="shared" si="142"/>
        <v>0</v>
      </c>
      <c r="AQ582" s="60">
        <f t="shared" si="142"/>
        <v>0</v>
      </c>
      <c r="AR582" s="60">
        <f t="shared" si="142"/>
        <v>2</v>
      </c>
      <c r="AS582" s="60"/>
      <c r="AT582" s="60"/>
      <c r="AU582" s="60">
        <f t="shared" si="140"/>
        <v>0</v>
      </c>
      <c r="AV582" s="60">
        <f t="shared" si="140"/>
        <v>0</v>
      </c>
      <c r="AW582" s="60">
        <f t="shared" si="140"/>
        <v>0</v>
      </c>
      <c r="AX582" s="60">
        <f t="shared" si="143"/>
        <v>0</v>
      </c>
      <c r="AY582" s="60">
        <f t="shared" si="143"/>
        <v>0</v>
      </c>
      <c r="AZ582" s="60">
        <f t="shared" si="143"/>
        <v>0</v>
      </c>
      <c r="BA582" s="60">
        <f t="shared" si="143"/>
        <v>0</v>
      </c>
      <c r="BB582" s="60">
        <f t="shared" si="143"/>
        <v>0</v>
      </c>
      <c r="BC582" s="60">
        <f t="shared" si="143"/>
        <v>0</v>
      </c>
      <c r="BD582" s="60">
        <f t="shared" si="143"/>
        <v>0</v>
      </c>
      <c r="BE582" s="60">
        <f t="shared" si="143"/>
        <v>0</v>
      </c>
      <c r="BF582" s="60">
        <f t="shared" si="143"/>
        <v>0</v>
      </c>
    </row>
    <row r="583" spans="2:58" x14ac:dyDescent="0.25">
      <c r="B583" s="18">
        <f t="shared" ref="B583:B646" si="145">B582+1</f>
        <v>579</v>
      </c>
      <c r="C583" s="13" t="str">
        <f t="shared" si="144"/>
        <v>251216_Rev_MC_579</v>
      </c>
      <c r="D583" s="68">
        <v>46007</v>
      </c>
      <c r="E583" s="69">
        <v>46007</v>
      </c>
      <c r="F583" s="69" t="s">
        <v>122</v>
      </c>
      <c r="G583" s="69" t="str">
        <f>IF(ISBLANK(F583),"",VLOOKUP(F583,'Listes des Lots'!$B$4:$G$55,6,FALSE))</f>
        <v>Meublé</v>
      </c>
      <c r="H583" s="127" t="s">
        <v>333</v>
      </c>
      <c r="I583" s="127">
        <v>17000</v>
      </c>
      <c r="J583" s="69">
        <v>46007</v>
      </c>
      <c r="K583" s="69">
        <v>46008</v>
      </c>
      <c r="L583" s="71" t="s">
        <v>90</v>
      </c>
      <c r="M583" s="18" t="str">
        <f>IF(RevenueData[[#This Row],[Commentaires /Notes  ]]="","",RevenueData[[#This Row],[Commentaires /Notes  ]])</f>
        <v/>
      </c>
      <c r="N583" s="37"/>
      <c r="R583" s="60">
        <f>RevenueData[[#This Row],[Fin Période 
(jj/mm/aa) ]]-RevenueData[[#This Row],[Début Période
((jj/mm/aa) ]]+1</f>
        <v>2</v>
      </c>
      <c r="S583" s="60">
        <f t="shared" si="138"/>
        <v>0</v>
      </c>
      <c r="T583" s="60">
        <f t="shared" si="138"/>
        <v>0</v>
      </c>
      <c r="U583" s="60">
        <f t="shared" si="138"/>
        <v>0</v>
      </c>
      <c r="V583" s="60">
        <f t="shared" si="141"/>
        <v>0</v>
      </c>
      <c r="W583" s="60">
        <f t="shared" si="141"/>
        <v>0</v>
      </c>
      <c r="X583" s="60">
        <f t="shared" si="141"/>
        <v>0</v>
      </c>
      <c r="Y583" s="60">
        <f t="shared" si="141"/>
        <v>0</v>
      </c>
      <c r="Z583" s="60">
        <f t="shared" si="141"/>
        <v>0</v>
      </c>
      <c r="AA583" s="60">
        <f t="shared" si="141"/>
        <v>0</v>
      </c>
      <c r="AB583" s="60">
        <f t="shared" si="141"/>
        <v>0</v>
      </c>
      <c r="AC583" s="60">
        <f t="shared" si="141"/>
        <v>0</v>
      </c>
      <c r="AD583" s="60">
        <f t="shared" si="141"/>
        <v>0</v>
      </c>
      <c r="AE583" s="60"/>
      <c r="AF583" s="60"/>
      <c r="AG583" s="60">
        <f t="shared" si="139"/>
        <v>0</v>
      </c>
      <c r="AH583" s="60">
        <f t="shared" si="139"/>
        <v>0</v>
      </c>
      <c r="AI583" s="60">
        <f t="shared" si="139"/>
        <v>0</v>
      </c>
      <c r="AJ583" s="60">
        <f t="shared" si="142"/>
        <v>0</v>
      </c>
      <c r="AK583" s="60">
        <f t="shared" si="142"/>
        <v>0</v>
      </c>
      <c r="AL583" s="60">
        <f t="shared" si="142"/>
        <v>0</v>
      </c>
      <c r="AM583" s="60">
        <f t="shared" si="142"/>
        <v>0</v>
      </c>
      <c r="AN583" s="60">
        <f t="shared" si="142"/>
        <v>0</v>
      </c>
      <c r="AO583" s="60">
        <f t="shared" si="142"/>
        <v>0</v>
      </c>
      <c r="AP583" s="60">
        <f t="shared" si="142"/>
        <v>0</v>
      </c>
      <c r="AQ583" s="60">
        <f t="shared" si="142"/>
        <v>0</v>
      </c>
      <c r="AR583" s="60">
        <f t="shared" si="142"/>
        <v>2</v>
      </c>
      <c r="AS583" s="60"/>
      <c r="AT583" s="60"/>
      <c r="AU583" s="60">
        <f t="shared" si="140"/>
        <v>0</v>
      </c>
      <c r="AV583" s="60">
        <f t="shared" si="140"/>
        <v>0</v>
      </c>
      <c r="AW583" s="60">
        <f t="shared" si="140"/>
        <v>0</v>
      </c>
      <c r="AX583" s="60">
        <f t="shared" si="143"/>
        <v>0</v>
      </c>
      <c r="AY583" s="60">
        <f t="shared" si="143"/>
        <v>0</v>
      </c>
      <c r="AZ583" s="60">
        <f t="shared" si="143"/>
        <v>0</v>
      </c>
      <c r="BA583" s="60">
        <f t="shared" si="143"/>
        <v>0</v>
      </c>
      <c r="BB583" s="60">
        <f t="shared" si="143"/>
        <v>0</v>
      </c>
      <c r="BC583" s="60">
        <f t="shared" si="143"/>
        <v>0</v>
      </c>
      <c r="BD583" s="60">
        <f t="shared" si="143"/>
        <v>0</v>
      </c>
      <c r="BE583" s="60">
        <f t="shared" si="143"/>
        <v>0</v>
      </c>
      <c r="BF583" s="60">
        <f t="shared" si="143"/>
        <v>0</v>
      </c>
    </row>
    <row r="584" spans="2:58" x14ac:dyDescent="0.25">
      <c r="B584" s="18">
        <f t="shared" si="145"/>
        <v>580</v>
      </c>
      <c r="C584" s="13" t="str">
        <f t="shared" si="144"/>
        <v>251217_Rev_MC_580</v>
      </c>
      <c r="D584" s="68">
        <v>46008</v>
      </c>
      <c r="E584" s="69">
        <v>46008</v>
      </c>
      <c r="F584" s="69" t="s">
        <v>125</v>
      </c>
      <c r="G584" s="69" t="str">
        <f>IF(ISBLANK(F584),"",VLOOKUP(F584,'Listes des Lots'!$B$4:$G$55,6,FALSE))</f>
        <v>Meublé</v>
      </c>
      <c r="H584" s="127" t="s">
        <v>333</v>
      </c>
      <c r="I584" s="127">
        <v>17000</v>
      </c>
      <c r="J584" s="69">
        <v>46008</v>
      </c>
      <c r="K584" s="69">
        <v>46009</v>
      </c>
      <c r="L584" s="71" t="s">
        <v>90</v>
      </c>
      <c r="M584" s="18" t="str">
        <f>IF(RevenueData[[#This Row],[Commentaires /Notes  ]]="","",RevenueData[[#This Row],[Commentaires /Notes  ]])</f>
        <v/>
      </c>
      <c r="N584" s="37"/>
      <c r="R584" s="60">
        <f>RevenueData[[#This Row],[Fin Période 
(jj/mm/aa) ]]-RevenueData[[#This Row],[Début Période
((jj/mm/aa) ]]+1</f>
        <v>2</v>
      </c>
      <c r="S584" s="60">
        <f t="shared" si="138"/>
        <v>0</v>
      </c>
      <c r="T584" s="60">
        <f t="shared" si="138"/>
        <v>0</v>
      </c>
      <c r="U584" s="60">
        <f t="shared" si="138"/>
        <v>0</v>
      </c>
      <c r="V584" s="60">
        <f t="shared" si="141"/>
        <v>0</v>
      </c>
      <c r="W584" s="60">
        <f t="shared" si="141"/>
        <v>0</v>
      </c>
      <c r="X584" s="60">
        <f t="shared" si="141"/>
        <v>0</v>
      </c>
      <c r="Y584" s="60">
        <f t="shared" si="141"/>
        <v>0</v>
      </c>
      <c r="Z584" s="60">
        <f t="shared" si="141"/>
        <v>0</v>
      </c>
      <c r="AA584" s="60">
        <f t="shared" si="141"/>
        <v>0</v>
      </c>
      <c r="AB584" s="60">
        <f t="shared" si="141"/>
        <v>0</v>
      </c>
      <c r="AC584" s="60">
        <f t="shared" si="141"/>
        <v>0</v>
      </c>
      <c r="AD584" s="60">
        <f t="shared" si="141"/>
        <v>0</v>
      </c>
      <c r="AE584" s="60"/>
      <c r="AF584" s="60"/>
      <c r="AG584" s="60">
        <f t="shared" si="139"/>
        <v>0</v>
      </c>
      <c r="AH584" s="60">
        <f t="shared" si="139"/>
        <v>0</v>
      </c>
      <c r="AI584" s="60">
        <f t="shared" si="139"/>
        <v>0</v>
      </c>
      <c r="AJ584" s="60">
        <f t="shared" si="142"/>
        <v>0</v>
      </c>
      <c r="AK584" s="60">
        <f t="shared" si="142"/>
        <v>0</v>
      </c>
      <c r="AL584" s="60">
        <f t="shared" si="142"/>
        <v>0</v>
      </c>
      <c r="AM584" s="60">
        <f t="shared" si="142"/>
        <v>0</v>
      </c>
      <c r="AN584" s="60">
        <f t="shared" si="142"/>
        <v>0</v>
      </c>
      <c r="AO584" s="60">
        <f t="shared" si="142"/>
        <v>0</v>
      </c>
      <c r="AP584" s="60">
        <f t="shared" si="142"/>
        <v>0</v>
      </c>
      <c r="AQ584" s="60">
        <f t="shared" si="142"/>
        <v>0</v>
      </c>
      <c r="AR584" s="60">
        <f t="shared" si="142"/>
        <v>2</v>
      </c>
      <c r="AS584" s="60"/>
      <c r="AT584" s="60"/>
      <c r="AU584" s="60">
        <f t="shared" si="140"/>
        <v>0</v>
      </c>
      <c r="AV584" s="60">
        <f t="shared" si="140"/>
        <v>0</v>
      </c>
      <c r="AW584" s="60">
        <f t="shared" si="140"/>
        <v>0</v>
      </c>
      <c r="AX584" s="60">
        <f t="shared" si="143"/>
        <v>0</v>
      </c>
      <c r="AY584" s="60">
        <f t="shared" si="143"/>
        <v>0</v>
      </c>
      <c r="AZ584" s="60">
        <f t="shared" si="143"/>
        <v>0</v>
      </c>
      <c r="BA584" s="60">
        <f t="shared" si="143"/>
        <v>0</v>
      </c>
      <c r="BB584" s="60">
        <f t="shared" si="143"/>
        <v>0</v>
      </c>
      <c r="BC584" s="60">
        <f t="shared" si="143"/>
        <v>0</v>
      </c>
      <c r="BD584" s="60">
        <f t="shared" si="143"/>
        <v>0</v>
      </c>
      <c r="BE584" s="60">
        <f t="shared" si="143"/>
        <v>0</v>
      </c>
      <c r="BF584" s="60">
        <f t="shared" si="143"/>
        <v>0</v>
      </c>
    </row>
    <row r="585" spans="2:58" x14ac:dyDescent="0.25">
      <c r="B585" s="18">
        <f t="shared" si="145"/>
        <v>581</v>
      </c>
      <c r="C585" s="13" t="str">
        <f t="shared" si="144"/>
        <v>251217_Rev_MC_581</v>
      </c>
      <c r="D585" s="68">
        <v>46008</v>
      </c>
      <c r="E585" s="69">
        <v>46008</v>
      </c>
      <c r="F585" s="69" t="s">
        <v>123</v>
      </c>
      <c r="G585" s="69" t="str">
        <f>IF(ISBLANK(F585),"",VLOOKUP(F585,'Listes des Lots'!$B$4:$G$55,6,FALSE))</f>
        <v>Meublé</v>
      </c>
      <c r="H585" s="127" t="s">
        <v>333</v>
      </c>
      <c r="I585" s="127">
        <v>17000</v>
      </c>
      <c r="J585" s="69">
        <v>46010</v>
      </c>
      <c r="K585" s="69">
        <v>46011</v>
      </c>
      <c r="L585" s="71" t="s">
        <v>90</v>
      </c>
      <c r="M585" s="18" t="str">
        <f>IF(RevenueData[[#This Row],[Commentaires /Notes  ]]="","",RevenueData[[#This Row],[Commentaires /Notes  ]])</f>
        <v/>
      </c>
      <c r="N585" s="37"/>
      <c r="R585" s="60">
        <f>RevenueData[[#This Row],[Fin Période 
(jj/mm/aa) ]]-RevenueData[[#This Row],[Début Période
((jj/mm/aa) ]]+1</f>
        <v>2</v>
      </c>
      <c r="S585" s="60">
        <f t="shared" si="138"/>
        <v>0</v>
      </c>
      <c r="T585" s="60">
        <f t="shared" si="138"/>
        <v>0</v>
      </c>
      <c r="U585" s="60">
        <f t="shared" si="138"/>
        <v>0</v>
      </c>
      <c r="V585" s="60">
        <f t="shared" si="141"/>
        <v>0</v>
      </c>
      <c r="W585" s="60">
        <f t="shared" si="141"/>
        <v>0</v>
      </c>
      <c r="X585" s="60">
        <f t="shared" si="141"/>
        <v>0</v>
      </c>
      <c r="Y585" s="60">
        <f t="shared" si="141"/>
        <v>0</v>
      </c>
      <c r="Z585" s="60">
        <f t="shared" si="141"/>
        <v>0</v>
      </c>
      <c r="AA585" s="60">
        <f t="shared" si="141"/>
        <v>0</v>
      </c>
      <c r="AB585" s="60">
        <f t="shared" si="141"/>
        <v>0</v>
      </c>
      <c r="AC585" s="60">
        <f t="shared" si="141"/>
        <v>0</v>
      </c>
      <c r="AD585" s="60">
        <f t="shared" si="141"/>
        <v>0</v>
      </c>
      <c r="AE585" s="60"/>
      <c r="AF585" s="60"/>
      <c r="AG585" s="60">
        <f t="shared" si="139"/>
        <v>0</v>
      </c>
      <c r="AH585" s="60">
        <f t="shared" si="139"/>
        <v>0</v>
      </c>
      <c r="AI585" s="60">
        <f t="shared" si="139"/>
        <v>0</v>
      </c>
      <c r="AJ585" s="60">
        <f t="shared" si="142"/>
        <v>0</v>
      </c>
      <c r="AK585" s="60">
        <f t="shared" si="142"/>
        <v>0</v>
      </c>
      <c r="AL585" s="60">
        <f t="shared" si="142"/>
        <v>0</v>
      </c>
      <c r="AM585" s="60">
        <f t="shared" si="142"/>
        <v>0</v>
      </c>
      <c r="AN585" s="60">
        <f t="shared" si="142"/>
        <v>0</v>
      </c>
      <c r="AO585" s="60">
        <f t="shared" si="142"/>
        <v>0</v>
      </c>
      <c r="AP585" s="60">
        <f t="shared" si="142"/>
        <v>0</v>
      </c>
      <c r="AQ585" s="60">
        <f t="shared" si="142"/>
        <v>0</v>
      </c>
      <c r="AR585" s="60">
        <f t="shared" si="142"/>
        <v>2</v>
      </c>
      <c r="AS585" s="60"/>
      <c r="AT585" s="60"/>
      <c r="AU585" s="60">
        <f t="shared" si="140"/>
        <v>0</v>
      </c>
      <c r="AV585" s="60">
        <f t="shared" si="140"/>
        <v>0</v>
      </c>
      <c r="AW585" s="60">
        <f t="shared" si="140"/>
        <v>0</v>
      </c>
      <c r="AX585" s="60">
        <f t="shared" si="143"/>
        <v>0</v>
      </c>
      <c r="AY585" s="60">
        <f t="shared" si="143"/>
        <v>0</v>
      </c>
      <c r="AZ585" s="60">
        <f t="shared" si="143"/>
        <v>0</v>
      </c>
      <c r="BA585" s="60">
        <f t="shared" si="143"/>
        <v>0</v>
      </c>
      <c r="BB585" s="60">
        <f t="shared" si="143"/>
        <v>0</v>
      </c>
      <c r="BC585" s="60">
        <f t="shared" si="143"/>
        <v>0</v>
      </c>
      <c r="BD585" s="60">
        <f t="shared" si="143"/>
        <v>0</v>
      </c>
      <c r="BE585" s="60">
        <f t="shared" si="143"/>
        <v>0</v>
      </c>
      <c r="BF585" s="60">
        <f t="shared" si="143"/>
        <v>0</v>
      </c>
    </row>
    <row r="586" spans="2:58" x14ac:dyDescent="0.25">
      <c r="B586" s="18">
        <f t="shared" si="145"/>
        <v>582</v>
      </c>
      <c r="C586" s="13" t="str">
        <f t="shared" si="144"/>
        <v>251218_Rev_MC_582</v>
      </c>
      <c r="D586" s="68">
        <v>46009</v>
      </c>
      <c r="E586" s="69">
        <v>46009</v>
      </c>
      <c r="F586" s="69" t="s">
        <v>116</v>
      </c>
      <c r="G586" s="69" t="str">
        <f>IF(ISBLANK(F586),"",VLOOKUP(F586,'Listes des Lots'!$B$4:$G$55,6,FALSE))</f>
        <v>Meublé</v>
      </c>
      <c r="H586" s="127" t="s">
        <v>333</v>
      </c>
      <c r="I586" s="127">
        <v>25000</v>
      </c>
      <c r="J586" s="69">
        <v>46009</v>
      </c>
      <c r="K586" s="69">
        <v>46010</v>
      </c>
      <c r="L586" s="71" t="s">
        <v>90</v>
      </c>
      <c r="M586" s="18" t="str">
        <f>IF(RevenueData[[#This Row],[Commentaires /Notes  ]]="","",RevenueData[[#This Row],[Commentaires /Notes  ]])</f>
        <v/>
      </c>
      <c r="N586" s="37"/>
      <c r="R586" s="60">
        <f>RevenueData[[#This Row],[Fin Période 
(jj/mm/aa) ]]-RevenueData[[#This Row],[Début Période
((jj/mm/aa) ]]+1</f>
        <v>2</v>
      </c>
      <c r="S586" s="60">
        <f t="shared" si="138"/>
        <v>0</v>
      </c>
      <c r="T586" s="60">
        <f t="shared" si="138"/>
        <v>0</v>
      </c>
      <c r="U586" s="60">
        <f t="shared" si="138"/>
        <v>0</v>
      </c>
      <c r="V586" s="60">
        <f t="shared" si="141"/>
        <v>0</v>
      </c>
      <c r="W586" s="60">
        <f t="shared" si="141"/>
        <v>0</v>
      </c>
      <c r="X586" s="60">
        <f t="shared" si="141"/>
        <v>0</v>
      </c>
      <c r="Y586" s="60">
        <f t="shared" si="141"/>
        <v>0</v>
      </c>
      <c r="Z586" s="60">
        <f t="shared" si="141"/>
        <v>0</v>
      </c>
      <c r="AA586" s="60">
        <f t="shared" si="141"/>
        <v>0</v>
      </c>
      <c r="AB586" s="60">
        <f t="shared" si="141"/>
        <v>0</v>
      </c>
      <c r="AC586" s="60">
        <f t="shared" si="141"/>
        <v>0</v>
      </c>
      <c r="AD586" s="60">
        <f t="shared" si="141"/>
        <v>0</v>
      </c>
      <c r="AE586" s="60"/>
      <c r="AF586" s="60"/>
      <c r="AG586" s="60">
        <f t="shared" si="139"/>
        <v>0</v>
      </c>
      <c r="AH586" s="60">
        <f t="shared" si="139"/>
        <v>0</v>
      </c>
      <c r="AI586" s="60">
        <f t="shared" si="139"/>
        <v>0</v>
      </c>
      <c r="AJ586" s="60">
        <f t="shared" si="142"/>
        <v>0</v>
      </c>
      <c r="AK586" s="60">
        <f t="shared" si="142"/>
        <v>0</v>
      </c>
      <c r="AL586" s="60">
        <f t="shared" si="142"/>
        <v>0</v>
      </c>
      <c r="AM586" s="60">
        <f t="shared" si="142"/>
        <v>0</v>
      </c>
      <c r="AN586" s="60">
        <f t="shared" si="142"/>
        <v>0</v>
      </c>
      <c r="AO586" s="60">
        <f t="shared" si="142"/>
        <v>0</v>
      </c>
      <c r="AP586" s="60">
        <f t="shared" si="142"/>
        <v>0</v>
      </c>
      <c r="AQ586" s="60">
        <f t="shared" si="142"/>
        <v>0</v>
      </c>
      <c r="AR586" s="60">
        <f t="shared" si="142"/>
        <v>2</v>
      </c>
      <c r="AS586" s="60"/>
      <c r="AT586" s="60"/>
      <c r="AU586" s="60">
        <f t="shared" si="140"/>
        <v>0</v>
      </c>
      <c r="AV586" s="60">
        <f t="shared" si="140"/>
        <v>0</v>
      </c>
      <c r="AW586" s="60">
        <f t="shared" si="140"/>
        <v>0</v>
      </c>
      <c r="AX586" s="60">
        <f t="shared" si="143"/>
        <v>0</v>
      </c>
      <c r="AY586" s="60">
        <f t="shared" si="143"/>
        <v>0</v>
      </c>
      <c r="AZ586" s="60">
        <f t="shared" si="143"/>
        <v>0</v>
      </c>
      <c r="BA586" s="60">
        <f t="shared" si="143"/>
        <v>0</v>
      </c>
      <c r="BB586" s="60">
        <f t="shared" si="143"/>
        <v>0</v>
      </c>
      <c r="BC586" s="60">
        <f t="shared" si="143"/>
        <v>0</v>
      </c>
      <c r="BD586" s="60">
        <f t="shared" si="143"/>
        <v>0</v>
      </c>
      <c r="BE586" s="60">
        <f t="shared" si="143"/>
        <v>0</v>
      </c>
      <c r="BF586" s="60">
        <f t="shared" si="143"/>
        <v>0</v>
      </c>
    </row>
    <row r="587" spans="2:58" x14ac:dyDescent="0.25">
      <c r="B587" s="18">
        <f t="shared" si="145"/>
        <v>583</v>
      </c>
      <c r="C587" s="13" t="str">
        <f t="shared" si="144"/>
        <v>251220_Rev_MC_583</v>
      </c>
      <c r="D587" s="68">
        <v>46011</v>
      </c>
      <c r="E587" s="69">
        <v>46011</v>
      </c>
      <c r="F587" s="69" t="s">
        <v>117</v>
      </c>
      <c r="G587" s="69" t="str">
        <f>IF(ISBLANK(F587),"",VLOOKUP(F587,'Listes des Lots'!$B$4:$G$55,6,FALSE))</f>
        <v>Meublé</v>
      </c>
      <c r="H587" s="127" t="s">
        <v>333</v>
      </c>
      <c r="I587" s="127">
        <v>25000</v>
      </c>
      <c r="J587" s="69">
        <v>46011</v>
      </c>
      <c r="K587" s="69">
        <v>46012</v>
      </c>
      <c r="L587" s="71" t="s">
        <v>90</v>
      </c>
      <c r="M587" s="18" t="str">
        <f>IF(RevenueData[[#This Row],[Commentaires /Notes  ]]="","",RevenueData[[#This Row],[Commentaires /Notes  ]])</f>
        <v/>
      </c>
      <c r="N587" s="37"/>
      <c r="R587" s="60">
        <f>RevenueData[[#This Row],[Fin Période 
(jj/mm/aa) ]]-RevenueData[[#This Row],[Début Période
((jj/mm/aa) ]]+1</f>
        <v>2</v>
      </c>
      <c r="S587" s="60">
        <f t="shared" si="138"/>
        <v>0</v>
      </c>
      <c r="T587" s="60">
        <f t="shared" si="138"/>
        <v>0</v>
      </c>
      <c r="U587" s="60">
        <f t="shared" si="138"/>
        <v>0</v>
      </c>
      <c r="V587" s="60">
        <f t="shared" si="141"/>
        <v>0</v>
      </c>
      <c r="W587" s="60">
        <f t="shared" si="141"/>
        <v>0</v>
      </c>
      <c r="X587" s="60">
        <f t="shared" si="141"/>
        <v>0</v>
      </c>
      <c r="Y587" s="60">
        <f t="shared" si="141"/>
        <v>0</v>
      </c>
      <c r="Z587" s="60">
        <f t="shared" si="141"/>
        <v>0</v>
      </c>
      <c r="AA587" s="60">
        <f t="shared" si="141"/>
        <v>0</v>
      </c>
      <c r="AB587" s="60">
        <f t="shared" si="141"/>
        <v>0</v>
      </c>
      <c r="AC587" s="60">
        <f t="shared" si="141"/>
        <v>0</v>
      </c>
      <c r="AD587" s="60">
        <f t="shared" si="141"/>
        <v>0</v>
      </c>
      <c r="AE587" s="60"/>
      <c r="AF587" s="60"/>
      <c r="AG587" s="60">
        <f t="shared" si="139"/>
        <v>0</v>
      </c>
      <c r="AH587" s="60">
        <f t="shared" si="139"/>
        <v>0</v>
      </c>
      <c r="AI587" s="60">
        <f t="shared" si="139"/>
        <v>0</v>
      </c>
      <c r="AJ587" s="60">
        <f t="shared" si="142"/>
        <v>0</v>
      </c>
      <c r="AK587" s="60">
        <f t="shared" si="142"/>
        <v>0</v>
      </c>
      <c r="AL587" s="60">
        <f t="shared" si="142"/>
        <v>0</v>
      </c>
      <c r="AM587" s="60">
        <f t="shared" si="142"/>
        <v>0</v>
      </c>
      <c r="AN587" s="60">
        <f t="shared" si="142"/>
        <v>0</v>
      </c>
      <c r="AO587" s="60">
        <f t="shared" si="142"/>
        <v>0</v>
      </c>
      <c r="AP587" s="60">
        <f t="shared" si="142"/>
        <v>0</v>
      </c>
      <c r="AQ587" s="60">
        <f t="shared" si="142"/>
        <v>0</v>
      </c>
      <c r="AR587" s="60">
        <f t="shared" si="142"/>
        <v>2</v>
      </c>
      <c r="AS587" s="60"/>
      <c r="AT587" s="60"/>
      <c r="AU587" s="60">
        <f t="shared" si="140"/>
        <v>0</v>
      </c>
      <c r="AV587" s="60">
        <f t="shared" si="140"/>
        <v>0</v>
      </c>
      <c r="AW587" s="60">
        <f t="shared" si="140"/>
        <v>0</v>
      </c>
      <c r="AX587" s="60">
        <f t="shared" si="143"/>
        <v>0</v>
      </c>
      <c r="AY587" s="60">
        <f t="shared" si="143"/>
        <v>0</v>
      </c>
      <c r="AZ587" s="60">
        <f t="shared" si="143"/>
        <v>0</v>
      </c>
      <c r="BA587" s="60">
        <f t="shared" si="143"/>
        <v>0</v>
      </c>
      <c r="BB587" s="60">
        <f t="shared" si="143"/>
        <v>0</v>
      </c>
      <c r="BC587" s="60">
        <f t="shared" si="143"/>
        <v>0</v>
      </c>
      <c r="BD587" s="60">
        <f t="shared" si="143"/>
        <v>0</v>
      </c>
      <c r="BE587" s="60">
        <f t="shared" si="143"/>
        <v>0</v>
      </c>
      <c r="BF587" s="60">
        <f t="shared" si="143"/>
        <v>0</v>
      </c>
    </row>
    <row r="588" spans="2:58" x14ac:dyDescent="0.25">
      <c r="B588" s="18">
        <f t="shared" si="145"/>
        <v>584</v>
      </c>
      <c r="C588" s="13" t="str">
        <f t="shared" si="144"/>
        <v>251221_Rev_MC_584</v>
      </c>
      <c r="D588" s="68">
        <v>46012</v>
      </c>
      <c r="E588" s="69">
        <v>46012</v>
      </c>
      <c r="F588" s="69" t="s">
        <v>123</v>
      </c>
      <c r="G588" s="69" t="str">
        <f>IF(ISBLANK(F588),"",VLOOKUP(F588,'Listes des Lots'!$B$4:$G$55,6,FALSE))</f>
        <v>Meublé</v>
      </c>
      <c r="H588" s="127" t="s">
        <v>333</v>
      </c>
      <c r="I588" s="127">
        <v>17000</v>
      </c>
      <c r="J588" s="69">
        <v>46012</v>
      </c>
      <c r="K588" s="69">
        <v>46013</v>
      </c>
      <c r="L588" s="71" t="s">
        <v>90</v>
      </c>
      <c r="M588" s="18" t="str">
        <f>IF(RevenueData[[#This Row],[Commentaires /Notes  ]]="","",RevenueData[[#This Row],[Commentaires /Notes  ]])</f>
        <v/>
      </c>
      <c r="N588" s="37"/>
      <c r="R588" s="60">
        <f>RevenueData[[#This Row],[Fin Période 
(jj/mm/aa) ]]-RevenueData[[#This Row],[Début Période
((jj/mm/aa) ]]+1</f>
        <v>2</v>
      </c>
      <c r="S588" s="60">
        <f t="shared" si="138"/>
        <v>0</v>
      </c>
      <c r="T588" s="60">
        <f t="shared" si="138"/>
        <v>0</v>
      </c>
      <c r="U588" s="60">
        <f t="shared" si="138"/>
        <v>0</v>
      </c>
      <c r="V588" s="60">
        <f t="shared" si="141"/>
        <v>0</v>
      </c>
      <c r="W588" s="60">
        <f t="shared" si="141"/>
        <v>0</v>
      </c>
      <c r="X588" s="60">
        <f t="shared" si="141"/>
        <v>0</v>
      </c>
      <c r="Y588" s="60">
        <f t="shared" si="141"/>
        <v>0</v>
      </c>
      <c r="Z588" s="60">
        <f t="shared" si="141"/>
        <v>0</v>
      </c>
      <c r="AA588" s="60">
        <f t="shared" si="141"/>
        <v>0</v>
      </c>
      <c r="AB588" s="60">
        <f t="shared" si="141"/>
        <v>0</v>
      </c>
      <c r="AC588" s="60">
        <f t="shared" si="141"/>
        <v>0</v>
      </c>
      <c r="AD588" s="60">
        <f t="shared" si="141"/>
        <v>0</v>
      </c>
      <c r="AE588" s="60"/>
      <c r="AF588" s="60"/>
      <c r="AG588" s="60">
        <f t="shared" si="139"/>
        <v>0</v>
      </c>
      <c r="AH588" s="60">
        <f t="shared" si="139"/>
        <v>0</v>
      </c>
      <c r="AI588" s="60">
        <f t="shared" si="139"/>
        <v>0</v>
      </c>
      <c r="AJ588" s="60">
        <f t="shared" si="142"/>
        <v>0</v>
      </c>
      <c r="AK588" s="60">
        <f t="shared" si="142"/>
        <v>0</v>
      </c>
      <c r="AL588" s="60">
        <f t="shared" si="142"/>
        <v>0</v>
      </c>
      <c r="AM588" s="60">
        <f t="shared" si="142"/>
        <v>0</v>
      </c>
      <c r="AN588" s="60">
        <f t="shared" si="142"/>
        <v>0</v>
      </c>
      <c r="AO588" s="60">
        <f t="shared" si="142"/>
        <v>0</v>
      </c>
      <c r="AP588" s="60">
        <f t="shared" si="142"/>
        <v>0</v>
      </c>
      <c r="AQ588" s="60">
        <f t="shared" si="142"/>
        <v>0</v>
      </c>
      <c r="AR588" s="60">
        <f t="shared" si="142"/>
        <v>2</v>
      </c>
      <c r="AS588" s="60"/>
      <c r="AT588" s="60"/>
      <c r="AU588" s="60">
        <f t="shared" si="140"/>
        <v>0</v>
      </c>
      <c r="AV588" s="60">
        <f t="shared" si="140"/>
        <v>0</v>
      </c>
      <c r="AW588" s="60">
        <f t="shared" si="140"/>
        <v>0</v>
      </c>
      <c r="AX588" s="60">
        <f t="shared" si="143"/>
        <v>0</v>
      </c>
      <c r="AY588" s="60">
        <f t="shared" si="143"/>
        <v>0</v>
      </c>
      <c r="AZ588" s="60">
        <f t="shared" si="143"/>
        <v>0</v>
      </c>
      <c r="BA588" s="60">
        <f t="shared" si="143"/>
        <v>0</v>
      </c>
      <c r="BB588" s="60">
        <f t="shared" si="143"/>
        <v>0</v>
      </c>
      <c r="BC588" s="60">
        <f t="shared" si="143"/>
        <v>0</v>
      </c>
      <c r="BD588" s="60">
        <f t="shared" si="143"/>
        <v>0</v>
      </c>
      <c r="BE588" s="60">
        <f t="shared" si="143"/>
        <v>0</v>
      </c>
      <c r="BF588" s="60">
        <f t="shared" si="143"/>
        <v>0</v>
      </c>
    </row>
    <row r="589" spans="2:58" x14ac:dyDescent="0.25">
      <c r="B589" s="18">
        <f t="shared" si="145"/>
        <v>585</v>
      </c>
      <c r="C589" s="13" t="str">
        <f t="shared" si="144"/>
        <v>251223_Rev_MC_585</v>
      </c>
      <c r="D589" s="68">
        <v>46014</v>
      </c>
      <c r="E589" s="69">
        <v>46013</v>
      </c>
      <c r="F589" s="69" t="s">
        <v>125</v>
      </c>
      <c r="G589" s="69" t="str">
        <f>IF(ISBLANK(F589),"",VLOOKUP(F589,'Listes des Lots'!$B$4:$G$55,6,FALSE))</f>
        <v>Meublé</v>
      </c>
      <c r="H589" s="127" t="s">
        <v>333</v>
      </c>
      <c r="I589" s="127">
        <v>17000</v>
      </c>
      <c r="J589" s="69">
        <v>46013</v>
      </c>
      <c r="K589" s="69">
        <v>46014</v>
      </c>
      <c r="L589" s="71" t="s">
        <v>90</v>
      </c>
      <c r="M589" s="18" t="str">
        <f>IF(RevenueData[[#This Row],[Commentaires /Notes  ]]="","",RevenueData[[#This Row],[Commentaires /Notes  ]])</f>
        <v/>
      </c>
      <c r="N589" s="37"/>
      <c r="R589" s="60">
        <f>RevenueData[[#This Row],[Fin Période 
(jj/mm/aa) ]]-RevenueData[[#This Row],[Début Période
((jj/mm/aa) ]]+1</f>
        <v>2</v>
      </c>
      <c r="S589" s="60">
        <f t="shared" si="138"/>
        <v>0</v>
      </c>
      <c r="T589" s="60">
        <f t="shared" si="138"/>
        <v>0</v>
      </c>
      <c r="U589" s="60">
        <f t="shared" si="138"/>
        <v>0</v>
      </c>
      <c r="V589" s="60">
        <f t="shared" si="141"/>
        <v>0</v>
      </c>
      <c r="W589" s="60">
        <f t="shared" si="141"/>
        <v>0</v>
      </c>
      <c r="X589" s="60">
        <f t="shared" si="141"/>
        <v>0</v>
      </c>
      <c r="Y589" s="60">
        <f t="shared" si="141"/>
        <v>0</v>
      </c>
      <c r="Z589" s="60">
        <f t="shared" si="141"/>
        <v>0</v>
      </c>
      <c r="AA589" s="60">
        <f t="shared" si="141"/>
        <v>0</v>
      </c>
      <c r="AB589" s="60">
        <f t="shared" si="141"/>
        <v>0</v>
      </c>
      <c r="AC589" s="60">
        <f t="shared" si="141"/>
        <v>0</v>
      </c>
      <c r="AD589" s="60">
        <f t="shared" si="141"/>
        <v>0</v>
      </c>
      <c r="AE589" s="60"/>
      <c r="AF589" s="60"/>
      <c r="AG589" s="60">
        <f t="shared" si="139"/>
        <v>0</v>
      </c>
      <c r="AH589" s="60">
        <f t="shared" si="139"/>
        <v>0</v>
      </c>
      <c r="AI589" s="60">
        <f t="shared" si="139"/>
        <v>0</v>
      </c>
      <c r="AJ589" s="60">
        <f t="shared" si="142"/>
        <v>0</v>
      </c>
      <c r="AK589" s="60">
        <f t="shared" si="142"/>
        <v>0</v>
      </c>
      <c r="AL589" s="60">
        <f t="shared" si="142"/>
        <v>0</v>
      </c>
      <c r="AM589" s="60">
        <f t="shared" si="142"/>
        <v>0</v>
      </c>
      <c r="AN589" s="60">
        <f t="shared" si="142"/>
        <v>0</v>
      </c>
      <c r="AO589" s="60">
        <f t="shared" si="142"/>
        <v>0</v>
      </c>
      <c r="AP589" s="60">
        <f t="shared" si="142"/>
        <v>0</v>
      </c>
      <c r="AQ589" s="60">
        <f t="shared" si="142"/>
        <v>0</v>
      </c>
      <c r="AR589" s="60">
        <f t="shared" si="142"/>
        <v>2</v>
      </c>
      <c r="AS589" s="60"/>
      <c r="AT589" s="60"/>
      <c r="AU589" s="60">
        <f t="shared" si="140"/>
        <v>0</v>
      </c>
      <c r="AV589" s="60">
        <f t="shared" si="140"/>
        <v>0</v>
      </c>
      <c r="AW589" s="60">
        <f t="shared" si="140"/>
        <v>0</v>
      </c>
      <c r="AX589" s="60">
        <f t="shared" si="143"/>
        <v>0</v>
      </c>
      <c r="AY589" s="60">
        <f t="shared" si="143"/>
        <v>0</v>
      </c>
      <c r="AZ589" s="60">
        <f t="shared" si="143"/>
        <v>0</v>
      </c>
      <c r="BA589" s="60">
        <f t="shared" si="143"/>
        <v>0</v>
      </c>
      <c r="BB589" s="60">
        <f t="shared" si="143"/>
        <v>0</v>
      </c>
      <c r="BC589" s="60">
        <f t="shared" si="143"/>
        <v>0</v>
      </c>
      <c r="BD589" s="60">
        <f t="shared" si="143"/>
        <v>0</v>
      </c>
      <c r="BE589" s="60">
        <f t="shared" si="143"/>
        <v>0</v>
      </c>
      <c r="BF589" s="60">
        <f t="shared" si="143"/>
        <v>0</v>
      </c>
    </row>
    <row r="590" spans="2:58" x14ac:dyDescent="0.25">
      <c r="B590" s="18">
        <f t="shared" si="145"/>
        <v>586</v>
      </c>
      <c r="C590" s="13" t="str">
        <f t="shared" si="144"/>
        <v>251226_Rev_MC_586</v>
      </c>
      <c r="D590" s="68">
        <v>46017</v>
      </c>
      <c r="E590" s="69">
        <v>46017</v>
      </c>
      <c r="F590" s="69" t="s">
        <v>110</v>
      </c>
      <c r="G590" s="69" t="str">
        <f>IF(ISBLANK(F590),"",VLOOKUP(F590,'Listes des Lots'!$B$4:$G$55,6,FALSE))</f>
        <v>Meublé</v>
      </c>
      <c r="H590" s="127" t="s">
        <v>333</v>
      </c>
      <c r="I590" s="127">
        <v>30000</v>
      </c>
      <c r="J590" s="69">
        <v>46017</v>
      </c>
      <c r="K590" s="69">
        <v>46018</v>
      </c>
      <c r="L590" s="71" t="s">
        <v>90</v>
      </c>
      <c r="M590" s="18" t="str">
        <f>IF(RevenueData[[#This Row],[Commentaires /Notes  ]]="","",RevenueData[[#This Row],[Commentaires /Notes  ]])</f>
        <v/>
      </c>
      <c r="N590" s="37"/>
      <c r="R590" s="60">
        <f>RevenueData[[#This Row],[Fin Période 
(jj/mm/aa) ]]-RevenueData[[#This Row],[Début Période
((jj/mm/aa) ]]+1</f>
        <v>2</v>
      </c>
      <c r="S590" s="60">
        <f t="shared" si="138"/>
        <v>0</v>
      </c>
      <c r="T590" s="60">
        <f t="shared" si="138"/>
        <v>0</v>
      </c>
      <c r="U590" s="60">
        <f t="shared" si="138"/>
        <v>0</v>
      </c>
      <c r="V590" s="60">
        <f t="shared" si="141"/>
        <v>0</v>
      </c>
      <c r="W590" s="60">
        <f t="shared" si="141"/>
        <v>0</v>
      </c>
      <c r="X590" s="60">
        <f t="shared" si="141"/>
        <v>0</v>
      </c>
      <c r="Y590" s="60">
        <f t="shared" si="141"/>
        <v>0</v>
      </c>
      <c r="Z590" s="60">
        <f t="shared" si="141"/>
        <v>0</v>
      </c>
      <c r="AA590" s="60">
        <f t="shared" si="141"/>
        <v>0</v>
      </c>
      <c r="AB590" s="60">
        <f t="shared" si="141"/>
        <v>0</v>
      </c>
      <c r="AC590" s="60">
        <f t="shared" si="141"/>
        <v>0</v>
      </c>
      <c r="AD590" s="60">
        <f t="shared" si="141"/>
        <v>0</v>
      </c>
      <c r="AE590" s="60"/>
      <c r="AF590" s="60"/>
      <c r="AG590" s="60">
        <f t="shared" si="139"/>
        <v>0</v>
      </c>
      <c r="AH590" s="60">
        <f t="shared" si="139"/>
        <v>0</v>
      </c>
      <c r="AI590" s="60">
        <f t="shared" si="139"/>
        <v>0</v>
      </c>
      <c r="AJ590" s="60">
        <f t="shared" si="142"/>
        <v>0</v>
      </c>
      <c r="AK590" s="60">
        <f t="shared" si="142"/>
        <v>0</v>
      </c>
      <c r="AL590" s="60">
        <f t="shared" si="142"/>
        <v>0</v>
      </c>
      <c r="AM590" s="60">
        <f t="shared" si="142"/>
        <v>0</v>
      </c>
      <c r="AN590" s="60">
        <f t="shared" si="142"/>
        <v>0</v>
      </c>
      <c r="AO590" s="60">
        <f t="shared" si="142"/>
        <v>0</v>
      </c>
      <c r="AP590" s="60">
        <f t="shared" si="142"/>
        <v>0</v>
      </c>
      <c r="AQ590" s="60">
        <f t="shared" si="142"/>
        <v>0</v>
      </c>
      <c r="AR590" s="60">
        <f t="shared" si="142"/>
        <v>2</v>
      </c>
      <c r="AS590" s="60"/>
      <c r="AT590" s="60"/>
      <c r="AU590" s="60">
        <f t="shared" si="140"/>
        <v>0</v>
      </c>
      <c r="AV590" s="60">
        <f t="shared" si="140"/>
        <v>0</v>
      </c>
      <c r="AW590" s="60">
        <f t="shared" si="140"/>
        <v>0</v>
      </c>
      <c r="AX590" s="60">
        <f t="shared" si="143"/>
        <v>0</v>
      </c>
      <c r="AY590" s="60">
        <f t="shared" si="143"/>
        <v>0</v>
      </c>
      <c r="AZ590" s="60">
        <f t="shared" si="143"/>
        <v>0</v>
      </c>
      <c r="BA590" s="60">
        <f t="shared" si="143"/>
        <v>0</v>
      </c>
      <c r="BB590" s="60">
        <f t="shared" si="143"/>
        <v>0</v>
      </c>
      <c r="BC590" s="60">
        <f t="shared" si="143"/>
        <v>0</v>
      </c>
      <c r="BD590" s="60">
        <f t="shared" si="143"/>
        <v>0</v>
      </c>
      <c r="BE590" s="60">
        <f t="shared" si="143"/>
        <v>0</v>
      </c>
      <c r="BF590" s="60">
        <f t="shared" si="143"/>
        <v>0</v>
      </c>
    </row>
    <row r="591" spans="2:58" x14ac:dyDescent="0.25">
      <c r="B591" s="18">
        <f t="shared" si="145"/>
        <v>587</v>
      </c>
      <c r="C591" s="13" t="str">
        <f t="shared" si="144"/>
        <v>251226_Rev_MC_587</v>
      </c>
      <c r="D591" s="68">
        <v>46017</v>
      </c>
      <c r="E591" s="69">
        <v>46017</v>
      </c>
      <c r="F591" s="69" t="s">
        <v>123</v>
      </c>
      <c r="G591" s="69" t="str">
        <f>IF(ISBLANK(F591),"",VLOOKUP(F591,'Listes des Lots'!$B$4:$G$55,6,FALSE))</f>
        <v>Meublé</v>
      </c>
      <c r="H591" s="127" t="s">
        <v>333</v>
      </c>
      <c r="I591" s="127">
        <v>17000</v>
      </c>
      <c r="J591" s="69">
        <v>46017</v>
      </c>
      <c r="K591" s="69">
        <v>46018</v>
      </c>
      <c r="L591" s="71" t="s">
        <v>90</v>
      </c>
      <c r="M591" s="18" t="str">
        <f>IF(RevenueData[[#This Row],[Commentaires /Notes  ]]="","",RevenueData[[#This Row],[Commentaires /Notes  ]])</f>
        <v/>
      </c>
      <c r="N591" s="37"/>
      <c r="R591" s="60">
        <f>RevenueData[[#This Row],[Fin Période 
(jj/mm/aa) ]]-RevenueData[[#This Row],[Début Période
((jj/mm/aa) ]]+1</f>
        <v>2</v>
      </c>
      <c r="S591" s="60">
        <f t="shared" si="138"/>
        <v>0</v>
      </c>
      <c r="T591" s="60">
        <f t="shared" si="138"/>
        <v>0</v>
      </c>
      <c r="U591" s="60">
        <f t="shared" si="138"/>
        <v>0</v>
      </c>
      <c r="V591" s="60">
        <f t="shared" si="141"/>
        <v>0</v>
      </c>
      <c r="W591" s="60">
        <f t="shared" si="141"/>
        <v>0</v>
      </c>
      <c r="X591" s="60">
        <f t="shared" si="141"/>
        <v>0</v>
      </c>
      <c r="Y591" s="60">
        <f t="shared" si="141"/>
        <v>0</v>
      </c>
      <c r="Z591" s="60">
        <f t="shared" si="141"/>
        <v>0</v>
      </c>
      <c r="AA591" s="60">
        <f t="shared" si="141"/>
        <v>0</v>
      </c>
      <c r="AB591" s="60">
        <f t="shared" si="141"/>
        <v>0</v>
      </c>
      <c r="AC591" s="60">
        <f t="shared" si="141"/>
        <v>0</v>
      </c>
      <c r="AD591" s="60">
        <f t="shared" si="141"/>
        <v>0</v>
      </c>
      <c r="AE591" s="60"/>
      <c r="AF591" s="60"/>
      <c r="AG591" s="60">
        <f t="shared" si="139"/>
        <v>0</v>
      </c>
      <c r="AH591" s="60">
        <f t="shared" si="139"/>
        <v>0</v>
      </c>
      <c r="AI591" s="60">
        <f t="shared" si="139"/>
        <v>0</v>
      </c>
      <c r="AJ591" s="60">
        <f t="shared" si="142"/>
        <v>0</v>
      </c>
      <c r="AK591" s="60">
        <f t="shared" si="142"/>
        <v>0</v>
      </c>
      <c r="AL591" s="60">
        <f t="shared" si="142"/>
        <v>0</v>
      </c>
      <c r="AM591" s="60">
        <f t="shared" si="142"/>
        <v>0</v>
      </c>
      <c r="AN591" s="60">
        <f t="shared" si="142"/>
        <v>0</v>
      </c>
      <c r="AO591" s="60">
        <f t="shared" si="142"/>
        <v>0</v>
      </c>
      <c r="AP591" s="60">
        <f t="shared" si="142"/>
        <v>0</v>
      </c>
      <c r="AQ591" s="60">
        <f t="shared" si="142"/>
        <v>0</v>
      </c>
      <c r="AR591" s="60">
        <f t="shared" si="142"/>
        <v>2</v>
      </c>
      <c r="AS591" s="60"/>
      <c r="AT591" s="60"/>
      <c r="AU591" s="60">
        <f t="shared" si="140"/>
        <v>0</v>
      </c>
      <c r="AV591" s="60">
        <f t="shared" si="140"/>
        <v>0</v>
      </c>
      <c r="AW591" s="60">
        <f t="shared" si="140"/>
        <v>0</v>
      </c>
      <c r="AX591" s="60">
        <f t="shared" si="143"/>
        <v>0</v>
      </c>
      <c r="AY591" s="60">
        <f t="shared" si="143"/>
        <v>0</v>
      </c>
      <c r="AZ591" s="60">
        <f t="shared" si="143"/>
        <v>0</v>
      </c>
      <c r="BA591" s="60">
        <f t="shared" si="143"/>
        <v>0</v>
      </c>
      <c r="BB591" s="60">
        <f t="shared" si="143"/>
        <v>0</v>
      </c>
      <c r="BC591" s="60">
        <f t="shared" si="143"/>
        <v>0</v>
      </c>
      <c r="BD591" s="60">
        <f t="shared" si="143"/>
        <v>0</v>
      </c>
      <c r="BE591" s="60">
        <f t="shared" si="143"/>
        <v>0</v>
      </c>
      <c r="BF591" s="60">
        <f t="shared" si="143"/>
        <v>0</v>
      </c>
    </row>
    <row r="592" spans="2:58" x14ac:dyDescent="0.25">
      <c r="B592" s="18">
        <f t="shared" si="145"/>
        <v>588</v>
      </c>
      <c r="C592" s="13" t="str">
        <f t="shared" si="144"/>
        <v>251228_Rev_MC_588</v>
      </c>
      <c r="D592" s="68">
        <v>46019</v>
      </c>
      <c r="E592" s="69">
        <v>46019</v>
      </c>
      <c r="F592" s="69" t="s">
        <v>110</v>
      </c>
      <c r="G592" s="69" t="str">
        <f>IF(ISBLANK(F592),"",VLOOKUP(F592,'Listes des Lots'!$B$4:$G$55,6,FALSE))</f>
        <v>Meublé</v>
      </c>
      <c r="H592" s="127" t="s">
        <v>333</v>
      </c>
      <c r="I592" s="127">
        <v>30000</v>
      </c>
      <c r="J592" s="69">
        <v>46019</v>
      </c>
      <c r="K592" s="69">
        <v>46020</v>
      </c>
      <c r="L592" s="71" t="s">
        <v>90</v>
      </c>
      <c r="M592" s="18" t="str">
        <f>IF(RevenueData[[#This Row],[Commentaires /Notes  ]]="","",RevenueData[[#This Row],[Commentaires /Notes  ]])</f>
        <v/>
      </c>
      <c r="N592" s="37"/>
      <c r="R592" s="60">
        <f>RevenueData[[#This Row],[Fin Période 
(jj/mm/aa) ]]-RevenueData[[#This Row],[Début Période
((jj/mm/aa) ]]+1</f>
        <v>2</v>
      </c>
      <c r="S592" s="60">
        <f t="shared" si="138"/>
        <v>0</v>
      </c>
      <c r="T592" s="60">
        <f t="shared" si="138"/>
        <v>0</v>
      </c>
      <c r="U592" s="60">
        <f t="shared" si="138"/>
        <v>0</v>
      </c>
      <c r="V592" s="60">
        <f t="shared" si="141"/>
        <v>0</v>
      </c>
      <c r="W592" s="60">
        <f t="shared" si="141"/>
        <v>0</v>
      </c>
      <c r="X592" s="60">
        <f t="shared" si="141"/>
        <v>0</v>
      </c>
      <c r="Y592" s="60">
        <f t="shared" si="141"/>
        <v>0</v>
      </c>
      <c r="Z592" s="60">
        <f t="shared" si="141"/>
        <v>0</v>
      </c>
      <c r="AA592" s="60">
        <f t="shared" si="141"/>
        <v>0</v>
      </c>
      <c r="AB592" s="60">
        <f t="shared" ref="V592:AD611" si="146">_xlfn.LET(_xlpm.start_date, $J592,_xlpm.end_date, $K592,_xlpm.month_start, AB$4,_xlpm.month_end, EOMONTH(AB$4,0),_xlpm.overlap_start, MAX(_xlpm.start_date, _xlpm.month_start),_xlpm.overlap_end, MIN(_xlpm.end_date, _xlpm.month_end),_xlpm.days, MAX(0, _xlpm.overlap_end - _xlpm.overlap_start + 1),_xlpm.days)</f>
        <v>0</v>
      </c>
      <c r="AC592" s="60">
        <f t="shared" si="146"/>
        <v>0</v>
      </c>
      <c r="AD592" s="60">
        <f t="shared" si="146"/>
        <v>0</v>
      </c>
      <c r="AE592" s="60"/>
      <c r="AF592" s="60"/>
      <c r="AG592" s="60">
        <f t="shared" si="139"/>
        <v>0</v>
      </c>
      <c r="AH592" s="60">
        <f t="shared" si="139"/>
        <v>0</v>
      </c>
      <c r="AI592" s="60">
        <f t="shared" si="139"/>
        <v>0</v>
      </c>
      <c r="AJ592" s="60">
        <f t="shared" si="142"/>
        <v>0</v>
      </c>
      <c r="AK592" s="60">
        <f t="shared" si="142"/>
        <v>0</v>
      </c>
      <c r="AL592" s="60">
        <f t="shared" si="142"/>
        <v>0</v>
      </c>
      <c r="AM592" s="60">
        <f t="shared" si="142"/>
        <v>0</v>
      </c>
      <c r="AN592" s="60">
        <f t="shared" si="142"/>
        <v>0</v>
      </c>
      <c r="AO592" s="60">
        <f t="shared" si="142"/>
        <v>0</v>
      </c>
      <c r="AP592" s="60">
        <f t="shared" ref="AJ592:AR611" si="147">_xlfn.LET(_xlpm.start_date, $J592,_xlpm.end_date, $K592,_xlpm.month_start, AP$4,_xlpm.month_end, EOMONTH(AP$4,0),_xlpm.overlap_start, MAX(_xlpm.start_date, _xlpm.month_start),_xlpm.overlap_end, MIN(_xlpm.end_date, _xlpm.month_end),_xlpm.days, MAX(0, _xlpm.overlap_end - _xlpm.overlap_start + 1),_xlpm.days)</f>
        <v>0</v>
      </c>
      <c r="AQ592" s="60">
        <f t="shared" si="147"/>
        <v>0</v>
      </c>
      <c r="AR592" s="60">
        <f t="shared" si="147"/>
        <v>2</v>
      </c>
      <c r="AS592" s="60"/>
      <c r="AT592" s="60"/>
      <c r="AU592" s="60">
        <f t="shared" si="140"/>
        <v>0</v>
      </c>
      <c r="AV592" s="60">
        <f t="shared" si="140"/>
        <v>0</v>
      </c>
      <c r="AW592" s="60">
        <f t="shared" si="140"/>
        <v>0</v>
      </c>
      <c r="AX592" s="60">
        <f t="shared" si="143"/>
        <v>0</v>
      </c>
      <c r="AY592" s="60">
        <f t="shared" si="143"/>
        <v>0</v>
      </c>
      <c r="AZ592" s="60">
        <f t="shared" si="143"/>
        <v>0</v>
      </c>
      <c r="BA592" s="60">
        <f t="shared" si="143"/>
        <v>0</v>
      </c>
      <c r="BB592" s="60">
        <f t="shared" si="143"/>
        <v>0</v>
      </c>
      <c r="BC592" s="60">
        <f t="shared" si="143"/>
        <v>0</v>
      </c>
      <c r="BD592" s="60">
        <f t="shared" ref="AX592:BF611" si="148">_xlfn.LET(_xlpm.start_date, $J592,_xlpm.end_date, $K592,_xlpm.month_start, BD$4,_xlpm.month_end, EOMONTH(BD$4,0),_xlpm.overlap_start, MAX(_xlpm.start_date, _xlpm.month_start),_xlpm.overlap_end, MIN(_xlpm.end_date, _xlpm.month_end),_xlpm.days, MAX(0, _xlpm.overlap_end - _xlpm.overlap_start + 1),_xlpm.days)</f>
        <v>0</v>
      </c>
      <c r="BE592" s="60">
        <f t="shared" si="148"/>
        <v>0</v>
      </c>
      <c r="BF592" s="60">
        <f t="shared" si="148"/>
        <v>0</v>
      </c>
    </row>
    <row r="593" spans="2:58" x14ac:dyDescent="0.25">
      <c r="B593" s="18">
        <f t="shared" si="145"/>
        <v>589</v>
      </c>
      <c r="C593" s="13" t="str">
        <f t="shared" si="144"/>
        <v>251230_Rev_MC_589</v>
      </c>
      <c r="D593" s="68">
        <v>46021</v>
      </c>
      <c r="E593" s="69">
        <v>46021</v>
      </c>
      <c r="F593" s="69" t="s">
        <v>115</v>
      </c>
      <c r="G593" s="69" t="str">
        <f>IF(ISBLANK(F593),"",VLOOKUP(F593,'Listes des Lots'!$B$4:$G$55,6,FALSE))</f>
        <v>Meublé</v>
      </c>
      <c r="H593" s="127" t="s">
        <v>333</v>
      </c>
      <c r="I593" s="127">
        <v>30000</v>
      </c>
      <c r="J593" s="69">
        <v>46021</v>
      </c>
      <c r="K593" s="69">
        <v>46022</v>
      </c>
      <c r="L593" s="71" t="s">
        <v>90</v>
      </c>
      <c r="M593" s="18" t="str">
        <f>IF(RevenueData[[#This Row],[Commentaires /Notes  ]]="","",RevenueData[[#This Row],[Commentaires /Notes  ]])</f>
        <v/>
      </c>
      <c r="N593" s="37"/>
      <c r="R593" s="60">
        <f>RevenueData[[#This Row],[Fin Période 
(jj/mm/aa) ]]-RevenueData[[#This Row],[Début Période
((jj/mm/aa) ]]+1</f>
        <v>2</v>
      </c>
      <c r="S593" s="60">
        <f t="shared" si="138"/>
        <v>0</v>
      </c>
      <c r="T593" s="60">
        <f t="shared" si="138"/>
        <v>0</v>
      </c>
      <c r="U593" s="60">
        <f t="shared" si="138"/>
        <v>0</v>
      </c>
      <c r="V593" s="60">
        <f t="shared" si="146"/>
        <v>0</v>
      </c>
      <c r="W593" s="60">
        <f t="shared" si="146"/>
        <v>0</v>
      </c>
      <c r="X593" s="60">
        <f t="shared" si="146"/>
        <v>0</v>
      </c>
      <c r="Y593" s="60">
        <f t="shared" si="146"/>
        <v>0</v>
      </c>
      <c r="Z593" s="60">
        <f t="shared" si="146"/>
        <v>0</v>
      </c>
      <c r="AA593" s="60">
        <f t="shared" si="146"/>
        <v>0</v>
      </c>
      <c r="AB593" s="60">
        <f t="shared" si="146"/>
        <v>0</v>
      </c>
      <c r="AC593" s="60">
        <f t="shared" si="146"/>
        <v>0</v>
      </c>
      <c r="AD593" s="60">
        <f t="shared" si="146"/>
        <v>0</v>
      </c>
      <c r="AE593" s="60"/>
      <c r="AF593" s="60"/>
      <c r="AG593" s="60">
        <f t="shared" si="139"/>
        <v>0</v>
      </c>
      <c r="AH593" s="60">
        <f t="shared" si="139"/>
        <v>0</v>
      </c>
      <c r="AI593" s="60">
        <f t="shared" si="139"/>
        <v>0</v>
      </c>
      <c r="AJ593" s="60">
        <f t="shared" si="147"/>
        <v>0</v>
      </c>
      <c r="AK593" s="60">
        <f t="shared" si="147"/>
        <v>0</v>
      </c>
      <c r="AL593" s="60">
        <f t="shared" si="147"/>
        <v>0</v>
      </c>
      <c r="AM593" s="60">
        <f t="shared" si="147"/>
        <v>0</v>
      </c>
      <c r="AN593" s="60">
        <f t="shared" si="147"/>
        <v>0</v>
      </c>
      <c r="AO593" s="60">
        <f t="shared" si="147"/>
        <v>0</v>
      </c>
      <c r="AP593" s="60">
        <f t="shared" si="147"/>
        <v>0</v>
      </c>
      <c r="AQ593" s="60">
        <f t="shared" si="147"/>
        <v>0</v>
      </c>
      <c r="AR593" s="60">
        <f t="shared" si="147"/>
        <v>2</v>
      </c>
      <c r="AS593" s="60"/>
      <c r="AT593" s="60"/>
      <c r="AU593" s="60">
        <f t="shared" si="140"/>
        <v>0</v>
      </c>
      <c r="AV593" s="60">
        <f t="shared" si="140"/>
        <v>0</v>
      </c>
      <c r="AW593" s="60">
        <f t="shared" si="140"/>
        <v>0</v>
      </c>
      <c r="AX593" s="60">
        <f t="shared" si="148"/>
        <v>0</v>
      </c>
      <c r="AY593" s="60">
        <f t="shared" si="148"/>
        <v>0</v>
      </c>
      <c r="AZ593" s="60">
        <f t="shared" si="148"/>
        <v>0</v>
      </c>
      <c r="BA593" s="60">
        <f t="shared" si="148"/>
        <v>0</v>
      </c>
      <c r="BB593" s="60">
        <f t="shared" si="148"/>
        <v>0</v>
      </c>
      <c r="BC593" s="60">
        <f t="shared" si="148"/>
        <v>0</v>
      </c>
      <c r="BD593" s="60">
        <f t="shared" si="148"/>
        <v>0</v>
      </c>
      <c r="BE593" s="60">
        <f t="shared" si="148"/>
        <v>0</v>
      </c>
      <c r="BF593" s="60">
        <f t="shared" si="148"/>
        <v>0</v>
      </c>
    </row>
    <row r="594" spans="2:58" x14ac:dyDescent="0.25">
      <c r="B594" s="18">
        <f t="shared" si="145"/>
        <v>590</v>
      </c>
      <c r="C594" s="13" t="str">
        <f t="shared" si="144"/>
        <v>251230_Rev_MC_590</v>
      </c>
      <c r="D594" s="68">
        <v>46021</v>
      </c>
      <c r="E594" s="69">
        <v>46021</v>
      </c>
      <c r="F594" s="69" t="s">
        <v>123</v>
      </c>
      <c r="G594" s="69" t="str">
        <f>IF(ISBLANK(F594),"",VLOOKUP(F594,'Listes des Lots'!$B$4:$G$55,6,FALSE))</f>
        <v>Meublé</v>
      </c>
      <c r="H594" s="127" t="s">
        <v>333</v>
      </c>
      <c r="I594" s="127">
        <v>17000</v>
      </c>
      <c r="J594" s="69">
        <v>46021</v>
      </c>
      <c r="K594" s="69">
        <v>46022</v>
      </c>
      <c r="L594" s="71" t="s">
        <v>90</v>
      </c>
      <c r="M594" s="18" t="str">
        <f>IF(RevenueData[[#This Row],[Commentaires /Notes  ]]="","",RevenueData[[#This Row],[Commentaires /Notes  ]])</f>
        <v/>
      </c>
      <c r="N594" s="37"/>
      <c r="R594" s="60">
        <f>RevenueData[[#This Row],[Fin Période 
(jj/mm/aa) ]]-RevenueData[[#This Row],[Début Période
((jj/mm/aa) ]]+1</f>
        <v>2</v>
      </c>
      <c r="S594" s="60">
        <f t="shared" si="138"/>
        <v>0</v>
      </c>
      <c r="T594" s="60">
        <f t="shared" si="138"/>
        <v>0</v>
      </c>
      <c r="U594" s="60">
        <f t="shared" si="138"/>
        <v>0</v>
      </c>
      <c r="V594" s="60">
        <f t="shared" si="146"/>
        <v>0</v>
      </c>
      <c r="W594" s="60">
        <f t="shared" si="146"/>
        <v>0</v>
      </c>
      <c r="X594" s="60">
        <f t="shared" si="146"/>
        <v>0</v>
      </c>
      <c r="Y594" s="60">
        <f t="shared" si="146"/>
        <v>0</v>
      </c>
      <c r="Z594" s="60">
        <f t="shared" si="146"/>
        <v>0</v>
      </c>
      <c r="AA594" s="60">
        <f t="shared" si="146"/>
        <v>0</v>
      </c>
      <c r="AB594" s="60">
        <f t="shared" si="146"/>
        <v>0</v>
      </c>
      <c r="AC594" s="60">
        <f t="shared" si="146"/>
        <v>0</v>
      </c>
      <c r="AD594" s="60">
        <f t="shared" si="146"/>
        <v>0</v>
      </c>
      <c r="AE594" s="60"/>
      <c r="AF594" s="60"/>
      <c r="AG594" s="60">
        <f t="shared" si="139"/>
        <v>0</v>
      </c>
      <c r="AH594" s="60">
        <f t="shared" si="139"/>
        <v>0</v>
      </c>
      <c r="AI594" s="60">
        <f t="shared" si="139"/>
        <v>0</v>
      </c>
      <c r="AJ594" s="60">
        <f t="shared" si="147"/>
        <v>0</v>
      </c>
      <c r="AK594" s="60">
        <f t="shared" si="147"/>
        <v>0</v>
      </c>
      <c r="AL594" s="60">
        <f t="shared" si="147"/>
        <v>0</v>
      </c>
      <c r="AM594" s="60">
        <f t="shared" si="147"/>
        <v>0</v>
      </c>
      <c r="AN594" s="60">
        <f t="shared" si="147"/>
        <v>0</v>
      </c>
      <c r="AO594" s="60">
        <f t="shared" si="147"/>
        <v>0</v>
      </c>
      <c r="AP594" s="60">
        <f t="shared" si="147"/>
        <v>0</v>
      </c>
      <c r="AQ594" s="60">
        <f t="shared" si="147"/>
        <v>0</v>
      </c>
      <c r="AR594" s="60">
        <f t="shared" si="147"/>
        <v>2</v>
      </c>
      <c r="AS594" s="60"/>
      <c r="AT594" s="60"/>
      <c r="AU594" s="60">
        <f t="shared" si="140"/>
        <v>0</v>
      </c>
      <c r="AV594" s="60">
        <f t="shared" si="140"/>
        <v>0</v>
      </c>
      <c r="AW594" s="60">
        <f t="shared" si="140"/>
        <v>0</v>
      </c>
      <c r="AX594" s="60">
        <f t="shared" si="148"/>
        <v>0</v>
      </c>
      <c r="AY594" s="60">
        <f t="shared" si="148"/>
        <v>0</v>
      </c>
      <c r="AZ594" s="60">
        <f t="shared" si="148"/>
        <v>0</v>
      </c>
      <c r="BA594" s="60">
        <f t="shared" si="148"/>
        <v>0</v>
      </c>
      <c r="BB594" s="60">
        <f t="shared" si="148"/>
        <v>0</v>
      </c>
      <c r="BC594" s="60">
        <f t="shared" si="148"/>
        <v>0</v>
      </c>
      <c r="BD594" s="60">
        <f t="shared" si="148"/>
        <v>0</v>
      </c>
      <c r="BE594" s="60">
        <f t="shared" si="148"/>
        <v>0</v>
      </c>
      <c r="BF594" s="60">
        <f t="shared" si="148"/>
        <v>0</v>
      </c>
    </row>
    <row r="595" spans="2:58" x14ac:dyDescent="0.25">
      <c r="B595" s="18">
        <f t="shared" si="145"/>
        <v>591</v>
      </c>
      <c r="C595" s="13" t="str">
        <f t="shared" si="144"/>
        <v>251230_Rev_MC_591</v>
      </c>
      <c r="D595" s="68">
        <v>46021</v>
      </c>
      <c r="E595" s="69">
        <v>46021</v>
      </c>
      <c r="F595" s="69" t="s">
        <v>120</v>
      </c>
      <c r="G595" s="69" t="str">
        <f>IF(ISBLANK(F595),"",VLOOKUP(F595,'Listes des Lots'!$B$4:$G$55,6,FALSE))</f>
        <v>Meublé</v>
      </c>
      <c r="H595" s="127" t="s">
        <v>333</v>
      </c>
      <c r="I595" s="127">
        <v>17000</v>
      </c>
      <c r="J595" s="69">
        <v>46021</v>
      </c>
      <c r="K595" s="69">
        <v>46022</v>
      </c>
      <c r="L595" s="71" t="s">
        <v>90</v>
      </c>
      <c r="M595" s="18" t="str">
        <f>IF(RevenueData[[#This Row],[Commentaires /Notes  ]]="","",RevenueData[[#This Row],[Commentaires /Notes  ]])</f>
        <v/>
      </c>
      <c r="N595" s="37"/>
      <c r="R595" s="60">
        <f>RevenueData[[#This Row],[Fin Période 
(jj/mm/aa) ]]-RevenueData[[#This Row],[Début Période
((jj/mm/aa) ]]+1</f>
        <v>2</v>
      </c>
      <c r="S595" s="60">
        <f t="shared" si="138"/>
        <v>0</v>
      </c>
      <c r="T595" s="60">
        <f t="shared" si="138"/>
        <v>0</v>
      </c>
      <c r="U595" s="60">
        <f t="shared" si="138"/>
        <v>0</v>
      </c>
      <c r="V595" s="60">
        <f t="shared" si="146"/>
        <v>0</v>
      </c>
      <c r="W595" s="60">
        <f t="shared" si="146"/>
        <v>0</v>
      </c>
      <c r="X595" s="60">
        <f t="shared" si="146"/>
        <v>0</v>
      </c>
      <c r="Y595" s="60">
        <f t="shared" si="146"/>
        <v>0</v>
      </c>
      <c r="Z595" s="60">
        <f t="shared" si="146"/>
        <v>0</v>
      </c>
      <c r="AA595" s="60">
        <f t="shared" si="146"/>
        <v>0</v>
      </c>
      <c r="AB595" s="60">
        <f t="shared" si="146"/>
        <v>0</v>
      </c>
      <c r="AC595" s="60">
        <f t="shared" si="146"/>
        <v>0</v>
      </c>
      <c r="AD595" s="60">
        <f t="shared" si="146"/>
        <v>0</v>
      </c>
      <c r="AE595" s="60"/>
      <c r="AF595" s="60"/>
      <c r="AG595" s="60">
        <f t="shared" si="139"/>
        <v>0</v>
      </c>
      <c r="AH595" s="60">
        <f t="shared" si="139"/>
        <v>0</v>
      </c>
      <c r="AI595" s="60">
        <f t="shared" si="139"/>
        <v>0</v>
      </c>
      <c r="AJ595" s="60">
        <f t="shared" si="147"/>
        <v>0</v>
      </c>
      <c r="AK595" s="60">
        <f t="shared" si="147"/>
        <v>0</v>
      </c>
      <c r="AL595" s="60">
        <f t="shared" si="147"/>
        <v>0</v>
      </c>
      <c r="AM595" s="60">
        <f t="shared" si="147"/>
        <v>0</v>
      </c>
      <c r="AN595" s="60">
        <f t="shared" si="147"/>
        <v>0</v>
      </c>
      <c r="AO595" s="60">
        <f t="shared" si="147"/>
        <v>0</v>
      </c>
      <c r="AP595" s="60">
        <f t="shared" si="147"/>
        <v>0</v>
      </c>
      <c r="AQ595" s="60">
        <f t="shared" si="147"/>
        <v>0</v>
      </c>
      <c r="AR595" s="60">
        <f t="shared" si="147"/>
        <v>2</v>
      </c>
      <c r="AS595" s="60"/>
      <c r="AT595" s="60"/>
      <c r="AU595" s="60">
        <f t="shared" si="140"/>
        <v>0</v>
      </c>
      <c r="AV595" s="60">
        <f t="shared" si="140"/>
        <v>0</v>
      </c>
      <c r="AW595" s="60">
        <f t="shared" si="140"/>
        <v>0</v>
      </c>
      <c r="AX595" s="60">
        <f t="shared" si="148"/>
        <v>0</v>
      </c>
      <c r="AY595" s="60">
        <f t="shared" si="148"/>
        <v>0</v>
      </c>
      <c r="AZ595" s="60">
        <f t="shared" si="148"/>
        <v>0</v>
      </c>
      <c r="BA595" s="60">
        <f t="shared" si="148"/>
        <v>0</v>
      </c>
      <c r="BB595" s="60">
        <f t="shared" si="148"/>
        <v>0</v>
      </c>
      <c r="BC595" s="60">
        <f t="shared" si="148"/>
        <v>0</v>
      </c>
      <c r="BD595" s="60">
        <f t="shared" si="148"/>
        <v>0</v>
      </c>
      <c r="BE595" s="60">
        <f t="shared" si="148"/>
        <v>0</v>
      </c>
      <c r="BF595" s="60">
        <f t="shared" si="148"/>
        <v>0</v>
      </c>
    </row>
    <row r="596" spans="2:58" x14ac:dyDescent="0.25">
      <c r="B596" s="18">
        <f t="shared" si="145"/>
        <v>592</v>
      </c>
      <c r="C596" s="13" t="str">
        <f t="shared" si="144"/>
        <v>251230_Rev_MC_592</v>
      </c>
      <c r="D596" s="68">
        <v>46021</v>
      </c>
      <c r="E596" s="69">
        <v>46021</v>
      </c>
      <c r="F596" s="69" t="s">
        <v>121</v>
      </c>
      <c r="G596" s="69" t="str">
        <f>IF(ISBLANK(F596),"",VLOOKUP(F596,'Listes des Lots'!$B$4:$G$55,6,FALSE))</f>
        <v>Meublé</v>
      </c>
      <c r="H596" s="127" t="s">
        <v>333</v>
      </c>
      <c r="I596" s="127">
        <v>17000</v>
      </c>
      <c r="J596" s="69">
        <v>46021</v>
      </c>
      <c r="K596" s="69">
        <v>46022</v>
      </c>
      <c r="L596" s="71" t="s">
        <v>90</v>
      </c>
      <c r="M596" s="18" t="str">
        <f>IF(RevenueData[[#This Row],[Commentaires /Notes  ]]="","",RevenueData[[#This Row],[Commentaires /Notes  ]])</f>
        <v/>
      </c>
      <c r="N596" s="37"/>
      <c r="R596" s="60">
        <f>RevenueData[[#This Row],[Fin Période 
(jj/mm/aa) ]]-RevenueData[[#This Row],[Début Période
((jj/mm/aa) ]]+1</f>
        <v>2</v>
      </c>
      <c r="S596" s="60">
        <f t="shared" si="138"/>
        <v>0</v>
      </c>
      <c r="T596" s="60">
        <f t="shared" si="138"/>
        <v>0</v>
      </c>
      <c r="U596" s="60">
        <f t="shared" si="138"/>
        <v>0</v>
      </c>
      <c r="V596" s="60">
        <f t="shared" si="146"/>
        <v>0</v>
      </c>
      <c r="W596" s="60">
        <f t="shared" si="146"/>
        <v>0</v>
      </c>
      <c r="X596" s="60">
        <f t="shared" si="146"/>
        <v>0</v>
      </c>
      <c r="Y596" s="60">
        <f t="shared" si="146"/>
        <v>0</v>
      </c>
      <c r="Z596" s="60">
        <f t="shared" si="146"/>
        <v>0</v>
      </c>
      <c r="AA596" s="60">
        <f t="shared" si="146"/>
        <v>0</v>
      </c>
      <c r="AB596" s="60">
        <f t="shared" si="146"/>
        <v>0</v>
      </c>
      <c r="AC596" s="60">
        <f t="shared" si="146"/>
        <v>0</v>
      </c>
      <c r="AD596" s="60">
        <f t="shared" si="146"/>
        <v>0</v>
      </c>
      <c r="AE596" s="60"/>
      <c r="AF596" s="60"/>
      <c r="AG596" s="60">
        <f t="shared" si="139"/>
        <v>0</v>
      </c>
      <c r="AH596" s="60">
        <f t="shared" si="139"/>
        <v>0</v>
      </c>
      <c r="AI596" s="60">
        <f t="shared" si="139"/>
        <v>0</v>
      </c>
      <c r="AJ596" s="60">
        <f t="shared" si="147"/>
        <v>0</v>
      </c>
      <c r="AK596" s="60">
        <f t="shared" si="147"/>
        <v>0</v>
      </c>
      <c r="AL596" s="60">
        <f t="shared" si="147"/>
        <v>0</v>
      </c>
      <c r="AM596" s="60">
        <f t="shared" si="147"/>
        <v>0</v>
      </c>
      <c r="AN596" s="60">
        <f t="shared" si="147"/>
        <v>0</v>
      </c>
      <c r="AO596" s="60">
        <f t="shared" si="147"/>
        <v>0</v>
      </c>
      <c r="AP596" s="60">
        <f t="shared" si="147"/>
        <v>0</v>
      </c>
      <c r="AQ596" s="60">
        <f t="shared" si="147"/>
        <v>0</v>
      </c>
      <c r="AR596" s="60">
        <f t="shared" si="147"/>
        <v>2</v>
      </c>
      <c r="AS596" s="60"/>
      <c r="AT596" s="60"/>
      <c r="AU596" s="60">
        <f t="shared" si="140"/>
        <v>0</v>
      </c>
      <c r="AV596" s="60">
        <f t="shared" si="140"/>
        <v>0</v>
      </c>
      <c r="AW596" s="60">
        <f t="shared" si="140"/>
        <v>0</v>
      </c>
      <c r="AX596" s="60">
        <f t="shared" si="148"/>
        <v>0</v>
      </c>
      <c r="AY596" s="60">
        <f t="shared" si="148"/>
        <v>0</v>
      </c>
      <c r="AZ596" s="60">
        <f t="shared" si="148"/>
        <v>0</v>
      </c>
      <c r="BA596" s="60">
        <f t="shared" si="148"/>
        <v>0</v>
      </c>
      <c r="BB596" s="60">
        <f t="shared" si="148"/>
        <v>0</v>
      </c>
      <c r="BC596" s="60">
        <f t="shared" si="148"/>
        <v>0</v>
      </c>
      <c r="BD596" s="60">
        <f t="shared" si="148"/>
        <v>0</v>
      </c>
      <c r="BE596" s="60">
        <f t="shared" si="148"/>
        <v>0</v>
      </c>
      <c r="BF596" s="60">
        <f t="shared" si="148"/>
        <v>0</v>
      </c>
    </row>
    <row r="597" spans="2:58" x14ac:dyDescent="0.25">
      <c r="B597" s="18">
        <f t="shared" si="145"/>
        <v>593</v>
      </c>
      <c r="C597" s="13" t="str">
        <f t="shared" si="144"/>
        <v/>
      </c>
      <c r="D597" s="68"/>
      <c r="E597" s="69"/>
      <c r="F597" s="69"/>
      <c r="G597" s="69" t="str">
        <f>IF(ISBLANK(F597),"",VLOOKUP(F597,'Listes des Lots'!$B$4:$G$55,6,FALSE))</f>
        <v/>
      </c>
      <c r="H597" s="127"/>
      <c r="I597" s="127"/>
      <c r="J597" s="69"/>
      <c r="K597" s="69"/>
      <c r="L597" s="71"/>
      <c r="M597" s="18" t="str">
        <f>IF(RevenueData[[#This Row],[Commentaires /Notes  ]]="","",RevenueData[[#This Row],[Commentaires /Notes  ]])</f>
        <v/>
      </c>
      <c r="N597" s="37"/>
      <c r="R597" s="60">
        <f>RevenueData[[#This Row],[Fin Période 
(jj/mm/aa) ]]-RevenueData[[#This Row],[Début Période
((jj/mm/aa) ]]+1</f>
        <v>1</v>
      </c>
      <c r="S597" s="60">
        <f t="shared" si="138"/>
        <v>31</v>
      </c>
      <c r="T597" s="60">
        <f t="shared" si="138"/>
        <v>29</v>
      </c>
      <c r="U597" s="60">
        <f t="shared" si="138"/>
        <v>31</v>
      </c>
      <c r="V597" s="60">
        <f t="shared" si="146"/>
        <v>30</v>
      </c>
      <c r="W597" s="60">
        <f t="shared" si="146"/>
        <v>31</v>
      </c>
      <c r="X597" s="60">
        <f t="shared" si="146"/>
        <v>30</v>
      </c>
      <c r="Y597" s="60">
        <f t="shared" si="146"/>
        <v>31</v>
      </c>
      <c r="Z597" s="60">
        <f t="shared" si="146"/>
        <v>31</v>
      </c>
      <c r="AA597" s="60">
        <f t="shared" si="146"/>
        <v>30</v>
      </c>
      <c r="AB597" s="60">
        <f t="shared" si="146"/>
        <v>31</v>
      </c>
      <c r="AC597" s="60">
        <f t="shared" si="146"/>
        <v>30</v>
      </c>
      <c r="AD597" s="60">
        <f t="shared" si="146"/>
        <v>31</v>
      </c>
      <c r="AE597" s="60"/>
      <c r="AF597" s="60"/>
      <c r="AG597" s="60">
        <f t="shared" si="139"/>
        <v>31</v>
      </c>
      <c r="AH597" s="60">
        <f t="shared" si="139"/>
        <v>28</v>
      </c>
      <c r="AI597" s="60">
        <f t="shared" si="139"/>
        <v>31</v>
      </c>
      <c r="AJ597" s="60">
        <f t="shared" si="147"/>
        <v>30</v>
      </c>
      <c r="AK597" s="60">
        <f t="shared" si="147"/>
        <v>31</v>
      </c>
      <c r="AL597" s="60">
        <f t="shared" si="147"/>
        <v>30</v>
      </c>
      <c r="AM597" s="60">
        <f t="shared" si="147"/>
        <v>31</v>
      </c>
      <c r="AN597" s="60">
        <f t="shared" si="147"/>
        <v>31</v>
      </c>
      <c r="AO597" s="60">
        <f t="shared" si="147"/>
        <v>30</v>
      </c>
      <c r="AP597" s="60">
        <f t="shared" si="147"/>
        <v>31</v>
      </c>
      <c r="AQ597" s="60">
        <f t="shared" si="147"/>
        <v>30</v>
      </c>
      <c r="AR597" s="60">
        <f t="shared" si="147"/>
        <v>31</v>
      </c>
      <c r="AS597" s="60"/>
      <c r="AT597" s="60"/>
      <c r="AU597" s="60">
        <f t="shared" si="140"/>
        <v>31</v>
      </c>
      <c r="AV597" s="60">
        <f t="shared" si="140"/>
        <v>28</v>
      </c>
      <c r="AW597" s="60">
        <f t="shared" si="140"/>
        <v>31</v>
      </c>
      <c r="AX597" s="60">
        <f t="shared" si="148"/>
        <v>30</v>
      </c>
      <c r="AY597" s="60">
        <f t="shared" si="148"/>
        <v>31</v>
      </c>
      <c r="AZ597" s="60">
        <f t="shared" si="148"/>
        <v>30</v>
      </c>
      <c r="BA597" s="60">
        <f t="shared" si="148"/>
        <v>31</v>
      </c>
      <c r="BB597" s="60">
        <f t="shared" si="148"/>
        <v>31</v>
      </c>
      <c r="BC597" s="60">
        <f t="shared" si="148"/>
        <v>30</v>
      </c>
      <c r="BD597" s="60">
        <f t="shared" si="148"/>
        <v>31</v>
      </c>
      <c r="BE597" s="60">
        <f t="shared" si="148"/>
        <v>30</v>
      </c>
      <c r="BF597" s="60">
        <f t="shared" si="148"/>
        <v>31</v>
      </c>
    </row>
    <row r="598" spans="2:58" x14ac:dyDescent="0.25">
      <c r="B598" s="18">
        <f t="shared" si="145"/>
        <v>594</v>
      </c>
      <c r="C598" s="13" t="str">
        <f>IF(OR(D598="", E598="", F598="", I598="", J598="", K598="", L598=""), "", TEXT(RIGHT(YEAR(D598), 2), "00") &amp; TEXT(MONTH(D598), "00") &amp; TEXT(DAY(D598), "00") &amp; "_Rev_MC_" &amp; TEXT(B598, "0"))</f>
        <v>251231_Rev_MC_594</v>
      </c>
      <c r="D598" s="68">
        <v>46022</v>
      </c>
      <c r="E598" s="69">
        <v>46022</v>
      </c>
      <c r="F598" s="69" t="s">
        <v>113</v>
      </c>
      <c r="G598" s="69" t="str">
        <f>IF(ISBLANK(F598),"",VLOOKUP(F598,'Listes des Lots'!$B$4:$G$55,6,FALSE))</f>
        <v>Meublé</v>
      </c>
      <c r="H598" s="127" t="s">
        <v>333</v>
      </c>
      <c r="I598" s="127">
        <v>25000</v>
      </c>
      <c r="J598" s="69">
        <v>46022</v>
      </c>
      <c r="K598" s="69">
        <v>46023</v>
      </c>
      <c r="L598" s="71" t="s">
        <v>90</v>
      </c>
      <c r="M598" s="18" t="str">
        <f>IF(RevenueData[[#This Row],[Commentaires /Notes  ]]="","",RevenueData[[#This Row],[Commentaires /Notes  ]])</f>
        <v/>
      </c>
      <c r="N598" s="37"/>
      <c r="R598" s="60">
        <f>RevenueData[[#This Row],[Fin Période 
(jj/mm/aa) ]]-RevenueData[[#This Row],[Début Période
((jj/mm/aa) ]]+1</f>
        <v>2</v>
      </c>
      <c r="S598" s="60">
        <f t="shared" si="138"/>
        <v>0</v>
      </c>
      <c r="T598" s="60">
        <f t="shared" si="138"/>
        <v>0</v>
      </c>
      <c r="U598" s="60">
        <f t="shared" si="138"/>
        <v>0</v>
      </c>
      <c r="V598" s="60">
        <f t="shared" si="146"/>
        <v>0</v>
      </c>
      <c r="W598" s="60">
        <f t="shared" si="146"/>
        <v>0</v>
      </c>
      <c r="X598" s="60">
        <f t="shared" si="146"/>
        <v>0</v>
      </c>
      <c r="Y598" s="60">
        <f t="shared" si="146"/>
        <v>0</v>
      </c>
      <c r="Z598" s="60">
        <f t="shared" si="146"/>
        <v>0</v>
      </c>
      <c r="AA598" s="60">
        <f t="shared" si="146"/>
        <v>0</v>
      </c>
      <c r="AB598" s="60">
        <f t="shared" si="146"/>
        <v>0</v>
      </c>
      <c r="AC598" s="60">
        <f t="shared" si="146"/>
        <v>0</v>
      </c>
      <c r="AD598" s="60">
        <f t="shared" si="146"/>
        <v>0</v>
      </c>
      <c r="AE598" s="60"/>
      <c r="AF598" s="60"/>
      <c r="AG598" s="60">
        <f t="shared" si="139"/>
        <v>0</v>
      </c>
      <c r="AH598" s="60">
        <f t="shared" si="139"/>
        <v>0</v>
      </c>
      <c r="AI598" s="60">
        <f t="shared" si="139"/>
        <v>0</v>
      </c>
      <c r="AJ598" s="60">
        <f t="shared" si="147"/>
        <v>0</v>
      </c>
      <c r="AK598" s="60">
        <f t="shared" si="147"/>
        <v>0</v>
      </c>
      <c r="AL598" s="60">
        <f t="shared" si="147"/>
        <v>0</v>
      </c>
      <c r="AM598" s="60">
        <f t="shared" si="147"/>
        <v>0</v>
      </c>
      <c r="AN598" s="60">
        <f t="shared" si="147"/>
        <v>0</v>
      </c>
      <c r="AO598" s="60">
        <f t="shared" si="147"/>
        <v>0</v>
      </c>
      <c r="AP598" s="60">
        <f t="shared" si="147"/>
        <v>0</v>
      </c>
      <c r="AQ598" s="60">
        <f t="shared" si="147"/>
        <v>0</v>
      </c>
      <c r="AR598" s="60">
        <f t="shared" si="147"/>
        <v>1</v>
      </c>
      <c r="AS598" s="60"/>
      <c r="AT598" s="60"/>
      <c r="AU598" s="60">
        <f t="shared" si="140"/>
        <v>1</v>
      </c>
      <c r="AV598" s="60">
        <f t="shared" si="140"/>
        <v>0</v>
      </c>
      <c r="AW598" s="60">
        <f t="shared" si="140"/>
        <v>0</v>
      </c>
      <c r="AX598" s="60">
        <f t="shared" si="148"/>
        <v>0</v>
      </c>
      <c r="AY598" s="60">
        <f t="shared" si="148"/>
        <v>0</v>
      </c>
      <c r="AZ598" s="60">
        <f t="shared" si="148"/>
        <v>0</v>
      </c>
      <c r="BA598" s="60">
        <f t="shared" si="148"/>
        <v>0</v>
      </c>
      <c r="BB598" s="60">
        <f t="shared" si="148"/>
        <v>0</v>
      </c>
      <c r="BC598" s="60">
        <f t="shared" si="148"/>
        <v>0</v>
      </c>
      <c r="BD598" s="60">
        <f t="shared" si="148"/>
        <v>0</v>
      </c>
      <c r="BE598" s="60">
        <f t="shared" si="148"/>
        <v>0</v>
      </c>
      <c r="BF598" s="60">
        <f t="shared" si="148"/>
        <v>0</v>
      </c>
    </row>
    <row r="599" spans="2:58" x14ac:dyDescent="0.25">
      <c r="B599" s="18">
        <f t="shared" si="145"/>
        <v>595</v>
      </c>
      <c r="C599" s="13" t="str">
        <f t="shared" si="144"/>
        <v>251231_Rev_MC_595</v>
      </c>
      <c r="D599" s="68">
        <v>46022</v>
      </c>
      <c r="E599" s="69">
        <v>46022</v>
      </c>
      <c r="F599" s="69" t="s">
        <v>115</v>
      </c>
      <c r="G599" s="69" t="str">
        <f>IF(ISBLANK(F599),"",VLOOKUP(F599,'Listes des Lots'!$B$4:$G$55,6,FALSE))</f>
        <v>Meublé</v>
      </c>
      <c r="H599" s="127" t="s">
        <v>333</v>
      </c>
      <c r="I599" s="127">
        <v>30000</v>
      </c>
      <c r="J599" s="69">
        <v>46022</v>
      </c>
      <c r="K599" s="69">
        <v>46023</v>
      </c>
      <c r="L599" s="71" t="s">
        <v>90</v>
      </c>
      <c r="M599" s="18" t="str">
        <f>IF(RevenueData[[#This Row],[Commentaires /Notes  ]]="","",RevenueData[[#This Row],[Commentaires /Notes  ]])</f>
        <v/>
      </c>
      <c r="N599" s="37"/>
      <c r="R599" s="60">
        <f>RevenueData[[#This Row],[Fin Période 
(jj/mm/aa) ]]-RevenueData[[#This Row],[Début Période
((jj/mm/aa) ]]+1</f>
        <v>2</v>
      </c>
      <c r="S599" s="60">
        <f t="shared" si="138"/>
        <v>0</v>
      </c>
      <c r="T599" s="60">
        <f t="shared" si="138"/>
        <v>0</v>
      </c>
      <c r="U599" s="60">
        <f t="shared" si="138"/>
        <v>0</v>
      </c>
      <c r="V599" s="60">
        <f t="shared" si="146"/>
        <v>0</v>
      </c>
      <c r="W599" s="60">
        <f t="shared" si="146"/>
        <v>0</v>
      </c>
      <c r="X599" s="60">
        <f t="shared" si="146"/>
        <v>0</v>
      </c>
      <c r="Y599" s="60">
        <f t="shared" si="146"/>
        <v>0</v>
      </c>
      <c r="Z599" s="60">
        <f t="shared" si="146"/>
        <v>0</v>
      </c>
      <c r="AA599" s="60">
        <f t="shared" si="146"/>
        <v>0</v>
      </c>
      <c r="AB599" s="60">
        <f t="shared" si="146"/>
        <v>0</v>
      </c>
      <c r="AC599" s="60">
        <f t="shared" si="146"/>
        <v>0</v>
      </c>
      <c r="AD599" s="60">
        <f t="shared" si="146"/>
        <v>0</v>
      </c>
      <c r="AE599" s="60"/>
      <c r="AF599" s="60"/>
      <c r="AG599" s="60">
        <f t="shared" si="139"/>
        <v>0</v>
      </c>
      <c r="AH599" s="60">
        <f t="shared" si="139"/>
        <v>0</v>
      </c>
      <c r="AI599" s="60">
        <f t="shared" si="139"/>
        <v>0</v>
      </c>
      <c r="AJ599" s="60">
        <f t="shared" si="147"/>
        <v>0</v>
      </c>
      <c r="AK599" s="60">
        <f t="shared" si="147"/>
        <v>0</v>
      </c>
      <c r="AL599" s="60">
        <f t="shared" si="147"/>
        <v>0</v>
      </c>
      <c r="AM599" s="60">
        <f t="shared" si="147"/>
        <v>0</v>
      </c>
      <c r="AN599" s="60">
        <f t="shared" si="147"/>
        <v>0</v>
      </c>
      <c r="AO599" s="60">
        <f t="shared" si="147"/>
        <v>0</v>
      </c>
      <c r="AP599" s="60">
        <f t="shared" si="147"/>
        <v>0</v>
      </c>
      <c r="AQ599" s="60">
        <f t="shared" si="147"/>
        <v>0</v>
      </c>
      <c r="AR599" s="60">
        <f t="shared" si="147"/>
        <v>1</v>
      </c>
      <c r="AS599" s="60"/>
      <c r="AT599" s="60"/>
      <c r="AU599" s="60">
        <f t="shared" si="140"/>
        <v>1</v>
      </c>
      <c r="AV599" s="60">
        <f t="shared" si="140"/>
        <v>0</v>
      </c>
      <c r="AW599" s="60">
        <f t="shared" si="140"/>
        <v>0</v>
      </c>
      <c r="AX599" s="60">
        <f t="shared" si="148"/>
        <v>0</v>
      </c>
      <c r="AY599" s="60">
        <f t="shared" si="148"/>
        <v>0</v>
      </c>
      <c r="AZ599" s="60">
        <f t="shared" si="148"/>
        <v>0</v>
      </c>
      <c r="BA599" s="60">
        <f t="shared" si="148"/>
        <v>0</v>
      </c>
      <c r="BB599" s="60">
        <f t="shared" si="148"/>
        <v>0</v>
      </c>
      <c r="BC599" s="60">
        <f t="shared" si="148"/>
        <v>0</v>
      </c>
      <c r="BD599" s="60">
        <f t="shared" si="148"/>
        <v>0</v>
      </c>
      <c r="BE599" s="60">
        <f t="shared" si="148"/>
        <v>0</v>
      </c>
      <c r="BF599" s="60">
        <f t="shared" si="148"/>
        <v>0</v>
      </c>
    </row>
    <row r="600" spans="2:58" x14ac:dyDescent="0.25">
      <c r="B600" s="18">
        <f t="shared" si="145"/>
        <v>596</v>
      </c>
      <c r="C600" s="13" t="str">
        <f t="shared" si="144"/>
        <v>260101_Rev_MC_596</v>
      </c>
      <c r="D600" s="68">
        <v>46023</v>
      </c>
      <c r="E600" s="69">
        <v>46022</v>
      </c>
      <c r="F600" s="69" t="s">
        <v>123</v>
      </c>
      <c r="G600" s="69" t="str">
        <f>IF(ISBLANK(F600),"",VLOOKUP(F600,'Listes des Lots'!$B$4:$G$55,6,FALSE))</f>
        <v>Meublé</v>
      </c>
      <c r="H600" s="127" t="s">
        <v>333</v>
      </c>
      <c r="I600" s="127">
        <v>17000</v>
      </c>
      <c r="J600" s="69">
        <v>46022</v>
      </c>
      <c r="K600" s="69">
        <v>46023</v>
      </c>
      <c r="L600" s="71" t="s">
        <v>90</v>
      </c>
      <c r="M600" s="18" t="str">
        <f>IF(RevenueData[[#This Row],[Commentaires /Notes  ]]="","",RevenueData[[#This Row],[Commentaires /Notes  ]])</f>
        <v/>
      </c>
      <c r="N600" s="37"/>
      <c r="R600" s="60">
        <f>RevenueData[[#This Row],[Fin Période 
(jj/mm/aa) ]]-RevenueData[[#This Row],[Début Période
((jj/mm/aa) ]]+1</f>
        <v>2</v>
      </c>
      <c r="S600" s="60">
        <f t="shared" si="138"/>
        <v>0</v>
      </c>
      <c r="T600" s="60">
        <f t="shared" si="138"/>
        <v>0</v>
      </c>
      <c r="U600" s="60">
        <f t="shared" si="138"/>
        <v>0</v>
      </c>
      <c r="V600" s="60">
        <f t="shared" si="146"/>
        <v>0</v>
      </c>
      <c r="W600" s="60">
        <f t="shared" si="146"/>
        <v>0</v>
      </c>
      <c r="X600" s="60">
        <f t="shared" si="146"/>
        <v>0</v>
      </c>
      <c r="Y600" s="60">
        <f t="shared" si="146"/>
        <v>0</v>
      </c>
      <c r="Z600" s="60">
        <f t="shared" si="146"/>
        <v>0</v>
      </c>
      <c r="AA600" s="60">
        <f t="shared" si="146"/>
        <v>0</v>
      </c>
      <c r="AB600" s="60">
        <f t="shared" si="146"/>
        <v>0</v>
      </c>
      <c r="AC600" s="60">
        <f t="shared" si="146"/>
        <v>0</v>
      </c>
      <c r="AD600" s="60">
        <f t="shared" si="146"/>
        <v>0</v>
      </c>
      <c r="AE600" s="60"/>
      <c r="AF600" s="60"/>
      <c r="AG600" s="60">
        <f t="shared" si="139"/>
        <v>0</v>
      </c>
      <c r="AH600" s="60">
        <f t="shared" si="139"/>
        <v>0</v>
      </c>
      <c r="AI600" s="60">
        <f t="shared" si="139"/>
        <v>0</v>
      </c>
      <c r="AJ600" s="60">
        <f t="shared" si="147"/>
        <v>0</v>
      </c>
      <c r="AK600" s="60">
        <f t="shared" si="147"/>
        <v>0</v>
      </c>
      <c r="AL600" s="60">
        <f t="shared" si="147"/>
        <v>0</v>
      </c>
      <c r="AM600" s="60">
        <f t="shared" si="147"/>
        <v>0</v>
      </c>
      <c r="AN600" s="60">
        <f t="shared" si="147"/>
        <v>0</v>
      </c>
      <c r="AO600" s="60">
        <f t="shared" si="147"/>
        <v>0</v>
      </c>
      <c r="AP600" s="60">
        <f t="shared" si="147"/>
        <v>0</v>
      </c>
      <c r="AQ600" s="60">
        <f t="shared" si="147"/>
        <v>0</v>
      </c>
      <c r="AR600" s="60">
        <f t="shared" si="147"/>
        <v>1</v>
      </c>
      <c r="AS600" s="60"/>
      <c r="AT600" s="60"/>
      <c r="AU600" s="60">
        <f t="shared" si="140"/>
        <v>1</v>
      </c>
      <c r="AV600" s="60">
        <f t="shared" si="140"/>
        <v>0</v>
      </c>
      <c r="AW600" s="60">
        <f t="shared" si="140"/>
        <v>0</v>
      </c>
      <c r="AX600" s="60">
        <f t="shared" si="148"/>
        <v>0</v>
      </c>
      <c r="AY600" s="60">
        <f t="shared" si="148"/>
        <v>0</v>
      </c>
      <c r="AZ600" s="60">
        <f t="shared" si="148"/>
        <v>0</v>
      </c>
      <c r="BA600" s="60">
        <f t="shared" si="148"/>
        <v>0</v>
      </c>
      <c r="BB600" s="60">
        <f t="shared" si="148"/>
        <v>0</v>
      </c>
      <c r="BC600" s="60">
        <f t="shared" si="148"/>
        <v>0</v>
      </c>
      <c r="BD600" s="60">
        <f t="shared" si="148"/>
        <v>0</v>
      </c>
      <c r="BE600" s="60">
        <f t="shared" si="148"/>
        <v>0</v>
      </c>
      <c r="BF600" s="60">
        <f t="shared" si="148"/>
        <v>0</v>
      </c>
    </row>
    <row r="601" spans="2:58" x14ac:dyDescent="0.25">
      <c r="B601" s="18">
        <f t="shared" si="145"/>
        <v>597</v>
      </c>
      <c r="C601" s="13" t="str">
        <f t="shared" si="144"/>
        <v>260101_Rev_MC_597</v>
      </c>
      <c r="D601" s="68">
        <v>46023</v>
      </c>
      <c r="E601" s="69">
        <v>46022</v>
      </c>
      <c r="F601" s="69" t="s">
        <v>125</v>
      </c>
      <c r="G601" s="69" t="str">
        <f>IF(ISBLANK(F601),"",VLOOKUP(F601,'Listes des Lots'!$B$4:$G$55,6,FALSE))</f>
        <v>Meublé</v>
      </c>
      <c r="H601" s="127" t="s">
        <v>333</v>
      </c>
      <c r="I601" s="127">
        <v>17000</v>
      </c>
      <c r="J601" s="69">
        <v>46022</v>
      </c>
      <c r="K601" s="69">
        <v>46023</v>
      </c>
      <c r="L601" s="71" t="s">
        <v>90</v>
      </c>
      <c r="M601" s="18" t="str">
        <f>IF(RevenueData[[#This Row],[Commentaires /Notes  ]]="","",RevenueData[[#This Row],[Commentaires /Notes  ]])</f>
        <v/>
      </c>
      <c r="N601" s="37"/>
      <c r="R601" s="60">
        <f>RevenueData[[#This Row],[Fin Période 
(jj/mm/aa) ]]-RevenueData[[#This Row],[Début Période
((jj/mm/aa) ]]+1</f>
        <v>2</v>
      </c>
      <c r="S601" s="60">
        <f t="shared" ref="S601:AD616" si="149">_xlfn.LET(_xlpm.start_date, $J601,_xlpm.end_date, $K601,_xlpm.month_start,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01" s="60">
        <f t="shared" si="149"/>
        <v>0</v>
      </c>
      <c r="U601" s="60">
        <f t="shared" si="149"/>
        <v>0</v>
      </c>
      <c r="V601" s="60">
        <f t="shared" si="146"/>
        <v>0</v>
      </c>
      <c r="W601" s="60">
        <f t="shared" si="146"/>
        <v>0</v>
      </c>
      <c r="X601" s="60">
        <f t="shared" si="146"/>
        <v>0</v>
      </c>
      <c r="Y601" s="60">
        <f t="shared" si="146"/>
        <v>0</v>
      </c>
      <c r="Z601" s="60">
        <f t="shared" si="146"/>
        <v>0</v>
      </c>
      <c r="AA601" s="60">
        <f t="shared" si="146"/>
        <v>0</v>
      </c>
      <c r="AB601" s="60">
        <f t="shared" si="146"/>
        <v>0</v>
      </c>
      <c r="AC601" s="60">
        <f t="shared" si="146"/>
        <v>0</v>
      </c>
      <c r="AD601" s="60">
        <f t="shared" si="146"/>
        <v>0</v>
      </c>
      <c r="AE601" s="60"/>
      <c r="AF601" s="60"/>
      <c r="AG601" s="60">
        <f t="shared" ref="AG601:AR616" si="150">_xlfn.LET(_xlpm.start_date, $J601,_xlpm.end_date, $K601,_xlpm.month_start,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01" s="60">
        <f t="shared" si="150"/>
        <v>0</v>
      </c>
      <c r="AI601" s="60">
        <f t="shared" si="150"/>
        <v>0</v>
      </c>
      <c r="AJ601" s="60">
        <f t="shared" si="147"/>
        <v>0</v>
      </c>
      <c r="AK601" s="60">
        <f t="shared" si="147"/>
        <v>0</v>
      </c>
      <c r="AL601" s="60">
        <f t="shared" si="147"/>
        <v>0</v>
      </c>
      <c r="AM601" s="60">
        <f t="shared" si="147"/>
        <v>0</v>
      </c>
      <c r="AN601" s="60">
        <f t="shared" si="147"/>
        <v>0</v>
      </c>
      <c r="AO601" s="60">
        <f t="shared" si="147"/>
        <v>0</v>
      </c>
      <c r="AP601" s="60">
        <f t="shared" si="147"/>
        <v>0</v>
      </c>
      <c r="AQ601" s="60">
        <f t="shared" si="147"/>
        <v>0</v>
      </c>
      <c r="AR601" s="60">
        <f t="shared" si="147"/>
        <v>1</v>
      </c>
      <c r="AS601" s="60"/>
      <c r="AT601" s="60"/>
      <c r="AU601" s="60">
        <f t="shared" ref="AU601:BF616" si="151">_xlfn.LET(_xlpm.start_date, $J601,_xlpm.end_date, $K601,_xlpm.month_start, AU$4,_xlpm.month_end, EOMONTH(AU$4,0),_xlpm.overlap_start, MAX(_xlpm.start_date, _xlpm.month_start),_xlpm.overlap_end, MIN(_xlpm.end_date, _xlpm.month_end),_xlpm.days, MAX(0, _xlpm.overlap_end - _xlpm.overlap_start + 1),_xlpm.days)</f>
        <v>1</v>
      </c>
      <c r="AV601" s="60">
        <f t="shared" si="151"/>
        <v>0</v>
      </c>
      <c r="AW601" s="60">
        <f t="shared" si="151"/>
        <v>0</v>
      </c>
      <c r="AX601" s="60">
        <f t="shared" si="148"/>
        <v>0</v>
      </c>
      <c r="AY601" s="60">
        <f t="shared" si="148"/>
        <v>0</v>
      </c>
      <c r="AZ601" s="60">
        <f t="shared" si="148"/>
        <v>0</v>
      </c>
      <c r="BA601" s="60">
        <f t="shared" si="148"/>
        <v>0</v>
      </c>
      <c r="BB601" s="60">
        <f t="shared" si="148"/>
        <v>0</v>
      </c>
      <c r="BC601" s="60">
        <f t="shared" si="148"/>
        <v>0</v>
      </c>
      <c r="BD601" s="60">
        <f t="shared" si="148"/>
        <v>0</v>
      </c>
      <c r="BE601" s="60">
        <f t="shared" si="148"/>
        <v>0</v>
      </c>
      <c r="BF601" s="60">
        <f t="shared" si="148"/>
        <v>0</v>
      </c>
    </row>
    <row r="602" spans="2:58" x14ac:dyDescent="0.25">
      <c r="B602" s="18">
        <f t="shared" si="145"/>
        <v>598</v>
      </c>
      <c r="C602" s="13" t="str">
        <f t="shared" si="144"/>
        <v>260101_Rev_MC_598</v>
      </c>
      <c r="D602" s="68">
        <v>46023</v>
      </c>
      <c r="E602" s="69">
        <v>46022</v>
      </c>
      <c r="F602" s="69" t="s">
        <v>122</v>
      </c>
      <c r="G602" s="69" t="str">
        <f>IF(ISBLANK(F602),"",VLOOKUP(F602,'Listes des Lots'!$B$4:$G$55,6,FALSE))</f>
        <v>Meublé</v>
      </c>
      <c r="H602" s="127" t="s">
        <v>333</v>
      </c>
      <c r="I602" s="127">
        <v>17000</v>
      </c>
      <c r="J602" s="69">
        <v>46022</v>
      </c>
      <c r="K602" s="69">
        <v>46023</v>
      </c>
      <c r="L602" s="71" t="s">
        <v>90</v>
      </c>
      <c r="M602" s="18" t="str">
        <f>IF(RevenueData[[#This Row],[Commentaires /Notes  ]]="","",RevenueData[[#This Row],[Commentaires /Notes  ]])</f>
        <v/>
      </c>
      <c r="N602" s="37"/>
      <c r="R602" s="60">
        <f>RevenueData[[#This Row],[Fin Période 
(jj/mm/aa) ]]-RevenueData[[#This Row],[Début Période
((jj/mm/aa) ]]+1</f>
        <v>2</v>
      </c>
      <c r="S602" s="60">
        <f t="shared" si="149"/>
        <v>0</v>
      </c>
      <c r="T602" s="60">
        <f t="shared" si="149"/>
        <v>0</v>
      </c>
      <c r="U602" s="60">
        <f t="shared" si="149"/>
        <v>0</v>
      </c>
      <c r="V602" s="60">
        <f t="shared" si="146"/>
        <v>0</v>
      </c>
      <c r="W602" s="60">
        <f t="shared" si="146"/>
        <v>0</v>
      </c>
      <c r="X602" s="60">
        <f t="shared" si="146"/>
        <v>0</v>
      </c>
      <c r="Y602" s="60">
        <f t="shared" si="146"/>
        <v>0</v>
      </c>
      <c r="Z602" s="60">
        <f t="shared" si="146"/>
        <v>0</v>
      </c>
      <c r="AA602" s="60">
        <f t="shared" si="146"/>
        <v>0</v>
      </c>
      <c r="AB602" s="60">
        <f t="shared" si="146"/>
        <v>0</v>
      </c>
      <c r="AC602" s="60">
        <f t="shared" si="146"/>
        <v>0</v>
      </c>
      <c r="AD602" s="60">
        <f t="shared" si="146"/>
        <v>0</v>
      </c>
      <c r="AE602" s="60"/>
      <c r="AF602" s="60"/>
      <c r="AG602" s="60">
        <f t="shared" si="150"/>
        <v>0</v>
      </c>
      <c r="AH602" s="60">
        <f t="shared" si="150"/>
        <v>0</v>
      </c>
      <c r="AI602" s="60">
        <f t="shared" si="150"/>
        <v>0</v>
      </c>
      <c r="AJ602" s="60">
        <f t="shared" si="147"/>
        <v>0</v>
      </c>
      <c r="AK602" s="60">
        <f t="shared" si="147"/>
        <v>0</v>
      </c>
      <c r="AL602" s="60">
        <f t="shared" si="147"/>
        <v>0</v>
      </c>
      <c r="AM602" s="60">
        <f t="shared" si="147"/>
        <v>0</v>
      </c>
      <c r="AN602" s="60">
        <f t="shared" si="147"/>
        <v>0</v>
      </c>
      <c r="AO602" s="60">
        <f t="shared" si="147"/>
        <v>0</v>
      </c>
      <c r="AP602" s="60">
        <f t="shared" si="147"/>
        <v>0</v>
      </c>
      <c r="AQ602" s="60">
        <f t="shared" si="147"/>
        <v>0</v>
      </c>
      <c r="AR602" s="60">
        <f t="shared" si="147"/>
        <v>1</v>
      </c>
      <c r="AS602" s="60"/>
      <c r="AT602" s="60"/>
      <c r="AU602" s="60">
        <f t="shared" si="151"/>
        <v>1</v>
      </c>
      <c r="AV602" s="60">
        <f t="shared" si="151"/>
        <v>0</v>
      </c>
      <c r="AW602" s="60">
        <f t="shared" si="151"/>
        <v>0</v>
      </c>
      <c r="AX602" s="60">
        <f t="shared" si="148"/>
        <v>0</v>
      </c>
      <c r="AY602" s="60">
        <f t="shared" si="148"/>
        <v>0</v>
      </c>
      <c r="AZ602" s="60">
        <f t="shared" si="148"/>
        <v>0</v>
      </c>
      <c r="BA602" s="60">
        <f t="shared" si="148"/>
        <v>0</v>
      </c>
      <c r="BB602" s="60">
        <f t="shared" si="148"/>
        <v>0</v>
      </c>
      <c r="BC602" s="60">
        <f t="shared" si="148"/>
        <v>0</v>
      </c>
      <c r="BD602" s="60">
        <f t="shared" si="148"/>
        <v>0</v>
      </c>
      <c r="BE602" s="60">
        <f t="shared" si="148"/>
        <v>0</v>
      </c>
      <c r="BF602" s="60">
        <f t="shared" si="148"/>
        <v>0</v>
      </c>
    </row>
    <row r="603" spans="2:58" x14ac:dyDescent="0.25">
      <c r="B603" s="18">
        <f t="shared" si="145"/>
        <v>599</v>
      </c>
      <c r="C603" s="13" t="str">
        <f t="shared" si="144"/>
        <v>260101_Rev_MC_599</v>
      </c>
      <c r="D603" s="68">
        <v>46023</v>
      </c>
      <c r="E603" s="69">
        <v>46022</v>
      </c>
      <c r="F603" s="69" t="s">
        <v>114</v>
      </c>
      <c r="G603" s="69" t="str">
        <f>IF(ISBLANK(F603),"",VLOOKUP(F603,'Listes des Lots'!$B$4:$G$55,6,FALSE))</f>
        <v>Meublé</v>
      </c>
      <c r="H603" s="127" t="s">
        <v>333</v>
      </c>
      <c r="I603" s="127">
        <v>30000</v>
      </c>
      <c r="J603" s="69">
        <v>46022</v>
      </c>
      <c r="K603" s="69">
        <v>46023</v>
      </c>
      <c r="L603" s="71" t="s">
        <v>90</v>
      </c>
      <c r="M603" s="18" t="str">
        <f>IF(RevenueData[[#This Row],[Commentaires /Notes  ]]="","",RevenueData[[#This Row],[Commentaires /Notes  ]])</f>
        <v/>
      </c>
      <c r="N603" s="37"/>
      <c r="R603" s="60">
        <f>RevenueData[[#This Row],[Fin Période 
(jj/mm/aa) ]]-RevenueData[[#This Row],[Début Période
((jj/mm/aa) ]]+1</f>
        <v>2</v>
      </c>
      <c r="S603" s="60">
        <f t="shared" si="149"/>
        <v>0</v>
      </c>
      <c r="T603" s="60">
        <f t="shared" si="149"/>
        <v>0</v>
      </c>
      <c r="U603" s="60">
        <f t="shared" si="149"/>
        <v>0</v>
      </c>
      <c r="V603" s="60">
        <f t="shared" si="146"/>
        <v>0</v>
      </c>
      <c r="W603" s="60">
        <f t="shared" si="146"/>
        <v>0</v>
      </c>
      <c r="X603" s="60">
        <f t="shared" si="146"/>
        <v>0</v>
      </c>
      <c r="Y603" s="60">
        <f t="shared" si="146"/>
        <v>0</v>
      </c>
      <c r="Z603" s="60">
        <f t="shared" si="146"/>
        <v>0</v>
      </c>
      <c r="AA603" s="60">
        <f t="shared" si="146"/>
        <v>0</v>
      </c>
      <c r="AB603" s="60">
        <f t="shared" si="146"/>
        <v>0</v>
      </c>
      <c r="AC603" s="60">
        <f t="shared" si="146"/>
        <v>0</v>
      </c>
      <c r="AD603" s="60">
        <f t="shared" si="146"/>
        <v>0</v>
      </c>
      <c r="AE603" s="60"/>
      <c r="AF603" s="60"/>
      <c r="AG603" s="60">
        <f t="shared" si="150"/>
        <v>0</v>
      </c>
      <c r="AH603" s="60">
        <f t="shared" si="150"/>
        <v>0</v>
      </c>
      <c r="AI603" s="60">
        <f t="shared" si="150"/>
        <v>0</v>
      </c>
      <c r="AJ603" s="60">
        <f t="shared" si="147"/>
        <v>0</v>
      </c>
      <c r="AK603" s="60">
        <f t="shared" si="147"/>
        <v>0</v>
      </c>
      <c r="AL603" s="60">
        <f t="shared" si="147"/>
        <v>0</v>
      </c>
      <c r="AM603" s="60">
        <f t="shared" si="147"/>
        <v>0</v>
      </c>
      <c r="AN603" s="60">
        <f t="shared" si="147"/>
        <v>0</v>
      </c>
      <c r="AO603" s="60">
        <f t="shared" si="147"/>
        <v>0</v>
      </c>
      <c r="AP603" s="60">
        <f t="shared" si="147"/>
        <v>0</v>
      </c>
      <c r="AQ603" s="60">
        <f t="shared" si="147"/>
        <v>0</v>
      </c>
      <c r="AR603" s="60">
        <f t="shared" si="147"/>
        <v>1</v>
      </c>
      <c r="AS603" s="60"/>
      <c r="AT603" s="60"/>
      <c r="AU603" s="60">
        <f t="shared" si="151"/>
        <v>1</v>
      </c>
      <c r="AV603" s="60">
        <f t="shared" si="151"/>
        <v>0</v>
      </c>
      <c r="AW603" s="60">
        <f t="shared" si="151"/>
        <v>0</v>
      </c>
      <c r="AX603" s="60">
        <f t="shared" si="148"/>
        <v>0</v>
      </c>
      <c r="AY603" s="60">
        <f t="shared" si="148"/>
        <v>0</v>
      </c>
      <c r="AZ603" s="60">
        <f t="shared" si="148"/>
        <v>0</v>
      </c>
      <c r="BA603" s="60">
        <f t="shared" si="148"/>
        <v>0</v>
      </c>
      <c r="BB603" s="60">
        <f t="shared" si="148"/>
        <v>0</v>
      </c>
      <c r="BC603" s="60">
        <f t="shared" si="148"/>
        <v>0</v>
      </c>
      <c r="BD603" s="60">
        <f t="shared" si="148"/>
        <v>0</v>
      </c>
      <c r="BE603" s="60">
        <f t="shared" si="148"/>
        <v>0</v>
      </c>
      <c r="BF603" s="60">
        <f t="shared" si="148"/>
        <v>0</v>
      </c>
    </row>
    <row r="604" spans="2:58" x14ac:dyDescent="0.25">
      <c r="B604" s="18">
        <f t="shared" si="145"/>
        <v>600</v>
      </c>
      <c r="C604" s="13" t="str">
        <f t="shared" si="144"/>
        <v>260101_Rev_MC_600</v>
      </c>
      <c r="D604" s="68">
        <v>46023</v>
      </c>
      <c r="E604" s="69">
        <v>46023</v>
      </c>
      <c r="F604" s="69" t="s">
        <v>123</v>
      </c>
      <c r="G604" s="69" t="str">
        <f>IF(ISBLANK(F604),"",VLOOKUP(F604,'Listes des Lots'!$B$4:$G$55,6,FALSE))</f>
        <v>Meublé</v>
      </c>
      <c r="H604" s="127" t="s">
        <v>333</v>
      </c>
      <c r="I604" s="127">
        <v>17000</v>
      </c>
      <c r="J604" s="69">
        <v>46023</v>
      </c>
      <c r="K604" s="69">
        <v>46024</v>
      </c>
      <c r="L604" s="71" t="s">
        <v>90</v>
      </c>
      <c r="M604" s="18" t="str">
        <f>IF(RevenueData[[#This Row],[Commentaires /Notes  ]]="","",RevenueData[[#This Row],[Commentaires /Notes  ]])</f>
        <v/>
      </c>
      <c r="N604" s="37"/>
      <c r="R604" s="60">
        <f>RevenueData[[#This Row],[Fin Période 
(jj/mm/aa) ]]-RevenueData[[#This Row],[Début Période
((jj/mm/aa) ]]+1</f>
        <v>2</v>
      </c>
      <c r="S604" s="60">
        <f t="shared" si="149"/>
        <v>0</v>
      </c>
      <c r="T604" s="60">
        <f t="shared" si="149"/>
        <v>0</v>
      </c>
      <c r="U604" s="60">
        <f t="shared" si="149"/>
        <v>0</v>
      </c>
      <c r="V604" s="60">
        <f t="shared" si="146"/>
        <v>0</v>
      </c>
      <c r="W604" s="60">
        <f t="shared" si="146"/>
        <v>0</v>
      </c>
      <c r="X604" s="60">
        <f t="shared" si="146"/>
        <v>0</v>
      </c>
      <c r="Y604" s="60">
        <f t="shared" si="146"/>
        <v>0</v>
      </c>
      <c r="Z604" s="60">
        <f t="shared" si="146"/>
        <v>0</v>
      </c>
      <c r="AA604" s="60">
        <f t="shared" si="146"/>
        <v>0</v>
      </c>
      <c r="AB604" s="60">
        <f t="shared" si="146"/>
        <v>0</v>
      </c>
      <c r="AC604" s="60">
        <f t="shared" si="146"/>
        <v>0</v>
      </c>
      <c r="AD604" s="60">
        <f t="shared" si="146"/>
        <v>0</v>
      </c>
      <c r="AE604" s="60"/>
      <c r="AF604" s="60"/>
      <c r="AG604" s="60">
        <f t="shared" si="150"/>
        <v>0</v>
      </c>
      <c r="AH604" s="60">
        <f t="shared" si="150"/>
        <v>0</v>
      </c>
      <c r="AI604" s="60">
        <f t="shared" si="150"/>
        <v>0</v>
      </c>
      <c r="AJ604" s="60">
        <f t="shared" si="147"/>
        <v>0</v>
      </c>
      <c r="AK604" s="60">
        <f t="shared" si="147"/>
        <v>0</v>
      </c>
      <c r="AL604" s="60">
        <f t="shared" si="147"/>
        <v>0</v>
      </c>
      <c r="AM604" s="60">
        <f t="shared" si="147"/>
        <v>0</v>
      </c>
      <c r="AN604" s="60">
        <f t="shared" si="147"/>
        <v>0</v>
      </c>
      <c r="AO604" s="60">
        <f t="shared" si="147"/>
        <v>0</v>
      </c>
      <c r="AP604" s="60">
        <f t="shared" si="147"/>
        <v>0</v>
      </c>
      <c r="AQ604" s="60">
        <f t="shared" si="147"/>
        <v>0</v>
      </c>
      <c r="AR604" s="60">
        <f t="shared" si="147"/>
        <v>0</v>
      </c>
      <c r="AS604" s="60"/>
      <c r="AT604" s="60"/>
      <c r="AU604" s="60">
        <f t="shared" si="151"/>
        <v>2</v>
      </c>
      <c r="AV604" s="60">
        <f t="shared" si="151"/>
        <v>0</v>
      </c>
      <c r="AW604" s="60">
        <f t="shared" si="151"/>
        <v>0</v>
      </c>
      <c r="AX604" s="60">
        <f t="shared" si="148"/>
        <v>0</v>
      </c>
      <c r="AY604" s="60">
        <f t="shared" si="148"/>
        <v>0</v>
      </c>
      <c r="AZ604" s="60">
        <f t="shared" si="148"/>
        <v>0</v>
      </c>
      <c r="BA604" s="60">
        <f t="shared" si="148"/>
        <v>0</v>
      </c>
      <c r="BB604" s="60">
        <f t="shared" si="148"/>
        <v>0</v>
      </c>
      <c r="BC604" s="60">
        <f t="shared" si="148"/>
        <v>0</v>
      </c>
      <c r="BD604" s="60">
        <f t="shared" si="148"/>
        <v>0</v>
      </c>
      <c r="BE604" s="60">
        <f t="shared" si="148"/>
        <v>0</v>
      </c>
      <c r="BF604" s="60">
        <f t="shared" si="148"/>
        <v>0</v>
      </c>
    </row>
    <row r="605" spans="2:58" x14ac:dyDescent="0.25">
      <c r="B605" s="18">
        <f t="shared" si="145"/>
        <v>601</v>
      </c>
      <c r="C605" s="13" t="str">
        <f t="shared" si="144"/>
        <v>260101_Rev_MC_601</v>
      </c>
      <c r="D605" s="68">
        <v>46023</v>
      </c>
      <c r="E605" s="69">
        <v>46023</v>
      </c>
      <c r="F605" s="69" t="s">
        <v>125</v>
      </c>
      <c r="G605" s="69" t="str">
        <f>IF(ISBLANK(F605),"",VLOOKUP(F605,'Listes des Lots'!$B$4:$G$55,6,FALSE))</f>
        <v>Meublé</v>
      </c>
      <c r="H605" s="127" t="s">
        <v>333</v>
      </c>
      <c r="I605" s="127">
        <v>17000</v>
      </c>
      <c r="J605" s="69">
        <v>46023</v>
      </c>
      <c r="K605" s="69">
        <v>46024</v>
      </c>
      <c r="L605" s="71" t="s">
        <v>90</v>
      </c>
      <c r="M605" s="18" t="str">
        <f>IF(RevenueData[[#This Row],[Commentaires /Notes  ]]="","",RevenueData[[#This Row],[Commentaires /Notes  ]])</f>
        <v/>
      </c>
      <c r="N605" s="37"/>
      <c r="R605" s="60">
        <f>RevenueData[[#This Row],[Fin Période 
(jj/mm/aa) ]]-RevenueData[[#This Row],[Début Période
((jj/mm/aa) ]]+1</f>
        <v>2</v>
      </c>
      <c r="S605" s="60">
        <f t="shared" si="149"/>
        <v>0</v>
      </c>
      <c r="T605" s="60">
        <f t="shared" si="149"/>
        <v>0</v>
      </c>
      <c r="U605" s="60">
        <f t="shared" si="149"/>
        <v>0</v>
      </c>
      <c r="V605" s="60">
        <f t="shared" si="146"/>
        <v>0</v>
      </c>
      <c r="W605" s="60">
        <f t="shared" si="146"/>
        <v>0</v>
      </c>
      <c r="X605" s="60">
        <f t="shared" si="146"/>
        <v>0</v>
      </c>
      <c r="Y605" s="60">
        <f t="shared" si="146"/>
        <v>0</v>
      </c>
      <c r="Z605" s="60">
        <f t="shared" si="146"/>
        <v>0</v>
      </c>
      <c r="AA605" s="60">
        <f t="shared" si="146"/>
        <v>0</v>
      </c>
      <c r="AB605" s="60">
        <f t="shared" si="146"/>
        <v>0</v>
      </c>
      <c r="AC605" s="60">
        <f t="shared" si="146"/>
        <v>0</v>
      </c>
      <c r="AD605" s="60">
        <f t="shared" si="146"/>
        <v>0</v>
      </c>
      <c r="AE605" s="60"/>
      <c r="AF605" s="60"/>
      <c r="AG605" s="60">
        <f t="shared" si="150"/>
        <v>0</v>
      </c>
      <c r="AH605" s="60">
        <f t="shared" si="150"/>
        <v>0</v>
      </c>
      <c r="AI605" s="60">
        <f t="shared" si="150"/>
        <v>0</v>
      </c>
      <c r="AJ605" s="60">
        <f t="shared" si="147"/>
        <v>0</v>
      </c>
      <c r="AK605" s="60">
        <f t="shared" si="147"/>
        <v>0</v>
      </c>
      <c r="AL605" s="60">
        <f t="shared" si="147"/>
        <v>0</v>
      </c>
      <c r="AM605" s="60">
        <f t="shared" si="147"/>
        <v>0</v>
      </c>
      <c r="AN605" s="60">
        <f t="shared" si="147"/>
        <v>0</v>
      </c>
      <c r="AO605" s="60">
        <f t="shared" si="147"/>
        <v>0</v>
      </c>
      <c r="AP605" s="60">
        <f t="shared" si="147"/>
        <v>0</v>
      </c>
      <c r="AQ605" s="60">
        <f t="shared" si="147"/>
        <v>0</v>
      </c>
      <c r="AR605" s="60">
        <f t="shared" si="147"/>
        <v>0</v>
      </c>
      <c r="AS605" s="60"/>
      <c r="AT605" s="60"/>
      <c r="AU605" s="60">
        <f t="shared" si="151"/>
        <v>2</v>
      </c>
      <c r="AV605" s="60">
        <f t="shared" si="151"/>
        <v>0</v>
      </c>
      <c r="AW605" s="60">
        <f t="shared" si="151"/>
        <v>0</v>
      </c>
      <c r="AX605" s="60">
        <f t="shared" si="148"/>
        <v>0</v>
      </c>
      <c r="AY605" s="60">
        <f t="shared" si="148"/>
        <v>0</v>
      </c>
      <c r="AZ605" s="60">
        <f t="shared" si="148"/>
        <v>0</v>
      </c>
      <c r="BA605" s="60">
        <f t="shared" si="148"/>
        <v>0</v>
      </c>
      <c r="BB605" s="60">
        <f t="shared" si="148"/>
        <v>0</v>
      </c>
      <c r="BC605" s="60">
        <f t="shared" si="148"/>
        <v>0</v>
      </c>
      <c r="BD605" s="60">
        <f t="shared" si="148"/>
        <v>0</v>
      </c>
      <c r="BE605" s="60">
        <f t="shared" si="148"/>
        <v>0</v>
      </c>
      <c r="BF605" s="60">
        <f t="shared" si="148"/>
        <v>0</v>
      </c>
    </row>
    <row r="606" spans="2:58" x14ac:dyDescent="0.25">
      <c r="B606" s="18">
        <f t="shared" si="145"/>
        <v>602</v>
      </c>
      <c r="C606" s="13" t="str">
        <f t="shared" si="144"/>
        <v>260101_Rev_MC_602</v>
      </c>
      <c r="D606" s="68">
        <v>46023</v>
      </c>
      <c r="E606" s="69">
        <v>46023</v>
      </c>
      <c r="F606" s="69" t="s">
        <v>110</v>
      </c>
      <c r="G606" s="69" t="str">
        <f>IF(ISBLANK(F606),"",VLOOKUP(F606,'Listes des Lots'!$B$4:$G$55,6,FALSE))</f>
        <v>Meublé</v>
      </c>
      <c r="H606" s="127" t="s">
        <v>333</v>
      </c>
      <c r="I606" s="127">
        <v>30000</v>
      </c>
      <c r="J606" s="69">
        <v>46023</v>
      </c>
      <c r="K606" s="69">
        <v>46024</v>
      </c>
      <c r="L606" s="71" t="s">
        <v>90</v>
      </c>
      <c r="M606" s="18" t="str">
        <f>IF(RevenueData[[#This Row],[Commentaires /Notes  ]]="","",RevenueData[[#This Row],[Commentaires /Notes  ]])</f>
        <v/>
      </c>
      <c r="N606" s="37"/>
      <c r="R606" s="60">
        <f>RevenueData[[#This Row],[Fin Période 
(jj/mm/aa) ]]-RevenueData[[#This Row],[Début Période
((jj/mm/aa) ]]+1</f>
        <v>2</v>
      </c>
      <c r="S606" s="60">
        <f t="shared" si="149"/>
        <v>0</v>
      </c>
      <c r="T606" s="60">
        <f t="shared" si="149"/>
        <v>0</v>
      </c>
      <c r="U606" s="60">
        <f t="shared" si="149"/>
        <v>0</v>
      </c>
      <c r="V606" s="60">
        <f t="shared" si="146"/>
        <v>0</v>
      </c>
      <c r="W606" s="60">
        <f t="shared" si="146"/>
        <v>0</v>
      </c>
      <c r="X606" s="60">
        <f t="shared" si="146"/>
        <v>0</v>
      </c>
      <c r="Y606" s="60">
        <f t="shared" si="146"/>
        <v>0</v>
      </c>
      <c r="Z606" s="60">
        <f t="shared" si="146"/>
        <v>0</v>
      </c>
      <c r="AA606" s="60">
        <f t="shared" si="146"/>
        <v>0</v>
      </c>
      <c r="AB606" s="60">
        <f t="shared" si="146"/>
        <v>0</v>
      </c>
      <c r="AC606" s="60">
        <f t="shared" si="146"/>
        <v>0</v>
      </c>
      <c r="AD606" s="60">
        <f t="shared" si="146"/>
        <v>0</v>
      </c>
      <c r="AE606" s="60"/>
      <c r="AF606" s="60"/>
      <c r="AG606" s="60">
        <f t="shared" si="150"/>
        <v>0</v>
      </c>
      <c r="AH606" s="60">
        <f t="shared" si="150"/>
        <v>0</v>
      </c>
      <c r="AI606" s="60">
        <f t="shared" si="150"/>
        <v>0</v>
      </c>
      <c r="AJ606" s="60">
        <f t="shared" si="147"/>
        <v>0</v>
      </c>
      <c r="AK606" s="60">
        <f t="shared" si="147"/>
        <v>0</v>
      </c>
      <c r="AL606" s="60">
        <f t="shared" si="147"/>
        <v>0</v>
      </c>
      <c r="AM606" s="60">
        <f t="shared" si="147"/>
        <v>0</v>
      </c>
      <c r="AN606" s="60">
        <f t="shared" si="147"/>
        <v>0</v>
      </c>
      <c r="AO606" s="60">
        <f t="shared" si="147"/>
        <v>0</v>
      </c>
      <c r="AP606" s="60">
        <f t="shared" si="147"/>
        <v>0</v>
      </c>
      <c r="AQ606" s="60">
        <f t="shared" si="147"/>
        <v>0</v>
      </c>
      <c r="AR606" s="60">
        <f t="shared" si="147"/>
        <v>0</v>
      </c>
      <c r="AS606" s="60"/>
      <c r="AT606" s="60"/>
      <c r="AU606" s="60">
        <f t="shared" si="151"/>
        <v>2</v>
      </c>
      <c r="AV606" s="60">
        <f t="shared" si="151"/>
        <v>0</v>
      </c>
      <c r="AW606" s="60">
        <f t="shared" si="151"/>
        <v>0</v>
      </c>
      <c r="AX606" s="60">
        <f t="shared" si="148"/>
        <v>0</v>
      </c>
      <c r="AY606" s="60">
        <f t="shared" si="148"/>
        <v>0</v>
      </c>
      <c r="AZ606" s="60">
        <f t="shared" si="148"/>
        <v>0</v>
      </c>
      <c r="BA606" s="60">
        <f t="shared" si="148"/>
        <v>0</v>
      </c>
      <c r="BB606" s="60">
        <f t="shared" si="148"/>
        <v>0</v>
      </c>
      <c r="BC606" s="60">
        <f t="shared" si="148"/>
        <v>0</v>
      </c>
      <c r="BD606" s="60">
        <f t="shared" si="148"/>
        <v>0</v>
      </c>
      <c r="BE606" s="60">
        <f t="shared" si="148"/>
        <v>0</v>
      </c>
      <c r="BF606" s="60">
        <f t="shared" si="148"/>
        <v>0</v>
      </c>
    </row>
    <row r="607" spans="2:58" x14ac:dyDescent="0.25">
      <c r="B607" s="18">
        <f t="shared" si="145"/>
        <v>603</v>
      </c>
      <c r="C607" s="13" t="str">
        <f t="shared" si="144"/>
        <v>260102_Rev_MC_603</v>
      </c>
      <c r="D607" s="68">
        <v>46024</v>
      </c>
      <c r="E607" s="69">
        <v>46023</v>
      </c>
      <c r="F607" s="69" t="s">
        <v>120</v>
      </c>
      <c r="G607" s="69" t="str">
        <f>IF(ISBLANK(F607),"",VLOOKUP(F607,'Listes des Lots'!$B$4:$G$55,6,FALSE))</f>
        <v>Meublé</v>
      </c>
      <c r="H607" s="127" t="s">
        <v>333</v>
      </c>
      <c r="I607" s="127">
        <v>17000</v>
      </c>
      <c r="J607" s="69">
        <v>46023</v>
      </c>
      <c r="K607" s="69">
        <v>46024</v>
      </c>
      <c r="L607" s="71" t="s">
        <v>90</v>
      </c>
      <c r="M607" s="18" t="str">
        <f>IF(RevenueData[[#This Row],[Commentaires /Notes  ]]="","",RevenueData[[#This Row],[Commentaires /Notes  ]])</f>
        <v/>
      </c>
      <c r="N607" s="37"/>
      <c r="R607" s="60">
        <f>RevenueData[[#This Row],[Fin Période 
(jj/mm/aa) ]]-RevenueData[[#This Row],[Début Période
((jj/mm/aa) ]]+1</f>
        <v>2</v>
      </c>
      <c r="S607" s="60">
        <f t="shared" si="149"/>
        <v>0</v>
      </c>
      <c r="T607" s="60">
        <f t="shared" si="149"/>
        <v>0</v>
      </c>
      <c r="U607" s="60">
        <f t="shared" si="149"/>
        <v>0</v>
      </c>
      <c r="V607" s="60">
        <f t="shared" si="146"/>
        <v>0</v>
      </c>
      <c r="W607" s="60">
        <f t="shared" si="146"/>
        <v>0</v>
      </c>
      <c r="X607" s="60">
        <f t="shared" si="146"/>
        <v>0</v>
      </c>
      <c r="Y607" s="60">
        <f t="shared" si="146"/>
        <v>0</v>
      </c>
      <c r="Z607" s="60">
        <f t="shared" si="146"/>
        <v>0</v>
      </c>
      <c r="AA607" s="60">
        <f t="shared" si="146"/>
        <v>0</v>
      </c>
      <c r="AB607" s="60">
        <f t="shared" si="146"/>
        <v>0</v>
      </c>
      <c r="AC607" s="60">
        <f t="shared" si="146"/>
        <v>0</v>
      </c>
      <c r="AD607" s="60">
        <f t="shared" si="146"/>
        <v>0</v>
      </c>
      <c r="AE607" s="60"/>
      <c r="AF607" s="60"/>
      <c r="AG607" s="60">
        <f t="shared" si="150"/>
        <v>0</v>
      </c>
      <c r="AH607" s="60">
        <f t="shared" si="150"/>
        <v>0</v>
      </c>
      <c r="AI607" s="60">
        <f t="shared" si="150"/>
        <v>0</v>
      </c>
      <c r="AJ607" s="60">
        <f t="shared" si="147"/>
        <v>0</v>
      </c>
      <c r="AK607" s="60">
        <f t="shared" si="147"/>
        <v>0</v>
      </c>
      <c r="AL607" s="60">
        <f t="shared" si="147"/>
        <v>0</v>
      </c>
      <c r="AM607" s="60">
        <f t="shared" si="147"/>
        <v>0</v>
      </c>
      <c r="AN607" s="60">
        <f t="shared" si="147"/>
        <v>0</v>
      </c>
      <c r="AO607" s="60">
        <f t="shared" si="147"/>
        <v>0</v>
      </c>
      <c r="AP607" s="60">
        <f t="shared" si="147"/>
        <v>0</v>
      </c>
      <c r="AQ607" s="60">
        <f t="shared" si="147"/>
        <v>0</v>
      </c>
      <c r="AR607" s="60">
        <f t="shared" si="147"/>
        <v>0</v>
      </c>
      <c r="AS607" s="60"/>
      <c r="AT607" s="60"/>
      <c r="AU607" s="60">
        <f t="shared" si="151"/>
        <v>2</v>
      </c>
      <c r="AV607" s="60">
        <f t="shared" si="151"/>
        <v>0</v>
      </c>
      <c r="AW607" s="60">
        <f t="shared" si="151"/>
        <v>0</v>
      </c>
      <c r="AX607" s="60">
        <f t="shared" si="148"/>
        <v>0</v>
      </c>
      <c r="AY607" s="60">
        <f t="shared" si="148"/>
        <v>0</v>
      </c>
      <c r="AZ607" s="60">
        <f t="shared" si="148"/>
        <v>0</v>
      </c>
      <c r="BA607" s="60">
        <f t="shared" si="148"/>
        <v>0</v>
      </c>
      <c r="BB607" s="60">
        <f t="shared" si="148"/>
        <v>0</v>
      </c>
      <c r="BC607" s="60">
        <f t="shared" si="148"/>
        <v>0</v>
      </c>
      <c r="BD607" s="60">
        <f t="shared" si="148"/>
        <v>0</v>
      </c>
      <c r="BE607" s="60">
        <f t="shared" si="148"/>
        <v>0</v>
      </c>
      <c r="BF607" s="60">
        <f t="shared" si="148"/>
        <v>0</v>
      </c>
    </row>
    <row r="608" spans="2:58" x14ac:dyDescent="0.25">
      <c r="B608" s="18">
        <f t="shared" si="145"/>
        <v>604</v>
      </c>
      <c r="C608" s="13" t="str">
        <f t="shared" si="144"/>
        <v>260103_Rev_MC_604</v>
      </c>
      <c r="D608" s="68">
        <v>46025</v>
      </c>
      <c r="E608" s="69">
        <v>46025</v>
      </c>
      <c r="F608" s="69" t="s">
        <v>121</v>
      </c>
      <c r="G608" s="69" t="str">
        <f>IF(ISBLANK(F608),"",VLOOKUP(F608,'Listes des Lots'!$B$4:$G$55,6,FALSE))</f>
        <v>Meublé</v>
      </c>
      <c r="H608" s="127" t="s">
        <v>333</v>
      </c>
      <c r="I608" s="127">
        <v>15000</v>
      </c>
      <c r="J608" s="69">
        <v>46025</v>
      </c>
      <c r="K608" s="69">
        <v>46025</v>
      </c>
      <c r="L608" s="71" t="s">
        <v>90</v>
      </c>
      <c r="M608" s="18" t="str">
        <f>IF(RevenueData[[#This Row],[Commentaires /Notes  ]]="","",RevenueData[[#This Row],[Commentaires /Notes  ]])</f>
        <v/>
      </c>
      <c r="N608" s="37"/>
      <c r="R608" s="60">
        <f>RevenueData[[#This Row],[Fin Période 
(jj/mm/aa) ]]-RevenueData[[#This Row],[Début Période
((jj/mm/aa) ]]+1</f>
        <v>1</v>
      </c>
      <c r="S608" s="60">
        <f t="shared" si="149"/>
        <v>0</v>
      </c>
      <c r="T608" s="60">
        <f t="shared" si="149"/>
        <v>0</v>
      </c>
      <c r="U608" s="60">
        <f t="shared" si="149"/>
        <v>0</v>
      </c>
      <c r="V608" s="60">
        <f t="shared" si="146"/>
        <v>0</v>
      </c>
      <c r="W608" s="60">
        <f t="shared" si="146"/>
        <v>0</v>
      </c>
      <c r="X608" s="60">
        <f t="shared" si="146"/>
        <v>0</v>
      </c>
      <c r="Y608" s="60">
        <f t="shared" si="146"/>
        <v>0</v>
      </c>
      <c r="Z608" s="60">
        <f t="shared" si="146"/>
        <v>0</v>
      </c>
      <c r="AA608" s="60">
        <f t="shared" si="146"/>
        <v>0</v>
      </c>
      <c r="AB608" s="60">
        <f t="shared" si="146"/>
        <v>0</v>
      </c>
      <c r="AC608" s="60">
        <f t="shared" si="146"/>
        <v>0</v>
      </c>
      <c r="AD608" s="60">
        <f t="shared" si="146"/>
        <v>0</v>
      </c>
      <c r="AE608" s="60"/>
      <c r="AF608" s="60"/>
      <c r="AG608" s="60">
        <f t="shared" si="150"/>
        <v>0</v>
      </c>
      <c r="AH608" s="60">
        <f t="shared" si="150"/>
        <v>0</v>
      </c>
      <c r="AI608" s="60">
        <f t="shared" si="150"/>
        <v>0</v>
      </c>
      <c r="AJ608" s="60">
        <f t="shared" si="147"/>
        <v>0</v>
      </c>
      <c r="AK608" s="60">
        <f t="shared" si="147"/>
        <v>0</v>
      </c>
      <c r="AL608" s="60">
        <f t="shared" si="147"/>
        <v>0</v>
      </c>
      <c r="AM608" s="60">
        <f t="shared" si="147"/>
        <v>0</v>
      </c>
      <c r="AN608" s="60">
        <f t="shared" si="147"/>
        <v>0</v>
      </c>
      <c r="AO608" s="60">
        <f t="shared" si="147"/>
        <v>0</v>
      </c>
      <c r="AP608" s="60">
        <f t="shared" si="147"/>
        <v>0</v>
      </c>
      <c r="AQ608" s="60">
        <f t="shared" si="147"/>
        <v>0</v>
      </c>
      <c r="AR608" s="60">
        <f t="shared" si="147"/>
        <v>0</v>
      </c>
      <c r="AS608" s="60"/>
      <c r="AT608" s="60"/>
      <c r="AU608" s="60">
        <f t="shared" si="151"/>
        <v>1</v>
      </c>
      <c r="AV608" s="60">
        <f t="shared" si="151"/>
        <v>0</v>
      </c>
      <c r="AW608" s="60">
        <f t="shared" si="151"/>
        <v>0</v>
      </c>
      <c r="AX608" s="60">
        <f t="shared" si="148"/>
        <v>0</v>
      </c>
      <c r="AY608" s="60">
        <f t="shared" si="148"/>
        <v>0</v>
      </c>
      <c r="AZ608" s="60">
        <f t="shared" si="148"/>
        <v>0</v>
      </c>
      <c r="BA608" s="60">
        <f t="shared" si="148"/>
        <v>0</v>
      </c>
      <c r="BB608" s="60">
        <f t="shared" si="148"/>
        <v>0</v>
      </c>
      <c r="BC608" s="60">
        <f t="shared" si="148"/>
        <v>0</v>
      </c>
      <c r="BD608" s="60">
        <f t="shared" si="148"/>
        <v>0</v>
      </c>
      <c r="BE608" s="60">
        <f t="shared" si="148"/>
        <v>0</v>
      </c>
      <c r="BF608" s="60">
        <f t="shared" si="148"/>
        <v>0</v>
      </c>
    </row>
    <row r="609" spans="2:58" x14ac:dyDescent="0.25">
      <c r="B609" s="18">
        <f t="shared" si="145"/>
        <v>605</v>
      </c>
      <c r="C609" s="13" t="str">
        <f t="shared" si="144"/>
        <v>260103_Rev_MC_605</v>
      </c>
      <c r="D609" s="68">
        <v>46025</v>
      </c>
      <c r="E609" s="69">
        <v>46025</v>
      </c>
      <c r="F609" s="69" t="s">
        <v>125</v>
      </c>
      <c r="G609" s="69" t="str">
        <f>IF(ISBLANK(F609),"",VLOOKUP(F609,'Listes des Lots'!$B$4:$G$55,6,FALSE))</f>
        <v>Meublé</v>
      </c>
      <c r="H609" s="127" t="s">
        <v>333</v>
      </c>
      <c r="I609" s="127">
        <v>17000</v>
      </c>
      <c r="J609" s="69">
        <v>46025</v>
      </c>
      <c r="K609" s="69">
        <v>46026</v>
      </c>
      <c r="L609" s="71" t="s">
        <v>90</v>
      </c>
      <c r="M609" s="18" t="str">
        <f>IF(RevenueData[[#This Row],[Commentaires /Notes  ]]="","",RevenueData[[#This Row],[Commentaires /Notes  ]])</f>
        <v/>
      </c>
      <c r="N609" s="37"/>
      <c r="R609" s="60">
        <f>RevenueData[[#This Row],[Fin Période 
(jj/mm/aa) ]]-RevenueData[[#This Row],[Début Période
((jj/mm/aa) ]]+1</f>
        <v>2</v>
      </c>
      <c r="S609" s="60">
        <f t="shared" si="149"/>
        <v>0</v>
      </c>
      <c r="T609" s="60">
        <f t="shared" si="149"/>
        <v>0</v>
      </c>
      <c r="U609" s="60">
        <f t="shared" si="149"/>
        <v>0</v>
      </c>
      <c r="V609" s="60">
        <f t="shared" si="146"/>
        <v>0</v>
      </c>
      <c r="W609" s="60">
        <f t="shared" si="146"/>
        <v>0</v>
      </c>
      <c r="X609" s="60">
        <f t="shared" si="146"/>
        <v>0</v>
      </c>
      <c r="Y609" s="60">
        <f t="shared" si="146"/>
        <v>0</v>
      </c>
      <c r="Z609" s="60">
        <f t="shared" si="146"/>
        <v>0</v>
      </c>
      <c r="AA609" s="60">
        <f t="shared" si="146"/>
        <v>0</v>
      </c>
      <c r="AB609" s="60">
        <f t="shared" si="146"/>
        <v>0</v>
      </c>
      <c r="AC609" s="60">
        <f t="shared" si="146"/>
        <v>0</v>
      </c>
      <c r="AD609" s="60">
        <f t="shared" si="146"/>
        <v>0</v>
      </c>
      <c r="AE609" s="60"/>
      <c r="AF609" s="60"/>
      <c r="AG609" s="60">
        <f t="shared" si="150"/>
        <v>0</v>
      </c>
      <c r="AH609" s="60">
        <f t="shared" si="150"/>
        <v>0</v>
      </c>
      <c r="AI609" s="60">
        <f t="shared" si="150"/>
        <v>0</v>
      </c>
      <c r="AJ609" s="60">
        <f t="shared" si="147"/>
        <v>0</v>
      </c>
      <c r="AK609" s="60">
        <f t="shared" si="147"/>
        <v>0</v>
      </c>
      <c r="AL609" s="60">
        <f t="shared" si="147"/>
        <v>0</v>
      </c>
      <c r="AM609" s="60">
        <f t="shared" si="147"/>
        <v>0</v>
      </c>
      <c r="AN609" s="60">
        <f t="shared" si="147"/>
        <v>0</v>
      </c>
      <c r="AO609" s="60">
        <f t="shared" si="147"/>
        <v>0</v>
      </c>
      <c r="AP609" s="60">
        <f t="shared" si="147"/>
        <v>0</v>
      </c>
      <c r="AQ609" s="60">
        <f t="shared" si="147"/>
        <v>0</v>
      </c>
      <c r="AR609" s="60">
        <f t="shared" si="147"/>
        <v>0</v>
      </c>
      <c r="AS609" s="60"/>
      <c r="AT609" s="60"/>
      <c r="AU609" s="60">
        <f t="shared" si="151"/>
        <v>2</v>
      </c>
      <c r="AV609" s="60">
        <f t="shared" si="151"/>
        <v>0</v>
      </c>
      <c r="AW609" s="60">
        <f t="shared" si="151"/>
        <v>0</v>
      </c>
      <c r="AX609" s="60">
        <f t="shared" si="148"/>
        <v>0</v>
      </c>
      <c r="AY609" s="60">
        <f t="shared" si="148"/>
        <v>0</v>
      </c>
      <c r="AZ609" s="60">
        <f t="shared" si="148"/>
        <v>0</v>
      </c>
      <c r="BA609" s="60">
        <f t="shared" si="148"/>
        <v>0</v>
      </c>
      <c r="BB609" s="60">
        <f t="shared" si="148"/>
        <v>0</v>
      </c>
      <c r="BC609" s="60">
        <f t="shared" si="148"/>
        <v>0</v>
      </c>
      <c r="BD609" s="60">
        <f t="shared" si="148"/>
        <v>0</v>
      </c>
      <c r="BE609" s="60">
        <f t="shared" si="148"/>
        <v>0</v>
      </c>
      <c r="BF609" s="60">
        <f t="shared" si="148"/>
        <v>0</v>
      </c>
    </row>
    <row r="610" spans="2:58" x14ac:dyDescent="0.25">
      <c r="B610" s="18">
        <f t="shared" si="145"/>
        <v>606</v>
      </c>
      <c r="C610" s="13" t="str">
        <f t="shared" si="144"/>
        <v>260104_Rev_MC_606</v>
      </c>
      <c r="D610" s="68">
        <v>46026</v>
      </c>
      <c r="E610" s="69">
        <v>45931</v>
      </c>
      <c r="F610" s="69" t="s">
        <v>128</v>
      </c>
      <c r="G610" s="69" t="str">
        <f>IF(ISBLANK(F610),"",VLOOKUP(F610,'Listes des Lots'!$B$4:$G$55,6,FALSE))</f>
        <v>Location</v>
      </c>
      <c r="H610" s="127" t="s">
        <v>333</v>
      </c>
      <c r="I610" s="127">
        <v>0</v>
      </c>
      <c r="J610" s="69">
        <v>45931</v>
      </c>
      <c r="K610" s="69">
        <v>46022</v>
      </c>
      <c r="L610" s="71" t="s">
        <v>24</v>
      </c>
      <c r="M610" s="18" t="str">
        <f>IF(RevenueData[[#This Row],[Commentaires /Notes  ]]="","",RevenueData[[#This Row],[Commentaires /Notes  ]])</f>
        <v>Entrée Annulée</v>
      </c>
      <c r="N610" s="37" t="s">
        <v>549</v>
      </c>
      <c r="R610" s="60">
        <f>RevenueData[[#This Row],[Fin Période 
(jj/mm/aa) ]]-RevenueData[[#This Row],[Début Période
((jj/mm/aa) ]]+1</f>
        <v>92</v>
      </c>
      <c r="S610" s="60">
        <f t="shared" si="149"/>
        <v>0</v>
      </c>
      <c r="T610" s="60">
        <f t="shared" si="149"/>
        <v>0</v>
      </c>
      <c r="U610" s="60">
        <f t="shared" si="149"/>
        <v>0</v>
      </c>
      <c r="V610" s="60">
        <f t="shared" si="146"/>
        <v>0</v>
      </c>
      <c r="W610" s="60">
        <f t="shared" si="146"/>
        <v>0</v>
      </c>
      <c r="X610" s="60">
        <f t="shared" si="146"/>
        <v>0</v>
      </c>
      <c r="Y610" s="60">
        <f t="shared" si="146"/>
        <v>0</v>
      </c>
      <c r="Z610" s="60">
        <f t="shared" si="146"/>
        <v>0</v>
      </c>
      <c r="AA610" s="60">
        <f t="shared" si="146"/>
        <v>0</v>
      </c>
      <c r="AB610" s="60">
        <f t="shared" si="146"/>
        <v>0</v>
      </c>
      <c r="AC610" s="60">
        <f t="shared" si="146"/>
        <v>0</v>
      </c>
      <c r="AD610" s="60">
        <f t="shared" si="146"/>
        <v>0</v>
      </c>
      <c r="AE610" s="60"/>
      <c r="AF610" s="60"/>
      <c r="AG610" s="60">
        <f t="shared" si="150"/>
        <v>0</v>
      </c>
      <c r="AH610" s="60">
        <f t="shared" si="150"/>
        <v>0</v>
      </c>
      <c r="AI610" s="60">
        <f t="shared" si="150"/>
        <v>0</v>
      </c>
      <c r="AJ610" s="60">
        <f t="shared" si="147"/>
        <v>0</v>
      </c>
      <c r="AK610" s="60">
        <f t="shared" si="147"/>
        <v>0</v>
      </c>
      <c r="AL610" s="60">
        <f t="shared" si="147"/>
        <v>0</v>
      </c>
      <c r="AM610" s="60">
        <f t="shared" si="147"/>
        <v>0</v>
      </c>
      <c r="AN610" s="60">
        <f t="shared" si="147"/>
        <v>0</v>
      </c>
      <c r="AO610" s="60">
        <f t="shared" si="147"/>
        <v>0</v>
      </c>
      <c r="AP610" s="60">
        <f t="shared" si="147"/>
        <v>31</v>
      </c>
      <c r="AQ610" s="60">
        <f t="shared" si="147"/>
        <v>30</v>
      </c>
      <c r="AR610" s="60">
        <f t="shared" si="147"/>
        <v>31</v>
      </c>
      <c r="AS610" s="60"/>
      <c r="AT610" s="60"/>
      <c r="AU610" s="60">
        <f t="shared" si="151"/>
        <v>0</v>
      </c>
      <c r="AV610" s="60">
        <f t="shared" si="151"/>
        <v>0</v>
      </c>
      <c r="AW610" s="60">
        <f t="shared" si="151"/>
        <v>0</v>
      </c>
      <c r="AX610" s="60">
        <f t="shared" si="148"/>
        <v>0</v>
      </c>
      <c r="AY610" s="60">
        <f t="shared" si="148"/>
        <v>0</v>
      </c>
      <c r="AZ610" s="60">
        <f t="shared" si="148"/>
        <v>0</v>
      </c>
      <c r="BA610" s="60">
        <f t="shared" si="148"/>
        <v>0</v>
      </c>
      <c r="BB610" s="60">
        <f t="shared" si="148"/>
        <v>0</v>
      </c>
      <c r="BC610" s="60">
        <f t="shared" si="148"/>
        <v>0</v>
      </c>
      <c r="BD610" s="60">
        <f t="shared" si="148"/>
        <v>0</v>
      </c>
      <c r="BE610" s="60">
        <f t="shared" si="148"/>
        <v>0</v>
      </c>
      <c r="BF610" s="60">
        <f t="shared" si="148"/>
        <v>0</v>
      </c>
    </row>
    <row r="611" spans="2:58" s="60" customFormat="1" x14ac:dyDescent="0.25">
      <c r="B611" s="18">
        <f t="shared" si="145"/>
        <v>607</v>
      </c>
      <c r="C611" s="71" t="str">
        <f t="shared" si="144"/>
        <v>260106_Rev_MC_607</v>
      </c>
      <c r="D611" s="68">
        <v>46028</v>
      </c>
      <c r="E611" s="69">
        <v>46028</v>
      </c>
      <c r="F611" s="69" t="s">
        <v>116</v>
      </c>
      <c r="G611" s="69" t="str">
        <f>IF(ISBLANK(F611),"",VLOOKUP(F611,'Listes des Lots'!$B$4:$G$55,6,FALSE))</f>
        <v>Meublé</v>
      </c>
      <c r="H611" s="127" t="s">
        <v>333</v>
      </c>
      <c r="I611" s="127">
        <v>25000</v>
      </c>
      <c r="J611" s="69">
        <v>46028</v>
      </c>
      <c r="K611" s="69">
        <v>46029</v>
      </c>
      <c r="L611" s="71" t="s">
        <v>90</v>
      </c>
      <c r="M611" s="18" t="str">
        <f>IF(RevenueData[[#This Row],[Commentaires /Notes  ]]="","",RevenueData[[#This Row],[Commentaires /Notes  ]])</f>
        <v/>
      </c>
      <c r="N611" s="37"/>
      <c r="R611" s="60">
        <f>RevenueData[[#This Row],[Fin Période 
(jj/mm/aa) ]]-RevenueData[[#This Row],[Début Période
((jj/mm/aa) ]]+1</f>
        <v>2</v>
      </c>
      <c r="S611" s="60">
        <f t="shared" si="149"/>
        <v>0</v>
      </c>
      <c r="T611" s="60">
        <f t="shared" si="149"/>
        <v>0</v>
      </c>
      <c r="U611" s="60">
        <f t="shared" si="149"/>
        <v>0</v>
      </c>
      <c r="V611" s="60">
        <f t="shared" si="146"/>
        <v>0</v>
      </c>
      <c r="W611" s="60">
        <f t="shared" si="146"/>
        <v>0</v>
      </c>
      <c r="X611" s="60">
        <f t="shared" si="146"/>
        <v>0</v>
      </c>
      <c r="Y611" s="60">
        <f t="shared" si="146"/>
        <v>0</v>
      </c>
      <c r="Z611" s="60">
        <f t="shared" si="146"/>
        <v>0</v>
      </c>
      <c r="AA611" s="60">
        <f t="shared" si="146"/>
        <v>0</v>
      </c>
      <c r="AB611" s="60">
        <f t="shared" si="146"/>
        <v>0</v>
      </c>
      <c r="AC611" s="60">
        <f t="shared" si="146"/>
        <v>0</v>
      </c>
      <c r="AD611" s="60">
        <f t="shared" si="146"/>
        <v>0</v>
      </c>
      <c r="AG611" s="60">
        <f t="shared" si="150"/>
        <v>0</v>
      </c>
      <c r="AH611" s="60">
        <f t="shared" si="150"/>
        <v>0</v>
      </c>
      <c r="AI611" s="60">
        <f t="shared" si="150"/>
        <v>0</v>
      </c>
      <c r="AJ611" s="60">
        <f t="shared" si="147"/>
        <v>0</v>
      </c>
      <c r="AK611" s="60">
        <f t="shared" si="147"/>
        <v>0</v>
      </c>
      <c r="AL611" s="60">
        <f t="shared" si="147"/>
        <v>0</v>
      </c>
      <c r="AM611" s="60">
        <f t="shared" si="147"/>
        <v>0</v>
      </c>
      <c r="AN611" s="60">
        <f t="shared" si="147"/>
        <v>0</v>
      </c>
      <c r="AO611" s="60">
        <f t="shared" si="147"/>
        <v>0</v>
      </c>
      <c r="AP611" s="60">
        <f t="shared" si="147"/>
        <v>0</v>
      </c>
      <c r="AQ611" s="60">
        <f t="shared" si="147"/>
        <v>0</v>
      </c>
      <c r="AR611" s="60">
        <f t="shared" si="147"/>
        <v>0</v>
      </c>
      <c r="AU611" s="60">
        <f t="shared" si="151"/>
        <v>2</v>
      </c>
      <c r="AV611" s="60">
        <f t="shared" si="151"/>
        <v>0</v>
      </c>
      <c r="AW611" s="60">
        <f t="shared" si="151"/>
        <v>0</v>
      </c>
      <c r="AX611" s="60">
        <f t="shared" si="148"/>
        <v>0</v>
      </c>
      <c r="AY611" s="60">
        <f t="shared" si="148"/>
        <v>0</v>
      </c>
      <c r="AZ611" s="60">
        <f t="shared" si="148"/>
        <v>0</v>
      </c>
      <c r="BA611" s="60">
        <f t="shared" si="148"/>
        <v>0</v>
      </c>
      <c r="BB611" s="60">
        <f t="shared" si="148"/>
        <v>0</v>
      </c>
      <c r="BC611" s="60">
        <f t="shared" si="148"/>
        <v>0</v>
      </c>
      <c r="BD611" s="60">
        <f t="shared" si="148"/>
        <v>0</v>
      </c>
      <c r="BE611" s="60">
        <f t="shared" si="148"/>
        <v>0</v>
      </c>
      <c r="BF611" s="60">
        <f t="shared" si="148"/>
        <v>0</v>
      </c>
    </row>
    <row r="612" spans="2:58" s="60" customFormat="1" x14ac:dyDescent="0.25">
      <c r="B612" s="18">
        <f t="shared" si="145"/>
        <v>608</v>
      </c>
      <c r="C612" s="71" t="str">
        <f t="shared" si="144"/>
        <v>260107_Rev_MC_608</v>
      </c>
      <c r="D612" s="68">
        <v>46029</v>
      </c>
      <c r="E612" s="69">
        <v>46028</v>
      </c>
      <c r="F612" s="69" t="s">
        <v>122</v>
      </c>
      <c r="G612" s="69" t="str">
        <f>IF(ISBLANK(F612),"",VLOOKUP(F612,'Listes des Lots'!$B$4:$G$55,6,FALSE))</f>
        <v>Meublé</v>
      </c>
      <c r="H612" s="127" t="s">
        <v>333</v>
      </c>
      <c r="I612" s="127">
        <v>17000</v>
      </c>
      <c r="J612" s="69">
        <v>46028</v>
      </c>
      <c r="K612" s="69">
        <v>46029</v>
      </c>
      <c r="L612" s="71" t="s">
        <v>90</v>
      </c>
      <c r="M612" s="18" t="str">
        <f>IF(RevenueData[[#This Row],[Commentaires /Notes  ]]="","",RevenueData[[#This Row],[Commentaires /Notes  ]])</f>
        <v/>
      </c>
      <c r="N612" s="37"/>
      <c r="R612" s="60">
        <f>RevenueData[[#This Row],[Fin Période 
(jj/mm/aa) ]]-RevenueData[[#This Row],[Début Période
((jj/mm/aa) ]]+1</f>
        <v>2</v>
      </c>
      <c r="S612" s="60">
        <f t="shared" si="149"/>
        <v>0</v>
      </c>
      <c r="T612" s="60">
        <f t="shared" si="149"/>
        <v>0</v>
      </c>
      <c r="U612" s="60">
        <f t="shared" si="149"/>
        <v>0</v>
      </c>
      <c r="V612" s="60">
        <f t="shared" si="149"/>
        <v>0</v>
      </c>
      <c r="W612" s="60">
        <f t="shared" si="149"/>
        <v>0</v>
      </c>
      <c r="X612" s="60">
        <f t="shared" si="149"/>
        <v>0</v>
      </c>
      <c r="Y612" s="60">
        <f t="shared" si="149"/>
        <v>0</v>
      </c>
      <c r="Z612" s="60">
        <f t="shared" si="149"/>
        <v>0</v>
      </c>
      <c r="AA612" s="60">
        <f t="shared" si="149"/>
        <v>0</v>
      </c>
      <c r="AB612" s="60">
        <f t="shared" si="149"/>
        <v>0</v>
      </c>
      <c r="AC612" s="60">
        <f t="shared" si="149"/>
        <v>0</v>
      </c>
      <c r="AD612" s="60">
        <f t="shared" si="149"/>
        <v>0</v>
      </c>
      <c r="AG612" s="60">
        <f t="shared" si="150"/>
        <v>0</v>
      </c>
      <c r="AH612" s="60">
        <f t="shared" si="150"/>
        <v>0</v>
      </c>
      <c r="AI612" s="60">
        <f t="shared" si="150"/>
        <v>0</v>
      </c>
      <c r="AJ612" s="60">
        <f t="shared" si="150"/>
        <v>0</v>
      </c>
      <c r="AK612" s="60">
        <f t="shared" si="150"/>
        <v>0</v>
      </c>
      <c r="AL612" s="60">
        <f t="shared" si="150"/>
        <v>0</v>
      </c>
      <c r="AM612" s="60">
        <f t="shared" si="150"/>
        <v>0</v>
      </c>
      <c r="AN612" s="60">
        <f t="shared" si="150"/>
        <v>0</v>
      </c>
      <c r="AO612" s="60">
        <f t="shared" si="150"/>
        <v>0</v>
      </c>
      <c r="AP612" s="60">
        <f t="shared" si="150"/>
        <v>0</v>
      </c>
      <c r="AQ612" s="60">
        <f t="shared" si="150"/>
        <v>0</v>
      </c>
      <c r="AR612" s="60">
        <f t="shared" si="150"/>
        <v>0</v>
      </c>
      <c r="AU612" s="60">
        <f t="shared" si="151"/>
        <v>2</v>
      </c>
      <c r="AV612" s="60">
        <f t="shared" si="151"/>
        <v>0</v>
      </c>
      <c r="AW612" s="60">
        <f t="shared" si="151"/>
        <v>0</v>
      </c>
      <c r="AX612" s="60">
        <f t="shared" si="151"/>
        <v>0</v>
      </c>
      <c r="AY612" s="60">
        <f t="shared" si="151"/>
        <v>0</v>
      </c>
      <c r="AZ612" s="60">
        <f t="shared" si="151"/>
        <v>0</v>
      </c>
      <c r="BA612" s="60">
        <f t="shared" si="151"/>
        <v>0</v>
      </c>
      <c r="BB612" s="60">
        <f t="shared" si="151"/>
        <v>0</v>
      </c>
      <c r="BC612" s="60">
        <f t="shared" si="151"/>
        <v>0</v>
      </c>
      <c r="BD612" s="60">
        <f t="shared" si="151"/>
        <v>0</v>
      </c>
      <c r="BE612" s="60">
        <f t="shared" si="151"/>
        <v>0</v>
      </c>
      <c r="BF612" s="60">
        <f t="shared" si="151"/>
        <v>0</v>
      </c>
    </row>
    <row r="613" spans="2:58" s="60" customFormat="1" x14ac:dyDescent="0.25">
      <c r="B613" s="18">
        <f t="shared" si="145"/>
        <v>609</v>
      </c>
      <c r="C613" s="71" t="str">
        <f t="shared" si="144"/>
        <v>260107_Rev_MC_609</v>
      </c>
      <c r="D613" s="68">
        <v>46029</v>
      </c>
      <c r="E613" s="69">
        <v>46029</v>
      </c>
      <c r="F613" s="69" t="s">
        <v>131</v>
      </c>
      <c r="G613" s="69" t="str">
        <f>IF(ISBLANK(F613),"",VLOOKUP(F613,'Listes des Lots'!$B$4:$G$55,6,FALSE))</f>
        <v>Location</v>
      </c>
      <c r="H613" s="127" t="s">
        <v>333</v>
      </c>
      <c r="I613" s="127">
        <v>360000</v>
      </c>
      <c r="J613" s="69">
        <v>46023</v>
      </c>
      <c r="K613" s="69">
        <v>46053</v>
      </c>
      <c r="L613" s="71" t="s">
        <v>25</v>
      </c>
      <c r="M613" s="18" t="str">
        <f>IF(RevenueData[[#This Row],[Commentaires /Notes  ]]="","",RevenueData[[#This Row],[Commentaires /Notes  ]])</f>
        <v>Loyer VETERINAIRE de JANVIER</v>
      </c>
      <c r="N613" s="37" t="s">
        <v>485</v>
      </c>
      <c r="R613" s="60">
        <f>RevenueData[[#This Row],[Fin Période 
(jj/mm/aa) ]]-RevenueData[[#This Row],[Début Période
((jj/mm/aa) ]]+1</f>
        <v>31</v>
      </c>
      <c r="S613" s="60">
        <f t="shared" si="149"/>
        <v>0</v>
      </c>
      <c r="T613" s="60">
        <f t="shared" si="149"/>
        <v>0</v>
      </c>
      <c r="U613" s="60">
        <f t="shared" si="149"/>
        <v>0</v>
      </c>
      <c r="V613" s="60">
        <f t="shared" si="149"/>
        <v>0</v>
      </c>
      <c r="W613" s="60">
        <f t="shared" si="149"/>
        <v>0</v>
      </c>
      <c r="X613" s="60">
        <f t="shared" si="149"/>
        <v>0</v>
      </c>
      <c r="Y613" s="60">
        <f t="shared" si="149"/>
        <v>0</v>
      </c>
      <c r="Z613" s="60">
        <f t="shared" si="149"/>
        <v>0</v>
      </c>
      <c r="AA613" s="60">
        <f t="shared" si="149"/>
        <v>0</v>
      </c>
      <c r="AB613" s="60">
        <f t="shared" si="149"/>
        <v>0</v>
      </c>
      <c r="AC613" s="60">
        <f t="shared" si="149"/>
        <v>0</v>
      </c>
      <c r="AD613" s="60">
        <f t="shared" si="149"/>
        <v>0</v>
      </c>
      <c r="AG613" s="60">
        <f t="shared" si="150"/>
        <v>0</v>
      </c>
      <c r="AH613" s="60">
        <f t="shared" si="150"/>
        <v>0</v>
      </c>
      <c r="AI613" s="60">
        <f t="shared" si="150"/>
        <v>0</v>
      </c>
      <c r="AJ613" s="60">
        <f t="shared" si="150"/>
        <v>0</v>
      </c>
      <c r="AK613" s="60">
        <f t="shared" si="150"/>
        <v>0</v>
      </c>
      <c r="AL613" s="60">
        <f t="shared" si="150"/>
        <v>0</v>
      </c>
      <c r="AM613" s="60">
        <f t="shared" si="150"/>
        <v>0</v>
      </c>
      <c r="AN613" s="60">
        <f t="shared" si="150"/>
        <v>0</v>
      </c>
      <c r="AO613" s="60">
        <f t="shared" si="150"/>
        <v>0</v>
      </c>
      <c r="AP613" s="60">
        <f t="shared" si="150"/>
        <v>0</v>
      </c>
      <c r="AQ613" s="60">
        <f t="shared" si="150"/>
        <v>0</v>
      </c>
      <c r="AR613" s="60">
        <f t="shared" si="150"/>
        <v>0</v>
      </c>
      <c r="AU613" s="60">
        <f t="shared" si="151"/>
        <v>31</v>
      </c>
      <c r="AV613" s="60">
        <f t="shared" si="151"/>
        <v>0</v>
      </c>
      <c r="AW613" s="60">
        <f t="shared" si="151"/>
        <v>0</v>
      </c>
      <c r="AX613" s="60">
        <f t="shared" si="151"/>
        <v>0</v>
      </c>
      <c r="AY613" s="60">
        <f t="shared" si="151"/>
        <v>0</v>
      </c>
      <c r="AZ613" s="60">
        <f t="shared" si="151"/>
        <v>0</v>
      </c>
      <c r="BA613" s="60">
        <f t="shared" si="151"/>
        <v>0</v>
      </c>
      <c r="BB613" s="60">
        <f t="shared" si="151"/>
        <v>0</v>
      </c>
      <c r="BC613" s="60">
        <f t="shared" si="151"/>
        <v>0</v>
      </c>
      <c r="BD613" s="60">
        <f t="shared" si="151"/>
        <v>0</v>
      </c>
      <c r="BE613" s="60">
        <f t="shared" si="151"/>
        <v>0</v>
      </c>
      <c r="BF613" s="60">
        <f t="shared" si="151"/>
        <v>0</v>
      </c>
    </row>
    <row r="614" spans="2:58" s="60" customFormat="1" x14ac:dyDescent="0.25">
      <c r="B614" s="18">
        <f t="shared" si="145"/>
        <v>610</v>
      </c>
      <c r="C614" s="71" t="str">
        <f t="shared" si="144"/>
        <v>260108_Rev_MC_610</v>
      </c>
      <c r="D614" s="68">
        <v>46030</v>
      </c>
      <c r="E614" s="69">
        <v>46030</v>
      </c>
      <c r="F614" s="69" t="s">
        <v>133</v>
      </c>
      <c r="G614" s="69" t="str">
        <f>IF(ISBLANK(F614),"",VLOOKUP(F614,'Listes des Lots'!$B$4:$G$55,6,FALSE))</f>
        <v>Location</v>
      </c>
      <c r="H614" s="127" t="s">
        <v>333</v>
      </c>
      <c r="I614" s="127">
        <v>135000</v>
      </c>
      <c r="J614" s="69">
        <v>46023</v>
      </c>
      <c r="K614" s="69">
        <v>46053</v>
      </c>
      <c r="L614" s="71" t="s">
        <v>90</v>
      </c>
      <c r="M614" s="18" t="str">
        <f>IF(RevenueData[[#This Row],[Commentaires /Notes  ]]="","",RevenueData[[#This Row],[Commentaires /Notes  ]])</f>
        <v>LOYER NYMAT 1 JANVIER</v>
      </c>
      <c r="N614" s="37" t="s">
        <v>486</v>
      </c>
      <c r="R614" s="60">
        <f>RevenueData[[#This Row],[Fin Période 
(jj/mm/aa) ]]-RevenueData[[#This Row],[Début Période
((jj/mm/aa) ]]+1</f>
        <v>31</v>
      </c>
      <c r="S614" s="60">
        <f t="shared" si="149"/>
        <v>0</v>
      </c>
      <c r="T614" s="60">
        <f t="shared" si="149"/>
        <v>0</v>
      </c>
      <c r="U614" s="60">
        <f t="shared" si="149"/>
        <v>0</v>
      </c>
      <c r="V614" s="60">
        <f t="shared" si="149"/>
        <v>0</v>
      </c>
      <c r="W614" s="60">
        <f t="shared" si="149"/>
        <v>0</v>
      </c>
      <c r="X614" s="60">
        <f t="shared" si="149"/>
        <v>0</v>
      </c>
      <c r="Y614" s="60">
        <f t="shared" si="149"/>
        <v>0</v>
      </c>
      <c r="Z614" s="60">
        <f t="shared" si="149"/>
        <v>0</v>
      </c>
      <c r="AA614" s="60">
        <f t="shared" si="149"/>
        <v>0</v>
      </c>
      <c r="AB614" s="60">
        <f t="shared" si="149"/>
        <v>0</v>
      </c>
      <c r="AC614" s="60">
        <f t="shared" si="149"/>
        <v>0</v>
      </c>
      <c r="AD614" s="60">
        <f t="shared" si="149"/>
        <v>0</v>
      </c>
      <c r="AG614" s="60">
        <f t="shared" si="150"/>
        <v>0</v>
      </c>
      <c r="AH614" s="60">
        <f t="shared" si="150"/>
        <v>0</v>
      </c>
      <c r="AI614" s="60">
        <f t="shared" si="150"/>
        <v>0</v>
      </c>
      <c r="AJ614" s="60">
        <f t="shared" si="150"/>
        <v>0</v>
      </c>
      <c r="AK614" s="60">
        <f t="shared" si="150"/>
        <v>0</v>
      </c>
      <c r="AL614" s="60">
        <f t="shared" si="150"/>
        <v>0</v>
      </c>
      <c r="AM614" s="60">
        <f t="shared" si="150"/>
        <v>0</v>
      </c>
      <c r="AN614" s="60">
        <f t="shared" si="150"/>
        <v>0</v>
      </c>
      <c r="AO614" s="60">
        <f t="shared" si="150"/>
        <v>0</v>
      </c>
      <c r="AP614" s="60">
        <f t="shared" si="150"/>
        <v>0</v>
      </c>
      <c r="AQ614" s="60">
        <f t="shared" si="150"/>
        <v>0</v>
      </c>
      <c r="AR614" s="60">
        <f t="shared" si="150"/>
        <v>0</v>
      </c>
      <c r="AU614" s="60">
        <f t="shared" si="151"/>
        <v>31</v>
      </c>
      <c r="AV614" s="60">
        <f t="shared" si="151"/>
        <v>0</v>
      </c>
      <c r="AW614" s="60">
        <f t="shared" si="151"/>
        <v>0</v>
      </c>
      <c r="AX614" s="60">
        <f t="shared" si="151"/>
        <v>0</v>
      </c>
      <c r="AY614" s="60">
        <f t="shared" si="151"/>
        <v>0</v>
      </c>
      <c r="AZ614" s="60">
        <f t="shared" si="151"/>
        <v>0</v>
      </c>
      <c r="BA614" s="60">
        <f t="shared" si="151"/>
        <v>0</v>
      </c>
      <c r="BB614" s="60">
        <f t="shared" si="151"/>
        <v>0</v>
      </c>
      <c r="BC614" s="60">
        <f t="shared" si="151"/>
        <v>0</v>
      </c>
      <c r="BD614" s="60">
        <f t="shared" si="151"/>
        <v>0</v>
      </c>
      <c r="BE614" s="60">
        <f t="shared" si="151"/>
        <v>0</v>
      </c>
      <c r="BF614" s="60">
        <f t="shared" si="151"/>
        <v>0</v>
      </c>
    </row>
    <row r="615" spans="2:58" s="60" customFormat="1" x14ac:dyDescent="0.25">
      <c r="B615" s="18">
        <f t="shared" si="145"/>
        <v>611</v>
      </c>
      <c r="C615" s="71" t="str">
        <f t="shared" si="144"/>
        <v>260108_Rev_MC_611</v>
      </c>
      <c r="D615" s="68">
        <v>46030</v>
      </c>
      <c r="E615" s="69">
        <v>46030</v>
      </c>
      <c r="F615" s="69" t="s">
        <v>405</v>
      </c>
      <c r="G615" s="69" t="str">
        <f>IF(ISBLANK(F615),"",VLOOKUP(F615,'Listes des Lots'!$B$4:$G$55,6,FALSE))</f>
        <v>Location</v>
      </c>
      <c r="H615" s="127" t="s">
        <v>333</v>
      </c>
      <c r="I615" s="127">
        <v>63000</v>
      </c>
      <c r="J615" s="69">
        <v>46023</v>
      </c>
      <c r="K615" s="69">
        <v>46053</v>
      </c>
      <c r="L615" s="71" t="s">
        <v>90</v>
      </c>
      <c r="M615" s="18" t="str">
        <f>IF(RevenueData[[#This Row],[Commentaires /Notes  ]]="","",RevenueData[[#This Row],[Commentaires /Notes  ]])</f>
        <v>Loyer NYMAT 2 JANVIER</v>
      </c>
      <c r="N615" s="37" t="s">
        <v>487</v>
      </c>
      <c r="R615" s="60">
        <f>RevenueData[[#This Row],[Fin Période 
(jj/mm/aa) ]]-RevenueData[[#This Row],[Début Période
((jj/mm/aa) ]]+1</f>
        <v>31</v>
      </c>
      <c r="S615" s="60">
        <f t="shared" si="149"/>
        <v>0</v>
      </c>
      <c r="T615" s="60">
        <f t="shared" si="149"/>
        <v>0</v>
      </c>
      <c r="U615" s="60">
        <f t="shared" si="149"/>
        <v>0</v>
      </c>
      <c r="V615" s="60">
        <f t="shared" si="149"/>
        <v>0</v>
      </c>
      <c r="W615" s="60">
        <f t="shared" si="149"/>
        <v>0</v>
      </c>
      <c r="X615" s="60">
        <f t="shared" si="149"/>
        <v>0</v>
      </c>
      <c r="Y615" s="60">
        <f t="shared" si="149"/>
        <v>0</v>
      </c>
      <c r="Z615" s="60">
        <f t="shared" si="149"/>
        <v>0</v>
      </c>
      <c r="AA615" s="60">
        <f t="shared" si="149"/>
        <v>0</v>
      </c>
      <c r="AB615" s="60">
        <f t="shared" si="149"/>
        <v>0</v>
      </c>
      <c r="AC615" s="60">
        <f t="shared" si="149"/>
        <v>0</v>
      </c>
      <c r="AD615" s="60">
        <f t="shared" si="149"/>
        <v>0</v>
      </c>
      <c r="AG615" s="60">
        <f t="shared" si="150"/>
        <v>0</v>
      </c>
      <c r="AH615" s="60">
        <f t="shared" si="150"/>
        <v>0</v>
      </c>
      <c r="AI615" s="60">
        <f t="shared" si="150"/>
        <v>0</v>
      </c>
      <c r="AJ615" s="60">
        <f t="shared" si="150"/>
        <v>0</v>
      </c>
      <c r="AK615" s="60">
        <f t="shared" si="150"/>
        <v>0</v>
      </c>
      <c r="AL615" s="60">
        <f t="shared" si="150"/>
        <v>0</v>
      </c>
      <c r="AM615" s="60">
        <f t="shared" si="150"/>
        <v>0</v>
      </c>
      <c r="AN615" s="60">
        <f t="shared" si="150"/>
        <v>0</v>
      </c>
      <c r="AO615" s="60">
        <f t="shared" si="150"/>
        <v>0</v>
      </c>
      <c r="AP615" s="60">
        <f t="shared" si="150"/>
        <v>0</v>
      </c>
      <c r="AQ615" s="60">
        <f t="shared" si="150"/>
        <v>0</v>
      </c>
      <c r="AR615" s="60">
        <f t="shared" si="150"/>
        <v>0</v>
      </c>
      <c r="AU615" s="60">
        <f t="shared" si="151"/>
        <v>31</v>
      </c>
      <c r="AV615" s="60">
        <f t="shared" si="151"/>
        <v>0</v>
      </c>
      <c r="AW615" s="60">
        <f t="shared" si="151"/>
        <v>0</v>
      </c>
      <c r="AX615" s="60">
        <f t="shared" si="151"/>
        <v>0</v>
      </c>
      <c r="AY615" s="60">
        <f t="shared" si="151"/>
        <v>0</v>
      </c>
      <c r="AZ615" s="60">
        <f t="shared" si="151"/>
        <v>0</v>
      </c>
      <c r="BA615" s="60">
        <f t="shared" si="151"/>
        <v>0</v>
      </c>
      <c r="BB615" s="60">
        <f t="shared" si="151"/>
        <v>0</v>
      </c>
      <c r="BC615" s="60">
        <f t="shared" si="151"/>
        <v>0</v>
      </c>
      <c r="BD615" s="60">
        <f t="shared" si="151"/>
        <v>0</v>
      </c>
      <c r="BE615" s="60">
        <f t="shared" si="151"/>
        <v>0</v>
      </c>
      <c r="BF615" s="60">
        <f t="shared" si="151"/>
        <v>0</v>
      </c>
    </row>
    <row r="616" spans="2:58" s="60" customFormat="1" x14ac:dyDescent="0.25">
      <c r="B616" s="18">
        <f t="shared" si="145"/>
        <v>612</v>
      </c>
      <c r="C616" s="71" t="str">
        <f t="shared" si="144"/>
        <v>260108_Rev_MC_612</v>
      </c>
      <c r="D616" s="68">
        <v>46030</v>
      </c>
      <c r="E616" s="69">
        <v>46030</v>
      </c>
      <c r="F616" s="69" t="s">
        <v>127</v>
      </c>
      <c r="G616" s="69" t="str">
        <f>IF(ISBLANK(F616),"",VLOOKUP(F616,'Listes des Lots'!$B$4:$G$55,6,FALSE))</f>
        <v>Location</v>
      </c>
      <c r="H616" s="127" t="s">
        <v>333</v>
      </c>
      <c r="I616" s="127">
        <v>315000</v>
      </c>
      <c r="J616" s="69">
        <v>46023</v>
      </c>
      <c r="K616" s="69">
        <v>46053</v>
      </c>
      <c r="L616" s="71" t="s">
        <v>25</v>
      </c>
      <c r="M616" s="18" t="str">
        <f>IF(RevenueData[[#This Row],[Commentaires /Notes  ]]="","",RevenueData[[#This Row],[Commentaires /Notes  ]])</f>
        <v>Loyer  Pharmacie  JANVIER</v>
      </c>
      <c r="N616" s="37" t="s">
        <v>488</v>
      </c>
      <c r="R616" s="60">
        <f>RevenueData[[#This Row],[Fin Période 
(jj/mm/aa) ]]-RevenueData[[#This Row],[Début Période
((jj/mm/aa) ]]+1</f>
        <v>31</v>
      </c>
      <c r="S616" s="60">
        <f t="shared" si="149"/>
        <v>0</v>
      </c>
      <c r="T616" s="60">
        <f t="shared" si="149"/>
        <v>0</v>
      </c>
      <c r="U616" s="60">
        <f t="shared" si="149"/>
        <v>0</v>
      </c>
      <c r="V616" s="60">
        <f t="shared" si="149"/>
        <v>0</v>
      </c>
      <c r="W616" s="60">
        <f t="shared" si="149"/>
        <v>0</v>
      </c>
      <c r="X616" s="60">
        <f t="shared" si="149"/>
        <v>0</v>
      </c>
      <c r="Y616" s="60">
        <f t="shared" si="149"/>
        <v>0</v>
      </c>
      <c r="Z616" s="60">
        <f t="shared" si="149"/>
        <v>0</v>
      </c>
      <c r="AA616" s="60">
        <f t="shared" si="149"/>
        <v>0</v>
      </c>
      <c r="AB616" s="60">
        <f t="shared" si="149"/>
        <v>0</v>
      </c>
      <c r="AC616" s="60">
        <f t="shared" si="149"/>
        <v>0</v>
      </c>
      <c r="AD616" s="60">
        <f t="shared" si="149"/>
        <v>0</v>
      </c>
      <c r="AG616" s="60">
        <f t="shared" si="150"/>
        <v>0</v>
      </c>
      <c r="AH616" s="60">
        <f t="shared" si="150"/>
        <v>0</v>
      </c>
      <c r="AI616" s="60">
        <f t="shared" si="150"/>
        <v>0</v>
      </c>
      <c r="AJ616" s="60">
        <f t="shared" si="150"/>
        <v>0</v>
      </c>
      <c r="AK616" s="60">
        <f t="shared" si="150"/>
        <v>0</v>
      </c>
      <c r="AL616" s="60">
        <f t="shared" si="150"/>
        <v>0</v>
      </c>
      <c r="AM616" s="60">
        <f t="shared" si="150"/>
        <v>0</v>
      </c>
      <c r="AN616" s="60">
        <f t="shared" si="150"/>
        <v>0</v>
      </c>
      <c r="AO616" s="60">
        <f t="shared" si="150"/>
        <v>0</v>
      </c>
      <c r="AP616" s="60">
        <f t="shared" si="150"/>
        <v>0</v>
      </c>
      <c r="AQ616" s="60">
        <f t="shared" si="150"/>
        <v>0</v>
      </c>
      <c r="AR616" s="60">
        <f t="shared" si="150"/>
        <v>0</v>
      </c>
      <c r="AU616" s="60">
        <f t="shared" si="151"/>
        <v>31</v>
      </c>
      <c r="AV616" s="60">
        <f t="shared" si="151"/>
        <v>0</v>
      </c>
      <c r="AW616" s="60">
        <f t="shared" si="151"/>
        <v>0</v>
      </c>
      <c r="AX616" s="60">
        <f t="shared" si="151"/>
        <v>0</v>
      </c>
      <c r="AY616" s="60">
        <f t="shared" si="151"/>
        <v>0</v>
      </c>
      <c r="AZ616" s="60">
        <f t="shared" si="151"/>
        <v>0</v>
      </c>
      <c r="BA616" s="60">
        <f t="shared" si="151"/>
        <v>0</v>
      </c>
      <c r="BB616" s="60">
        <f t="shared" si="151"/>
        <v>0</v>
      </c>
      <c r="BC616" s="60">
        <f t="shared" si="151"/>
        <v>0</v>
      </c>
      <c r="BD616" s="60">
        <f t="shared" si="151"/>
        <v>0</v>
      </c>
      <c r="BE616" s="60">
        <f t="shared" si="151"/>
        <v>0</v>
      </c>
      <c r="BF616" s="60">
        <f t="shared" si="151"/>
        <v>0</v>
      </c>
    </row>
    <row r="617" spans="2:58" s="60" customFormat="1" x14ac:dyDescent="0.25">
      <c r="B617" s="18">
        <f t="shared" si="145"/>
        <v>613</v>
      </c>
      <c r="C617" s="71" t="str">
        <f t="shared" si="144"/>
        <v>260108_Rev_MC_613</v>
      </c>
      <c r="D617" s="68">
        <v>46030</v>
      </c>
      <c r="E617" s="69">
        <v>46030</v>
      </c>
      <c r="F617" s="69" t="s">
        <v>404</v>
      </c>
      <c r="G617" s="69" t="str">
        <f>IF(ISBLANK(F617),"",VLOOKUP(F617,'Listes des Lots'!$B$4:$G$55,6,FALSE))</f>
        <v>Location</v>
      </c>
      <c r="H617" s="127" t="s">
        <v>333</v>
      </c>
      <c r="I617" s="127">
        <v>193500</v>
      </c>
      <c r="J617" s="69">
        <v>46023</v>
      </c>
      <c r="K617" s="69">
        <v>46053</v>
      </c>
      <c r="L617" s="71" t="s">
        <v>25</v>
      </c>
      <c r="M617" s="18" t="str">
        <f>IF(RevenueData[[#This Row],[Commentaires /Notes  ]]="","",RevenueData[[#This Row],[Commentaires /Notes  ]])</f>
        <v>LOYER DR KOUADIO JANVIER</v>
      </c>
      <c r="N617" s="37" t="s">
        <v>489</v>
      </c>
      <c r="R617" s="60">
        <f>RevenueData[[#This Row],[Fin Période 
(jj/mm/aa) ]]-RevenueData[[#This Row],[Début Période
((jj/mm/aa) ]]+1</f>
        <v>31</v>
      </c>
      <c r="S617" s="60">
        <f t="shared" ref="S617:AD638" si="152">_xlfn.LET(_xlpm.start_date, $J617,_xlpm.end_date, $K617,_xlpm.month_start,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17" s="60">
        <f t="shared" si="152"/>
        <v>0</v>
      </c>
      <c r="U617" s="60">
        <f t="shared" si="152"/>
        <v>0</v>
      </c>
      <c r="V617" s="60">
        <f t="shared" si="152"/>
        <v>0</v>
      </c>
      <c r="W617" s="60">
        <f t="shared" si="152"/>
        <v>0</v>
      </c>
      <c r="X617" s="60">
        <f t="shared" si="152"/>
        <v>0</v>
      </c>
      <c r="Y617" s="60">
        <f t="shared" si="152"/>
        <v>0</v>
      </c>
      <c r="Z617" s="60">
        <f t="shared" si="152"/>
        <v>0</v>
      </c>
      <c r="AA617" s="60">
        <f t="shared" si="152"/>
        <v>0</v>
      </c>
      <c r="AB617" s="60">
        <f t="shared" si="152"/>
        <v>0</v>
      </c>
      <c r="AC617" s="60">
        <f t="shared" si="152"/>
        <v>0</v>
      </c>
      <c r="AD617" s="60">
        <f t="shared" si="152"/>
        <v>0</v>
      </c>
      <c r="AG617" s="60">
        <f t="shared" ref="AG617:AR638" si="153">_xlfn.LET(_xlpm.start_date, $J617,_xlpm.end_date, $K617,_xlpm.month_start,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17" s="60">
        <f t="shared" si="153"/>
        <v>0</v>
      </c>
      <c r="AI617" s="60">
        <f t="shared" si="153"/>
        <v>0</v>
      </c>
      <c r="AJ617" s="60">
        <f t="shared" si="153"/>
        <v>0</v>
      </c>
      <c r="AK617" s="60">
        <f t="shared" si="153"/>
        <v>0</v>
      </c>
      <c r="AL617" s="60">
        <f t="shared" si="153"/>
        <v>0</v>
      </c>
      <c r="AM617" s="60">
        <f t="shared" si="153"/>
        <v>0</v>
      </c>
      <c r="AN617" s="60">
        <f t="shared" si="153"/>
        <v>0</v>
      </c>
      <c r="AO617" s="60">
        <f t="shared" si="153"/>
        <v>0</v>
      </c>
      <c r="AP617" s="60">
        <f t="shared" si="153"/>
        <v>0</v>
      </c>
      <c r="AQ617" s="60">
        <f t="shared" si="153"/>
        <v>0</v>
      </c>
      <c r="AR617" s="60">
        <f t="shared" si="153"/>
        <v>0</v>
      </c>
      <c r="AU617" s="60">
        <f t="shared" ref="AU617:BF638" si="154">_xlfn.LET(_xlpm.start_date, $J617,_xlpm.end_date, $K617,_xlpm.month_start, AU$4,_xlpm.month_end, EOMONTH(AU$4,0),_xlpm.overlap_start, MAX(_xlpm.start_date, _xlpm.month_start),_xlpm.overlap_end, MIN(_xlpm.end_date, _xlpm.month_end),_xlpm.days, MAX(0, _xlpm.overlap_end - _xlpm.overlap_start + 1),_xlpm.days)</f>
        <v>31</v>
      </c>
      <c r="AV617" s="60">
        <f t="shared" si="154"/>
        <v>0</v>
      </c>
      <c r="AW617" s="60">
        <f t="shared" si="154"/>
        <v>0</v>
      </c>
      <c r="AX617" s="60">
        <f t="shared" si="154"/>
        <v>0</v>
      </c>
      <c r="AY617" s="60">
        <f t="shared" si="154"/>
        <v>0</v>
      </c>
      <c r="AZ617" s="60">
        <f t="shared" si="154"/>
        <v>0</v>
      </c>
      <c r="BA617" s="60">
        <f t="shared" si="154"/>
        <v>0</v>
      </c>
      <c r="BB617" s="60">
        <f t="shared" si="154"/>
        <v>0</v>
      </c>
      <c r="BC617" s="60">
        <f t="shared" si="154"/>
        <v>0</v>
      </c>
      <c r="BD617" s="60">
        <f t="shared" si="154"/>
        <v>0</v>
      </c>
      <c r="BE617" s="60">
        <f t="shared" si="154"/>
        <v>0</v>
      </c>
      <c r="BF617" s="60">
        <f t="shared" si="154"/>
        <v>0</v>
      </c>
    </row>
    <row r="618" spans="2:58" s="60" customFormat="1" x14ac:dyDescent="0.25">
      <c r="B618" s="18">
        <f t="shared" si="145"/>
        <v>614</v>
      </c>
      <c r="C618" s="71" t="str">
        <f t="shared" si="144"/>
        <v>260110_Rev_MC_614</v>
      </c>
      <c r="D618" s="68">
        <v>46032</v>
      </c>
      <c r="E618" s="69">
        <v>46032</v>
      </c>
      <c r="F618" s="69" t="s">
        <v>329</v>
      </c>
      <c r="G618" s="69" t="str">
        <f>IF(ISBLANK(F618),"",VLOOKUP(F618,'Listes des Lots'!$B$4:$G$55,6,FALSE))</f>
        <v>Location</v>
      </c>
      <c r="H618" s="127" t="s">
        <v>333</v>
      </c>
      <c r="I618" s="127">
        <v>41000</v>
      </c>
      <c r="J618" s="69">
        <v>46023</v>
      </c>
      <c r="K618" s="69">
        <v>46053</v>
      </c>
      <c r="L618" s="71" t="s">
        <v>90</v>
      </c>
      <c r="M618" s="18" t="str">
        <f>IF(RevenueData[[#This Row],[Commentaires /Notes  ]]="","",RevenueData[[#This Row],[Commentaires /Notes  ]])</f>
        <v>LOYER MME COULIBALY</v>
      </c>
      <c r="N618" s="37" t="s">
        <v>490</v>
      </c>
      <c r="R618" s="60">
        <f>RevenueData[[#This Row],[Fin Période 
(jj/mm/aa) ]]-RevenueData[[#This Row],[Début Période
((jj/mm/aa) ]]+1</f>
        <v>31</v>
      </c>
      <c r="S618" s="60">
        <f t="shared" si="152"/>
        <v>0</v>
      </c>
      <c r="T618" s="60">
        <f t="shared" si="152"/>
        <v>0</v>
      </c>
      <c r="U618" s="60">
        <f t="shared" si="152"/>
        <v>0</v>
      </c>
      <c r="V618" s="60">
        <f t="shared" si="152"/>
        <v>0</v>
      </c>
      <c r="W618" s="60">
        <f t="shared" si="152"/>
        <v>0</v>
      </c>
      <c r="X618" s="60">
        <f t="shared" si="152"/>
        <v>0</v>
      </c>
      <c r="Y618" s="60">
        <f t="shared" si="152"/>
        <v>0</v>
      </c>
      <c r="Z618" s="60">
        <f t="shared" si="152"/>
        <v>0</v>
      </c>
      <c r="AA618" s="60">
        <f t="shared" si="152"/>
        <v>0</v>
      </c>
      <c r="AB618" s="60">
        <f t="shared" si="152"/>
        <v>0</v>
      </c>
      <c r="AC618" s="60">
        <f t="shared" si="152"/>
        <v>0</v>
      </c>
      <c r="AD618" s="60">
        <f t="shared" si="152"/>
        <v>0</v>
      </c>
      <c r="AG618" s="60">
        <f t="shared" si="153"/>
        <v>0</v>
      </c>
      <c r="AH618" s="60">
        <f t="shared" si="153"/>
        <v>0</v>
      </c>
      <c r="AI618" s="60">
        <f t="shared" si="153"/>
        <v>0</v>
      </c>
      <c r="AJ618" s="60">
        <f t="shared" si="153"/>
        <v>0</v>
      </c>
      <c r="AK618" s="60">
        <f t="shared" si="153"/>
        <v>0</v>
      </c>
      <c r="AL618" s="60">
        <f t="shared" si="153"/>
        <v>0</v>
      </c>
      <c r="AM618" s="60">
        <f t="shared" si="153"/>
        <v>0</v>
      </c>
      <c r="AN618" s="60">
        <f t="shared" si="153"/>
        <v>0</v>
      </c>
      <c r="AO618" s="60">
        <f t="shared" si="153"/>
        <v>0</v>
      </c>
      <c r="AP618" s="60">
        <f t="shared" si="153"/>
        <v>0</v>
      </c>
      <c r="AQ618" s="60">
        <f t="shared" si="153"/>
        <v>0</v>
      </c>
      <c r="AR618" s="60">
        <f t="shared" si="153"/>
        <v>0</v>
      </c>
      <c r="AU618" s="60">
        <f t="shared" si="154"/>
        <v>31</v>
      </c>
      <c r="AV618" s="60">
        <f t="shared" si="154"/>
        <v>0</v>
      </c>
      <c r="AW618" s="60">
        <f t="shared" si="154"/>
        <v>0</v>
      </c>
      <c r="AX618" s="60">
        <f t="shared" si="154"/>
        <v>0</v>
      </c>
      <c r="AY618" s="60">
        <f t="shared" si="154"/>
        <v>0</v>
      </c>
      <c r="AZ618" s="60">
        <f t="shared" si="154"/>
        <v>0</v>
      </c>
      <c r="BA618" s="60">
        <f t="shared" si="154"/>
        <v>0</v>
      </c>
      <c r="BB618" s="60">
        <f t="shared" si="154"/>
        <v>0</v>
      </c>
      <c r="BC618" s="60">
        <f t="shared" si="154"/>
        <v>0</v>
      </c>
      <c r="BD618" s="60">
        <f t="shared" si="154"/>
        <v>0</v>
      </c>
      <c r="BE618" s="60">
        <f t="shared" si="154"/>
        <v>0</v>
      </c>
      <c r="BF618" s="60">
        <f t="shared" si="154"/>
        <v>0</v>
      </c>
    </row>
    <row r="619" spans="2:58" s="60" customFormat="1" x14ac:dyDescent="0.25">
      <c r="B619" s="18">
        <f t="shared" si="145"/>
        <v>615</v>
      </c>
      <c r="C619" s="71" t="str">
        <f t="shared" si="144"/>
        <v>260110_Rev_MC_615</v>
      </c>
      <c r="D619" s="68">
        <v>46032</v>
      </c>
      <c r="E619" s="69">
        <v>46032</v>
      </c>
      <c r="F619" s="69" t="s">
        <v>125</v>
      </c>
      <c r="G619" s="69" t="str">
        <f>IF(ISBLANK(F619),"",VLOOKUP(F619,'Listes des Lots'!$B$4:$G$55,6,FALSE))</f>
        <v>Meublé</v>
      </c>
      <c r="H619" s="127" t="s">
        <v>333</v>
      </c>
      <c r="I619" s="127">
        <v>15000</v>
      </c>
      <c r="J619" s="69">
        <v>46032</v>
      </c>
      <c r="K619" s="69">
        <v>46032</v>
      </c>
      <c r="L619" s="71" t="s">
        <v>90</v>
      </c>
      <c r="M619" s="18" t="str">
        <f>IF(RevenueData[[#This Row],[Commentaires /Notes  ]]="","",RevenueData[[#This Row],[Commentaires /Notes  ]])</f>
        <v/>
      </c>
      <c r="N619" s="37"/>
      <c r="R619" s="60">
        <f>RevenueData[[#This Row],[Fin Période 
(jj/mm/aa) ]]-RevenueData[[#This Row],[Début Période
((jj/mm/aa) ]]+1</f>
        <v>1</v>
      </c>
      <c r="S619" s="60">
        <f t="shared" si="152"/>
        <v>0</v>
      </c>
      <c r="T619" s="60">
        <f t="shared" si="152"/>
        <v>0</v>
      </c>
      <c r="U619" s="60">
        <f t="shared" si="152"/>
        <v>0</v>
      </c>
      <c r="V619" s="60">
        <f t="shared" si="152"/>
        <v>0</v>
      </c>
      <c r="W619" s="60">
        <f t="shared" si="152"/>
        <v>0</v>
      </c>
      <c r="X619" s="60">
        <f t="shared" si="152"/>
        <v>0</v>
      </c>
      <c r="Y619" s="60">
        <f t="shared" si="152"/>
        <v>0</v>
      </c>
      <c r="Z619" s="60">
        <f t="shared" si="152"/>
        <v>0</v>
      </c>
      <c r="AA619" s="60">
        <f t="shared" si="152"/>
        <v>0</v>
      </c>
      <c r="AB619" s="60">
        <f t="shared" si="152"/>
        <v>0</v>
      </c>
      <c r="AC619" s="60">
        <f t="shared" si="152"/>
        <v>0</v>
      </c>
      <c r="AD619" s="60">
        <f t="shared" si="152"/>
        <v>0</v>
      </c>
      <c r="AG619" s="60">
        <f t="shared" si="153"/>
        <v>0</v>
      </c>
      <c r="AH619" s="60">
        <f t="shared" si="153"/>
        <v>0</v>
      </c>
      <c r="AI619" s="60">
        <f t="shared" si="153"/>
        <v>0</v>
      </c>
      <c r="AJ619" s="60">
        <f t="shared" si="153"/>
        <v>0</v>
      </c>
      <c r="AK619" s="60">
        <f t="shared" si="153"/>
        <v>0</v>
      </c>
      <c r="AL619" s="60">
        <f t="shared" si="153"/>
        <v>0</v>
      </c>
      <c r="AM619" s="60">
        <f t="shared" si="153"/>
        <v>0</v>
      </c>
      <c r="AN619" s="60">
        <f t="shared" si="153"/>
        <v>0</v>
      </c>
      <c r="AO619" s="60">
        <f t="shared" si="153"/>
        <v>0</v>
      </c>
      <c r="AP619" s="60">
        <f t="shared" si="153"/>
        <v>0</v>
      </c>
      <c r="AQ619" s="60">
        <f t="shared" si="153"/>
        <v>0</v>
      </c>
      <c r="AR619" s="60">
        <f t="shared" si="153"/>
        <v>0</v>
      </c>
      <c r="AU619" s="60">
        <f t="shared" si="154"/>
        <v>1</v>
      </c>
      <c r="AV619" s="60">
        <f t="shared" si="154"/>
        <v>0</v>
      </c>
      <c r="AW619" s="60">
        <f t="shared" si="154"/>
        <v>0</v>
      </c>
      <c r="AX619" s="60">
        <f t="shared" si="154"/>
        <v>0</v>
      </c>
      <c r="AY619" s="60">
        <f t="shared" si="154"/>
        <v>0</v>
      </c>
      <c r="AZ619" s="60">
        <f t="shared" si="154"/>
        <v>0</v>
      </c>
      <c r="BA619" s="60">
        <f t="shared" si="154"/>
        <v>0</v>
      </c>
      <c r="BB619" s="60">
        <f t="shared" si="154"/>
        <v>0</v>
      </c>
      <c r="BC619" s="60">
        <f t="shared" si="154"/>
        <v>0</v>
      </c>
      <c r="BD619" s="60">
        <f t="shared" si="154"/>
        <v>0</v>
      </c>
      <c r="BE619" s="60">
        <f t="shared" si="154"/>
        <v>0</v>
      </c>
      <c r="BF619" s="60">
        <f t="shared" si="154"/>
        <v>0</v>
      </c>
    </row>
    <row r="620" spans="2:58" s="60" customFormat="1" x14ac:dyDescent="0.25">
      <c r="B620" s="18">
        <f t="shared" si="145"/>
        <v>616</v>
      </c>
      <c r="C620" s="71" t="str">
        <f t="shared" si="144"/>
        <v>260110_Rev_MC_616</v>
      </c>
      <c r="D620" s="68">
        <v>46032</v>
      </c>
      <c r="E620" s="69">
        <v>46032</v>
      </c>
      <c r="F620" s="69" t="s">
        <v>120</v>
      </c>
      <c r="G620" s="69" t="str">
        <f>IF(ISBLANK(F620),"",VLOOKUP(F620,'Listes des Lots'!$B$4:$G$55,6,FALSE))</f>
        <v>Meublé</v>
      </c>
      <c r="H620" s="127" t="s">
        <v>333</v>
      </c>
      <c r="I620" s="127">
        <v>17000</v>
      </c>
      <c r="J620" s="69">
        <v>46032</v>
      </c>
      <c r="K620" s="69">
        <v>46033</v>
      </c>
      <c r="L620" s="71" t="s">
        <v>90</v>
      </c>
      <c r="M620" s="18" t="str">
        <f>IF(RevenueData[[#This Row],[Commentaires /Notes  ]]="","",RevenueData[[#This Row],[Commentaires /Notes  ]])</f>
        <v/>
      </c>
      <c r="N620" s="37"/>
      <c r="R620" s="60">
        <f>RevenueData[[#This Row],[Fin Période 
(jj/mm/aa) ]]-RevenueData[[#This Row],[Début Période
((jj/mm/aa) ]]+1</f>
        <v>2</v>
      </c>
      <c r="S620" s="60">
        <f t="shared" si="152"/>
        <v>0</v>
      </c>
      <c r="T620" s="60">
        <f t="shared" si="152"/>
        <v>0</v>
      </c>
      <c r="U620" s="60">
        <f t="shared" si="152"/>
        <v>0</v>
      </c>
      <c r="V620" s="60">
        <f t="shared" si="152"/>
        <v>0</v>
      </c>
      <c r="W620" s="60">
        <f t="shared" si="152"/>
        <v>0</v>
      </c>
      <c r="X620" s="60">
        <f t="shared" si="152"/>
        <v>0</v>
      </c>
      <c r="Y620" s="60">
        <f t="shared" si="152"/>
        <v>0</v>
      </c>
      <c r="Z620" s="60">
        <f t="shared" si="152"/>
        <v>0</v>
      </c>
      <c r="AA620" s="60">
        <f t="shared" si="152"/>
        <v>0</v>
      </c>
      <c r="AB620" s="60">
        <f t="shared" si="152"/>
        <v>0</v>
      </c>
      <c r="AC620" s="60">
        <f t="shared" si="152"/>
        <v>0</v>
      </c>
      <c r="AD620" s="60">
        <f t="shared" si="152"/>
        <v>0</v>
      </c>
      <c r="AG620" s="60">
        <f t="shared" si="153"/>
        <v>0</v>
      </c>
      <c r="AH620" s="60">
        <f t="shared" si="153"/>
        <v>0</v>
      </c>
      <c r="AI620" s="60">
        <f t="shared" si="153"/>
        <v>0</v>
      </c>
      <c r="AJ620" s="60">
        <f t="shared" si="153"/>
        <v>0</v>
      </c>
      <c r="AK620" s="60">
        <f t="shared" si="153"/>
        <v>0</v>
      </c>
      <c r="AL620" s="60">
        <f t="shared" si="153"/>
        <v>0</v>
      </c>
      <c r="AM620" s="60">
        <f t="shared" si="153"/>
        <v>0</v>
      </c>
      <c r="AN620" s="60">
        <f t="shared" si="153"/>
        <v>0</v>
      </c>
      <c r="AO620" s="60">
        <f t="shared" si="153"/>
        <v>0</v>
      </c>
      <c r="AP620" s="60">
        <f t="shared" si="153"/>
        <v>0</v>
      </c>
      <c r="AQ620" s="60">
        <f t="shared" si="153"/>
        <v>0</v>
      </c>
      <c r="AR620" s="60">
        <f t="shared" si="153"/>
        <v>0</v>
      </c>
      <c r="AU620" s="60">
        <f t="shared" si="154"/>
        <v>2</v>
      </c>
      <c r="AV620" s="60">
        <f t="shared" si="154"/>
        <v>0</v>
      </c>
      <c r="AW620" s="60">
        <f t="shared" si="154"/>
        <v>0</v>
      </c>
      <c r="AX620" s="60">
        <f t="shared" si="154"/>
        <v>0</v>
      </c>
      <c r="AY620" s="60">
        <f t="shared" si="154"/>
        <v>0</v>
      </c>
      <c r="AZ620" s="60">
        <f t="shared" si="154"/>
        <v>0</v>
      </c>
      <c r="BA620" s="60">
        <f t="shared" si="154"/>
        <v>0</v>
      </c>
      <c r="BB620" s="60">
        <f t="shared" si="154"/>
        <v>0</v>
      </c>
      <c r="BC620" s="60">
        <f t="shared" si="154"/>
        <v>0</v>
      </c>
      <c r="BD620" s="60">
        <f t="shared" si="154"/>
        <v>0</v>
      </c>
      <c r="BE620" s="60">
        <f t="shared" si="154"/>
        <v>0</v>
      </c>
      <c r="BF620" s="60">
        <f t="shared" si="154"/>
        <v>0</v>
      </c>
    </row>
    <row r="621" spans="2:58" s="60" customFormat="1" x14ac:dyDescent="0.25">
      <c r="B621" s="18">
        <f t="shared" si="145"/>
        <v>617</v>
      </c>
      <c r="C621" s="71" t="str">
        <f t="shared" si="144"/>
        <v>260110_Rev_MC_617</v>
      </c>
      <c r="D621" s="68">
        <v>46032</v>
      </c>
      <c r="E621" s="69">
        <v>46032</v>
      </c>
      <c r="F621" s="69" t="s">
        <v>328</v>
      </c>
      <c r="G621" s="69" t="str">
        <f>IF(ISBLANK(F621),"",VLOOKUP(F621,'Listes des Lots'!$B$4:$G$55,6,FALSE))</f>
        <v>Location</v>
      </c>
      <c r="H621" s="127" t="s">
        <v>333</v>
      </c>
      <c r="I621" s="127">
        <v>45000</v>
      </c>
      <c r="J621" s="69">
        <v>46266</v>
      </c>
      <c r="K621" s="69">
        <v>46295</v>
      </c>
      <c r="L621" s="71" t="s">
        <v>90</v>
      </c>
      <c r="M621" s="18" t="str">
        <f>IF(RevenueData[[#This Row],[Commentaires /Notes  ]]="","",RevenueData[[#This Row],[Commentaires /Notes  ]])</f>
        <v>LOYER MME N' DJOUMOU septembre2025</v>
      </c>
      <c r="N621" s="37" t="s">
        <v>492</v>
      </c>
      <c r="R621" s="60">
        <f>RevenueData[[#This Row],[Fin Période 
(jj/mm/aa) ]]-RevenueData[[#This Row],[Début Période
((jj/mm/aa) ]]+1</f>
        <v>30</v>
      </c>
      <c r="S621" s="60">
        <f t="shared" si="152"/>
        <v>0</v>
      </c>
      <c r="T621" s="60">
        <f t="shared" si="152"/>
        <v>0</v>
      </c>
      <c r="U621" s="60">
        <f t="shared" si="152"/>
        <v>0</v>
      </c>
      <c r="V621" s="60">
        <f t="shared" si="152"/>
        <v>0</v>
      </c>
      <c r="W621" s="60">
        <f t="shared" si="152"/>
        <v>0</v>
      </c>
      <c r="X621" s="60">
        <f t="shared" si="152"/>
        <v>0</v>
      </c>
      <c r="Y621" s="60">
        <f t="shared" si="152"/>
        <v>0</v>
      </c>
      <c r="Z621" s="60">
        <f t="shared" si="152"/>
        <v>0</v>
      </c>
      <c r="AA621" s="60">
        <f t="shared" si="152"/>
        <v>0</v>
      </c>
      <c r="AB621" s="60">
        <f t="shared" si="152"/>
        <v>0</v>
      </c>
      <c r="AC621" s="60">
        <f t="shared" si="152"/>
        <v>0</v>
      </c>
      <c r="AD621" s="60">
        <f t="shared" si="152"/>
        <v>0</v>
      </c>
      <c r="AG621" s="60">
        <f t="shared" si="153"/>
        <v>0</v>
      </c>
      <c r="AH621" s="60">
        <f t="shared" si="153"/>
        <v>0</v>
      </c>
      <c r="AI621" s="60">
        <f t="shared" si="153"/>
        <v>0</v>
      </c>
      <c r="AJ621" s="60">
        <f t="shared" si="153"/>
        <v>0</v>
      </c>
      <c r="AK621" s="60">
        <f t="shared" si="153"/>
        <v>0</v>
      </c>
      <c r="AL621" s="60">
        <f t="shared" si="153"/>
        <v>0</v>
      </c>
      <c r="AM621" s="60">
        <f t="shared" si="153"/>
        <v>0</v>
      </c>
      <c r="AN621" s="60">
        <f t="shared" si="153"/>
        <v>0</v>
      </c>
      <c r="AO621" s="60">
        <f t="shared" si="153"/>
        <v>0</v>
      </c>
      <c r="AP621" s="60">
        <f t="shared" si="153"/>
        <v>0</v>
      </c>
      <c r="AQ621" s="60">
        <f t="shared" si="153"/>
        <v>0</v>
      </c>
      <c r="AR621" s="60">
        <f t="shared" si="153"/>
        <v>0</v>
      </c>
      <c r="AU621" s="60">
        <f t="shared" si="154"/>
        <v>0</v>
      </c>
      <c r="AV621" s="60">
        <f t="shared" si="154"/>
        <v>0</v>
      </c>
      <c r="AW621" s="60">
        <f t="shared" si="154"/>
        <v>0</v>
      </c>
      <c r="AX621" s="60">
        <f t="shared" si="154"/>
        <v>0</v>
      </c>
      <c r="AY621" s="60">
        <f t="shared" si="154"/>
        <v>0</v>
      </c>
      <c r="AZ621" s="60">
        <f t="shared" si="154"/>
        <v>0</v>
      </c>
      <c r="BA621" s="60">
        <f t="shared" si="154"/>
        <v>0</v>
      </c>
      <c r="BB621" s="60">
        <f t="shared" si="154"/>
        <v>0</v>
      </c>
      <c r="BC621" s="60">
        <f t="shared" si="154"/>
        <v>30</v>
      </c>
      <c r="BD621" s="60">
        <f t="shared" si="154"/>
        <v>0</v>
      </c>
      <c r="BE621" s="60">
        <f t="shared" si="154"/>
        <v>0</v>
      </c>
      <c r="BF621" s="60">
        <f t="shared" si="154"/>
        <v>0</v>
      </c>
    </row>
    <row r="622" spans="2:58" s="60" customFormat="1" x14ac:dyDescent="0.25">
      <c r="B622" s="18">
        <f t="shared" si="145"/>
        <v>618</v>
      </c>
      <c r="C622" s="71" t="str">
        <f t="shared" si="144"/>
        <v>260110_Rev_MC_618</v>
      </c>
      <c r="D622" s="68">
        <v>46032</v>
      </c>
      <c r="E622" s="69">
        <v>46032</v>
      </c>
      <c r="F622" s="69" t="s">
        <v>129</v>
      </c>
      <c r="G622" s="69" t="str">
        <f>IF(ISBLANK(F622),"",VLOOKUP(F622,'Listes des Lots'!$B$4:$G$55,6,FALSE))</f>
        <v>Location</v>
      </c>
      <c r="H622" s="127" t="s">
        <v>333</v>
      </c>
      <c r="I622" s="127">
        <v>500000</v>
      </c>
      <c r="J622" s="69">
        <v>46023</v>
      </c>
      <c r="K622" s="69">
        <v>46053</v>
      </c>
      <c r="L622" s="71" t="s">
        <v>90</v>
      </c>
      <c r="M622" s="18" t="str">
        <f>IF(RevenueData[[#This Row],[Commentaires /Notes  ]]="","",RevenueData[[#This Row],[Commentaires /Notes  ]])</f>
        <v>LOYER BOULANGERIE JANVIER</v>
      </c>
      <c r="N622" s="37" t="s">
        <v>493</v>
      </c>
      <c r="R622" s="60">
        <f>RevenueData[[#This Row],[Fin Période 
(jj/mm/aa) ]]-RevenueData[[#This Row],[Début Période
((jj/mm/aa) ]]+1</f>
        <v>31</v>
      </c>
      <c r="S622" s="60">
        <f t="shared" si="152"/>
        <v>0</v>
      </c>
      <c r="T622" s="60">
        <f t="shared" si="152"/>
        <v>0</v>
      </c>
      <c r="U622" s="60">
        <f t="shared" si="152"/>
        <v>0</v>
      </c>
      <c r="V622" s="60">
        <f t="shared" si="152"/>
        <v>0</v>
      </c>
      <c r="W622" s="60">
        <f t="shared" si="152"/>
        <v>0</v>
      </c>
      <c r="X622" s="60">
        <f t="shared" si="152"/>
        <v>0</v>
      </c>
      <c r="Y622" s="60">
        <f t="shared" si="152"/>
        <v>0</v>
      </c>
      <c r="Z622" s="60">
        <f t="shared" si="152"/>
        <v>0</v>
      </c>
      <c r="AA622" s="60">
        <f t="shared" si="152"/>
        <v>0</v>
      </c>
      <c r="AB622" s="60">
        <f t="shared" si="152"/>
        <v>0</v>
      </c>
      <c r="AC622" s="60">
        <f t="shared" si="152"/>
        <v>0</v>
      </c>
      <c r="AD622" s="60">
        <f t="shared" si="152"/>
        <v>0</v>
      </c>
      <c r="AG622" s="60">
        <f t="shared" si="153"/>
        <v>0</v>
      </c>
      <c r="AH622" s="60">
        <f t="shared" si="153"/>
        <v>0</v>
      </c>
      <c r="AI622" s="60">
        <f t="shared" si="153"/>
        <v>0</v>
      </c>
      <c r="AJ622" s="60">
        <f t="shared" si="153"/>
        <v>0</v>
      </c>
      <c r="AK622" s="60">
        <f t="shared" si="153"/>
        <v>0</v>
      </c>
      <c r="AL622" s="60">
        <f t="shared" si="153"/>
        <v>0</v>
      </c>
      <c r="AM622" s="60">
        <f t="shared" si="153"/>
        <v>0</v>
      </c>
      <c r="AN622" s="60">
        <f t="shared" si="153"/>
        <v>0</v>
      </c>
      <c r="AO622" s="60">
        <f t="shared" si="153"/>
        <v>0</v>
      </c>
      <c r="AP622" s="60">
        <f t="shared" si="153"/>
        <v>0</v>
      </c>
      <c r="AQ622" s="60">
        <f t="shared" si="153"/>
        <v>0</v>
      </c>
      <c r="AR622" s="60">
        <f t="shared" si="153"/>
        <v>0</v>
      </c>
      <c r="AU622" s="60">
        <f t="shared" si="154"/>
        <v>31</v>
      </c>
      <c r="AV622" s="60">
        <f t="shared" si="154"/>
        <v>0</v>
      </c>
      <c r="AW622" s="60">
        <f t="shared" si="154"/>
        <v>0</v>
      </c>
      <c r="AX622" s="60">
        <f t="shared" si="154"/>
        <v>0</v>
      </c>
      <c r="AY622" s="60">
        <f t="shared" si="154"/>
        <v>0</v>
      </c>
      <c r="AZ622" s="60">
        <f t="shared" si="154"/>
        <v>0</v>
      </c>
      <c r="BA622" s="60">
        <f t="shared" si="154"/>
        <v>0</v>
      </c>
      <c r="BB622" s="60">
        <f t="shared" si="154"/>
        <v>0</v>
      </c>
      <c r="BC622" s="60">
        <f t="shared" si="154"/>
        <v>0</v>
      </c>
      <c r="BD622" s="60">
        <f t="shared" si="154"/>
        <v>0</v>
      </c>
      <c r="BE622" s="60">
        <f t="shared" si="154"/>
        <v>0</v>
      </c>
      <c r="BF622" s="60">
        <f t="shared" si="154"/>
        <v>0</v>
      </c>
    </row>
    <row r="623" spans="2:58" s="60" customFormat="1" x14ac:dyDescent="0.25">
      <c r="B623" s="18">
        <f t="shared" si="145"/>
        <v>619</v>
      </c>
      <c r="C623" s="71" t="str">
        <f t="shared" si="144"/>
        <v>260111_Rev_MC_619</v>
      </c>
      <c r="D623" s="68">
        <v>46033</v>
      </c>
      <c r="E623" s="69">
        <v>46032</v>
      </c>
      <c r="F623" s="69" t="s">
        <v>119</v>
      </c>
      <c r="G623" s="69" t="str">
        <f>IF(ISBLANK(F623),"",VLOOKUP(F623,'Listes des Lots'!$B$4:$G$55,6,FALSE))</f>
        <v>Meublé</v>
      </c>
      <c r="H623" s="127" t="s">
        <v>333</v>
      </c>
      <c r="I623" s="127">
        <v>17000</v>
      </c>
      <c r="J623" s="69">
        <v>46032</v>
      </c>
      <c r="K623" s="69">
        <v>46033</v>
      </c>
      <c r="L623" s="71" t="s">
        <v>90</v>
      </c>
      <c r="M623" s="18" t="str">
        <f>IF(RevenueData[[#This Row],[Commentaires /Notes  ]]="","",RevenueData[[#This Row],[Commentaires /Notes  ]])</f>
        <v/>
      </c>
      <c r="N623" s="37"/>
      <c r="R623" s="60">
        <f>RevenueData[[#This Row],[Fin Période 
(jj/mm/aa) ]]-RevenueData[[#This Row],[Début Période
((jj/mm/aa) ]]+1</f>
        <v>2</v>
      </c>
      <c r="S623" s="60">
        <f t="shared" si="152"/>
        <v>0</v>
      </c>
      <c r="T623" s="60">
        <f t="shared" si="152"/>
        <v>0</v>
      </c>
      <c r="U623" s="60">
        <f t="shared" si="152"/>
        <v>0</v>
      </c>
      <c r="V623" s="60">
        <f t="shared" si="152"/>
        <v>0</v>
      </c>
      <c r="W623" s="60">
        <f t="shared" si="152"/>
        <v>0</v>
      </c>
      <c r="X623" s="60">
        <f t="shared" si="152"/>
        <v>0</v>
      </c>
      <c r="Y623" s="60">
        <f t="shared" si="152"/>
        <v>0</v>
      </c>
      <c r="Z623" s="60">
        <f t="shared" si="152"/>
        <v>0</v>
      </c>
      <c r="AA623" s="60">
        <f t="shared" si="152"/>
        <v>0</v>
      </c>
      <c r="AB623" s="60">
        <f t="shared" si="152"/>
        <v>0</v>
      </c>
      <c r="AC623" s="60">
        <f t="shared" si="152"/>
        <v>0</v>
      </c>
      <c r="AD623" s="60">
        <f t="shared" si="152"/>
        <v>0</v>
      </c>
      <c r="AG623" s="60">
        <f t="shared" si="153"/>
        <v>0</v>
      </c>
      <c r="AH623" s="60">
        <f t="shared" si="153"/>
        <v>0</v>
      </c>
      <c r="AI623" s="60">
        <f t="shared" si="153"/>
        <v>0</v>
      </c>
      <c r="AJ623" s="60">
        <f t="shared" si="153"/>
        <v>0</v>
      </c>
      <c r="AK623" s="60">
        <f t="shared" si="153"/>
        <v>0</v>
      </c>
      <c r="AL623" s="60">
        <f t="shared" si="153"/>
        <v>0</v>
      </c>
      <c r="AM623" s="60">
        <f t="shared" si="153"/>
        <v>0</v>
      </c>
      <c r="AN623" s="60">
        <f t="shared" si="153"/>
        <v>0</v>
      </c>
      <c r="AO623" s="60">
        <f t="shared" si="153"/>
        <v>0</v>
      </c>
      <c r="AP623" s="60">
        <f t="shared" si="153"/>
        <v>0</v>
      </c>
      <c r="AQ623" s="60">
        <f t="shared" si="153"/>
        <v>0</v>
      </c>
      <c r="AR623" s="60">
        <f t="shared" si="153"/>
        <v>0</v>
      </c>
      <c r="AU623" s="60">
        <f t="shared" si="154"/>
        <v>2</v>
      </c>
      <c r="AV623" s="60">
        <f t="shared" si="154"/>
        <v>0</v>
      </c>
      <c r="AW623" s="60">
        <f t="shared" si="154"/>
        <v>0</v>
      </c>
      <c r="AX623" s="60">
        <f t="shared" si="154"/>
        <v>0</v>
      </c>
      <c r="AY623" s="60">
        <f t="shared" si="154"/>
        <v>0</v>
      </c>
      <c r="AZ623" s="60">
        <f t="shared" si="154"/>
        <v>0</v>
      </c>
      <c r="BA623" s="60">
        <f t="shared" si="154"/>
        <v>0</v>
      </c>
      <c r="BB623" s="60">
        <f t="shared" si="154"/>
        <v>0</v>
      </c>
      <c r="BC623" s="60">
        <f t="shared" si="154"/>
        <v>0</v>
      </c>
      <c r="BD623" s="60">
        <f t="shared" si="154"/>
        <v>0</v>
      </c>
      <c r="BE623" s="60">
        <f t="shared" si="154"/>
        <v>0</v>
      </c>
      <c r="BF623" s="60">
        <f t="shared" si="154"/>
        <v>0</v>
      </c>
    </row>
    <row r="624" spans="2:58" s="60" customFormat="1" x14ac:dyDescent="0.25">
      <c r="B624" s="18">
        <f t="shared" si="145"/>
        <v>620</v>
      </c>
      <c r="C624" s="71" t="str">
        <f t="shared" si="144"/>
        <v>260111_Rev_MC_620</v>
      </c>
      <c r="D624" s="68">
        <v>46033</v>
      </c>
      <c r="E624" s="69">
        <v>46033</v>
      </c>
      <c r="F624" s="69" t="s">
        <v>123</v>
      </c>
      <c r="G624" s="69" t="str">
        <f>IF(ISBLANK(F624),"",VLOOKUP(F624,'Listes des Lots'!$B$4:$G$55,6,FALSE))</f>
        <v>Meublé</v>
      </c>
      <c r="H624" s="127" t="s">
        <v>333</v>
      </c>
      <c r="I624" s="127">
        <v>17000</v>
      </c>
      <c r="J624" s="69">
        <v>46033</v>
      </c>
      <c r="K624" s="69">
        <v>46034</v>
      </c>
      <c r="L624" s="71" t="s">
        <v>90</v>
      </c>
      <c r="M624" s="18" t="str">
        <f>IF(RevenueData[[#This Row],[Commentaires /Notes  ]]="","",RevenueData[[#This Row],[Commentaires /Notes  ]])</f>
        <v/>
      </c>
      <c r="N624" s="37"/>
      <c r="R624" s="60">
        <f>RevenueData[[#This Row],[Fin Période 
(jj/mm/aa) ]]-RevenueData[[#This Row],[Début Période
((jj/mm/aa) ]]+1</f>
        <v>2</v>
      </c>
      <c r="S624" s="60">
        <f t="shared" si="152"/>
        <v>0</v>
      </c>
      <c r="T624" s="60">
        <f t="shared" si="152"/>
        <v>0</v>
      </c>
      <c r="U624" s="60">
        <f t="shared" si="152"/>
        <v>0</v>
      </c>
      <c r="V624" s="60">
        <f t="shared" si="152"/>
        <v>0</v>
      </c>
      <c r="W624" s="60">
        <f t="shared" si="152"/>
        <v>0</v>
      </c>
      <c r="X624" s="60">
        <f t="shared" si="152"/>
        <v>0</v>
      </c>
      <c r="Y624" s="60">
        <f t="shared" si="152"/>
        <v>0</v>
      </c>
      <c r="Z624" s="60">
        <f t="shared" si="152"/>
        <v>0</v>
      </c>
      <c r="AA624" s="60">
        <f t="shared" si="152"/>
        <v>0</v>
      </c>
      <c r="AB624" s="60">
        <f t="shared" si="152"/>
        <v>0</v>
      </c>
      <c r="AC624" s="60">
        <f t="shared" si="152"/>
        <v>0</v>
      </c>
      <c r="AD624" s="60">
        <f t="shared" si="152"/>
        <v>0</v>
      </c>
      <c r="AG624" s="60">
        <f t="shared" si="153"/>
        <v>0</v>
      </c>
      <c r="AH624" s="60">
        <f t="shared" si="153"/>
        <v>0</v>
      </c>
      <c r="AI624" s="60">
        <f t="shared" si="153"/>
        <v>0</v>
      </c>
      <c r="AJ624" s="60">
        <f t="shared" si="153"/>
        <v>0</v>
      </c>
      <c r="AK624" s="60">
        <f t="shared" si="153"/>
        <v>0</v>
      </c>
      <c r="AL624" s="60">
        <f t="shared" si="153"/>
        <v>0</v>
      </c>
      <c r="AM624" s="60">
        <f t="shared" si="153"/>
        <v>0</v>
      </c>
      <c r="AN624" s="60">
        <f t="shared" si="153"/>
        <v>0</v>
      </c>
      <c r="AO624" s="60">
        <f t="shared" si="153"/>
        <v>0</v>
      </c>
      <c r="AP624" s="60">
        <f t="shared" si="153"/>
        <v>0</v>
      </c>
      <c r="AQ624" s="60">
        <f t="shared" si="153"/>
        <v>0</v>
      </c>
      <c r="AR624" s="60">
        <f t="shared" si="153"/>
        <v>0</v>
      </c>
      <c r="AU624" s="60">
        <f t="shared" si="154"/>
        <v>2</v>
      </c>
      <c r="AV624" s="60">
        <f t="shared" si="154"/>
        <v>0</v>
      </c>
      <c r="AW624" s="60">
        <f t="shared" si="154"/>
        <v>0</v>
      </c>
      <c r="AX624" s="60">
        <f t="shared" si="154"/>
        <v>0</v>
      </c>
      <c r="AY624" s="60">
        <f t="shared" si="154"/>
        <v>0</v>
      </c>
      <c r="AZ624" s="60">
        <f t="shared" si="154"/>
        <v>0</v>
      </c>
      <c r="BA624" s="60">
        <f t="shared" si="154"/>
        <v>0</v>
      </c>
      <c r="BB624" s="60">
        <f t="shared" si="154"/>
        <v>0</v>
      </c>
      <c r="BC624" s="60">
        <f t="shared" si="154"/>
        <v>0</v>
      </c>
      <c r="BD624" s="60">
        <f t="shared" si="154"/>
        <v>0</v>
      </c>
      <c r="BE624" s="60">
        <f t="shared" si="154"/>
        <v>0</v>
      </c>
      <c r="BF624" s="60">
        <f t="shared" si="154"/>
        <v>0</v>
      </c>
    </row>
    <row r="625" spans="2:58" s="60" customFormat="1" x14ac:dyDescent="0.25">
      <c r="B625" s="18">
        <f t="shared" si="145"/>
        <v>621</v>
      </c>
      <c r="C625" s="71" t="str">
        <f t="shared" si="144"/>
        <v>260114_Rev_MC_621</v>
      </c>
      <c r="D625" s="68">
        <v>46036</v>
      </c>
      <c r="E625" s="69">
        <v>46036</v>
      </c>
      <c r="F625" s="69" t="s">
        <v>110</v>
      </c>
      <c r="G625" s="69" t="str">
        <f>IF(ISBLANK(F625),"",VLOOKUP(F625,'Listes des Lots'!$B$4:$G$55,6,FALSE))</f>
        <v>Meublé</v>
      </c>
      <c r="H625" s="127" t="s">
        <v>333</v>
      </c>
      <c r="I625" s="127">
        <v>30000</v>
      </c>
      <c r="J625" s="69">
        <v>46036</v>
      </c>
      <c r="K625" s="69">
        <v>46037</v>
      </c>
      <c r="L625" s="71" t="s">
        <v>90</v>
      </c>
      <c r="M625" s="18" t="str">
        <f>IF(RevenueData[[#This Row],[Commentaires /Notes  ]]="","",RevenueData[[#This Row],[Commentaires /Notes  ]])</f>
        <v/>
      </c>
      <c r="N625" s="37"/>
      <c r="R625" s="60">
        <f>RevenueData[[#This Row],[Fin Période 
(jj/mm/aa) ]]-RevenueData[[#This Row],[Début Période
((jj/mm/aa) ]]+1</f>
        <v>2</v>
      </c>
      <c r="S625" s="60">
        <f t="shared" si="152"/>
        <v>0</v>
      </c>
      <c r="T625" s="60">
        <f t="shared" si="152"/>
        <v>0</v>
      </c>
      <c r="U625" s="60">
        <f t="shared" si="152"/>
        <v>0</v>
      </c>
      <c r="V625" s="60">
        <f t="shared" si="152"/>
        <v>0</v>
      </c>
      <c r="W625" s="60">
        <f t="shared" si="152"/>
        <v>0</v>
      </c>
      <c r="X625" s="60">
        <f t="shared" si="152"/>
        <v>0</v>
      </c>
      <c r="Y625" s="60">
        <f t="shared" si="152"/>
        <v>0</v>
      </c>
      <c r="Z625" s="60">
        <f t="shared" si="152"/>
        <v>0</v>
      </c>
      <c r="AA625" s="60">
        <f t="shared" si="152"/>
        <v>0</v>
      </c>
      <c r="AB625" s="60">
        <f t="shared" si="152"/>
        <v>0</v>
      </c>
      <c r="AC625" s="60">
        <f t="shared" si="152"/>
        <v>0</v>
      </c>
      <c r="AD625" s="60">
        <f t="shared" si="152"/>
        <v>0</v>
      </c>
      <c r="AG625" s="60">
        <f t="shared" si="153"/>
        <v>0</v>
      </c>
      <c r="AH625" s="60">
        <f t="shared" si="153"/>
        <v>0</v>
      </c>
      <c r="AI625" s="60">
        <f t="shared" si="153"/>
        <v>0</v>
      </c>
      <c r="AJ625" s="60">
        <f t="shared" si="153"/>
        <v>0</v>
      </c>
      <c r="AK625" s="60">
        <f t="shared" si="153"/>
        <v>0</v>
      </c>
      <c r="AL625" s="60">
        <f t="shared" si="153"/>
        <v>0</v>
      </c>
      <c r="AM625" s="60">
        <f t="shared" si="153"/>
        <v>0</v>
      </c>
      <c r="AN625" s="60">
        <f t="shared" si="153"/>
        <v>0</v>
      </c>
      <c r="AO625" s="60">
        <f t="shared" si="153"/>
        <v>0</v>
      </c>
      <c r="AP625" s="60">
        <f t="shared" si="153"/>
        <v>0</v>
      </c>
      <c r="AQ625" s="60">
        <f t="shared" si="153"/>
        <v>0</v>
      </c>
      <c r="AR625" s="60">
        <f t="shared" si="153"/>
        <v>0</v>
      </c>
      <c r="AU625" s="60">
        <f t="shared" si="154"/>
        <v>2</v>
      </c>
      <c r="AV625" s="60">
        <f t="shared" si="154"/>
        <v>0</v>
      </c>
      <c r="AW625" s="60">
        <f t="shared" si="154"/>
        <v>0</v>
      </c>
      <c r="AX625" s="60">
        <f t="shared" si="154"/>
        <v>0</v>
      </c>
      <c r="AY625" s="60">
        <f t="shared" si="154"/>
        <v>0</v>
      </c>
      <c r="AZ625" s="60">
        <f t="shared" si="154"/>
        <v>0</v>
      </c>
      <c r="BA625" s="60">
        <f t="shared" si="154"/>
        <v>0</v>
      </c>
      <c r="BB625" s="60">
        <f t="shared" si="154"/>
        <v>0</v>
      </c>
      <c r="BC625" s="60">
        <f t="shared" si="154"/>
        <v>0</v>
      </c>
      <c r="BD625" s="60">
        <f t="shared" si="154"/>
        <v>0</v>
      </c>
      <c r="BE625" s="60">
        <f t="shared" si="154"/>
        <v>0</v>
      </c>
      <c r="BF625" s="60">
        <f t="shared" si="154"/>
        <v>0</v>
      </c>
    </row>
    <row r="626" spans="2:58" s="60" customFormat="1" x14ac:dyDescent="0.25">
      <c r="B626" s="18">
        <f t="shared" si="145"/>
        <v>622</v>
      </c>
      <c r="C626" s="71" t="str">
        <f t="shared" si="144"/>
        <v>260115_Rev_MC_622</v>
      </c>
      <c r="D626" s="68">
        <v>46037</v>
      </c>
      <c r="E626" s="69">
        <v>46037</v>
      </c>
      <c r="F626" s="69" t="s">
        <v>110</v>
      </c>
      <c r="G626" s="69" t="str">
        <f>IF(ISBLANK(F626),"",VLOOKUP(F626,'Listes des Lots'!$B$4:$G$55,6,FALSE))</f>
        <v>Meublé</v>
      </c>
      <c r="H626" s="127" t="s">
        <v>333</v>
      </c>
      <c r="I626" s="127">
        <v>30000</v>
      </c>
      <c r="J626" s="69">
        <v>46037</v>
      </c>
      <c r="K626" s="69">
        <v>46038</v>
      </c>
      <c r="L626" s="71" t="s">
        <v>90</v>
      </c>
      <c r="M626" s="18" t="str">
        <f>IF(RevenueData[[#This Row],[Commentaires /Notes  ]]="","",RevenueData[[#This Row],[Commentaires /Notes  ]])</f>
        <v/>
      </c>
      <c r="N626" s="37"/>
      <c r="R626" s="60">
        <f>RevenueData[[#This Row],[Fin Période 
(jj/mm/aa) ]]-RevenueData[[#This Row],[Début Période
((jj/mm/aa) ]]+1</f>
        <v>2</v>
      </c>
      <c r="S626" s="60">
        <f t="shared" si="152"/>
        <v>0</v>
      </c>
      <c r="T626" s="60">
        <f t="shared" si="152"/>
        <v>0</v>
      </c>
      <c r="U626" s="60">
        <f t="shared" si="152"/>
        <v>0</v>
      </c>
      <c r="V626" s="60">
        <f t="shared" si="152"/>
        <v>0</v>
      </c>
      <c r="W626" s="60">
        <f t="shared" si="152"/>
        <v>0</v>
      </c>
      <c r="X626" s="60">
        <f t="shared" si="152"/>
        <v>0</v>
      </c>
      <c r="Y626" s="60">
        <f t="shared" si="152"/>
        <v>0</v>
      </c>
      <c r="Z626" s="60">
        <f t="shared" si="152"/>
        <v>0</v>
      </c>
      <c r="AA626" s="60">
        <f t="shared" si="152"/>
        <v>0</v>
      </c>
      <c r="AB626" s="60">
        <f t="shared" si="152"/>
        <v>0</v>
      </c>
      <c r="AC626" s="60">
        <f t="shared" si="152"/>
        <v>0</v>
      </c>
      <c r="AD626" s="60">
        <f t="shared" si="152"/>
        <v>0</v>
      </c>
      <c r="AG626" s="60">
        <f t="shared" si="153"/>
        <v>0</v>
      </c>
      <c r="AH626" s="60">
        <f t="shared" si="153"/>
        <v>0</v>
      </c>
      <c r="AI626" s="60">
        <f t="shared" si="153"/>
        <v>0</v>
      </c>
      <c r="AJ626" s="60">
        <f t="shared" si="153"/>
        <v>0</v>
      </c>
      <c r="AK626" s="60">
        <f t="shared" si="153"/>
        <v>0</v>
      </c>
      <c r="AL626" s="60">
        <f t="shared" si="153"/>
        <v>0</v>
      </c>
      <c r="AM626" s="60">
        <f t="shared" si="153"/>
        <v>0</v>
      </c>
      <c r="AN626" s="60">
        <f t="shared" si="153"/>
        <v>0</v>
      </c>
      <c r="AO626" s="60">
        <f t="shared" si="153"/>
        <v>0</v>
      </c>
      <c r="AP626" s="60">
        <f t="shared" si="153"/>
        <v>0</v>
      </c>
      <c r="AQ626" s="60">
        <f t="shared" si="153"/>
        <v>0</v>
      </c>
      <c r="AR626" s="60">
        <f t="shared" si="153"/>
        <v>0</v>
      </c>
      <c r="AU626" s="60">
        <f t="shared" si="154"/>
        <v>2</v>
      </c>
      <c r="AV626" s="60">
        <f t="shared" si="154"/>
        <v>0</v>
      </c>
      <c r="AW626" s="60">
        <f t="shared" si="154"/>
        <v>0</v>
      </c>
      <c r="AX626" s="60">
        <f t="shared" si="154"/>
        <v>0</v>
      </c>
      <c r="AY626" s="60">
        <f t="shared" si="154"/>
        <v>0</v>
      </c>
      <c r="AZ626" s="60">
        <f t="shared" si="154"/>
        <v>0</v>
      </c>
      <c r="BA626" s="60">
        <f t="shared" si="154"/>
        <v>0</v>
      </c>
      <c r="BB626" s="60">
        <f t="shared" si="154"/>
        <v>0</v>
      </c>
      <c r="BC626" s="60">
        <f t="shared" si="154"/>
        <v>0</v>
      </c>
      <c r="BD626" s="60">
        <f t="shared" si="154"/>
        <v>0</v>
      </c>
      <c r="BE626" s="60">
        <f t="shared" si="154"/>
        <v>0</v>
      </c>
      <c r="BF626" s="60">
        <f t="shared" si="154"/>
        <v>0</v>
      </c>
    </row>
    <row r="627" spans="2:58" s="60" customFormat="1" x14ac:dyDescent="0.25">
      <c r="B627" s="18">
        <f t="shared" si="145"/>
        <v>623</v>
      </c>
      <c r="C627" s="71" t="str">
        <f t="shared" si="144"/>
        <v>260116_Rev_MC_623</v>
      </c>
      <c r="D627" s="68">
        <v>46038</v>
      </c>
      <c r="E627" s="69">
        <v>46038</v>
      </c>
      <c r="F627" s="69" t="s">
        <v>119</v>
      </c>
      <c r="G627" s="69" t="str">
        <f>IF(ISBLANK(F627),"",VLOOKUP(F627,'Listes des Lots'!$B$4:$G$55,6,FALSE))</f>
        <v>Meublé</v>
      </c>
      <c r="H627" s="127" t="s">
        <v>333</v>
      </c>
      <c r="I627" s="127">
        <v>15000</v>
      </c>
      <c r="J627" s="69">
        <v>46038</v>
      </c>
      <c r="K627" s="69">
        <v>46038</v>
      </c>
      <c r="L627" s="71" t="s">
        <v>90</v>
      </c>
      <c r="M627" s="18" t="str">
        <f>IF(RevenueData[[#This Row],[Commentaires /Notes  ]]="","",RevenueData[[#This Row],[Commentaires /Notes  ]])</f>
        <v/>
      </c>
      <c r="N627" s="37"/>
      <c r="R627" s="60">
        <f>RevenueData[[#This Row],[Fin Période 
(jj/mm/aa) ]]-RevenueData[[#This Row],[Début Période
((jj/mm/aa) ]]+1</f>
        <v>1</v>
      </c>
      <c r="S627" s="60">
        <f t="shared" si="152"/>
        <v>0</v>
      </c>
      <c r="T627" s="60">
        <f t="shared" si="152"/>
        <v>0</v>
      </c>
      <c r="U627" s="60">
        <f t="shared" si="152"/>
        <v>0</v>
      </c>
      <c r="V627" s="60">
        <f t="shared" si="152"/>
        <v>0</v>
      </c>
      <c r="W627" s="60">
        <f t="shared" si="152"/>
        <v>0</v>
      </c>
      <c r="X627" s="60">
        <f t="shared" si="152"/>
        <v>0</v>
      </c>
      <c r="Y627" s="60">
        <f t="shared" si="152"/>
        <v>0</v>
      </c>
      <c r="Z627" s="60">
        <f t="shared" si="152"/>
        <v>0</v>
      </c>
      <c r="AA627" s="60">
        <f t="shared" si="152"/>
        <v>0</v>
      </c>
      <c r="AB627" s="60">
        <f t="shared" si="152"/>
        <v>0</v>
      </c>
      <c r="AC627" s="60">
        <f t="shared" si="152"/>
        <v>0</v>
      </c>
      <c r="AD627" s="60">
        <f t="shared" si="152"/>
        <v>0</v>
      </c>
      <c r="AG627" s="60">
        <f t="shared" si="153"/>
        <v>0</v>
      </c>
      <c r="AH627" s="60">
        <f t="shared" si="153"/>
        <v>0</v>
      </c>
      <c r="AI627" s="60">
        <f t="shared" si="153"/>
        <v>0</v>
      </c>
      <c r="AJ627" s="60">
        <f t="shared" si="153"/>
        <v>0</v>
      </c>
      <c r="AK627" s="60">
        <f t="shared" si="153"/>
        <v>0</v>
      </c>
      <c r="AL627" s="60">
        <f t="shared" si="153"/>
        <v>0</v>
      </c>
      <c r="AM627" s="60">
        <f t="shared" si="153"/>
        <v>0</v>
      </c>
      <c r="AN627" s="60">
        <f t="shared" si="153"/>
        <v>0</v>
      </c>
      <c r="AO627" s="60">
        <f t="shared" si="153"/>
        <v>0</v>
      </c>
      <c r="AP627" s="60">
        <f t="shared" si="153"/>
        <v>0</v>
      </c>
      <c r="AQ627" s="60">
        <f t="shared" si="153"/>
        <v>0</v>
      </c>
      <c r="AR627" s="60">
        <f t="shared" si="153"/>
        <v>0</v>
      </c>
      <c r="AU627" s="60">
        <f t="shared" si="154"/>
        <v>1</v>
      </c>
      <c r="AV627" s="60">
        <f t="shared" si="154"/>
        <v>0</v>
      </c>
      <c r="AW627" s="60">
        <f t="shared" si="154"/>
        <v>0</v>
      </c>
      <c r="AX627" s="60">
        <f t="shared" si="154"/>
        <v>0</v>
      </c>
      <c r="AY627" s="60">
        <f t="shared" si="154"/>
        <v>0</v>
      </c>
      <c r="AZ627" s="60">
        <f t="shared" si="154"/>
        <v>0</v>
      </c>
      <c r="BA627" s="60">
        <f t="shared" si="154"/>
        <v>0</v>
      </c>
      <c r="BB627" s="60">
        <f t="shared" si="154"/>
        <v>0</v>
      </c>
      <c r="BC627" s="60">
        <f t="shared" si="154"/>
        <v>0</v>
      </c>
      <c r="BD627" s="60">
        <f t="shared" si="154"/>
        <v>0</v>
      </c>
      <c r="BE627" s="60">
        <f t="shared" si="154"/>
        <v>0</v>
      </c>
      <c r="BF627" s="60">
        <f t="shared" si="154"/>
        <v>0</v>
      </c>
    </row>
    <row r="628" spans="2:58" s="60" customFormat="1" x14ac:dyDescent="0.25">
      <c r="B628" s="18">
        <f t="shared" si="145"/>
        <v>624</v>
      </c>
      <c r="C628" s="71" t="str">
        <f t="shared" si="144"/>
        <v>260116_Rev_MC_624</v>
      </c>
      <c r="D628" s="68">
        <v>46038</v>
      </c>
      <c r="E628" s="69">
        <v>46038</v>
      </c>
      <c r="F628" s="69" t="s">
        <v>123</v>
      </c>
      <c r="G628" s="69" t="str">
        <f>IF(ISBLANK(F628),"",VLOOKUP(F628,'Listes des Lots'!$B$4:$G$55,6,FALSE))</f>
        <v>Meublé</v>
      </c>
      <c r="H628" s="127" t="s">
        <v>333</v>
      </c>
      <c r="I628" s="127">
        <v>17000</v>
      </c>
      <c r="J628" s="69">
        <v>46038</v>
      </c>
      <c r="K628" s="69">
        <v>46039</v>
      </c>
      <c r="L628" s="71" t="s">
        <v>90</v>
      </c>
      <c r="M628" s="18" t="str">
        <f>IF(RevenueData[[#This Row],[Commentaires /Notes  ]]="","",RevenueData[[#This Row],[Commentaires /Notes  ]])</f>
        <v/>
      </c>
      <c r="N628" s="37"/>
      <c r="R628" s="60">
        <f>RevenueData[[#This Row],[Fin Période 
(jj/mm/aa) ]]-RevenueData[[#This Row],[Début Période
((jj/mm/aa) ]]+1</f>
        <v>2</v>
      </c>
      <c r="S628" s="60">
        <f t="shared" si="152"/>
        <v>0</v>
      </c>
      <c r="T628" s="60">
        <f t="shared" si="152"/>
        <v>0</v>
      </c>
      <c r="U628" s="60">
        <f t="shared" si="152"/>
        <v>0</v>
      </c>
      <c r="V628" s="60">
        <f t="shared" si="152"/>
        <v>0</v>
      </c>
      <c r="W628" s="60">
        <f t="shared" si="152"/>
        <v>0</v>
      </c>
      <c r="X628" s="60">
        <f t="shared" si="152"/>
        <v>0</v>
      </c>
      <c r="Y628" s="60">
        <f t="shared" si="152"/>
        <v>0</v>
      </c>
      <c r="Z628" s="60">
        <f t="shared" si="152"/>
        <v>0</v>
      </c>
      <c r="AA628" s="60">
        <f t="shared" si="152"/>
        <v>0</v>
      </c>
      <c r="AB628" s="60">
        <f t="shared" si="152"/>
        <v>0</v>
      </c>
      <c r="AC628" s="60">
        <f t="shared" si="152"/>
        <v>0</v>
      </c>
      <c r="AD628" s="60">
        <f t="shared" si="152"/>
        <v>0</v>
      </c>
      <c r="AG628" s="60">
        <f t="shared" si="153"/>
        <v>0</v>
      </c>
      <c r="AH628" s="60">
        <f t="shared" si="153"/>
        <v>0</v>
      </c>
      <c r="AI628" s="60">
        <f t="shared" si="153"/>
        <v>0</v>
      </c>
      <c r="AJ628" s="60">
        <f t="shared" si="153"/>
        <v>0</v>
      </c>
      <c r="AK628" s="60">
        <f t="shared" si="153"/>
        <v>0</v>
      </c>
      <c r="AL628" s="60">
        <f t="shared" si="153"/>
        <v>0</v>
      </c>
      <c r="AM628" s="60">
        <f t="shared" si="153"/>
        <v>0</v>
      </c>
      <c r="AN628" s="60">
        <f t="shared" si="153"/>
        <v>0</v>
      </c>
      <c r="AO628" s="60">
        <f t="shared" si="153"/>
        <v>0</v>
      </c>
      <c r="AP628" s="60">
        <f t="shared" si="153"/>
        <v>0</v>
      </c>
      <c r="AQ628" s="60">
        <f t="shared" si="153"/>
        <v>0</v>
      </c>
      <c r="AR628" s="60">
        <f t="shared" si="153"/>
        <v>0</v>
      </c>
      <c r="AU628" s="60">
        <f t="shared" si="154"/>
        <v>2</v>
      </c>
      <c r="AV628" s="60">
        <f t="shared" si="154"/>
        <v>0</v>
      </c>
      <c r="AW628" s="60">
        <f t="shared" si="154"/>
        <v>0</v>
      </c>
      <c r="AX628" s="60">
        <f t="shared" si="154"/>
        <v>0</v>
      </c>
      <c r="AY628" s="60">
        <f t="shared" si="154"/>
        <v>0</v>
      </c>
      <c r="AZ628" s="60">
        <f t="shared" si="154"/>
        <v>0</v>
      </c>
      <c r="BA628" s="60">
        <f t="shared" si="154"/>
        <v>0</v>
      </c>
      <c r="BB628" s="60">
        <f t="shared" si="154"/>
        <v>0</v>
      </c>
      <c r="BC628" s="60">
        <f t="shared" si="154"/>
        <v>0</v>
      </c>
      <c r="BD628" s="60">
        <f t="shared" si="154"/>
        <v>0</v>
      </c>
      <c r="BE628" s="60">
        <f t="shared" si="154"/>
        <v>0</v>
      </c>
      <c r="BF628" s="60">
        <f t="shared" si="154"/>
        <v>0</v>
      </c>
    </row>
    <row r="629" spans="2:58" s="60" customFormat="1" x14ac:dyDescent="0.25">
      <c r="B629" s="18">
        <f t="shared" si="145"/>
        <v>625</v>
      </c>
      <c r="C629" s="71" t="str">
        <f t="shared" si="144"/>
        <v>260117_Rev_MC_625</v>
      </c>
      <c r="D629" s="68">
        <v>46039</v>
      </c>
      <c r="E629" s="69">
        <v>46039</v>
      </c>
      <c r="F629" s="69" t="s">
        <v>110</v>
      </c>
      <c r="G629" s="69" t="str">
        <f>IF(ISBLANK(F629),"",VLOOKUP(F629,'Listes des Lots'!$B$4:$G$55,6,FALSE))</f>
        <v>Meublé</v>
      </c>
      <c r="H629" s="127" t="s">
        <v>333</v>
      </c>
      <c r="I629" s="127">
        <v>30000</v>
      </c>
      <c r="J629" s="69">
        <v>46039</v>
      </c>
      <c r="K629" s="69">
        <v>46040</v>
      </c>
      <c r="L629" s="71" t="s">
        <v>90</v>
      </c>
      <c r="M629" s="18" t="str">
        <f>IF(RevenueData[[#This Row],[Commentaires /Notes  ]]="","",RevenueData[[#This Row],[Commentaires /Notes  ]])</f>
        <v/>
      </c>
      <c r="N629" s="37"/>
      <c r="R629" s="60">
        <f>RevenueData[[#This Row],[Fin Période 
(jj/mm/aa) ]]-RevenueData[[#This Row],[Début Période
((jj/mm/aa) ]]+1</f>
        <v>2</v>
      </c>
      <c r="S629" s="60">
        <f t="shared" si="152"/>
        <v>0</v>
      </c>
      <c r="T629" s="60">
        <f t="shared" si="152"/>
        <v>0</v>
      </c>
      <c r="U629" s="60">
        <f t="shared" si="152"/>
        <v>0</v>
      </c>
      <c r="V629" s="60">
        <f t="shared" si="152"/>
        <v>0</v>
      </c>
      <c r="W629" s="60">
        <f t="shared" si="152"/>
        <v>0</v>
      </c>
      <c r="X629" s="60">
        <f t="shared" si="152"/>
        <v>0</v>
      </c>
      <c r="Y629" s="60">
        <f t="shared" si="152"/>
        <v>0</v>
      </c>
      <c r="Z629" s="60">
        <f t="shared" si="152"/>
        <v>0</v>
      </c>
      <c r="AA629" s="60">
        <f t="shared" si="152"/>
        <v>0</v>
      </c>
      <c r="AB629" s="60">
        <f t="shared" si="152"/>
        <v>0</v>
      </c>
      <c r="AC629" s="60">
        <f t="shared" si="152"/>
        <v>0</v>
      </c>
      <c r="AD629" s="60">
        <f t="shared" si="152"/>
        <v>0</v>
      </c>
      <c r="AG629" s="60">
        <f t="shared" si="153"/>
        <v>0</v>
      </c>
      <c r="AH629" s="60">
        <f t="shared" si="153"/>
        <v>0</v>
      </c>
      <c r="AI629" s="60">
        <f t="shared" si="153"/>
        <v>0</v>
      </c>
      <c r="AJ629" s="60">
        <f t="shared" si="153"/>
        <v>0</v>
      </c>
      <c r="AK629" s="60">
        <f t="shared" si="153"/>
        <v>0</v>
      </c>
      <c r="AL629" s="60">
        <f t="shared" si="153"/>
        <v>0</v>
      </c>
      <c r="AM629" s="60">
        <f t="shared" si="153"/>
        <v>0</v>
      </c>
      <c r="AN629" s="60">
        <f t="shared" si="153"/>
        <v>0</v>
      </c>
      <c r="AO629" s="60">
        <f t="shared" si="153"/>
        <v>0</v>
      </c>
      <c r="AP629" s="60">
        <f t="shared" si="153"/>
        <v>0</v>
      </c>
      <c r="AQ629" s="60">
        <f t="shared" si="153"/>
        <v>0</v>
      </c>
      <c r="AR629" s="60">
        <f t="shared" si="153"/>
        <v>0</v>
      </c>
      <c r="AU629" s="60">
        <f t="shared" si="154"/>
        <v>2</v>
      </c>
      <c r="AV629" s="60">
        <f t="shared" si="154"/>
        <v>0</v>
      </c>
      <c r="AW629" s="60">
        <f t="shared" si="154"/>
        <v>0</v>
      </c>
      <c r="AX629" s="60">
        <f t="shared" si="154"/>
        <v>0</v>
      </c>
      <c r="AY629" s="60">
        <f t="shared" si="154"/>
        <v>0</v>
      </c>
      <c r="AZ629" s="60">
        <f t="shared" si="154"/>
        <v>0</v>
      </c>
      <c r="BA629" s="60">
        <f t="shared" si="154"/>
        <v>0</v>
      </c>
      <c r="BB629" s="60">
        <f t="shared" si="154"/>
        <v>0</v>
      </c>
      <c r="BC629" s="60">
        <f t="shared" si="154"/>
        <v>0</v>
      </c>
      <c r="BD629" s="60">
        <f t="shared" si="154"/>
        <v>0</v>
      </c>
      <c r="BE629" s="60">
        <f t="shared" si="154"/>
        <v>0</v>
      </c>
      <c r="BF629" s="60">
        <f t="shared" si="154"/>
        <v>0</v>
      </c>
    </row>
    <row r="630" spans="2:58" s="60" customFormat="1" x14ac:dyDescent="0.25">
      <c r="B630" s="18">
        <f t="shared" si="145"/>
        <v>626</v>
      </c>
      <c r="C630" s="71" t="str">
        <f t="shared" si="144"/>
        <v>260117_Rev_MC_626</v>
      </c>
      <c r="D630" s="68">
        <v>46039</v>
      </c>
      <c r="E630" s="69">
        <v>46039</v>
      </c>
      <c r="F630" s="69" t="s">
        <v>125</v>
      </c>
      <c r="G630" s="69" t="str">
        <f>IF(ISBLANK(F630),"",VLOOKUP(F630,'Listes des Lots'!$B$4:$G$55,6,FALSE))</f>
        <v>Meublé</v>
      </c>
      <c r="H630" s="127" t="s">
        <v>333</v>
      </c>
      <c r="I630" s="127">
        <v>17000</v>
      </c>
      <c r="J630" s="69">
        <v>46039</v>
      </c>
      <c r="K630" s="69">
        <v>46040</v>
      </c>
      <c r="L630" s="71" t="s">
        <v>90</v>
      </c>
      <c r="M630" s="18" t="str">
        <f>IF(RevenueData[[#This Row],[Commentaires /Notes  ]]="","",RevenueData[[#This Row],[Commentaires /Notes  ]])</f>
        <v/>
      </c>
      <c r="N630" s="37"/>
      <c r="R630" s="60">
        <f>RevenueData[[#This Row],[Fin Période 
(jj/mm/aa) ]]-RevenueData[[#This Row],[Début Période
((jj/mm/aa) ]]+1</f>
        <v>2</v>
      </c>
      <c r="S630" s="60">
        <f t="shared" si="152"/>
        <v>0</v>
      </c>
      <c r="T630" s="60">
        <f t="shared" si="152"/>
        <v>0</v>
      </c>
      <c r="U630" s="60">
        <f t="shared" si="152"/>
        <v>0</v>
      </c>
      <c r="V630" s="60">
        <f t="shared" si="152"/>
        <v>0</v>
      </c>
      <c r="W630" s="60">
        <f t="shared" si="152"/>
        <v>0</v>
      </c>
      <c r="X630" s="60">
        <f t="shared" si="152"/>
        <v>0</v>
      </c>
      <c r="Y630" s="60">
        <f t="shared" si="152"/>
        <v>0</v>
      </c>
      <c r="Z630" s="60">
        <f t="shared" si="152"/>
        <v>0</v>
      </c>
      <c r="AA630" s="60">
        <f t="shared" si="152"/>
        <v>0</v>
      </c>
      <c r="AB630" s="60">
        <f t="shared" si="152"/>
        <v>0</v>
      </c>
      <c r="AC630" s="60">
        <f t="shared" si="152"/>
        <v>0</v>
      </c>
      <c r="AD630" s="60">
        <f t="shared" si="152"/>
        <v>0</v>
      </c>
      <c r="AG630" s="60">
        <f t="shared" si="153"/>
        <v>0</v>
      </c>
      <c r="AH630" s="60">
        <f t="shared" si="153"/>
        <v>0</v>
      </c>
      <c r="AI630" s="60">
        <f t="shared" si="153"/>
        <v>0</v>
      </c>
      <c r="AJ630" s="60">
        <f t="shared" si="153"/>
        <v>0</v>
      </c>
      <c r="AK630" s="60">
        <f t="shared" si="153"/>
        <v>0</v>
      </c>
      <c r="AL630" s="60">
        <f t="shared" si="153"/>
        <v>0</v>
      </c>
      <c r="AM630" s="60">
        <f t="shared" si="153"/>
        <v>0</v>
      </c>
      <c r="AN630" s="60">
        <f t="shared" si="153"/>
        <v>0</v>
      </c>
      <c r="AO630" s="60">
        <f t="shared" si="153"/>
        <v>0</v>
      </c>
      <c r="AP630" s="60">
        <f t="shared" si="153"/>
        <v>0</v>
      </c>
      <c r="AQ630" s="60">
        <f t="shared" si="153"/>
        <v>0</v>
      </c>
      <c r="AR630" s="60">
        <f t="shared" si="153"/>
        <v>0</v>
      </c>
      <c r="AU630" s="60">
        <f t="shared" si="154"/>
        <v>2</v>
      </c>
      <c r="AV630" s="60">
        <f t="shared" si="154"/>
        <v>0</v>
      </c>
      <c r="AW630" s="60">
        <f t="shared" si="154"/>
        <v>0</v>
      </c>
      <c r="AX630" s="60">
        <f t="shared" si="154"/>
        <v>0</v>
      </c>
      <c r="AY630" s="60">
        <f t="shared" si="154"/>
        <v>0</v>
      </c>
      <c r="AZ630" s="60">
        <f t="shared" si="154"/>
        <v>0</v>
      </c>
      <c r="BA630" s="60">
        <f t="shared" si="154"/>
        <v>0</v>
      </c>
      <c r="BB630" s="60">
        <f t="shared" si="154"/>
        <v>0</v>
      </c>
      <c r="BC630" s="60">
        <f t="shared" si="154"/>
        <v>0</v>
      </c>
      <c r="BD630" s="60">
        <f t="shared" si="154"/>
        <v>0</v>
      </c>
      <c r="BE630" s="60">
        <f t="shared" si="154"/>
        <v>0</v>
      </c>
      <c r="BF630" s="60">
        <f t="shared" si="154"/>
        <v>0</v>
      </c>
    </row>
    <row r="631" spans="2:58" s="60" customFormat="1" x14ac:dyDescent="0.25">
      <c r="B631" s="18">
        <f t="shared" si="145"/>
        <v>627</v>
      </c>
      <c r="C631" s="71" t="str">
        <f t="shared" si="144"/>
        <v>260117_Rev_MC_627</v>
      </c>
      <c r="D631" s="68">
        <v>46039</v>
      </c>
      <c r="E631" s="69">
        <v>46039</v>
      </c>
      <c r="F631" s="69" t="s">
        <v>123</v>
      </c>
      <c r="G631" s="69" t="str">
        <f>IF(ISBLANK(F631),"",VLOOKUP(F631,'Listes des Lots'!$B$4:$G$55,6,FALSE))</f>
        <v>Meublé</v>
      </c>
      <c r="H631" s="127" t="s">
        <v>333</v>
      </c>
      <c r="I631" s="127">
        <v>17000</v>
      </c>
      <c r="J631" s="69">
        <v>46039</v>
      </c>
      <c r="K631" s="69">
        <v>46040</v>
      </c>
      <c r="L631" s="71" t="s">
        <v>90</v>
      </c>
      <c r="M631" s="18" t="str">
        <f>IF(RevenueData[[#This Row],[Commentaires /Notes  ]]="","",RevenueData[[#This Row],[Commentaires /Notes  ]])</f>
        <v/>
      </c>
      <c r="N631" s="37"/>
      <c r="R631" s="60">
        <f>RevenueData[[#This Row],[Fin Période 
(jj/mm/aa) ]]-RevenueData[[#This Row],[Début Période
((jj/mm/aa) ]]+1</f>
        <v>2</v>
      </c>
      <c r="S631" s="60">
        <f t="shared" si="152"/>
        <v>0</v>
      </c>
      <c r="T631" s="60">
        <f t="shared" si="152"/>
        <v>0</v>
      </c>
      <c r="U631" s="60">
        <f t="shared" si="152"/>
        <v>0</v>
      </c>
      <c r="V631" s="60">
        <f t="shared" si="152"/>
        <v>0</v>
      </c>
      <c r="W631" s="60">
        <f t="shared" si="152"/>
        <v>0</v>
      </c>
      <c r="X631" s="60">
        <f t="shared" si="152"/>
        <v>0</v>
      </c>
      <c r="Y631" s="60">
        <f t="shared" si="152"/>
        <v>0</v>
      </c>
      <c r="Z631" s="60">
        <f t="shared" si="152"/>
        <v>0</v>
      </c>
      <c r="AA631" s="60">
        <f t="shared" si="152"/>
        <v>0</v>
      </c>
      <c r="AB631" s="60">
        <f t="shared" si="152"/>
        <v>0</v>
      </c>
      <c r="AC631" s="60">
        <f t="shared" si="152"/>
        <v>0</v>
      </c>
      <c r="AD631" s="60">
        <f t="shared" si="152"/>
        <v>0</v>
      </c>
      <c r="AG631" s="60">
        <f t="shared" si="153"/>
        <v>0</v>
      </c>
      <c r="AH631" s="60">
        <f t="shared" si="153"/>
        <v>0</v>
      </c>
      <c r="AI631" s="60">
        <f t="shared" si="153"/>
        <v>0</v>
      </c>
      <c r="AJ631" s="60">
        <f t="shared" si="153"/>
        <v>0</v>
      </c>
      <c r="AK631" s="60">
        <f t="shared" si="153"/>
        <v>0</v>
      </c>
      <c r="AL631" s="60">
        <f t="shared" si="153"/>
        <v>0</v>
      </c>
      <c r="AM631" s="60">
        <f t="shared" si="153"/>
        <v>0</v>
      </c>
      <c r="AN631" s="60">
        <f t="shared" si="153"/>
        <v>0</v>
      </c>
      <c r="AO631" s="60">
        <f t="shared" si="153"/>
        <v>0</v>
      </c>
      <c r="AP631" s="60">
        <f t="shared" si="153"/>
        <v>0</v>
      </c>
      <c r="AQ631" s="60">
        <f t="shared" si="153"/>
        <v>0</v>
      </c>
      <c r="AR631" s="60">
        <f t="shared" si="153"/>
        <v>0</v>
      </c>
      <c r="AU631" s="60">
        <f t="shared" si="154"/>
        <v>2</v>
      </c>
      <c r="AV631" s="60">
        <f t="shared" si="154"/>
        <v>0</v>
      </c>
      <c r="AW631" s="60">
        <f t="shared" si="154"/>
        <v>0</v>
      </c>
      <c r="AX631" s="60">
        <f t="shared" si="154"/>
        <v>0</v>
      </c>
      <c r="AY631" s="60">
        <f t="shared" si="154"/>
        <v>0</v>
      </c>
      <c r="AZ631" s="60">
        <f t="shared" si="154"/>
        <v>0</v>
      </c>
      <c r="BA631" s="60">
        <f t="shared" si="154"/>
        <v>0</v>
      </c>
      <c r="BB631" s="60">
        <f t="shared" si="154"/>
        <v>0</v>
      </c>
      <c r="BC631" s="60">
        <f t="shared" si="154"/>
        <v>0</v>
      </c>
      <c r="BD631" s="60">
        <f t="shared" si="154"/>
        <v>0</v>
      </c>
      <c r="BE631" s="60">
        <f t="shared" si="154"/>
        <v>0</v>
      </c>
      <c r="BF631" s="60">
        <f t="shared" si="154"/>
        <v>0</v>
      </c>
    </row>
    <row r="632" spans="2:58" s="60" customFormat="1" x14ac:dyDescent="0.25">
      <c r="B632" s="18">
        <f t="shared" si="145"/>
        <v>628</v>
      </c>
      <c r="C632" s="71" t="str">
        <f t="shared" si="144"/>
        <v>260117_Rev_MC_628</v>
      </c>
      <c r="D632" s="68">
        <v>46039</v>
      </c>
      <c r="E632" s="69">
        <v>46039</v>
      </c>
      <c r="F632" s="69" t="s">
        <v>122</v>
      </c>
      <c r="G632" s="69" t="str">
        <f>IF(ISBLANK(F632),"",VLOOKUP(F632,'Listes des Lots'!$B$4:$G$55,6,FALSE))</f>
        <v>Meublé</v>
      </c>
      <c r="H632" s="127" t="s">
        <v>333</v>
      </c>
      <c r="I632" s="127">
        <v>17000</v>
      </c>
      <c r="J632" s="69">
        <v>46039</v>
      </c>
      <c r="K632" s="69">
        <v>46040</v>
      </c>
      <c r="L632" s="71" t="s">
        <v>90</v>
      </c>
      <c r="M632" s="18" t="str">
        <f>IF(RevenueData[[#This Row],[Commentaires /Notes  ]]="","",RevenueData[[#This Row],[Commentaires /Notes  ]])</f>
        <v/>
      </c>
      <c r="N632" s="37"/>
      <c r="R632" s="60">
        <f>RevenueData[[#This Row],[Fin Période 
(jj/mm/aa) ]]-RevenueData[[#This Row],[Début Période
((jj/mm/aa) ]]+1</f>
        <v>2</v>
      </c>
      <c r="S632" s="60">
        <f t="shared" si="152"/>
        <v>0</v>
      </c>
      <c r="T632" s="60">
        <f t="shared" si="152"/>
        <v>0</v>
      </c>
      <c r="U632" s="60">
        <f t="shared" si="152"/>
        <v>0</v>
      </c>
      <c r="V632" s="60">
        <f t="shared" si="152"/>
        <v>0</v>
      </c>
      <c r="W632" s="60">
        <f t="shared" si="152"/>
        <v>0</v>
      </c>
      <c r="X632" s="60">
        <f t="shared" si="152"/>
        <v>0</v>
      </c>
      <c r="Y632" s="60">
        <f t="shared" si="152"/>
        <v>0</v>
      </c>
      <c r="Z632" s="60">
        <f t="shared" si="152"/>
        <v>0</v>
      </c>
      <c r="AA632" s="60">
        <f t="shared" si="152"/>
        <v>0</v>
      </c>
      <c r="AB632" s="60">
        <f t="shared" si="152"/>
        <v>0</v>
      </c>
      <c r="AC632" s="60">
        <f t="shared" si="152"/>
        <v>0</v>
      </c>
      <c r="AD632" s="60">
        <f t="shared" si="152"/>
        <v>0</v>
      </c>
      <c r="AG632" s="60">
        <f t="shared" si="153"/>
        <v>0</v>
      </c>
      <c r="AH632" s="60">
        <f t="shared" si="153"/>
        <v>0</v>
      </c>
      <c r="AI632" s="60">
        <f t="shared" si="153"/>
        <v>0</v>
      </c>
      <c r="AJ632" s="60">
        <f t="shared" si="153"/>
        <v>0</v>
      </c>
      <c r="AK632" s="60">
        <f t="shared" si="153"/>
        <v>0</v>
      </c>
      <c r="AL632" s="60">
        <f t="shared" si="153"/>
        <v>0</v>
      </c>
      <c r="AM632" s="60">
        <f t="shared" si="153"/>
        <v>0</v>
      </c>
      <c r="AN632" s="60">
        <f t="shared" si="153"/>
        <v>0</v>
      </c>
      <c r="AO632" s="60">
        <f t="shared" si="153"/>
        <v>0</v>
      </c>
      <c r="AP632" s="60">
        <f t="shared" si="153"/>
        <v>0</v>
      </c>
      <c r="AQ632" s="60">
        <f t="shared" si="153"/>
        <v>0</v>
      </c>
      <c r="AR632" s="60">
        <f t="shared" si="153"/>
        <v>0</v>
      </c>
      <c r="AU632" s="60">
        <f t="shared" si="154"/>
        <v>2</v>
      </c>
      <c r="AV632" s="60">
        <f t="shared" si="154"/>
        <v>0</v>
      </c>
      <c r="AW632" s="60">
        <f t="shared" si="154"/>
        <v>0</v>
      </c>
      <c r="AX632" s="60">
        <f t="shared" si="154"/>
        <v>0</v>
      </c>
      <c r="AY632" s="60">
        <f t="shared" si="154"/>
        <v>0</v>
      </c>
      <c r="AZ632" s="60">
        <f t="shared" si="154"/>
        <v>0</v>
      </c>
      <c r="BA632" s="60">
        <f t="shared" si="154"/>
        <v>0</v>
      </c>
      <c r="BB632" s="60">
        <f t="shared" si="154"/>
        <v>0</v>
      </c>
      <c r="BC632" s="60">
        <f t="shared" si="154"/>
        <v>0</v>
      </c>
      <c r="BD632" s="60">
        <f t="shared" si="154"/>
        <v>0</v>
      </c>
      <c r="BE632" s="60">
        <f t="shared" si="154"/>
        <v>0</v>
      </c>
      <c r="BF632" s="60">
        <f t="shared" si="154"/>
        <v>0</v>
      </c>
    </row>
    <row r="633" spans="2:58" s="60" customFormat="1" x14ac:dyDescent="0.25">
      <c r="B633" s="18">
        <f t="shared" si="145"/>
        <v>629</v>
      </c>
      <c r="C633" s="71" t="str">
        <f t="shared" si="144"/>
        <v>260118_Rev_MC_629</v>
      </c>
      <c r="D633" s="68">
        <v>46040</v>
      </c>
      <c r="E633" s="69">
        <v>46040</v>
      </c>
      <c r="F633" s="69" t="s">
        <v>125</v>
      </c>
      <c r="G633" s="69" t="str">
        <f>IF(ISBLANK(F633),"",VLOOKUP(F633,'Listes des Lots'!$B$4:$G$55,6,FALSE))</f>
        <v>Meublé</v>
      </c>
      <c r="H633" s="127" t="s">
        <v>333</v>
      </c>
      <c r="I633" s="127">
        <v>17000</v>
      </c>
      <c r="J633" s="69">
        <v>46040</v>
      </c>
      <c r="K633" s="69">
        <v>46041</v>
      </c>
      <c r="L633" s="71" t="s">
        <v>90</v>
      </c>
      <c r="M633" s="18" t="str">
        <f>IF(RevenueData[[#This Row],[Commentaires /Notes  ]]="","",RevenueData[[#This Row],[Commentaires /Notes  ]])</f>
        <v/>
      </c>
      <c r="N633" s="37"/>
      <c r="R633" s="60">
        <f>RevenueData[[#This Row],[Fin Période 
(jj/mm/aa) ]]-RevenueData[[#This Row],[Début Période
((jj/mm/aa) ]]+1</f>
        <v>2</v>
      </c>
      <c r="S633" s="60">
        <f t="shared" si="152"/>
        <v>0</v>
      </c>
      <c r="T633" s="60">
        <f t="shared" si="152"/>
        <v>0</v>
      </c>
      <c r="U633" s="60">
        <f t="shared" si="152"/>
        <v>0</v>
      </c>
      <c r="V633" s="60">
        <f t="shared" si="152"/>
        <v>0</v>
      </c>
      <c r="W633" s="60">
        <f t="shared" si="152"/>
        <v>0</v>
      </c>
      <c r="X633" s="60">
        <f t="shared" si="152"/>
        <v>0</v>
      </c>
      <c r="Y633" s="60">
        <f t="shared" si="152"/>
        <v>0</v>
      </c>
      <c r="Z633" s="60">
        <f t="shared" si="152"/>
        <v>0</v>
      </c>
      <c r="AA633" s="60">
        <f t="shared" si="152"/>
        <v>0</v>
      </c>
      <c r="AB633" s="60">
        <f t="shared" si="152"/>
        <v>0</v>
      </c>
      <c r="AC633" s="60">
        <f t="shared" si="152"/>
        <v>0</v>
      </c>
      <c r="AD633" s="60">
        <f t="shared" si="152"/>
        <v>0</v>
      </c>
      <c r="AG633" s="60">
        <f t="shared" si="153"/>
        <v>0</v>
      </c>
      <c r="AH633" s="60">
        <f t="shared" si="153"/>
        <v>0</v>
      </c>
      <c r="AI633" s="60">
        <f t="shared" si="153"/>
        <v>0</v>
      </c>
      <c r="AJ633" s="60">
        <f t="shared" si="153"/>
        <v>0</v>
      </c>
      <c r="AK633" s="60">
        <f t="shared" si="153"/>
        <v>0</v>
      </c>
      <c r="AL633" s="60">
        <f t="shared" si="153"/>
        <v>0</v>
      </c>
      <c r="AM633" s="60">
        <f t="shared" si="153"/>
        <v>0</v>
      </c>
      <c r="AN633" s="60">
        <f t="shared" si="153"/>
        <v>0</v>
      </c>
      <c r="AO633" s="60">
        <f t="shared" si="153"/>
        <v>0</v>
      </c>
      <c r="AP633" s="60">
        <f t="shared" si="153"/>
        <v>0</v>
      </c>
      <c r="AQ633" s="60">
        <f t="shared" si="153"/>
        <v>0</v>
      </c>
      <c r="AR633" s="60">
        <f t="shared" si="153"/>
        <v>0</v>
      </c>
      <c r="AU633" s="60">
        <f t="shared" si="154"/>
        <v>2</v>
      </c>
      <c r="AV633" s="60">
        <f t="shared" si="154"/>
        <v>0</v>
      </c>
      <c r="AW633" s="60">
        <f t="shared" si="154"/>
        <v>0</v>
      </c>
      <c r="AX633" s="60">
        <f t="shared" si="154"/>
        <v>0</v>
      </c>
      <c r="AY633" s="60">
        <f t="shared" si="154"/>
        <v>0</v>
      </c>
      <c r="AZ633" s="60">
        <f t="shared" si="154"/>
        <v>0</v>
      </c>
      <c r="BA633" s="60">
        <f t="shared" si="154"/>
        <v>0</v>
      </c>
      <c r="BB633" s="60">
        <f t="shared" si="154"/>
        <v>0</v>
      </c>
      <c r="BC633" s="60">
        <f t="shared" si="154"/>
        <v>0</v>
      </c>
      <c r="BD633" s="60">
        <f t="shared" si="154"/>
        <v>0</v>
      </c>
      <c r="BE633" s="60">
        <f t="shared" si="154"/>
        <v>0</v>
      </c>
      <c r="BF633" s="60">
        <f t="shared" si="154"/>
        <v>0</v>
      </c>
    </row>
    <row r="634" spans="2:58" s="60" customFormat="1" x14ac:dyDescent="0.25">
      <c r="B634" s="18">
        <f t="shared" si="145"/>
        <v>630</v>
      </c>
      <c r="C634" s="71" t="str">
        <f t="shared" si="144"/>
        <v>260120_Rev_MC_630</v>
      </c>
      <c r="D634" s="68">
        <v>46042</v>
      </c>
      <c r="E634" s="69">
        <v>46042</v>
      </c>
      <c r="F634" s="69" t="s">
        <v>121</v>
      </c>
      <c r="G634" s="69" t="str">
        <f>IF(ISBLANK(F634),"",VLOOKUP(F634,'Listes des Lots'!$B$4:$G$55,6,FALSE))</f>
        <v>Meublé</v>
      </c>
      <c r="H634" s="127" t="s">
        <v>333</v>
      </c>
      <c r="I634" s="127">
        <v>15000</v>
      </c>
      <c r="J634" s="69">
        <v>46042</v>
      </c>
      <c r="K634" s="69">
        <v>46042</v>
      </c>
      <c r="L634" s="71" t="s">
        <v>90</v>
      </c>
      <c r="M634" s="18" t="str">
        <f>IF(RevenueData[[#This Row],[Commentaires /Notes  ]]="","",RevenueData[[#This Row],[Commentaires /Notes  ]])</f>
        <v/>
      </c>
      <c r="N634" s="37"/>
      <c r="R634" s="60">
        <f>RevenueData[[#This Row],[Fin Période 
(jj/mm/aa) ]]-RevenueData[[#This Row],[Début Période
((jj/mm/aa) ]]+1</f>
        <v>1</v>
      </c>
      <c r="S634" s="60">
        <f t="shared" si="152"/>
        <v>0</v>
      </c>
      <c r="T634" s="60">
        <f t="shared" si="152"/>
        <v>0</v>
      </c>
      <c r="U634" s="60">
        <f t="shared" si="152"/>
        <v>0</v>
      </c>
      <c r="V634" s="60">
        <f t="shared" si="152"/>
        <v>0</v>
      </c>
      <c r="W634" s="60">
        <f t="shared" si="152"/>
        <v>0</v>
      </c>
      <c r="X634" s="60">
        <f t="shared" si="152"/>
        <v>0</v>
      </c>
      <c r="Y634" s="60">
        <f t="shared" si="152"/>
        <v>0</v>
      </c>
      <c r="Z634" s="60">
        <f t="shared" si="152"/>
        <v>0</v>
      </c>
      <c r="AA634" s="60">
        <f t="shared" si="152"/>
        <v>0</v>
      </c>
      <c r="AB634" s="60">
        <f t="shared" si="152"/>
        <v>0</v>
      </c>
      <c r="AC634" s="60">
        <f t="shared" si="152"/>
        <v>0</v>
      </c>
      <c r="AD634" s="60">
        <f t="shared" si="152"/>
        <v>0</v>
      </c>
      <c r="AG634" s="60">
        <f t="shared" si="153"/>
        <v>0</v>
      </c>
      <c r="AH634" s="60">
        <f t="shared" si="153"/>
        <v>0</v>
      </c>
      <c r="AI634" s="60">
        <f t="shared" si="153"/>
        <v>0</v>
      </c>
      <c r="AJ634" s="60">
        <f t="shared" si="153"/>
        <v>0</v>
      </c>
      <c r="AK634" s="60">
        <f t="shared" si="153"/>
        <v>0</v>
      </c>
      <c r="AL634" s="60">
        <f t="shared" si="153"/>
        <v>0</v>
      </c>
      <c r="AM634" s="60">
        <f t="shared" si="153"/>
        <v>0</v>
      </c>
      <c r="AN634" s="60">
        <f t="shared" si="153"/>
        <v>0</v>
      </c>
      <c r="AO634" s="60">
        <f t="shared" si="153"/>
        <v>0</v>
      </c>
      <c r="AP634" s="60">
        <f t="shared" si="153"/>
        <v>0</v>
      </c>
      <c r="AQ634" s="60">
        <f t="shared" si="153"/>
        <v>0</v>
      </c>
      <c r="AR634" s="60">
        <f t="shared" si="153"/>
        <v>0</v>
      </c>
      <c r="AU634" s="60">
        <f t="shared" si="154"/>
        <v>1</v>
      </c>
      <c r="AV634" s="60">
        <f t="shared" si="154"/>
        <v>0</v>
      </c>
      <c r="AW634" s="60">
        <f t="shared" si="154"/>
        <v>0</v>
      </c>
      <c r="AX634" s="60">
        <f t="shared" si="154"/>
        <v>0</v>
      </c>
      <c r="AY634" s="60">
        <f t="shared" si="154"/>
        <v>0</v>
      </c>
      <c r="AZ634" s="60">
        <f t="shared" si="154"/>
        <v>0</v>
      </c>
      <c r="BA634" s="60">
        <f t="shared" si="154"/>
        <v>0</v>
      </c>
      <c r="BB634" s="60">
        <f t="shared" si="154"/>
        <v>0</v>
      </c>
      <c r="BC634" s="60">
        <f t="shared" si="154"/>
        <v>0</v>
      </c>
      <c r="BD634" s="60">
        <f t="shared" si="154"/>
        <v>0</v>
      </c>
      <c r="BE634" s="60">
        <f t="shared" si="154"/>
        <v>0</v>
      </c>
      <c r="BF634" s="60">
        <f t="shared" si="154"/>
        <v>0</v>
      </c>
    </row>
    <row r="635" spans="2:58" s="60" customFormat="1" x14ac:dyDescent="0.25">
      <c r="B635" s="18">
        <f t="shared" si="145"/>
        <v>631</v>
      </c>
      <c r="C635" s="71" t="str">
        <f t="shared" si="144"/>
        <v>260121_Rev_MC_631</v>
      </c>
      <c r="D635" s="68">
        <v>46043</v>
      </c>
      <c r="E635" s="69">
        <v>46043</v>
      </c>
      <c r="F635" s="69" t="s">
        <v>121</v>
      </c>
      <c r="G635" s="69" t="str">
        <f>IF(ISBLANK(F635),"",VLOOKUP(F635,'Listes des Lots'!$B$4:$G$55,6,FALSE))</f>
        <v>Meublé</v>
      </c>
      <c r="H635" s="127" t="s">
        <v>333</v>
      </c>
      <c r="I635" s="127">
        <v>15000</v>
      </c>
      <c r="J635" s="69">
        <v>46043</v>
      </c>
      <c r="K635" s="69">
        <v>46043</v>
      </c>
      <c r="L635" s="71" t="s">
        <v>90</v>
      </c>
      <c r="M635" s="18" t="str">
        <f>IF(RevenueData[[#This Row],[Commentaires /Notes  ]]="","",RevenueData[[#This Row],[Commentaires /Notes  ]])</f>
        <v/>
      </c>
      <c r="N635" s="37"/>
      <c r="R635" s="60">
        <f>RevenueData[[#This Row],[Fin Période 
(jj/mm/aa) ]]-RevenueData[[#This Row],[Début Période
((jj/mm/aa) ]]+1</f>
        <v>1</v>
      </c>
      <c r="S635" s="60">
        <f t="shared" si="152"/>
        <v>0</v>
      </c>
      <c r="T635" s="60">
        <f t="shared" si="152"/>
        <v>0</v>
      </c>
      <c r="U635" s="60">
        <f t="shared" si="152"/>
        <v>0</v>
      </c>
      <c r="V635" s="60">
        <f t="shared" si="152"/>
        <v>0</v>
      </c>
      <c r="W635" s="60">
        <f t="shared" si="152"/>
        <v>0</v>
      </c>
      <c r="X635" s="60">
        <f t="shared" si="152"/>
        <v>0</v>
      </c>
      <c r="Y635" s="60">
        <f t="shared" si="152"/>
        <v>0</v>
      </c>
      <c r="Z635" s="60">
        <f t="shared" si="152"/>
        <v>0</v>
      </c>
      <c r="AA635" s="60">
        <f t="shared" si="152"/>
        <v>0</v>
      </c>
      <c r="AB635" s="60">
        <f t="shared" si="152"/>
        <v>0</v>
      </c>
      <c r="AC635" s="60">
        <f t="shared" si="152"/>
        <v>0</v>
      </c>
      <c r="AD635" s="60">
        <f t="shared" si="152"/>
        <v>0</v>
      </c>
      <c r="AG635" s="60">
        <f t="shared" si="153"/>
        <v>0</v>
      </c>
      <c r="AH635" s="60">
        <f t="shared" si="153"/>
        <v>0</v>
      </c>
      <c r="AI635" s="60">
        <f t="shared" si="153"/>
        <v>0</v>
      </c>
      <c r="AJ635" s="60">
        <f t="shared" si="153"/>
        <v>0</v>
      </c>
      <c r="AK635" s="60">
        <f t="shared" si="153"/>
        <v>0</v>
      </c>
      <c r="AL635" s="60">
        <f t="shared" si="153"/>
        <v>0</v>
      </c>
      <c r="AM635" s="60">
        <f t="shared" si="153"/>
        <v>0</v>
      </c>
      <c r="AN635" s="60">
        <f t="shared" si="153"/>
        <v>0</v>
      </c>
      <c r="AO635" s="60">
        <f t="shared" si="153"/>
        <v>0</v>
      </c>
      <c r="AP635" s="60">
        <f t="shared" si="153"/>
        <v>0</v>
      </c>
      <c r="AQ635" s="60">
        <f t="shared" si="153"/>
        <v>0</v>
      </c>
      <c r="AR635" s="60">
        <f t="shared" si="153"/>
        <v>0</v>
      </c>
      <c r="AU635" s="60">
        <f t="shared" si="154"/>
        <v>1</v>
      </c>
      <c r="AV635" s="60">
        <f t="shared" si="154"/>
        <v>0</v>
      </c>
      <c r="AW635" s="60">
        <f t="shared" si="154"/>
        <v>0</v>
      </c>
      <c r="AX635" s="60">
        <f t="shared" si="154"/>
        <v>0</v>
      </c>
      <c r="AY635" s="60">
        <f t="shared" si="154"/>
        <v>0</v>
      </c>
      <c r="AZ635" s="60">
        <f t="shared" si="154"/>
        <v>0</v>
      </c>
      <c r="BA635" s="60">
        <f t="shared" si="154"/>
        <v>0</v>
      </c>
      <c r="BB635" s="60">
        <f t="shared" si="154"/>
        <v>0</v>
      </c>
      <c r="BC635" s="60">
        <f t="shared" si="154"/>
        <v>0</v>
      </c>
      <c r="BD635" s="60">
        <f t="shared" si="154"/>
        <v>0</v>
      </c>
      <c r="BE635" s="60">
        <f t="shared" si="154"/>
        <v>0</v>
      </c>
      <c r="BF635" s="60">
        <f t="shared" si="154"/>
        <v>0</v>
      </c>
    </row>
    <row r="636" spans="2:58" s="60" customFormat="1" x14ac:dyDescent="0.25">
      <c r="B636" s="18">
        <f t="shared" si="145"/>
        <v>632</v>
      </c>
      <c r="C636" s="71" t="str">
        <f t="shared" si="144"/>
        <v>260121_Rev_MC_632</v>
      </c>
      <c r="D636" s="68">
        <v>46043</v>
      </c>
      <c r="E636" s="69">
        <v>46043</v>
      </c>
      <c r="F636" s="69" t="s">
        <v>120</v>
      </c>
      <c r="G636" s="69" t="str">
        <f>IF(ISBLANK(F636),"",VLOOKUP(F636,'Listes des Lots'!$B$4:$G$55,6,FALSE))</f>
        <v>Meublé</v>
      </c>
      <c r="H636" s="127" t="s">
        <v>333</v>
      </c>
      <c r="I636" s="127">
        <v>17000</v>
      </c>
      <c r="J636" s="69">
        <v>46043</v>
      </c>
      <c r="K636" s="69">
        <v>46044</v>
      </c>
      <c r="L636" s="71" t="s">
        <v>90</v>
      </c>
      <c r="M636" s="18" t="str">
        <f>IF(RevenueData[[#This Row],[Commentaires /Notes  ]]="","",RevenueData[[#This Row],[Commentaires /Notes  ]])</f>
        <v/>
      </c>
      <c r="N636" s="37"/>
      <c r="R636" s="60">
        <f>RevenueData[[#This Row],[Fin Période 
(jj/mm/aa) ]]-RevenueData[[#This Row],[Début Période
((jj/mm/aa) ]]+1</f>
        <v>2</v>
      </c>
      <c r="S636" s="60">
        <f t="shared" si="152"/>
        <v>0</v>
      </c>
      <c r="T636" s="60">
        <f t="shared" si="152"/>
        <v>0</v>
      </c>
      <c r="U636" s="60">
        <f t="shared" si="152"/>
        <v>0</v>
      </c>
      <c r="V636" s="60">
        <f t="shared" si="152"/>
        <v>0</v>
      </c>
      <c r="W636" s="60">
        <f t="shared" si="152"/>
        <v>0</v>
      </c>
      <c r="X636" s="60">
        <f t="shared" si="152"/>
        <v>0</v>
      </c>
      <c r="Y636" s="60">
        <f t="shared" si="152"/>
        <v>0</v>
      </c>
      <c r="Z636" s="60">
        <f t="shared" si="152"/>
        <v>0</v>
      </c>
      <c r="AA636" s="60">
        <f t="shared" si="152"/>
        <v>0</v>
      </c>
      <c r="AB636" s="60">
        <f t="shared" si="152"/>
        <v>0</v>
      </c>
      <c r="AC636" s="60">
        <f t="shared" si="152"/>
        <v>0</v>
      </c>
      <c r="AD636" s="60">
        <f t="shared" si="152"/>
        <v>0</v>
      </c>
      <c r="AG636" s="60">
        <f t="shared" si="153"/>
        <v>0</v>
      </c>
      <c r="AH636" s="60">
        <f t="shared" si="153"/>
        <v>0</v>
      </c>
      <c r="AI636" s="60">
        <f t="shared" si="153"/>
        <v>0</v>
      </c>
      <c r="AJ636" s="60">
        <f t="shared" si="153"/>
        <v>0</v>
      </c>
      <c r="AK636" s="60">
        <f t="shared" si="153"/>
        <v>0</v>
      </c>
      <c r="AL636" s="60">
        <f t="shared" si="153"/>
        <v>0</v>
      </c>
      <c r="AM636" s="60">
        <f t="shared" si="153"/>
        <v>0</v>
      </c>
      <c r="AN636" s="60">
        <f t="shared" si="153"/>
        <v>0</v>
      </c>
      <c r="AO636" s="60">
        <f t="shared" si="153"/>
        <v>0</v>
      </c>
      <c r="AP636" s="60">
        <f t="shared" si="153"/>
        <v>0</v>
      </c>
      <c r="AQ636" s="60">
        <f t="shared" si="153"/>
        <v>0</v>
      </c>
      <c r="AR636" s="60">
        <f t="shared" si="153"/>
        <v>0</v>
      </c>
      <c r="AU636" s="60">
        <f t="shared" si="154"/>
        <v>2</v>
      </c>
      <c r="AV636" s="60">
        <f t="shared" si="154"/>
        <v>0</v>
      </c>
      <c r="AW636" s="60">
        <f t="shared" si="154"/>
        <v>0</v>
      </c>
      <c r="AX636" s="60">
        <f t="shared" si="154"/>
        <v>0</v>
      </c>
      <c r="AY636" s="60">
        <f t="shared" si="154"/>
        <v>0</v>
      </c>
      <c r="AZ636" s="60">
        <f t="shared" si="154"/>
        <v>0</v>
      </c>
      <c r="BA636" s="60">
        <f t="shared" si="154"/>
        <v>0</v>
      </c>
      <c r="BB636" s="60">
        <f t="shared" si="154"/>
        <v>0</v>
      </c>
      <c r="BC636" s="60">
        <f t="shared" si="154"/>
        <v>0</v>
      </c>
      <c r="BD636" s="60">
        <f t="shared" si="154"/>
        <v>0</v>
      </c>
      <c r="BE636" s="60">
        <f t="shared" si="154"/>
        <v>0</v>
      </c>
      <c r="BF636" s="60">
        <f t="shared" si="154"/>
        <v>0</v>
      </c>
    </row>
    <row r="637" spans="2:58" s="60" customFormat="1" x14ac:dyDescent="0.25">
      <c r="B637" s="18">
        <f t="shared" si="145"/>
        <v>633</v>
      </c>
      <c r="C637" s="71" t="str">
        <f t="shared" si="144"/>
        <v>260122_Rev_MC_633</v>
      </c>
      <c r="D637" s="68">
        <v>46044</v>
      </c>
      <c r="E637" s="69">
        <v>46044</v>
      </c>
      <c r="F637" s="69" t="s">
        <v>130</v>
      </c>
      <c r="G637" s="69" t="str">
        <f>IF(ISBLANK(F637),"",VLOOKUP(F637,'Listes des Lots'!$B$4:$G$55,6,FALSE))</f>
        <v>Location</v>
      </c>
      <c r="H637" s="127" t="s">
        <v>333</v>
      </c>
      <c r="I637" s="127">
        <v>376200</v>
      </c>
      <c r="J637" s="69">
        <v>45992</v>
      </c>
      <c r="K637" s="69">
        <v>46053</v>
      </c>
      <c r="L637" s="71" t="s">
        <v>90</v>
      </c>
      <c r="M637" s="18" t="str">
        <f>IF(RevenueData[[#This Row],[Commentaires /Notes  ]]="","",RevenueData[[#This Row],[Commentaires /Notes  ]])</f>
        <v>LOYER MONFOU DECEMBRE JANVIER</v>
      </c>
      <c r="N637" s="37" t="s">
        <v>498</v>
      </c>
      <c r="R637" s="60">
        <f>RevenueData[[#This Row],[Fin Période 
(jj/mm/aa) ]]-RevenueData[[#This Row],[Début Période
((jj/mm/aa) ]]+1</f>
        <v>62</v>
      </c>
      <c r="S637" s="60">
        <f t="shared" si="152"/>
        <v>0</v>
      </c>
      <c r="T637" s="60">
        <f t="shared" si="152"/>
        <v>0</v>
      </c>
      <c r="U637" s="60">
        <f t="shared" si="152"/>
        <v>0</v>
      </c>
      <c r="V637" s="60">
        <f t="shared" si="152"/>
        <v>0</v>
      </c>
      <c r="W637" s="60">
        <f t="shared" si="152"/>
        <v>0</v>
      </c>
      <c r="X637" s="60">
        <f t="shared" si="152"/>
        <v>0</v>
      </c>
      <c r="Y637" s="60">
        <f t="shared" si="152"/>
        <v>0</v>
      </c>
      <c r="Z637" s="60">
        <f t="shared" si="152"/>
        <v>0</v>
      </c>
      <c r="AA637" s="60">
        <f t="shared" si="152"/>
        <v>0</v>
      </c>
      <c r="AB637" s="60">
        <f t="shared" si="152"/>
        <v>0</v>
      </c>
      <c r="AC637" s="60">
        <f t="shared" si="152"/>
        <v>0</v>
      </c>
      <c r="AD637" s="60">
        <f t="shared" si="152"/>
        <v>0</v>
      </c>
      <c r="AG637" s="60">
        <f t="shared" si="153"/>
        <v>0</v>
      </c>
      <c r="AH637" s="60">
        <f t="shared" si="153"/>
        <v>0</v>
      </c>
      <c r="AI637" s="60">
        <f t="shared" si="153"/>
        <v>0</v>
      </c>
      <c r="AJ637" s="60">
        <f t="shared" si="153"/>
        <v>0</v>
      </c>
      <c r="AK637" s="60">
        <f t="shared" si="153"/>
        <v>0</v>
      </c>
      <c r="AL637" s="60">
        <f t="shared" si="153"/>
        <v>0</v>
      </c>
      <c r="AM637" s="60">
        <f t="shared" si="153"/>
        <v>0</v>
      </c>
      <c r="AN637" s="60">
        <f t="shared" si="153"/>
        <v>0</v>
      </c>
      <c r="AO637" s="60">
        <f t="shared" si="153"/>
        <v>0</v>
      </c>
      <c r="AP637" s="60">
        <f t="shared" si="153"/>
        <v>0</v>
      </c>
      <c r="AQ637" s="60">
        <f t="shared" si="153"/>
        <v>0</v>
      </c>
      <c r="AR637" s="60">
        <f t="shared" si="153"/>
        <v>31</v>
      </c>
      <c r="AU637" s="60">
        <f t="shared" si="154"/>
        <v>31</v>
      </c>
      <c r="AV637" s="60">
        <f t="shared" si="154"/>
        <v>0</v>
      </c>
      <c r="AW637" s="60">
        <f t="shared" si="154"/>
        <v>0</v>
      </c>
      <c r="AX637" s="60">
        <f t="shared" si="154"/>
        <v>0</v>
      </c>
      <c r="AY637" s="60">
        <f t="shared" si="154"/>
        <v>0</v>
      </c>
      <c r="AZ637" s="60">
        <f t="shared" si="154"/>
        <v>0</v>
      </c>
      <c r="BA637" s="60">
        <f t="shared" si="154"/>
        <v>0</v>
      </c>
      <c r="BB637" s="60">
        <f t="shared" si="154"/>
        <v>0</v>
      </c>
      <c r="BC637" s="60">
        <f t="shared" si="154"/>
        <v>0</v>
      </c>
      <c r="BD637" s="60">
        <f t="shared" si="154"/>
        <v>0</v>
      </c>
      <c r="BE637" s="60">
        <f t="shared" si="154"/>
        <v>0</v>
      </c>
      <c r="BF637" s="60">
        <f t="shared" si="154"/>
        <v>0</v>
      </c>
    </row>
    <row r="638" spans="2:58" s="60" customFormat="1" x14ac:dyDescent="0.25">
      <c r="B638" s="18">
        <f t="shared" si="145"/>
        <v>634</v>
      </c>
      <c r="C638" s="71" t="str">
        <f t="shared" si="144"/>
        <v>260122_Rev_MC_634</v>
      </c>
      <c r="D638" s="68">
        <v>46044</v>
      </c>
      <c r="E638" s="69">
        <v>46044</v>
      </c>
      <c r="F638" s="69" t="s">
        <v>120</v>
      </c>
      <c r="G638" s="69" t="str">
        <f>IF(ISBLANK(F638),"",VLOOKUP(F638,'Listes des Lots'!$B$4:$G$55,6,FALSE))</f>
        <v>Meublé</v>
      </c>
      <c r="H638" s="127" t="s">
        <v>333</v>
      </c>
      <c r="I638" s="127">
        <v>17000</v>
      </c>
      <c r="J638" s="69">
        <v>46044</v>
      </c>
      <c r="K638" s="69">
        <v>46045</v>
      </c>
      <c r="L638" s="71" t="s">
        <v>90</v>
      </c>
      <c r="M638" s="18" t="str">
        <f>IF(RevenueData[[#This Row],[Commentaires /Notes  ]]="","",RevenueData[[#This Row],[Commentaires /Notes  ]])</f>
        <v/>
      </c>
      <c r="N638" s="37"/>
      <c r="R638" s="60">
        <f>RevenueData[[#This Row],[Fin Période 
(jj/mm/aa) ]]-RevenueData[[#This Row],[Début Période
((jj/mm/aa) ]]+1</f>
        <v>2</v>
      </c>
      <c r="S638" s="60">
        <f t="shared" si="152"/>
        <v>0</v>
      </c>
      <c r="T638" s="60">
        <f t="shared" si="152"/>
        <v>0</v>
      </c>
      <c r="U638" s="60">
        <f t="shared" si="152"/>
        <v>0</v>
      </c>
      <c r="V638" s="60">
        <f t="shared" ref="V638:AD656" si="155">_xlfn.LET(_xlpm.start_date, $J638,_xlpm.end_date, $K638,_xlpm.month_start, V$4,_xlpm.month_end, EOMONTH(V$4,0),_xlpm.overlap_start, MAX(_xlpm.start_date, _xlpm.month_start),_xlpm.overlap_end, MIN(_xlpm.end_date, _xlpm.month_end),_xlpm.days, MAX(0, _xlpm.overlap_end - _xlpm.overlap_start + 1),_xlpm.days)</f>
        <v>0</v>
      </c>
      <c r="W638" s="60">
        <f t="shared" si="155"/>
        <v>0</v>
      </c>
      <c r="X638" s="60">
        <f t="shared" si="155"/>
        <v>0</v>
      </c>
      <c r="Y638" s="60">
        <f t="shared" si="155"/>
        <v>0</v>
      </c>
      <c r="Z638" s="60">
        <f t="shared" si="155"/>
        <v>0</v>
      </c>
      <c r="AA638" s="60">
        <f t="shared" si="155"/>
        <v>0</v>
      </c>
      <c r="AB638" s="60">
        <f t="shared" si="155"/>
        <v>0</v>
      </c>
      <c r="AC638" s="60">
        <f t="shared" si="155"/>
        <v>0</v>
      </c>
      <c r="AD638" s="60">
        <f t="shared" si="155"/>
        <v>0</v>
      </c>
      <c r="AG638" s="60">
        <f t="shared" si="153"/>
        <v>0</v>
      </c>
      <c r="AH638" s="60">
        <f t="shared" si="153"/>
        <v>0</v>
      </c>
      <c r="AI638" s="60">
        <f t="shared" si="153"/>
        <v>0</v>
      </c>
      <c r="AJ638" s="60">
        <f t="shared" ref="AJ638:AR656" si="156">_xlfn.LET(_xlpm.start_date, $J638,_xlpm.end_date, $K638,_xlpm.month_start, AJ$4,_xlpm.month_end, EOMONTH(AJ$4,0),_xlpm.overlap_start, MAX(_xlpm.start_date, _xlpm.month_start),_xlpm.overlap_end, MIN(_xlpm.end_date, _xlpm.month_end),_xlpm.days, MAX(0, _xlpm.overlap_end - _xlpm.overlap_start + 1),_xlpm.days)</f>
        <v>0</v>
      </c>
      <c r="AK638" s="60">
        <f t="shared" si="156"/>
        <v>0</v>
      </c>
      <c r="AL638" s="60">
        <f t="shared" si="156"/>
        <v>0</v>
      </c>
      <c r="AM638" s="60">
        <f t="shared" si="156"/>
        <v>0</v>
      </c>
      <c r="AN638" s="60">
        <f t="shared" si="156"/>
        <v>0</v>
      </c>
      <c r="AO638" s="60">
        <f t="shared" si="156"/>
        <v>0</v>
      </c>
      <c r="AP638" s="60">
        <f t="shared" si="156"/>
        <v>0</v>
      </c>
      <c r="AQ638" s="60">
        <f t="shared" si="156"/>
        <v>0</v>
      </c>
      <c r="AR638" s="60">
        <f t="shared" si="156"/>
        <v>0</v>
      </c>
      <c r="AU638" s="60">
        <f t="shared" si="154"/>
        <v>2</v>
      </c>
      <c r="AV638" s="60">
        <f t="shared" si="154"/>
        <v>0</v>
      </c>
      <c r="AW638" s="60">
        <f t="shared" si="154"/>
        <v>0</v>
      </c>
      <c r="AX638" s="60">
        <f t="shared" ref="AX638:BF656" si="157">_xlfn.LET(_xlpm.start_date, $J638,_xlpm.end_date, $K638,_xlpm.month_start, AX$4,_xlpm.month_end, EOMONTH(AX$4,0),_xlpm.overlap_start, MAX(_xlpm.start_date, _xlpm.month_start),_xlpm.overlap_end, MIN(_xlpm.end_date, _xlpm.month_end),_xlpm.days, MAX(0, _xlpm.overlap_end - _xlpm.overlap_start + 1),_xlpm.days)</f>
        <v>0</v>
      </c>
      <c r="AY638" s="60">
        <f t="shared" si="157"/>
        <v>0</v>
      </c>
      <c r="AZ638" s="60">
        <f t="shared" si="157"/>
        <v>0</v>
      </c>
      <c r="BA638" s="60">
        <f t="shared" si="157"/>
        <v>0</v>
      </c>
      <c r="BB638" s="60">
        <f t="shared" si="157"/>
        <v>0</v>
      </c>
      <c r="BC638" s="60">
        <f t="shared" si="157"/>
        <v>0</v>
      </c>
      <c r="BD638" s="60">
        <f t="shared" si="157"/>
        <v>0</v>
      </c>
      <c r="BE638" s="60">
        <f t="shared" si="157"/>
        <v>0</v>
      </c>
      <c r="BF638" s="60">
        <f t="shared" si="157"/>
        <v>0</v>
      </c>
    </row>
    <row r="639" spans="2:58" s="60" customFormat="1" x14ac:dyDescent="0.25">
      <c r="B639" s="18">
        <f t="shared" si="145"/>
        <v>635</v>
      </c>
      <c r="C639" s="71" t="str">
        <f t="shared" si="144"/>
        <v>260124_Rev_MC_635</v>
      </c>
      <c r="D639" s="68">
        <v>46046</v>
      </c>
      <c r="E639" s="69">
        <v>46046</v>
      </c>
      <c r="F639" s="69" t="s">
        <v>120</v>
      </c>
      <c r="G639" s="69" t="str">
        <f>IF(ISBLANK(F639),"",VLOOKUP(F639,'Listes des Lots'!$B$4:$G$55,6,FALSE))</f>
        <v>Meublé</v>
      </c>
      <c r="H639" s="127" t="s">
        <v>333</v>
      </c>
      <c r="I639" s="127">
        <v>17000</v>
      </c>
      <c r="J639" s="69">
        <v>46046</v>
      </c>
      <c r="K639" s="69">
        <v>46047</v>
      </c>
      <c r="L639" s="71" t="s">
        <v>90</v>
      </c>
      <c r="M639" s="18" t="str">
        <f>IF(RevenueData[[#This Row],[Commentaires /Notes  ]]="","",RevenueData[[#This Row],[Commentaires /Notes  ]])</f>
        <v/>
      </c>
      <c r="N639" s="37"/>
      <c r="R639" s="60">
        <f>RevenueData[[#This Row],[Fin Période 
(jj/mm/aa) ]]-RevenueData[[#This Row],[Début Période
((jj/mm/aa) ]]+1</f>
        <v>2</v>
      </c>
      <c r="S639" s="60">
        <f t="shared" ref="S639:U656" si="158">_xlfn.LET(_xlpm.start_date, $J639,_xlpm.end_date, $K639,_xlpm.month_start, S$4,_xlpm.month_end, EOMONTH(S$4,0),_xlpm.overlap_start, MAX(_xlpm.start_date, _xlpm.month_start),_xlpm.overlap_end, MIN(_xlpm.end_date, _xlpm.month_end),_xlpm.days, MAX(0, _xlpm.overlap_end - _xlpm.overlap_start + 1),_xlpm.days)</f>
        <v>0</v>
      </c>
      <c r="T639" s="60">
        <f t="shared" si="158"/>
        <v>0</v>
      </c>
      <c r="U639" s="60">
        <f t="shared" si="158"/>
        <v>0</v>
      </c>
      <c r="V639" s="60">
        <f t="shared" si="155"/>
        <v>0</v>
      </c>
      <c r="W639" s="60">
        <f t="shared" si="155"/>
        <v>0</v>
      </c>
      <c r="X639" s="60">
        <f t="shared" si="155"/>
        <v>0</v>
      </c>
      <c r="Y639" s="60">
        <f t="shared" si="155"/>
        <v>0</v>
      </c>
      <c r="Z639" s="60">
        <f t="shared" si="155"/>
        <v>0</v>
      </c>
      <c r="AA639" s="60">
        <f t="shared" si="155"/>
        <v>0</v>
      </c>
      <c r="AB639" s="60">
        <f t="shared" si="155"/>
        <v>0</v>
      </c>
      <c r="AC639" s="60">
        <f t="shared" si="155"/>
        <v>0</v>
      </c>
      <c r="AD639" s="60">
        <f t="shared" si="155"/>
        <v>0</v>
      </c>
      <c r="AG639" s="60">
        <f t="shared" ref="AG639:AI656" si="159">_xlfn.LET(_xlpm.start_date, $J639,_xlpm.end_date, $K639,_xlpm.month_start, AG$4,_xlpm.month_end, EOMONTH(AG$4,0),_xlpm.overlap_start, MAX(_xlpm.start_date, _xlpm.month_start),_xlpm.overlap_end, MIN(_xlpm.end_date, _xlpm.month_end),_xlpm.days, MAX(0, _xlpm.overlap_end - _xlpm.overlap_start + 1),_xlpm.days)</f>
        <v>0</v>
      </c>
      <c r="AH639" s="60">
        <f t="shared" si="159"/>
        <v>0</v>
      </c>
      <c r="AI639" s="60">
        <f t="shared" si="159"/>
        <v>0</v>
      </c>
      <c r="AJ639" s="60">
        <f t="shared" si="156"/>
        <v>0</v>
      </c>
      <c r="AK639" s="60">
        <f t="shared" si="156"/>
        <v>0</v>
      </c>
      <c r="AL639" s="60">
        <f t="shared" si="156"/>
        <v>0</v>
      </c>
      <c r="AM639" s="60">
        <f t="shared" si="156"/>
        <v>0</v>
      </c>
      <c r="AN639" s="60">
        <f t="shared" si="156"/>
        <v>0</v>
      </c>
      <c r="AO639" s="60">
        <f t="shared" si="156"/>
        <v>0</v>
      </c>
      <c r="AP639" s="60">
        <f t="shared" si="156"/>
        <v>0</v>
      </c>
      <c r="AQ639" s="60">
        <f t="shared" si="156"/>
        <v>0</v>
      </c>
      <c r="AR639" s="60">
        <f t="shared" si="156"/>
        <v>0</v>
      </c>
      <c r="AU639" s="60">
        <f t="shared" ref="AU639:AW656" si="160">_xlfn.LET(_xlpm.start_date, $J639,_xlpm.end_date, $K639,_xlpm.month_start, AU$4,_xlpm.month_end, EOMONTH(AU$4,0),_xlpm.overlap_start, MAX(_xlpm.start_date, _xlpm.month_start),_xlpm.overlap_end, MIN(_xlpm.end_date, _xlpm.month_end),_xlpm.days, MAX(0, _xlpm.overlap_end - _xlpm.overlap_start + 1),_xlpm.days)</f>
        <v>2</v>
      </c>
      <c r="AV639" s="60">
        <f t="shared" si="160"/>
        <v>0</v>
      </c>
      <c r="AW639" s="60">
        <f t="shared" si="160"/>
        <v>0</v>
      </c>
      <c r="AX639" s="60">
        <f t="shared" si="157"/>
        <v>0</v>
      </c>
      <c r="AY639" s="60">
        <f t="shared" si="157"/>
        <v>0</v>
      </c>
      <c r="AZ639" s="60">
        <f t="shared" si="157"/>
        <v>0</v>
      </c>
      <c r="BA639" s="60">
        <f t="shared" si="157"/>
        <v>0</v>
      </c>
      <c r="BB639" s="60">
        <f t="shared" si="157"/>
        <v>0</v>
      </c>
      <c r="BC639" s="60">
        <f t="shared" si="157"/>
        <v>0</v>
      </c>
      <c r="BD639" s="60">
        <f t="shared" si="157"/>
        <v>0</v>
      </c>
      <c r="BE639" s="60">
        <f t="shared" si="157"/>
        <v>0</v>
      </c>
      <c r="BF639" s="60">
        <f t="shared" si="157"/>
        <v>0</v>
      </c>
    </row>
    <row r="640" spans="2:58" s="60" customFormat="1" x14ac:dyDescent="0.25">
      <c r="B640" s="18">
        <f t="shared" si="145"/>
        <v>636</v>
      </c>
      <c r="C640" s="71" t="str">
        <f t="shared" si="144"/>
        <v>260124_Rev_MC_636</v>
      </c>
      <c r="D640" s="68">
        <v>46046</v>
      </c>
      <c r="E640" s="69">
        <v>46046</v>
      </c>
      <c r="F640" s="69" t="s">
        <v>125</v>
      </c>
      <c r="G640" s="69" t="str">
        <f>IF(ISBLANK(F640),"",VLOOKUP(F640,'Listes des Lots'!$B$4:$G$55,6,FALSE))</f>
        <v>Meublé</v>
      </c>
      <c r="H640" s="127" t="s">
        <v>333</v>
      </c>
      <c r="I640" s="127">
        <v>17000</v>
      </c>
      <c r="J640" s="69">
        <v>46046</v>
      </c>
      <c r="K640" s="69">
        <v>46047</v>
      </c>
      <c r="L640" s="71" t="s">
        <v>90</v>
      </c>
      <c r="M640" s="18" t="str">
        <f>IF(RevenueData[[#This Row],[Commentaires /Notes  ]]="","",RevenueData[[#This Row],[Commentaires /Notes  ]])</f>
        <v/>
      </c>
      <c r="N640" s="37"/>
      <c r="R640" s="60">
        <f>RevenueData[[#This Row],[Fin Période 
(jj/mm/aa) ]]-RevenueData[[#This Row],[Début Période
((jj/mm/aa) ]]+1</f>
        <v>2</v>
      </c>
      <c r="S640" s="60">
        <f t="shared" si="158"/>
        <v>0</v>
      </c>
      <c r="T640" s="60">
        <f t="shared" si="158"/>
        <v>0</v>
      </c>
      <c r="U640" s="60">
        <f t="shared" si="158"/>
        <v>0</v>
      </c>
      <c r="V640" s="60">
        <f t="shared" si="155"/>
        <v>0</v>
      </c>
      <c r="W640" s="60">
        <f t="shared" si="155"/>
        <v>0</v>
      </c>
      <c r="X640" s="60">
        <f t="shared" si="155"/>
        <v>0</v>
      </c>
      <c r="Y640" s="60">
        <f t="shared" si="155"/>
        <v>0</v>
      </c>
      <c r="Z640" s="60">
        <f t="shared" si="155"/>
        <v>0</v>
      </c>
      <c r="AA640" s="60">
        <f t="shared" si="155"/>
        <v>0</v>
      </c>
      <c r="AB640" s="60">
        <f t="shared" si="155"/>
        <v>0</v>
      </c>
      <c r="AC640" s="60">
        <f t="shared" si="155"/>
        <v>0</v>
      </c>
      <c r="AD640" s="60">
        <f t="shared" si="155"/>
        <v>0</v>
      </c>
      <c r="AG640" s="60">
        <f t="shared" si="159"/>
        <v>0</v>
      </c>
      <c r="AH640" s="60">
        <f t="shared" si="159"/>
        <v>0</v>
      </c>
      <c r="AI640" s="60">
        <f t="shared" si="159"/>
        <v>0</v>
      </c>
      <c r="AJ640" s="60">
        <f t="shared" si="156"/>
        <v>0</v>
      </c>
      <c r="AK640" s="60">
        <f t="shared" si="156"/>
        <v>0</v>
      </c>
      <c r="AL640" s="60">
        <f t="shared" si="156"/>
        <v>0</v>
      </c>
      <c r="AM640" s="60">
        <f t="shared" si="156"/>
        <v>0</v>
      </c>
      <c r="AN640" s="60">
        <f t="shared" si="156"/>
        <v>0</v>
      </c>
      <c r="AO640" s="60">
        <f t="shared" si="156"/>
        <v>0</v>
      </c>
      <c r="AP640" s="60">
        <f t="shared" si="156"/>
        <v>0</v>
      </c>
      <c r="AQ640" s="60">
        <f t="shared" si="156"/>
        <v>0</v>
      </c>
      <c r="AR640" s="60">
        <f t="shared" si="156"/>
        <v>0</v>
      </c>
      <c r="AU640" s="60">
        <f t="shared" si="160"/>
        <v>2</v>
      </c>
      <c r="AV640" s="60">
        <f t="shared" si="160"/>
        <v>0</v>
      </c>
      <c r="AW640" s="60">
        <f t="shared" si="160"/>
        <v>0</v>
      </c>
      <c r="AX640" s="60">
        <f t="shared" si="157"/>
        <v>0</v>
      </c>
      <c r="AY640" s="60">
        <f t="shared" si="157"/>
        <v>0</v>
      </c>
      <c r="AZ640" s="60">
        <f t="shared" si="157"/>
        <v>0</v>
      </c>
      <c r="BA640" s="60">
        <f t="shared" si="157"/>
        <v>0</v>
      </c>
      <c r="BB640" s="60">
        <f t="shared" si="157"/>
        <v>0</v>
      </c>
      <c r="BC640" s="60">
        <f t="shared" si="157"/>
        <v>0</v>
      </c>
      <c r="BD640" s="60">
        <f t="shared" si="157"/>
        <v>0</v>
      </c>
      <c r="BE640" s="60">
        <f t="shared" si="157"/>
        <v>0</v>
      </c>
      <c r="BF640" s="60">
        <f t="shared" si="157"/>
        <v>0</v>
      </c>
    </row>
    <row r="641" spans="2:58" s="60" customFormat="1" x14ac:dyDescent="0.25">
      <c r="B641" s="18">
        <f t="shared" si="145"/>
        <v>637</v>
      </c>
      <c r="C641" s="71" t="str">
        <f t="shared" si="144"/>
        <v>260125_Rev_MC_637</v>
      </c>
      <c r="D641" s="68">
        <v>46047</v>
      </c>
      <c r="E641" s="69">
        <v>46047</v>
      </c>
      <c r="F641" s="69" t="s">
        <v>116</v>
      </c>
      <c r="G641" s="69" t="str">
        <f>IF(ISBLANK(F641),"",VLOOKUP(F641,'Listes des Lots'!$B$4:$G$55,6,FALSE))</f>
        <v>Meublé</v>
      </c>
      <c r="H641" s="127" t="s">
        <v>333</v>
      </c>
      <c r="I641" s="127">
        <v>75000</v>
      </c>
      <c r="J641" s="69">
        <v>46048</v>
      </c>
      <c r="K641" s="69">
        <v>46051</v>
      </c>
      <c r="L641" s="71" t="s">
        <v>90</v>
      </c>
      <c r="M641" s="18" t="str">
        <f>IF(RevenueData[[#This Row],[Commentaires /Notes  ]]="","",RevenueData[[#This Row],[Commentaires /Notes  ]])</f>
        <v/>
      </c>
      <c r="N641" s="37"/>
      <c r="R641" s="60">
        <f>RevenueData[[#This Row],[Fin Période 
(jj/mm/aa) ]]-RevenueData[[#This Row],[Début Période
((jj/mm/aa) ]]+1</f>
        <v>4</v>
      </c>
      <c r="S641" s="60">
        <f t="shared" si="158"/>
        <v>0</v>
      </c>
      <c r="T641" s="60">
        <f t="shared" si="158"/>
        <v>0</v>
      </c>
      <c r="U641" s="60">
        <f t="shared" si="158"/>
        <v>0</v>
      </c>
      <c r="V641" s="60">
        <f t="shared" si="155"/>
        <v>0</v>
      </c>
      <c r="W641" s="60">
        <f t="shared" si="155"/>
        <v>0</v>
      </c>
      <c r="X641" s="60">
        <f t="shared" si="155"/>
        <v>0</v>
      </c>
      <c r="Y641" s="60">
        <f t="shared" si="155"/>
        <v>0</v>
      </c>
      <c r="Z641" s="60">
        <f t="shared" si="155"/>
        <v>0</v>
      </c>
      <c r="AA641" s="60">
        <f t="shared" si="155"/>
        <v>0</v>
      </c>
      <c r="AB641" s="60">
        <f t="shared" si="155"/>
        <v>0</v>
      </c>
      <c r="AC641" s="60">
        <f t="shared" si="155"/>
        <v>0</v>
      </c>
      <c r="AD641" s="60">
        <f t="shared" si="155"/>
        <v>0</v>
      </c>
      <c r="AG641" s="60">
        <f t="shared" si="159"/>
        <v>0</v>
      </c>
      <c r="AH641" s="60">
        <f t="shared" si="159"/>
        <v>0</v>
      </c>
      <c r="AI641" s="60">
        <f t="shared" si="159"/>
        <v>0</v>
      </c>
      <c r="AJ641" s="60">
        <f t="shared" si="156"/>
        <v>0</v>
      </c>
      <c r="AK641" s="60">
        <f t="shared" si="156"/>
        <v>0</v>
      </c>
      <c r="AL641" s="60">
        <f t="shared" si="156"/>
        <v>0</v>
      </c>
      <c r="AM641" s="60">
        <f t="shared" si="156"/>
        <v>0</v>
      </c>
      <c r="AN641" s="60">
        <f t="shared" si="156"/>
        <v>0</v>
      </c>
      <c r="AO641" s="60">
        <f t="shared" si="156"/>
        <v>0</v>
      </c>
      <c r="AP641" s="60">
        <f t="shared" si="156"/>
        <v>0</v>
      </c>
      <c r="AQ641" s="60">
        <f t="shared" si="156"/>
        <v>0</v>
      </c>
      <c r="AR641" s="60">
        <f t="shared" si="156"/>
        <v>0</v>
      </c>
      <c r="AU641" s="60">
        <f t="shared" si="160"/>
        <v>4</v>
      </c>
      <c r="AV641" s="60">
        <f t="shared" si="160"/>
        <v>0</v>
      </c>
      <c r="AW641" s="60">
        <f t="shared" si="160"/>
        <v>0</v>
      </c>
      <c r="AX641" s="60">
        <f t="shared" si="157"/>
        <v>0</v>
      </c>
      <c r="AY641" s="60">
        <f t="shared" si="157"/>
        <v>0</v>
      </c>
      <c r="AZ641" s="60">
        <f t="shared" si="157"/>
        <v>0</v>
      </c>
      <c r="BA641" s="60">
        <f t="shared" si="157"/>
        <v>0</v>
      </c>
      <c r="BB641" s="60">
        <f t="shared" si="157"/>
        <v>0</v>
      </c>
      <c r="BC641" s="60">
        <f t="shared" si="157"/>
        <v>0</v>
      </c>
      <c r="BD641" s="60">
        <f t="shared" si="157"/>
        <v>0</v>
      </c>
      <c r="BE641" s="60">
        <f t="shared" si="157"/>
        <v>0</v>
      </c>
      <c r="BF641" s="60">
        <f t="shared" si="157"/>
        <v>0</v>
      </c>
    </row>
    <row r="642" spans="2:58" s="60" customFormat="1" x14ac:dyDescent="0.25">
      <c r="B642" s="18">
        <f t="shared" si="145"/>
        <v>638</v>
      </c>
      <c r="C642" s="71" t="str">
        <f t="shared" si="144"/>
        <v>260125_Rev_MC_638</v>
      </c>
      <c r="D642" s="68">
        <v>46047</v>
      </c>
      <c r="E642" s="69">
        <v>46047</v>
      </c>
      <c r="F642" s="69" t="s">
        <v>113</v>
      </c>
      <c r="G642" s="69" t="str">
        <f>IF(ISBLANK(F642),"",VLOOKUP(F642,'Listes des Lots'!$B$4:$G$55,6,FALSE))</f>
        <v>Meublé</v>
      </c>
      <c r="H642" s="127" t="s">
        <v>333</v>
      </c>
      <c r="I642" s="127">
        <v>25000</v>
      </c>
      <c r="J642" s="69">
        <v>46047</v>
      </c>
      <c r="K642" s="69">
        <v>46048</v>
      </c>
      <c r="L642" s="71" t="s">
        <v>90</v>
      </c>
      <c r="M642" s="18" t="str">
        <f>IF(RevenueData[[#This Row],[Commentaires /Notes  ]]="","",RevenueData[[#This Row],[Commentaires /Notes  ]])</f>
        <v/>
      </c>
      <c r="N642" s="37"/>
      <c r="R642" s="60">
        <f>RevenueData[[#This Row],[Fin Période 
(jj/mm/aa) ]]-RevenueData[[#This Row],[Début Période
((jj/mm/aa) ]]+1</f>
        <v>2</v>
      </c>
      <c r="S642" s="60">
        <f t="shared" si="158"/>
        <v>0</v>
      </c>
      <c r="T642" s="60">
        <f t="shared" si="158"/>
        <v>0</v>
      </c>
      <c r="U642" s="60">
        <f t="shared" si="158"/>
        <v>0</v>
      </c>
      <c r="V642" s="60">
        <f t="shared" si="155"/>
        <v>0</v>
      </c>
      <c r="W642" s="60">
        <f t="shared" si="155"/>
        <v>0</v>
      </c>
      <c r="X642" s="60">
        <f t="shared" si="155"/>
        <v>0</v>
      </c>
      <c r="Y642" s="60">
        <f t="shared" si="155"/>
        <v>0</v>
      </c>
      <c r="Z642" s="60">
        <f t="shared" si="155"/>
        <v>0</v>
      </c>
      <c r="AA642" s="60">
        <f t="shared" si="155"/>
        <v>0</v>
      </c>
      <c r="AB642" s="60">
        <f t="shared" si="155"/>
        <v>0</v>
      </c>
      <c r="AC642" s="60">
        <f t="shared" si="155"/>
        <v>0</v>
      </c>
      <c r="AD642" s="60">
        <f t="shared" si="155"/>
        <v>0</v>
      </c>
      <c r="AG642" s="60">
        <f t="shared" si="159"/>
        <v>0</v>
      </c>
      <c r="AH642" s="60">
        <f t="shared" si="159"/>
        <v>0</v>
      </c>
      <c r="AI642" s="60">
        <f t="shared" si="159"/>
        <v>0</v>
      </c>
      <c r="AJ642" s="60">
        <f t="shared" si="156"/>
        <v>0</v>
      </c>
      <c r="AK642" s="60">
        <f t="shared" si="156"/>
        <v>0</v>
      </c>
      <c r="AL642" s="60">
        <f t="shared" si="156"/>
        <v>0</v>
      </c>
      <c r="AM642" s="60">
        <f t="shared" si="156"/>
        <v>0</v>
      </c>
      <c r="AN642" s="60">
        <f t="shared" si="156"/>
        <v>0</v>
      </c>
      <c r="AO642" s="60">
        <f t="shared" si="156"/>
        <v>0</v>
      </c>
      <c r="AP642" s="60">
        <f t="shared" si="156"/>
        <v>0</v>
      </c>
      <c r="AQ642" s="60">
        <f t="shared" si="156"/>
        <v>0</v>
      </c>
      <c r="AR642" s="60">
        <f t="shared" si="156"/>
        <v>0</v>
      </c>
      <c r="AU642" s="60">
        <f t="shared" si="160"/>
        <v>2</v>
      </c>
      <c r="AV642" s="60">
        <f t="shared" si="160"/>
        <v>0</v>
      </c>
      <c r="AW642" s="60">
        <f t="shared" si="160"/>
        <v>0</v>
      </c>
      <c r="AX642" s="60">
        <f t="shared" si="157"/>
        <v>0</v>
      </c>
      <c r="AY642" s="60">
        <f t="shared" si="157"/>
        <v>0</v>
      </c>
      <c r="AZ642" s="60">
        <f t="shared" si="157"/>
        <v>0</v>
      </c>
      <c r="BA642" s="60">
        <f t="shared" si="157"/>
        <v>0</v>
      </c>
      <c r="BB642" s="60">
        <f t="shared" si="157"/>
        <v>0</v>
      </c>
      <c r="BC642" s="60">
        <f t="shared" si="157"/>
        <v>0</v>
      </c>
      <c r="BD642" s="60">
        <f t="shared" si="157"/>
        <v>0</v>
      </c>
      <c r="BE642" s="60">
        <f t="shared" si="157"/>
        <v>0</v>
      </c>
      <c r="BF642" s="60">
        <f t="shared" si="157"/>
        <v>0</v>
      </c>
    </row>
    <row r="643" spans="2:58" s="60" customFormat="1" x14ac:dyDescent="0.25">
      <c r="B643" s="18">
        <f t="shared" si="145"/>
        <v>639</v>
      </c>
      <c r="C643" s="71" t="str">
        <f t="shared" si="144"/>
        <v>260125_Rev_MC_639</v>
      </c>
      <c r="D643" s="68">
        <v>46047</v>
      </c>
      <c r="E643" s="69">
        <v>46047</v>
      </c>
      <c r="F643" s="69" t="s">
        <v>123</v>
      </c>
      <c r="G643" s="69" t="str">
        <f>IF(ISBLANK(F643),"",VLOOKUP(F643,'Listes des Lots'!$B$4:$G$55,6,FALSE))</f>
        <v>Meublé</v>
      </c>
      <c r="H643" s="127" t="s">
        <v>333</v>
      </c>
      <c r="I643" s="127">
        <v>17000</v>
      </c>
      <c r="J643" s="69">
        <v>46047</v>
      </c>
      <c r="K643" s="69">
        <v>46048</v>
      </c>
      <c r="L643" s="71" t="s">
        <v>90</v>
      </c>
      <c r="M643" s="18" t="str">
        <f>IF(RevenueData[[#This Row],[Commentaires /Notes  ]]="","",RevenueData[[#This Row],[Commentaires /Notes  ]])</f>
        <v/>
      </c>
      <c r="N643" s="37"/>
      <c r="R643" s="60">
        <f>RevenueData[[#This Row],[Fin Période 
(jj/mm/aa) ]]-RevenueData[[#This Row],[Début Période
((jj/mm/aa) ]]+1</f>
        <v>2</v>
      </c>
      <c r="S643" s="60">
        <f t="shared" si="158"/>
        <v>0</v>
      </c>
      <c r="T643" s="60">
        <f t="shared" si="158"/>
        <v>0</v>
      </c>
      <c r="U643" s="60">
        <f t="shared" si="158"/>
        <v>0</v>
      </c>
      <c r="V643" s="60">
        <f t="shared" si="155"/>
        <v>0</v>
      </c>
      <c r="W643" s="60">
        <f t="shared" si="155"/>
        <v>0</v>
      </c>
      <c r="X643" s="60">
        <f t="shared" si="155"/>
        <v>0</v>
      </c>
      <c r="Y643" s="60">
        <f t="shared" si="155"/>
        <v>0</v>
      </c>
      <c r="Z643" s="60">
        <f t="shared" si="155"/>
        <v>0</v>
      </c>
      <c r="AA643" s="60">
        <f t="shared" si="155"/>
        <v>0</v>
      </c>
      <c r="AB643" s="60">
        <f t="shared" si="155"/>
        <v>0</v>
      </c>
      <c r="AC643" s="60">
        <f t="shared" si="155"/>
        <v>0</v>
      </c>
      <c r="AD643" s="60">
        <f t="shared" si="155"/>
        <v>0</v>
      </c>
      <c r="AG643" s="60">
        <f t="shared" si="159"/>
        <v>0</v>
      </c>
      <c r="AH643" s="60">
        <f t="shared" si="159"/>
        <v>0</v>
      </c>
      <c r="AI643" s="60">
        <f t="shared" si="159"/>
        <v>0</v>
      </c>
      <c r="AJ643" s="60">
        <f t="shared" si="156"/>
        <v>0</v>
      </c>
      <c r="AK643" s="60">
        <f t="shared" si="156"/>
        <v>0</v>
      </c>
      <c r="AL643" s="60">
        <f t="shared" si="156"/>
        <v>0</v>
      </c>
      <c r="AM643" s="60">
        <f t="shared" si="156"/>
        <v>0</v>
      </c>
      <c r="AN643" s="60">
        <f t="shared" si="156"/>
        <v>0</v>
      </c>
      <c r="AO643" s="60">
        <f t="shared" si="156"/>
        <v>0</v>
      </c>
      <c r="AP643" s="60">
        <f t="shared" si="156"/>
        <v>0</v>
      </c>
      <c r="AQ643" s="60">
        <f t="shared" si="156"/>
        <v>0</v>
      </c>
      <c r="AR643" s="60">
        <f t="shared" si="156"/>
        <v>0</v>
      </c>
      <c r="AU643" s="60">
        <f t="shared" si="160"/>
        <v>2</v>
      </c>
      <c r="AV643" s="60">
        <f t="shared" si="160"/>
        <v>0</v>
      </c>
      <c r="AW643" s="60">
        <f t="shared" si="160"/>
        <v>0</v>
      </c>
      <c r="AX643" s="60">
        <f t="shared" si="157"/>
        <v>0</v>
      </c>
      <c r="AY643" s="60">
        <f t="shared" si="157"/>
        <v>0</v>
      </c>
      <c r="AZ643" s="60">
        <f t="shared" si="157"/>
        <v>0</v>
      </c>
      <c r="BA643" s="60">
        <f t="shared" si="157"/>
        <v>0</v>
      </c>
      <c r="BB643" s="60">
        <f t="shared" si="157"/>
        <v>0</v>
      </c>
      <c r="BC643" s="60">
        <f t="shared" si="157"/>
        <v>0</v>
      </c>
      <c r="BD643" s="60">
        <f t="shared" si="157"/>
        <v>0</v>
      </c>
      <c r="BE643" s="60">
        <f t="shared" si="157"/>
        <v>0</v>
      </c>
      <c r="BF643" s="60">
        <f t="shared" si="157"/>
        <v>0</v>
      </c>
    </row>
    <row r="644" spans="2:58" s="60" customFormat="1" x14ac:dyDescent="0.25">
      <c r="B644" s="18">
        <f t="shared" si="145"/>
        <v>640</v>
      </c>
      <c r="C644" s="71" t="str">
        <f t="shared" si="144"/>
        <v>260128_Rev_MC_640</v>
      </c>
      <c r="D644" s="68">
        <v>46050</v>
      </c>
      <c r="E644" s="69">
        <v>46050</v>
      </c>
      <c r="F644" s="69" t="s">
        <v>125</v>
      </c>
      <c r="G644" s="69" t="str">
        <f>IF(ISBLANK(F644),"",VLOOKUP(F644,'Listes des Lots'!$B$4:$G$55,6,FALSE))</f>
        <v>Meublé</v>
      </c>
      <c r="H644" s="127" t="s">
        <v>333</v>
      </c>
      <c r="I644" s="127">
        <v>17000</v>
      </c>
      <c r="J644" s="69">
        <v>46050</v>
      </c>
      <c r="K644" s="69">
        <v>46051</v>
      </c>
      <c r="L644" s="71" t="s">
        <v>90</v>
      </c>
      <c r="M644" s="18" t="str">
        <f>IF(RevenueData[[#This Row],[Commentaires /Notes  ]]="","",RevenueData[[#This Row],[Commentaires /Notes  ]])</f>
        <v/>
      </c>
      <c r="N644" s="37"/>
      <c r="R644" s="60">
        <f>RevenueData[[#This Row],[Fin Période 
(jj/mm/aa) ]]-RevenueData[[#This Row],[Début Période
((jj/mm/aa) ]]+1</f>
        <v>2</v>
      </c>
      <c r="S644" s="60">
        <f t="shared" si="158"/>
        <v>0</v>
      </c>
      <c r="T644" s="60">
        <f t="shared" si="158"/>
        <v>0</v>
      </c>
      <c r="U644" s="60">
        <f t="shared" si="158"/>
        <v>0</v>
      </c>
      <c r="V644" s="60">
        <f t="shared" si="155"/>
        <v>0</v>
      </c>
      <c r="W644" s="60">
        <f t="shared" si="155"/>
        <v>0</v>
      </c>
      <c r="X644" s="60">
        <f t="shared" si="155"/>
        <v>0</v>
      </c>
      <c r="Y644" s="60">
        <f t="shared" si="155"/>
        <v>0</v>
      </c>
      <c r="Z644" s="60">
        <f t="shared" si="155"/>
        <v>0</v>
      </c>
      <c r="AA644" s="60">
        <f t="shared" si="155"/>
        <v>0</v>
      </c>
      <c r="AB644" s="60">
        <f t="shared" si="155"/>
        <v>0</v>
      </c>
      <c r="AC644" s="60">
        <f t="shared" si="155"/>
        <v>0</v>
      </c>
      <c r="AD644" s="60">
        <f t="shared" si="155"/>
        <v>0</v>
      </c>
      <c r="AG644" s="60">
        <f t="shared" si="159"/>
        <v>0</v>
      </c>
      <c r="AH644" s="60">
        <f t="shared" si="159"/>
        <v>0</v>
      </c>
      <c r="AI644" s="60">
        <f t="shared" si="159"/>
        <v>0</v>
      </c>
      <c r="AJ644" s="60">
        <f t="shared" si="156"/>
        <v>0</v>
      </c>
      <c r="AK644" s="60">
        <f t="shared" si="156"/>
        <v>0</v>
      </c>
      <c r="AL644" s="60">
        <f t="shared" si="156"/>
        <v>0</v>
      </c>
      <c r="AM644" s="60">
        <f t="shared" si="156"/>
        <v>0</v>
      </c>
      <c r="AN644" s="60">
        <f t="shared" si="156"/>
        <v>0</v>
      </c>
      <c r="AO644" s="60">
        <f t="shared" si="156"/>
        <v>0</v>
      </c>
      <c r="AP644" s="60">
        <f t="shared" si="156"/>
        <v>0</v>
      </c>
      <c r="AQ644" s="60">
        <f t="shared" si="156"/>
        <v>0</v>
      </c>
      <c r="AR644" s="60">
        <f t="shared" si="156"/>
        <v>0</v>
      </c>
      <c r="AU644" s="60">
        <f t="shared" si="160"/>
        <v>2</v>
      </c>
      <c r="AV644" s="60">
        <f t="shared" si="160"/>
        <v>0</v>
      </c>
      <c r="AW644" s="60">
        <f t="shared" si="160"/>
        <v>0</v>
      </c>
      <c r="AX644" s="60">
        <f t="shared" si="157"/>
        <v>0</v>
      </c>
      <c r="AY644" s="60">
        <f t="shared" si="157"/>
        <v>0</v>
      </c>
      <c r="AZ644" s="60">
        <f t="shared" si="157"/>
        <v>0</v>
      </c>
      <c r="BA644" s="60">
        <f t="shared" si="157"/>
        <v>0</v>
      </c>
      <c r="BB644" s="60">
        <f t="shared" si="157"/>
        <v>0</v>
      </c>
      <c r="BC644" s="60">
        <f t="shared" si="157"/>
        <v>0</v>
      </c>
      <c r="BD644" s="60">
        <f t="shared" si="157"/>
        <v>0</v>
      </c>
      <c r="BE644" s="60">
        <f t="shared" si="157"/>
        <v>0</v>
      </c>
      <c r="BF644" s="60">
        <f t="shared" si="157"/>
        <v>0</v>
      </c>
    </row>
    <row r="645" spans="2:58" s="60" customFormat="1" x14ac:dyDescent="0.25">
      <c r="B645" s="18">
        <f t="shared" si="145"/>
        <v>641</v>
      </c>
      <c r="C645" s="71" t="str">
        <f t="shared" ref="C645:C708" si="161">IF(OR(D645="", E645="", F645="", I645="", J645="", K645="", L645=""), "", TEXT(RIGHT(YEAR(D645), 2), "00") &amp; TEXT(MONTH(D645), "00") &amp; TEXT(DAY(D645), "00") &amp; "_Rev_MC_" &amp; TEXT(B645, "0"))</f>
        <v>260129_Rev_MC_641</v>
      </c>
      <c r="D645" s="68">
        <v>46051</v>
      </c>
      <c r="E645" s="69">
        <v>46051</v>
      </c>
      <c r="F645" s="69" t="s">
        <v>104</v>
      </c>
      <c r="G645" s="69" t="str">
        <f>IF(ISBLANK(F645),"",VLOOKUP(F645,'Listes des Lots'!$B$4:$G$55,6,FALSE))</f>
        <v>Meublé</v>
      </c>
      <c r="H645" s="127" t="s">
        <v>333</v>
      </c>
      <c r="I645" s="127">
        <v>17000</v>
      </c>
      <c r="J645" s="69">
        <v>46051</v>
      </c>
      <c r="K645" s="69">
        <v>46052</v>
      </c>
      <c r="L645" s="71" t="s">
        <v>90</v>
      </c>
      <c r="M645" s="18" t="str">
        <f>IF(RevenueData[[#This Row],[Commentaires /Notes  ]]="","",RevenueData[[#This Row],[Commentaires /Notes  ]])</f>
        <v/>
      </c>
      <c r="N645" s="37"/>
      <c r="R645" s="60">
        <f>RevenueData[[#This Row],[Fin Période 
(jj/mm/aa) ]]-RevenueData[[#This Row],[Début Période
((jj/mm/aa) ]]+1</f>
        <v>2</v>
      </c>
      <c r="S645" s="60">
        <f t="shared" si="158"/>
        <v>0</v>
      </c>
      <c r="T645" s="60">
        <f t="shared" si="158"/>
        <v>0</v>
      </c>
      <c r="U645" s="60">
        <f t="shared" si="158"/>
        <v>0</v>
      </c>
      <c r="V645" s="60">
        <f t="shared" si="155"/>
        <v>0</v>
      </c>
      <c r="W645" s="60">
        <f t="shared" si="155"/>
        <v>0</v>
      </c>
      <c r="X645" s="60">
        <f t="shared" si="155"/>
        <v>0</v>
      </c>
      <c r="Y645" s="60">
        <f t="shared" si="155"/>
        <v>0</v>
      </c>
      <c r="Z645" s="60">
        <f t="shared" si="155"/>
        <v>0</v>
      </c>
      <c r="AA645" s="60">
        <f t="shared" si="155"/>
        <v>0</v>
      </c>
      <c r="AB645" s="60">
        <f t="shared" si="155"/>
        <v>0</v>
      </c>
      <c r="AC645" s="60">
        <f t="shared" si="155"/>
        <v>0</v>
      </c>
      <c r="AD645" s="60">
        <f t="shared" si="155"/>
        <v>0</v>
      </c>
      <c r="AG645" s="60">
        <f t="shared" si="159"/>
        <v>0</v>
      </c>
      <c r="AH645" s="60">
        <f t="shared" si="159"/>
        <v>0</v>
      </c>
      <c r="AI645" s="60">
        <f t="shared" si="159"/>
        <v>0</v>
      </c>
      <c r="AJ645" s="60">
        <f t="shared" si="156"/>
        <v>0</v>
      </c>
      <c r="AK645" s="60">
        <f t="shared" si="156"/>
        <v>0</v>
      </c>
      <c r="AL645" s="60">
        <f t="shared" si="156"/>
        <v>0</v>
      </c>
      <c r="AM645" s="60">
        <f t="shared" si="156"/>
        <v>0</v>
      </c>
      <c r="AN645" s="60">
        <f t="shared" si="156"/>
        <v>0</v>
      </c>
      <c r="AO645" s="60">
        <f t="shared" si="156"/>
        <v>0</v>
      </c>
      <c r="AP645" s="60">
        <f t="shared" si="156"/>
        <v>0</v>
      </c>
      <c r="AQ645" s="60">
        <f t="shared" si="156"/>
        <v>0</v>
      </c>
      <c r="AR645" s="60">
        <f t="shared" si="156"/>
        <v>0</v>
      </c>
      <c r="AU645" s="60">
        <f t="shared" si="160"/>
        <v>2</v>
      </c>
      <c r="AV645" s="60">
        <f t="shared" si="160"/>
        <v>0</v>
      </c>
      <c r="AW645" s="60">
        <f t="shared" si="160"/>
        <v>0</v>
      </c>
      <c r="AX645" s="60">
        <f t="shared" si="157"/>
        <v>0</v>
      </c>
      <c r="AY645" s="60">
        <f t="shared" si="157"/>
        <v>0</v>
      </c>
      <c r="AZ645" s="60">
        <f t="shared" si="157"/>
        <v>0</v>
      </c>
      <c r="BA645" s="60">
        <f t="shared" si="157"/>
        <v>0</v>
      </c>
      <c r="BB645" s="60">
        <f t="shared" si="157"/>
        <v>0</v>
      </c>
      <c r="BC645" s="60">
        <f t="shared" si="157"/>
        <v>0</v>
      </c>
      <c r="BD645" s="60">
        <f t="shared" si="157"/>
        <v>0</v>
      </c>
      <c r="BE645" s="60">
        <f t="shared" si="157"/>
        <v>0</v>
      </c>
      <c r="BF645" s="60">
        <f t="shared" si="157"/>
        <v>0</v>
      </c>
    </row>
    <row r="646" spans="2:58" s="60" customFormat="1" x14ac:dyDescent="0.25">
      <c r="B646" s="18">
        <f t="shared" si="145"/>
        <v>642</v>
      </c>
      <c r="C646" s="71" t="str">
        <f t="shared" si="161"/>
        <v>260129_Rev_MC_642</v>
      </c>
      <c r="D646" s="68">
        <v>46051</v>
      </c>
      <c r="E646" s="69">
        <v>46051</v>
      </c>
      <c r="F646" s="69" t="s">
        <v>113</v>
      </c>
      <c r="G646" s="69" t="str">
        <f>IF(ISBLANK(F646),"",VLOOKUP(F646,'Listes des Lots'!$B$4:$G$55,6,FALSE))</f>
        <v>Meublé</v>
      </c>
      <c r="H646" s="127" t="s">
        <v>333</v>
      </c>
      <c r="I646" s="127">
        <v>25000</v>
      </c>
      <c r="J646" s="69">
        <v>46051</v>
      </c>
      <c r="K646" s="69">
        <v>46052</v>
      </c>
      <c r="L646" s="71" t="s">
        <v>90</v>
      </c>
      <c r="M646" s="18" t="str">
        <f>IF(RevenueData[[#This Row],[Commentaires /Notes  ]]="","",RevenueData[[#This Row],[Commentaires /Notes  ]])</f>
        <v/>
      </c>
      <c r="N646" s="37"/>
      <c r="R646" s="60">
        <f>RevenueData[[#This Row],[Fin Période 
(jj/mm/aa) ]]-RevenueData[[#This Row],[Début Période
((jj/mm/aa) ]]+1</f>
        <v>2</v>
      </c>
      <c r="S646" s="60">
        <f t="shared" si="158"/>
        <v>0</v>
      </c>
      <c r="T646" s="60">
        <f t="shared" si="158"/>
        <v>0</v>
      </c>
      <c r="U646" s="60">
        <f t="shared" si="158"/>
        <v>0</v>
      </c>
      <c r="V646" s="60">
        <f t="shared" si="155"/>
        <v>0</v>
      </c>
      <c r="W646" s="60">
        <f t="shared" si="155"/>
        <v>0</v>
      </c>
      <c r="X646" s="60">
        <f t="shared" si="155"/>
        <v>0</v>
      </c>
      <c r="Y646" s="60">
        <f t="shared" si="155"/>
        <v>0</v>
      </c>
      <c r="Z646" s="60">
        <f t="shared" si="155"/>
        <v>0</v>
      </c>
      <c r="AA646" s="60">
        <f t="shared" si="155"/>
        <v>0</v>
      </c>
      <c r="AB646" s="60">
        <f t="shared" si="155"/>
        <v>0</v>
      </c>
      <c r="AC646" s="60">
        <f t="shared" si="155"/>
        <v>0</v>
      </c>
      <c r="AD646" s="60">
        <f t="shared" si="155"/>
        <v>0</v>
      </c>
      <c r="AG646" s="60">
        <f t="shared" si="159"/>
        <v>0</v>
      </c>
      <c r="AH646" s="60">
        <f t="shared" si="159"/>
        <v>0</v>
      </c>
      <c r="AI646" s="60">
        <f t="shared" si="159"/>
        <v>0</v>
      </c>
      <c r="AJ646" s="60">
        <f t="shared" si="156"/>
        <v>0</v>
      </c>
      <c r="AK646" s="60">
        <f t="shared" si="156"/>
        <v>0</v>
      </c>
      <c r="AL646" s="60">
        <f t="shared" si="156"/>
        <v>0</v>
      </c>
      <c r="AM646" s="60">
        <f t="shared" si="156"/>
        <v>0</v>
      </c>
      <c r="AN646" s="60">
        <f t="shared" si="156"/>
        <v>0</v>
      </c>
      <c r="AO646" s="60">
        <f t="shared" si="156"/>
        <v>0</v>
      </c>
      <c r="AP646" s="60">
        <f t="shared" si="156"/>
        <v>0</v>
      </c>
      <c r="AQ646" s="60">
        <f t="shared" si="156"/>
        <v>0</v>
      </c>
      <c r="AR646" s="60">
        <f t="shared" si="156"/>
        <v>0</v>
      </c>
      <c r="AU646" s="60">
        <f t="shared" si="160"/>
        <v>2</v>
      </c>
      <c r="AV646" s="60">
        <f t="shared" si="160"/>
        <v>0</v>
      </c>
      <c r="AW646" s="60">
        <f t="shared" si="160"/>
        <v>0</v>
      </c>
      <c r="AX646" s="60">
        <f t="shared" si="157"/>
        <v>0</v>
      </c>
      <c r="AY646" s="60">
        <f t="shared" si="157"/>
        <v>0</v>
      </c>
      <c r="AZ646" s="60">
        <f t="shared" si="157"/>
        <v>0</v>
      </c>
      <c r="BA646" s="60">
        <f t="shared" si="157"/>
        <v>0</v>
      </c>
      <c r="BB646" s="60">
        <f t="shared" si="157"/>
        <v>0</v>
      </c>
      <c r="BC646" s="60">
        <f t="shared" si="157"/>
        <v>0</v>
      </c>
      <c r="BD646" s="60">
        <f t="shared" si="157"/>
        <v>0</v>
      </c>
      <c r="BE646" s="60">
        <f t="shared" si="157"/>
        <v>0</v>
      </c>
      <c r="BF646" s="60">
        <f t="shared" si="157"/>
        <v>0</v>
      </c>
    </row>
    <row r="647" spans="2:58" s="60" customFormat="1" x14ac:dyDescent="0.25">
      <c r="B647" s="18">
        <f t="shared" ref="B647:B710" si="162">B646+1</f>
        <v>643</v>
      </c>
      <c r="C647" s="71" t="str">
        <f t="shared" si="161"/>
        <v>260130_Rev_MC_643</v>
      </c>
      <c r="D647" s="68">
        <v>46052</v>
      </c>
      <c r="E647" s="69">
        <v>46052</v>
      </c>
      <c r="F647" s="69" t="s">
        <v>132</v>
      </c>
      <c r="G647" s="69" t="str">
        <f>IF(ISBLANK(F647),"",VLOOKUP(F647,'Listes des Lots'!$B$4:$G$55,6,FALSE))</f>
        <v>Location</v>
      </c>
      <c r="H647" s="127" t="s">
        <v>333</v>
      </c>
      <c r="I647" s="127">
        <v>1800000</v>
      </c>
      <c r="J647" s="69">
        <v>46023</v>
      </c>
      <c r="K647" s="69">
        <v>46112</v>
      </c>
      <c r="L647" s="71" t="s">
        <v>25</v>
      </c>
      <c r="M647" s="18" t="str">
        <f>IF(RevenueData[[#This Row],[Commentaires /Notes  ]]="","",RevenueData[[#This Row],[Commentaires /Notes  ]])</f>
        <v>LOYER CIE JANVIER  FEVRIER  MARS</v>
      </c>
      <c r="N647" s="37" t="s">
        <v>502</v>
      </c>
      <c r="R647" s="60">
        <f>RevenueData[[#This Row],[Fin Période 
(jj/mm/aa) ]]-RevenueData[[#This Row],[Début Période
((jj/mm/aa) ]]+1</f>
        <v>90</v>
      </c>
      <c r="S647" s="60">
        <f t="shared" si="158"/>
        <v>0</v>
      </c>
      <c r="T647" s="60">
        <f t="shared" si="158"/>
        <v>0</v>
      </c>
      <c r="U647" s="60">
        <f t="shared" si="158"/>
        <v>0</v>
      </c>
      <c r="V647" s="60">
        <f t="shared" si="155"/>
        <v>0</v>
      </c>
      <c r="W647" s="60">
        <f t="shared" si="155"/>
        <v>0</v>
      </c>
      <c r="X647" s="60">
        <f t="shared" si="155"/>
        <v>0</v>
      </c>
      <c r="Y647" s="60">
        <f t="shared" si="155"/>
        <v>0</v>
      </c>
      <c r="Z647" s="60">
        <f t="shared" si="155"/>
        <v>0</v>
      </c>
      <c r="AA647" s="60">
        <f t="shared" si="155"/>
        <v>0</v>
      </c>
      <c r="AB647" s="60">
        <f t="shared" si="155"/>
        <v>0</v>
      </c>
      <c r="AC647" s="60">
        <f t="shared" si="155"/>
        <v>0</v>
      </c>
      <c r="AD647" s="60">
        <f t="shared" si="155"/>
        <v>0</v>
      </c>
      <c r="AG647" s="60">
        <f t="shared" si="159"/>
        <v>0</v>
      </c>
      <c r="AH647" s="60">
        <f t="shared" si="159"/>
        <v>0</v>
      </c>
      <c r="AI647" s="60">
        <f t="shared" si="159"/>
        <v>0</v>
      </c>
      <c r="AJ647" s="60">
        <f t="shared" si="156"/>
        <v>0</v>
      </c>
      <c r="AK647" s="60">
        <f t="shared" si="156"/>
        <v>0</v>
      </c>
      <c r="AL647" s="60">
        <f t="shared" si="156"/>
        <v>0</v>
      </c>
      <c r="AM647" s="60">
        <f t="shared" si="156"/>
        <v>0</v>
      </c>
      <c r="AN647" s="60">
        <f t="shared" si="156"/>
        <v>0</v>
      </c>
      <c r="AO647" s="60">
        <f t="shared" si="156"/>
        <v>0</v>
      </c>
      <c r="AP647" s="60">
        <f t="shared" si="156"/>
        <v>0</v>
      </c>
      <c r="AQ647" s="60">
        <f t="shared" si="156"/>
        <v>0</v>
      </c>
      <c r="AR647" s="60">
        <f t="shared" si="156"/>
        <v>0</v>
      </c>
      <c r="AU647" s="60">
        <f t="shared" si="160"/>
        <v>31</v>
      </c>
      <c r="AV647" s="60">
        <f t="shared" si="160"/>
        <v>28</v>
      </c>
      <c r="AW647" s="60">
        <f t="shared" si="160"/>
        <v>31</v>
      </c>
      <c r="AX647" s="60">
        <f t="shared" si="157"/>
        <v>0</v>
      </c>
      <c r="AY647" s="60">
        <f t="shared" si="157"/>
        <v>0</v>
      </c>
      <c r="AZ647" s="60">
        <f t="shared" si="157"/>
        <v>0</v>
      </c>
      <c r="BA647" s="60">
        <f t="shared" si="157"/>
        <v>0</v>
      </c>
      <c r="BB647" s="60">
        <f t="shared" si="157"/>
        <v>0</v>
      </c>
      <c r="BC647" s="60">
        <f t="shared" si="157"/>
        <v>0</v>
      </c>
      <c r="BD647" s="60">
        <f t="shared" si="157"/>
        <v>0</v>
      </c>
      <c r="BE647" s="60">
        <f t="shared" si="157"/>
        <v>0</v>
      </c>
      <c r="BF647" s="60">
        <f t="shared" si="157"/>
        <v>0</v>
      </c>
    </row>
    <row r="648" spans="2:58" s="60" customFormat="1" x14ac:dyDescent="0.25">
      <c r="B648" s="18">
        <f t="shared" si="162"/>
        <v>644</v>
      </c>
      <c r="C648" s="71" t="str">
        <f t="shared" si="161"/>
        <v>260130_Rev_MC_644</v>
      </c>
      <c r="D648" s="68">
        <v>46052</v>
      </c>
      <c r="E648" s="69">
        <v>46052</v>
      </c>
      <c r="F648" s="69" t="s">
        <v>122</v>
      </c>
      <c r="G648" s="69" t="str">
        <f>IF(ISBLANK(F648),"",VLOOKUP(F648,'Listes des Lots'!$B$4:$G$55,6,FALSE))</f>
        <v>Meublé</v>
      </c>
      <c r="H648" s="127" t="s">
        <v>333</v>
      </c>
      <c r="I648" s="127">
        <v>15000</v>
      </c>
      <c r="J648" s="69">
        <v>46052</v>
      </c>
      <c r="K648" s="69">
        <v>46052</v>
      </c>
      <c r="L648" s="71" t="s">
        <v>90</v>
      </c>
      <c r="M648" s="18" t="str">
        <f>IF(RevenueData[[#This Row],[Commentaires /Notes  ]]="","",RevenueData[[#This Row],[Commentaires /Notes  ]])</f>
        <v/>
      </c>
      <c r="N648" s="37"/>
      <c r="R648" s="60">
        <f>RevenueData[[#This Row],[Fin Période 
(jj/mm/aa) ]]-RevenueData[[#This Row],[Début Période
((jj/mm/aa) ]]+1</f>
        <v>1</v>
      </c>
      <c r="S648" s="60">
        <f t="shared" si="158"/>
        <v>0</v>
      </c>
      <c r="T648" s="60">
        <f t="shared" si="158"/>
        <v>0</v>
      </c>
      <c r="U648" s="60">
        <f t="shared" si="158"/>
        <v>0</v>
      </c>
      <c r="V648" s="60">
        <f t="shared" si="155"/>
        <v>0</v>
      </c>
      <c r="W648" s="60">
        <f t="shared" si="155"/>
        <v>0</v>
      </c>
      <c r="X648" s="60">
        <f t="shared" si="155"/>
        <v>0</v>
      </c>
      <c r="Y648" s="60">
        <f t="shared" si="155"/>
        <v>0</v>
      </c>
      <c r="Z648" s="60">
        <f t="shared" si="155"/>
        <v>0</v>
      </c>
      <c r="AA648" s="60">
        <f t="shared" si="155"/>
        <v>0</v>
      </c>
      <c r="AB648" s="60">
        <f t="shared" si="155"/>
        <v>0</v>
      </c>
      <c r="AC648" s="60">
        <f t="shared" si="155"/>
        <v>0</v>
      </c>
      <c r="AD648" s="60">
        <f t="shared" si="155"/>
        <v>0</v>
      </c>
      <c r="AG648" s="60">
        <f t="shared" si="159"/>
        <v>0</v>
      </c>
      <c r="AH648" s="60">
        <f t="shared" si="159"/>
        <v>0</v>
      </c>
      <c r="AI648" s="60">
        <f t="shared" si="159"/>
        <v>0</v>
      </c>
      <c r="AJ648" s="60">
        <f t="shared" si="156"/>
        <v>0</v>
      </c>
      <c r="AK648" s="60">
        <f t="shared" si="156"/>
        <v>0</v>
      </c>
      <c r="AL648" s="60">
        <f t="shared" si="156"/>
        <v>0</v>
      </c>
      <c r="AM648" s="60">
        <f t="shared" si="156"/>
        <v>0</v>
      </c>
      <c r="AN648" s="60">
        <f t="shared" si="156"/>
        <v>0</v>
      </c>
      <c r="AO648" s="60">
        <f t="shared" si="156"/>
        <v>0</v>
      </c>
      <c r="AP648" s="60">
        <f t="shared" si="156"/>
        <v>0</v>
      </c>
      <c r="AQ648" s="60">
        <f t="shared" si="156"/>
        <v>0</v>
      </c>
      <c r="AR648" s="60">
        <f t="shared" si="156"/>
        <v>0</v>
      </c>
      <c r="AU648" s="60">
        <f t="shared" si="160"/>
        <v>1</v>
      </c>
      <c r="AV648" s="60">
        <f t="shared" si="160"/>
        <v>0</v>
      </c>
      <c r="AW648" s="60">
        <f t="shared" si="160"/>
        <v>0</v>
      </c>
      <c r="AX648" s="60">
        <f t="shared" si="157"/>
        <v>0</v>
      </c>
      <c r="AY648" s="60">
        <f t="shared" si="157"/>
        <v>0</v>
      </c>
      <c r="AZ648" s="60">
        <f t="shared" si="157"/>
        <v>0</v>
      </c>
      <c r="BA648" s="60">
        <f t="shared" si="157"/>
        <v>0</v>
      </c>
      <c r="BB648" s="60">
        <f t="shared" si="157"/>
        <v>0</v>
      </c>
      <c r="BC648" s="60">
        <f t="shared" si="157"/>
        <v>0</v>
      </c>
      <c r="BD648" s="60">
        <f t="shared" si="157"/>
        <v>0</v>
      </c>
      <c r="BE648" s="60">
        <f t="shared" si="157"/>
        <v>0</v>
      </c>
      <c r="BF648" s="60">
        <f t="shared" si="157"/>
        <v>0</v>
      </c>
    </row>
    <row r="649" spans="2:58" s="60" customFormat="1" x14ac:dyDescent="0.25">
      <c r="B649" s="18">
        <f t="shared" si="162"/>
        <v>645</v>
      </c>
      <c r="C649" s="71" t="str">
        <f t="shared" si="161"/>
        <v>260130_Rev_MC_645</v>
      </c>
      <c r="D649" s="68">
        <v>46052</v>
      </c>
      <c r="E649" s="69">
        <v>46052</v>
      </c>
      <c r="F649" s="69" t="s">
        <v>120</v>
      </c>
      <c r="G649" s="69" t="str">
        <f>IF(ISBLANK(F649),"",VLOOKUP(F649,'Listes des Lots'!$B$4:$G$55,6,FALSE))</f>
        <v>Meublé</v>
      </c>
      <c r="H649" s="127" t="s">
        <v>333</v>
      </c>
      <c r="I649" s="127">
        <v>15000</v>
      </c>
      <c r="J649" s="69">
        <v>46052</v>
      </c>
      <c r="K649" s="69">
        <v>46052</v>
      </c>
      <c r="L649" s="71" t="s">
        <v>90</v>
      </c>
      <c r="M649" s="18" t="str">
        <f>IF(RevenueData[[#This Row],[Commentaires /Notes  ]]="","",RevenueData[[#This Row],[Commentaires /Notes  ]])</f>
        <v/>
      </c>
      <c r="N649" s="37"/>
      <c r="R649" s="60">
        <f>RevenueData[[#This Row],[Fin Période 
(jj/mm/aa) ]]-RevenueData[[#This Row],[Début Période
((jj/mm/aa) ]]+1</f>
        <v>1</v>
      </c>
      <c r="S649" s="60">
        <f t="shared" si="158"/>
        <v>0</v>
      </c>
      <c r="T649" s="60">
        <f t="shared" si="158"/>
        <v>0</v>
      </c>
      <c r="U649" s="60">
        <f t="shared" si="158"/>
        <v>0</v>
      </c>
      <c r="V649" s="60">
        <f t="shared" si="155"/>
        <v>0</v>
      </c>
      <c r="W649" s="60">
        <f t="shared" si="155"/>
        <v>0</v>
      </c>
      <c r="X649" s="60">
        <f t="shared" si="155"/>
        <v>0</v>
      </c>
      <c r="Y649" s="60">
        <f t="shared" si="155"/>
        <v>0</v>
      </c>
      <c r="Z649" s="60">
        <f t="shared" si="155"/>
        <v>0</v>
      </c>
      <c r="AA649" s="60">
        <f t="shared" si="155"/>
        <v>0</v>
      </c>
      <c r="AB649" s="60">
        <f t="shared" si="155"/>
        <v>0</v>
      </c>
      <c r="AC649" s="60">
        <f t="shared" si="155"/>
        <v>0</v>
      </c>
      <c r="AD649" s="60">
        <f t="shared" si="155"/>
        <v>0</v>
      </c>
      <c r="AG649" s="60">
        <f t="shared" si="159"/>
        <v>0</v>
      </c>
      <c r="AH649" s="60">
        <f t="shared" si="159"/>
        <v>0</v>
      </c>
      <c r="AI649" s="60">
        <f t="shared" si="159"/>
        <v>0</v>
      </c>
      <c r="AJ649" s="60">
        <f t="shared" si="156"/>
        <v>0</v>
      </c>
      <c r="AK649" s="60">
        <f t="shared" si="156"/>
        <v>0</v>
      </c>
      <c r="AL649" s="60">
        <f t="shared" si="156"/>
        <v>0</v>
      </c>
      <c r="AM649" s="60">
        <f t="shared" si="156"/>
        <v>0</v>
      </c>
      <c r="AN649" s="60">
        <f t="shared" si="156"/>
        <v>0</v>
      </c>
      <c r="AO649" s="60">
        <f t="shared" si="156"/>
        <v>0</v>
      </c>
      <c r="AP649" s="60">
        <f t="shared" si="156"/>
        <v>0</v>
      </c>
      <c r="AQ649" s="60">
        <f t="shared" si="156"/>
        <v>0</v>
      </c>
      <c r="AR649" s="60">
        <f t="shared" si="156"/>
        <v>0</v>
      </c>
      <c r="AU649" s="60">
        <f t="shared" si="160"/>
        <v>1</v>
      </c>
      <c r="AV649" s="60">
        <f t="shared" si="160"/>
        <v>0</v>
      </c>
      <c r="AW649" s="60">
        <f t="shared" si="160"/>
        <v>0</v>
      </c>
      <c r="AX649" s="60">
        <f t="shared" si="157"/>
        <v>0</v>
      </c>
      <c r="AY649" s="60">
        <f t="shared" si="157"/>
        <v>0</v>
      </c>
      <c r="AZ649" s="60">
        <f t="shared" si="157"/>
        <v>0</v>
      </c>
      <c r="BA649" s="60">
        <f t="shared" si="157"/>
        <v>0</v>
      </c>
      <c r="BB649" s="60">
        <f t="shared" si="157"/>
        <v>0</v>
      </c>
      <c r="BC649" s="60">
        <f t="shared" si="157"/>
        <v>0</v>
      </c>
      <c r="BD649" s="60">
        <f t="shared" si="157"/>
        <v>0</v>
      </c>
      <c r="BE649" s="60">
        <f t="shared" si="157"/>
        <v>0</v>
      </c>
      <c r="BF649" s="60">
        <f t="shared" si="157"/>
        <v>0</v>
      </c>
    </row>
    <row r="650" spans="2:58" s="60" customFormat="1" x14ac:dyDescent="0.25">
      <c r="B650" s="18">
        <f t="shared" si="162"/>
        <v>646</v>
      </c>
      <c r="C650" s="71" t="str">
        <f t="shared" si="161"/>
        <v>260130_Rev_MC_646</v>
      </c>
      <c r="D650" s="68">
        <v>46052</v>
      </c>
      <c r="E650" s="69">
        <v>46052</v>
      </c>
      <c r="F650" s="69" t="s">
        <v>125</v>
      </c>
      <c r="G650" s="69" t="str">
        <f>IF(ISBLANK(F650),"",VLOOKUP(F650,'Listes des Lots'!$B$4:$G$55,6,FALSE))</f>
        <v>Meublé</v>
      </c>
      <c r="H650" s="127" t="s">
        <v>333</v>
      </c>
      <c r="I650" s="127">
        <v>15000</v>
      </c>
      <c r="J650" s="69">
        <v>46052</v>
      </c>
      <c r="K650" s="69">
        <v>46052</v>
      </c>
      <c r="L650" s="71" t="s">
        <v>90</v>
      </c>
      <c r="M650" s="18" t="str">
        <f>IF(RevenueData[[#This Row],[Commentaires /Notes  ]]="","",RevenueData[[#This Row],[Commentaires /Notes  ]])</f>
        <v/>
      </c>
      <c r="N650" s="37"/>
      <c r="R650" s="60">
        <f>RevenueData[[#This Row],[Fin Période 
(jj/mm/aa) ]]-RevenueData[[#This Row],[Début Période
((jj/mm/aa) ]]+1</f>
        <v>1</v>
      </c>
      <c r="S650" s="60">
        <f t="shared" si="158"/>
        <v>0</v>
      </c>
      <c r="T650" s="60">
        <f t="shared" si="158"/>
        <v>0</v>
      </c>
      <c r="U650" s="60">
        <f t="shared" si="158"/>
        <v>0</v>
      </c>
      <c r="V650" s="60">
        <f t="shared" si="155"/>
        <v>0</v>
      </c>
      <c r="W650" s="60">
        <f t="shared" si="155"/>
        <v>0</v>
      </c>
      <c r="X650" s="60">
        <f t="shared" si="155"/>
        <v>0</v>
      </c>
      <c r="Y650" s="60">
        <f t="shared" si="155"/>
        <v>0</v>
      </c>
      <c r="Z650" s="60">
        <f t="shared" si="155"/>
        <v>0</v>
      </c>
      <c r="AA650" s="60">
        <f t="shared" si="155"/>
        <v>0</v>
      </c>
      <c r="AB650" s="60">
        <f t="shared" si="155"/>
        <v>0</v>
      </c>
      <c r="AC650" s="60">
        <f t="shared" si="155"/>
        <v>0</v>
      </c>
      <c r="AD650" s="60">
        <f t="shared" si="155"/>
        <v>0</v>
      </c>
      <c r="AG650" s="60">
        <f t="shared" si="159"/>
        <v>0</v>
      </c>
      <c r="AH650" s="60">
        <f t="shared" si="159"/>
        <v>0</v>
      </c>
      <c r="AI650" s="60">
        <f t="shared" si="159"/>
        <v>0</v>
      </c>
      <c r="AJ650" s="60">
        <f t="shared" si="156"/>
        <v>0</v>
      </c>
      <c r="AK650" s="60">
        <f t="shared" si="156"/>
        <v>0</v>
      </c>
      <c r="AL650" s="60">
        <f t="shared" si="156"/>
        <v>0</v>
      </c>
      <c r="AM650" s="60">
        <f t="shared" si="156"/>
        <v>0</v>
      </c>
      <c r="AN650" s="60">
        <f t="shared" si="156"/>
        <v>0</v>
      </c>
      <c r="AO650" s="60">
        <f t="shared" si="156"/>
        <v>0</v>
      </c>
      <c r="AP650" s="60">
        <f t="shared" si="156"/>
        <v>0</v>
      </c>
      <c r="AQ650" s="60">
        <f t="shared" si="156"/>
        <v>0</v>
      </c>
      <c r="AR650" s="60">
        <f t="shared" si="156"/>
        <v>0</v>
      </c>
      <c r="AU650" s="60">
        <f t="shared" si="160"/>
        <v>1</v>
      </c>
      <c r="AV650" s="60">
        <f t="shared" si="160"/>
        <v>0</v>
      </c>
      <c r="AW650" s="60">
        <f t="shared" si="160"/>
        <v>0</v>
      </c>
      <c r="AX650" s="60">
        <f t="shared" si="157"/>
        <v>0</v>
      </c>
      <c r="AY650" s="60">
        <f t="shared" si="157"/>
        <v>0</v>
      </c>
      <c r="AZ650" s="60">
        <f t="shared" si="157"/>
        <v>0</v>
      </c>
      <c r="BA650" s="60">
        <f t="shared" si="157"/>
        <v>0</v>
      </c>
      <c r="BB650" s="60">
        <f t="shared" si="157"/>
        <v>0</v>
      </c>
      <c r="BC650" s="60">
        <f t="shared" si="157"/>
        <v>0</v>
      </c>
      <c r="BD650" s="60">
        <f t="shared" si="157"/>
        <v>0</v>
      </c>
      <c r="BE650" s="60">
        <f t="shared" si="157"/>
        <v>0</v>
      </c>
      <c r="BF650" s="60">
        <f t="shared" si="157"/>
        <v>0</v>
      </c>
    </row>
    <row r="651" spans="2:58" s="60" customFormat="1" x14ac:dyDescent="0.25">
      <c r="B651" s="18">
        <f t="shared" si="162"/>
        <v>647</v>
      </c>
      <c r="C651" s="71" t="str">
        <f t="shared" si="161"/>
        <v>260131_Rev_MC_647</v>
      </c>
      <c r="D651" s="68">
        <v>46053</v>
      </c>
      <c r="E651" s="69">
        <v>46053</v>
      </c>
      <c r="F651" s="69" t="s">
        <v>126</v>
      </c>
      <c r="G651" s="69" t="str">
        <f>IF(ISBLANK(F651),"",VLOOKUP(F651,'Listes des Lots'!$B$4:$G$55,6,FALSE))</f>
        <v>Meublé</v>
      </c>
      <c r="H651" s="127" t="s">
        <v>333</v>
      </c>
      <c r="I651" s="127">
        <v>10000</v>
      </c>
      <c r="J651" s="69">
        <v>46053</v>
      </c>
      <c r="K651" s="69">
        <v>46053</v>
      </c>
      <c r="L651" s="71" t="s">
        <v>90</v>
      </c>
      <c r="M651" s="18" t="str">
        <f>IF(RevenueData[[#This Row],[Commentaires /Notes  ]]="","",RevenueData[[#This Row],[Commentaires /Notes  ]])</f>
        <v/>
      </c>
      <c r="N651" s="37"/>
      <c r="R651" s="60">
        <f>RevenueData[[#This Row],[Fin Période 
(jj/mm/aa) ]]-RevenueData[[#This Row],[Début Période
((jj/mm/aa) ]]+1</f>
        <v>1</v>
      </c>
      <c r="S651" s="60">
        <f t="shared" si="158"/>
        <v>0</v>
      </c>
      <c r="T651" s="60">
        <f t="shared" si="158"/>
        <v>0</v>
      </c>
      <c r="U651" s="60">
        <f t="shared" si="158"/>
        <v>0</v>
      </c>
      <c r="V651" s="60">
        <f t="shared" si="155"/>
        <v>0</v>
      </c>
      <c r="W651" s="60">
        <f t="shared" si="155"/>
        <v>0</v>
      </c>
      <c r="X651" s="60">
        <f t="shared" si="155"/>
        <v>0</v>
      </c>
      <c r="Y651" s="60">
        <f t="shared" si="155"/>
        <v>0</v>
      </c>
      <c r="Z651" s="60">
        <f t="shared" si="155"/>
        <v>0</v>
      </c>
      <c r="AA651" s="60">
        <f t="shared" si="155"/>
        <v>0</v>
      </c>
      <c r="AB651" s="60">
        <f t="shared" si="155"/>
        <v>0</v>
      </c>
      <c r="AC651" s="60">
        <f t="shared" si="155"/>
        <v>0</v>
      </c>
      <c r="AD651" s="60">
        <f t="shared" si="155"/>
        <v>0</v>
      </c>
      <c r="AG651" s="60">
        <f t="shared" si="159"/>
        <v>0</v>
      </c>
      <c r="AH651" s="60">
        <f t="shared" si="159"/>
        <v>0</v>
      </c>
      <c r="AI651" s="60">
        <f t="shared" si="159"/>
        <v>0</v>
      </c>
      <c r="AJ651" s="60">
        <f t="shared" si="156"/>
        <v>0</v>
      </c>
      <c r="AK651" s="60">
        <f t="shared" si="156"/>
        <v>0</v>
      </c>
      <c r="AL651" s="60">
        <f t="shared" si="156"/>
        <v>0</v>
      </c>
      <c r="AM651" s="60">
        <f t="shared" si="156"/>
        <v>0</v>
      </c>
      <c r="AN651" s="60">
        <f t="shared" si="156"/>
        <v>0</v>
      </c>
      <c r="AO651" s="60">
        <f t="shared" si="156"/>
        <v>0</v>
      </c>
      <c r="AP651" s="60">
        <f t="shared" si="156"/>
        <v>0</v>
      </c>
      <c r="AQ651" s="60">
        <f t="shared" si="156"/>
        <v>0</v>
      </c>
      <c r="AR651" s="60">
        <f t="shared" si="156"/>
        <v>0</v>
      </c>
      <c r="AU651" s="60">
        <f t="shared" si="160"/>
        <v>1</v>
      </c>
      <c r="AV651" s="60">
        <f t="shared" si="160"/>
        <v>0</v>
      </c>
      <c r="AW651" s="60">
        <f t="shared" si="160"/>
        <v>0</v>
      </c>
      <c r="AX651" s="60">
        <f t="shared" si="157"/>
        <v>0</v>
      </c>
      <c r="AY651" s="60">
        <f t="shared" si="157"/>
        <v>0</v>
      </c>
      <c r="AZ651" s="60">
        <f t="shared" si="157"/>
        <v>0</v>
      </c>
      <c r="BA651" s="60">
        <f t="shared" si="157"/>
        <v>0</v>
      </c>
      <c r="BB651" s="60">
        <f t="shared" si="157"/>
        <v>0</v>
      </c>
      <c r="BC651" s="60">
        <f t="shared" si="157"/>
        <v>0</v>
      </c>
      <c r="BD651" s="60">
        <f t="shared" si="157"/>
        <v>0</v>
      </c>
      <c r="BE651" s="60">
        <f t="shared" si="157"/>
        <v>0</v>
      </c>
      <c r="BF651" s="60">
        <f t="shared" si="157"/>
        <v>0</v>
      </c>
    </row>
    <row r="652" spans="2:58" x14ac:dyDescent="0.25">
      <c r="B652" s="18">
        <f t="shared" si="162"/>
        <v>648</v>
      </c>
      <c r="C652" s="13" t="str">
        <f t="shared" si="161"/>
        <v>260203_Rev_MC_648</v>
      </c>
      <c r="D652" s="20">
        <v>46056</v>
      </c>
      <c r="E652" s="5">
        <v>46056</v>
      </c>
      <c r="F652" s="5" t="s">
        <v>131</v>
      </c>
      <c r="G652" s="6" t="str">
        <f>IF(ISBLANK(F652),"",VLOOKUP(F652,'Listes des Lots'!$B$4:$G$55,6,FALSE))</f>
        <v>Location</v>
      </c>
      <c r="H652" s="3" t="s">
        <v>333</v>
      </c>
      <c r="I652" s="3">
        <v>400000</v>
      </c>
      <c r="J652" s="5">
        <v>46054</v>
      </c>
      <c r="K652" s="5">
        <v>46081</v>
      </c>
      <c r="L652" s="4" t="s">
        <v>25</v>
      </c>
      <c r="M652" s="92" t="str">
        <f>IF(RevenueData[[#This Row],[Commentaires /Notes  ]]="","",RevenueData[[#This Row],[Commentaires /Notes  ]])</f>
        <v xml:space="preserve">LOYER VETERINAIRE FEVRIER </v>
      </c>
      <c r="N652" s="21" t="s">
        <v>507</v>
      </c>
      <c r="R652" s="60">
        <f>RevenueData[[#This Row],[Fin Période 
(jj/mm/aa) ]]-RevenueData[[#This Row],[Début Période
((jj/mm/aa) ]]+1</f>
        <v>28</v>
      </c>
      <c r="S652" s="60">
        <f t="shared" si="158"/>
        <v>0</v>
      </c>
      <c r="T652" s="60">
        <f t="shared" si="158"/>
        <v>0</v>
      </c>
      <c r="U652" s="60">
        <f t="shared" si="158"/>
        <v>0</v>
      </c>
      <c r="V652" s="60">
        <f t="shared" si="155"/>
        <v>0</v>
      </c>
      <c r="W652" s="60">
        <f t="shared" si="155"/>
        <v>0</v>
      </c>
      <c r="X652" s="60">
        <f t="shared" si="155"/>
        <v>0</v>
      </c>
      <c r="Y652" s="60">
        <f t="shared" si="155"/>
        <v>0</v>
      </c>
      <c r="Z652" s="60">
        <f t="shared" si="155"/>
        <v>0</v>
      </c>
      <c r="AA652" s="60">
        <f t="shared" si="155"/>
        <v>0</v>
      </c>
      <c r="AB652" s="60">
        <f t="shared" si="155"/>
        <v>0</v>
      </c>
      <c r="AC652" s="60">
        <f t="shared" si="155"/>
        <v>0</v>
      </c>
      <c r="AD652" s="60">
        <f t="shared" si="155"/>
        <v>0</v>
      </c>
      <c r="AE652" s="60"/>
      <c r="AF652" s="60"/>
      <c r="AG652" s="60">
        <f t="shared" si="159"/>
        <v>0</v>
      </c>
      <c r="AH652" s="60">
        <f t="shared" si="159"/>
        <v>0</v>
      </c>
      <c r="AI652" s="60">
        <f t="shared" si="159"/>
        <v>0</v>
      </c>
      <c r="AJ652" s="60">
        <f t="shared" si="156"/>
        <v>0</v>
      </c>
      <c r="AK652" s="60">
        <f t="shared" si="156"/>
        <v>0</v>
      </c>
      <c r="AL652" s="60">
        <f t="shared" si="156"/>
        <v>0</v>
      </c>
      <c r="AM652" s="60">
        <f t="shared" si="156"/>
        <v>0</v>
      </c>
      <c r="AN652" s="60">
        <f t="shared" si="156"/>
        <v>0</v>
      </c>
      <c r="AO652" s="60">
        <f t="shared" si="156"/>
        <v>0</v>
      </c>
      <c r="AP652" s="60">
        <f t="shared" si="156"/>
        <v>0</v>
      </c>
      <c r="AQ652" s="60">
        <f t="shared" si="156"/>
        <v>0</v>
      </c>
      <c r="AR652" s="60">
        <f t="shared" si="156"/>
        <v>0</v>
      </c>
      <c r="AS652" s="60"/>
      <c r="AT652" s="60"/>
      <c r="AU652" s="60">
        <f t="shared" si="160"/>
        <v>0</v>
      </c>
      <c r="AV652" s="60">
        <f t="shared" si="160"/>
        <v>28</v>
      </c>
      <c r="AW652" s="60">
        <f t="shared" si="160"/>
        <v>0</v>
      </c>
      <c r="AX652" s="60">
        <f t="shared" si="157"/>
        <v>0</v>
      </c>
      <c r="AY652" s="60">
        <f t="shared" si="157"/>
        <v>0</v>
      </c>
      <c r="AZ652" s="60">
        <f t="shared" si="157"/>
        <v>0</v>
      </c>
      <c r="BA652" s="60">
        <f t="shared" si="157"/>
        <v>0</v>
      </c>
      <c r="BB652" s="60">
        <f t="shared" si="157"/>
        <v>0</v>
      </c>
      <c r="BC652" s="60">
        <f t="shared" si="157"/>
        <v>0</v>
      </c>
      <c r="BD652" s="60">
        <f t="shared" si="157"/>
        <v>0</v>
      </c>
      <c r="BE652" s="60">
        <f t="shared" si="157"/>
        <v>0</v>
      </c>
      <c r="BF652" s="60">
        <f t="shared" si="157"/>
        <v>0</v>
      </c>
    </row>
    <row r="653" spans="2:58" x14ac:dyDescent="0.25">
      <c r="B653" s="18">
        <f t="shared" si="162"/>
        <v>649</v>
      </c>
      <c r="C653" s="13" t="str">
        <f t="shared" si="161"/>
        <v>260206_Rev_MC_649</v>
      </c>
      <c r="D653" s="20">
        <v>46059</v>
      </c>
      <c r="E653" s="5">
        <v>46059</v>
      </c>
      <c r="F653" s="5" t="s">
        <v>519</v>
      </c>
      <c r="G653" s="6" t="str">
        <f>IF(ISBLANK(F653),"",VLOOKUP(F653,'Listes des Lots'!$B$4:$G$55,6,FALSE))</f>
        <v>Location</v>
      </c>
      <c r="H653" s="3" t="s">
        <v>331</v>
      </c>
      <c r="I653" s="3">
        <v>3000000</v>
      </c>
      <c r="J653" s="5">
        <v>46082</v>
      </c>
      <c r="K653" s="5">
        <v>46111</v>
      </c>
      <c r="L653" s="4" t="s">
        <v>90</v>
      </c>
      <c r="M653" s="92" t="str">
        <f>IF(RevenueData[[#This Row],[Commentaires /Notes  ]]="","",RevenueData[[#This Row],[Commentaires /Notes  ]])</f>
        <v>MR MEDY 10 MOIS DE CAUTION 2 MAG</v>
      </c>
      <c r="N653" s="21" t="s">
        <v>508</v>
      </c>
      <c r="R653" s="60">
        <f>RevenueData[[#This Row],[Fin Période 
(jj/mm/aa) ]]-RevenueData[[#This Row],[Début Période
((jj/mm/aa) ]]+1</f>
        <v>30</v>
      </c>
      <c r="S653" s="60">
        <f t="shared" si="158"/>
        <v>0</v>
      </c>
      <c r="T653" s="60">
        <f t="shared" si="158"/>
        <v>0</v>
      </c>
      <c r="U653" s="60">
        <f t="shared" si="158"/>
        <v>0</v>
      </c>
      <c r="V653" s="60">
        <f t="shared" si="155"/>
        <v>0</v>
      </c>
      <c r="W653" s="60">
        <f t="shared" si="155"/>
        <v>0</v>
      </c>
      <c r="X653" s="60">
        <f t="shared" si="155"/>
        <v>0</v>
      </c>
      <c r="Y653" s="60">
        <f t="shared" si="155"/>
        <v>0</v>
      </c>
      <c r="Z653" s="60">
        <f t="shared" si="155"/>
        <v>0</v>
      </c>
      <c r="AA653" s="60">
        <f t="shared" si="155"/>
        <v>0</v>
      </c>
      <c r="AB653" s="60">
        <f t="shared" si="155"/>
        <v>0</v>
      </c>
      <c r="AC653" s="60">
        <f t="shared" si="155"/>
        <v>0</v>
      </c>
      <c r="AD653" s="60">
        <f t="shared" si="155"/>
        <v>0</v>
      </c>
      <c r="AE653" s="60"/>
      <c r="AF653" s="60"/>
      <c r="AG653" s="60">
        <f t="shared" si="159"/>
        <v>0</v>
      </c>
      <c r="AH653" s="60">
        <f t="shared" si="159"/>
        <v>0</v>
      </c>
      <c r="AI653" s="60">
        <f t="shared" si="159"/>
        <v>0</v>
      </c>
      <c r="AJ653" s="60">
        <f t="shared" si="156"/>
        <v>0</v>
      </c>
      <c r="AK653" s="60">
        <f t="shared" si="156"/>
        <v>0</v>
      </c>
      <c r="AL653" s="60">
        <f t="shared" si="156"/>
        <v>0</v>
      </c>
      <c r="AM653" s="60">
        <f t="shared" si="156"/>
        <v>0</v>
      </c>
      <c r="AN653" s="60">
        <f t="shared" si="156"/>
        <v>0</v>
      </c>
      <c r="AO653" s="60">
        <f t="shared" si="156"/>
        <v>0</v>
      </c>
      <c r="AP653" s="60">
        <f t="shared" si="156"/>
        <v>0</v>
      </c>
      <c r="AQ653" s="60">
        <f t="shared" si="156"/>
        <v>0</v>
      </c>
      <c r="AR653" s="60">
        <f t="shared" si="156"/>
        <v>0</v>
      </c>
      <c r="AS653" s="60"/>
      <c r="AT653" s="60"/>
      <c r="AU653" s="60">
        <f t="shared" si="160"/>
        <v>0</v>
      </c>
      <c r="AV653" s="60">
        <f t="shared" si="160"/>
        <v>0</v>
      </c>
      <c r="AW653" s="60">
        <f t="shared" si="160"/>
        <v>30</v>
      </c>
      <c r="AX653" s="60">
        <f t="shared" si="157"/>
        <v>0</v>
      </c>
      <c r="AY653" s="60">
        <f t="shared" si="157"/>
        <v>0</v>
      </c>
      <c r="AZ653" s="60">
        <f t="shared" si="157"/>
        <v>0</v>
      </c>
      <c r="BA653" s="60">
        <f t="shared" si="157"/>
        <v>0</v>
      </c>
      <c r="BB653" s="60">
        <f t="shared" si="157"/>
        <v>0</v>
      </c>
      <c r="BC653" s="60">
        <f t="shared" si="157"/>
        <v>0</v>
      </c>
      <c r="BD653" s="60">
        <f t="shared" si="157"/>
        <v>0</v>
      </c>
      <c r="BE653" s="60">
        <f t="shared" si="157"/>
        <v>0</v>
      </c>
      <c r="BF653" s="60">
        <f t="shared" si="157"/>
        <v>0</v>
      </c>
    </row>
    <row r="654" spans="2:58" ht="30" x14ac:dyDescent="0.25">
      <c r="B654" s="18">
        <f t="shared" si="162"/>
        <v>650</v>
      </c>
      <c r="C654" s="13" t="str">
        <f t="shared" si="161"/>
        <v>260206_Rev_MC_650</v>
      </c>
      <c r="D654" s="20">
        <v>46059</v>
      </c>
      <c r="E654" s="5">
        <v>46059</v>
      </c>
      <c r="F654" s="5" t="s">
        <v>519</v>
      </c>
      <c r="G654" s="6" t="str">
        <f>IF(ISBLANK(F654),"",VLOOKUP(F654,'Listes des Lots'!$B$4:$G$55,6,FALSE))</f>
        <v>Location</v>
      </c>
      <c r="H654" s="3" t="s">
        <v>333</v>
      </c>
      <c r="I654" s="3">
        <v>1500000</v>
      </c>
      <c r="J654" s="5">
        <v>46082</v>
      </c>
      <c r="K654" s="5">
        <v>46234</v>
      </c>
      <c r="L654" s="4" t="s">
        <v>90</v>
      </c>
      <c r="M654" s="92" t="str">
        <f>IF(RevenueData[[#This Row],[Commentaires /Notes  ]]="","",RevenueData[[#This Row],[Commentaires /Notes  ]])</f>
        <v>LOYER MENSUEL MR MEDY MARS AVRIL MAI JUIN JUILLET</v>
      </c>
      <c r="N654" s="21" t="s">
        <v>518</v>
      </c>
      <c r="R654" s="60">
        <f>RevenueData[[#This Row],[Fin Période 
(jj/mm/aa) ]]-RevenueData[[#This Row],[Début Période
((jj/mm/aa) ]]+1</f>
        <v>153</v>
      </c>
      <c r="S654" s="60">
        <f t="shared" si="158"/>
        <v>0</v>
      </c>
      <c r="T654" s="60">
        <f t="shared" si="158"/>
        <v>0</v>
      </c>
      <c r="U654" s="60">
        <f t="shared" si="158"/>
        <v>0</v>
      </c>
      <c r="V654" s="60">
        <f t="shared" si="155"/>
        <v>0</v>
      </c>
      <c r="W654" s="60">
        <f t="shared" si="155"/>
        <v>0</v>
      </c>
      <c r="X654" s="60">
        <f t="shared" si="155"/>
        <v>0</v>
      </c>
      <c r="Y654" s="60">
        <f t="shared" si="155"/>
        <v>0</v>
      </c>
      <c r="Z654" s="60">
        <f t="shared" si="155"/>
        <v>0</v>
      </c>
      <c r="AA654" s="60">
        <f t="shared" si="155"/>
        <v>0</v>
      </c>
      <c r="AB654" s="60">
        <f t="shared" si="155"/>
        <v>0</v>
      </c>
      <c r="AC654" s="60">
        <f t="shared" si="155"/>
        <v>0</v>
      </c>
      <c r="AD654" s="60">
        <f t="shared" si="155"/>
        <v>0</v>
      </c>
      <c r="AE654" s="60"/>
      <c r="AF654" s="60"/>
      <c r="AG654" s="60">
        <f t="shared" si="159"/>
        <v>0</v>
      </c>
      <c r="AH654" s="60">
        <f t="shared" si="159"/>
        <v>0</v>
      </c>
      <c r="AI654" s="60">
        <f t="shared" si="159"/>
        <v>0</v>
      </c>
      <c r="AJ654" s="60">
        <f t="shared" si="156"/>
        <v>0</v>
      </c>
      <c r="AK654" s="60">
        <f t="shared" si="156"/>
        <v>0</v>
      </c>
      <c r="AL654" s="60">
        <f t="shared" si="156"/>
        <v>0</v>
      </c>
      <c r="AM654" s="60">
        <f t="shared" si="156"/>
        <v>0</v>
      </c>
      <c r="AN654" s="60">
        <f t="shared" si="156"/>
        <v>0</v>
      </c>
      <c r="AO654" s="60">
        <f t="shared" si="156"/>
        <v>0</v>
      </c>
      <c r="AP654" s="60">
        <f t="shared" si="156"/>
        <v>0</v>
      </c>
      <c r="AQ654" s="60">
        <f t="shared" si="156"/>
        <v>0</v>
      </c>
      <c r="AR654" s="60">
        <f t="shared" si="156"/>
        <v>0</v>
      </c>
      <c r="AS654" s="60"/>
      <c r="AT654" s="60"/>
      <c r="AU654" s="60">
        <f t="shared" si="160"/>
        <v>0</v>
      </c>
      <c r="AV654" s="60">
        <f t="shared" si="160"/>
        <v>0</v>
      </c>
      <c r="AW654" s="60">
        <f t="shared" si="160"/>
        <v>31</v>
      </c>
      <c r="AX654" s="60">
        <f t="shared" si="157"/>
        <v>30</v>
      </c>
      <c r="AY654" s="60">
        <f t="shared" si="157"/>
        <v>31</v>
      </c>
      <c r="AZ654" s="60">
        <f t="shared" si="157"/>
        <v>30</v>
      </c>
      <c r="BA654" s="60">
        <f t="shared" si="157"/>
        <v>31</v>
      </c>
      <c r="BB654" s="60">
        <f t="shared" si="157"/>
        <v>0</v>
      </c>
      <c r="BC654" s="60">
        <f t="shared" si="157"/>
        <v>0</v>
      </c>
      <c r="BD654" s="60">
        <f t="shared" si="157"/>
        <v>0</v>
      </c>
      <c r="BE654" s="60">
        <f t="shared" si="157"/>
        <v>0</v>
      </c>
      <c r="BF654" s="60">
        <f t="shared" si="157"/>
        <v>0</v>
      </c>
    </row>
    <row r="655" spans="2:58" x14ac:dyDescent="0.25">
      <c r="B655" s="18">
        <f t="shared" si="162"/>
        <v>651</v>
      </c>
      <c r="C655" s="13" t="str">
        <f t="shared" si="161"/>
        <v>260207_Rev_MC_651</v>
      </c>
      <c r="D655" s="20">
        <v>46060</v>
      </c>
      <c r="E655" s="5">
        <v>46060</v>
      </c>
      <c r="F655" s="5" t="s">
        <v>329</v>
      </c>
      <c r="G655" s="6" t="str">
        <f>IF(ISBLANK(F655),"",VLOOKUP(F655,'Listes des Lots'!$B$4:$G$55,6,FALSE))</f>
        <v>Location</v>
      </c>
      <c r="H655" s="3" t="s">
        <v>333</v>
      </c>
      <c r="I655" s="3">
        <v>45000</v>
      </c>
      <c r="J655" s="5">
        <v>46054</v>
      </c>
      <c r="K655" s="5">
        <v>46081</v>
      </c>
      <c r="L655" s="4" t="s">
        <v>90</v>
      </c>
      <c r="M655" s="92" t="str">
        <f>IF(RevenueData[[#This Row],[Commentaires /Notes  ]]="","",RevenueData[[#This Row],[Commentaires /Notes  ]])</f>
        <v>LOYER MADAME COULIBALY FEVRIER</v>
      </c>
      <c r="N655" s="21" t="s">
        <v>520</v>
      </c>
      <c r="R655" s="60">
        <f>RevenueData[[#This Row],[Fin Période 
(jj/mm/aa) ]]-RevenueData[[#This Row],[Début Période
((jj/mm/aa) ]]+1</f>
        <v>28</v>
      </c>
      <c r="S655" s="60">
        <f t="shared" si="158"/>
        <v>0</v>
      </c>
      <c r="T655" s="60">
        <f t="shared" si="158"/>
        <v>0</v>
      </c>
      <c r="U655" s="60">
        <f t="shared" si="158"/>
        <v>0</v>
      </c>
      <c r="V655" s="60">
        <f t="shared" si="155"/>
        <v>0</v>
      </c>
      <c r="W655" s="60">
        <f t="shared" si="155"/>
        <v>0</v>
      </c>
      <c r="X655" s="60">
        <f t="shared" si="155"/>
        <v>0</v>
      </c>
      <c r="Y655" s="60">
        <f t="shared" si="155"/>
        <v>0</v>
      </c>
      <c r="Z655" s="60">
        <f t="shared" si="155"/>
        <v>0</v>
      </c>
      <c r="AA655" s="60">
        <f t="shared" si="155"/>
        <v>0</v>
      </c>
      <c r="AB655" s="60">
        <f t="shared" si="155"/>
        <v>0</v>
      </c>
      <c r="AC655" s="60">
        <f t="shared" si="155"/>
        <v>0</v>
      </c>
      <c r="AD655" s="60">
        <f t="shared" si="155"/>
        <v>0</v>
      </c>
      <c r="AE655" s="60"/>
      <c r="AF655" s="60"/>
      <c r="AG655" s="60">
        <f t="shared" si="159"/>
        <v>0</v>
      </c>
      <c r="AH655" s="60">
        <f t="shared" si="159"/>
        <v>0</v>
      </c>
      <c r="AI655" s="60">
        <f t="shared" si="159"/>
        <v>0</v>
      </c>
      <c r="AJ655" s="60">
        <f t="shared" si="156"/>
        <v>0</v>
      </c>
      <c r="AK655" s="60">
        <f t="shared" si="156"/>
        <v>0</v>
      </c>
      <c r="AL655" s="60">
        <f t="shared" si="156"/>
        <v>0</v>
      </c>
      <c r="AM655" s="60">
        <f t="shared" si="156"/>
        <v>0</v>
      </c>
      <c r="AN655" s="60">
        <f t="shared" si="156"/>
        <v>0</v>
      </c>
      <c r="AO655" s="60">
        <f t="shared" si="156"/>
        <v>0</v>
      </c>
      <c r="AP655" s="60">
        <f t="shared" si="156"/>
        <v>0</v>
      </c>
      <c r="AQ655" s="60">
        <f t="shared" si="156"/>
        <v>0</v>
      </c>
      <c r="AR655" s="60">
        <f t="shared" si="156"/>
        <v>0</v>
      </c>
      <c r="AS655" s="60"/>
      <c r="AT655" s="60"/>
      <c r="AU655" s="60">
        <f t="shared" si="160"/>
        <v>0</v>
      </c>
      <c r="AV655" s="60">
        <f t="shared" si="160"/>
        <v>28</v>
      </c>
      <c r="AW655" s="60">
        <f t="shared" si="160"/>
        <v>0</v>
      </c>
      <c r="AX655" s="60">
        <f t="shared" si="157"/>
        <v>0</v>
      </c>
      <c r="AY655" s="60">
        <f t="shared" si="157"/>
        <v>0</v>
      </c>
      <c r="AZ655" s="60">
        <f t="shared" si="157"/>
        <v>0</v>
      </c>
      <c r="BA655" s="60">
        <f t="shared" si="157"/>
        <v>0</v>
      </c>
      <c r="BB655" s="60">
        <f t="shared" si="157"/>
        <v>0</v>
      </c>
      <c r="BC655" s="60">
        <f t="shared" si="157"/>
        <v>0</v>
      </c>
      <c r="BD655" s="60">
        <f t="shared" si="157"/>
        <v>0</v>
      </c>
      <c r="BE655" s="60">
        <f t="shared" si="157"/>
        <v>0</v>
      </c>
      <c r="BF655" s="60">
        <f t="shared" si="157"/>
        <v>0</v>
      </c>
    </row>
    <row r="656" spans="2:58" x14ac:dyDescent="0.25">
      <c r="B656" s="18">
        <f t="shared" si="162"/>
        <v>652</v>
      </c>
      <c r="C656" s="13" t="str">
        <f t="shared" si="161"/>
        <v>260207_Rev_MC_652</v>
      </c>
      <c r="D656" s="20">
        <v>46060</v>
      </c>
      <c r="E656" s="5">
        <v>46023</v>
      </c>
      <c r="F656" s="5" t="s">
        <v>128</v>
      </c>
      <c r="G656" s="6" t="str">
        <f>IF(ISBLANK(F656),"",VLOOKUP(F656,'Listes des Lots'!$B$4:$G$55,6,FALSE))</f>
        <v>Location</v>
      </c>
      <c r="H656" s="3" t="s">
        <v>333</v>
      </c>
      <c r="I656" s="3">
        <v>0</v>
      </c>
      <c r="J656" s="5">
        <v>46023</v>
      </c>
      <c r="K656" s="5">
        <v>46112</v>
      </c>
      <c r="L656" s="4" t="s">
        <v>24</v>
      </c>
      <c r="M656" s="92" t="str">
        <f>IF(RevenueData[[#This Row],[Commentaires /Notes  ]]="","",RevenueData[[#This Row],[Commentaires /Notes  ]])</f>
        <v>Entrée Annulée</v>
      </c>
      <c r="N656" s="21" t="s">
        <v>549</v>
      </c>
      <c r="R656" s="60">
        <f>RevenueData[[#This Row],[Fin Période 
(jj/mm/aa) ]]-RevenueData[[#This Row],[Début Période
((jj/mm/aa) ]]+1</f>
        <v>90</v>
      </c>
      <c r="S656" s="60">
        <f t="shared" si="158"/>
        <v>0</v>
      </c>
      <c r="T656" s="60">
        <f t="shared" si="158"/>
        <v>0</v>
      </c>
      <c r="U656" s="60">
        <f t="shared" si="158"/>
        <v>0</v>
      </c>
      <c r="V656" s="60">
        <f t="shared" si="155"/>
        <v>0</v>
      </c>
      <c r="W656" s="60">
        <f t="shared" si="155"/>
        <v>0</v>
      </c>
      <c r="X656" s="60">
        <f t="shared" si="155"/>
        <v>0</v>
      </c>
      <c r="Y656" s="60">
        <f t="shared" si="155"/>
        <v>0</v>
      </c>
      <c r="Z656" s="60">
        <f t="shared" si="155"/>
        <v>0</v>
      </c>
      <c r="AA656" s="60">
        <f t="shared" si="155"/>
        <v>0</v>
      </c>
      <c r="AB656" s="60">
        <f t="shared" si="155"/>
        <v>0</v>
      </c>
      <c r="AC656" s="60">
        <f t="shared" si="155"/>
        <v>0</v>
      </c>
      <c r="AD656" s="60">
        <f t="shared" si="155"/>
        <v>0</v>
      </c>
      <c r="AE656" s="60"/>
      <c r="AF656" s="60"/>
      <c r="AG656" s="60">
        <f t="shared" si="159"/>
        <v>0</v>
      </c>
      <c r="AH656" s="60">
        <f t="shared" si="159"/>
        <v>0</v>
      </c>
      <c r="AI656" s="60">
        <f t="shared" si="159"/>
        <v>0</v>
      </c>
      <c r="AJ656" s="60">
        <f t="shared" si="156"/>
        <v>0</v>
      </c>
      <c r="AK656" s="60">
        <f t="shared" si="156"/>
        <v>0</v>
      </c>
      <c r="AL656" s="60">
        <f t="shared" si="156"/>
        <v>0</v>
      </c>
      <c r="AM656" s="60">
        <f t="shared" si="156"/>
        <v>0</v>
      </c>
      <c r="AN656" s="60">
        <f t="shared" si="156"/>
        <v>0</v>
      </c>
      <c r="AO656" s="60">
        <f t="shared" si="156"/>
        <v>0</v>
      </c>
      <c r="AP656" s="60">
        <f t="shared" si="156"/>
        <v>0</v>
      </c>
      <c r="AQ656" s="60">
        <f t="shared" si="156"/>
        <v>0</v>
      </c>
      <c r="AR656" s="60">
        <f t="shared" si="156"/>
        <v>0</v>
      </c>
      <c r="AS656" s="60"/>
      <c r="AT656" s="60"/>
      <c r="AU656" s="60">
        <f t="shared" si="160"/>
        <v>31</v>
      </c>
      <c r="AV656" s="60">
        <f t="shared" si="160"/>
        <v>28</v>
      </c>
      <c r="AW656" s="60">
        <f t="shared" si="160"/>
        <v>31</v>
      </c>
      <c r="AX656" s="60">
        <f t="shared" si="157"/>
        <v>0</v>
      </c>
      <c r="AY656" s="60">
        <f t="shared" si="157"/>
        <v>0</v>
      </c>
      <c r="AZ656" s="60">
        <f t="shared" si="157"/>
        <v>0</v>
      </c>
      <c r="BA656" s="60">
        <f t="shared" si="157"/>
        <v>0</v>
      </c>
      <c r="BB656" s="60">
        <f t="shared" si="157"/>
        <v>0</v>
      </c>
      <c r="BC656" s="60">
        <f t="shared" si="157"/>
        <v>0</v>
      </c>
      <c r="BD656" s="60">
        <f t="shared" si="157"/>
        <v>0</v>
      </c>
      <c r="BE656" s="60">
        <f t="shared" si="157"/>
        <v>0</v>
      </c>
      <c r="BF656" s="60">
        <f t="shared" si="157"/>
        <v>0</v>
      </c>
    </row>
    <row r="657" spans="2:14" x14ac:dyDescent="0.25">
      <c r="B657" s="18">
        <f t="shared" si="162"/>
        <v>653</v>
      </c>
      <c r="C657" s="13" t="str">
        <f t="shared" si="161"/>
        <v>260209_Rev_MC_653</v>
      </c>
      <c r="D657" s="20">
        <v>46062</v>
      </c>
      <c r="E657" s="5">
        <v>46062</v>
      </c>
      <c r="F657" s="5" t="s">
        <v>127</v>
      </c>
      <c r="G657" s="6" t="str">
        <f>IF(ISBLANK(F657),"",VLOOKUP(F657,'Listes des Lots'!$B$4:$G$55,6,FALSE))</f>
        <v>Location</v>
      </c>
      <c r="H657" s="3" t="s">
        <v>333</v>
      </c>
      <c r="I657" s="3">
        <v>350000</v>
      </c>
      <c r="J657" s="5">
        <v>46054</v>
      </c>
      <c r="K657" s="5">
        <v>46081</v>
      </c>
      <c r="L657" s="4" t="s">
        <v>25</v>
      </c>
      <c r="M657" s="92" t="str">
        <f>IF(RevenueData[[#This Row],[Commentaires /Notes  ]]="","",RevenueData[[#This Row],[Commentaires /Notes  ]])</f>
        <v>LOYER PHARMACIE FEVRIER</v>
      </c>
      <c r="N657" s="21" t="s">
        <v>525</v>
      </c>
    </row>
    <row r="658" spans="2:14" x14ac:dyDescent="0.25">
      <c r="B658" s="18">
        <f t="shared" si="162"/>
        <v>654</v>
      </c>
      <c r="C658" s="13" t="str">
        <f t="shared" si="161"/>
        <v>260209_Rev_MC_654</v>
      </c>
      <c r="D658" s="20">
        <v>46062</v>
      </c>
      <c r="E658" s="5">
        <v>46062</v>
      </c>
      <c r="F658" s="5" t="s">
        <v>404</v>
      </c>
      <c r="G658" s="6" t="str">
        <f>IF(ISBLANK(F658),"",VLOOKUP(F658,'Listes des Lots'!$B$4:$G$55,6,FALSE))</f>
        <v>Location</v>
      </c>
      <c r="H658" s="3" t="s">
        <v>333</v>
      </c>
      <c r="I658" s="3">
        <v>215000</v>
      </c>
      <c r="J658" s="5">
        <v>46054</v>
      </c>
      <c r="K658" s="5">
        <v>46081</v>
      </c>
      <c r="L658" s="4" t="s">
        <v>25</v>
      </c>
      <c r="M658" s="92" t="str">
        <f>IF(RevenueData[[#This Row],[Commentaires /Notes  ]]="","",RevenueData[[#This Row],[Commentaires /Notes  ]])</f>
        <v>LOYER DR KOUADIO FEVRIER</v>
      </c>
      <c r="N658" s="21" t="s">
        <v>526</v>
      </c>
    </row>
    <row r="659" spans="2:14" x14ac:dyDescent="0.25">
      <c r="B659" s="18">
        <f t="shared" si="162"/>
        <v>655</v>
      </c>
      <c r="C659" s="13" t="str">
        <f t="shared" si="161"/>
        <v>260210_Rev_MC_655</v>
      </c>
      <c r="D659" s="20">
        <v>46063</v>
      </c>
      <c r="E659" s="5">
        <v>46063</v>
      </c>
      <c r="F659" s="5" t="s">
        <v>129</v>
      </c>
      <c r="G659" s="6" t="str">
        <f>IF(ISBLANK(F659),"",VLOOKUP(F659,'Listes des Lots'!$B$4:$G$55,6,FALSE))</f>
        <v>Location</v>
      </c>
      <c r="H659" s="3" t="s">
        <v>333</v>
      </c>
      <c r="I659" s="3">
        <v>500000</v>
      </c>
      <c r="J659" s="5">
        <v>46054</v>
      </c>
      <c r="K659" s="5">
        <v>46081</v>
      </c>
      <c r="L659" s="4" t="s">
        <v>90</v>
      </c>
      <c r="M659" s="92" t="str">
        <f>IF(RevenueData[[#This Row],[Commentaires /Notes  ]]="","",RevenueData[[#This Row],[Commentaires /Notes  ]])</f>
        <v>LOYER  BOULANGERIE FEVRIER</v>
      </c>
      <c r="N659" s="21" t="s">
        <v>527</v>
      </c>
    </row>
    <row r="660" spans="2:14" x14ac:dyDescent="0.25">
      <c r="B660" s="18">
        <f t="shared" si="162"/>
        <v>656</v>
      </c>
      <c r="C660" s="13" t="str">
        <f t="shared" si="161"/>
        <v>260210_Rev_MC_656</v>
      </c>
      <c r="D660" s="20">
        <v>46063</v>
      </c>
      <c r="E660" s="5">
        <v>46063</v>
      </c>
      <c r="F660" s="5" t="s">
        <v>117</v>
      </c>
      <c r="G660" s="6" t="str">
        <f>IF(ISBLANK(F660),"",VLOOKUP(F660,'Listes des Lots'!$B$4:$G$55,6,FALSE))</f>
        <v>Meublé</v>
      </c>
      <c r="H660" s="3" t="s">
        <v>333</v>
      </c>
      <c r="I660" s="3">
        <v>30000</v>
      </c>
      <c r="J660" s="5">
        <v>46063</v>
      </c>
      <c r="K660" s="5">
        <v>46064</v>
      </c>
      <c r="L660" s="4" t="s">
        <v>90</v>
      </c>
      <c r="M660" s="92" t="str">
        <f>IF(RevenueData[[#This Row],[Commentaires /Notes  ]]="","",RevenueData[[#This Row],[Commentaires /Notes  ]])</f>
        <v/>
      </c>
      <c r="N660" s="21"/>
    </row>
    <row r="661" spans="2:14" x14ac:dyDescent="0.25">
      <c r="B661" s="18">
        <f t="shared" si="162"/>
        <v>657</v>
      </c>
      <c r="C661" s="13" t="str">
        <f t="shared" si="161"/>
        <v>260210_Rev_MC_657</v>
      </c>
      <c r="D661" s="20">
        <v>46063</v>
      </c>
      <c r="E661" s="5">
        <v>46063</v>
      </c>
      <c r="F661" s="5" t="s">
        <v>121</v>
      </c>
      <c r="G661" s="6" t="str">
        <f>IF(ISBLANK(F661),"",VLOOKUP(F661,'Listes des Lots'!$B$4:$G$55,6,FALSE))</f>
        <v>Meublé</v>
      </c>
      <c r="H661" s="3" t="s">
        <v>333</v>
      </c>
      <c r="I661" s="3">
        <v>20000</v>
      </c>
      <c r="J661" s="5">
        <v>46063</v>
      </c>
      <c r="K661" s="5">
        <v>46063</v>
      </c>
      <c r="L661" s="4" t="s">
        <v>90</v>
      </c>
      <c r="M661" s="92" t="str">
        <f>IF(RevenueData[[#This Row],[Commentaires /Notes  ]]="","",RevenueData[[#This Row],[Commentaires /Notes  ]])</f>
        <v/>
      </c>
      <c r="N661" s="21"/>
    </row>
    <row r="662" spans="2:14" x14ac:dyDescent="0.25">
      <c r="B662" s="18">
        <f t="shared" si="162"/>
        <v>658</v>
      </c>
      <c r="C662" s="13" t="str">
        <f t="shared" si="161"/>
        <v>260211_Rev_MC_658</v>
      </c>
      <c r="D662" s="20">
        <v>46064</v>
      </c>
      <c r="E662" s="5">
        <v>46064</v>
      </c>
      <c r="F662" s="5" t="s">
        <v>111</v>
      </c>
      <c r="G662" s="6" t="str">
        <f>IF(ISBLANK(F662),"",VLOOKUP(F662,'Listes des Lots'!$B$4:$G$55,6,FALSE))</f>
        <v>Meublé</v>
      </c>
      <c r="H662" s="3" t="s">
        <v>333</v>
      </c>
      <c r="I662" s="3">
        <v>189000</v>
      </c>
      <c r="J662" s="5">
        <v>46065</v>
      </c>
      <c r="K662" s="5">
        <v>46072</v>
      </c>
      <c r="L662" s="4" t="s">
        <v>90</v>
      </c>
      <c r="M662" s="92" t="str">
        <f>IF(RevenueData[[#This Row],[Commentaires /Notes  ]]="","",RevenueData[[#This Row],[Commentaires /Notes  ]])</f>
        <v/>
      </c>
      <c r="N662" s="21"/>
    </row>
    <row r="663" spans="2:14" x14ac:dyDescent="0.25">
      <c r="B663" s="18">
        <f t="shared" si="162"/>
        <v>659</v>
      </c>
      <c r="C663" s="13" t="str">
        <f t="shared" si="161"/>
        <v>260211_Rev_MC_659</v>
      </c>
      <c r="D663" s="20">
        <v>46064</v>
      </c>
      <c r="E663" s="5">
        <v>46064</v>
      </c>
      <c r="F663" s="5" t="s">
        <v>133</v>
      </c>
      <c r="G663" s="6" t="str">
        <f>IF(ISBLANK(F663),"",VLOOKUP(F663,'Listes des Lots'!$B$4:$G$55,6,FALSE))</f>
        <v>Location</v>
      </c>
      <c r="H663" s="3" t="s">
        <v>333</v>
      </c>
      <c r="I663" s="3">
        <v>150000</v>
      </c>
      <c r="J663" s="5">
        <v>46054</v>
      </c>
      <c r="K663" s="5">
        <v>46081</v>
      </c>
      <c r="L663" s="4" t="s">
        <v>90</v>
      </c>
      <c r="M663" s="92" t="str">
        <f>IF(RevenueData[[#This Row],[Commentaires /Notes  ]]="","",RevenueData[[#This Row],[Commentaires /Notes  ]])</f>
        <v>LOYER  FEVRIER  NYMAT 1</v>
      </c>
      <c r="N663" s="21" t="s">
        <v>528</v>
      </c>
    </row>
    <row r="664" spans="2:14" x14ac:dyDescent="0.25">
      <c r="B664" s="18">
        <f t="shared" si="162"/>
        <v>660</v>
      </c>
      <c r="C664" s="13" t="str">
        <f t="shared" si="161"/>
        <v>260211_Rev_MC_660</v>
      </c>
      <c r="D664" s="20">
        <v>46064</v>
      </c>
      <c r="E664" s="5">
        <v>46064</v>
      </c>
      <c r="F664" s="5" t="s">
        <v>405</v>
      </c>
      <c r="G664" s="6" t="str">
        <f>IF(ISBLANK(F664),"",VLOOKUP(F664,'Listes des Lots'!$B$4:$G$55,6,FALSE))</f>
        <v>Location</v>
      </c>
      <c r="H664" s="3" t="s">
        <v>333</v>
      </c>
      <c r="I664" s="3">
        <v>70000</v>
      </c>
      <c r="J664" s="5">
        <v>46054</v>
      </c>
      <c r="K664" s="5">
        <v>46081</v>
      </c>
      <c r="L664" s="4" t="s">
        <v>90</v>
      </c>
      <c r="M664" s="92" t="str">
        <f>IF(RevenueData[[#This Row],[Commentaires /Notes  ]]="","",RevenueData[[#This Row],[Commentaires /Notes  ]])</f>
        <v>LOYER  FEVRIER  NYMAT 2</v>
      </c>
      <c r="N664" s="21" t="s">
        <v>529</v>
      </c>
    </row>
    <row r="665" spans="2:14" x14ac:dyDescent="0.25">
      <c r="B665" s="18">
        <f t="shared" si="162"/>
        <v>661</v>
      </c>
      <c r="C665" s="13" t="str">
        <f t="shared" si="161"/>
        <v>260213_Rev_MC_661</v>
      </c>
      <c r="D665" s="20">
        <v>46066</v>
      </c>
      <c r="E665" s="5">
        <v>46066</v>
      </c>
      <c r="F665" s="5" t="s">
        <v>125</v>
      </c>
      <c r="G665" s="6" t="str">
        <f>IF(ISBLANK(F665),"",VLOOKUP(F665,'Listes des Lots'!$B$4:$G$55,6,FALSE))</f>
        <v>Meublé</v>
      </c>
      <c r="H665" s="3" t="s">
        <v>333</v>
      </c>
      <c r="I665" s="3">
        <v>20000</v>
      </c>
      <c r="J665" s="5">
        <v>46066</v>
      </c>
      <c r="K665" s="5">
        <v>46067</v>
      </c>
      <c r="L665" s="4" t="s">
        <v>90</v>
      </c>
      <c r="M665" s="92" t="str">
        <f>IF(RevenueData[[#This Row],[Commentaires /Notes  ]]="","",RevenueData[[#This Row],[Commentaires /Notes  ]])</f>
        <v/>
      </c>
      <c r="N665" s="21"/>
    </row>
    <row r="666" spans="2:14" x14ac:dyDescent="0.25">
      <c r="B666" s="18">
        <f t="shared" si="162"/>
        <v>662</v>
      </c>
      <c r="C666" s="13" t="str">
        <f t="shared" si="161"/>
        <v>260214_Rev_MC_662</v>
      </c>
      <c r="D666" s="20">
        <v>46067</v>
      </c>
      <c r="E666" s="5">
        <v>46067</v>
      </c>
      <c r="F666" s="5" t="s">
        <v>119</v>
      </c>
      <c r="G666" s="6" t="str">
        <f>IF(ISBLANK(F666),"",VLOOKUP(F666,'Listes des Lots'!$B$4:$G$55,6,FALSE))</f>
        <v>Meublé</v>
      </c>
      <c r="H666" s="3" t="s">
        <v>333</v>
      </c>
      <c r="I666" s="3">
        <v>15000</v>
      </c>
      <c r="J666" s="5">
        <v>46067</v>
      </c>
      <c r="K666" s="5">
        <v>46067</v>
      </c>
      <c r="L666" s="4" t="s">
        <v>90</v>
      </c>
      <c r="M666" s="92" t="str">
        <f>IF(RevenueData[[#This Row],[Commentaires /Notes  ]]="","",RevenueData[[#This Row],[Commentaires /Notes  ]])</f>
        <v/>
      </c>
      <c r="N666" s="21"/>
    </row>
    <row r="667" spans="2:14" x14ac:dyDescent="0.25">
      <c r="B667" s="18">
        <f t="shared" si="162"/>
        <v>663</v>
      </c>
      <c r="C667" s="13" t="str">
        <f t="shared" si="161"/>
        <v>260214_Rev_MC_663</v>
      </c>
      <c r="D667" s="20">
        <v>46067</v>
      </c>
      <c r="E667" s="5">
        <v>46067</v>
      </c>
      <c r="F667" s="5" t="s">
        <v>123</v>
      </c>
      <c r="G667" s="6" t="str">
        <f>IF(ISBLANK(F667),"",VLOOKUP(F667,'Listes des Lots'!$B$4:$G$55,6,FALSE))</f>
        <v>Meublé</v>
      </c>
      <c r="H667" s="3" t="s">
        <v>333</v>
      </c>
      <c r="I667" s="3">
        <v>15000</v>
      </c>
      <c r="J667" s="5">
        <v>46067</v>
      </c>
      <c r="K667" s="5">
        <v>46067</v>
      </c>
      <c r="L667" s="4" t="s">
        <v>90</v>
      </c>
      <c r="M667" s="92" t="str">
        <f>IF(RevenueData[[#This Row],[Commentaires /Notes  ]]="","",RevenueData[[#This Row],[Commentaires /Notes  ]])</f>
        <v/>
      </c>
      <c r="N667" s="21"/>
    </row>
    <row r="668" spans="2:14" x14ac:dyDescent="0.25">
      <c r="B668" s="18">
        <f t="shared" si="162"/>
        <v>664</v>
      </c>
      <c r="C668" s="13" t="str">
        <f t="shared" si="161"/>
        <v>260214_Rev_MC_664</v>
      </c>
      <c r="D668" s="20">
        <v>46067</v>
      </c>
      <c r="E668" s="5">
        <v>46067</v>
      </c>
      <c r="F668" s="5" t="s">
        <v>120</v>
      </c>
      <c r="G668" s="6" t="str">
        <f>IF(ISBLANK(F668),"",VLOOKUP(F668,'Listes des Lots'!$B$4:$G$55,6,FALSE))</f>
        <v>Meublé</v>
      </c>
      <c r="H668" s="3" t="s">
        <v>333</v>
      </c>
      <c r="I668" s="3">
        <v>20000</v>
      </c>
      <c r="J668" s="5">
        <v>46067</v>
      </c>
      <c r="K668" s="5">
        <v>46068</v>
      </c>
      <c r="L668" s="4" t="s">
        <v>90</v>
      </c>
      <c r="M668" s="92" t="str">
        <f>IF(RevenueData[[#This Row],[Commentaires /Notes  ]]="","",RevenueData[[#This Row],[Commentaires /Notes  ]])</f>
        <v/>
      </c>
      <c r="N668" s="21"/>
    </row>
    <row r="669" spans="2:14" x14ac:dyDescent="0.25">
      <c r="B669" s="18">
        <f t="shared" si="162"/>
        <v>665</v>
      </c>
      <c r="C669" s="13" t="str">
        <f t="shared" si="161"/>
        <v>260214_Rev_MC_665</v>
      </c>
      <c r="D669" s="20">
        <v>46067</v>
      </c>
      <c r="E669" s="5">
        <v>46067</v>
      </c>
      <c r="F669" s="5" t="s">
        <v>122</v>
      </c>
      <c r="G669" s="6" t="str">
        <f>IF(ISBLANK(F669),"",VLOOKUP(F669,'Listes des Lots'!$B$4:$G$55,6,FALSE))</f>
        <v>Meublé</v>
      </c>
      <c r="H669" s="3" t="s">
        <v>333</v>
      </c>
      <c r="I669" s="3">
        <v>20000</v>
      </c>
      <c r="J669" s="5">
        <v>46067</v>
      </c>
      <c r="K669" s="5">
        <v>46068</v>
      </c>
      <c r="L669" s="4" t="s">
        <v>90</v>
      </c>
      <c r="M669" s="92" t="str">
        <f>IF(RevenueData[[#This Row],[Commentaires /Notes  ]]="","",RevenueData[[#This Row],[Commentaires /Notes  ]])</f>
        <v/>
      </c>
      <c r="N669" s="21"/>
    </row>
    <row r="670" spans="2:14" x14ac:dyDescent="0.25">
      <c r="B670" s="18">
        <f t="shared" si="162"/>
        <v>666</v>
      </c>
      <c r="C670" s="13" t="str">
        <f t="shared" si="161"/>
        <v>260214_Rev_MC_666</v>
      </c>
      <c r="D670" s="20">
        <v>46067</v>
      </c>
      <c r="E670" s="5">
        <v>46067</v>
      </c>
      <c r="F670" s="5" t="s">
        <v>121</v>
      </c>
      <c r="G670" s="6" t="str">
        <f>IF(ISBLANK(F670),"",VLOOKUP(F670,'Listes des Lots'!$B$4:$G$55,6,FALSE))</f>
        <v>Meublé</v>
      </c>
      <c r="H670" s="3" t="s">
        <v>333</v>
      </c>
      <c r="I670" s="3">
        <v>20000</v>
      </c>
      <c r="J670" s="5">
        <v>46067</v>
      </c>
      <c r="K670" s="5">
        <v>46068</v>
      </c>
      <c r="L670" s="4" t="s">
        <v>90</v>
      </c>
      <c r="M670" s="92" t="str">
        <f>IF(RevenueData[[#This Row],[Commentaires /Notes  ]]="","",RevenueData[[#This Row],[Commentaires /Notes  ]])</f>
        <v/>
      </c>
      <c r="N670" s="21"/>
    </row>
    <row r="671" spans="2:14" x14ac:dyDescent="0.25">
      <c r="B671" s="18">
        <f t="shared" si="162"/>
        <v>667</v>
      </c>
      <c r="C671" s="13" t="str">
        <f t="shared" si="161"/>
        <v>260214_Rev_MC_667</v>
      </c>
      <c r="D671" s="20">
        <v>46067</v>
      </c>
      <c r="E671" s="5">
        <v>46067</v>
      </c>
      <c r="F671" s="5" t="s">
        <v>125</v>
      </c>
      <c r="G671" s="6" t="str">
        <f>IF(ISBLANK(F671),"",VLOOKUP(F671,'Listes des Lots'!$B$4:$G$55,6,FALSE))</f>
        <v>Meublé</v>
      </c>
      <c r="H671" s="3" t="s">
        <v>333</v>
      </c>
      <c r="I671" s="3">
        <v>20000</v>
      </c>
      <c r="J671" s="5">
        <v>46067</v>
      </c>
      <c r="K671" s="5">
        <v>46068</v>
      </c>
      <c r="L671" s="4" t="s">
        <v>90</v>
      </c>
      <c r="M671" s="92" t="str">
        <f>IF(RevenueData[[#This Row],[Commentaires /Notes  ]]="","",RevenueData[[#This Row],[Commentaires /Notes  ]])</f>
        <v/>
      </c>
      <c r="N671" s="21"/>
    </row>
    <row r="672" spans="2:14" x14ac:dyDescent="0.25">
      <c r="B672" s="18">
        <f t="shared" si="162"/>
        <v>668</v>
      </c>
      <c r="C672" s="13" t="str">
        <f t="shared" si="161"/>
        <v>260215_Rev_MC_668</v>
      </c>
      <c r="D672" s="20">
        <v>46068</v>
      </c>
      <c r="E672" s="5">
        <v>46068</v>
      </c>
      <c r="F672" s="5" t="s">
        <v>126</v>
      </c>
      <c r="G672" s="6" t="str">
        <f>IF(ISBLANK(F672),"",VLOOKUP(F672,'Listes des Lots'!$B$4:$G$55,6,FALSE))</f>
        <v>Meublé</v>
      </c>
      <c r="H672" s="3" t="s">
        <v>333</v>
      </c>
      <c r="I672" s="3">
        <v>15000</v>
      </c>
      <c r="J672" s="5">
        <v>46068</v>
      </c>
      <c r="K672" s="5">
        <v>46068</v>
      </c>
      <c r="L672" s="4" t="s">
        <v>90</v>
      </c>
      <c r="M672" s="92" t="str">
        <f>IF(RevenueData[[#This Row],[Commentaires /Notes  ]]="","",RevenueData[[#This Row],[Commentaires /Notes  ]])</f>
        <v/>
      </c>
      <c r="N672" s="21"/>
    </row>
    <row r="673" spans="2:14" x14ac:dyDescent="0.25">
      <c r="B673" s="18">
        <f t="shared" si="162"/>
        <v>669</v>
      </c>
      <c r="C673" s="13" t="str">
        <f t="shared" si="161"/>
        <v>260215_Rev_MC_669</v>
      </c>
      <c r="D673" s="20">
        <v>46068</v>
      </c>
      <c r="E673" s="5">
        <v>46068</v>
      </c>
      <c r="F673" s="5" t="s">
        <v>115</v>
      </c>
      <c r="G673" s="6" t="str">
        <f>IF(ISBLANK(F673),"",VLOOKUP(F673,'Listes des Lots'!$B$4:$G$55,6,FALSE))</f>
        <v>Meublé</v>
      </c>
      <c r="H673" s="3" t="s">
        <v>333</v>
      </c>
      <c r="I673" s="3">
        <v>35000</v>
      </c>
      <c r="J673" s="5">
        <v>46068</v>
      </c>
      <c r="K673" s="5">
        <v>46069</v>
      </c>
      <c r="L673" s="4" t="s">
        <v>90</v>
      </c>
      <c r="M673" s="92" t="str">
        <f>IF(RevenueData[[#This Row],[Commentaires /Notes  ]]="","",RevenueData[[#This Row],[Commentaires /Notes  ]])</f>
        <v/>
      </c>
      <c r="N673" s="21"/>
    </row>
    <row r="674" spans="2:14" ht="65.25" customHeight="1" x14ac:dyDescent="0.25">
      <c r="B674" s="18">
        <f t="shared" si="162"/>
        <v>670</v>
      </c>
      <c r="C674" s="13" t="str">
        <f t="shared" si="161"/>
        <v>260215_Rev_MC_670</v>
      </c>
      <c r="D674" s="20">
        <v>46068</v>
      </c>
      <c r="E674" s="5">
        <v>46068</v>
      </c>
      <c r="F674" s="5" t="s">
        <v>114</v>
      </c>
      <c r="G674" s="6" t="str">
        <f>IF(ISBLANK(F674),"",VLOOKUP(F674,'Listes des Lots'!$B$4:$G$55,6,FALSE))</f>
        <v>Meublé</v>
      </c>
      <c r="H674" s="3" t="s">
        <v>333</v>
      </c>
      <c r="I674" s="3">
        <v>35000</v>
      </c>
      <c r="J674" s="5">
        <v>46068</v>
      </c>
      <c r="K674" s="5">
        <v>46069</v>
      </c>
      <c r="L674" s="4" t="s">
        <v>90</v>
      </c>
      <c r="M674" s="92" t="str">
        <f>IF(RevenueData[[#This Row],[Commentaires /Notes  ]]="","",RevenueData[[#This Row],[Commentaires /Notes  ]])</f>
        <v/>
      </c>
      <c r="N674" s="21"/>
    </row>
    <row r="675" spans="2:14" x14ac:dyDescent="0.25">
      <c r="B675" s="18">
        <f t="shared" si="162"/>
        <v>671</v>
      </c>
      <c r="C675" s="13" t="str">
        <f t="shared" si="161"/>
        <v>260216_Rev_MC_671</v>
      </c>
      <c r="D675" s="20">
        <v>46069</v>
      </c>
      <c r="E675" s="5">
        <v>46069</v>
      </c>
      <c r="F675" s="5" t="s">
        <v>111</v>
      </c>
      <c r="G675" s="6" t="str">
        <f>IF(ISBLANK(F675),"",VLOOKUP(F675,'Listes des Lots'!$B$4:$G$55,6,FALSE))</f>
        <v>Meublé</v>
      </c>
      <c r="H675" s="3" t="s">
        <v>333</v>
      </c>
      <c r="I675" s="3">
        <v>30000</v>
      </c>
      <c r="J675" s="5">
        <v>46069</v>
      </c>
      <c r="K675" s="5">
        <v>46070</v>
      </c>
      <c r="L675" s="4" t="s">
        <v>90</v>
      </c>
      <c r="M675" s="92" t="str">
        <f>IF(RevenueData[[#This Row],[Commentaires /Notes  ]]="","",RevenueData[[#This Row],[Commentaires /Notes  ]])</f>
        <v/>
      </c>
      <c r="N675" s="21"/>
    </row>
    <row r="676" spans="2:14" x14ac:dyDescent="0.25">
      <c r="B676" s="18">
        <f t="shared" si="162"/>
        <v>672</v>
      </c>
      <c r="C676" s="13" t="str">
        <f t="shared" si="161"/>
        <v>260216_Rev_MC_672</v>
      </c>
      <c r="D676" s="20">
        <v>46069</v>
      </c>
      <c r="E676" s="5">
        <v>46069</v>
      </c>
      <c r="F676" s="5" t="s">
        <v>120</v>
      </c>
      <c r="G676" s="6" t="str">
        <f>IF(ISBLANK(F676),"",VLOOKUP(F676,'Listes des Lots'!$B$4:$G$55,6,FALSE))</f>
        <v>Meublé</v>
      </c>
      <c r="H676" s="3" t="s">
        <v>333</v>
      </c>
      <c r="I676" s="3">
        <v>20000</v>
      </c>
      <c r="J676" s="5">
        <v>46069</v>
      </c>
      <c r="K676" s="5">
        <v>46070</v>
      </c>
      <c r="L676" s="4" t="s">
        <v>90</v>
      </c>
      <c r="M676" s="92" t="str">
        <f>IF(RevenueData[[#This Row],[Commentaires /Notes  ]]="","",RevenueData[[#This Row],[Commentaires /Notes  ]])</f>
        <v/>
      </c>
      <c r="N676" s="21"/>
    </row>
    <row r="677" spans="2:14" x14ac:dyDescent="0.25">
      <c r="B677" s="18">
        <f t="shared" si="162"/>
        <v>673</v>
      </c>
      <c r="C677" s="13" t="str">
        <f t="shared" si="161"/>
        <v>260221_Rev_MC_673</v>
      </c>
      <c r="D677" s="20">
        <v>46074</v>
      </c>
      <c r="E677" s="5">
        <v>46074</v>
      </c>
      <c r="F677" s="5" t="s">
        <v>116</v>
      </c>
      <c r="G677" s="6" t="str">
        <f>IF(ISBLANK(F677),"",VLOOKUP(F677,'Listes des Lots'!$B$4:$G$55,6,FALSE))</f>
        <v>Meublé</v>
      </c>
      <c r="H677" s="3" t="s">
        <v>333</v>
      </c>
      <c r="I677" s="3">
        <v>30000</v>
      </c>
      <c r="J677" s="5">
        <v>46074</v>
      </c>
      <c r="K677" s="5">
        <v>46075</v>
      </c>
      <c r="L677" s="4" t="s">
        <v>90</v>
      </c>
      <c r="M677" s="92" t="str">
        <f>IF(RevenueData[[#This Row],[Commentaires /Notes  ]]="","",RevenueData[[#This Row],[Commentaires /Notes  ]])</f>
        <v/>
      </c>
      <c r="N677" s="21"/>
    </row>
    <row r="678" spans="2:14" x14ac:dyDescent="0.25">
      <c r="B678" s="18">
        <f t="shared" si="162"/>
        <v>674</v>
      </c>
      <c r="C678" s="13" t="str">
        <f t="shared" si="161"/>
        <v>260222_Rev_MC_674</v>
      </c>
      <c r="D678" s="20">
        <v>46075</v>
      </c>
      <c r="E678" s="5">
        <v>46075</v>
      </c>
      <c r="F678" s="5" t="s">
        <v>113</v>
      </c>
      <c r="G678" s="6" t="str">
        <f>IF(ISBLANK(F678),"",VLOOKUP(F678,'Listes des Lots'!$B$4:$G$55,6,FALSE))</f>
        <v>Meublé</v>
      </c>
      <c r="H678" s="3" t="s">
        <v>333</v>
      </c>
      <c r="I678" s="3">
        <v>60000</v>
      </c>
      <c r="J678" s="5">
        <v>46075</v>
      </c>
      <c r="K678" s="5">
        <v>46077</v>
      </c>
      <c r="L678" s="4" t="s">
        <v>90</v>
      </c>
      <c r="M678" s="92" t="str">
        <f>IF(RevenueData[[#This Row],[Commentaires /Notes  ]]="","",RevenueData[[#This Row],[Commentaires /Notes  ]])</f>
        <v/>
      </c>
      <c r="N678" s="21"/>
    </row>
    <row r="679" spans="2:14" x14ac:dyDescent="0.25">
      <c r="B679" s="18">
        <f t="shared" si="162"/>
        <v>675</v>
      </c>
      <c r="C679" s="13" t="str">
        <f t="shared" si="161"/>
        <v>260226_Rev_MC_675</v>
      </c>
      <c r="D679" s="20">
        <v>46079</v>
      </c>
      <c r="E679" s="5">
        <v>46079</v>
      </c>
      <c r="F679" s="5" t="s">
        <v>120</v>
      </c>
      <c r="G679" s="6" t="str">
        <f>IF(ISBLANK(F679),"",VLOOKUP(F679,'Listes des Lots'!$B$4:$G$55,6,FALSE))</f>
        <v>Meublé</v>
      </c>
      <c r="H679" s="3" t="s">
        <v>333</v>
      </c>
      <c r="I679" s="3">
        <v>15000</v>
      </c>
      <c r="J679" s="5">
        <v>46079</v>
      </c>
      <c r="K679" s="5">
        <v>46079</v>
      </c>
      <c r="L679" s="4" t="s">
        <v>90</v>
      </c>
      <c r="M679" s="92" t="str">
        <f>IF(RevenueData[[#This Row],[Commentaires /Notes  ]]="","",RevenueData[[#This Row],[Commentaires /Notes  ]])</f>
        <v/>
      </c>
      <c r="N679" s="21"/>
    </row>
    <row r="680" spans="2:14" x14ac:dyDescent="0.25">
      <c r="B680" s="18">
        <f t="shared" si="162"/>
        <v>676</v>
      </c>
      <c r="C680" s="13" t="str">
        <f t="shared" si="161"/>
        <v>260228_Rev_MC_676</v>
      </c>
      <c r="D680" s="20">
        <v>46081</v>
      </c>
      <c r="E680" s="5">
        <v>46081</v>
      </c>
      <c r="F680" s="5" t="s">
        <v>125</v>
      </c>
      <c r="G680" s="6" t="str">
        <f>IF(ISBLANK(F680),"",VLOOKUP(F680,'Listes des Lots'!$B$4:$G$55,6,FALSE))</f>
        <v>Meublé</v>
      </c>
      <c r="H680" s="3" t="s">
        <v>333</v>
      </c>
      <c r="I680" s="3">
        <v>20000</v>
      </c>
      <c r="J680" s="5">
        <v>46081</v>
      </c>
      <c r="K680" s="5">
        <v>46082</v>
      </c>
      <c r="L680" s="4" t="s">
        <v>90</v>
      </c>
      <c r="M680" s="92" t="str">
        <f>IF(RevenueData[[#This Row],[Commentaires /Notes  ]]="","",RevenueData[[#This Row],[Commentaires /Notes  ]])</f>
        <v/>
      </c>
      <c r="N680" s="21"/>
    </row>
    <row r="681" spans="2:14" x14ac:dyDescent="0.25">
      <c r="B681" s="18">
        <f t="shared" si="162"/>
        <v>677</v>
      </c>
      <c r="C681" s="13" t="str">
        <f t="shared" si="161"/>
        <v>260301_Rev_MC_677</v>
      </c>
      <c r="D681" s="20">
        <v>46082</v>
      </c>
      <c r="E681" s="5">
        <v>46081</v>
      </c>
      <c r="F681" s="5" t="s">
        <v>123</v>
      </c>
      <c r="G681" s="6" t="str">
        <f>IF(ISBLANK(F681),"",VLOOKUP(F681,'Listes des Lots'!$B$4:$G$55,6,FALSE))</f>
        <v>Meublé</v>
      </c>
      <c r="H681" s="3" t="s">
        <v>333</v>
      </c>
      <c r="I681" s="3">
        <v>20000</v>
      </c>
      <c r="J681" s="5">
        <v>46081</v>
      </c>
      <c r="K681" s="5">
        <v>46082</v>
      </c>
      <c r="L681" s="4" t="s">
        <v>90</v>
      </c>
      <c r="M681" s="92" t="str">
        <f>IF(RevenueData[[#This Row],[Commentaires /Notes  ]]="","",RevenueData[[#This Row],[Commentaires /Notes  ]])</f>
        <v/>
      </c>
      <c r="N681" s="21"/>
    </row>
    <row r="682" spans="2:14" x14ac:dyDescent="0.25">
      <c r="B682" s="18">
        <f t="shared" si="162"/>
        <v>678</v>
      </c>
      <c r="C682" s="13" t="str">
        <f t="shared" si="161"/>
        <v>260301_Rev_MC_678</v>
      </c>
      <c r="D682" s="20">
        <v>46082</v>
      </c>
      <c r="E682" s="5">
        <v>46082</v>
      </c>
      <c r="F682" s="5" t="s">
        <v>120</v>
      </c>
      <c r="G682" s="6" t="str">
        <f>IF(ISBLANK(F682),"",VLOOKUP(F682,'Listes des Lots'!$B$4:$G$55,6,FALSE))</f>
        <v>Meublé</v>
      </c>
      <c r="H682" s="3" t="s">
        <v>333</v>
      </c>
      <c r="I682" s="3">
        <v>20000</v>
      </c>
      <c r="J682" s="5">
        <v>46082</v>
      </c>
      <c r="K682" s="5">
        <v>46083</v>
      </c>
      <c r="L682" s="4" t="s">
        <v>90</v>
      </c>
      <c r="M682" s="92" t="str">
        <f>IF(RevenueData[[#This Row],[Commentaires /Notes  ]]="","",RevenueData[[#This Row],[Commentaires /Notes  ]])</f>
        <v/>
      </c>
      <c r="N682" s="21"/>
    </row>
    <row r="683" spans="2:14" x14ac:dyDescent="0.25">
      <c r="B683" s="18">
        <f t="shared" si="162"/>
        <v>679</v>
      </c>
      <c r="C683" s="13" t="str">
        <f t="shared" si="161"/>
        <v>260303_Rev_MC_679</v>
      </c>
      <c r="D683" s="20">
        <v>46084</v>
      </c>
      <c r="E683" s="5">
        <v>46084</v>
      </c>
      <c r="F683" s="5" t="s">
        <v>131</v>
      </c>
      <c r="G683" s="6" t="str">
        <f>IF(ISBLANK(F683),"",VLOOKUP(F683,'Listes des Lots'!$B$4:$G$55,6,FALSE))</f>
        <v>Location</v>
      </c>
      <c r="H683" s="3" t="s">
        <v>333</v>
      </c>
      <c r="I683" s="3">
        <v>400000</v>
      </c>
      <c r="J683" s="5">
        <v>46082</v>
      </c>
      <c r="K683" s="5">
        <v>46112</v>
      </c>
      <c r="L683" s="4" t="s">
        <v>25</v>
      </c>
      <c r="M683" s="92" t="str">
        <f>IF(RevenueData[[#This Row],[Commentaires /Notes  ]]="","",RevenueData[[#This Row],[Commentaires /Notes  ]])</f>
        <v>LOYER MARS DU VETERINAIRE</v>
      </c>
      <c r="N683" s="21" t="s">
        <v>538</v>
      </c>
    </row>
    <row r="684" spans="2:14" x14ac:dyDescent="0.25">
      <c r="B684" s="18">
        <f t="shared" si="162"/>
        <v>680</v>
      </c>
      <c r="C684" s="13" t="str">
        <f t="shared" si="161"/>
        <v>260306_Rev_MC_680</v>
      </c>
      <c r="D684" s="20">
        <v>46087</v>
      </c>
      <c r="E684" s="5">
        <v>46087</v>
      </c>
      <c r="F684" s="5" t="s">
        <v>125</v>
      </c>
      <c r="G684" s="6" t="str">
        <f>IF(ISBLANK(F684),"",VLOOKUP(F684,'Listes des Lots'!$B$4:$G$55,6,FALSE))</f>
        <v>Meublé</v>
      </c>
      <c r="H684" s="3" t="s">
        <v>333</v>
      </c>
      <c r="I684" s="3">
        <v>20000</v>
      </c>
      <c r="J684" s="5">
        <v>46087</v>
      </c>
      <c r="K684" s="5">
        <v>46088</v>
      </c>
      <c r="L684" s="4" t="s">
        <v>90</v>
      </c>
      <c r="M684" s="92" t="str">
        <f>IF(RevenueData[[#This Row],[Commentaires /Notes  ]]="","",RevenueData[[#This Row],[Commentaires /Notes  ]])</f>
        <v/>
      </c>
      <c r="N684" s="21"/>
    </row>
    <row r="685" spans="2:14" x14ac:dyDescent="0.25">
      <c r="B685" s="18">
        <f t="shared" si="162"/>
        <v>681</v>
      </c>
      <c r="C685" s="13" t="str">
        <f t="shared" si="161"/>
        <v>260308_Rev_MC_681</v>
      </c>
      <c r="D685" s="20">
        <v>46089</v>
      </c>
      <c r="E685" s="5">
        <v>46089</v>
      </c>
      <c r="F685" s="5" t="s">
        <v>123</v>
      </c>
      <c r="G685" s="6" t="str">
        <f>IF(ISBLANK(F685),"",VLOOKUP(F685,'Listes des Lots'!$B$4:$G$55,6,FALSE))</f>
        <v>Meublé</v>
      </c>
      <c r="H685" s="3" t="s">
        <v>333</v>
      </c>
      <c r="I685" s="3">
        <v>20000</v>
      </c>
      <c r="J685" s="5">
        <v>46089</v>
      </c>
      <c r="K685" s="5">
        <v>46090</v>
      </c>
      <c r="L685" s="4" t="s">
        <v>90</v>
      </c>
      <c r="M685" s="92" t="str">
        <f>IF(RevenueData[[#This Row],[Commentaires /Notes  ]]="","",RevenueData[[#This Row],[Commentaires /Notes  ]])</f>
        <v/>
      </c>
      <c r="N685" s="21"/>
    </row>
    <row r="686" spans="2:14" x14ac:dyDescent="0.25">
      <c r="B686" s="18">
        <f t="shared" si="162"/>
        <v>682</v>
      </c>
      <c r="C686" s="13" t="str">
        <f t="shared" si="161"/>
        <v>260309_Rev_MC_682</v>
      </c>
      <c r="D686" s="20">
        <v>46090</v>
      </c>
      <c r="E686" s="5">
        <v>46090</v>
      </c>
      <c r="F686" s="5" t="s">
        <v>127</v>
      </c>
      <c r="G686" s="6" t="str">
        <f>IF(ISBLANK(F686),"",VLOOKUP(F686,'Listes des Lots'!$B$4:$G$55,6,FALSE))</f>
        <v>Location</v>
      </c>
      <c r="H686" s="3" t="s">
        <v>333</v>
      </c>
      <c r="I686" s="3">
        <v>350000</v>
      </c>
      <c r="J686" s="5">
        <v>46082</v>
      </c>
      <c r="K686" s="5">
        <v>46112</v>
      </c>
      <c r="L686" s="4" t="s">
        <v>25</v>
      </c>
      <c r="M686" s="92" t="str">
        <f>IF(RevenueData[[#This Row],[Commentaires /Notes  ]]="","",RevenueData[[#This Row],[Commentaires /Notes  ]])</f>
        <v>LOYER PHARMACIE MARS</v>
      </c>
      <c r="N686" s="21" t="s">
        <v>542</v>
      </c>
    </row>
    <row r="687" spans="2:14" x14ac:dyDescent="0.25">
      <c r="B687" s="18">
        <f t="shared" si="162"/>
        <v>683</v>
      </c>
      <c r="C687" s="13" t="str">
        <f t="shared" si="161"/>
        <v>260309_Rev_MC_683</v>
      </c>
      <c r="D687" s="20">
        <v>46090</v>
      </c>
      <c r="E687" s="5">
        <v>46090</v>
      </c>
      <c r="F687" s="5" t="s">
        <v>404</v>
      </c>
      <c r="G687" s="6" t="str">
        <f>IF(ISBLANK(F687),"",VLOOKUP(F687,'Listes des Lots'!$B$4:$G$55,6,FALSE))</f>
        <v>Location</v>
      </c>
      <c r="H687" s="3" t="s">
        <v>333</v>
      </c>
      <c r="I687" s="3">
        <v>215000</v>
      </c>
      <c r="J687" s="5">
        <v>46082</v>
      </c>
      <c r="K687" s="5">
        <v>46112</v>
      </c>
      <c r="L687" s="4" t="s">
        <v>25</v>
      </c>
      <c r="M687" s="92" t="str">
        <f>IF(RevenueData[[#This Row],[Commentaires /Notes  ]]="","",RevenueData[[#This Row],[Commentaires /Notes  ]])</f>
        <v>LOYER DR KOUADIO MARS</v>
      </c>
      <c r="N687" s="21" t="s">
        <v>543</v>
      </c>
    </row>
    <row r="688" spans="2:14" x14ac:dyDescent="0.25">
      <c r="B688" s="18">
        <f t="shared" si="162"/>
        <v>684</v>
      </c>
      <c r="C688" s="13" t="str">
        <f t="shared" si="161"/>
        <v>260310_Rev_MC_684</v>
      </c>
      <c r="D688" s="20">
        <v>46091</v>
      </c>
      <c r="E688" s="5">
        <v>46091</v>
      </c>
      <c r="F688" s="5" t="s">
        <v>329</v>
      </c>
      <c r="G688" s="6" t="str">
        <f>IF(ISBLANK(F688),"",VLOOKUP(F688,'Listes des Lots'!$B$4:$G$55,6,FALSE))</f>
        <v>Location</v>
      </c>
      <c r="H688" s="3" t="s">
        <v>333</v>
      </c>
      <c r="I688" s="3">
        <v>45000</v>
      </c>
      <c r="J688" s="5">
        <v>46082</v>
      </c>
      <c r="K688" s="5">
        <v>46112</v>
      </c>
      <c r="L688" s="4" t="s">
        <v>90</v>
      </c>
      <c r="M688" s="92" t="str">
        <f>IF(RevenueData[[#This Row],[Commentaires /Notes  ]]="","",RevenueData[[#This Row],[Commentaires /Notes  ]])</f>
        <v>LOYER MADAME COULIBALY MARS</v>
      </c>
      <c r="N688" s="21" t="s">
        <v>544</v>
      </c>
    </row>
    <row r="689" spans="2:14" x14ac:dyDescent="0.25">
      <c r="B689" s="18">
        <f t="shared" si="162"/>
        <v>685</v>
      </c>
      <c r="C689" s="13" t="str">
        <f t="shared" si="161"/>
        <v>260310_Rev_MC_685</v>
      </c>
      <c r="D689" s="20">
        <v>46091</v>
      </c>
      <c r="E689" s="5">
        <v>46091</v>
      </c>
      <c r="F689" s="5" t="s">
        <v>129</v>
      </c>
      <c r="G689" s="6" t="str">
        <f>IF(ISBLANK(F689),"",VLOOKUP(F689,'Listes des Lots'!$B$4:$G$55,6,FALSE))</f>
        <v>Location</v>
      </c>
      <c r="H689" s="3" t="s">
        <v>333</v>
      </c>
      <c r="I689" s="3">
        <v>500000</v>
      </c>
      <c r="J689" s="5">
        <v>46082</v>
      </c>
      <c r="K689" s="5">
        <v>46112</v>
      </c>
      <c r="L689" s="4" t="s">
        <v>90</v>
      </c>
      <c r="M689" s="92" t="str">
        <f>IF(RevenueData[[#This Row],[Commentaires /Notes  ]]="","",RevenueData[[#This Row],[Commentaires /Notes  ]])</f>
        <v>LOYER BOULANGERIE MARS</v>
      </c>
      <c r="N689" s="21" t="s">
        <v>545</v>
      </c>
    </row>
    <row r="690" spans="2:14" x14ac:dyDescent="0.25">
      <c r="B690" s="18">
        <f t="shared" si="162"/>
        <v>686</v>
      </c>
      <c r="C690" s="13" t="str">
        <f t="shared" si="161"/>
        <v>260314_Rev_MC_686</v>
      </c>
      <c r="D690" s="20">
        <v>46095</v>
      </c>
      <c r="E690" s="5">
        <v>46095</v>
      </c>
      <c r="F690" s="5" t="s">
        <v>123</v>
      </c>
      <c r="G690" s="6" t="str">
        <f>IF(ISBLANK(F690),"",VLOOKUP(F690,'Listes des Lots'!$B$4:$G$55,6,FALSE))</f>
        <v>Meublé</v>
      </c>
      <c r="H690" s="3" t="s">
        <v>333</v>
      </c>
      <c r="I690" s="3">
        <v>20000</v>
      </c>
      <c r="J690" s="5">
        <v>46095</v>
      </c>
      <c r="K690" s="5">
        <v>46096</v>
      </c>
      <c r="L690" s="4" t="s">
        <v>90</v>
      </c>
      <c r="M690" s="92" t="str">
        <f>IF(RevenueData[[#This Row],[Commentaires /Notes  ]]="","",RevenueData[[#This Row],[Commentaires /Notes  ]])</f>
        <v/>
      </c>
      <c r="N690" s="21"/>
    </row>
    <row r="691" spans="2:14" x14ac:dyDescent="0.25">
      <c r="B691" s="18">
        <f t="shared" si="162"/>
        <v>687</v>
      </c>
      <c r="C691" s="13" t="str">
        <f t="shared" si="161"/>
        <v>260315_Rev_MC_687</v>
      </c>
      <c r="D691" s="20">
        <v>46096</v>
      </c>
      <c r="E691" s="5">
        <v>46095</v>
      </c>
      <c r="F691" s="5" t="s">
        <v>125</v>
      </c>
      <c r="G691" s="6" t="str">
        <f>IF(ISBLANK(F691),"",VLOOKUP(F691,'Listes des Lots'!$B$4:$G$55,6,FALSE))</f>
        <v>Meublé</v>
      </c>
      <c r="H691" s="3" t="s">
        <v>333</v>
      </c>
      <c r="I691" s="3">
        <v>20000</v>
      </c>
      <c r="J691" s="5">
        <v>46095</v>
      </c>
      <c r="K691" s="5">
        <v>46096</v>
      </c>
      <c r="L691" s="4" t="s">
        <v>90</v>
      </c>
      <c r="M691" s="92" t="str">
        <f>IF(RevenueData[[#This Row],[Commentaires /Notes  ]]="","",RevenueData[[#This Row],[Commentaires /Notes  ]])</f>
        <v/>
      </c>
      <c r="N691" s="21"/>
    </row>
    <row r="692" spans="2:14" x14ac:dyDescent="0.25">
      <c r="B692" s="18">
        <f t="shared" si="162"/>
        <v>688</v>
      </c>
      <c r="C692" s="13" t="str">
        <f t="shared" si="161"/>
        <v>260317_Rev_MC_688</v>
      </c>
      <c r="D692" s="20">
        <v>46098</v>
      </c>
      <c r="E692" s="5">
        <v>46098</v>
      </c>
      <c r="F692" s="5" t="s">
        <v>133</v>
      </c>
      <c r="G692" s="6" t="str">
        <f>IF(ISBLANK(F692),"",VLOOKUP(F692,'Listes des Lots'!$B$4:$G$55,6,FALSE))</f>
        <v>Location</v>
      </c>
      <c r="H692" s="3" t="s">
        <v>333</v>
      </c>
      <c r="I692" s="3">
        <v>150000</v>
      </c>
      <c r="J692" s="5">
        <v>46082</v>
      </c>
      <c r="K692" s="5">
        <v>46112</v>
      </c>
      <c r="L692" s="4" t="s">
        <v>90</v>
      </c>
      <c r="M692" s="92" t="str">
        <f>IF(RevenueData[[#This Row],[Commentaires /Notes  ]]="","",RevenueData[[#This Row],[Commentaires /Notes  ]])</f>
        <v>LOYER MARS NYMAT 1</v>
      </c>
      <c r="N692" s="21" t="s">
        <v>546</v>
      </c>
    </row>
    <row r="693" spans="2:14" x14ac:dyDescent="0.25">
      <c r="B693" s="18">
        <f t="shared" si="162"/>
        <v>689</v>
      </c>
      <c r="C693" s="13" t="str">
        <f t="shared" si="161"/>
        <v>260317_Rev_MC_689</v>
      </c>
      <c r="D693" s="20">
        <v>46098</v>
      </c>
      <c r="E693" s="5">
        <v>46098</v>
      </c>
      <c r="F693" s="5" t="s">
        <v>405</v>
      </c>
      <c r="G693" s="6" t="str">
        <f>IF(ISBLANK(F693),"",VLOOKUP(F693,'Listes des Lots'!$B$4:$G$55,6,FALSE))</f>
        <v>Location</v>
      </c>
      <c r="H693" s="3" t="s">
        <v>333</v>
      </c>
      <c r="I693" s="3">
        <v>70000</v>
      </c>
      <c r="J693" s="5">
        <v>46082</v>
      </c>
      <c r="K693" s="5">
        <v>46112</v>
      </c>
      <c r="L693" s="4" t="s">
        <v>90</v>
      </c>
      <c r="M693" s="92" t="str">
        <f>IF(RevenueData[[#This Row],[Commentaires /Notes  ]]="","",RevenueData[[#This Row],[Commentaires /Notes  ]])</f>
        <v>LOYER MARS  NYMAT 2</v>
      </c>
      <c r="N693" s="21" t="s">
        <v>547</v>
      </c>
    </row>
    <row r="694" spans="2:14" x14ac:dyDescent="0.25">
      <c r="B694" s="18">
        <f t="shared" si="162"/>
        <v>690</v>
      </c>
      <c r="C694" s="13" t="str">
        <f t="shared" si="161"/>
        <v>260317_Rev_MC_690</v>
      </c>
      <c r="D694" s="20">
        <v>46098</v>
      </c>
      <c r="E694" s="5">
        <v>46098</v>
      </c>
      <c r="F694" s="5" t="s">
        <v>120</v>
      </c>
      <c r="G694" s="6" t="str">
        <f>IF(ISBLANK(F694),"",VLOOKUP(F694,'Listes des Lots'!$B$4:$G$55,6,FALSE))</f>
        <v>Meublé</v>
      </c>
      <c r="H694" s="3" t="s">
        <v>333</v>
      </c>
      <c r="I694" s="3">
        <v>15000</v>
      </c>
      <c r="J694" s="5">
        <v>46098</v>
      </c>
      <c r="K694" s="5">
        <v>46098</v>
      </c>
      <c r="L694" s="4" t="s">
        <v>90</v>
      </c>
      <c r="M694" s="92" t="str">
        <f>IF(RevenueData[[#This Row],[Commentaires /Notes  ]]="","",RevenueData[[#This Row],[Commentaires /Notes  ]])</f>
        <v/>
      </c>
      <c r="N694" s="21"/>
    </row>
    <row r="695" spans="2:14" x14ac:dyDescent="0.25">
      <c r="B695" s="18">
        <f t="shared" si="162"/>
        <v>691</v>
      </c>
      <c r="C695" s="13" t="str">
        <f t="shared" si="161"/>
        <v>260324_Rev_MC_691</v>
      </c>
      <c r="D695" s="20">
        <v>46105</v>
      </c>
      <c r="E695" s="5">
        <v>46104</v>
      </c>
      <c r="F695" s="5" t="s">
        <v>130</v>
      </c>
      <c r="G695" s="6" t="str">
        <f>IF(ISBLANK(F695),"",VLOOKUP(F695,'Listes des Lots'!$B$4:$G$55,6,FALSE))</f>
        <v>Location</v>
      </c>
      <c r="H695" s="3" t="s">
        <v>333</v>
      </c>
      <c r="I695" s="3">
        <v>400000</v>
      </c>
      <c r="J695" s="5">
        <v>46054</v>
      </c>
      <c r="K695" s="5">
        <v>46112</v>
      </c>
      <c r="L695" s="4" t="s">
        <v>25</v>
      </c>
      <c r="M695" s="92" t="str">
        <f>IF(RevenueData[[#This Row],[Commentaires /Notes  ]]="","",RevenueData[[#This Row],[Commentaires /Notes  ]])</f>
        <v>LOYER MONFOU FEVRIER MARS</v>
      </c>
      <c r="N695" s="21" t="s">
        <v>548</v>
      </c>
    </row>
    <row r="696" spans="2:14" x14ac:dyDescent="0.25">
      <c r="B696" s="18">
        <f t="shared" si="162"/>
        <v>692</v>
      </c>
      <c r="C696" s="13" t="str">
        <f t="shared" si="161"/>
        <v>260324_Rev_MC_692</v>
      </c>
      <c r="D696" s="20">
        <v>46105</v>
      </c>
      <c r="E696" s="5">
        <v>46105</v>
      </c>
      <c r="F696" s="5" t="s">
        <v>114</v>
      </c>
      <c r="G696" s="6" t="str">
        <f>IF(ISBLANK(F696),"",VLOOKUP(F696,'Listes des Lots'!$B$4:$G$55,6,FALSE))</f>
        <v>Meublé</v>
      </c>
      <c r="H696" s="3" t="s">
        <v>333</v>
      </c>
      <c r="I696" s="3">
        <v>35000</v>
      </c>
      <c r="J696" s="5">
        <v>46105</v>
      </c>
      <c r="K696" s="5">
        <v>46106</v>
      </c>
      <c r="L696" s="4" t="s">
        <v>90</v>
      </c>
      <c r="M696" s="92" t="str">
        <f>IF(RevenueData[[#This Row],[Commentaires /Notes  ]]="","",RevenueData[[#This Row],[Commentaires /Notes  ]])</f>
        <v/>
      </c>
      <c r="N696" s="21"/>
    </row>
    <row r="697" spans="2:14" x14ac:dyDescent="0.25">
      <c r="B697" s="18">
        <f t="shared" si="162"/>
        <v>693</v>
      </c>
      <c r="C697" s="13" t="str">
        <f t="shared" si="161"/>
        <v>260325_Rev_MC_693</v>
      </c>
      <c r="D697" s="20">
        <v>46106</v>
      </c>
      <c r="E697" s="5">
        <v>46106</v>
      </c>
      <c r="F697" s="5" t="s">
        <v>114</v>
      </c>
      <c r="G697" s="6" t="str">
        <f>IF(ISBLANK(F697),"",VLOOKUP(F697,'Listes des Lots'!$B$4:$G$55,6,FALSE))</f>
        <v>Meublé</v>
      </c>
      <c r="H697" s="3" t="s">
        <v>333</v>
      </c>
      <c r="I697" s="3">
        <v>35000</v>
      </c>
      <c r="J697" s="5">
        <v>46106</v>
      </c>
      <c r="K697" s="5">
        <v>46107</v>
      </c>
      <c r="L697" s="4" t="s">
        <v>90</v>
      </c>
      <c r="M697" s="92" t="str">
        <f>IF(RevenueData[[#This Row],[Commentaires /Notes  ]]="","",RevenueData[[#This Row],[Commentaires /Notes  ]])</f>
        <v/>
      </c>
      <c r="N697" s="21"/>
    </row>
    <row r="698" spans="2:14" x14ac:dyDescent="0.25">
      <c r="B698" s="18">
        <f t="shared" si="162"/>
        <v>694</v>
      </c>
      <c r="C698" s="13" t="str">
        <f t="shared" si="161"/>
        <v>260328_Rev_MC_694</v>
      </c>
      <c r="D698" s="20">
        <v>46109</v>
      </c>
      <c r="E698" s="5">
        <v>46108</v>
      </c>
      <c r="F698" s="5" t="s">
        <v>122</v>
      </c>
      <c r="G698" s="6" t="str">
        <f>IF(ISBLANK(F698),"",VLOOKUP(F698,'Listes des Lots'!$B$4:$G$55,6,FALSE))</f>
        <v>Meublé</v>
      </c>
      <c r="H698" s="3" t="s">
        <v>333</v>
      </c>
      <c r="I698" s="3">
        <v>15000</v>
      </c>
      <c r="J698" s="5">
        <v>46108</v>
      </c>
      <c r="K698" s="5">
        <v>46108</v>
      </c>
      <c r="L698" s="4" t="s">
        <v>90</v>
      </c>
      <c r="M698" s="92" t="str">
        <f>IF(RevenueData[[#This Row],[Commentaires /Notes  ]]="","",RevenueData[[#This Row],[Commentaires /Notes  ]])</f>
        <v/>
      </c>
      <c r="N698" s="21"/>
    </row>
    <row r="699" spans="2:14" x14ac:dyDescent="0.25">
      <c r="B699" s="18">
        <f t="shared" si="162"/>
        <v>695</v>
      </c>
      <c r="C699" s="13" t="str">
        <f t="shared" si="161"/>
        <v>260328_Rev_MC_695</v>
      </c>
      <c r="D699" s="20">
        <v>46109</v>
      </c>
      <c r="E699" s="5">
        <v>46109</v>
      </c>
      <c r="F699" s="5" t="s">
        <v>125</v>
      </c>
      <c r="G699" s="6" t="str">
        <f>IF(ISBLANK(F699),"",VLOOKUP(F699,'Listes des Lots'!$B$4:$G$55,6,FALSE))</f>
        <v>Meublé</v>
      </c>
      <c r="H699" s="3" t="s">
        <v>333</v>
      </c>
      <c r="I699" s="3">
        <v>20000</v>
      </c>
      <c r="J699" s="5">
        <v>46109</v>
      </c>
      <c r="K699" s="5">
        <v>46110</v>
      </c>
      <c r="L699" s="4" t="s">
        <v>90</v>
      </c>
      <c r="M699" s="92" t="str">
        <f>IF(RevenueData[[#This Row],[Commentaires /Notes  ]]="","",RevenueData[[#This Row],[Commentaires /Notes  ]])</f>
        <v/>
      </c>
      <c r="N699" s="21"/>
    </row>
    <row r="700" spans="2:14" x14ac:dyDescent="0.25">
      <c r="B700" s="18">
        <f t="shared" si="162"/>
        <v>696</v>
      </c>
      <c r="C700" s="13" t="str">
        <f t="shared" si="161"/>
        <v>260329_Rev_MC_696</v>
      </c>
      <c r="D700" s="20">
        <v>46110</v>
      </c>
      <c r="E700" s="5">
        <v>46110</v>
      </c>
      <c r="F700" s="5" t="s">
        <v>114</v>
      </c>
      <c r="G700" s="6" t="str">
        <f>IF(ISBLANK(F700),"",VLOOKUP(F700,'Listes des Lots'!$B$4:$G$55,6,FALSE))</f>
        <v>Meublé</v>
      </c>
      <c r="H700" s="3" t="s">
        <v>333</v>
      </c>
      <c r="I700" s="3">
        <v>35000</v>
      </c>
      <c r="J700" s="5">
        <v>46110</v>
      </c>
      <c r="K700" s="5">
        <v>46111</v>
      </c>
      <c r="L700" s="4" t="s">
        <v>90</v>
      </c>
      <c r="M700" s="92" t="str">
        <f>IF(RevenueData[[#This Row],[Commentaires /Notes  ]]="","",RevenueData[[#This Row],[Commentaires /Notes  ]])</f>
        <v/>
      </c>
      <c r="N700" s="21"/>
    </row>
    <row r="701" spans="2:14" x14ac:dyDescent="0.25">
      <c r="B701" s="18">
        <f t="shared" si="162"/>
        <v>697</v>
      </c>
      <c r="C701" s="13" t="str">
        <f t="shared" si="161"/>
        <v>260329_Rev_MC_697</v>
      </c>
      <c r="D701" s="20">
        <v>46110</v>
      </c>
      <c r="E701" s="5">
        <v>46110</v>
      </c>
      <c r="F701" s="5" t="s">
        <v>122</v>
      </c>
      <c r="G701" s="6" t="str">
        <f>IF(ISBLANK(F701),"",VLOOKUP(F701,'Listes des Lots'!$B$4:$G$55,6,FALSE))</f>
        <v>Meublé</v>
      </c>
      <c r="H701" s="3" t="s">
        <v>333</v>
      </c>
      <c r="I701" s="3">
        <v>15000</v>
      </c>
      <c r="J701" s="5">
        <v>46110</v>
      </c>
      <c r="K701" s="5">
        <v>46110</v>
      </c>
      <c r="L701" s="4" t="s">
        <v>90</v>
      </c>
      <c r="M701" s="92" t="str">
        <f>IF(RevenueData[[#This Row],[Commentaires /Notes  ]]="","",RevenueData[[#This Row],[Commentaires /Notes  ]])</f>
        <v/>
      </c>
      <c r="N701" s="21"/>
    </row>
    <row r="702" spans="2:14" x14ac:dyDescent="0.25">
      <c r="B702" s="18">
        <f t="shared" si="162"/>
        <v>698</v>
      </c>
      <c r="C702" s="13" t="str">
        <f t="shared" si="161"/>
        <v>260329_Rev_MC_698</v>
      </c>
      <c r="D702" s="20">
        <v>46110</v>
      </c>
      <c r="E702" s="5">
        <v>46110</v>
      </c>
      <c r="F702" s="5" t="s">
        <v>123</v>
      </c>
      <c r="G702" s="6" t="str">
        <f>IF(ISBLANK(F702),"",VLOOKUP(F702,'Listes des Lots'!$B$4:$G$55,6,FALSE))</f>
        <v>Meublé</v>
      </c>
      <c r="H702" s="3" t="s">
        <v>333</v>
      </c>
      <c r="I702" s="3">
        <v>20000</v>
      </c>
      <c r="J702" s="5">
        <v>46110</v>
      </c>
      <c r="K702" s="5">
        <v>46111</v>
      </c>
      <c r="L702" s="4" t="s">
        <v>90</v>
      </c>
      <c r="M702" s="92" t="str">
        <f>IF(RevenueData[[#This Row],[Commentaires /Notes  ]]="","",RevenueData[[#This Row],[Commentaires /Notes  ]])</f>
        <v/>
      </c>
      <c r="N702" s="21"/>
    </row>
    <row r="703" spans="2:14" x14ac:dyDescent="0.25">
      <c r="B703" s="18">
        <f t="shared" si="162"/>
        <v>699</v>
      </c>
      <c r="C703" s="13" t="str">
        <f t="shared" si="161"/>
        <v>260402_Rev_MC_699</v>
      </c>
      <c r="D703" s="20">
        <v>46114</v>
      </c>
      <c r="E703" s="5">
        <v>46114</v>
      </c>
      <c r="F703" s="5" t="s">
        <v>116</v>
      </c>
      <c r="G703" s="6" t="str">
        <f>IF(ISBLANK(F703),"",VLOOKUP(F703,'Listes des Lots'!$B$4:$G$55,6,FALSE))</f>
        <v>Meublé</v>
      </c>
      <c r="H703" s="3" t="s">
        <v>333</v>
      </c>
      <c r="I703" s="3">
        <v>240000</v>
      </c>
      <c r="J703" s="5">
        <v>46114</v>
      </c>
      <c r="K703" s="5">
        <v>46124</v>
      </c>
      <c r="L703" s="4" t="s">
        <v>90</v>
      </c>
      <c r="M703" s="92" t="str">
        <f>IF(RevenueData[[#This Row],[Commentaires /Notes  ]]="","",RevenueData[[#This Row],[Commentaires /Notes  ]])</f>
        <v/>
      </c>
      <c r="N703" s="21"/>
    </row>
    <row r="704" spans="2:14" x14ac:dyDescent="0.25">
      <c r="B704" s="18">
        <f t="shared" si="162"/>
        <v>700</v>
      </c>
      <c r="C704" s="13" t="str">
        <f t="shared" si="161"/>
        <v/>
      </c>
      <c r="D704" s="20"/>
      <c r="E704" s="5"/>
      <c r="F704" s="5"/>
      <c r="G704" s="6" t="str">
        <f>IF(ISBLANK(F704),"",VLOOKUP(F704,'Listes des Lots'!$B$4:$G$55,6,FALSE))</f>
        <v/>
      </c>
      <c r="H704" s="3"/>
      <c r="I704" s="3"/>
      <c r="J704" s="5"/>
      <c r="K704" s="5"/>
      <c r="L704" s="4"/>
      <c r="M704" s="92" t="str">
        <f>IF(RevenueData[[#This Row],[Commentaires /Notes  ]]="","",RevenueData[[#This Row],[Commentaires /Notes  ]])</f>
        <v/>
      </c>
      <c r="N704" s="21"/>
    </row>
    <row r="705" spans="2:14" x14ac:dyDescent="0.25">
      <c r="B705" s="18">
        <f t="shared" si="162"/>
        <v>701</v>
      </c>
      <c r="C705" s="13" t="str">
        <f t="shared" si="161"/>
        <v/>
      </c>
      <c r="D705" s="20"/>
      <c r="E705" s="5"/>
      <c r="F705" s="5"/>
      <c r="G705" s="6" t="str">
        <f>IF(ISBLANK(F705),"",VLOOKUP(F705,'Listes des Lots'!$B$4:$G$55,6,FALSE))</f>
        <v/>
      </c>
      <c r="H705" s="3"/>
      <c r="I705" s="3"/>
      <c r="J705" s="5"/>
      <c r="K705" s="5"/>
      <c r="L705" s="4"/>
      <c r="M705" s="92" t="str">
        <f>IF(RevenueData[[#This Row],[Commentaires /Notes  ]]="","",RevenueData[[#This Row],[Commentaires /Notes  ]])</f>
        <v/>
      </c>
      <c r="N705" s="21"/>
    </row>
    <row r="706" spans="2:14" x14ac:dyDescent="0.25">
      <c r="B706" s="18">
        <f t="shared" si="162"/>
        <v>702</v>
      </c>
      <c r="C706" s="13" t="str">
        <f t="shared" si="161"/>
        <v/>
      </c>
      <c r="D706" s="20"/>
      <c r="E706" s="5"/>
      <c r="F706" s="5"/>
      <c r="G706" s="6" t="str">
        <f>IF(ISBLANK(F706),"",VLOOKUP(F706,'Listes des Lots'!$B$4:$G$55,6,FALSE))</f>
        <v/>
      </c>
      <c r="H706" s="3"/>
      <c r="I706" s="3"/>
      <c r="J706" s="5"/>
      <c r="K706" s="5"/>
      <c r="L706" s="4"/>
      <c r="M706" s="92" t="str">
        <f>IF(RevenueData[[#This Row],[Commentaires /Notes  ]]="","",RevenueData[[#This Row],[Commentaires /Notes  ]])</f>
        <v/>
      </c>
      <c r="N706" s="21"/>
    </row>
    <row r="707" spans="2:14" x14ac:dyDescent="0.25">
      <c r="B707" s="18">
        <f t="shared" si="162"/>
        <v>703</v>
      </c>
      <c r="C707" s="13" t="str">
        <f t="shared" si="161"/>
        <v/>
      </c>
      <c r="D707" s="20"/>
      <c r="E707" s="5"/>
      <c r="F707" s="5"/>
      <c r="G707" s="6" t="str">
        <f>IF(ISBLANK(F707),"",VLOOKUP(F707,'Listes des Lots'!$B$4:$G$55,6,FALSE))</f>
        <v/>
      </c>
      <c r="H707" s="3"/>
      <c r="I707" s="3"/>
      <c r="J707" s="5"/>
      <c r="K707" s="5"/>
      <c r="L707" s="4"/>
      <c r="M707" s="92" t="str">
        <f>IF(RevenueData[[#This Row],[Commentaires /Notes  ]]="","",RevenueData[[#This Row],[Commentaires /Notes  ]])</f>
        <v/>
      </c>
      <c r="N707" s="21"/>
    </row>
    <row r="708" spans="2:14" x14ac:dyDescent="0.25">
      <c r="B708" s="18">
        <f t="shared" si="162"/>
        <v>704</v>
      </c>
      <c r="C708" s="13" t="str">
        <f t="shared" si="161"/>
        <v/>
      </c>
      <c r="D708" s="20"/>
      <c r="E708" s="5"/>
      <c r="F708" s="5"/>
      <c r="G708" s="6" t="str">
        <f>IF(ISBLANK(F708),"",VLOOKUP(F708,'Listes des Lots'!$B$4:$G$55,6,FALSE))</f>
        <v/>
      </c>
      <c r="H708" s="3"/>
      <c r="I708" s="3"/>
      <c r="J708" s="5"/>
      <c r="K708" s="5"/>
      <c r="L708" s="4"/>
      <c r="M708" s="92" t="str">
        <f>IF(RevenueData[[#This Row],[Commentaires /Notes  ]]="","",RevenueData[[#This Row],[Commentaires /Notes  ]])</f>
        <v/>
      </c>
      <c r="N708" s="21"/>
    </row>
    <row r="709" spans="2:14" x14ac:dyDescent="0.25">
      <c r="B709" s="18">
        <f t="shared" si="162"/>
        <v>705</v>
      </c>
      <c r="C709" s="13" t="str">
        <f t="shared" ref="C709:C772" si="163">IF(OR(D709="", E709="", F709="", I709="", J709="", K709="", L709=""), "", TEXT(RIGHT(YEAR(D709), 2), "00") &amp; TEXT(MONTH(D709), "00") &amp; TEXT(DAY(D709), "00") &amp; "_Rev_MC_" &amp; TEXT(B709, "0"))</f>
        <v/>
      </c>
      <c r="D709" s="20"/>
      <c r="E709" s="5"/>
      <c r="F709" s="5"/>
      <c r="G709" s="6" t="str">
        <f>IF(ISBLANK(F709),"",VLOOKUP(F709,'Listes des Lots'!$B$4:$G$55,6,FALSE))</f>
        <v/>
      </c>
      <c r="H709" s="3"/>
      <c r="I709" s="3"/>
      <c r="J709" s="5"/>
      <c r="K709" s="5"/>
      <c r="L709" s="4"/>
      <c r="M709" s="92" t="str">
        <f>IF(RevenueData[[#This Row],[Commentaires /Notes  ]]="","",RevenueData[[#This Row],[Commentaires /Notes  ]])</f>
        <v/>
      </c>
      <c r="N709" s="21"/>
    </row>
    <row r="710" spans="2:14" x14ac:dyDescent="0.25">
      <c r="B710" s="18">
        <f t="shared" si="162"/>
        <v>706</v>
      </c>
      <c r="C710" s="13" t="str">
        <f t="shared" si="163"/>
        <v/>
      </c>
      <c r="D710" s="20"/>
      <c r="E710" s="5"/>
      <c r="F710" s="5"/>
      <c r="G710" s="6" t="str">
        <f>IF(ISBLANK(F710),"",VLOOKUP(F710,'Listes des Lots'!$B$4:$G$55,6,FALSE))</f>
        <v/>
      </c>
      <c r="H710" s="3"/>
      <c r="I710" s="3"/>
      <c r="J710" s="5"/>
      <c r="K710" s="5"/>
      <c r="L710" s="4"/>
      <c r="M710" s="92" t="str">
        <f>IF(RevenueData[[#This Row],[Commentaires /Notes  ]]="","",RevenueData[[#This Row],[Commentaires /Notes  ]])</f>
        <v/>
      </c>
      <c r="N710" s="21"/>
    </row>
    <row r="711" spans="2:14" x14ac:dyDescent="0.25">
      <c r="B711" s="18">
        <f t="shared" ref="B711:B774" si="164">B710+1</f>
        <v>707</v>
      </c>
      <c r="C711" s="13" t="str">
        <f t="shared" si="163"/>
        <v/>
      </c>
      <c r="D711" s="20"/>
      <c r="E711" s="5"/>
      <c r="F711" s="5"/>
      <c r="G711" s="6" t="str">
        <f>IF(ISBLANK(F711),"",VLOOKUP(F711,'Listes des Lots'!$B$4:$G$55,6,FALSE))</f>
        <v/>
      </c>
      <c r="H711" s="3"/>
      <c r="I711" s="3"/>
      <c r="J711" s="5"/>
      <c r="K711" s="5"/>
      <c r="L711" s="4"/>
      <c r="M711" s="92" t="str">
        <f>IF(RevenueData[[#This Row],[Commentaires /Notes  ]]="","",RevenueData[[#This Row],[Commentaires /Notes  ]])</f>
        <v/>
      </c>
      <c r="N711" s="21"/>
    </row>
    <row r="712" spans="2:14" x14ac:dyDescent="0.25">
      <c r="B712" s="18">
        <f t="shared" si="164"/>
        <v>708</v>
      </c>
      <c r="C712" s="13" t="str">
        <f t="shared" si="163"/>
        <v/>
      </c>
      <c r="D712" s="20"/>
      <c r="E712" s="5"/>
      <c r="F712" s="5"/>
      <c r="G712" s="6" t="str">
        <f>IF(ISBLANK(F712),"",VLOOKUP(F712,'Listes des Lots'!$B$4:$G$55,6,FALSE))</f>
        <v/>
      </c>
      <c r="H712" s="3"/>
      <c r="I712" s="3"/>
      <c r="J712" s="5"/>
      <c r="K712" s="5"/>
      <c r="L712" s="4"/>
      <c r="M712" s="92" t="str">
        <f>IF(RevenueData[[#This Row],[Commentaires /Notes  ]]="","",RevenueData[[#This Row],[Commentaires /Notes  ]])</f>
        <v/>
      </c>
      <c r="N712" s="21"/>
    </row>
    <row r="713" spans="2:14" x14ac:dyDescent="0.25">
      <c r="B713" s="18">
        <f t="shared" si="164"/>
        <v>709</v>
      </c>
      <c r="C713" s="13" t="str">
        <f t="shared" si="163"/>
        <v/>
      </c>
      <c r="D713" s="20"/>
      <c r="E713" s="5"/>
      <c r="F713" s="5"/>
      <c r="G713" s="6" t="str">
        <f>IF(ISBLANK(F713),"",VLOOKUP(F713,'Listes des Lots'!$B$4:$G$55,6,FALSE))</f>
        <v/>
      </c>
      <c r="H713" s="3"/>
      <c r="I713" s="3"/>
      <c r="J713" s="5"/>
      <c r="K713" s="5"/>
      <c r="L713" s="4"/>
      <c r="M713" s="92" t="str">
        <f>IF(RevenueData[[#This Row],[Commentaires /Notes  ]]="","",RevenueData[[#This Row],[Commentaires /Notes  ]])</f>
        <v/>
      </c>
      <c r="N713" s="21"/>
    </row>
    <row r="714" spans="2:14" x14ac:dyDescent="0.25">
      <c r="B714" s="18">
        <f t="shared" si="164"/>
        <v>710</v>
      </c>
      <c r="C714" s="13" t="str">
        <f t="shared" si="163"/>
        <v/>
      </c>
      <c r="D714" s="20"/>
      <c r="E714" s="5"/>
      <c r="F714" s="5"/>
      <c r="G714" s="6" t="str">
        <f>IF(ISBLANK(F714),"",VLOOKUP(F714,'Listes des Lots'!$B$4:$G$55,6,FALSE))</f>
        <v/>
      </c>
      <c r="H714" s="3"/>
      <c r="I714" s="3"/>
      <c r="J714" s="5"/>
      <c r="K714" s="5"/>
      <c r="L714" s="4"/>
      <c r="M714" s="92" t="str">
        <f>IF(RevenueData[[#This Row],[Commentaires /Notes  ]]="","",RevenueData[[#This Row],[Commentaires /Notes  ]])</f>
        <v/>
      </c>
      <c r="N714" s="21"/>
    </row>
    <row r="715" spans="2:14" x14ac:dyDescent="0.25">
      <c r="B715" s="18">
        <f t="shared" si="164"/>
        <v>711</v>
      </c>
      <c r="C715" s="13" t="str">
        <f t="shared" si="163"/>
        <v/>
      </c>
      <c r="D715" s="20"/>
      <c r="E715" s="5"/>
      <c r="F715" s="5"/>
      <c r="G715" s="6" t="str">
        <f>IF(ISBLANK(F715),"",VLOOKUP(F715,'Listes des Lots'!$B$4:$G$55,6,FALSE))</f>
        <v/>
      </c>
      <c r="H715" s="3"/>
      <c r="I715" s="3"/>
      <c r="J715" s="5"/>
      <c r="K715" s="5"/>
      <c r="L715" s="4"/>
      <c r="M715" s="92" t="str">
        <f>IF(RevenueData[[#This Row],[Commentaires /Notes  ]]="","",RevenueData[[#This Row],[Commentaires /Notes  ]])</f>
        <v/>
      </c>
      <c r="N715" s="21"/>
    </row>
    <row r="716" spans="2:14" x14ac:dyDescent="0.25">
      <c r="B716" s="18">
        <f t="shared" si="164"/>
        <v>712</v>
      </c>
      <c r="C716" s="13" t="str">
        <f t="shared" si="163"/>
        <v/>
      </c>
      <c r="D716" s="20"/>
      <c r="E716" s="5"/>
      <c r="F716" s="5"/>
      <c r="G716" s="6" t="str">
        <f>IF(ISBLANK(F716),"",VLOOKUP(F716,'Listes des Lots'!$B$4:$G$55,6,FALSE))</f>
        <v/>
      </c>
      <c r="H716" s="3"/>
      <c r="I716" s="3"/>
      <c r="J716" s="5"/>
      <c r="K716" s="5"/>
      <c r="L716" s="4"/>
      <c r="M716" s="92" t="str">
        <f>IF(RevenueData[[#This Row],[Commentaires /Notes  ]]="","",RevenueData[[#This Row],[Commentaires /Notes  ]])</f>
        <v/>
      </c>
      <c r="N716" s="21"/>
    </row>
    <row r="717" spans="2:14" x14ac:dyDescent="0.25">
      <c r="B717" s="18">
        <f t="shared" si="164"/>
        <v>713</v>
      </c>
      <c r="C717" s="13" t="str">
        <f t="shared" si="163"/>
        <v/>
      </c>
      <c r="D717" s="20"/>
      <c r="E717" s="5"/>
      <c r="F717" s="5"/>
      <c r="G717" s="6" t="str">
        <f>IF(ISBLANK(F717),"",VLOOKUP(F717,'Listes des Lots'!$B$4:$G$55,6,FALSE))</f>
        <v/>
      </c>
      <c r="H717" s="3"/>
      <c r="I717" s="3"/>
      <c r="J717" s="5"/>
      <c r="K717" s="5"/>
      <c r="L717" s="4"/>
      <c r="M717" s="92" t="str">
        <f>IF(RevenueData[[#This Row],[Commentaires /Notes  ]]="","",RevenueData[[#This Row],[Commentaires /Notes  ]])</f>
        <v/>
      </c>
      <c r="N717" s="21"/>
    </row>
    <row r="718" spans="2:14" x14ac:dyDescent="0.25">
      <c r="B718" s="18">
        <f t="shared" si="164"/>
        <v>714</v>
      </c>
      <c r="C718" s="13" t="str">
        <f t="shared" si="163"/>
        <v/>
      </c>
      <c r="D718" s="20"/>
      <c r="E718" s="5"/>
      <c r="F718" s="5"/>
      <c r="G718" s="6" t="str">
        <f>IF(ISBLANK(F718),"",VLOOKUP(F718,'Listes des Lots'!$B$4:$G$55,6,FALSE))</f>
        <v/>
      </c>
      <c r="H718" s="3"/>
      <c r="I718" s="3"/>
      <c r="J718" s="5"/>
      <c r="K718" s="5"/>
      <c r="L718" s="4"/>
      <c r="M718" s="92" t="str">
        <f>IF(RevenueData[[#This Row],[Commentaires /Notes  ]]="","",RevenueData[[#This Row],[Commentaires /Notes  ]])</f>
        <v/>
      </c>
      <c r="N718" s="21"/>
    </row>
    <row r="719" spans="2:14" x14ac:dyDescent="0.25">
      <c r="B719" s="18">
        <f t="shared" si="164"/>
        <v>715</v>
      </c>
      <c r="C719" s="13" t="str">
        <f t="shared" si="163"/>
        <v/>
      </c>
      <c r="D719" s="20"/>
      <c r="E719" s="5"/>
      <c r="F719" s="5"/>
      <c r="G719" s="6" t="str">
        <f>IF(ISBLANK(F719),"",VLOOKUP(F719,'Listes des Lots'!$B$4:$G$55,6,FALSE))</f>
        <v/>
      </c>
      <c r="H719" s="3"/>
      <c r="I719" s="3"/>
      <c r="J719" s="5"/>
      <c r="K719" s="5"/>
      <c r="L719" s="4"/>
      <c r="M719" s="92" t="str">
        <f>IF(RevenueData[[#This Row],[Commentaires /Notes  ]]="","",RevenueData[[#This Row],[Commentaires /Notes  ]])</f>
        <v/>
      </c>
      <c r="N719" s="21"/>
    </row>
    <row r="720" spans="2:14" x14ac:dyDescent="0.25">
      <c r="B720" s="18">
        <f t="shared" si="164"/>
        <v>716</v>
      </c>
      <c r="C720" s="13" t="str">
        <f t="shared" si="163"/>
        <v/>
      </c>
      <c r="D720" s="20"/>
      <c r="E720" s="5"/>
      <c r="F720" s="5"/>
      <c r="G720" s="6" t="str">
        <f>IF(ISBLANK(F720),"",VLOOKUP(F720,'Listes des Lots'!$B$4:$G$55,6,FALSE))</f>
        <v/>
      </c>
      <c r="H720" s="3"/>
      <c r="I720" s="3"/>
      <c r="J720" s="5"/>
      <c r="K720" s="5"/>
      <c r="L720" s="4"/>
      <c r="M720" s="92" t="str">
        <f>IF(RevenueData[[#This Row],[Commentaires /Notes  ]]="","",RevenueData[[#This Row],[Commentaires /Notes  ]])</f>
        <v/>
      </c>
      <c r="N720" s="21"/>
    </row>
    <row r="721" spans="2:14" x14ac:dyDescent="0.25">
      <c r="B721" s="18">
        <f t="shared" si="164"/>
        <v>717</v>
      </c>
      <c r="C721" s="13" t="str">
        <f t="shared" si="163"/>
        <v/>
      </c>
      <c r="D721" s="20"/>
      <c r="E721" s="5"/>
      <c r="F721" s="5"/>
      <c r="G721" s="6" t="str">
        <f>IF(ISBLANK(F721),"",VLOOKUP(F721,'Listes des Lots'!$B$4:$G$55,6,FALSE))</f>
        <v/>
      </c>
      <c r="H721" s="3"/>
      <c r="I721" s="3"/>
      <c r="J721" s="5"/>
      <c r="K721" s="5"/>
      <c r="L721" s="4"/>
      <c r="M721" s="92" t="str">
        <f>IF(RevenueData[[#This Row],[Commentaires /Notes  ]]="","",RevenueData[[#This Row],[Commentaires /Notes  ]])</f>
        <v/>
      </c>
      <c r="N721" s="21"/>
    </row>
    <row r="722" spans="2:14" x14ac:dyDescent="0.25">
      <c r="B722" s="18">
        <f t="shared" si="164"/>
        <v>718</v>
      </c>
      <c r="C722" s="13" t="str">
        <f t="shared" si="163"/>
        <v/>
      </c>
      <c r="D722" s="20"/>
      <c r="E722" s="5"/>
      <c r="F722" s="5"/>
      <c r="G722" s="6" t="str">
        <f>IF(ISBLANK(F722),"",VLOOKUP(F722,'Listes des Lots'!$B$4:$G$55,6,FALSE))</f>
        <v/>
      </c>
      <c r="H722" s="3"/>
      <c r="I722" s="3"/>
      <c r="J722" s="5"/>
      <c r="K722" s="5"/>
      <c r="L722" s="4"/>
      <c r="M722" s="92" t="str">
        <f>IF(RevenueData[[#This Row],[Commentaires /Notes  ]]="","",RevenueData[[#This Row],[Commentaires /Notes  ]])</f>
        <v/>
      </c>
      <c r="N722" s="21"/>
    </row>
    <row r="723" spans="2:14" x14ac:dyDescent="0.25">
      <c r="B723" s="18">
        <f t="shared" si="164"/>
        <v>719</v>
      </c>
      <c r="C723" s="13" t="str">
        <f t="shared" si="163"/>
        <v/>
      </c>
      <c r="D723" s="20"/>
      <c r="E723" s="5"/>
      <c r="F723" s="5"/>
      <c r="G723" s="6" t="str">
        <f>IF(ISBLANK(F723),"",VLOOKUP(F723,'Listes des Lots'!$B$4:$G$55,6,FALSE))</f>
        <v/>
      </c>
      <c r="H723" s="3"/>
      <c r="I723" s="3"/>
      <c r="J723" s="5"/>
      <c r="K723" s="5"/>
      <c r="L723" s="4"/>
      <c r="M723" s="92" t="str">
        <f>IF(RevenueData[[#This Row],[Commentaires /Notes  ]]="","",RevenueData[[#This Row],[Commentaires /Notes  ]])</f>
        <v/>
      </c>
      <c r="N723" s="21"/>
    </row>
    <row r="724" spans="2:14" x14ac:dyDescent="0.25">
      <c r="B724" s="18">
        <f t="shared" si="164"/>
        <v>720</v>
      </c>
      <c r="C724" s="13" t="str">
        <f t="shared" si="163"/>
        <v/>
      </c>
      <c r="D724" s="20"/>
      <c r="E724" s="5"/>
      <c r="F724" s="5"/>
      <c r="G724" s="6" t="str">
        <f>IF(ISBLANK(F724),"",VLOOKUP(F724,'Listes des Lots'!$B$4:$G$55,6,FALSE))</f>
        <v/>
      </c>
      <c r="H724" s="3"/>
      <c r="I724" s="3"/>
      <c r="J724" s="5"/>
      <c r="K724" s="5"/>
      <c r="L724" s="4"/>
      <c r="M724" s="92" t="str">
        <f>IF(RevenueData[[#This Row],[Commentaires /Notes  ]]="","",RevenueData[[#This Row],[Commentaires /Notes  ]])</f>
        <v/>
      </c>
      <c r="N724" s="21"/>
    </row>
    <row r="725" spans="2:14" x14ac:dyDescent="0.25">
      <c r="B725" s="18">
        <f t="shared" si="164"/>
        <v>721</v>
      </c>
      <c r="C725" s="13" t="str">
        <f t="shared" si="163"/>
        <v/>
      </c>
      <c r="D725" s="20"/>
      <c r="E725" s="5"/>
      <c r="F725" s="5"/>
      <c r="G725" s="6" t="str">
        <f>IF(ISBLANK(F725),"",VLOOKUP(F725,'Listes des Lots'!$B$4:$G$55,6,FALSE))</f>
        <v/>
      </c>
      <c r="H725" s="3"/>
      <c r="I725" s="3"/>
      <c r="J725" s="5"/>
      <c r="K725" s="5"/>
      <c r="L725" s="4"/>
      <c r="M725" s="92" t="str">
        <f>IF(RevenueData[[#This Row],[Commentaires /Notes  ]]="","",RevenueData[[#This Row],[Commentaires /Notes  ]])</f>
        <v/>
      </c>
      <c r="N725" s="21"/>
    </row>
    <row r="726" spans="2:14" x14ac:dyDescent="0.25">
      <c r="B726" s="18">
        <f t="shared" si="164"/>
        <v>722</v>
      </c>
      <c r="C726" s="13" t="str">
        <f t="shared" si="163"/>
        <v/>
      </c>
      <c r="D726" s="20"/>
      <c r="E726" s="5"/>
      <c r="F726" s="5"/>
      <c r="G726" s="6" t="str">
        <f>IF(ISBLANK(F726),"",VLOOKUP(F726,'Listes des Lots'!$B$4:$G$55,6,FALSE))</f>
        <v/>
      </c>
      <c r="H726" s="3"/>
      <c r="I726" s="3"/>
      <c r="J726" s="5"/>
      <c r="K726" s="5"/>
      <c r="L726" s="4"/>
      <c r="M726" s="92" t="str">
        <f>IF(RevenueData[[#This Row],[Commentaires /Notes  ]]="","",RevenueData[[#This Row],[Commentaires /Notes  ]])</f>
        <v/>
      </c>
      <c r="N726" s="21"/>
    </row>
    <row r="727" spans="2:14" x14ac:dyDescent="0.25">
      <c r="B727" s="18">
        <f t="shared" si="164"/>
        <v>723</v>
      </c>
      <c r="C727" s="13" t="str">
        <f t="shared" si="163"/>
        <v/>
      </c>
      <c r="D727" s="20"/>
      <c r="E727" s="5"/>
      <c r="F727" s="5"/>
      <c r="G727" s="6" t="str">
        <f>IF(ISBLANK(F727),"",VLOOKUP(F727,'Listes des Lots'!$B$4:$G$55,6,FALSE))</f>
        <v/>
      </c>
      <c r="H727" s="3"/>
      <c r="I727" s="3"/>
      <c r="J727" s="5"/>
      <c r="K727" s="5"/>
      <c r="L727" s="4"/>
      <c r="M727" s="92" t="str">
        <f>IF(RevenueData[[#This Row],[Commentaires /Notes  ]]="","",RevenueData[[#This Row],[Commentaires /Notes  ]])</f>
        <v/>
      </c>
      <c r="N727" s="21"/>
    </row>
    <row r="728" spans="2:14" x14ac:dyDescent="0.25">
      <c r="B728" s="18">
        <f t="shared" si="164"/>
        <v>724</v>
      </c>
      <c r="C728" s="13" t="str">
        <f t="shared" si="163"/>
        <v/>
      </c>
      <c r="D728" s="20"/>
      <c r="E728" s="5"/>
      <c r="F728" s="5"/>
      <c r="G728" s="6" t="str">
        <f>IF(ISBLANK(F728),"",VLOOKUP(F728,'Listes des Lots'!$B$4:$G$55,6,FALSE))</f>
        <v/>
      </c>
      <c r="H728" s="3"/>
      <c r="I728" s="3"/>
      <c r="J728" s="5"/>
      <c r="K728" s="5"/>
      <c r="L728" s="4"/>
      <c r="M728" s="92" t="str">
        <f>IF(RevenueData[[#This Row],[Commentaires /Notes  ]]="","",RevenueData[[#This Row],[Commentaires /Notes  ]])</f>
        <v/>
      </c>
      <c r="N728" s="21"/>
    </row>
    <row r="729" spans="2:14" x14ac:dyDescent="0.25">
      <c r="B729" s="18">
        <f t="shared" si="164"/>
        <v>725</v>
      </c>
      <c r="C729" s="13" t="str">
        <f t="shared" si="163"/>
        <v/>
      </c>
      <c r="D729" s="20"/>
      <c r="E729" s="5"/>
      <c r="F729" s="5"/>
      <c r="G729" s="6" t="str">
        <f>IF(ISBLANK(F729),"",VLOOKUP(F729,'Listes des Lots'!$B$4:$G$55,6,FALSE))</f>
        <v/>
      </c>
      <c r="H729" s="3"/>
      <c r="I729" s="3"/>
      <c r="J729" s="5"/>
      <c r="K729" s="5"/>
      <c r="L729" s="4"/>
      <c r="M729" s="92" t="str">
        <f>IF(RevenueData[[#This Row],[Commentaires /Notes  ]]="","",RevenueData[[#This Row],[Commentaires /Notes  ]])</f>
        <v/>
      </c>
      <c r="N729" s="21"/>
    </row>
    <row r="730" spans="2:14" x14ac:dyDescent="0.25">
      <c r="B730" s="18">
        <f t="shared" si="164"/>
        <v>726</v>
      </c>
      <c r="C730" s="13" t="str">
        <f t="shared" si="163"/>
        <v/>
      </c>
      <c r="D730" s="20"/>
      <c r="E730" s="5"/>
      <c r="F730" s="5"/>
      <c r="G730" s="6" t="str">
        <f>IF(ISBLANK(F730),"",VLOOKUP(F730,'Listes des Lots'!$B$4:$G$55,6,FALSE))</f>
        <v/>
      </c>
      <c r="H730" s="3"/>
      <c r="I730" s="3"/>
      <c r="J730" s="5"/>
      <c r="K730" s="5"/>
      <c r="L730" s="4"/>
      <c r="M730" s="92" t="str">
        <f>IF(RevenueData[[#This Row],[Commentaires /Notes  ]]="","",RevenueData[[#This Row],[Commentaires /Notes  ]])</f>
        <v/>
      </c>
      <c r="N730" s="21"/>
    </row>
    <row r="731" spans="2:14" x14ac:dyDescent="0.25">
      <c r="B731" s="18">
        <f t="shared" si="164"/>
        <v>727</v>
      </c>
      <c r="C731" s="13" t="str">
        <f t="shared" si="163"/>
        <v/>
      </c>
      <c r="D731" s="20"/>
      <c r="E731" s="5"/>
      <c r="F731" s="5"/>
      <c r="G731" s="6" t="str">
        <f>IF(ISBLANK(F731),"",VLOOKUP(F731,'Listes des Lots'!$B$4:$G$55,6,FALSE))</f>
        <v/>
      </c>
      <c r="H731" s="3"/>
      <c r="I731" s="3"/>
      <c r="J731" s="5"/>
      <c r="K731" s="5"/>
      <c r="L731" s="4"/>
      <c r="M731" s="92" t="str">
        <f>IF(RevenueData[[#This Row],[Commentaires /Notes  ]]="","",RevenueData[[#This Row],[Commentaires /Notes  ]])</f>
        <v/>
      </c>
      <c r="N731" s="21"/>
    </row>
    <row r="732" spans="2:14" x14ac:dyDescent="0.25">
      <c r="B732" s="18">
        <f t="shared" si="164"/>
        <v>728</v>
      </c>
      <c r="C732" s="13" t="str">
        <f t="shared" si="163"/>
        <v/>
      </c>
      <c r="D732" s="20"/>
      <c r="E732" s="5"/>
      <c r="F732" s="5"/>
      <c r="G732" s="6" t="str">
        <f>IF(ISBLANK(F732),"",VLOOKUP(F732,'Listes des Lots'!$B$4:$G$55,6,FALSE))</f>
        <v/>
      </c>
      <c r="H732" s="3"/>
      <c r="I732" s="3"/>
      <c r="J732" s="5"/>
      <c r="K732" s="5"/>
      <c r="L732" s="4"/>
      <c r="M732" s="92" t="str">
        <f>IF(RevenueData[[#This Row],[Commentaires /Notes  ]]="","",RevenueData[[#This Row],[Commentaires /Notes  ]])</f>
        <v/>
      </c>
      <c r="N732" s="21"/>
    </row>
    <row r="733" spans="2:14" x14ac:dyDescent="0.25">
      <c r="B733" s="18">
        <f t="shared" si="164"/>
        <v>729</v>
      </c>
      <c r="C733" s="13" t="str">
        <f t="shared" si="163"/>
        <v/>
      </c>
      <c r="D733" s="20"/>
      <c r="E733" s="5"/>
      <c r="F733" s="5"/>
      <c r="G733" s="6" t="str">
        <f>IF(ISBLANK(F733),"",VLOOKUP(F733,'Listes des Lots'!$B$4:$G$55,6,FALSE))</f>
        <v/>
      </c>
      <c r="H733" s="3"/>
      <c r="I733" s="3"/>
      <c r="J733" s="5"/>
      <c r="K733" s="5"/>
      <c r="L733" s="4"/>
      <c r="M733" s="92" t="str">
        <f>IF(RevenueData[[#This Row],[Commentaires /Notes  ]]="","",RevenueData[[#This Row],[Commentaires /Notes  ]])</f>
        <v/>
      </c>
      <c r="N733" s="21"/>
    </row>
    <row r="734" spans="2:14" x14ac:dyDescent="0.25">
      <c r="B734" s="18">
        <f t="shared" si="164"/>
        <v>730</v>
      </c>
      <c r="C734" s="13" t="str">
        <f t="shared" si="163"/>
        <v/>
      </c>
      <c r="D734" s="20"/>
      <c r="E734" s="5"/>
      <c r="F734" s="5"/>
      <c r="G734" s="6" t="str">
        <f>IF(ISBLANK(F734),"",VLOOKUP(F734,'Listes des Lots'!$B$4:$G$55,6,FALSE))</f>
        <v/>
      </c>
      <c r="H734" s="3"/>
      <c r="I734" s="3"/>
      <c r="J734" s="5"/>
      <c r="K734" s="5"/>
      <c r="L734" s="4"/>
      <c r="M734" s="92" t="str">
        <f>IF(RevenueData[[#This Row],[Commentaires /Notes  ]]="","",RevenueData[[#This Row],[Commentaires /Notes  ]])</f>
        <v/>
      </c>
      <c r="N734" s="21"/>
    </row>
    <row r="735" spans="2:14" x14ac:dyDescent="0.25">
      <c r="B735" s="18">
        <f t="shared" si="164"/>
        <v>731</v>
      </c>
      <c r="C735" s="13" t="str">
        <f t="shared" si="163"/>
        <v/>
      </c>
      <c r="D735" s="20"/>
      <c r="E735" s="5"/>
      <c r="F735" s="5"/>
      <c r="G735" s="6" t="str">
        <f>IF(ISBLANK(F735),"",VLOOKUP(F735,'Listes des Lots'!$B$4:$G$55,6,FALSE))</f>
        <v/>
      </c>
      <c r="H735" s="3"/>
      <c r="I735" s="3"/>
      <c r="J735" s="5"/>
      <c r="K735" s="5"/>
      <c r="L735" s="4"/>
      <c r="M735" s="92" t="str">
        <f>IF(RevenueData[[#This Row],[Commentaires /Notes  ]]="","",RevenueData[[#This Row],[Commentaires /Notes  ]])</f>
        <v/>
      </c>
      <c r="N735" s="21"/>
    </row>
    <row r="736" spans="2:14" x14ac:dyDescent="0.25">
      <c r="B736" s="18">
        <f t="shared" si="164"/>
        <v>732</v>
      </c>
      <c r="C736" s="13" t="str">
        <f t="shared" si="163"/>
        <v/>
      </c>
      <c r="D736" s="20"/>
      <c r="E736" s="5"/>
      <c r="F736" s="5"/>
      <c r="G736" s="6" t="str">
        <f>IF(ISBLANK(F736),"",VLOOKUP(F736,'Listes des Lots'!$B$4:$G$55,6,FALSE))</f>
        <v/>
      </c>
      <c r="H736" s="3"/>
      <c r="I736" s="3"/>
      <c r="J736" s="5"/>
      <c r="K736" s="5"/>
      <c r="L736" s="4"/>
      <c r="M736" s="92" t="str">
        <f>IF(RevenueData[[#This Row],[Commentaires /Notes  ]]="","",RevenueData[[#This Row],[Commentaires /Notes  ]])</f>
        <v/>
      </c>
      <c r="N736" s="21"/>
    </row>
    <row r="737" spans="2:14" x14ac:dyDescent="0.25">
      <c r="B737" s="18">
        <f t="shared" si="164"/>
        <v>733</v>
      </c>
      <c r="C737" s="13" t="str">
        <f t="shared" si="163"/>
        <v/>
      </c>
      <c r="D737" s="20"/>
      <c r="E737" s="5"/>
      <c r="F737" s="5"/>
      <c r="G737" s="6" t="str">
        <f>IF(ISBLANK(F737),"",VLOOKUP(F737,'Listes des Lots'!$B$4:$G$55,6,FALSE))</f>
        <v/>
      </c>
      <c r="H737" s="3"/>
      <c r="I737" s="3"/>
      <c r="J737" s="5"/>
      <c r="K737" s="5"/>
      <c r="L737" s="4"/>
      <c r="M737" s="92" t="str">
        <f>IF(RevenueData[[#This Row],[Commentaires /Notes  ]]="","",RevenueData[[#This Row],[Commentaires /Notes  ]])</f>
        <v/>
      </c>
      <c r="N737" s="21"/>
    </row>
    <row r="738" spans="2:14" x14ac:dyDescent="0.25">
      <c r="B738" s="18">
        <f t="shared" si="164"/>
        <v>734</v>
      </c>
      <c r="C738" s="13" t="str">
        <f t="shared" si="163"/>
        <v/>
      </c>
      <c r="D738" s="20"/>
      <c r="E738" s="5"/>
      <c r="F738" s="5"/>
      <c r="G738" s="6" t="str">
        <f>IF(ISBLANK(F738),"",VLOOKUP(F738,'Listes des Lots'!$B$4:$G$55,6,FALSE))</f>
        <v/>
      </c>
      <c r="H738" s="3"/>
      <c r="I738" s="3"/>
      <c r="J738" s="5"/>
      <c r="K738" s="5"/>
      <c r="L738" s="4"/>
      <c r="M738" s="92" t="str">
        <f>IF(RevenueData[[#This Row],[Commentaires /Notes  ]]="","",RevenueData[[#This Row],[Commentaires /Notes  ]])</f>
        <v/>
      </c>
      <c r="N738" s="21"/>
    </row>
    <row r="739" spans="2:14" x14ac:dyDescent="0.25">
      <c r="B739" s="18">
        <f t="shared" si="164"/>
        <v>735</v>
      </c>
      <c r="C739" s="13" t="str">
        <f t="shared" si="163"/>
        <v/>
      </c>
      <c r="D739" s="20"/>
      <c r="E739" s="5"/>
      <c r="F739" s="5"/>
      <c r="G739" s="6" t="str">
        <f>IF(ISBLANK(F739),"",VLOOKUP(F739,'Listes des Lots'!$B$4:$G$55,6,FALSE))</f>
        <v/>
      </c>
      <c r="H739" s="3"/>
      <c r="I739" s="3"/>
      <c r="J739" s="5"/>
      <c r="K739" s="5"/>
      <c r="L739" s="4"/>
      <c r="M739" s="92" t="str">
        <f>IF(RevenueData[[#This Row],[Commentaires /Notes  ]]="","",RevenueData[[#This Row],[Commentaires /Notes  ]])</f>
        <v/>
      </c>
      <c r="N739" s="21"/>
    </row>
    <row r="740" spans="2:14" x14ac:dyDescent="0.25">
      <c r="B740" s="18">
        <f t="shared" si="164"/>
        <v>736</v>
      </c>
      <c r="C740" s="13" t="str">
        <f t="shared" si="163"/>
        <v/>
      </c>
      <c r="D740" s="20"/>
      <c r="E740" s="5"/>
      <c r="F740" s="5"/>
      <c r="G740" s="6" t="str">
        <f>IF(ISBLANK(F740),"",VLOOKUP(F740,'Listes des Lots'!$B$4:$G$55,6,FALSE))</f>
        <v/>
      </c>
      <c r="H740" s="3"/>
      <c r="I740" s="3"/>
      <c r="J740" s="5"/>
      <c r="K740" s="5"/>
      <c r="L740" s="4"/>
      <c r="M740" s="92" t="str">
        <f>IF(RevenueData[[#This Row],[Commentaires /Notes  ]]="","",RevenueData[[#This Row],[Commentaires /Notes  ]])</f>
        <v/>
      </c>
      <c r="N740" s="21"/>
    </row>
    <row r="741" spans="2:14" x14ac:dyDescent="0.25">
      <c r="B741" s="18">
        <f t="shared" si="164"/>
        <v>737</v>
      </c>
      <c r="C741" s="13" t="str">
        <f t="shared" si="163"/>
        <v/>
      </c>
      <c r="D741" s="20"/>
      <c r="E741" s="5"/>
      <c r="F741" s="5"/>
      <c r="G741" s="6" t="str">
        <f>IF(ISBLANK(F741),"",VLOOKUP(F741,'Listes des Lots'!$B$4:$G$55,6,FALSE))</f>
        <v/>
      </c>
      <c r="H741" s="3"/>
      <c r="I741" s="3"/>
      <c r="J741" s="5"/>
      <c r="K741" s="5"/>
      <c r="L741" s="4"/>
      <c r="M741" s="92" t="str">
        <f>IF(RevenueData[[#This Row],[Commentaires /Notes  ]]="","",RevenueData[[#This Row],[Commentaires /Notes  ]])</f>
        <v/>
      </c>
      <c r="N741" s="21"/>
    </row>
    <row r="742" spans="2:14" x14ac:dyDescent="0.25">
      <c r="B742" s="18">
        <f t="shared" si="164"/>
        <v>738</v>
      </c>
      <c r="C742" s="13" t="str">
        <f t="shared" si="163"/>
        <v/>
      </c>
      <c r="D742" s="20"/>
      <c r="E742" s="5"/>
      <c r="F742" s="5"/>
      <c r="G742" s="6" t="str">
        <f>IF(ISBLANK(F742),"",VLOOKUP(F742,'Listes des Lots'!$B$4:$G$55,6,FALSE))</f>
        <v/>
      </c>
      <c r="H742" s="3"/>
      <c r="I742" s="3"/>
      <c r="J742" s="5"/>
      <c r="K742" s="5"/>
      <c r="L742" s="4"/>
      <c r="M742" s="92" t="str">
        <f>IF(RevenueData[[#This Row],[Commentaires /Notes  ]]="","",RevenueData[[#This Row],[Commentaires /Notes  ]])</f>
        <v/>
      </c>
      <c r="N742" s="21"/>
    </row>
    <row r="743" spans="2:14" x14ac:dyDescent="0.25">
      <c r="B743" s="18">
        <f t="shared" si="164"/>
        <v>739</v>
      </c>
      <c r="C743" s="13" t="str">
        <f t="shared" si="163"/>
        <v/>
      </c>
      <c r="D743" s="20"/>
      <c r="E743" s="5"/>
      <c r="F743" s="5"/>
      <c r="G743" s="6" t="str">
        <f>IF(ISBLANK(F743),"",VLOOKUP(F743,'Listes des Lots'!$B$4:$G$55,6,FALSE))</f>
        <v/>
      </c>
      <c r="H743" s="3"/>
      <c r="I743" s="3"/>
      <c r="J743" s="5"/>
      <c r="K743" s="5"/>
      <c r="L743" s="4"/>
      <c r="M743" s="92" t="str">
        <f>IF(RevenueData[[#This Row],[Commentaires /Notes  ]]="","",RevenueData[[#This Row],[Commentaires /Notes  ]])</f>
        <v/>
      </c>
      <c r="N743" s="21"/>
    </row>
    <row r="744" spans="2:14" x14ac:dyDescent="0.25">
      <c r="B744" s="18">
        <f t="shared" si="164"/>
        <v>740</v>
      </c>
      <c r="C744" s="13" t="str">
        <f t="shared" si="163"/>
        <v/>
      </c>
      <c r="D744" s="20"/>
      <c r="E744" s="5"/>
      <c r="F744" s="5"/>
      <c r="G744" s="6" t="str">
        <f>IF(ISBLANK(F744),"",VLOOKUP(F744,'Listes des Lots'!$B$4:$G$55,6,FALSE))</f>
        <v/>
      </c>
      <c r="H744" s="3"/>
      <c r="I744" s="3"/>
      <c r="J744" s="5"/>
      <c r="K744" s="5"/>
      <c r="L744" s="4"/>
      <c r="M744" s="92" t="str">
        <f>IF(RevenueData[[#This Row],[Commentaires /Notes  ]]="","",RevenueData[[#This Row],[Commentaires /Notes  ]])</f>
        <v/>
      </c>
      <c r="N744" s="21"/>
    </row>
    <row r="745" spans="2:14" x14ac:dyDescent="0.25">
      <c r="B745" s="18">
        <f t="shared" si="164"/>
        <v>741</v>
      </c>
      <c r="C745" s="13" t="str">
        <f t="shared" si="163"/>
        <v/>
      </c>
      <c r="D745" s="20"/>
      <c r="E745" s="5"/>
      <c r="F745" s="5"/>
      <c r="G745" s="6" t="str">
        <f>IF(ISBLANK(F745),"",VLOOKUP(F745,'Listes des Lots'!$B$4:$G$55,6,FALSE))</f>
        <v/>
      </c>
      <c r="H745" s="3"/>
      <c r="I745" s="3"/>
      <c r="J745" s="5"/>
      <c r="K745" s="5"/>
      <c r="L745" s="4"/>
      <c r="M745" s="92" t="str">
        <f>IF(RevenueData[[#This Row],[Commentaires /Notes  ]]="","",RevenueData[[#This Row],[Commentaires /Notes  ]])</f>
        <v/>
      </c>
      <c r="N745" s="21"/>
    </row>
    <row r="746" spans="2:14" x14ac:dyDescent="0.25">
      <c r="B746" s="18">
        <f t="shared" si="164"/>
        <v>742</v>
      </c>
      <c r="C746" s="13" t="str">
        <f t="shared" si="163"/>
        <v/>
      </c>
      <c r="D746" s="20"/>
      <c r="E746" s="5"/>
      <c r="F746" s="5"/>
      <c r="G746" s="6" t="str">
        <f>IF(ISBLANK(F746),"",VLOOKUP(F746,'Listes des Lots'!$B$4:$G$55,6,FALSE))</f>
        <v/>
      </c>
      <c r="H746" s="3"/>
      <c r="I746" s="3"/>
      <c r="J746" s="5"/>
      <c r="K746" s="5"/>
      <c r="L746" s="4"/>
      <c r="M746" s="92" t="str">
        <f>IF(RevenueData[[#This Row],[Commentaires /Notes  ]]="","",RevenueData[[#This Row],[Commentaires /Notes  ]])</f>
        <v/>
      </c>
      <c r="N746" s="21"/>
    </row>
    <row r="747" spans="2:14" x14ac:dyDescent="0.25">
      <c r="B747" s="18">
        <f t="shared" si="164"/>
        <v>743</v>
      </c>
      <c r="C747" s="13" t="str">
        <f t="shared" si="163"/>
        <v/>
      </c>
      <c r="D747" s="20"/>
      <c r="E747" s="5"/>
      <c r="F747" s="5"/>
      <c r="G747" s="6" t="str">
        <f>IF(ISBLANK(F747),"",VLOOKUP(F747,'Listes des Lots'!$B$4:$G$55,6,FALSE))</f>
        <v/>
      </c>
      <c r="H747" s="3"/>
      <c r="I747" s="3"/>
      <c r="J747" s="5"/>
      <c r="K747" s="5"/>
      <c r="L747" s="4"/>
      <c r="M747" s="92" t="str">
        <f>IF(RevenueData[[#This Row],[Commentaires /Notes  ]]="","",RevenueData[[#This Row],[Commentaires /Notes  ]])</f>
        <v/>
      </c>
      <c r="N747" s="21"/>
    </row>
    <row r="748" spans="2:14" x14ac:dyDescent="0.25">
      <c r="B748" s="18">
        <f t="shared" si="164"/>
        <v>744</v>
      </c>
      <c r="C748" s="13" t="str">
        <f t="shared" si="163"/>
        <v/>
      </c>
      <c r="D748" s="20"/>
      <c r="E748" s="5"/>
      <c r="F748" s="5"/>
      <c r="G748" s="6" t="str">
        <f>IF(ISBLANK(F748),"",VLOOKUP(F748,'Listes des Lots'!$B$4:$G$55,6,FALSE))</f>
        <v/>
      </c>
      <c r="H748" s="3"/>
      <c r="I748" s="3"/>
      <c r="J748" s="5"/>
      <c r="K748" s="5"/>
      <c r="L748" s="4"/>
      <c r="M748" s="92" t="str">
        <f>IF(RevenueData[[#This Row],[Commentaires /Notes  ]]="","",RevenueData[[#This Row],[Commentaires /Notes  ]])</f>
        <v/>
      </c>
      <c r="N748" s="21"/>
    </row>
    <row r="749" spans="2:14" x14ac:dyDescent="0.25">
      <c r="B749" s="18">
        <f t="shared" si="164"/>
        <v>745</v>
      </c>
      <c r="C749" s="13" t="str">
        <f t="shared" si="163"/>
        <v/>
      </c>
      <c r="D749" s="20"/>
      <c r="E749" s="5"/>
      <c r="F749" s="5"/>
      <c r="G749" s="6" t="str">
        <f>IF(ISBLANK(F749),"",VLOOKUP(F749,'Listes des Lots'!$B$4:$G$55,6,FALSE))</f>
        <v/>
      </c>
      <c r="H749" s="3"/>
      <c r="I749" s="3"/>
      <c r="J749" s="5"/>
      <c r="K749" s="5"/>
      <c r="L749" s="4"/>
      <c r="M749" s="92" t="str">
        <f>IF(RevenueData[[#This Row],[Commentaires /Notes  ]]="","",RevenueData[[#This Row],[Commentaires /Notes  ]])</f>
        <v/>
      </c>
      <c r="N749" s="21"/>
    </row>
    <row r="750" spans="2:14" x14ac:dyDescent="0.25">
      <c r="B750" s="18">
        <f t="shared" si="164"/>
        <v>746</v>
      </c>
      <c r="C750" s="13" t="str">
        <f t="shared" si="163"/>
        <v/>
      </c>
      <c r="D750" s="20"/>
      <c r="E750" s="5"/>
      <c r="F750" s="5"/>
      <c r="G750" s="6" t="str">
        <f>IF(ISBLANK(F750),"",VLOOKUP(F750,'Listes des Lots'!$B$4:$G$55,6,FALSE))</f>
        <v/>
      </c>
      <c r="H750" s="3"/>
      <c r="I750" s="3"/>
      <c r="J750" s="5"/>
      <c r="K750" s="5"/>
      <c r="L750" s="4"/>
      <c r="M750" s="92" t="str">
        <f>IF(RevenueData[[#This Row],[Commentaires /Notes  ]]="","",RevenueData[[#This Row],[Commentaires /Notes  ]])</f>
        <v/>
      </c>
      <c r="N750" s="21"/>
    </row>
    <row r="751" spans="2:14" x14ac:dyDescent="0.25">
      <c r="B751" s="18">
        <f t="shared" si="164"/>
        <v>747</v>
      </c>
      <c r="C751" s="13" t="str">
        <f t="shared" si="163"/>
        <v/>
      </c>
      <c r="D751" s="20"/>
      <c r="E751" s="5"/>
      <c r="F751" s="5"/>
      <c r="G751" s="6" t="str">
        <f>IF(ISBLANK(F751),"",VLOOKUP(F751,'Listes des Lots'!$B$4:$G$55,6,FALSE))</f>
        <v/>
      </c>
      <c r="H751" s="3"/>
      <c r="I751" s="3"/>
      <c r="J751" s="5"/>
      <c r="K751" s="5"/>
      <c r="L751" s="4"/>
      <c r="M751" s="92" t="str">
        <f>IF(RevenueData[[#This Row],[Commentaires /Notes  ]]="","",RevenueData[[#This Row],[Commentaires /Notes  ]])</f>
        <v/>
      </c>
      <c r="N751" s="21"/>
    </row>
    <row r="752" spans="2:14" x14ac:dyDescent="0.25">
      <c r="B752" s="18">
        <f t="shared" si="164"/>
        <v>748</v>
      </c>
      <c r="C752" s="13" t="str">
        <f t="shared" si="163"/>
        <v/>
      </c>
      <c r="D752" s="20"/>
      <c r="E752" s="5"/>
      <c r="F752" s="5"/>
      <c r="G752" s="6" t="str">
        <f>IF(ISBLANK(F752),"",VLOOKUP(F752,'Listes des Lots'!$B$4:$G$55,6,FALSE))</f>
        <v/>
      </c>
      <c r="H752" s="3"/>
      <c r="I752" s="3"/>
      <c r="J752" s="5"/>
      <c r="K752" s="5"/>
      <c r="L752" s="4"/>
      <c r="M752" s="92" t="str">
        <f>IF(RevenueData[[#This Row],[Commentaires /Notes  ]]="","",RevenueData[[#This Row],[Commentaires /Notes  ]])</f>
        <v/>
      </c>
      <c r="N752" s="21"/>
    </row>
    <row r="753" spans="2:14" x14ac:dyDescent="0.25">
      <c r="B753" s="18">
        <f t="shared" si="164"/>
        <v>749</v>
      </c>
      <c r="C753" s="13" t="str">
        <f t="shared" si="163"/>
        <v/>
      </c>
      <c r="D753" s="20"/>
      <c r="E753" s="5"/>
      <c r="F753" s="5"/>
      <c r="G753" s="6" t="str">
        <f>IF(ISBLANK(F753),"",VLOOKUP(F753,'Listes des Lots'!$B$4:$G$55,6,FALSE))</f>
        <v/>
      </c>
      <c r="H753" s="3"/>
      <c r="I753" s="3"/>
      <c r="J753" s="5"/>
      <c r="K753" s="5"/>
      <c r="L753" s="4"/>
      <c r="M753" s="92" t="str">
        <f>IF(RevenueData[[#This Row],[Commentaires /Notes  ]]="","",RevenueData[[#This Row],[Commentaires /Notes  ]])</f>
        <v/>
      </c>
      <c r="N753" s="21"/>
    </row>
    <row r="754" spans="2:14" x14ac:dyDescent="0.25">
      <c r="B754" s="18">
        <f t="shared" si="164"/>
        <v>750</v>
      </c>
      <c r="C754" s="13" t="str">
        <f t="shared" si="163"/>
        <v/>
      </c>
      <c r="D754" s="20"/>
      <c r="E754" s="5"/>
      <c r="F754" s="5"/>
      <c r="G754" s="6" t="str">
        <f>IF(ISBLANK(F754),"",VLOOKUP(F754,'Listes des Lots'!$B$4:$G$55,6,FALSE))</f>
        <v/>
      </c>
      <c r="H754" s="3"/>
      <c r="I754" s="3"/>
      <c r="J754" s="5"/>
      <c r="K754" s="5"/>
      <c r="L754" s="4"/>
      <c r="M754" s="92" t="str">
        <f>IF(RevenueData[[#This Row],[Commentaires /Notes  ]]="","",RevenueData[[#This Row],[Commentaires /Notes  ]])</f>
        <v/>
      </c>
      <c r="N754" s="21"/>
    </row>
    <row r="755" spans="2:14" x14ac:dyDescent="0.25">
      <c r="B755" s="18">
        <f t="shared" si="164"/>
        <v>751</v>
      </c>
      <c r="C755" s="13" t="str">
        <f t="shared" si="163"/>
        <v/>
      </c>
      <c r="D755" s="20"/>
      <c r="E755" s="5"/>
      <c r="F755" s="5"/>
      <c r="G755" s="6" t="str">
        <f>IF(ISBLANK(F755),"",VLOOKUP(F755,'Listes des Lots'!$B$4:$G$55,6,FALSE))</f>
        <v/>
      </c>
      <c r="H755" s="3"/>
      <c r="I755" s="3"/>
      <c r="J755" s="5"/>
      <c r="K755" s="5"/>
      <c r="L755" s="4"/>
      <c r="M755" s="92" t="str">
        <f>IF(RevenueData[[#This Row],[Commentaires /Notes  ]]="","",RevenueData[[#This Row],[Commentaires /Notes  ]])</f>
        <v/>
      </c>
      <c r="N755" s="21"/>
    </row>
    <row r="756" spans="2:14" x14ac:dyDescent="0.25">
      <c r="B756" s="18">
        <f t="shared" si="164"/>
        <v>752</v>
      </c>
      <c r="C756" s="13" t="str">
        <f t="shared" si="163"/>
        <v/>
      </c>
      <c r="D756" s="20"/>
      <c r="E756" s="5"/>
      <c r="F756" s="5"/>
      <c r="G756" s="6" t="str">
        <f>IF(ISBLANK(F756),"",VLOOKUP(F756,'Listes des Lots'!$B$4:$G$55,6,FALSE))</f>
        <v/>
      </c>
      <c r="H756" s="3"/>
      <c r="I756" s="3"/>
      <c r="J756" s="5"/>
      <c r="K756" s="5"/>
      <c r="L756" s="4"/>
      <c r="M756" s="92" t="str">
        <f>IF(RevenueData[[#This Row],[Commentaires /Notes  ]]="","",RevenueData[[#This Row],[Commentaires /Notes  ]])</f>
        <v/>
      </c>
      <c r="N756" s="21"/>
    </row>
    <row r="757" spans="2:14" x14ac:dyDescent="0.25">
      <c r="B757" s="18">
        <f t="shared" si="164"/>
        <v>753</v>
      </c>
      <c r="C757" s="13" t="str">
        <f t="shared" si="163"/>
        <v/>
      </c>
      <c r="D757" s="20"/>
      <c r="E757" s="5"/>
      <c r="F757" s="5"/>
      <c r="G757" s="6" t="str">
        <f>IF(ISBLANK(F757),"",VLOOKUP(F757,'Listes des Lots'!$B$4:$G$55,6,FALSE))</f>
        <v/>
      </c>
      <c r="H757" s="3"/>
      <c r="I757" s="3"/>
      <c r="J757" s="5"/>
      <c r="K757" s="5"/>
      <c r="L757" s="4"/>
      <c r="M757" s="92" t="str">
        <f>IF(RevenueData[[#This Row],[Commentaires /Notes  ]]="","",RevenueData[[#This Row],[Commentaires /Notes  ]])</f>
        <v/>
      </c>
      <c r="N757" s="21"/>
    </row>
    <row r="758" spans="2:14" x14ac:dyDescent="0.25">
      <c r="B758" s="18">
        <f t="shared" si="164"/>
        <v>754</v>
      </c>
      <c r="C758" s="13" t="str">
        <f t="shared" si="163"/>
        <v/>
      </c>
      <c r="D758" s="20"/>
      <c r="E758" s="5"/>
      <c r="F758" s="5"/>
      <c r="G758" s="6" t="str">
        <f>IF(ISBLANK(F758),"",VLOOKUP(F758,'Listes des Lots'!$B$4:$G$55,6,FALSE))</f>
        <v/>
      </c>
      <c r="H758" s="3"/>
      <c r="I758" s="3"/>
      <c r="J758" s="5"/>
      <c r="K758" s="5"/>
      <c r="L758" s="4"/>
      <c r="M758" s="92" t="str">
        <f>IF(RevenueData[[#This Row],[Commentaires /Notes  ]]="","",RevenueData[[#This Row],[Commentaires /Notes  ]])</f>
        <v/>
      </c>
      <c r="N758" s="21"/>
    </row>
    <row r="759" spans="2:14" x14ac:dyDescent="0.25">
      <c r="B759" s="18">
        <f t="shared" si="164"/>
        <v>755</v>
      </c>
      <c r="C759" s="13" t="str">
        <f t="shared" si="163"/>
        <v/>
      </c>
      <c r="D759" s="20"/>
      <c r="E759" s="5"/>
      <c r="F759" s="5"/>
      <c r="G759" s="6" t="str">
        <f>IF(ISBLANK(F759),"",VLOOKUP(F759,'Listes des Lots'!$B$4:$G$55,6,FALSE))</f>
        <v/>
      </c>
      <c r="H759" s="3"/>
      <c r="I759" s="3"/>
      <c r="J759" s="5"/>
      <c r="K759" s="5"/>
      <c r="L759" s="4"/>
      <c r="M759" s="92" t="str">
        <f>IF(RevenueData[[#This Row],[Commentaires /Notes  ]]="","",RevenueData[[#This Row],[Commentaires /Notes  ]])</f>
        <v/>
      </c>
      <c r="N759" s="21"/>
    </row>
    <row r="760" spans="2:14" x14ac:dyDescent="0.25">
      <c r="B760" s="18">
        <f t="shared" si="164"/>
        <v>756</v>
      </c>
      <c r="C760" s="13" t="str">
        <f t="shared" si="163"/>
        <v/>
      </c>
      <c r="D760" s="20"/>
      <c r="E760" s="5"/>
      <c r="F760" s="5"/>
      <c r="G760" s="6" t="str">
        <f>IF(ISBLANK(F760),"",VLOOKUP(F760,'Listes des Lots'!$B$4:$G$55,6,FALSE))</f>
        <v/>
      </c>
      <c r="H760" s="3"/>
      <c r="I760" s="3"/>
      <c r="J760" s="5"/>
      <c r="K760" s="5"/>
      <c r="L760" s="4"/>
      <c r="M760" s="92" t="str">
        <f>IF(RevenueData[[#This Row],[Commentaires /Notes  ]]="","",RevenueData[[#This Row],[Commentaires /Notes  ]])</f>
        <v/>
      </c>
      <c r="N760" s="21"/>
    </row>
    <row r="761" spans="2:14" x14ac:dyDescent="0.25">
      <c r="B761" s="18">
        <f t="shared" si="164"/>
        <v>757</v>
      </c>
      <c r="C761" s="13" t="str">
        <f t="shared" si="163"/>
        <v/>
      </c>
      <c r="D761" s="20"/>
      <c r="E761" s="5"/>
      <c r="F761" s="5"/>
      <c r="G761" s="6" t="str">
        <f>IF(ISBLANK(F761),"",VLOOKUP(F761,'Listes des Lots'!$B$4:$G$55,6,FALSE))</f>
        <v/>
      </c>
      <c r="H761" s="3"/>
      <c r="I761" s="3"/>
      <c r="J761" s="5"/>
      <c r="K761" s="5"/>
      <c r="L761" s="4"/>
      <c r="M761" s="92" t="str">
        <f>IF(RevenueData[[#This Row],[Commentaires /Notes  ]]="","",RevenueData[[#This Row],[Commentaires /Notes  ]])</f>
        <v/>
      </c>
      <c r="N761" s="21"/>
    </row>
    <row r="762" spans="2:14" x14ac:dyDescent="0.25">
      <c r="B762" s="18">
        <f t="shared" si="164"/>
        <v>758</v>
      </c>
      <c r="C762" s="13" t="str">
        <f t="shared" si="163"/>
        <v/>
      </c>
      <c r="D762" s="20"/>
      <c r="E762" s="5"/>
      <c r="F762" s="5"/>
      <c r="G762" s="6" t="str">
        <f>IF(ISBLANK(F762),"",VLOOKUP(F762,'Listes des Lots'!$B$4:$G$55,6,FALSE))</f>
        <v/>
      </c>
      <c r="H762" s="3"/>
      <c r="I762" s="3"/>
      <c r="J762" s="5"/>
      <c r="K762" s="5"/>
      <c r="L762" s="4"/>
      <c r="M762" s="92" t="str">
        <f>IF(RevenueData[[#This Row],[Commentaires /Notes  ]]="","",RevenueData[[#This Row],[Commentaires /Notes  ]])</f>
        <v/>
      </c>
      <c r="N762" s="21"/>
    </row>
    <row r="763" spans="2:14" x14ac:dyDescent="0.25">
      <c r="B763" s="18">
        <f t="shared" si="164"/>
        <v>759</v>
      </c>
      <c r="C763" s="13" t="str">
        <f t="shared" si="163"/>
        <v/>
      </c>
      <c r="D763" s="20"/>
      <c r="E763" s="5"/>
      <c r="F763" s="5"/>
      <c r="G763" s="6" t="str">
        <f>IF(ISBLANK(F763),"",VLOOKUP(F763,'Listes des Lots'!$B$4:$G$55,6,FALSE))</f>
        <v/>
      </c>
      <c r="H763" s="3"/>
      <c r="I763" s="3"/>
      <c r="J763" s="5"/>
      <c r="K763" s="5"/>
      <c r="L763" s="4"/>
      <c r="M763" s="92" t="str">
        <f>IF(RevenueData[[#This Row],[Commentaires /Notes  ]]="","",RevenueData[[#This Row],[Commentaires /Notes  ]])</f>
        <v/>
      </c>
      <c r="N763" s="21"/>
    </row>
    <row r="764" spans="2:14" x14ac:dyDescent="0.25">
      <c r="B764" s="18">
        <f t="shared" si="164"/>
        <v>760</v>
      </c>
      <c r="C764" s="13" t="str">
        <f t="shared" si="163"/>
        <v/>
      </c>
      <c r="D764" s="20"/>
      <c r="E764" s="5"/>
      <c r="F764" s="5"/>
      <c r="G764" s="6" t="str">
        <f>IF(ISBLANK(F764),"",VLOOKUP(F764,'Listes des Lots'!$B$4:$G$55,6,FALSE))</f>
        <v/>
      </c>
      <c r="H764" s="3"/>
      <c r="I764" s="3"/>
      <c r="J764" s="5"/>
      <c r="K764" s="5"/>
      <c r="L764" s="4"/>
      <c r="M764" s="92" t="str">
        <f>IF(RevenueData[[#This Row],[Commentaires /Notes  ]]="","",RevenueData[[#This Row],[Commentaires /Notes  ]])</f>
        <v/>
      </c>
      <c r="N764" s="21"/>
    </row>
    <row r="765" spans="2:14" x14ac:dyDescent="0.25">
      <c r="B765" s="18">
        <f t="shared" si="164"/>
        <v>761</v>
      </c>
      <c r="C765" s="13" t="str">
        <f t="shared" si="163"/>
        <v/>
      </c>
      <c r="D765" s="20"/>
      <c r="E765" s="5"/>
      <c r="F765" s="5"/>
      <c r="G765" s="6" t="str">
        <f>IF(ISBLANK(F765),"",VLOOKUP(F765,'Listes des Lots'!$B$4:$G$55,6,FALSE))</f>
        <v/>
      </c>
      <c r="H765" s="3"/>
      <c r="I765" s="3"/>
      <c r="J765" s="5"/>
      <c r="K765" s="5"/>
      <c r="L765" s="4"/>
      <c r="M765" s="92" t="str">
        <f>IF(RevenueData[[#This Row],[Commentaires /Notes  ]]="","",RevenueData[[#This Row],[Commentaires /Notes  ]])</f>
        <v/>
      </c>
      <c r="N765" s="21"/>
    </row>
    <row r="766" spans="2:14" x14ac:dyDescent="0.25">
      <c r="B766" s="18">
        <f t="shared" si="164"/>
        <v>762</v>
      </c>
      <c r="C766" s="13" t="str">
        <f t="shared" si="163"/>
        <v/>
      </c>
      <c r="D766" s="20"/>
      <c r="E766" s="5"/>
      <c r="F766" s="5"/>
      <c r="G766" s="6" t="str">
        <f>IF(ISBLANK(F766),"",VLOOKUP(F766,'Listes des Lots'!$B$4:$G$55,6,FALSE))</f>
        <v/>
      </c>
      <c r="H766" s="3"/>
      <c r="I766" s="3"/>
      <c r="J766" s="5"/>
      <c r="K766" s="5"/>
      <c r="L766" s="4"/>
      <c r="M766" s="92" t="str">
        <f>IF(RevenueData[[#This Row],[Commentaires /Notes  ]]="","",RevenueData[[#This Row],[Commentaires /Notes  ]])</f>
        <v/>
      </c>
      <c r="N766" s="21"/>
    </row>
    <row r="767" spans="2:14" x14ac:dyDescent="0.25">
      <c r="B767" s="18">
        <f t="shared" si="164"/>
        <v>763</v>
      </c>
      <c r="C767" s="13" t="str">
        <f t="shared" si="163"/>
        <v/>
      </c>
      <c r="D767" s="20"/>
      <c r="E767" s="5"/>
      <c r="F767" s="5"/>
      <c r="G767" s="6" t="str">
        <f>IF(ISBLANK(F767),"",VLOOKUP(F767,'Listes des Lots'!$B$4:$G$55,6,FALSE))</f>
        <v/>
      </c>
      <c r="H767" s="3"/>
      <c r="I767" s="3"/>
      <c r="J767" s="5"/>
      <c r="K767" s="5"/>
      <c r="L767" s="4"/>
      <c r="M767" s="92" t="str">
        <f>IF(RevenueData[[#This Row],[Commentaires /Notes  ]]="","",RevenueData[[#This Row],[Commentaires /Notes  ]])</f>
        <v/>
      </c>
      <c r="N767" s="21"/>
    </row>
    <row r="768" spans="2:14" x14ac:dyDescent="0.25">
      <c r="B768" s="18">
        <f t="shared" si="164"/>
        <v>764</v>
      </c>
      <c r="C768" s="13" t="str">
        <f t="shared" si="163"/>
        <v/>
      </c>
      <c r="D768" s="20"/>
      <c r="E768" s="5"/>
      <c r="F768" s="5"/>
      <c r="G768" s="6" t="str">
        <f>IF(ISBLANK(F768),"",VLOOKUP(F768,'Listes des Lots'!$B$4:$G$55,6,FALSE))</f>
        <v/>
      </c>
      <c r="H768" s="3"/>
      <c r="I768" s="3"/>
      <c r="J768" s="5"/>
      <c r="K768" s="5"/>
      <c r="L768" s="4"/>
      <c r="M768" s="92" t="str">
        <f>IF(RevenueData[[#This Row],[Commentaires /Notes  ]]="","",RevenueData[[#This Row],[Commentaires /Notes  ]])</f>
        <v/>
      </c>
      <c r="N768" s="21"/>
    </row>
    <row r="769" spans="2:14" x14ac:dyDescent="0.25">
      <c r="B769" s="18">
        <f t="shared" si="164"/>
        <v>765</v>
      </c>
      <c r="C769" s="13" t="str">
        <f t="shared" si="163"/>
        <v/>
      </c>
      <c r="D769" s="20"/>
      <c r="E769" s="5"/>
      <c r="F769" s="5"/>
      <c r="G769" s="6" t="str">
        <f>IF(ISBLANK(F769),"",VLOOKUP(F769,'Listes des Lots'!$B$4:$G$55,6,FALSE))</f>
        <v/>
      </c>
      <c r="H769" s="3"/>
      <c r="I769" s="3"/>
      <c r="J769" s="5"/>
      <c r="K769" s="5"/>
      <c r="L769" s="4"/>
      <c r="M769" s="92" t="str">
        <f>IF(RevenueData[[#This Row],[Commentaires /Notes  ]]="","",RevenueData[[#This Row],[Commentaires /Notes  ]])</f>
        <v/>
      </c>
      <c r="N769" s="21"/>
    </row>
    <row r="770" spans="2:14" x14ac:dyDescent="0.25">
      <c r="B770" s="18">
        <f t="shared" si="164"/>
        <v>766</v>
      </c>
      <c r="C770" s="13" t="str">
        <f t="shared" si="163"/>
        <v/>
      </c>
      <c r="D770" s="20"/>
      <c r="E770" s="5"/>
      <c r="F770" s="5"/>
      <c r="G770" s="6" t="str">
        <f>IF(ISBLANK(F770),"",VLOOKUP(F770,'Listes des Lots'!$B$4:$G$55,6,FALSE))</f>
        <v/>
      </c>
      <c r="H770" s="3"/>
      <c r="I770" s="3"/>
      <c r="J770" s="5"/>
      <c r="K770" s="5"/>
      <c r="L770" s="4"/>
      <c r="M770" s="92" t="str">
        <f>IF(RevenueData[[#This Row],[Commentaires /Notes  ]]="","",RevenueData[[#This Row],[Commentaires /Notes  ]])</f>
        <v/>
      </c>
      <c r="N770" s="21"/>
    </row>
    <row r="771" spans="2:14" x14ac:dyDescent="0.25">
      <c r="B771" s="18">
        <f t="shared" si="164"/>
        <v>767</v>
      </c>
      <c r="C771" s="13" t="str">
        <f t="shared" si="163"/>
        <v/>
      </c>
      <c r="D771" s="20"/>
      <c r="E771" s="5"/>
      <c r="F771" s="5"/>
      <c r="G771" s="6" t="str">
        <f>IF(ISBLANK(F771),"",VLOOKUP(F771,'Listes des Lots'!$B$4:$G$55,6,FALSE))</f>
        <v/>
      </c>
      <c r="H771" s="3"/>
      <c r="I771" s="3"/>
      <c r="J771" s="5"/>
      <c r="K771" s="5"/>
      <c r="L771" s="4"/>
      <c r="M771" s="92" t="str">
        <f>IF(RevenueData[[#This Row],[Commentaires /Notes  ]]="","",RevenueData[[#This Row],[Commentaires /Notes  ]])</f>
        <v/>
      </c>
      <c r="N771" s="21"/>
    </row>
    <row r="772" spans="2:14" x14ac:dyDescent="0.25">
      <c r="B772" s="18">
        <f t="shared" si="164"/>
        <v>768</v>
      </c>
      <c r="C772" s="13" t="str">
        <f t="shared" si="163"/>
        <v/>
      </c>
      <c r="D772" s="20"/>
      <c r="E772" s="5"/>
      <c r="F772" s="5"/>
      <c r="G772" s="6" t="str">
        <f>IF(ISBLANK(F772),"",VLOOKUP(F772,'Listes des Lots'!$B$4:$G$55,6,FALSE))</f>
        <v/>
      </c>
      <c r="H772" s="3"/>
      <c r="I772" s="3"/>
      <c r="J772" s="5"/>
      <c r="K772" s="5"/>
      <c r="L772" s="4"/>
      <c r="M772" s="92" t="str">
        <f>IF(RevenueData[[#This Row],[Commentaires /Notes  ]]="","",RevenueData[[#This Row],[Commentaires /Notes  ]])</f>
        <v/>
      </c>
      <c r="N772" s="21"/>
    </row>
    <row r="773" spans="2:14" x14ac:dyDescent="0.25">
      <c r="B773" s="18">
        <f t="shared" si="164"/>
        <v>769</v>
      </c>
      <c r="C773" s="13" t="str">
        <f t="shared" ref="C773:C836" si="165">IF(OR(D773="", E773="", F773="", I773="", J773="", K773="", L773=""), "", TEXT(RIGHT(YEAR(D773), 2), "00") &amp; TEXT(MONTH(D773), "00") &amp; TEXT(DAY(D773), "00") &amp; "_Rev_MC_" &amp; TEXT(B773, "0"))</f>
        <v/>
      </c>
      <c r="D773" s="20"/>
      <c r="E773" s="5"/>
      <c r="F773" s="5"/>
      <c r="G773" s="6" t="str">
        <f>IF(ISBLANK(F773),"",VLOOKUP(F773,'Listes des Lots'!$B$4:$G$55,6,FALSE))</f>
        <v/>
      </c>
      <c r="H773" s="3"/>
      <c r="I773" s="3"/>
      <c r="J773" s="5"/>
      <c r="K773" s="5"/>
      <c r="L773" s="4"/>
      <c r="M773" s="92" t="str">
        <f>IF(RevenueData[[#This Row],[Commentaires /Notes  ]]="","",RevenueData[[#This Row],[Commentaires /Notes  ]])</f>
        <v/>
      </c>
      <c r="N773" s="21"/>
    </row>
    <row r="774" spans="2:14" x14ac:dyDescent="0.25">
      <c r="B774" s="18">
        <f t="shared" si="164"/>
        <v>770</v>
      </c>
      <c r="C774" s="13" t="str">
        <f t="shared" si="165"/>
        <v/>
      </c>
      <c r="D774" s="20"/>
      <c r="E774" s="5"/>
      <c r="F774" s="5"/>
      <c r="G774" s="6" t="str">
        <f>IF(ISBLANK(F774),"",VLOOKUP(F774,'Listes des Lots'!$B$4:$G$55,6,FALSE))</f>
        <v/>
      </c>
      <c r="H774" s="3"/>
      <c r="I774" s="3"/>
      <c r="J774" s="5"/>
      <c r="K774" s="5"/>
      <c r="L774" s="4"/>
      <c r="M774" s="92" t="str">
        <f>IF(RevenueData[[#This Row],[Commentaires /Notes  ]]="","",RevenueData[[#This Row],[Commentaires /Notes  ]])</f>
        <v/>
      </c>
      <c r="N774" s="21"/>
    </row>
    <row r="775" spans="2:14" x14ac:dyDescent="0.25">
      <c r="B775" s="18">
        <f t="shared" ref="B775:B838" si="166">B774+1</f>
        <v>771</v>
      </c>
      <c r="C775" s="13" t="str">
        <f t="shared" si="165"/>
        <v/>
      </c>
      <c r="D775" s="20"/>
      <c r="E775" s="5"/>
      <c r="F775" s="5"/>
      <c r="G775" s="6" t="str">
        <f>IF(ISBLANK(F775),"",VLOOKUP(F775,'Listes des Lots'!$B$4:$G$55,6,FALSE))</f>
        <v/>
      </c>
      <c r="H775" s="3"/>
      <c r="I775" s="3"/>
      <c r="J775" s="5"/>
      <c r="K775" s="5"/>
      <c r="L775" s="4"/>
      <c r="M775" s="92" t="str">
        <f>IF(RevenueData[[#This Row],[Commentaires /Notes  ]]="","",RevenueData[[#This Row],[Commentaires /Notes  ]])</f>
        <v/>
      </c>
      <c r="N775" s="21"/>
    </row>
    <row r="776" spans="2:14" x14ac:dyDescent="0.25">
      <c r="B776" s="18">
        <f t="shared" si="166"/>
        <v>772</v>
      </c>
      <c r="C776" s="13" t="str">
        <f t="shared" si="165"/>
        <v/>
      </c>
      <c r="D776" s="20"/>
      <c r="E776" s="5"/>
      <c r="F776" s="5"/>
      <c r="G776" s="6" t="str">
        <f>IF(ISBLANK(F776),"",VLOOKUP(F776,'Listes des Lots'!$B$4:$G$55,6,FALSE))</f>
        <v/>
      </c>
      <c r="H776" s="3"/>
      <c r="I776" s="3"/>
      <c r="J776" s="5"/>
      <c r="K776" s="5"/>
      <c r="L776" s="4"/>
      <c r="M776" s="92" t="str">
        <f>IF(RevenueData[[#This Row],[Commentaires /Notes  ]]="","",RevenueData[[#This Row],[Commentaires /Notes  ]])</f>
        <v/>
      </c>
      <c r="N776" s="21"/>
    </row>
    <row r="777" spans="2:14" x14ac:dyDescent="0.25">
      <c r="B777" s="18">
        <f t="shared" si="166"/>
        <v>773</v>
      </c>
      <c r="C777" s="13" t="str">
        <f t="shared" si="165"/>
        <v/>
      </c>
      <c r="D777" s="20"/>
      <c r="E777" s="5"/>
      <c r="F777" s="5"/>
      <c r="G777" s="6" t="str">
        <f>IF(ISBLANK(F777),"",VLOOKUP(F777,'Listes des Lots'!$B$4:$G$55,6,FALSE))</f>
        <v/>
      </c>
      <c r="H777" s="3"/>
      <c r="I777" s="3"/>
      <c r="J777" s="5"/>
      <c r="K777" s="5"/>
      <c r="L777" s="4"/>
      <c r="M777" s="92" t="str">
        <f>IF(RevenueData[[#This Row],[Commentaires /Notes  ]]="","",RevenueData[[#This Row],[Commentaires /Notes  ]])</f>
        <v/>
      </c>
      <c r="N777" s="21"/>
    </row>
    <row r="778" spans="2:14" x14ac:dyDescent="0.25">
      <c r="B778" s="18">
        <f t="shared" si="166"/>
        <v>774</v>
      </c>
      <c r="C778" s="13" t="str">
        <f t="shared" si="165"/>
        <v/>
      </c>
      <c r="D778" s="20"/>
      <c r="E778" s="5"/>
      <c r="F778" s="5"/>
      <c r="G778" s="6" t="str">
        <f>IF(ISBLANK(F778),"",VLOOKUP(F778,'Listes des Lots'!$B$4:$G$55,6,FALSE))</f>
        <v/>
      </c>
      <c r="H778" s="3"/>
      <c r="I778" s="3"/>
      <c r="J778" s="5"/>
      <c r="K778" s="5"/>
      <c r="L778" s="4"/>
      <c r="M778" s="92" t="str">
        <f>IF(RevenueData[[#This Row],[Commentaires /Notes  ]]="","",RevenueData[[#This Row],[Commentaires /Notes  ]])</f>
        <v/>
      </c>
      <c r="N778" s="21"/>
    </row>
    <row r="779" spans="2:14" x14ac:dyDescent="0.25">
      <c r="B779" s="18">
        <f t="shared" si="166"/>
        <v>775</v>
      </c>
      <c r="C779" s="13" t="str">
        <f t="shared" si="165"/>
        <v/>
      </c>
      <c r="D779" s="20"/>
      <c r="E779" s="5"/>
      <c r="F779" s="5"/>
      <c r="G779" s="6" t="str">
        <f>IF(ISBLANK(F779),"",VLOOKUP(F779,'Listes des Lots'!$B$4:$G$55,6,FALSE))</f>
        <v/>
      </c>
      <c r="H779" s="3"/>
      <c r="I779" s="3"/>
      <c r="J779" s="5"/>
      <c r="K779" s="5"/>
      <c r="L779" s="4"/>
      <c r="M779" s="92" t="str">
        <f>IF(RevenueData[[#This Row],[Commentaires /Notes  ]]="","",RevenueData[[#This Row],[Commentaires /Notes  ]])</f>
        <v/>
      </c>
      <c r="N779" s="21"/>
    </row>
    <row r="780" spans="2:14" x14ac:dyDescent="0.25">
      <c r="B780" s="18">
        <f t="shared" si="166"/>
        <v>776</v>
      </c>
      <c r="C780" s="13" t="str">
        <f t="shared" si="165"/>
        <v/>
      </c>
      <c r="D780" s="20"/>
      <c r="E780" s="5"/>
      <c r="F780" s="5"/>
      <c r="G780" s="6" t="str">
        <f>IF(ISBLANK(F780),"",VLOOKUP(F780,'Listes des Lots'!$B$4:$G$55,6,FALSE))</f>
        <v/>
      </c>
      <c r="H780" s="3"/>
      <c r="I780" s="3"/>
      <c r="J780" s="5"/>
      <c r="K780" s="5"/>
      <c r="L780" s="4"/>
      <c r="M780" s="92" t="str">
        <f>IF(RevenueData[[#This Row],[Commentaires /Notes  ]]="","",RevenueData[[#This Row],[Commentaires /Notes  ]])</f>
        <v/>
      </c>
      <c r="N780" s="21"/>
    </row>
    <row r="781" spans="2:14" x14ac:dyDescent="0.25">
      <c r="B781" s="18">
        <f t="shared" si="166"/>
        <v>777</v>
      </c>
      <c r="C781" s="13" t="str">
        <f t="shared" si="165"/>
        <v/>
      </c>
      <c r="D781" s="20"/>
      <c r="E781" s="5"/>
      <c r="F781" s="5"/>
      <c r="G781" s="6" t="str">
        <f>IF(ISBLANK(F781),"",VLOOKUP(F781,'Listes des Lots'!$B$4:$G$55,6,FALSE))</f>
        <v/>
      </c>
      <c r="H781" s="3"/>
      <c r="I781" s="3"/>
      <c r="J781" s="5"/>
      <c r="K781" s="5"/>
      <c r="L781" s="4"/>
      <c r="M781" s="92" t="str">
        <f>IF(RevenueData[[#This Row],[Commentaires /Notes  ]]="","",RevenueData[[#This Row],[Commentaires /Notes  ]])</f>
        <v/>
      </c>
      <c r="N781" s="21"/>
    </row>
    <row r="782" spans="2:14" x14ac:dyDescent="0.25">
      <c r="B782" s="18">
        <f t="shared" si="166"/>
        <v>778</v>
      </c>
      <c r="C782" s="13" t="str">
        <f t="shared" si="165"/>
        <v/>
      </c>
      <c r="D782" s="20"/>
      <c r="E782" s="5"/>
      <c r="F782" s="5"/>
      <c r="G782" s="6" t="str">
        <f>IF(ISBLANK(F782),"",VLOOKUP(F782,'Listes des Lots'!$B$4:$G$55,6,FALSE))</f>
        <v/>
      </c>
      <c r="H782" s="3"/>
      <c r="I782" s="3"/>
      <c r="J782" s="5"/>
      <c r="K782" s="5"/>
      <c r="L782" s="4"/>
      <c r="M782" s="92" t="str">
        <f>IF(RevenueData[[#This Row],[Commentaires /Notes  ]]="","",RevenueData[[#This Row],[Commentaires /Notes  ]])</f>
        <v/>
      </c>
      <c r="N782" s="21"/>
    </row>
    <row r="783" spans="2:14" x14ac:dyDescent="0.25">
      <c r="B783" s="18">
        <f t="shared" si="166"/>
        <v>779</v>
      </c>
      <c r="C783" s="13" t="str">
        <f t="shared" si="165"/>
        <v/>
      </c>
      <c r="D783" s="20"/>
      <c r="E783" s="5"/>
      <c r="F783" s="5"/>
      <c r="G783" s="6" t="str">
        <f>IF(ISBLANK(F783),"",VLOOKUP(F783,'Listes des Lots'!$B$4:$G$55,6,FALSE))</f>
        <v/>
      </c>
      <c r="H783" s="3"/>
      <c r="I783" s="3"/>
      <c r="J783" s="5"/>
      <c r="K783" s="5"/>
      <c r="L783" s="4"/>
      <c r="M783" s="92" t="str">
        <f>IF(RevenueData[[#This Row],[Commentaires /Notes  ]]="","",RevenueData[[#This Row],[Commentaires /Notes  ]])</f>
        <v/>
      </c>
      <c r="N783" s="21"/>
    </row>
    <row r="784" spans="2:14" x14ac:dyDescent="0.25">
      <c r="B784" s="18">
        <f t="shared" si="166"/>
        <v>780</v>
      </c>
      <c r="C784" s="13" t="str">
        <f t="shared" si="165"/>
        <v/>
      </c>
      <c r="D784" s="20"/>
      <c r="E784" s="5"/>
      <c r="F784" s="5"/>
      <c r="G784" s="6" t="str">
        <f>IF(ISBLANK(F784),"",VLOOKUP(F784,'Listes des Lots'!$B$4:$G$55,6,FALSE))</f>
        <v/>
      </c>
      <c r="H784" s="3"/>
      <c r="I784" s="3"/>
      <c r="J784" s="5"/>
      <c r="K784" s="5"/>
      <c r="L784" s="4"/>
      <c r="M784" s="92" t="str">
        <f>IF(RevenueData[[#This Row],[Commentaires /Notes  ]]="","",RevenueData[[#This Row],[Commentaires /Notes  ]])</f>
        <v/>
      </c>
      <c r="N784" s="21"/>
    </row>
    <row r="785" spans="2:14" x14ac:dyDescent="0.25">
      <c r="B785" s="18">
        <f t="shared" si="166"/>
        <v>781</v>
      </c>
      <c r="C785" s="13" t="str">
        <f t="shared" si="165"/>
        <v/>
      </c>
      <c r="D785" s="20"/>
      <c r="E785" s="5"/>
      <c r="F785" s="5"/>
      <c r="G785" s="6" t="str">
        <f>IF(ISBLANK(F785),"",VLOOKUP(F785,'Listes des Lots'!$B$4:$G$55,6,FALSE))</f>
        <v/>
      </c>
      <c r="H785" s="3"/>
      <c r="I785" s="3"/>
      <c r="J785" s="5"/>
      <c r="K785" s="5"/>
      <c r="L785" s="4"/>
      <c r="M785" s="92" t="str">
        <f>IF(RevenueData[[#This Row],[Commentaires /Notes  ]]="","",RevenueData[[#This Row],[Commentaires /Notes  ]])</f>
        <v/>
      </c>
      <c r="N785" s="21"/>
    </row>
    <row r="786" spans="2:14" x14ac:dyDescent="0.25">
      <c r="B786" s="18">
        <f t="shared" si="166"/>
        <v>782</v>
      </c>
      <c r="C786" s="13" t="str">
        <f t="shared" si="165"/>
        <v/>
      </c>
      <c r="D786" s="20"/>
      <c r="E786" s="5"/>
      <c r="F786" s="5"/>
      <c r="G786" s="6" t="str">
        <f>IF(ISBLANK(F786),"",VLOOKUP(F786,'Listes des Lots'!$B$4:$G$55,6,FALSE))</f>
        <v/>
      </c>
      <c r="H786" s="3"/>
      <c r="I786" s="3"/>
      <c r="J786" s="5"/>
      <c r="K786" s="5"/>
      <c r="L786" s="4"/>
      <c r="M786" s="92" t="str">
        <f>IF(RevenueData[[#This Row],[Commentaires /Notes  ]]="","",RevenueData[[#This Row],[Commentaires /Notes  ]])</f>
        <v/>
      </c>
      <c r="N786" s="21"/>
    </row>
    <row r="787" spans="2:14" x14ac:dyDescent="0.25">
      <c r="B787" s="18">
        <f t="shared" si="166"/>
        <v>783</v>
      </c>
      <c r="C787" s="13" t="str">
        <f t="shared" si="165"/>
        <v/>
      </c>
      <c r="D787" s="20"/>
      <c r="E787" s="5"/>
      <c r="F787" s="5"/>
      <c r="G787" s="6" t="str">
        <f>IF(ISBLANK(F787),"",VLOOKUP(F787,'Listes des Lots'!$B$4:$G$55,6,FALSE))</f>
        <v/>
      </c>
      <c r="H787" s="3"/>
      <c r="I787" s="3"/>
      <c r="J787" s="5"/>
      <c r="K787" s="5"/>
      <c r="L787" s="4"/>
      <c r="M787" s="92" t="str">
        <f>IF(RevenueData[[#This Row],[Commentaires /Notes  ]]="","",RevenueData[[#This Row],[Commentaires /Notes  ]])</f>
        <v/>
      </c>
      <c r="N787" s="21"/>
    </row>
    <row r="788" spans="2:14" x14ac:dyDescent="0.25">
      <c r="B788" s="18">
        <f t="shared" si="166"/>
        <v>784</v>
      </c>
      <c r="C788" s="13" t="str">
        <f t="shared" si="165"/>
        <v/>
      </c>
      <c r="D788" s="20"/>
      <c r="E788" s="5"/>
      <c r="F788" s="5"/>
      <c r="G788" s="6" t="str">
        <f>IF(ISBLANK(F788),"",VLOOKUP(F788,'Listes des Lots'!$B$4:$G$55,6,FALSE))</f>
        <v/>
      </c>
      <c r="H788" s="3"/>
      <c r="I788" s="3"/>
      <c r="J788" s="5"/>
      <c r="K788" s="5"/>
      <c r="L788" s="4"/>
      <c r="M788" s="92" t="str">
        <f>IF(RevenueData[[#This Row],[Commentaires /Notes  ]]="","",RevenueData[[#This Row],[Commentaires /Notes  ]])</f>
        <v/>
      </c>
      <c r="N788" s="21"/>
    </row>
    <row r="789" spans="2:14" x14ac:dyDescent="0.25">
      <c r="B789" s="18">
        <f t="shared" si="166"/>
        <v>785</v>
      </c>
      <c r="C789" s="13" t="str">
        <f t="shared" si="165"/>
        <v/>
      </c>
      <c r="D789" s="20"/>
      <c r="E789" s="5"/>
      <c r="F789" s="5"/>
      <c r="G789" s="6" t="str">
        <f>IF(ISBLANK(F789),"",VLOOKUP(F789,'Listes des Lots'!$B$4:$G$55,6,FALSE))</f>
        <v/>
      </c>
      <c r="H789" s="3"/>
      <c r="I789" s="3"/>
      <c r="J789" s="5"/>
      <c r="K789" s="5"/>
      <c r="L789" s="4"/>
      <c r="M789" s="92" t="str">
        <f>IF(RevenueData[[#This Row],[Commentaires /Notes  ]]="","",RevenueData[[#This Row],[Commentaires /Notes  ]])</f>
        <v/>
      </c>
      <c r="N789" s="21"/>
    </row>
    <row r="790" spans="2:14" x14ac:dyDescent="0.25">
      <c r="B790" s="18">
        <f t="shared" si="166"/>
        <v>786</v>
      </c>
      <c r="C790" s="13" t="str">
        <f t="shared" si="165"/>
        <v/>
      </c>
      <c r="D790" s="20"/>
      <c r="E790" s="5"/>
      <c r="F790" s="5"/>
      <c r="G790" s="6" t="str">
        <f>IF(ISBLANK(F790),"",VLOOKUP(F790,'Listes des Lots'!$B$4:$G$55,6,FALSE))</f>
        <v/>
      </c>
      <c r="H790" s="3"/>
      <c r="I790" s="3"/>
      <c r="J790" s="5"/>
      <c r="K790" s="5"/>
      <c r="L790" s="4"/>
      <c r="M790" s="92" t="str">
        <f>IF(RevenueData[[#This Row],[Commentaires /Notes  ]]="","",RevenueData[[#This Row],[Commentaires /Notes  ]])</f>
        <v/>
      </c>
      <c r="N790" s="21"/>
    </row>
    <row r="791" spans="2:14" x14ac:dyDescent="0.25">
      <c r="B791" s="18">
        <f t="shared" si="166"/>
        <v>787</v>
      </c>
      <c r="C791" s="13" t="str">
        <f t="shared" si="165"/>
        <v/>
      </c>
      <c r="D791" s="20"/>
      <c r="E791" s="5"/>
      <c r="F791" s="5"/>
      <c r="G791" s="6" t="str">
        <f>IF(ISBLANK(F791),"",VLOOKUP(F791,'Listes des Lots'!$B$4:$G$55,6,FALSE))</f>
        <v/>
      </c>
      <c r="H791" s="3"/>
      <c r="I791" s="3"/>
      <c r="J791" s="5"/>
      <c r="K791" s="5"/>
      <c r="L791" s="4"/>
      <c r="M791" s="92" t="str">
        <f>IF(RevenueData[[#This Row],[Commentaires /Notes  ]]="","",RevenueData[[#This Row],[Commentaires /Notes  ]])</f>
        <v/>
      </c>
      <c r="N791" s="21"/>
    </row>
    <row r="792" spans="2:14" x14ac:dyDescent="0.25">
      <c r="B792" s="18">
        <f t="shared" si="166"/>
        <v>788</v>
      </c>
      <c r="C792" s="13" t="str">
        <f t="shared" si="165"/>
        <v/>
      </c>
      <c r="D792" s="20"/>
      <c r="E792" s="5"/>
      <c r="F792" s="5"/>
      <c r="G792" s="6" t="str">
        <f>IF(ISBLANK(F792),"",VLOOKUP(F792,'Listes des Lots'!$B$4:$G$55,6,FALSE))</f>
        <v/>
      </c>
      <c r="H792" s="3"/>
      <c r="I792" s="3"/>
      <c r="J792" s="5"/>
      <c r="K792" s="5"/>
      <c r="L792" s="4"/>
      <c r="M792" s="92" t="str">
        <f>IF(RevenueData[[#This Row],[Commentaires /Notes  ]]="","",RevenueData[[#This Row],[Commentaires /Notes  ]])</f>
        <v/>
      </c>
      <c r="N792" s="21"/>
    </row>
    <row r="793" spans="2:14" x14ac:dyDescent="0.25">
      <c r="B793" s="18">
        <f t="shared" si="166"/>
        <v>789</v>
      </c>
      <c r="C793" s="13" t="str">
        <f t="shared" si="165"/>
        <v/>
      </c>
      <c r="D793" s="20"/>
      <c r="E793" s="5"/>
      <c r="F793" s="5"/>
      <c r="G793" s="6" t="str">
        <f>IF(ISBLANK(F793),"",VLOOKUP(F793,'Listes des Lots'!$B$4:$G$55,6,FALSE))</f>
        <v/>
      </c>
      <c r="H793" s="3"/>
      <c r="I793" s="3"/>
      <c r="J793" s="5"/>
      <c r="K793" s="5"/>
      <c r="L793" s="4"/>
      <c r="M793" s="92" t="str">
        <f>IF(RevenueData[[#This Row],[Commentaires /Notes  ]]="","",RevenueData[[#This Row],[Commentaires /Notes  ]])</f>
        <v/>
      </c>
      <c r="N793" s="21"/>
    </row>
    <row r="794" spans="2:14" x14ac:dyDescent="0.25">
      <c r="B794" s="18">
        <f t="shared" si="166"/>
        <v>790</v>
      </c>
      <c r="C794" s="13" t="str">
        <f t="shared" si="165"/>
        <v/>
      </c>
      <c r="D794" s="20"/>
      <c r="E794" s="5"/>
      <c r="F794" s="5"/>
      <c r="G794" s="6" t="str">
        <f>IF(ISBLANK(F794),"",VLOOKUP(F794,'Listes des Lots'!$B$4:$G$55,6,FALSE))</f>
        <v/>
      </c>
      <c r="H794" s="3"/>
      <c r="I794" s="3"/>
      <c r="J794" s="5"/>
      <c r="K794" s="5"/>
      <c r="L794" s="4"/>
      <c r="M794" s="92" t="str">
        <f>IF(RevenueData[[#This Row],[Commentaires /Notes  ]]="","",RevenueData[[#This Row],[Commentaires /Notes  ]])</f>
        <v/>
      </c>
      <c r="N794" s="21"/>
    </row>
    <row r="795" spans="2:14" x14ac:dyDescent="0.25">
      <c r="B795" s="18">
        <f t="shared" si="166"/>
        <v>791</v>
      </c>
      <c r="C795" s="13" t="str">
        <f t="shared" si="165"/>
        <v/>
      </c>
      <c r="D795" s="20"/>
      <c r="E795" s="5"/>
      <c r="F795" s="5"/>
      <c r="G795" s="6" t="str">
        <f>IF(ISBLANK(F795),"",VLOOKUP(F795,'Listes des Lots'!$B$4:$G$55,6,FALSE))</f>
        <v/>
      </c>
      <c r="H795" s="3"/>
      <c r="I795" s="3"/>
      <c r="J795" s="5"/>
      <c r="K795" s="5"/>
      <c r="L795" s="4"/>
      <c r="M795" s="92" t="str">
        <f>IF(RevenueData[[#This Row],[Commentaires /Notes  ]]="","",RevenueData[[#This Row],[Commentaires /Notes  ]])</f>
        <v/>
      </c>
      <c r="N795" s="21"/>
    </row>
    <row r="796" spans="2:14" x14ac:dyDescent="0.25">
      <c r="B796" s="18">
        <f t="shared" si="166"/>
        <v>792</v>
      </c>
      <c r="C796" s="13" t="str">
        <f t="shared" si="165"/>
        <v/>
      </c>
      <c r="D796" s="20"/>
      <c r="E796" s="5"/>
      <c r="F796" s="5"/>
      <c r="G796" s="6" t="str">
        <f>IF(ISBLANK(F796),"",VLOOKUP(F796,'Listes des Lots'!$B$4:$G$55,6,FALSE))</f>
        <v/>
      </c>
      <c r="H796" s="3"/>
      <c r="I796" s="3"/>
      <c r="J796" s="5"/>
      <c r="K796" s="5"/>
      <c r="L796" s="4"/>
      <c r="M796" s="92" t="str">
        <f>IF(RevenueData[[#This Row],[Commentaires /Notes  ]]="","",RevenueData[[#This Row],[Commentaires /Notes  ]])</f>
        <v/>
      </c>
      <c r="N796" s="21"/>
    </row>
    <row r="797" spans="2:14" x14ac:dyDescent="0.25">
      <c r="B797" s="18">
        <f t="shared" si="166"/>
        <v>793</v>
      </c>
      <c r="C797" s="13" t="str">
        <f t="shared" si="165"/>
        <v/>
      </c>
      <c r="D797" s="20"/>
      <c r="E797" s="5"/>
      <c r="F797" s="5"/>
      <c r="G797" s="6" t="str">
        <f>IF(ISBLANK(F797),"",VLOOKUP(F797,'Listes des Lots'!$B$4:$G$55,6,FALSE))</f>
        <v/>
      </c>
      <c r="H797" s="3"/>
      <c r="I797" s="3"/>
      <c r="J797" s="5"/>
      <c r="K797" s="5"/>
      <c r="L797" s="4"/>
      <c r="M797" s="92" t="str">
        <f>IF(RevenueData[[#This Row],[Commentaires /Notes  ]]="","",RevenueData[[#This Row],[Commentaires /Notes  ]])</f>
        <v/>
      </c>
      <c r="N797" s="21"/>
    </row>
    <row r="798" spans="2:14" x14ac:dyDescent="0.25">
      <c r="B798" s="18">
        <f t="shared" si="166"/>
        <v>794</v>
      </c>
      <c r="C798" s="13" t="str">
        <f t="shared" si="165"/>
        <v/>
      </c>
      <c r="D798" s="20"/>
      <c r="E798" s="5"/>
      <c r="F798" s="5"/>
      <c r="G798" s="6" t="str">
        <f>IF(ISBLANK(F798),"",VLOOKUP(F798,'Listes des Lots'!$B$4:$G$55,6,FALSE))</f>
        <v/>
      </c>
      <c r="H798" s="3"/>
      <c r="I798" s="3"/>
      <c r="J798" s="5"/>
      <c r="K798" s="5"/>
      <c r="L798" s="4"/>
      <c r="M798" s="92" t="str">
        <f>IF(RevenueData[[#This Row],[Commentaires /Notes  ]]="","",RevenueData[[#This Row],[Commentaires /Notes  ]])</f>
        <v/>
      </c>
      <c r="N798" s="21"/>
    </row>
    <row r="799" spans="2:14" x14ac:dyDescent="0.25">
      <c r="B799" s="18">
        <f t="shared" si="166"/>
        <v>795</v>
      </c>
      <c r="C799" s="13" t="str">
        <f t="shared" si="165"/>
        <v/>
      </c>
      <c r="D799" s="20"/>
      <c r="E799" s="5"/>
      <c r="F799" s="5"/>
      <c r="G799" s="6" t="str">
        <f>IF(ISBLANK(F799),"",VLOOKUP(F799,'Listes des Lots'!$B$4:$G$55,6,FALSE))</f>
        <v/>
      </c>
      <c r="H799" s="3"/>
      <c r="I799" s="3"/>
      <c r="J799" s="5"/>
      <c r="K799" s="5"/>
      <c r="L799" s="4"/>
      <c r="M799" s="92" t="str">
        <f>IF(RevenueData[[#This Row],[Commentaires /Notes  ]]="","",RevenueData[[#This Row],[Commentaires /Notes  ]])</f>
        <v/>
      </c>
      <c r="N799" s="21"/>
    </row>
    <row r="800" spans="2:14" x14ac:dyDescent="0.25">
      <c r="B800" s="18">
        <f t="shared" si="166"/>
        <v>796</v>
      </c>
      <c r="C800" s="13" t="str">
        <f t="shared" si="165"/>
        <v/>
      </c>
      <c r="D800" s="20"/>
      <c r="E800" s="5"/>
      <c r="F800" s="5"/>
      <c r="G800" s="6" t="str">
        <f>IF(ISBLANK(F800),"",VLOOKUP(F800,'Listes des Lots'!$B$4:$G$55,6,FALSE))</f>
        <v/>
      </c>
      <c r="H800" s="3"/>
      <c r="I800" s="3"/>
      <c r="J800" s="5"/>
      <c r="K800" s="5"/>
      <c r="L800" s="4"/>
      <c r="M800" s="92" t="str">
        <f>IF(RevenueData[[#This Row],[Commentaires /Notes  ]]="","",RevenueData[[#This Row],[Commentaires /Notes  ]])</f>
        <v/>
      </c>
      <c r="N800" s="21"/>
    </row>
    <row r="801" spans="2:14" x14ac:dyDescent="0.25">
      <c r="B801" s="18">
        <f t="shared" si="166"/>
        <v>797</v>
      </c>
      <c r="C801" s="13" t="str">
        <f t="shared" si="165"/>
        <v/>
      </c>
      <c r="D801" s="20"/>
      <c r="E801" s="5"/>
      <c r="F801" s="5"/>
      <c r="G801" s="6" t="str">
        <f>IF(ISBLANK(F801),"",VLOOKUP(F801,'Listes des Lots'!$B$4:$G$55,6,FALSE))</f>
        <v/>
      </c>
      <c r="H801" s="3"/>
      <c r="I801" s="3"/>
      <c r="J801" s="5"/>
      <c r="K801" s="5"/>
      <c r="L801" s="4"/>
      <c r="M801" s="92" t="str">
        <f>IF(RevenueData[[#This Row],[Commentaires /Notes  ]]="","",RevenueData[[#This Row],[Commentaires /Notes  ]])</f>
        <v/>
      </c>
      <c r="N801" s="21"/>
    </row>
    <row r="802" spans="2:14" x14ac:dyDescent="0.25">
      <c r="B802" s="18">
        <f t="shared" si="166"/>
        <v>798</v>
      </c>
      <c r="C802" s="13" t="str">
        <f t="shared" si="165"/>
        <v/>
      </c>
      <c r="D802" s="20"/>
      <c r="E802" s="5"/>
      <c r="F802" s="5"/>
      <c r="G802" s="6" t="str">
        <f>IF(ISBLANK(F802),"",VLOOKUP(F802,'Listes des Lots'!$B$4:$G$55,6,FALSE))</f>
        <v/>
      </c>
      <c r="H802" s="3"/>
      <c r="I802" s="3"/>
      <c r="J802" s="5"/>
      <c r="K802" s="5"/>
      <c r="L802" s="4"/>
      <c r="M802" s="92" t="str">
        <f>IF(RevenueData[[#This Row],[Commentaires /Notes  ]]="","",RevenueData[[#This Row],[Commentaires /Notes  ]])</f>
        <v/>
      </c>
      <c r="N802" s="21"/>
    </row>
    <row r="803" spans="2:14" x14ac:dyDescent="0.25">
      <c r="B803" s="18">
        <f t="shared" si="166"/>
        <v>799</v>
      </c>
      <c r="C803" s="13" t="str">
        <f t="shared" si="165"/>
        <v/>
      </c>
      <c r="D803" s="20"/>
      <c r="E803" s="5"/>
      <c r="F803" s="5"/>
      <c r="G803" s="6" t="str">
        <f>IF(ISBLANK(F803),"",VLOOKUP(F803,'Listes des Lots'!$B$4:$G$55,6,FALSE))</f>
        <v/>
      </c>
      <c r="H803" s="3"/>
      <c r="I803" s="3"/>
      <c r="J803" s="5"/>
      <c r="K803" s="5"/>
      <c r="L803" s="4"/>
      <c r="M803" s="92" t="str">
        <f>IF(RevenueData[[#This Row],[Commentaires /Notes  ]]="","",RevenueData[[#This Row],[Commentaires /Notes  ]])</f>
        <v/>
      </c>
      <c r="N803" s="21"/>
    </row>
    <row r="804" spans="2:14" x14ac:dyDescent="0.25">
      <c r="B804" s="18">
        <f t="shared" si="166"/>
        <v>800</v>
      </c>
      <c r="C804" s="13" t="str">
        <f t="shared" si="165"/>
        <v/>
      </c>
      <c r="D804" s="20"/>
      <c r="E804" s="5"/>
      <c r="F804" s="5"/>
      <c r="G804" s="6" t="str">
        <f>IF(ISBLANK(F804),"",VLOOKUP(F804,'Listes des Lots'!$B$4:$G$55,6,FALSE))</f>
        <v/>
      </c>
      <c r="H804" s="3"/>
      <c r="I804" s="3"/>
      <c r="J804" s="5"/>
      <c r="K804" s="5"/>
      <c r="L804" s="4"/>
      <c r="M804" s="92" t="str">
        <f>IF(RevenueData[[#This Row],[Commentaires /Notes  ]]="","",RevenueData[[#This Row],[Commentaires /Notes  ]])</f>
        <v/>
      </c>
      <c r="N804" s="21"/>
    </row>
    <row r="805" spans="2:14" x14ac:dyDescent="0.25">
      <c r="B805" s="18">
        <f t="shared" si="166"/>
        <v>801</v>
      </c>
      <c r="C805" s="13" t="str">
        <f t="shared" si="165"/>
        <v/>
      </c>
      <c r="D805" s="20"/>
      <c r="E805" s="5"/>
      <c r="F805" s="5"/>
      <c r="G805" s="6" t="str">
        <f>IF(ISBLANK(F805),"",VLOOKUP(F805,'Listes des Lots'!$B$4:$G$55,6,FALSE))</f>
        <v/>
      </c>
      <c r="H805" s="3"/>
      <c r="I805" s="3"/>
      <c r="J805" s="5"/>
      <c r="K805" s="5"/>
      <c r="L805" s="4"/>
      <c r="M805" s="92" t="str">
        <f>IF(RevenueData[[#This Row],[Commentaires /Notes  ]]="","",RevenueData[[#This Row],[Commentaires /Notes  ]])</f>
        <v/>
      </c>
      <c r="N805" s="21"/>
    </row>
    <row r="806" spans="2:14" x14ac:dyDescent="0.25">
      <c r="B806" s="18">
        <f t="shared" si="166"/>
        <v>802</v>
      </c>
      <c r="C806" s="13" t="str">
        <f t="shared" si="165"/>
        <v/>
      </c>
      <c r="D806" s="20"/>
      <c r="E806" s="5"/>
      <c r="F806" s="5"/>
      <c r="G806" s="6" t="str">
        <f>IF(ISBLANK(F806),"",VLOOKUP(F806,'Listes des Lots'!$B$4:$G$55,6,FALSE))</f>
        <v/>
      </c>
      <c r="H806" s="3"/>
      <c r="I806" s="3"/>
      <c r="J806" s="5"/>
      <c r="K806" s="5"/>
      <c r="L806" s="4"/>
      <c r="M806" s="92" t="str">
        <f>IF(RevenueData[[#This Row],[Commentaires /Notes  ]]="","",RevenueData[[#This Row],[Commentaires /Notes  ]])</f>
        <v/>
      </c>
      <c r="N806" s="21"/>
    </row>
    <row r="807" spans="2:14" x14ac:dyDescent="0.25">
      <c r="B807" s="18">
        <f t="shared" si="166"/>
        <v>803</v>
      </c>
      <c r="C807" s="13" t="str">
        <f t="shared" si="165"/>
        <v/>
      </c>
      <c r="D807" s="20"/>
      <c r="E807" s="5"/>
      <c r="F807" s="5"/>
      <c r="G807" s="6" t="str">
        <f>IF(ISBLANK(F807),"",VLOOKUP(F807,'Listes des Lots'!$B$4:$G$55,6,FALSE))</f>
        <v/>
      </c>
      <c r="H807" s="3"/>
      <c r="I807" s="3"/>
      <c r="J807" s="5"/>
      <c r="K807" s="5"/>
      <c r="L807" s="4"/>
      <c r="M807" s="92" t="str">
        <f>IF(RevenueData[[#This Row],[Commentaires /Notes  ]]="","",RevenueData[[#This Row],[Commentaires /Notes  ]])</f>
        <v/>
      </c>
      <c r="N807" s="21"/>
    </row>
    <row r="808" spans="2:14" x14ac:dyDescent="0.25">
      <c r="B808" s="18">
        <f t="shared" si="166"/>
        <v>804</v>
      </c>
      <c r="C808" s="13" t="str">
        <f t="shared" si="165"/>
        <v/>
      </c>
      <c r="D808" s="20"/>
      <c r="E808" s="5"/>
      <c r="F808" s="5"/>
      <c r="G808" s="6" t="str">
        <f>IF(ISBLANK(F808),"",VLOOKUP(F808,'Listes des Lots'!$B$4:$G$55,6,FALSE))</f>
        <v/>
      </c>
      <c r="H808" s="3"/>
      <c r="I808" s="3"/>
      <c r="J808" s="5"/>
      <c r="K808" s="5"/>
      <c r="L808" s="4"/>
      <c r="M808" s="92" t="str">
        <f>IF(RevenueData[[#This Row],[Commentaires /Notes  ]]="","",RevenueData[[#This Row],[Commentaires /Notes  ]])</f>
        <v/>
      </c>
      <c r="N808" s="21"/>
    </row>
    <row r="809" spans="2:14" x14ac:dyDescent="0.25">
      <c r="B809" s="18">
        <f t="shared" si="166"/>
        <v>805</v>
      </c>
      <c r="C809" s="13" t="str">
        <f t="shared" si="165"/>
        <v/>
      </c>
      <c r="D809" s="20"/>
      <c r="E809" s="5"/>
      <c r="F809" s="5"/>
      <c r="G809" s="6" t="str">
        <f>IF(ISBLANK(F809),"",VLOOKUP(F809,'Listes des Lots'!$B$4:$G$55,6,FALSE))</f>
        <v/>
      </c>
      <c r="H809" s="3"/>
      <c r="I809" s="3"/>
      <c r="J809" s="5"/>
      <c r="K809" s="5"/>
      <c r="L809" s="4"/>
      <c r="M809" s="92" t="str">
        <f>IF(RevenueData[[#This Row],[Commentaires /Notes  ]]="","",RevenueData[[#This Row],[Commentaires /Notes  ]])</f>
        <v/>
      </c>
      <c r="N809" s="21"/>
    </row>
    <row r="810" spans="2:14" x14ac:dyDescent="0.25">
      <c r="B810" s="18">
        <f t="shared" si="166"/>
        <v>806</v>
      </c>
      <c r="C810" s="13" t="str">
        <f t="shared" si="165"/>
        <v/>
      </c>
      <c r="D810" s="20"/>
      <c r="E810" s="5"/>
      <c r="F810" s="5"/>
      <c r="G810" s="6" t="str">
        <f>IF(ISBLANK(F810),"",VLOOKUP(F810,'Listes des Lots'!$B$4:$G$55,6,FALSE))</f>
        <v/>
      </c>
      <c r="H810" s="3"/>
      <c r="I810" s="3"/>
      <c r="J810" s="5"/>
      <c r="K810" s="5"/>
      <c r="L810" s="4"/>
      <c r="M810" s="92" t="str">
        <f>IF(RevenueData[[#This Row],[Commentaires /Notes  ]]="","",RevenueData[[#This Row],[Commentaires /Notes  ]])</f>
        <v/>
      </c>
      <c r="N810" s="21"/>
    </row>
    <row r="811" spans="2:14" x14ac:dyDescent="0.25">
      <c r="B811" s="18">
        <f t="shared" si="166"/>
        <v>807</v>
      </c>
      <c r="C811" s="13" t="str">
        <f t="shared" si="165"/>
        <v/>
      </c>
      <c r="D811" s="20"/>
      <c r="E811" s="5"/>
      <c r="F811" s="5"/>
      <c r="G811" s="6" t="str">
        <f>IF(ISBLANK(F811),"",VLOOKUP(F811,'Listes des Lots'!$B$4:$G$55,6,FALSE))</f>
        <v/>
      </c>
      <c r="H811" s="3"/>
      <c r="I811" s="3"/>
      <c r="J811" s="5"/>
      <c r="K811" s="5"/>
      <c r="L811" s="4"/>
      <c r="M811" s="92" t="str">
        <f>IF(RevenueData[[#This Row],[Commentaires /Notes  ]]="","",RevenueData[[#This Row],[Commentaires /Notes  ]])</f>
        <v/>
      </c>
      <c r="N811" s="21"/>
    </row>
    <row r="812" spans="2:14" x14ac:dyDescent="0.25">
      <c r="B812" s="18">
        <f t="shared" si="166"/>
        <v>808</v>
      </c>
      <c r="C812" s="13" t="str">
        <f t="shared" si="165"/>
        <v/>
      </c>
      <c r="D812" s="20"/>
      <c r="E812" s="5"/>
      <c r="F812" s="5"/>
      <c r="G812" s="6" t="str">
        <f>IF(ISBLANK(F812),"",VLOOKUP(F812,'Listes des Lots'!$B$4:$G$55,6,FALSE))</f>
        <v/>
      </c>
      <c r="H812" s="3"/>
      <c r="I812" s="3"/>
      <c r="J812" s="5"/>
      <c r="K812" s="5"/>
      <c r="L812" s="4"/>
      <c r="M812" s="92" t="str">
        <f>IF(RevenueData[[#This Row],[Commentaires /Notes  ]]="","",RevenueData[[#This Row],[Commentaires /Notes  ]])</f>
        <v/>
      </c>
      <c r="N812" s="21"/>
    </row>
    <row r="813" spans="2:14" x14ac:dyDescent="0.25">
      <c r="B813" s="18">
        <f t="shared" si="166"/>
        <v>809</v>
      </c>
      <c r="C813" s="13" t="str">
        <f t="shared" si="165"/>
        <v/>
      </c>
      <c r="D813" s="20"/>
      <c r="E813" s="5"/>
      <c r="F813" s="5"/>
      <c r="G813" s="6" t="str">
        <f>IF(ISBLANK(F813),"",VLOOKUP(F813,'Listes des Lots'!$B$4:$G$55,6,FALSE))</f>
        <v/>
      </c>
      <c r="H813" s="3"/>
      <c r="I813" s="3"/>
      <c r="J813" s="5"/>
      <c r="K813" s="5"/>
      <c r="L813" s="4"/>
      <c r="M813" s="92" t="str">
        <f>IF(RevenueData[[#This Row],[Commentaires /Notes  ]]="","",RevenueData[[#This Row],[Commentaires /Notes  ]])</f>
        <v/>
      </c>
      <c r="N813" s="21"/>
    </row>
    <row r="814" spans="2:14" x14ac:dyDescent="0.25">
      <c r="B814" s="18">
        <f t="shared" si="166"/>
        <v>810</v>
      </c>
      <c r="C814" s="13" t="str">
        <f t="shared" si="165"/>
        <v/>
      </c>
      <c r="D814" s="20"/>
      <c r="E814" s="5"/>
      <c r="F814" s="5"/>
      <c r="G814" s="6" t="str">
        <f>IF(ISBLANK(F814),"",VLOOKUP(F814,'Listes des Lots'!$B$4:$G$55,6,FALSE))</f>
        <v/>
      </c>
      <c r="H814" s="3"/>
      <c r="I814" s="3"/>
      <c r="J814" s="5"/>
      <c r="K814" s="5"/>
      <c r="L814" s="4"/>
      <c r="M814" s="92" t="str">
        <f>IF(RevenueData[[#This Row],[Commentaires /Notes  ]]="","",RevenueData[[#This Row],[Commentaires /Notes  ]])</f>
        <v/>
      </c>
      <c r="N814" s="21"/>
    </row>
    <row r="815" spans="2:14" x14ac:dyDescent="0.25">
      <c r="B815" s="18">
        <f t="shared" si="166"/>
        <v>811</v>
      </c>
      <c r="C815" s="13" t="str">
        <f t="shared" si="165"/>
        <v/>
      </c>
      <c r="D815" s="20"/>
      <c r="E815" s="5"/>
      <c r="F815" s="5"/>
      <c r="G815" s="6" t="str">
        <f>IF(ISBLANK(F815),"",VLOOKUP(F815,'Listes des Lots'!$B$4:$G$55,6,FALSE))</f>
        <v/>
      </c>
      <c r="H815" s="3"/>
      <c r="I815" s="3"/>
      <c r="J815" s="5"/>
      <c r="K815" s="5"/>
      <c r="L815" s="4"/>
      <c r="M815" s="92" t="str">
        <f>IF(RevenueData[[#This Row],[Commentaires /Notes  ]]="","",RevenueData[[#This Row],[Commentaires /Notes  ]])</f>
        <v/>
      </c>
      <c r="N815" s="21"/>
    </row>
    <row r="816" spans="2:14" x14ac:dyDescent="0.25">
      <c r="B816" s="18">
        <f t="shared" si="166"/>
        <v>812</v>
      </c>
      <c r="C816" s="13" t="str">
        <f t="shared" si="165"/>
        <v/>
      </c>
      <c r="D816" s="20"/>
      <c r="E816" s="5"/>
      <c r="F816" s="5"/>
      <c r="G816" s="6" t="str">
        <f>IF(ISBLANK(F816),"",VLOOKUP(F816,'Listes des Lots'!$B$4:$G$55,6,FALSE))</f>
        <v/>
      </c>
      <c r="H816" s="3"/>
      <c r="I816" s="3"/>
      <c r="J816" s="5"/>
      <c r="K816" s="5"/>
      <c r="L816" s="4"/>
      <c r="M816" s="92" t="str">
        <f>IF(RevenueData[[#This Row],[Commentaires /Notes  ]]="","",RevenueData[[#This Row],[Commentaires /Notes  ]])</f>
        <v/>
      </c>
      <c r="N816" s="21"/>
    </row>
    <row r="817" spans="2:14" x14ac:dyDescent="0.25">
      <c r="B817" s="18">
        <f t="shared" si="166"/>
        <v>813</v>
      </c>
      <c r="C817" s="13" t="str">
        <f t="shared" si="165"/>
        <v/>
      </c>
      <c r="D817" s="20"/>
      <c r="E817" s="5"/>
      <c r="F817" s="5"/>
      <c r="G817" s="6" t="str">
        <f>IF(ISBLANK(F817),"",VLOOKUP(F817,'Listes des Lots'!$B$4:$G$55,6,FALSE))</f>
        <v/>
      </c>
      <c r="H817" s="3"/>
      <c r="I817" s="3"/>
      <c r="J817" s="5"/>
      <c r="K817" s="5"/>
      <c r="L817" s="4"/>
      <c r="M817" s="92" t="str">
        <f>IF(RevenueData[[#This Row],[Commentaires /Notes  ]]="","",RevenueData[[#This Row],[Commentaires /Notes  ]])</f>
        <v/>
      </c>
      <c r="N817" s="21"/>
    </row>
    <row r="818" spans="2:14" x14ac:dyDescent="0.25">
      <c r="B818" s="18">
        <f t="shared" si="166"/>
        <v>814</v>
      </c>
      <c r="C818" s="13" t="str">
        <f t="shared" si="165"/>
        <v/>
      </c>
      <c r="D818" s="20"/>
      <c r="E818" s="5"/>
      <c r="F818" s="5"/>
      <c r="G818" s="6" t="str">
        <f>IF(ISBLANK(F818),"",VLOOKUP(F818,'Listes des Lots'!$B$4:$G$55,6,FALSE))</f>
        <v/>
      </c>
      <c r="H818" s="3"/>
      <c r="I818" s="3"/>
      <c r="J818" s="5"/>
      <c r="K818" s="5"/>
      <c r="L818" s="4"/>
      <c r="M818" s="92" t="str">
        <f>IF(RevenueData[[#This Row],[Commentaires /Notes  ]]="","",RevenueData[[#This Row],[Commentaires /Notes  ]])</f>
        <v/>
      </c>
      <c r="N818" s="21"/>
    </row>
    <row r="819" spans="2:14" x14ac:dyDescent="0.25">
      <c r="B819" s="18">
        <f t="shared" si="166"/>
        <v>815</v>
      </c>
      <c r="C819" s="13" t="str">
        <f t="shared" si="165"/>
        <v/>
      </c>
      <c r="D819" s="20"/>
      <c r="E819" s="5"/>
      <c r="F819" s="5"/>
      <c r="G819" s="6" t="str">
        <f>IF(ISBLANK(F819),"",VLOOKUP(F819,'Listes des Lots'!$B$4:$G$55,6,FALSE))</f>
        <v/>
      </c>
      <c r="H819" s="3"/>
      <c r="I819" s="3"/>
      <c r="J819" s="5"/>
      <c r="K819" s="5"/>
      <c r="L819" s="4"/>
      <c r="M819" s="92" t="str">
        <f>IF(RevenueData[[#This Row],[Commentaires /Notes  ]]="","",RevenueData[[#This Row],[Commentaires /Notes  ]])</f>
        <v/>
      </c>
      <c r="N819" s="21"/>
    </row>
    <row r="820" spans="2:14" x14ac:dyDescent="0.25">
      <c r="B820" s="18">
        <f t="shared" si="166"/>
        <v>816</v>
      </c>
      <c r="C820" s="13" t="str">
        <f t="shared" si="165"/>
        <v/>
      </c>
      <c r="D820" s="20"/>
      <c r="E820" s="5"/>
      <c r="F820" s="5"/>
      <c r="G820" s="6" t="str">
        <f>IF(ISBLANK(F820),"",VLOOKUP(F820,'Listes des Lots'!$B$4:$G$55,6,FALSE))</f>
        <v/>
      </c>
      <c r="H820" s="3"/>
      <c r="I820" s="3"/>
      <c r="J820" s="5"/>
      <c r="K820" s="5"/>
      <c r="L820" s="4"/>
      <c r="M820" s="92" t="str">
        <f>IF(RevenueData[[#This Row],[Commentaires /Notes  ]]="","",RevenueData[[#This Row],[Commentaires /Notes  ]])</f>
        <v/>
      </c>
      <c r="N820" s="21"/>
    </row>
    <row r="821" spans="2:14" x14ac:dyDescent="0.25">
      <c r="B821" s="18">
        <f t="shared" si="166"/>
        <v>817</v>
      </c>
      <c r="C821" s="13" t="str">
        <f t="shared" si="165"/>
        <v/>
      </c>
      <c r="D821" s="20"/>
      <c r="E821" s="5"/>
      <c r="F821" s="5"/>
      <c r="G821" s="6" t="str">
        <f>IF(ISBLANK(F821),"",VLOOKUP(F821,'Listes des Lots'!$B$4:$G$55,6,FALSE))</f>
        <v/>
      </c>
      <c r="H821" s="3"/>
      <c r="I821" s="3"/>
      <c r="J821" s="5"/>
      <c r="K821" s="5"/>
      <c r="L821" s="4"/>
      <c r="M821" s="92" t="str">
        <f>IF(RevenueData[[#This Row],[Commentaires /Notes  ]]="","",RevenueData[[#This Row],[Commentaires /Notes  ]])</f>
        <v/>
      </c>
      <c r="N821" s="21"/>
    </row>
    <row r="822" spans="2:14" x14ac:dyDescent="0.25">
      <c r="B822" s="18">
        <f t="shared" si="166"/>
        <v>818</v>
      </c>
      <c r="C822" s="13" t="str">
        <f t="shared" si="165"/>
        <v/>
      </c>
      <c r="D822" s="20"/>
      <c r="E822" s="5"/>
      <c r="F822" s="5"/>
      <c r="G822" s="6" t="str">
        <f>IF(ISBLANK(F822),"",VLOOKUP(F822,'Listes des Lots'!$B$4:$G$55,6,FALSE))</f>
        <v/>
      </c>
      <c r="H822" s="3"/>
      <c r="I822" s="3"/>
      <c r="J822" s="5"/>
      <c r="K822" s="5"/>
      <c r="L822" s="4"/>
      <c r="M822" s="92" t="str">
        <f>IF(RevenueData[[#This Row],[Commentaires /Notes  ]]="","",RevenueData[[#This Row],[Commentaires /Notes  ]])</f>
        <v/>
      </c>
      <c r="N822" s="21"/>
    </row>
    <row r="823" spans="2:14" x14ac:dyDescent="0.25">
      <c r="B823" s="18">
        <f t="shared" si="166"/>
        <v>819</v>
      </c>
      <c r="C823" s="13" t="str">
        <f t="shared" si="165"/>
        <v/>
      </c>
      <c r="D823" s="20"/>
      <c r="E823" s="5"/>
      <c r="F823" s="5"/>
      <c r="G823" s="6" t="str">
        <f>IF(ISBLANK(F823),"",VLOOKUP(F823,'Listes des Lots'!$B$4:$G$55,6,FALSE))</f>
        <v/>
      </c>
      <c r="H823" s="3"/>
      <c r="I823" s="3"/>
      <c r="J823" s="5"/>
      <c r="K823" s="5"/>
      <c r="L823" s="4"/>
      <c r="M823" s="92" t="str">
        <f>IF(RevenueData[[#This Row],[Commentaires /Notes  ]]="","",RevenueData[[#This Row],[Commentaires /Notes  ]])</f>
        <v/>
      </c>
      <c r="N823" s="21"/>
    </row>
    <row r="824" spans="2:14" x14ac:dyDescent="0.25">
      <c r="B824" s="18">
        <f t="shared" si="166"/>
        <v>820</v>
      </c>
      <c r="C824" s="13" t="str">
        <f t="shared" si="165"/>
        <v/>
      </c>
      <c r="D824" s="20"/>
      <c r="E824" s="5"/>
      <c r="F824" s="5"/>
      <c r="G824" s="6" t="str">
        <f>IF(ISBLANK(F824),"",VLOOKUP(F824,'Listes des Lots'!$B$4:$G$55,6,FALSE))</f>
        <v/>
      </c>
      <c r="H824" s="3"/>
      <c r="I824" s="3"/>
      <c r="J824" s="5"/>
      <c r="K824" s="5"/>
      <c r="L824" s="4"/>
      <c r="M824" s="92" t="str">
        <f>IF(RevenueData[[#This Row],[Commentaires /Notes  ]]="","",RevenueData[[#This Row],[Commentaires /Notes  ]])</f>
        <v/>
      </c>
      <c r="N824" s="21"/>
    </row>
    <row r="825" spans="2:14" x14ac:dyDescent="0.25">
      <c r="B825" s="18">
        <f t="shared" si="166"/>
        <v>821</v>
      </c>
      <c r="C825" s="13" t="str">
        <f t="shared" si="165"/>
        <v/>
      </c>
      <c r="D825" s="20"/>
      <c r="E825" s="5"/>
      <c r="F825" s="5"/>
      <c r="G825" s="6" t="str">
        <f>IF(ISBLANK(F825),"",VLOOKUP(F825,'Listes des Lots'!$B$4:$G$55,6,FALSE))</f>
        <v/>
      </c>
      <c r="H825" s="3"/>
      <c r="I825" s="3"/>
      <c r="J825" s="5"/>
      <c r="K825" s="5"/>
      <c r="L825" s="4"/>
      <c r="M825" s="92" t="str">
        <f>IF(RevenueData[[#This Row],[Commentaires /Notes  ]]="","",RevenueData[[#This Row],[Commentaires /Notes  ]])</f>
        <v/>
      </c>
      <c r="N825" s="21"/>
    </row>
    <row r="826" spans="2:14" x14ac:dyDescent="0.25">
      <c r="B826" s="18">
        <f t="shared" si="166"/>
        <v>822</v>
      </c>
      <c r="C826" s="13" t="str">
        <f t="shared" si="165"/>
        <v/>
      </c>
      <c r="D826" s="20"/>
      <c r="E826" s="5"/>
      <c r="F826" s="5"/>
      <c r="G826" s="6" t="str">
        <f>IF(ISBLANK(F826),"",VLOOKUP(F826,'Listes des Lots'!$B$4:$G$55,6,FALSE))</f>
        <v/>
      </c>
      <c r="H826" s="3"/>
      <c r="I826" s="3"/>
      <c r="J826" s="5"/>
      <c r="K826" s="5"/>
      <c r="L826" s="4"/>
      <c r="M826" s="92" t="str">
        <f>IF(RevenueData[[#This Row],[Commentaires /Notes  ]]="","",RevenueData[[#This Row],[Commentaires /Notes  ]])</f>
        <v/>
      </c>
      <c r="N826" s="21"/>
    </row>
    <row r="827" spans="2:14" x14ac:dyDescent="0.25">
      <c r="B827" s="18">
        <f t="shared" si="166"/>
        <v>823</v>
      </c>
      <c r="C827" s="13" t="str">
        <f t="shared" si="165"/>
        <v/>
      </c>
      <c r="D827" s="20"/>
      <c r="E827" s="5"/>
      <c r="F827" s="5"/>
      <c r="G827" s="6" t="str">
        <f>IF(ISBLANK(F827),"",VLOOKUP(F827,'Listes des Lots'!$B$4:$G$55,6,FALSE))</f>
        <v/>
      </c>
      <c r="H827" s="3"/>
      <c r="I827" s="3"/>
      <c r="J827" s="5"/>
      <c r="K827" s="5"/>
      <c r="L827" s="4"/>
      <c r="M827" s="92" t="str">
        <f>IF(RevenueData[[#This Row],[Commentaires /Notes  ]]="","",RevenueData[[#This Row],[Commentaires /Notes  ]])</f>
        <v/>
      </c>
      <c r="N827" s="21"/>
    </row>
    <row r="828" spans="2:14" x14ac:dyDescent="0.25">
      <c r="B828" s="18">
        <f t="shared" si="166"/>
        <v>824</v>
      </c>
      <c r="C828" s="13" t="str">
        <f t="shared" si="165"/>
        <v/>
      </c>
      <c r="D828" s="20"/>
      <c r="E828" s="5"/>
      <c r="F828" s="5"/>
      <c r="G828" s="6" t="str">
        <f>IF(ISBLANK(F828),"",VLOOKUP(F828,'Listes des Lots'!$B$4:$G$55,6,FALSE))</f>
        <v/>
      </c>
      <c r="H828" s="3"/>
      <c r="I828" s="3"/>
      <c r="J828" s="5"/>
      <c r="K828" s="5"/>
      <c r="L828" s="4"/>
      <c r="M828" s="92" t="str">
        <f>IF(RevenueData[[#This Row],[Commentaires /Notes  ]]="","",RevenueData[[#This Row],[Commentaires /Notes  ]])</f>
        <v/>
      </c>
      <c r="N828" s="21"/>
    </row>
    <row r="829" spans="2:14" x14ac:dyDescent="0.25">
      <c r="B829" s="18">
        <f t="shared" si="166"/>
        <v>825</v>
      </c>
      <c r="C829" s="13" t="str">
        <f t="shared" si="165"/>
        <v/>
      </c>
      <c r="D829" s="20"/>
      <c r="E829" s="5"/>
      <c r="F829" s="5"/>
      <c r="G829" s="6" t="str">
        <f>IF(ISBLANK(F829),"",VLOOKUP(F829,'Listes des Lots'!$B$4:$G$55,6,FALSE))</f>
        <v/>
      </c>
      <c r="H829" s="3"/>
      <c r="I829" s="3"/>
      <c r="J829" s="5"/>
      <c r="K829" s="5"/>
      <c r="L829" s="4"/>
      <c r="M829" s="92" t="str">
        <f>IF(RevenueData[[#This Row],[Commentaires /Notes  ]]="","",RevenueData[[#This Row],[Commentaires /Notes  ]])</f>
        <v/>
      </c>
      <c r="N829" s="21"/>
    </row>
    <row r="830" spans="2:14" x14ac:dyDescent="0.25">
      <c r="B830" s="18">
        <f t="shared" si="166"/>
        <v>826</v>
      </c>
      <c r="C830" s="13" t="str">
        <f t="shared" si="165"/>
        <v/>
      </c>
      <c r="D830" s="20"/>
      <c r="E830" s="5"/>
      <c r="F830" s="5"/>
      <c r="G830" s="6" t="str">
        <f>IF(ISBLANK(F830),"",VLOOKUP(F830,'Listes des Lots'!$B$4:$G$55,6,FALSE))</f>
        <v/>
      </c>
      <c r="H830" s="3"/>
      <c r="I830" s="3"/>
      <c r="J830" s="5"/>
      <c r="K830" s="5"/>
      <c r="L830" s="4"/>
      <c r="M830" s="92" t="str">
        <f>IF(RevenueData[[#This Row],[Commentaires /Notes  ]]="","",RevenueData[[#This Row],[Commentaires /Notes  ]])</f>
        <v/>
      </c>
      <c r="N830" s="21"/>
    </row>
    <row r="831" spans="2:14" x14ac:dyDescent="0.25">
      <c r="B831" s="18">
        <f t="shared" si="166"/>
        <v>827</v>
      </c>
      <c r="C831" s="13" t="str">
        <f t="shared" si="165"/>
        <v/>
      </c>
      <c r="D831" s="20"/>
      <c r="E831" s="5"/>
      <c r="F831" s="5"/>
      <c r="G831" s="6" t="str">
        <f>IF(ISBLANK(F831),"",VLOOKUP(F831,'Listes des Lots'!$B$4:$G$55,6,FALSE))</f>
        <v/>
      </c>
      <c r="H831" s="3"/>
      <c r="I831" s="3"/>
      <c r="J831" s="5"/>
      <c r="K831" s="5"/>
      <c r="L831" s="4"/>
      <c r="M831" s="92" t="str">
        <f>IF(RevenueData[[#This Row],[Commentaires /Notes  ]]="","",RevenueData[[#This Row],[Commentaires /Notes  ]])</f>
        <v/>
      </c>
      <c r="N831" s="21"/>
    </row>
    <row r="832" spans="2:14" x14ac:dyDescent="0.25">
      <c r="B832" s="18">
        <f t="shared" si="166"/>
        <v>828</v>
      </c>
      <c r="C832" s="13" t="str">
        <f t="shared" si="165"/>
        <v/>
      </c>
      <c r="D832" s="20"/>
      <c r="E832" s="5"/>
      <c r="F832" s="5"/>
      <c r="G832" s="6" t="str">
        <f>IF(ISBLANK(F832),"",VLOOKUP(F832,'Listes des Lots'!$B$4:$G$55,6,FALSE))</f>
        <v/>
      </c>
      <c r="H832" s="3"/>
      <c r="I832" s="3"/>
      <c r="J832" s="5"/>
      <c r="K832" s="5"/>
      <c r="L832" s="4"/>
      <c r="M832" s="92" t="str">
        <f>IF(RevenueData[[#This Row],[Commentaires /Notes  ]]="","",RevenueData[[#This Row],[Commentaires /Notes  ]])</f>
        <v/>
      </c>
      <c r="N832" s="21"/>
    </row>
    <row r="833" spans="2:14" x14ac:dyDescent="0.25">
      <c r="B833" s="18">
        <f t="shared" si="166"/>
        <v>829</v>
      </c>
      <c r="C833" s="13" t="str">
        <f t="shared" si="165"/>
        <v/>
      </c>
      <c r="D833" s="20"/>
      <c r="E833" s="5"/>
      <c r="F833" s="5"/>
      <c r="G833" s="6" t="str">
        <f>IF(ISBLANK(F833),"",VLOOKUP(F833,'Listes des Lots'!$B$4:$G$55,6,FALSE))</f>
        <v/>
      </c>
      <c r="H833" s="3"/>
      <c r="I833" s="3"/>
      <c r="J833" s="5"/>
      <c r="K833" s="5"/>
      <c r="L833" s="4"/>
      <c r="M833" s="92" t="str">
        <f>IF(RevenueData[[#This Row],[Commentaires /Notes  ]]="","",RevenueData[[#This Row],[Commentaires /Notes  ]])</f>
        <v/>
      </c>
      <c r="N833" s="21"/>
    </row>
    <row r="834" spans="2:14" x14ac:dyDescent="0.25">
      <c r="B834" s="18">
        <f t="shared" si="166"/>
        <v>830</v>
      </c>
      <c r="C834" s="13" t="str">
        <f t="shared" si="165"/>
        <v/>
      </c>
      <c r="D834" s="20"/>
      <c r="E834" s="5"/>
      <c r="F834" s="5"/>
      <c r="G834" s="6" t="str">
        <f>IF(ISBLANK(F834),"",VLOOKUP(F834,'Listes des Lots'!$B$4:$G$55,6,FALSE))</f>
        <v/>
      </c>
      <c r="H834" s="3"/>
      <c r="I834" s="3"/>
      <c r="J834" s="5"/>
      <c r="K834" s="5"/>
      <c r="L834" s="4"/>
      <c r="M834" s="92" t="str">
        <f>IF(RevenueData[[#This Row],[Commentaires /Notes  ]]="","",RevenueData[[#This Row],[Commentaires /Notes  ]])</f>
        <v/>
      </c>
      <c r="N834" s="21"/>
    </row>
    <row r="835" spans="2:14" x14ac:dyDescent="0.25">
      <c r="B835" s="18">
        <f t="shared" si="166"/>
        <v>831</v>
      </c>
      <c r="C835" s="13" t="str">
        <f t="shared" si="165"/>
        <v/>
      </c>
      <c r="D835" s="20"/>
      <c r="E835" s="5"/>
      <c r="F835" s="5"/>
      <c r="G835" s="6" t="str">
        <f>IF(ISBLANK(F835),"",VLOOKUP(F835,'Listes des Lots'!$B$4:$G$55,6,FALSE))</f>
        <v/>
      </c>
      <c r="H835" s="3"/>
      <c r="I835" s="3"/>
      <c r="J835" s="5"/>
      <c r="K835" s="5"/>
      <c r="L835" s="4"/>
      <c r="M835" s="92" t="str">
        <f>IF(RevenueData[[#This Row],[Commentaires /Notes  ]]="","",RevenueData[[#This Row],[Commentaires /Notes  ]])</f>
        <v/>
      </c>
      <c r="N835" s="21"/>
    </row>
    <row r="836" spans="2:14" x14ac:dyDescent="0.25">
      <c r="B836" s="18">
        <f t="shared" si="166"/>
        <v>832</v>
      </c>
      <c r="C836" s="13" t="str">
        <f t="shared" si="165"/>
        <v/>
      </c>
      <c r="D836" s="20"/>
      <c r="E836" s="5"/>
      <c r="F836" s="5"/>
      <c r="G836" s="6" t="str">
        <f>IF(ISBLANK(F836),"",VLOOKUP(F836,'Listes des Lots'!$B$4:$G$55,6,FALSE))</f>
        <v/>
      </c>
      <c r="H836" s="3"/>
      <c r="I836" s="3"/>
      <c r="J836" s="5"/>
      <c r="K836" s="5"/>
      <c r="L836" s="4"/>
      <c r="M836" s="92" t="str">
        <f>IF(RevenueData[[#This Row],[Commentaires /Notes  ]]="","",RevenueData[[#This Row],[Commentaires /Notes  ]])</f>
        <v/>
      </c>
      <c r="N836" s="21"/>
    </row>
    <row r="837" spans="2:14" x14ac:dyDescent="0.25">
      <c r="B837" s="18">
        <f t="shared" si="166"/>
        <v>833</v>
      </c>
      <c r="C837" s="13" t="str">
        <f t="shared" ref="C837:C900" si="167">IF(OR(D837="", E837="", F837="", I837="", J837="", K837="", L837=""), "", TEXT(RIGHT(YEAR(D837), 2), "00") &amp; TEXT(MONTH(D837), "00") &amp; TEXT(DAY(D837), "00") &amp; "_Rev_MC_" &amp; TEXT(B837, "0"))</f>
        <v/>
      </c>
      <c r="D837" s="20"/>
      <c r="E837" s="5"/>
      <c r="F837" s="5"/>
      <c r="G837" s="6" t="str">
        <f>IF(ISBLANK(F837),"",VLOOKUP(F837,'Listes des Lots'!$B$4:$G$55,6,FALSE))</f>
        <v/>
      </c>
      <c r="H837" s="3"/>
      <c r="I837" s="3"/>
      <c r="J837" s="5"/>
      <c r="K837" s="5"/>
      <c r="L837" s="4"/>
      <c r="M837" s="92" t="str">
        <f>IF(RevenueData[[#This Row],[Commentaires /Notes  ]]="","",RevenueData[[#This Row],[Commentaires /Notes  ]])</f>
        <v/>
      </c>
      <c r="N837" s="21"/>
    </row>
    <row r="838" spans="2:14" x14ac:dyDescent="0.25">
      <c r="B838" s="18">
        <f t="shared" si="166"/>
        <v>834</v>
      </c>
      <c r="C838" s="13" t="str">
        <f t="shared" si="167"/>
        <v/>
      </c>
      <c r="D838" s="20"/>
      <c r="E838" s="5"/>
      <c r="F838" s="5"/>
      <c r="G838" s="6" t="str">
        <f>IF(ISBLANK(F838),"",VLOOKUP(F838,'Listes des Lots'!$B$4:$G$55,6,FALSE))</f>
        <v/>
      </c>
      <c r="H838" s="3"/>
      <c r="I838" s="3"/>
      <c r="J838" s="5"/>
      <c r="K838" s="5"/>
      <c r="L838" s="4"/>
      <c r="M838" s="92" t="str">
        <f>IF(RevenueData[[#This Row],[Commentaires /Notes  ]]="","",RevenueData[[#This Row],[Commentaires /Notes  ]])</f>
        <v/>
      </c>
      <c r="N838" s="21"/>
    </row>
    <row r="839" spans="2:14" x14ac:dyDescent="0.25">
      <c r="B839" s="18">
        <f t="shared" ref="B839:B902" si="168">B838+1</f>
        <v>835</v>
      </c>
      <c r="C839" s="13" t="str">
        <f t="shared" si="167"/>
        <v/>
      </c>
      <c r="D839" s="20"/>
      <c r="E839" s="5"/>
      <c r="F839" s="5"/>
      <c r="G839" s="6" t="str">
        <f>IF(ISBLANK(F839),"",VLOOKUP(F839,'Listes des Lots'!$B$4:$G$55,6,FALSE))</f>
        <v/>
      </c>
      <c r="H839" s="3"/>
      <c r="I839" s="3"/>
      <c r="J839" s="5"/>
      <c r="K839" s="5"/>
      <c r="L839" s="4"/>
      <c r="M839" s="92" t="str">
        <f>IF(RevenueData[[#This Row],[Commentaires /Notes  ]]="","",RevenueData[[#This Row],[Commentaires /Notes  ]])</f>
        <v/>
      </c>
      <c r="N839" s="21"/>
    </row>
    <row r="840" spans="2:14" x14ac:dyDescent="0.25">
      <c r="B840" s="18">
        <f t="shared" si="168"/>
        <v>836</v>
      </c>
      <c r="C840" s="13" t="str">
        <f t="shared" si="167"/>
        <v/>
      </c>
      <c r="D840" s="20"/>
      <c r="E840" s="5"/>
      <c r="F840" s="5"/>
      <c r="G840" s="6" t="str">
        <f>IF(ISBLANK(F840),"",VLOOKUP(F840,'Listes des Lots'!$B$4:$G$55,6,FALSE))</f>
        <v/>
      </c>
      <c r="H840" s="3"/>
      <c r="I840" s="3"/>
      <c r="J840" s="5"/>
      <c r="K840" s="5"/>
      <c r="L840" s="4"/>
      <c r="M840" s="92" t="str">
        <f>IF(RevenueData[[#This Row],[Commentaires /Notes  ]]="","",RevenueData[[#This Row],[Commentaires /Notes  ]])</f>
        <v/>
      </c>
      <c r="N840" s="21"/>
    </row>
    <row r="841" spans="2:14" x14ac:dyDescent="0.25">
      <c r="B841" s="18">
        <f t="shared" si="168"/>
        <v>837</v>
      </c>
      <c r="C841" s="13" t="str">
        <f t="shared" si="167"/>
        <v/>
      </c>
      <c r="D841" s="20"/>
      <c r="E841" s="5"/>
      <c r="F841" s="5"/>
      <c r="G841" s="6" t="str">
        <f>IF(ISBLANK(F841),"",VLOOKUP(F841,'Listes des Lots'!$B$4:$G$55,6,FALSE))</f>
        <v/>
      </c>
      <c r="H841" s="3"/>
      <c r="I841" s="3"/>
      <c r="J841" s="5"/>
      <c r="K841" s="5"/>
      <c r="L841" s="4"/>
      <c r="M841" s="92" t="str">
        <f>IF(RevenueData[[#This Row],[Commentaires /Notes  ]]="","",RevenueData[[#This Row],[Commentaires /Notes  ]])</f>
        <v/>
      </c>
      <c r="N841" s="21"/>
    </row>
    <row r="842" spans="2:14" x14ac:dyDescent="0.25">
      <c r="B842" s="18">
        <f t="shared" si="168"/>
        <v>838</v>
      </c>
      <c r="C842" s="13" t="str">
        <f t="shared" si="167"/>
        <v/>
      </c>
      <c r="D842" s="20"/>
      <c r="E842" s="5"/>
      <c r="F842" s="5"/>
      <c r="G842" s="6" t="str">
        <f>IF(ISBLANK(F842),"",VLOOKUP(F842,'Listes des Lots'!$B$4:$G$55,6,FALSE))</f>
        <v/>
      </c>
      <c r="H842" s="3"/>
      <c r="I842" s="3"/>
      <c r="J842" s="5"/>
      <c r="K842" s="5"/>
      <c r="L842" s="4"/>
      <c r="M842" s="92" t="str">
        <f>IF(RevenueData[[#This Row],[Commentaires /Notes  ]]="","",RevenueData[[#This Row],[Commentaires /Notes  ]])</f>
        <v/>
      </c>
      <c r="N842" s="21"/>
    </row>
    <row r="843" spans="2:14" x14ac:dyDescent="0.25">
      <c r="B843" s="18">
        <f t="shared" si="168"/>
        <v>839</v>
      </c>
      <c r="C843" s="13" t="str">
        <f t="shared" si="167"/>
        <v/>
      </c>
      <c r="D843" s="20"/>
      <c r="E843" s="5"/>
      <c r="F843" s="5"/>
      <c r="G843" s="6" t="str">
        <f>IF(ISBLANK(F843),"",VLOOKUP(F843,'Listes des Lots'!$B$4:$G$55,6,FALSE))</f>
        <v/>
      </c>
      <c r="H843" s="3"/>
      <c r="I843" s="3"/>
      <c r="J843" s="5"/>
      <c r="K843" s="5"/>
      <c r="L843" s="4"/>
      <c r="M843" s="92" t="str">
        <f>IF(RevenueData[[#This Row],[Commentaires /Notes  ]]="","",RevenueData[[#This Row],[Commentaires /Notes  ]])</f>
        <v/>
      </c>
      <c r="N843" s="21"/>
    </row>
    <row r="844" spans="2:14" x14ac:dyDescent="0.25">
      <c r="B844" s="18">
        <f t="shared" si="168"/>
        <v>840</v>
      </c>
      <c r="C844" s="13" t="str">
        <f t="shared" si="167"/>
        <v/>
      </c>
      <c r="D844" s="20"/>
      <c r="E844" s="5"/>
      <c r="F844" s="5"/>
      <c r="G844" s="6" t="str">
        <f>IF(ISBLANK(F844),"",VLOOKUP(F844,'Listes des Lots'!$B$4:$G$55,6,FALSE))</f>
        <v/>
      </c>
      <c r="H844" s="3"/>
      <c r="I844" s="3"/>
      <c r="J844" s="5"/>
      <c r="K844" s="5"/>
      <c r="L844" s="4"/>
      <c r="M844" s="92" t="str">
        <f>IF(RevenueData[[#This Row],[Commentaires /Notes  ]]="","",RevenueData[[#This Row],[Commentaires /Notes  ]])</f>
        <v/>
      </c>
      <c r="N844" s="21"/>
    </row>
    <row r="845" spans="2:14" x14ac:dyDescent="0.25">
      <c r="B845" s="18">
        <f t="shared" si="168"/>
        <v>841</v>
      </c>
      <c r="C845" s="13" t="str">
        <f t="shared" si="167"/>
        <v/>
      </c>
      <c r="D845" s="20"/>
      <c r="E845" s="5"/>
      <c r="F845" s="5"/>
      <c r="G845" s="6" t="str">
        <f>IF(ISBLANK(F845),"",VLOOKUP(F845,'Listes des Lots'!$B$4:$G$55,6,FALSE))</f>
        <v/>
      </c>
      <c r="H845" s="3"/>
      <c r="I845" s="3"/>
      <c r="J845" s="5"/>
      <c r="K845" s="5"/>
      <c r="L845" s="4"/>
      <c r="M845" s="92" t="str">
        <f>IF(RevenueData[[#This Row],[Commentaires /Notes  ]]="","",RevenueData[[#This Row],[Commentaires /Notes  ]])</f>
        <v/>
      </c>
      <c r="N845" s="21"/>
    </row>
    <row r="846" spans="2:14" x14ac:dyDescent="0.25">
      <c r="B846" s="18">
        <f t="shared" si="168"/>
        <v>842</v>
      </c>
      <c r="C846" s="13" t="str">
        <f t="shared" si="167"/>
        <v/>
      </c>
      <c r="D846" s="20"/>
      <c r="E846" s="5"/>
      <c r="F846" s="5"/>
      <c r="G846" s="6" t="str">
        <f>IF(ISBLANK(F846),"",VLOOKUP(F846,'Listes des Lots'!$B$4:$G$55,6,FALSE))</f>
        <v/>
      </c>
      <c r="H846" s="3"/>
      <c r="I846" s="3"/>
      <c r="J846" s="5"/>
      <c r="K846" s="5"/>
      <c r="L846" s="4"/>
      <c r="M846" s="92" t="str">
        <f>IF(RevenueData[[#This Row],[Commentaires /Notes  ]]="","",RevenueData[[#This Row],[Commentaires /Notes  ]])</f>
        <v/>
      </c>
      <c r="N846" s="21"/>
    </row>
    <row r="847" spans="2:14" x14ac:dyDescent="0.25">
      <c r="B847" s="18">
        <f t="shared" si="168"/>
        <v>843</v>
      </c>
      <c r="C847" s="13" t="str">
        <f t="shared" si="167"/>
        <v/>
      </c>
      <c r="D847" s="20"/>
      <c r="E847" s="5"/>
      <c r="F847" s="5"/>
      <c r="G847" s="6" t="str">
        <f>IF(ISBLANK(F847),"",VLOOKUP(F847,'Listes des Lots'!$B$4:$G$55,6,FALSE))</f>
        <v/>
      </c>
      <c r="H847" s="3"/>
      <c r="I847" s="3"/>
      <c r="J847" s="5"/>
      <c r="K847" s="5"/>
      <c r="L847" s="4"/>
      <c r="M847" s="92" t="str">
        <f>IF(RevenueData[[#This Row],[Commentaires /Notes  ]]="","",RevenueData[[#This Row],[Commentaires /Notes  ]])</f>
        <v/>
      </c>
      <c r="N847" s="21"/>
    </row>
    <row r="848" spans="2:14" x14ac:dyDescent="0.25">
      <c r="B848" s="18">
        <f t="shared" si="168"/>
        <v>844</v>
      </c>
      <c r="C848" s="13" t="str">
        <f t="shared" si="167"/>
        <v/>
      </c>
      <c r="D848" s="20"/>
      <c r="E848" s="5"/>
      <c r="F848" s="5"/>
      <c r="G848" s="6" t="str">
        <f>IF(ISBLANK(F848),"",VLOOKUP(F848,'Listes des Lots'!$B$4:$G$55,6,FALSE))</f>
        <v/>
      </c>
      <c r="H848" s="3"/>
      <c r="I848" s="3"/>
      <c r="J848" s="5"/>
      <c r="K848" s="5"/>
      <c r="L848" s="4"/>
      <c r="M848" s="92" t="str">
        <f>IF(RevenueData[[#This Row],[Commentaires /Notes  ]]="","",RevenueData[[#This Row],[Commentaires /Notes  ]])</f>
        <v/>
      </c>
      <c r="N848" s="21"/>
    </row>
    <row r="849" spans="2:14" x14ac:dyDescent="0.25">
      <c r="B849" s="18">
        <f t="shared" si="168"/>
        <v>845</v>
      </c>
      <c r="C849" s="13" t="str">
        <f t="shared" si="167"/>
        <v/>
      </c>
      <c r="D849" s="20"/>
      <c r="E849" s="5"/>
      <c r="F849" s="5"/>
      <c r="G849" s="6" t="str">
        <f>IF(ISBLANK(F849),"",VLOOKUP(F849,'Listes des Lots'!$B$4:$G$55,6,FALSE))</f>
        <v/>
      </c>
      <c r="H849" s="3"/>
      <c r="I849" s="3"/>
      <c r="J849" s="5"/>
      <c r="K849" s="5"/>
      <c r="L849" s="4"/>
      <c r="M849" s="92" t="str">
        <f>IF(RevenueData[[#This Row],[Commentaires /Notes  ]]="","",RevenueData[[#This Row],[Commentaires /Notes  ]])</f>
        <v/>
      </c>
      <c r="N849" s="21"/>
    </row>
    <row r="850" spans="2:14" x14ac:dyDescent="0.25">
      <c r="B850" s="18">
        <f t="shared" si="168"/>
        <v>846</v>
      </c>
      <c r="C850" s="13" t="str">
        <f t="shared" si="167"/>
        <v/>
      </c>
      <c r="D850" s="20"/>
      <c r="E850" s="5"/>
      <c r="F850" s="5"/>
      <c r="G850" s="6" t="str">
        <f>IF(ISBLANK(F850),"",VLOOKUP(F850,'Listes des Lots'!$B$4:$G$55,6,FALSE))</f>
        <v/>
      </c>
      <c r="H850" s="3"/>
      <c r="I850" s="3"/>
      <c r="J850" s="5"/>
      <c r="K850" s="5"/>
      <c r="L850" s="4"/>
      <c r="M850" s="92" t="str">
        <f>IF(RevenueData[[#This Row],[Commentaires /Notes  ]]="","",RevenueData[[#This Row],[Commentaires /Notes  ]])</f>
        <v/>
      </c>
      <c r="N850" s="21"/>
    </row>
    <row r="851" spans="2:14" x14ac:dyDescent="0.25">
      <c r="B851" s="18">
        <f t="shared" si="168"/>
        <v>847</v>
      </c>
      <c r="C851" s="13" t="str">
        <f t="shared" si="167"/>
        <v/>
      </c>
      <c r="D851" s="20"/>
      <c r="E851" s="5"/>
      <c r="F851" s="5"/>
      <c r="G851" s="6" t="str">
        <f>IF(ISBLANK(F851),"",VLOOKUP(F851,'Listes des Lots'!$B$4:$G$55,6,FALSE))</f>
        <v/>
      </c>
      <c r="H851" s="3"/>
      <c r="I851" s="3"/>
      <c r="J851" s="5"/>
      <c r="K851" s="5"/>
      <c r="L851" s="4"/>
      <c r="M851" s="92" t="str">
        <f>IF(RevenueData[[#This Row],[Commentaires /Notes  ]]="","",RevenueData[[#This Row],[Commentaires /Notes  ]])</f>
        <v/>
      </c>
      <c r="N851" s="21"/>
    </row>
    <row r="852" spans="2:14" x14ac:dyDescent="0.25">
      <c r="B852" s="18">
        <f t="shared" si="168"/>
        <v>848</v>
      </c>
      <c r="C852" s="13" t="str">
        <f t="shared" si="167"/>
        <v/>
      </c>
      <c r="D852" s="20"/>
      <c r="E852" s="5"/>
      <c r="F852" s="5"/>
      <c r="G852" s="6" t="str">
        <f>IF(ISBLANK(F852),"",VLOOKUP(F852,'Listes des Lots'!$B$4:$G$55,6,FALSE))</f>
        <v/>
      </c>
      <c r="H852" s="3"/>
      <c r="I852" s="3"/>
      <c r="J852" s="5"/>
      <c r="K852" s="5"/>
      <c r="L852" s="4"/>
      <c r="M852" s="92" t="str">
        <f>IF(RevenueData[[#This Row],[Commentaires /Notes  ]]="","",RevenueData[[#This Row],[Commentaires /Notes  ]])</f>
        <v/>
      </c>
      <c r="N852" s="21"/>
    </row>
    <row r="853" spans="2:14" x14ac:dyDescent="0.25">
      <c r="B853" s="18">
        <f t="shared" si="168"/>
        <v>849</v>
      </c>
      <c r="C853" s="13" t="str">
        <f t="shared" si="167"/>
        <v/>
      </c>
      <c r="D853" s="20"/>
      <c r="E853" s="5"/>
      <c r="F853" s="5"/>
      <c r="G853" s="6" t="str">
        <f>IF(ISBLANK(F853),"",VLOOKUP(F853,'Listes des Lots'!$B$4:$G$55,6,FALSE))</f>
        <v/>
      </c>
      <c r="H853" s="3"/>
      <c r="I853" s="3"/>
      <c r="J853" s="5"/>
      <c r="K853" s="5"/>
      <c r="L853" s="4"/>
      <c r="M853" s="92" t="str">
        <f>IF(RevenueData[[#This Row],[Commentaires /Notes  ]]="","",RevenueData[[#This Row],[Commentaires /Notes  ]])</f>
        <v/>
      </c>
      <c r="N853" s="21"/>
    </row>
    <row r="854" spans="2:14" x14ac:dyDescent="0.25">
      <c r="B854" s="18">
        <f t="shared" si="168"/>
        <v>850</v>
      </c>
      <c r="C854" s="13" t="str">
        <f t="shared" si="167"/>
        <v/>
      </c>
      <c r="D854" s="20"/>
      <c r="E854" s="5"/>
      <c r="F854" s="5"/>
      <c r="G854" s="6" t="str">
        <f>IF(ISBLANK(F854),"",VLOOKUP(F854,'Listes des Lots'!$B$4:$G$55,6,FALSE))</f>
        <v/>
      </c>
      <c r="H854" s="3"/>
      <c r="I854" s="3"/>
      <c r="J854" s="5"/>
      <c r="K854" s="5"/>
      <c r="L854" s="4"/>
      <c r="M854" s="92" t="str">
        <f>IF(RevenueData[[#This Row],[Commentaires /Notes  ]]="","",RevenueData[[#This Row],[Commentaires /Notes  ]])</f>
        <v/>
      </c>
      <c r="N854" s="21"/>
    </row>
    <row r="855" spans="2:14" x14ac:dyDescent="0.25">
      <c r="B855" s="18">
        <f t="shared" si="168"/>
        <v>851</v>
      </c>
      <c r="C855" s="13" t="str">
        <f t="shared" si="167"/>
        <v/>
      </c>
      <c r="D855" s="20"/>
      <c r="E855" s="5"/>
      <c r="F855" s="5"/>
      <c r="G855" s="6" t="str">
        <f>IF(ISBLANK(F855),"",VLOOKUP(F855,'Listes des Lots'!$B$4:$G$55,6,FALSE))</f>
        <v/>
      </c>
      <c r="H855" s="3"/>
      <c r="I855" s="3"/>
      <c r="J855" s="5"/>
      <c r="K855" s="5"/>
      <c r="L855" s="4"/>
      <c r="M855" s="92" t="str">
        <f>IF(RevenueData[[#This Row],[Commentaires /Notes  ]]="","",RevenueData[[#This Row],[Commentaires /Notes  ]])</f>
        <v/>
      </c>
      <c r="N855" s="21"/>
    </row>
    <row r="856" spans="2:14" x14ac:dyDescent="0.25">
      <c r="B856" s="18">
        <f t="shared" si="168"/>
        <v>852</v>
      </c>
      <c r="C856" s="13" t="str">
        <f t="shared" si="167"/>
        <v/>
      </c>
      <c r="D856" s="20"/>
      <c r="E856" s="5"/>
      <c r="F856" s="5"/>
      <c r="G856" s="6" t="str">
        <f>IF(ISBLANK(F856),"",VLOOKUP(F856,'Listes des Lots'!$B$4:$G$55,6,FALSE))</f>
        <v/>
      </c>
      <c r="H856" s="3"/>
      <c r="I856" s="3"/>
      <c r="J856" s="5"/>
      <c r="K856" s="5"/>
      <c r="L856" s="4"/>
      <c r="M856" s="92" t="str">
        <f>IF(RevenueData[[#This Row],[Commentaires /Notes  ]]="","",RevenueData[[#This Row],[Commentaires /Notes  ]])</f>
        <v/>
      </c>
      <c r="N856" s="21"/>
    </row>
    <row r="857" spans="2:14" x14ac:dyDescent="0.25">
      <c r="B857" s="18">
        <f t="shared" si="168"/>
        <v>853</v>
      </c>
      <c r="C857" s="13" t="str">
        <f t="shared" si="167"/>
        <v/>
      </c>
      <c r="D857" s="20"/>
      <c r="E857" s="5"/>
      <c r="F857" s="5"/>
      <c r="G857" s="6" t="str">
        <f>IF(ISBLANK(F857),"",VLOOKUP(F857,'Listes des Lots'!$B$4:$G$55,6,FALSE))</f>
        <v/>
      </c>
      <c r="H857" s="3"/>
      <c r="I857" s="3"/>
      <c r="J857" s="5"/>
      <c r="K857" s="5"/>
      <c r="L857" s="4"/>
      <c r="M857" s="92" t="str">
        <f>IF(RevenueData[[#This Row],[Commentaires /Notes  ]]="","",RevenueData[[#This Row],[Commentaires /Notes  ]])</f>
        <v/>
      </c>
      <c r="N857" s="21"/>
    </row>
    <row r="858" spans="2:14" x14ac:dyDescent="0.25">
      <c r="B858" s="18">
        <f t="shared" si="168"/>
        <v>854</v>
      </c>
      <c r="C858" s="13" t="str">
        <f t="shared" si="167"/>
        <v/>
      </c>
      <c r="D858" s="20"/>
      <c r="E858" s="5"/>
      <c r="F858" s="5"/>
      <c r="G858" s="6" t="str">
        <f>IF(ISBLANK(F858),"",VLOOKUP(F858,'Listes des Lots'!$B$4:$G$55,6,FALSE))</f>
        <v/>
      </c>
      <c r="H858" s="3"/>
      <c r="I858" s="3"/>
      <c r="J858" s="5"/>
      <c r="K858" s="5"/>
      <c r="L858" s="4"/>
      <c r="M858" s="92" t="str">
        <f>IF(RevenueData[[#This Row],[Commentaires /Notes  ]]="","",RevenueData[[#This Row],[Commentaires /Notes  ]])</f>
        <v/>
      </c>
      <c r="N858" s="21"/>
    </row>
    <row r="859" spans="2:14" x14ac:dyDescent="0.25">
      <c r="B859" s="18">
        <f t="shared" si="168"/>
        <v>855</v>
      </c>
      <c r="C859" s="13" t="str">
        <f t="shared" si="167"/>
        <v/>
      </c>
      <c r="D859" s="20"/>
      <c r="E859" s="5"/>
      <c r="F859" s="5"/>
      <c r="G859" s="6" t="str">
        <f>IF(ISBLANK(F859),"",VLOOKUP(F859,'Listes des Lots'!$B$4:$G$55,6,FALSE))</f>
        <v/>
      </c>
      <c r="H859" s="3"/>
      <c r="I859" s="3"/>
      <c r="J859" s="5"/>
      <c r="K859" s="5"/>
      <c r="L859" s="4"/>
      <c r="M859" s="92" t="str">
        <f>IF(RevenueData[[#This Row],[Commentaires /Notes  ]]="","",RevenueData[[#This Row],[Commentaires /Notes  ]])</f>
        <v/>
      </c>
      <c r="N859" s="21"/>
    </row>
    <row r="860" spans="2:14" x14ac:dyDescent="0.25">
      <c r="B860" s="18">
        <f t="shared" si="168"/>
        <v>856</v>
      </c>
      <c r="C860" s="13" t="str">
        <f t="shared" si="167"/>
        <v/>
      </c>
      <c r="D860" s="20"/>
      <c r="E860" s="5"/>
      <c r="F860" s="5"/>
      <c r="G860" s="6" t="str">
        <f>IF(ISBLANK(F860),"",VLOOKUP(F860,'Listes des Lots'!$B$4:$G$55,6,FALSE))</f>
        <v/>
      </c>
      <c r="H860" s="3"/>
      <c r="I860" s="3"/>
      <c r="J860" s="5"/>
      <c r="K860" s="5"/>
      <c r="L860" s="4"/>
      <c r="M860" s="92" t="str">
        <f>IF(RevenueData[[#This Row],[Commentaires /Notes  ]]="","",RevenueData[[#This Row],[Commentaires /Notes  ]])</f>
        <v/>
      </c>
      <c r="N860" s="21"/>
    </row>
    <row r="861" spans="2:14" x14ac:dyDescent="0.25">
      <c r="B861" s="18">
        <f t="shared" si="168"/>
        <v>857</v>
      </c>
      <c r="C861" s="13" t="str">
        <f t="shared" si="167"/>
        <v/>
      </c>
      <c r="D861" s="20"/>
      <c r="E861" s="5"/>
      <c r="F861" s="5"/>
      <c r="G861" s="6" t="str">
        <f>IF(ISBLANK(F861),"",VLOOKUP(F861,'Listes des Lots'!$B$4:$G$55,6,FALSE))</f>
        <v/>
      </c>
      <c r="H861" s="3"/>
      <c r="I861" s="3"/>
      <c r="J861" s="5"/>
      <c r="K861" s="5"/>
      <c r="L861" s="4"/>
      <c r="M861" s="92" t="str">
        <f>IF(RevenueData[[#This Row],[Commentaires /Notes  ]]="","",RevenueData[[#This Row],[Commentaires /Notes  ]])</f>
        <v/>
      </c>
      <c r="N861" s="21"/>
    </row>
    <row r="862" spans="2:14" x14ac:dyDescent="0.25">
      <c r="B862" s="18">
        <f t="shared" si="168"/>
        <v>858</v>
      </c>
      <c r="C862" s="13" t="str">
        <f t="shared" si="167"/>
        <v/>
      </c>
      <c r="D862" s="20"/>
      <c r="E862" s="5"/>
      <c r="F862" s="5"/>
      <c r="G862" s="6" t="str">
        <f>IF(ISBLANK(F862),"",VLOOKUP(F862,'Listes des Lots'!$B$4:$G$55,6,FALSE))</f>
        <v/>
      </c>
      <c r="H862" s="3"/>
      <c r="I862" s="3"/>
      <c r="J862" s="5"/>
      <c r="K862" s="5"/>
      <c r="L862" s="4"/>
      <c r="M862" s="92" t="str">
        <f>IF(RevenueData[[#This Row],[Commentaires /Notes  ]]="","",RevenueData[[#This Row],[Commentaires /Notes  ]])</f>
        <v/>
      </c>
      <c r="N862" s="21"/>
    </row>
    <row r="863" spans="2:14" x14ac:dyDescent="0.25">
      <c r="B863" s="18">
        <f t="shared" si="168"/>
        <v>859</v>
      </c>
      <c r="C863" s="13" t="str">
        <f t="shared" si="167"/>
        <v/>
      </c>
      <c r="D863" s="20"/>
      <c r="E863" s="5"/>
      <c r="F863" s="5"/>
      <c r="G863" s="6" t="str">
        <f>IF(ISBLANK(F863),"",VLOOKUP(F863,'Listes des Lots'!$B$4:$G$55,6,FALSE))</f>
        <v/>
      </c>
      <c r="H863" s="3"/>
      <c r="I863" s="3"/>
      <c r="J863" s="5"/>
      <c r="K863" s="5"/>
      <c r="L863" s="4"/>
      <c r="M863" s="92" t="str">
        <f>IF(RevenueData[[#This Row],[Commentaires /Notes  ]]="","",RevenueData[[#This Row],[Commentaires /Notes  ]])</f>
        <v/>
      </c>
      <c r="N863" s="21"/>
    </row>
    <row r="864" spans="2:14" x14ac:dyDescent="0.25">
      <c r="B864" s="18">
        <f t="shared" si="168"/>
        <v>860</v>
      </c>
      <c r="C864" s="13" t="str">
        <f t="shared" si="167"/>
        <v/>
      </c>
      <c r="D864" s="20"/>
      <c r="E864" s="5"/>
      <c r="F864" s="5"/>
      <c r="G864" s="6" t="str">
        <f>IF(ISBLANK(F864),"",VLOOKUP(F864,'Listes des Lots'!$B$4:$G$55,6,FALSE))</f>
        <v/>
      </c>
      <c r="H864" s="3"/>
      <c r="I864" s="3"/>
      <c r="J864" s="5"/>
      <c r="K864" s="5"/>
      <c r="L864" s="4"/>
      <c r="M864" s="92" t="str">
        <f>IF(RevenueData[[#This Row],[Commentaires /Notes  ]]="","",RevenueData[[#This Row],[Commentaires /Notes  ]])</f>
        <v/>
      </c>
      <c r="N864" s="21"/>
    </row>
    <row r="865" spans="2:14" x14ac:dyDescent="0.25">
      <c r="B865" s="18">
        <f t="shared" si="168"/>
        <v>861</v>
      </c>
      <c r="C865" s="13" t="str">
        <f t="shared" si="167"/>
        <v/>
      </c>
      <c r="D865" s="20"/>
      <c r="E865" s="5"/>
      <c r="F865" s="5"/>
      <c r="G865" s="6" t="str">
        <f>IF(ISBLANK(F865),"",VLOOKUP(F865,'Listes des Lots'!$B$4:$G$55,6,FALSE))</f>
        <v/>
      </c>
      <c r="H865" s="3"/>
      <c r="I865" s="3"/>
      <c r="J865" s="5"/>
      <c r="K865" s="5"/>
      <c r="L865" s="4"/>
      <c r="M865" s="92" t="str">
        <f>IF(RevenueData[[#This Row],[Commentaires /Notes  ]]="","",RevenueData[[#This Row],[Commentaires /Notes  ]])</f>
        <v/>
      </c>
      <c r="N865" s="21"/>
    </row>
    <row r="866" spans="2:14" x14ac:dyDescent="0.25">
      <c r="B866" s="18">
        <f t="shared" si="168"/>
        <v>862</v>
      </c>
      <c r="C866" s="13" t="str">
        <f t="shared" si="167"/>
        <v/>
      </c>
      <c r="D866" s="20"/>
      <c r="E866" s="5"/>
      <c r="F866" s="5"/>
      <c r="G866" s="6" t="str">
        <f>IF(ISBLANK(F866),"",VLOOKUP(F866,'Listes des Lots'!$B$4:$G$55,6,FALSE))</f>
        <v/>
      </c>
      <c r="H866" s="3"/>
      <c r="I866" s="3"/>
      <c r="J866" s="5"/>
      <c r="K866" s="5"/>
      <c r="L866" s="4"/>
      <c r="M866" s="92" t="str">
        <f>IF(RevenueData[[#This Row],[Commentaires /Notes  ]]="","",RevenueData[[#This Row],[Commentaires /Notes  ]])</f>
        <v/>
      </c>
      <c r="N866" s="21"/>
    </row>
    <row r="867" spans="2:14" x14ac:dyDescent="0.25">
      <c r="B867" s="18">
        <f t="shared" si="168"/>
        <v>863</v>
      </c>
      <c r="C867" s="13" t="str">
        <f t="shared" si="167"/>
        <v/>
      </c>
      <c r="D867" s="20"/>
      <c r="E867" s="5"/>
      <c r="F867" s="5"/>
      <c r="G867" s="6" t="str">
        <f>IF(ISBLANK(F867),"",VLOOKUP(F867,'Listes des Lots'!$B$4:$G$55,6,FALSE))</f>
        <v/>
      </c>
      <c r="H867" s="3"/>
      <c r="I867" s="3"/>
      <c r="J867" s="5"/>
      <c r="K867" s="5"/>
      <c r="L867" s="4"/>
      <c r="M867" s="92" t="str">
        <f>IF(RevenueData[[#This Row],[Commentaires /Notes  ]]="","",RevenueData[[#This Row],[Commentaires /Notes  ]])</f>
        <v/>
      </c>
      <c r="N867" s="21"/>
    </row>
    <row r="868" spans="2:14" x14ac:dyDescent="0.25">
      <c r="B868" s="18">
        <f t="shared" si="168"/>
        <v>864</v>
      </c>
      <c r="C868" s="13" t="str">
        <f t="shared" si="167"/>
        <v/>
      </c>
      <c r="D868" s="20"/>
      <c r="E868" s="5"/>
      <c r="F868" s="5"/>
      <c r="G868" s="6" t="str">
        <f>IF(ISBLANK(F868),"",VLOOKUP(F868,'Listes des Lots'!$B$4:$G$55,6,FALSE))</f>
        <v/>
      </c>
      <c r="H868" s="3"/>
      <c r="I868" s="3"/>
      <c r="J868" s="5"/>
      <c r="K868" s="5"/>
      <c r="L868" s="4"/>
      <c r="M868" s="92" t="str">
        <f>IF(RevenueData[[#This Row],[Commentaires /Notes  ]]="","",RevenueData[[#This Row],[Commentaires /Notes  ]])</f>
        <v/>
      </c>
      <c r="N868" s="21"/>
    </row>
    <row r="869" spans="2:14" x14ac:dyDescent="0.25">
      <c r="B869" s="18">
        <f t="shared" si="168"/>
        <v>865</v>
      </c>
      <c r="C869" s="13" t="str">
        <f t="shared" si="167"/>
        <v/>
      </c>
      <c r="D869" s="20"/>
      <c r="E869" s="5"/>
      <c r="F869" s="5"/>
      <c r="G869" s="6" t="str">
        <f>IF(ISBLANK(F869),"",VLOOKUP(F869,'Listes des Lots'!$B$4:$G$55,6,FALSE))</f>
        <v/>
      </c>
      <c r="H869" s="3"/>
      <c r="I869" s="3"/>
      <c r="J869" s="5"/>
      <c r="K869" s="5"/>
      <c r="L869" s="4"/>
      <c r="M869" s="92" t="str">
        <f>IF(RevenueData[[#This Row],[Commentaires /Notes  ]]="","",RevenueData[[#This Row],[Commentaires /Notes  ]])</f>
        <v/>
      </c>
      <c r="N869" s="21"/>
    </row>
    <row r="870" spans="2:14" x14ac:dyDescent="0.25">
      <c r="B870" s="18">
        <f t="shared" si="168"/>
        <v>866</v>
      </c>
      <c r="C870" s="13" t="str">
        <f t="shared" si="167"/>
        <v/>
      </c>
      <c r="D870" s="20"/>
      <c r="E870" s="5"/>
      <c r="F870" s="5"/>
      <c r="G870" s="6" t="str">
        <f>IF(ISBLANK(F870),"",VLOOKUP(F870,'Listes des Lots'!$B$4:$G$55,6,FALSE))</f>
        <v/>
      </c>
      <c r="H870" s="3"/>
      <c r="I870" s="3"/>
      <c r="J870" s="5"/>
      <c r="K870" s="5"/>
      <c r="L870" s="4"/>
      <c r="M870" s="92" t="str">
        <f>IF(RevenueData[[#This Row],[Commentaires /Notes  ]]="","",RevenueData[[#This Row],[Commentaires /Notes  ]])</f>
        <v/>
      </c>
      <c r="N870" s="21"/>
    </row>
    <row r="871" spans="2:14" x14ac:dyDescent="0.25">
      <c r="B871" s="18">
        <f t="shared" si="168"/>
        <v>867</v>
      </c>
      <c r="C871" s="13" t="str">
        <f t="shared" si="167"/>
        <v/>
      </c>
      <c r="D871" s="20"/>
      <c r="E871" s="5"/>
      <c r="F871" s="5"/>
      <c r="G871" s="6" t="str">
        <f>IF(ISBLANK(F871),"",VLOOKUP(F871,'Listes des Lots'!$B$4:$G$55,6,FALSE))</f>
        <v/>
      </c>
      <c r="H871" s="3"/>
      <c r="I871" s="3"/>
      <c r="J871" s="5"/>
      <c r="K871" s="5"/>
      <c r="L871" s="4"/>
      <c r="M871" s="92" t="str">
        <f>IF(RevenueData[[#This Row],[Commentaires /Notes  ]]="","",RevenueData[[#This Row],[Commentaires /Notes  ]])</f>
        <v/>
      </c>
      <c r="N871" s="21"/>
    </row>
    <row r="872" spans="2:14" x14ac:dyDescent="0.25">
      <c r="B872" s="18">
        <f t="shared" si="168"/>
        <v>868</v>
      </c>
      <c r="C872" s="13" t="str">
        <f t="shared" si="167"/>
        <v/>
      </c>
      <c r="D872" s="20"/>
      <c r="E872" s="5"/>
      <c r="F872" s="5"/>
      <c r="G872" s="6" t="str">
        <f>IF(ISBLANK(F872),"",VLOOKUP(F872,'Listes des Lots'!$B$4:$G$55,6,FALSE))</f>
        <v/>
      </c>
      <c r="H872" s="3"/>
      <c r="I872" s="3"/>
      <c r="J872" s="5"/>
      <c r="K872" s="5"/>
      <c r="L872" s="4"/>
      <c r="M872" s="92" t="str">
        <f>IF(RevenueData[[#This Row],[Commentaires /Notes  ]]="","",RevenueData[[#This Row],[Commentaires /Notes  ]])</f>
        <v/>
      </c>
      <c r="N872" s="21"/>
    </row>
    <row r="873" spans="2:14" x14ac:dyDescent="0.25">
      <c r="B873" s="18">
        <f t="shared" si="168"/>
        <v>869</v>
      </c>
      <c r="C873" s="13" t="str">
        <f t="shared" si="167"/>
        <v/>
      </c>
      <c r="D873" s="20"/>
      <c r="E873" s="5"/>
      <c r="F873" s="5"/>
      <c r="G873" s="6" t="str">
        <f>IF(ISBLANK(F873),"",VLOOKUP(F873,'Listes des Lots'!$B$4:$G$55,6,FALSE))</f>
        <v/>
      </c>
      <c r="H873" s="3"/>
      <c r="I873" s="3"/>
      <c r="J873" s="5"/>
      <c r="K873" s="5"/>
      <c r="L873" s="4"/>
      <c r="M873" s="92" t="str">
        <f>IF(RevenueData[[#This Row],[Commentaires /Notes  ]]="","",RevenueData[[#This Row],[Commentaires /Notes  ]])</f>
        <v/>
      </c>
      <c r="N873" s="21"/>
    </row>
    <row r="874" spans="2:14" x14ac:dyDescent="0.25">
      <c r="B874" s="18">
        <f t="shared" si="168"/>
        <v>870</v>
      </c>
      <c r="C874" s="13" t="str">
        <f t="shared" si="167"/>
        <v/>
      </c>
      <c r="D874" s="20"/>
      <c r="E874" s="5"/>
      <c r="F874" s="5"/>
      <c r="G874" s="6" t="str">
        <f>IF(ISBLANK(F874),"",VLOOKUP(F874,'Listes des Lots'!$B$4:$G$55,6,FALSE))</f>
        <v/>
      </c>
      <c r="H874" s="3"/>
      <c r="I874" s="3"/>
      <c r="J874" s="5"/>
      <c r="K874" s="5"/>
      <c r="L874" s="4"/>
      <c r="M874" s="92" t="str">
        <f>IF(RevenueData[[#This Row],[Commentaires /Notes  ]]="","",RevenueData[[#This Row],[Commentaires /Notes  ]])</f>
        <v/>
      </c>
      <c r="N874" s="21"/>
    </row>
    <row r="875" spans="2:14" x14ac:dyDescent="0.25">
      <c r="B875" s="18">
        <f t="shared" si="168"/>
        <v>871</v>
      </c>
      <c r="C875" s="13" t="str">
        <f t="shared" si="167"/>
        <v/>
      </c>
      <c r="D875" s="20"/>
      <c r="E875" s="5"/>
      <c r="F875" s="5"/>
      <c r="G875" s="6" t="str">
        <f>IF(ISBLANK(F875),"",VLOOKUP(F875,'Listes des Lots'!$B$4:$G$55,6,FALSE))</f>
        <v/>
      </c>
      <c r="H875" s="3"/>
      <c r="I875" s="3"/>
      <c r="J875" s="5"/>
      <c r="K875" s="5"/>
      <c r="L875" s="4"/>
      <c r="M875" s="92" t="str">
        <f>IF(RevenueData[[#This Row],[Commentaires /Notes  ]]="","",RevenueData[[#This Row],[Commentaires /Notes  ]])</f>
        <v/>
      </c>
      <c r="N875" s="21"/>
    </row>
    <row r="876" spans="2:14" x14ac:dyDescent="0.25">
      <c r="B876" s="18">
        <f t="shared" si="168"/>
        <v>872</v>
      </c>
      <c r="C876" s="13" t="str">
        <f t="shared" si="167"/>
        <v/>
      </c>
      <c r="D876" s="20"/>
      <c r="E876" s="5"/>
      <c r="F876" s="5"/>
      <c r="G876" s="6" t="str">
        <f>IF(ISBLANK(F876),"",VLOOKUP(F876,'Listes des Lots'!$B$4:$G$55,6,FALSE))</f>
        <v/>
      </c>
      <c r="H876" s="3"/>
      <c r="I876" s="3"/>
      <c r="J876" s="5"/>
      <c r="K876" s="5"/>
      <c r="L876" s="4"/>
      <c r="M876" s="92" t="str">
        <f>IF(RevenueData[[#This Row],[Commentaires /Notes  ]]="","",RevenueData[[#This Row],[Commentaires /Notes  ]])</f>
        <v/>
      </c>
      <c r="N876" s="21"/>
    </row>
    <row r="877" spans="2:14" x14ac:dyDescent="0.25">
      <c r="B877" s="18">
        <f t="shared" si="168"/>
        <v>873</v>
      </c>
      <c r="C877" s="13" t="str">
        <f t="shared" si="167"/>
        <v/>
      </c>
      <c r="D877" s="20"/>
      <c r="E877" s="5"/>
      <c r="F877" s="5"/>
      <c r="G877" s="6" t="str">
        <f>IF(ISBLANK(F877),"",VLOOKUP(F877,'Listes des Lots'!$B$4:$G$55,6,FALSE))</f>
        <v/>
      </c>
      <c r="H877" s="3"/>
      <c r="I877" s="3"/>
      <c r="J877" s="5"/>
      <c r="K877" s="5"/>
      <c r="L877" s="4"/>
      <c r="M877" s="92" t="str">
        <f>IF(RevenueData[[#This Row],[Commentaires /Notes  ]]="","",RevenueData[[#This Row],[Commentaires /Notes  ]])</f>
        <v/>
      </c>
      <c r="N877" s="21"/>
    </row>
    <row r="878" spans="2:14" x14ac:dyDescent="0.25">
      <c r="B878" s="18">
        <f t="shared" si="168"/>
        <v>874</v>
      </c>
      <c r="C878" s="13" t="str">
        <f t="shared" si="167"/>
        <v/>
      </c>
      <c r="D878" s="20"/>
      <c r="E878" s="5"/>
      <c r="F878" s="5"/>
      <c r="G878" s="6" t="str">
        <f>IF(ISBLANK(F878),"",VLOOKUP(F878,'Listes des Lots'!$B$4:$G$55,6,FALSE))</f>
        <v/>
      </c>
      <c r="H878" s="3"/>
      <c r="I878" s="3"/>
      <c r="J878" s="5"/>
      <c r="K878" s="5"/>
      <c r="L878" s="4"/>
      <c r="M878" s="92" t="str">
        <f>IF(RevenueData[[#This Row],[Commentaires /Notes  ]]="","",RevenueData[[#This Row],[Commentaires /Notes  ]])</f>
        <v/>
      </c>
      <c r="N878" s="21"/>
    </row>
    <row r="879" spans="2:14" x14ac:dyDescent="0.25">
      <c r="B879" s="18">
        <f t="shared" si="168"/>
        <v>875</v>
      </c>
      <c r="C879" s="13" t="str">
        <f t="shared" si="167"/>
        <v/>
      </c>
      <c r="D879" s="20"/>
      <c r="E879" s="5"/>
      <c r="F879" s="5"/>
      <c r="G879" s="6" t="str">
        <f>IF(ISBLANK(F879),"",VLOOKUP(F879,'Listes des Lots'!$B$4:$G$55,6,FALSE))</f>
        <v/>
      </c>
      <c r="H879" s="3"/>
      <c r="I879" s="3"/>
      <c r="J879" s="5"/>
      <c r="K879" s="5"/>
      <c r="L879" s="4"/>
      <c r="M879" s="92" t="str">
        <f>IF(RevenueData[[#This Row],[Commentaires /Notes  ]]="","",RevenueData[[#This Row],[Commentaires /Notes  ]])</f>
        <v/>
      </c>
      <c r="N879" s="21"/>
    </row>
    <row r="880" spans="2:14" x14ac:dyDescent="0.25">
      <c r="B880" s="18">
        <f t="shared" si="168"/>
        <v>876</v>
      </c>
      <c r="C880" s="13" t="str">
        <f t="shared" si="167"/>
        <v/>
      </c>
      <c r="D880" s="20"/>
      <c r="E880" s="5"/>
      <c r="F880" s="5"/>
      <c r="G880" s="6" t="str">
        <f>IF(ISBLANK(F880),"",VLOOKUP(F880,'Listes des Lots'!$B$4:$G$55,6,FALSE))</f>
        <v/>
      </c>
      <c r="H880" s="3"/>
      <c r="I880" s="3"/>
      <c r="J880" s="5"/>
      <c r="K880" s="5"/>
      <c r="L880" s="4"/>
      <c r="M880" s="92" t="str">
        <f>IF(RevenueData[[#This Row],[Commentaires /Notes  ]]="","",RevenueData[[#This Row],[Commentaires /Notes  ]])</f>
        <v/>
      </c>
      <c r="N880" s="21"/>
    </row>
    <row r="881" spans="2:14" x14ac:dyDescent="0.25">
      <c r="B881" s="18">
        <f t="shared" si="168"/>
        <v>877</v>
      </c>
      <c r="C881" s="13" t="str">
        <f t="shared" si="167"/>
        <v/>
      </c>
      <c r="D881" s="20"/>
      <c r="E881" s="5"/>
      <c r="F881" s="5"/>
      <c r="G881" s="6" t="str">
        <f>IF(ISBLANK(F881),"",VLOOKUP(F881,'Listes des Lots'!$B$4:$G$55,6,FALSE))</f>
        <v/>
      </c>
      <c r="H881" s="3"/>
      <c r="I881" s="3"/>
      <c r="J881" s="5"/>
      <c r="K881" s="5"/>
      <c r="L881" s="4"/>
      <c r="M881" s="92" t="str">
        <f>IF(RevenueData[[#This Row],[Commentaires /Notes  ]]="","",RevenueData[[#This Row],[Commentaires /Notes  ]])</f>
        <v/>
      </c>
      <c r="N881" s="21"/>
    </row>
    <row r="882" spans="2:14" x14ac:dyDescent="0.25">
      <c r="B882" s="18">
        <f t="shared" si="168"/>
        <v>878</v>
      </c>
      <c r="C882" s="13" t="str">
        <f t="shared" si="167"/>
        <v/>
      </c>
      <c r="D882" s="20"/>
      <c r="E882" s="5"/>
      <c r="F882" s="5"/>
      <c r="G882" s="6" t="str">
        <f>IF(ISBLANK(F882),"",VLOOKUP(F882,'Listes des Lots'!$B$4:$G$55,6,FALSE))</f>
        <v/>
      </c>
      <c r="H882" s="3"/>
      <c r="I882" s="3"/>
      <c r="J882" s="5"/>
      <c r="K882" s="5"/>
      <c r="L882" s="4"/>
      <c r="M882" s="92" t="str">
        <f>IF(RevenueData[[#This Row],[Commentaires /Notes  ]]="","",RevenueData[[#This Row],[Commentaires /Notes  ]])</f>
        <v/>
      </c>
      <c r="N882" s="21"/>
    </row>
    <row r="883" spans="2:14" x14ac:dyDescent="0.25">
      <c r="B883" s="18">
        <f t="shared" si="168"/>
        <v>879</v>
      </c>
      <c r="C883" s="13" t="str">
        <f t="shared" si="167"/>
        <v/>
      </c>
      <c r="D883" s="20"/>
      <c r="E883" s="5"/>
      <c r="F883" s="5"/>
      <c r="G883" s="6" t="str">
        <f>IF(ISBLANK(F883),"",VLOOKUP(F883,'Listes des Lots'!$B$4:$G$55,6,FALSE))</f>
        <v/>
      </c>
      <c r="H883" s="3"/>
      <c r="I883" s="3"/>
      <c r="J883" s="5"/>
      <c r="K883" s="5"/>
      <c r="L883" s="4"/>
      <c r="M883" s="92" t="str">
        <f>IF(RevenueData[[#This Row],[Commentaires /Notes  ]]="","",RevenueData[[#This Row],[Commentaires /Notes  ]])</f>
        <v/>
      </c>
      <c r="N883" s="21"/>
    </row>
    <row r="884" spans="2:14" x14ac:dyDescent="0.25">
      <c r="B884" s="18">
        <f t="shared" si="168"/>
        <v>880</v>
      </c>
      <c r="C884" s="13" t="str">
        <f t="shared" si="167"/>
        <v/>
      </c>
      <c r="D884" s="20"/>
      <c r="E884" s="5"/>
      <c r="F884" s="5"/>
      <c r="G884" s="6" t="str">
        <f>IF(ISBLANK(F884),"",VLOOKUP(F884,'Listes des Lots'!$B$4:$G$55,6,FALSE))</f>
        <v/>
      </c>
      <c r="H884" s="3"/>
      <c r="I884" s="3"/>
      <c r="J884" s="5"/>
      <c r="K884" s="5"/>
      <c r="L884" s="4"/>
      <c r="M884" s="92" t="str">
        <f>IF(RevenueData[[#This Row],[Commentaires /Notes  ]]="","",RevenueData[[#This Row],[Commentaires /Notes  ]])</f>
        <v/>
      </c>
      <c r="N884" s="21"/>
    </row>
    <row r="885" spans="2:14" x14ac:dyDescent="0.25">
      <c r="B885" s="18">
        <f t="shared" si="168"/>
        <v>881</v>
      </c>
      <c r="C885" s="13" t="str">
        <f t="shared" si="167"/>
        <v/>
      </c>
      <c r="D885" s="20"/>
      <c r="E885" s="5"/>
      <c r="F885" s="5"/>
      <c r="G885" s="6" t="str">
        <f>IF(ISBLANK(F885),"",VLOOKUP(F885,'Listes des Lots'!$B$4:$G$55,6,FALSE))</f>
        <v/>
      </c>
      <c r="H885" s="3"/>
      <c r="I885" s="3"/>
      <c r="J885" s="5"/>
      <c r="K885" s="5"/>
      <c r="L885" s="4"/>
      <c r="M885" s="92" t="str">
        <f>IF(RevenueData[[#This Row],[Commentaires /Notes  ]]="","",RevenueData[[#This Row],[Commentaires /Notes  ]])</f>
        <v/>
      </c>
      <c r="N885" s="21"/>
    </row>
    <row r="886" spans="2:14" x14ac:dyDescent="0.25">
      <c r="B886" s="18">
        <f t="shared" si="168"/>
        <v>882</v>
      </c>
      <c r="C886" s="13" t="str">
        <f t="shared" si="167"/>
        <v/>
      </c>
      <c r="D886" s="20"/>
      <c r="E886" s="5"/>
      <c r="F886" s="5"/>
      <c r="G886" s="6" t="str">
        <f>IF(ISBLANK(F886),"",VLOOKUP(F886,'Listes des Lots'!$B$4:$G$55,6,FALSE))</f>
        <v/>
      </c>
      <c r="H886" s="3"/>
      <c r="I886" s="3"/>
      <c r="J886" s="5"/>
      <c r="K886" s="5"/>
      <c r="L886" s="4"/>
      <c r="M886" s="92" t="str">
        <f>IF(RevenueData[[#This Row],[Commentaires /Notes  ]]="","",RevenueData[[#This Row],[Commentaires /Notes  ]])</f>
        <v/>
      </c>
      <c r="N886" s="21"/>
    </row>
    <row r="887" spans="2:14" x14ac:dyDescent="0.25">
      <c r="B887" s="18">
        <f t="shared" si="168"/>
        <v>883</v>
      </c>
      <c r="C887" s="13" t="str">
        <f t="shared" si="167"/>
        <v/>
      </c>
      <c r="D887" s="20"/>
      <c r="E887" s="5"/>
      <c r="F887" s="5"/>
      <c r="G887" s="6" t="str">
        <f>IF(ISBLANK(F887),"",VLOOKUP(F887,'Listes des Lots'!$B$4:$G$55,6,FALSE))</f>
        <v/>
      </c>
      <c r="H887" s="3"/>
      <c r="I887" s="3"/>
      <c r="J887" s="5"/>
      <c r="K887" s="5"/>
      <c r="L887" s="4"/>
      <c r="M887" s="92" t="str">
        <f>IF(RevenueData[[#This Row],[Commentaires /Notes  ]]="","",RevenueData[[#This Row],[Commentaires /Notes  ]])</f>
        <v/>
      </c>
      <c r="N887" s="21"/>
    </row>
    <row r="888" spans="2:14" x14ac:dyDescent="0.25">
      <c r="B888" s="18">
        <f t="shared" si="168"/>
        <v>884</v>
      </c>
      <c r="C888" s="13" t="str">
        <f t="shared" si="167"/>
        <v/>
      </c>
      <c r="D888" s="20"/>
      <c r="E888" s="5"/>
      <c r="F888" s="5"/>
      <c r="G888" s="6" t="str">
        <f>IF(ISBLANK(F888),"",VLOOKUP(F888,'Listes des Lots'!$B$4:$G$55,6,FALSE))</f>
        <v/>
      </c>
      <c r="H888" s="3"/>
      <c r="I888" s="3"/>
      <c r="J888" s="5"/>
      <c r="K888" s="5"/>
      <c r="L888" s="4"/>
      <c r="M888" s="92" t="str">
        <f>IF(RevenueData[[#This Row],[Commentaires /Notes  ]]="","",RevenueData[[#This Row],[Commentaires /Notes  ]])</f>
        <v/>
      </c>
      <c r="N888" s="21"/>
    </row>
    <row r="889" spans="2:14" x14ac:dyDescent="0.25">
      <c r="B889" s="18">
        <f t="shared" si="168"/>
        <v>885</v>
      </c>
      <c r="C889" s="13" t="str">
        <f t="shared" si="167"/>
        <v/>
      </c>
      <c r="D889" s="20"/>
      <c r="E889" s="5"/>
      <c r="F889" s="5"/>
      <c r="G889" s="6" t="str">
        <f>IF(ISBLANK(F889),"",VLOOKUP(F889,'Listes des Lots'!$B$4:$G$55,6,FALSE))</f>
        <v/>
      </c>
      <c r="H889" s="3"/>
      <c r="I889" s="3"/>
      <c r="J889" s="5"/>
      <c r="K889" s="5"/>
      <c r="L889" s="4"/>
      <c r="M889" s="92" t="str">
        <f>IF(RevenueData[[#This Row],[Commentaires /Notes  ]]="","",RevenueData[[#This Row],[Commentaires /Notes  ]])</f>
        <v/>
      </c>
      <c r="N889" s="21"/>
    </row>
    <row r="890" spans="2:14" x14ac:dyDescent="0.25">
      <c r="B890" s="18">
        <f t="shared" si="168"/>
        <v>886</v>
      </c>
      <c r="C890" s="13" t="str">
        <f t="shared" si="167"/>
        <v/>
      </c>
      <c r="D890" s="20"/>
      <c r="E890" s="5"/>
      <c r="F890" s="5"/>
      <c r="G890" s="6" t="str">
        <f>IF(ISBLANK(F890),"",VLOOKUP(F890,'Listes des Lots'!$B$4:$G$55,6,FALSE))</f>
        <v/>
      </c>
      <c r="H890" s="3"/>
      <c r="I890" s="3"/>
      <c r="J890" s="5"/>
      <c r="K890" s="5"/>
      <c r="L890" s="4"/>
      <c r="M890" s="92" t="str">
        <f>IF(RevenueData[[#This Row],[Commentaires /Notes  ]]="","",RevenueData[[#This Row],[Commentaires /Notes  ]])</f>
        <v/>
      </c>
      <c r="N890" s="21"/>
    </row>
    <row r="891" spans="2:14" x14ac:dyDescent="0.25">
      <c r="B891" s="18">
        <f t="shared" si="168"/>
        <v>887</v>
      </c>
      <c r="C891" s="13" t="str">
        <f t="shared" si="167"/>
        <v/>
      </c>
      <c r="D891" s="20"/>
      <c r="E891" s="5"/>
      <c r="F891" s="5"/>
      <c r="G891" s="6" t="str">
        <f>IF(ISBLANK(F891),"",VLOOKUP(F891,'Listes des Lots'!$B$4:$G$55,6,FALSE))</f>
        <v/>
      </c>
      <c r="H891" s="3"/>
      <c r="I891" s="3"/>
      <c r="J891" s="5"/>
      <c r="K891" s="5"/>
      <c r="L891" s="4"/>
      <c r="M891" s="92" t="str">
        <f>IF(RevenueData[[#This Row],[Commentaires /Notes  ]]="","",RevenueData[[#This Row],[Commentaires /Notes  ]])</f>
        <v/>
      </c>
      <c r="N891" s="21"/>
    </row>
    <row r="892" spans="2:14" x14ac:dyDescent="0.25">
      <c r="B892" s="18">
        <f t="shared" si="168"/>
        <v>888</v>
      </c>
      <c r="C892" s="13" t="str">
        <f t="shared" si="167"/>
        <v/>
      </c>
      <c r="D892" s="20"/>
      <c r="E892" s="5"/>
      <c r="F892" s="5"/>
      <c r="G892" s="6" t="str">
        <f>IF(ISBLANK(F892),"",VLOOKUP(F892,'Listes des Lots'!$B$4:$G$55,6,FALSE))</f>
        <v/>
      </c>
      <c r="H892" s="3"/>
      <c r="I892" s="3"/>
      <c r="J892" s="5"/>
      <c r="K892" s="5"/>
      <c r="L892" s="4"/>
      <c r="M892" s="92" t="str">
        <f>IF(RevenueData[[#This Row],[Commentaires /Notes  ]]="","",RevenueData[[#This Row],[Commentaires /Notes  ]])</f>
        <v/>
      </c>
      <c r="N892" s="21"/>
    </row>
    <row r="893" spans="2:14" x14ac:dyDescent="0.25">
      <c r="B893" s="18">
        <f t="shared" si="168"/>
        <v>889</v>
      </c>
      <c r="C893" s="13" t="str">
        <f t="shared" si="167"/>
        <v/>
      </c>
      <c r="D893" s="20"/>
      <c r="E893" s="5"/>
      <c r="F893" s="5"/>
      <c r="G893" s="6" t="str">
        <f>IF(ISBLANK(F893),"",VLOOKUP(F893,'Listes des Lots'!$B$4:$G$55,6,FALSE))</f>
        <v/>
      </c>
      <c r="H893" s="3"/>
      <c r="I893" s="3"/>
      <c r="J893" s="5"/>
      <c r="K893" s="5"/>
      <c r="L893" s="4"/>
      <c r="M893" s="92" t="str">
        <f>IF(RevenueData[[#This Row],[Commentaires /Notes  ]]="","",RevenueData[[#This Row],[Commentaires /Notes  ]])</f>
        <v/>
      </c>
      <c r="N893" s="21"/>
    </row>
    <row r="894" spans="2:14" x14ac:dyDescent="0.25">
      <c r="B894" s="18">
        <f t="shared" si="168"/>
        <v>890</v>
      </c>
      <c r="C894" s="13" t="str">
        <f t="shared" si="167"/>
        <v/>
      </c>
      <c r="D894" s="20"/>
      <c r="E894" s="5"/>
      <c r="F894" s="5"/>
      <c r="G894" s="6" t="str">
        <f>IF(ISBLANK(F894),"",VLOOKUP(F894,'Listes des Lots'!$B$4:$G$55,6,FALSE))</f>
        <v/>
      </c>
      <c r="H894" s="3"/>
      <c r="I894" s="3"/>
      <c r="J894" s="5"/>
      <c r="K894" s="5"/>
      <c r="L894" s="4"/>
      <c r="M894" s="92" t="str">
        <f>IF(RevenueData[[#This Row],[Commentaires /Notes  ]]="","",RevenueData[[#This Row],[Commentaires /Notes  ]])</f>
        <v/>
      </c>
      <c r="N894" s="21"/>
    </row>
    <row r="895" spans="2:14" x14ac:dyDescent="0.25">
      <c r="B895" s="18">
        <f t="shared" si="168"/>
        <v>891</v>
      </c>
      <c r="C895" s="13" t="str">
        <f t="shared" si="167"/>
        <v/>
      </c>
      <c r="D895" s="20"/>
      <c r="E895" s="5"/>
      <c r="F895" s="5"/>
      <c r="G895" s="6" t="str">
        <f>IF(ISBLANK(F895),"",VLOOKUP(F895,'Listes des Lots'!$B$4:$G$55,6,FALSE))</f>
        <v/>
      </c>
      <c r="H895" s="3"/>
      <c r="I895" s="3"/>
      <c r="J895" s="5"/>
      <c r="K895" s="5"/>
      <c r="L895" s="4"/>
      <c r="M895" s="92" t="str">
        <f>IF(RevenueData[[#This Row],[Commentaires /Notes  ]]="","",RevenueData[[#This Row],[Commentaires /Notes  ]])</f>
        <v/>
      </c>
      <c r="N895" s="21"/>
    </row>
    <row r="896" spans="2:14" x14ac:dyDescent="0.25">
      <c r="B896" s="18">
        <f t="shared" si="168"/>
        <v>892</v>
      </c>
      <c r="C896" s="13" t="str">
        <f t="shared" si="167"/>
        <v/>
      </c>
      <c r="D896" s="20"/>
      <c r="E896" s="5"/>
      <c r="F896" s="5"/>
      <c r="G896" s="6" t="str">
        <f>IF(ISBLANK(F896),"",VLOOKUP(F896,'Listes des Lots'!$B$4:$G$55,6,FALSE))</f>
        <v/>
      </c>
      <c r="H896" s="3"/>
      <c r="I896" s="3"/>
      <c r="J896" s="5"/>
      <c r="K896" s="5"/>
      <c r="L896" s="4"/>
      <c r="M896" s="92" t="str">
        <f>IF(RevenueData[[#This Row],[Commentaires /Notes  ]]="","",RevenueData[[#This Row],[Commentaires /Notes  ]])</f>
        <v/>
      </c>
      <c r="N896" s="21"/>
    </row>
    <row r="897" spans="2:14" x14ac:dyDescent="0.25">
      <c r="B897" s="18">
        <f t="shared" si="168"/>
        <v>893</v>
      </c>
      <c r="C897" s="13" t="str">
        <f t="shared" si="167"/>
        <v/>
      </c>
      <c r="D897" s="20"/>
      <c r="E897" s="5"/>
      <c r="F897" s="5"/>
      <c r="G897" s="6" t="str">
        <f>IF(ISBLANK(F897),"",VLOOKUP(F897,'Listes des Lots'!$B$4:$G$55,6,FALSE))</f>
        <v/>
      </c>
      <c r="H897" s="3"/>
      <c r="I897" s="3"/>
      <c r="J897" s="5"/>
      <c r="K897" s="5"/>
      <c r="L897" s="4"/>
      <c r="M897" s="92" t="str">
        <f>IF(RevenueData[[#This Row],[Commentaires /Notes  ]]="","",RevenueData[[#This Row],[Commentaires /Notes  ]])</f>
        <v/>
      </c>
      <c r="N897" s="21"/>
    </row>
    <row r="898" spans="2:14" x14ac:dyDescent="0.25">
      <c r="B898" s="18">
        <f t="shared" si="168"/>
        <v>894</v>
      </c>
      <c r="C898" s="13" t="str">
        <f t="shared" si="167"/>
        <v/>
      </c>
      <c r="D898" s="20"/>
      <c r="E898" s="5"/>
      <c r="F898" s="5"/>
      <c r="G898" s="6" t="str">
        <f>IF(ISBLANK(F898),"",VLOOKUP(F898,'Listes des Lots'!$B$4:$G$55,6,FALSE))</f>
        <v/>
      </c>
      <c r="H898" s="3"/>
      <c r="I898" s="3"/>
      <c r="J898" s="5"/>
      <c r="K898" s="5"/>
      <c r="L898" s="4"/>
      <c r="M898" s="92" t="str">
        <f>IF(RevenueData[[#This Row],[Commentaires /Notes  ]]="","",RevenueData[[#This Row],[Commentaires /Notes  ]])</f>
        <v/>
      </c>
      <c r="N898" s="21"/>
    </row>
    <row r="899" spans="2:14" x14ac:dyDescent="0.25">
      <c r="B899" s="18">
        <f t="shared" si="168"/>
        <v>895</v>
      </c>
      <c r="C899" s="13" t="str">
        <f t="shared" si="167"/>
        <v/>
      </c>
      <c r="D899" s="20"/>
      <c r="E899" s="5"/>
      <c r="F899" s="5"/>
      <c r="G899" s="6" t="str">
        <f>IF(ISBLANK(F899),"",VLOOKUP(F899,'Listes des Lots'!$B$4:$G$55,6,FALSE))</f>
        <v/>
      </c>
      <c r="H899" s="3"/>
      <c r="I899" s="3"/>
      <c r="J899" s="5"/>
      <c r="K899" s="5"/>
      <c r="L899" s="4"/>
      <c r="M899" s="92" t="str">
        <f>IF(RevenueData[[#This Row],[Commentaires /Notes  ]]="","",RevenueData[[#This Row],[Commentaires /Notes  ]])</f>
        <v/>
      </c>
      <c r="N899" s="21"/>
    </row>
    <row r="900" spans="2:14" x14ac:dyDescent="0.25">
      <c r="B900" s="18">
        <f t="shared" si="168"/>
        <v>896</v>
      </c>
      <c r="C900" s="13" t="str">
        <f t="shared" si="167"/>
        <v/>
      </c>
      <c r="D900" s="20"/>
      <c r="E900" s="5"/>
      <c r="F900" s="5"/>
      <c r="G900" s="6" t="str">
        <f>IF(ISBLANK(F900),"",VLOOKUP(F900,'Listes des Lots'!$B$4:$G$55,6,FALSE))</f>
        <v/>
      </c>
      <c r="H900" s="3"/>
      <c r="I900" s="3"/>
      <c r="J900" s="5"/>
      <c r="K900" s="5"/>
      <c r="L900" s="4"/>
      <c r="M900" s="92" t="str">
        <f>IF(RevenueData[[#This Row],[Commentaires /Notes  ]]="","",RevenueData[[#This Row],[Commentaires /Notes  ]])</f>
        <v/>
      </c>
      <c r="N900" s="21"/>
    </row>
    <row r="901" spans="2:14" x14ac:dyDescent="0.25">
      <c r="B901" s="18">
        <f t="shared" si="168"/>
        <v>897</v>
      </c>
      <c r="C901" s="13" t="str">
        <f t="shared" ref="C901:C964" si="169">IF(OR(D901="", E901="", F901="", I901="", J901="", K901="", L901=""), "", TEXT(RIGHT(YEAR(D901), 2), "00") &amp; TEXT(MONTH(D901), "00") &amp; TEXT(DAY(D901), "00") &amp; "_Rev_MC_" &amp; TEXT(B901, "0"))</f>
        <v/>
      </c>
      <c r="D901" s="20"/>
      <c r="E901" s="5"/>
      <c r="F901" s="5"/>
      <c r="G901" s="6" t="str">
        <f>IF(ISBLANK(F901),"",VLOOKUP(F901,'Listes des Lots'!$B$4:$G$55,6,FALSE))</f>
        <v/>
      </c>
      <c r="H901" s="3"/>
      <c r="I901" s="3"/>
      <c r="J901" s="5"/>
      <c r="K901" s="5"/>
      <c r="L901" s="4"/>
      <c r="M901" s="92" t="str">
        <f>IF(RevenueData[[#This Row],[Commentaires /Notes  ]]="","",RevenueData[[#This Row],[Commentaires /Notes  ]])</f>
        <v/>
      </c>
      <c r="N901" s="21"/>
    </row>
    <row r="902" spans="2:14" x14ac:dyDescent="0.25">
      <c r="B902" s="18">
        <f t="shared" si="168"/>
        <v>898</v>
      </c>
      <c r="C902" s="13" t="str">
        <f t="shared" si="169"/>
        <v/>
      </c>
      <c r="D902" s="20"/>
      <c r="E902" s="5"/>
      <c r="F902" s="5"/>
      <c r="G902" s="6" t="str">
        <f>IF(ISBLANK(F902),"",VLOOKUP(F902,'Listes des Lots'!$B$4:$G$55,6,FALSE))</f>
        <v/>
      </c>
      <c r="H902" s="3"/>
      <c r="I902" s="3"/>
      <c r="J902" s="5"/>
      <c r="K902" s="5"/>
      <c r="L902" s="4"/>
      <c r="M902" s="92" t="str">
        <f>IF(RevenueData[[#This Row],[Commentaires /Notes  ]]="","",RevenueData[[#This Row],[Commentaires /Notes  ]])</f>
        <v/>
      </c>
      <c r="N902" s="21"/>
    </row>
    <row r="903" spans="2:14" x14ac:dyDescent="0.25">
      <c r="B903" s="18">
        <f t="shared" ref="B903:B966" si="170">B902+1</f>
        <v>899</v>
      </c>
      <c r="C903" s="13" t="str">
        <f t="shared" si="169"/>
        <v/>
      </c>
      <c r="D903" s="20"/>
      <c r="E903" s="5"/>
      <c r="F903" s="5"/>
      <c r="G903" s="6" t="str">
        <f>IF(ISBLANK(F903),"",VLOOKUP(F903,'Listes des Lots'!$B$4:$G$55,6,FALSE))</f>
        <v/>
      </c>
      <c r="H903" s="3"/>
      <c r="I903" s="3"/>
      <c r="J903" s="5"/>
      <c r="K903" s="5"/>
      <c r="L903" s="4"/>
      <c r="M903" s="92" t="str">
        <f>IF(RevenueData[[#This Row],[Commentaires /Notes  ]]="","",RevenueData[[#This Row],[Commentaires /Notes  ]])</f>
        <v/>
      </c>
      <c r="N903" s="21"/>
    </row>
    <row r="904" spans="2:14" x14ac:dyDescent="0.25">
      <c r="B904" s="18">
        <f t="shared" si="170"/>
        <v>900</v>
      </c>
      <c r="C904" s="13" t="str">
        <f t="shared" si="169"/>
        <v/>
      </c>
      <c r="D904" s="20"/>
      <c r="E904" s="5"/>
      <c r="F904" s="5"/>
      <c r="G904" s="6" t="str">
        <f>IF(ISBLANK(F904),"",VLOOKUP(F904,'Listes des Lots'!$B$4:$G$55,6,FALSE))</f>
        <v/>
      </c>
      <c r="H904" s="3"/>
      <c r="I904" s="3"/>
      <c r="J904" s="5"/>
      <c r="K904" s="5"/>
      <c r="L904" s="4"/>
      <c r="M904" s="92" t="str">
        <f>IF(RevenueData[[#This Row],[Commentaires /Notes  ]]="","",RevenueData[[#This Row],[Commentaires /Notes  ]])</f>
        <v/>
      </c>
      <c r="N904" s="21"/>
    </row>
    <row r="905" spans="2:14" x14ac:dyDescent="0.25">
      <c r="B905" s="18">
        <f t="shared" si="170"/>
        <v>901</v>
      </c>
      <c r="C905" s="13" t="str">
        <f t="shared" si="169"/>
        <v/>
      </c>
      <c r="D905" s="20"/>
      <c r="E905" s="5"/>
      <c r="F905" s="5"/>
      <c r="G905" s="6" t="str">
        <f>IF(ISBLANK(F905),"",VLOOKUP(F905,'Listes des Lots'!$B$4:$G$55,6,FALSE))</f>
        <v/>
      </c>
      <c r="H905" s="3"/>
      <c r="I905" s="3"/>
      <c r="J905" s="5"/>
      <c r="K905" s="5"/>
      <c r="L905" s="4"/>
      <c r="M905" s="92" t="str">
        <f>IF(RevenueData[[#This Row],[Commentaires /Notes  ]]="","",RevenueData[[#This Row],[Commentaires /Notes  ]])</f>
        <v/>
      </c>
      <c r="N905" s="21"/>
    </row>
    <row r="906" spans="2:14" x14ac:dyDescent="0.25">
      <c r="B906" s="18">
        <f t="shared" si="170"/>
        <v>902</v>
      </c>
      <c r="C906" s="13" t="str">
        <f t="shared" si="169"/>
        <v/>
      </c>
      <c r="D906" s="20"/>
      <c r="E906" s="5"/>
      <c r="F906" s="5"/>
      <c r="G906" s="6" t="str">
        <f>IF(ISBLANK(F906),"",VLOOKUP(F906,'Listes des Lots'!$B$4:$G$55,6,FALSE))</f>
        <v/>
      </c>
      <c r="H906" s="3"/>
      <c r="I906" s="3"/>
      <c r="J906" s="5"/>
      <c r="K906" s="5"/>
      <c r="L906" s="4"/>
      <c r="M906" s="92" t="str">
        <f>IF(RevenueData[[#This Row],[Commentaires /Notes  ]]="","",RevenueData[[#This Row],[Commentaires /Notes  ]])</f>
        <v/>
      </c>
      <c r="N906" s="21"/>
    </row>
    <row r="907" spans="2:14" x14ac:dyDescent="0.25">
      <c r="B907" s="18">
        <f t="shared" si="170"/>
        <v>903</v>
      </c>
      <c r="C907" s="13" t="str">
        <f t="shared" si="169"/>
        <v/>
      </c>
      <c r="D907" s="20"/>
      <c r="E907" s="5"/>
      <c r="F907" s="5"/>
      <c r="G907" s="6" t="str">
        <f>IF(ISBLANK(F907),"",VLOOKUP(F907,'Listes des Lots'!$B$4:$G$55,6,FALSE))</f>
        <v/>
      </c>
      <c r="H907" s="3"/>
      <c r="I907" s="3"/>
      <c r="J907" s="5"/>
      <c r="K907" s="5"/>
      <c r="L907" s="4"/>
      <c r="M907" s="92" t="str">
        <f>IF(RevenueData[[#This Row],[Commentaires /Notes  ]]="","",RevenueData[[#This Row],[Commentaires /Notes  ]])</f>
        <v/>
      </c>
      <c r="N907" s="21"/>
    </row>
    <row r="908" spans="2:14" x14ac:dyDescent="0.25">
      <c r="B908" s="18">
        <f t="shared" si="170"/>
        <v>904</v>
      </c>
      <c r="C908" s="13" t="str">
        <f t="shared" si="169"/>
        <v/>
      </c>
      <c r="D908" s="20"/>
      <c r="E908" s="5"/>
      <c r="F908" s="5"/>
      <c r="G908" s="6" t="str">
        <f>IF(ISBLANK(F908),"",VLOOKUP(F908,'Listes des Lots'!$B$4:$G$55,6,FALSE))</f>
        <v/>
      </c>
      <c r="H908" s="3"/>
      <c r="I908" s="3"/>
      <c r="J908" s="5"/>
      <c r="K908" s="5"/>
      <c r="L908" s="4"/>
      <c r="M908" s="92" t="str">
        <f>IF(RevenueData[[#This Row],[Commentaires /Notes  ]]="","",RevenueData[[#This Row],[Commentaires /Notes  ]])</f>
        <v/>
      </c>
      <c r="N908" s="21"/>
    </row>
    <row r="909" spans="2:14" x14ac:dyDescent="0.25">
      <c r="B909" s="18">
        <f t="shared" si="170"/>
        <v>905</v>
      </c>
      <c r="C909" s="13" t="str">
        <f t="shared" si="169"/>
        <v/>
      </c>
      <c r="D909" s="20"/>
      <c r="E909" s="5"/>
      <c r="F909" s="5"/>
      <c r="G909" s="6" t="str">
        <f>IF(ISBLANK(F909),"",VLOOKUP(F909,'Listes des Lots'!$B$4:$G$55,6,FALSE))</f>
        <v/>
      </c>
      <c r="H909" s="3"/>
      <c r="I909" s="3"/>
      <c r="J909" s="5"/>
      <c r="K909" s="5"/>
      <c r="L909" s="4"/>
      <c r="M909" s="92" t="str">
        <f>IF(RevenueData[[#This Row],[Commentaires /Notes  ]]="","",RevenueData[[#This Row],[Commentaires /Notes  ]])</f>
        <v/>
      </c>
      <c r="N909" s="21"/>
    </row>
    <row r="910" spans="2:14" x14ac:dyDescent="0.25">
      <c r="B910" s="18">
        <f t="shared" si="170"/>
        <v>906</v>
      </c>
      <c r="C910" s="13" t="str">
        <f t="shared" si="169"/>
        <v/>
      </c>
      <c r="D910" s="20"/>
      <c r="E910" s="5"/>
      <c r="F910" s="5"/>
      <c r="G910" s="6" t="str">
        <f>IF(ISBLANK(F910),"",VLOOKUP(F910,'Listes des Lots'!$B$4:$G$55,6,FALSE))</f>
        <v/>
      </c>
      <c r="H910" s="3"/>
      <c r="I910" s="3"/>
      <c r="J910" s="5"/>
      <c r="K910" s="5"/>
      <c r="L910" s="4"/>
      <c r="M910" s="92" t="str">
        <f>IF(RevenueData[[#This Row],[Commentaires /Notes  ]]="","",RevenueData[[#This Row],[Commentaires /Notes  ]])</f>
        <v/>
      </c>
      <c r="N910" s="21"/>
    </row>
    <row r="911" spans="2:14" x14ac:dyDescent="0.25">
      <c r="B911" s="18">
        <f t="shared" si="170"/>
        <v>907</v>
      </c>
      <c r="C911" s="13" t="str">
        <f t="shared" si="169"/>
        <v/>
      </c>
      <c r="D911" s="20"/>
      <c r="E911" s="5"/>
      <c r="F911" s="5"/>
      <c r="G911" s="6" t="str">
        <f>IF(ISBLANK(F911),"",VLOOKUP(F911,'Listes des Lots'!$B$4:$G$55,6,FALSE))</f>
        <v/>
      </c>
      <c r="H911" s="3"/>
      <c r="I911" s="3"/>
      <c r="J911" s="5"/>
      <c r="K911" s="5"/>
      <c r="L911" s="4"/>
      <c r="M911" s="92" t="str">
        <f>IF(RevenueData[[#This Row],[Commentaires /Notes  ]]="","",RevenueData[[#This Row],[Commentaires /Notes  ]])</f>
        <v/>
      </c>
      <c r="N911" s="21"/>
    </row>
    <row r="912" spans="2:14" x14ac:dyDescent="0.25">
      <c r="B912" s="18">
        <f t="shared" si="170"/>
        <v>908</v>
      </c>
      <c r="C912" s="13" t="str">
        <f t="shared" si="169"/>
        <v/>
      </c>
      <c r="D912" s="20"/>
      <c r="E912" s="5"/>
      <c r="F912" s="5"/>
      <c r="G912" s="6" t="str">
        <f>IF(ISBLANK(F912),"",VLOOKUP(F912,'Listes des Lots'!$B$4:$G$55,6,FALSE))</f>
        <v/>
      </c>
      <c r="H912" s="3"/>
      <c r="I912" s="3"/>
      <c r="J912" s="5"/>
      <c r="K912" s="5"/>
      <c r="L912" s="4"/>
      <c r="M912" s="92" t="str">
        <f>IF(RevenueData[[#This Row],[Commentaires /Notes  ]]="","",RevenueData[[#This Row],[Commentaires /Notes  ]])</f>
        <v/>
      </c>
      <c r="N912" s="21"/>
    </row>
    <row r="913" spans="2:14" x14ac:dyDescent="0.25">
      <c r="B913" s="18">
        <f t="shared" si="170"/>
        <v>909</v>
      </c>
      <c r="C913" s="13" t="str">
        <f t="shared" si="169"/>
        <v/>
      </c>
      <c r="D913" s="20"/>
      <c r="E913" s="5"/>
      <c r="F913" s="5"/>
      <c r="G913" s="6" t="str">
        <f>IF(ISBLANK(F913),"",VLOOKUP(F913,'Listes des Lots'!$B$4:$G$55,6,FALSE))</f>
        <v/>
      </c>
      <c r="H913" s="3"/>
      <c r="I913" s="3"/>
      <c r="J913" s="5"/>
      <c r="K913" s="5"/>
      <c r="L913" s="4"/>
      <c r="M913" s="92" t="str">
        <f>IF(RevenueData[[#This Row],[Commentaires /Notes  ]]="","",RevenueData[[#This Row],[Commentaires /Notes  ]])</f>
        <v/>
      </c>
      <c r="N913" s="21"/>
    </row>
    <row r="914" spans="2:14" x14ac:dyDescent="0.25">
      <c r="B914" s="18">
        <f t="shared" si="170"/>
        <v>910</v>
      </c>
      <c r="C914" s="13" t="str">
        <f t="shared" si="169"/>
        <v/>
      </c>
      <c r="D914" s="20"/>
      <c r="E914" s="5"/>
      <c r="F914" s="5"/>
      <c r="G914" s="6" t="str">
        <f>IF(ISBLANK(F914),"",VLOOKUP(F914,'Listes des Lots'!$B$4:$G$55,6,FALSE))</f>
        <v/>
      </c>
      <c r="H914" s="3"/>
      <c r="I914" s="3"/>
      <c r="J914" s="5"/>
      <c r="K914" s="5"/>
      <c r="L914" s="4"/>
      <c r="M914" s="92" t="str">
        <f>IF(RevenueData[[#This Row],[Commentaires /Notes  ]]="","",RevenueData[[#This Row],[Commentaires /Notes  ]])</f>
        <v/>
      </c>
      <c r="N914" s="21"/>
    </row>
    <row r="915" spans="2:14" x14ac:dyDescent="0.25">
      <c r="B915" s="18">
        <f t="shared" si="170"/>
        <v>911</v>
      </c>
      <c r="C915" s="13" t="str">
        <f t="shared" si="169"/>
        <v/>
      </c>
      <c r="D915" s="20"/>
      <c r="E915" s="5"/>
      <c r="F915" s="5"/>
      <c r="G915" s="6" t="str">
        <f>IF(ISBLANK(F915),"",VLOOKUP(F915,'Listes des Lots'!$B$4:$G$55,6,FALSE))</f>
        <v/>
      </c>
      <c r="H915" s="3"/>
      <c r="I915" s="3"/>
      <c r="J915" s="5"/>
      <c r="K915" s="5"/>
      <c r="L915" s="4"/>
      <c r="M915" s="92" t="str">
        <f>IF(RevenueData[[#This Row],[Commentaires /Notes  ]]="","",RevenueData[[#This Row],[Commentaires /Notes  ]])</f>
        <v/>
      </c>
      <c r="N915" s="21"/>
    </row>
    <row r="916" spans="2:14" x14ac:dyDescent="0.25">
      <c r="B916" s="18">
        <f t="shared" si="170"/>
        <v>912</v>
      </c>
      <c r="C916" s="13" t="str">
        <f t="shared" si="169"/>
        <v/>
      </c>
      <c r="D916" s="20"/>
      <c r="E916" s="5"/>
      <c r="F916" s="5"/>
      <c r="G916" s="6" t="str">
        <f>IF(ISBLANK(F916),"",VLOOKUP(F916,'Listes des Lots'!$B$4:$G$55,6,FALSE))</f>
        <v/>
      </c>
      <c r="H916" s="3"/>
      <c r="I916" s="3"/>
      <c r="J916" s="5"/>
      <c r="K916" s="5"/>
      <c r="L916" s="4"/>
      <c r="M916" s="92" t="str">
        <f>IF(RevenueData[[#This Row],[Commentaires /Notes  ]]="","",RevenueData[[#This Row],[Commentaires /Notes  ]])</f>
        <v/>
      </c>
      <c r="N916" s="21"/>
    </row>
    <row r="917" spans="2:14" x14ac:dyDescent="0.25">
      <c r="B917" s="18">
        <f t="shared" si="170"/>
        <v>913</v>
      </c>
      <c r="C917" s="13" t="str">
        <f t="shared" si="169"/>
        <v/>
      </c>
      <c r="D917" s="20"/>
      <c r="E917" s="5"/>
      <c r="F917" s="5"/>
      <c r="G917" s="6" t="str">
        <f>IF(ISBLANK(F917),"",VLOOKUP(F917,'Listes des Lots'!$B$4:$G$55,6,FALSE))</f>
        <v/>
      </c>
      <c r="H917" s="3"/>
      <c r="I917" s="3"/>
      <c r="J917" s="5"/>
      <c r="K917" s="5"/>
      <c r="L917" s="4"/>
      <c r="M917" s="92" t="str">
        <f>IF(RevenueData[[#This Row],[Commentaires /Notes  ]]="","",RevenueData[[#This Row],[Commentaires /Notes  ]])</f>
        <v/>
      </c>
      <c r="N917" s="21"/>
    </row>
    <row r="918" spans="2:14" x14ac:dyDescent="0.25">
      <c r="B918" s="18">
        <f t="shared" si="170"/>
        <v>914</v>
      </c>
      <c r="C918" s="13" t="str">
        <f t="shared" si="169"/>
        <v/>
      </c>
      <c r="D918" s="20"/>
      <c r="E918" s="5"/>
      <c r="F918" s="5"/>
      <c r="G918" s="6" t="str">
        <f>IF(ISBLANK(F918),"",VLOOKUP(F918,'Listes des Lots'!$B$4:$G$55,6,FALSE))</f>
        <v/>
      </c>
      <c r="H918" s="3"/>
      <c r="I918" s="3"/>
      <c r="J918" s="5"/>
      <c r="K918" s="5"/>
      <c r="L918" s="4"/>
      <c r="M918" s="92" t="str">
        <f>IF(RevenueData[[#This Row],[Commentaires /Notes  ]]="","",RevenueData[[#This Row],[Commentaires /Notes  ]])</f>
        <v/>
      </c>
      <c r="N918" s="21"/>
    </row>
    <row r="919" spans="2:14" x14ac:dyDescent="0.25">
      <c r="B919" s="18">
        <f t="shared" si="170"/>
        <v>915</v>
      </c>
      <c r="C919" s="13" t="str">
        <f t="shared" si="169"/>
        <v/>
      </c>
      <c r="D919" s="20"/>
      <c r="E919" s="5"/>
      <c r="F919" s="5"/>
      <c r="G919" s="6" t="str">
        <f>IF(ISBLANK(F919),"",VLOOKUP(F919,'Listes des Lots'!$B$4:$G$55,6,FALSE))</f>
        <v/>
      </c>
      <c r="H919" s="3"/>
      <c r="I919" s="3"/>
      <c r="J919" s="5"/>
      <c r="K919" s="5"/>
      <c r="L919" s="4"/>
      <c r="M919" s="92" t="str">
        <f>IF(RevenueData[[#This Row],[Commentaires /Notes  ]]="","",RevenueData[[#This Row],[Commentaires /Notes  ]])</f>
        <v/>
      </c>
      <c r="N919" s="21"/>
    </row>
    <row r="920" spans="2:14" x14ac:dyDescent="0.25">
      <c r="B920" s="18">
        <f t="shared" si="170"/>
        <v>916</v>
      </c>
      <c r="C920" s="13" t="str">
        <f t="shared" si="169"/>
        <v/>
      </c>
      <c r="D920" s="20"/>
      <c r="E920" s="5"/>
      <c r="F920" s="5"/>
      <c r="G920" s="6" t="str">
        <f>IF(ISBLANK(F920),"",VLOOKUP(F920,'Listes des Lots'!$B$4:$G$55,6,FALSE))</f>
        <v/>
      </c>
      <c r="H920" s="3"/>
      <c r="I920" s="3"/>
      <c r="J920" s="5"/>
      <c r="K920" s="5"/>
      <c r="L920" s="4"/>
      <c r="M920" s="92" t="str">
        <f>IF(RevenueData[[#This Row],[Commentaires /Notes  ]]="","",RevenueData[[#This Row],[Commentaires /Notes  ]])</f>
        <v/>
      </c>
      <c r="N920" s="21"/>
    </row>
    <row r="921" spans="2:14" x14ac:dyDescent="0.25">
      <c r="B921" s="18">
        <f t="shared" si="170"/>
        <v>917</v>
      </c>
      <c r="C921" s="13" t="str">
        <f t="shared" si="169"/>
        <v/>
      </c>
      <c r="D921" s="20"/>
      <c r="E921" s="5"/>
      <c r="F921" s="5"/>
      <c r="G921" s="6" t="str">
        <f>IF(ISBLANK(F921),"",VLOOKUP(F921,'Listes des Lots'!$B$4:$G$55,6,FALSE))</f>
        <v/>
      </c>
      <c r="H921" s="3"/>
      <c r="I921" s="3"/>
      <c r="J921" s="5"/>
      <c r="K921" s="5"/>
      <c r="L921" s="4"/>
      <c r="M921" s="92" t="str">
        <f>IF(RevenueData[[#This Row],[Commentaires /Notes  ]]="","",RevenueData[[#This Row],[Commentaires /Notes  ]])</f>
        <v/>
      </c>
      <c r="N921" s="21"/>
    </row>
    <row r="922" spans="2:14" x14ac:dyDescent="0.25">
      <c r="B922" s="18">
        <f t="shared" si="170"/>
        <v>918</v>
      </c>
      <c r="C922" s="13" t="str">
        <f t="shared" si="169"/>
        <v/>
      </c>
      <c r="D922" s="20"/>
      <c r="E922" s="5"/>
      <c r="F922" s="5"/>
      <c r="G922" s="6" t="str">
        <f>IF(ISBLANK(F922),"",VLOOKUP(F922,'Listes des Lots'!$B$4:$G$55,6,FALSE))</f>
        <v/>
      </c>
      <c r="H922" s="3"/>
      <c r="I922" s="3"/>
      <c r="J922" s="5"/>
      <c r="K922" s="5"/>
      <c r="L922" s="4"/>
      <c r="M922" s="92" t="str">
        <f>IF(RevenueData[[#This Row],[Commentaires /Notes  ]]="","",RevenueData[[#This Row],[Commentaires /Notes  ]])</f>
        <v/>
      </c>
      <c r="N922" s="21"/>
    </row>
    <row r="923" spans="2:14" x14ac:dyDescent="0.25">
      <c r="B923" s="18">
        <f t="shared" si="170"/>
        <v>919</v>
      </c>
      <c r="C923" s="13" t="str">
        <f t="shared" si="169"/>
        <v/>
      </c>
      <c r="D923" s="20"/>
      <c r="E923" s="5"/>
      <c r="F923" s="5"/>
      <c r="G923" s="6" t="str">
        <f>IF(ISBLANK(F923),"",VLOOKUP(F923,'Listes des Lots'!$B$4:$G$55,6,FALSE))</f>
        <v/>
      </c>
      <c r="H923" s="3"/>
      <c r="I923" s="3"/>
      <c r="J923" s="5"/>
      <c r="K923" s="5"/>
      <c r="L923" s="4"/>
      <c r="M923" s="92" t="str">
        <f>IF(RevenueData[[#This Row],[Commentaires /Notes  ]]="","",RevenueData[[#This Row],[Commentaires /Notes  ]])</f>
        <v/>
      </c>
      <c r="N923" s="21"/>
    </row>
    <row r="924" spans="2:14" x14ac:dyDescent="0.25">
      <c r="B924" s="18">
        <f t="shared" si="170"/>
        <v>920</v>
      </c>
      <c r="C924" s="13" t="str">
        <f t="shared" si="169"/>
        <v/>
      </c>
      <c r="D924" s="20"/>
      <c r="E924" s="5"/>
      <c r="F924" s="5"/>
      <c r="G924" s="6" t="str">
        <f>IF(ISBLANK(F924),"",VLOOKUP(F924,'Listes des Lots'!$B$4:$G$55,6,FALSE))</f>
        <v/>
      </c>
      <c r="H924" s="3"/>
      <c r="I924" s="3"/>
      <c r="J924" s="5"/>
      <c r="K924" s="5"/>
      <c r="L924" s="4"/>
      <c r="M924" s="92" t="str">
        <f>IF(RevenueData[[#This Row],[Commentaires /Notes  ]]="","",RevenueData[[#This Row],[Commentaires /Notes  ]])</f>
        <v/>
      </c>
      <c r="N924" s="21"/>
    </row>
    <row r="925" spans="2:14" x14ac:dyDescent="0.25">
      <c r="B925" s="18">
        <f t="shared" si="170"/>
        <v>921</v>
      </c>
      <c r="C925" s="13" t="str">
        <f t="shared" si="169"/>
        <v/>
      </c>
      <c r="D925" s="20"/>
      <c r="E925" s="5"/>
      <c r="F925" s="5"/>
      <c r="G925" s="6" t="str">
        <f>IF(ISBLANK(F925),"",VLOOKUP(F925,'Listes des Lots'!$B$4:$G$55,6,FALSE))</f>
        <v/>
      </c>
      <c r="H925" s="3"/>
      <c r="I925" s="3"/>
      <c r="J925" s="5"/>
      <c r="K925" s="5"/>
      <c r="L925" s="4"/>
      <c r="M925" s="92" t="str">
        <f>IF(RevenueData[[#This Row],[Commentaires /Notes  ]]="","",RevenueData[[#This Row],[Commentaires /Notes  ]])</f>
        <v/>
      </c>
      <c r="N925" s="21"/>
    </row>
    <row r="926" spans="2:14" x14ac:dyDescent="0.25">
      <c r="B926" s="18">
        <f t="shared" si="170"/>
        <v>922</v>
      </c>
      <c r="C926" s="13" t="str">
        <f t="shared" si="169"/>
        <v/>
      </c>
      <c r="D926" s="20"/>
      <c r="E926" s="5"/>
      <c r="F926" s="5"/>
      <c r="G926" s="6" t="str">
        <f>IF(ISBLANK(F926),"",VLOOKUP(F926,'Listes des Lots'!$B$4:$G$55,6,FALSE))</f>
        <v/>
      </c>
      <c r="H926" s="3"/>
      <c r="I926" s="3"/>
      <c r="J926" s="5"/>
      <c r="K926" s="5"/>
      <c r="L926" s="4"/>
      <c r="M926" s="92" t="str">
        <f>IF(RevenueData[[#This Row],[Commentaires /Notes  ]]="","",RevenueData[[#This Row],[Commentaires /Notes  ]])</f>
        <v/>
      </c>
      <c r="N926" s="21"/>
    </row>
    <row r="927" spans="2:14" x14ac:dyDescent="0.25">
      <c r="B927" s="18">
        <f t="shared" si="170"/>
        <v>923</v>
      </c>
      <c r="C927" s="13" t="str">
        <f t="shared" si="169"/>
        <v/>
      </c>
      <c r="D927" s="20"/>
      <c r="E927" s="5"/>
      <c r="F927" s="5"/>
      <c r="G927" s="6" t="str">
        <f>IF(ISBLANK(F927),"",VLOOKUP(F927,'Listes des Lots'!$B$4:$G$55,6,FALSE))</f>
        <v/>
      </c>
      <c r="H927" s="3"/>
      <c r="I927" s="3"/>
      <c r="J927" s="5"/>
      <c r="K927" s="5"/>
      <c r="L927" s="4"/>
      <c r="M927" s="92" t="str">
        <f>IF(RevenueData[[#This Row],[Commentaires /Notes  ]]="","",RevenueData[[#This Row],[Commentaires /Notes  ]])</f>
        <v/>
      </c>
      <c r="N927" s="21"/>
    </row>
    <row r="928" spans="2:14" x14ac:dyDescent="0.25">
      <c r="B928" s="18">
        <f t="shared" si="170"/>
        <v>924</v>
      </c>
      <c r="C928" s="13" t="str">
        <f t="shared" si="169"/>
        <v/>
      </c>
      <c r="D928" s="20"/>
      <c r="E928" s="5"/>
      <c r="F928" s="5"/>
      <c r="G928" s="6" t="str">
        <f>IF(ISBLANK(F928),"",VLOOKUP(F928,'Listes des Lots'!$B$4:$G$55,6,FALSE))</f>
        <v/>
      </c>
      <c r="H928" s="3"/>
      <c r="I928" s="3"/>
      <c r="J928" s="5"/>
      <c r="K928" s="5"/>
      <c r="L928" s="4"/>
      <c r="M928" s="92" t="str">
        <f>IF(RevenueData[[#This Row],[Commentaires /Notes  ]]="","",RevenueData[[#This Row],[Commentaires /Notes  ]])</f>
        <v/>
      </c>
      <c r="N928" s="21"/>
    </row>
    <row r="929" spans="2:14" x14ac:dyDescent="0.25">
      <c r="B929" s="18">
        <f t="shared" si="170"/>
        <v>925</v>
      </c>
      <c r="C929" s="13" t="str">
        <f t="shared" si="169"/>
        <v/>
      </c>
      <c r="D929" s="20"/>
      <c r="E929" s="5"/>
      <c r="F929" s="5"/>
      <c r="G929" s="6" t="str">
        <f>IF(ISBLANK(F929),"",VLOOKUP(F929,'Listes des Lots'!$B$4:$G$55,6,FALSE))</f>
        <v/>
      </c>
      <c r="H929" s="3"/>
      <c r="I929" s="3"/>
      <c r="J929" s="5"/>
      <c r="K929" s="5"/>
      <c r="L929" s="4"/>
      <c r="M929" s="92" t="str">
        <f>IF(RevenueData[[#This Row],[Commentaires /Notes  ]]="","",RevenueData[[#This Row],[Commentaires /Notes  ]])</f>
        <v/>
      </c>
      <c r="N929" s="21"/>
    </row>
    <row r="930" spans="2:14" x14ac:dyDescent="0.25">
      <c r="B930" s="18">
        <f t="shared" si="170"/>
        <v>926</v>
      </c>
      <c r="C930" s="13" t="str">
        <f t="shared" si="169"/>
        <v/>
      </c>
      <c r="D930" s="20"/>
      <c r="E930" s="5"/>
      <c r="F930" s="5"/>
      <c r="G930" s="6" t="str">
        <f>IF(ISBLANK(F930),"",VLOOKUP(F930,'Listes des Lots'!$B$4:$G$55,6,FALSE))</f>
        <v/>
      </c>
      <c r="H930" s="3"/>
      <c r="I930" s="3"/>
      <c r="J930" s="5"/>
      <c r="K930" s="5"/>
      <c r="L930" s="4"/>
      <c r="M930" s="92" t="str">
        <f>IF(RevenueData[[#This Row],[Commentaires /Notes  ]]="","",RevenueData[[#This Row],[Commentaires /Notes  ]])</f>
        <v/>
      </c>
      <c r="N930" s="21"/>
    </row>
    <row r="931" spans="2:14" x14ac:dyDescent="0.25">
      <c r="B931" s="18">
        <f t="shared" si="170"/>
        <v>927</v>
      </c>
      <c r="C931" s="13" t="str">
        <f t="shared" si="169"/>
        <v/>
      </c>
      <c r="D931" s="20"/>
      <c r="E931" s="5"/>
      <c r="F931" s="5"/>
      <c r="G931" s="6" t="str">
        <f>IF(ISBLANK(F931),"",VLOOKUP(F931,'Listes des Lots'!$B$4:$G$55,6,FALSE))</f>
        <v/>
      </c>
      <c r="H931" s="3"/>
      <c r="I931" s="3"/>
      <c r="J931" s="5"/>
      <c r="K931" s="5"/>
      <c r="L931" s="4"/>
      <c r="M931" s="92" t="str">
        <f>IF(RevenueData[[#This Row],[Commentaires /Notes  ]]="","",RevenueData[[#This Row],[Commentaires /Notes  ]])</f>
        <v/>
      </c>
      <c r="N931" s="21"/>
    </row>
    <row r="932" spans="2:14" x14ac:dyDescent="0.25">
      <c r="B932" s="18">
        <f t="shared" si="170"/>
        <v>928</v>
      </c>
      <c r="C932" s="13" t="str">
        <f t="shared" si="169"/>
        <v/>
      </c>
      <c r="D932" s="20"/>
      <c r="E932" s="5"/>
      <c r="F932" s="5"/>
      <c r="G932" s="6" t="str">
        <f>IF(ISBLANK(F932),"",VLOOKUP(F932,'Listes des Lots'!$B$4:$G$55,6,FALSE))</f>
        <v/>
      </c>
      <c r="H932" s="3"/>
      <c r="I932" s="3"/>
      <c r="J932" s="5"/>
      <c r="K932" s="5"/>
      <c r="L932" s="4"/>
      <c r="M932" s="92" t="str">
        <f>IF(RevenueData[[#This Row],[Commentaires /Notes  ]]="","",RevenueData[[#This Row],[Commentaires /Notes  ]])</f>
        <v/>
      </c>
      <c r="N932" s="21"/>
    </row>
    <row r="933" spans="2:14" x14ac:dyDescent="0.25">
      <c r="B933" s="18">
        <f t="shared" si="170"/>
        <v>929</v>
      </c>
      <c r="C933" s="13" t="str">
        <f t="shared" si="169"/>
        <v/>
      </c>
      <c r="D933" s="20"/>
      <c r="E933" s="5"/>
      <c r="F933" s="5"/>
      <c r="G933" s="6" t="str">
        <f>IF(ISBLANK(F933),"",VLOOKUP(F933,'Listes des Lots'!$B$4:$G$55,6,FALSE))</f>
        <v/>
      </c>
      <c r="H933" s="3"/>
      <c r="I933" s="3"/>
      <c r="J933" s="5"/>
      <c r="K933" s="5"/>
      <c r="L933" s="4"/>
      <c r="M933" s="92" t="str">
        <f>IF(RevenueData[[#This Row],[Commentaires /Notes  ]]="","",RevenueData[[#This Row],[Commentaires /Notes  ]])</f>
        <v/>
      </c>
      <c r="N933" s="21"/>
    </row>
    <row r="934" spans="2:14" x14ac:dyDescent="0.25">
      <c r="B934" s="18">
        <f t="shared" si="170"/>
        <v>930</v>
      </c>
      <c r="C934" s="13" t="str">
        <f t="shared" si="169"/>
        <v/>
      </c>
      <c r="D934" s="20"/>
      <c r="E934" s="5"/>
      <c r="F934" s="5"/>
      <c r="G934" s="6" t="str">
        <f>IF(ISBLANK(F934),"",VLOOKUP(F934,'Listes des Lots'!$B$4:$G$55,6,FALSE))</f>
        <v/>
      </c>
      <c r="H934" s="3"/>
      <c r="I934" s="3"/>
      <c r="J934" s="5"/>
      <c r="K934" s="5"/>
      <c r="L934" s="4"/>
      <c r="M934" s="92" t="str">
        <f>IF(RevenueData[[#This Row],[Commentaires /Notes  ]]="","",RevenueData[[#This Row],[Commentaires /Notes  ]])</f>
        <v/>
      </c>
      <c r="N934" s="21"/>
    </row>
    <row r="935" spans="2:14" x14ac:dyDescent="0.25">
      <c r="B935" s="18">
        <f t="shared" si="170"/>
        <v>931</v>
      </c>
      <c r="C935" s="13" t="str">
        <f t="shared" si="169"/>
        <v/>
      </c>
      <c r="D935" s="20"/>
      <c r="E935" s="5"/>
      <c r="F935" s="5"/>
      <c r="G935" s="6" t="str">
        <f>IF(ISBLANK(F935),"",VLOOKUP(F935,'Listes des Lots'!$B$4:$G$55,6,FALSE))</f>
        <v/>
      </c>
      <c r="H935" s="3"/>
      <c r="I935" s="3"/>
      <c r="J935" s="5"/>
      <c r="K935" s="5"/>
      <c r="L935" s="4"/>
      <c r="M935" s="92" t="str">
        <f>IF(RevenueData[[#This Row],[Commentaires /Notes  ]]="","",RevenueData[[#This Row],[Commentaires /Notes  ]])</f>
        <v/>
      </c>
      <c r="N935" s="21"/>
    </row>
    <row r="936" spans="2:14" x14ac:dyDescent="0.25">
      <c r="B936" s="18">
        <f t="shared" si="170"/>
        <v>932</v>
      </c>
      <c r="C936" s="13" t="str">
        <f t="shared" si="169"/>
        <v/>
      </c>
      <c r="D936" s="20"/>
      <c r="E936" s="5"/>
      <c r="F936" s="5"/>
      <c r="G936" s="6" t="str">
        <f>IF(ISBLANK(F936),"",VLOOKUP(F936,'Listes des Lots'!$B$4:$G$55,6,FALSE))</f>
        <v/>
      </c>
      <c r="H936" s="3"/>
      <c r="I936" s="3"/>
      <c r="J936" s="5"/>
      <c r="K936" s="5"/>
      <c r="L936" s="4"/>
      <c r="M936" s="92" t="str">
        <f>IF(RevenueData[[#This Row],[Commentaires /Notes  ]]="","",RevenueData[[#This Row],[Commentaires /Notes  ]])</f>
        <v/>
      </c>
      <c r="N936" s="21"/>
    </row>
    <row r="937" spans="2:14" x14ac:dyDescent="0.25">
      <c r="B937" s="18">
        <f t="shared" si="170"/>
        <v>933</v>
      </c>
      <c r="C937" s="13" t="str">
        <f t="shared" si="169"/>
        <v/>
      </c>
      <c r="D937" s="20"/>
      <c r="E937" s="5"/>
      <c r="F937" s="5"/>
      <c r="G937" s="6" t="str">
        <f>IF(ISBLANK(F937),"",VLOOKUP(F937,'Listes des Lots'!$B$4:$G$55,6,FALSE))</f>
        <v/>
      </c>
      <c r="H937" s="3"/>
      <c r="I937" s="3"/>
      <c r="J937" s="5"/>
      <c r="K937" s="5"/>
      <c r="L937" s="4"/>
      <c r="M937" s="92" t="str">
        <f>IF(RevenueData[[#This Row],[Commentaires /Notes  ]]="","",RevenueData[[#This Row],[Commentaires /Notes  ]])</f>
        <v/>
      </c>
      <c r="N937" s="21"/>
    </row>
    <row r="938" spans="2:14" x14ac:dyDescent="0.25">
      <c r="B938" s="18">
        <f t="shared" si="170"/>
        <v>934</v>
      </c>
      <c r="C938" s="13" t="str">
        <f t="shared" si="169"/>
        <v/>
      </c>
      <c r="D938" s="20"/>
      <c r="E938" s="5"/>
      <c r="F938" s="5"/>
      <c r="G938" s="6" t="str">
        <f>IF(ISBLANK(F938),"",VLOOKUP(F938,'Listes des Lots'!$B$4:$G$55,6,FALSE))</f>
        <v/>
      </c>
      <c r="H938" s="3"/>
      <c r="I938" s="3"/>
      <c r="J938" s="5"/>
      <c r="K938" s="5"/>
      <c r="L938" s="4"/>
      <c r="M938" s="92" t="str">
        <f>IF(RevenueData[[#This Row],[Commentaires /Notes  ]]="","",RevenueData[[#This Row],[Commentaires /Notes  ]])</f>
        <v/>
      </c>
      <c r="N938" s="21"/>
    </row>
    <row r="939" spans="2:14" x14ac:dyDescent="0.25">
      <c r="B939" s="18">
        <f t="shared" si="170"/>
        <v>935</v>
      </c>
      <c r="C939" s="13" t="str">
        <f t="shared" si="169"/>
        <v/>
      </c>
      <c r="D939" s="20"/>
      <c r="E939" s="5"/>
      <c r="F939" s="5"/>
      <c r="G939" s="6" t="str">
        <f>IF(ISBLANK(F939),"",VLOOKUP(F939,'Listes des Lots'!$B$4:$G$55,6,FALSE))</f>
        <v/>
      </c>
      <c r="H939" s="3"/>
      <c r="I939" s="3"/>
      <c r="J939" s="5"/>
      <c r="K939" s="5"/>
      <c r="L939" s="4"/>
      <c r="M939" s="92" t="str">
        <f>IF(RevenueData[[#This Row],[Commentaires /Notes  ]]="","",RevenueData[[#This Row],[Commentaires /Notes  ]])</f>
        <v/>
      </c>
      <c r="N939" s="21"/>
    </row>
    <row r="940" spans="2:14" x14ac:dyDescent="0.25">
      <c r="B940" s="18">
        <f t="shared" si="170"/>
        <v>936</v>
      </c>
      <c r="C940" s="13" t="str">
        <f t="shared" si="169"/>
        <v/>
      </c>
      <c r="D940" s="20"/>
      <c r="E940" s="5"/>
      <c r="F940" s="5"/>
      <c r="G940" s="6" t="str">
        <f>IF(ISBLANK(F940),"",VLOOKUP(F940,'Listes des Lots'!$B$4:$G$55,6,FALSE))</f>
        <v/>
      </c>
      <c r="H940" s="3"/>
      <c r="I940" s="3"/>
      <c r="J940" s="5"/>
      <c r="K940" s="5"/>
      <c r="L940" s="4"/>
      <c r="M940" s="92" t="str">
        <f>IF(RevenueData[[#This Row],[Commentaires /Notes  ]]="","",RevenueData[[#This Row],[Commentaires /Notes  ]])</f>
        <v/>
      </c>
      <c r="N940" s="21"/>
    </row>
    <row r="941" spans="2:14" x14ac:dyDescent="0.25">
      <c r="B941" s="18">
        <f t="shared" si="170"/>
        <v>937</v>
      </c>
      <c r="C941" s="13" t="str">
        <f t="shared" si="169"/>
        <v/>
      </c>
      <c r="D941" s="20"/>
      <c r="E941" s="5"/>
      <c r="F941" s="5"/>
      <c r="G941" s="6" t="str">
        <f>IF(ISBLANK(F941),"",VLOOKUP(F941,'Listes des Lots'!$B$4:$G$55,6,FALSE))</f>
        <v/>
      </c>
      <c r="H941" s="3"/>
      <c r="I941" s="3"/>
      <c r="J941" s="5"/>
      <c r="K941" s="5"/>
      <c r="L941" s="4"/>
      <c r="M941" s="92" t="str">
        <f>IF(RevenueData[[#This Row],[Commentaires /Notes  ]]="","",RevenueData[[#This Row],[Commentaires /Notes  ]])</f>
        <v/>
      </c>
      <c r="N941" s="21"/>
    </row>
    <row r="942" spans="2:14" x14ac:dyDescent="0.25">
      <c r="B942" s="18">
        <f t="shared" si="170"/>
        <v>938</v>
      </c>
      <c r="C942" s="13" t="str">
        <f t="shared" si="169"/>
        <v/>
      </c>
      <c r="D942" s="20"/>
      <c r="E942" s="5"/>
      <c r="F942" s="5"/>
      <c r="G942" s="6" t="str">
        <f>IF(ISBLANK(F942),"",VLOOKUP(F942,'Listes des Lots'!$B$4:$G$55,6,FALSE))</f>
        <v/>
      </c>
      <c r="H942" s="3"/>
      <c r="I942" s="3"/>
      <c r="J942" s="5"/>
      <c r="K942" s="5"/>
      <c r="L942" s="4"/>
      <c r="M942" s="92" t="str">
        <f>IF(RevenueData[[#This Row],[Commentaires /Notes  ]]="","",RevenueData[[#This Row],[Commentaires /Notes  ]])</f>
        <v/>
      </c>
      <c r="N942" s="21"/>
    </row>
    <row r="943" spans="2:14" x14ac:dyDescent="0.25">
      <c r="B943" s="18">
        <f t="shared" si="170"/>
        <v>939</v>
      </c>
      <c r="C943" s="13" t="str">
        <f t="shared" si="169"/>
        <v/>
      </c>
      <c r="D943" s="20"/>
      <c r="E943" s="5"/>
      <c r="F943" s="5"/>
      <c r="G943" s="6" t="str">
        <f>IF(ISBLANK(F943),"",VLOOKUP(F943,'Listes des Lots'!$B$4:$G$55,6,FALSE))</f>
        <v/>
      </c>
      <c r="H943" s="3"/>
      <c r="I943" s="3"/>
      <c r="J943" s="5"/>
      <c r="K943" s="5"/>
      <c r="L943" s="4"/>
      <c r="M943" s="92" t="str">
        <f>IF(RevenueData[[#This Row],[Commentaires /Notes  ]]="","",RevenueData[[#This Row],[Commentaires /Notes  ]])</f>
        <v/>
      </c>
      <c r="N943" s="21"/>
    </row>
    <row r="944" spans="2:14" x14ac:dyDescent="0.25">
      <c r="B944" s="18">
        <f t="shared" si="170"/>
        <v>940</v>
      </c>
      <c r="C944" s="13" t="str">
        <f t="shared" si="169"/>
        <v/>
      </c>
      <c r="D944" s="20"/>
      <c r="E944" s="5"/>
      <c r="F944" s="5"/>
      <c r="G944" s="6" t="str">
        <f>IF(ISBLANK(F944),"",VLOOKUP(F944,'Listes des Lots'!$B$4:$G$55,6,FALSE))</f>
        <v/>
      </c>
      <c r="H944" s="3"/>
      <c r="I944" s="3"/>
      <c r="J944" s="5"/>
      <c r="K944" s="5"/>
      <c r="L944" s="4"/>
      <c r="M944" s="92" t="str">
        <f>IF(RevenueData[[#This Row],[Commentaires /Notes  ]]="","",RevenueData[[#This Row],[Commentaires /Notes  ]])</f>
        <v/>
      </c>
      <c r="N944" s="21"/>
    </row>
    <row r="945" spans="2:14" x14ac:dyDescent="0.25">
      <c r="B945" s="18">
        <f t="shared" si="170"/>
        <v>941</v>
      </c>
      <c r="C945" s="13" t="str">
        <f t="shared" si="169"/>
        <v/>
      </c>
      <c r="D945" s="20"/>
      <c r="E945" s="5"/>
      <c r="F945" s="5"/>
      <c r="G945" s="6" t="str">
        <f>IF(ISBLANK(F945),"",VLOOKUP(F945,'Listes des Lots'!$B$4:$G$55,6,FALSE))</f>
        <v/>
      </c>
      <c r="H945" s="3"/>
      <c r="I945" s="3"/>
      <c r="J945" s="5"/>
      <c r="K945" s="5"/>
      <c r="L945" s="4"/>
      <c r="M945" s="92" t="str">
        <f>IF(RevenueData[[#This Row],[Commentaires /Notes  ]]="","",RevenueData[[#This Row],[Commentaires /Notes  ]])</f>
        <v/>
      </c>
      <c r="N945" s="21"/>
    </row>
    <row r="946" spans="2:14" x14ac:dyDescent="0.25">
      <c r="B946" s="18">
        <f t="shared" si="170"/>
        <v>942</v>
      </c>
      <c r="C946" s="13" t="str">
        <f t="shared" si="169"/>
        <v/>
      </c>
      <c r="D946" s="20"/>
      <c r="E946" s="5"/>
      <c r="F946" s="5"/>
      <c r="G946" s="6" t="str">
        <f>IF(ISBLANK(F946),"",VLOOKUP(F946,'Listes des Lots'!$B$4:$G$55,6,FALSE))</f>
        <v/>
      </c>
      <c r="H946" s="3"/>
      <c r="I946" s="3"/>
      <c r="J946" s="5"/>
      <c r="K946" s="5"/>
      <c r="L946" s="4"/>
      <c r="M946" s="92" t="str">
        <f>IF(RevenueData[[#This Row],[Commentaires /Notes  ]]="","",RevenueData[[#This Row],[Commentaires /Notes  ]])</f>
        <v/>
      </c>
      <c r="N946" s="21"/>
    </row>
    <row r="947" spans="2:14" x14ac:dyDescent="0.25">
      <c r="B947" s="18">
        <f t="shared" si="170"/>
        <v>943</v>
      </c>
      <c r="C947" s="13" t="str">
        <f t="shared" si="169"/>
        <v/>
      </c>
      <c r="D947" s="20"/>
      <c r="E947" s="5"/>
      <c r="F947" s="5"/>
      <c r="G947" s="6" t="str">
        <f>IF(ISBLANK(F947),"",VLOOKUP(F947,'Listes des Lots'!$B$4:$G$55,6,FALSE))</f>
        <v/>
      </c>
      <c r="H947" s="3"/>
      <c r="I947" s="3"/>
      <c r="J947" s="5"/>
      <c r="K947" s="5"/>
      <c r="L947" s="4"/>
      <c r="M947" s="92" t="str">
        <f>IF(RevenueData[[#This Row],[Commentaires /Notes  ]]="","",RevenueData[[#This Row],[Commentaires /Notes  ]])</f>
        <v/>
      </c>
      <c r="N947" s="21"/>
    </row>
    <row r="948" spans="2:14" x14ac:dyDescent="0.25">
      <c r="B948" s="18">
        <f t="shared" si="170"/>
        <v>944</v>
      </c>
      <c r="C948" s="13" t="str">
        <f t="shared" si="169"/>
        <v/>
      </c>
      <c r="D948" s="20"/>
      <c r="E948" s="5"/>
      <c r="F948" s="5"/>
      <c r="G948" s="6" t="str">
        <f>IF(ISBLANK(F948),"",VLOOKUP(F948,'Listes des Lots'!$B$4:$G$55,6,FALSE))</f>
        <v/>
      </c>
      <c r="H948" s="3"/>
      <c r="I948" s="3"/>
      <c r="J948" s="5"/>
      <c r="K948" s="5"/>
      <c r="L948" s="4"/>
      <c r="M948" s="92" t="str">
        <f>IF(RevenueData[[#This Row],[Commentaires /Notes  ]]="","",RevenueData[[#This Row],[Commentaires /Notes  ]])</f>
        <v/>
      </c>
      <c r="N948" s="21"/>
    </row>
    <row r="949" spans="2:14" x14ac:dyDescent="0.25">
      <c r="B949" s="18">
        <f t="shared" si="170"/>
        <v>945</v>
      </c>
      <c r="C949" s="13" t="str">
        <f t="shared" si="169"/>
        <v/>
      </c>
      <c r="D949" s="20"/>
      <c r="E949" s="5"/>
      <c r="F949" s="5"/>
      <c r="G949" s="6" t="str">
        <f>IF(ISBLANK(F949),"",VLOOKUP(F949,'Listes des Lots'!$B$4:$G$55,6,FALSE))</f>
        <v/>
      </c>
      <c r="H949" s="3"/>
      <c r="I949" s="3"/>
      <c r="J949" s="5"/>
      <c r="K949" s="5"/>
      <c r="L949" s="4"/>
      <c r="M949" s="92" t="str">
        <f>IF(RevenueData[[#This Row],[Commentaires /Notes  ]]="","",RevenueData[[#This Row],[Commentaires /Notes  ]])</f>
        <v/>
      </c>
      <c r="N949" s="21"/>
    </row>
    <row r="950" spans="2:14" x14ac:dyDescent="0.25">
      <c r="B950" s="18">
        <f t="shared" si="170"/>
        <v>946</v>
      </c>
      <c r="C950" s="13" t="str">
        <f t="shared" si="169"/>
        <v/>
      </c>
      <c r="D950" s="20"/>
      <c r="E950" s="5"/>
      <c r="F950" s="5"/>
      <c r="G950" s="6" t="str">
        <f>IF(ISBLANK(F950),"",VLOOKUP(F950,'Listes des Lots'!$B$4:$G$55,6,FALSE))</f>
        <v/>
      </c>
      <c r="H950" s="3"/>
      <c r="I950" s="3"/>
      <c r="J950" s="5"/>
      <c r="K950" s="5"/>
      <c r="L950" s="4"/>
      <c r="M950" s="92" t="str">
        <f>IF(RevenueData[[#This Row],[Commentaires /Notes  ]]="","",RevenueData[[#This Row],[Commentaires /Notes  ]])</f>
        <v/>
      </c>
      <c r="N950" s="21"/>
    </row>
    <row r="951" spans="2:14" x14ac:dyDescent="0.25">
      <c r="B951" s="18">
        <f t="shared" si="170"/>
        <v>947</v>
      </c>
      <c r="C951" s="13" t="str">
        <f t="shared" si="169"/>
        <v/>
      </c>
      <c r="D951" s="20"/>
      <c r="E951" s="5"/>
      <c r="F951" s="5"/>
      <c r="G951" s="6" t="str">
        <f>IF(ISBLANK(F951),"",VLOOKUP(F951,'Listes des Lots'!$B$4:$G$55,6,FALSE))</f>
        <v/>
      </c>
      <c r="H951" s="3"/>
      <c r="I951" s="3"/>
      <c r="J951" s="5"/>
      <c r="K951" s="5"/>
      <c r="L951" s="4"/>
      <c r="M951" s="92" t="str">
        <f>IF(RevenueData[[#This Row],[Commentaires /Notes  ]]="","",RevenueData[[#This Row],[Commentaires /Notes  ]])</f>
        <v/>
      </c>
      <c r="N951" s="21"/>
    </row>
    <row r="952" spans="2:14" x14ac:dyDescent="0.25">
      <c r="B952" s="18">
        <f t="shared" si="170"/>
        <v>948</v>
      </c>
      <c r="C952" s="13" t="str">
        <f t="shared" si="169"/>
        <v/>
      </c>
      <c r="D952" s="20"/>
      <c r="E952" s="5"/>
      <c r="F952" s="5"/>
      <c r="G952" s="6" t="str">
        <f>IF(ISBLANK(F952),"",VLOOKUP(F952,'Listes des Lots'!$B$4:$G$55,6,FALSE))</f>
        <v/>
      </c>
      <c r="H952" s="3"/>
      <c r="I952" s="3"/>
      <c r="J952" s="5"/>
      <c r="K952" s="5"/>
      <c r="L952" s="4"/>
      <c r="M952" s="92" t="str">
        <f>IF(RevenueData[[#This Row],[Commentaires /Notes  ]]="","",RevenueData[[#This Row],[Commentaires /Notes  ]])</f>
        <v/>
      </c>
      <c r="N952" s="21"/>
    </row>
    <row r="953" spans="2:14" x14ac:dyDescent="0.25">
      <c r="B953" s="18">
        <f t="shared" si="170"/>
        <v>949</v>
      </c>
      <c r="C953" s="13" t="str">
        <f t="shared" si="169"/>
        <v/>
      </c>
      <c r="D953" s="20"/>
      <c r="E953" s="5"/>
      <c r="F953" s="5"/>
      <c r="G953" s="6" t="str">
        <f>IF(ISBLANK(F953),"",VLOOKUP(F953,'Listes des Lots'!$B$4:$G$55,6,FALSE))</f>
        <v/>
      </c>
      <c r="H953" s="3"/>
      <c r="I953" s="3"/>
      <c r="J953" s="5"/>
      <c r="K953" s="5"/>
      <c r="L953" s="4"/>
      <c r="M953" s="92" t="str">
        <f>IF(RevenueData[[#This Row],[Commentaires /Notes  ]]="","",RevenueData[[#This Row],[Commentaires /Notes  ]])</f>
        <v/>
      </c>
      <c r="N953" s="21"/>
    </row>
    <row r="954" spans="2:14" x14ac:dyDescent="0.25">
      <c r="B954" s="18">
        <f t="shared" si="170"/>
        <v>950</v>
      </c>
      <c r="C954" s="13" t="str">
        <f t="shared" si="169"/>
        <v/>
      </c>
      <c r="D954" s="20"/>
      <c r="E954" s="5"/>
      <c r="F954" s="5"/>
      <c r="G954" s="6" t="str">
        <f>IF(ISBLANK(F954),"",VLOOKUP(F954,'Listes des Lots'!$B$4:$G$55,6,FALSE))</f>
        <v/>
      </c>
      <c r="H954" s="3"/>
      <c r="I954" s="3"/>
      <c r="J954" s="5"/>
      <c r="K954" s="5"/>
      <c r="L954" s="4"/>
      <c r="M954" s="92" t="str">
        <f>IF(RevenueData[[#This Row],[Commentaires /Notes  ]]="","",RevenueData[[#This Row],[Commentaires /Notes  ]])</f>
        <v/>
      </c>
      <c r="N954" s="21"/>
    </row>
    <row r="955" spans="2:14" x14ac:dyDescent="0.25">
      <c r="B955" s="18">
        <f t="shared" si="170"/>
        <v>951</v>
      </c>
      <c r="C955" s="13" t="str">
        <f t="shared" si="169"/>
        <v/>
      </c>
      <c r="D955" s="20"/>
      <c r="E955" s="5"/>
      <c r="F955" s="5"/>
      <c r="G955" s="6" t="str">
        <f>IF(ISBLANK(F955),"",VLOOKUP(F955,'Listes des Lots'!$B$4:$G$55,6,FALSE))</f>
        <v/>
      </c>
      <c r="H955" s="3"/>
      <c r="I955" s="3"/>
      <c r="J955" s="5"/>
      <c r="K955" s="5"/>
      <c r="L955" s="4"/>
      <c r="M955" s="92" t="str">
        <f>IF(RevenueData[[#This Row],[Commentaires /Notes  ]]="","",RevenueData[[#This Row],[Commentaires /Notes  ]])</f>
        <v/>
      </c>
      <c r="N955" s="21"/>
    </row>
    <row r="956" spans="2:14" x14ac:dyDescent="0.25">
      <c r="B956" s="18">
        <f t="shared" si="170"/>
        <v>952</v>
      </c>
      <c r="C956" s="13" t="str">
        <f t="shared" si="169"/>
        <v/>
      </c>
      <c r="D956" s="20"/>
      <c r="E956" s="5"/>
      <c r="F956" s="5"/>
      <c r="G956" s="6" t="str">
        <f>IF(ISBLANK(F956),"",VLOOKUP(F956,'Listes des Lots'!$B$4:$G$55,6,FALSE))</f>
        <v/>
      </c>
      <c r="H956" s="3"/>
      <c r="I956" s="3"/>
      <c r="J956" s="5"/>
      <c r="K956" s="5"/>
      <c r="L956" s="4"/>
      <c r="M956" s="92" t="str">
        <f>IF(RevenueData[[#This Row],[Commentaires /Notes  ]]="","",RevenueData[[#This Row],[Commentaires /Notes  ]])</f>
        <v/>
      </c>
      <c r="N956" s="21"/>
    </row>
    <row r="957" spans="2:14" x14ac:dyDescent="0.25">
      <c r="B957" s="18">
        <f t="shared" si="170"/>
        <v>953</v>
      </c>
      <c r="C957" s="13" t="str">
        <f t="shared" si="169"/>
        <v/>
      </c>
      <c r="D957" s="20"/>
      <c r="E957" s="5"/>
      <c r="F957" s="5"/>
      <c r="G957" s="6" t="str">
        <f>IF(ISBLANK(F957),"",VLOOKUP(F957,'Listes des Lots'!$B$4:$G$55,6,FALSE))</f>
        <v/>
      </c>
      <c r="H957" s="3"/>
      <c r="I957" s="3"/>
      <c r="J957" s="5"/>
      <c r="K957" s="5"/>
      <c r="L957" s="4"/>
      <c r="M957" s="92" t="str">
        <f>IF(RevenueData[[#This Row],[Commentaires /Notes  ]]="","",RevenueData[[#This Row],[Commentaires /Notes  ]])</f>
        <v/>
      </c>
      <c r="N957" s="21"/>
    </row>
    <row r="958" spans="2:14" x14ac:dyDescent="0.25">
      <c r="B958" s="18">
        <f t="shared" si="170"/>
        <v>954</v>
      </c>
      <c r="C958" s="13" t="str">
        <f t="shared" si="169"/>
        <v/>
      </c>
      <c r="D958" s="20"/>
      <c r="E958" s="5"/>
      <c r="F958" s="5"/>
      <c r="G958" s="6" t="str">
        <f>IF(ISBLANK(F958),"",VLOOKUP(F958,'Listes des Lots'!$B$4:$G$55,6,FALSE))</f>
        <v/>
      </c>
      <c r="H958" s="3"/>
      <c r="I958" s="3"/>
      <c r="J958" s="5"/>
      <c r="K958" s="5"/>
      <c r="L958" s="4"/>
      <c r="M958" s="92" t="str">
        <f>IF(RevenueData[[#This Row],[Commentaires /Notes  ]]="","",RevenueData[[#This Row],[Commentaires /Notes  ]])</f>
        <v/>
      </c>
      <c r="N958" s="21"/>
    </row>
    <row r="959" spans="2:14" x14ac:dyDescent="0.25">
      <c r="B959" s="18">
        <f t="shared" si="170"/>
        <v>955</v>
      </c>
      <c r="C959" s="13" t="str">
        <f t="shared" si="169"/>
        <v/>
      </c>
      <c r="D959" s="20"/>
      <c r="E959" s="5"/>
      <c r="F959" s="5"/>
      <c r="G959" s="6" t="str">
        <f>IF(ISBLANK(F959),"",VLOOKUP(F959,'Listes des Lots'!$B$4:$G$55,6,FALSE))</f>
        <v/>
      </c>
      <c r="H959" s="3"/>
      <c r="I959" s="3"/>
      <c r="J959" s="5"/>
      <c r="K959" s="5"/>
      <c r="L959" s="4"/>
      <c r="M959" s="92" t="str">
        <f>IF(RevenueData[[#This Row],[Commentaires /Notes  ]]="","",RevenueData[[#This Row],[Commentaires /Notes  ]])</f>
        <v/>
      </c>
      <c r="N959" s="21"/>
    </row>
    <row r="960" spans="2:14" x14ac:dyDescent="0.25">
      <c r="B960" s="18">
        <f t="shared" si="170"/>
        <v>956</v>
      </c>
      <c r="C960" s="13" t="str">
        <f t="shared" si="169"/>
        <v/>
      </c>
      <c r="D960" s="20"/>
      <c r="E960" s="5"/>
      <c r="F960" s="5"/>
      <c r="G960" s="6" t="str">
        <f>IF(ISBLANK(F960),"",VLOOKUP(F960,'Listes des Lots'!$B$4:$G$55,6,FALSE))</f>
        <v/>
      </c>
      <c r="H960" s="3"/>
      <c r="I960" s="3"/>
      <c r="J960" s="5"/>
      <c r="K960" s="5"/>
      <c r="L960" s="4"/>
      <c r="M960" s="92" t="str">
        <f>IF(RevenueData[[#This Row],[Commentaires /Notes  ]]="","",RevenueData[[#This Row],[Commentaires /Notes  ]])</f>
        <v/>
      </c>
      <c r="N960" s="21"/>
    </row>
    <row r="961" spans="2:14" x14ac:dyDescent="0.25">
      <c r="B961" s="18">
        <f t="shared" si="170"/>
        <v>957</v>
      </c>
      <c r="C961" s="13" t="str">
        <f t="shared" si="169"/>
        <v/>
      </c>
      <c r="D961" s="20"/>
      <c r="E961" s="5"/>
      <c r="F961" s="5"/>
      <c r="G961" s="6" t="str">
        <f>IF(ISBLANK(F961),"",VLOOKUP(F961,'Listes des Lots'!$B$4:$G$55,6,FALSE))</f>
        <v/>
      </c>
      <c r="H961" s="3"/>
      <c r="I961" s="3"/>
      <c r="J961" s="5"/>
      <c r="K961" s="5"/>
      <c r="L961" s="4"/>
      <c r="M961" s="92" t="str">
        <f>IF(RevenueData[[#This Row],[Commentaires /Notes  ]]="","",RevenueData[[#This Row],[Commentaires /Notes  ]])</f>
        <v/>
      </c>
      <c r="N961" s="21"/>
    </row>
    <row r="962" spans="2:14" x14ac:dyDescent="0.25">
      <c r="B962" s="18">
        <f t="shared" si="170"/>
        <v>958</v>
      </c>
      <c r="C962" s="13" t="str">
        <f t="shared" si="169"/>
        <v/>
      </c>
      <c r="D962" s="20"/>
      <c r="E962" s="5"/>
      <c r="F962" s="5"/>
      <c r="G962" s="6" t="str">
        <f>IF(ISBLANK(F962),"",VLOOKUP(F962,'Listes des Lots'!$B$4:$G$55,6,FALSE))</f>
        <v/>
      </c>
      <c r="H962" s="3"/>
      <c r="I962" s="3"/>
      <c r="J962" s="5"/>
      <c r="K962" s="5"/>
      <c r="L962" s="4"/>
      <c r="M962" s="92" t="str">
        <f>IF(RevenueData[[#This Row],[Commentaires /Notes  ]]="","",RevenueData[[#This Row],[Commentaires /Notes  ]])</f>
        <v/>
      </c>
      <c r="N962" s="21"/>
    </row>
    <row r="963" spans="2:14" x14ac:dyDescent="0.25">
      <c r="B963" s="18">
        <f t="shared" si="170"/>
        <v>959</v>
      </c>
      <c r="C963" s="13" t="str">
        <f t="shared" si="169"/>
        <v/>
      </c>
      <c r="D963" s="20"/>
      <c r="E963" s="5"/>
      <c r="F963" s="5"/>
      <c r="G963" s="6" t="str">
        <f>IF(ISBLANK(F963),"",VLOOKUP(F963,'Listes des Lots'!$B$4:$G$55,6,FALSE))</f>
        <v/>
      </c>
      <c r="H963" s="3"/>
      <c r="I963" s="3"/>
      <c r="J963" s="5"/>
      <c r="K963" s="5"/>
      <c r="L963" s="4"/>
      <c r="M963" s="92" t="str">
        <f>IF(RevenueData[[#This Row],[Commentaires /Notes  ]]="","",RevenueData[[#This Row],[Commentaires /Notes  ]])</f>
        <v/>
      </c>
      <c r="N963" s="21"/>
    </row>
    <row r="964" spans="2:14" x14ac:dyDescent="0.25">
      <c r="B964" s="18">
        <f t="shared" si="170"/>
        <v>960</v>
      </c>
      <c r="C964" s="13" t="str">
        <f t="shared" si="169"/>
        <v/>
      </c>
      <c r="D964" s="20"/>
      <c r="E964" s="5"/>
      <c r="F964" s="5"/>
      <c r="G964" s="6" t="str">
        <f>IF(ISBLANK(F964),"",VLOOKUP(F964,'Listes des Lots'!$B$4:$G$55,6,FALSE))</f>
        <v/>
      </c>
      <c r="H964" s="3"/>
      <c r="I964" s="3"/>
      <c r="J964" s="5"/>
      <c r="K964" s="5"/>
      <c r="L964" s="4"/>
      <c r="M964" s="92" t="str">
        <f>IF(RevenueData[[#This Row],[Commentaires /Notes  ]]="","",RevenueData[[#This Row],[Commentaires /Notes  ]])</f>
        <v/>
      </c>
      <c r="N964" s="21"/>
    </row>
    <row r="965" spans="2:14" x14ac:dyDescent="0.25">
      <c r="B965" s="18">
        <f t="shared" si="170"/>
        <v>961</v>
      </c>
      <c r="C965" s="13" t="str">
        <f t="shared" ref="C965:C1028" si="171">IF(OR(D965="", E965="", F965="", I965="", J965="", K965="", L965=""), "", TEXT(RIGHT(YEAR(D965), 2), "00") &amp; TEXT(MONTH(D965), "00") &amp; TEXT(DAY(D965), "00") &amp; "_Rev_MC_" &amp; TEXT(B965, "0"))</f>
        <v/>
      </c>
      <c r="D965" s="20"/>
      <c r="E965" s="5"/>
      <c r="F965" s="5"/>
      <c r="G965" s="6" t="str">
        <f>IF(ISBLANK(F965),"",VLOOKUP(F965,'Listes des Lots'!$B$4:$G$55,6,FALSE))</f>
        <v/>
      </c>
      <c r="H965" s="3"/>
      <c r="I965" s="3"/>
      <c r="J965" s="5"/>
      <c r="K965" s="5"/>
      <c r="L965" s="4"/>
      <c r="M965" s="92" t="str">
        <f>IF(RevenueData[[#This Row],[Commentaires /Notes  ]]="","",RevenueData[[#This Row],[Commentaires /Notes  ]])</f>
        <v/>
      </c>
      <c r="N965" s="21"/>
    </row>
    <row r="966" spans="2:14" x14ac:dyDescent="0.25">
      <c r="B966" s="18">
        <f t="shared" si="170"/>
        <v>962</v>
      </c>
      <c r="C966" s="13" t="str">
        <f t="shared" si="171"/>
        <v/>
      </c>
      <c r="D966" s="20"/>
      <c r="E966" s="5"/>
      <c r="F966" s="5"/>
      <c r="G966" s="6" t="str">
        <f>IF(ISBLANK(F966),"",VLOOKUP(F966,'Listes des Lots'!$B$4:$G$55,6,FALSE))</f>
        <v/>
      </c>
      <c r="H966" s="3"/>
      <c r="I966" s="3"/>
      <c r="J966" s="5"/>
      <c r="K966" s="5"/>
      <c r="L966" s="4"/>
      <c r="M966" s="92" t="str">
        <f>IF(RevenueData[[#This Row],[Commentaires /Notes  ]]="","",RevenueData[[#This Row],[Commentaires /Notes  ]])</f>
        <v/>
      </c>
      <c r="N966" s="21"/>
    </row>
    <row r="967" spans="2:14" x14ac:dyDescent="0.25">
      <c r="B967" s="18">
        <f t="shared" ref="B967:B1030" si="172">B966+1</f>
        <v>963</v>
      </c>
      <c r="C967" s="13" t="str">
        <f t="shared" si="171"/>
        <v/>
      </c>
      <c r="D967" s="20"/>
      <c r="E967" s="5"/>
      <c r="F967" s="5"/>
      <c r="G967" s="6" t="str">
        <f>IF(ISBLANK(F967),"",VLOOKUP(F967,'Listes des Lots'!$B$4:$G$55,6,FALSE))</f>
        <v/>
      </c>
      <c r="H967" s="3"/>
      <c r="I967" s="3"/>
      <c r="J967" s="5"/>
      <c r="K967" s="5"/>
      <c r="L967" s="4"/>
      <c r="M967" s="92" t="str">
        <f>IF(RevenueData[[#This Row],[Commentaires /Notes  ]]="","",RevenueData[[#This Row],[Commentaires /Notes  ]])</f>
        <v/>
      </c>
      <c r="N967" s="21"/>
    </row>
    <row r="968" spans="2:14" x14ac:dyDescent="0.25">
      <c r="B968" s="18">
        <f t="shared" si="172"/>
        <v>964</v>
      </c>
      <c r="C968" s="13" t="str">
        <f t="shared" si="171"/>
        <v/>
      </c>
      <c r="D968" s="20"/>
      <c r="E968" s="5"/>
      <c r="F968" s="5"/>
      <c r="G968" s="6" t="str">
        <f>IF(ISBLANK(F968),"",VLOOKUP(F968,'Listes des Lots'!$B$4:$G$55,6,FALSE))</f>
        <v/>
      </c>
      <c r="H968" s="3"/>
      <c r="I968" s="3"/>
      <c r="J968" s="5"/>
      <c r="K968" s="5"/>
      <c r="L968" s="4"/>
      <c r="M968" s="92" t="str">
        <f>IF(RevenueData[[#This Row],[Commentaires /Notes  ]]="","",RevenueData[[#This Row],[Commentaires /Notes  ]])</f>
        <v/>
      </c>
      <c r="N968" s="21"/>
    </row>
    <row r="969" spans="2:14" x14ac:dyDescent="0.25">
      <c r="B969" s="18">
        <f t="shared" si="172"/>
        <v>965</v>
      </c>
      <c r="C969" s="13" t="str">
        <f t="shared" si="171"/>
        <v/>
      </c>
      <c r="D969" s="20"/>
      <c r="E969" s="5"/>
      <c r="F969" s="5"/>
      <c r="G969" s="6" t="str">
        <f>IF(ISBLANK(F969),"",VLOOKUP(F969,'Listes des Lots'!$B$4:$G$55,6,FALSE))</f>
        <v/>
      </c>
      <c r="H969" s="3"/>
      <c r="I969" s="3"/>
      <c r="J969" s="5"/>
      <c r="K969" s="5"/>
      <c r="L969" s="4"/>
      <c r="M969" s="92" t="str">
        <f>IF(RevenueData[[#This Row],[Commentaires /Notes  ]]="","",RevenueData[[#This Row],[Commentaires /Notes  ]])</f>
        <v/>
      </c>
      <c r="N969" s="21"/>
    </row>
    <row r="970" spans="2:14" x14ac:dyDescent="0.25">
      <c r="B970" s="18">
        <f t="shared" si="172"/>
        <v>966</v>
      </c>
      <c r="C970" s="13" t="str">
        <f t="shared" si="171"/>
        <v/>
      </c>
      <c r="D970" s="20"/>
      <c r="E970" s="5"/>
      <c r="F970" s="5"/>
      <c r="G970" s="6" t="str">
        <f>IF(ISBLANK(F970),"",VLOOKUP(F970,'Listes des Lots'!$B$4:$G$55,6,FALSE))</f>
        <v/>
      </c>
      <c r="H970" s="3"/>
      <c r="I970" s="3"/>
      <c r="J970" s="5"/>
      <c r="K970" s="5"/>
      <c r="L970" s="4"/>
      <c r="M970" s="92" t="str">
        <f>IF(RevenueData[[#This Row],[Commentaires /Notes  ]]="","",RevenueData[[#This Row],[Commentaires /Notes  ]])</f>
        <v/>
      </c>
      <c r="N970" s="21"/>
    </row>
    <row r="971" spans="2:14" x14ac:dyDescent="0.25">
      <c r="B971" s="18">
        <f t="shared" si="172"/>
        <v>967</v>
      </c>
      <c r="C971" s="13" t="str">
        <f t="shared" si="171"/>
        <v/>
      </c>
      <c r="D971" s="20"/>
      <c r="E971" s="5"/>
      <c r="F971" s="5"/>
      <c r="G971" s="6" t="str">
        <f>IF(ISBLANK(F971),"",VLOOKUP(F971,'Listes des Lots'!$B$4:$G$55,6,FALSE))</f>
        <v/>
      </c>
      <c r="H971" s="3"/>
      <c r="I971" s="3"/>
      <c r="J971" s="5"/>
      <c r="K971" s="5"/>
      <c r="L971" s="4"/>
      <c r="M971" s="92" t="str">
        <f>IF(RevenueData[[#This Row],[Commentaires /Notes  ]]="","",RevenueData[[#This Row],[Commentaires /Notes  ]])</f>
        <v/>
      </c>
      <c r="N971" s="21"/>
    </row>
    <row r="972" spans="2:14" x14ac:dyDescent="0.25">
      <c r="B972" s="18">
        <f t="shared" si="172"/>
        <v>968</v>
      </c>
      <c r="C972" s="13" t="str">
        <f t="shared" si="171"/>
        <v/>
      </c>
      <c r="D972" s="20"/>
      <c r="E972" s="5"/>
      <c r="F972" s="5"/>
      <c r="G972" s="6" t="str">
        <f>IF(ISBLANK(F972),"",VLOOKUP(F972,'Listes des Lots'!$B$4:$G$55,6,FALSE))</f>
        <v/>
      </c>
      <c r="H972" s="3"/>
      <c r="I972" s="3"/>
      <c r="J972" s="5"/>
      <c r="K972" s="5"/>
      <c r="L972" s="4"/>
      <c r="M972" s="92" t="str">
        <f>IF(RevenueData[[#This Row],[Commentaires /Notes  ]]="","",RevenueData[[#This Row],[Commentaires /Notes  ]])</f>
        <v/>
      </c>
      <c r="N972" s="21"/>
    </row>
    <row r="973" spans="2:14" x14ac:dyDescent="0.25">
      <c r="B973" s="18">
        <f t="shared" si="172"/>
        <v>969</v>
      </c>
      <c r="C973" s="13" t="str">
        <f t="shared" si="171"/>
        <v/>
      </c>
      <c r="D973" s="20"/>
      <c r="E973" s="5"/>
      <c r="F973" s="5"/>
      <c r="G973" s="6" t="str">
        <f>IF(ISBLANK(F973),"",VLOOKUP(F973,'Listes des Lots'!$B$4:$G$55,6,FALSE))</f>
        <v/>
      </c>
      <c r="H973" s="3"/>
      <c r="I973" s="3"/>
      <c r="J973" s="5"/>
      <c r="K973" s="5"/>
      <c r="L973" s="4"/>
      <c r="M973" s="92" t="str">
        <f>IF(RevenueData[[#This Row],[Commentaires /Notes  ]]="","",RevenueData[[#This Row],[Commentaires /Notes  ]])</f>
        <v/>
      </c>
      <c r="N973" s="21"/>
    </row>
    <row r="974" spans="2:14" x14ac:dyDescent="0.25">
      <c r="B974" s="18">
        <f t="shared" si="172"/>
        <v>970</v>
      </c>
      <c r="C974" s="13" t="str">
        <f t="shared" si="171"/>
        <v/>
      </c>
      <c r="D974" s="20"/>
      <c r="E974" s="5"/>
      <c r="F974" s="5"/>
      <c r="G974" s="6" t="str">
        <f>IF(ISBLANK(F974),"",VLOOKUP(F974,'Listes des Lots'!$B$4:$G$55,6,FALSE))</f>
        <v/>
      </c>
      <c r="H974" s="3"/>
      <c r="I974" s="3"/>
      <c r="J974" s="5"/>
      <c r="K974" s="5"/>
      <c r="L974" s="4"/>
      <c r="M974" s="92" t="str">
        <f>IF(RevenueData[[#This Row],[Commentaires /Notes  ]]="","",RevenueData[[#This Row],[Commentaires /Notes  ]])</f>
        <v/>
      </c>
      <c r="N974" s="21"/>
    </row>
    <row r="975" spans="2:14" x14ac:dyDescent="0.25">
      <c r="B975" s="18">
        <f t="shared" si="172"/>
        <v>971</v>
      </c>
      <c r="C975" s="13" t="str">
        <f t="shared" si="171"/>
        <v/>
      </c>
      <c r="D975" s="20"/>
      <c r="E975" s="5"/>
      <c r="F975" s="5"/>
      <c r="G975" s="6" t="str">
        <f>IF(ISBLANK(F975),"",VLOOKUP(F975,'Listes des Lots'!$B$4:$G$55,6,FALSE))</f>
        <v/>
      </c>
      <c r="H975" s="3"/>
      <c r="I975" s="3"/>
      <c r="J975" s="5"/>
      <c r="K975" s="5"/>
      <c r="L975" s="4"/>
      <c r="M975" s="92" t="str">
        <f>IF(RevenueData[[#This Row],[Commentaires /Notes  ]]="","",RevenueData[[#This Row],[Commentaires /Notes  ]])</f>
        <v/>
      </c>
      <c r="N975" s="21"/>
    </row>
    <row r="976" spans="2:14" x14ac:dyDescent="0.25">
      <c r="B976" s="18">
        <f t="shared" si="172"/>
        <v>972</v>
      </c>
      <c r="C976" s="13" t="str">
        <f t="shared" si="171"/>
        <v/>
      </c>
      <c r="D976" s="20"/>
      <c r="E976" s="5"/>
      <c r="F976" s="5"/>
      <c r="G976" s="6" t="str">
        <f>IF(ISBLANK(F976),"",VLOOKUP(F976,'Listes des Lots'!$B$4:$G$55,6,FALSE))</f>
        <v/>
      </c>
      <c r="H976" s="3"/>
      <c r="I976" s="3"/>
      <c r="J976" s="5"/>
      <c r="K976" s="5"/>
      <c r="L976" s="4"/>
      <c r="M976" s="92" t="str">
        <f>IF(RevenueData[[#This Row],[Commentaires /Notes  ]]="","",RevenueData[[#This Row],[Commentaires /Notes  ]])</f>
        <v/>
      </c>
      <c r="N976" s="21"/>
    </row>
    <row r="977" spans="2:14" x14ac:dyDescent="0.25">
      <c r="B977" s="18">
        <f t="shared" si="172"/>
        <v>973</v>
      </c>
      <c r="C977" s="13" t="str">
        <f t="shared" si="171"/>
        <v/>
      </c>
      <c r="D977" s="20"/>
      <c r="E977" s="5"/>
      <c r="F977" s="5"/>
      <c r="G977" s="6" t="str">
        <f>IF(ISBLANK(F977),"",VLOOKUP(F977,'Listes des Lots'!$B$4:$G$55,6,FALSE))</f>
        <v/>
      </c>
      <c r="H977" s="3"/>
      <c r="I977" s="3"/>
      <c r="J977" s="5"/>
      <c r="K977" s="5"/>
      <c r="L977" s="4"/>
      <c r="M977" s="92" t="str">
        <f>IF(RevenueData[[#This Row],[Commentaires /Notes  ]]="","",RevenueData[[#This Row],[Commentaires /Notes  ]])</f>
        <v/>
      </c>
      <c r="N977" s="21"/>
    </row>
    <row r="978" spans="2:14" x14ac:dyDescent="0.25">
      <c r="B978" s="18">
        <f t="shared" si="172"/>
        <v>974</v>
      </c>
      <c r="C978" s="13" t="str">
        <f t="shared" si="171"/>
        <v/>
      </c>
      <c r="D978" s="20"/>
      <c r="E978" s="5"/>
      <c r="F978" s="5"/>
      <c r="G978" s="6" t="str">
        <f>IF(ISBLANK(F978),"",VLOOKUP(F978,'Listes des Lots'!$B$4:$G$55,6,FALSE))</f>
        <v/>
      </c>
      <c r="H978" s="3"/>
      <c r="I978" s="3"/>
      <c r="J978" s="5"/>
      <c r="K978" s="5"/>
      <c r="L978" s="4"/>
      <c r="M978" s="92" t="str">
        <f>IF(RevenueData[[#This Row],[Commentaires /Notes  ]]="","",RevenueData[[#This Row],[Commentaires /Notes  ]])</f>
        <v/>
      </c>
      <c r="N978" s="21"/>
    </row>
    <row r="979" spans="2:14" x14ac:dyDescent="0.25">
      <c r="B979" s="18">
        <f t="shared" si="172"/>
        <v>975</v>
      </c>
      <c r="C979" s="13" t="str">
        <f t="shared" si="171"/>
        <v/>
      </c>
      <c r="D979" s="20"/>
      <c r="E979" s="5"/>
      <c r="F979" s="5"/>
      <c r="G979" s="6" t="str">
        <f>IF(ISBLANK(F979),"",VLOOKUP(F979,'Listes des Lots'!$B$4:$G$55,6,FALSE))</f>
        <v/>
      </c>
      <c r="H979" s="3"/>
      <c r="I979" s="3"/>
      <c r="J979" s="5"/>
      <c r="K979" s="5"/>
      <c r="L979" s="4"/>
      <c r="M979" s="92" t="str">
        <f>IF(RevenueData[[#This Row],[Commentaires /Notes  ]]="","",RevenueData[[#This Row],[Commentaires /Notes  ]])</f>
        <v/>
      </c>
      <c r="N979" s="21"/>
    </row>
    <row r="980" spans="2:14" x14ac:dyDescent="0.25">
      <c r="B980" s="18">
        <f t="shared" si="172"/>
        <v>976</v>
      </c>
      <c r="C980" s="13" t="str">
        <f t="shared" si="171"/>
        <v/>
      </c>
      <c r="D980" s="20"/>
      <c r="E980" s="5"/>
      <c r="F980" s="5"/>
      <c r="G980" s="6" t="str">
        <f>IF(ISBLANK(F980),"",VLOOKUP(F980,'Listes des Lots'!$B$4:$G$55,6,FALSE))</f>
        <v/>
      </c>
      <c r="H980" s="3"/>
      <c r="I980" s="3"/>
      <c r="J980" s="5"/>
      <c r="K980" s="5"/>
      <c r="L980" s="4"/>
      <c r="M980" s="92" t="str">
        <f>IF(RevenueData[[#This Row],[Commentaires /Notes  ]]="","",RevenueData[[#This Row],[Commentaires /Notes  ]])</f>
        <v/>
      </c>
      <c r="N980" s="21"/>
    </row>
    <row r="981" spans="2:14" x14ac:dyDescent="0.25">
      <c r="B981" s="18">
        <f t="shared" si="172"/>
        <v>977</v>
      </c>
      <c r="C981" s="13" t="str">
        <f t="shared" si="171"/>
        <v/>
      </c>
      <c r="D981" s="20"/>
      <c r="E981" s="5"/>
      <c r="F981" s="5"/>
      <c r="G981" s="6" t="str">
        <f>IF(ISBLANK(F981),"",VLOOKUP(F981,'Listes des Lots'!$B$4:$G$55,6,FALSE))</f>
        <v/>
      </c>
      <c r="H981" s="3"/>
      <c r="I981" s="3"/>
      <c r="J981" s="5"/>
      <c r="K981" s="5"/>
      <c r="L981" s="4"/>
      <c r="M981" s="92" t="str">
        <f>IF(RevenueData[[#This Row],[Commentaires /Notes  ]]="","",RevenueData[[#This Row],[Commentaires /Notes  ]])</f>
        <v/>
      </c>
      <c r="N981" s="21"/>
    </row>
    <row r="982" spans="2:14" x14ac:dyDescent="0.25">
      <c r="B982" s="18">
        <f t="shared" si="172"/>
        <v>978</v>
      </c>
      <c r="C982" s="13" t="str">
        <f t="shared" si="171"/>
        <v/>
      </c>
      <c r="D982" s="20"/>
      <c r="E982" s="5"/>
      <c r="F982" s="5"/>
      <c r="G982" s="6" t="str">
        <f>IF(ISBLANK(F982),"",VLOOKUP(F982,'Listes des Lots'!$B$4:$G$55,6,FALSE))</f>
        <v/>
      </c>
      <c r="H982" s="3"/>
      <c r="I982" s="3"/>
      <c r="J982" s="5"/>
      <c r="K982" s="5"/>
      <c r="L982" s="4"/>
      <c r="M982" s="92" t="str">
        <f>IF(RevenueData[[#This Row],[Commentaires /Notes  ]]="","",RevenueData[[#This Row],[Commentaires /Notes  ]])</f>
        <v/>
      </c>
      <c r="N982" s="21"/>
    </row>
    <row r="983" spans="2:14" x14ac:dyDescent="0.25">
      <c r="B983" s="18">
        <f t="shared" si="172"/>
        <v>979</v>
      </c>
      <c r="C983" s="13" t="str">
        <f t="shared" si="171"/>
        <v/>
      </c>
      <c r="D983" s="20"/>
      <c r="E983" s="5"/>
      <c r="F983" s="5"/>
      <c r="G983" s="6" t="str">
        <f>IF(ISBLANK(F983),"",VLOOKUP(F983,'Listes des Lots'!$B$4:$G$55,6,FALSE))</f>
        <v/>
      </c>
      <c r="H983" s="3"/>
      <c r="I983" s="3"/>
      <c r="J983" s="5"/>
      <c r="K983" s="5"/>
      <c r="L983" s="4"/>
      <c r="M983" s="92" t="str">
        <f>IF(RevenueData[[#This Row],[Commentaires /Notes  ]]="","",RevenueData[[#This Row],[Commentaires /Notes  ]])</f>
        <v/>
      </c>
      <c r="N983" s="21"/>
    </row>
    <row r="984" spans="2:14" x14ac:dyDescent="0.25">
      <c r="B984" s="18">
        <f t="shared" si="172"/>
        <v>980</v>
      </c>
      <c r="C984" s="13" t="str">
        <f t="shared" si="171"/>
        <v/>
      </c>
      <c r="D984" s="20"/>
      <c r="E984" s="5"/>
      <c r="F984" s="5"/>
      <c r="G984" s="6" t="str">
        <f>IF(ISBLANK(F984),"",VLOOKUP(F984,'Listes des Lots'!$B$4:$G$55,6,FALSE))</f>
        <v/>
      </c>
      <c r="H984" s="3"/>
      <c r="I984" s="3"/>
      <c r="J984" s="5"/>
      <c r="K984" s="5"/>
      <c r="L984" s="4"/>
      <c r="M984" s="92" t="str">
        <f>IF(RevenueData[[#This Row],[Commentaires /Notes  ]]="","",RevenueData[[#This Row],[Commentaires /Notes  ]])</f>
        <v/>
      </c>
      <c r="N984" s="21"/>
    </row>
    <row r="985" spans="2:14" x14ac:dyDescent="0.25">
      <c r="B985" s="18">
        <f t="shared" si="172"/>
        <v>981</v>
      </c>
      <c r="C985" s="13" t="str">
        <f t="shared" si="171"/>
        <v/>
      </c>
      <c r="D985" s="20"/>
      <c r="E985" s="5"/>
      <c r="F985" s="5"/>
      <c r="G985" s="6" t="str">
        <f>IF(ISBLANK(F985),"",VLOOKUP(F985,'Listes des Lots'!$B$4:$G$55,6,FALSE))</f>
        <v/>
      </c>
      <c r="H985" s="3"/>
      <c r="I985" s="3"/>
      <c r="J985" s="5"/>
      <c r="K985" s="5"/>
      <c r="L985" s="4"/>
      <c r="M985" s="92" t="str">
        <f>IF(RevenueData[[#This Row],[Commentaires /Notes  ]]="","",RevenueData[[#This Row],[Commentaires /Notes  ]])</f>
        <v/>
      </c>
      <c r="N985" s="21"/>
    </row>
    <row r="986" spans="2:14" x14ac:dyDescent="0.25">
      <c r="B986" s="18">
        <f t="shared" si="172"/>
        <v>982</v>
      </c>
      <c r="C986" s="13" t="str">
        <f t="shared" si="171"/>
        <v/>
      </c>
      <c r="D986" s="20"/>
      <c r="E986" s="5"/>
      <c r="F986" s="5"/>
      <c r="G986" s="6" t="str">
        <f>IF(ISBLANK(F986),"",VLOOKUP(F986,'Listes des Lots'!$B$4:$G$55,6,FALSE))</f>
        <v/>
      </c>
      <c r="H986" s="3"/>
      <c r="I986" s="3"/>
      <c r="J986" s="5"/>
      <c r="K986" s="5"/>
      <c r="L986" s="4"/>
      <c r="M986" s="92" t="str">
        <f>IF(RevenueData[[#This Row],[Commentaires /Notes  ]]="","",RevenueData[[#This Row],[Commentaires /Notes  ]])</f>
        <v/>
      </c>
      <c r="N986" s="21"/>
    </row>
    <row r="987" spans="2:14" x14ac:dyDescent="0.25">
      <c r="B987" s="18">
        <f t="shared" si="172"/>
        <v>983</v>
      </c>
      <c r="C987" s="13" t="str">
        <f t="shared" si="171"/>
        <v/>
      </c>
      <c r="D987" s="20"/>
      <c r="E987" s="5"/>
      <c r="F987" s="5"/>
      <c r="G987" s="6" t="str">
        <f>IF(ISBLANK(F987),"",VLOOKUP(F987,'Listes des Lots'!$B$4:$G$55,6,FALSE))</f>
        <v/>
      </c>
      <c r="H987" s="3"/>
      <c r="I987" s="3"/>
      <c r="J987" s="5"/>
      <c r="K987" s="5"/>
      <c r="L987" s="4"/>
      <c r="M987" s="92" t="str">
        <f>IF(RevenueData[[#This Row],[Commentaires /Notes  ]]="","",RevenueData[[#This Row],[Commentaires /Notes  ]])</f>
        <v/>
      </c>
      <c r="N987" s="21"/>
    </row>
    <row r="988" spans="2:14" x14ac:dyDescent="0.25">
      <c r="B988" s="18">
        <f t="shared" si="172"/>
        <v>984</v>
      </c>
      <c r="C988" s="13" t="str">
        <f t="shared" si="171"/>
        <v/>
      </c>
      <c r="D988" s="20"/>
      <c r="E988" s="5"/>
      <c r="F988" s="5"/>
      <c r="G988" s="6" t="str">
        <f>IF(ISBLANK(F988),"",VLOOKUP(F988,'Listes des Lots'!$B$4:$G$55,6,FALSE))</f>
        <v/>
      </c>
      <c r="H988" s="3"/>
      <c r="I988" s="3"/>
      <c r="J988" s="5"/>
      <c r="K988" s="5"/>
      <c r="L988" s="4"/>
      <c r="M988" s="92" t="str">
        <f>IF(RevenueData[[#This Row],[Commentaires /Notes  ]]="","",RevenueData[[#This Row],[Commentaires /Notes  ]])</f>
        <v/>
      </c>
      <c r="N988" s="21"/>
    </row>
    <row r="989" spans="2:14" x14ac:dyDescent="0.25">
      <c r="B989" s="18">
        <f t="shared" si="172"/>
        <v>985</v>
      </c>
      <c r="C989" s="13" t="str">
        <f t="shared" si="171"/>
        <v/>
      </c>
      <c r="D989" s="20"/>
      <c r="E989" s="5"/>
      <c r="F989" s="5"/>
      <c r="G989" s="6" t="str">
        <f>IF(ISBLANK(F989),"",VLOOKUP(F989,'Listes des Lots'!$B$4:$G$55,6,FALSE))</f>
        <v/>
      </c>
      <c r="H989" s="3"/>
      <c r="I989" s="3"/>
      <c r="J989" s="5"/>
      <c r="K989" s="5"/>
      <c r="L989" s="4"/>
      <c r="M989" s="92" t="str">
        <f>IF(RevenueData[[#This Row],[Commentaires /Notes  ]]="","",RevenueData[[#This Row],[Commentaires /Notes  ]])</f>
        <v/>
      </c>
      <c r="N989" s="21"/>
    </row>
    <row r="990" spans="2:14" x14ac:dyDescent="0.25">
      <c r="B990" s="18">
        <f t="shared" si="172"/>
        <v>986</v>
      </c>
      <c r="C990" s="13" t="str">
        <f t="shared" si="171"/>
        <v/>
      </c>
      <c r="D990" s="20"/>
      <c r="E990" s="5"/>
      <c r="F990" s="5"/>
      <c r="G990" s="6" t="str">
        <f>IF(ISBLANK(F990),"",VLOOKUP(F990,'Listes des Lots'!$B$4:$G$55,6,FALSE))</f>
        <v/>
      </c>
      <c r="H990" s="3"/>
      <c r="I990" s="3"/>
      <c r="J990" s="5"/>
      <c r="K990" s="5"/>
      <c r="L990" s="4"/>
      <c r="M990" s="92" t="str">
        <f>IF(RevenueData[[#This Row],[Commentaires /Notes  ]]="","",RevenueData[[#This Row],[Commentaires /Notes  ]])</f>
        <v/>
      </c>
      <c r="N990" s="21"/>
    </row>
    <row r="991" spans="2:14" x14ac:dyDescent="0.25">
      <c r="B991" s="18">
        <f t="shared" si="172"/>
        <v>987</v>
      </c>
      <c r="C991" s="13" t="str">
        <f t="shared" si="171"/>
        <v/>
      </c>
      <c r="D991" s="20"/>
      <c r="E991" s="5"/>
      <c r="F991" s="5"/>
      <c r="G991" s="6" t="str">
        <f>IF(ISBLANK(F991),"",VLOOKUP(F991,'Listes des Lots'!$B$4:$G$55,6,FALSE))</f>
        <v/>
      </c>
      <c r="H991" s="3"/>
      <c r="I991" s="3"/>
      <c r="J991" s="5"/>
      <c r="K991" s="5"/>
      <c r="L991" s="4"/>
      <c r="M991" s="92" t="str">
        <f>IF(RevenueData[[#This Row],[Commentaires /Notes  ]]="","",RevenueData[[#This Row],[Commentaires /Notes  ]])</f>
        <v/>
      </c>
      <c r="N991" s="21"/>
    </row>
    <row r="992" spans="2:14" x14ac:dyDescent="0.25">
      <c r="B992" s="18">
        <f t="shared" si="172"/>
        <v>988</v>
      </c>
      <c r="C992" s="13" t="str">
        <f t="shared" si="171"/>
        <v/>
      </c>
      <c r="D992" s="20"/>
      <c r="E992" s="5"/>
      <c r="F992" s="5"/>
      <c r="G992" s="6" t="str">
        <f>IF(ISBLANK(F992),"",VLOOKUP(F992,'Listes des Lots'!$B$4:$G$55,6,FALSE))</f>
        <v/>
      </c>
      <c r="H992" s="3"/>
      <c r="I992" s="3"/>
      <c r="J992" s="5"/>
      <c r="K992" s="5"/>
      <c r="L992" s="4"/>
      <c r="M992" s="92" t="str">
        <f>IF(RevenueData[[#This Row],[Commentaires /Notes  ]]="","",RevenueData[[#This Row],[Commentaires /Notes  ]])</f>
        <v/>
      </c>
      <c r="N992" s="21"/>
    </row>
    <row r="993" spans="2:14" x14ac:dyDescent="0.25">
      <c r="B993" s="18">
        <f t="shared" si="172"/>
        <v>989</v>
      </c>
      <c r="C993" s="13" t="str">
        <f t="shared" si="171"/>
        <v/>
      </c>
      <c r="D993" s="20"/>
      <c r="E993" s="5"/>
      <c r="F993" s="5"/>
      <c r="G993" s="6" t="str">
        <f>IF(ISBLANK(F993),"",VLOOKUP(F993,'Listes des Lots'!$B$4:$G$55,6,FALSE))</f>
        <v/>
      </c>
      <c r="H993" s="3"/>
      <c r="I993" s="3"/>
      <c r="J993" s="5"/>
      <c r="K993" s="5"/>
      <c r="L993" s="4"/>
      <c r="M993" s="92" t="str">
        <f>IF(RevenueData[[#This Row],[Commentaires /Notes  ]]="","",RevenueData[[#This Row],[Commentaires /Notes  ]])</f>
        <v/>
      </c>
      <c r="N993" s="21"/>
    </row>
    <row r="994" spans="2:14" x14ac:dyDescent="0.25">
      <c r="B994" s="18">
        <f t="shared" si="172"/>
        <v>990</v>
      </c>
      <c r="C994" s="13" t="str">
        <f t="shared" si="171"/>
        <v/>
      </c>
      <c r="D994" s="20"/>
      <c r="E994" s="5"/>
      <c r="F994" s="5"/>
      <c r="G994" s="6" t="str">
        <f>IF(ISBLANK(F994),"",VLOOKUP(F994,'Listes des Lots'!$B$4:$G$55,6,FALSE))</f>
        <v/>
      </c>
      <c r="H994" s="3"/>
      <c r="I994" s="3"/>
      <c r="J994" s="5"/>
      <c r="K994" s="5"/>
      <c r="L994" s="4"/>
      <c r="M994" s="92" t="str">
        <f>IF(RevenueData[[#This Row],[Commentaires /Notes  ]]="","",RevenueData[[#This Row],[Commentaires /Notes  ]])</f>
        <v/>
      </c>
      <c r="N994" s="21"/>
    </row>
    <row r="995" spans="2:14" x14ac:dyDescent="0.25">
      <c r="B995" s="18">
        <f t="shared" si="172"/>
        <v>991</v>
      </c>
      <c r="C995" s="13" t="str">
        <f t="shared" si="171"/>
        <v/>
      </c>
      <c r="D995" s="20"/>
      <c r="E995" s="5"/>
      <c r="F995" s="5"/>
      <c r="G995" s="6" t="str">
        <f>IF(ISBLANK(F995),"",VLOOKUP(F995,'Listes des Lots'!$B$4:$G$55,6,FALSE))</f>
        <v/>
      </c>
      <c r="H995" s="3"/>
      <c r="I995" s="3"/>
      <c r="J995" s="5"/>
      <c r="K995" s="5"/>
      <c r="L995" s="4"/>
      <c r="M995" s="92" t="str">
        <f>IF(RevenueData[[#This Row],[Commentaires /Notes  ]]="","",RevenueData[[#This Row],[Commentaires /Notes  ]])</f>
        <v/>
      </c>
      <c r="N995" s="21"/>
    </row>
    <row r="996" spans="2:14" x14ac:dyDescent="0.25">
      <c r="B996" s="18">
        <f t="shared" si="172"/>
        <v>992</v>
      </c>
      <c r="C996" s="13" t="str">
        <f t="shared" si="171"/>
        <v/>
      </c>
      <c r="D996" s="20"/>
      <c r="E996" s="5"/>
      <c r="F996" s="5"/>
      <c r="G996" s="6" t="str">
        <f>IF(ISBLANK(F996),"",VLOOKUP(F996,'Listes des Lots'!$B$4:$G$55,6,FALSE))</f>
        <v/>
      </c>
      <c r="H996" s="3"/>
      <c r="I996" s="3"/>
      <c r="J996" s="5"/>
      <c r="K996" s="5"/>
      <c r="L996" s="4"/>
      <c r="M996" s="92" t="str">
        <f>IF(RevenueData[[#This Row],[Commentaires /Notes  ]]="","",RevenueData[[#This Row],[Commentaires /Notes  ]])</f>
        <v/>
      </c>
      <c r="N996" s="21"/>
    </row>
    <row r="997" spans="2:14" x14ac:dyDescent="0.25">
      <c r="B997" s="18">
        <f t="shared" si="172"/>
        <v>993</v>
      </c>
      <c r="C997" s="13" t="str">
        <f t="shared" si="171"/>
        <v/>
      </c>
      <c r="D997" s="20"/>
      <c r="E997" s="5"/>
      <c r="F997" s="5"/>
      <c r="G997" s="6" t="str">
        <f>IF(ISBLANK(F997),"",VLOOKUP(F997,'Listes des Lots'!$B$4:$G$55,6,FALSE))</f>
        <v/>
      </c>
      <c r="H997" s="3"/>
      <c r="I997" s="3"/>
      <c r="J997" s="5"/>
      <c r="K997" s="5"/>
      <c r="L997" s="4"/>
      <c r="M997" s="92" t="str">
        <f>IF(RevenueData[[#This Row],[Commentaires /Notes  ]]="","",RevenueData[[#This Row],[Commentaires /Notes  ]])</f>
        <v/>
      </c>
      <c r="N997" s="21"/>
    </row>
    <row r="998" spans="2:14" x14ac:dyDescent="0.25">
      <c r="B998" s="18">
        <f t="shared" si="172"/>
        <v>994</v>
      </c>
      <c r="C998" s="13" t="str">
        <f t="shared" si="171"/>
        <v/>
      </c>
      <c r="D998" s="20"/>
      <c r="E998" s="5"/>
      <c r="F998" s="5"/>
      <c r="G998" s="6" t="str">
        <f>IF(ISBLANK(F998),"",VLOOKUP(F998,'Listes des Lots'!$B$4:$G$55,6,FALSE))</f>
        <v/>
      </c>
      <c r="H998" s="3"/>
      <c r="I998" s="3"/>
      <c r="J998" s="5"/>
      <c r="K998" s="5"/>
      <c r="L998" s="4"/>
      <c r="M998" s="92" t="str">
        <f>IF(RevenueData[[#This Row],[Commentaires /Notes  ]]="","",RevenueData[[#This Row],[Commentaires /Notes  ]])</f>
        <v/>
      </c>
      <c r="N998" s="21"/>
    </row>
    <row r="999" spans="2:14" x14ac:dyDescent="0.25">
      <c r="B999" s="18">
        <f t="shared" si="172"/>
        <v>995</v>
      </c>
      <c r="C999" s="13" t="str">
        <f t="shared" si="171"/>
        <v/>
      </c>
      <c r="D999" s="20"/>
      <c r="E999" s="5"/>
      <c r="F999" s="5"/>
      <c r="G999" s="6" t="str">
        <f>IF(ISBLANK(F999),"",VLOOKUP(F999,'Listes des Lots'!$B$4:$G$55,6,FALSE))</f>
        <v/>
      </c>
      <c r="H999" s="3"/>
      <c r="I999" s="3"/>
      <c r="J999" s="5"/>
      <c r="K999" s="5"/>
      <c r="L999" s="4"/>
      <c r="M999" s="92" t="str">
        <f>IF(RevenueData[[#This Row],[Commentaires /Notes  ]]="","",RevenueData[[#This Row],[Commentaires /Notes  ]])</f>
        <v/>
      </c>
      <c r="N999" s="21"/>
    </row>
    <row r="1000" spans="2:14" x14ac:dyDescent="0.25">
      <c r="B1000" s="18">
        <f t="shared" si="172"/>
        <v>996</v>
      </c>
      <c r="C1000" s="13" t="str">
        <f t="shared" si="171"/>
        <v/>
      </c>
      <c r="D1000" s="20"/>
      <c r="E1000" s="5"/>
      <c r="F1000" s="5"/>
      <c r="G1000" s="6" t="str">
        <f>IF(ISBLANK(F1000),"",VLOOKUP(F1000,'Listes des Lots'!$B$4:$G$55,6,FALSE))</f>
        <v/>
      </c>
      <c r="H1000" s="3"/>
      <c r="I1000" s="3"/>
      <c r="J1000" s="5"/>
      <c r="K1000" s="5"/>
      <c r="L1000" s="4"/>
      <c r="M1000" s="92" t="str">
        <f>IF(RevenueData[[#This Row],[Commentaires /Notes  ]]="","",RevenueData[[#This Row],[Commentaires /Notes  ]])</f>
        <v/>
      </c>
      <c r="N1000" s="21"/>
    </row>
    <row r="1001" spans="2:14" x14ac:dyDescent="0.25">
      <c r="B1001" s="18">
        <f t="shared" si="172"/>
        <v>997</v>
      </c>
      <c r="C1001" s="13" t="str">
        <f t="shared" si="171"/>
        <v/>
      </c>
      <c r="D1001" s="20"/>
      <c r="E1001" s="5"/>
      <c r="F1001" s="5"/>
      <c r="G1001" s="6" t="str">
        <f>IF(ISBLANK(F1001),"",VLOOKUP(F1001,'Listes des Lots'!$B$4:$G$55,6,FALSE))</f>
        <v/>
      </c>
      <c r="H1001" s="3"/>
      <c r="I1001" s="3"/>
      <c r="J1001" s="5"/>
      <c r="K1001" s="5"/>
      <c r="L1001" s="4"/>
      <c r="M1001" s="92" t="str">
        <f>IF(RevenueData[[#This Row],[Commentaires /Notes  ]]="","",RevenueData[[#This Row],[Commentaires /Notes  ]])</f>
        <v/>
      </c>
      <c r="N1001" s="21"/>
    </row>
    <row r="1002" spans="2:14" x14ac:dyDescent="0.25">
      <c r="B1002" s="18">
        <f t="shared" si="172"/>
        <v>998</v>
      </c>
      <c r="C1002" s="13" t="str">
        <f t="shared" si="171"/>
        <v/>
      </c>
      <c r="D1002" s="20"/>
      <c r="E1002" s="5"/>
      <c r="F1002" s="5"/>
      <c r="G1002" s="6" t="str">
        <f>IF(ISBLANK(F1002),"",VLOOKUP(F1002,'Listes des Lots'!$B$4:$G$55,6,FALSE))</f>
        <v/>
      </c>
      <c r="H1002" s="3"/>
      <c r="I1002" s="3"/>
      <c r="J1002" s="5"/>
      <c r="K1002" s="5"/>
      <c r="L1002" s="4"/>
      <c r="M1002" s="92" t="str">
        <f>IF(RevenueData[[#This Row],[Commentaires /Notes  ]]="","",RevenueData[[#This Row],[Commentaires /Notes  ]])</f>
        <v/>
      </c>
      <c r="N1002" s="21"/>
    </row>
    <row r="1003" spans="2:14" x14ac:dyDescent="0.25">
      <c r="B1003" s="18">
        <f t="shared" si="172"/>
        <v>999</v>
      </c>
      <c r="C1003" s="13" t="str">
        <f t="shared" si="171"/>
        <v/>
      </c>
      <c r="D1003" s="20"/>
      <c r="E1003" s="5"/>
      <c r="F1003" s="5"/>
      <c r="G1003" s="6" t="str">
        <f>IF(ISBLANK(F1003),"",VLOOKUP(F1003,'Listes des Lots'!$B$4:$G$55,6,FALSE))</f>
        <v/>
      </c>
      <c r="H1003" s="3"/>
      <c r="I1003" s="3"/>
      <c r="J1003" s="5"/>
      <c r="K1003" s="5"/>
      <c r="L1003" s="4"/>
      <c r="M1003" s="92" t="str">
        <f>IF(RevenueData[[#This Row],[Commentaires /Notes  ]]="","",RevenueData[[#This Row],[Commentaires /Notes  ]])</f>
        <v/>
      </c>
      <c r="N1003" s="21"/>
    </row>
    <row r="1004" spans="2:14" x14ac:dyDescent="0.25">
      <c r="B1004" s="18">
        <f t="shared" si="172"/>
        <v>1000</v>
      </c>
      <c r="C1004" s="13" t="str">
        <f t="shared" si="171"/>
        <v/>
      </c>
      <c r="D1004" s="20"/>
      <c r="E1004" s="5"/>
      <c r="F1004" s="5"/>
      <c r="G1004" s="6" t="str">
        <f>IF(ISBLANK(F1004),"",VLOOKUP(F1004,'Listes des Lots'!$B$4:$G$55,6,FALSE))</f>
        <v/>
      </c>
      <c r="H1004" s="3"/>
      <c r="I1004" s="3"/>
      <c r="J1004" s="5"/>
      <c r="K1004" s="5"/>
      <c r="L1004" s="4"/>
      <c r="M1004" s="92" t="str">
        <f>IF(RevenueData[[#This Row],[Commentaires /Notes  ]]="","",RevenueData[[#This Row],[Commentaires /Notes  ]])</f>
        <v/>
      </c>
      <c r="N1004" s="21"/>
    </row>
    <row r="1005" spans="2:14" x14ac:dyDescent="0.25">
      <c r="B1005" s="18">
        <f t="shared" si="172"/>
        <v>1001</v>
      </c>
      <c r="C1005" s="13" t="str">
        <f t="shared" si="171"/>
        <v/>
      </c>
      <c r="D1005" s="20"/>
      <c r="E1005" s="5"/>
      <c r="F1005" s="5"/>
      <c r="G1005" s="6" t="str">
        <f>IF(ISBLANK(F1005),"",VLOOKUP(F1005,'Listes des Lots'!$B$4:$G$55,6,FALSE))</f>
        <v/>
      </c>
      <c r="H1005" s="3"/>
      <c r="I1005" s="3"/>
      <c r="J1005" s="5"/>
      <c r="K1005" s="5"/>
      <c r="L1005" s="4"/>
      <c r="M1005" s="92" t="str">
        <f>IF(RevenueData[[#This Row],[Commentaires /Notes  ]]="","",RevenueData[[#This Row],[Commentaires /Notes  ]])</f>
        <v/>
      </c>
      <c r="N1005" s="21"/>
    </row>
    <row r="1006" spans="2:14" x14ac:dyDescent="0.25">
      <c r="B1006" s="18">
        <f t="shared" si="172"/>
        <v>1002</v>
      </c>
      <c r="C1006" s="13" t="str">
        <f t="shared" si="171"/>
        <v/>
      </c>
      <c r="D1006" s="20"/>
      <c r="E1006" s="5"/>
      <c r="F1006" s="5"/>
      <c r="G1006" s="6" t="str">
        <f>IF(ISBLANK(F1006),"",VLOOKUP(F1006,'Listes des Lots'!$B$4:$G$55,6,FALSE))</f>
        <v/>
      </c>
      <c r="H1006" s="3"/>
      <c r="I1006" s="3"/>
      <c r="J1006" s="5"/>
      <c r="K1006" s="5"/>
      <c r="L1006" s="4"/>
      <c r="M1006" s="92" t="str">
        <f>IF(RevenueData[[#This Row],[Commentaires /Notes  ]]="","",RevenueData[[#This Row],[Commentaires /Notes  ]])</f>
        <v/>
      </c>
      <c r="N1006" s="21"/>
    </row>
    <row r="1007" spans="2:14" x14ac:dyDescent="0.25">
      <c r="B1007" s="18">
        <f t="shared" si="172"/>
        <v>1003</v>
      </c>
      <c r="C1007" s="13" t="str">
        <f t="shared" si="171"/>
        <v/>
      </c>
      <c r="D1007" s="20"/>
      <c r="E1007" s="5"/>
      <c r="F1007" s="5"/>
      <c r="G1007" s="6" t="str">
        <f>IF(ISBLANK(F1007),"",VLOOKUP(F1007,'Listes des Lots'!$B$4:$G$55,6,FALSE))</f>
        <v/>
      </c>
      <c r="H1007" s="3"/>
      <c r="I1007" s="3"/>
      <c r="J1007" s="5"/>
      <c r="K1007" s="5"/>
      <c r="L1007" s="4"/>
      <c r="M1007" s="92" t="str">
        <f>IF(RevenueData[[#This Row],[Commentaires /Notes  ]]="","",RevenueData[[#This Row],[Commentaires /Notes  ]])</f>
        <v/>
      </c>
      <c r="N1007" s="21"/>
    </row>
    <row r="1008" spans="2:14" x14ac:dyDescent="0.25">
      <c r="B1008" s="18">
        <f t="shared" si="172"/>
        <v>1004</v>
      </c>
      <c r="C1008" s="13" t="str">
        <f t="shared" si="171"/>
        <v/>
      </c>
      <c r="D1008" s="20"/>
      <c r="E1008" s="5"/>
      <c r="F1008" s="5"/>
      <c r="G1008" s="6" t="str">
        <f>IF(ISBLANK(F1008),"",VLOOKUP(F1008,'Listes des Lots'!$B$4:$G$55,6,FALSE))</f>
        <v/>
      </c>
      <c r="H1008" s="3"/>
      <c r="I1008" s="3"/>
      <c r="J1008" s="5"/>
      <c r="K1008" s="5"/>
      <c r="L1008" s="4"/>
      <c r="M1008" s="92" t="str">
        <f>IF(RevenueData[[#This Row],[Commentaires /Notes  ]]="","",RevenueData[[#This Row],[Commentaires /Notes  ]])</f>
        <v/>
      </c>
      <c r="N1008" s="21"/>
    </row>
    <row r="1009" spans="2:14" x14ac:dyDescent="0.25">
      <c r="B1009" s="18">
        <f t="shared" si="172"/>
        <v>1005</v>
      </c>
      <c r="C1009" s="13" t="str">
        <f t="shared" si="171"/>
        <v/>
      </c>
      <c r="D1009" s="20"/>
      <c r="E1009" s="5"/>
      <c r="F1009" s="5"/>
      <c r="G1009" s="6" t="str">
        <f>IF(ISBLANK(F1009),"",VLOOKUP(F1009,'Listes des Lots'!$B$4:$G$55,6,FALSE))</f>
        <v/>
      </c>
      <c r="H1009" s="3"/>
      <c r="I1009" s="3"/>
      <c r="J1009" s="5"/>
      <c r="K1009" s="5"/>
      <c r="L1009" s="4"/>
      <c r="M1009" s="92" t="str">
        <f>IF(RevenueData[[#This Row],[Commentaires /Notes  ]]="","",RevenueData[[#This Row],[Commentaires /Notes  ]])</f>
        <v/>
      </c>
      <c r="N1009" s="21"/>
    </row>
    <row r="1010" spans="2:14" x14ac:dyDescent="0.25">
      <c r="B1010" s="18">
        <f t="shared" si="172"/>
        <v>1006</v>
      </c>
      <c r="C1010" s="13" t="str">
        <f t="shared" si="171"/>
        <v/>
      </c>
      <c r="D1010" s="20"/>
      <c r="E1010" s="5"/>
      <c r="F1010" s="5"/>
      <c r="G1010" s="6" t="str">
        <f>IF(ISBLANK(F1010),"",VLOOKUP(F1010,'Listes des Lots'!$B$4:$G$55,6,FALSE))</f>
        <v/>
      </c>
      <c r="H1010" s="3"/>
      <c r="I1010" s="3"/>
      <c r="J1010" s="5"/>
      <c r="K1010" s="5"/>
      <c r="L1010" s="4"/>
      <c r="M1010" s="92" t="str">
        <f>IF(RevenueData[[#This Row],[Commentaires /Notes  ]]="","",RevenueData[[#This Row],[Commentaires /Notes  ]])</f>
        <v/>
      </c>
      <c r="N1010" s="21"/>
    </row>
    <row r="1011" spans="2:14" x14ac:dyDescent="0.25">
      <c r="B1011" s="18">
        <f t="shared" si="172"/>
        <v>1007</v>
      </c>
      <c r="C1011" s="13" t="str">
        <f t="shared" si="171"/>
        <v/>
      </c>
      <c r="D1011" s="20"/>
      <c r="E1011" s="5"/>
      <c r="F1011" s="5"/>
      <c r="G1011" s="6" t="str">
        <f>IF(ISBLANK(F1011),"",VLOOKUP(F1011,'Listes des Lots'!$B$4:$G$55,6,FALSE))</f>
        <v/>
      </c>
      <c r="H1011" s="3"/>
      <c r="I1011" s="3"/>
      <c r="J1011" s="5"/>
      <c r="K1011" s="5"/>
      <c r="L1011" s="4"/>
      <c r="M1011" s="92" t="str">
        <f>IF(RevenueData[[#This Row],[Commentaires /Notes  ]]="","",RevenueData[[#This Row],[Commentaires /Notes  ]])</f>
        <v/>
      </c>
      <c r="N1011" s="21"/>
    </row>
    <row r="1012" spans="2:14" x14ac:dyDescent="0.25">
      <c r="B1012" s="18">
        <f t="shared" si="172"/>
        <v>1008</v>
      </c>
      <c r="C1012" s="13" t="str">
        <f t="shared" si="171"/>
        <v/>
      </c>
      <c r="D1012" s="20"/>
      <c r="E1012" s="5"/>
      <c r="F1012" s="5"/>
      <c r="G1012" s="6" t="str">
        <f>IF(ISBLANK(F1012),"",VLOOKUP(F1012,'Listes des Lots'!$B$4:$G$55,6,FALSE))</f>
        <v/>
      </c>
      <c r="H1012" s="3"/>
      <c r="I1012" s="3"/>
      <c r="J1012" s="5"/>
      <c r="K1012" s="5"/>
      <c r="L1012" s="4"/>
      <c r="M1012" s="92" t="str">
        <f>IF(RevenueData[[#This Row],[Commentaires /Notes  ]]="","",RevenueData[[#This Row],[Commentaires /Notes  ]])</f>
        <v/>
      </c>
      <c r="N1012" s="21"/>
    </row>
    <row r="1013" spans="2:14" x14ac:dyDescent="0.25">
      <c r="B1013" s="18">
        <f t="shared" si="172"/>
        <v>1009</v>
      </c>
      <c r="C1013" s="13" t="str">
        <f t="shared" si="171"/>
        <v/>
      </c>
      <c r="D1013" s="20"/>
      <c r="E1013" s="5"/>
      <c r="F1013" s="5"/>
      <c r="G1013" s="6" t="str">
        <f>IF(ISBLANK(F1013),"",VLOOKUP(F1013,'Listes des Lots'!$B$4:$G$55,6,FALSE))</f>
        <v/>
      </c>
      <c r="H1013" s="3"/>
      <c r="I1013" s="3"/>
      <c r="J1013" s="5"/>
      <c r="K1013" s="5"/>
      <c r="L1013" s="4"/>
      <c r="M1013" s="92" t="str">
        <f>IF(RevenueData[[#This Row],[Commentaires /Notes  ]]="","",RevenueData[[#This Row],[Commentaires /Notes  ]])</f>
        <v/>
      </c>
      <c r="N1013" s="21"/>
    </row>
    <row r="1014" spans="2:14" x14ac:dyDescent="0.25">
      <c r="B1014" s="18">
        <f t="shared" si="172"/>
        <v>1010</v>
      </c>
      <c r="C1014" s="13" t="str">
        <f t="shared" si="171"/>
        <v/>
      </c>
      <c r="D1014" s="20"/>
      <c r="E1014" s="5"/>
      <c r="F1014" s="5"/>
      <c r="G1014" s="6" t="str">
        <f>IF(ISBLANK(F1014),"",VLOOKUP(F1014,'Listes des Lots'!$B$4:$G$55,6,FALSE))</f>
        <v/>
      </c>
      <c r="H1014" s="3"/>
      <c r="I1014" s="3"/>
      <c r="J1014" s="5"/>
      <c r="K1014" s="5"/>
      <c r="L1014" s="4"/>
      <c r="M1014" s="92" t="str">
        <f>IF(RevenueData[[#This Row],[Commentaires /Notes  ]]="","",RevenueData[[#This Row],[Commentaires /Notes  ]])</f>
        <v/>
      </c>
      <c r="N1014" s="21"/>
    </row>
    <row r="1015" spans="2:14" x14ac:dyDescent="0.25">
      <c r="B1015" s="18">
        <f t="shared" si="172"/>
        <v>1011</v>
      </c>
      <c r="C1015" s="13" t="str">
        <f t="shared" si="171"/>
        <v/>
      </c>
      <c r="D1015" s="20"/>
      <c r="E1015" s="5"/>
      <c r="F1015" s="5"/>
      <c r="G1015" s="6" t="str">
        <f>IF(ISBLANK(F1015),"",VLOOKUP(F1015,'Listes des Lots'!$B$4:$G$55,6,FALSE))</f>
        <v/>
      </c>
      <c r="H1015" s="3"/>
      <c r="I1015" s="3"/>
      <c r="J1015" s="5"/>
      <c r="K1015" s="5"/>
      <c r="L1015" s="4"/>
      <c r="M1015" s="92" t="str">
        <f>IF(RevenueData[[#This Row],[Commentaires /Notes  ]]="","",RevenueData[[#This Row],[Commentaires /Notes  ]])</f>
        <v/>
      </c>
      <c r="N1015" s="21"/>
    </row>
    <row r="1016" spans="2:14" x14ac:dyDescent="0.25">
      <c r="B1016" s="18">
        <f t="shared" si="172"/>
        <v>1012</v>
      </c>
      <c r="C1016" s="13" t="str">
        <f t="shared" si="171"/>
        <v/>
      </c>
      <c r="D1016" s="20"/>
      <c r="E1016" s="5"/>
      <c r="F1016" s="5"/>
      <c r="G1016" s="6" t="str">
        <f>IF(ISBLANK(F1016),"",VLOOKUP(F1016,'Listes des Lots'!$B$4:$G$55,6,FALSE))</f>
        <v/>
      </c>
      <c r="H1016" s="3"/>
      <c r="I1016" s="3"/>
      <c r="J1016" s="5"/>
      <c r="K1016" s="5"/>
      <c r="L1016" s="4"/>
      <c r="M1016" s="92" t="str">
        <f>IF(RevenueData[[#This Row],[Commentaires /Notes  ]]="","",RevenueData[[#This Row],[Commentaires /Notes  ]])</f>
        <v/>
      </c>
      <c r="N1016" s="21"/>
    </row>
    <row r="1017" spans="2:14" x14ac:dyDescent="0.25">
      <c r="B1017" s="18">
        <f t="shared" si="172"/>
        <v>1013</v>
      </c>
      <c r="C1017" s="13" t="str">
        <f t="shared" si="171"/>
        <v/>
      </c>
      <c r="D1017" s="20"/>
      <c r="E1017" s="5"/>
      <c r="F1017" s="5"/>
      <c r="G1017" s="6" t="str">
        <f>IF(ISBLANK(F1017),"",VLOOKUP(F1017,'Listes des Lots'!$B$4:$G$55,6,FALSE))</f>
        <v/>
      </c>
      <c r="H1017" s="3"/>
      <c r="I1017" s="3"/>
      <c r="J1017" s="5"/>
      <c r="K1017" s="5"/>
      <c r="L1017" s="4"/>
      <c r="M1017" s="92" t="str">
        <f>IF(RevenueData[[#This Row],[Commentaires /Notes  ]]="","",RevenueData[[#This Row],[Commentaires /Notes  ]])</f>
        <v/>
      </c>
      <c r="N1017" s="21"/>
    </row>
    <row r="1018" spans="2:14" x14ac:dyDescent="0.25">
      <c r="B1018" s="18">
        <f t="shared" si="172"/>
        <v>1014</v>
      </c>
      <c r="C1018" s="13" t="str">
        <f t="shared" si="171"/>
        <v/>
      </c>
      <c r="D1018" s="20"/>
      <c r="E1018" s="5"/>
      <c r="F1018" s="5"/>
      <c r="G1018" s="6" t="str">
        <f>IF(ISBLANK(F1018),"",VLOOKUP(F1018,'Listes des Lots'!$B$4:$G$55,6,FALSE))</f>
        <v/>
      </c>
      <c r="H1018" s="3"/>
      <c r="I1018" s="3"/>
      <c r="J1018" s="5"/>
      <c r="K1018" s="5"/>
      <c r="L1018" s="4"/>
      <c r="M1018" s="92" t="str">
        <f>IF(RevenueData[[#This Row],[Commentaires /Notes  ]]="","",RevenueData[[#This Row],[Commentaires /Notes  ]])</f>
        <v/>
      </c>
      <c r="N1018" s="21"/>
    </row>
    <row r="1019" spans="2:14" x14ac:dyDescent="0.25">
      <c r="B1019" s="18">
        <f t="shared" si="172"/>
        <v>1015</v>
      </c>
      <c r="C1019" s="13" t="str">
        <f t="shared" si="171"/>
        <v/>
      </c>
      <c r="D1019" s="20"/>
      <c r="E1019" s="5"/>
      <c r="F1019" s="5"/>
      <c r="G1019" s="6" t="str">
        <f>IF(ISBLANK(F1019),"",VLOOKUP(F1019,'Listes des Lots'!$B$4:$G$55,6,FALSE))</f>
        <v/>
      </c>
      <c r="H1019" s="3"/>
      <c r="I1019" s="3"/>
      <c r="J1019" s="5"/>
      <c r="K1019" s="5"/>
      <c r="L1019" s="4"/>
      <c r="M1019" s="92" t="str">
        <f>IF(RevenueData[[#This Row],[Commentaires /Notes  ]]="","",RevenueData[[#This Row],[Commentaires /Notes  ]])</f>
        <v/>
      </c>
      <c r="N1019" s="21"/>
    </row>
    <row r="1020" spans="2:14" x14ac:dyDescent="0.25">
      <c r="B1020" s="18">
        <f t="shared" si="172"/>
        <v>1016</v>
      </c>
      <c r="C1020" s="13" t="str">
        <f t="shared" si="171"/>
        <v/>
      </c>
      <c r="D1020" s="20"/>
      <c r="E1020" s="5"/>
      <c r="F1020" s="5"/>
      <c r="G1020" s="6" t="str">
        <f>IF(ISBLANK(F1020),"",VLOOKUP(F1020,'Listes des Lots'!$B$4:$G$55,6,FALSE))</f>
        <v/>
      </c>
      <c r="H1020" s="3"/>
      <c r="I1020" s="3"/>
      <c r="J1020" s="5"/>
      <c r="K1020" s="5"/>
      <c r="L1020" s="4"/>
      <c r="M1020" s="92" t="str">
        <f>IF(RevenueData[[#This Row],[Commentaires /Notes  ]]="","",RevenueData[[#This Row],[Commentaires /Notes  ]])</f>
        <v/>
      </c>
      <c r="N1020" s="21"/>
    </row>
    <row r="1021" spans="2:14" x14ac:dyDescent="0.25">
      <c r="B1021" s="18">
        <f t="shared" si="172"/>
        <v>1017</v>
      </c>
      <c r="C1021" s="13" t="str">
        <f t="shared" si="171"/>
        <v/>
      </c>
      <c r="D1021" s="20"/>
      <c r="E1021" s="5"/>
      <c r="F1021" s="5"/>
      <c r="G1021" s="6" t="str">
        <f>IF(ISBLANK(F1021),"",VLOOKUP(F1021,'Listes des Lots'!$B$4:$G$55,6,FALSE))</f>
        <v/>
      </c>
      <c r="H1021" s="3"/>
      <c r="I1021" s="3"/>
      <c r="J1021" s="5"/>
      <c r="K1021" s="5"/>
      <c r="L1021" s="4"/>
      <c r="M1021" s="92" t="str">
        <f>IF(RevenueData[[#This Row],[Commentaires /Notes  ]]="","",RevenueData[[#This Row],[Commentaires /Notes  ]])</f>
        <v/>
      </c>
      <c r="N1021" s="21"/>
    </row>
    <row r="1022" spans="2:14" x14ac:dyDescent="0.25">
      <c r="B1022" s="18">
        <f t="shared" si="172"/>
        <v>1018</v>
      </c>
      <c r="C1022" s="13" t="str">
        <f t="shared" si="171"/>
        <v/>
      </c>
      <c r="D1022" s="20"/>
      <c r="E1022" s="5"/>
      <c r="F1022" s="5"/>
      <c r="G1022" s="6" t="str">
        <f>IF(ISBLANK(F1022),"",VLOOKUP(F1022,'Listes des Lots'!$B$4:$G$55,6,FALSE))</f>
        <v/>
      </c>
      <c r="H1022" s="3"/>
      <c r="I1022" s="3"/>
      <c r="J1022" s="5"/>
      <c r="K1022" s="5"/>
      <c r="L1022" s="4"/>
      <c r="M1022" s="92" t="str">
        <f>IF(RevenueData[[#This Row],[Commentaires /Notes  ]]="","",RevenueData[[#This Row],[Commentaires /Notes  ]])</f>
        <v/>
      </c>
      <c r="N1022" s="21"/>
    </row>
    <row r="1023" spans="2:14" x14ac:dyDescent="0.25">
      <c r="B1023" s="18">
        <f t="shared" si="172"/>
        <v>1019</v>
      </c>
      <c r="C1023" s="13" t="str">
        <f t="shared" si="171"/>
        <v/>
      </c>
      <c r="D1023" s="20"/>
      <c r="E1023" s="5"/>
      <c r="F1023" s="5"/>
      <c r="G1023" s="6" t="str">
        <f>IF(ISBLANK(F1023),"",VLOOKUP(F1023,'Listes des Lots'!$B$4:$G$55,6,FALSE))</f>
        <v/>
      </c>
      <c r="H1023" s="3"/>
      <c r="I1023" s="3"/>
      <c r="J1023" s="5"/>
      <c r="K1023" s="5"/>
      <c r="L1023" s="4"/>
      <c r="M1023" s="92" t="str">
        <f>IF(RevenueData[[#This Row],[Commentaires /Notes  ]]="","",RevenueData[[#This Row],[Commentaires /Notes  ]])</f>
        <v/>
      </c>
      <c r="N1023" s="21"/>
    </row>
    <row r="1024" spans="2:14" x14ac:dyDescent="0.25">
      <c r="B1024" s="18">
        <f t="shared" si="172"/>
        <v>1020</v>
      </c>
      <c r="C1024" s="13" t="str">
        <f t="shared" si="171"/>
        <v/>
      </c>
      <c r="D1024" s="20"/>
      <c r="E1024" s="5"/>
      <c r="F1024" s="5"/>
      <c r="G1024" s="6" t="str">
        <f>IF(ISBLANK(F1024),"",VLOOKUP(F1024,'Listes des Lots'!$B$4:$G$55,6,FALSE))</f>
        <v/>
      </c>
      <c r="H1024" s="3"/>
      <c r="I1024" s="3"/>
      <c r="J1024" s="5"/>
      <c r="K1024" s="5"/>
      <c r="L1024" s="4"/>
      <c r="M1024" s="92" t="str">
        <f>IF(RevenueData[[#This Row],[Commentaires /Notes  ]]="","",RevenueData[[#This Row],[Commentaires /Notes  ]])</f>
        <v/>
      </c>
      <c r="N1024" s="21"/>
    </row>
    <row r="1025" spans="2:14" x14ac:dyDescent="0.25">
      <c r="B1025" s="18">
        <f t="shared" si="172"/>
        <v>1021</v>
      </c>
      <c r="C1025" s="13" t="str">
        <f t="shared" si="171"/>
        <v/>
      </c>
      <c r="D1025" s="20"/>
      <c r="E1025" s="5"/>
      <c r="F1025" s="5"/>
      <c r="G1025" s="6" t="str">
        <f>IF(ISBLANK(F1025),"",VLOOKUP(F1025,'Listes des Lots'!$B$4:$G$55,6,FALSE))</f>
        <v/>
      </c>
      <c r="H1025" s="3"/>
      <c r="I1025" s="3"/>
      <c r="J1025" s="5"/>
      <c r="K1025" s="5"/>
      <c r="L1025" s="4"/>
      <c r="M1025" s="92" t="str">
        <f>IF(RevenueData[[#This Row],[Commentaires /Notes  ]]="","",RevenueData[[#This Row],[Commentaires /Notes  ]])</f>
        <v/>
      </c>
      <c r="N1025" s="21"/>
    </row>
    <row r="1026" spans="2:14" x14ac:dyDescent="0.25">
      <c r="B1026" s="18">
        <f t="shared" si="172"/>
        <v>1022</v>
      </c>
      <c r="C1026" s="13" t="str">
        <f t="shared" si="171"/>
        <v/>
      </c>
      <c r="D1026" s="20"/>
      <c r="E1026" s="5"/>
      <c r="F1026" s="5"/>
      <c r="G1026" s="6" t="str">
        <f>IF(ISBLANK(F1026),"",VLOOKUP(F1026,'Listes des Lots'!$B$4:$G$55,6,FALSE))</f>
        <v/>
      </c>
      <c r="H1026" s="3"/>
      <c r="I1026" s="3"/>
      <c r="J1026" s="5"/>
      <c r="K1026" s="5"/>
      <c r="L1026" s="4"/>
      <c r="M1026" s="92" t="str">
        <f>IF(RevenueData[[#This Row],[Commentaires /Notes  ]]="","",RevenueData[[#This Row],[Commentaires /Notes  ]])</f>
        <v/>
      </c>
      <c r="N1026" s="21"/>
    </row>
    <row r="1027" spans="2:14" x14ac:dyDescent="0.25">
      <c r="B1027" s="18">
        <f t="shared" si="172"/>
        <v>1023</v>
      </c>
      <c r="C1027" s="13" t="str">
        <f t="shared" si="171"/>
        <v/>
      </c>
      <c r="D1027" s="20"/>
      <c r="E1027" s="5"/>
      <c r="F1027" s="5"/>
      <c r="G1027" s="6" t="str">
        <f>IF(ISBLANK(F1027),"",VLOOKUP(F1027,'Listes des Lots'!$B$4:$G$55,6,FALSE))</f>
        <v/>
      </c>
      <c r="H1027" s="3"/>
      <c r="I1027" s="3"/>
      <c r="J1027" s="5"/>
      <c r="K1027" s="5"/>
      <c r="L1027" s="4"/>
      <c r="M1027" s="92" t="str">
        <f>IF(RevenueData[[#This Row],[Commentaires /Notes  ]]="","",RevenueData[[#This Row],[Commentaires /Notes  ]])</f>
        <v/>
      </c>
      <c r="N1027" s="21"/>
    </row>
    <row r="1028" spans="2:14" x14ac:dyDescent="0.25">
      <c r="B1028" s="18">
        <f t="shared" si="172"/>
        <v>1024</v>
      </c>
      <c r="C1028" s="13" t="str">
        <f t="shared" si="171"/>
        <v/>
      </c>
      <c r="D1028" s="20"/>
      <c r="E1028" s="5"/>
      <c r="F1028" s="5"/>
      <c r="G1028" s="6" t="str">
        <f>IF(ISBLANK(F1028),"",VLOOKUP(F1028,'Listes des Lots'!$B$4:$G$55,6,FALSE))</f>
        <v/>
      </c>
      <c r="H1028" s="3"/>
      <c r="I1028" s="3"/>
      <c r="J1028" s="5"/>
      <c r="K1028" s="5"/>
      <c r="L1028" s="4"/>
      <c r="M1028" s="92" t="str">
        <f>IF(RevenueData[[#This Row],[Commentaires /Notes  ]]="","",RevenueData[[#This Row],[Commentaires /Notes  ]])</f>
        <v/>
      </c>
      <c r="N1028" s="21"/>
    </row>
    <row r="1029" spans="2:14" x14ac:dyDescent="0.25">
      <c r="B1029" s="18">
        <f t="shared" si="172"/>
        <v>1025</v>
      </c>
      <c r="C1029" s="13" t="str">
        <f t="shared" ref="C1029:C1092" si="173">IF(OR(D1029="", E1029="", F1029="", I1029="", J1029="", K1029="", L1029=""), "", TEXT(RIGHT(YEAR(D1029), 2), "00") &amp; TEXT(MONTH(D1029), "00") &amp; TEXT(DAY(D1029), "00") &amp; "_Rev_MC_" &amp; TEXT(B1029, "0"))</f>
        <v/>
      </c>
      <c r="D1029" s="20"/>
      <c r="E1029" s="5"/>
      <c r="F1029" s="5"/>
      <c r="G1029" s="6" t="str">
        <f>IF(ISBLANK(F1029),"",VLOOKUP(F1029,'Listes des Lots'!$B$4:$G$55,6,FALSE))</f>
        <v/>
      </c>
      <c r="H1029" s="3"/>
      <c r="I1029" s="3"/>
      <c r="J1029" s="5"/>
      <c r="K1029" s="5"/>
      <c r="L1029" s="4"/>
      <c r="M1029" s="92" t="str">
        <f>IF(RevenueData[[#This Row],[Commentaires /Notes  ]]="","",RevenueData[[#This Row],[Commentaires /Notes  ]])</f>
        <v/>
      </c>
      <c r="N1029" s="21"/>
    </row>
    <row r="1030" spans="2:14" x14ac:dyDescent="0.25">
      <c r="B1030" s="18">
        <f t="shared" si="172"/>
        <v>1026</v>
      </c>
      <c r="C1030" s="13" t="str">
        <f t="shared" si="173"/>
        <v/>
      </c>
      <c r="D1030" s="20"/>
      <c r="E1030" s="5"/>
      <c r="F1030" s="5"/>
      <c r="G1030" s="6" t="str">
        <f>IF(ISBLANK(F1030),"",VLOOKUP(F1030,'Listes des Lots'!$B$4:$G$55,6,FALSE))</f>
        <v/>
      </c>
      <c r="H1030" s="3"/>
      <c r="I1030" s="3"/>
      <c r="J1030" s="5"/>
      <c r="K1030" s="5"/>
      <c r="L1030" s="4"/>
      <c r="M1030" s="92" t="str">
        <f>IF(RevenueData[[#This Row],[Commentaires /Notes  ]]="","",RevenueData[[#This Row],[Commentaires /Notes  ]])</f>
        <v/>
      </c>
      <c r="N1030" s="21"/>
    </row>
    <row r="1031" spans="2:14" x14ac:dyDescent="0.25">
      <c r="B1031" s="18">
        <f t="shared" ref="B1031:B1094" si="174">B1030+1</f>
        <v>1027</v>
      </c>
      <c r="C1031" s="13" t="str">
        <f t="shared" si="173"/>
        <v/>
      </c>
      <c r="D1031" s="20"/>
      <c r="E1031" s="5"/>
      <c r="F1031" s="5"/>
      <c r="G1031" s="6" t="str">
        <f>IF(ISBLANK(F1031),"",VLOOKUP(F1031,'Listes des Lots'!$B$4:$G$55,6,FALSE))</f>
        <v/>
      </c>
      <c r="H1031" s="3"/>
      <c r="I1031" s="3"/>
      <c r="J1031" s="5"/>
      <c r="K1031" s="5"/>
      <c r="L1031" s="4"/>
      <c r="M1031" s="92" t="str">
        <f>IF(RevenueData[[#This Row],[Commentaires /Notes  ]]="","",RevenueData[[#This Row],[Commentaires /Notes  ]])</f>
        <v/>
      </c>
      <c r="N1031" s="21"/>
    </row>
    <row r="1032" spans="2:14" x14ac:dyDescent="0.25">
      <c r="B1032" s="18">
        <f t="shared" si="174"/>
        <v>1028</v>
      </c>
      <c r="C1032" s="13" t="str">
        <f t="shared" si="173"/>
        <v/>
      </c>
      <c r="D1032" s="20"/>
      <c r="E1032" s="5"/>
      <c r="F1032" s="5"/>
      <c r="G1032" s="6" t="str">
        <f>IF(ISBLANK(F1032),"",VLOOKUP(F1032,'Listes des Lots'!$B$4:$G$55,6,FALSE))</f>
        <v/>
      </c>
      <c r="H1032" s="3"/>
      <c r="I1032" s="3"/>
      <c r="J1032" s="5"/>
      <c r="K1032" s="5"/>
      <c r="L1032" s="4"/>
      <c r="M1032" s="92" t="str">
        <f>IF(RevenueData[[#This Row],[Commentaires /Notes  ]]="","",RevenueData[[#This Row],[Commentaires /Notes  ]])</f>
        <v/>
      </c>
      <c r="N1032" s="21"/>
    </row>
    <row r="1033" spans="2:14" x14ac:dyDescent="0.25">
      <c r="B1033" s="18">
        <f t="shared" si="174"/>
        <v>1029</v>
      </c>
      <c r="C1033" s="13" t="str">
        <f t="shared" si="173"/>
        <v/>
      </c>
      <c r="D1033" s="20"/>
      <c r="E1033" s="5"/>
      <c r="F1033" s="5"/>
      <c r="G1033" s="6" t="str">
        <f>IF(ISBLANK(F1033),"",VLOOKUP(F1033,'Listes des Lots'!$B$4:$G$55,6,FALSE))</f>
        <v/>
      </c>
      <c r="H1033" s="3"/>
      <c r="I1033" s="3"/>
      <c r="J1033" s="5"/>
      <c r="K1033" s="5"/>
      <c r="L1033" s="4"/>
      <c r="M1033" s="92" t="str">
        <f>IF(RevenueData[[#This Row],[Commentaires /Notes  ]]="","",RevenueData[[#This Row],[Commentaires /Notes  ]])</f>
        <v/>
      </c>
      <c r="N1033" s="21"/>
    </row>
    <row r="1034" spans="2:14" x14ac:dyDescent="0.25">
      <c r="B1034" s="18">
        <f t="shared" si="174"/>
        <v>1030</v>
      </c>
      <c r="C1034" s="13" t="str">
        <f t="shared" si="173"/>
        <v/>
      </c>
      <c r="D1034" s="20"/>
      <c r="E1034" s="5"/>
      <c r="F1034" s="5"/>
      <c r="G1034" s="6" t="str">
        <f>IF(ISBLANK(F1034),"",VLOOKUP(F1034,'Listes des Lots'!$B$4:$G$55,6,FALSE))</f>
        <v/>
      </c>
      <c r="H1034" s="3"/>
      <c r="I1034" s="3"/>
      <c r="J1034" s="5"/>
      <c r="K1034" s="5"/>
      <c r="L1034" s="4"/>
      <c r="M1034" s="92" t="str">
        <f>IF(RevenueData[[#This Row],[Commentaires /Notes  ]]="","",RevenueData[[#This Row],[Commentaires /Notes  ]])</f>
        <v/>
      </c>
      <c r="N1034" s="21"/>
    </row>
    <row r="1035" spans="2:14" x14ac:dyDescent="0.25">
      <c r="B1035" s="18">
        <f t="shared" si="174"/>
        <v>1031</v>
      </c>
      <c r="C1035" s="13" t="str">
        <f t="shared" si="173"/>
        <v/>
      </c>
      <c r="D1035" s="20"/>
      <c r="E1035" s="5"/>
      <c r="F1035" s="5"/>
      <c r="G1035" s="6" t="str">
        <f>IF(ISBLANK(F1035),"",VLOOKUP(F1035,'Listes des Lots'!$B$4:$G$55,6,FALSE))</f>
        <v/>
      </c>
      <c r="H1035" s="3"/>
      <c r="I1035" s="3"/>
      <c r="J1035" s="5"/>
      <c r="K1035" s="5"/>
      <c r="L1035" s="4"/>
      <c r="M1035" s="92" t="str">
        <f>IF(RevenueData[[#This Row],[Commentaires /Notes  ]]="","",RevenueData[[#This Row],[Commentaires /Notes  ]])</f>
        <v/>
      </c>
      <c r="N1035" s="21"/>
    </row>
    <row r="1036" spans="2:14" x14ac:dyDescent="0.25">
      <c r="B1036" s="18">
        <f t="shared" si="174"/>
        <v>1032</v>
      </c>
      <c r="C1036" s="13" t="str">
        <f t="shared" si="173"/>
        <v/>
      </c>
      <c r="D1036" s="20"/>
      <c r="E1036" s="5"/>
      <c r="F1036" s="5"/>
      <c r="G1036" s="6" t="str">
        <f>IF(ISBLANK(F1036),"",VLOOKUP(F1036,'Listes des Lots'!$B$4:$G$55,6,FALSE))</f>
        <v/>
      </c>
      <c r="H1036" s="3"/>
      <c r="I1036" s="3"/>
      <c r="J1036" s="5"/>
      <c r="K1036" s="5"/>
      <c r="L1036" s="4"/>
      <c r="M1036" s="92" t="str">
        <f>IF(RevenueData[[#This Row],[Commentaires /Notes  ]]="","",RevenueData[[#This Row],[Commentaires /Notes  ]])</f>
        <v/>
      </c>
      <c r="N1036" s="21"/>
    </row>
    <row r="1037" spans="2:14" x14ac:dyDescent="0.25">
      <c r="B1037" s="18">
        <f t="shared" si="174"/>
        <v>1033</v>
      </c>
      <c r="C1037" s="13" t="str">
        <f t="shared" si="173"/>
        <v/>
      </c>
      <c r="D1037" s="20"/>
      <c r="E1037" s="5"/>
      <c r="F1037" s="5"/>
      <c r="G1037" s="6" t="str">
        <f>IF(ISBLANK(F1037),"",VLOOKUP(F1037,'Listes des Lots'!$B$4:$G$55,6,FALSE))</f>
        <v/>
      </c>
      <c r="H1037" s="3"/>
      <c r="I1037" s="3"/>
      <c r="J1037" s="5"/>
      <c r="K1037" s="5"/>
      <c r="L1037" s="4"/>
      <c r="M1037" s="92" t="str">
        <f>IF(RevenueData[[#This Row],[Commentaires /Notes  ]]="","",RevenueData[[#This Row],[Commentaires /Notes  ]])</f>
        <v/>
      </c>
      <c r="N1037" s="21"/>
    </row>
    <row r="1038" spans="2:14" x14ac:dyDescent="0.25">
      <c r="B1038" s="18">
        <f t="shared" si="174"/>
        <v>1034</v>
      </c>
      <c r="C1038" s="13" t="str">
        <f t="shared" si="173"/>
        <v/>
      </c>
      <c r="D1038" s="20"/>
      <c r="E1038" s="5"/>
      <c r="F1038" s="5"/>
      <c r="G1038" s="6" t="str">
        <f>IF(ISBLANK(F1038),"",VLOOKUP(F1038,'Listes des Lots'!$B$4:$G$55,6,FALSE))</f>
        <v/>
      </c>
      <c r="H1038" s="3"/>
      <c r="I1038" s="3"/>
      <c r="J1038" s="5"/>
      <c r="K1038" s="5"/>
      <c r="L1038" s="4"/>
      <c r="M1038" s="92" t="str">
        <f>IF(RevenueData[[#This Row],[Commentaires /Notes  ]]="","",RevenueData[[#This Row],[Commentaires /Notes  ]])</f>
        <v/>
      </c>
      <c r="N1038" s="21"/>
    </row>
    <row r="1039" spans="2:14" x14ac:dyDescent="0.25">
      <c r="B1039" s="18">
        <f t="shared" si="174"/>
        <v>1035</v>
      </c>
      <c r="C1039" s="13" t="str">
        <f t="shared" si="173"/>
        <v/>
      </c>
      <c r="D1039" s="20"/>
      <c r="E1039" s="5"/>
      <c r="F1039" s="5"/>
      <c r="G1039" s="6" t="str">
        <f>IF(ISBLANK(F1039),"",VLOOKUP(F1039,'Listes des Lots'!$B$4:$G$55,6,FALSE))</f>
        <v/>
      </c>
      <c r="H1039" s="3"/>
      <c r="I1039" s="3"/>
      <c r="J1039" s="5"/>
      <c r="K1039" s="5"/>
      <c r="L1039" s="4"/>
      <c r="M1039" s="92" t="str">
        <f>IF(RevenueData[[#This Row],[Commentaires /Notes  ]]="","",RevenueData[[#This Row],[Commentaires /Notes  ]])</f>
        <v/>
      </c>
      <c r="N1039" s="21"/>
    </row>
    <row r="1040" spans="2:14" x14ac:dyDescent="0.25">
      <c r="B1040" s="18">
        <f t="shared" si="174"/>
        <v>1036</v>
      </c>
      <c r="C1040" s="13" t="str">
        <f t="shared" si="173"/>
        <v/>
      </c>
      <c r="D1040" s="20"/>
      <c r="E1040" s="5"/>
      <c r="F1040" s="5"/>
      <c r="G1040" s="6" t="str">
        <f>IF(ISBLANK(F1040),"",VLOOKUP(F1040,'Listes des Lots'!$B$4:$G$55,6,FALSE))</f>
        <v/>
      </c>
      <c r="H1040" s="3"/>
      <c r="I1040" s="3"/>
      <c r="J1040" s="5"/>
      <c r="K1040" s="5"/>
      <c r="L1040" s="4"/>
      <c r="M1040" s="92" t="str">
        <f>IF(RevenueData[[#This Row],[Commentaires /Notes  ]]="","",RevenueData[[#This Row],[Commentaires /Notes  ]])</f>
        <v/>
      </c>
      <c r="N1040" s="21"/>
    </row>
    <row r="1041" spans="2:14" x14ac:dyDescent="0.25">
      <c r="B1041" s="18">
        <f t="shared" si="174"/>
        <v>1037</v>
      </c>
      <c r="C1041" s="13" t="str">
        <f t="shared" si="173"/>
        <v/>
      </c>
      <c r="D1041" s="20"/>
      <c r="E1041" s="5"/>
      <c r="F1041" s="5"/>
      <c r="G1041" s="6" t="str">
        <f>IF(ISBLANK(F1041),"",VLOOKUP(F1041,'Listes des Lots'!$B$4:$G$55,6,FALSE))</f>
        <v/>
      </c>
      <c r="H1041" s="3"/>
      <c r="I1041" s="3"/>
      <c r="J1041" s="5"/>
      <c r="K1041" s="5"/>
      <c r="L1041" s="4"/>
      <c r="M1041" s="92" t="str">
        <f>IF(RevenueData[[#This Row],[Commentaires /Notes  ]]="","",RevenueData[[#This Row],[Commentaires /Notes  ]])</f>
        <v/>
      </c>
      <c r="N1041" s="21"/>
    </row>
    <row r="1042" spans="2:14" x14ac:dyDescent="0.25">
      <c r="B1042" s="18">
        <f t="shared" si="174"/>
        <v>1038</v>
      </c>
      <c r="C1042" s="13" t="str">
        <f t="shared" si="173"/>
        <v/>
      </c>
      <c r="D1042" s="20"/>
      <c r="E1042" s="5"/>
      <c r="F1042" s="5"/>
      <c r="G1042" s="6" t="str">
        <f>IF(ISBLANK(F1042),"",VLOOKUP(F1042,'Listes des Lots'!$B$4:$G$55,6,FALSE))</f>
        <v/>
      </c>
      <c r="H1042" s="3"/>
      <c r="I1042" s="3"/>
      <c r="J1042" s="5"/>
      <c r="K1042" s="5"/>
      <c r="L1042" s="4"/>
      <c r="M1042" s="92" t="str">
        <f>IF(RevenueData[[#This Row],[Commentaires /Notes  ]]="","",RevenueData[[#This Row],[Commentaires /Notes  ]])</f>
        <v/>
      </c>
      <c r="N1042" s="21"/>
    </row>
    <row r="1043" spans="2:14" x14ac:dyDescent="0.25">
      <c r="B1043" s="18">
        <f t="shared" si="174"/>
        <v>1039</v>
      </c>
      <c r="C1043" s="13" t="str">
        <f t="shared" si="173"/>
        <v/>
      </c>
      <c r="D1043" s="20"/>
      <c r="E1043" s="5"/>
      <c r="F1043" s="5"/>
      <c r="G1043" s="6" t="str">
        <f>IF(ISBLANK(F1043),"",VLOOKUP(F1043,'Listes des Lots'!$B$4:$G$55,6,FALSE))</f>
        <v/>
      </c>
      <c r="H1043" s="3"/>
      <c r="I1043" s="3"/>
      <c r="J1043" s="5"/>
      <c r="K1043" s="5"/>
      <c r="L1043" s="4"/>
      <c r="M1043" s="92" t="str">
        <f>IF(RevenueData[[#This Row],[Commentaires /Notes  ]]="","",RevenueData[[#This Row],[Commentaires /Notes  ]])</f>
        <v/>
      </c>
      <c r="N1043" s="21"/>
    </row>
    <row r="1044" spans="2:14" x14ac:dyDescent="0.25">
      <c r="B1044" s="18">
        <f t="shared" si="174"/>
        <v>1040</v>
      </c>
      <c r="C1044" s="13" t="str">
        <f t="shared" si="173"/>
        <v/>
      </c>
      <c r="D1044" s="20"/>
      <c r="E1044" s="5"/>
      <c r="F1044" s="5"/>
      <c r="G1044" s="6" t="str">
        <f>IF(ISBLANK(F1044),"",VLOOKUP(F1044,'Listes des Lots'!$B$4:$G$55,6,FALSE))</f>
        <v/>
      </c>
      <c r="H1044" s="3"/>
      <c r="I1044" s="3"/>
      <c r="J1044" s="5"/>
      <c r="K1044" s="5"/>
      <c r="L1044" s="4"/>
      <c r="M1044" s="92" t="str">
        <f>IF(RevenueData[[#This Row],[Commentaires /Notes  ]]="","",RevenueData[[#This Row],[Commentaires /Notes  ]])</f>
        <v/>
      </c>
      <c r="N1044" s="21"/>
    </row>
    <row r="1045" spans="2:14" x14ac:dyDescent="0.25">
      <c r="B1045" s="18">
        <f t="shared" si="174"/>
        <v>1041</v>
      </c>
      <c r="C1045" s="13" t="str">
        <f t="shared" si="173"/>
        <v/>
      </c>
      <c r="D1045" s="20"/>
      <c r="E1045" s="5"/>
      <c r="F1045" s="5"/>
      <c r="G1045" s="6" t="str">
        <f>IF(ISBLANK(F1045),"",VLOOKUP(F1045,'Listes des Lots'!$B$4:$G$55,6,FALSE))</f>
        <v/>
      </c>
      <c r="H1045" s="3"/>
      <c r="I1045" s="3"/>
      <c r="J1045" s="5"/>
      <c r="K1045" s="5"/>
      <c r="L1045" s="4"/>
      <c r="M1045" s="92" t="str">
        <f>IF(RevenueData[[#This Row],[Commentaires /Notes  ]]="","",RevenueData[[#This Row],[Commentaires /Notes  ]])</f>
        <v/>
      </c>
      <c r="N1045" s="21"/>
    </row>
    <row r="1046" spans="2:14" x14ac:dyDescent="0.25">
      <c r="B1046" s="18">
        <f t="shared" si="174"/>
        <v>1042</v>
      </c>
      <c r="C1046" s="13" t="str">
        <f t="shared" si="173"/>
        <v/>
      </c>
      <c r="D1046" s="20"/>
      <c r="E1046" s="5"/>
      <c r="F1046" s="5"/>
      <c r="G1046" s="6" t="str">
        <f>IF(ISBLANK(F1046),"",VLOOKUP(F1046,'Listes des Lots'!$B$4:$G$55,6,FALSE))</f>
        <v/>
      </c>
      <c r="H1046" s="3"/>
      <c r="I1046" s="3"/>
      <c r="J1046" s="5"/>
      <c r="K1046" s="5"/>
      <c r="L1046" s="4"/>
      <c r="M1046" s="92" t="str">
        <f>IF(RevenueData[[#This Row],[Commentaires /Notes  ]]="","",RevenueData[[#This Row],[Commentaires /Notes  ]])</f>
        <v/>
      </c>
      <c r="N1046" s="21"/>
    </row>
    <row r="1047" spans="2:14" x14ac:dyDescent="0.25">
      <c r="B1047" s="18">
        <f t="shared" si="174"/>
        <v>1043</v>
      </c>
      <c r="C1047" s="13" t="str">
        <f t="shared" si="173"/>
        <v/>
      </c>
      <c r="D1047" s="20"/>
      <c r="E1047" s="5"/>
      <c r="F1047" s="5"/>
      <c r="G1047" s="6" t="str">
        <f>IF(ISBLANK(F1047),"",VLOOKUP(F1047,'Listes des Lots'!$B$4:$G$55,6,FALSE))</f>
        <v/>
      </c>
      <c r="H1047" s="3"/>
      <c r="I1047" s="3"/>
      <c r="J1047" s="5"/>
      <c r="K1047" s="5"/>
      <c r="L1047" s="4"/>
      <c r="M1047" s="92" t="str">
        <f>IF(RevenueData[[#This Row],[Commentaires /Notes  ]]="","",RevenueData[[#This Row],[Commentaires /Notes  ]])</f>
        <v/>
      </c>
      <c r="N1047" s="21"/>
    </row>
    <row r="1048" spans="2:14" x14ac:dyDescent="0.25">
      <c r="B1048" s="18">
        <f t="shared" si="174"/>
        <v>1044</v>
      </c>
      <c r="C1048" s="13" t="str">
        <f t="shared" si="173"/>
        <v/>
      </c>
      <c r="D1048" s="20"/>
      <c r="E1048" s="5"/>
      <c r="F1048" s="5"/>
      <c r="G1048" s="6" t="str">
        <f>IF(ISBLANK(F1048),"",VLOOKUP(F1048,'Listes des Lots'!$B$4:$G$55,6,FALSE))</f>
        <v/>
      </c>
      <c r="H1048" s="3"/>
      <c r="I1048" s="3"/>
      <c r="J1048" s="5"/>
      <c r="K1048" s="5"/>
      <c r="L1048" s="4"/>
      <c r="M1048" s="92" t="str">
        <f>IF(RevenueData[[#This Row],[Commentaires /Notes  ]]="","",RevenueData[[#This Row],[Commentaires /Notes  ]])</f>
        <v/>
      </c>
      <c r="N1048" s="21"/>
    </row>
    <row r="1049" spans="2:14" x14ac:dyDescent="0.25">
      <c r="B1049" s="18">
        <f t="shared" si="174"/>
        <v>1045</v>
      </c>
      <c r="C1049" s="13" t="str">
        <f t="shared" si="173"/>
        <v/>
      </c>
      <c r="D1049" s="20"/>
      <c r="E1049" s="5"/>
      <c r="F1049" s="5"/>
      <c r="G1049" s="6" t="str">
        <f>IF(ISBLANK(F1049),"",VLOOKUP(F1049,'Listes des Lots'!$B$4:$G$55,6,FALSE))</f>
        <v/>
      </c>
      <c r="H1049" s="3"/>
      <c r="I1049" s="3"/>
      <c r="J1049" s="5"/>
      <c r="K1049" s="5"/>
      <c r="L1049" s="4"/>
      <c r="M1049" s="92" t="str">
        <f>IF(RevenueData[[#This Row],[Commentaires /Notes  ]]="","",RevenueData[[#This Row],[Commentaires /Notes  ]])</f>
        <v/>
      </c>
      <c r="N1049" s="21"/>
    </row>
    <row r="1050" spans="2:14" x14ac:dyDescent="0.25">
      <c r="B1050" s="18">
        <f t="shared" si="174"/>
        <v>1046</v>
      </c>
      <c r="C1050" s="13" t="str">
        <f t="shared" si="173"/>
        <v/>
      </c>
      <c r="D1050" s="20"/>
      <c r="E1050" s="5"/>
      <c r="F1050" s="5"/>
      <c r="G1050" s="6" t="str">
        <f>IF(ISBLANK(F1050),"",VLOOKUP(F1050,'Listes des Lots'!$B$4:$G$55,6,FALSE))</f>
        <v/>
      </c>
      <c r="H1050" s="3"/>
      <c r="I1050" s="3"/>
      <c r="J1050" s="5"/>
      <c r="K1050" s="5"/>
      <c r="L1050" s="4"/>
      <c r="M1050" s="92" t="str">
        <f>IF(RevenueData[[#This Row],[Commentaires /Notes  ]]="","",RevenueData[[#This Row],[Commentaires /Notes  ]])</f>
        <v/>
      </c>
      <c r="N1050" s="21"/>
    </row>
    <row r="1051" spans="2:14" x14ac:dyDescent="0.25">
      <c r="B1051" s="18">
        <f t="shared" si="174"/>
        <v>1047</v>
      </c>
      <c r="C1051" s="13" t="str">
        <f t="shared" si="173"/>
        <v/>
      </c>
      <c r="D1051" s="20"/>
      <c r="E1051" s="5"/>
      <c r="F1051" s="5"/>
      <c r="G1051" s="6" t="str">
        <f>IF(ISBLANK(F1051),"",VLOOKUP(F1051,'Listes des Lots'!$B$4:$G$55,6,FALSE))</f>
        <v/>
      </c>
      <c r="H1051" s="3"/>
      <c r="I1051" s="3"/>
      <c r="J1051" s="5"/>
      <c r="K1051" s="5"/>
      <c r="L1051" s="4"/>
      <c r="M1051" s="92" t="str">
        <f>IF(RevenueData[[#This Row],[Commentaires /Notes  ]]="","",RevenueData[[#This Row],[Commentaires /Notes  ]])</f>
        <v/>
      </c>
      <c r="N1051" s="21"/>
    </row>
    <row r="1052" spans="2:14" x14ac:dyDescent="0.25">
      <c r="B1052" s="18">
        <f t="shared" si="174"/>
        <v>1048</v>
      </c>
      <c r="C1052" s="13" t="str">
        <f t="shared" si="173"/>
        <v/>
      </c>
      <c r="D1052" s="20"/>
      <c r="E1052" s="5"/>
      <c r="F1052" s="5"/>
      <c r="G1052" s="6" t="str">
        <f>IF(ISBLANK(F1052),"",VLOOKUP(F1052,'Listes des Lots'!$B$4:$G$55,6,FALSE))</f>
        <v/>
      </c>
      <c r="H1052" s="3"/>
      <c r="I1052" s="3"/>
      <c r="J1052" s="5"/>
      <c r="K1052" s="5"/>
      <c r="L1052" s="4"/>
      <c r="M1052" s="92" t="str">
        <f>IF(RevenueData[[#This Row],[Commentaires /Notes  ]]="","",RevenueData[[#This Row],[Commentaires /Notes  ]])</f>
        <v/>
      </c>
      <c r="N1052" s="21"/>
    </row>
    <row r="1053" spans="2:14" x14ac:dyDescent="0.25">
      <c r="B1053" s="18">
        <f t="shared" si="174"/>
        <v>1049</v>
      </c>
      <c r="C1053" s="13" t="str">
        <f t="shared" si="173"/>
        <v/>
      </c>
      <c r="D1053" s="20"/>
      <c r="E1053" s="5"/>
      <c r="F1053" s="5"/>
      <c r="G1053" s="6" t="str">
        <f>IF(ISBLANK(F1053),"",VLOOKUP(F1053,'Listes des Lots'!$B$4:$G$55,6,FALSE))</f>
        <v/>
      </c>
      <c r="H1053" s="3"/>
      <c r="I1053" s="3"/>
      <c r="J1053" s="5"/>
      <c r="K1053" s="5"/>
      <c r="L1053" s="4"/>
      <c r="M1053" s="92" t="str">
        <f>IF(RevenueData[[#This Row],[Commentaires /Notes  ]]="","",RevenueData[[#This Row],[Commentaires /Notes  ]])</f>
        <v/>
      </c>
      <c r="N1053" s="21"/>
    </row>
    <row r="1054" spans="2:14" x14ac:dyDescent="0.25">
      <c r="B1054" s="18">
        <f t="shared" si="174"/>
        <v>1050</v>
      </c>
      <c r="C1054" s="13" t="str">
        <f t="shared" si="173"/>
        <v/>
      </c>
      <c r="D1054" s="20"/>
      <c r="E1054" s="5"/>
      <c r="F1054" s="5"/>
      <c r="G1054" s="6" t="str">
        <f>IF(ISBLANK(F1054),"",VLOOKUP(F1054,'Listes des Lots'!$B$4:$G$55,6,FALSE))</f>
        <v/>
      </c>
      <c r="H1054" s="3"/>
      <c r="I1054" s="3"/>
      <c r="J1054" s="5"/>
      <c r="K1054" s="5"/>
      <c r="L1054" s="4"/>
      <c r="M1054" s="92" t="str">
        <f>IF(RevenueData[[#This Row],[Commentaires /Notes  ]]="","",RevenueData[[#This Row],[Commentaires /Notes  ]])</f>
        <v/>
      </c>
      <c r="N1054" s="21"/>
    </row>
    <row r="1055" spans="2:14" x14ac:dyDescent="0.25">
      <c r="B1055" s="18">
        <f t="shared" si="174"/>
        <v>1051</v>
      </c>
      <c r="C1055" s="13" t="str">
        <f t="shared" si="173"/>
        <v/>
      </c>
      <c r="D1055" s="20"/>
      <c r="E1055" s="5"/>
      <c r="F1055" s="5"/>
      <c r="G1055" s="6" t="str">
        <f>IF(ISBLANK(F1055),"",VLOOKUP(F1055,'Listes des Lots'!$B$4:$G$55,6,FALSE))</f>
        <v/>
      </c>
      <c r="H1055" s="3"/>
      <c r="I1055" s="3"/>
      <c r="J1055" s="5"/>
      <c r="K1055" s="5"/>
      <c r="L1055" s="4"/>
      <c r="M1055" s="92" t="str">
        <f>IF(RevenueData[[#This Row],[Commentaires /Notes  ]]="","",RevenueData[[#This Row],[Commentaires /Notes  ]])</f>
        <v/>
      </c>
      <c r="N1055" s="21"/>
    </row>
    <row r="1056" spans="2:14" x14ac:dyDescent="0.25">
      <c r="B1056" s="18">
        <f t="shared" si="174"/>
        <v>1052</v>
      </c>
      <c r="C1056" s="13" t="str">
        <f t="shared" si="173"/>
        <v/>
      </c>
      <c r="D1056" s="20"/>
      <c r="E1056" s="5"/>
      <c r="F1056" s="5"/>
      <c r="G1056" s="6" t="str">
        <f>IF(ISBLANK(F1056),"",VLOOKUP(F1056,'Listes des Lots'!$B$4:$G$55,6,FALSE))</f>
        <v/>
      </c>
      <c r="H1056" s="3"/>
      <c r="I1056" s="3"/>
      <c r="J1056" s="5"/>
      <c r="K1056" s="5"/>
      <c r="L1056" s="4"/>
      <c r="M1056" s="92" t="str">
        <f>IF(RevenueData[[#This Row],[Commentaires /Notes  ]]="","",RevenueData[[#This Row],[Commentaires /Notes  ]])</f>
        <v/>
      </c>
      <c r="N1056" s="21"/>
    </row>
    <row r="1057" spans="2:14" x14ac:dyDescent="0.25">
      <c r="B1057" s="18">
        <f t="shared" si="174"/>
        <v>1053</v>
      </c>
      <c r="C1057" s="13" t="str">
        <f t="shared" si="173"/>
        <v/>
      </c>
      <c r="D1057" s="20"/>
      <c r="E1057" s="5"/>
      <c r="F1057" s="5"/>
      <c r="G1057" s="6" t="str">
        <f>IF(ISBLANK(F1057),"",VLOOKUP(F1057,'Listes des Lots'!$B$4:$G$55,6,FALSE))</f>
        <v/>
      </c>
      <c r="H1057" s="3"/>
      <c r="I1057" s="3"/>
      <c r="J1057" s="5"/>
      <c r="K1057" s="5"/>
      <c r="L1057" s="4"/>
      <c r="M1057" s="92" t="str">
        <f>IF(RevenueData[[#This Row],[Commentaires /Notes  ]]="","",RevenueData[[#This Row],[Commentaires /Notes  ]])</f>
        <v/>
      </c>
      <c r="N1057" s="21"/>
    </row>
    <row r="1058" spans="2:14" x14ac:dyDescent="0.25">
      <c r="B1058" s="18">
        <f t="shared" si="174"/>
        <v>1054</v>
      </c>
      <c r="C1058" s="13" t="str">
        <f t="shared" si="173"/>
        <v/>
      </c>
      <c r="D1058" s="20"/>
      <c r="E1058" s="5"/>
      <c r="F1058" s="5"/>
      <c r="G1058" s="6" t="str">
        <f>IF(ISBLANK(F1058),"",VLOOKUP(F1058,'Listes des Lots'!$B$4:$G$55,6,FALSE))</f>
        <v/>
      </c>
      <c r="H1058" s="3"/>
      <c r="I1058" s="3"/>
      <c r="J1058" s="5"/>
      <c r="K1058" s="5"/>
      <c r="L1058" s="4"/>
      <c r="M1058" s="92" t="str">
        <f>IF(RevenueData[[#This Row],[Commentaires /Notes  ]]="","",RevenueData[[#This Row],[Commentaires /Notes  ]])</f>
        <v/>
      </c>
      <c r="N1058" s="21"/>
    </row>
    <row r="1059" spans="2:14" x14ac:dyDescent="0.25">
      <c r="B1059" s="18">
        <f t="shared" si="174"/>
        <v>1055</v>
      </c>
      <c r="C1059" s="13" t="str">
        <f t="shared" si="173"/>
        <v/>
      </c>
      <c r="D1059" s="20"/>
      <c r="E1059" s="5"/>
      <c r="F1059" s="5"/>
      <c r="G1059" s="6" t="str">
        <f>IF(ISBLANK(F1059),"",VLOOKUP(F1059,'Listes des Lots'!$B$4:$G$55,6,FALSE))</f>
        <v/>
      </c>
      <c r="H1059" s="3"/>
      <c r="I1059" s="3"/>
      <c r="J1059" s="5"/>
      <c r="K1059" s="5"/>
      <c r="L1059" s="4"/>
      <c r="M1059" s="92" t="str">
        <f>IF(RevenueData[[#This Row],[Commentaires /Notes  ]]="","",RevenueData[[#This Row],[Commentaires /Notes  ]])</f>
        <v/>
      </c>
      <c r="N1059" s="21"/>
    </row>
    <row r="1060" spans="2:14" x14ac:dyDescent="0.25">
      <c r="B1060" s="18">
        <f t="shared" si="174"/>
        <v>1056</v>
      </c>
      <c r="C1060" s="13" t="str">
        <f t="shared" si="173"/>
        <v/>
      </c>
      <c r="D1060" s="20"/>
      <c r="E1060" s="5"/>
      <c r="F1060" s="5"/>
      <c r="G1060" s="6" t="str">
        <f>IF(ISBLANK(F1060),"",VLOOKUP(F1060,'Listes des Lots'!$B$4:$G$55,6,FALSE))</f>
        <v/>
      </c>
      <c r="H1060" s="3"/>
      <c r="I1060" s="3"/>
      <c r="J1060" s="5"/>
      <c r="K1060" s="5"/>
      <c r="L1060" s="4"/>
      <c r="M1060" s="92" t="str">
        <f>IF(RevenueData[[#This Row],[Commentaires /Notes  ]]="","",RevenueData[[#This Row],[Commentaires /Notes  ]])</f>
        <v/>
      </c>
      <c r="N1060" s="21"/>
    </row>
    <row r="1061" spans="2:14" x14ac:dyDescent="0.25">
      <c r="B1061" s="18">
        <f t="shared" si="174"/>
        <v>1057</v>
      </c>
      <c r="C1061" s="13" t="str">
        <f t="shared" si="173"/>
        <v/>
      </c>
      <c r="D1061" s="20"/>
      <c r="E1061" s="5"/>
      <c r="F1061" s="5"/>
      <c r="G1061" s="6" t="str">
        <f>IF(ISBLANK(F1061),"",VLOOKUP(F1061,'Listes des Lots'!$B$4:$G$55,6,FALSE))</f>
        <v/>
      </c>
      <c r="H1061" s="3"/>
      <c r="I1061" s="3"/>
      <c r="J1061" s="5"/>
      <c r="K1061" s="5"/>
      <c r="L1061" s="4"/>
      <c r="M1061" s="92" t="str">
        <f>IF(RevenueData[[#This Row],[Commentaires /Notes  ]]="","",RevenueData[[#This Row],[Commentaires /Notes  ]])</f>
        <v/>
      </c>
      <c r="N1061" s="21"/>
    </row>
    <row r="1062" spans="2:14" x14ac:dyDescent="0.25">
      <c r="B1062" s="18">
        <f t="shared" si="174"/>
        <v>1058</v>
      </c>
      <c r="C1062" s="13" t="str">
        <f t="shared" si="173"/>
        <v/>
      </c>
      <c r="D1062" s="20"/>
      <c r="E1062" s="5"/>
      <c r="F1062" s="5"/>
      <c r="G1062" s="6" t="str">
        <f>IF(ISBLANK(F1062),"",VLOOKUP(F1062,'Listes des Lots'!$B$4:$G$55,6,FALSE))</f>
        <v/>
      </c>
      <c r="H1062" s="3"/>
      <c r="I1062" s="3"/>
      <c r="J1062" s="5"/>
      <c r="K1062" s="5"/>
      <c r="L1062" s="4"/>
      <c r="M1062" s="92" t="str">
        <f>IF(RevenueData[[#This Row],[Commentaires /Notes  ]]="","",RevenueData[[#This Row],[Commentaires /Notes  ]])</f>
        <v/>
      </c>
      <c r="N1062" s="21"/>
    </row>
    <row r="1063" spans="2:14" x14ac:dyDescent="0.25">
      <c r="B1063" s="18">
        <f t="shared" si="174"/>
        <v>1059</v>
      </c>
      <c r="C1063" s="13" t="str">
        <f t="shared" si="173"/>
        <v/>
      </c>
      <c r="D1063" s="20"/>
      <c r="E1063" s="5"/>
      <c r="F1063" s="5"/>
      <c r="G1063" s="6" t="str">
        <f>IF(ISBLANK(F1063),"",VLOOKUP(F1063,'Listes des Lots'!$B$4:$G$55,6,FALSE))</f>
        <v/>
      </c>
      <c r="H1063" s="3"/>
      <c r="I1063" s="3"/>
      <c r="J1063" s="5"/>
      <c r="K1063" s="5"/>
      <c r="L1063" s="4"/>
      <c r="M1063" s="92" t="str">
        <f>IF(RevenueData[[#This Row],[Commentaires /Notes  ]]="","",RevenueData[[#This Row],[Commentaires /Notes  ]])</f>
        <v/>
      </c>
      <c r="N1063" s="21"/>
    </row>
    <row r="1064" spans="2:14" x14ac:dyDescent="0.25">
      <c r="B1064" s="18">
        <f t="shared" si="174"/>
        <v>1060</v>
      </c>
      <c r="C1064" s="13" t="str">
        <f t="shared" si="173"/>
        <v/>
      </c>
      <c r="D1064" s="20"/>
      <c r="E1064" s="5"/>
      <c r="F1064" s="5"/>
      <c r="G1064" s="6" t="str">
        <f>IF(ISBLANK(F1064),"",VLOOKUP(F1064,'Listes des Lots'!$B$4:$G$55,6,FALSE))</f>
        <v/>
      </c>
      <c r="H1064" s="3"/>
      <c r="I1064" s="3"/>
      <c r="J1064" s="5"/>
      <c r="K1064" s="5"/>
      <c r="L1064" s="4"/>
      <c r="M1064" s="92" t="str">
        <f>IF(RevenueData[[#This Row],[Commentaires /Notes  ]]="","",RevenueData[[#This Row],[Commentaires /Notes  ]])</f>
        <v/>
      </c>
      <c r="N1064" s="21"/>
    </row>
    <row r="1065" spans="2:14" x14ac:dyDescent="0.25">
      <c r="B1065" s="18">
        <f t="shared" si="174"/>
        <v>1061</v>
      </c>
      <c r="C1065" s="13" t="str">
        <f t="shared" si="173"/>
        <v/>
      </c>
      <c r="D1065" s="20"/>
      <c r="E1065" s="5"/>
      <c r="F1065" s="5"/>
      <c r="G1065" s="6" t="str">
        <f>IF(ISBLANK(F1065),"",VLOOKUP(F1065,'Listes des Lots'!$B$4:$G$55,6,FALSE))</f>
        <v/>
      </c>
      <c r="H1065" s="3"/>
      <c r="I1065" s="3"/>
      <c r="J1065" s="5"/>
      <c r="K1065" s="5"/>
      <c r="L1065" s="4"/>
      <c r="M1065" s="92" t="str">
        <f>IF(RevenueData[[#This Row],[Commentaires /Notes  ]]="","",RevenueData[[#This Row],[Commentaires /Notes  ]])</f>
        <v/>
      </c>
      <c r="N1065" s="21"/>
    </row>
    <row r="1066" spans="2:14" x14ac:dyDescent="0.25">
      <c r="B1066" s="18">
        <f t="shared" si="174"/>
        <v>1062</v>
      </c>
      <c r="C1066" s="13" t="str">
        <f t="shared" si="173"/>
        <v/>
      </c>
      <c r="D1066" s="20"/>
      <c r="E1066" s="5"/>
      <c r="F1066" s="5"/>
      <c r="G1066" s="6" t="str">
        <f>IF(ISBLANK(F1066),"",VLOOKUP(F1066,'Listes des Lots'!$B$4:$G$55,6,FALSE))</f>
        <v/>
      </c>
      <c r="H1066" s="3"/>
      <c r="I1066" s="3"/>
      <c r="J1066" s="5"/>
      <c r="K1066" s="5"/>
      <c r="L1066" s="4"/>
      <c r="M1066" s="92" t="str">
        <f>IF(RevenueData[[#This Row],[Commentaires /Notes  ]]="","",RevenueData[[#This Row],[Commentaires /Notes  ]])</f>
        <v/>
      </c>
      <c r="N1066" s="21"/>
    </row>
    <row r="1067" spans="2:14" x14ac:dyDescent="0.25">
      <c r="B1067" s="18">
        <f t="shared" si="174"/>
        <v>1063</v>
      </c>
      <c r="C1067" s="13" t="str">
        <f t="shared" si="173"/>
        <v/>
      </c>
      <c r="D1067" s="20"/>
      <c r="E1067" s="5"/>
      <c r="F1067" s="5"/>
      <c r="G1067" s="6" t="str">
        <f>IF(ISBLANK(F1067),"",VLOOKUP(F1067,'Listes des Lots'!$B$4:$G$55,6,FALSE))</f>
        <v/>
      </c>
      <c r="H1067" s="3"/>
      <c r="I1067" s="3"/>
      <c r="J1067" s="5"/>
      <c r="K1067" s="5"/>
      <c r="L1067" s="4"/>
      <c r="M1067" s="92" t="str">
        <f>IF(RevenueData[[#This Row],[Commentaires /Notes  ]]="","",RevenueData[[#This Row],[Commentaires /Notes  ]])</f>
        <v/>
      </c>
      <c r="N1067" s="21"/>
    </row>
    <row r="1068" spans="2:14" x14ac:dyDescent="0.25">
      <c r="B1068" s="18">
        <f t="shared" si="174"/>
        <v>1064</v>
      </c>
      <c r="C1068" s="13" t="str">
        <f t="shared" si="173"/>
        <v/>
      </c>
      <c r="D1068" s="20"/>
      <c r="E1068" s="5"/>
      <c r="F1068" s="5"/>
      <c r="G1068" s="6" t="str">
        <f>IF(ISBLANK(F1068),"",VLOOKUP(F1068,'Listes des Lots'!$B$4:$G$55,6,FALSE))</f>
        <v/>
      </c>
      <c r="H1068" s="3"/>
      <c r="I1068" s="3"/>
      <c r="J1068" s="5"/>
      <c r="K1068" s="5"/>
      <c r="L1068" s="4"/>
      <c r="M1068" s="92" t="str">
        <f>IF(RevenueData[[#This Row],[Commentaires /Notes  ]]="","",RevenueData[[#This Row],[Commentaires /Notes  ]])</f>
        <v/>
      </c>
      <c r="N1068" s="21"/>
    </row>
    <row r="1069" spans="2:14" x14ac:dyDescent="0.25">
      <c r="B1069" s="18">
        <f t="shared" si="174"/>
        <v>1065</v>
      </c>
      <c r="C1069" s="13" t="str">
        <f t="shared" si="173"/>
        <v/>
      </c>
      <c r="D1069" s="20"/>
      <c r="E1069" s="5"/>
      <c r="F1069" s="5"/>
      <c r="G1069" s="6" t="str">
        <f>IF(ISBLANK(F1069),"",VLOOKUP(F1069,'Listes des Lots'!$B$4:$G$55,6,FALSE))</f>
        <v/>
      </c>
      <c r="H1069" s="3"/>
      <c r="I1069" s="3"/>
      <c r="J1069" s="5"/>
      <c r="K1069" s="5"/>
      <c r="L1069" s="4"/>
      <c r="M1069" s="92" t="str">
        <f>IF(RevenueData[[#This Row],[Commentaires /Notes  ]]="","",RevenueData[[#This Row],[Commentaires /Notes  ]])</f>
        <v/>
      </c>
      <c r="N1069" s="21"/>
    </row>
    <row r="1070" spans="2:14" x14ac:dyDescent="0.25">
      <c r="B1070" s="18">
        <f t="shared" si="174"/>
        <v>1066</v>
      </c>
      <c r="C1070" s="13" t="str">
        <f t="shared" si="173"/>
        <v/>
      </c>
      <c r="D1070" s="20"/>
      <c r="E1070" s="5"/>
      <c r="F1070" s="5"/>
      <c r="G1070" s="6" t="str">
        <f>IF(ISBLANK(F1070),"",VLOOKUP(F1070,'Listes des Lots'!$B$4:$G$55,6,FALSE))</f>
        <v/>
      </c>
      <c r="H1070" s="3"/>
      <c r="I1070" s="3"/>
      <c r="J1070" s="5"/>
      <c r="K1070" s="5"/>
      <c r="L1070" s="4"/>
      <c r="M1070" s="92" t="str">
        <f>IF(RevenueData[[#This Row],[Commentaires /Notes  ]]="","",RevenueData[[#This Row],[Commentaires /Notes  ]])</f>
        <v/>
      </c>
      <c r="N1070" s="21"/>
    </row>
    <row r="1071" spans="2:14" x14ac:dyDescent="0.25">
      <c r="B1071" s="18">
        <f t="shared" si="174"/>
        <v>1067</v>
      </c>
      <c r="C1071" s="13" t="str">
        <f t="shared" si="173"/>
        <v/>
      </c>
      <c r="D1071" s="20"/>
      <c r="E1071" s="5"/>
      <c r="F1071" s="5"/>
      <c r="G1071" s="6" t="str">
        <f>IF(ISBLANK(F1071),"",VLOOKUP(F1071,'Listes des Lots'!$B$4:$G$55,6,FALSE))</f>
        <v/>
      </c>
      <c r="H1071" s="3"/>
      <c r="I1071" s="3"/>
      <c r="J1071" s="5"/>
      <c r="K1071" s="5"/>
      <c r="L1071" s="4"/>
      <c r="M1071" s="92" t="str">
        <f>IF(RevenueData[[#This Row],[Commentaires /Notes  ]]="","",RevenueData[[#This Row],[Commentaires /Notes  ]])</f>
        <v/>
      </c>
      <c r="N1071" s="21"/>
    </row>
    <row r="1072" spans="2:14" x14ac:dyDescent="0.25">
      <c r="B1072" s="18">
        <f t="shared" si="174"/>
        <v>1068</v>
      </c>
      <c r="C1072" s="13" t="str">
        <f t="shared" si="173"/>
        <v/>
      </c>
      <c r="D1072" s="20"/>
      <c r="E1072" s="5"/>
      <c r="F1072" s="5"/>
      <c r="G1072" s="6" t="str">
        <f>IF(ISBLANK(F1072),"",VLOOKUP(F1072,'Listes des Lots'!$B$4:$G$55,6,FALSE))</f>
        <v/>
      </c>
      <c r="H1072" s="3"/>
      <c r="I1072" s="3"/>
      <c r="J1072" s="5"/>
      <c r="K1072" s="5"/>
      <c r="L1072" s="4"/>
      <c r="M1072" s="92" t="str">
        <f>IF(RevenueData[[#This Row],[Commentaires /Notes  ]]="","",RevenueData[[#This Row],[Commentaires /Notes  ]])</f>
        <v/>
      </c>
      <c r="N1072" s="21"/>
    </row>
    <row r="1073" spans="2:14" x14ac:dyDescent="0.25">
      <c r="B1073" s="18">
        <f t="shared" si="174"/>
        <v>1069</v>
      </c>
      <c r="C1073" s="13" t="str">
        <f t="shared" si="173"/>
        <v/>
      </c>
      <c r="D1073" s="20"/>
      <c r="E1073" s="5"/>
      <c r="F1073" s="5"/>
      <c r="G1073" s="6" t="str">
        <f>IF(ISBLANK(F1073),"",VLOOKUP(F1073,'Listes des Lots'!$B$4:$G$55,6,FALSE))</f>
        <v/>
      </c>
      <c r="H1073" s="3"/>
      <c r="I1073" s="3"/>
      <c r="J1073" s="5"/>
      <c r="K1073" s="5"/>
      <c r="L1073" s="4"/>
      <c r="M1073" s="92" t="str">
        <f>IF(RevenueData[[#This Row],[Commentaires /Notes  ]]="","",RevenueData[[#This Row],[Commentaires /Notes  ]])</f>
        <v/>
      </c>
      <c r="N1073" s="21"/>
    </row>
    <row r="1074" spans="2:14" x14ac:dyDescent="0.25">
      <c r="B1074" s="18">
        <f t="shared" si="174"/>
        <v>1070</v>
      </c>
      <c r="C1074" s="13" t="str">
        <f t="shared" si="173"/>
        <v/>
      </c>
      <c r="D1074" s="20"/>
      <c r="E1074" s="5"/>
      <c r="F1074" s="5"/>
      <c r="G1074" s="6" t="str">
        <f>IF(ISBLANK(F1074),"",VLOOKUP(F1074,'Listes des Lots'!$B$4:$G$55,6,FALSE))</f>
        <v/>
      </c>
      <c r="H1074" s="3"/>
      <c r="I1074" s="3"/>
      <c r="J1074" s="5"/>
      <c r="K1074" s="5"/>
      <c r="L1074" s="4"/>
      <c r="M1074" s="92" t="str">
        <f>IF(RevenueData[[#This Row],[Commentaires /Notes  ]]="","",RevenueData[[#This Row],[Commentaires /Notes  ]])</f>
        <v/>
      </c>
      <c r="N1074" s="21"/>
    </row>
    <row r="1075" spans="2:14" x14ac:dyDescent="0.25">
      <c r="B1075" s="18">
        <f t="shared" si="174"/>
        <v>1071</v>
      </c>
      <c r="C1075" s="13" t="str">
        <f t="shared" si="173"/>
        <v/>
      </c>
      <c r="D1075" s="20"/>
      <c r="E1075" s="5"/>
      <c r="F1075" s="5"/>
      <c r="G1075" s="6" t="str">
        <f>IF(ISBLANK(F1075),"",VLOOKUP(F1075,'Listes des Lots'!$B$4:$G$55,6,FALSE))</f>
        <v/>
      </c>
      <c r="H1075" s="3"/>
      <c r="I1075" s="3"/>
      <c r="J1075" s="5"/>
      <c r="K1075" s="5"/>
      <c r="L1075" s="4"/>
      <c r="M1075" s="92" t="str">
        <f>IF(RevenueData[[#This Row],[Commentaires /Notes  ]]="","",RevenueData[[#This Row],[Commentaires /Notes  ]])</f>
        <v/>
      </c>
      <c r="N1075" s="21"/>
    </row>
    <row r="1076" spans="2:14" x14ac:dyDescent="0.25">
      <c r="B1076" s="18">
        <f t="shared" si="174"/>
        <v>1072</v>
      </c>
      <c r="C1076" s="13" t="str">
        <f t="shared" si="173"/>
        <v/>
      </c>
      <c r="D1076" s="20"/>
      <c r="E1076" s="5"/>
      <c r="F1076" s="5"/>
      <c r="G1076" s="6" t="str">
        <f>IF(ISBLANK(F1076),"",VLOOKUP(F1076,'Listes des Lots'!$B$4:$G$55,6,FALSE))</f>
        <v/>
      </c>
      <c r="H1076" s="3"/>
      <c r="I1076" s="3"/>
      <c r="J1076" s="5"/>
      <c r="K1076" s="5"/>
      <c r="L1076" s="4"/>
      <c r="M1076" s="92" t="str">
        <f>IF(RevenueData[[#This Row],[Commentaires /Notes  ]]="","",RevenueData[[#This Row],[Commentaires /Notes  ]])</f>
        <v/>
      </c>
      <c r="N1076" s="21"/>
    </row>
    <row r="1077" spans="2:14" x14ac:dyDescent="0.25">
      <c r="B1077" s="18">
        <f t="shared" si="174"/>
        <v>1073</v>
      </c>
      <c r="C1077" s="13" t="str">
        <f t="shared" si="173"/>
        <v/>
      </c>
      <c r="D1077" s="20"/>
      <c r="E1077" s="5"/>
      <c r="F1077" s="5"/>
      <c r="G1077" s="6" t="str">
        <f>IF(ISBLANK(F1077),"",VLOOKUP(F1077,'Listes des Lots'!$B$4:$G$55,6,FALSE))</f>
        <v/>
      </c>
      <c r="H1077" s="3"/>
      <c r="I1077" s="3"/>
      <c r="J1077" s="5"/>
      <c r="K1077" s="5"/>
      <c r="L1077" s="4"/>
      <c r="M1077" s="92" t="str">
        <f>IF(RevenueData[[#This Row],[Commentaires /Notes  ]]="","",RevenueData[[#This Row],[Commentaires /Notes  ]])</f>
        <v/>
      </c>
      <c r="N1077" s="21"/>
    </row>
    <row r="1078" spans="2:14" x14ac:dyDescent="0.25">
      <c r="B1078" s="18">
        <f t="shared" si="174"/>
        <v>1074</v>
      </c>
      <c r="C1078" s="13" t="str">
        <f t="shared" si="173"/>
        <v/>
      </c>
      <c r="D1078" s="20"/>
      <c r="E1078" s="5"/>
      <c r="F1078" s="5"/>
      <c r="G1078" s="6" t="str">
        <f>IF(ISBLANK(F1078),"",VLOOKUP(F1078,'Listes des Lots'!$B$4:$G$55,6,FALSE))</f>
        <v/>
      </c>
      <c r="H1078" s="3"/>
      <c r="I1078" s="3"/>
      <c r="J1078" s="5"/>
      <c r="K1078" s="5"/>
      <c r="L1078" s="4"/>
      <c r="M1078" s="92" t="str">
        <f>IF(RevenueData[[#This Row],[Commentaires /Notes  ]]="","",RevenueData[[#This Row],[Commentaires /Notes  ]])</f>
        <v/>
      </c>
      <c r="N1078" s="21"/>
    </row>
    <row r="1079" spans="2:14" x14ac:dyDescent="0.25">
      <c r="B1079" s="18">
        <f t="shared" si="174"/>
        <v>1075</v>
      </c>
      <c r="C1079" s="13" t="str">
        <f t="shared" si="173"/>
        <v/>
      </c>
      <c r="D1079" s="20"/>
      <c r="E1079" s="5"/>
      <c r="F1079" s="5"/>
      <c r="G1079" s="6" t="str">
        <f>IF(ISBLANK(F1079),"",VLOOKUP(F1079,'Listes des Lots'!$B$4:$G$55,6,FALSE))</f>
        <v/>
      </c>
      <c r="H1079" s="3"/>
      <c r="I1079" s="3"/>
      <c r="J1079" s="5"/>
      <c r="K1079" s="5"/>
      <c r="L1079" s="4"/>
      <c r="M1079" s="92" t="str">
        <f>IF(RevenueData[[#This Row],[Commentaires /Notes  ]]="","",RevenueData[[#This Row],[Commentaires /Notes  ]])</f>
        <v/>
      </c>
      <c r="N1079" s="21"/>
    </row>
    <row r="1080" spans="2:14" x14ac:dyDescent="0.25">
      <c r="B1080" s="18">
        <f t="shared" si="174"/>
        <v>1076</v>
      </c>
      <c r="C1080" s="13" t="str">
        <f t="shared" si="173"/>
        <v/>
      </c>
      <c r="D1080" s="20"/>
      <c r="E1080" s="5"/>
      <c r="F1080" s="5"/>
      <c r="G1080" s="6" t="str">
        <f>IF(ISBLANK(F1080),"",VLOOKUP(F1080,'Listes des Lots'!$B$4:$G$55,6,FALSE))</f>
        <v/>
      </c>
      <c r="H1080" s="3"/>
      <c r="I1080" s="3"/>
      <c r="J1080" s="5"/>
      <c r="K1080" s="5"/>
      <c r="L1080" s="4"/>
      <c r="M1080" s="92" t="str">
        <f>IF(RevenueData[[#This Row],[Commentaires /Notes  ]]="","",RevenueData[[#This Row],[Commentaires /Notes  ]])</f>
        <v/>
      </c>
      <c r="N1080" s="21"/>
    </row>
    <row r="1081" spans="2:14" x14ac:dyDescent="0.25">
      <c r="B1081" s="18">
        <f t="shared" si="174"/>
        <v>1077</v>
      </c>
      <c r="C1081" s="13" t="str">
        <f t="shared" si="173"/>
        <v/>
      </c>
      <c r="D1081" s="20"/>
      <c r="E1081" s="5"/>
      <c r="F1081" s="5"/>
      <c r="G1081" s="6" t="str">
        <f>IF(ISBLANK(F1081),"",VLOOKUP(F1081,'Listes des Lots'!$B$4:$G$55,6,FALSE))</f>
        <v/>
      </c>
      <c r="H1081" s="3"/>
      <c r="I1081" s="3"/>
      <c r="J1081" s="5"/>
      <c r="K1081" s="5"/>
      <c r="L1081" s="4"/>
      <c r="M1081" s="92" t="str">
        <f>IF(RevenueData[[#This Row],[Commentaires /Notes  ]]="","",RevenueData[[#This Row],[Commentaires /Notes  ]])</f>
        <v/>
      </c>
      <c r="N1081" s="21"/>
    </row>
    <row r="1082" spans="2:14" x14ac:dyDescent="0.25">
      <c r="B1082" s="18">
        <f t="shared" si="174"/>
        <v>1078</v>
      </c>
      <c r="C1082" s="13" t="str">
        <f t="shared" si="173"/>
        <v/>
      </c>
      <c r="D1082" s="20"/>
      <c r="E1082" s="5"/>
      <c r="F1082" s="5"/>
      <c r="G1082" s="6" t="str">
        <f>IF(ISBLANK(F1082),"",VLOOKUP(F1082,'Listes des Lots'!$B$4:$G$55,6,FALSE))</f>
        <v/>
      </c>
      <c r="H1082" s="3"/>
      <c r="I1082" s="3"/>
      <c r="J1082" s="5"/>
      <c r="K1082" s="5"/>
      <c r="L1082" s="4"/>
      <c r="M1082" s="92" t="str">
        <f>IF(RevenueData[[#This Row],[Commentaires /Notes  ]]="","",RevenueData[[#This Row],[Commentaires /Notes  ]])</f>
        <v/>
      </c>
      <c r="N1082" s="21"/>
    </row>
    <row r="1083" spans="2:14" x14ac:dyDescent="0.25">
      <c r="B1083" s="18">
        <f t="shared" si="174"/>
        <v>1079</v>
      </c>
      <c r="C1083" s="13" t="str">
        <f t="shared" si="173"/>
        <v/>
      </c>
      <c r="D1083" s="20"/>
      <c r="E1083" s="5"/>
      <c r="F1083" s="5"/>
      <c r="G1083" s="6" t="str">
        <f>IF(ISBLANK(F1083),"",VLOOKUP(F1083,'Listes des Lots'!$B$4:$G$55,6,FALSE))</f>
        <v/>
      </c>
      <c r="H1083" s="3"/>
      <c r="I1083" s="3"/>
      <c r="J1083" s="5"/>
      <c r="K1083" s="5"/>
      <c r="L1083" s="4"/>
      <c r="M1083" s="92" t="str">
        <f>IF(RevenueData[[#This Row],[Commentaires /Notes  ]]="","",RevenueData[[#This Row],[Commentaires /Notes  ]])</f>
        <v/>
      </c>
      <c r="N1083" s="21"/>
    </row>
    <row r="1084" spans="2:14" x14ac:dyDescent="0.25">
      <c r="B1084" s="18">
        <f t="shared" si="174"/>
        <v>1080</v>
      </c>
      <c r="C1084" s="13" t="str">
        <f t="shared" si="173"/>
        <v/>
      </c>
      <c r="D1084" s="20"/>
      <c r="E1084" s="5"/>
      <c r="F1084" s="5"/>
      <c r="G1084" s="6" t="str">
        <f>IF(ISBLANK(F1084),"",VLOOKUP(F1084,'Listes des Lots'!$B$4:$G$55,6,FALSE))</f>
        <v/>
      </c>
      <c r="H1084" s="3"/>
      <c r="I1084" s="3"/>
      <c r="J1084" s="5"/>
      <c r="K1084" s="5"/>
      <c r="L1084" s="4"/>
      <c r="M1084" s="92" t="str">
        <f>IF(RevenueData[[#This Row],[Commentaires /Notes  ]]="","",RevenueData[[#This Row],[Commentaires /Notes  ]])</f>
        <v/>
      </c>
      <c r="N1084" s="21"/>
    </row>
    <row r="1085" spans="2:14" x14ac:dyDescent="0.25">
      <c r="B1085" s="18">
        <f t="shared" si="174"/>
        <v>1081</v>
      </c>
      <c r="C1085" s="13" t="str">
        <f t="shared" si="173"/>
        <v/>
      </c>
      <c r="D1085" s="20"/>
      <c r="E1085" s="5"/>
      <c r="F1085" s="5"/>
      <c r="G1085" s="6" t="str">
        <f>IF(ISBLANK(F1085),"",VLOOKUP(F1085,'Listes des Lots'!$B$4:$G$55,6,FALSE))</f>
        <v/>
      </c>
      <c r="H1085" s="3"/>
      <c r="I1085" s="3"/>
      <c r="J1085" s="5"/>
      <c r="K1085" s="5"/>
      <c r="L1085" s="4"/>
      <c r="M1085" s="92" t="str">
        <f>IF(RevenueData[[#This Row],[Commentaires /Notes  ]]="","",RevenueData[[#This Row],[Commentaires /Notes  ]])</f>
        <v/>
      </c>
      <c r="N1085" s="21"/>
    </row>
    <row r="1086" spans="2:14" x14ac:dyDescent="0.25">
      <c r="B1086" s="18">
        <f t="shared" si="174"/>
        <v>1082</v>
      </c>
      <c r="C1086" s="13" t="str">
        <f t="shared" si="173"/>
        <v/>
      </c>
      <c r="D1086" s="20"/>
      <c r="E1086" s="5"/>
      <c r="F1086" s="5"/>
      <c r="G1086" s="6" t="str">
        <f>IF(ISBLANK(F1086),"",VLOOKUP(F1086,'Listes des Lots'!$B$4:$G$55,6,FALSE))</f>
        <v/>
      </c>
      <c r="H1086" s="3"/>
      <c r="I1086" s="3"/>
      <c r="J1086" s="5"/>
      <c r="K1086" s="5"/>
      <c r="L1086" s="4"/>
      <c r="M1086" s="92" t="str">
        <f>IF(RevenueData[[#This Row],[Commentaires /Notes  ]]="","",RevenueData[[#This Row],[Commentaires /Notes  ]])</f>
        <v/>
      </c>
      <c r="N1086" s="21"/>
    </row>
    <row r="1087" spans="2:14" x14ac:dyDescent="0.25">
      <c r="B1087" s="18">
        <f t="shared" si="174"/>
        <v>1083</v>
      </c>
      <c r="C1087" s="13" t="str">
        <f t="shared" si="173"/>
        <v/>
      </c>
      <c r="D1087" s="20"/>
      <c r="E1087" s="5"/>
      <c r="F1087" s="5"/>
      <c r="G1087" s="6" t="str">
        <f>IF(ISBLANK(F1087),"",VLOOKUP(F1087,'Listes des Lots'!$B$4:$G$55,6,FALSE))</f>
        <v/>
      </c>
      <c r="H1087" s="3"/>
      <c r="I1087" s="3"/>
      <c r="J1087" s="5"/>
      <c r="K1087" s="5"/>
      <c r="L1087" s="4"/>
      <c r="M1087" s="92" t="str">
        <f>IF(RevenueData[[#This Row],[Commentaires /Notes  ]]="","",RevenueData[[#This Row],[Commentaires /Notes  ]])</f>
        <v/>
      </c>
      <c r="N1087" s="21"/>
    </row>
    <row r="1088" spans="2:14" x14ac:dyDescent="0.25">
      <c r="B1088" s="18">
        <f t="shared" si="174"/>
        <v>1084</v>
      </c>
      <c r="C1088" s="13" t="str">
        <f t="shared" si="173"/>
        <v/>
      </c>
      <c r="D1088" s="20"/>
      <c r="E1088" s="5"/>
      <c r="F1088" s="5"/>
      <c r="G1088" s="6" t="str">
        <f>IF(ISBLANK(F1088),"",VLOOKUP(F1088,'Listes des Lots'!$B$4:$G$55,6,FALSE))</f>
        <v/>
      </c>
      <c r="H1088" s="3"/>
      <c r="I1088" s="3"/>
      <c r="J1088" s="5"/>
      <c r="K1088" s="5"/>
      <c r="L1088" s="4"/>
      <c r="M1088" s="92" t="str">
        <f>IF(RevenueData[[#This Row],[Commentaires /Notes  ]]="","",RevenueData[[#This Row],[Commentaires /Notes  ]])</f>
        <v/>
      </c>
      <c r="N1088" s="21"/>
    </row>
    <row r="1089" spans="2:14" x14ac:dyDescent="0.25">
      <c r="B1089" s="18">
        <f t="shared" si="174"/>
        <v>1085</v>
      </c>
      <c r="C1089" s="13" t="str">
        <f t="shared" si="173"/>
        <v/>
      </c>
      <c r="D1089" s="20"/>
      <c r="E1089" s="5"/>
      <c r="F1089" s="5"/>
      <c r="G1089" s="6" t="str">
        <f>IF(ISBLANK(F1089),"",VLOOKUP(F1089,'Listes des Lots'!$B$4:$G$55,6,FALSE))</f>
        <v/>
      </c>
      <c r="H1089" s="3"/>
      <c r="I1089" s="3"/>
      <c r="J1089" s="5"/>
      <c r="K1089" s="5"/>
      <c r="L1089" s="4"/>
      <c r="M1089" s="92" t="str">
        <f>IF(RevenueData[[#This Row],[Commentaires /Notes  ]]="","",RevenueData[[#This Row],[Commentaires /Notes  ]])</f>
        <v/>
      </c>
      <c r="N1089" s="21"/>
    </row>
    <row r="1090" spans="2:14" x14ac:dyDescent="0.25">
      <c r="B1090" s="18">
        <f t="shared" si="174"/>
        <v>1086</v>
      </c>
      <c r="C1090" s="13" t="str">
        <f t="shared" si="173"/>
        <v/>
      </c>
      <c r="D1090" s="20"/>
      <c r="E1090" s="5"/>
      <c r="F1090" s="5"/>
      <c r="G1090" s="6" t="str">
        <f>IF(ISBLANK(F1090),"",VLOOKUP(F1090,'Listes des Lots'!$B$4:$G$55,6,FALSE))</f>
        <v/>
      </c>
      <c r="H1090" s="3"/>
      <c r="I1090" s="3"/>
      <c r="J1090" s="5"/>
      <c r="K1090" s="5"/>
      <c r="L1090" s="4"/>
      <c r="M1090" s="92" t="str">
        <f>IF(RevenueData[[#This Row],[Commentaires /Notes  ]]="","",RevenueData[[#This Row],[Commentaires /Notes  ]])</f>
        <v/>
      </c>
      <c r="N1090" s="21"/>
    </row>
    <row r="1091" spans="2:14" x14ac:dyDescent="0.25">
      <c r="B1091" s="18">
        <f t="shared" si="174"/>
        <v>1087</v>
      </c>
      <c r="C1091" s="13" t="str">
        <f t="shared" si="173"/>
        <v/>
      </c>
      <c r="D1091" s="20"/>
      <c r="E1091" s="5"/>
      <c r="F1091" s="5"/>
      <c r="G1091" s="6" t="str">
        <f>IF(ISBLANK(F1091),"",VLOOKUP(F1091,'Listes des Lots'!$B$4:$G$55,6,FALSE))</f>
        <v/>
      </c>
      <c r="H1091" s="3"/>
      <c r="I1091" s="3"/>
      <c r="J1091" s="5"/>
      <c r="K1091" s="5"/>
      <c r="L1091" s="4"/>
      <c r="M1091" s="92" t="str">
        <f>IF(RevenueData[[#This Row],[Commentaires /Notes  ]]="","",RevenueData[[#This Row],[Commentaires /Notes  ]])</f>
        <v/>
      </c>
      <c r="N1091" s="21"/>
    </row>
    <row r="1092" spans="2:14" x14ac:dyDescent="0.25">
      <c r="B1092" s="18">
        <f t="shared" si="174"/>
        <v>1088</v>
      </c>
      <c r="C1092" s="13" t="str">
        <f t="shared" si="173"/>
        <v/>
      </c>
      <c r="D1092" s="20"/>
      <c r="E1092" s="5"/>
      <c r="F1092" s="5"/>
      <c r="G1092" s="6" t="str">
        <f>IF(ISBLANK(F1092),"",VLOOKUP(F1092,'Listes des Lots'!$B$4:$G$55,6,FALSE))</f>
        <v/>
      </c>
      <c r="H1092" s="3"/>
      <c r="I1092" s="3"/>
      <c r="J1092" s="5"/>
      <c r="K1092" s="5"/>
      <c r="L1092" s="4"/>
      <c r="M1092" s="92" t="str">
        <f>IF(RevenueData[[#This Row],[Commentaires /Notes  ]]="","",RevenueData[[#This Row],[Commentaires /Notes  ]])</f>
        <v/>
      </c>
      <c r="N1092" s="21"/>
    </row>
    <row r="1093" spans="2:14" x14ac:dyDescent="0.25">
      <c r="B1093" s="18">
        <f t="shared" si="174"/>
        <v>1089</v>
      </c>
      <c r="C1093" s="13" t="str">
        <f t="shared" ref="C1093:C1156" si="175">IF(OR(D1093="", E1093="", F1093="", I1093="", J1093="", K1093="", L1093=""), "", TEXT(RIGHT(YEAR(D1093), 2), "00") &amp; TEXT(MONTH(D1093), "00") &amp; TEXT(DAY(D1093), "00") &amp; "_Rev_MC_" &amp; TEXT(B1093, "0"))</f>
        <v/>
      </c>
      <c r="D1093" s="20"/>
      <c r="E1093" s="5"/>
      <c r="F1093" s="5"/>
      <c r="G1093" s="6" t="str">
        <f>IF(ISBLANK(F1093),"",VLOOKUP(F1093,'Listes des Lots'!$B$4:$G$55,6,FALSE))</f>
        <v/>
      </c>
      <c r="H1093" s="3"/>
      <c r="I1093" s="3"/>
      <c r="J1093" s="5"/>
      <c r="K1093" s="5"/>
      <c r="L1093" s="4"/>
      <c r="M1093" s="92" t="str">
        <f>IF(RevenueData[[#This Row],[Commentaires /Notes  ]]="","",RevenueData[[#This Row],[Commentaires /Notes  ]])</f>
        <v/>
      </c>
      <c r="N1093" s="21"/>
    </row>
    <row r="1094" spans="2:14" x14ac:dyDescent="0.25">
      <c r="B1094" s="18">
        <f t="shared" si="174"/>
        <v>1090</v>
      </c>
      <c r="C1094" s="13" t="str">
        <f t="shared" si="175"/>
        <v/>
      </c>
      <c r="D1094" s="20"/>
      <c r="E1094" s="5"/>
      <c r="F1094" s="5"/>
      <c r="G1094" s="6" t="str">
        <f>IF(ISBLANK(F1094),"",VLOOKUP(F1094,'Listes des Lots'!$B$4:$G$55,6,FALSE))</f>
        <v/>
      </c>
      <c r="H1094" s="3"/>
      <c r="I1094" s="3"/>
      <c r="J1094" s="5"/>
      <c r="K1094" s="5"/>
      <c r="L1094" s="4"/>
      <c r="M1094" s="92" t="str">
        <f>IF(RevenueData[[#This Row],[Commentaires /Notes  ]]="","",RevenueData[[#This Row],[Commentaires /Notes  ]])</f>
        <v/>
      </c>
      <c r="N1094" s="21"/>
    </row>
    <row r="1095" spans="2:14" x14ac:dyDescent="0.25">
      <c r="B1095" s="18">
        <f t="shared" ref="B1095:B1158" si="176">B1094+1</f>
        <v>1091</v>
      </c>
      <c r="C1095" s="13" t="str">
        <f t="shared" si="175"/>
        <v/>
      </c>
      <c r="D1095" s="20"/>
      <c r="E1095" s="5"/>
      <c r="F1095" s="5"/>
      <c r="G1095" s="6" t="str">
        <f>IF(ISBLANK(F1095),"",VLOOKUP(F1095,'Listes des Lots'!$B$4:$G$55,6,FALSE))</f>
        <v/>
      </c>
      <c r="H1095" s="3"/>
      <c r="I1095" s="3"/>
      <c r="J1095" s="5"/>
      <c r="K1095" s="5"/>
      <c r="L1095" s="4"/>
      <c r="M1095" s="92" t="str">
        <f>IF(RevenueData[[#This Row],[Commentaires /Notes  ]]="","",RevenueData[[#This Row],[Commentaires /Notes  ]])</f>
        <v/>
      </c>
      <c r="N1095" s="21"/>
    </row>
    <row r="1096" spans="2:14" x14ac:dyDescent="0.25">
      <c r="B1096" s="18">
        <f t="shared" si="176"/>
        <v>1092</v>
      </c>
      <c r="C1096" s="13" t="str">
        <f t="shared" si="175"/>
        <v/>
      </c>
      <c r="D1096" s="20"/>
      <c r="E1096" s="5"/>
      <c r="F1096" s="5"/>
      <c r="G1096" s="6" t="str">
        <f>IF(ISBLANK(F1096),"",VLOOKUP(F1096,'Listes des Lots'!$B$4:$G$55,6,FALSE))</f>
        <v/>
      </c>
      <c r="H1096" s="3"/>
      <c r="I1096" s="3"/>
      <c r="J1096" s="5"/>
      <c r="K1096" s="5"/>
      <c r="L1096" s="4"/>
      <c r="M1096" s="92" t="str">
        <f>IF(RevenueData[[#This Row],[Commentaires /Notes  ]]="","",RevenueData[[#This Row],[Commentaires /Notes  ]])</f>
        <v/>
      </c>
      <c r="N1096" s="21"/>
    </row>
    <row r="1097" spans="2:14" x14ac:dyDescent="0.25">
      <c r="B1097" s="18">
        <f t="shared" si="176"/>
        <v>1093</v>
      </c>
      <c r="C1097" s="13" t="str">
        <f t="shared" si="175"/>
        <v/>
      </c>
      <c r="D1097" s="20"/>
      <c r="E1097" s="5"/>
      <c r="F1097" s="5"/>
      <c r="G1097" s="6" t="str">
        <f>IF(ISBLANK(F1097),"",VLOOKUP(F1097,'Listes des Lots'!$B$4:$G$55,6,FALSE))</f>
        <v/>
      </c>
      <c r="H1097" s="3"/>
      <c r="I1097" s="3"/>
      <c r="J1097" s="5"/>
      <c r="K1097" s="5"/>
      <c r="L1097" s="4"/>
      <c r="M1097" s="92" t="str">
        <f>IF(RevenueData[[#This Row],[Commentaires /Notes  ]]="","",RevenueData[[#This Row],[Commentaires /Notes  ]])</f>
        <v/>
      </c>
      <c r="N1097" s="21"/>
    </row>
    <row r="1098" spans="2:14" x14ac:dyDescent="0.25">
      <c r="B1098" s="18">
        <f t="shared" si="176"/>
        <v>1094</v>
      </c>
      <c r="C1098" s="13" t="str">
        <f t="shared" si="175"/>
        <v/>
      </c>
      <c r="D1098" s="20"/>
      <c r="E1098" s="5"/>
      <c r="F1098" s="5"/>
      <c r="G1098" s="6" t="str">
        <f>IF(ISBLANK(F1098),"",VLOOKUP(F1098,'Listes des Lots'!$B$4:$G$55,6,FALSE))</f>
        <v/>
      </c>
      <c r="H1098" s="3"/>
      <c r="I1098" s="3"/>
      <c r="J1098" s="5"/>
      <c r="K1098" s="5"/>
      <c r="L1098" s="4"/>
      <c r="M1098" s="92" t="str">
        <f>IF(RevenueData[[#This Row],[Commentaires /Notes  ]]="","",RevenueData[[#This Row],[Commentaires /Notes  ]])</f>
        <v/>
      </c>
      <c r="N1098" s="21"/>
    </row>
    <row r="1099" spans="2:14" x14ac:dyDescent="0.25">
      <c r="B1099" s="18">
        <f t="shared" si="176"/>
        <v>1095</v>
      </c>
      <c r="C1099" s="13" t="str">
        <f t="shared" si="175"/>
        <v/>
      </c>
      <c r="D1099" s="20"/>
      <c r="E1099" s="5"/>
      <c r="F1099" s="5"/>
      <c r="G1099" s="6" t="str">
        <f>IF(ISBLANK(F1099),"",VLOOKUP(F1099,'Listes des Lots'!$B$4:$G$55,6,FALSE))</f>
        <v/>
      </c>
      <c r="H1099" s="3"/>
      <c r="I1099" s="3"/>
      <c r="J1099" s="5"/>
      <c r="K1099" s="5"/>
      <c r="L1099" s="4"/>
      <c r="M1099" s="92" t="str">
        <f>IF(RevenueData[[#This Row],[Commentaires /Notes  ]]="","",RevenueData[[#This Row],[Commentaires /Notes  ]])</f>
        <v/>
      </c>
      <c r="N1099" s="21"/>
    </row>
    <row r="1100" spans="2:14" x14ac:dyDescent="0.25">
      <c r="B1100" s="18">
        <f t="shared" si="176"/>
        <v>1096</v>
      </c>
      <c r="C1100" s="13" t="str">
        <f t="shared" si="175"/>
        <v/>
      </c>
      <c r="D1100" s="20"/>
      <c r="E1100" s="5"/>
      <c r="F1100" s="5"/>
      <c r="G1100" s="6" t="str">
        <f>IF(ISBLANK(F1100),"",VLOOKUP(F1100,'Listes des Lots'!$B$4:$G$55,6,FALSE))</f>
        <v/>
      </c>
      <c r="H1100" s="3"/>
      <c r="I1100" s="3"/>
      <c r="J1100" s="5"/>
      <c r="K1100" s="5"/>
      <c r="L1100" s="4"/>
      <c r="M1100" s="92" t="str">
        <f>IF(RevenueData[[#This Row],[Commentaires /Notes  ]]="","",RevenueData[[#This Row],[Commentaires /Notes  ]])</f>
        <v/>
      </c>
      <c r="N1100" s="21"/>
    </row>
    <row r="1101" spans="2:14" x14ac:dyDescent="0.25">
      <c r="B1101" s="18">
        <f t="shared" si="176"/>
        <v>1097</v>
      </c>
      <c r="C1101" s="13" t="str">
        <f t="shared" si="175"/>
        <v/>
      </c>
      <c r="D1101" s="20"/>
      <c r="E1101" s="5"/>
      <c r="F1101" s="5"/>
      <c r="G1101" s="6" t="str">
        <f>IF(ISBLANK(F1101),"",VLOOKUP(F1101,'Listes des Lots'!$B$4:$G$55,6,FALSE))</f>
        <v/>
      </c>
      <c r="H1101" s="3"/>
      <c r="I1101" s="3"/>
      <c r="J1101" s="5"/>
      <c r="K1101" s="5"/>
      <c r="L1101" s="4"/>
      <c r="M1101" s="92" t="str">
        <f>IF(RevenueData[[#This Row],[Commentaires /Notes  ]]="","",RevenueData[[#This Row],[Commentaires /Notes  ]])</f>
        <v/>
      </c>
      <c r="N1101" s="21"/>
    </row>
    <row r="1102" spans="2:14" x14ac:dyDescent="0.25">
      <c r="B1102" s="18">
        <f t="shared" si="176"/>
        <v>1098</v>
      </c>
      <c r="C1102" s="13" t="str">
        <f t="shared" si="175"/>
        <v/>
      </c>
      <c r="D1102" s="20"/>
      <c r="E1102" s="5"/>
      <c r="F1102" s="5"/>
      <c r="G1102" s="6" t="str">
        <f>IF(ISBLANK(F1102),"",VLOOKUP(F1102,'Listes des Lots'!$B$4:$G$55,6,FALSE))</f>
        <v/>
      </c>
      <c r="H1102" s="3"/>
      <c r="I1102" s="3"/>
      <c r="J1102" s="5"/>
      <c r="K1102" s="5"/>
      <c r="L1102" s="4"/>
      <c r="M1102" s="92" t="str">
        <f>IF(RevenueData[[#This Row],[Commentaires /Notes  ]]="","",RevenueData[[#This Row],[Commentaires /Notes  ]])</f>
        <v/>
      </c>
      <c r="N1102" s="21"/>
    </row>
    <row r="1103" spans="2:14" x14ac:dyDescent="0.25">
      <c r="B1103" s="18">
        <f t="shared" si="176"/>
        <v>1099</v>
      </c>
      <c r="C1103" s="13" t="str">
        <f t="shared" si="175"/>
        <v/>
      </c>
      <c r="D1103" s="20"/>
      <c r="E1103" s="5"/>
      <c r="F1103" s="5"/>
      <c r="G1103" s="6" t="str">
        <f>IF(ISBLANK(F1103),"",VLOOKUP(F1103,'Listes des Lots'!$B$4:$G$55,6,FALSE))</f>
        <v/>
      </c>
      <c r="H1103" s="3"/>
      <c r="I1103" s="3"/>
      <c r="J1103" s="5"/>
      <c r="K1103" s="5"/>
      <c r="L1103" s="4"/>
      <c r="M1103" s="92" t="str">
        <f>IF(RevenueData[[#This Row],[Commentaires /Notes  ]]="","",RevenueData[[#This Row],[Commentaires /Notes  ]])</f>
        <v/>
      </c>
      <c r="N1103" s="21"/>
    </row>
    <row r="1104" spans="2:14" x14ac:dyDescent="0.25">
      <c r="B1104" s="18">
        <f t="shared" si="176"/>
        <v>1100</v>
      </c>
      <c r="C1104" s="13" t="str">
        <f t="shared" si="175"/>
        <v/>
      </c>
      <c r="D1104" s="20"/>
      <c r="E1104" s="5"/>
      <c r="F1104" s="5"/>
      <c r="G1104" s="6" t="str">
        <f>IF(ISBLANK(F1104),"",VLOOKUP(F1104,'Listes des Lots'!$B$4:$G$55,6,FALSE))</f>
        <v/>
      </c>
      <c r="H1104" s="3"/>
      <c r="I1104" s="3"/>
      <c r="J1104" s="5"/>
      <c r="K1104" s="5"/>
      <c r="L1104" s="4"/>
      <c r="M1104" s="92" t="str">
        <f>IF(RevenueData[[#This Row],[Commentaires /Notes  ]]="","",RevenueData[[#This Row],[Commentaires /Notes  ]])</f>
        <v/>
      </c>
      <c r="N1104" s="21"/>
    </row>
    <row r="1105" spans="2:14" x14ac:dyDescent="0.25">
      <c r="B1105" s="18">
        <f t="shared" si="176"/>
        <v>1101</v>
      </c>
      <c r="C1105" s="13" t="str">
        <f t="shared" si="175"/>
        <v/>
      </c>
      <c r="D1105" s="20"/>
      <c r="E1105" s="5"/>
      <c r="F1105" s="5"/>
      <c r="G1105" s="6" t="str">
        <f>IF(ISBLANK(F1105),"",VLOOKUP(F1105,'Listes des Lots'!$B$4:$G$55,6,FALSE))</f>
        <v/>
      </c>
      <c r="H1105" s="3"/>
      <c r="I1105" s="3"/>
      <c r="J1105" s="5"/>
      <c r="K1105" s="5"/>
      <c r="L1105" s="4"/>
      <c r="M1105" s="92" t="str">
        <f>IF(RevenueData[[#This Row],[Commentaires /Notes  ]]="","",RevenueData[[#This Row],[Commentaires /Notes  ]])</f>
        <v/>
      </c>
      <c r="N1105" s="21"/>
    </row>
    <row r="1106" spans="2:14" x14ac:dyDescent="0.25">
      <c r="B1106" s="18">
        <f t="shared" si="176"/>
        <v>1102</v>
      </c>
      <c r="C1106" s="13" t="str">
        <f t="shared" si="175"/>
        <v/>
      </c>
      <c r="D1106" s="20"/>
      <c r="E1106" s="5"/>
      <c r="F1106" s="5"/>
      <c r="G1106" s="6" t="str">
        <f>IF(ISBLANK(F1106),"",VLOOKUP(F1106,'Listes des Lots'!$B$4:$G$55,6,FALSE))</f>
        <v/>
      </c>
      <c r="H1106" s="3"/>
      <c r="I1106" s="3"/>
      <c r="J1106" s="5"/>
      <c r="K1106" s="5"/>
      <c r="L1106" s="4"/>
      <c r="M1106" s="92" t="str">
        <f>IF(RevenueData[[#This Row],[Commentaires /Notes  ]]="","",RevenueData[[#This Row],[Commentaires /Notes  ]])</f>
        <v/>
      </c>
      <c r="N1106" s="21"/>
    </row>
    <row r="1107" spans="2:14" x14ac:dyDescent="0.25">
      <c r="B1107" s="18">
        <f t="shared" si="176"/>
        <v>1103</v>
      </c>
      <c r="C1107" s="13" t="str">
        <f t="shared" si="175"/>
        <v/>
      </c>
      <c r="D1107" s="20"/>
      <c r="E1107" s="5"/>
      <c r="F1107" s="5"/>
      <c r="G1107" s="6" t="str">
        <f>IF(ISBLANK(F1107),"",VLOOKUP(F1107,'Listes des Lots'!$B$4:$G$55,6,FALSE))</f>
        <v/>
      </c>
      <c r="H1107" s="3"/>
      <c r="I1107" s="3"/>
      <c r="J1107" s="5"/>
      <c r="K1107" s="5"/>
      <c r="L1107" s="4"/>
      <c r="M1107" s="92" t="str">
        <f>IF(RevenueData[[#This Row],[Commentaires /Notes  ]]="","",RevenueData[[#This Row],[Commentaires /Notes  ]])</f>
        <v/>
      </c>
      <c r="N1107" s="21"/>
    </row>
    <row r="1108" spans="2:14" x14ac:dyDescent="0.25">
      <c r="B1108" s="18">
        <f t="shared" si="176"/>
        <v>1104</v>
      </c>
      <c r="C1108" s="13" t="str">
        <f t="shared" si="175"/>
        <v/>
      </c>
      <c r="D1108" s="20"/>
      <c r="E1108" s="5"/>
      <c r="F1108" s="5"/>
      <c r="G1108" s="6" t="str">
        <f>IF(ISBLANK(F1108),"",VLOOKUP(F1108,'Listes des Lots'!$B$4:$G$55,6,FALSE))</f>
        <v/>
      </c>
      <c r="H1108" s="3"/>
      <c r="I1108" s="3"/>
      <c r="J1108" s="5"/>
      <c r="K1108" s="5"/>
      <c r="L1108" s="4"/>
      <c r="M1108" s="92" t="str">
        <f>IF(RevenueData[[#This Row],[Commentaires /Notes  ]]="","",RevenueData[[#This Row],[Commentaires /Notes  ]])</f>
        <v/>
      </c>
      <c r="N1108" s="21"/>
    </row>
    <row r="1109" spans="2:14" x14ac:dyDescent="0.25">
      <c r="B1109" s="18">
        <f t="shared" si="176"/>
        <v>1105</v>
      </c>
      <c r="C1109" s="13" t="str">
        <f t="shared" si="175"/>
        <v/>
      </c>
      <c r="D1109" s="20"/>
      <c r="E1109" s="5"/>
      <c r="F1109" s="5"/>
      <c r="G1109" s="6" t="str">
        <f>IF(ISBLANK(F1109),"",VLOOKUP(F1109,'Listes des Lots'!$B$4:$G$55,6,FALSE))</f>
        <v/>
      </c>
      <c r="H1109" s="3"/>
      <c r="I1109" s="3"/>
      <c r="J1109" s="5"/>
      <c r="K1109" s="5"/>
      <c r="L1109" s="4"/>
      <c r="M1109" s="92" t="str">
        <f>IF(RevenueData[[#This Row],[Commentaires /Notes  ]]="","",RevenueData[[#This Row],[Commentaires /Notes  ]])</f>
        <v/>
      </c>
      <c r="N1109" s="21"/>
    </row>
    <row r="1110" spans="2:14" x14ac:dyDescent="0.25">
      <c r="B1110" s="18">
        <f t="shared" si="176"/>
        <v>1106</v>
      </c>
      <c r="C1110" s="13" t="str">
        <f t="shared" si="175"/>
        <v/>
      </c>
      <c r="D1110" s="20"/>
      <c r="E1110" s="5"/>
      <c r="F1110" s="5"/>
      <c r="G1110" s="6" t="str">
        <f>IF(ISBLANK(F1110),"",VLOOKUP(F1110,'Listes des Lots'!$B$4:$G$55,6,FALSE))</f>
        <v/>
      </c>
      <c r="H1110" s="3"/>
      <c r="I1110" s="3"/>
      <c r="J1110" s="5"/>
      <c r="K1110" s="5"/>
      <c r="L1110" s="4"/>
      <c r="M1110" s="92" t="str">
        <f>IF(RevenueData[[#This Row],[Commentaires /Notes  ]]="","",RevenueData[[#This Row],[Commentaires /Notes  ]])</f>
        <v/>
      </c>
      <c r="N1110" s="21"/>
    </row>
    <row r="1111" spans="2:14" x14ac:dyDescent="0.25">
      <c r="B1111" s="18">
        <f t="shared" si="176"/>
        <v>1107</v>
      </c>
      <c r="C1111" s="13" t="str">
        <f t="shared" si="175"/>
        <v/>
      </c>
      <c r="D1111" s="20"/>
      <c r="E1111" s="5"/>
      <c r="F1111" s="5"/>
      <c r="G1111" s="6" t="str">
        <f>IF(ISBLANK(F1111),"",VLOOKUP(F1111,'Listes des Lots'!$B$4:$G$55,6,FALSE))</f>
        <v/>
      </c>
      <c r="H1111" s="3"/>
      <c r="I1111" s="3"/>
      <c r="J1111" s="5"/>
      <c r="K1111" s="5"/>
      <c r="L1111" s="4"/>
      <c r="M1111" s="92" t="str">
        <f>IF(RevenueData[[#This Row],[Commentaires /Notes  ]]="","",RevenueData[[#This Row],[Commentaires /Notes  ]])</f>
        <v/>
      </c>
      <c r="N1111" s="21"/>
    </row>
    <row r="1112" spans="2:14" x14ac:dyDescent="0.25">
      <c r="B1112" s="18">
        <f t="shared" si="176"/>
        <v>1108</v>
      </c>
      <c r="C1112" s="13" t="str">
        <f t="shared" si="175"/>
        <v/>
      </c>
      <c r="D1112" s="20"/>
      <c r="E1112" s="5"/>
      <c r="F1112" s="5"/>
      <c r="G1112" s="6" t="str">
        <f>IF(ISBLANK(F1112),"",VLOOKUP(F1112,'Listes des Lots'!$B$4:$G$55,6,FALSE))</f>
        <v/>
      </c>
      <c r="H1112" s="3"/>
      <c r="I1112" s="3"/>
      <c r="J1112" s="5"/>
      <c r="K1112" s="5"/>
      <c r="L1112" s="4"/>
      <c r="M1112" s="92" t="str">
        <f>IF(RevenueData[[#This Row],[Commentaires /Notes  ]]="","",RevenueData[[#This Row],[Commentaires /Notes  ]])</f>
        <v/>
      </c>
      <c r="N1112" s="21"/>
    </row>
    <row r="1113" spans="2:14" x14ac:dyDescent="0.25">
      <c r="B1113" s="18">
        <f t="shared" si="176"/>
        <v>1109</v>
      </c>
      <c r="C1113" s="13" t="str">
        <f t="shared" si="175"/>
        <v/>
      </c>
      <c r="D1113" s="20"/>
      <c r="E1113" s="5"/>
      <c r="F1113" s="5"/>
      <c r="G1113" s="6" t="str">
        <f>IF(ISBLANK(F1113),"",VLOOKUP(F1113,'Listes des Lots'!$B$4:$G$55,6,FALSE))</f>
        <v/>
      </c>
      <c r="H1113" s="3"/>
      <c r="I1113" s="3"/>
      <c r="J1113" s="5"/>
      <c r="K1113" s="5"/>
      <c r="L1113" s="4"/>
      <c r="M1113" s="92" t="str">
        <f>IF(RevenueData[[#This Row],[Commentaires /Notes  ]]="","",RevenueData[[#This Row],[Commentaires /Notes  ]])</f>
        <v/>
      </c>
      <c r="N1113" s="21"/>
    </row>
    <row r="1114" spans="2:14" x14ac:dyDescent="0.25">
      <c r="B1114" s="18">
        <f t="shared" si="176"/>
        <v>1110</v>
      </c>
      <c r="C1114" s="13" t="str">
        <f t="shared" si="175"/>
        <v/>
      </c>
      <c r="D1114" s="20"/>
      <c r="E1114" s="5"/>
      <c r="F1114" s="5"/>
      <c r="G1114" s="6" t="str">
        <f>IF(ISBLANK(F1114),"",VLOOKUP(F1114,'Listes des Lots'!$B$4:$G$55,6,FALSE))</f>
        <v/>
      </c>
      <c r="H1114" s="3"/>
      <c r="I1114" s="3"/>
      <c r="J1114" s="5"/>
      <c r="K1114" s="5"/>
      <c r="L1114" s="4"/>
      <c r="M1114" s="92" t="str">
        <f>IF(RevenueData[[#This Row],[Commentaires /Notes  ]]="","",RevenueData[[#This Row],[Commentaires /Notes  ]])</f>
        <v/>
      </c>
      <c r="N1114" s="21"/>
    </row>
    <row r="1115" spans="2:14" x14ac:dyDescent="0.25">
      <c r="B1115" s="18">
        <f t="shared" si="176"/>
        <v>1111</v>
      </c>
      <c r="C1115" s="13" t="str">
        <f t="shared" si="175"/>
        <v/>
      </c>
      <c r="D1115" s="20"/>
      <c r="E1115" s="5"/>
      <c r="F1115" s="5"/>
      <c r="G1115" s="6" t="str">
        <f>IF(ISBLANK(F1115),"",VLOOKUP(F1115,'Listes des Lots'!$B$4:$G$55,6,FALSE))</f>
        <v/>
      </c>
      <c r="H1115" s="3"/>
      <c r="I1115" s="3"/>
      <c r="J1115" s="5"/>
      <c r="K1115" s="5"/>
      <c r="L1115" s="4"/>
      <c r="M1115" s="92" t="str">
        <f>IF(RevenueData[[#This Row],[Commentaires /Notes  ]]="","",RevenueData[[#This Row],[Commentaires /Notes  ]])</f>
        <v/>
      </c>
      <c r="N1115" s="21"/>
    </row>
    <row r="1116" spans="2:14" x14ac:dyDescent="0.25">
      <c r="B1116" s="18">
        <f t="shared" si="176"/>
        <v>1112</v>
      </c>
      <c r="C1116" s="13" t="str">
        <f t="shared" si="175"/>
        <v/>
      </c>
      <c r="D1116" s="20"/>
      <c r="E1116" s="5"/>
      <c r="F1116" s="5"/>
      <c r="G1116" s="6" t="str">
        <f>IF(ISBLANK(F1116),"",VLOOKUP(F1116,'Listes des Lots'!$B$4:$G$55,6,FALSE))</f>
        <v/>
      </c>
      <c r="H1116" s="3"/>
      <c r="I1116" s="3"/>
      <c r="J1116" s="5"/>
      <c r="K1116" s="5"/>
      <c r="L1116" s="4"/>
      <c r="M1116" s="92" t="str">
        <f>IF(RevenueData[[#This Row],[Commentaires /Notes  ]]="","",RevenueData[[#This Row],[Commentaires /Notes  ]])</f>
        <v/>
      </c>
      <c r="N1116" s="21"/>
    </row>
    <row r="1117" spans="2:14" x14ac:dyDescent="0.25">
      <c r="B1117" s="18">
        <f t="shared" si="176"/>
        <v>1113</v>
      </c>
      <c r="C1117" s="13" t="str">
        <f t="shared" si="175"/>
        <v/>
      </c>
      <c r="D1117" s="20"/>
      <c r="E1117" s="5"/>
      <c r="F1117" s="5"/>
      <c r="G1117" s="6" t="str">
        <f>IF(ISBLANK(F1117),"",VLOOKUP(F1117,'Listes des Lots'!$B$4:$G$55,6,FALSE))</f>
        <v/>
      </c>
      <c r="H1117" s="3"/>
      <c r="I1117" s="3"/>
      <c r="J1117" s="5"/>
      <c r="K1117" s="5"/>
      <c r="L1117" s="4"/>
      <c r="M1117" s="92" t="str">
        <f>IF(RevenueData[[#This Row],[Commentaires /Notes  ]]="","",RevenueData[[#This Row],[Commentaires /Notes  ]])</f>
        <v/>
      </c>
      <c r="N1117" s="21"/>
    </row>
    <row r="1118" spans="2:14" x14ac:dyDescent="0.25">
      <c r="B1118" s="18">
        <f t="shared" si="176"/>
        <v>1114</v>
      </c>
      <c r="C1118" s="13" t="str">
        <f t="shared" si="175"/>
        <v/>
      </c>
      <c r="D1118" s="20"/>
      <c r="E1118" s="5"/>
      <c r="F1118" s="5"/>
      <c r="G1118" s="6" t="str">
        <f>IF(ISBLANK(F1118),"",VLOOKUP(F1118,'Listes des Lots'!$B$4:$G$55,6,FALSE))</f>
        <v/>
      </c>
      <c r="H1118" s="3"/>
      <c r="I1118" s="3"/>
      <c r="J1118" s="5"/>
      <c r="K1118" s="5"/>
      <c r="L1118" s="4"/>
      <c r="M1118" s="92" t="str">
        <f>IF(RevenueData[[#This Row],[Commentaires /Notes  ]]="","",RevenueData[[#This Row],[Commentaires /Notes  ]])</f>
        <v/>
      </c>
      <c r="N1118" s="21"/>
    </row>
    <row r="1119" spans="2:14" x14ac:dyDescent="0.25">
      <c r="B1119" s="18">
        <f t="shared" si="176"/>
        <v>1115</v>
      </c>
      <c r="C1119" s="13" t="str">
        <f t="shared" si="175"/>
        <v/>
      </c>
      <c r="D1119" s="20"/>
      <c r="E1119" s="5"/>
      <c r="F1119" s="5"/>
      <c r="G1119" s="6" t="str">
        <f>IF(ISBLANK(F1119),"",VLOOKUP(F1119,'Listes des Lots'!$B$4:$G$55,6,FALSE))</f>
        <v/>
      </c>
      <c r="H1119" s="3"/>
      <c r="I1119" s="3"/>
      <c r="J1119" s="5"/>
      <c r="K1119" s="5"/>
      <c r="L1119" s="4"/>
      <c r="M1119" s="92" t="str">
        <f>IF(RevenueData[[#This Row],[Commentaires /Notes  ]]="","",RevenueData[[#This Row],[Commentaires /Notes  ]])</f>
        <v/>
      </c>
      <c r="N1119" s="21"/>
    </row>
    <row r="1120" spans="2:14" x14ac:dyDescent="0.25">
      <c r="B1120" s="18">
        <f t="shared" si="176"/>
        <v>1116</v>
      </c>
      <c r="C1120" s="13" t="str">
        <f t="shared" si="175"/>
        <v/>
      </c>
      <c r="D1120" s="20"/>
      <c r="E1120" s="5"/>
      <c r="F1120" s="5"/>
      <c r="G1120" s="6" t="str">
        <f>IF(ISBLANK(F1120),"",VLOOKUP(F1120,'Listes des Lots'!$B$4:$G$55,6,FALSE))</f>
        <v/>
      </c>
      <c r="H1120" s="3"/>
      <c r="I1120" s="3"/>
      <c r="J1120" s="5"/>
      <c r="K1120" s="5"/>
      <c r="L1120" s="4"/>
      <c r="M1120" s="92" t="str">
        <f>IF(RevenueData[[#This Row],[Commentaires /Notes  ]]="","",RevenueData[[#This Row],[Commentaires /Notes  ]])</f>
        <v/>
      </c>
      <c r="N1120" s="21"/>
    </row>
    <row r="1121" spans="2:14" x14ac:dyDescent="0.25">
      <c r="B1121" s="18">
        <f t="shared" si="176"/>
        <v>1117</v>
      </c>
      <c r="C1121" s="13" t="str">
        <f t="shared" si="175"/>
        <v/>
      </c>
      <c r="D1121" s="20"/>
      <c r="E1121" s="5"/>
      <c r="F1121" s="5"/>
      <c r="G1121" s="6" t="str">
        <f>IF(ISBLANK(F1121),"",VLOOKUP(F1121,'Listes des Lots'!$B$4:$G$55,6,FALSE))</f>
        <v/>
      </c>
      <c r="H1121" s="3"/>
      <c r="I1121" s="3"/>
      <c r="J1121" s="5"/>
      <c r="K1121" s="5"/>
      <c r="L1121" s="4"/>
      <c r="M1121" s="92" t="str">
        <f>IF(RevenueData[[#This Row],[Commentaires /Notes  ]]="","",RevenueData[[#This Row],[Commentaires /Notes  ]])</f>
        <v/>
      </c>
      <c r="N1121" s="21"/>
    </row>
    <row r="1122" spans="2:14" x14ac:dyDescent="0.25">
      <c r="B1122" s="18">
        <f t="shared" si="176"/>
        <v>1118</v>
      </c>
      <c r="C1122" s="13" t="str">
        <f t="shared" si="175"/>
        <v/>
      </c>
      <c r="D1122" s="20"/>
      <c r="E1122" s="5"/>
      <c r="F1122" s="5"/>
      <c r="G1122" s="6" t="str">
        <f>IF(ISBLANK(F1122),"",VLOOKUP(F1122,'Listes des Lots'!$B$4:$G$55,6,FALSE))</f>
        <v/>
      </c>
      <c r="H1122" s="3"/>
      <c r="I1122" s="3"/>
      <c r="J1122" s="5"/>
      <c r="K1122" s="5"/>
      <c r="L1122" s="4"/>
      <c r="M1122" s="92" t="str">
        <f>IF(RevenueData[[#This Row],[Commentaires /Notes  ]]="","",RevenueData[[#This Row],[Commentaires /Notes  ]])</f>
        <v/>
      </c>
      <c r="N1122" s="21"/>
    </row>
    <row r="1123" spans="2:14" x14ac:dyDescent="0.25">
      <c r="B1123" s="18">
        <f t="shared" si="176"/>
        <v>1119</v>
      </c>
      <c r="C1123" s="13" t="str">
        <f t="shared" si="175"/>
        <v/>
      </c>
      <c r="D1123" s="20"/>
      <c r="E1123" s="5"/>
      <c r="F1123" s="5"/>
      <c r="G1123" s="6" t="str">
        <f>IF(ISBLANK(F1123),"",VLOOKUP(F1123,'Listes des Lots'!$B$4:$G$55,6,FALSE))</f>
        <v/>
      </c>
      <c r="H1123" s="3"/>
      <c r="I1123" s="3"/>
      <c r="J1123" s="5"/>
      <c r="K1123" s="5"/>
      <c r="L1123" s="4"/>
      <c r="M1123" s="92" t="str">
        <f>IF(RevenueData[[#This Row],[Commentaires /Notes  ]]="","",RevenueData[[#This Row],[Commentaires /Notes  ]])</f>
        <v/>
      </c>
      <c r="N1123" s="21"/>
    </row>
    <row r="1124" spans="2:14" x14ac:dyDescent="0.25">
      <c r="B1124" s="18">
        <f t="shared" si="176"/>
        <v>1120</v>
      </c>
      <c r="C1124" s="13" t="str">
        <f t="shared" si="175"/>
        <v/>
      </c>
      <c r="D1124" s="20"/>
      <c r="E1124" s="5"/>
      <c r="F1124" s="5"/>
      <c r="G1124" s="6" t="str">
        <f>IF(ISBLANK(F1124),"",VLOOKUP(F1124,'Listes des Lots'!$B$4:$G$55,6,FALSE))</f>
        <v/>
      </c>
      <c r="H1124" s="3"/>
      <c r="I1124" s="3"/>
      <c r="J1124" s="5"/>
      <c r="K1124" s="5"/>
      <c r="L1124" s="4"/>
      <c r="M1124" s="92" t="str">
        <f>IF(RevenueData[[#This Row],[Commentaires /Notes  ]]="","",RevenueData[[#This Row],[Commentaires /Notes  ]])</f>
        <v/>
      </c>
      <c r="N1124" s="21"/>
    </row>
    <row r="1125" spans="2:14" x14ac:dyDescent="0.25">
      <c r="B1125" s="18">
        <f t="shared" si="176"/>
        <v>1121</v>
      </c>
      <c r="C1125" s="13" t="str">
        <f t="shared" si="175"/>
        <v/>
      </c>
      <c r="D1125" s="20"/>
      <c r="E1125" s="5"/>
      <c r="F1125" s="5"/>
      <c r="G1125" s="6" t="str">
        <f>IF(ISBLANK(F1125),"",VLOOKUP(F1125,'Listes des Lots'!$B$4:$G$55,6,FALSE))</f>
        <v/>
      </c>
      <c r="H1125" s="3"/>
      <c r="I1125" s="3"/>
      <c r="J1125" s="5"/>
      <c r="K1125" s="5"/>
      <c r="L1125" s="4"/>
      <c r="M1125" s="92" t="str">
        <f>IF(RevenueData[[#This Row],[Commentaires /Notes  ]]="","",RevenueData[[#This Row],[Commentaires /Notes  ]])</f>
        <v/>
      </c>
      <c r="N1125" s="21"/>
    </row>
    <row r="1126" spans="2:14" x14ac:dyDescent="0.25">
      <c r="B1126" s="18">
        <f t="shared" si="176"/>
        <v>1122</v>
      </c>
      <c r="C1126" s="13" t="str">
        <f t="shared" si="175"/>
        <v/>
      </c>
      <c r="D1126" s="20"/>
      <c r="E1126" s="5"/>
      <c r="F1126" s="5"/>
      <c r="G1126" s="6" t="str">
        <f>IF(ISBLANK(F1126),"",VLOOKUP(F1126,'Listes des Lots'!$B$4:$G$55,6,FALSE))</f>
        <v/>
      </c>
      <c r="H1126" s="3"/>
      <c r="I1126" s="3"/>
      <c r="J1126" s="5"/>
      <c r="K1126" s="5"/>
      <c r="L1126" s="4"/>
      <c r="M1126" s="92" t="str">
        <f>IF(RevenueData[[#This Row],[Commentaires /Notes  ]]="","",RevenueData[[#This Row],[Commentaires /Notes  ]])</f>
        <v/>
      </c>
      <c r="N1126" s="21"/>
    </row>
    <row r="1127" spans="2:14" x14ac:dyDescent="0.25">
      <c r="B1127" s="18">
        <f t="shared" si="176"/>
        <v>1123</v>
      </c>
      <c r="C1127" s="13" t="str">
        <f t="shared" si="175"/>
        <v/>
      </c>
      <c r="D1127" s="20"/>
      <c r="E1127" s="5"/>
      <c r="F1127" s="5"/>
      <c r="G1127" s="6" t="str">
        <f>IF(ISBLANK(F1127),"",VLOOKUP(F1127,'Listes des Lots'!$B$4:$G$55,6,FALSE))</f>
        <v/>
      </c>
      <c r="H1127" s="3"/>
      <c r="I1127" s="3"/>
      <c r="J1127" s="5"/>
      <c r="K1127" s="5"/>
      <c r="L1127" s="4"/>
      <c r="M1127" s="92" t="str">
        <f>IF(RevenueData[[#This Row],[Commentaires /Notes  ]]="","",RevenueData[[#This Row],[Commentaires /Notes  ]])</f>
        <v/>
      </c>
      <c r="N1127" s="21"/>
    </row>
    <row r="1128" spans="2:14" x14ac:dyDescent="0.25">
      <c r="B1128" s="18">
        <f t="shared" si="176"/>
        <v>1124</v>
      </c>
      <c r="C1128" s="13" t="str">
        <f t="shared" si="175"/>
        <v/>
      </c>
      <c r="D1128" s="20"/>
      <c r="E1128" s="5"/>
      <c r="F1128" s="5"/>
      <c r="G1128" s="6" t="str">
        <f>IF(ISBLANK(F1128),"",VLOOKUP(F1128,'Listes des Lots'!$B$4:$G$55,6,FALSE))</f>
        <v/>
      </c>
      <c r="H1128" s="3"/>
      <c r="I1128" s="3"/>
      <c r="J1128" s="5"/>
      <c r="K1128" s="5"/>
      <c r="L1128" s="4"/>
      <c r="M1128" s="92" t="str">
        <f>IF(RevenueData[[#This Row],[Commentaires /Notes  ]]="","",RevenueData[[#This Row],[Commentaires /Notes  ]])</f>
        <v/>
      </c>
      <c r="N1128" s="21"/>
    </row>
    <row r="1129" spans="2:14" x14ac:dyDescent="0.25">
      <c r="B1129" s="18">
        <f t="shared" si="176"/>
        <v>1125</v>
      </c>
      <c r="C1129" s="13" t="str">
        <f t="shared" si="175"/>
        <v/>
      </c>
      <c r="D1129" s="20"/>
      <c r="E1129" s="5"/>
      <c r="F1129" s="5"/>
      <c r="G1129" s="6" t="str">
        <f>IF(ISBLANK(F1129),"",VLOOKUP(F1129,'Listes des Lots'!$B$4:$G$55,6,FALSE))</f>
        <v/>
      </c>
      <c r="H1129" s="3"/>
      <c r="I1129" s="3"/>
      <c r="J1129" s="5"/>
      <c r="K1129" s="5"/>
      <c r="L1129" s="4"/>
      <c r="M1129" s="92" t="str">
        <f>IF(RevenueData[[#This Row],[Commentaires /Notes  ]]="","",RevenueData[[#This Row],[Commentaires /Notes  ]])</f>
        <v/>
      </c>
      <c r="N1129" s="21"/>
    </row>
    <row r="1130" spans="2:14" x14ac:dyDescent="0.25">
      <c r="B1130" s="18">
        <f t="shared" si="176"/>
        <v>1126</v>
      </c>
      <c r="C1130" s="13" t="str">
        <f t="shared" si="175"/>
        <v/>
      </c>
      <c r="D1130" s="20"/>
      <c r="E1130" s="5"/>
      <c r="F1130" s="5"/>
      <c r="G1130" s="6" t="str">
        <f>IF(ISBLANK(F1130),"",VLOOKUP(F1130,'Listes des Lots'!$B$4:$G$55,6,FALSE))</f>
        <v/>
      </c>
      <c r="H1130" s="3"/>
      <c r="I1130" s="3"/>
      <c r="J1130" s="5"/>
      <c r="K1130" s="5"/>
      <c r="L1130" s="4"/>
      <c r="M1130" s="92" t="str">
        <f>IF(RevenueData[[#This Row],[Commentaires /Notes  ]]="","",RevenueData[[#This Row],[Commentaires /Notes  ]])</f>
        <v/>
      </c>
      <c r="N1130" s="21"/>
    </row>
    <row r="1131" spans="2:14" x14ac:dyDescent="0.25">
      <c r="B1131" s="18">
        <f t="shared" si="176"/>
        <v>1127</v>
      </c>
      <c r="C1131" s="13" t="str">
        <f t="shared" si="175"/>
        <v/>
      </c>
      <c r="D1131" s="20"/>
      <c r="E1131" s="5"/>
      <c r="F1131" s="5"/>
      <c r="G1131" s="6" t="str">
        <f>IF(ISBLANK(F1131),"",VLOOKUP(F1131,'Listes des Lots'!$B$4:$G$55,6,FALSE))</f>
        <v/>
      </c>
      <c r="H1131" s="3"/>
      <c r="I1131" s="3"/>
      <c r="J1131" s="5"/>
      <c r="K1131" s="5"/>
      <c r="L1131" s="4"/>
      <c r="M1131" s="92" t="str">
        <f>IF(RevenueData[[#This Row],[Commentaires /Notes  ]]="","",RevenueData[[#This Row],[Commentaires /Notes  ]])</f>
        <v/>
      </c>
      <c r="N1131" s="21"/>
    </row>
    <row r="1132" spans="2:14" x14ac:dyDescent="0.25">
      <c r="B1132" s="18">
        <f t="shared" si="176"/>
        <v>1128</v>
      </c>
      <c r="C1132" s="13" t="str">
        <f t="shared" si="175"/>
        <v/>
      </c>
      <c r="D1132" s="20"/>
      <c r="E1132" s="5"/>
      <c r="F1132" s="5"/>
      <c r="G1132" s="6" t="str">
        <f>IF(ISBLANK(F1132),"",VLOOKUP(F1132,'Listes des Lots'!$B$4:$G$55,6,FALSE))</f>
        <v/>
      </c>
      <c r="H1132" s="3"/>
      <c r="I1132" s="3"/>
      <c r="J1132" s="5"/>
      <c r="K1132" s="5"/>
      <c r="L1132" s="4"/>
      <c r="M1132" s="92" t="str">
        <f>IF(RevenueData[[#This Row],[Commentaires /Notes  ]]="","",RevenueData[[#This Row],[Commentaires /Notes  ]])</f>
        <v/>
      </c>
      <c r="N1132" s="21"/>
    </row>
    <row r="1133" spans="2:14" x14ac:dyDescent="0.25">
      <c r="B1133" s="18">
        <f t="shared" si="176"/>
        <v>1129</v>
      </c>
      <c r="C1133" s="13" t="str">
        <f t="shared" si="175"/>
        <v/>
      </c>
      <c r="D1133" s="20"/>
      <c r="E1133" s="5"/>
      <c r="F1133" s="5"/>
      <c r="G1133" s="6" t="str">
        <f>IF(ISBLANK(F1133),"",VLOOKUP(F1133,'Listes des Lots'!$B$4:$G$55,6,FALSE))</f>
        <v/>
      </c>
      <c r="H1133" s="3"/>
      <c r="I1133" s="3"/>
      <c r="J1133" s="5"/>
      <c r="K1133" s="5"/>
      <c r="L1133" s="4"/>
      <c r="M1133" s="92" t="str">
        <f>IF(RevenueData[[#This Row],[Commentaires /Notes  ]]="","",RevenueData[[#This Row],[Commentaires /Notes  ]])</f>
        <v/>
      </c>
      <c r="N1133" s="21"/>
    </row>
    <row r="1134" spans="2:14" x14ac:dyDescent="0.25">
      <c r="B1134" s="18">
        <f t="shared" si="176"/>
        <v>1130</v>
      </c>
      <c r="C1134" s="13" t="str">
        <f t="shared" si="175"/>
        <v/>
      </c>
      <c r="D1134" s="20"/>
      <c r="E1134" s="5"/>
      <c r="F1134" s="5"/>
      <c r="G1134" s="6" t="str">
        <f>IF(ISBLANK(F1134),"",VLOOKUP(F1134,'Listes des Lots'!$B$4:$G$55,6,FALSE))</f>
        <v/>
      </c>
      <c r="H1134" s="3"/>
      <c r="I1134" s="3"/>
      <c r="J1134" s="5"/>
      <c r="K1134" s="5"/>
      <c r="L1134" s="4"/>
      <c r="M1134" s="92" t="str">
        <f>IF(RevenueData[[#This Row],[Commentaires /Notes  ]]="","",RevenueData[[#This Row],[Commentaires /Notes  ]])</f>
        <v/>
      </c>
      <c r="N1134" s="21"/>
    </row>
    <row r="1135" spans="2:14" x14ac:dyDescent="0.25">
      <c r="B1135" s="18">
        <f t="shared" si="176"/>
        <v>1131</v>
      </c>
      <c r="C1135" s="13" t="str">
        <f t="shared" si="175"/>
        <v/>
      </c>
      <c r="D1135" s="20"/>
      <c r="E1135" s="5"/>
      <c r="F1135" s="5"/>
      <c r="G1135" s="6" t="str">
        <f>IF(ISBLANK(F1135),"",VLOOKUP(F1135,'Listes des Lots'!$B$4:$G$55,6,FALSE))</f>
        <v/>
      </c>
      <c r="H1135" s="3"/>
      <c r="I1135" s="3"/>
      <c r="J1135" s="5"/>
      <c r="K1135" s="5"/>
      <c r="L1135" s="4"/>
      <c r="M1135" s="92" t="str">
        <f>IF(RevenueData[[#This Row],[Commentaires /Notes  ]]="","",RevenueData[[#This Row],[Commentaires /Notes  ]])</f>
        <v/>
      </c>
      <c r="N1135" s="21"/>
    </row>
    <row r="1136" spans="2:14" x14ac:dyDescent="0.25">
      <c r="B1136" s="18">
        <f t="shared" si="176"/>
        <v>1132</v>
      </c>
      <c r="C1136" s="13" t="str">
        <f t="shared" si="175"/>
        <v/>
      </c>
      <c r="D1136" s="20"/>
      <c r="E1136" s="5"/>
      <c r="F1136" s="5"/>
      <c r="G1136" s="6" t="str">
        <f>IF(ISBLANK(F1136),"",VLOOKUP(F1136,'Listes des Lots'!$B$4:$G$55,6,FALSE))</f>
        <v/>
      </c>
      <c r="H1136" s="3"/>
      <c r="I1136" s="3"/>
      <c r="J1136" s="5"/>
      <c r="K1136" s="5"/>
      <c r="L1136" s="4"/>
      <c r="M1136" s="92" t="str">
        <f>IF(RevenueData[[#This Row],[Commentaires /Notes  ]]="","",RevenueData[[#This Row],[Commentaires /Notes  ]])</f>
        <v/>
      </c>
      <c r="N1136" s="21"/>
    </row>
    <row r="1137" spans="2:14" x14ac:dyDescent="0.25">
      <c r="B1137" s="18">
        <f t="shared" si="176"/>
        <v>1133</v>
      </c>
      <c r="C1137" s="13" t="str">
        <f t="shared" si="175"/>
        <v/>
      </c>
      <c r="D1137" s="20"/>
      <c r="E1137" s="5"/>
      <c r="F1137" s="5"/>
      <c r="G1137" s="6" t="str">
        <f>IF(ISBLANK(F1137),"",VLOOKUP(F1137,'Listes des Lots'!$B$4:$G$55,6,FALSE))</f>
        <v/>
      </c>
      <c r="H1137" s="3"/>
      <c r="I1137" s="3"/>
      <c r="J1137" s="5"/>
      <c r="K1137" s="5"/>
      <c r="L1137" s="4"/>
      <c r="M1137" s="92" t="str">
        <f>IF(RevenueData[[#This Row],[Commentaires /Notes  ]]="","",RevenueData[[#This Row],[Commentaires /Notes  ]])</f>
        <v/>
      </c>
      <c r="N1137" s="21"/>
    </row>
    <row r="1138" spans="2:14" x14ac:dyDescent="0.25">
      <c r="B1138" s="18">
        <f t="shared" si="176"/>
        <v>1134</v>
      </c>
      <c r="C1138" s="13" t="str">
        <f t="shared" si="175"/>
        <v/>
      </c>
      <c r="D1138" s="20"/>
      <c r="E1138" s="5"/>
      <c r="F1138" s="5"/>
      <c r="G1138" s="6" t="str">
        <f>IF(ISBLANK(F1138),"",VLOOKUP(F1138,'Listes des Lots'!$B$4:$G$55,6,FALSE))</f>
        <v/>
      </c>
      <c r="H1138" s="3"/>
      <c r="I1138" s="3"/>
      <c r="J1138" s="5"/>
      <c r="K1138" s="5"/>
      <c r="L1138" s="4"/>
      <c r="M1138" s="92" t="str">
        <f>IF(RevenueData[[#This Row],[Commentaires /Notes  ]]="","",RevenueData[[#This Row],[Commentaires /Notes  ]])</f>
        <v/>
      </c>
      <c r="N1138" s="21"/>
    </row>
    <row r="1139" spans="2:14" x14ac:dyDescent="0.25">
      <c r="B1139" s="18">
        <f t="shared" si="176"/>
        <v>1135</v>
      </c>
      <c r="C1139" s="13" t="str">
        <f t="shared" si="175"/>
        <v/>
      </c>
      <c r="D1139" s="20"/>
      <c r="E1139" s="5"/>
      <c r="F1139" s="5"/>
      <c r="G1139" s="6" t="str">
        <f>IF(ISBLANK(F1139),"",VLOOKUP(F1139,'Listes des Lots'!$B$4:$G$55,6,FALSE))</f>
        <v/>
      </c>
      <c r="H1139" s="3"/>
      <c r="I1139" s="3"/>
      <c r="J1139" s="5"/>
      <c r="K1139" s="5"/>
      <c r="L1139" s="4"/>
      <c r="M1139" s="92" t="str">
        <f>IF(RevenueData[[#This Row],[Commentaires /Notes  ]]="","",RevenueData[[#This Row],[Commentaires /Notes  ]])</f>
        <v/>
      </c>
      <c r="N1139" s="21"/>
    </row>
    <row r="1140" spans="2:14" x14ac:dyDescent="0.25">
      <c r="B1140" s="18">
        <f t="shared" si="176"/>
        <v>1136</v>
      </c>
      <c r="C1140" s="13" t="str">
        <f t="shared" si="175"/>
        <v/>
      </c>
      <c r="D1140" s="20"/>
      <c r="E1140" s="5"/>
      <c r="F1140" s="5"/>
      <c r="G1140" s="6" t="str">
        <f>IF(ISBLANK(F1140),"",VLOOKUP(F1140,'Listes des Lots'!$B$4:$G$55,6,FALSE))</f>
        <v/>
      </c>
      <c r="H1140" s="3"/>
      <c r="I1140" s="3"/>
      <c r="J1140" s="5"/>
      <c r="K1140" s="5"/>
      <c r="L1140" s="4"/>
      <c r="M1140" s="92" t="str">
        <f>IF(RevenueData[[#This Row],[Commentaires /Notes  ]]="","",RevenueData[[#This Row],[Commentaires /Notes  ]])</f>
        <v/>
      </c>
      <c r="N1140" s="21"/>
    </row>
    <row r="1141" spans="2:14" x14ac:dyDescent="0.25">
      <c r="B1141" s="18">
        <f t="shared" si="176"/>
        <v>1137</v>
      </c>
      <c r="C1141" s="13" t="str">
        <f t="shared" si="175"/>
        <v/>
      </c>
      <c r="D1141" s="20"/>
      <c r="E1141" s="5"/>
      <c r="F1141" s="5"/>
      <c r="G1141" s="6" t="str">
        <f>IF(ISBLANK(F1141),"",VLOOKUP(F1141,'Listes des Lots'!$B$4:$G$55,6,FALSE))</f>
        <v/>
      </c>
      <c r="H1141" s="3"/>
      <c r="I1141" s="3"/>
      <c r="J1141" s="5"/>
      <c r="K1141" s="5"/>
      <c r="L1141" s="4"/>
      <c r="M1141" s="92" t="str">
        <f>IF(RevenueData[[#This Row],[Commentaires /Notes  ]]="","",RevenueData[[#This Row],[Commentaires /Notes  ]])</f>
        <v/>
      </c>
      <c r="N1141" s="21"/>
    </row>
    <row r="1142" spans="2:14" x14ac:dyDescent="0.25">
      <c r="B1142" s="18">
        <f t="shared" si="176"/>
        <v>1138</v>
      </c>
      <c r="C1142" s="13" t="str">
        <f t="shared" si="175"/>
        <v/>
      </c>
      <c r="D1142" s="20"/>
      <c r="E1142" s="5"/>
      <c r="F1142" s="5"/>
      <c r="G1142" s="6" t="str">
        <f>IF(ISBLANK(F1142),"",VLOOKUP(F1142,'Listes des Lots'!$B$4:$G$55,6,FALSE))</f>
        <v/>
      </c>
      <c r="H1142" s="3"/>
      <c r="I1142" s="3"/>
      <c r="J1142" s="5"/>
      <c r="K1142" s="5"/>
      <c r="L1142" s="4"/>
      <c r="M1142" s="92" t="str">
        <f>IF(RevenueData[[#This Row],[Commentaires /Notes  ]]="","",RevenueData[[#This Row],[Commentaires /Notes  ]])</f>
        <v/>
      </c>
      <c r="N1142" s="21"/>
    </row>
    <row r="1143" spans="2:14" x14ac:dyDescent="0.25">
      <c r="B1143" s="18">
        <f t="shared" si="176"/>
        <v>1139</v>
      </c>
      <c r="C1143" s="13" t="str">
        <f t="shared" si="175"/>
        <v/>
      </c>
      <c r="D1143" s="20"/>
      <c r="E1143" s="5"/>
      <c r="F1143" s="5"/>
      <c r="G1143" s="6" t="str">
        <f>IF(ISBLANK(F1143),"",VLOOKUP(F1143,'Listes des Lots'!$B$4:$G$55,6,FALSE))</f>
        <v/>
      </c>
      <c r="H1143" s="3"/>
      <c r="I1143" s="3"/>
      <c r="J1143" s="5"/>
      <c r="K1143" s="5"/>
      <c r="L1143" s="4"/>
      <c r="M1143" s="92" t="str">
        <f>IF(RevenueData[[#This Row],[Commentaires /Notes  ]]="","",RevenueData[[#This Row],[Commentaires /Notes  ]])</f>
        <v/>
      </c>
      <c r="N1143" s="21"/>
    </row>
    <row r="1144" spans="2:14" x14ac:dyDescent="0.25">
      <c r="B1144" s="18">
        <f t="shared" si="176"/>
        <v>1140</v>
      </c>
      <c r="C1144" s="13" t="str">
        <f t="shared" si="175"/>
        <v/>
      </c>
      <c r="D1144" s="20"/>
      <c r="E1144" s="5"/>
      <c r="F1144" s="5"/>
      <c r="G1144" s="6" t="str">
        <f>IF(ISBLANK(F1144),"",VLOOKUP(F1144,'Listes des Lots'!$B$4:$G$55,6,FALSE))</f>
        <v/>
      </c>
      <c r="H1144" s="3"/>
      <c r="I1144" s="3"/>
      <c r="J1144" s="5"/>
      <c r="K1144" s="5"/>
      <c r="L1144" s="4"/>
      <c r="M1144" s="92" t="str">
        <f>IF(RevenueData[[#This Row],[Commentaires /Notes  ]]="","",RevenueData[[#This Row],[Commentaires /Notes  ]])</f>
        <v/>
      </c>
      <c r="N1144" s="21"/>
    </row>
    <row r="1145" spans="2:14" x14ac:dyDescent="0.25">
      <c r="B1145" s="18">
        <f t="shared" si="176"/>
        <v>1141</v>
      </c>
      <c r="C1145" s="13" t="str">
        <f t="shared" si="175"/>
        <v/>
      </c>
      <c r="D1145" s="20"/>
      <c r="E1145" s="5"/>
      <c r="F1145" s="5"/>
      <c r="G1145" s="6" t="str">
        <f>IF(ISBLANK(F1145),"",VLOOKUP(F1145,'Listes des Lots'!$B$4:$G$55,6,FALSE))</f>
        <v/>
      </c>
      <c r="H1145" s="3"/>
      <c r="I1145" s="3"/>
      <c r="J1145" s="5"/>
      <c r="K1145" s="5"/>
      <c r="L1145" s="4"/>
      <c r="M1145" s="92" t="str">
        <f>IF(RevenueData[[#This Row],[Commentaires /Notes  ]]="","",RevenueData[[#This Row],[Commentaires /Notes  ]])</f>
        <v/>
      </c>
      <c r="N1145" s="21"/>
    </row>
    <row r="1146" spans="2:14" x14ac:dyDescent="0.25">
      <c r="B1146" s="18">
        <f t="shared" si="176"/>
        <v>1142</v>
      </c>
      <c r="C1146" s="13" t="str">
        <f t="shared" si="175"/>
        <v/>
      </c>
      <c r="D1146" s="20"/>
      <c r="E1146" s="5"/>
      <c r="F1146" s="5"/>
      <c r="G1146" s="6" t="str">
        <f>IF(ISBLANK(F1146),"",VLOOKUP(F1146,'Listes des Lots'!$B$4:$G$55,6,FALSE))</f>
        <v/>
      </c>
      <c r="H1146" s="3"/>
      <c r="I1146" s="3"/>
      <c r="J1146" s="5"/>
      <c r="K1146" s="5"/>
      <c r="L1146" s="4"/>
      <c r="M1146" s="92" t="str">
        <f>IF(RevenueData[[#This Row],[Commentaires /Notes  ]]="","",RevenueData[[#This Row],[Commentaires /Notes  ]])</f>
        <v/>
      </c>
      <c r="N1146" s="21"/>
    </row>
    <row r="1147" spans="2:14" x14ac:dyDescent="0.25">
      <c r="B1147" s="18">
        <f t="shared" si="176"/>
        <v>1143</v>
      </c>
      <c r="C1147" s="13" t="str">
        <f t="shared" si="175"/>
        <v/>
      </c>
      <c r="D1147" s="20"/>
      <c r="E1147" s="5"/>
      <c r="F1147" s="5"/>
      <c r="G1147" s="6" t="str">
        <f>IF(ISBLANK(F1147),"",VLOOKUP(F1147,'Listes des Lots'!$B$4:$G$55,6,FALSE))</f>
        <v/>
      </c>
      <c r="H1147" s="3"/>
      <c r="I1147" s="3"/>
      <c r="J1147" s="5"/>
      <c r="K1147" s="5"/>
      <c r="L1147" s="4"/>
      <c r="M1147" s="92" t="str">
        <f>IF(RevenueData[[#This Row],[Commentaires /Notes  ]]="","",RevenueData[[#This Row],[Commentaires /Notes  ]])</f>
        <v/>
      </c>
      <c r="N1147" s="21"/>
    </row>
    <row r="1148" spans="2:14" x14ac:dyDescent="0.25">
      <c r="B1148" s="18">
        <f t="shared" si="176"/>
        <v>1144</v>
      </c>
      <c r="C1148" s="13" t="str">
        <f t="shared" si="175"/>
        <v/>
      </c>
      <c r="D1148" s="20"/>
      <c r="E1148" s="5"/>
      <c r="F1148" s="5"/>
      <c r="G1148" s="6" t="str">
        <f>IF(ISBLANK(F1148),"",VLOOKUP(F1148,'Listes des Lots'!$B$4:$G$55,6,FALSE))</f>
        <v/>
      </c>
      <c r="H1148" s="3"/>
      <c r="I1148" s="3"/>
      <c r="J1148" s="5"/>
      <c r="K1148" s="5"/>
      <c r="L1148" s="4"/>
      <c r="M1148" s="92" t="str">
        <f>IF(RevenueData[[#This Row],[Commentaires /Notes  ]]="","",RevenueData[[#This Row],[Commentaires /Notes  ]])</f>
        <v/>
      </c>
      <c r="N1148" s="21"/>
    </row>
    <row r="1149" spans="2:14" x14ac:dyDescent="0.25">
      <c r="B1149" s="18">
        <f t="shared" si="176"/>
        <v>1145</v>
      </c>
      <c r="C1149" s="13" t="str">
        <f t="shared" si="175"/>
        <v/>
      </c>
      <c r="D1149" s="20"/>
      <c r="E1149" s="5"/>
      <c r="F1149" s="5"/>
      <c r="G1149" s="6" t="str">
        <f>IF(ISBLANK(F1149),"",VLOOKUP(F1149,'Listes des Lots'!$B$4:$G$55,6,FALSE))</f>
        <v/>
      </c>
      <c r="H1149" s="3"/>
      <c r="I1149" s="3"/>
      <c r="J1149" s="5"/>
      <c r="K1149" s="5"/>
      <c r="L1149" s="4"/>
      <c r="M1149" s="92" t="str">
        <f>IF(RevenueData[[#This Row],[Commentaires /Notes  ]]="","",RevenueData[[#This Row],[Commentaires /Notes  ]])</f>
        <v/>
      </c>
      <c r="N1149" s="21"/>
    </row>
    <row r="1150" spans="2:14" x14ac:dyDescent="0.25">
      <c r="B1150" s="18">
        <f t="shared" si="176"/>
        <v>1146</v>
      </c>
      <c r="C1150" s="13" t="str">
        <f t="shared" si="175"/>
        <v/>
      </c>
      <c r="D1150" s="20"/>
      <c r="E1150" s="5"/>
      <c r="F1150" s="5"/>
      <c r="G1150" s="6" t="str">
        <f>IF(ISBLANK(F1150),"",VLOOKUP(F1150,'Listes des Lots'!$B$4:$G$55,6,FALSE))</f>
        <v/>
      </c>
      <c r="H1150" s="3"/>
      <c r="I1150" s="3"/>
      <c r="J1150" s="5"/>
      <c r="K1150" s="5"/>
      <c r="L1150" s="4"/>
      <c r="M1150" s="92" t="str">
        <f>IF(RevenueData[[#This Row],[Commentaires /Notes  ]]="","",RevenueData[[#This Row],[Commentaires /Notes  ]])</f>
        <v/>
      </c>
      <c r="N1150" s="21"/>
    </row>
    <row r="1151" spans="2:14" x14ac:dyDescent="0.25">
      <c r="B1151" s="18">
        <f t="shared" si="176"/>
        <v>1147</v>
      </c>
      <c r="C1151" s="13" t="str">
        <f t="shared" si="175"/>
        <v/>
      </c>
      <c r="D1151" s="20"/>
      <c r="E1151" s="5"/>
      <c r="F1151" s="5"/>
      <c r="G1151" s="6" t="str">
        <f>IF(ISBLANK(F1151),"",VLOOKUP(F1151,'Listes des Lots'!$B$4:$G$55,6,FALSE))</f>
        <v/>
      </c>
      <c r="H1151" s="3"/>
      <c r="I1151" s="3"/>
      <c r="J1151" s="5"/>
      <c r="K1151" s="5"/>
      <c r="L1151" s="4"/>
      <c r="M1151" s="92" t="str">
        <f>IF(RevenueData[[#This Row],[Commentaires /Notes  ]]="","",RevenueData[[#This Row],[Commentaires /Notes  ]])</f>
        <v/>
      </c>
      <c r="N1151" s="21"/>
    </row>
    <row r="1152" spans="2:14" x14ac:dyDescent="0.25">
      <c r="B1152" s="18">
        <f t="shared" si="176"/>
        <v>1148</v>
      </c>
      <c r="C1152" s="13" t="str">
        <f t="shared" si="175"/>
        <v/>
      </c>
      <c r="D1152" s="20"/>
      <c r="E1152" s="5"/>
      <c r="F1152" s="5"/>
      <c r="G1152" s="6" t="str">
        <f>IF(ISBLANK(F1152),"",VLOOKUP(F1152,'Listes des Lots'!$B$4:$G$55,6,FALSE))</f>
        <v/>
      </c>
      <c r="H1152" s="3"/>
      <c r="I1152" s="3"/>
      <c r="J1152" s="5"/>
      <c r="K1152" s="5"/>
      <c r="L1152" s="4"/>
      <c r="M1152" s="92" t="str">
        <f>IF(RevenueData[[#This Row],[Commentaires /Notes  ]]="","",RevenueData[[#This Row],[Commentaires /Notes  ]])</f>
        <v/>
      </c>
      <c r="N1152" s="21"/>
    </row>
    <row r="1153" spans="2:14" x14ac:dyDescent="0.25">
      <c r="B1153" s="18">
        <f t="shared" si="176"/>
        <v>1149</v>
      </c>
      <c r="C1153" s="13" t="str">
        <f t="shared" si="175"/>
        <v/>
      </c>
      <c r="D1153" s="20"/>
      <c r="E1153" s="5"/>
      <c r="F1153" s="5"/>
      <c r="G1153" s="6" t="str">
        <f>IF(ISBLANK(F1153),"",VLOOKUP(F1153,'Listes des Lots'!$B$4:$G$55,6,FALSE))</f>
        <v/>
      </c>
      <c r="H1153" s="3"/>
      <c r="I1153" s="3"/>
      <c r="J1153" s="5"/>
      <c r="K1153" s="5"/>
      <c r="L1153" s="4"/>
      <c r="M1153" s="92" t="str">
        <f>IF(RevenueData[[#This Row],[Commentaires /Notes  ]]="","",RevenueData[[#This Row],[Commentaires /Notes  ]])</f>
        <v/>
      </c>
      <c r="N1153" s="21"/>
    </row>
    <row r="1154" spans="2:14" x14ac:dyDescent="0.25">
      <c r="B1154" s="18">
        <f t="shared" si="176"/>
        <v>1150</v>
      </c>
      <c r="C1154" s="13" t="str">
        <f t="shared" si="175"/>
        <v/>
      </c>
      <c r="D1154" s="20"/>
      <c r="E1154" s="5"/>
      <c r="F1154" s="5"/>
      <c r="G1154" s="6" t="str">
        <f>IF(ISBLANK(F1154),"",VLOOKUP(F1154,'Listes des Lots'!$B$4:$G$55,6,FALSE))</f>
        <v/>
      </c>
      <c r="H1154" s="3"/>
      <c r="I1154" s="3"/>
      <c r="J1154" s="5"/>
      <c r="K1154" s="5"/>
      <c r="L1154" s="4"/>
      <c r="M1154" s="92" t="str">
        <f>IF(RevenueData[[#This Row],[Commentaires /Notes  ]]="","",RevenueData[[#This Row],[Commentaires /Notes  ]])</f>
        <v/>
      </c>
      <c r="N1154" s="21"/>
    </row>
    <row r="1155" spans="2:14" x14ac:dyDescent="0.25">
      <c r="B1155" s="18">
        <f t="shared" si="176"/>
        <v>1151</v>
      </c>
      <c r="C1155" s="13" t="str">
        <f t="shared" si="175"/>
        <v/>
      </c>
      <c r="D1155" s="20"/>
      <c r="E1155" s="5"/>
      <c r="F1155" s="5"/>
      <c r="G1155" s="6" t="str">
        <f>IF(ISBLANK(F1155),"",VLOOKUP(F1155,'Listes des Lots'!$B$4:$G$55,6,FALSE))</f>
        <v/>
      </c>
      <c r="H1155" s="3"/>
      <c r="I1155" s="3"/>
      <c r="J1155" s="5"/>
      <c r="K1155" s="5"/>
      <c r="L1155" s="4"/>
      <c r="M1155" s="92" t="str">
        <f>IF(RevenueData[[#This Row],[Commentaires /Notes  ]]="","",RevenueData[[#This Row],[Commentaires /Notes  ]])</f>
        <v/>
      </c>
      <c r="N1155" s="21"/>
    </row>
    <row r="1156" spans="2:14" x14ac:dyDescent="0.25">
      <c r="B1156" s="18">
        <f t="shared" si="176"/>
        <v>1152</v>
      </c>
      <c r="C1156" s="13" t="str">
        <f t="shared" si="175"/>
        <v/>
      </c>
      <c r="D1156" s="20"/>
      <c r="E1156" s="5"/>
      <c r="F1156" s="5"/>
      <c r="G1156" s="6" t="str">
        <f>IF(ISBLANK(F1156),"",VLOOKUP(F1156,'Listes des Lots'!$B$4:$G$55,6,FALSE))</f>
        <v/>
      </c>
      <c r="H1156" s="3"/>
      <c r="I1156" s="3"/>
      <c r="J1156" s="5"/>
      <c r="K1156" s="5"/>
      <c r="L1156" s="4"/>
      <c r="M1156" s="92" t="str">
        <f>IF(RevenueData[[#This Row],[Commentaires /Notes  ]]="","",RevenueData[[#This Row],[Commentaires /Notes  ]])</f>
        <v/>
      </c>
      <c r="N1156" s="21"/>
    </row>
    <row r="1157" spans="2:14" x14ac:dyDescent="0.25">
      <c r="B1157" s="18">
        <f t="shared" si="176"/>
        <v>1153</v>
      </c>
      <c r="C1157" s="13" t="str">
        <f t="shared" ref="C1157:C1220" si="177">IF(OR(D1157="", E1157="", F1157="", I1157="", J1157="", K1157="", L1157=""), "", TEXT(RIGHT(YEAR(D1157), 2), "00") &amp; TEXT(MONTH(D1157), "00") &amp; TEXT(DAY(D1157), "00") &amp; "_Rev_MC_" &amp; TEXT(B1157, "0"))</f>
        <v/>
      </c>
      <c r="D1157" s="20"/>
      <c r="E1157" s="5"/>
      <c r="F1157" s="5"/>
      <c r="G1157" s="6" t="str">
        <f>IF(ISBLANK(F1157),"",VLOOKUP(F1157,'Listes des Lots'!$B$4:$G$55,6,FALSE))</f>
        <v/>
      </c>
      <c r="H1157" s="3"/>
      <c r="I1157" s="3"/>
      <c r="J1157" s="5"/>
      <c r="K1157" s="5"/>
      <c r="L1157" s="4"/>
      <c r="M1157" s="92" t="str">
        <f>IF(RevenueData[[#This Row],[Commentaires /Notes  ]]="","",RevenueData[[#This Row],[Commentaires /Notes  ]])</f>
        <v/>
      </c>
      <c r="N1157" s="21"/>
    </row>
    <row r="1158" spans="2:14" x14ac:dyDescent="0.25">
      <c r="B1158" s="18">
        <f t="shared" si="176"/>
        <v>1154</v>
      </c>
      <c r="C1158" s="13" t="str">
        <f t="shared" si="177"/>
        <v/>
      </c>
      <c r="D1158" s="20"/>
      <c r="E1158" s="5"/>
      <c r="F1158" s="5"/>
      <c r="G1158" s="6" t="str">
        <f>IF(ISBLANK(F1158),"",VLOOKUP(F1158,'Listes des Lots'!$B$4:$G$55,6,FALSE))</f>
        <v/>
      </c>
      <c r="H1158" s="3"/>
      <c r="I1158" s="3"/>
      <c r="J1158" s="5"/>
      <c r="K1158" s="5"/>
      <c r="L1158" s="4"/>
      <c r="M1158" s="92" t="str">
        <f>IF(RevenueData[[#This Row],[Commentaires /Notes  ]]="","",RevenueData[[#This Row],[Commentaires /Notes  ]])</f>
        <v/>
      </c>
      <c r="N1158" s="21"/>
    </row>
    <row r="1159" spans="2:14" x14ac:dyDescent="0.25">
      <c r="B1159" s="18">
        <f t="shared" ref="B1159:B1222" si="178">B1158+1</f>
        <v>1155</v>
      </c>
      <c r="C1159" s="13" t="str">
        <f t="shared" si="177"/>
        <v/>
      </c>
      <c r="D1159" s="20"/>
      <c r="E1159" s="5"/>
      <c r="F1159" s="5"/>
      <c r="G1159" s="6" t="str">
        <f>IF(ISBLANK(F1159),"",VLOOKUP(F1159,'Listes des Lots'!$B$4:$G$55,6,FALSE))</f>
        <v/>
      </c>
      <c r="H1159" s="3"/>
      <c r="I1159" s="3"/>
      <c r="J1159" s="5"/>
      <c r="K1159" s="5"/>
      <c r="L1159" s="4"/>
      <c r="M1159" s="92" t="str">
        <f>IF(RevenueData[[#This Row],[Commentaires /Notes  ]]="","",RevenueData[[#This Row],[Commentaires /Notes  ]])</f>
        <v/>
      </c>
      <c r="N1159" s="21"/>
    </row>
    <row r="1160" spans="2:14" x14ac:dyDescent="0.25">
      <c r="B1160" s="18">
        <f t="shared" si="178"/>
        <v>1156</v>
      </c>
      <c r="C1160" s="13" t="str">
        <f t="shared" si="177"/>
        <v/>
      </c>
      <c r="D1160" s="20"/>
      <c r="E1160" s="5"/>
      <c r="F1160" s="5"/>
      <c r="G1160" s="6" t="str">
        <f>IF(ISBLANK(F1160),"",VLOOKUP(F1160,'Listes des Lots'!$B$4:$G$55,6,FALSE))</f>
        <v/>
      </c>
      <c r="H1160" s="3"/>
      <c r="I1160" s="3"/>
      <c r="J1160" s="5"/>
      <c r="K1160" s="5"/>
      <c r="L1160" s="4"/>
      <c r="M1160" s="92" t="str">
        <f>IF(RevenueData[[#This Row],[Commentaires /Notes  ]]="","",RevenueData[[#This Row],[Commentaires /Notes  ]])</f>
        <v/>
      </c>
      <c r="N1160" s="21"/>
    </row>
    <row r="1161" spans="2:14" x14ac:dyDescent="0.25">
      <c r="B1161" s="18">
        <f t="shared" si="178"/>
        <v>1157</v>
      </c>
      <c r="C1161" s="13" t="str">
        <f t="shared" si="177"/>
        <v/>
      </c>
      <c r="D1161" s="20"/>
      <c r="E1161" s="5"/>
      <c r="F1161" s="5"/>
      <c r="G1161" s="6" t="str">
        <f>IF(ISBLANK(F1161),"",VLOOKUP(F1161,'Listes des Lots'!$B$4:$G$55,6,FALSE))</f>
        <v/>
      </c>
      <c r="H1161" s="3"/>
      <c r="I1161" s="3"/>
      <c r="J1161" s="5"/>
      <c r="K1161" s="5"/>
      <c r="L1161" s="4"/>
      <c r="M1161" s="92" t="str">
        <f>IF(RevenueData[[#This Row],[Commentaires /Notes  ]]="","",RevenueData[[#This Row],[Commentaires /Notes  ]])</f>
        <v/>
      </c>
      <c r="N1161" s="21"/>
    </row>
    <row r="1162" spans="2:14" x14ac:dyDescent="0.25">
      <c r="B1162" s="18">
        <f t="shared" si="178"/>
        <v>1158</v>
      </c>
      <c r="C1162" s="13" t="str">
        <f t="shared" si="177"/>
        <v/>
      </c>
      <c r="D1162" s="20"/>
      <c r="E1162" s="5"/>
      <c r="F1162" s="5"/>
      <c r="G1162" s="6" t="str">
        <f>IF(ISBLANK(F1162),"",VLOOKUP(F1162,'Listes des Lots'!$B$4:$G$55,6,FALSE))</f>
        <v/>
      </c>
      <c r="H1162" s="3"/>
      <c r="I1162" s="3"/>
      <c r="J1162" s="5"/>
      <c r="K1162" s="5"/>
      <c r="L1162" s="4"/>
      <c r="M1162" s="92" t="str">
        <f>IF(RevenueData[[#This Row],[Commentaires /Notes  ]]="","",RevenueData[[#This Row],[Commentaires /Notes  ]])</f>
        <v/>
      </c>
      <c r="N1162" s="21"/>
    </row>
    <row r="1163" spans="2:14" x14ac:dyDescent="0.25">
      <c r="B1163" s="18">
        <f t="shared" si="178"/>
        <v>1159</v>
      </c>
      <c r="C1163" s="13" t="str">
        <f t="shared" si="177"/>
        <v/>
      </c>
      <c r="D1163" s="20"/>
      <c r="E1163" s="5"/>
      <c r="F1163" s="5"/>
      <c r="G1163" s="6" t="str">
        <f>IF(ISBLANK(F1163),"",VLOOKUP(F1163,'Listes des Lots'!$B$4:$G$55,6,FALSE))</f>
        <v/>
      </c>
      <c r="H1163" s="3"/>
      <c r="I1163" s="3"/>
      <c r="J1163" s="5"/>
      <c r="K1163" s="5"/>
      <c r="L1163" s="4"/>
      <c r="M1163" s="92" t="str">
        <f>IF(RevenueData[[#This Row],[Commentaires /Notes  ]]="","",RevenueData[[#This Row],[Commentaires /Notes  ]])</f>
        <v/>
      </c>
      <c r="N1163" s="21"/>
    </row>
    <row r="1164" spans="2:14" x14ac:dyDescent="0.25">
      <c r="B1164" s="18">
        <f t="shared" si="178"/>
        <v>1160</v>
      </c>
      <c r="C1164" s="13" t="str">
        <f t="shared" si="177"/>
        <v/>
      </c>
      <c r="D1164" s="20"/>
      <c r="E1164" s="5"/>
      <c r="F1164" s="5"/>
      <c r="G1164" s="6" t="str">
        <f>IF(ISBLANK(F1164),"",VLOOKUP(F1164,'Listes des Lots'!$B$4:$G$55,6,FALSE))</f>
        <v/>
      </c>
      <c r="H1164" s="3"/>
      <c r="I1164" s="3"/>
      <c r="J1164" s="5"/>
      <c r="K1164" s="5"/>
      <c r="L1164" s="4"/>
      <c r="M1164" s="92" t="str">
        <f>IF(RevenueData[[#This Row],[Commentaires /Notes  ]]="","",RevenueData[[#This Row],[Commentaires /Notes  ]])</f>
        <v/>
      </c>
      <c r="N1164" s="21"/>
    </row>
    <row r="1165" spans="2:14" x14ac:dyDescent="0.25">
      <c r="B1165" s="18">
        <f t="shared" si="178"/>
        <v>1161</v>
      </c>
      <c r="C1165" s="13" t="str">
        <f t="shared" si="177"/>
        <v/>
      </c>
      <c r="D1165" s="20"/>
      <c r="E1165" s="5"/>
      <c r="F1165" s="5"/>
      <c r="G1165" s="6" t="str">
        <f>IF(ISBLANK(F1165),"",VLOOKUP(F1165,'Listes des Lots'!$B$4:$G$55,6,FALSE))</f>
        <v/>
      </c>
      <c r="H1165" s="3"/>
      <c r="I1165" s="3"/>
      <c r="J1165" s="5"/>
      <c r="K1165" s="5"/>
      <c r="L1165" s="4"/>
      <c r="M1165" s="92" t="str">
        <f>IF(RevenueData[[#This Row],[Commentaires /Notes  ]]="","",RevenueData[[#This Row],[Commentaires /Notes  ]])</f>
        <v/>
      </c>
      <c r="N1165" s="21"/>
    </row>
    <row r="1166" spans="2:14" x14ac:dyDescent="0.25">
      <c r="B1166" s="18">
        <f t="shared" si="178"/>
        <v>1162</v>
      </c>
      <c r="C1166" s="13" t="str">
        <f t="shared" si="177"/>
        <v/>
      </c>
      <c r="D1166" s="20"/>
      <c r="E1166" s="5"/>
      <c r="F1166" s="5"/>
      <c r="G1166" s="6" t="str">
        <f>IF(ISBLANK(F1166),"",VLOOKUP(F1166,'Listes des Lots'!$B$4:$G$55,6,FALSE))</f>
        <v/>
      </c>
      <c r="H1166" s="3"/>
      <c r="I1166" s="3"/>
      <c r="J1166" s="5"/>
      <c r="K1166" s="5"/>
      <c r="L1166" s="4"/>
      <c r="M1166" s="92" t="str">
        <f>IF(RevenueData[[#This Row],[Commentaires /Notes  ]]="","",RevenueData[[#This Row],[Commentaires /Notes  ]])</f>
        <v/>
      </c>
      <c r="N1166" s="21"/>
    </row>
    <row r="1167" spans="2:14" x14ac:dyDescent="0.25">
      <c r="B1167" s="18">
        <f t="shared" si="178"/>
        <v>1163</v>
      </c>
      <c r="C1167" s="13" t="str">
        <f t="shared" si="177"/>
        <v/>
      </c>
      <c r="D1167" s="20"/>
      <c r="E1167" s="5"/>
      <c r="F1167" s="5"/>
      <c r="G1167" s="6" t="str">
        <f>IF(ISBLANK(F1167),"",VLOOKUP(F1167,'Listes des Lots'!$B$4:$G$55,6,FALSE))</f>
        <v/>
      </c>
      <c r="H1167" s="3"/>
      <c r="I1167" s="3"/>
      <c r="J1167" s="5"/>
      <c r="K1167" s="5"/>
      <c r="L1167" s="4"/>
      <c r="M1167" s="92" t="str">
        <f>IF(RevenueData[[#This Row],[Commentaires /Notes  ]]="","",RevenueData[[#This Row],[Commentaires /Notes  ]])</f>
        <v/>
      </c>
      <c r="N1167" s="21"/>
    </row>
    <row r="1168" spans="2:14" x14ac:dyDescent="0.25">
      <c r="B1168" s="18">
        <f t="shared" si="178"/>
        <v>1164</v>
      </c>
      <c r="C1168" s="13" t="str">
        <f t="shared" si="177"/>
        <v/>
      </c>
      <c r="D1168" s="20"/>
      <c r="E1168" s="5"/>
      <c r="F1168" s="5"/>
      <c r="G1168" s="6" t="str">
        <f>IF(ISBLANK(F1168),"",VLOOKUP(F1168,'Listes des Lots'!$B$4:$G$55,6,FALSE))</f>
        <v/>
      </c>
      <c r="H1168" s="3"/>
      <c r="I1168" s="3"/>
      <c r="J1168" s="5"/>
      <c r="K1168" s="5"/>
      <c r="L1168" s="4"/>
      <c r="M1168" s="92" t="str">
        <f>IF(RevenueData[[#This Row],[Commentaires /Notes  ]]="","",RevenueData[[#This Row],[Commentaires /Notes  ]])</f>
        <v/>
      </c>
      <c r="N1168" s="21"/>
    </row>
    <row r="1169" spans="2:14" x14ac:dyDescent="0.25">
      <c r="B1169" s="18">
        <f t="shared" si="178"/>
        <v>1165</v>
      </c>
      <c r="C1169" s="13" t="str">
        <f t="shared" si="177"/>
        <v/>
      </c>
      <c r="D1169" s="20"/>
      <c r="E1169" s="5"/>
      <c r="F1169" s="5"/>
      <c r="G1169" s="6" t="str">
        <f>IF(ISBLANK(F1169),"",VLOOKUP(F1169,'Listes des Lots'!$B$4:$G$55,6,FALSE))</f>
        <v/>
      </c>
      <c r="H1169" s="3"/>
      <c r="I1169" s="3"/>
      <c r="J1169" s="5"/>
      <c r="K1169" s="5"/>
      <c r="L1169" s="4"/>
      <c r="M1169" s="92" t="str">
        <f>IF(RevenueData[[#This Row],[Commentaires /Notes  ]]="","",RevenueData[[#This Row],[Commentaires /Notes  ]])</f>
        <v/>
      </c>
      <c r="N1169" s="21"/>
    </row>
    <row r="1170" spans="2:14" x14ac:dyDescent="0.25">
      <c r="B1170" s="18">
        <f t="shared" si="178"/>
        <v>1166</v>
      </c>
      <c r="C1170" s="13" t="str">
        <f t="shared" si="177"/>
        <v/>
      </c>
      <c r="D1170" s="20"/>
      <c r="E1170" s="5"/>
      <c r="F1170" s="5"/>
      <c r="G1170" s="6" t="str">
        <f>IF(ISBLANK(F1170),"",VLOOKUP(F1170,'Listes des Lots'!$B$4:$G$55,6,FALSE))</f>
        <v/>
      </c>
      <c r="H1170" s="3"/>
      <c r="I1170" s="3"/>
      <c r="J1170" s="5"/>
      <c r="K1170" s="5"/>
      <c r="L1170" s="4"/>
      <c r="M1170" s="92" t="str">
        <f>IF(RevenueData[[#This Row],[Commentaires /Notes  ]]="","",RevenueData[[#This Row],[Commentaires /Notes  ]])</f>
        <v/>
      </c>
      <c r="N1170" s="21"/>
    </row>
    <row r="1171" spans="2:14" x14ac:dyDescent="0.25">
      <c r="B1171" s="18">
        <f t="shared" si="178"/>
        <v>1167</v>
      </c>
      <c r="C1171" s="13" t="str">
        <f t="shared" si="177"/>
        <v/>
      </c>
      <c r="D1171" s="20"/>
      <c r="E1171" s="5"/>
      <c r="F1171" s="5"/>
      <c r="G1171" s="6" t="str">
        <f>IF(ISBLANK(F1171),"",VLOOKUP(F1171,'Listes des Lots'!$B$4:$G$55,6,FALSE))</f>
        <v/>
      </c>
      <c r="H1171" s="3"/>
      <c r="I1171" s="3"/>
      <c r="J1171" s="5"/>
      <c r="K1171" s="5"/>
      <c r="L1171" s="4"/>
      <c r="M1171" s="92" t="str">
        <f>IF(RevenueData[[#This Row],[Commentaires /Notes  ]]="","",RevenueData[[#This Row],[Commentaires /Notes  ]])</f>
        <v/>
      </c>
      <c r="N1171" s="21"/>
    </row>
    <row r="1172" spans="2:14" x14ac:dyDescent="0.25">
      <c r="B1172" s="18">
        <f t="shared" si="178"/>
        <v>1168</v>
      </c>
      <c r="C1172" s="13" t="str">
        <f t="shared" si="177"/>
        <v/>
      </c>
      <c r="D1172" s="20"/>
      <c r="E1172" s="5"/>
      <c r="F1172" s="5"/>
      <c r="G1172" s="6" t="str">
        <f>IF(ISBLANK(F1172),"",VLOOKUP(F1172,'Listes des Lots'!$B$4:$G$55,6,FALSE))</f>
        <v/>
      </c>
      <c r="H1172" s="3"/>
      <c r="I1172" s="3"/>
      <c r="J1172" s="5"/>
      <c r="K1172" s="5"/>
      <c r="L1172" s="4"/>
      <c r="M1172" s="92" t="str">
        <f>IF(RevenueData[[#This Row],[Commentaires /Notes  ]]="","",RevenueData[[#This Row],[Commentaires /Notes  ]])</f>
        <v/>
      </c>
      <c r="N1172" s="21"/>
    </row>
    <row r="1173" spans="2:14" x14ac:dyDescent="0.25">
      <c r="B1173" s="18">
        <f t="shared" si="178"/>
        <v>1169</v>
      </c>
      <c r="C1173" s="13" t="str">
        <f t="shared" si="177"/>
        <v/>
      </c>
      <c r="D1173" s="20"/>
      <c r="E1173" s="5"/>
      <c r="F1173" s="5"/>
      <c r="G1173" s="6" t="str">
        <f>IF(ISBLANK(F1173),"",VLOOKUP(F1173,'Listes des Lots'!$B$4:$G$55,6,FALSE))</f>
        <v/>
      </c>
      <c r="H1173" s="3"/>
      <c r="I1173" s="3"/>
      <c r="J1173" s="5"/>
      <c r="K1173" s="5"/>
      <c r="L1173" s="4"/>
      <c r="M1173" s="92" t="str">
        <f>IF(RevenueData[[#This Row],[Commentaires /Notes  ]]="","",RevenueData[[#This Row],[Commentaires /Notes  ]])</f>
        <v/>
      </c>
      <c r="N1173" s="21"/>
    </row>
    <row r="1174" spans="2:14" x14ac:dyDescent="0.25">
      <c r="B1174" s="18">
        <f t="shared" si="178"/>
        <v>1170</v>
      </c>
      <c r="C1174" s="13" t="str">
        <f t="shared" si="177"/>
        <v/>
      </c>
      <c r="D1174" s="20"/>
      <c r="E1174" s="5"/>
      <c r="F1174" s="5"/>
      <c r="G1174" s="6" t="str">
        <f>IF(ISBLANK(F1174),"",VLOOKUP(F1174,'Listes des Lots'!$B$4:$G$55,6,FALSE))</f>
        <v/>
      </c>
      <c r="H1174" s="3"/>
      <c r="I1174" s="3"/>
      <c r="J1174" s="5"/>
      <c r="K1174" s="5"/>
      <c r="L1174" s="4"/>
      <c r="M1174" s="92" t="str">
        <f>IF(RevenueData[[#This Row],[Commentaires /Notes  ]]="","",RevenueData[[#This Row],[Commentaires /Notes  ]])</f>
        <v/>
      </c>
      <c r="N1174" s="21"/>
    </row>
    <row r="1175" spans="2:14" x14ac:dyDescent="0.25">
      <c r="B1175" s="18">
        <f t="shared" si="178"/>
        <v>1171</v>
      </c>
      <c r="C1175" s="13" t="str">
        <f t="shared" si="177"/>
        <v/>
      </c>
      <c r="D1175" s="20"/>
      <c r="E1175" s="5"/>
      <c r="F1175" s="5"/>
      <c r="G1175" s="6" t="str">
        <f>IF(ISBLANK(F1175),"",VLOOKUP(F1175,'Listes des Lots'!$B$4:$G$55,6,FALSE))</f>
        <v/>
      </c>
      <c r="H1175" s="3"/>
      <c r="I1175" s="3"/>
      <c r="J1175" s="5"/>
      <c r="K1175" s="5"/>
      <c r="L1175" s="4"/>
      <c r="M1175" s="92" t="str">
        <f>IF(RevenueData[[#This Row],[Commentaires /Notes  ]]="","",RevenueData[[#This Row],[Commentaires /Notes  ]])</f>
        <v/>
      </c>
      <c r="N1175" s="21"/>
    </row>
    <row r="1176" spans="2:14" x14ac:dyDescent="0.25">
      <c r="B1176" s="18">
        <f t="shared" si="178"/>
        <v>1172</v>
      </c>
      <c r="C1176" s="13" t="str">
        <f t="shared" si="177"/>
        <v/>
      </c>
      <c r="D1176" s="20"/>
      <c r="E1176" s="5"/>
      <c r="F1176" s="5"/>
      <c r="G1176" s="6" t="str">
        <f>IF(ISBLANK(F1176),"",VLOOKUP(F1176,'Listes des Lots'!$B$4:$G$55,6,FALSE))</f>
        <v/>
      </c>
      <c r="H1176" s="3"/>
      <c r="I1176" s="3"/>
      <c r="J1176" s="5"/>
      <c r="K1176" s="5"/>
      <c r="L1176" s="4"/>
      <c r="M1176" s="92" t="str">
        <f>IF(RevenueData[[#This Row],[Commentaires /Notes  ]]="","",RevenueData[[#This Row],[Commentaires /Notes  ]])</f>
        <v/>
      </c>
      <c r="N1176" s="21"/>
    </row>
    <row r="1177" spans="2:14" x14ac:dyDescent="0.25">
      <c r="B1177" s="18">
        <f t="shared" si="178"/>
        <v>1173</v>
      </c>
      <c r="C1177" s="13" t="str">
        <f t="shared" si="177"/>
        <v/>
      </c>
      <c r="D1177" s="20"/>
      <c r="E1177" s="5"/>
      <c r="F1177" s="5"/>
      <c r="G1177" s="6" t="str">
        <f>IF(ISBLANK(F1177),"",VLOOKUP(F1177,'Listes des Lots'!$B$4:$G$55,6,FALSE))</f>
        <v/>
      </c>
      <c r="H1177" s="3"/>
      <c r="I1177" s="3"/>
      <c r="J1177" s="5"/>
      <c r="K1177" s="5"/>
      <c r="L1177" s="4"/>
      <c r="M1177" s="92" t="str">
        <f>IF(RevenueData[[#This Row],[Commentaires /Notes  ]]="","",RevenueData[[#This Row],[Commentaires /Notes  ]])</f>
        <v/>
      </c>
      <c r="N1177" s="21"/>
    </row>
    <row r="1178" spans="2:14" x14ac:dyDescent="0.25">
      <c r="B1178" s="18">
        <f t="shared" si="178"/>
        <v>1174</v>
      </c>
      <c r="C1178" s="13" t="str">
        <f t="shared" si="177"/>
        <v/>
      </c>
      <c r="D1178" s="20"/>
      <c r="E1178" s="5"/>
      <c r="F1178" s="5"/>
      <c r="G1178" s="6" t="str">
        <f>IF(ISBLANK(F1178),"",VLOOKUP(F1178,'Listes des Lots'!$B$4:$G$55,6,FALSE))</f>
        <v/>
      </c>
      <c r="H1178" s="3"/>
      <c r="I1178" s="3"/>
      <c r="J1178" s="5"/>
      <c r="K1178" s="5"/>
      <c r="L1178" s="4"/>
      <c r="M1178" s="92" t="str">
        <f>IF(RevenueData[[#This Row],[Commentaires /Notes  ]]="","",RevenueData[[#This Row],[Commentaires /Notes  ]])</f>
        <v/>
      </c>
      <c r="N1178" s="21"/>
    </row>
    <row r="1179" spans="2:14" x14ac:dyDescent="0.25">
      <c r="B1179" s="18">
        <f t="shared" si="178"/>
        <v>1175</v>
      </c>
      <c r="C1179" s="13" t="str">
        <f t="shared" si="177"/>
        <v/>
      </c>
      <c r="D1179" s="20"/>
      <c r="E1179" s="5"/>
      <c r="F1179" s="5"/>
      <c r="G1179" s="6" t="str">
        <f>IF(ISBLANK(F1179),"",VLOOKUP(F1179,'Listes des Lots'!$B$4:$G$55,6,FALSE))</f>
        <v/>
      </c>
      <c r="H1179" s="3"/>
      <c r="I1179" s="3"/>
      <c r="J1179" s="5"/>
      <c r="K1179" s="5"/>
      <c r="L1179" s="4"/>
      <c r="M1179" s="92" t="str">
        <f>IF(RevenueData[[#This Row],[Commentaires /Notes  ]]="","",RevenueData[[#This Row],[Commentaires /Notes  ]])</f>
        <v/>
      </c>
      <c r="N1179" s="21"/>
    </row>
    <row r="1180" spans="2:14" x14ac:dyDescent="0.25">
      <c r="B1180" s="18">
        <f t="shared" si="178"/>
        <v>1176</v>
      </c>
      <c r="C1180" s="13" t="str">
        <f t="shared" si="177"/>
        <v/>
      </c>
      <c r="D1180" s="20"/>
      <c r="E1180" s="5"/>
      <c r="F1180" s="5"/>
      <c r="G1180" s="6" t="str">
        <f>IF(ISBLANK(F1180),"",VLOOKUP(F1180,'Listes des Lots'!$B$4:$G$55,6,FALSE))</f>
        <v/>
      </c>
      <c r="H1180" s="3"/>
      <c r="I1180" s="3"/>
      <c r="J1180" s="5"/>
      <c r="K1180" s="5"/>
      <c r="L1180" s="4"/>
      <c r="M1180" s="92" t="str">
        <f>IF(RevenueData[[#This Row],[Commentaires /Notes  ]]="","",RevenueData[[#This Row],[Commentaires /Notes  ]])</f>
        <v/>
      </c>
      <c r="N1180" s="21"/>
    </row>
    <row r="1181" spans="2:14" x14ac:dyDescent="0.25">
      <c r="B1181" s="18">
        <f t="shared" si="178"/>
        <v>1177</v>
      </c>
      <c r="C1181" s="13" t="str">
        <f t="shared" si="177"/>
        <v/>
      </c>
      <c r="D1181" s="20"/>
      <c r="E1181" s="5"/>
      <c r="F1181" s="5"/>
      <c r="G1181" s="6" t="str">
        <f>IF(ISBLANK(F1181),"",VLOOKUP(F1181,'Listes des Lots'!$B$4:$G$55,6,FALSE))</f>
        <v/>
      </c>
      <c r="H1181" s="3"/>
      <c r="I1181" s="3"/>
      <c r="J1181" s="5"/>
      <c r="K1181" s="5"/>
      <c r="L1181" s="4"/>
      <c r="M1181" s="92" t="str">
        <f>IF(RevenueData[[#This Row],[Commentaires /Notes  ]]="","",RevenueData[[#This Row],[Commentaires /Notes  ]])</f>
        <v/>
      </c>
      <c r="N1181" s="21"/>
    </row>
    <row r="1182" spans="2:14" x14ac:dyDescent="0.25">
      <c r="B1182" s="18">
        <f t="shared" si="178"/>
        <v>1178</v>
      </c>
      <c r="C1182" s="13" t="str">
        <f t="shared" si="177"/>
        <v/>
      </c>
      <c r="D1182" s="20"/>
      <c r="E1182" s="5"/>
      <c r="F1182" s="5"/>
      <c r="G1182" s="6" t="str">
        <f>IF(ISBLANK(F1182),"",VLOOKUP(F1182,'Listes des Lots'!$B$4:$G$55,6,FALSE))</f>
        <v/>
      </c>
      <c r="H1182" s="3"/>
      <c r="I1182" s="3"/>
      <c r="J1182" s="5"/>
      <c r="K1182" s="5"/>
      <c r="L1182" s="4"/>
      <c r="M1182" s="92" t="str">
        <f>IF(RevenueData[[#This Row],[Commentaires /Notes  ]]="","",RevenueData[[#This Row],[Commentaires /Notes  ]])</f>
        <v/>
      </c>
      <c r="N1182" s="21"/>
    </row>
    <row r="1183" spans="2:14" x14ac:dyDescent="0.25">
      <c r="B1183" s="18">
        <f t="shared" si="178"/>
        <v>1179</v>
      </c>
      <c r="C1183" s="13" t="str">
        <f t="shared" si="177"/>
        <v/>
      </c>
      <c r="D1183" s="20"/>
      <c r="E1183" s="5"/>
      <c r="F1183" s="5"/>
      <c r="G1183" s="6" t="str">
        <f>IF(ISBLANK(F1183),"",VLOOKUP(F1183,'Listes des Lots'!$B$4:$G$55,6,FALSE))</f>
        <v/>
      </c>
      <c r="H1183" s="3"/>
      <c r="I1183" s="3"/>
      <c r="J1183" s="5"/>
      <c r="K1183" s="5"/>
      <c r="L1183" s="4"/>
      <c r="M1183" s="92" t="str">
        <f>IF(RevenueData[[#This Row],[Commentaires /Notes  ]]="","",RevenueData[[#This Row],[Commentaires /Notes  ]])</f>
        <v/>
      </c>
      <c r="N1183" s="21"/>
    </row>
    <row r="1184" spans="2:14" x14ac:dyDescent="0.25">
      <c r="B1184" s="18">
        <f t="shared" si="178"/>
        <v>1180</v>
      </c>
      <c r="C1184" s="13" t="str">
        <f t="shared" si="177"/>
        <v/>
      </c>
      <c r="D1184" s="20"/>
      <c r="E1184" s="5"/>
      <c r="F1184" s="5"/>
      <c r="G1184" s="6" t="str">
        <f>IF(ISBLANK(F1184),"",VLOOKUP(F1184,'Listes des Lots'!$B$4:$G$55,6,FALSE))</f>
        <v/>
      </c>
      <c r="H1184" s="3"/>
      <c r="I1184" s="3"/>
      <c r="J1184" s="5"/>
      <c r="K1184" s="5"/>
      <c r="L1184" s="4"/>
      <c r="M1184" s="92" t="str">
        <f>IF(RevenueData[[#This Row],[Commentaires /Notes  ]]="","",RevenueData[[#This Row],[Commentaires /Notes  ]])</f>
        <v/>
      </c>
      <c r="N1184" s="21"/>
    </row>
    <row r="1185" spans="2:14" x14ac:dyDescent="0.25">
      <c r="B1185" s="18">
        <f t="shared" si="178"/>
        <v>1181</v>
      </c>
      <c r="C1185" s="13" t="str">
        <f t="shared" si="177"/>
        <v/>
      </c>
      <c r="D1185" s="20"/>
      <c r="E1185" s="5"/>
      <c r="F1185" s="5"/>
      <c r="G1185" s="6" t="str">
        <f>IF(ISBLANK(F1185),"",VLOOKUP(F1185,'Listes des Lots'!$B$4:$G$55,6,FALSE))</f>
        <v/>
      </c>
      <c r="H1185" s="3"/>
      <c r="I1185" s="3"/>
      <c r="J1185" s="5"/>
      <c r="K1185" s="5"/>
      <c r="L1185" s="4"/>
      <c r="M1185" s="92" t="str">
        <f>IF(RevenueData[[#This Row],[Commentaires /Notes  ]]="","",RevenueData[[#This Row],[Commentaires /Notes  ]])</f>
        <v/>
      </c>
      <c r="N1185" s="21"/>
    </row>
    <row r="1186" spans="2:14" x14ac:dyDescent="0.25">
      <c r="B1186" s="18">
        <f t="shared" si="178"/>
        <v>1182</v>
      </c>
      <c r="C1186" s="13" t="str">
        <f t="shared" si="177"/>
        <v/>
      </c>
      <c r="D1186" s="20"/>
      <c r="E1186" s="5"/>
      <c r="F1186" s="5"/>
      <c r="G1186" s="6" t="str">
        <f>IF(ISBLANK(F1186),"",VLOOKUP(F1186,'Listes des Lots'!$B$4:$G$55,6,FALSE))</f>
        <v/>
      </c>
      <c r="H1186" s="3"/>
      <c r="I1186" s="3"/>
      <c r="J1186" s="5"/>
      <c r="K1186" s="5"/>
      <c r="L1186" s="4"/>
      <c r="M1186" s="92" t="str">
        <f>IF(RevenueData[[#This Row],[Commentaires /Notes  ]]="","",RevenueData[[#This Row],[Commentaires /Notes  ]])</f>
        <v/>
      </c>
      <c r="N1186" s="21"/>
    </row>
    <row r="1187" spans="2:14" x14ac:dyDescent="0.25">
      <c r="B1187" s="18">
        <f t="shared" si="178"/>
        <v>1183</v>
      </c>
      <c r="C1187" s="13" t="str">
        <f t="shared" si="177"/>
        <v/>
      </c>
      <c r="D1187" s="20"/>
      <c r="E1187" s="5"/>
      <c r="F1187" s="5"/>
      <c r="G1187" s="6" t="str">
        <f>IF(ISBLANK(F1187),"",VLOOKUP(F1187,'Listes des Lots'!$B$4:$G$55,6,FALSE))</f>
        <v/>
      </c>
      <c r="H1187" s="3"/>
      <c r="I1187" s="3"/>
      <c r="J1187" s="5"/>
      <c r="K1187" s="5"/>
      <c r="L1187" s="4"/>
      <c r="M1187" s="92" t="str">
        <f>IF(RevenueData[[#This Row],[Commentaires /Notes  ]]="","",RevenueData[[#This Row],[Commentaires /Notes  ]])</f>
        <v/>
      </c>
      <c r="N1187" s="21"/>
    </row>
    <row r="1188" spans="2:14" x14ac:dyDescent="0.25">
      <c r="B1188" s="18">
        <f t="shared" si="178"/>
        <v>1184</v>
      </c>
      <c r="C1188" s="13" t="str">
        <f t="shared" si="177"/>
        <v/>
      </c>
      <c r="D1188" s="20"/>
      <c r="E1188" s="5"/>
      <c r="F1188" s="5"/>
      <c r="G1188" s="6" t="str">
        <f>IF(ISBLANK(F1188),"",VLOOKUP(F1188,'Listes des Lots'!$B$4:$G$55,6,FALSE))</f>
        <v/>
      </c>
      <c r="H1188" s="3"/>
      <c r="I1188" s="3"/>
      <c r="J1188" s="5"/>
      <c r="K1188" s="5"/>
      <c r="L1188" s="4"/>
      <c r="M1188" s="92" t="str">
        <f>IF(RevenueData[[#This Row],[Commentaires /Notes  ]]="","",RevenueData[[#This Row],[Commentaires /Notes  ]])</f>
        <v/>
      </c>
      <c r="N1188" s="21"/>
    </row>
    <row r="1189" spans="2:14" x14ac:dyDescent="0.25">
      <c r="B1189" s="18">
        <f t="shared" si="178"/>
        <v>1185</v>
      </c>
      <c r="C1189" s="13" t="str">
        <f t="shared" si="177"/>
        <v/>
      </c>
      <c r="D1189" s="20"/>
      <c r="E1189" s="5"/>
      <c r="F1189" s="5"/>
      <c r="G1189" s="6" t="str">
        <f>IF(ISBLANK(F1189),"",VLOOKUP(F1189,'Listes des Lots'!$B$4:$G$55,6,FALSE))</f>
        <v/>
      </c>
      <c r="H1189" s="3"/>
      <c r="I1189" s="3"/>
      <c r="J1189" s="5"/>
      <c r="K1189" s="5"/>
      <c r="L1189" s="4"/>
      <c r="M1189" s="92" t="str">
        <f>IF(RevenueData[[#This Row],[Commentaires /Notes  ]]="","",RevenueData[[#This Row],[Commentaires /Notes  ]])</f>
        <v/>
      </c>
      <c r="N1189" s="21"/>
    </row>
    <row r="1190" spans="2:14" x14ac:dyDescent="0.25">
      <c r="B1190" s="18">
        <f t="shared" si="178"/>
        <v>1186</v>
      </c>
      <c r="C1190" s="13" t="str">
        <f t="shared" si="177"/>
        <v/>
      </c>
      <c r="D1190" s="20"/>
      <c r="E1190" s="5"/>
      <c r="F1190" s="5"/>
      <c r="G1190" s="6" t="str">
        <f>IF(ISBLANK(F1190),"",VLOOKUP(F1190,'Listes des Lots'!$B$4:$G$55,6,FALSE))</f>
        <v/>
      </c>
      <c r="H1190" s="3"/>
      <c r="I1190" s="3"/>
      <c r="J1190" s="5"/>
      <c r="K1190" s="5"/>
      <c r="L1190" s="4"/>
      <c r="M1190" s="92" t="str">
        <f>IF(RevenueData[[#This Row],[Commentaires /Notes  ]]="","",RevenueData[[#This Row],[Commentaires /Notes  ]])</f>
        <v/>
      </c>
      <c r="N1190" s="21"/>
    </row>
    <row r="1191" spans="2:14" x14ac:dyDescent="0.25">
      <c r="B1191" s="18">
        <f t="shared" si="178"/>
        <v>1187</v>
      </c>
      <c r="C1191" s="13" t="str">
        <f t="shared" si="177"/>
        <v/>
      </c>
      <c r="D1191" s="20"/>
      <c r="E1191" s="5"/>
      <c r="F1191" s="5"/>
      <c r="G1191" s="6" t="str">
        <f>IF(ISBLANK(F1191),"",VLOOKUP(F1191,'Listes des Lots'!$B$4:$G$55,6,FALSE))</f>
        <v/>
      </c>
      <c r="H1191" s="3"/>
      <c r="I1191" s="3"/>
      <c r="J1191" s="5"/>
      <c r="K1191" s="5"/>
      <c r="L1191" s="4"/>
      <c r="M1191" s="92" t="str">
        <f>IF(RevenueData[[#This Row],[Commentaires /Notes  ]]="","",RevenueData[[#This Row],[Commentaires /Notes  ]])</f>
        <v/>
      </c>
      <c r="N1191" s="21"/>
    </row>
    <row r="1192" spans="2:14" x14ac:dyDescent="0.25">
      <c r="B1192" s="18">
        <f t="shared" si="178"/>
        <v>1188</v>
      </c>
      <c r="C1192" s="13" t="str">
        <f t="shared" si="177"/>
        <v/>
      </c>
      <c r="D1192" s="20"/>
      <c r="E1192" s="5"/>
      <c r="F1192" s="5"/>
      <c r="G1192" s="6" t="str">
        <f>IF(ISBLANK(F1192),"",VLOOKUP(F1192,'Listes des Lots'!$B$4:$G$55,6,FALSE))</f>
        <v/>
      </c>
      <c r="H1192" s="3"/>
      <c r="I1192" s="3"/>
      <c r="J1192" s="5"/>
      <c r="K1192" s="5"/>
      <c r="L1192" s="4"/>
      <c r="M1192" s="92" t="str">
        <f>IF(RevenueData[[#This Row],[Commentaires /Notes  ]]="","",RevenueData[[#This Row],[Commentaires /Notes  ]])</f>
        <v/>
      </c>
      <c r="N1192" s="21"/>
    </row>
    <row r="1193" spans="2:14" x14ac:dyDescent="0.25">
      <c r="B1193" s="18">
        <f t="shared" si="178"/>
        <v>1189</v>
      </c>
      <c r="C1193" s="13" t="str">
        <f t="shared" si="177"/>
        <v/>
      </c>
      <c r="D1193" s="20"/>
      <c r="E1193" s="5"/>
      <c r="F1193" s="5"/>
      <c r="G1193" s="6" t="str">
        <f>IF(ISBLANK(F1193),"",VLOOKUP(F1193,'Listes des Lots'!$B$4:$G$55,6,FALSE))</f>
        <v/>
      </c>
      <c r="H1193" s="3"/>
      <c r="I1193" s="3"/>
      <c r="J1193" s="5"/>
      <c r="K1193" s="5"/>
      <c r="L1193" s="4"/>
      <c r="M1193" s="92" t="str">
        <f>IF(RevenueData[[#This Row],[Commentaires /Notes  ]]="","",RevenueData[[#This Row],[Commentaires /Notes  ]])</f>
        <v/>
      </c>
      <c r="N1193" s="21"/>
    </row>
    <row r="1194" spans="2:14" x14ac:dyDescent="0.25">
      <c r="B1194" s="18">
        <f t="shared" si="178"/>
        <v>1190</v>
      </c>
      <c r="C1194" s="13" t="str">
        <f t="shared" si="177"/>
        <v/>
      </c>
      <c r="D1194" s="20"/>
      <c r="E1194" s="5"/>
      <c r="F1194" s="5"/>
      <c r="G1194" s="6" t="str">
        <f>IF(ISBLANK(F1194),"",VLOOKUP(F1194,'Listes des Lots'!$B$4:$G$55,6,FALSE))</f>
        <v/>
      </c>
      <c r="H1194" s="3"/>
      <c r="I1194" s="3"/>
      <c r="J1194" s="5"/>
      <c r="K1194" s="5"/>
      <c r="L1194" s="4"/>
      <c r="M1194" s="92" t="str">
        <f>IF(RevenueData[[#This Row],[Commentaires /Notes  ]]="","",RevenueData[[#This Row],[Commentaires /Notes  ]])</f>
        <v/>
      </c>
      <c r="N1194" s="21"/>
    </row>
    <row r="1195" spans="2:14" x14ac:dyDescent="0.25">
      <c r="B1195" s="18">
        <f t="shared" si="178"/>
        <v>1191</v>
      </c>
      <c r="C1195" s="13" t="str">
        <f t="shared" si="177"/>
        <v/>
      </c>
      <c r="D1195" s="20"/>
      <c r="E1195" s="5"/>
      <c r="F1195" s="5"/>
      <c r="G1195" s="6" t="str">
        <f>IF(ISBLANK(F1195),"",VLOOKUP(F1195,'Listes des Lots'!$B$4:$G$55,6,FALSE))</f>
        <v/>
      </c>
      <c r="H1195" s="3"/>
      <c r="I1195" s="3"/>
      <c r="J1195" s="5"/>
      <c r="K1195" s="5"/>
      <c r="L1195" s="4"/>
      <c r="M1195" s="92" t="str">
        <f>IF(RevenueData[[#This Row],[Commentaires /Notes  ]]="","",RevenueData[[#This Row],[Commentaires /Notes  ]])</f>
        <v/>
      </c>
      <c r="N1195" s="21"/>
    </row>
    <row r="1196" spans="2:14" x14ac:dyDescent="0.25">
      <c r="B1196" s="18">
        <f t="shared" si="178"/>
        <v>1192</v>
      </c>
      <c r="C1196" s="13" t="str">
        <f t="shared" si="177"/>
        <v/>
      </c>
      <c r="D1196" s="20"/>
      <c r="E1196" s="5"/>
      <c r="F1196" s="5"/>
      <c r="G1196" s="6" t="str">
        <f>IF(ISBLANK(F1196),"",VLOOKUP(F1196,'Listes des Lots'!$B$4:$G$55,6,FALSE))</f>
        <v/>
      </c>
      <c r="H1196" s="3"/>
      <c r="I1196" s="3"/>
      <c r="J1196" s="5"/>
      <c r="K1196" s="5"/>
      <c r="L1196" s="4"/>
      <c r="M1196" s="92" t="str">
        <f>IF(RevenueData[[#This Row],[Commentaires /Notes  ]]="","",RevenueData[[#This Row],[Commentaires /Notes  ]])</f>
        <v/>
      </c>
      <c r="N1196" s="21"/>
    </row>
    <row r="1197" spans="2:14" x14ac:dyDescent="0.25">
      <c r="B1197" s="18">
        <f t="shared" si="178"/>
        <v>1193</v>
      </c>
      <c r="C1197" s="13" t="str">
        <f t="shared" si="177"/>
        <v/>
      </c>
      <c r="D1197" s="20"/>
      <c r="E1197" s="5"/>
      <c r="F1197" s="5"/>
      <c r="G1197" s="6" t="str">
        <f>IF(ISBLANK(F1197),"",VLOOKUP(F1197,'Listes des Lots'!$B$4:$G$55,6,FALSE))</f>
        <v/>
      </c>
      <c r="H1197" s="3"/>
      <c r="I1197" s="3"/>
      <c r="J1197" s="5"/>
      <c r="K1197" s="5"/>
      <c r="L1197" s="4"/>
      <c r="M1197" s="92" t="str">
        <f>IF(RevenueData[[#This Row],[Commentaires /Notes  ]]="","",RevenueData[[#This Row],[Commentaires /Notes  ]])</f>
        <v/>
      </c>
      <c r="N1197" s="21"/>
    </row>
    <row r="1198" spans="2:14" x14ac:dyDescent="0.25">
      <c r="B1198" s="18">
        <f t="shared" si="178"/>
        <v>1194</v>
      </c>
      <c r="C1198" s="13" t="str">
        <f t="shared" si="177"/>
        <v/>
      </c>
      <c r="D1198" s="20"/>
      <c r="E1198" s="5"/>
      <c r="F1198" s="5"/>
      <c r="G1198" s="6" t="str">
        <f>IF(ISBLANK(F1198),"",VLOOKUP(F1198,'Listes des Lots'!$B$4:$G$55,6,FALSE))</f>
        <v/>
      </c>
      <c r="H1198" s="3"/>
      <c r="I1198" s="3"/>
      <c r="J1198" s="5"/>
      <c r="K1198" s="5"/>
      <c r="L1198" s="4"/>
      <c r="M1198" s="92" t="str">
        <f>IF(RevenueData[[#This Row],[Commentaires /Notes  ]]="","",RevenueData[[#This Row],[Commentaires /Notes  ]])</f>
        <v/>
      </c>
      <c r="N1198" s="21"/>
    </row>
    <row r="1199" spans="2:14" x14ac:dyDescent="0.25">
      <c r="B1199" s="18">
        <f t="shared" si="178"/>
        <v>1195</v>
      </c>
      <c r="C1199" s="13" t="str">
        <f t="shared" si="177"/>
        <v/>
      </c>
      <c r="D1199" s="20"/>
      <c r="E1199" s="5"/>
      <c r="F1199" s="5"/>
      <c r="G1199" s="6" t="str">
        <f>IF(ISBLANK(F1199),"",VLOOKUP(F1199,'Listes des Lots'!$B$4:$G$55,6,FALSE))</f>
        <v/>
      </c>
      <c r="H1199" s="3"/>
      <c r="I1199" s="3"/>
      <c r="J1199" s="5"/>
      <c r="K1199" s="5"/>
      <c r="L1199" s="4"/>
      <c r="M1199" s="92" t="str">
        <f>IF(RevenueData[[#This Row],[Commentaires /Notes  ]]="","",RevenueData[[#This Row],[Commentaires /Notes  ]])</f>
        <v/>
      </c>
      <c r="N1199" s="21"/>
    </row>
    <row r="1200" spans="2:14" x14ac:dyDescent="0.25">
      <c r="B1200" s="18">
        <f t="shared" si="178"/>
        <v>1196</v>
      </c>
      <c r="C1200" s="13" t="str">
        <f t="shared" si="177"/>
        <v/>
      </c>
      <c r="D1200" s="20"/>
      <c r="E1200" s="5"/>
      <c r="F1200" s="5"/>
      <c r="G1200" s="6" t="str">
        <f>IF(ISBLANK(F1200),"",VLOOKUP(F1200,'Listes des Lots'!$B$4:$G$55,6,FALSE))</f>
        <v/>
      </c>
      <c r="H1200" s="3"/>
      <c r="I1200" s="3"/>
      <c r="J1200" s="5"/>
      <c r="K1200" s="5"/>
      <c r="L1200" s="4"/>
      <c r="M1200" s="92" t="str">
        <f>IF(RevenueData[[#This Row],[Commentaires /Notes  ]]="","",RevenueData[[#This Row],[Commentaires /Notes  ]])</f>
        <v/>
      </c>
      <c r="N1200" s="21"/>
    </row>
    <row r="1201" spans="2:14" x14ac:dyDescent="0.25">
      <c r="B1201" s="18">
        <f t="shared" si="178"/>
        <v>1197</v>
      </c>
      <c r="C1201" s="13" t="str">
        <f t="shared" si="177"/>
        <v/>
      </c>
      <c r="D1201" s="20"/>
      <c r="E1201" s="5"/>
      <c r="F1201" s="5"/>
      <c r="G1201" s="6" t="str">
        <f>IF(ISBLANK(F1201),"",VLOOKUP(F1201,'Listes des Lots'!$B$4:$G$55,6,FALSE))</f>
        <v/>
      </c>
      <c r="H1201" s="3"/>
      <c r="I1201" s="3"/>
      <c r="J1201" s="5"/>
      <c r="K1201" s="5"/>
      <c r="L1201" s="4"/>
      <c r="M1201" s="92" t="str">
        <f>IF(RevenueData[[#This Row],[Commentaires /Notes  ]]="","",RevenueData[[#This Row],[Commentaires /Notes  ]])</f>
        <v/>
      </c>
      <c r="N1201" s="21"/>
    </row>
    <row r="1202" spans="2:14" x14ac:dyDescent="0.25">
      <c r="B1202" s="18">
        <f t="shared" si="178"/>
        <v>1198</v>
      </c>
      <c r="C1202" s="13" t="str">
        <f t="shared" si="177"/>
        <v/>
      </c>
      <c r="D1202" s="20"/>
      <c r="E1202" s="5"/>
      <c r="F1202" s="5"/>
      <c r="G1202" s="6" t="str">
        <f>IF(ISBLANK(F1202),"",VLOOKUP(F1202,'Listes des Lots'!$B$4:$G$55,6,FALSE))</f>
        <v/>
      </c>
      <c r="H1202" s="3"/>
      <c r="I1202" s="3"/>
      <c r="J1202" s="5"/>
      <c r="K1202" s="5"/>
      <c r="L1202" s="4"/>
      <c r="M1202" s="92" t="str">
        <f>IF(RevenueData[[#This Row],[Commentaires /Notes  ]]="","",RevenueData[[#This Row],[Commentaires /Notes  ]])</f>
        <v/>
      </c>
      <c r="N1202" s="21"/>
    </row>
    <row r="1203" spans="2:14" x14ac:dyDescent="0.25">
      <c r="B1203" s="18">
        <f t="shared" si="178"/>
        <v>1199</v>
      </c>
      <c r="C1203" s="13" t="str">
        <f t="shared" si="177"/>
        <v/>
      </c>
      <c r="D1203" s="20"/>
      <c r="E1203" s="5"/>
      <c r="F1203" s="5"/>
      <c r="G1203" s="6" t="str">
        <f>IF(ISBLANK(F1203),"",VLOOKUP(F1203,'Listes des Lots'!$B$4:$G$55,6,FALSE))</f>
        <v/>
      </c>
      <c r="H1203" s="3"/>
      <c r="I1203" s="3"/>
      <c r="J1203" s="5"/>
      <c r="K1203" s="5"/>
      <c r="L1203" s="4"/>
      <c r="M1203" s="92" t="str">
        <f>IF(RevenueData[[#This Row],[Commentaires /Notes  ]]="","",RevenueData[[#This Row],[Commentaires /Notes  ]])</f>
        <v/>
      </c>
      <c r="N1203" s="21"/>
    </row>
    <row r="1204" spans="2:14" x14ac:dyDescent="0.25">
      <c r="B1204" s="18">
        <f t="shared" si="178"/>
        <v>1200</v>
      </c>
      <c r="C1204" s="13" t="str">
        <f t="shared" si="177"/>
        <v/>
      </c>
      <c r="D1204" s="20"/>
      <c r="E1204" s="5"/>
      <c r="F1204" s="5"/>
      <c r="G1204" s="6" t="str">
        <f>IF(ISBLANK(F1204),"",VLOOKUP(F1204,'Listes des Lots'!$B$4:$G$55,6,FALSE))</f>
        <v/>
      </c>
      <c r="H1204" s="3"/>
      <c r="I1204" s="3"/>
      <c r="J1204" s="5"/>
      <c r="K1204" s="5"/>
      <c r="L1204" s="4"/>
      <c r="M1204" s="92" t="str">
        <f>IF(RevenueData[[#This Row],[Commentaires /Notes  ]]="","",RevenueData[[#This Row],[Commentaires /Notes  ]])</f>
        <v/>
      </c>
      <c r="N1204" s="21"/>
    </row>
    <row r="1205" spans="2:14" x14ac:dyDescent="0.25">
      <c r="B1205" s="18">
        <f t="shared" si="178"/>
        <v>1201</v>
      </c>
      <c r="C1205" s="13" t="str">
        <f t="shared" si="177"/>
        <v/>
      </c>
      <c r="D1205" s="20"/>
      <c r="E1205" s="5"/>
      <c r="F1205" s="5"/>
      <c r="G1205" s="6" t="str">
        <f>IF(ISBLANK(F1205),"",VLOOKUP(F1205,'Listes des Lots'!$B$4:$G$55,6,FALSE))</f>
        <v/>
      </c>
      <c r="H1205" s="3"/>
      <c r="I1205" s="3"/>
      <c r="J1205" s="5"/>
      <c r="K1205" s="5"/>
      <c r="L1205" s="4"/>
      <c r="M1205" s="92" t="str">
        <f>IF(RevenueData[[#This Row],[Commentaires /Notes  ]]="","",RevenueData[[#This Row],[Commentaires /Notes  ]])</f>
        <v/>
      </c>
      <c r="N1205" s="21"/>
    </row>
    <row r="1206" spans="2:14" x14ac:dyDescent="0.25">
      <c r="B1206" s="18">
        <f t="shared" si="178"/>
        <v>1202</v>
      </c>
      <c r="C1206" s="13" t="str">
        <f t="shared" si="177"/>
        <v/>
      </c>
      <c r="D1206" s="20"/>
      <c r="E1206" s="5"/>
      <c r="F1206" s="5"/>
      <c r="G1206" s="6" t="str">
        <f>IF(ISBLANK(F1206),"",VLOOKUP(F1206,'Listes des Lots'!$B$4:$G$55,6,FALSE))</f>
        <v/>
      </c>
      <c r="H1206" s="3"/>
      <c r="I1206" s="3"/>
      <c r="J1206" s="5"/>
      <c r="K1206" s="5"/>
      <c r="L1206" s="4"/>
      <c r="M1206" s="92" t="str">
        <f>IF(RevenueData[[#This Row],[Commentaires /Notes  ]]="","",RevenueData[[#This Row],[Commentaires /Notes  ]])</f>
        <v/>
      </c>
      <c r="N1206" s="21"/>
    </row>
    <row r="1207" spans="2:14" x14ac:dyDescent="0.25">
      <c r="B1207" s="18">
        <f t="shared" si="178"/>
        <v>1203</v>
      </c>
      <c r="C1207" s="13" t="str">
        <f t="shared" si="177"/>
        <v/>
      </c>
      <c r="D1207" s="20"/>
      <c r="E1207" s="5"/>
      <c r="F1207" s="5"/>
      <c r="G1207" s="6" t="str">
        <f>IF(ISBLANK(F1207),"",VLOOKUP(F1207,'Listes des Lots'!$B$4:$G$55,6,FALSE))</f>
        <v/>
      </c>
      <c r="H1207" s="3"/>
      <c r="I1207" s="3"/>
      <c r="J1207" s="5"/>
      <c r="K1207" s="5"/>
      <c r="L1207" s="4"/>
      <c r="M1207" s="92" t="str">
        <f>IF(RevenueData[[#This Row],[Commentaires /Notes  ]]="","",RevenueData[[#This Row],[Commentaires /Notes  ]])</f>
        <v/>
      </c>
      <c r="N1207" s="21"/>
    </row>
    <row r="1208" spans="2:14" x14ac:dyDescent="0.25">
      <c r="B1208" s="18">
        <f t="shared" si="178"/>
        <v>1204</v>
      </c>
      <c r="C1208" s="13" t="str">
        <f t="shared" si="177"/>
        <v/>
      </c>
      <c r="D1208" s="20"/>
      <c r="E1208" s="5"/>
      <c r="F1208" s="5"/>
      <c r="G1208" s="6" t="str">
        <f>IF(ISBLANK(F1208),"",VLOOKUP(F1208,'Listes des Lots'!$B$4:$G$55,6,FALSE))</f>
        <v/>
      </c>
      <c r="H1208" s="3"/>
      <c r="I1208" s="3"/>
      <c r="J1208" s="5"/>
      <c r="K1208" s="5"/>
      <c r="L1208" s="4"/>
      <c r="M1208" s="92" t="str">
        <f>IF(RevenueData[[#This Row],[Commentaires /Notes  ]]="","",RevenueData[[#This Row],[Commentaires /Notes  ]])</f>
        <v/>
      </c>
      <c r="N1208" s="21"/>
    </row>
    <row r="1209" spans="2:14" x14ac:dyDescent="0.25">
      <c r="B1209" s="18">
        <f t="shared" si="178"/>
        <v>1205</v>
      </c>
      <c r="C1209" s="13" t="str">
        <f t="shared" si="177"/>
        <v/>
      </c>
      <c r="D1209" s="20"/>
      <c r="E1209" s="5"/>
      <c r="F1209" s="5"/>
      <c r="G1209" s="6" t="str">
        <f>IF(ISBLANK(F1209),"",VLOOKUP(F1209,'Listes des Lots'!$B$4:$G$55,6,FALSE))</f>
        <v/>
      </c>
      <c r="H1209" s="3"/>
      <c r="I1209" s="3"/>
      <c r="J1209" s="5"/>
      <c r="K1209" s="5"/>
      <c r="L1209" s="4"/>
      <c r="M1209" s="92" t="str">
        <f>IF(RevenueData[[#This Row],[Commentaires /Notes  ]]="","",RevenueData[[#This Row],[Commentaires /Notes  ]])</f>
        <v/>
      </c>
      <c r="N1209" s="21"/>
    </row>
    <row r="1210" spans="2:14" x14ac:dyDescent="0.25">
      <c r="B1210" s="18">
        <f t="shared" si="178"/>
        <v>1206</v>
      </c>
      <c r="C1210" s="13" t="str">
        <f t="shared" si="177"/>
        <v/>
      </c>
      <c r="D1210" s="20"/>
      <c r="E1210" s="5"/>
      <c r="F1210" s="5"/>
      <c r="G1210" s="6" t="str">
        <f>IF(ISBLANK(F1210),"",VLOOKUP(F1210,'Listes des Lots'!$B$4:$G$55,6,FALSE))</f>
        <v/>
      </c>
      <c r="H1210" s="3"/>
      <c r="I1210" s="3"/>
      <c r="J1210" s="5"/>
      <c r="K1210" s="5"/>
      <c r="L1210" s="4"/>
      <c r="M1210" s="92" t="str">
        <f>IF(RevenueData[[#This Row],[Commentaires /Notes  ]]="","",RevenueData[[#This Row],[Commentaires /Notes  ]])</f>
        <v/>
      </c>
      <c r="N1210" s="21"/>
    </row>
    <row r="1211" spans="2:14" x14ac:dyDescent="0.25">
      <c r="B1211" s="18">
        <f t="shared" si="178"/>
        <v>1207</v>
      </c>
      <c r="C1211" s="13" t="str">
        <f t="shared" si="177"/>
        <v/>
      </c>
      <c r="D1211" s="20"/>
      <c r="E1211" s="5"/>
      <c r="F1211" s="5"/>
      <c r="G1211" s="6" t="str">
        <f>IF(ISBLANK(F1211),"",VLOOKUP(F1211,'Listes des Lots'!$B$4:$G$55,6,FALSE))</f>
        <v/>
      </c>
      <c r="H1211" s="3"/>
      <c r="I1211" s="3"/>
      <c r="J1211" s="5"/>
      <c r="K1211" s="5"/>
      <c r="L1211" s="4"/>
      <c r="M1211" s="92" t="str">
        <f>IF(RevenueData[[#This Row],[Commentaires /Notes  ]]="","",RevenueData[[#This Row],[Commentaires /Notes  ]])</f>
        <v/>
      </c>
      <c r="N1211" s="21"/>
    </row>
    <row r="1212" spans="2:14" x14ac:dyDescent="0.25">
      <c r="B1212" s="18">
        <f t="shared" si="178"/>
        <v>1208</v>
      </c>
      <c r="C1212" s="13" t="str">
        <f t="shared" si="177"/>
        <v/>
      </c>
      <c r="D1212" s="20"/>
      <c r="E1212" s="5"/>
      <c r="F1212" s="5"/>
      <c r="G1212" s="6" t="str">
        <f>IF(ISBLANK(F1212),"",VLOOKUP(F1212,'Listes des Lots'!$B$4:$G$55,6,FALSE))</f>
        <v/>
      </c>
      <c r="H1212" s="3"/>
      <c r="I1212" s="3"/>
      <c r="J1212" s="5"/>
      <c r="K1212" s="5"/>
      <c r="L1212" s="4"/>
      <c r="M1212" s="92" t="str">
        <f>IF(RevenueData[[#This Row],[Commentaires /Notes  ]]="","",RevenueData[[#This Row],[Commentaires /Notes  ]])</f>
        <v/>
      </c>
      <c r="N1212" s="21"/>
    </row>
    <row r="1213" spans="2:14" x14ac:dyDescent="0.25">
      <c r="B1213" s="18">
        <f t="shared" si="178"/>
        <v>1209</v>
      </c>
      <c r="C1213" s="13" t="str">
        <f t="shared" si="177"/>
        <v/>
      </c>
      <c r="D1213" s="20"/>
      <c r="E1213" s="5"/>
      <c r="F1213" s="5"/>
      <c r="G1213" s="6" t="str">
        <f>IF(ISBLANK(F1213),"",VLOOKUP(F1213,'Listes des Lots'!$B$4:$G$55,6,FALSE))</f>
        <v/>
      </c>
      <c r="H1213" s="3"/>
      <c r="I1213" s="3"/>
      <c r="J1213" s="5"/>
      <c r="K1213" s="5"/>
      <c r="L1213" s="4"/>
      <c r="M1213" s="92" t="str">
        <f>IF(RevenueData[[#This Row],[Commentaires /Notes  ]]="","",RevenueData[[#This Row],[Commentaires /Notes  ]])</f>
        <v/>
      </c>
      <c r="N1213" s="21"/>
    </row>
    <row r="1214" spans="2:14" x14ac:dyDescent="0.25">
      <c r="B1214" s="18">
        <f t="shared" si="178"/>
        <v>1210</v>
      </c>
      <c r="C1214" s="13" t="str">
        <f t="shared" si="177"/>
        <v/>
      </c>
      <c r="D1214" s="20"/>
      <c r="E1214" s="5"/>
      <c r="F1214" s="5"/>
      <c r="G1214" s="6" t="str">
        <f>IF(ISBLANK(F1214),"",VLOOKUP(F1214,'Listes des Lots'!$B$4:$G$55,6,FALSE))</f>
        <v/>
      </c>
      <c r="H1214" s="3"/>
      <c r="I1214" s="3"/>
      <c r="J1214" s="5"/>
      <c r="K1214" s="5"/>
      <c r="L1214" s="4"/>
      <c r="M1214" s="92" t="str">
        <f>IF(RevenueData[[#This Row],[Commentaires /Notes  ]]="","",RevenueData[[#This Row],[Commentaires /Notes  ]])</f>
        <v/>
      </c>
      <c r="N1214" s="21"/>
    </row>
    <row r="1215" spans="2:14" x14ac:dyDescent="0.25">
      <c r="B1215" s="18">
        <f t="shared" si="178"/>
        <v>1211</v>
      </c>
      <c r="C1215" s="13" t="str">
        <f t="shared" si="177"/>
        <v/>
      </c>
      <c r="D1215" s="20"/>
      <c r="E1215" s="5"/>
      <c r="F1215" s="5"/>
      <c r="G1215" s="6" t="str">
        <f>IF(ISBLANK(F1215),"",VLOOKUP(F1215,'Listes des Lots'!$B$4:$G$55,6,FALSE))</f>
        <v/>
      </c>
      <c r="H1215" s="3"/>
      <c r="I1215" s="3"/>
      <c r="J1215" s="5"/>
      <c r="K1215" s="5"/>
      <c r="L1215" s="4"/>
      <c r="M1215" s="92" t="str">
        <f>IF(RevenueData[[#This Row],[Commentaires /Notes  ]]="","",RevenueData[[#This Row],[Commentaires /Notes  ]])</f>
        <v/>
      </c>
      <c r="N1215" s="21"/>
    </row>
    <row r="1216" spans="2:14" x14ac:dyDescent="0.25">
      <c r="B1216" s="18">
        <f t="shared" si="178"/>
        <v>1212</v>
      </c>
      <c r="C1216" s="13" t="str">
        <f t="shared" si="177"/>
        <v/>
      </c>
      <c r="D1216" s="20"/>
      <c r="E1216" s="5"/>
      <c r="F1216" s="5"/>
      <c r="G1216" s="6" t="str">
        <f>IF(ISBLANK(F1216),"",VLOOKUP(F1216,'Listes des Lots'!$B$4:$G$55,6,FALSE))</f>
        <v/>
      </c>
      <c r="H1216" s="3"/>
      <c r="I1216" s="3"/>
      <c r="J1216" s="5"/>
      <c r="K1216" s="5"/>
      <c r="L1216" s="4"/>
      <c r="M1216" s="92" t="str">
        <f>IF(RevenueData[[#This Row],[Commentaires /Notes  ]]="","",RevenueData[[#This Row],[Commentaires /Notes  ]])</f>
        <v/>
      </c>
      <c r="N1216" s="21"/>
    </row>
    <row r="1217" spans="2:14" x14ac:dyDescent="0.25">
      <c r="B1217" s="18">
        <f t="shared" si="178"/>
        <v>1213</v>
      </c>
      <c r="C1217" s="13" t="str">
        <f t="shared" si="177"/>
        <v/>
      </c>
      <c r="D1217" s="20"/>
      <c r="E1217" s="5"/>
      <c r="F1217" s="5"/>
      <c r="G1217" s="6" t="str">
        <f>IF(ISBLANK(F1217),"",VLOOKUP(F1217,'Listes des Lots'!$B$4:$G$55,6,FALSE))</f>
        <v/>
      </c>
      <c r="H1217" s="3"/>
      <c r="I1217" s="3"/>
      <c r="J1217" s="5"/>
      <c r="K1217" s="5"/>
      <c r="L1217" s="4"/>
      <c r="M1217" s="92" t="str">
        <f>IF(RevenueData[[#This Row],[Commentaires /Notes  ]]="","",RevenueData[[#This Row],[Commentaires /Notes  ]])</f>
        <v/>
      </c>
      <c r="N1217" s="21"/>
    </row>
    <row r="1218" spans="2:14" x14ac:dyDescent="0.25">
      <c r="B1218" s="18">
        <f t="shared" si="178"/>
        <v>1214</v>
      </c>
      <c r="C1218" s="13" t="str">
        <f t="shared" si="177"/>
        <v/>
      </c>
      <c r="D1218" s="20"/>
      <c r="E1218" s="5"/>
      <c r="F1218" s="5"/>
      <c r="G1218" s="6" t="str">
        <f>IF(ISBLANK(F1218),"",VLOOKUP(F1218,'Listes des Lots'!$B$4:$G$55,6,FALSE))</f>
        <v/>
      </c>
      <c r="H1218" s="3"/>
      <c r="I1218" s="3"/>
      <c r="J1218" s="5"/>
      <c r="K1218" s="5"/>
      <c r="L1218" s="4"/>
      <c r="M1218" s="92" t="str">
        <f>IF(RevenueData[[#This Row],[Commentaires /Notes  ]]="","",RevenueData[[#This Row],[Commentaires /Notes  ]])</f>
        <v/>
      </c>
      <c r="N1218" s="21"/>
    </row>
    <row r="1219" spans="2:14" x14ac:dyDescent="0.25">
      <c r="B1219" s="18">
        <f t="shared" si="178"/>
        <v>1215</v>
      </c>
      <c r="C1219" s="13" t="str">
        <f t="shared" si="177"/>
        <v/>
      </c>
      <c r="D1219" s="20"/>
      <c r="E1219" s="5"/>
      <c r="F1219" s="5"/>
      <c r="G1219" s="6" t="str">
        <f>IF(ISBLANK(F1219),"",VLOOKUP(F1219,'Listes des Lots'!$B$4:$G$55,6,FALSE))</f>
        <v/>
      </c>
      <c r="H1219" s="3"/>
      <c r="I1219" s="3"/>
      <c r="J1219" s="5"/>
      <c r="K1219" s="5"/>
      <c r="L1219" s="4"/>
      <c r="M1219" s="92" t="str">
        <f>IF(RevenueData[[#This Row],[Commentaires /Notes  ]]="","",RevenueData[[#This Row],[Commentaires /Notes  ]])</f>
        <v/>
      </c>
      <c r="N1219" s="21"/>
    </row>
    <row r="1220" spans="2:14" x14ac:dyDescent="0.25">
      <c r="B1220" s="18">
        <f t="shared" si="178"/>
        <v>1216</v>
      </c>
      <c r="C1220" s="13" t="str">
        <f t="shared" si="177"/>
        <v/>
      </c>
      <c r="D1220" s="20"/>
      <c r="E1220" s="5"/>
      <c r="F1220" s="5"/>
      <c r="G1220" s="6" t="str">
        <f>IF(ISBLANK(F1220),"",VLOOKUP(F1220,'Listes des Lots'!$B$4:$G$55,6,FALSE))</f>
        <v/>
      </c>
      <c r="H1220" s="3"/>
      <c r="I1220" s="3"/>
      <c r="J1220" s="5"/>
      <c r="K1220" s="5"/>
      <c r="L1220" s="4"/>
      <c r="M1220" s="92" t="str">
        <f>IF(RevenueData[[#This Row],[Commentaires /Notes  ]]="","",RevenueData[[#This Row],[Commentaires /Notes  ]])</f>
        <v/>
      </c>
      <c r="N1220" s="21"/>
    </row>
    <row r="1221" spans="2:14" x14ac:dyDescent="0.25">
      <c r="B1221" s="18">
        <f t="shared" si="178"/>
        <v>1217</v>
      </c>
      <c r="C1221" s="13" t="str">
        <f t="shared" ref="C1221:C1284" si="179">IF(OR(D1221="", E1221="", F1221="", I1221="", J1221="", K1221="", L1221=""), "", TEXT(RIGHT(YEAR(D1221), 2), "00") &amp; TEXT(MONTH(D1221), "00") &amp; TEXT(DAY(D1221), "00") &amp; "_Rev_MC_" &amp; TEXT(B1221, "0"))</f>
        <v/>
      </c>
      <c r="D1221" s="20"/>
      <c r="E1221" s="5"/>
      <c r="F1221" s="5"/>
      <c r="G1221" s="6" t="str">
        <f>IF(ISBLANK(F1221),"",VLOOKUP(F1221,'Listes des Lots'!$B$4:$G$55,6,FALSE))</f>
        <v/>
      </c>
      <c r="H1221" s="3"/>
      <c r="I1221" s="3"/>
      <c r="J1221" s="5"/>
      <c r="K1221" s="5"/>
      <c r="L1221" s="4"/>
      <c r="M1221" s="92" t="str">
        <f>IF(RevenueData[[#This Row],[Commentaires /Notes  ]]="","",RevenueData[[#This Row],[Commentaires /Notes  ]])</f>
        <v/>
      </c>
      <c r="N1221" s="21"/>
    </row>
    <row r="1222" spans="2:14" x14ac:dyDescent="0.25">
      <c r="B1222" s="18">
        <f t="shared" si="178"/>
        <v>1218</v>
      </c>
      <c r="C1222" s="13" t="str">
        <f t="shared" si="179"/>
        <v/>
      </c>
      <c r="D1222" s="20"/>
      <c r="E1222" s="5"/>
      <c r="F1222" s="5"/>
      <c r="G1222" s="6" t="str">
        <f>IF(ISBLANK(F1222),"",VLOOKUP(F1222,'Listes des Lots'!$B$4:$G$55,6,FALSE))</f>
        <v/>
      </c>
      <c r="H1222" s="3"/>
      <c r="I1222" s="3"/>
      <c r="J1222" s="5"/>
      <c r="K1222" s="5"/>
      <c r="L1222" s="4"/>
      <c r="M1222" s="92" t="str">
        <f>IF(RevenueData[[#This Row],[Commentaires /Notes  ]]="","",RevenueData[[#This Row],[Commentaires /Notes  ]])</f>
        <v/>
      </c>
      <c r="N1222" s="21"/>
    </row>
    <row r="1223" spans="2:14" x14ac:dyDescent="0.25">
      <c r="B1223" s="18">
        <f t="shared" ref="B1223:B1286" si="180">B1222+1</f>
        <v>1219</v>
      </c>
      <c r="C1223" s="13" t="str">
        <f t="shared" si="179"/>
        <v/>
      </c>
      <c r="D1223" s="20"/>
      <c r="E1223" s="5"/>
      <c r="F1223" s="5"/>
      <c r="G1223" s="6" t="str">
        <f>IF(ISBLANK(F1223),"",VLOOKUP(F1223,'Listes des Lots'!$B$4:$G$55,6,FALSE))</f>
        <v/>
      </c>
      <c r="H1223" s="3"/>
      <c r="I1223" s="3"/>
      <c r="J1223" s="5"/>
      <c r="K1223" s="5"/>
      <c r="L1223" s="4"/>
      <c r="M1223" s="92" t="str">
        <f>IF(RevenueData[[#This Row],[Commentaires /Notes  ]]="","",RevenueData[[#This Row],[Commentaires /Notes  ]])</f>
        <v/>
      </c>
      <c r="N1223" s="21"/>
    </row>
    <row r="1224" spans="2:14" x14ac:dyDescent="0.25">
      <c r="B1224" s="18">
        <f t="shared" si="180"/>
        <v>1220</v>
      </c>
      <c r="C1224" s="13" t="str">
        <f t="shared" si="179"/>
        <v/>
      </c>
      <c r="D1224" s="20"/>
      <c r="E1224" s="5"/>
      <c r="F1224" s="5"/>
      <c r="G1224" s="6" t="str">
        <f>IF(ISBLANK(F1224),"",VLOOKUP(F1224,'Listes des Lots'!$B$4:$G$55,6,FALSE))</f>
        <v/>
      </c>
      <c r="H1224" s="3"/>
      <c r="I1224" s="3"/>
      <c r="J1224" s="5"/>
      <c r="K1224" s="5"/>
      <c r="L1224" s="4"/>
      <c r="M1224" s="92" t="str">
        <f>IF(RevenueData[[#This Row],[Commentaires /Notes  ]]="","",RevenueData[[#This Row],[Commentaires /Notes  ]])</f>
        <v/>
      </c>
      <c r="N1224" s="21"/>
    </row>
    <row r="1225" spans="2:14" x14ac:dyDescent="0.25">
      <c r="B1225" s="18">
        <f t="shared" si="180"/>
        <v>1221</v>
      </c>
      <c r="C1225" s="13" t="str">
        <f t="shared" si="179"/>
        <v/>
      </c>
      <c r="D1225" s="20"/>
      <c r="E1225" s="5"/>
      <c r="F1225" s="5"/>
      <c r="G1225" s="6" t="str">
        <f>IF(ISBLANK(F1225),"",VLOOKUP(F1225,'Listes des Lots'!$B$4:$G$55,6,FALSE))</f>
        <v/>
      </c>
      <c r="H1225" s="3"/>
      <c r="I1225" s="3"/>
      <c r="J1225" s="5"/>
      <c r="K1225" s="5"/>
      <c r="L1225" s="4"/>
      <c r="M1225" s="92" t="str">
        <f>IF(RevenueData[[#This Row],[Commentaires /Notes  ]]="","",RevenueData[[#This Row],[Commentaires /Notes  ]])</f>
        <v/>
      </c>
      <c r="N1225" s="21"/>
    </row>
    <row r="1226" spans="2:14" x14ac:dyDescent="0.25">
      <c r="B1226" s="18">
        <f t="shared" si="180"/>
        <v>1222</v>
      </c>
      <c r="C1226" s="13" t="str">
        <f t="shared" si="179"/>
        <v/>
      </c>
      <c r="D1226" s="20"/>
      <c r="E1226" s="5"/>
      <c r="F1226" s="5"/>
      <c r="G1226" s="6" t="str">
        <f>IF(ISBLANK(F1226),"",VLOOKUP(F1226,'Listes des Lots'!$B$4:$G$55,6,FALSE))</f>
        <v/>
      </c>
      <c r="H1226" s="3"/>
      <c r="I1226" s="3"/>
      <c r="J1226" s="5"/>
      <c r="K1226" s="5"/>
      <c r="L1226" s="4"/>
      <c r="M1226" s="92" t="str">
        <f>IF(RevenueData[[#This Row],[Commentaires /Notes  ]]="","",RevenueData[[#This Row],[Commentaires /Notes  ]])</f>
        <v/>
      </c>
      <c r="N1226" s="21"/>
    </row>
    <row r="1227" spans="2:14" x14ac:dyDescent="0.25">
      <c r="B1227" s="18">
        <f t="shared" si="180"/>
        <v>1223</v>
      </c>
      <c r="C1227" s="13" t="str">
        <f t="shared" si="179"/>
        <v/>
      </c>
      <c r="D1227" s="20"/>
      <c r="E1227" s="5"/>
      <c r="F1227" s="5"/>
      <c r="G1227" s="6" t="str">
        <f>IF(ISBLANK(F1227),"",VLOOKUP(F1227,'Listes des Lots'!$B$4:$G$55,6,FALSE))</f>
        <v/>
      </c>
      <c r="H1227" s="3"/>
      <c r="I1227" s="3"/>
      <c r="J1227" s="5"/>
      <c r="K1227" s="5"/>
      <c r="L1227" s="4"/>
      <c r="M1227" s="92" t="str">
        <f>IF(RevenueData[[#This Row],[Commentaires /Notes  ]]="","",RevenueData[[#This Row],[Commentaires /Notes  ]])</f>
        <v/>
      </c>
      <c r="N1227" s="21"/>
    </row>
    <row r="1228" spans="2:14" x14ac:dyDescent="0.25">
      <c r="B1228" s="18">
        <f t="shared" si="180"/>
        <v>1224</v>
      </c>
      <c r="C1228" s="13" t="str">
        <f t="shared" si="179"/>
        <v/>
      </c>
      <c r="D1228" s="20"/>
      <c r="E1228" s="5"/>
      <c r="F1228" s="5"/>
      <c r="G1228" s="6" t="str">
        <f>IF(ISBLANK(F1228),"",VLOOKUP(F1228,'Listes des Lots'!$B$4:$G$55,6,FALSE))</f>
        <v/>
      </c>
      <c r="H1228" s="3"/>
      <c r="I1228" s="3"/>
      <c r="J1228" s="5"/>
      <c r="K1228" s="5"/>
      <c r="L1228" s="4"/>
      <c r="M1228" s="92" t="str">
        <f>IF(RevenueData[[#This Row],[Commentaires /Notes  ]]="","",RevenueData[[#This Row],[Commentaires /Notes  ]])</f>
        <v/>
      </c>
      <c r="N1228" s="21"/>
    </row>
    <row r="1229" spans="2:14" x14ac:dyDescent="0.25">
      <c r="B1229" s="18">
        <f t="shared" si="180"/>
        <v>1225</v>
      </c>
      <c r="C1229" s="13" t="str">
        <f t="shared" si="179"/>
        <v/>
      </c>
      <c r="D1229" s="20"/>
      <c r="E1229" s="5"/>
      <c r="F1229" s="5"/>
      <c r="G1229" s="6" t="str">
        <f>IF(ISBLANK(F1229),"",VLOOKUP(F1229,'Listes des Lots'!$B$4:$G$55,6,FALSE))</f>
        <v/>
      </c>
      <c r="H1229" s="3"/>
      <c r="I1229" s="3"/>
      <c r="J1229" s="5"/>
      <c r="K1229" s="5"/>
      <c r="L1229" s="4"/>
      <c r="M1229" s="92" t="str">
        <f>IF(RevenueData[[#This Row],[Commentaires /Notes  ]]="","",RevenueData[[#This Row],[Commentaires /Notes  ]])</f>
        <v/>
      </c>
      <c r="N1229" s="21"/>
    </row>
    <row r="1230" spans="2:14" x14ac:dyDescent="0.25">
      <c r="B1230" s="18">
        <f t="shared" si="180"/>
        <v>1226</v>
      </c>
      <c r="C1230" s="13" t="str">
        <f t="shared" si="179"/>
        <v/>
      </c>
      <c r="D1230" s="20"/>
      <c r="E1230" s="5"/>
      <c r="F1230" s="5"/>
      <c r="G1230" s="6" t="str">
        <f>IF(ISBLANK(F1230),"",VLOOKUP(F1230,'Listes des Lots'!$B$4:$G$55,6,FALSE))</f>
        <v/>
      </c>
      <c r="H1230" s="3"/>
      <c r="I1230" s="3"/>
      <c r="J1230" s="5"/>
      <c r="K1230" s="5"/>
      <c r="L1230" s="4"/>
      <c r="M1230" s="92" t="str">
        <f>IF(RevenueData[[#This Row],[Commentaires /Notes  ]]="","",RevenueData[[#This Row],[Commentaires /Notes  ]])</f>
        <v/>
      </c>
      <c r="N1230" s="21"/>
    </row>
    <row r="1231" spans="2:14" x14ac:dyDescent="0.25">
      <c r="B1231" s="18">
        <f t="shared" si="180"/>
        <v>1227</v>
      </c>
      <c r="C1231" s="13" t="str">
        <f t="shared" si="179"/>
        <v/>
      </c>
      <c r="D1231" s="20"/>
      <c r="E1231" s="5"/>
      <c r="F1231" s="5"/>
      <c r="G1231" s="6" t="str">
        <f>IF(ISBLANK(F1231),"",VLOOKUP(F1231,'Listes des Lots'!$B$4:$G$55,6,FALSE))</f>
        <v/>
      </c>
      <c r="H1231" s="3"/>
      <c r="I1231" s="3"/>
      <c r="J1231" s="5"/>
      <c r="K1231" s="5"/>
      <c r="L1231" s="4"/>
      <c r="M1231" s="92" t="str">
        <f>IF(RevenueData[[#This Row],[Commentaires /Notes  ]]="","",RevenueData[[#This Row],[Commentaires /Notes  ]])</f>
        <v/>
      </c>
      <c r="N1231" s="21"/>
    </row>
    <row r="1232" spans="2:14" x14ac:dyDescent="0.25">
      <c r="B1232" s="18">
        <f t="shared" si="180"/>
        <v>1228</v>
      </c>
      <c r="C1232" s="13" t="str">
        <f t="shared" si="179"/>
        <v/>
      </c>
      <c r="D1232" s="20"/>
      <c r="E1232" s="5"/>
      <c r="F1232" s="5"/>
      <c r="G1232" s="6" t="str">
        <f>IF(ISBLANK(F1232),"",VLOOKUP(F1232,'Listes des Lots'!$B$4:$G$55,6,FALSE))</f>
        <v/>
      </c>
      <c r="H1232" s="3"/>
      <c r="I1232" s="3"/>
      <c r="J1232" s="5"/>
      <c r="K1232" s="5"/>
      <c r="L1232" s="4"/>
      <c r="M1232" s="92" t="str">
        <f>IF(RevenueData[[#This Row],[Commentaires /Notes  ]]="","",RevenueData[[#This Row],[Commentaires /Notes  ]])</f>
        <v/>
      </c>
      <c r="N1232" s="21"/>
    </row>
    <row r="1233" spans="2:14" x14ac:dyDescent="0.25">
      <c r="B1233" s="18">
        <f t="shared" si="180"/>
        <v>1229</v>
      </c>
      <c r="C1233" s="13" t="str">
        <f t="shared" si="179"/>
        <v/>
      </c>
      <c r="D1233" s="20"/>
      <c r="E1233" s="5"/>
      <c r="F1233" s="5"/>
      <c r="G1233" s="6" t="str">
        <f>IF(ISBLANK(F1233),"",VLOOKUP(F1233,'Listes des Lots'!$B$4:$G$55,6,FALSE))</f>
        <v/>
      </c>
      <c r="H1233" s="3"/>
      <c r="I1233" s="3"/>
      <c r="J1233" s="5"/>
      <c r="K1233" s="5"/>
      <c r="L1233" s="4"/>
      <c r="M1233" s="92" t="str">
        <f>IF(RevenueData[[#This Row],[Commentaires /Notes  ]]="","",RevenueData[[#This Row],[Commentaires /Notes  ]])</f>
        <v/>
      </c>
      <c r="N1233" s="21"/>
    </row>
    <row r="1234" spans="2:14" x14ac:dyDescent="0.25">
      <c r="B1234" s="18">
        <f t="shared" si="180"/>
        <v>1230</v>
      </c>
      <c r="C1234" s="13" t="str">
        <f t="shared" si="179"/>
        <v/>
      </c>
      <c r="D1234" s="20"/>
      <c r="E1234" s="5"/>
      <c r="F1234" s="5"/>
      <c r="G1234" s="6" t="str">
        <f>IF(ISBLANK(F1234),"",VLOOKUP(F1234,'Listes des Lots'!$B$4:$G$55,6,FALSE))</f>
        <v/>
      </c>
      <c r="H1234" s="3"/>
      <c r="I1234" s="3"/>
      <c r="J1234" s="5"/>
      <c r="K1234" s="5"/>
      <c r="L1234" s="4"/>
      <c r="M1234" s="92" t="str">
        <f>IF(RevenueData[[#This Row],[Commentaires /Notes  ]]="","",RevenueData[[#This Row],[Commentaires /Notes  ]])</f>
        <v/>
      </c>
      <c r="N1234" s="21"/>
    </row>
    <row r="1235" spans="2:14" x14ac:dyDescent="0.25">
      <c r="B1235" s="18">
        <f t="shared" si="180"/>
        <v>1231</v>
      </c>
      <c r="C1235" s="13" t="str">
        <f t="shared" si="179"/>
        <v/>
      </c>
      <c r="D1235" s="20"/>
      <c r="E1235" s="5"/>
      <c r="F1235" s="5"/>
      <c r="G1235" s="6" t="str">
        <f>IF(ISBLANK(F1235),"",VLOOKUP(F1235,'Listes des Lots'!$B$4:$G$55,6,FALSE))</f>
        <v/>
      </c>
      <c r="H1235" s="3"/>
      <c r="I1235" s="3"/>
      <c r="J1235" s="5"/>
      <c r="K1235" s="5"/>
      <c r="L1235" s="4"/>
      <c r="M1235" s="92" t="str">
        <f>IF(RevenueData[[#This Row],[Commentaires /Notes  ]]="","",RevenueData[[#This Row],[Commentaires /Notes  ]])</f>
        <v/>
      </c>
      <c r="N1235" s="21"/>
    </row>
    <row r="1236" spans="2:14" x14ac:dyDescent="0.25">
      <c r="B1236" s="18">
        <f t="shared" si="180"/>
        <v>1232</v>
      </c>
      <c r="C1236" s="13" t="str">
        <f t="shared" si="179"/>
        <v/>
      </c>
      <c r="D1236" s="20"/>
      <c r="E1236" s="5"/>
      <c r="F1236" s="5"/>
      <c r="G1236" s="6" t="str">
        <f>IF(ISBLANK(F1236),"",VLOOKUP(F1236,'Listes des Lots'!$B$4:$G$55,6,FALSE))</f>
        <v/>
      </c>
      <c r="H1236" s="3"/>
      <c r="I1236" s="3"/>
      <c r="J1236" s="5"/>
      <c r="K1236" s="5"/>
      <c r="L1236" s="4"/>
      <c r="M1236" s="92" t="str">
        <f>IF(RevenueData[[#This Row],[Commentaires /Notes  ]]="","",RevenueData[[#This Row],[Commentaires /Notes  ]])</f>
        <v/>
      </c>
      <c r="N1236" s="21"/>
    </row>
    <row r="1237" spans="2:14" x14ac:dyDescent="0.25">
      <c r="B1237" s="18">
        <f t="shared" si="180"/>
        <v>1233</v>
      </c>
      <c r="C1237" s="13" t="str">
        <f t="shared" si="179"/>
        <v/>
      </c>
      <c r="D1237" s="20"/>
      <c r="E1237" s="5"/>
      <c r="F1237" s="5"/>
      <c r="G1237" s="6" t="str">
        <f>IF(ISBLANK(F1237),"",VLOOKUP(F1237,'Listes des Lots'!$B$4:$G$55,6,FALSE))</f>
        <v/>
      </c>
      <c r="H1237" s="3"/>
      <c r="I1237" s="3"/>
      <c r="J1237" s="5"/>
      <c r="K1237" s="5"/>
      <c r="L1237" s="4"/>
      <c r="M1237" s="92" t="str">
        <f>IF(RevenueData[[#This Row],[Commentaires /Notes  ]]="","",RevenueData[[#This Row],[Commentaires /Notes  ]])</f>
        <v/>
      </c>
      <c r="N1237" s="21"/>
    </row>
    <row r="1238" spans="2:14" x14ac:dyDescent="0.25">
      <c r="B1238" s="18">
        <f t="shared" si="180"/>
        <v>1234</v>
      </c>
      <c r="C1238" s="13" t="str">
        <f t="shared" si="179"/>
        <v/>
      </c>
      <c r="D1238" s="20"/>
      <c r="E1238" s="5"/>
      <c r="F1238" s="5"/>
      <c r="G1238" s="6" t="str">
        <f>IF(ISBLANK(F1238),"",VLOOKUP(F1238,'Listes des Lots'!$B$4:$G$55,6,FALSE))</f>
        <v/>
      </c>
      <c r="H1238" s="3"/>
      <c r="I1238" s="3"/>
      <c r="J1238" s="5"/>
      <c r="K1238" s="5"/>
      <c r="L1238" s="4"/>
      <c r="M1238" s="92" t="str">
        <f>IF(RevenueData[[#This Row],[Commentaires /Notes  ]]="","",RevenueData[[#This Row],[Commentaires /Notes  ]])</f>
        <v/>
      </c>
      <c r="N1238" s="21"/>
    </row>
    <row r="1239" spans="2:14" x14ac:dyDescent="0.25">
      <c r="B1239" s="18">
        <f t="shared" si="180"/>
        <v>1235</v>
      </c>
      <c r="C1239" s="13" t="str">
        <f t="shared" si="179"/>
        <v/>
      </c>
      <c r="D1239" s="20"/>
      <c r="E1239" s="5"/>
      <c r="F1239" s="5"/>
      <c r="G1239" s="6" t="str">
        <f>IF(ISBLANK(F1239),"",VLOOKUP(F1239,'Listes des Lots'!$B$4:$G$55,6,FALSE))</f>
        <v/>
      </c>
      <c r="H1239" s="3"/>
      <c r="I1239" s="3"/>
      <c r="J1239" s="5"/>
      <c r="K1239" s="5"/>
      <c r="L1239" s="4"/>
      <c r="M1239" s="92" t="str">
        <f>IF(RevenueData[[#This Row],[Commentaires /Notes  ]]="","",RevenueData[[#This Row],[Commentaires /Notes  ]])</f>
        <v/>
      </c>
      <c r="N1239" s="21"/>
    </row>
    <row r="1240" spans="2:14" x14ac:dyDescent="0.25">
      <c r="B1240" s="18">
        <f t="shared" si="180"/>
        <v>1236</v>
      </c>
      <c r="C1240" s="13" t="str">
        <f t="shared" si="179"/>
        <v/>
      </c>
      <c r="D1240" s="20"/>
      <c r="E1240" s="5"/>
      <c r="F1240" s="5"/>
      <c r="G1240" s="6" t="str">
        <f>IF(ISBLANK(F1240),"",VLOOKUP(F1240,'Listes des Lots'!$B$4:$G$55,6,FALSE))</f>
        <v/>
      </c>
      <c r="H1240" s="3"/>
      <c r="I1240" s="3"/>
      <c r="J1240" s="5"/>
      <c r="K1240" s="5"/>
      <c r="L1240" s="4"/>
      <c r="M1240" s="92" t="str">
        <f>IF(RevenueData[[#This Row],[Commentaires /Notes  ]]="","",RevenueData[[#This Row],[Commentaires /Notes  ]])</f>
        <v/>
      </c>
      <c r="N1240" s="21"/>
    </row>
    <row r="1241" spans="2:14" x14ac:dyDescent="0.25">
      <c r="B1241" s="18">
        <f t="shared" si="180"/>
        <v>1237</v>
      </c>
      <c r="C1241" s="13" t="str">
        <f t="shared" si="179"/>
        <v/>
      </c>
      <c r="D1241" s="20"/>
      <c r="E1241" s="5"/>
      <c r="F1241" s="5"/>
      <c r="G1241" s="6" t="str">
        <f>IF(ISBLANK(F1241),"",VLOOKUP(F1241,'Listes des Lots'!$B$4:$G$55,6,FALSE))</f>
        <v/>
      </c>
      <c r="H1241" s="3"/>
      <c r="I1241" s="3"/>
      <c r="J1241" s="5"/>
      <c r="K1241" s="5"/>
      <c r="L1241" s="4"/>
      <c r="M1241" s="92" t="str">
        <f>IF(RevenueData[[#This Row],[Commentaires /Notes  ]]="","",RevenueData[[#This Row],[Commentaires /Notes  ]])</f>
        <v/>
      </c>
      <c r="N1241" s="21"/>
    </row>
    <row r="1242" spans="2:14" x14ac:dyDescent="0.25">
      <c r="B1242" s="18">
        <f t="shared" si="180"/>
        <v>1238</v>
      </c>
      <c r="C1242" s="13" t="str">
        <f t="shared" si="179"/>
        <v/>
      </c>
      <c r="D1242" s="20"/>
      <c r="E1242" s="5"/>
      <c r="F1242" s="5"/>
      <c r="G1242" s="6" t="str">
        <f>IF(ISBLANK(F1242),"",VLOOKUP(F1242,'Listes des Lots'!$B$4:$G$55,6,FALSE))</f>
        <v/>
      </c>
      <c r="H1242" s="3"/>
      <c r="I1242" s="3"/>
      <c r="J1242" s="5"/>
      <c r="K1242" s="5"/>
      <c r="L1242" s="4"/>
      <c r="M1242" s="92" t="str">
        <f>IF(RevenueData[[#This Row],[Commentaires /Notes  ]]="","",RevenueData[[#This Row],[Commentaires /Notes  ]])</f>
        <v/>
      </c>
      <c r="N1242" s="21"/>
    </row>
    <row r="1243" spans="2:14" x14ac:dyDescent="0.25">
      <c r="B1243" s="18">
        <f t="shared" si="180"/>
        <v>1239</v>
      </c>
      <c r="C1243" s="13" t="str">
        <f t="shared" si="179"/>
        <v/>
      </c>
      <c r="D1243" s="20"/>
      <c r="E1243" s="5"/>
      <c r="F1243" s="5"/>
      <c r="G1243" s="6" t="str">
        <f>IF(ISBLANK(F1243),"",VLOOKUP(F1243,'Listes des Lots'!$B$4:$G$55,6,FALSE))</f>
        <v/>
      </c>
      <c r="H1243" s="3"/>
      <c r="I1243" s="3"/>
      <c r="J1243" s="5"/>
      <c r="K1243" s="5"/>
      <c r="L1243" s="4"/>
      <c r="M1243" s="92" t="str">
        <f>IF(RevenueData[[#This Row],[Commentaires /Notes  ]]="","",RevenueData[[#This Row],[Commentaires /Notes  ]])</f>
        <v/>
      </c>
      <c r="N1243" s="21"/>
    </row>
    <row r="1244" spans="2:14" x14ac:dyDescent="0.25">
      <c r="B1244" s="18">
        <f t="shared" si="180"/>
        <v>1240</v>
      </c>
      <c r="C1244" s="13" t="str">
        <f t="shared" si="179"/>
        <v/>
      </c>
      <c r="D1244" s="20"/>
      <c r="E1244" s="5"/>
      <c r="F1244" s="5"/>
      <c r="G1244" s="6" t="str">
        <f>IF(ISBLANK(F1244),"",VLOOKUP(F1244,'Listes des Lots'!$B$4:$G$55,6,FALSE))</f>
        <v/>
      </c>
      <c r="H1244" s="3"/>
      <c r="I1244" s="3"/>
      <c r="J1244" s="5"/>
      <c r="K1244" s="5"/>
      <c r="L1244" s="4"/>
      <c r="M1244" s="92" t="str">
        <f>IF(RevenueData[[#This Row],[Commentaires /Notes  ]]="","",RevenueData[[#This Row],[Commentaires /Notes  ]])</f>
        <v/>
      </c>
      <c r="N1244" s="21"/>
    </row>
    <row r="1245" spans="2:14" x14ac:dyDescent="0.25">
      <c r="B1245" s="18">
        <f t="shared" si="180"/>
        <v>1241</v>
      </c>
      <c r="C1245" s="13" t="str">
        <f t="shared" si="179"/>
        <v/>
      </c>
      <c r="D1245" s="20"/>
      <c r="E1245" s="5"/>
      <c r="F1245" s="5"/>
      <c r="G1245" s="6" t="str">
        <f>IF(ISBLANK(F1245),"",VLOOKUP(F1245,'Listes des Lots'!$B$4:$G$55,6,FALSE))</f>
        <v/>
      </c>
      <c r="H1245" s="3"/>
      <c r="I1245" s="3"/>
      <c r="J1245" s="5"/>
      <c r="K1245" s="5"/>
      <c r="L1245" s="4"/>
      <c r="M1245" s="92" t="str">
        <f>IF(RevenueData[[#This Row],[Commentaires /Notes  ]]="","",RevenueData[[#This Row],[Commentaires /Notes  ]])</f>
        <v/>
      </c>
      <c r="N1245" s="21"/>
    </row>
    <row r="1246" spans="2:14" x14ac:dyDescent="0.25">
      <c r="B1246" s="18">
        <f t="shared" si="180"/>
        <v>1242</v>
      </c>
      <c r="C1246" s="13" t="str">
        <f t="shared" si="179"/>
        <v/>
      </c>
      <c r="D1246" s="20"/>
      <c r="E1246" s="5"/>
      <c r="F1246" s="5"/>
      <c r="G1246" s="6" t="str">
        <f>IF(ISBLANK(F1246),"",VLOOKUP(F1246,'Listes des Lots'!$B$4:$G$55,6,FALSE))</f>
        <v/>
      </c>
      <c r="H1246" s="3"/>
      <c r="I1246" s="3"/>
      <c r="J1246" s="5"/>
      <c r="K1246" s="5"/>
      <c r="L1246" s="4"/>
      <c r="M1246" s="92" t="str">
        <f>IF(RevenueData[[#This Row],[Commentaires /Notes  ]]="","",RevenueData[[#This Row],[Commentaires /Notes  ]])</f>
        <v/>
      </c>
      <c r="N1246" s="21"/>
    </row>
    <row r="1247" spans="2:14" x14ac:dyDescent="0.25">
      <c r="B1247" s="18">
        <f t="shared" si="180"/>
        <v>1243</v>
      </c>
      <c r="C1247" s="13" t="str">
        <f t="shared" si="179"/>
        <v/>
      </c>
      <c r="D1247" s="20"/>
      <c r="E1247" s="5"/>
      <c r="F1247" s="5"/>
      <c r="G1247" s="6" t="str">
        <f>IF(ISBLANK(F1247),"",VLOOKUP(F1247,'Listes des Lots'!$B$4:$G$55,6,FALSE))</f>
        <v/>
      </c>
      <c r="H1247" s="3"/>
      <c r="I1247" s="3"/>
      <c r="J1247" s="5"/>
      <c r="K1247" s="5"/>
      <c r="L1247" s="4"/>
      <c r="M1247" s="92" t="str">
        <f>IF(RevenueData[[#This Row],[Commentaires /Notes  ]]="","",RevenueData[[#This Row],[Commentaires /Notes  ]])</f>
        <v/>
      </c>
      <c r="N1247" s="21"/>
    </row>
    <row r="1248" spans="2:14" x14ac:dyDescent="0.25">
      <c r="B1248" s="18">
        <f t="shared" si="180"/>
        <v>1244</v>
      </c>
      <c r="C1248" s="13" t="str">
        <f t="shared" si="179"/>
        <v/>
      </c>
      <c r="D1248" s="20"/>
      <c r="E1248" s="5"/>
      <c r="F1248" s="5"/>
      <c r="G1248" s="6" t="str">
        <f>IF(ISBLANK(F1248),"",VLOOKUP(F1248,'Listes des Lots'!$B$4:$G$55,6,FALSE))</f>
        <v/>
      </c>
      <c r="H1248" s="3"/>
      <c r="I1248" s="3"/>
      <c r="J1248" s="5"/>
      <c r="K1248" s="5"/>
      <c r="L1248" s="4"/>
      <c r="M1248" s="92" t="str">
        <f>IF(RevenueData[[#This Row],[Commentaires /Notes  ]]="","",RevenueData[[#This Row],[Commentaires /Notes  ]])</f>
        <v/>
      </c>
      <c r="N1248" s="21"/>
    </row>
    <row r="1249" spans="2:14" x14ac:dyDescent="0.25">
      <c r="B1249" s="18">
        <f t="shared" si="180"/>
        <v>1245</v>
      </c>
      <c r="C1249" s="13" t="str">
        <f t="shared" si="179"/>
        <v/>
      </c>
      <c r="D1249" s="20"/>
      <c r="E1249" s="5"/>
      <c r="F1249" s="5"/>
      <c r="G1249" s="6" t="str">
        <f>IF(ISBLANK(F1249),"",VLOOKUP(F1249,'Listes des Lots'!$B$4:$G$55,6,FALSE))</f>
        <v/>
      </c>
      <c r="H1249" s="3"/>
      <c r="I1249" s="3"/>
      <c r="J1249" s="5"/>
      <c r="K1249" s="5"/>
      <c r="L1249" s="4"/>
      <c r="M1249" s="92" t="str">
        <f>IF(RevenueData[[#This Row],[Commentaires /Notes  ]]="","",RevenueData[[#This Row],[Commentaires /Notes  ]])</f>
        <v/>
      </c>
      <c r="N1249" s="21"/>
    </row>
    <row r="1250" spans="2:14" x14ac:dyDescent="0.25">
      <c r="B1250" s="18">
        <f t="shared" si="180"/>
        <v>1246</v>
      </c>
      <c r="C1250" s="13" t="str">
        <f t="shared" si="179"/>
        <v/>
      </c>
      <c r="D1250" s="20"/>
      <c r="E1250" s="5"/>
      <c r="F1250" s="5"/>
      <c r="G1250" s="6" t="str">
        <f>IF(ISBLANK(F1250),"",VLOOKUP(F1250,'Listes des Lots'!$B$4:$G$55,6,FALSE))</f>
        <v/>
      </c>
      <c r="H1250" s="3"/>
      <c r="I1250" s="3"/>
      <c r="J1250" s="5"/>
      <c r="K1250" s="5"/>
      <c r="L1250" s="4"/>
      <c r="M1250" s="92" t="str">
        <f>IF(RevenueData[[#This Row],[Commentaires /Notes  ]]="","",RevenueData[[#This Row],[Commentaires /Notes  ]])</f>
        <v/>
      </c>
      <c r="N1250" s="21"/>
    </row>
    <row r="1251" spans="2:14" x14ac:dyDescent="0.25">
      <c r="B1251" s="18">
        <f t="shared" si="180"/>
        <v>1247</v>
      </c>
      <c r="C1251" s="13" t="str">
        <f t="shared" si="179"/>
        <v/>
      </c>
      <c r="D1251" s="20"/>
      <c r="E1251" s="5"/>
      <c r="F1251" s="5"/>
      <c r="G1251" s="6" t="str">
        <f>IF(ISBLANK(F1251),"",VLOOKUP(F1251,'Listes des Lots'!$B$4:$G$55,6,FALSE))</f>
        <v/>
      </c>
      <c r="H1251" s="3"/>
      <c r="I1251" s="3"/>
      <c r="J1251" s="5"/>
      <c r="K1251" s="5"/>
      <c r="L1251" s="4"/>
      <c r="M1251" s="92" t="str">
        <f>IF(RevenueData[[#This Row],[Commentaires /Notes  ]]="","",RevenueData[[#This Row],[Commentaires /Notes  ]])</f>
        <v/>
      </c>
      <c r="N1251" s="21"/>
    </row>
    <row r="1252" spans="2:14" x14ac:dyDescent="0.25">
      <c r="B1252" s="18">
        <f t="shared" si="180"/>
        <v>1248</v>
      </c>
      <c r="C1252" s="13" t="str">
        <f t="shared" si="179"/>
        <v/>
      </c>
      <c r="D1252" s="20"/>
      <c r="E1252" s="5"/>
      <c r="F1252" s="5"/>
      <c r="G1252" s="6" t="str">
        <f>IF(ISBLANK(F1252),"",VLOOKUP(F1252,'Listes des Lots'!$B$4:$G$55,6,FALSE))</f>
        <v/>
      </c>
      <c r="H1252" s="3"/>
      <c r="I1252" s="3"/>
      <c r="J1252" s="5"/>
      <c r="K1252" s="5"/>
      <c r="L1252" s="4"/>
      <c r="M1252" s="92" t="str">
        <f>IF(RevenueData[[#This Row],[Commentaires /Notes  ]]="","",RevenueData[[#This Row],[Commentaires /Notes  ]])</f>
        <v/>
      </c>
      <c r="N1252" s="21"/>
    </row>
    <row r="1253" spans="2:14" x14ac:dyDescent="0.25">
      <c r="B1253" s="18">
        <f t="shared" si="180"/>
        <v>1249</v>
      </c>
      <c r="C1253" s="13" t="str">
        <f t="shared" si="179"/>
        <v/>
      </c>
      <c r="D1253" s="20"/>
      <c r="E1253" s="5"/>
      <c r="F1253" s="5"/>
      <c r="G1253" s="6" t="str">
        <f>IF(ISBLANK(F1253),"",VLOOKUP(F1253,'Listes des Lots'!$B$4:$G$55,6,FALSE))</f>
        <v/>
      </c>
      <c r="H1253" s="3"/>
      <c r="I1253" s="3"/>
      <c r="J1253" s="5"/>
      <c r="K1253" s="5"/>
      <c r="L1253" s="4"/>
      <c r="M1253" s="92" t="str">
        <f>IF(RevenueData[[#This Row],[Commentaires /Notes  ]]="","",RevenueData[[#This Row],[Commentaires /Notes  ]])</f>
        <v/>
      </c>
      <c r="N1253" s="21"/>
    </row>
    <row r="1254" spans="2:14" x14ac:dyDescent="0.25">
      <c r="B1254" s="18">
        <f t="shared" si="180"/>
        <v>1250</v>
      </c>
      <c r="C1254" s="13" t="str">
        <f t="shared" si="179"/>
        <v/>
      </c>
      <c r="D1254" s="20"/>
      <c r="E1254" s="5"/>
      <c r="F1254" s="5"/>
      <c r="G1254" s="6" t="str">
        <f>IF(ISBLANK(F1254),"",VLOOKUP(F1254,'Listes des Lots'!$B$4:$G$55,6,FALSE))</f>
        <v/>
      </c>
      <c r="H1254" s="3"/>
      <c r="I1254" s="3"/>
      <c r="J1254" s="5"/>
      <c r="K1254" s="5"/>
      <c r="L1254" s="4"/>
      <c r="M1254" s="92" t="str">
        <f>IF(RevenueData[[#This Row],[Commentaires /Notes  ]]="","",RevenueData[[#This Row],[Commentaires /Notes  ]])</f>
        <v/>
      </c>
      <c r="N1254" s="21"/>
    </row>
    <row r="1255" spans="2:14" x14ac:dyDescent="0.25">
      <c r="B1255" s="18">
        <f t="shared" si="180"/>
        <v>1251</v>
      </c>
      <c r="C1255" s="13" t="str">
        <f t="shared" si="179"/>
        <v/>
      </c>
      <c r="D1255" s="20"/>
      <c r="E1255" s="5"/>
      <c r="F1255" s="5"/>
      <c r="G1255" s="6" t="str">
        <f>IF(ISBLANK(F1255),"",VLOOKUP(F1255,'Listes des Lots'!$B$4:$G$55,6,FALSE))</f>
        <v/>
      </c>
      <c r="H1255" s="3"/>
      <c r="I1255" s="3"/>
      <c r="J1255" s="5"/>
      <c r="K1255" s="5"/>
      <c r="L1255" s="4"/>
      <c r="M1255" s="92" t="str">
        <f>IF(RevenueData[[#This Row],[Commentaires /Notes  ]]="","",RevenueData[[#This Row],[Commentaires /Notes  ]])</f>
        <v/>
      </c>
      <c r="N1255" s="21"/>
    </row>
    <row r="1256" spans="2:14" x14ac:dyDescent="0.25">
      <c r="B1256" s="18">
        <f t="shared" si="180"/>
        <v>1252</v>
      </c>
      <c r="C1256" s="13" t="str">
        <f t="shared" si="179"/>
        <v/>
      </c>
      <c r="D1256" s="20"/>
      <c r="E1256" s="5"/>
      <c r="F1256" s="5"/>
      <c r="G1256" s="6" t="str">
        <f>IF(ISBLANK(F1256),"",VLOOKUP(F1256,'Listes des Lots'!$B$4:$G$55,6,FALSE))</f>
        <v/>
      </c>
      <c r="H1256" s="3"/>
      <c r="I1256" s="3"/>
      <c r="J1256" s="5"/>
      <c r="K1256" s="5"/>
      <c r="L1256" s="4"/>
      <c r="M1256" s="92" t="str">
        <f>IF(RevenueData[[#This Row],[Commentaires /Notes  ]]="","",RevenueData[[#This Row],[Commentaires /Notes  ]])</f>
        <v/>
      </c>
      <c r="N1256" s="21"/>
    </row>
    <row r="1257" spans="2:14" x14ac:dyDescent="0.25">
      <c r="B1257" s="18">
        <f t="shared" si="180"/>
        <v>1253</v>
      </c>
      <c r="C1257" s="13" t="str">
        <f t="shared" si="179"/>
        <v/>
      </c>
      <c r="D1257" s="20"/>
      <c r="E1257" s="5"/>
      <c r="F1257" s="5"/>
      <c r="G1257" s="6" t="str">
        <f>IF(ISBLANK(F1257),"",VLOOKUP(F1257,'Listes des Lots'!$B$4:$G$55,6,FALSE))</f>
        <v/>
      </c>
      <c r="H1257" s="3"/>
      <c r="I1257" s="3"/>
      <c r="J1257" s="5"/>
      <c r="K1257" s="5"/>
      <c r="L1257" s="4"/>
      <c r="M1257" s="92" t="str">
        <f>IF(RevenueData[[#This Row],[Commentaires /Notes  ]]="","",RevenueData[[#This Row],[Commentaires /Notes  ]])</f>
        <v/>
      </c>
      <c r="N1257" s="21"/>
    </row>
    <row r="1258" spans="2:14" x14ac:dyDescent="0.25">
      <c r="B1258" s="18">
        <f t="shared" si="180"/>
        <v>1254</v>
      </c>
      <c r="C1258" s="13" t="str">
        <f t="shared" si="179"/>
        <v/>
      </c>
      <c r="D1258" s="20"/>
      <c r="E1258" s="5"/>
      <c r="F1258" s="5"/>
      <c r="G1258" s="6" t="str">
        <f>IF(ISBLANK(F1258),"",VLOOKUP(F1258,'Listes des Lots'!$B$4:$G$55,6,FALSE))</f>
        <v/>
      </c>
      <c r="H1258" s="3"/>
      <c r="I1258" s="3"/>
      <c r="J1258" s="5"/>
      <c r="K1258" s="5"/>
      <c r="L1258" s="4"/>
      <c r="M1258" s="92" t="str">
        <f>IF(RevenueData[[#This Row],[Commentaires /Notes  ]]="","",RevenueData[[#This Row],[Commentaires /Notes  ]])</f>
        <v/>
      </c>
      <c r="N1258" s="21"/>
    </row>
    <row r="1259" spans="2:14" x14ac:dyDescent="0.25">
      <c r="B1259" s="18">
        <f t="shared" si="180"/>
        <v>1255</v>
      </c>
      <c r="C1259" s="13" t="str">
        <f t="shared" si="179"/>
        <v/>
      </c>
      <c r="D1259" s="20"/>
      <c r="E1259" s="5"/>
      <c r="F1259" s="5"/>
      <c r="G1259" s="6" t="str">
        <f>IF(ISBLANK(F1259),"",VLOOKUP(F1259,'Listes des Lots'!$B$4:$G$55,6,FALSE))</f>
        <v/>
      </c>
      <c r="H1259" s="3"/>
      <c r="I1259" s="3"/>
      <c r="J1259" s="5"/>
      <c r="K1259" s="5"/>
      <c r="L1259" s="4"/>
      <c r="M1259" s="92" t="str">
        <f>IF(RevenueData[[#This Row],[Commentaires /Notes  ]]="","",RevenueData[[#This Row],[Commentaires /Notes  ]])</f>
        <v/>
      </c>
      <c r="N1259" s="21"/>
    </row>
    <row r="1260" spans="2:14" x14ac:dyDescent="0.25">
      <c r="B1260" s="18">
        <f t="shared" si="180"/>
        <v>1256</v>
      </c>
      <c r="C1260" s="13" t="str">
        <f t="shared" si="179"/>
        <v/>
      </c>
      <c r="D1260" s="20"/>
      <c r="E1260" s="5"/>
      <c r="F1260" s="5"/>
      <c r="G1260" s="6" t="str">
        <f>IF(ISBLANK(F1260),"",VLOOKUP(F1260,'Listes des Lots'!$B$4:$G$55,6,FALSE))</f>
        <v/>
      </c>
      <c r="H1260" s="3"/>
      <c r="I1260" s="3"/>
      <c r="J1260" s="5"/>
      <c r="K1260" s="5"/>
      <c r="L1260" s="4"/>
      <c r="M1260" s="92" t="str">
        <f>IF(RevenueData[[#This Row],[Commentaires /Notes  ]]="","",RevenueData[[#This Row],[Commentaires /Notes  ]])</f>
        <v/>
      </c>
      <c r="N1260" s="21"/>
    </row>
    <row r="1261" spans="2:14" x14ac:dyDescent="0.25">
      <c r="B1261" s="18">
        <f t="shared" si="180"/>
        <v>1257</v>
      </c>
      <c r="C1261" s="13" t="str">
        <f t="shared" si="179"/>
        <v/>
      </c>
      <c r="D1261" s="20"/>
      <c r="E1261" s="5"/>
      <c r="F1261" s="5"/>
      <c r="G1261" s="6" t="str">
        <f>IF(ISBLANK(F1261),"",VLOOKUP(F1261,'Listes des Lots'!$B$4:$G$55,6,FALSE))</f>
        <v/>
      </c>
      <c r="H1261" s="3"/>
      <c r="I1261" s="3"/>
      <c r="J1261" s="5"/>
      <c r="K1261" s="5"/>
      <c r="L1261" s="4"/>
      <c r="M1261" s="92" t="str">
        <f>IF(RevenueData[[#This Row],[Commentaires /Notes  ]]="","",RevenueData[[#This Row],[Commentaires /Notes  ]])</f>
        <v/>
      </c>
      <c r="N1261" s="21"/>
    </row>
    <row r="1262" spans="2:14" x14ac:dyDescent="0.25">
      <c r="B1262" s="18">
        <f t="shared" si="180"/>
        <v>1258</v>
      </c>
      <c r="C1262" s="13" t="str">
        <f t="shared" si="179"/>
        <v/>
      </c>
      <c r="D1262" s="20"/>
      <c r="E1262" s="5"/>
      <c r="F1262" s="5"/>
      <c r="G1262" s="6" t="str">
        <f>IF(ISBLANK(F1262),"",VLOOKUP(F1262,'Listes des Lots'!$B$4:$G$55,6,FALSE))</f>
        <v/>
      </c>
      <c r="H1262" s="3"/>
      <c r="I1262" s="3"/>
      <c r="J1262" s="5"/>
      <c r="K1262" s="5"/>
      <c r="L1262" s="4"/>
      <c r="M1262" s="92" t="str">
        <f>IF(RevenueData[[#This Row],[Commentaires /Notes  ]]="","",RevenueData[[#This Row],[Commentaires /Notes  ]])</f>
        <v/>
      </c>
      <c r="N1262" s="21"/>
    </row>
    <row r="1263" spans="2:14" x14ac:dyDescent="0.25">
      <c r="B1263" s="18">
        <f t="shared" si="180"/>
        <v>1259</v>
      </c>
      <c r="C1263" s="13" t="str">
        <f t="shared" si="179"/>
        <v/>
      </c>
      <c r="D1263" s="20"/>
      <c r="E1263" s="5"/>
      <c r="F1263" s="5"/>
      <c r="G1263" s="6" t="str">
        <f>IF(ISBLANK(F1263),"",VLOOKUP(F1263,'Listes des Lots'!$B$4:$G$55,6,FALSE))</f>
        <v/>
      </c>
      <c r="H1263" s="3"/>
      <c r="I1263" s="3"/>
      <c r="J1263" s="5"/>
      <c r="K1263" s="5"/>
      <c r="L1263" s="4"/>
      <c r="M1263" s="92" t="str">
        <f>IF(RevenueData[[#This Row],[Commentaires /Notes  ]]="","",RevenueData[[#This Row],[Commentaires /Notes  ]])</f>
        <v/>
      </c>
      <c r="N1263" s="21"/>
    </row>
    <row r="1264" spans="2:14" x14ac:dyDescent="0.25">
      <c r="B1264" s="18">
        <f t="shared" si="180"/>
        <v>1260</v>
      </c>
      <c r="C1264" s="13" t="str">
        <f t="shared" si="179"/>
        <v/>
      </c>
      <c r="D1264" s="20"/>
      <c r="E1264" s="5"/>
      <c r="F1264" s="5"/>
      <c r="G1264" s="6" t="str">
        <f>IF(ISBLANK(F1264),"",VLOOKUP(F1264,'Listes des Lots'!$B$4:$G$55,6,FALSE))</f>
        <v/>
      </c>
      <c r="H1264" s="3"/>
      <c r="I1264" s="3"/>
      <c r="J1264" s="5"/>
      <c r="K1264" s="5"/>
      <c r="L1264" s="4"/>
      <c r="M1264" s="92" t="str">
        <f>IF(RevenueData[[#This Row],[Commentaires /Notes  ]]="","",RevenueData[[#This Row],[Commentaires /Notes  ]])</f>
        <v/>
      </c>
      <c r="N1264" s="21"/>
    </row>
    <row r="1265" spans="2:14" x14ac:dyDescent="0.25">
      <c r="B1265" s="18">
        <f t="shared" si="180"/>
        <v>1261</v>
      </c>
      <c r="C1265" s="13" t="str">
        <f t="shared" si="179"/>
        <v/>
      </c>
      <c r="D1265" s="20"/>
      <c r="E1265" s="5"/>
      <c r="F1265" s="5"/>
      <c r="G1265" s="6" t="str">
        <f>IF(ISBLANK(F1265),"",VLOOKUP(F1265,'Listes des Lots'!$B$4:$G$55,6,FALSE))</f>
        <v/>
      </c>
      <c r="H1265" s="3"/>
      <c r="I1265" s="3"/>
      <c r="J1265" s="5"/>
      <c r="K1265" s="5"/>
      <c r="L1265" s="4"/>
      <c r="M1265" s="92" t="str">
        <f>IF(RevenueData[[#This Row],[Commentaires /Notes  ]]="","",RevenueData[[#This Row],[Commentaires /Notes  ]])</f>
        <v/>
      </c>
      <c r="N1265" s="21"/>
    </row>
    <row r="1266" spans="2:14" x14ac:dyDescent="0.25">
      <c r="B1266" s="18">
        <f t="shared" si="180"/>
        <v>1262</v>
      </c>
      <c r="C1266" s="13" t="str">
        <f t="shared" si="179"/>
        <v/>
      </c>
      <c r="D1266" s="20"/>
      <c r="E1266" s="5"/>
      <c r="F1266" s="5"/>
      <c r="G1266" s="6" t="str">
        <f>IF(ISBLANK(F1266),"",VLOOKUP(F1266,'Listes des Lots'!$B$4:$G$55,6,FALSE))</f>
        <v/>
      </c>
      <c r="H1266" s="3"/>
      <c r="I1266" s="3"/>
      <c r="J1266" s="5"/>
      <c r="K1266" s="5"/>
      <c r="L1266" s="4"/>
      <c r="M1266" s="92" t="str">
        <f>IF(RevenueData[[#This Row],[Commentaires /Notes  ]]="","",RevenueData[[#This Row],[Commentaires /Notes  ]])</f>
        <v/>
      </c>
      <c r="N1266" s="21"/>
    </row>
    <row r="1267" spans="2:14" x14ac:dyDescent="0.25">
      <c r="B1267" s="18">
        <f t="shared" si="180"/>
        <v>1263</v>
      </c>
      <c r="C1267" s="13" t="str">
        <f t="shared" si="179"/>
        <v/>
      </c>
      <c r="D1267" s="20"/>
      <c r="E1267" s="5"/>
      <c r="F1267" s="5"/>
      <c r="G1267" s="6" t="str">
        <f>IF(ISBLANK(F1267),"",VLOOKUP(F1267,'Listes des Lots'!$B$4:$G$55,6,FALSE))</f>
        <v/>
      </c>
      <c r="H1267" s="3"/>
      <c r="I1267" s="3"/>
      <c r="J1267" s="5"/>
      <c r="K1267" s="5"/>
      <c r="L1267" s="4"/>
      <c r="M1267" s="92" t="str">
        <f>IF(RevenueData[[#This Row],[Commentaires /Notes  ]]="","",RevenueData[[#This Row],[Commentaires /Notes  ]])</f>
        <v/>
      </c>
      <c r="N1267" s="21"/>
    </row>
    <row r="1268" spans="2:14" x14ac:dyDescent="0.25">
      <c r="B1268" s="18">
        <f t="shared" si="180"/>
        <v>1264</v>
      </c>
      <c r="C1268" s="13" t="str">
        <f t="shared" si="179"/>
        <v/>
      </c>
      <c r="D1268" s="20"/>
      <c r="E1268" s="5"/>
      <c r="F1268" s="5"/>
      <c r="G1268" s="6" t="str">
        <f>IF(ISBLANK(F1268),"",VLOOKUP(F1268,'Listes des Lots'!$B$4:$G$55,6,FALSE))</f>
        <v/>
      </c>
      <c r="H1268" s="3"/>
      <c r="I1268" s="3"/>
      <c r="J1268" s="5"/>
      <c r="K1268" s="5"/>
      <c r="L1268" s="4"/>
      <c r="M1268" s="92" t="str">
        <f>IF(RevenueData[[#This Row],[Commentaires /Notes  ]]="","",RevenueData[[#This Row],[Commentaires /Notes  ]])</f>
        <v/>
      </c>
      <c r="N1268" s="21"/>
    </row>
    <row r="1269" spans="2:14" x14ac:dyDescent="0.25">
      <c r="B1269" s="18">
        <f t="shared" si="180"/>
        <v>1265</v>
      </c>
      <c r="C1269" s="13" t="str">
        <f t="shared" si="179"/>
        <v/>
      </c>
      <c r="D1269" s="20"/>
      <c r="E1269" s="5"/>
      <c r="F1269" s="5"/>
      <c r="G1269" s="6" t="str">
        <f>IF(ISBLANK(F1269),"",VLOOKUP(F1269,'Listes des Lots'!$B$4:$G$55,6,FALSE))</f>
        <v/>
      </c>
      <c r="H1269" s="3"/>
      <c r="I1269" s="3"/>
      <c r="J1269" s="5"/>
      <c r="K1269" s="5"/>
      <c r="L1269" s="4"/>
      <c r="M1269" s="92" t="str">
        <f>IF(RevenueData[[#This Row],[Commentaires /Notes  ]]="","",RevenueData[[#This Row],[Commentaires /Notes  ]])</f>
        <v/>
      </c>
      <c r="N1269" s="21"/>
    </row>
    <row r="1270" spans="2:14" x14ac:dyDescent="0.25">
      <c r="B1270" s="18">
        <f t="shared" si="180"/>
        <v>1266</v>
      </c>
      <c r="C1270" s="13" t="str">
        <f t="shared" si="179"/>
        <v/>
      </c>
      <c r="D1270" s="20"/>
      <c r="E1270" s="5"/>
      <c r="F1270" s="5"/>
      <c r="G1270" s="6" t="str">
        <f>IF(ISBLANK(F1270),"",VLOOKUP(F1270,'Listes des Lots'!$B$4:$G$55,6,FALSE))</f>
        <v/>
      </c>
      <c r="H1270" s="3"/>
      <c r="I1270" s="3"/>
      <c r="J1270" s="5"/>
      <c r="K1270" s="5"/>
      <c r="L1270" s="4"/>
      <c r="M1270" s="92" t="str">
        <f>IF(RevenueData[[#This Row],[Commentaires /Notes  ]]="","",RevenueData[[#This Row],[Commentaires /Notes  ]])</f>
        <v/>
      </c>
      <c r="N1270" s="21"/>
    </row>
    <row r="1271" spans="2:14" x14ac:dyDescent="0.25">
      <c r="B1271" s="18">
        <f t="shared" si="180"/>
        <v>1267</v>
      </c>
      <c r="C1271" s="13" t="str">
        <f t="shared" si="179"/>
        <v/>
      </c>
      <c r="D1271" s="20"/>
      <c r="E1271" s="5"/>
      <c r="F1271" s="5"/>
      <c r="G1271" s="6" t="str">
        <f>IF(ISBLANK(F1271),"",VLOOKUP(F1271,'Listes des Lots'!$B$4:$G$55,6,FALSE))</f>
        <v/>
      </c>
      <c r="H1271" s="3"/>
      <c r="I1271" s="3"/>
      <c r="J1271" s="5"/>
      <c r="K1271" s="5"/>
      <c r="L1271" s="4"/>
      <c r="M1271" s="92" t="str">
        <f>IF(RevenueData[[#This Row],[Commentaires /Notes  ]]="","",RevenueData[[#This Row],[Commentaires /Notes  ]])</f>
        <v/>
      </c>
      <c r="N1271" s="21"/>
    </row>
    <row r="1272" spans="2:14" x14ac:dyDescent="0.25">
      <c r="B1272" s="18">
        <f t="shared" si="180"/>
        <v>1268</v>
      </c>
      <c r="C1272" s="13" t="str">
        <f t="shared" si="179"/>
        <v/>
      </c>
      <c r="D1272" s="20"/>
      <c r="E1272" s="5"/>
      <c r="F1272" s="5"/>
      <c r="G1272" s="6" t="str">
        <f>IF(ISBLANK(F1272),"",VLOOKUP(F1272,'Listes des Lots'!$B$4:$G$55,6,FALSE))</f>
        <v/>
      </c>
      <c r="H1272" s="3"/>
      <c r="I1272" s="3"/>
      <c r="J1272" s="5"/>
      <c r="K1272" s="5"/>
      <c r="L1272" s="4"/>
      <c r="M1272" s="92" t="str">
        <f>IF(RevenueData[[#This Row],[Commentaires /Notes  ]]="","",RevenueData[[#This Row],[Commentaires /Notes  ]])</f>
        <v/>
      </c>
      <c r="N1272" s="21"/>
    </row>
    <row r="1273" spans="2:14" x14ac:dyDescent="0.25">
      <c r="B1273" s="18">
        <f t="shared" si="180"/>
        <v>1269</v>
      </c>
      <c r="C1273" s="13" t="str">
        <f t="shared" si="179"/>
        <v/>
      </c>
      <c r="D1273" s="20"/>
      <c r="E1273" s="5"/>
      <c r="F1273" s="5"/>
      <c r="G1273" s="6" t="str">
        <f>IF(ISBLANK(F1273),"",VLOOKUP(F1273,'Listes des Lots'!$B$4:$G$55,6,FALSE))</f>
        <v/>
      </c>
      <c r="H1273" s="3"/>
      <c r="I1273" s="3"/>
      <c r="J1273" s="5"/>
      <c r="K1273" s="5"/>
      <c r="L1273" s="4"/>
      <c r="M1273" s="92" t="str">
        <f>IF(RevenueData[[#This Row],[Commentaires /Notes  ]]="","",RevenueData[[#This Row],[Commentaires /Notes  ]])</f>
        <v/>
      </c>
      <c r="N1273" s="21"/>
    </row>
    <row r="1274" spans="2:14" x14ac:dyDescent="0.25">
      <c r="B1274" s="18">
        <f t="shared" si="180"/>
        <v>1270</v>
      </c>
      <c r="C1274" s="13" t="str">
        <f t="shared" si="179"/>
        <v/>
      </c>
      <c r="D1274" s="20"/>
      <c r="E1274" s="5"/>
      <c r="F1274" s="5"/>
      <c r="G1274" s="6" t="str">
        <f>IF(ISBLANK(F1274),"",VLOOKUP(F1274,'Listes des Lots'!$B$4:$G$55,6,FALSE))</f>
        <v/>
      </c>
      <c r="H1274" s="3"/>
      <c r="I1274" s="3"/>
      <c r="J1274" s="5"/>
      <c r="K1274" s="5"/>
      <c r="L1274" s="4"/>
      <c r="M1274" s="92" t="str">
        <f>IF(RevenueData[[#This Row],[Commentaires /Notes  ]]="","",RevenueData[[#This Row],[Commentaires /Notes  ]])</f>
        <v/>
      </c>
      <c r="N1274" s="21"/>
    </row>
    <row r="1275" spans="2:14" x14ac:dyDescent="0.25">
      <c r="B1275" s="18">
        <f t="shared" si="180"/>
        <v>1271</v>
      </c>
      <c r="C1275" s="13" t="str">
        <f t="shared" si="179"/>
        <v/>
      </c>
      <c r="D1275" s="20"/>
      <c r="E1275" s="5"/>
      <c r="F1275" s="5"/>
      <c r="G1275" s="6" t="str">
        <f>IF(ISBLANK(F1275),"",VLOOKUP(F1275,'Listes des Lots'!$B$4:$G$55,6,FALSE))</f>
        <v/>
      </c>
      <c r="H1275" s="3"/>
      <c r="I1275" s="3"/>
      <c r="J1275" s="5"/>
      <c r="K1275" s="5"/>
      <c r="L1275" s="4"/>
      <c r="M1275" s="92" t="str">
        <f>IF(RevenueData[[#This Row],[Commentaires /Notes  ]]="","",RevenueData[[#This Row],[Commentaires /Notes  ]])</f>
        <v/>
      </c>
      <c r="N1275" s="21"/>
    </row>
    <row r="1276" spans="2:14" x14ac:dyDescent="0.25">
      <c r="B1276" s="18">
        <f t="shared" si="180"/>
        <v>1272</v>
      </c>
      <c r="C1276" s="13" t="str">
        <f t="shared" si="179"/>
        <v/>
      </c>
      <c r="D1276" s="20"/>
      <c r="E1276" s="5"/>
      <c r="F1276" s="5"/>
      <c r="G1276" s="6" t="str">
        <f>IF(ISBLANK(F1276),"",VLOOKUP(F1276,'Listes des Lots'!$B$4:$G$55,6,FALSE))</f>
        <v/>
      </c>
      <c r="H1276" s="3"/>
      <c r="I1276" s="3"/>
      <c r="J1276" s="5"/>
      <c r="K1276" s="5"/>
      <c r="L1276" s="4"/>
      <c r="M1276" s="92" t="str">
        <f>IF(RevenueData[[#This Row],[Commentaires /Notes  ]]="","",RevenueData[[#This Row],[Commentaires /Notes  ]])</f>
        <v/>
      </c>
      <c r="N1276" s="21"/>
    </row>
    <row r="1277" spans="2:14" x14ac:dyDescent="0.25">
      <c r="B1277" s="18">
        <f t="shared" si="180"/>
        <v>1273</v>
      </c>
      <c r="C1277" s="13" t="str">
        <f t="shared" si="179"/>
        <v/>
      </c>
      <c r="D1277" s="20"/>
      <c r="E1277" s="5"/>
      <c r="F1277" s="5"/>
      <c r="G1277" s="6" t="str">
        <f>IF(ISBLANK(F1277),"",VLOOKUP(F1277,'Listes des Lots'!$B$4:$G$55,6,FALSE))</f>
        <v/>
      </c>
      <c r="H1277" s="3"/>
      <c r="I1277" s="3"/>
      <c r="J1277" s="5"/>
      <c r="K1277" s="5"/>
      <c r="L1277" s="4"/>
      <c r="M1277" s="92" t="str">
        <f>IF(RevenueData[[#This Row],[Commentaires /Notes  ]]="","",RevenueData[[#This Row],[Commentaires /Notes  ]])</f>
        <v/>
      </c>
      <c r="N1277" s="21"/>
    </row>
    <row r="1278" spans="2:14" x14ac:dyDescent="0.25">
      <c r="B1278" s="18">
        <f t="shared" si="180"/>
        <v>1274</v>
      </c>
      <c r="C1278" s="13" t="str">
        <f t="shared" si="179"/>
        <v/>
      </c>
      <c r="D1278" s="20"/>
      <c r="E1278" s="5"/>
      <c r="F1278" s="5"/>
      <c r="G1278" s="6" t="str">
        <f>IF(ISBLANK(F1278),"",VLOOKUP(F1278,'Listes des Lots'!$B$4:$G$55,6,FALSE))</f>
        <v/>
      </c>
      <c r="H1278" s="3"/>
      <c r="I1278" s="3"/>
      <c r="J1278" s="5"/>
      <c r="K1278" s="5"/>
      <c r="L1278" s="4"/>
      <c r="M1278" s="92" t="str">
        <f>IF(RevenueData[[#This Row],[Commentaires /Notes  ]]="","",RevenueData[[#This Row],[Commentaires /Notes  ]])</f>
        <v/>
      </c>
      <c r="N1278" s="21"/>
    </row>
    <row r="1279" spans="2:14" x14ac:dyDescent="0.25">
      <c r="B1279" s="18">
        <f t="shared" si="180"/>
        <v>1275</v>
      </c>
      <c r="C1279" s="13" t="str">
        <f t="shared" si="179"/>
        <v/>
      </c>
      <c r="D1279" s="20"/>
      <c r="E1279" s="5"/>
      <c r="F1279" s="5"/>
      <c r="G1279" s="6" t="str">
        <f>IF(ISBLANK(F1279),"",VLOOKUP(F1279,'Listes des Lots'!$B$4:$G$55,6,FALSE))</f>
        <v/>
      </c>
      <c r="H1279" s="3"/>
      <c r="I1279" s="3"/>
      <c r="J1279" s="5"/>
      <c r="K1279" s="5"/>
      <c r="L1279" s="4"/>
      <c r="M1279" s="92" t="str">
        <f>IF(RevenueData[[#This Row],[Commentaires /Notes  ]]="","",RevenueData[[#This Row],[Commentaires /Notes  ]])</f>
        <v/>
      </c>
      <c r="N1279" s="21"/>
    </row>
    <row r="1280" spans="2:14" x14ac:dyDescent="0.25">
      <c r="B1280" s="18">
        <f t="shared" si="180"/>
        <v>1276</v>
      </c>
      <c r="C1280" s="13" t="str">
        <f t="shared" si="179"/>
        <v/>
      </c>
      <c r="D1280" s="20"/>
      <c r="E1280" s="5"/>
      <c r="F1280" s="5"/>
      <c r="G1280" s="6" t="str">
        <f>IF(ISBLANK(F1280),"",VLOOKUP(F1280,'Listes des Lots'!$B$4:$G$55,6,FALSE))</f>
        <v/>
      </c>
      <c r="H1280" s="3"/>
      <c r="I1280" s="3"/>
      <c r="J1280" s="5"/>
      <c r="K1280" s="5"/>
      <c r="L1280" s="4"/>
      <c r="M1280" s="92" t="str">
        <f>IF(RevenueData[[#This Row],[Commentaires /Notes  ]]="","",RevenueData[[#This Row],[Commentaires /Notes  ]])</f>
        <v/>
      </c>
      <c r="N1280" s="21"/>
    </row>
    <row r="1281" spans="2:14" x14ac:dyDescent="0.25">
      <c r="B1281" s="18">
        <f t="shared" si="180"/>
        <v>1277</v>
      </c>
      <c r="C1281" s="13" t="str">
        <f t="shared" si="179"/>
        <v/>
      </c>
      <c r="D1281" s="20"/>
      <c r="E1281" s="5"/>
      <c r="F1281" s="5"/>
      <c r="G1281" s="6" t="str">
        <f>IF(ISBLANK(F1281),"",VLOOKUP(F1281,'Listes des Lots'!$B$4:$G$55,6,FALSE))</f>
        <v/>
      </c>
      <c r="H1281" s="3"/>
      <c r="I1281" s="3"/>
      <c r="J1281" s="5"/>
      <c r="K1281" s="5"/>
      <c r="L1281" s="4"/>
      <c r="M1281" s="92" t="str">
        <f>IF(RevenueData[[#This Row],[Commentaires /Notes  ]]="","",RevenueData[[#This Row],[Commentaires /Notes  ]])</f>
        <v/>
      </c>
      <c r="N1281" s="21"/>
    </row>
    <row r="1282" spans="2:14" x14ac:dyDescent="0.25">
      <c r="B1282" s="18">
        <f t="shared" si="180"/>
        <v>1278</v>
      </c>
      <c r="C1282" s="13" t="str">
        <f t="shared" si="179"/>
        <v/>
      </c>
      <c r="D1282" s="20"/>
      <c r="E1282" s="5"/>
      <c r="F1282" s="5"/>
      <c r="G1282" s="6" t="str">
        <f>IF(ISBLANK(F1282),"",VLOOKUP(F1282,'Listes des Lots'!$B$4:$G$55,6,FALSE))</f>
        <v/>
      </c>
      <c r="H1282" s="3"/>
      <c r="I1282" s="3"/>
      <c r="J1282" s="5"/>
      <c r="K1282" s="5"/>
      <c r="L1282" s="4"/>
      <c r="M1282" s="92" t="str">
        <f>IF(RevenueData[[#This Row],[Commentaires /Notes  ]]="","",RevenueData[[#This Row],[Commentaires /Notes  ]])</f>
        <v/>
      </c>
      <c r="N1282" s="21"/>
    </row>
    <row r="1283" spans="2:14" x14ac:dyDescent="0.25">
      <c r="B1283" s="18">
        <f t="shared" si="180"/>
        <v>1279</v>
      </c>
      <c r="C1283" s="13" t="str">
        <f t="shared" si="179"/>
        <v/>
      </c>
      <c r="D1283" s="20"/>
      <c r="E1283" s="5"/>
      <c r="F1283" s="5"/>
      <c r="G1283" s="6" t="str">
        <f>IF(ISBLANK(F1283),"",VLOOKUP(F1283,'Listes des Lots'!$B$4:$G$55,6,FALSE))</f>
        <v/>
      </c>
      <c r="H1283" s="3"/>
      <c r="I1283" s="3"/>
      <c r="J1283" s="5"/>
      <c r="K1283" s="5"/>
      <c r="L1283" s="4"/>
      <c r="M1283" s="92" t="str">
        <f>IF(RevenueData[[#This Row],[Commentaires /Notes  ]]="","",RevenueData[[#This Row],[Commentaires /Notes  ]])</f>
        <v/>
      </c>
      <c r="N1283" s="21"/>
    </row>
    <row r="1284" spans="2:14" x14ac:dyDescent="0.25">
      <c r="B1284" s="18">
        <f t="shared" si="180"/>
        <v>1280</v>
      </c>
      <c r="C1284" s="13" t="str">
        <f t="shared" si="179"/>
        <v/>
      </c>
      <c r="D1284" s="20"/>
      <c r="E1284" s="5"/>
      <c r="F1284" s="5"/>
      <c r="G1284" s="6" t="str">
        <f>IF(ISBLANK(F1284),"",VLOOKUP(F1284,'Listes des Lots'!$B$4:$G$55,6,FALSE))</f>
        <v/>
      </c>
      <c r="H1284" s="3"/>
      <c r="I1284" s="3"/>
      <c r="J1284" s="5"/>
      <c r="K1284" s="5"/>
      <c r="L1284" s="4"/>
      <c r="M1284" s="92" t="str">
        <f>IF(RevenueData[[#This Row],[Commentaires /Notes  ]]="","",RevenueData[[#This Row],[Commentaires /Notes  ]])</f>
        <v/>
      </c>
      <c r="N1284" s="21"/>
    </row>
    <row r="1285" spans="2:14" x14ac:dyDescent="0.25">
      <c r="B1285" s="18">
        <f t="shared" si="180"/>
        <v>1281</v>
      </c>
      <c r="C1285" s="13" t="str">
        <f t="shared" ref="C1285:C1348" si="181">IF(OR(D1285="", E1285="", F1285="", I1285="", J1285="", K1285="", L1285=""), "", TEXT(RIGHT(YEAR(D1285), 2), "00") &amp; TEXT(MONTH(D1285), "00") &amp; TEXT(DAY(D1285), "00") &amp; "_Rev_MC_" &amp; TEXT(B1285, "0"))</f>
        <v/>
      </c>
      <c r="D1285" s="20"/>
      <c r="E1285" s="5"/>
      <c r="F1285" s="5"/>
      <c r="G1285" s="6" t="str">
        <f>IF(ISBLANK(F1285),"",VLOOKUP(F1285,'Listes des Lots'!$B$4:$G$55,6,FALSE))</f>
        <v/>
      </c>
      <c r="H1285" s="3"/>
      <c r="I1285" s="3"/>
      <c r="J1285" s="5"/>
      <c r="K1285" s="5"/>
      <c r="L1285" s="4"/>
      <c r="M1285" s="92" t="str">
        <f>IF(RevenueData[[#This Row],[Commentaires /Notes  ]]="","",RevenueData[[#This Row],[Commentaires /Notes  ]])</f>
        <v/>
      </c>
      <c r="N1285" s="21"/>
    </row>
    <row r="1286" spans="2:14" x14ac:dyDescent="0.25">
      <c r="B1286" s="18">
        <f t="shared" si="180"/>
        <v>1282</v>
      </c>
      <c r="C1286" s="13" t="str">
        <f t="shared" si="181"/>
        <v/>
      </c>
      <c r="D1286" s="20"/>
      <c r="E1286" s="5"/>
      <c r="F1286" s="5"/>
      <c r="G1286" s="6" t="str">
        <f>IF(ISBLANK(F1286),"",VLOOKUP(F1286,'Listes des Lots'!$B$4:$G$55,6,FALSE))</f>
        <v/>
      </c>
      <c r="H1286" s="3"/>
      <c r="I1286" s="3"/>
      <c r="J1286" s="5"/>
      <c r="K1286" s="5"/>
      <c r="L1286" s="4"/>
      <c r="M1286" s="92" t="str">
        <f>IF(RevenueData[[#This Row],[Commentaires /Notes  ]]="","",RevenueData[[#This Row],[Commentaires /Notes  ]])</f>
        <v/>
      </c>
      <c r="N1286" s="21"/>
    </row>
    <row r="1287" spans="2:14" x14ac:dyDescent="0.25">
      <c r="B1287" s="18">
        <f t="shared" ref="B1287:B1350" si="182">B1286+1</f>
        <v>1283</v>
      </c>
      <c r="C1287" s="13" t="str">
        <f t="shared" si="181"/>
        <v/>
      </c>
      <c r="D1287" s="20"/>
      <c r="E1287" s="5"/>
      <c r="F1287" s="5"/>
      <c r="G1287" s="6" t="str">
        <f>IF(ISBLANK(F1287),"",VLOOKUP(F1287,'Listes des Lots'!$B$4:$G$55,6,FALSE))</f>
        <v/>
      </c>
      <c r="H1287" s="3"/>
      <c r="I1287" s="3"/>
      <c r="J1287" s="5"/>
      <c r="K1287" s="5"/>
      <c r="L1287" s="4"/>
      <c r="M1287" s="92" t="str">
        <f>IF(RevenueData[[#This Row],[Commentaires /Notes  ]]="","",RevenueData[[#This Row],[Commentaires /Notes  ]])</f>
        <v/>
      </c>
      <c r="N1287" s="21"/>
    </row>
    <row r="1288" spans="2:14" x14ac:dyDescent="0.25">
      <c r="B1288" s="18">
        <f t="shared" si="182"/>
        <v>1284</v>
      </c>
      <c r="C1288" s="13" t="str">
        <f t="shared" si="181"/>
        <v/>
      </c>
      <c r="D1288" s="20"/>
      <c r="E1288" s="5"/>
      <c r="F1288" s="5"/>
      <c r="G1288" s="6" t="str">
        <f>IF(ISBLANK(F1288),"",VLOOKUP(F1288,'Listes des Lots'!$B$4:$G$55,6,FALSE))</f>
        <v/>
      </c>
      <c r="H1288" s="3"/>
      <c r="I1288" s="3"/>
      <c r="J1288" s="5"/>
      <c r="K1288" s="5"/>
      <c r="L1288" s="4"/>
      <c r="M1288" s="92" t="str">
        <f>IF(RevenueData[[#This Row],[Commentaires /Notes  ]]="","",RevenueData[[#This Row],[Commentaires /Notes  ]])</f>
        <v/>
      </c>
      <c r="N1288" s="21"/>
    </row>
    <row r="1289" spans="2:14" x14ac:dyDescent="0.25">
      <c r="B1289" s="18">
        <f t="shared" si="182"/>
        <v>1285</v>
      </c>
      <c r="C1289" s="13" t="str">
        <f t="shared" si="181"/>
        <v/>
      </c>
      <c r="D1289" s="20"/>
      <c r="E1289" s="5"/>
      <c r="F1289" s="5"/>
      <c r="G1289" s="6" t="str">
        <f>IF(ISBLANK(F1289),"",VLOOKUP(F1289,'Listes des Lots'!$B$4:$G$55,6,FALSE))</f>
        <v/>
      </c>
      <c r="H1289" s="3"/>
      <c r="I1289" s="3"/>
      <c r="J1289" s="5"/>
      <c r="K1289" s="5"/>
      <c r="L1289" s="4"/>
      <c r="M1289" s="92" t="str">
        <f>IF(RevenueData[[#This Row],[Commentaires /Notes  ]]="","",RevenueData[[#This Row],[Commentaires /Notes  ]])</f>
        <v/>
      </c>
      <c r="N1289" s="21"/>
    </row>
    <row r="1290" spans="2:14" x14ac:dyDescent="0.25">
      <c r="B1290" s="18">
        <f t="shared" si="182"/>
        <v>1286</v>
      </c>
      <c r="C1290" s="13" t="str">
        <f t="shared" si="181"/>
        <v/>
      </c>
      <c r="D1290" s="20"/>
      <c r="E1290" s="5"/>
      <c r="F1290" s="5"/>
      <c r="G1290" s="6" t="str">
        <f>IF(ISBLANK(F1290),"",VLOOKUP(F1290,'Listes des Lots'!$B$4:$G$55,6,FALSE))</f>
        <v/>
      </c>
      <c r="H1290" s="3"/>
      <c r="I1290" s="3"/>
      <c r="J1290" s="5"/>
      <c r="K1290" s="5"/>
      <c r="L1290" s="4"/>
      <c r="M1290" s="92" t="str">
        <f>IF(RevenueData[[#This Row],[Commentaires /Notes  ]]="","",RevenueData[[#This Row],[Commentaires /Notes  ]])</f>
        <v/>
      </c>
      <c r="N1290" s="21"/>
    </row>
    <row r="1291" spans="2:14" x14ac:dyDescent="0.25">
      <c r="B1291" s="18">
        <f t="shared" si="182"/>
        <v>1287</v>
      </c>
      <c r="C1291" s="13" t="str">
        <f t="shared" si="181"/>
        <v/>
      </c>
      <c r="D1291" s="20"/>
      <c r="E1291" s="5"/>
      <c r="F1291" s="5"/>
      <c r="G1291" s="6" t="str">
        <f>IF(ISBLANK(F1291),"",VLOOKUP(F1291,'Listes des Lots'!$B$4:$G$55,6,FALSE))</f>
        <v/>
      </c>
      <c r="H1291" s="3"/>
      <c r="I1291" s="3"/>
      <c r="J1291" s="5"/>
      <c r="K1291" s="5"/>
      <c r="L1291" s="4"/>
      <c r="M1291" s="92" t="str">
        <f>IF(RevenueData[[#This Row],[Commentaires /Notes  ]]="","",RevenueData[[#This Row],[Commentaires /Notes  ]])</f>
        <v/>
      </c>
      <c r="N1291" s="21"/>
    </row>
    <row r="1292" spans="2:14" x14ac:dyDescent="0.25">
      <c r="B1292" s="18">
        <f t="shared" si="182"/>
        <v>1288</v>
      </c>
      <c r="C1292" s="13" t="str">
        <f t="shared" si="181"/>
        <v/>
      </c>
      <c r="D1292" s="20"/>
      <c r="E1292" s="5"/>
      <c r="F1292" s="5"/>
      <c r="G1292" s="6" t="str">
        <f>IF(ISBLANK(F1292),"",VLOOKUP(F1292,'Listes des Lots'!$B$4:$G$55,6,FALSE))</f>
        <v/>
      </c>
      <c r="H1292" s="3"/>
      <c r="I1292" s="3"/>
      <c r="J1292" s="5"/>
      <c r="K1292" s="5"/>
      <c r="L1292" s="4"/>
      <c r="M1292" s="92" t="str">
        <f>IF(RevenueData[[#This Row],[Commentaires /Notes  ]]="","",RevenueData[[#This Row],[Commentaires /Notes  ]])</f>
        <v/>
      </c>
      <c r="N1292" s="21"/>
    </row>
    <row r="1293" spans="2:14" x14ac:dyDescent="0.25">
      <c r="B1293" s="18">
        <f t="shared" si="182"/>
        <v>1289</v>
      </c>
      <c r="C1293" s="13" t="str">
        <f t="shared" si="181"/>
        <v/>
      </c>
      <c r="D1293" s="20"/>
      <c r="E1293" s="5"/>
      <c r="F1293" s="5"/>
      <c r="G1293" s="6" t="str">
        <f>IF(ISBLANK(F1293),"",VLOOKUP(F1293,'Listes des Lots'!$B$4:$G$55,6,FALSE))</f>
        <v/>
      </c>
      <c r="H1293" s="3"/>
      <c r="I1293" s="3"/>
      <c r="J1293" s="5"/>
      <c r="K1293" s="5"/>
      <c r="L1293" s="4"/>
      <c r="M1293" s="92" t="str">
        <f>IF(RevenueData[[#This Row],[Commentaires /Notes  ]]="","",RevenueData[[#This Row],[Commentaires /Notes  ]])</f>
        <v/>
      </c>
      <c r="N1293" s="21"/>
    </row>
    <row r="1294" spans="2:14" x14ac:dyDescent="0.25">
      <c r="B1294" s="18">
        <f t="shared" si="182"/>
        <v>1290</v>
      </c>
      <c r="C1294" s="13" t="str">
        <f t="shared" si="181"/>
        <v/>
      </c>
      <c r="D1294" s="20"/>
      <c r="E1294" s="5"/>
      <c r="F1294" s="5"/>
      <c r="G1294" s="6" t="str">
        <f>IF(ISBLANK(F1294),"",VLOOKUP(F1294,'Listes des Lots'!$B$4:$G$55,6,FALSE))</f>
        <v/>
      </c>
      <c r="H1294" s="3"/>
      <c r="I1294" s="3"/>
      <c r="J1294" s="5"/>
      <c r="K1294" s="5"/>
      <c r="L1294" s="4"/>
      <c r="M1294" s="92" t="str">
        <f>IF(RevenueData[[#This Row],[Commentaires /Notes  ]]="","",RevenueData[[#This Row],[Commentaires /Notes  ]])</f>
        <v/>
      </c>
      <c r="N1294" s="21"/>
    </row>
    <row r="1295" spans="2:14" x14ac:dyDescent="0.25">
      <c r="B1295" s="18">
        <f t="shared" si="182"/>
        <v>1291</v>
      </c>
      <c r="C1295" s="13" t="str">
        <f t="shared" si="181"/>
        <v/>
      </c>
      <c r="D1295" s="20"/>
      <c r="E1295" s="5"/>
      <c r="F1295" s="5"/>
      <c r="G1295" s="6" t="str">
        <f>IF(ISBLANK(F1295),"",VLOOKUP(F1295,'Listes des Lots'!$B$4:$G$55,6,FALSE))</f>
        <v/>
      </c>
      <c r="H1295" s="3"/>
      <c r="I1295" s="3"/>
      <c r="J1295" s="5"/>
      <c r="K1295" s="5"/>
      <c r="L1295" s="4"/>
      <c r="M1295" s="92" t="str">
        <f>IF(RevenueData[[#This Row],[Commentaires /Notes  ]]="","",RevenueData[[#This Row],[Commentaires /Notes  ]])</f>
        <v/>
      </c>
      <c r="N1295" s="21"/>
    </row>
    <row r="1296" spans="2:14" x14ac:dyDescent="0.25">
      <c r="B1296" s="18">
        <f t="shared" si="182"/>
        <v>1292</v>
      </c>
      <c r="C1296" s="13" t="str">
        <f t="shared" si="181"/>
        <v/>
      </c>
      <c r="D1296" s="20"/>
      <c r="E1296" s="5"/>
      <c r="F1296" s="5"/>
      <c r="G1296" s="6" t="str">
        <f>IF(ISBLANK(F1296),"",VLOOKUP(F1296,'Listes des Lots'!$B$4:$G$55,6,FALSE))</f>
        <v/>
      </c>
      <c r="H1296" s="3"/>
      <c r="I1296" s="3"/>
      <c r="J1296" s="5"/>
      <c r="K1296" s="5"/>
      <c r="L1296" s="4"/>
      <c r="M1296" s="92" t="str">
        <f>IF(RevenueData[[#This Row],[Commentaires /Notes  ]]="","",RevenueData[[#This Row],[Commentaires /Notes  ]])</f>
        <v/>
      </c>
      <c r="N1296" s="21"/>
    </row>
    <row r="1297" spans="2:14" x14ac:dyDescent="0.25">
      <c r="B1297" s="18">
        <f t="shared" si="182"/>
        <v>1293</v>
      </c>
      <c r="C1297" s="13" t="str">
        <f t="shared" si="181"/>
        <v/>
      </c>
      <c r="D1297" s="20"/>
      <c r="E1297" s="5"/>
      <c r="F1297" s="5"/>
      <c r="G1297" s="6" t="str">
        <f>IF(ISBLANK(F1297),"",VLOOKUP(F1297,'Listes des Lots'!$B$4:$G$55,6,FALSE))</f>
        <v/>
      </c>
      <c r="H1297" s="3"/>
      <c r="I1297" s="3"/>
      <c r="J1297" s="5"/>
      <c r="K1297" s="5"/>
      <c r="L1297" s="4"/>
      <c r="M1297" s="92" t="str">
        <f>IF(RevenueData[[#This Row],[Commentaires /Notes  ]]="","",RevenueData[[#This Row],[Commentaires /Notes  ]])</f>
        <v/>
      </c>
      <c r="N1297" s="21"/>
    </row>
    <row r="1298" spans="2:14" x14ac:dyDescent="0.25">
      <c r="B1298" s="18">
        <f t="shared" si="182"/>
        <v>1294</v>
      </c>
      <c r="C1298" s="13" t="str">
        <f t="shared" si="181"/>
        <v/>
      </c>
      <c r="D1298" s="20"/>
      <c r="E1298" s="5"/>
      <c r="F1298" s="5"/>
      <c r="G1298" s="6" t="str">
        <f>IF(ISBLANK(F1298),"",VLOOKUP(F1298,'Listes des Lots'!$B$4:$G$55,6,FALSE))</f>
        <v/>
      </c>
      <c r="H1298" s="3"/>
      <c r="I1298" s="3"/>
      <c r="J1298" s="5"/>
      <c r="K1298" s="5"/>
      <c r="L1298" s="4"/>
      <c r="M1298" s="92" t="str">
        <f>IF(RevenueData[[#This Row],[Commentaires /Notes  ]]="","",RevenueData[[#This Row],[Commentaires /Notes  ]])</f>
        <v/>
      </c>
      <c r="N1298" s="21"/>
    </row>
    <row r="1299" spans="2:14" x14ac:dyDescent="0.25">
      <c r="B1299" s="18">
        <f t="shared" si="182"/>
        <v>1295</v>
      </c>
      <c r="C1299" s="13" t="str">
        <f t="shared" si="181"/>
        <v/>
      </c>
      <c r="D1299" s="20"/>
      <c r="E1299" s="5"/>
      <c r="F1299" s="5"/>
      <c r="G1299" s="6" t="str">
        <f>IF(ISBLANK(F1299),"",VLOOKUP(F1299,'Listes des Lots'!$B$4:$G$55,6,FALSE))</f>
        <v/>
      </c>
      <c r="H1299" s="3"/>
      <c r="I1299" s="3"/>
      <c r="J1299" s="5"/>
      <c r="K1299" s="5"/>
      <c r="L1299" s="4"/>
      <c r="M1299" s="92" t="str">
        <f>IF(RevenueData[[#This Row],[Commentaires /Notes  ]]="","",RevenueData[[#This Row],[Commentaires /Notes  ]])</f>
        <v/>
      </c>
      <c r="N1299" s="21"/>
    </row>
    <row r="1300" spans="2:14" x14ac:dyDescent="0.25">
      <c r="B1300" s="18">
        <f t="shared" si="182"/>
        <v>1296</v>
      </c>
      <c r="C1300" s="13" t="str">
        <f t="shared" si="181"/>
        <v/>
      </c>
      <c r="D1300" s="20"/>
      <c r="E1300" s="5"/>
      <c r="F1300" s="5"/>
      <c r="G1300" s="6" t="str">
        <f>IF(ISBLANK(F1300),"",VLOOKUP(F1300,'Listes des Lots'!$B$4:$G$55,6,FALSE))</f>
        <v/>
      </c>
      <c r="H1300" s="3"/>
      <c r="I1300" s="3"/>
      <c r="J1300" s="5"/>
      <c r="K1300" s="5"/>
      <c r="L1300" s="4"/>
      <c r="M1300" s="92" t="str">
        <f>IF(RevenueData[[#This Row],[Commentaires /Notes  ]]="","",RevenueData[[#This Row],[Commentaires /Notes  ]])</f>
        <v/>
      </c>
      <c r="N1300" s="21"/>
    </row>
    <row r="1301" spans="2:14" x14ac:dyDescent="0.25">
      <c r="B1301" s="18">
        <f t="shared" si="182"/>
        <v>1297</v>
      </c>
      <c r="C1301" s="13" t="str">
        <f t="shared" si="181"/>
        <v/>
      </c>
      <c r="D1301" s="20"/>
      <c r="E1301" s="5"/>
      <c r="F1301" s="5"/>
      <c r="G1301" s="6" t="str">
        <f>IF(ISBLANK(F1301),"",VLOOKUP(F1301,'Listes des Lots'!$B$4:$G$55,6,FALSE))</f>
        <v/>
      </c>
      <c r="H1301" s="3"/>
      <c r="I1301" s="3"/>
      <c r="J1301" s="5"/>
      <c r="K1301" s="5"/>
      <c r="L1301" s="4"/>
      <c r="M1301" s="92" t="str">
        <f>IF(RevenueData[[#This Row],[Commentaires /Notes  ]]="","",RevenueData[[#This Row],[Commentaires /Notes  ]])</f>
        <v/>
      </c>
      <c r="N1301" s="21"/>
    </row>
    <row r="1302" spans="2:14" x14ac:dyDescent="0.25">
      <c r="B1302" s="18">
        <f t="shared" si="182"/>
        <v>1298</v>
      </c>
      <c r="C1302" s="13" t="str">
        <f t="shared" si="181"/>
        <v/>
      </c>
      <c r="D1302" s="20"/>
      <c r="E1302" s="5"/>
      <c r="F1302" s="5"/>
      <c r="G1302" s="6" t="str">
        <f>IF(ISBLANK(F1302),"",VLOOKUP(F1302,'Listes des Lots'!$B$4:$G$55,6,FALSE))</f>
        <v/>
      </c>
      <c r="H1302" s="3"/>
      <c r="I1302" s="3"/>
      <c r="J1302" s="5"/>
      <c r="K1302" s="5"/>
      <c r="L1302" s="4"/>
      <c r="M1302" s="92" t="str">
        <f>IF(RevenueData[[#This Row],[Commentaires /Notes  ]]="","",RevenueData[[#This Row],[Commentaires /Notes  ]])</f>
        <v/>
      </c>
      <c r="N1302" s="21"/>
    </row>
    <row r="1303" spans="2:14" x14ac:dyDescent="0.25">
      <c r="B1303" s="18">
        <f t="shared" si="182"/>
        <v>1299</v>
      </c>
      <c r="C1303" s="13" t="str">
        <f t="shared" si="181"/>
        <v/>
      </c>
      <c r="D1303" s="20"/>
      <c r="E1303" s="5"/>
      <c r="F1303" s="5"/>
      <c r="G1303" s="6" t="str">
        <f>IF(ISBLANK(F1303),"",VLOOKUP(F1303,'Listes des Lots'!$B$4:$G$55,6,FALSE))</f>
        <v/>
      </c>
      <c r="H1303" s="3"/>
      <c r="I1303" s="3"/>
      <c r="J1303" s="5"/>
      <c r="K1303" s="5"/>
      <c r="L1303" s="4"/>
      <c r="M1303" s="92" t="str">
        <f>IF(RevenueData[[#This Row],[Commentaires /Notes  ]]="","",RevenueData[[#This Row],[Commentaires /Notes  ]])</f>
        <v/>
      </c>
      <c r="N1303" s="21"/>
    </row>
    <row r="1304" spans="2:14" x14ac:dyDescent="0.25">
      <c r="B1304" s="18">
        <f t="shared" si="182"/>
        <v>1300</v>
      </c>
      <c r="C1304" s="13" t="str">
        <f t="shared" si="181"/>
        <v/>
      </c>
      <c r="D1304" s="20"/>
      <c r="E1304" s="5"/>
      <c r="F1304" s="5"/>
      <c r="G1304" s="6" t="str">
        <f>IF(ISBLANK(F1304),"",VLOOKUP(F1304,'Listes des Lots'!$B$4:$G$55,6,FALSE))</f>
        <v/>
      </c>
      <c r="H1304" s="3"/>
      <c r="I1304" s="3"/>
      <c r="J1304" s="5"/>
      <c r="K1304" s="5"/>
      <c r="L1304" s="4"/>
      <c r="M1304" s="92" t="str">
        <f>IF(RevenueData[[#This Row],[Commentaires /Notes  ]]="","",RevenueData[[#This Row],[Commentaires /Notes  ]])</f>
        <v/>
      </c>
      <c r="N1304" s="21"/>
    </row>
    <row r="1305" spans="2:14" x14ac:dyDescent="0.25">
      <c r="B1305" s="18">
        <f t="shared" si="182"/>
        <v>1301</v>
      </c>
      <c r="C1305" s="13" t="str">
        <f t="shared" si="181"/>
        <v/>
      </c>
      <c r="D1305" s="20"/>
      <c r="E1305" s="5"/>
      <c r="F1305" s="5"/>
      <c r="G1305" s="6" t="str">
        <f>IF(ISBLANK(F1305),"",VLOOKUP(F1305,'Listes des Lots'!$B$4:$G$55,6,FALSE))</f>
        <v/>
      </c>
      <c r="H1305" s="3"/>
      <c r="I1305" s="3"/>
      <c r="J1305" s="5"/>
      <c r="K1305" s="5"/>
      <c r="L1305" s="4"/>
      <c r="M1305" s="92" t="str">
        <f>IF(RevenueData[[#This Row],[Commentaires /Notes  ]]="","",RevenueData[[#This Row],[Commentaires /Notes  ]])</f>
        <v/>
      </c>
      <c r="N1305" s="21"/>
    </row>
    <row r="1306" spans="2:14" x14ac:dyDescent="0.25">
      <c r="B1306" s="18">
        <f t="shared" si="182"/>
        <v>1302</v>
      </c>
      <c r="C1306" s="13" t="str">
        <f t="shared" si="181"/>
        <v/>
      </c>
      <c r="D1306" s="20"/>
      <c r="E1306" s="5"/>
      <c r="F1306" s="5"/>
      <c r="G1306" s="6" t="str">
        <f>IF(ISBLANK(F1306),"",VLOOKUP(F1306,'Listes des Lots'!$B$4:$G$55,6,FALSE))</f>
        <v/>
      </c>
      <c r="H1306" s="3"/>
      <c r="I1306" s="3"/>
      <c r="J1306" s="5"/>
      <c r="K1306" s="5"/>
      <c r="L1306" s="4"/>
      <c r="M1306" s="92" t="str">
        <f>IF(RevenueData[[#This Row],[Commentaires /Notes  ]]="","",RevenueData[[#This Row],[Commentaires /Notes  ]])</f>
        <v/>
      </c>
      <c r="N1306" s="21"/>
    </row>
    <row r="1307" spans="2:14" x14ac:dyDescent="0.25">
      <c r="B1307" s="18">
        <f t="shared" si="182"/>
        <v>1303</v>
      </c>
      <c r="C1307" s="13" t="str">
        <f t="shared" si="181"/>
        <v/>
      </c>
      <c r="D1307" s="20"/>
      <c r="E1307" s="5"/>
      <c r="F1307" s="5"/>
      <c r="G1307" s="6" t="str">
        <f>IF(ISBLANK(F1307),"",VLOOKUP(F1307,'Listes des Lots'!$B$4:$G$55,6,FALSE))</f>
        <v/>
      </c>
      <c r="H1307" s="3"/>
      <c r="I1307" s="3"/>
      <c r="J1307" s="5"/>
      <c r="K1307" s="5"/>
      <c r="L1307" s="4"/>
      <c r="M1307" s="92" t="str">
        <f>IF(RevenueData[[#This Row],[Commentaires /Notes  ]]="","",RevenueData[[#This Row],[Commentaires /Notes  ]])</f>
        <v/>
      </c>
      <c r="N1307" s="21"/>
    </row>
    <row r="1308" spans="2:14" x14ac:dyDescent="0.25">
      <c r="B1308" s="18">
        <f t="shared" si="182"/>
        <v>1304</v>
      </c>
      <c r="C1308" s="13" t="str">
        <f t="shared" si="181"/>
        <v/>
      </c>
      <c r="D1308" s="20"/>
      <c r="E1308" s="5"/>
      <c r="F1308" s="5"/>
      <c r="G1308" s="6" t="str">
        <f>IF(ISBLANK(F1308),"",VLOOKUP(F1308,'Listes des Lots'!$B$4:$G$55,6,FALSE))</f>
        <v/>
      </c>
      <c r="H1308" s="3"/>
      <c r="I1308" s="3"/>
      <c r="J1308" s="5"/>
      <c r="K1308" s="5"/>
      <c r="L1308" s="4"/>
      <c r="M1308" s="92" t="str">
        <f>IF(RevenueData[[#This Row],[Commentaires /Notes  ]]="","",RevenueData[[#This Row],[Commentaires /Notes  ]])</f>
        <v/>
      </c>
      <c r="N1308" s="21"/>
    </row>
    <row r="1309" spans="2:14" x14ac:dyDescent="0.25">
      <c r="B1309" s="18">
        <f t="shared" si="182"/>
        <v>1305</v>
      </c>
      <c r="C1309" s="13" t="str">
        <f t="shared" si="181"/>
        <v/>
      </c>
      <c r="D1309" s="20"/>
      <c r="E1309" s="5"/>
      <c r="F1309" s="5"/>
      <c r="G1309" s="6" t="str">
        <f>IF(ISBLANK(F1309),"",VLOOKUP(F1309,'Listes des Lots'!$B$4:$G$55,6,FALSE))</f>
        <v/>
      </c>
      <c r="H1309" s="3"/>
      <c r="I1309" s="3"/>
      <c r="J1309" s="5"/>
      <c r="K1309" s="5"/>
      <c r="L1309" s="4"/>
      <c r="M1309" s="92" t="str">
        <f>IF(RevenueData[[#This Row],[Commentaires /Notes  ]]="","",RevenueData[[#This Row],[Commentaires /Notes  ]])</f>
        <v/>
      </c>
      <c r="N1309" s="21"/>
    </row>
    <row r="1310" spans="2:14" x14ac:dyDescent="0.25">
      <c r="B1310" s="18">
        <f t="shared" si="182"/>
        <v>1306</v>
      </c>
      <c r="C1310" s="13" t="str">
        <f t="shared" si="181"/>
        <v/>
      </c>
      <c r="D1310" s="20"/>
      <c r="E1310" s="5"/>
      <c r="F1310" s="5"/>
      <c r="G1310" s="6" t="str">
        <f>IF(ISBLANK(F1310),"",VLOOKUP(F1310,'Listes des Lots'!$B$4:$G$55,6,FALSE))</f>
        <v/>
      </c>
      <c r="H1310" s="3"/>
      <c r="I1310" s="3"/>
      <c r="J1310" s="5"/>
      <c r="K1310" s="5"/>
      <c r="L1310" s="4"/>
      <c r="M1310" s="92" t="str">
        <f>IF(RevenueData[[#This Row],[Commentaires /Notes  ]]="","",RevenueData[[#This Row],[Commentaires /Notes  ]])</f>
        <v/>
      </c>
      <c r="N1310" s="21"/>
    </row>
    <row r="1311" spans="2:14" x14ac:dyDescent="0.25">
      <c r="B1311" s="18">
        <f t="shared" si="182"/>
        <v>1307</v>
      </c>
      <c r="C1311" s="13" t="str">
        <f t="shared" si="181"/>
        <v/>
      </c>
      <c r="D1311" s="20"/>
      <c r="E1311" s="5"/>
      <c r="F1311" s="5"/>
      <c r="G1311" s="6" t="str">
        <f>IF(ISBLANK(F1311),"",VLOOKUP(F1311,'Listes des Lots'!$B$4:$G$55,6,FALSE))</f>
        <v/>
      </c>
      <c r="H1311" s="3"/>
      <c r="I1311" s="3"/>
      <c r="J1311" s="5"/>
      <c r="K1311" s="5"/>
      <c r="L1311" s="4"/>
      <c r="M1311" s="92" t="str">
        <f>IF(RevenueData[[#This Row],[Commentaires /Notes  ]]="","",RevenueData[[#This Row],[Commentaires /Notes  ]])</f>
        <v/>
      </c>
      <c r="N1311" s="21"/>
    </row>
    <row r="1312" spans="2:14" x14ac:dyDescent="0.25">
      <c r="B1312" s="18">
        <f t="shared" si="182"/>
        <v>1308</v>
      </c>
      <c r="C1312" s="13" t="str">
        <f t="shared" si="181"/>
        <v/>
      </c>
      <c r="D1312" s="20"/>
      <c r="E1312" s="5"/>
      <c r="F1312" s="5"/>
      <c r="G1312" s="6" t="str">
        <f>IF(ISBLANK(F1312),"",VLOOKUP(F1312,'Listes des Lots'!$B$4:$G$55,6,FALSE))</f>
        <v/>
      </c>
      <c r="H1312" s="3"/>
      <c r="I1312" s="3"/>
      <c r="J1312" s="5"/>
      <c r="K1312" s="5"/>
      <c r="L1312" s="4"/>
      <c r="M1312" s="92" t="str">
        <f>IF(RevenueData[[#This Row],[Commentaires /Notes  ]]="","",RevenueData[[#This Row],[Commentaires /Notes  ]])</f>
        <v/>
      </c>
      <c r="N1312" s="21"/>
    </row>
    <row r="1313" spans="2:14" x14ac:dyDescent="0.25">
      <c r="B1313" s="18">
        <f t="shared" si="182"/>
        <v>1309</v>
      </c>
      <c r="C1313" s="13" t="str">
        <f t="shared" si="181"/>
        <v/>
      </c>
      <c r="D1313" s="20"/>
      <c r="E1313" s="5"/>
      <c r="F1313" s="5"/>
      <c r="G1313" s="6" t="str">
        <f>IF(ISBLANK(F1313),"",VLOOKUP(F1313,'Listes des Lots'!$B$4:$G$55,6,FALSE))</f>
        <v/>
      </c>
      <c r="H1313" s="3"/>
      <c r="I1313" s="3"/>
      <c r="J1313" s="5"/>
      <c r="K1313" s="5"/>
      <c r="L1313" s="4"/>
      <c r="M1313" s="92" t="str">
        <f>IF(RevenueData[[#This Row],[Commentaires /Notes  ]]="","",RevenueData[[#This Row],[Commentaires /Notes  ]])</f>
        <v/>
      </c>
      <c r="N1313" s="21"/>
    </row>
    <row r="1314" spans="2:14" x14ac:dyDescent="0.25">
      <c r="B1314" s="18">
        <f t="shared" si="182"/>
        <v>1310</v>
      </c>
      <c r="C1314" s="13" t="str">
        <f t="shared" si="181"/>
        <v/>
      </c>
      <c r="D1314" s="20"/>
      <c r="E1314" s="5"/>
      <c r="F1314" s="5"/>
      <c r="G1314" s="6" t="str">
        <f>IF(ISBLANK(F1314),"",VLOOKUP(F1314,'Listes des Lots'!$B$4:$G$55,6,FALSE))</f>
        <v/>
      </c>
      <c r="H1314" s="3"/>
      <c r="I1314" s="3"/>
      <c r="J1314" s="5"/>
      <c r="K1314" s="5"/>
      <c r="L1314" s="4"/>
      <c r="M1314" s="92" t="str">
        <f>IF(RevenueData[[#This Row],[Commentaires /Notes  ]]="","",RevenueData[[#This Row],[Commentaires /Notes  ]])</f>
        <v/>
      </c>
      <c r="N1314" s="21"/>
    </row>
    <row r="1315" spans="2:14" x14ac:dyDescent="0.25">
      <c r="B1315" s="18">
        <f t="shared" si="182"/>
        <v>1311</v>
      </c>
      <c r="C1315" s="13" t="str">
        <f t="shared" si="181"/>
        <v/>
      </c>
      <c r="D1315" s="20"/>
      <c r="E1315" s="5"/>
      <c r="F1315" s="5"/>
      <c r="G1315" s="6" t="str">
        <f>IF(ISBLANK(F1315),"",VLOOKUP(F1315,'Listes des Lots'!$B$4:$G$55,6,FALSE))</f>
        <v/>
      </c>
      <c r="H1315" s="3"/>
      <c r="I1315" s="3"/>
      <c r="J1315" s="5"/>
      <c r="K1315" s="5"/>
      <c r="L1315" s="4"/>
      <c r="M1315" s="92" t="str">
        <f>IF(RevenueData[[#This Row],[Commentaires /Notes  ]]="","",RevenueData[[#This Row],[Commentaires /Notes  ]])</f>
        <v/>
      </c>
      <c r="N1315" s="21"/>
    </row>
    <row r="1316" spans="2:14" x14ac:dyDescent="0.25">
      <c r="B1316" s="18">
        <f t="shared" si="182"/>
        <v>1312</v>
      </c>
      <c r="C1316" s="13" t="str">
        <f t="shared" si="181"/>
        <v/>
      </c>
      <c r="D1316" s="20"/>
      <c r="E1316" s="5"/>
      <c r="F1316" s="5"/>
      <c r="G1316" s="6" t="str">
        <f>IF(ISBLANK(F1316),"",VLOOKUP(F1316,'Listes des Lots'!$B$4:$G$55,6,FALSE))</f>
        <v/>
      </c>
      <c r="H1316" s="3"/>
      <c r="I1316" s="3"/>
      <c r="J1316" s="5"/>
      <c r="K1316" s="5"/>
      <c r="L1316" s="4"/>
      <c r="M1316" s="92" t="str">
        <f>IF(RevenueData[[#This Row],[Commentaires /Notes  ]]="","",RevenueData[[#This Row],[Commentaires /Notes  ]])</f>
        <v/>
      </c>
      <c r="N1316" s="21"/>
    </row>
    <row r="1317" spans="2:14" x14ac:dyDescent="0.25">
      <c r="B1317" s="18">
        <f t="shared" si="182"/>
        <v>1313</v>
      </c>
      <c r="C1317" s="13" t="str">
        <f t="shared" si="181"/>
        <v/>
      </c>
      <c r="D1317" s="20"/>
      <c r="E1317" s="5"/>
      <c r="F1317" s="5"/>
      <c r="G1317" s="6" t="str">
        <f>IF(ISBLANK(F1317),"",VLOOKUP(F1317,'Listes des Lots'!$B$4:$G$55,6,FALSE))</f>
        <v/>
      </c>
      <c r="H1317" s="3"/>
      <c r="I1317" s="3"/>
      <c r="J1317" s="5"/>
      <c r="K1317" s="5"/>
      <c r="L1317" s="4"/>
      <c r="M1317" s="92" t="str">
        <f>IF(RevenueData[[#This Row],[Commentaires /Notes  ]]="","",RevenueData[[#This Row],[Commentaires /Notes  ]])</f>
        <v/>
      </c>
      <c r="N1317" s="21"/>
    </row>
    <row r="1318" spans="2:14" x14ac:dyDescent="0.25">
      <c r="B1318" s="18">
        <f t="shared" si="182"/>
        <v>1314</v>
      </c>
      <c r="C1318" s="13" t="str">
        <f t="shared" si="181"/>
        <v/>
      </c>
      <c r="D1318" s="20"/>
      <c r="E1318" s="5"/>
      <c r="F1318" s="5"/>
      <c r="G1318" s="6" t="str">
        <f>IF(ISBLANK(F1318),"",VLOOKUP(F1318,'Listes des Lots'!$B$4:$G$55,6,FALSE))</f>
        <v/>
      </c>
      <c r="H1318" s="3"/>
      <c r="I1318" s="3"/>
      <c r="J1318" s="5"/>
      <c r="K1318" s="5"/>
      <c r="L1318" s="4"/>
      <c r="M1318" s="92" t="str">
        <f>IF(RevenueData[[#This Row],[Commentaires /Notes  ]]="","",RevenueData[[#This Row],[Commentaires /Notes  ]])</f>
        <v/>
      </c>
      <c r="N1318" s="21"/>
    </row>
    <row r="1319" spans="2:14" x14ac:dyDescent="0.25">
      <c r="B1319" s="18">
        <f t="shared" si="182"/>
        <v>1315</v>
      </c>
      <c r="C1319" s="13" t="str">
        <f t="shared" si="181"/>
        <v/>
      </c>
      <c r="D1319" s="20"/>
      <c r="E1319" s="5"/>
      <c r="F1319" s="5"/>
      <c r="G1319" s="6" t="str">
        <f>IF(ISBLANK(F1319),"",VLOOKUP(F1319,'Listes des Lots'!$B$4:$G$55,6,FALSE))</f>
        <v/>
      </c>
      <c r="H1319" s="3"/>
      <c r="I1319" s="3"/>
      <c r="J1319" s="5"/>
      <c r="K1319" s="5"/>
      <c r="L1319" s="4"/>
      <c r="M1319" s="92" t="str">
        <f>IF(RevenueData[[#This Row],[Commentaires /Notes  ]]="","",RevenueData[[#This Row],[Commentaires /Notes  ]])</f>
        <v/>
      </c>
      <c r="N1319" s="21"/>
    </row>
    <row r="1320" spans="2:14" x14ac:dyDescent="0.25">
      <c r="B1320" s="18">
        <f t="shared" si="182"/>
        <v>1316</v>
      </c>
      <c r="C1320" s="13" t="str">
        <f t="shared" si="181"/>
        <v/>
      </c>
      <c r="D1320" s="20"/>
      <c r="E1320" s="5"/>
      <c r="F1320" s="5"/>
      <c r="G1320" s="6" t="str">
        <f>IF(ISBLANK(F1320),"",VLOOKUP(F1320,'Listes des Lots'!$B$4:$G$55,6,FALSE))</f>
        <v/>
      </c>
      <c r="H1320" s="3"/>
      <c r="I1320" s="3"/>
      <c r="J1320" s="5"/>
      <c r="K1320" s="5"/>
      <c r="L1320" s="4"/>
      <c r="M1320" s="92" t="str">
        <f>IF(RevenueData[[#This Row],[Commentaires /Notes  ]]="","",RevenueData[[#This Row],[Commentaires /Notes  ]])</f>
        <v/>
      </c>
      <c r="N1320" s="21"/>
    </row>
    <row r="1321" spans="2:14" x14ac:dyDescent="0.25">
      <c r="B1321" s="18">
        <f t="shared" si="182"/>
        <v>1317</v>
      </c>
      <c r="C1321" s="13" t="str">
        <f t="shared" si="181"/>
        <v/>
      </c>
      <c r="D1321" s="20"/>
      <c r="E1321" s="5"/>
      <c r="F1321" s="5"/>
      <c r="G1321" s="6" t="str">
        <f>IF(ISBLANK(F1321),"",VLOOKUP(F1321,'Listes des Lots'!$B$4:$G$55,6,FALSE))</f>
        <v/>
      </c>
      <c r="H1321" s="3"/>
      <c r="I1321" s="3"/>
      <c r="J1321" s="5"/>
      <c r="K1321" s="5"/>
      <c r="L1321" s="4"/>
      <c r="M1321" s="92" t="str">
        <f>IF(RevenueData[[#This Row],[Commentaires /Notes  ]]="","",RevenueData[[#This Row],[Commentaires /Notes  ]])</f>
        <v/>
      </c>
      <c r="N1321" s="21"/>
    </row>
    <row r="1322" spans="2:14" x14ac:dyDescent="0.25">
      <c r="B1322" s="18">
        <f t="shared" si="182"/>
        <v>1318</v>
      </c>
      <c r="C1322" s="13" t="str">
        <f t="shared" si="181"/>
        <v/>
      </c>
      <c r="D1322" s="20"/>
      <c r="E1322" s="5"/>
      <c r="F1322" s="5"/>
      <c r="G1322" s="6" t="str">
        <f>IF(ISBLANK(F1322),"",VLOOKUP(F1322,'Listes des Lots'!$B$4:$G$55,6,FALSE))</f>
        <v/>
      </c>
      <c r="H1322" s="3"/>
      <c r="I1322" s="3"/>
      <c r="J1322" s="5"/>
      <c r="K1322" s="5"/>
      <c r="L1322" s="4"/>
      <c r="M1322" s="92" t="str">
        <f>IF(RevenueData[[#This Row],[Commentaires /Notes  ]]="","",RevenueData[[#This Row],[Commentaires /Notes  ]])</f>
        <v/>
      </c>
      <c r="N1322" s="21"/>
    </row>
    <row r="1323" spans="2:14" x14ac:dyDescent="0.25">
      <c r="B1323" s="18">
        <f t="shared" si="182"/>
        <v>1319</v>
      </c>
      <c r="C1323" s="13" t="str">
        <f t="shared" si="181"/>
        <v/>
      </c>
      <c r="D1323" s="20"/>
      <c r="E1323" s="5"/>
      <c r="F1323" s="5"/>
      <c r="G1323" s="6" t="str">
        <f>IF(ISBLANK(F1323),"",VLOOKUP(F1323,'Listes des Lots'!$B$4:$G$55,6,FALSE))</f>
        <v/>
      </c>
      <c r="H1323" s="3"/>
      <c r="I1323" s="3"/>
      <c r="J1323" s="5"/>
      <c r="K1323" s="5"/>
      <c r="L1323" s="4"/>
      <c r="M1323" s="92" t="str">
        <f>IF(RevenueData[[#This Row],[Commentaires /Notes  ]]="","",RevenueData[[#This Row],[Commentaires /Notes  ]])</f>
        <v/>
      </c>
      <c r="N1323" s="21"/>
    </row>
    <row r="1324" spans="2:14" x14ac:dyDescent="0.25">
      <c r="B1324" s="18">
        <f t="shared" si="182"/>
        <v>1320</v>
      </c>
      <c r="C1324" s="13" t="str">
        <f t="shared" si="181"/>
        <v/>
      </c>
      <c r="D1324" s="20"/>
      <c r="E1324" s="5"/>
      <c r="F1324" s="5"/>
      <c r="G1324" s="6" t="str">
        <f>IF(ISBLANK(F1324),"",VLOOKUP(F1324,'Listes des Lots'!$B$4:$G$55,6,FALSE))</f>
        <v/>
      </c>
      <c r="H1324" s="3"/>
      <c r="I1324" s="3"/>
      <c r="J1324" s="5"/>
      <c r="K1324" s="5"/>
      <c r="L1324" s="4"/>
      <c r="M1324" s="92" t="str">
        <f>IF(RevenueData[[#This Row],[Commentaires /Notes  ]]="","",RevenueData[[#This Row],[Commentaires /Notes  ]])</f>
        <v/>
      </c>
      <c r="N1324" s="21"/>
    </row>
    <row r="1325" spans="2:14" x14ac:dyDescent="0.25">
      <c r="B1325" s="18">
        <f t="shared" si="182"/>
        <v>1321</v>
      </c>
      <c r="C1325" s="13" t="str">
        <f t="shared" si="181"/>
        <v/>
      </c>
      <c r="D1325" s="20"/>
      <c r="E1325" s="5"/>
      <c r="F1325" s="5"/>
      <c r="G1325" s="6" t="str">
        <f>IF(ISBLANK(F1325),"",VLOOKUP(F1325,'Listes des Lots'!$B$4:$G$55,6,FALSE))</f>
        <v/>
      </c>
      <c r="H1325" s="3"/>
      <c r="I1325" s="3"/>
      <c r="J1325" s="5"/>
      <c r="K1325" s="5"/>
      <c r="L1325" s="4"/>
      <c r="M1325" s="92" t="str">
        <f>IF(RevenueData[[#This Row],[Commentaires /Notes  ]]="","",RevenueData[[#This Row],[Commentaires /Notes  ]])</f>
        <v/>
      </c>
      <c r="N1325" s="21"/>
    </row>
    <row r="1326" spans="2:14" x14ac:dyDescent="0.25">
      <c r="B1326" s="18">
        <f t="shared" si="182"/>
        <v>1322</v>
      </c>
      <c r="C1326" s="13" t="str">
        <f t="shared" si="181"/>
        <v/>
      </c>
      <c r="D1326" s="20"/>
      <c r="E1326" s="5"/>
      <c r="F1326" s="5"/>
      <c r="G1326" s="6" t="str">
        <f>IF(ISBLANK(F1326),"",VLOOKUP(F1326,'Listes des Lots'!$B$4:$G$55,6,FALSE))</f>
        <v/>
      </c>
      <c r="H1326" s="3"/>
      <c r="I1326" s="3"/>
      <c r="J1326" s="5"/>
      <c r="K1326" s="5"/>
      <c r="L1326" s="4"/>
      <c r="M1326" s="92" t="str">
        <f>IF(RevenueData[[#This Row],[Commentaires /Notes  ]]="","",RevenueData[[#This Row],[Commentaires /Notes  ]])</f>
        <v/>
      </c>
      <c r="N1326" s="21"/>
    </row>
    <row r="1327" spans="2:14" x14ac:dyDescent="0.25">
      <c r="B1327" s="18">
        <f t="shared" si="182"/>
        <v>1323</v>
      </c>
      <c r="C1327" s="13" t="str">
        <f t="shared" si="181"/>
        <v/>
      </c>
      <c r="D1327" s="20"/>
      <c r="E1327" s="5"/>
      <c r="F1327" s="5"/>
      <c r="G1327" s="6" t="str">
        <f>IF(ISBLANK(F1327),"",VLOOKUP(F1327,'Listes des Lots'!$B$4:$G$55,6,FALSE))</f>
        <v/>
      </c>
      <c r="H1327" s="3"/>
      <c r="I1327" s="3"/>
      <c r="J1327" s="5"/>
      <c r="K1327" s="5"/>
      <c r="L1327" s="4"/>
      <c r="M1327" s="92" t="str">
        <f>IF(RevenueData[[#This Row],[Commentaires /Notes  ]]="","",RevenueData[[#This Row],[Commentaires /Notes  ]])</f>
        <v/>
      </c>
      <c r="N1327" s="21"/>
    </row>
    <row r="1328" spans="2:14" x14ac:dyDescent="0.25">
      <c r="B1328" s="18">
        <f t="shared" si="182"/>
        <v>1324</v>
      </c>
      <c r="C1328" s="13" t="str">
        <f t="shared" si="181"/>
        <v/>
      </c>
      <c r="D1328" s="20"/>
      <c r="E1328" s="5"/>
      <c r="F1328" s="5"/>
      <c r="G1328" s="6" t="str">
        <f>IF(ISBLANK(F1328),"",VLOOKUP(F1328,'Listes des Lots'!$B$4:$G$55,6,FALSE))</f>
        <v/>
      </c>
      <c r="H1328" s="3"/>
      <c r="I1328" s="3"/>
      <c r="J1328" s="5"/>
      <c r="K1328" s="5"/>
      <c r="L1328" s="4"/>
      <c r="M1328" s="92" t="str">
        <f>IF(RevenueData[[#This Row],[Commentaires /Notes  ]]="","",RevenueData[[#This Row],[Commentaires /Notes  ]])</f>
        <v/>
      </c>
      <c r="N1328" s="21"/>
    </row>
    <row r="1329" spans="2:14" x14ac:dyDescent="0.25">
      <c r="B1329" s="18">
        <f t="shared" si="182"/>
        <v>1325</v>
      </c>
      <c r="C1329" s="13" t="str">
        <f t="shared" si="181"/>
        <v/>
      </c>
      <c r="D1329" s="20"/>
      <c r="E1329" s="5"/>
      <c r="F1329" s="5"/>
      <c r="G1329" s="6" t="str">
        <f>IF(ISBLANK(F1329),"",VLOOKUP(F1329,'Listes des Lots'!$B$4:$G$55,6,FALSE))</f>
        <v/>
      </c>
      <c r="H1329" s="3"/>
      <c r="I1329" s="3"/>
      <c r="J1329" s="5"/>
      <c r="K1329" s="5"/>
      <c r="L1329" s="4"/>
      <c r="M1329" s="92" t="str">
        <f>IF(RevenueData[[#This Row],[Commentaires /Notes  ]]="","",RevenueData[[#This Row],[Commentaires /Notes  ]])</f>
        <v/>
      </c>
      <c r="N1329" s="21"/>
    </row>
    <row r="1330" spans="2:14" x14ac:dyDescent="0.25">
      <c r="B1330" s="18">
        <f t="shared" si="182"/>
        <v>1326</v>
      </c>
      <c r="C1330" s="13" t="str">
        <f t="shared" si="181"/>
        <v/>
      </c>
      <c r="D1330" s="20"/>
      <c r="E1330" s="5"/>
      <c r="F1330" s="5"/>
      <c r="G1330" s="6" t="str">
        <f>IF(ISBLANK(F1330),"",VLOOKUP(F1330,'Listes des Lots'!$B$4:$G$55,6,FALSE))</f>
        <v/>
      </c>
      <c r="H1330" s="3"/>
      <c r="I1330" s="3"/>
      <c r="J1330" s="5"/>
      <c r="K1330" s="5"/>
      <c r="L1330" s="4"/>
      <c r="M1330" s="92" t="str">
        <f>IF(RevenueData[[#This Row],[Commentaires /Notes  ]]="","",RevenueData[[#This Row],[Commentaires /Notes  ]])</f>
        <v/>
      </c>
      <c r="N1330" s="21"/>
    </row>
    <row r="1331" spans="2:14" x14ac:dyDescent="0.25">
      <c r="B1331" s="18">
        <f t="shared" si="182"/>
        <v>1327</v>
      </c>
      <c r="C1331" s="13" t="str">
        <f t="shared" si="181"/>
        <v/>
      </c>
      <c r="D1331" s="20"/>
      <c r="E1331" s="5"/>
      <c r="F1331" s="5"/>
      <c r="G1331" s="6" t="str">
        <f>IF(ISBLANK(F1331),"",VLOOKUP(F1331,'Listes des Lots'!$B$4:$G$55,6,FALSE))</f>
        <v/>
      </c>
      <c r="H1331" s="3"/>
      <c r="I1331" s="3"/>
      <c r="J1331" s="5"/>
      <c r="K1331" s="5"/>
      <c r="L1331" s="4"/>
      <c r="M1331" s="92" t="str">
        <f>IF(RevenueData[[#This Row],[Commentaires /Notes  ]]="","",RevenueData[[#This Row],[Commentaires /Notes  ]])</f>
        <v/>
      </c>
      <c r="N1331" s="21"/>
    </row>
    <row r="1332" spans="2:14" x14ac:dyDescent="0.25">
      <c r="B1332" s="18">
        <f t="shared" si="182"/>
        <v>1328</v>
      </c>
      <c r="C1332" s="13" t="str">
        <f t="shared" si="181"/>
        <v/>
      </c>
      <c r="D1332" s="20"/>
      <c r="E1332" s="5"/>
      <c r="F1332" s="5"/>
      <c r="G1332" s="6" t="str">
        <f>IF(ISBLANK(F1332),"",VLOOKUP(F1332,'Listes des Lots'!$B$4:$G$55,6,FALSE))</f>
        <v/>
      </c>
      <c r="H1332" s="3"/>
      <c r="I1332" s="3"/>
      <c r="J1332" s="5"/>
      <c r="K1332" s="5"/>
      <c r="L1332" s="4"/>
      <c r="M1332" s="92" t="str">
        <f>IF(RevenueData[[#This Row],[Commentaires /Notes  ]]="","",RevenueData[[#This Row],[Commentaires /Notes  ]])</f>
        <v/>
      </c>
      <c r="N1332" s="21"/>
    </row>
    <row r="1333" spans="2:14" x14ac:dyDescent="0.25">
      <c r="B1333" s="18">
        <f t="shared" si="182"/>
        <v>1329</v>
      </c>
      <c r="C1333" s="13" t="str">
        <f t="shared" si="181"/>
        <v/>
      </c>
      <c r="D1333" s="20"/>
      <c r="E1333" s="5"/>
      <c r="F1333" s="5"/>
      <c r="G1333" s="6" t="str">
        <f>IF(ISBLANK(F1333),"",VLOOKUP(F1333,'Listes des Lots'!$B$4:$G$55,6,FALSE))</f>
        <v/>
      </c>
      <c r="H1333" s="3"/>
      <c r="I1333" s="3"/>
      <c r="J1333" s="5"/>
      <c r="K1333" s="5"/>
      <c r="L1333" s="4"/>
      <c r="M1333" s="92" t="str">
        <f>IF(RevenueData[[#This Row],[Commentaires /Notes  ]]="","",RevenueData[[#This Row],[Commentaires /Notes  ]])</f>
        <v/>
      </c>
      <c r="N1333" s="21"/>
    </row>
    <row r="1334" spans="2:14" x14ac:dyDescent="0.25">
      <c r="B1334" s="18">
        <f t="shared" si="182"/>
        <v>1330</v>
      </c>
      <c r="C1334" s="13" t="str">
        <f t="shared" si="181"/>
        <v/>
      </c>
      <c r="D1334" s="20"/>
      <c r="E1334" s="5"/>
      <c r="F1334" s="5"/>
      <c r="G1334" s="6" t="str">
        <f>IF(ISBLANK(F1334),"",VLOOKUP(F1334,'Listes des Lots'!$B$4:$G$55,6,FALSE))</f>
        <v/>
      </c>
      <c r="H1334" s="3"/>
      <c r="I1334" s="3"/>
      <c r="J1334" s="5"/>
      <c r="K1334" s="5"/>
      <c r="L1334" s="4"/>
      <c r="M1334" s="92" t="str">
        <f>IF(RevenueData[[#This Row],[Commentaires /Notes  ]]="","",RevenueData[[#This Row],[Commentaires /Notes  ]])</f>
        <v/>
      </c>
      <c r="N1334" s="21"/>
    </row>
    <row r="1335" spans="2:14" x14ac:dyDescent="0.25">
      <c r="B1335" s="18">
        <f t="shared" si="182"/>
        <v>1331</v>
      </c>
      <c r="C1335" s="13" t="str">
        <f t="shared" si="181"/>
        <v/>
      </c>
      <c r="D1335" s="20"/>
      <c r="E1335" s="5"/>
      <c r="F1335" s="5"/>
      <c r="G1335" s="6" t="str">
        <f>IF(ISBLANK(F1335),"",VLOOKUP(F1335,'Listes des Lots'!$B$4:$G$55,6,FALSE))</f>
        <v/>
      </c>
      <c r="H1335" s="3"/>
      <c r="I1335" s="3"/>
      <c r="J1335" s="5"/>
      <c r="K1335" s="5"/>
      <c r="L1335" s="4"/>
      <c r="M1335" s="92" t="str">
        <f>IF(RevenueData[[#This Row],[Commentaires /Notes  ]]="","",RevenueData[[#This Row],[Commentaires /Notes  ]])</f>
        <v/>
      </c>
      <c r="N1335" s="21"/>
    </row>
    <row r="1336" spans="2:14" x14ac:dyDescent="0.25">
      <c r="B1336" s="18">
        <f t="shared" si="182"/>
        <v>1332</v>
      </c>
      <c r="C1336" s="13" t="str">
        <f t="shared" si="181"/>
        <v/>
      </c>
      <c r="D1336" s="20"/>
      <c r="E1336" s="5"/>
      <c r="F1336" s="5"/>
      <c r="G1336" s="6" t="str">
        <f>IF(ISBLANK(F1336),"",VLOOKUP(F1336,'Listes des Lots'!$B$4:$G$55,6,FALSE))</f>
        <v/>
      </c>
      <c r="H1336" s="3"/>
      <c r="I1336" s="3"/>
      <c r="J1336" s="5"/>
      <c r="K1336" s="5"/>
      <c r="L1336" s="4"/>
      <c r="M1336" s="92" t="str">
        <f>IF(RevenueData[[#This Row],[Commentaires /Notes  ]]="","",RevenueData[[#This Row],[Commentaires /Notes  ]])</f>
        <v/>
      </c>
      <c r="N1336" s="21"/>
    </row>
    <row r="1337" spans="2:14" x14ac:dyDescent="0.25">
      <c r="B1337" s="18">
        <f t="shared" si="182"/>
        <v>1333</v>
      </c>
      <c r="C1337" s="13" t="str">
        <f t="shared" si="181"/>
        <v/>
      </c>
      <c r="D1337" s="20"/>
      <c r="E1337" s="5"/>
      <c r="F1337" s="5"/>
      <c r="G1337" s="6" t="str">
        <f>IF(ISBLANK(F1337),"",VLOOKUP(F1337,'Listes des Lots'!$B$4:$G$55,6,FALSE))</f>
        <v/>
      </c>
      <c r="H1337" s="3"/>
      <c r="I1337" s="3"/>
      <c r="J1337" s="5"/>
      <c r="K1337" s="5"/>
      <c r="L1337" s="4"/>
      <c r="M1337" s="92" t="str">
        <f>IF(RevenueData[[#This Row],[Commentaires /Notes  ]]="","",RevenueData[[#This Row],[Commentaires /Notes  ]])</f>
        <v/>
      </c>
      <c r="N1337" s="21"/>
    </row>
    <row r="1338" spans="2:14" x14ac:dyDescent="0.25">
      <c r="B1338" s="18">
        <f t="shared" si="182"/>
        <v>1334</v>
      </c>
      <c r="C1338" s="13" t="str">
        <f t="shared" si="181"/>
        <v/>
      </c>
      <c r="D1338" s="20"/>
      <c r="E1338" s="5"/>
      <c r="F1338" s="5"/>
      <c r="G1338" s="6" t="str">
        <f>IF(ISBLANK(F1338),"",VLOOKUP(F1338,'Listes des Lots'!$B$4:$G$55,6,FALSE))</f>
        <v/>
      </c>
      <c r="H1338" s="3"/>
      <c r="I1338" s="3"/>
      <c r="J1338" s="5"/>
      <c r="K1338" s="5"/>
      <c r="L1338" s="4"/>
      <c r="M1338" s="92" t="str">
        <f>IF(RevenueData[[#This Row],[Commentaires /Notes  ]]="","",RevenueData[[#This Row],[Commentaires /Notes  ]])</f>
        <v/>
      </c>
      <c r="N1338" s="21"/>
    </row>
    <row r="1339" spans="2:14" x14ac:dyDescent="0.25">
      <c r="B1339" s="18">
        <f t="shared" si="182"/>
        <v>1335</v>
      </c>
      <c r="C1339" s="13" t="str">
        <f t="shared" si="181"/>
        <v/>
      </c>
      <c r="D1339" s="20"/>
      <c r="E1339" s="5"/>
      <c r="F1339" s="5"/>
      <c r="G1339" s="6" t="str">
        <f>IF(ISBLANK(F1339),"",VLOOKUP(F1339,'Listes des Lots'!$B$4:$G$55,6,FALSE))</f>
        <v/>
      </c>
      <c r="H1339" s="3"/>
      <c r="I1339" s="3"/>
      <c r="J1339" s="5"/>
      <c r="K1339" s="5"/>
      <c r="L1339" s="4"/>
      <c r="M1339" s="92" t="str">
        <f>IF(RevenueData[[#This Row],[Commentaires /Notes  ]]="","",RevenueData[[#This Row],[Commentaires /Notes  ]])</f>
        <v/>
      </c>
      <c r="N1339" s="21"/>
    </row>
    <row r="1340" spans="2:14" x14ac:dyDescent="0.25">
      <c r="B1340" s="18">
        <f t="shared" si="182"/>
        <v>1336</v>
      </c>
      <c r="C1340" s="13" t="str">
        <f t="shared" si="181"/>
        <v/>
      </c>
      <c r="D1340" s="20"/>
      <c r="E1340" s="5"/>
      <c r="F1340" s="5"/>
      <c r="G1340" s="6" t="str">
        <f>IF(ISBLANK(F1340),"",VLOOKUP(F1340,'Listes des Lots'!$B$4:$G$55,6,FALSE))</f>
        <v/>
      </c>
      <c r="H1340" s="3"/>
      <c r="I1340" s="3"/>
      <c r="J1340" s="5"/>
      <c r="K1340" s="5"/>
      <c r="L1340" s="4"/>
      <c r="M1340" s="92" t="str">
        <f>IF(RevenueData[[#This Row],[Commentaires /Notes  ]]="","",RevenueData[[#This Row],[Commentaires /Notes  ]])</f>
        <v/>
      </c>
      <c r="N1340" s="21"/>
    </row>
    <row r="1341" spans="2:14" x14ac:dyDescent="0.25">
      <c r="B1341" s="18">
        <f t="shared" si="182"/>
        <v>1337</v>
      </c>
      <c r="C1341" s="13" t="str">
        <f t="shared" si="181"/>
        <v/>
      </c>
      <c r="D1341" s="20"/>
      <c r="E1341" s="5"/>
      <c r="F1341" s="5"/>
      <c r="G1341" s="6" t="str">
        <f>IF(ISBLANK(F1341),"",VLOOKUP(F1341,'Listes des Lots'!$B$4:$G$55,6,FALSE))</f>
        <v/>
      </c>
      <c r="H1341" s="3"/>
      <c r="I1341" s="3"/>
      <c r="J1341" s="5"/>
      <c r="K1341" s="5"/>
      <c r="L1341" s="4"/>
      <c r="M1341" s="92" t="str">
        <f>IF(RevenueData[[#This Row],[Commentaires /Notes  ]]="","",RevenueData[[#This Row],[Commentaires /Notes  ]])</f>
        <v/>
      </c>
      <c r="N1341" s="21"/>
    </row>
    <row r="1342" spans="2:14" x14ac:dyDescent="0.25">
      <c r="B1342" s="18">
        <f t="shared" si="182"/>
        <v>1338</v>
      </c>
      <c r="C1342" s="13" t="str">
        <f t="shared" si="181"/>
        <v/>
      </c>
      <c r="D1342" s="20"/>
      <c r="E1342" s="5"/>
      <c r="F1342" s="5"/>
      <c r="G1342" s="6" t="str">
        <f>IF(ISBLANK(F1342),"",VLOOKUP(F1342,'Listes des Lots'!$B$4:$G$55,6,FALSE))</f>
        <v/>
      </c>
      <c r="H1342" s="3"/>
      <c r="I1342" s="3"/>
      <c r="J1342" s="5"/>
      <c r="K1342" s="5"/>
      <c r="L1342" s="4"/>
      <c r="M1342" s="92" t="str">
        <f>IF(RevenueData[[#This Row],[Commentaires /Notes  ]]="","",RevenueData[[#This Row],[Commentaires /Notes  ]])</f>
        <v/>
      </c>
      <c r="N1342" s="21"/>
    </row>
    <row r="1343" spans="2:14" x14ac:dyDescent="0.25">
      <c r="B1343" s="18">
        <f t="shared" si="182"/>
        <v>1339</v>
      </c>
      <c r="C1343" s="13" t="str">
        <f t="shared" si="181"/>
        <v/>
      </c>
      <c r="D1343" s="20"/>
      <c r="E1343" s="5"/>
      <c r="F1343" s="5"/>
      <c r="G1343" s="6" t="str">
        <f>IF(ISBLANK(F1343),"",VLOOKUP(F1343,'Listes des Lots'!$B$4:$G$55,6,FALSE))</f>
        <v/>
      </c>
      <c r="H1343" s="3"/>
      <c r="I1343" s="3"/>
      <c r="J1343" s="5"/>
      <c r="K1343" s="5"/>
      <c r="L1343" s="4"/>
      <c r="M1343" s="92" t="str">
        <f>IF(RevenueData[[#This Row],[Commentaires /Notes  ]]="","",RevenueData[[#This Row],[Commentaires /Notes  ]])</f>
        <v/>
      </c>
      <c r="N1343" s="21"/>
    </row>
    <row r="1344" spans="2:14" x14ac:dyDescent="0.25">
      <c r="B1344" s="18">
        <f t="shared" si="182"/>
        <v>1340</v>
      </c>
      <c r="C1344" s="13" t="str">
        <f t="shared" si="181"/>
        <v/>
      </c>
      <c r="D1344" s="20"/>
      <c r="E1344" s="5"/>
      <c r="F1344" s="5"/>
      <c r="G1344" s="6" t="str">
        <f>IF(ISBLANK(F1344),"",VLOOKUP(F1344,'Listes des Lots'!$B$4:$G$55,6,FALSE))</f>
        <v/>
      </c>
      <c r="H1344" s="3"/>
      <c r="I1344" s="3"/>
      <c r="J1344" s="5"/>
      <c r="K1344" s="5"/>
      <c r="L1344" s="4"/>
      <c r="M1344" s="92" t="str">
        <f>IF(RevenueData[[#This Row],[Commentaires /Notes  ]]="","",RevenueData[[#This Row],[Commentaires /Notes  ]])</f>
        <v/>
      </c>
      <c r="N1344" s="21"/>
    </row>
    <row r="1345" spans="2:14" x14ac:dyDescent="0.25">
      <c r="B1345" s="18">
        <f t="shared" si="182"/>
        <v>1341</v>
      </c>
      <c r="C1345" s="13" t="str">
        <f t="shared" si="181"/>
        <v/>
      </c>
      <c r="D1345" s="20"/>
      <c r="E1345" s="5"/>
      <c r="F1345" s="5"/>
      <c r="G1345" s="6" t="str">
        <f>IF(ISBLANK(F1345),"",VLOOKUP(F1345,'Listes des Lots'!$B$4:$G$55,6,FALSE))</f>
        <v/>
      </c>
      <c r="H1345" s="3"/>
      <c r="I1345" s="3"/>
      <c r="J1345" s="5"/>
      <c r="K1345" s="5"/>
      <c r="L1345" s="4"/>
      <c r="M1345" s="92" t="str">
        <f>IF(RevenueData[[#This Row],[Commentaires /Notes  ]]="","",RevenueData[[#This Row],[Commentaires /Notes  ]])</f>
        <v/>
      </c>
      <c r="N1345" s="21"/>
    </row>
    <row r="1346" spans="2:14" x14ac:dyDescent="0.25">
      <c r="B1346" s="18">
        <f t="shared" si="182"/>
        <v>1342</v>
      </c>
      <c r="C1346" s="13" t="str">
        <f t="shared" si="181"/>
        <v/>
      </c>
      <c r="D1346" s="20"/>
      <c r="E1346" s="5"/>
      <c r="F1346" s="5"/>
      <c r="G1346" s="6" t="str">
        <f>IF(ISBLANK(F1346),"",VLOOKUP(F1346,'Listes des Lots'!$B$4:$G$55,6,FALSE))</f>
        <v/>
      </c>
      <c r="H1346" s="3"/>
      <c r="I1346" s="3"/>
      <c r="J1346" s="5"/>
      <c r="K1346" s="5"/>
      <c r="L1346" s="4"/>
      <c r="M1346" s="92" t="str">
        <f>IF(RevenueData[[#This Row],[Commentaires /Notes  ]]="","",RevenueData[[#This Row],[Commentaires /Notes  ]])</f>
        <v/>
      </c>
      <c r="N1346" s="21"/>
    </row>
    <row r="1347" spans="2:14" x14ac:dyDescent="0.25">
      <c r="B1347" s="18">
        <f t="shared" si="182"/>
        <v>1343</v>
      </c>
      <c r="C1347" s="13" t="str">
        <f t="shared" si="181"/>
        <v/>
      </c>
      <c r="D1347" s="20"/>
      <c r="E1347" s="5"/>
      <c r="F1347" s="5"/>
      <c r="G1347" s="6" t="str">
        <f>IF(ISBLANK(F1347),"",VLOOKUP(F1347,'Listes des Lots'!$B$4:$G$55,6,FALSE))</f>
        <v/>
      </c>
      <c r="H1347" s="3"/>
      <c r="I1347" s="3"/>
      <c r="J1347" s="5"/>
      <c r="K1347" s="5"/>
      <c r="L1347" s="4"/>
      <c r="M1347" s="92" t="str">
        <f>IF(RevenueData[[#This Row],[Commentaires /Notes  ]]="","",RevenueData[[#This Row],[Commentaires /Notes  ]])</f>
        <v/>
      </c>
      <c r="N1347" s="21"/>
    </row>
    <row r="1348" spans="2:14" x14ac:dyDescent="0.25">
      <c r="B1348" s="18">
        <f t="shared" si="182"/>
        <v>1344</v>
      </c>
      <c r="C1348" s="13" t="str">
        <f t="shared" si="181"/>
        <v/>
      </c>
      <c r="D1348" s="20"/>
      <c r="E1348" s="5"/>
      <c r="F1348" s="5"/>
      <c r="G1348" s="6" t="str">
        <f>IF(ISBLANK(F1348),"",VLOOKUP(F1348,'Listes des Lots'!$B$4:$G$55,6,FALSE))</f>
        <v/>
      </c>
      <c r="H1348" s="3"/>
      <c r="I1348" s="3"/>
      <c r="J1348" s="5"/>
      <c r="K1348" s="5"/>
      <c r="L1348" s="4"/>
      <c r="M1348" s="92" t="str">
        <f>IF(RevenueData[[#This Row],[Commentaires /Notes  ]]="","",RevenueData[[#This Row],[Commentaires /Notes  ]])</f>
        <v/>
      </c>
      <c r="N1348" s="21"/>
    </row>
    <row r="1349" spans="2:14" x14ac:dyDescent="0.25">
      <c r="B1349" s="18">
        <f t="shared" si="182"/>
        <v>1345</v>
      </c>
      <c r="C1349" s="13" t="str">
        <f t="shared" ref="C1349:C1412" si="183">IF(OR(D1349="", E1349="", F1349="", I1349="", J1349="", K1349="", L1349=""), "", TEXT(RIGHT(YEAR(D1349), 2), "00") &amp; TEXT(MONTH(D1349), "00") &amp; TEXT(DAY(D1349), "00") &amp; "_Rev_MC_" &amp; TEXT(B1349, "0"))</f>
        <v/>
      </c>
      <c r="D1349" s="20"/>
      <c r="E1349" s="5"/>
      <c r="F1349" s="5"/>
      <c r="G1349" s="6" t="str">
        <f>IF(ISBLANK(F1349),"",VLOOKUP(F1349,'Listes des Lots'!$B$4:$G$55,6,FALSE))</f>
        <v/>
      </c>
      <c r="H1349" s="3"/>
      <c r="I1349" s="3"/>
      <c r="J1349" s="5"/>
      <c r="K1349" s="5"/>
      <c r="L1349" s="4"/>
      <c r="M1349" s="92" t="str">
        <f>IF(RevenueData[[#This Row],[Commentaires /Notes  ]]="","",RevenueData[[#This Row],[Commentaires /Notes  ]])</f>
        <v/>
      </c>
      <c r="N1349" s="21"/>
    </row>
    <row r="1350" spans="2:14" x14ac:dyDescent="0.25">
      <c r="B1350" s="18">
        <f t="shared" si="182"/>
        <v>1346</v>
      </c>
      <c r="C1350" s="13" t="str">
        <f t="shared" si="183"/>
        <v/>
      </c>
      <c r="D1350" s="20"/>
      <c r="E1350" s="5"/>
      <c r="F1350" s="5"/>
      <c r="G1350" s="6" t="str">
        <f>IF(ISBLANK(F1350),"",VLOOKUP(F1350,'Listes des Lots'!$B$4:$G$55,6,FALSE))</f>
        <v/>
      </c>
      <c r="H1350" s="3"/>
      <c r="I1350" s="3"/>
      <c r="J1350" s="5"/>
      <c r="K1350" s="5"/>
      <c r="L1350" s="4"/>
      <c r="M1350" s="92" t="str">
        <f>IF(RevenueData[[#This Row],[Commentaires /Notes  ]]="","",RevenueData[[#This Row],[Commentaires /Notes  ]])</f>
        <v/>
      </c>
      <c r="N1350" s="21"/>
    </row>
    <row r="1351" spans="2:14" x14ac:dyDescent="0.25">
      <c r="B1351" s="18">
        <f t="shared" ref="B1351:B1414" si="184">B1350+1</f>
        <v>1347</v>
      </c>
      <c r="C1351" s="13" t="str">
        <f t="shared" si="183"/>
        <v/>
      </c>
      <c r="D1351" s="20"/>
      <c r="E1351" s="5"/>
      <c r="F1351" s="5"/>
      <c r="G1351" s="6" t="str">
        <f>IF(ISBLANK(F1351),"",VLOOKUP(F1351,'Listes des Lots'!$B$4:$G$55,6,FALSE))</f>
        <v/>
      </c>
      <c r="H1351" s="3"/>
      <c r="I1351" s="3"/>
      <c r="J1351" s="5"/>
      <c r="K1351" s="5"/>
      <c r="L1351" s="4"/>
      <c r="M1351" s="92" t="str">
        <f>IF(RevenueData[[#This Row],[Commentaires /Notes  ]]="","",RevenueData[[#This Row],[Commentaires /Notes  ]])</f>
        <v/>
      </c>
      <c r="N1351" s="21"/>
    </row>
    <row r="1352" spans="2:14" x14ac:dyDescent="0.25">
      <c r="B1352" s="18">
        <f t="shared" si="184"/>
        <v>1348</v>
      </c>
      <c r="C1352" s="13" t="str">
        <f t="shared" si="183"/>
        <v/>
      </c>
      <c r="D1352" s="20"/>
      <c r="E1352" s="5"/>
      <c r="F1352" s="5"/>
      <c r="G1352" s="6" t="str">
        <f>IF(ISBLANK(F1352),"",VLOOKUP(F1352,'Listes des Lots'!$B$4:$G$55,6,FALSE))</f>
        <v/>
      </c>
      <c r="H1352" s="3"/>
      <c r="I1352" s="3"/>
      <c r="J1352" s="5"/>
      <c r="K1352" s="5"/>
      <c r="L1352" s="4"/>
      <c r="M1352" s="92" t="str">
        <f>IF(RevenueData[[#This Row],[Commentaires /Notes  ]]="","",RevenueData[[#This Row],[Commentaires /Notes  ]])</f>
        <v/>
      </c>
      <c r="N1352" s="21"/>
    </row>
    <row r="1353" spans="2:14" x14ac:dyDescent="0.25">
      <c r="B1353" s="18">
        <f t="shared" si="184"/>
        <v>1349</v>
      </c>
      <c r="C1353" s="13" t="str">
        <f t="shared" si="183"/>
        <v/>
      </c>
      <c r="D1353" s="20"/>
      <c r="E1353" s="5"/>
      <c r="F1353" s="5"/>
      <c r="G1353" s="6" t="str">
        <f>IF(ISBLANK(F1353),"",VLOOKUP(F1353,'Listes des Lots'!$B$4:$G$55,6,FALSE))</f>
        <v/>
      </c>
      <c r="H1353" s="3"/>
      <c r="I1353" s="3"/>
      <c r="J1353" s="5"/>
      <c r="K1353" s="5"/>
      <c r="L1353" s="4"/>
      <c r="M1353" s="92" t="str">
        <f>IF(RevenueData[[#This Row],[Commentaires /Notes  ]]="","",RevenueData[[#This Row],[Commentaires /Notes  ]])</f>
        <v/>
      </c>
      <c r="N1353" s="21"/>
    </row>
    <row r="1354" spans="2:14" x14ac:dyDescent="0.25">
      <c r="B1354" s="18">
        <f t="shared" si="184"/>
        <v>1350</v>
      </c>
      <c r="C1354" s="13" t="str">
        <f t="shared" si="183"/>
        <v/>
      </c>
      <c r="D1354" s="20"/>
      <c r="E1354" s="5"/>
      <c r="F1354" s="5"/>
      <c r="G1354" s="6" t="str">
        <f>IF(ISBLANK(F1354),"",VLOOKUP(F1354,'Listes des Lots'!$B$4:$G$55,6,FALSE))</f>
        <v/>
      </c>
      <c r="H1354" s="3"/>
      <c r="I1354" s="3"/>
      <c r="J1354" s="5"/>
      <c r="K1354" s="5"/>
      <c r="L1354" s="4"/>
      <c r="M1354" s="92" t="str">
        <f>IF(RevenueData[[#This Row],[Commentaires /Notes  ]]="","",RevenueData[[#This Row],[Commentaires /Notes  ]])</f>
        <v/>
      </c>
      <c r="N1354" s="21"/>
    </row>
    <row r="1355" spans="2:14" x14ac:dyDescent="0.25">
      <c r="B1355" s="18">
        <f t="shared" si="184"/>
        <v>1351</v>
      </c>
      <c r="C1355" s="13" t="str">
        <f t="shared" si="183"/>
        <v/>
      </c>
      <c r="D1355" s="20"/>
      <c r="E1355" s="5"/>
      <c r="F1355" s="5"/>
      <c r="G1355" s="6" t="str">
        <f>IF(ISBLANK(F1355),"",VLOOKUP(F1355,'Listes des Lots'!$B$4:$G$55,6,FALSE))</f>
        <v/>
      </c>
      <c r="H1355" s="3"/>
      <c r="I1355" s="3"/>
      <c r="J1355" s="5"/>
      <c r="K1355" s="5"/>
      <c r="L1355" s="4"/>
      <c r="M1355" s="92" t="str">
        <f>IF(RevenueData[[#This Row],[Commentaires /Notes  ]]="","",RevenueData[[#This Row],[Commentaires /Notes  ]])</f>
        <v/>
      </c>
      <c r="N1355" s="21"/>
    </row>
    <row r="1356" spans="2:14" x14ac:dyDescent="0.25">
      <c r="B1356" s="18">
        <f t="shared" si="184"/>
        <v>1352</v>
      </c>
      <c r="C1356" s="13" t="str">
        <f t="shared" si="183"/>
        <v/>
      </c>
      <c r="D1356" s="20"/>
      <c r="E1356" s="5"/>
      <c r="F1356" s="5"/>
      <c r="G1356" s="6" t="str">
        <f>IF(ISBLANK(F1356),"",VLOOKUP(F1356,'Listes des Lots'!$B$4:$G$55,6,FALSE))</f>
        <v/>
      </c>
      <c r="H1356" s="3"/>
      <c r="I1356" s="3"/>
      <c r="J1356" s="5"/>
      <c r="K1356" s="5"/>
      <c r="L1356" s="4"/>
      <c r="M1356" s="92" t="str">
        <f>IF(RevenueData[[#This Row],[Commentaires /Notes  ]]="","",RevenueData[[#This Row],[Commentaires /Notes  ]])</f>
        <v/>
      </c>
      <c r="N1356" s="21"/>
    </row>
    <row r="1357" spans="2:14" x14ac:dyDescent="0.25">
      <c r="B1357" s="18">
        <f t="shared" si="184"/>
        <v>1353</v>
      </c>
      <c r="C1357" s="13" t="str">
        <f t="shared" si="183"/>
        <v/>
      </c>
      <c r="D1357" s="20"/>
      <c r="E1357" s="5"/>
      <c r="F1357" s="5"/>
      <c r="G1357" s="6" t="str">
        <f>IF(ISBLANK(F1357),"",VLOOKUP(F1357,'Listes des Lots'!$B$4:$G$55,6,FALSE))</f>
        <v/>
      </c>
      <c r="H1357" s="3"/>
      <c r="I1357" s="3"/>
      <c r="J1357" s="5"/>
      <c r="K1357" s="5"/>
      <c r="L1357" s="4"/>
      <c r="M1357" s="92" t="str">
        <f>IF(RevenueData[[#This Row],[Commentaires /Notes  ]]="","",RevenueData[[#This Row],[Commentaires /Notes  ]])</f>
        <v/>
      </c>
      <c r="N1357" s="21"/>
    </row>
    <row r="1358" spans="2:14" x14ac:dyDescent="0.25">
      <c r="B1358" s="18">
        <f t="shared" si="184"/>
        <v>1354</v>
      </c>
      <c r="C1358" s="13" t="str">
        <f t="shared" si="183"/>
        <v/>
      </c>
      <c r="D1358" s="20"/>
      <c r="E1358" s="5"/>
      <c r="F1358" s="5"/>
      <c r="G1358" s="6" t="str">
        <f>IF(ISBLANK(F1358),"",VLOOKUP(F1358,'Listes des Lots'!$B$4:$G$55,6,FALSE))</f>
        <v/>
      </c>
      <c r="H1358" s="3"/>
      <c r="I1358" s="3"/>
      <c r="J1358" s="5"/>
      <c r="K1358" s="5"/>
      <c r="L1358" s="4"/>
      <c r="M1358" s="92" t="str">
        <f>IF(RevenueData[[#This Row],[Commentaires /Notes  ]]="","",RevenueData[[#This Row],[Commentaires /Notes  ]])</f>
        <v/>
      </c>
      <c r="N1358" s="21"/>
    </row>
    <row r="1359" spans="2:14" x14ac:dyDescent="0.25">
      <c r="B1359" s="18">
        <f t="shared" si="184"/>
        <v>1355</v>
      </c>
      <c r="C1359" s="13" t="str">
        <f t="shared" si="183"/>
        <v/>
      </c>
      <c r="D1359" s="20"/>
      <c r="E1359" s="5"/>
      <c r="F1359" s="5"/>
      <c r="G1359" s="6" t="str">
        <f>IF(ISBLANK(F1359),"",VLOOKUP(F1359,'Listes des Lots'!$B$4:$G$55,6,FALSE))</f>
        <v/>
      </c>
      <c r="H1359" s="3"/>
      <c r="I1359" s="3"/>
      <c r="J1359" s="5"/>
      <c r="K1359" s="5"/>
      <c r="L1359" s="4"/>
      <c r="M1359" s="92" t="str">
        <f>IF(RevenueData[[#This Row],[Commentaires /Notes  ]]="","",RevenueData[[#This Row],[Commentaires /Notes  ]])</f>
        <v/>
      </c>
      <c r="N1359" s="21"/>
    </row>
    <row r="1360" spans="2:14" x14ac:dyDescent="0.25">
      <c r="B1360" s="18">
        <f t="shared" si="184"/>
        <v>1356</v>
      </c>
      <c r="C1360" s="13" t="str">
        <f t="shared" si="183"/>
        <v/>
      </c>
      <c r="D1360" s="20"/>
      <c r="E1360" s="5"/>
      <c r="F1360" s="5"/>
      <c r="G1360" s="6" t="str">
        <f>IF(ISBLANK(F1360),"",VLOOKUP(F1360,'Listes des Lots'!$B$4:$G$55,6,FALSE))</f>
        <v/>
      </c>
      <c r="H1360" s="3"/>
      <c r="I1360" s="3"/>
      <c r="J1360" s="5"/>
      <c r="K1360" s="5"/>
      <c r="L1360" s="4"/>
      <c r="M1360" s="92" t="str">
        <f>IF(RevenueData[[#This Row],[Commentaires /Notes  ]]="","",RevenueData[[#This Row],[Commentaires /Notes  ]])</f>
        <v/>
      </c>
      <c r="N1360" s="21"/>
    </row>
    <row r="1361" spans="2:14" x14ac:dyDescent="0.25">
      <c r="B1361" s="18">
        <f t="shared" si="184"/>
        <v>1357</v>
      </c>
      <c r="C1361" s="13" t="str">
        <f t="shared" si="183"/>
        <v/>
      </c>
      <c r="D1361" s="20"/>
      <c r="E1361" s="5"/>
      <c r="F1361" s="5"/>
      <c r="G1361" s="6" t="str">
        <f>IF(ISBLANK(F1361),"",VLOOKUP(F1361,'Listes des Lots'!$B$4:$G$55,6,FALSE))</f>
        <v/>
      </c>
      <c r="H1361" s="3"/>
      <c r="I1361" s="3"/>
      <c r="J1361" s="5"/>
      <c r="K1361" s="5"/>
      <c r="L1361" s="4"/>
      <c r="M1361" s="92" t="str">
        <f>IF(RevenueData[[#This Row],[Commentaires /Notes  ]]="","",RevenueData[[#This Row],[Commentaires /Notes  ]])</f>
        <v/>
      </c>
      <c r="N1361" s="21"/>
    </row>
    <row r="1362" spans="2:14" x14ac:dyDescent="0.25">
      <c r="B1362" s="18">
        <f t="shared" si="184"/>
        <v>1358</v>
      </c>
      <c r="C1362" s="13" t="str">
        <f t="shared" si="183"/>
        <v/>
      </c>
      <c r="D1362" s="20"/>
      <c r="E1362" s="5"/>
      <c r="F1362" s="5"/>
      <c r="G1362" s="6" t="str">
        <f>IF(ISBLANK(F1362),"",VLOOKUP(F1362,'Listes des Lots'!$B$4:$G$55,6,FALSE))</f>
        <v/>
      </c>
      <c r="H1362" s="3"/>
      <c r="I1362" s="3"/>
      <c r="J1362" s="5"/>
      <c r="K1362" s="5"/>
      <c r="L1362" s="4"/>
      <c r="M1362" s="92" t="str">
        <f>IF(RevenueData[[#This Row],[Commentaires /Notes  ]]="","",RevenueData[[#This Row],[Commentaires /Notes  ]])</f>
        <v/>
      </c>
      <c r="N1362" s="21"/>
    </row>
    <row r="1363" spans="2:14" x14ac:dyDescent="0.25">
      <c r="B1363" s="18">
        <f t="shared" si="184"/>
        <v>1359</v>
      </c>
      <c r="C1363" s="13" t="str">
        <f t="shared" si="183"/>
        <v/>
      </c>
      <c r="D1363" s="20"/>
      <c r="E1363" s="5"/>
      <c r="F1363" s="5"/>
      <c r="G1363" s="6" t="str">
        <f>IF(ISBLANK(F1363),"",VLOOKUP(F1363,'Listes des Lots'!$B$4:$G$55,6,FALSE))</f>
        <v/>
      </c>
      <c r="H1363" s="3"/>
      <c r="I1363" s="3"/>
      <c r="J1363" s="5"/>
      <c r="K1363" s="5"/>
      <c r="L1363" s="4"/>
      <c r="M1363" s="92" t="str">
        <f>IF(RevenueData[[#This Row],[Commentaires /Notes  ]]="","",RevenueData[[#This Row],[Commentaires /Notes  ]])</f>
        <v/>
      </c>
      <c r="N1363" s="21"/>
    </row>
    <row r="1364" spans="2:14" x14ac:dyDescent="0.25">
      <c r="B1364" s="18">
        <f t="shared" si="184"/>
        <v>1360</v>
      </c>
      <c r="C1364" s="13" t="str">
        <f t="shared" si="183"/>
        <v/>
      </c>
      <c r="D1364" s="20"/>
      <c r="E1364" s="5"/>
      <c r="F1364" s="5"/>
      <c r="G1364" s="6" t="str">
        <f>IF(ISBLANK(F1364),"",VLOOKUP(F1364,'Listes des Lots'!$B$4:$G$55,6,FALSE))</f>
        <v/>
      </c>
      <c r="H1364" s="3"/>
      <c r="I1364" s="3"/>
      <c r="J1364" s="5"/>
      <c r="K1364" s="5"/>
      <c r="L1364" s="4"/>
      <c r="M1364" s="92" t="str">
        <f>IF(RevenueData[[#This Row],[Commentaires /Notes  ]]="","",RevenueData[[#This Row],[Commentaires /Notes  ]])</f>
        <v/>
      </c>
      <c r="N1364" s="21"/>
    </row>
    <row r="1365" spans="2:14" x14ac:dyDescent="0.25">
      <c r="B1365" s="18">
        <f t="shared" si="184"/>
        <v>1361</v>
      </c>
      <c r="C1365" s="13" t="str">
        <f t="shared" si="183"/>
        <v/>
      </c>
      <c r="D1365" s="20"/>
      <c r="E1365" s="5"/>
      <c r="F1365" s="5"/>
      <c r="G1365" s="6" t="str">
        <f>IF(ISBLANK(F1365),"",VLOOKUP(F1365,'Listes des Lots'!$B$4:$G$55,6,FALSE))</f>
        <v/>
      </c>
      <c r="H1365" s="3"/>
      <c r="I1365" s="3"/>
      <c r="J1365" s="5"/>
      <c r="K1365" s="5"/>
      <c r="L1365" s="4"/>
      <c r="M1365" s="92" t="str">
        <f>IF(RevenueData[[#This Row],[Commentaires /Notes  ]]="","",RevenueData[[#This Row],[Commentaires /Notes  ]])</f>
        <v/>
      </c>
      <c r="N1365" s="21"/>
    </row>
    <row r="1366" spans="2:14" x14ac:dyDescent="0.25">
      <c r="B1366" s="18">
        <f t="shared" si="184"/>
        <v>1362</v>
      </c>
      <c r="C1366" s="13" t="str">
        <f t="shared" si="183"/>
        <v/>
      </c>
      <c r="D1366" s="20"/>
      <c r="E1366" s="5"/>
      <c r="F1366" s="5"/>
      <c r="G1366" s="6" t="str">
        <f>IF(ISBLANK(F1366),"",VLOOKUP(F1366,'Listes des Lots'!$B$4:$G$55,6,FALSE))</f>
        <v/>
      </c>
      <c r="H1366" s="3"/>
      <c r="I1366" s="3"/>
      <c r="J1366" s="5"/>
      <c r="K1366" s="5"/>
      <c r="L1366" s="4"/>
      <c r="M1366" s="92" t="str">
        <f>IF(RevenueData[[#This Row],[Commentaires /Notes  ]]="","",RevenueData[[#This Row],[Commentaires /Notes  ]])</f>
        <v/>
      </c>
      <c r="N1366" s="21"/>
    </row>
    <row r="1367" spans="2:14" x14ac:dyDescent="0.25">
      <c r="B1367" s="18">
        <f t="shared" si="184"/>
        <v>1363</v>
      </c>
      <c r="C1367" s="13" t="str">
        <f t="shared" si="183"/>
        <v/>
      </c>
      <c r="D1367" s="20"/>
      <c r="E1367" s="5"/>
      <c r="F1367" s="5"/>
      <c r="G1367" s="6" t="str">
        <f>IF(ISBLANK(F1367),"",VLOOKUP(F1367,'Listes des Lots'!$B$4:$G$55,6,FALSE))</f>
        <v/>
      </c>
      <c r="H1367" s="3"/>
      <c r="I1367" s="3"/>
      <c r="J1367" s="5"/>
      <c r="K1367" s="5"/>
      <c r="L1367" s="4"/>
      <c r="M1367" s="92" t="str">
        <f>IF(RevenueData[[#This Row],[Commentaires /Notes  ]]="","",RevenueData[[#This Row],[Commentaires /Notes  ]])</f>
        <v/>
      </c>
      <c r="N1367" s="21"/>
    </row>
    <row r="1368" spans="2:14" x14ac:dyDescent="0.25">
      <c r="B1368" s="18">
        <f t="shared" si="184"/>
        <v>1364</v>
      </c>
      <c r="C1368" s="13" t="str">
        <f t="shared" si="183"/>
        <v/>
      </c>
      <c r="D1368" s="20"/>
      <c r="E1368" s="5"/>
      <c r="F1368" s="5"/>
      <c r="G1368" s="6" t="str">
        <f>IF(ISBLANK(F1368),"",VLOOKUP(F1368,'Listes des Lots'!$B$4:$G$55,6,FALSE))</f>
        <v/>
      </c>
      <c r="H1368" s="3"/>
      <c r="I1368" s="3"/>
      <c r="J1368" s="5"/>
      <c r="K1368" s="5"/>
      <c r="L1368" s="4"/>
      <c r="M1368" s="92" t="str">
        <f>IF(RevenueData[[#This Row],[Commentaires /Notes  ]]="","",RevenueData[[#This Row],[Commentaires /Notes  ]])</f>
        <v/>
      </c>
      <c r="N1368" s="21"/>
    </row>
    <row r="1369" spans="2:14" x14ac:dyDescent="0.25">
      <c r="B1369" s="18">
        <f t="shared" si="184"/>
        <v>1365</v>
      </c>
      <c r="C1369" s="13" t="str">
        <f t="shared" si="183"/>
        <v/>
      </c>
      <c r="D1369" s="20"/>
      <c r="E1369" s="5"/>
      <c r="F1369" s="5"/>
      <c r="G1369" s="6" t="str">
        <f>IF(ISBLANK(F1369),"",VLOOKUP(F1369,'Listes des Lots'!$B$4:$G$55,6,FALSE))</f>
        <v/>
      </c>
      <c r="H1369" s="3"/>
      <c r="I1369" s="3"/>
      <c r="J1369" s="5"/>
      <c r="K1369" s="5"/>
      <c r="L1369" s="4"/>
      <c r="M1369" s="92" t="str">
        <f>IF(RevenueData[[#This Row],[Commentaires /Notes  ]]="","",RevenueData[[#This Row],[Commentaires /Notes  ]])</f>
        <v/>
      </c>
      <c r="N1369" s="21"/>
    </row>
    <row r="1370" spans="2:14" x14ac:dyDescent="0.25">
      <c r="B1370" s="18">
        <f t="shared" si="184"/>
        <v>1366</v>
      </c>
      <c r="C1370" s="13" t="str">
        <f t="shared" si="183"/>
        <v/>
      </c>
      <c r="D1370" s="20"/>
      <c r="E1370" s="5"/>
      <c r="F1370" s="5"/>
      <c r="G1370" s="6" t="str">
        <f>IF(ISBLANK(F1370),"",VLOOKUP(F1370,'Listes des Lots'!$B$4:$G$55,6,FALSE))</f>
        <v/>
      </c>
      <c r="H1370" s="3"/>
      <c r="I1370" s="3"/>
      <c r="J1370" s="5"/>
      <c r="K1370" s="5"/>
      <c r="L1370" s="4"/>
      <c r="M1370" s="92" t="str">
        <f>IF(RevenueData[[#This Row],[Commentaires /Notes  ]]="","",RevenueData[[#This Row],[Commentaires /Notes  ]])</f>
        <v/>
      </c>
      <c r="N1370" s="21"/>
    </row>
    <row r="1371" spans="2:14" x14ac:dyDescent="0.25">
      <c r="B1371" s="18">
        <f t="shared" si="184"/>
        <v>1367</v>
      </c>
      <c r="C1371" s="13" t="str">
        <f t="shared" si="183"/>
        <v/>
      </c>
      <c r="D1371" s="20"/>
      <c r="E1371" s="5"/>
      <c r="F1371" s="5"/>
      <c r="G1371" s="6" t="str">
        <f>IF(ISBLANK(F1371),"",VLOOKUP(F1371,'Listes des Lots'!$B$4:$G$55,6,FALSE))</f>
        <v/>
      </c>
      <c r="H1371" s="3"/>
      <c r="I1371" s="3"/>
      <c r="J1371" s="5"/>
      <c r="K1371" s="5"/>
      <c r="L1371" s="4"/>
      <c r="M1371" s="92" t="str">
        <f>IF(RevenueData[[#This Row],[Commentaires /Notes  ]]="","",RevenueData[[#This Row],[Commentaires /Notes  ]])</f>
        <v/>
      </c>
      <c r="N1371" s="21"/>
    </row>
    <row r="1372" spans="2:14" x14ac:dyDescent="0.25">
      <c r="B1372" s="18">
        <f t="shared" si="184"/>
        <v>1368</v>
      </c>
      <c r="C1372" s="13" t="str">
        <f t="shared" si="183"/>
        <v/>
      </c>
      <c r="D1372" s="20"/>
      <c r="E1372" s="5"/>
      <c r="F1372" s="5"/>
      <c r="G1372" s="6" t="str">
        <f>IF(ISBLANK(F1372),"",VLOOKUP(F1372,'Listes des Lots'!$B$4:$G$55,6,FALSE))</f>
        <v/>
      </c>
      <c r="H1372" s="3"/>
      <c r="I1372" s="3"/>
      <c r="J1372" s="5"/>
      <c r="K1372" s="5"/>
      <c r="L1372" s="4"/>
      <c r="M1372" s="92" t="str">
        <f>IF(RevenueData[[#This Row],[Commentaires /Notes  ]]="","",RevenueData[[#This Row],[Commentaires /Notes  ]])</f>
        <v/>
      </c>
      <c r="N1372" s="21"/>
    </row>
    <row r="1373" spans="2:14" x14ac:dyDescent="0.25">
      <c r="B1373" s="18">
        <f t="shared" si="184"/>
        <v>1369</v>
      </c>
      <c r="C1373" s="13" t="str">
        <f t="shared" si="183"/>
        <v/>
      </c>
      <c r="D1373" s="20"/>
      <c r="E1373" s="5"/>
      <c r="F1373" s="5"/>
      <c r="G1373" s="6" t="str">
        <f>IF(ISBLANK(F1373),"",VLOOKUP(F1373,'Listes des Lots'!$B$4:$G$55,6,FALSE))</f>
        <v/>
      </c>
      <c r="H1373" s="3"/>
      <c r="I1373" s="3"/>
      <c r="J1373" s="5"/>
      <c r="K1373" s="5"/>
      <c r="L1373" s="4"/>
      <c r="M1373" s="92" t="str">
        <f>IF(RevenueData[[#This Row],[Commentaires /Notes  ]]="","",RevenueData[[#This Row],[Commentaires /Notes  ]])</f>
        <v/>
      </c>
      <c r="N1373" s="21"/>
    </row>
    <row r="1374" spans="2:14" x14ac:dyDescent="0.25">
      <c r="B1374" s="18">
        <f t="shared" si="184"/>
        <v>1370</v>
      </c>
      <c r="C1374" s="13" t="str">
        <f t="shared" si="183"/>
        <v/>
      </c>
      <c r="D1374" s="20"/>
      <c r="E1374" s="5"/>
      <c r="F1374" s="5"/>
      <c r="G1374" s="6" t="str">
        <f>IF(ISBLANK(F1374),"",VLOOKUP(F1374,'Listes des Lots'!$B$4:$G$55,6,FALSE))</f>
        <v/>
      </c>
      <c r="H1374" s="3"/>
      <c r="I1374" s="3"/>
      <c r="J1374" s="5"/>
      <c r="K1374" s="5"/>
      <c r="L1374" s="4"/>
      <c r="M1374" s="92" t="str">
        <f>IF(RevenueData[[#This Row],[Commentaires /Notes  ]]="","",RevenueData[[#This Row],[Commentaires /Notes  ]])</f>
        <v/>
      </c>
      <c r="N1374" s="21"/>
    </row>
    <row r="1375" spans="2:14" x14ac:dyDescent="0.25">
      <c r="B1375" s="18">
        <f t="shared" si="184"/>
        <v>1371</v>
      </c>
      <c r="C1375" s="13" t="str">
        <f t="shared" si="183"/>
        <v/>
      </c>
      <c r="D1375" s="20"/>
      <c r="E1375" s="5"/>
      <c r="F1375" s="5"/>
      <c r="G1375" s="6" t="str">
        <f>IF(ISBLANK(F1375),"",VLOOKUP(F1375,'Listes des Lots'!$B$4:$G$55,6,FALSE))</f>
        <v/>
      </c>
      <c r="H1375" s="3"/>
      <c r="I1375" s="3"/>
      <c r="J1375" s="5"/>
      <c r="K1375" s="5"/>
      <c r="L1375" s="4"/>
      <c r="M1375" s="92" t="str">
        <f>IF(RevenueData[[#This Row],[Commentaires /Notes  ]]="","",RevenueData[[#This Row],[Commentaires /Notes  ]])</f>
        <v/>
      </c>
      <c r="N1375" s="21"/>
    </row>
    <row r="1376" spans="2:14" x14ac:dyDescent="0.25">
      <c r="B1376" s="18">
        <f t="shared" si="184"/>
        <v>1372</v>
      </c>
      <c r="C1376" s="13" t="str">
        <f t="shared" si="183"/>
        <v/>
      </c>
      <c r="D1376" s="20"/>
      <c r="E1376" s="5"/>
      <c r="F1376" s="5"/>
      <c r="G1376" s="6" t="str">
        <f>IF(ISBLANK(F1376),"",VLOOKUP(F1376,'Listes des Lots'!$B$4:$G$55,6,FALSE))</f>
        <v/>
      </c>
      <c r="H1376" s="3"/>
      <c r="I1376" s="3"/>
      <c r="J1376" s="5"/>
      <c r="K1376" s="5"/>
      <c r="L1376" s="4"/>
      <c r="M1376" s="92" t="str">
        <f>IF(RevenueData[[#This Row],[Commentaires /Notes  ]]="","",RevenueData[[#This Row],[Commentaires /Notes  ]])</f>
        <v/>
      </c>
      <c r="N1376" s="21"/>
    </row>
    <row r="1377" spans="2:14" x14ac:dyDescent="0.25">
      <c r="B1377" s="18">
        <f t="shared" si="184"/>
        <v>1373</v>
      </c>
      <c r="C1377" s="13" t="str">
        <f t="shared" si="183"/>
        <v/>
      </c>
      <c r="D1377" s="20"/>
      <c r="E1377" s="5"/>
      <c r="F1377" s="5"/>
      <c r="G1377" s="6" t="str">
        <f>IF(ISBLANK(F1377),"",VLOOKUP(F1377,'Listes des Lots'!$B$4:$G$55,6,FALSE))</f>
        <v/>
      </c>
      <c r="H1377" s="3"/>
      <c r="I1377" s="3"/>
      <c r="J1377" s="5"/>
      <c r="K1377" s="5"/>
      <c r="L1377" s="4"/>
      <c r="M1377" s="92" t="str">
        <f>IF(RevenueData[[#This Row],[Commentaires /Notes  ]]="","",RevenueData[[#This Row],[Commentaires /Notes  ]])</f>
        <v/>
      </c>
      <c r="N1377" s="21"/>
    </row>
    <row r="1378" spans="2:14" x14ac:dyDescent="0.25">
      <c r="B1378" s="18">
        <f t="shared" si="184"/>
        <v>1374</v>
      </c>
      <c r="C1378" s="13" t="str">
        <f t="shared" si="183"/>
        <v/>
      </c>
      <c r="D1378" s="20"/>
      <c r="E1378" s="5"/>
      <c r="F1378" s="5"/>
      <c r="G1378" s="6" t="str">
        <f>IF(ISBLANK(F1378),"",VLOOKUP(F1378,'Listes des Lots'!$B$4:$G$55,6,FALSE))</f>
        <v/>
      </c>
      <c r="H1378" s="3"/>
      <c r="I1378" s="3"/>
      <c r="J1378" s="5"/>
      <c r="K1378" s="5"/>
      <c r="L1378" s="4"/>
      <c r="M1378" s="92" t="str">
        <f>IF(RevenueData[[#This Row],[Commentaires /Notes  ]]="","",RevenueData[[#This Row],[Commentaires /Notes  ]])</f>
        <v/>
      </c>
      <c r="N1378" s="21"/>
    </row>
    <row r="1379" spans="2:14" x14ac:dyDescent="0.25">
      <c r="B1379" s="18">
        <f t="shared" si="184"/>
        <v>1375</v>
      </c>
      <c r="C1379" s="13" t="str">
        <f t="shared" si="183"/>
        <v/>
      </c>
      <c r="D1379" s="20"/>
      <c r="E1379" s="5"/>
      <c r="F1379" s="5"/>
      <c r="G1379" s="6" t="str">
        <f>IF(ISBLANK(F1379),"",VLOOKUP(F1379,'Listes des Lots'!$B$4:$G$55,6,FALSE))</f>
        <v/>
      </c>
      <c r="H1379" s="3"/>
      <c r="I1379" s="3"/>
      <c r="J1379" s="5"/>
      <c r="K1379" s="5"/>
      <c r="L1379" s="4"/>
      <c r="M1379" s="92" t="str">
        <f>IF(RevenueData[[#This Row],[Commentaires /Notes  ]]="","",RevenueData[[#This Row],[Commentaires /Notes  ]])</f>
        <v/>
      </c>
      <c r="N1379" s="21"/>
    </row>
    <row r="1380" spans="2:14" x14ac:dyDescent="0.25">
      <c r="B1380" s="18">
        <f t="shared" si="184"/>
        <v>1376</v>
      </c>
      <c r="C1380" s="13" t="str">
        <f t="shared" si="183"/>
        <v/>
      </c>
      <c r="D1380" s="20"/>
      <c r="E1380" s="5"/>
      <c r="F1380" s="5"/>
      <c r="G1380" s="6" t="str">
        <f>IF(ISBLANK(F1380),"",VLOOKUP(F1380,'Listes des Lots'!$B$4:$G$55,6,FALSE))</f>
        <v/>
      </c>
      <c r="H1380" s="3"/>
      <c r="I1380" s="3"/>
      <c r="J1380" s="5"/>
      <c r="K1380" s="5"/>
      <c r="L1380" s="4"/>
      <c r="M1380" s="92" t="str">
        <f>IF(RevenueData[[#This Row],[Commentaires /Notes  ]]="","",RevenueData[[#This Row],[Commentaires /Notes  ]])</f>
        <v/>
      </c>
      <c r="N1380" s="21"/>
    </row>
    <row r="1381" spans="2:14" x14ac:dyDescent="0.25">
      <c r="B1381" s="18">
        <f t="shared" si="184"/>
        <v>1377</v>
      </c>
      <c r="C1381" s="13" t="str">
        <f t="shared" si="183"/>
        <v/>
      </c>
      <c r="D1381" s="20"/>
      <c r="E1381" s="5"/>
      <c r="F1381" s="5"/>
      <c r="G1381" s="6" t="str">
        <f>IF(ISBLANK(F1381),"",VLOOKUP(F1381,'Listes des Lots'!$B$4:$G$55,6,FALSE))</f>
        <v/>
      </c>
      <c r="H1381" s="3"/>
      <c r="I1381" s="3"/>
      <c r="J1381" s="5"/>
      <c r="K1381" s="5"/>
      <c r="L1381" s="4"/>
      <c r="M1381" s="92" t="str">
        <f>IF(RevenueData[[#This Row],[Commentaires /Notes  ]]="","",RevenueData[[#This Row],[Commentaires /Notes  ]])</f>
        <v/>
      </c>
      <c r="N1381" s="21"/>
    </row>
    <row r="1382" spans="2:14" x14ac:dyDescent="0.25">
      <c r="B1382" s="18">
        <f t="shared" si="184"/>
        <v>1378</v>
      </c>
      <c r="C1382" s="13" t="str">
        <f t="shared" si="183"/>
        <v/>
      </c>
      <c r="D1382" s="20"/>
      <c r="E1382" s="5"/>
      <c r="F1382" s="5"/>
      <c r="G1382" s="6" t="str">
        <f>IF(ISBLANK(F1382),"",VLOOKUP(F1382,'Listes des Lots'!$B$4:$G$55,6,FALSE))</f>
        <v/>
      </c>
      <c r="H1382" s="3"/>
      <c r="I1382" s="3"/>
      <c r="J1382" s="5"/>
      <c r="K1382" s="5"/>
      <c r="L1382" s="4"/>
      <c r="M1382" s="92" t="str">
        <f>IF(RevenueData[[#This Row],[Commentaires /Notes  ]]="","",RevenueData[[#This Row],[Commentaires /Notes  ]])</f>
        <v/>
      </c>
      <c r="N1382" s="21"/>
    </row>
    <row r="1383" spans="2:14" x14ac:dyDescent="0.25">
      <c r="B1383" s="18">
        <f t="shared" si="184"/>
        <v>1379</v>
      </c>
      <c r="C1383" s="13" t="str">
        <f t="shared" si="183"/>
        <v/>
      </c>
      <c r="D1383" s="20"/>
      <c r="E1383" s="5"/>
      <c r="F1383" s="5"/>
      <c r="G1383" s="6" t="str">
        <f>IF(ISBLANK(F1383),"",VLOOKUP(F1383,'Listes des Lots'!$B$4:$G$55,6,FALSE))</f>
        <v/>
      </c>
      <c r="H1383" s="3"/>
      <c r="I1383" s="3"/>
      <c r="J1383" s="5"/>
      <c r="K1383" s="5"/>
      <c r="L1383" s="4"/>
      <c r="M1383" s="92" t="str">
        <f>IF(RevenueData[[#This Row],[Commentaires /Notes  ]]="","",RevenueData[[#This Row],[Commentaires /Notes  ]])</f>
        <v/>
      </c>
      <c r="N1383" s="21"/>
    </row>
    <row r="1384" spans="2:14" x14ac:dyDescent="0.25">
      <c r="B1384" s="18">
        <f t="shared" si="184"/>
        <v>1380</v>
      </c>
      <c r="C1384" s="13" t="str">
        <f t="shared" si="183"/>
        <v/>
      </c>
      <c r="D1384" s="20"/>
      <c r="E1384" s="5"/>
      <c r="F1384" s="5"/>
      <c r="G1384" s="6" t="str">
        <f>IF(ISBLANK(F1384),"",VLOOKUP(F1384,'Listes des Lots'!$B$4:$G$55,6,FALSE))</f>
        <v/>
      </c>
      <c r="H1384" s="3"/>
      <c r="I1384" s="3"/>
      <c r="J1384" s="5"/>
      <c r="K1384" s="5"/>
      <c r="L1384" s="4"/>
      <c r="M1384" s="92" t="str">
        <f>IF(RevenueData[[#This Row],[Commentaires /Notes  ]]="","",RevenueData[[#This Row],[Commentaires /Notes  ]])</f>
        <v/>
      </c>
      <c r="N1384" s="21"/>
    </row>
    <row r="1385" spans="2:14" x14ac:dyDescent="0.25">
      <c r="B1385" s="18">
        <f t="shared" si="184"/>
        <v>1381</v>
      </c>
      <c r="C1385" s="13" t="str">
        <f t="shared" si="183"/>
        <v/>
      </c>
      <c r="D1385" s="20"/>
      <c r="E1385" s="5"/>
      <c r="F1385" s="5"/>
      <c r="G1385" s="6" t="str">
        <f>IF(ISBLANK(F1385),"",VLOOKUP(F1385,'Listes des Lots'!$B$4:$G$55,6,FALSE))</f>
        <v/>
      </c>
      <c r="H1385" s="3"/>
      <c r="I1385" s="3"/>
      <c r="J1385" s="5"/>
      <c r="K1385" s="5"/>
      <c r="L1385" s="4"/>
      <c r="M1385" s="92" t="str">
        <f>IF(RevenueData[[#This Row],[Commentaires /Notes  ]]="","",RevenueData[[#This Row],[Commentaires /Notes  ]])</f>
        <v/>
      </c>
      <c r="N1385" s="21"/>
    </row>
    <row r="1386" spans="2:14" x14ac:dyDescent="0.25">
      <c r="B1386" s="18">
        <f t="shared" si="184"/>
        <v>1382</v>
      </c>
      <c r="C1386" s="13" t="str">
        <f t="shared" si="183"/>
        <v/>
      </c>
      <c r="D1386" s="20"/>
      <c r="E1386" s="5"/>
      <c r="F1386" s="5"/>
      <c r="G1386" s="6" t="str">
        <f>IF(ISBLANK(F1386),"",VLOOKUP(F1386,'Listes des Lots'!$B$4:$G$55,6,FALSE))</f>
        <v/>
      </c>
      <c r="H1386" s="3"/>
      <c r="I1386" s="3"/>
      <c r="J1386" s="5"/>
      <c r="K1386" s="5"/>
      <c r="L1386" s="4"/>
      <c r="M1386" s="92" t="str">
        <f>IF(RevenueData[[#This Row],[Commentaires /Notes  ]]="","",RevenueData[[#This Row],[Commentaires /Notes  ]])</f>
        <v/>
      </c>
      <c r="N1386" s="21"/>
    </row>
    <row r="1387" spans="2:14" x14ac:dyDescent="0.25">
      <c r="B1387" s="18">
        <f t="shared" si="184"/>
        <v>1383</v>
      </c>
      <c r="C1387" s="13" t="str">
        <f t="shared" si="183"/>
        <v/>
      </c>
      <c r="D1387" s="20"/>
      <c r="E1387" s="5"/>
      <c r="F1387" s="5"/>
      <c r="G1387" s="6" t="str">
        <f>IF(ISBLANK(F1387),"",VLOOKUP(F1387,'Listes des Lots'!$B$4:$G$55,6,FALSE))</f>
        <v/>
      </c>
      <c r="H1387" s="3"/>
      <c r="I1387" s="3"/>
      <c r="J1387" s="5"/>
      <c r="K1387" s="5"/>
      <c r="L1387" s="4"/>
      <c r="M1387" s="92" t="str">
        <f>IF(RevenueData[[#This Row],[Commentaires /Notes  ]]="","",RevenueData[[#This Row],[Commentaires /Notes  ]])</f>
        <v/>
      </c>
      <c r="N1387" s="21"/>
    </row>
    <row r="1388" spans="2:14" x14ac:dyDescent="0.25">
      <c r="B1388" s="18">
        <f t="shared" si="184"/>
        <v>1384</v>
      </c>
      <c r="C1388" s="13" t="str">
        <f t="shared" si="183"/>
        <v/>
      </c>
      <c r="D1388" s="20"/>
      <c r="E1388" s="5"/>
      <c r="F1388" s="5"/>
      <c r="G1388" s="6" t="str">
        <f>IF(ISBLANK(F1388),"",VLOOKUP(F1388,'Listes des Lots'!$B$4:$G$55,6,FALSE))</f>
        <v/>
      </c>
      <c r="H1388" s="3"/>
      <c r="I1388" s="3"/>
      <c r="J1388" s="5"/>
      <c r="K1388" s="5"/>
      <c r="L1388" s="4"/>
      <c r="M1388" s="92" t="str">
        <f>IF(RevenueData[[#This Row],[Commentaires /Notes  ]]="","",RevenueData[[#This Row],[Commentaires /Notes  ]])</f>
        <v/>
      </c>
      <c r="N1388" s="21"/>
    </row>
    <row r="1389" spans="2:14" x14ac:dyDescent="0.25">
      <c r="B1389" s="18">
        <f t="shared" si="184"/>
        <v>1385</v>
      </c>
      <c r="C1389" s="13" t="str">
        <f t="shared" si="183"/>
        <v/>
      </c>
      <c r="D1389" s="20"/>
      <c r="E1389" s="5"/>
      <c r="F1389" s="5"/>
      <c r="G1389" s="6" t="str">
        <f>IF(ISBLANK(F1389),"",VLOOKUP(F1389,'Listes des Lots'!$B$4:$G$55,6,FALSE))</f>
        <v/>
      </c>
      <c r="H1389" s="3"/>
      <c r="I1389" s="3"/>
      <c r="J1389" s="5"/>
      <c r="K1389" s="5"/>
      <c r="L1389" s="4"/>
      <c r="M1389" s="92" t="str">
        <f>IF(RevenueData[[#This Row],[Commentaires /Notes  ]]="","",RevenueData[[#This Row],[Commentaires /Notes  ]])</f>
        <v/>
      </c>
      <c r="N1389" s="21"/>
    </row>
    <row r="1390" spans="2:14" x14ac:dyDescent="0.25">
      <c r="B1390" s="18">
        <f t="shared" si="184"/>
        <v>1386</v>
      </c>
      <c r="C1390" s="13" t="str">
        <f t="shared" si="183"/>
        <v/>
      </c>
      <c r="D1390" s="20"/>
      <c r="E1390" s="5"/>
      <c r="F1390" s="5"/>
      <c r="G1390" s="6" t="str">
        <f>IF(ISBLANK(F1390),"",VLOOKUP(F1390,'Listes des Lots'!$B$4:$G$55,6,FALSE))</f>
        <v/>
      </c>
      <c r="H1390" s="3"/>
      <c r="I1390" s="3"/>
      <c r="J1390" s="5"/>
      <c r="K1390" s="5"/>
      <c r="L1390" s="4"/>
      <c r="M1390" s="92" t="str">
        <f>IF(RevenueData[[#This Row],[Commentaires /Notes  ]]="","",RevenueData[[#This Row],[Commentaires /Notes  ]])</f>
        <v/>
      </c>
      <c r="N1390" s="21"/>
    </row>
    <row r="1391" spans="2:14" x14ac:dyDescent="0.25">
      <c r="B1391" s="18">
        <f t="shared" si="184"/>
        <v>1387</v>
      </c>
      <c r="C1391" s="13" t="str">
        <f t="shared" si="183"/>
        <v/>
      </c>
      <c r="D1391" s="20"/>
      <c r="E1391" s="5"/>
      <c r="F1391" s="5"/>
      <c r="G1391" s="6" t="str">
        <f>IF(ISBLANK(F1391),"",VLOOKUP(F1391,'Listes des Lots'!$B$4:$G$55,6,FALSE))</f>
        <v/>
      </c>
      <c r="H1391" s="3"/>
      <c r="I1391" s="3"/>
      <c r="J1391" s="5"/>
      <c r="K1391" s="5"/>
      <c r="L1391" s="4"/>
      <c r="M1391" s="92" t="str">
        <f>IF(RevenueData[[#This Row],[Commentaires /Notes  ]]="","",RevenueData[[#This Row],[Commentaires /Notes  ]])</f>
        <v/>
      </c>
      <c r="N1391" s="21"/>
    </row>
    <row r="1392" spans="2:14" x14ac:dyDescent="0.25">
      <c r="B1392" s="18">
        <f t="shared" si="184"/>
        <v>1388</v>
      </c>
      <c r="C1392" s="13" t="str">
        <f t="shared" si="183"/>
        <v/>
      </c>
      <c r="D1392" s="20"/>
      <c r="E1392" s="5"/>
      <c r="F1392" s="5"/>
      <c r="G1392" s="6" t="str">
        <f>IF(ISBLANK(F1392),"",VLOOKUP(F1392,'Listes des Lots'!$B$4:$G$55,6,FALSE))</f>
        <v/>
      </c>
      <c r="H1392" s="3"/>
      <c r="I1392" s="3"/>
      <c r="J1392" s="5"/>
      <c r="K1392" s="5"/>
      <c r="L1392" s="4"/>
      <c r="M1392" s="92" t="str">
        <f>IF(RevenueData[[#This Row],[Commentaires /Notes  ]]="","",RevenueData[[#This Row],[Commentaires /Notes  ]])</f>
        <v/>
      </c>
      <c r="N1392" s="21"/>
    </row>
    <row r="1393" spans="2:14" x14ac:dyDescent="0.25">
      <c r="B1393" s="18">
        <f t="shared" si="184"/>
        <v>1389</v>
      </c>
      <c r="C1393" s="13" t="str">
        <f t="shared" si="183"/>
        <v/>
      </c>
      <c r="D1393" s="20"/>
      <c r="E1393" s="5"/>
      <c r="F1393" s="5"/>
      <c r="G1393" s="6" t="str">
        <f>IF(ISBLANK(F1393),"",VLOOKUP(F1393,'Listes des Lots'!$B$4:$G$55,6,FALSE))</f>
        <v/>
      </c>
      <c r="H1393" s="3"/>
      <c r="I1393" s="3"/>
      <c r="J1393" s="5"/>
      <c r="K1393" s="5"/>
      <c r="L1393" s="4"/>
      <c r="M1393" s="92" t="str">
        <f>IF(RevenueData[[#This Row],[Commentaires /Notes  ]]="","",RevenueData[[#This Row],[Commentaires /Notes  ]])</f>
        <v/>
      </c>
      <c r="N1393" s="21"/>
    </row>
    <row r="1394" spans="2:14" x14ac:dyDescent="0.25">
      <c r="B1394" s="18">
        <f t="shared" si="184"/>
        <v>1390</v>
      </c>
      <c r="C1394" s="13" t="str">
        <f t="shared" si="183"/>
        <v/>
      </c>
      <c r="D1394" s="20"/>
      <c r="E1394" s="5"/>
      <c r="F1394" s="5"/>
      <c r="G1394" s="6" t="str">
        <f>IF(ISBLANK(F1394),"",VLOOKUP(F1394,'Listes des Lots'!$B$4:$G$55,6,FALSE))</f>
        <v/>
      </c>
      <c r="H1394" s="3"/>
      <c r="I1394" s="3"/>
      <c r="J1394" s="5"/>
      <c r="K1394" s="5"/>
      <c r="L1394" s="4"/>
      <c r="M1394" s="92" t="str">
        <f>IF(RevenueData[[#This Row],[Commentaires /Notes  ]]="","",RevenueData[[#This Row],[Commentaires /Notes  ]])</f>
        <v/>
      </c>
      <c r="N1394" s="21"/>
    </row>
    <row r="1395" spans="2:14" x14ac:dyDescent="0.25">
      <c r="B1395" s="18">
        <f t="shared" si="184"/>
        <v>1391</v>
      </c>
      <c r="C1395" s="13" t="str">
        <f t="shared" si="183"/>
        <v/>
      </c>
      <c r="D1395" s="20"/>
      <c r="E1395" s="5"/>
      <c r="F1395" s="5"/>
      <c r="G1395" s="6" t="str">
        <f>IF(ISBLANK(F1395),"",VLOOKUP(F1395,'Listes des Lots'!$B$4:$G$55,6,FALSE))</f>
        <v/>
      </c>
      <c r="H1395" s="3"/>
      <c r="I1395" s="3"/>
      <c r="J1395" s="5"/>
      <c r="K1395" s="5"/>
      <c r="L1395" s="4"/>
      <c r="M1395" s="92" t="str">
        <f>IF(RevenueData[[#This Row],[Commentaires /Notes  ]]="","",RevenueData[[#This Row],[Commentaires /Notes  ]])</f>
        <v/>
      </c>
      <c r="N1395" s="21"/>
    </row>
    <row r="1396" spans="2:14" x14ac:dyDescent="0.25">
      <c r="B1396" s="18">
        <f t="shared" si="184"/>
        <v>1392</v>
      </c>
      <c r="C1396" s="13" t="str">
        <f t="shared" si="183"/>
        <v/>
      </c>
      <c r="D1396" s="20"/>
      <c r="E1396" s="5"/>
      <c r="F1396" s="5"/>
      <c r="G1396" s="6" t="str">
        <f>IF(ISBLANK(F1396),"",VLOOKUP(F1396,'Listes des Lots'!$B$4:$G$55,6,FALSE))</f>
        <v/>
      </c>
      <c r="H1396" s="3"/>
      <c r="I1396" s="3"/>
      <c r="J1396" s="5"/>
      <c r="K1396" s="5"/>
      <c r="L1396" s="4"/>
      <c r="M1396" s="92" t="str">
        <f>IF(RevenueData[[#This Row],[Commentaires /Notes  ]]="","",RevenueData[[#This Row],[Commentaires /Notes  ]])</f>
        <v/>
      </c>
      <c r="N1396" s="21"/>
    </row>
    <row r="1397" spans="2:14" x14ac:dyDescent="0.25">
      <c r="B1397" s="18">
        <f t="shared" si="184"/>
        <v>1393</v>
      </c>
      <c r="C1397" s="13" t="str">
        <f t="shared" si="183"/>
        <v/>
      </c>
      <c r="D1397" s="20"/>
      <c r="E1397" s="5"/>
      <c r="F1397" s="5"/>
      <c r="G1397" s="6" t="str">
        <f>IF(ISBLANK(F1397),"",VLOOKUP(F1397,'Listes des Lots'!$B$4:$G$55,6,FALSE))</f>
        <v/>
      </c>
      <c r="H1397" s="3"/>
      <c r="I1397" s="3"/>
      <c r="J1397" s="5"/>
      <c r="K1397" s="5"/>
      <c r="L1397" s="4"/>
      <c r="M1397" s="92" t="str">
        <f>IF(RevenueData[[#This Row],[Commentaires /Notes  ]]="","",RevenueData[[#This Row],[Commentaires /Notes  ]])</f>
        <v/>
      </c>
      <c r="N1397" s="21"/>
    </row>
    <row r="1398" spans="2:14" x14ac:dyDescent="0.25">
      <c r="B1398" s="18">
        <f t="shared" si="184"/>
        <v>1394</v>
      </c>
      <c r="C1398" s="13" t="str">
        <f t="shared" si="183"/>
        <v/>
      </c>
      <c r="D1398" s="20"/>
      <c r="E1398" s="5"/>
      <c r="F1398" s="5"/>
      <c r="G1398" s="6" t="str">
        <f>IF(ISBLANK(F1398),"",VLOOKUP(F1398,'Listes des Lots'!$B$4:$G$55,6,FALSE))</f>
        <v/>
      </c>
      <c r="H1398" s="3"/>
      <c r="I1398" s="3"/>
      <c r="J1398" s="5"/>
      <c r="K1398" s="5"/>
      <c r="L1398" s="4"/>
      <c r="M1398" s="92" t="str">
        <f>IF(RevenueData[[#This Row],[Commentaires /Notes  ]]="","",RevenueData[[#This Row],[Commentaires /Notes  ]])</f>
        <v/>
      </c>
      <c r="N1398" s="21"/>
    </row>
    <row r="1399" spans="2:14" x14ac:dyDescent="0.25">
      <c r="B1399" s="18">
        <f t="shared" si="184"/>
        <v>1395</v>
      </c>
      <c r="C1399" s="13" t="str">
        <f t="shared" si="183"/>
        <v/>
      </c>
      <c r="D1399" s="20"/>
      <c r="E1399" s="5"/>
      <c r="F1399" s="5"/>
      <c r="G1399" s="6" t="str">
        <f>IF(ISBLANK(F1399),"",VLOOKUP(F1399,'Listes des Lots'!$B$4:$G$55,6,FALSE))</f>
        <v/>
      </c>
      <c r="H1399" s="3"/>
      <c r="I1399" s="3"/>
      <c r="J1399" s="5"/>
      <c r="K1399" s="5"/>
      <c r="L1399" s="4"/>
      <c r="M1399" s="92" t="str">
        <f>IF(RevenueData[[#This Row],[Commentaires /Notes  ]]="","",RevenueData[[#This Row],[Commentaires /Notes  ]])</f>
        <v/>
      </c>
      <c r="N1399" s="21"/>
    </row>
    <row r="1400" spans="2:14" x14ac:dyDescent="0.25">
      <c r="B1400" s="18">
        <f t="shared" si="184"/>
        <v>1396</v>
      </c>
      <c r="C1400" s="13" t="str">
        <f t="shared" si="183"/>
        <v/>
      </c>
      <c r="D1400" s="20"/>
      <c r="E1400" s="5"/>
      <c r="F1400" s="5"/>
      <c r="G1400" s="6" t="str">
        <f>IF(ISBLANK(F1400),"",VLOOKUP(F1400,'Listes des Lots'!$B$4:$G$55,6,FALSE))</f>
        <v/>
      </c>
      <c r="H1400" s="3"/>
      <c r="I1400" s="3"/>
      <c r="J1400" s="5"/>
      <c r="K1400" s="5"/>
      <c r="L1400" s="4"/>
      <c r="M1400" s="92" t="str">
        <f>IF(RevenueData[[#This Row],[Commentaires /Notes  ]]="","",RevenueData[[#This Row],[Commentaires /Notes  ]])</f>
        <v/>
      </c>
      <c r="N1400" s="21"/>
    </row>
    <row r="1401" spans="2:14" x14ac:dyDescent="0.25">
      <c r="B1401" s="18">
        <f t="shared" si="184"/>
        <v>1397</v>
      </c>
      <c r="C1401" s="13" t="str">
        <f t="shared" si="183"/>
        <v/>
      </c>
      <c r="D1401" s="20"/>
      <c r="E1401" s="5"/>
      <c r="F1401" s="5"/>
      <c r="G1401" s="6" t="str">
        <f>IF(ISBLANK(F1401),"",VLOOKUP(F1401,'Listes des Lots'!$B$4:$G$55,6,FALSE))</f>
        <v/>
      </c>
      <c r="H1401" s="3"/>
      <c r="I1401" s="3"/>
      <c r="J1401" s="5"/>
      <c r="K1401" s="5"/>
      <c r="L1401" s="4"/>
      <c r="M1401" s="92" t="str">
        <f>IF(RevenueData[[#This Row],[Commentaires /Notes  ]]="","",RevenueData[[#This Row],[Commentaires /Notes  ]])</f>
        <v/>
      </c>
      <c r="N1401" s="21"/>
    </row>
    <row r="1402" spans="2:14" x14ac:dyDescent="0.25">
      <c r="B1402" s="18">
        <f t="shared" si="184"/>
        <v>1398</v>
      </c>
      <c r="C1402" s="13" t="str">
        <f t="shared" si="183"/>
        <v/>
      </c>
      <c r="D1402" s="20"/>
      <c r="E1402" s="5"/>
      <c r="F1402" s="5"/>
      <c r="G1402" s="6" t="str">
        <f>IF(ISBLANK(F1402),"",VLOOKUP(F1402,'Listes des Lots'!$B$4:$G$55,6,FALSE))</f>
        <v/>
      </c>
      <c r="H1402" s="3"/>
      <c r="I1402" s="3"/>
      <c r="J1402" s="5"/>
      <c r="K1402" s="5"/>
      <c r="L1402" s="4"/>
      <c r="M1402" s="92" t="str">
        <f>IF(RevenueData[[#This Row],[Commentaires /Notes  ]]="","",RevenueData[[#This Row],[Commentaires /Notes  ]])</f>
        <v/>
      </c>
      <c r="N1402" s="21"/>
    </row>
    <row r="1403" spans="2:14" x14ac:dyDescent="0.25">
      <c r="B1403" s="18">
        <f t="shared" si="184"/>
        <v>1399</v>
      </c>
      <c r="C1403" s="13" t="str">
        <f t="shared" si="183"/>
        <v/>
      </c>
      <c r="D1403" s="20"/>
      <c r="E1403" s="5"/>
      <c r="F1403" s="5"/>
      <c r="G1403" s="6" t="str">
        <f>IF(ISBLANK(F1403),"",VLOOKUP(F1403,'Listes des Lots'!$B$4:$G$55,6,FALSE))</f>
        <v/>
      </c>
      <c r="H1403" s="3"/>
      <c r="I1403" s="3"/>
      <c r="J1403" s="5"/>
      <c r="K1403" s="5"/>
      <c r="L1403" s="4"/>
      <c r="M1403" s="92" t="str">
        <f>IF(RevenueData[[#This Row],[Commentaires /Notes  ]]="","",RevenueData[[#This Row],[Commentaires /Notes  ]])</f>
        <v/>
      </c>
      <c r="N1403" s="21"/>
    </row>
    <row r="1404" spans="2:14" x14ac:dyDescent="0.25">
      <c r="B1404" s="18">
        <f t="shared" si="184"/>
        <v>1400</v>
      </c>
      <c r="C1404" s="13" t="str">
        <f t="shared" si="183"/>
        <v/>
      </c>
      <c r="D1404" s="20"/>
      <c r="E1404" s="5"/>
      <c r="F1404" s="5"/>
      <c r="G1404" s="6" t="str">
        <f>IF(ISBLANK(F1404),"",VLOOKUP(F1404,'Listes des Lots'!$B$4:$G$55,6,FALSE))</f>
        <v/>
      </c>
      <c r="H1404" s="3"/>
      <c r="I1404" s="3"/>
      <c r="J1404" s="5"/>
      <c r="K1404" s="5"/>
      <c r="L1404" s="4"/>
      <c r="M1404" s="92" t="str">
        <f>IF(RevenueData[[#This Row],[Commentaires /Notes  ]]="","",RevenueData[[#This Row],[Commentaires /Notes  ]])</f>
        <v/>
      </c>
      <c r="N1404" s="21"/>
    </row>
    <row r="1405" spans="2:14" x14ac:dyDescent="0.25">
      <c r="B1405" s="18">
        <f t="shared" si="184"/>
        <v>1401</v>
      </c>
      <c r="C1405" s="13" t="str">
        <f t="shared" si="183"/>
        <v/>
      </c>
      <c r="D1405" s="20"/>
      <c r="E1405" s="5"/>
      <c r="F1405" s="5"/>
      <c r="G1405" s="6" t="str">
        <f>IF(ISBLANK(F1405),"",VLOOKUP(F1405,'Listes des Lots'!$B$4:$G$55,6,FALSE))</f>
        <v/>
      </c>
      <c r="H1405" s="3"/>
      <c r="I1405" s="3"/>
      <c r="J1405" s="5"/>
      <c r="K1405" s="5"/>
      <c r="L1405" s="4"/>
      <c r="M1405" s="92" t="str">
        <f>IF(RevenueData[[#This Row],[Commentaires /Notes  ]]="","",RevenueData[[#This Row],[Commentaires /Notes  ]])</f>
        <v/>
      </c>
      <c r="N1405" s="21"/>
    </row>
    <row r="1406" spans="2:14" x14ac:dyDescent="0.25">
      <c r="B1406" s="18">
        <f t="shared" si="184"/>
        <v>1402</v>
      </c>
      <c r="C1406" s="13" t="str">
        <f t="shared" si="183"/>
        <v/>
      </c>
      <c r="D1406" s="20"/>
      <c r="E1406" s="5"/>
      <c r="F1406" s="5"/>
      <c r="G1406" s="6" t="str">
        <f>IF(ISBLANK(F1406),"",VLOOKUP(F1406,'Listes des Lots'!$B$4:$G$55,6,FALSE))</f>
        <v/>
      </c>
      <c r="H1406" s="3"/>
      <c r="I1406" s="3"/>
      <c r="J1406" s="5"/>
      <c r="K1406" s="5"/>
      <c r="L1406" s="4"/>
      <c r="M1406" s="92" t="str">
        <f>IF(RevenueData[[#This Row],[Commentaires /Notes  ]]="","",RevenueData[[#This Row],[Commentaires /Notes  ]])</f>
        <v/>
      </c>
      <c r="N1406" s="21"/>
    </row>
    <row r="1407" spans="2:14" x14ac:dyDescent="0.25">
      <c r="B1407" s="18">
        <f t="shared" si="184"/>
        <v>1403</v>
      </c>
      <c r="C1407" s="13" t="str">
        <f t="shared" si="183"/>
        <v/>
      </c>
      <c r="D1407" s="20"/>
      <c r="E1407" s="5"/>
      <c r="F1407" s="5"/>
      <c r="G1407" s="6" t="str">
        <f>IF(ISBLANK(F1407),"",VLOOKUP(F1407,'Listes des Lots'!$B$4:$G$55,6,FALSE))</f>
        <v/>
      </c>
      <c r="H1407" s="3"/>
      <c r="I1407" s="3"/>
      <c r="J1407" s="5"/>
      <c r="K1407" s="5"/>
      <c r="L1407" s="4"/>
      <c r="M1407" s="92" t="str">
        <f>IF(RevenueData[[#This Row],[Commentaires /Notes  ]]="","",RevenueData[[#This Row],[Commentaires /Notes  ]])</f>
        <v/>
      </c>
      <c r="N1407" s="21"/>
    </row>
    <row r="1408" spans="2:14" x14ac:dyDescent="0.25">
      <c r="B1408" s="18">
        <f t="shared" si="184"/>
        <v>1404</v>
      </c>
      <c r="C1408" s="13" t="str">
        <f t="shared" si="183"/>
        <v/>
      </c>
      <c r="D1408" s="20"/>
      <c r="E1408" s="5"/>
      <c r="F1408" s="5"/>
      <c r="G1408" s="6" t="str">
        <f>IF(ISBLANK(F1408),"",VLOOKUP(F1408,'Listes des Lots'!$B$4:$G$55,6,FALSE))</f>
        <v/>
      </c>
      <c r="H1408" s="3"/>
      <c r="I1408" s="3"/>
      <c r="J1408" s="5"/>
      <c r="K1408" s="5"/>
      <c r="L1408" s="4"/>
      <c r="M1408" s="92" t="str">
        <f>IF(RevenueData[[#This Row],[Commentaires /Notes  ]]="","",RevenueData[[#This Row],[Commentaires /Notes  ]])</f>
        <v/>
      </c>
      <c r="N1408" s="21"/>
    </row>
    <row r="1409" spans="2:14" x14ac:dyDescent="0.25">
      <c r="B1409" s="18">
        <f t="shared" si="184"/>
        <v>1405</v>
      </c>
      <c r="C1409" s="13" t="str">
        <f t="shared" si="183"/>
        <v/>
      </c>
      <c r="D1409" s="20"/>
      <c r="E1409" s="5"/>
      <c r="F1409" s="5"/>
      <c r="G1409" s="6" t="str">
        <f>IF(ISBLANK(F1409),"",VLOOKUP(F1409,'Listes des Lots'!$B$4:$G$55,6,FALSE))</f>
        <v/>
      </c>
      <c r="H1409" s="3"/>
      <c r="I1409" s="3"/>
      <c r="J1409" s="5"/>
      <c r="K1409" s="5"/>
      <c r="L1409" s="4"/>
      <c r="M1409" s="92" t="str">
        <f>IF(RevenueData[[#This Row],[Commentaires /Notes  ]]="","",RevenueData[[#This Row],[Commentaires /Notes  ]])</f>
        <v/>
      </c>
      <c r="N1409" s="21"/>
    </row>
    <row r="1410" spans="2:14" x14ac:dyDescent="0.25">
      <c r="B1410" s="18">
        <f t="shared" si="184"/>
        <v>1406</v>
      </c>
      <c r="C1410" s="13" t="str">
        <f t="shared" si="183"/>
        <v/>
      </c>
      <c r="D1410" s="20"/>
      <c r="E1410" s="5"/>
      <c r="F1410" s="5"/>
      <c r="G1410" s="6" t="str">
        <f>IF(ISBLANK(F1410),"",VLOOKUP(F1410,'Listes des Lots'!$B$4:$G$55,6,FALSE))</f>
        <v/>
      </c>
      <c r="H1410" s="3"/>
      <c r="I1410" s="3"/>
      <c r="J1410" s="5"/>
      <c r="K1410" s="5"/>
      <c r="L1410" s="4"/>
      <c r="M1410" s="92" t="str">
        <f>IF(RevenueData[[#This Row],[Commentaires /Notes  ]]="","",RevenueData[[#This Row],[Commentaires /Notes  ]])</f>
        <v/>
      </c>
      <c r="N1410" s="21"/>
    </row>
    <row r="1411" spans="2:14" x14ac:dyDescent="0.25">
      <c r="B1411" s="18">
        <f t="shared" si="184"/>
        <v>1407</v>
      </c>
      <c r="C1411" s="13" t="str">
        <f t="shared" si="183"/>
        <v/>
      </c>
      <c r="D1411" s="20"/>
      <c r="E1411" s="5"/>
      <c r="F1411" s="5"/>
      <c r="G1411" s="6" t="str">
        <f>IF(ISBLANK(F1411),"",VLOOKUP(F1411,'Listes des Lots'!$B$4:$G$55,6,FALSE))</f>
        <v/>
      </c>
      <c r="H1411" s="3"/>
      <c r="I1411" s="3"/>
      <c r="J1411" s="5"/>
      <c r="K1411" s="5"/>
      <c r="L1411" s="4"/>
      <c r="M1411" s="92" t="str">
        <f>IF(RevenueData[[#This Row],[Commentaires /Notes  ]]="","",RevenueData[[#This Row],[Commentaires /Notes  ]])</f>
        <v/>
      </c>
      <c r="N1411" s="21"/>
    </row>
    <row r="1412" spans="2:14" x14ac:dyDescent="0.25">
      <c r="B1412" s="18">
        <f t="shared" si="184"/>
        <v>1408</v>
      </c>
      <c r="C1412" s="13" t="str">
        <f t="shared" si="183"/>
        <v/>
      </c>
      <c r="D1412" s="20"/>
      <c r="E1412" s="5"/>
      <c r="F1412" s="5"/>
      <c r="G1412" s="6" t="str">
        <f>IF(ISBLANK(F1412),"",VLOOKUP(F1412,'Listes des Lots'!$B$4:$G$55,6,FALSE))</f>
        <v/>
      </c>
      <c r="H1412" s="3"/>
      <c r="I1412" s="3"/>
      <c r="J1412" s="5"/>
      <c r="K1412" s="5"/>
      <c r="L1412" s="4"/>
      <c r="M1412" s="92" t="str">
        <f>IF(RevenueData[[#This Row],[Commentaires /Notes  ]]="","",RevenueData[[#This Row],[Commentaires /Notes  ]])</f>
        <v/>
      </c>
      <c r="N1412" s="21"/>
    </row>
    <row r="1413" spans="2:14" x14ac:dyDescent="0.25">
      <c r="B1413" s="18">
        <f t="shared" si="184"/>
        <v>1409</v>
      </c>
      <c r="C1413" s="13" t="str">
        <f t="shared" ref="C1413:C1476" si="185">IF(OR(D1413="", E1413="", F1413="", I1413="", J1413="", K1413="", L1413=""), "", TEXT(RIGHT(YEAR(D1413), 2), "00") &amp; TEXT(MONTH(D1413), "00") &amp; TEXT(DAY(D1413), "00") &amp; "_Rev_MC_" &amp; TEXT(B1413, "0"))</f>
        <v/>
      </c>
      <c r="D1413" s="20"/>
      <c r="E1413" s="5"/>
      <c r="F1413" s="5"/>
      <c r="G1413" s="6" t="str">
        <f>IF(ISBLANK(F1413),"",VLOOKUP(F1413,'Listes des Lots'!$B$4:$G$55,6,FALSE))</f>
        <v/>
      </c>
      <c r="H1413" s="3"/>
      <c r="I1413" s="3"/>
      <c r="J1413" s="5"/>
      <c r="K1413" s="5"/>
      <c r="L1413" s="4"/>
      <c r="M1413" s="92" t="str">
        <f>IF(RevenueData[[#This Row],[Commentaires /Notes  ]]="","",RevenueData[[#This Row],[Commentaires /Notes  ]])</f>
        <v/>
      </c>
      <c r="N1413" s="21"/>
    </row>
    <row r="1414" spans="2:14" x14ac:dyDescent="0.25">
      <c r="B1414" s="18">
        <f t="shared" si="184"/>
        <v>1410</v>
      </c>
      <c r="C1414" s="13" t="str">
        <f t="shared" si="185"/>
        <v/>
      </c>
      <c r="D1414" s="20"/>
      <c r="E1414" s="5"/>
      <c r="F1414" s="5"/>
      <c r="G1414" s="6" t="str">
        <f>IF(ISBLANK(F1414),"",VLOOKUP(F1414,'Listes des Lots'!$B$4:$G$55,6,FALSE))</f>
        <v/>
      </c>
      <c r="H1414" s="3"/>
      <c r="I1414" s="3"/>
      <c r="J1414" s="5"/>
      <c r="K1414" s="5"/>
      <c r="L1414" s="4"/>
      <c r="M1414" s="92" t="str">
        <f>IF(RevenueData[[#This Row],[Commentaires /Notes  ]]="","",RevenueData[[#This Row],[Commentaires /Notes  ]])</f>
        <v/>
      </c>
      <c r="N1414" s="21"/>
    </row>
    <row r="1415" spans="2:14" x14ac:dyDescent="0.25">
      <c r="B1415" s="18">
        <f t="shared" ref="B1415:B1478" si="186">B1414+1</f>
        <v>1411</v>
      </c>
      <c r="C1415" s="13" t="str">
        <f t="shared" si="185"/>
        <v/>
      </c>
      <c r="D1415" s="20"/>
      <c r="E1415" s="5"/>
      <c r="F1415" s="5"/>
      <c r="G1415" s="6" t="str">
        <f>IF(ISBLANK(F1415),"",VLOOKUP(F1415,'Listes des Lots'!$B$4:$G$55,6,FALSE))</f>
        <v/>
      </c>
      <c r="H1415" s="3"/>
      <c r="I1415" s="3"/>
      <c r="J1415" s="5"/>
      <c r="K1415" s="5"/>
      <c r="L1415" s="4"/>
      <c r="M1415" s="92" t="str">
        <f>IF(RevenueData[[#This Row],[Commentaires /Notes  ]]="","",RevenueData[[#This Row],[Commentaires /Notes  ]])</f>
        <v/>
      </c>
      <c r="N1415" s="21"/>
    </row>
    <row r="1416" spans="2:14" x14ac:dyDescent="0.25">
      <c r="B1416" s="18">
        <f t="shared" si="186"/>
        <v>1412</v>
      </c>
      <c r="C1416" s="13" t="str">
        <f t="shared" si="185"/>
        <v/>
      </c>
      <c r="D1416" s="20"/>
      <c r="E1416" s="5"/>
      <c r="F1416" s="5"/>
      <c r="G1416" s="6" t="str">
        <f>IF(ISBLANK(F1416),"",VLOOKUP(F1416,'Listes des Lots'!$B$4:$G$55,6,FALSE))</f>
        <v/>
      </c>
      <c r="H1416" s="3"/>
      <c r="I1416" s="3"/>
      <c r="J1416" s="5"/>
      <c r="K1416" s="5"/>
      <c r="L1416" s="4"/>
      <c r="M1416" s="92" t="str">
        <f>IF(RevenueData[[#This Row],[Commentaires /Notes  ]]="","",RevenueData[[#This Row],[Commentaires /Notes  ]])</f>
        <v/>
      </c>
      <c r="N1416" s="21"/>
    </row>
    <row r="1417" spans="2:14" x14ac:dyDescent="0.25">
      <c r="B1417" s="18">
        <f t="shared" si="186"/>
        <v>1413</v>
      </c>
      <c r="C1417" s="13" t="str">
        <f t="shared" si="185"/>
        <v/>
      </c>
      <c r="D1417" s="20"/>
      <c r="E1417" s="5"/>
      <c r="F1417" s="5"/>
      <c r="G1417" s="6" t="str">
        <f>IF(ISBLANK(F1417),"",VLOOKUP(F1417,'Listes des Lots'!$B$4:$G$55,6,FALSE))</f>
        <v/>
      </c>
      <c r="H1417" s="3"/>
      <c r="I1417" s="3"/>
      <c r="J1417" s="5"/>
      <c r="K1417" s="5"/>
      <c r="L1417" s="4"/>
      <c r="M1417" s="92" t="str">
        <f>IF(RevenueData[[#This Row],[Commentaires /Notes  ]]="","",RevenueData[[#This Row],[Commentaires /Notes  ]])</f>
        <v/>
      </c>
      <c r="N1417" s="21"/>
    </row>
    <row r="1418" spans="2:14" x14ac:dyDescent="0.25">
      <c r="B1418" s="18">
        <f t="shared" si="186"/>
        <v>1414</v>
      </c>
      <c r="C1418" s="13" t="str">
        <f t="shared" si="185"/>
        <v/>
      </c>
      <c r="D1418" s="20"/>
      <c r="E1418" s="5"/>
      <c r="F1418" s="5"/>
      <c r="G1418" s="6" t="str">
        <f>IF(ISBLANK(F1418),"",VLOOKUP(F1418,'Listes des Lots'!$B$4:$G$55,6,FALSE))</f>
        <v/>
      </c>
      <c r="H1418" s="3"/>
      <c r="I1418" s="3"/>
      <c r="J1418" s="5"/>
      <c r="K1418" s="5"/>
      <c r="L1418" s="4"/>
      <c r="M1418" s="92" t="str">
        <f>IF(RevenueData[[#This Row],[Commentaires /Notes  ]]="","",RevenueData[[#This Row],[Commentaires /Notes  ]])</f>
        <v/>
      </c>
      <c r="N1418" s="21"/>
    </row>
    <row r="1419" spans="2:14" x14ac:dyDescent="0.25">
      <c r="B1419" s="18">
        <f t="shared" si="186"/>
        <v>1415</v>
      </c>
      <c r="C1419" s="13" t="str">
        <f t="shared" si="185"/>
        <v/>
      </c>
      <c r="D1419" s="20"/>
      <c r="E1419" s="5"/>
      <c r="F1419" s="5"/>
      <c r="G1419" s="6" t="str">
        <f>IF(ISBLANK(F1419),"",VLOOKUP(F1419,'Listes des Lots'!$B$4:$G$55,6,FALSE))</f>
        <v/>
      </c>
      <c r="H1419" s="3"/>
      <c r="I1419" s="3"/>
      <c r="J1419" s="5"/>
      <c r="K1419" s="5"/>
      <c r="L1419" s="4"/>
      <c r="M1419" s="92" t="str">
        <f>IF(RevenueData[[#This Row],[Commentaires /Notes  ]]="","",RevenueData[[#This Row],[Commentaires /Notes  ]])</f>
        <v/>
      </c>
      <c r="N1419" s="21"/>
    </row>
    <row r="1420" spans="2:14" x14ac:dyDescent="0.25">
      <c r="B1420" s="18">
        <f t="shared" si="186"/>
        <v>1416</v>
      </c>
      <c r="C1420" s="13" t="str">
        <f t="shared" si="185"/>
        <v/>
      </c>
      <c r="D1420" s="20"/>
      <c r="E1420" s="5"/>
      <c r="F1420" s="5"/>
      <c r="G1420" s="6" t="str">
        <f>IF(ISBLANK(F1420),"",VLOOKUP(F1420,'Listes des Lots'!$B$4:$G$55,6,FALSE))</f>
        <v/>
      </c>
      <c r="H1420" s="3"/>
      <c r="I1420" s="3"/>
      <c r="J1420" s="5"/>
      <c r="K1420" s="5"/>
      <c r="L1420" s="4"/>
      <c r="M1420" s="92" t="str">
        <f>IF(RevenueData[[#This Row],[Commentaires /Notes  ]]="","",RevenueData[[#This Row],[Commentaires /Notes  ]])</f>
        <v/>
      </c>
      <c r="N1420" s="21"/>
    </row>
    <row r="1421" spans="2:14" x14ac:dyDescent="0.25">
      <c r="B1421" s="18">
        <f t="shared" si="186"/>
        <v>1417</v>
      </c>
      <c r="C1421" s="13" t="str">
        <f t="shared" si="185"/>
        <v/>
      </c>
      <c r="D1421" s="20"/>
      <c r="E1421" s="5"/>
      <c r="F1421" s="5"/>
      <c r="G1421" s="6" t="str">
        <f>IF(ISBLANK(F1421),"",VLOOKUP(F1421,'Listes des Lots'!$B$4:$G$55,6,FALSE))</f>
        <v/>
      </c>
      <c r="H1421" s="3"/>
      <c r="I1421" s="3"/>
      <c r="J1421" s="5"/>
      <c r="K1421" s="5"/>
      <c r="L1421" s="4"/>
      <c r="M1421" s="92" t="str">
        <f>IF(RevenueData[[#This Row],[Commentaires /Notes  ]]="","",RevenueData[[#This Row],[Commentaires /Notes  ]])</f>
        <v/>
      </c>
      <c r="N1421" s="21"/>
    </row>
    <row r="1422" spans="2:14" x14ac:dyDescent="0.25">
      <c r="B1422" s="18">
        <f t="shared" si="186"/>
        <v>1418</v>
      </c>
      <c r="C1422" s="13" t="str">
        <f t="shared" si="185"/>
        <v/>
      </c>
      <c r="D1422" s="20"/>
      <c r="E1422" s="5"/>
      <c r="F1422" s="5"/>
      <c r="G1422" s="6" t="str">
        <f>IF(ISBLANK(F1422),"",VLOOKUP(F1422,'Listes des Lots'!$B$4:$G$55,6,FALSE))</f>
        <v/>
      </c>
      <c r="H1422" s="3"/>
      <c r="I1422" s="3"/>
      <c r="J1422" s="5"/>
      <c r="K1422" s="5"/>
      <c r="L1422" s="4"/>
      <c r="M1422" s="92" t="str">
        <f>IF(RevenueData[[#This Row],[Commentaires /Notes  ]]="","",RevenueData[[#This Row],[Commentaires /Notes  ]])</f>
        <v/>
      </c>
      <c r="N1422" s="21"/>
    </row>
    <row r="1423" spans="2:14" x14ac:dyDescent="0.25">
      <c r="B1423" s="18">
        <f t="shared" si="186"/>
        <v>1419</v>
      </c>
      <c r="C1423" s="13" t="str">
        <f t="shared" si="185"/>
        <v/>
      </c>
      <c r="D1423" s="20"/>
      <c r="E1423" s="5"/>
      <c r="F1423" s="5"/>
      <c r="G1423" s="6" t="str">
        <f>IF(ISBLANK(F1423),"",VLOOKUP(F1423,'Listes des Lots'!$B$4:$G$55,6,FALSE))</f>
        <v/>
      </c>
      <c r="H1423" s="3"/>
      <c r="I1423" s="3"/>
      <c r="J1423" s="5"/>
      <c r="K1423" s="5"/>
      <c r="L1423" s="4"/>
      <c r="M1423" s="92" t="str">
        <f>IF(RevenueData[[#This Row],[Commentaires /Notes  ]]="","",RevenueData[[#This Row],[Commentaires /Notes  ]])</f>
        <v/>
      </c>
      <c r="N1423" s="21"/>
    </row>
    <row r="1424" spans="2:14" x14ac:dyDescent="0.25">
      <c r="B1424" s="18">
        <f t="shared" si="186"/>
        <v>1420</v>
      </c>
      <c r="C1424" s="13" t="str">
        <f t="shared" si="185"/>
        <v/>
      </c>
      <c r="D1424" s="20"/>
      <c r="E1424" s="5"/>
      <c r="F1424" s="5"/>
      <c r="G1424" s="6" t="str">
        <f>IF(ISBLANK(F1424),"",VLOOKUP(F1424,'Listes des Lots'!$B$4:$G$55,6,FALSE))</f>
        <v/>
      </c>
      <c r="H1424" s="3"/>
      <c r="I1424" s="3"/>
      <c r="J1424" s="5"/>
      <c r="K1424" s="5"/>
      <c r="L1424" s="4"/>
      <c r="M1424" s="92" t="str">
        <f>IF(RevenueData[[#This Row],[Commentaires /Notes  ]]="","",RevenueData[[#This Row],[Commentaires /Notes  ]])</f>
        <v/>
      </c>
      <c r="N1424" s="21"/>
    </row>
    <row r="1425" spans="2:14" x14ac:dyDescent="0.25">
      <c r="B1425" s="18">
        <f t="shared" si="186"/>
        <v>1421</v>
      </c>
      <c r="C1425" s="13" t="str">
        <f t="shared" si="185"/>
        <v/>
      </c>
      <c r="D1425" s="20"/>
      <c r="E1425" s="5"/>
      <c r="F1425" s="5"/>
      <c r="G1425" s="6" t="str">
        <f>IF(ISBLANK(F1425),"",VLOOKUP(F1425,'Listes des Lots'!$B$4:$G$55,6,FALSE))</f>
        <v/>
      </c>
      <c r="H1425" s="3"/>
      <c r="I1425" s="3"/>
      <c r="J1425" s="5"/>
      <c r="K1425" s="5"/>
      <c r="L1425" s="4"/>
      <c r="M1425" s="92" t="str">
        <f>IF(RevenueData[[#This Row],[Commentaires /Notes  ]]="","",RevenueData[[#This Row],[Commentaires /Notes  ]])</f>
        <v/>
      </c>
      <c r="N1425" s="21"/>
    </row>
    <row r="1426" spans="2:14" x14ac:dyDescent="0.25">
      <c r="B1426" s="18">
        <f t="shared" si="186"/>
        <v>1422</v>
      </c>
      <c r="C1426" s="13" t="str">
        <f t="shared" si="185"/>
        <v/>
      </c>
      <c r="D1426" s="20"/>
      <c r="E1426" s="5"/>
      <c r="F1426" s="5"/>
      <c r="G1426" s="6" t="str">
        <f>IF(ISBLANK(F1426),"",VLOOKUP(F1426,'Listes des Lots'!$B$4:$G$55,6,FALSE))</f>
        <v/>
      </c>
      <c r="H1426" s="3"/>
      <c r="I1426" s="3"/>
      <c r="J1426" s="5"/>
      <c r="K1426" s="5"/>
      <c r="L1426" s="4"/>
      <c r="M1426" s="92" t="str">
        <f>IF(RevenueData[[#This Row],[Commentaires /Notes  ]]="","",RevenueData[[#This Row],[Commentaires /Notes  ]])</f>
        <v/>
      </c>
      <c r="N1426" s="21"/>
    </row>
    <row r="1427" spans="2:14" x14ac:dyDescent="0.25">
      <c r="B1427" s="18">
        <f t="shared" si="186"/>
        <v>1423</v>
      </c>
      <c r="C1427" s="13" t="str">
        <f t="shared" si="185"/>
        <v/>
      </c>
      <c r="D1427" s="20"/>
      <c r="E1427" s="5"/>
      <c r="F1427" s="5"/>
      <c r="G1427" s="6" t="str">
        <f>IF(ISBLANK(F1427),"",VLOOKUP(F1427,'Listes des Lots'!$B$4:$G$55,6,FALSE))</f>
        <v/>
      </c>
      <c r="H1427" s="3"/>
      <c r="I1427" s="3"/>
      <c r="J1427" s="5"/>
      <c r="K1427" s="5"/>
      <c r="L1427" s="4"/>
      <c r="M1427" s="92" t="str">
        <f>IF(RevenueData[[#This Row],[Commentaires /Notes  ]]="","",RevenueData[[#This Row],[Commentaires /Notes  ]])</f>
        <v/>
      </c>
      <c r="N1427" s="21"/>
    </row>
    <row r="1428" spans="2:14" x14ac:dyDescent="0.25">
      <c r="B1428" s="18">
        <f t="shared" si="186"/>
        <v>1424</v>
      </c>
      <c r="C1428" s="13" t="str">
        <f t="shared" si="185"/>
        <v/>
      </c>
      <c r="D1428" s="20"/>
      <c r="E1428" s="5"/>
      <c r="F1428" s="5"/>
      <c r="G1428" s="6" t="str">
        <f>IF(ISBLANK(F1428),"",VLOOKUP(F1428,'Listes des Lots'!$B$4:$G$55,6,FALSE))</f>
        <v/>
      </c>
      <c r="H1428" s="3"/>
      <c r="I1428" s="3"/>
      <c r="J1428" s="5"/>
      <c r="K1428" s="5"/>
      <c r="L1428" s="4"/>
      <c r="M1428" s="92" t="str">
        <f>IF(RevenueData[[#This Row],[Commentaires /Notes  ]]="","",RevenueData[[#This Row],[Commentaires /Notes  ]])</f>
        <v/>
      </c>
      <c r="N1428" s="21"/>
    </row>
    <row r="1429" spans="2:14" x14ac:dyDescent="0.25">
      <c r="B1429" s="18">
        <f t="shared" si="186"/>
        <v>1425</v>
      </c>
      <c r="C1429" s="13" t="str">
        <f t="shared" si="185"/>
        <v/>
      </c>
      <c r="D1429" s="20"/>
      <c r="E1429" s="5"/>
      <c r="F1429" s="5"/>
      <c r="G1429" s="6" t="str">
        <f>IF(ISBLANK(F1429),"",VLOOKUP(F1429,'Listes des Lots'!$B$4:$G$55,6,FALSE))</f>
        <v/>
      </c>
      <c r="H1429" s="3"/>
      <c r="I1429" s="3"/>
      <c r="J1429" s="5"/>
      <c r="K1429" s="5"/>
      <c r="L1429" s="4"/>
      <c r="M1429" s="92" t="str">
        <f>IF(RevenueData[[#This Row],[Commentaires /Notes  ]]="","",RevenueData[[#This Row],[Commentaires /Notes  ]])</f>
        <v/>
      </c>
      <c r="N1429" s="21"/>
    </row>
    <row r="1430" spans="2:14" x14ac:dyDescent="0.25">
      <c r="B1430" s="18">
        <f t="shared" si="186"/>
        <v>1426</v>
      </c>
      <c r="C1430" s="13" t="str">
        <f t="shared" si="185"/>
        <v/>
      </c>
      <c r="D1430" s="20"/>
      <c r="E1430" s="5"/>
      <c r="F1430" s="5"/>
      <c r="G1430" s="6" t="str">
        <f>IF(ISBLANK(F1430),"",VLOOKUP(F1430,'Listes des Lots'!$B$4:$G$55,6,FALSE))</f>
        <v/>
      </c>
      <c r="H1430" s="3"/>
      <c r="I1430" s="3"/>
      <c r="J1430" s="5"/>
      <c r="K1430" s="5"/>
      <c r="L1430" s="4"/>
      <c r="M1430" s="92" t="str">
        <f>IF(RevenueData[[#This Row],[Commentaires /Notes  ]]="","",RevenueData[[#This Row],[Commentaires /Notes  ]])</f>
        <v/>
      </c>
      <c r="N1430" s="21"/>
    </row>
    <row r="1431" spans="2:14" x14ac:dyDescent="0.25">
      <c r="B1431" s="18">
        <f t="shared" si="186"/>
        <v>1427</v>
      </c>
      <c r="C1431" s="13" t="str">
        <f t="shared" si="185"/>
        <v/>
      </c>
      <c r="D1431" s="20"/>
      <c r="E1431" s="5"/>
      <c r="F1431" s="5"/>
      <c r="G1431" s="6" t="str">
        <f>IF(ISBLANK(F1431),"",VLOOKUP(F1431,'Listes des Lots'!$B$4:$G$55,6,FALSE))</f>
        <v/>
      </c>
      <c r="H1431" s="3"/>
      <c r="I1431" s="3"/>
      <c r="J1431" s="5"/>
      <c r="K1431" s="5"/>
      <c r="L1431" s="4"/>
      <c r="M1431" s="92" t="str">
        <f>IF(RevenueData[[#This Row],[Commentaires /Notes  ]]="","",RevenueData[[#This Row],[Commentaires /Notes  ]])</f>
        <v/>
      </c>
      <c r="N1431" s="21"/>
    </row>
    <row r="1432" spans="2:14" x14ac:dyDescent="0.25">
      <c r="B1432" s="18">
        <f t="shared" si="186"/>
        <v>1428</v>
      </c>
      <c r="C1432" s="13" t="str">
        <f t="shared" si="185"/>
        <v/>
      </c>
      <c r="D1432" s="20"/>
      <c r="E1432" s="5"/>
      <c r="F1432" s="5"/>
      <c r="G1432" s="6" t="str">
        <f>IF(ISBLANK(F1432),"",VLOOKUP(F1432,'Listes des Lots'!$B$4:$G$55,6,FALSE))</f>
        <v/>
      </c>
      <c r="H1432" s="3"/>
      <c r="I1432" s="3"/>
      <c r="J1432" s="5"/>
      <c r="K1432" s="5"/>
      <c r="L1432" s="4"/>
      <c r="M1432" s="92" t="str">
        <f>IF(RevenueData[[#This Row],[Commentaires /Notes  ]]="","",RevenueData[[#This Row],[Commentaires /Notes  ]])</f>
        <v/>
      </c>
      <c r="N1432" s="21"/>
    </row>
    <row r="1433" spans="2:14" x14ac:dyDescent="0.25">
      <c r="B1433" s="18">
        <f t="shared" si="186"/>
        <v>1429</v>
      </c>
      <c r="C1433" s="13" t="str">
        <f t="shared" si="185"/>
        <v/>
      </c>
      <c r="D1433" s="20"/>
      <c r="E1433" s="5"/>
      <c r="F1433" s="5"/>
      <c r="G1433" s="6" t="str">
        <f>IF(ISBLANK(F1433),"",VLOOKUP(F1433,'Listes des Lots'!$B$4:$G$55,6,FALSE))</f>
        <v/>
      </c>
      <c r="H1433" s="3"/>
      <c r="I1433" s="3"/>
      <c r="J1433" s="5"/>
      <c r="K1433" s="5"/>
      <c r="L1433" s="4"/>
      <c r="M1433" s="92" t="str">
        <f>IF(RevenueData[[#This Row],[Commentaires /Notes  ]]="","",RevenueData[[#This Row],[Commentaires /Notes  ]])</f>
        <v/>
      </c>
      <c r="N1433" s="21"/>
    </row>
    <row r="1434" spans="2:14" x14ac:dyDescent="0.25">
      <c r="B1434" s="18">
        <f t="shared" si="186"/>
        <v>1430</v>
      </c>
      <c r="C1434" s="13" t="str">
        <f t="shared" si="185"/>
        <v/>
      </c>
      <c r="D1434" s="20"/>
      <c r="E1434" s="5"/>
      <c r="F1434" s="5"/>
      <c r="G1434" s="6" t="str">
        <f>IF(ISBLANK(F1434),"",VLOOKUP(F1434,'Listes des Lots'!$B$4:$G$55,6,FALSE))</f>
        <v/>
      </c>
      <c r="H1434" s="3"/>
      <c r="I1434" s="3"/>
      <c r="J1434" s="5"/>
      <c r="K1434" s="5"/>
      <c r="L1434" s="4"/>
      <c r="M1434" s="92" t="str">
        <f>IF(RevenueData[[#This Row],[Commentaires /Notes  ]]="","",RevenueData[[#This Row],[Commentaires /Notes  ]])</f>
        <v/>
      </c>
      <c r="N1434" s="21"/>
    </row>
    <row r="1435" spans="2:14" x14ac:dyDescent="0.25">
      <c r="B1435" s="18">
        <f t="shared" si="186"/>
        <v>1431</v>
      </c>
      <c r="C1435" s="13" t="str">
        <f t="shared" si="185"/>
        <v/>
      </c>
      <c r="D1435" s="20"/>
      <c r="E1435" s="5"/>
      <c r="F1435" s="5"/>
      <c r="G1435" s="6" t="str">
        <f>IF(ISBLANK(F1435),"",VLOOKUP(F1435,'Listes des Lots'!$B$4:$G$55,6,FALSE))</f>
        <v/>
      </c>
      <c r="H1435" s="3"/>
      <c r="I1435" s="3"/>
      <c r="J1435" s="5"/>
      <c r="K1435" s="5"/>
      <c r="L1435" s="4"/>
      <c r="M1435" s="92" t="str">
        <f>IF(RevenueData[[#This Row],[Commentaires /Notes  ]]="","",RevenueData[[#This Row],[Commentaires /Notes  ]])</f>
        <v/>
      </c>
      <c r="N1435" s="21"/>
    </row>
    <row r="1436" spans="2:14" x14ac:dyDescent="0.25">
      <c r="B1436" s="18">
        <f t="shared" si="186"/>
        <v>1432</v>
      </c>
      <c r="C1436" s="13" t="str">
        <f t="shared" si="185"/>
        <v/>
      </c>
      <c r="D1436" s="20"/>
      <c r="E1436" s="5"/>
      <c r="F1436" s="5"/>
      <c r="G1436" s="6" t="str">
        <f>IF(ISBLANK(F1436),"",VLOOKUP(F1436,'Listes des Lots'!$B$4:$G$55,6,FALSE))</f>
        <v/>
      </c>
      <c r="H1436" s="3"/>
      <c r="I1436" s="3"/>
      <c r="J1436" s="5"/>
      <c r="K1436" s="5"/>
      <c r="L1436" s="4"/>
      <c r="M1436" s="92" t="str">
        <f>IF(RevenueData[[#This Row],[Commentaires /Notes  ]]="","",RevenueData[[#This Row],[Commentaires /Notes  ]])</f>
        <v/>
      </c>
      <c r="N1436" s="21"/>
    </row>
    <row r="1437" spans="2:14" x14ac:dyDescent="0.25">
      <c r="B1437" s="18">
        <f t="shared" si="186"/>
        <v>1433</v>
      </c>
      <c r="C1437" s="13" t="str">
        <f t="shared" si="185"/>
        <v/>
      </c>
      <c r="D1437" s="20"/>
      <c r="E1437" s="5"/>
      <c r="F1437" s="5"/>
      <c r="G1437" s="6" t="str">
        <f>IF(ISBLANK(F1437),"",VLOOKUP(F1437,'Listes des Lots'!$B$4:$G$55,6,FALSE))</f>
        <v/>
      </c>
      <c r="H1437" s="3"/>
      <c r="I1437" s="3"/>
      <c r="J1437" s="5"/>
      <c r="K1437" s="5"/>
      <c r="L1437" s="4"/>
      <c r="M1437" s="92" t="str">
        <f>IF(RevenueData[[#This Row],[Commentaires /Notes  ]]="","",RevenueData[[#This Row],[Commentaires /Notes  ]])</f>
        <v/>
      </c>
      <c r="N1437" s="21"/>
    </row>
    <row r="1438" spans="2:14" x14ac:dyDescent="0.25">
      <c r="B1438" s="18">
        <f t="shared" si="186"/>
        <v>1434</v>
      </c>
      <c r="C1438" s="13" t="str">
        <f t="shared" si="185"/>
        <v/>
      </c>
      <c r="D1438" s="20"/>
      <c r="E1438" s="5"/>
      <c r="F1438" s="5"/>
      <c r="G1438" s="6" t="str">
        <f>IF(ISBLANK(F1438),"",VLOOKUP(F1438,'Listes des Lots'!$B$4:$G$55,6,FALSE))</f>
        <v/>
      </c>
      <c r="H1438" s="3"/>
      <c r="I1438" s="3"/>
      <c r="J1438" s="5"/>
      <c r="K1438" s="5"/>
      <c r="L1438" s="4"/>
      <c r="M1438" s="92" t="str">
        <f>IF(RevenueData[[#This Row],[Commentaires /Notes  ]]="","",RevenueData[[#This Row],[Commentaires /Notes  ]])</f>
        <v/>
      </c>
      <c r="N1438" s="21"/>
    </row>
    <row r="1439" spans="2:14" x14ac:dyDescent="0.25">
      <c r="B1439" s="18">
        <f t="shared" si="186"/>
        <v>1435</v>
      </c>
      <c r="C1439" s="13" t="str">
        <f t="shared" si="185"/>
        <v/>
      </c>
      <c r="D1439" s="20"/>
      <c r="E1439" s="5"/>
      <c r="F1439" s="5"/>
      <c r="G1439" s="6" t="str">
        <f>IF(ISBLANK(F1439),"",VLOOKUP(F1439,'Listes des Lots'!$B$4:$G$55,6,FALSE))</f>
        <v/>
      </c>
      <c r="H1439" s="3"/>
      <c r="I1439" s="3"/>
      <c r="J1439" s="5"/>
      <c r="K1439" s="5"/>
      <c r="L1439" s="4"/>
      <c r="M1439" s="92" t="str">
        <f>IF(RevenueData[[#This Row],[Commentaires /Notes  ]]="","",RevenueData[[#This Row],[Commentaires /Notes  ]])</f>
        <v/>
      </c>
      <c r="N1439" s="21"/>
    </row>
    <row r="1440" spans="2:14" x14ac:dyDescent="0.25">
      <c r="B1440" s="18">
        <f t="shared" si="186"/>
        <v>1436</v>
      </c>
      <c r="C1440" s="13" t="str">
        <f t="shared" si="185"/>
        <v/>
      </c>
      <c r="D1440" s="20"/>
      <c r="E1440" s="5"/>
      <c r="F1440" s="5"/>
      <c r="G1440" s="6" t="str">
        <f>IF(ISBLANK(F1440),"",VLOOKUP(F1440,'Listes des Lots'!$B$4:$G$55,6,FALSE))</f>
        <v/>
      </c>
      <c r="H1440" s="3"/>
      <c r="I1440" s="3"/>
      <c r="J1440" s="5"/>
      <c r="K1440" s="5"/>
      <c r="L1440" s="4"/>
      <c r="M1440" s="92" t="str">
        <f>IF(RevenueData[[#This Row],[Commentaires /Notes  ]]="","",RevenueData[[#This Row],[Commentaires /Notes  ]])</f>
        <v/>
      </c>
      <c r="N1440" s="21"/>
    </row>
    <row r="1441" spans="2:14" x14ac:dyDescent="0.25">
      <c r="B1441" s="18">
        <f t="shared" si="186"/>
        <v>1437</v>
      </c>
      <c r="C1441" s="13" t="str">
        <f t="shared" si="185"/>
        <v/>
      </c>
      <c r="D1441" s="20"/>
      <c r="E1441" s="5"/>
      <c r="F1441" s="5"/>
      <c r="G1441" s="6" t="str">
        <f>IF(ISBLANK(F1441),"",VLOOKUP(F1441,'Listes des Lots'!$B$4:$G$55,6,FALSE))</f>
        <v/>
      </c>
      <c r="H1441" s="3"/>
      <c r="I1441" s="3"/>
      <c r="J1441" s="5"/>
      <c r="K1441" s="5"/>
      <c r="L1441" s="4"/>
      <c r="M1441" s="92" t="str">
        <f>IF(RevenueData[[#This Row],[Commentaires /Notes  ]]="","",RevenueData[[#This Row],[Commentaires /Notes  ]])</f>
        <v/>
      </c>
      <c r="N1441" s="21"/>
    </row>
    <row r="1442" spans="2:14" x14ac:dyDescent="0.25">
      <c r="B1442" s="18">
        <f t="shared" si="186"/>
        <v>1438</v>
      </c>
      <c r="C1442" s="13" t="str">
        <f t="shared" si="185"/>
        <v/>
      </c>
      <c r="D1442" s="20"/>
      <c r="E1442" s="5"/>
      <c r="F1442" s="5"/>
      <c r="G1442" s="6" t="str">
        <f>IF(ISBLANK(F1442),"",VLOOKUP(F1442,'Listes des Lots'!$B$4:$G$55,6,FALSE))</f>
        <v/>
      </c>
      <c r="H1442" s="3"/>
      <c r="I1442" s="3"/>
      <c r="J1442" s="5"/>
      <c r="K1442" s="5"/>
      <c r="L1442" s="4"/>
      <c r="M1442" s="92" t="str">
        <f>IF(RevenueData[[#This Row],[Commentaires /Notes  ]]="","",RevenueData[[#This Row],[Commentaires /Notes  ]])</f>
        <v/>
      </c>
      <c r="N1442" s="21"/>
    </row>
    <row r="1443" spans="2:14" x14ac:dyDescent="0.25">
      <c r="B1443" s="18">
        <f t="shared" si="186"/>
        <v>1439</v>
      </c>
      <c r="C1443" s="13" t="str">
        <f t="shared" si="185"/>
        <v/>
      </c>
      <c r="D1443" s="20"/>
      <c r="E1443" s="5"/>
      <c r="F1443" s="5"/>
      <c r="G1443" s="6" t="str">
        <f>IF(ISBLANK(F1443),"",VLOOKUP(F1443,'Listes des Lots'!$B$4:$G$55,6,FALSE))</f>
        <v/>
      </c>
      <c r="H1443" s="3"/>
      <c r="I1443" s="3"/>
      <c r="J1443" s="5"/>
      <c r="K1443" s="5"/>
      <c r="L1443" s="4"/>
      <c r="M1443" s="92" t="str">
        <f>IF(RevenueData[[#This Row],[Commentaires /Notes  ]]="","",RevenueData[[#This Row],[Commentaires /Notes  ]])</f>
        <v/>
      </c>
      <c r="N1443" s="21"/>
    </row>
    <row r="1444" spans="2:14" x14ac:dyDescent="0.25">
      <c r="B1444" s="18">
        <f t="shared" si="186"/>
        <v>1440</v>
      </c>
      <c r="C1444" s="13" t="str">
        <f t="shared" si="185"/>
        <v/>
      </c>
      <c r="D1444" s="20"/>
      <c r="E1444" s="5"/>
      <c r="F1444" s="5"/>
      <c r="G1444" s="6" t="str">
        <f>IF(ISBLANK(F1444),"",VLOOKUP(F1444,'Listes des Lots'!$B$4:$G$55,6,FALSE))</f>
        <v/>
      </c>
      <c r="H1444" s="3"/>
      <c r="I1444" s="3"/>
      <c r="J1444" s="5"/>
      <c r="K1444" s="5"/>
      <c r="L1444" s="4"/>
      <c r="M1444" s="92" t="str">
        <f>IF(RevenueData[[#This Row],[Commentaires /Notes  ]]="","",RevenueData[[#This Row],[Commentaires /Notes  ]])</f>
        <v/>
      </c>
      <c r="N1444" s="21"/>
    </row>
    <row r="1445" spans="2:14" x14ac:dyDescent="0.25">
      <c r="B1445" s="18">
        <f t="shared" si="186"/>
        <v>1441</v>
      </c>
      <c r="C1445" s="13" t="str">
        <f t="shared" si="185"/>
        <v/>
      </c>
      <c r="D1445" s="20"/>
      <c r="E1445" s="5"/>
      <c r="F1445" s="5"/>
      <c r="G1445" s="6" t="str">
        <f>IF(ISBLANK(F1445),"",VLOOKUP(F1445,'Listes des Lots'!$B$4:$G$55,6,FALSE))</f>
        <v/>
      </c>
      <c r="H1445" s="3"/>
      <c r="I1445" s="3"/>
      <c r="J1445" s="5"/>
      <c r="K1445" s="5"/>
      <c r="L1445" s="4"/>
      <c r="M1445" s="92" t="str">
        <f>IF(RevenueData[[#This Row],[Commentaires /Notes  ]]="","",RevenueData[[#This Row],[Commentaires /Notes  ]])</f>
        <v/>
      </c>
      <c r="N1445" s="21"/>
    </row>
    <row r="1446" spans="2:14" x14ac:dyDescent="0.25">
      <c r="B1446" s="18">
        <f t="shared" si="186"/>
        <v>1442</v>
      </c>
      <c r="C1446" s="13" t="str">
        <f t="shared" si="185"/>
        <v/>
      </c>
      <c r="D1446" s="20"/>
      <c r="E1446" s="5"/>
      <c r="F1446" s="5"/>
      <c r="G1446" s="6" t="str">
        <f>IF(ISBLANK(F1446),"",VLOOKUP(F1446,'Listes des Lots'!$B$4:$G$55,6,FALSE))</f>
        <v/>
      </c>
      <c r="H1446" s="3"/>
      <c r="I1446" s="3"/>
      <c r="J1446" s="5"/>
      <c r="K1446" s="5"/>
      <c r="L1446" s="4"/>
      <c r="M1446" s="92" t="str">
        <f>IF(RevenueData[[#This Row],[Commentaires /Notes  ]]="","",RevenueData[[#This Row],[Commentaires /Notes  ]])</f>
        <v/>
      </c>
      <c r="N1446" s="21"/>
    </row>
    <row r="1447" spans="2:14" x14ac:dyDescent="0.25">
      <c r="B1447" s="18">
        <f t="shared" si="186"/>
        <v>1443</v>
      </c>
      <c r="C1447" s="13" t="str">
        <f t="shared" si="185"/>
        <v/>
      </c>
      <c r="D1447" s="20"/>
      <c r="E1447" s="5"/>
      <c r="F1447" s="5"/>
      <c r="G1447" s="6" t="str">
        <f>IF(ISBLANK(F1447),"",VLOOKUP(F1447,'Listes des Lots'!$B$4:$G$55,6,FALSE))</f>
        <v/>
      </c>
      <c r="H1447" s="3"/>
      <c r="I1447" s="3"/>
      <c r="J1447" s="5"/>
      <c r="K1447" s="5"/>
      <c r="L1447" s="4"/>
      <c r="M1447" s="92" t="str">
        <f>IF(RevenueData[[#This Row],[Commentaires /Notes  ]]="","",RevenueData[[#This Row],[Commentaires /Notes  ]])</f>
        <v/>
      </c>
      <c r="N1447" s="21"/>
    </row>
    <row r="1448" spans="2:14" x14ac:dyDescent="0.25">
      <c r="B1448" s="18">
        <f t="shared" si="186"/>
        <v>1444</v>
      </c>
      <c r="C1448" s="13" t="str">
        <f t="shared" si="185"/>
        <v/>
      </c>
      <c r="D1448" s="20"/>
      <c r="E1448" s="5"/>
      <c r="F1448" s="5"/>
      <c r="G1448" s="6" t="str">
        <f>IF(ISBLANK(F1448),"",VLOOKUP(F1448,'Listes des Lots'!$B$4:$G$55,6,FALSE))</f>
        <v/>
      </c>
      <c r="H1448" s="3"/>
      <c r="I1448" s="3"/>
      <c r="J1448" s="5"/>
      <c r="K1448" s="5"/>
      <c r="L1448" s="4"/>
      <c r="M1448" s="92" t="str">
        <f>IF(RevenueData[[#This Row],[Commentaires /Notes  ]]="","",RevenueData[[#This Row],[Commentaires /Notes  ]])</f>
        <v/>
      </c>
      <c r="N1448" s="21"/>
    </row>
    <row r="1449" spans="2:14" x14ac:dyDescent="0.25">
      <c r="B1449" s="18">
        <f t="shared" si="186"/>
        <v>1445</v>
      </c>
      <c r="C1449" s="13" t="str">
        <f t="shared" si="185"/>
        <v/>
      </c>
      <c r="D1449" s="20"/>
      <c r="E1449" s="5"/>
      <c r="F1449" s="5"/>
      <c r="G1449" s="6" t="str">
        <f>IF(ISBLANK(F1449),"",VLOOKUP(F1449,'Listes des Lots'!$B$4:$G$55,6,FALSE))</f>
        <v/>
      </c>
      <c r="H1449" s="3"/>
      <c r="I1449" s="3"/>
      <c r="J1449" s="5"/>
      <c r="K1449" s="5"/>
      <c r="L1449" s="4"/>
      <c r="M1449" s="92" t="str">
        <f>IF(RevenueData[[#This Row],[Commentaires /Notes  ]]="","",RevenueData[[#This Row],[Commentaires /Notes  ]])</f>
        <v/>
      </c>
      <c r="N1449" s="21"/>
    </row>
    <row r="1450" spans="2:14" x14ac:dyDescent="0.25">
      <c r="B1450" s="18">
        <f t="shared" si="186"/>
        <v>1446</v>
      </c>
      <c r="C1450" s="13" t="str">
        <f t="shared" si="185"/>
        <v/>
      </c>
      <c r="D1450" s="20"/>
      <c r="E1450" s="5"/>
      <c r="F1450" s="5"/>
      <c r="G1450" s="6" t="str">
        <f>IF(ISBLANK(F1450),"",VLOOKUP(F1450,'Listes des Lots'!$B$4:$G$55,6,FALSE))</f>
        <v/>
      </c>
      <c r="H1450" s="3"/>
      <c r="I1450" s="3"/>
      <c r="J1450" s="5"/>
      <c r="K1450" s="5"/>
      <c r="L1450" s="4"/>
      <c r="M1450" s="92" t="str">
        <f>IF(RevenueData[[#This Row],[Commentaires /Notes  ]]="","",RevenueData[[#This Row],[Commentaires /Notes  ]])</f>
        <v/>
      </c>
      <c r="N1450" s="21"/>
    </row>
    <row r="1451" spans="2:14" x14ac:dyDescent="0.25">
      <c r="B1451" s="18">
        <f t="shared" si="186"/>
        <v>1447</v>
      </c>
      <c r="C1451" s="13" t="str">
        <f t="shared" si="185"/>
        <v/>
      </c>
      <c r="D1451" s="20"/>
      <c r="E1451" s="5"/>
      <c r="F1451" s="5"/>
      <c r="G1451" s="6" t="str">
        <f>IF(ISBLANK(F1451),"",VLOOKUP(F1451,'Listes des Lots'!$B$4:$G$55,6,FALSE))</f>
        <v/>
      </c>
      <c r="H1451" s="3"/>
      <c r="I1451" s="3"/>
      <c r="J1451" s="5"/>
      <c r="K1451" s="5"/>
      <c r="L1451" s="4"/>
      <c r="M1451" s="92" t="str">
        <f>IF(RevenueData[[#This Row],[Commentaires /Notes  ]]="","",RevenueData[[#This Row],[Commentaires /Notes  ]])</f>
        <v/>
      </c>
      <c r="N1451" s="21"/>
    </row>
    <row r="1452" spans="2:14" x14ac:dyDescent="0.25">
      <c r="B1452" s="18">
        <f t="shared" si="186"/>
        <v>1448</v>
      </c>
      <c r="C1452" s="13" t="str">
        <f t="shared" si="185"/>
        <v/>
      </c>
      <c r="D1452" s="20"/>
      <c r="E1452" s="5"/>
      <c r="F1452" s="5"/>
      <c r="G1452" s="6" t="str">
        <f>IF(ISBLANK(F1452),"",VLOOKUP(F1452,'Listes des Lots'!$B$4:$G$55,6,FALSE))</f>
        <v/>
      </c>
      <c r="H1452" s="3"/>
      <c r="I1452" s="3"/>
      <c r="J1452" s="5"/>
      <c r="K1452" s="5"/>
      <c r="L1452" s="4"/>
      <c r="M1452" s="92" t="str">
        <f>IF(RevenueData[[#This Row],[Commentaires /Notes  ]]="","",RevenueData[[#This Row],[Commentaires /Notes  ]])</f>
        <v/>
      </c>
      <c r="N1452" s="21"/>
    </row>
    <row r="1453" spans="2:14" x14ac:dyDescent="0.25">
      <c r="B1453" s="18">
        <f t="shared" si="186"/>
        <v>1449</v>
      </c>
      <c r="C1453" s="13" t="str">
        <f t="shared" si="185"/>
        <v/>
      </c>
      <c r="D1453" s="20"/>
      <c r="E1453" s="5"/>
      <c r="F1453" s="5"/>
      <c r="G1453" s="6" t="str">
        <f>IF(ISBLANK(F1453),"",VLOOKUP(F1453,'Listes des Lots'!$B$4:$G$55,6,FALSE))</f>
        <v/>
      </c>
      <c r="H1453" s="3"/>
      <c r="I1453" s="3"/>
      <c r="J1453" s="5"/>
      <c r="K1453" s="5"/>
      <c r="L1453" s="4"/>
      <c r="M1453" s="92" t="str">
        <f>IF(RevenueData[[#This Row],[Commentaires /Notes  ]]="","",RevenueData[[#This Row],[Commentaires /Notes  ]])</f>
        <v/>
      </c>
      <c r="N1453" s="21"/>
    </row>
    <row r="1454" spans="2:14" x14ac:dyDescent="0.25">
      <c r="B1454" s="18">
        <f t="shared" si="186"/>
        <v>1450</v>
      </c>
      <c r="C1454" s="13" t="str">
        <f t="shared" si="185"/>
        <v/>
      </c>
      <c r="D1454" s="20"/>
      <c r="E1454" s="5"/>
      <c r="F1454" s="5"/>
      <c r="G1454" s="6" t="str">
        <f>IF(ISBLANK(F1454),"",VLOOKUP(F1454,'Listes des Lots'!$B$4:$G$55,6,FALSE))</f>
        <v/>
      </c>
      <c r="H1454" s="3"/>
      <c r="I1454" s="3"/>
      <c r="J1454" s="5"/>
      <c r="K1454" s="5"/>
      <c r="L1454" s="4"/>
      <c r="M1454" s="92" t="str">
        <f>IF(RevenueData[[#This Row],[Commentaires /Notes  ]]="","",RevenueData[[#This Row],[Commentaires /Notes  ]])</f>
        <v/>
      </c>
      <c r="N1454" s="21"/>
    </row>
    <row r="1455" spans="2:14" x14ac:dyDescent="0.25">
      <c r="B1455" s="18">
        <f t="shared" si="186"/>
        <v>1451</v>
      </c>
      <c r="C1455" s="13" t="str">
        <f t="shared" si="185"/>
        <v/>
      </c>
      <c r="D1455" s="20"/>
      <c r="E1455" s="5"/>
      <c r="F1455" s="5"/>
      <c r="G1455" s="6" t="str">
        <f>IF(ISBLANK(F1455),"",VLOOKUP(F1455,'Listes des Lots'!$B$4:$G$55,6,FALSE))</f>
        <v/>
      </c>
      <c r="H1455" s="3"/>
      <c r="I1455" s="3"/>
      <c r="J1455" s="5"/>
      <c r="K1455" s="5"/>
      <c r="L1455" s="4"/>
      <c r="M1455" s="92" t="str">
        <f>IF(RevenueData[[#This Row],[Commentaires /Notes  ]]="","",RevenueData[[#This Row],[Commentaires /Notes  ]])</f>
        <v/>
      </c>
      <c r="N1455" s="21"/>
    </row>
    <row r="1456" spans="2:14" x14ac:dyDescent="0.25">
      <c r="B1456" s="18">
        <f t="shared" si="186"/>
        <v>1452</v>
      </c>
      <c r="C1456" s="13" t="str">
        <f t="shared" si="185"/>
        <v/>
      </c>
      <c r="D1456" s="20"/>
      <c r="E1456" s="5"/>
      <c r="F1456" s="5"/>
      <c r="G1456" s="6" t="str">
        <f>IF(ISBLANK(F1456),"",VLOOKUP(F1456,'Listes des Lots'!$B$4:$G$55,6,FALSE))</f>
        <v/>
      </c>
      <c r="H1456" s="3"/>
      <c r="I1456" s="3"/>
      <c r="J1456" s="5"/>
      <c r="K1456" s="5"/>
      <c r="L1456" s="4"/>
      <c r="M1456" s="92" t="str">
        <f>IF(RevenueData[[#This Row],[Commentaires /Notes  ]]="","",RevenueData[[#This Row],[Commentaires /Notes  ]])</f>
        <v/>
      </c>
      <c r="N1456" s="21"/>
    </row>
    <row r="1457" spans="2:14" x14ac:dyDescent="0.25">
      <c r="B1457" s="18">
        <f t="shared" si="186"/>
        <v>1453</v>
      </c>
      <c r="C1457" s="13" t="str">
        <f t="shared" si="185"/>
        <v/>
      </c>
      <c r="D1457" s="20"/>
      <c r="E1457" s="5"/>
      <c r="F1457" s="5"/>
      <c r="G1457" s="6" t="str">
        <f>IF(ISBLANK(F1457),"",VLOOKUP(F1457,'Listes des Lots'!$B$4:$G$55,6,FALSE))</f>
        <v/>
      </c>
      <c r="H1457" s="3"/>
      <c r="I1457" s="3"/>
      <c r="J1457" s="5"/>
      <c r="K1457" s="5"/>
      <c r="L1457" s="4"/>
      <c r="M1457" s="92" t="str">
        <f>IF(RevenueData[[#This Row],[Commentaires /Notes  ]]="","",RevenueData[[#This Row],[Commentaires /Notes  ]])</f>
        <v/>
      </c>
      <c r="N1457" s="21"/>
    </row>
    <row r="1458" spans="2:14" x14ac:dyDescent="0.25">
      <c r="B1458" s="18">
        <f t="shared" si="186"/>
        <v>1454</v>
      </c>
      <c r="C1458" s="13" t="str">
        <f t="shared" si="185"/>
        <v/>
      </c>
      <c r="D1458" s="20"/>
      <c r="E1458" s="5"/>
      <c r="F1458" s="5"/>
      <c r="G1458" s="6" t="str">
        <f>IF(ISBLANK(F1458),"",VLOOKUP(F1458,'Listes des Lots'!$B$4:$G$55,6,FALSE))</f>
        <v/>
      </c>
      <c r="H1458" s="3"/>
      <c r="I1458" s="3"/>
      <c r="J1458" s="5"/>
      <c r="K1458" s="5"/>
      <c r="L1458" s="4"/>
      <c r="M1458" s="92" t="str">
        <f>IF(RevenueData[[#This Row],[Commentaires /Notes  ]]="","",RevenueData[[#This Row],[Commentaires /Notes  ]])</f>
        <v/>
      </c>
      <c r="N1458" s="21"/>
    </row>
    <row r="1459" spans="2:14" x14ac:dyDescent="0.25">
      <c r="B1459" s="18">
        <f t="shared" si="186"/>
        <v>1455</v>
      </c>
      <c r="C1459" s="13" t="str">
        <f t="shared" si="185"/>
        <v/>
      </c>
      <c r="D1459" s="20"/>
      <c r="E1459" s="5"/>
      <c r="F1459" s="5"/>
      <c r="G1459" s="6" t="str">
        <f>IF(ISBLANK(F1459),"",VLOOKUP(F1459,'Listes des Lots'!$B$4:$G$55,6,FALSE))</f>
        <v/>
      </c>
      <c r="H1459" s="3"/>
      <c r="I1459" s="3"/>
      <c r="J1459" s="5"/>
      <c r="K1459" s="5"/>
      <c r="L1459" s="4"/>
      <c r="M1459" s="92" t="str">
        <f>IF(RevenueData[[#This Row],[Commentaires /Notes  ]]="","",RevenueData[[#This Row],[Commentaires /Notes  ]])</f>
        <v/>
      </c>
      <c r="N1459" s="21"/>
    </row>
    <row r="1460" spans="2:14" x14ac:dyDescent="0.25">
      <c r="B1460" s="18">
        <f t="shared" si="186"/>
        <v>1456</v>
      </c>
      <c r="C1460" s="13" t="str">
        <f t="shared" si="185"/>
        <v/>
      </c>
      <c r="D1460" s="20"/>
      <c r="E1460" s="5"/>
      <c r="F1460" s="5"/>
      <c r="G1460" s="6" t="str">
        <f>IF(ISBLANK(F1460),"",VLOOKUP(F1460,'Listes des Lots'!$B$4:$G$55,6,FALSE))</f>
        <v/>
      </c>
      <c r="H1460" s="3"/>
      <c r="I1460" s="3"/>
      <c r="J1460" s="5"/>
      <c r="K1460" s="5"/>
      <c r="L1460" s="4"/>
      <c r="M1460" s="92" t="str">
        <f>IF(RevenueData[[#This Row],[Commentaires /Notes  ]]="","",RevenueData[[#This Row],[Commentaires /Notes  ]])</f>
        <v/>
      </c>
      <c r="N1460" s="21"/>
    </row>
    <row r="1461" spans="2:14" x14ac:dyDescent="0.25">
      <c r="B1461" s="18">
        <f t="shared" si="186"/>
        <v>1457</v>
      </c>
      <c r="C1461" s="13" t="str">
        <f t="shared" si="185"/>
        <v/>
      </c>
      <c r="D1461" s="20"/>
      <c r="E1461" s="5"/>
      <c r="F1461" s="5"/>
      <c r="G1461" s="6" t="str">
        <f>IF(ISBLANK(F1461),"",VLOOKUP(F1461,'Listes des Lots'!$B$4:$G$55,6,FALSE))</f>
        <v/>
      </c>
      <c r="H1461" s="3"/>
      <c r="I1461" s="3"/>
      <c r="J1461" s="5"/>
      <c r="K1461" s="5"/>
      <c r="L1461" s="4"/>
      <c r="M1461" s="92" t="str">
        <f>IF(RevenueData[[#This Row],[Commentaires /Notes  ]]="","",RevenueData[[#This Row],[Commentaires /Notes  ]])</f>
        <v/>
      </c>
      <c r="N1461" s="21"/>
    </row>
    <row r="1462" spans="2:14" x14ac:dyDescent="0.25">
      <c r="B1462" s="18">
        <f t="shared" si="186"/>
        <v>1458</v>
      </c>
      <c r="C1462" s="13" t="str">
        <f t="shared" si="185"/>
        <v/>
      </c>
      <c r="D1462" s="20"/>
      <c r="E1462" s="5"/>
      <c r="F1462" s="5"/>
      <c r="G1462" s="6" t="str">
        <f>IF(ISBLANK(F1462),"",VLOOKUP(F1462,'Listes des Lots'!$B$4:$G$55,6,FALSE))</f>
        <v/>
      </c>
      <c r="H1462" s="3"/>
      <c r="I1462" s="3"/>
      <c r="J1462" s="5"/>
      <c r="K1462" s="5"/>
      <c r="L1462" s="4"/>
      <c r="M1462" s="92" t="str">
        <f>IF(RevenueData[[#This Row],[Commentaires /Notes  ]]="","",RevenueData[[#This Row],[Commentaires /Notes  ]])</f>
        <v/>
      </c>
      <c r="N1462" s="21"/>
    </row>
    <row r="1463" spans="2:14" x14ac:dyDescent="0.25">
      <c r="B1463" s="18">
        <f t="shared" si="186"/>
        <v>1459</v>
      </c>
      <c r="C1463" s="13" t="str">
        <f t="shared" si="185"/>
        <v/>
      </c>
      <c r="D1463" s="20"/>
      <c r="E1463" s="5"/>
      <c r="F1463" s="5"/>
      <c r="G1463" s="6" t="str">
        <f>IF(ISBLANK(F1463),"",VLOOKUP(F1463,'Listes des Lots'!$B$4:$G$55,6,FALSE))</f>
        <v/>
      </c>
      <c r="H1463" s="3"/>
      <c r="I1463" s="3"/>
      <c r="J1463" s="5"/>
      <c r="K1463" s="5"/>
      <c r="L1463" s="4"/>
      <c r="M1463" s="92" t="str">
        <f>IF(RevenueData[[#This Row],[Commentaires /Notes  ]]="","",RevenueData[[#This Row],[Commentaires /Notes  ]])</f>
        <v/>
      </c>
      <c r="N1463" s="21"/>
    </row>
    <row r="1464" spans="2:14" x14ac:dyDescent="0.25">
      <c r="B1464" s="18">
        <f t="shared" si="186"/>
        <v>1460</v>
      </c>
      <c r="C1464" s="13" t="str">
        <f t="shared" si="185"/>
        <v/>
      </c>
      <c r="D1464" s="20"/>
      <c r="E1464" s="5"/>
      <c r="F1464" s="5"/>
      <c r="G1464" s="6" t="str">
        <f>IF(ISBLANK(F1464),"",VLOOKUP(F1464,'Listes des Lots'!$B$4:$G$55,6,FALSE))</f>
        <v/>
      </c>
      <c r="H1464" s="3"/>
      <c r="I1464" s="3"/>
      <c r="J1464" s="5"/>
      <c r="K1464" s="5"/>
      <c r="L1464" s="4"/>
      <c r="M1464" s="92" t="str">
        <f>IF(RevenueData[[#This Row],[Commentaires /Notes  ]]="","",RevenueData[[#This Row],[Commentaires /Notes  ]])</f>
        <v/>
      </c>
      <c r="N1464" s="21"/>
    </row>
    <row r="1465" spans="2:14" x14ac:dyDescent="0.25">
      <c r="B1465" s="18">
        <f t="shared" si="186"/>
        <v>1461</v>
      </c>
      <c r="C1465" s="13" t="str">
        <f t="shared" si="185"/>
        <v/>
      </c>
      <c r="D1465" s="20"/>
      <c r="E1465" s="5"/>
      <c r="F1465" s="5"/>
      <c r="G1465" s="6" t="str">
        <f>IF(ISBLANK(F1465),"",VLOOKUP(F1465,'Listes des Lots'!$B$4:$G$55,6,FALSE))</f>
        <v/>
      </c>
      <c r="H1465" s="3"/>
      <c r="I1465" s="3"/>
      <c r="J1465" s="5"/>
      <c r="K1465" s="5"/>
      <c r="L1465" s="4"/>
      <c r="M1465" s="92" t="str">
        <f>IF(RevenueData[[#This Row],[Commentaires /Notes  ]]="","",RevenueData[[#This Row],[Commentaires /Notes  ]])</f>
        <v/>
      </c>
      <c r="N1465" s="21"/>
    </row>
    <row r="1466" spans="2:14" x14ac:dyDescent="0.25">
      <c r="B1466" s="18">
        <f t="shared" si="186"/>
        <v>1462</v>
      </c>
      <c r="C1466" s="13" t="str">
        <f t="shared" si="185"/>
        <v/>
      </c>
      <c r="D1466" s="20"/>
      <c r="E1466" s="5"/>
      <c r="F1466" s="5"/>
      <c r="G1466" s="6" t="str">
        <f>IF(ISBLANK(F1466),"",VLOOKUP(F1466,'Listes des Lots'!$B$4:$G$55,6,FALSE))</f>
        <v/>
      </c>
      <c r="H1466" s="3"/>
      <c r="I1466" s="3"/>
      <c r="J1466" s="5"/>
      <c r="K1466" s="5"/>
      <c r="L1466" s="4"/>
      <c r="M1466" s="92" t="str">
        <f>IF(RevenueData[[#This Row],[Commentaires /Notes  ]]="","",RevenueData[[#This Row],[Commentaires /Notes  ]])</f>
        <v/>
      </c>
      <c r="N1466" s="21"/>
    </row>
    <row r="1467" spans="2:14" x14ac:dyDescent="0.25">
      <c r="B1467" s="18">
        <f t="shared" si="186"/>
        <v>1463</v>
      </c>
      <c r="C1467" s="13" t="str">
        <f t="shared" si="185"/>
        <v/>
      </c>
      <c r="D1467" s="20"/>
      <c r="E1467" s="5"/>
      <c r="F1467" s="5"/>
      <c r="G1467" s="6" t="str">
        <f>IF(ISBLANK(F1467),"",VLOOKUP(F1467,'Listes des Lots'!$B$4:$G$55,6,FALSE))</f>
        <v/>
      </c>
      <c r="H1467" s="3"/>
      <c r="I1467" s="3"/>
      <c r="J1467" s="5"/>
      <c r="K1467" s="5"/>
      <c r="L1467" s="4"/>
      <c r="M1467" s="92" t="str">
        <f>IF(RevenueData[[#This Row],[Commentaires /Notes  ]]="","",RevenueData[[#This Row],[Commentaires /Notes  ]])</f>
        <v/>
      </c>
      <c r="N1467" s="21"/>
    </row>
    <row r="1468" spans="2:14" x14ac:dyDescent="0.25">
      <c r="B1468" s="18">
        <f t="shared" si="186"/>
        <v>1464</v>
      </c>
      <c r="C1468" s="13" t="str">
        <f t="shared" si="185"/>
        <v/>
      </c>
      <c r="D1468" s="20"/>
      <c r="E1468" s="5"/>
      <c r="F1468" s="5"/>
      <c r="G1468" s="6" t="str">
        <f>IF(ISBLANK(F1468),"",VLOOKUP(F1468,'Listes des Lots'!$B$4:$G$55,6,FALSE))</f>
        <v/>
      </c>
      <c r="H1468" s="3"/>
      <c r="I1468" s="3"/>
      <c r="J1468" s="5"/>
      <c r="K1468" s="5"/>
      <c r="L1468" s="4"/>
      <c r="M1468" s="92" t="str">
        <f>IF(RevenueData[[#This Row],[Commentaires /Notes  ]]="","",RevenueData[[#This Row],[Commentaires /Notes  ]])</f>
        <v/>
      </c>
      <c r="N1468" s="21"/>
    </row>
    <row r="1469" spans="2:14" x14ac:dyDescent="0.25">
      <c r="B1469" s="18">
        <f t="shared" si="186"/>
        <v>1465</v>
      </c>
      <c r="C1469" s="13" t="str">
        <f t="shared" si="185"/>
        <v/>
      </c>
      <c r="D1469" s="20"/>
      <c r="E1469" s="5"/>
      <c r="F1469" s="5"/>
      <c r="G1469" s="6" t="str">
        <f>IF(ISBLANK(F1469),"",VLOOKUP(F1469,'Listes des Lots'!$B$4:$G$55,6,FALSE))</f>
        <v/>
      </c>
      <c r="H1469" s="3"/>
      <c r="I1469" s="3"/>
      <c r="J1469" s="5"/>
      <c r="K1469" s="5"/>
      <c r="L1469" s="4"/>
      <c r="M1469" s="92" t="str">
        <f>IF(RevenueData[[#This Row],[Commentaires /Notes  ]]="","",RevenueData[[#This Row],[Commentaires /Notes  ]])</f>
        <v/>
      </c>
      <c r="N1469" s="21"/>
    </row>
    <row r="1470" spans="2:14" x14ac:dyDescent="0.25">
      <c r="B1470" s="18">
        <f t="shared" si="186"/>
        <v>1466</v>
      </c>
      <c r="C1470" s="13" t="str">
        <f t="shared" si="185"/>
        <v/>
      </c>
      <c r="D1470" s="20"/>
      <c r="E1470" s="5"/>
      <c r="F1470" s="5"/>
      <c r="G1470" s="6" t="str">
        <f>IF(ISBLANK(F1470),"",VLOOKUP(F1470,'Listes des Lots'!$B$4:$G$55,6,FALSE))</f>
        <v/>
      </c>
      <c r="H1470" s="3"/>
      <c r="I1470" s="3"/>
      <c r="J1470" s="5"/>
      <c r="K1470" s="5"/>
      <c r="L1470" s="4"/>
      <c r="M1470" s="92" t="str">
        <f>IF(RevenueData[[#This Row],[Commentaires /Notes  ]]="","",RevenueData[[#This Row],[Commentaires /Notes  ]])</f>
        <v/>
      </c>
      <c r="N1470" s="21"/>
    </row>
    <row r="1471" spans="2:14" x14ac:dyDescent="0.25">
      <c r="B1471" s="18">
        <f t="shared" si="186"/>
        <v>1467</v>
      </c>
      <c r="C1471" s="13" t="str">
        <f t="shared" si="185"/>
        <v/>
      </c>
      <c r="D1471" s="20"/>
      <c r="E1471" s="5"/>
      <c r="F1471" s="5"/>
      <c r="G1471" s="6" t="str">
        <f>IF(ISBLANK(F1471),"",VLOOKUP(F1471,'Listes des Lots'!$B$4:$G$55,6,FALSE))</f>
        <v/>
      </c>
      <c r="H1471" s="3"/>
      <c r="I1471" s="3"/>
      <c r="J1471" s="5"/>
      <c r="K1471" s="5"/>
      <c r="L1471" s="4"/>
      <c r="M1471" s="92" t="str">
        <f>IF(RevenueData[[#This Row],[Commentaires /Notes  ]]="","",RevenueData[[#This Row],[Commentaires /Notes  ]])</f>
        <v/>
      </c>
      <c r="N1471" s="21"/>
    </row>
    <row r="1472" spans="2:14" x14ac:dyDescent="0.25">
      <c r="B1472" s="18">
        <f t="shared" si="186"/>
        <v>1468</v>
      </c>
      <c r="C1472" s="13" t="str">
        <f t="shared" si="185"/>
        <v/>
      </c>
      <c r="D1472" s="20"/>
      <c r="E1472" s="5"/>
      <c r="F1472" s="5"/>
      <c r="G1472" s="6" t="str">
        <f>IF(ISBLANK(F1472),"",VLOOKUP(F1472,'Listes des Lots'!$B$4:$G$55,6,FALSE))</f>
        <v/>
      </c>
      <c r="H1472" s="3"/>
      <c r="I1472" s="3"/>
      <c r="J1472" s="5"/>
      <c r="K1472" s="5"/>
      <c r="L1472" s="4"/>
      <c r="M1472" s="92" t="str">
        <f>IF(RevenueData[[#This Row],[Commentaires /Notes  ]]="","",RevenueData[[#This Row],[Commentaires /Notes  ]])</f>
        <v/>
      </c>
      <c r="N1472" s="21"/>
    </row>
    <row r="1473" spans="2:14" x14ac:dyDescent="0.25">
      <c r="B1473" s="18">
        <f t="shared" si="186"/>
        <v>1469</v>
      </c>
      <c r="C1473" s="13" t="str">
        <f t="shared" si="185"/>
        <v/>
      </c>
      <c r="D1473" s="20"/>
      <c r="E1473" s="5"/>
      <c r="F1473" s="5"/>
      <c r="G1473" s="6" t="str">
        <f>IF(ISBLANK(F1473),"",VLOOKUP(F1473,'Listes des Lots'!$B$4:$G$55,6,FALSE))</f>
        <v/>
      </c>
      <c r="H1473" s="3"/>
      <c r="I1473" s="3"/>
      <c r="J1473" s="5"/>
      <c r="K1473" s="5"/>
      <c r="L1473" s="4"/>
      <c r="M1473" s="92" t="str">
        <f>IF(RevenueData[[#This Row],[Commentaires /Notes  ]]="","",RevenueData[[#This Row],[Commentaires /Notes  ]])</f>
        <v/>
      </c>
      <c r="N1473" s="21"/>
    </row>
    <row r="1474" spans="2:14" x14ac:dyDescent="0.25">
      <c r="B1474" s="18">
        <f t="shared" si="186"/>
        <v>1470</v>
      </c>
      <c r="C1474" s="13" t="str">
        <f t="shared" si="185"/>
        <v/>
      </c>
      <c r="D1474" s="20"/>
      <c r="E1474" s="5"/>
      <c r="F1474" s="5"/>
      <c r="G1474" s="6" t="str">
        <f>IF(ISBLANK(F1474),"",VLOOKUP(F1474,'Listes des Lots'!$B$4:$G$55,6,FALSE))</f>
        <v/>
      </c>
      <c r="H1474" s="3"/>
      <c r="I1474" s="3"/>
      <c r="J1474" s="5"/>
      <c r="K1474" s="5"/>
      <c r="L1474" s="4"/>
      <c r="M1474" s="92" t="str">
        <f>IF(RevenueData[[#This Row],[Commentaires /Notes  ]]="","",RevenueData[[#This Row],[Commentaires /Notes  ]])</f>
        <v/>
      </c>
      <c r="N1474" s="21"/>
    </row>
    <row r="1475" spans="2:14" x14ac:dyDescent="0.25">
      <c r="B1475" s="18">
        <f t="shared" si="186"/>
        <v>1471</v>
      </c>
      <c r="C1475" s="13" t="str">
        <f t="shared" si="185"/>
        <v/>
      </c>
      <c r="D1475" s="20"/>
      <c r="E1475" s="5"/>
      <c r="F1475" s="5"/>
      <c r="G1475" s="6" t="str">
        <f>IF(ISBLANK(F1475),"",VLOOKUP(F1475,'Listes des Lots'!$B$4:$G$55,6,FALSE))</f>
        <v/>
      </c>
      <c r="H1475" s="3"/>
      <c r="I1475" s="3"/>
      <c r="J1475" s="5"/>
      <c r="K1475" s="5"/>
      <c r="L1475" s="4"/>
      <c r="M1475" s="92" t="str">
        <f>IF(RevenueData[[#This Row],[Commentaires /Notes  ]]="","",RevenueData[[#This Row],[Commentaires /Notes  ]])</f>
        <v/>
      </c>
      <c r="N1475" s="21"/>
    </row>
    <row r="1476" spans="2:14" x14ac:dyDescent="0.25">
      <c r="B1476" s="18">
        <f t="shared" si="186"/>
        <v>1472</v>
      </c>
      <c r="C1476" s="13" t="str">
        <f t="shared" si="185"/>
        <v/>
      </c>
      <c r="D1476" s="20"/>
      <c r="E1476" s="5"/>
      <c r="F1476" s="5"/>
      <c r="G1476" s="6" t="str">
        <f>IF(ISBLANK(F1476),"",VLOOKUP(F1476,'Listes des Lots'!$B$4:$G$55,6,FALSE))</f>
        <v/>
      </c>
      <c r="H1476" s="3"/>
      <c r="I1476" s="3"/>
      <c r="J1476" s="5"/>
      <c r="K1476" s="5"/>
      <c r="L1476" s="4"/>
      <c r="M1476" s="92" t="str">
        <f>IF(RevenueData[[#This Row],[Commentaires /Notes  ]]="","",RevenueData[[#This Row],[Commentaires /Notes  ]])</f>
        <v/>
      </c>
      <c r="N1476" s="21"/>
    </row>
    <row r="1477" spans="2:14" x14ac:dyDescent="0.25">
      <c r="B1477" s="18">
        <f t="shared" si="186"/>
        <v>1473</v>
      </c>
      <c r="C1477" s="13" t="str">
        <f t="shared" ref="C1477:C1540" si="187">IF(OR(D1477="", E1477="", F1477="", I1477="", J1477="", K1477="", L1477=""), "", TEXT(RIGHT(YEAR(D1477), 2), "00") &amp; TEXT(MONTH(D1477), "00") &amp; TEXT(DAY(D1477), "00") &amp; "_Rev_MC_" &amp; TEXT(B1477, "0"))</f>
        <v/>
      </c>
      <c r="D1477" s="20"/>
      <c r="E1477" s="5"/>
      <c r="F1477" s="5"/>
      <c r="G1477" s="6" t="str">
        <f>IF(ISBLANK(F1477),"",VLOOKUP(F1477,'Listes des Lots'!$B$4:$G$55,6,FALSE))</f>
        <v/>
      </c>
      <c r="H1477" s="3"/>
      <c r="I1477" s="3"/>
      <c r="J1477" s="5"/>
      <c r="K1477" s="5"/>
      <c r="L1477" s="4"/>
      <c r="M1477" s="92" t="str">
        <f>IF(RevenueData[[#This Row],[Commentaires /Notes  ]]="","",RevenueData[[#This Row],[Commentaires /Notes  ]])</f>
        <v/>
      </c>
      <c r="N1477" s="21"/>
    </row>
    <row r="1478" spans="2:14" x14ac:dyDescent="0.25">
      <c r="B1478" s="18">
        <f t="shared" si="186"/>
        <v>1474</v>
      </c>
      <c r="C1478" s="13" t="str">
        <f t="shared" si="187"/>
        <v/>
      </c>
      <c r="D1478" s="20"/>
      <c r="E1478" s="5"/>
      <c r="F1478" s="5"/>
      <c r="G1478" s="6" t="str">
        <f>IF(ISBLANK(F1478),"",VLOOKUP(F1478,'Listes des Lots'!$B$4:$G$55,6,FALSE))</f>
        <v/>
      </c>
      <c r="H1478" s="3"/>
      <c r="I1478" s="3"/>
      <c r="J1478" s="5"/>
      <c r="K1478" s="5"/>
      <c r="L1478" s="4"/>
      <c r="M1478" s="92" t="str">
        <f>IF(RevenueData[[#This Row],[Commentaires /Notes  ]]="","",RevenueData[[#This Row],[Commentaires /Notes  ]])</f>
        <v/>
      </c>
      <c r="N1478" s="21"/>
    </row>
    <row r="1479" spans="2:14" x14ac:dyDescent="0.25">
      <c r="B1479" s="18">
        <f t="shared" ref="B1479:B1542" si="188">B1478+1</f>
        <v>1475</v>
      </c>
      <c r="C1479" s="13" t="str">
        <f t="shared" si="187"/>
        <v/>
      </c>
      <c r="D1479" s="20"/>
      <c r="E1479" s="5"/>
      <c r="F1479" s="5"/>
      <c r="G1479" s="6" t="str">
        <f>IF(ISBLANK(F1479),"",VLOOKUP(F1479,'Listes des Lots'!$B$4:$G$55,6,FALSE))</f>
        <v/>
      </c>
      <c r="H1479" s="3"/>
      <c r="I1479" s="3"/>
      <c r="J1479" s="5"/>
      <c r="K1479" s="5"/>
      <c r="L1479" s="4"/>
      <c r="M1479" s="92" t="str">
        <f>IF(RevenueData[[#This Row],[Commentaires /Notes  ]]="","",RevenueData[[#This Row],[Commentaires /Notes  ]])</f>
        <v/>
      </c>
      <c r="N1479" s="21"/>
    </row>
    <row r="1480" spans="2:14" x14ac:dyDescent="0.25">
      <c r="B1480" s="18">
        <f t="shared" si="188"/>
        <v>1476</v>
      </c>
      <c r="C1480" s="13" t="str">
        <f t="shared" si="187"/>
        <v/>
      </c>
      <c r="D1480" s="20"/>
      <c r="E1480" s="5"/>
      <c r="F1480" s="5"/>
      <c r="G1480" s="6" t="str">
        <f>IF(ISBLANK(F1480),"",VLOOKUP(F1480,'Listes des Lots'!$B$4:$G$55,6,FALSE))</f>
        <v/>
      </c>
      <c r="H1480" s="3"/>
      <c r="I1480" s="3"/>
      <c r="J1480" s="5"/>
      <c r="K1480" s="5"/>
      <c r="L1480" s="4"/>
      <c r="M1480" s="92" t="str">
        <f>IF(RevenueData[[#This Row],[Commentaires /Notes  ]]="","",RevenueData[[#This Row],[Commentaires /Notes  ]])</f>
        <v/>
      </c>
      <c r="N1480" s="21"/>
    </row>
    <row r="1481" spans="2:14" x14ac:dyDescent="0.25">
      <c r="B1481" s="18">
        <f t="shared" si="188"/>
        <v>1477</v>
      </c>
      <c r="C1481" s="13" t="str">
        <f t="shared" si="187"/>
        <v/>
      </c>
      <c r="D1481" s="20"/>
      <c r="E1481" s="5"/>
      <c r="F1481" s="5"/>
      <c r="G1481" s="6" t="str">
        <f>IF(ISBLANK(F1481),"",VLOOKUP(F1481,'Listes des Lots'!$B$4:$G$55,6,FALSE))</f>
        <v/>
      </c>
      <c r="H1481" s="3"/>
      <c r="I1481" s="3"/>
      <c r="J1481" s="5"/>
      <c r="K1481" s="5"/>
      <c r="L1481" s="4"/>
      <c r="M1481" s="92" t="str">
        <f>IF(RevenueData[[#This Row],[Commentaires /Notes  ]]="","",RevenueData[[#This Row],[Commentaires /Notes  ]])</f>
        <v/>
      </c>
      <c r="N1481" s="21"/>
    </row>
    <row r="1482" spans="2:14" x14ac:dyDescent="0.25">
      <c r="B1482" s="18">
        <f t="shared" si="188"/>
        <v>1478</v>
      </c>
      <c r="C1482" s="13" t="str">
        <f t="shared" si="187"/>
        <v/>
      </c>
      <c r="D1482" s="20"/>
      <c r="E1482" s="5"/>
      <c r="F1482" s="5"/>
      <c r="G1482" s="6" t="str">
        <f>IF(ISBLANK(F1482),"",VLOOKUP(F1482,'Listes des Lots'!$B$4:$G$55,6,FALSE))</f>
        <v/>
      </c>
      <c r="H1482" s="3"/>
      <c r="I1482" s="3"/>
      <c r="J1482" s="5"/>
      <c r="K1482" s="5"/>
      <c r="L1482" s="4"/>
      <c r="M1482" s="92" t="str">
        <f>IF(RevenueData[[#This Row],[Commentaires /Notes  ]]="","",RevenueData[[#This Row],[Commentaires /Notes  ]])</f>
        <v/>
      </c>
      <c r="N1482" s="21"/>
    </row>
    <row r="1483" spans="2:14" x14ac:dyDescent="0.25">
      <c r="B1483" s="18">
        <f t="shared" si="188"/>
        <v>1479</v>
      </c>
      <c r="C1483" s="13" t="str">
        <f t="shared" si="187"/>
        <v/>
      </c>
      <c r="D1483" s="20"/>
      <c r="E1483" s="5"/>
      <c r="F1483" s="5"/>
      <c r="G1483" s="6" t="str">
        <f>IF(ISBLANK(F1483),"",VLOOKUP(F1483,'Listes des Lots'!$B$4:$G$55,6,FALSE))</f>
        <v/>
      </c>
      <c r="H1483" s="3"/>
      <c r="I1483" s="3"/>
      <c r="J1483" s="5"/>
      <c r="K1483" s="5"/>
      <c r="L1483" s="4"/>
      <c r="M1483" s="92" t="str">
        <f>IF(RevenueData[[#This Row],[Commentaires /Notes  ]]="","",RevenueData[[#This Row],[Commentaires /Notes  ]])</f>
        <v/>
      </c>
      <c r="N1483" s="21"/>
    </row>
    <row r="1484" spans="2:14" x14ac:dyDescent="0.25">
      <c r="B1484" s="18">
        <f t="shared" si="188"/>
        <v>1480</v>
      </c>
      <c r="C1484" s="13" t="str">
        <f t="shared" si="187"/>
        <v/>
      </c>
      <c r="D1484" s="20"/>
      <c r="E1484" s="5"/>
      <c r="F1484" s="5"/>
      <c r="G1484" s="6" t="str">
        <f>IF(ISBLANK(F1484),"",VLOOKUP(F1484,'Listes des Lots'!$B$4:$G$55,6,FALSE))</f>
        <v/>
      </c>
      <c r="H1484" s="3"/>
      <c r="I1484" s="3"/>
      <c r="J1484" s="5"/>
      <c r="K1484" s="5"/>
      <c r="L1484" s="4"/>
      <c r="M1484" s="92" t="str">
        <f>IF(RevenueData[[#This Row],[Commentaires /Notes  ]]="","",RevenueData[[#This Row],[Commentaires /Notes  ]])</f>
        <v/>
      </c>
      <c r="N1484" s="21"/>
    </row>
    <row r="1485" spans="2:14" x14ac:dyDescent="0.25">
      <c r="B1485" s="18">
        <f t="shared" si="188"/>
        <v>1481</v>
      </c>
      <c r="C1485" s="13" t="str">
        <f t="shared" si="187"/>
        <v/>
      </c>
      <c r="D1485" s="20"/>
      <c r="E1485" s="5"/>
      <c r="F1485" s="5"/>
      <c r="G1485" s="6" t="str">
        <f>IF(ISBLANK(F1485),"",VLOOKUP(F1485,'Listes des Lots'!$B$4:$G$55,6,FALSE))</f>
        <v/>
      </c>
      <c r="H1485" s="3"/>
      <c r="I1485" s="3"/>
      <c r="J1485" s="5"/>
      <c r="K1485" s="5"/>
      <c r="L1485" s="4"/>
      <c r="M1485" s="92" t="str">
        <f>IF(RevenueData[[#This Row],[Commentaires /Notes  ]]="","",RevenueData[[#This Row],[Commentaires /Notes  ]])</f>
        <v/>
      </c>
      <c r="N1485" s="21"/>
    </row>
    <row r="1486" spans="2:14" x14ac:dyDescent="0.25">
      <c r="B1486" s="18">
        <f t="shared" si="188"/>
        <v>1482</v>
      </c>
      <c r="C1486" s="13" t="str">
        <f t="shared" si="187"/>
        <v/>
      </c>
      <c r="D1486" s="20"/>
      <c r="E1486" s="5"/>
      <c r="F1486" s="5"/>
      <c r="G1486" s="6" t="str">
        <f>IF(ISBLANK(F1486),"",VLOOKUP(F1486,'Listes des Lots'!$B$4:$G$55,6,FALSE))</f>
        <v/>
      </c>
      <c r="H1486" s="3"/>
      <c r="I1486" s="3"/>
      <c r="J1486" s="5"/>
      <c r="K1486" s="5"/>
      <c r="L1486" s="4"/>
      <c r="M1486" s="92" t="str">
        <f>IF(RevenueData[[#This Row],[Commentaires /Notes  ]]="","",RevenueData[[#This Row],[Commentaires /Notes  ]])</f>
        <v/>
      </c>
      <c r="N1486" s="21"/>
    </row>
    <row r="1487" spans="2:14" x14ac:dyDescent="0.25">
      <c r="B1487" s="18">
        <f t="shared" si="188"/>
        <v>1483</v>
      </c>
      <c r="C1487" s="13" t="str">
        <f t="shared" si="187"/>
        <v/>
      </c>
      <c r="D1487" s="20"/>
      <c r="E1487" s="5"/>
      <c r="F1487" s="5"/>
      <c r="G1487" s="6" t="str">
        <f>IF(ISBLANK(F1487),"",VLOOKUP(F1487,'Listes des Lots'!$B$4:$G$55,6,FALSE))</f>
        <v/>
      </c>
      <c r="H1487" s="3"/>
      <c r="I1487" s="3"/>
      <c r="J1487" s="5"/>
      <c r="K1487" s="5"/>
      <c r="L1487" s="4"/>
      <c r="M1487" s="92" t="str">
        <f>IF(RevenueData[[#This Row],[Commentaires /Notes  ]]="","",RevenueData[[#This Row],[Commentaires /Notes  ]])</f>
        <v/>
      </c>
      <c r="N1487" s="21"/>
    </row>
    <row r="1488" spans="2:14" x14ac:dyDescent="0.25">
      <c r="B1488" s="18">
        <f t="shared" si="188"/>
        <v>1484</v>
      </c>
      <c r="C1488" s="13" t="str">
        <f t="shared" si="187"/>
        <v/>
      </c>
      <c r="D1488" s="20"/>
      <c r="E1488" s="5"/>
      <c r="F1488" s="5"/>
      <c r="G1488" s="6" t="str">
        <f>IF(ISBLANK(F1488),"",VLOOKUP(F1488,'Listes des Lots'!$B$4:$G$55,6,FALSE))</f>
        <v/>
      </c>
      <c r="H1488" s="3"/>
      <c r="I1488" s="3"/>
      <c r="J1488" s="5"/>
      <c r="K1488" s="5"/>
      <c r="L1488" s="4"/>
      <c r="M1488" s="92" t="str">
        <f>IF(RevenueData[[#This Row],[Commentaires /Notes  ]]="","",RevenueData[[#This Row],[Commentaires /Notes  ]])</f>
        <v/>
      </c>
      <c r="N1488" s="21"/>
    </row>
    <row r="1489" spans="2:14" x14ac:dyDescent="0.25">
      <c r="B1489" s="18">
        <f t="shared" si="188"/>
        <v>1485</v>
      </c>
      <c r="C1489" s="13" t="str">
        <f t="shared" si="187"/>
        <v/>
      </c>
      <c r="D1489" s="20"/>
      <c r="E1489" s="5"/>
      <c r="F1489" s="5"/>
      <c r="G1489" s="6" t="str">
        <f>IF(ISBLANK(F1489),"",VLOOKUP(F1489,'Listes des Lots'!$B$4:$G$55,6,FALSE))</f>
        <v/>
      </c>
      <c r="H1489" s="3"/>
      <c r="I1489" s="3"/>
      <c r="J1489" s="5"/>
      <c r="K1489" s="5"/>
      <c r="L1489" s="4"/>
      <c r="M1489" s="92" t="str">
        <f>IF(RevenueData[[#This Row],[Commentaires /Notes  ]]="","",RevenueData[[#This Row],[Commentaires /Notes  ]])</f>
        <v/>
      </c>
      <c r="N1489" s="21"/>
    </row>
    <row r="1490" spans="2:14" x14ac:dyDescent="0.25">
      <c r="B1490" s="18">
        <f t="shared" si="188"/>
        <v>1486</v>
      </c>
      <c r="C1490" s="13" t="str">
        <f t="shared" si="187"/>
        <v/>
      </c>
      <c r="D1490" s="20"/>
      <c r="E1490" s="5"/>
      <c r="F1490" s="5"/>
      <c r="G1490" s="6" t="str">
        <f>IF(ISBLANK(F1490),"",VLOOKUP(F1490,'Listes des Lots'!$B$4:$G$55,6,FALSE))</f>
        <v/>
      </c>
      <c r="H1490" s="3"/>
      <c r="I1490" s="3"/>
      <c r="J1490" s="5"/>
      <c r="K1490" s="5"/>
      <c r="L1490" s="4"/>
      <c r="M1490" s="92" t="str">
        <f>IF(RevenueData[[#This Row],[Commentaires /Notes  ]]="","",RevenueData[[#This Row],[Commentaires /Notes  ]])</f>
        <v/>
      </c>
      <c r="N1490" s="21"/>
    </row>
    <row r="1491" spans="2:14" x14ac:dyDescent="0.25">
      <c r="B1491" s="18">
        <f t="shared" si="188"/>
        <v>1487</v>
      </c>
      <c r="C1491" s="13" t="str">
        <f t="shared" si="187"/>
        <v/>
      </c>
      <c r="D1491" s="20"/>
      <c r="E1491" s="5"/>
      <c r="F1491" s="5"/>
      <c r="G1491" s="6" t="str">
        <f>IF(ISBLANK(F1491),"",VLOOKUP(F1491,'Listes des Lots'!$B$4:$G$55,6,FALSE))</f>
        <v/>
      </c>
      <c r="H1491" s="3"/>
      <c r="I1491" s="3"/>
      <c r="J1491" s="5"/>
      <c r="K1491" s="5"/>
      <c r="L1491" s="4"/>
      <c r="M1491" s="92" t="str">
        <f>IF(RevenueData[[#This Row],[Commentaires /Notes  ]]="","",RevenueData[[#This Row],[Commentaires /Notes  ]])</f>
        <v/>
      </c>
      <c r="N1491" s="21"/>
    </row>
    <row r="1492" spans="2:14" x14ac:dyDescent="0.25">
      <c r="B1492" s="18">
        <f t="shared" si="188"/>
        <v>1488</v>
      </c>
      <c r="C1492" s="13" t="str">
        <f t="shared" si="187"/>
        <v/>
      </c>
      <c r="D1492" s="20"/>
      <c r="E1492" s="5"/>
      <c r="F1492" s="5"/>
      <c r="G1492" s="6" t="str">
        <f>IF(ISBLANK(F1492),"",VLOOKUP(F1492,'Listes des Lots'!$B$4:$G$55,6,FALSE))</f>
        <v/>
      </c>
      <c r="H1492" s="3"/>
      <c r="I1492" s="3"/>
      <c r="J1492" s="5"/>
      <c r="K1492" s="5"/>
      <c r="L1492" s="4"/>
      <c r="M1492" s="92" t="str">
        <f>IF(RevenueData[[#This Row],[Commentaires /Notes  ]]="","",RevenueData[[#This Row],[Commentaires /Notes  ]])</f>
        <v/>
      </c>
      <c r="N1492" s="21"/>
    </row>
    <row r="1493" spans="2:14" x14ac:dyDescent="0.25">
      <c r="B1493" s="18">
        <f t="shared" si="188"/>
        <v>1489</v>
      </c>
      <c r="C1493" s="13" t="str">
        <f t="shared" si="187"/>
        <v/>
      </c>
      <c r="D1493" s="20"/>
      <c r="E1493" s="5"/>
      <c r="F1493" s="5"/>
      <c r="G1493" s="6" t="str">
        <f>IF(ISBLANK(F1493),"",VLOOKUP(F1493,'Listes des Lots'!$B$4:$G$55,6,FALSE))</f>
        <v/>
      </c>
      <c r="H1493" s="3"/>
      <c r="I1493" s="3"/>
      <c r="J1493" s="5"/>
      <c r="K1493" s="5"/>
      <c r="L1493" s="4"/>
      <c r="M1493" s="92" t="str">
        <f>IF(RevenueData[[#This Row],[Commentaires /Notes  ]]="","",RevenueData[[#This Row],[Commentaires /Notes  ]])</f>
        <v/>
      </c>
      <c r="N1493" s="21"/>
    </row>
    <row r="1494" spans="2:14" x14ac:dyDescent="0.25">
      <c r="B1494" s="18">
        <f t="shared" si="188"/>
        <v>1490</v>
      </c>
      <c r="C1494" s="13" t="str">
        <f t="shared" si="187"/>
        <v/>
      </c>
      <c r="D1494" s="20"/>
      <c r="E1494" s="5"/>
      <c r="F1494" s="5"/>
      <c r="G1494" s="6" t="str">
        <f>IF(ISBLANK(F1494),"",VLOOKUP(F1494,'Listes des Lots'!$B$4:$G$55,6,FALSE))</f>
        <v/>
      </c>
      <c r="H1494" s="3"/>
      <c r="I1494" s="3"/>
      <c r="J1494" s="5"/>
      <c r="K1494" s="5"/>
      <c r="L1494" s="4"/>
      <c r="M1494" s="92" t="str">
        <f>IF(RevenueData[[#This Row],[Commentaires /Notes  ]]="","",RevenueData[[#This Row],[Commentaires /Notes  ]])</f>
        <v/>
      </c>
      <c r="N1494" s="21"/>
    </row>
    <row r="1495" spans="2:14" x14ac:dyDescent="0.25">
      <c r="B1495" s="18">
        <f t="shared" si="188"/>
        <v>1491</v>
      </c>
      <c r="C1495" s="13" t="str">
        <f t="shared" si="187"/>
        <v/>
      </c>
      <c r="D1495" s="20"/>
      <c r="E1495" s="5"/>
      <c r="F1495" s="5"/>
      <c r="G1495" s="6" t="str">
        <f>IF(ISBLANK(F1495),"",VLOOKUP(F1495,'Listes des Lots'!$B$4:$G$55,6,FALSE))</f>
        <v/>
      </c>
      <c r="H1495" s="3"/>
      <c r="I1495" s="3"/>
      <c r="J1495" s="5"/>
      <c r="K1495" s="5"/>
      <c r="L1495" s="4"/>
      <c r="M1495" s="92" t="str">
        <f>IF(RevenueData[[#This Row],[Commentaires /Notes  ]]="","",RevenueData[[#This Row],[Commentaires /Notes  ]])</f>
        <v/>
      </c>
      <c r="N1495" s="21"/>
    </row>
    <row r="1496" spans="2:14" x14ac:dyDescent="0.25">
      <c r="B1496" s="18">
        <f t="shared" si="188"/>
        <v>1492</v>
      </c>
      <c r="C1496" s="13" t="str">
        <f t="shared" si="187"/>
        <v/>
      </c>
      <c r="D1496" s="20"/>
      <c r="E1496" s="5"/>
      <c r="F1496" s="5"/>
      <c r="G1496" s="6" t="str">
        <f>IF(ISBLANK(F1496),"",VLOOKUP(F1496,'Listes des Lots'!$B$4:$G$55,6,FALSE))</f>
        <v/>
      </c>
      <c r="H1496" s="3"/>
      <c r="I1496" s="3"/>
      <c r="J1496" s="5"/>
      <c r="K1496" s="5"/>
      <c r="L1496" s="4"/>
      <c r="M1496" s="92" t="str">
        <f>IF(RevenueData[[#This Row],[Commentaires /Notes  ]]="","",RevenueData[[#This Row],[Commentaires /Notes  ]])</f>
        <v/>
      </c>
      <c r="N1496" s="21"/>
    </row>
    <row r="1497" spans="2:14" x14ac:dyDescent="0.25">
      <c r="B1497" s="18">
        <f t="shared" si="188"/>
        <v>1493</v>
      </c>
      <c r="C1497" s="13" t="str">
        <f t="shared" si="187"/>
        <v/>
      </c>
      <c r="D1497" s="20"/>
      <c r="E1497" s="5"/>
      <c r="F1497" s="5"/>
      <c r="G1497" s="6" t="str">
        <f>IF(ISBLANK(F1497),"",VLOOKUP(F1497,'Listes des Lots'!$B$4:$G$55,6,FALSE))</f>
        <v/>
      </c>
      <c r="H1497" s="3"/>
      <c r="I1497" s="3"/>
      <c r="J1497" s="5"/>
      <c r="K1497" s="5"/>
      <c r="L1497" s="4"/>
      <c r="M1497" s="92" t="str">
        <f>IF(RevenueData[[#This Row],[Commentaires /Notes  ]]="","",RevenueData[[#This Row],[Commentaires /Notes  ]])</f>
        <v/>
      </c>
      <c r="N1497" s="21"/>
    </row>
    <row r="1498" spans="2:14" x14ac:dyDescent="0.25">
      <c r="B1498" s="18">
        <f t="shared" si="188"/>
        <v>1494</v>
      </c>
      <c r="C1498" s="13" t="str">
        <f t="shared" si="187"/>
        <v/>
      </c>
      <c r="D1498" s="20"/>
      <c r="E1498" s="5"/>
      <c r="F1498" s="5"/>
      <c r="G1498" s="6" t="str">
        <f>IF(ISBLANK(F1498),"",VLOOKUP(F1498,'Listes des Lots'!$B$4:$G$55,6,FALSE))</f>
        <v/>
      </c>
      <c r="H1498" s="3"/>
      <c r="I1498" s="3"/>
      <c r="J1498" s="5"/>
      <c r="K1498" s="5"/>
      <c r="L1498" s="4"/>
      <c r="M1498" s="92" t="str">
        <f>IF(RevenueData[[#This Row],[Commentaires /Notes  ]]="","",RevenueData[[#This Row],[Commentaires /Notes  ]])</f>
        <v/>
      </c>
      <c r="N1498" s="21"/>
    </row>
    <row r="1499" spans="2:14" x14ac:dyDescent="0.25">
      <c r="B1499" s="18">
        <f t="shared" si="188"/>
        <v>1495</v>
      </c>
      <c r="C1499" s="13" t="str">
        <f t="shared" si="187"/>
        <v/>
      </c>
      <c r="D1499" s="20"/>
      <c r="E1499" s="5"/>
      <c r="F1499" s="5"/>
      <c r="G1499" s="6" t="str">
        <f>IF(ISBLANK(F1499),"",VLOOKUP(F1499,'Listes des Lots'!$B$4:$G$55,6,FALSE))</f>
        <v/>
      </c>
      <c r="H1499" s="3"/>
      <c r="I1499" s="3"/>
      <c r="J1499" s="5"/>
      <c r="K1499" s="5"/>
      <c r="L1499" s="4"/>
      <c r="M1499" s="92" t="str">
        <f>IF(RevenueData[[#This Row],[Commentaires /Notes  ]]="","",RevenueData[[#This Row],[Commentaires /Notes  ]])</f>
        <v/>
      </c>
      <c r="N1499" s="21"/>
    </row>
    <row r="1500" spans="2:14" x14ac:dyDescent="0.25">
      <c r="B1500" s="18">
        <f t="shared" si="188"/>
        <v>1496</v>
      </c>
      <c r="C1500" s="13" t="str">
        <f t="shared" si="187"/>
        <v/>
      </c>
      <c r="D1500" s="20"/>
      <c r="E1500" s="5"/>
      <c r="F1500" s="5"/>
      <c r="G1500" s="6" t="str">
        <f>IF(ISBLANK(F1500),"",VLOOKUP(F1500,'Listes des Lots'!$B$4:$G$55,6,FALSE))</f>
        <v/>
      </c>
      <c r="H1500" s="3"/>
      <c r="I1500" s="3"/>
      <c r="J1500" s="5"/>
      <c r="K1500" s="5"/>
      <c r="L1500" s="4"/>
      <c r="M1500" s="92" t="str">
        <f>IF(RevenueData[[#This Row],[Commentaires /Notes  ]]="","",RevenueData[[#This Row],[Commentaires /Notes  ]])</f>
        <v/>
      </c>
      <c r="N1500" s="21"/>
    </row>
    <row r="1501" spans="2:14" x14ac:dyDescent="0.25">
      <c r="B1501" s="18">
        <f t="shared" si="188"/>
        <v>1497</v>
      </c>
      <c r="C1501" s="13" t="str">
        <f t="shared" si="187"/>
        <v/>
      </c>
      <c r="D1501" s="20"/>
      <c r="E1501" s="5"/>
      <c r="F1501" s="5"/>
      <c r="G1501" s="6" t="str">
        <f>IF(ISBLANK(F1501),"",VLOOKUP(F1501,'Listes des Lots'!$B$4:$G$55,6,FALSE))</f>
        <v/>
      </c>
      <c r="H1501" s="3"/>
      <c r="I1501" s="3"/>
      <c r="J1501" s="5"/>
      <c r="K1501" s="5"/>
      <c r="L1501" s="4"/>
      <c r="M1501" s="92" t="str">
        <f>IF(RevenueData[[#This Row],[Commentaires /Notes  ]]="","",RevenueData[[#This Row],[Commentaires /Notes  ]])</f>
        <v/>
      </c>
      <c r="N1501" s="21"/>
    </row>
    <row r="1502" spans="2:14" x14ac:dyDescent="0.25">
      <c r="B1502" s="18">
        <f t="shared" si="188"/>
        <v>1498</v>
      </c>
      <c r="C1502" s="13" t="str">
        <f t="shared" si="187"/>
        <v/>
      </c>
      <c r="D1502" s="20"/>
      <c r="E1502" s="5"/>
      <c r="F1502" s="5"/>
      <c r="G1502" s="6" t="str">
        <f>IF(ISBLANK(F1502),"",VLOOKUP(F1502,'Listes des Lots'!$B$4:$G$55,6,FALSE))</f>
        <v/>
      </c>
      <c r="H1502" s="3"/>
      <c r="I1502" s="3"/>
      <c r="J1502" s="5"/>
      <c r="K1502" s="5"/>
      <c r="L1502" s="4"/>
      <c r="M1502" s="92" t="str">
        <f>IF(RevenueData[[#This Row],[Commentaires /Notes  ]]="","",RevenueData[[#This Row],[Commentaires /Notes  ]])</f>
        <v/>
      </c>
      <c r="N1502" s="21"/>
    </row>
    <row r="1503" spans="2:14" x14ac:dyDescent="0.25">
      <c r="B1503" s="18">
        <f t="shared" si="188"/>
        <v>1499</v>
      </c>
      <c r="C1503" s="13" t="str">
        <f t="shared" si="187"/>
        <v/>
      </c>
      <c r="D1503" s="20"/>
      <c r="E1503" s="5"/>
      <c r="F1503" s="5"/>
      <c r="G1503" s="6" t="str">
        <f>IF(ISBLANK(F1503),"",VLOOKUP(F1503,'Listes des Lots'!$B$4:$G$55,6,FALSE))</f>
        <v/>
      </c>
      <c r="H1503" s="3"/>
      <c r="I1503" s="3"/>
      <c r="J1503" s="5"/>
      <c r="K1503" s="5"/>
      <c r="L1503" s="4"/>
      <c r="M1503" s="92" t="str">
        <f>IF(RevenueData[[#This Row],[Commentaires /Notes  ]]="","",RevenueData[[#This Row],[Commentaires /Notes  ]])</f>
        <v/>
      </c>
      <c r="N1503" s="21"/>
    </row>
    <row r="1504" spans="2:14" x14ac:dyDescent="0.25">
      <c r="B1504" s="18">
        <f t="shared" si="188"/>
        <v>1500</v>
      </c>
      <c r="C1504" s="13" t="str">
        <f t="shared" si="187"/>
        <v/>
      </c>
      <c r="D1504" s="20"/>
      <c r="E1504" s="5"/>
      <c r="F1504" s="5"/>
      <c r="G1504" s="6" t="str">
        <f>IF(ISBLANK(F1504),"",VLOOKUP(F1504,'Listes des Lots'!$B$4:$G$55,6,FALSE))</f>
        <v/>
      </c>
      <c r="H1504" s="3"/>
      <c r="I1504" s="3"/>
      <c r="J1504" s="5"/>
      <c r="K1504" s="5"/>
      <c r="L1504" s="4"/>
      <c r="M1504" s="92" t="str">
        <f>IF(RevenueData[[#This Row],[Commentaires /Notes  ]]="","",RevenueData[[#This Row],[Commentaires /Notes  ]])</f>
        <v/>
      </c>
      <c r="N1504" s="21"/>
    </row>
    <row r="1505" spans="2:14" x14ac:dyDescent="0.25">
      <c r="B1505" s="18">
        <f t="shared" si="188"/>
        <v>1501</v>
      </c>
      <c r="C1505" s="13" t="str">
        <f t="shared" si="187"/>
        <v/>
      </c>
      <c r="D1505" s="20"/>
      <c r="E1505" s="5"/>
      <c r="F1505" s="5"/>
      <c r="G1505" s="6" t="str">
        <f>IF(ISBLANK(F1505),"",VLOOKUP(F1505,'Listes des Lots'!$B$4:$G$55,6,FALSE))</f>
        <v/>
      </c>
      <c r="H1505" s="3"/>
      <c r="I1505" s="3"/>
      <c r="J1505" s="5"/>
      <c r="K1505" s="5"/>
      <c r="L1505" s="4"/>
      <c r="M1505" s="92" t="str">
        <f>IF(RevenueData[[#This Row],[Commentaires /Notes  ]]="","",RevenueData[[#This Row],[Commentaires /Notes  ]])</f>
        <v/>
      </c>
      <c r="N1505" s="21"/>
    </row>
    <row r="1506" spans="2:14" x14ac:dyDescent="0.25">
      <c r="B1506" s="18">
        <f t="shared" si="188"/>
        <v>1502</v>
      </c>
      <c r="C1506" s="13" t="str">
        <f t="shared" si="187"/>
        <v/>
      </c>
      <c r="D1506" s="20"/>
      <c r="E1506" s="5"/>
      <c r="F1506" s="5"/>
      <c r="G1506" s="6" t="str">
        <f>IF(ISBLANK(F1506),"",VLOOKUP(F1506,'Listes des Lots'!$B$4:$G$55,6,FALSE))</f>
        <v/>
      </c>
      <c r="H1506" s="3"/>
      <c r="I1506" s="3"/>
      <c r="J1506" s="5"/>
      <c r="K1506" s="5"/>
      <c r="L1506" s="4"/>
      <c r="M1506" s="92" t="str">
        <f>IF(RevenueData[[#This Row],[Commentaires /Notes  ]]="","",RevenueData[[#This Row],[Commentaires /Notes  ]])</f>
        <v/>
      </c>
      <c r="N1506" s="21"/>
    </row>
    <row r="1507" spans="2:14" x14ac:dyDescent="0.25">
      <c r="B1507" s="18">
        <f t="shared" si="188"/>
        <v>1503</v>
      </c>
      <c r="C1507" s="13" t="str">
        <f t="shared" si="187"/>
        <v/>
      </c>
      <c r="D1507" s="20"/>
      <c r="E1507" s="5"/>
      <c r="F1507" s="5"/>
      <c r="G1507" s="6" t="str">
        <f>IF(ISBLANK(F1507),"",VLOOKUP(F1507,'Listes des Lots'!$B$4:$G$55,6,FALSE))</f>
        <v/>
      </c>
      <c r="H1507" s="3"/>
      <c r="I1507" s="3"/>
      <c r="J1507" s="5"/>
      <c r="K1507" s="5"/>
      <c r="L1507" s="4"/>
      <c r="M1507" s="92" t="str">
        <f>IF(RevenueData[[#This Row],[Commentaires /Notes  ]]="","",RevenueData[[#This Row],[Commentaires /Notes  ]])</f>
        <v/>
      </c>
      <c r="N1507" s="21"/>
    </row>
    <row r="1508" spans="2:14" x14ac:dyDescent="0.25">
      <c r="B1508" s="18">
        <f t="shared" si="188"/>
        <v>1504</v>
      </c>
      <c r="C1508" s="13" t="str">
        <f t="shared" si="187"/>
        <v/>
      </c>
      <c r="D1508" s="20"/>
      <c r="E1508" s="5"/>
      <c r="F1508" s="5"/>
      <c r="G1508" s="6" t="str">
        <f>IF(ISBLANK(F1508),"",VLOOKUP(F1508,'Listes des Lots'!$B$4:$G$55,6,FALSE))</f>
        <v/>
      </c>
      <c r="H1508" s="3"/>
      <c r="I1508" s="3"/>
      <c r="J1508" s="5"/>
      <c r="K1508" s="5"/>
      <c r="L1508" s="4"/>
      <c r="M1508" s="92" t="str">
        <f>IF(RevenueData[[#This Row],[Commentaires /Notes  ]]="","",RevenueData[[#This Row],[Commentaires /Notes  ]])</f>
        <v/>
      </c>
      <c r="N1508" s="21"/>
    </row>
    <row r="1509" spans="2:14" x14ac:dyDescent="0.25">
      <c r="B1509" s="18">
        <f t="shared" si="188"/>
        <v>1505</v>
      </c>
      <c r="C1509" s="13" t="str">
        <f t="shared" si="187"/>
        <v/>
      </c>
      <c r="D1509" s="20"/>
      <c r="E1509" s="5"/>
      <c r="F1509" s="5"/>
      <c r="G1509" s="6" t="str">
        <f>IF(ISBLANK(F1509),"",VLOOKUP(F1509,'Listes des Lots'!$B$4:$G$55,6,FALSE))</f>
        <v/>
      </c>
      <c r="H1509" s="3"/>
      <c r="I1509" s="3"/>
      <c r="J1509" s="5"/>
      <c r="K1509" s="5"/>
      <c r="L1509" s="4"/>
      <c r="M1509" s="92" t="str">
        <f>IF(RevenueData[[#This Row],[Commentaires /Notes  ]]="","",RevenueData[[#This Row],[Commentaires /Notes  ]])</f>
        <v/>
      </c>
      <c r="N1509" s="21"/>
    </row>
    <row r="1510" spans="2:14" x14ac:dyDescent="0.25">
      <c r="B1510" s="18">
        <f t="shared" si="188"/>
        <v>1506</v>
      </c>
      <c r="C1510" s="13" t="str">
        <f t="shared" si="187"/>
        <v/>
      </c>
      <c r="D1510" s="20"/>
      <c r="E1510" s="5"/>
      <c r="F1510" s="5"/>
      <c r="G1510" s="6" t="str">
        <f>IF(ISBLANK(F1510),"",VLOOKUP(F1510,'Listes des Lots'!$B$4:$G$55,6,FALSE))</f>
        <v/>
      </c>
      <c r="H1510" s="3"/>
      <c r="I1510" s="3"/>
      <c r="J1510" s="5"/>
      <c r="K1510" s="5"/>
      <c r="L1510" s="4"/>
      <c r="M1510" s="92" t="str">
        <f>IF(RevenueData[[#This Row],[Commentaires /Notes  ]]="","",RevenueData[[#This Row],[Commentaires /Notes  ]])</f>
        <v/>
      </c>
      <c r="N1510" s="21"/>
    </row>
    <row r="1511" spans="2:14" x14ac:dyDescent="0.25">
      <c r="B1511" s="18">
        <f t="shared" si="188"/>
        <v>1507</v>
      </c>
      <c r="C1511" s="13" t="str">
        <f t="shared" si="187"/>
        <v/>
      </c>
      <c r="D1511" s="20"/>
      <c r="E1511" s="5"/>
      <c r="F1511" s="5"/>
      <c r="G1511" s="6" t="str">
        <f>IF(ISBLANK(F1511),"",VLOOKUP(F1511,'Listes des Lots'!$B$4:$G$55,6,FALSE))</f>
        <v/>
      </c>
      <c r="H1511" s="3"/>
      <c r="I1511" s="3"/>
      <c r="J1511" s="5"/>
      <c r="K1511" s="5"/>
      <c r="L1511" s="4"/>
      <c r="M1511" s="92" t="str">
        <f>IF(RevenueData[[#This Row],[Commentaires /Notes  ]]="","",RevenueData[[#This Row],[Commentaires /Notes  ]])</f>
        <v/>
      </c>
      <c r="N1511" s="21"/>
    </row>
    <row r="1512" spans="2:14" x14ac:dyDescent="0.25">
      <c r="B1512" s="18">
        <f t="shared" si="188"/>
        <v>1508</v>
      </c>
      <c r="C1512" s="13" t="str">
        <f t="shared" si="187"/>
        <v/>
      </c>
      <c r="D1512" s="20"/>
      <c r="E1512" s="5"/>
      <c r="F1512" s="5"/>
      <c r="G1512" s="6" t="str">
        <f>IF(ISBLANK(F1512),"",VLOOKUP(F1512,'Listes des Lots'!$B$4:$G$55,6,FALSE))</f>
        <v/>
      </c>
      <c r="H1512" s="3"/>
      <c r="I1512" s="3"/>
      <c r="J1512" s="5"/>
      <c r="K1512" s="5"/>
      <c r="L1512" s="4"/>
      <c r="M1512" s="92" t="str">
        <f>IF(RevenueData[[#This Row],[Commentaires /Notes  ]]="","",RevenueData[[#This Row],[Commentaires /Notes  ]])</f>
        <v/>
      </c>
      <c r="N1512" s="21"/>
    </row>
    <row r="1513" spans="2:14" x14ac:dyDescent="0.25">
      <c r="B1513" s="18">
        <f t="shared" si="188"/>
        <v>1509</v>
      </c>
      <c r="C1513" s="13" t="str">
        <f t="shared" si="187"/>
        <v/>
      </c>
      <c r="D1513" s="20"/>
      <c r="E1513" s="5"/>
      <c r="F1513" s="5"/>
      <c r="G1513" s="6" t="str">
        <f>IF(ISBLANK(F1513),"",VLOOKUP(F1513,'Listes des Lots'!$B$4:$G$55,6,FALSE))</f>
        <v/>
      </c>
      <c r="H1513" s="3"/>
      <c r="I1513" s="3"/>
      <c r="J1513" s="5"/>
      <c r="K1513" s="5"/>
      <c r="L1513" s="4"/>
      <c r="M1513" s="92" t="str">
        <f>IF(RevenueData[[#This Row],[Commentaires /Notes  ]]="","",RevenueData[[#This Row],[Commentaires /Notes  ]])</f>
        <v/>
      </c>
      <c r="N1513" s="21"/>
    </row>
    <row r="1514" spans="2:14" x14ac:dyDescent="0.25">
      <c r="B1514" s="18">
        <f t="shared" si="188"/>
        <v>1510</v>
      </c>
      <c r="C1514" s="13" t="str">
        <f t="shared" si="187"/>
        <v/>
      </c>
      <c r="D1514" s="20"/>
      <c r="E1514" s="5"/>
      <c r="F1514" s="5"/>
      <c r="G1514" s="6" t="str">
        <f>IF(ISBLANK(F1514),"",VLOOKUP(F1514,'Listes des Lots'!$B$4:$G$55,6,FALSE))</f>
        <v/>
      </c>
      <c r="H1514" s="3"/>
      <c r="I1514" s="3"/>
      <c r="J1514" s="5"/>
      <c r="K1514" s="5"/>
      <c r="L1514" s="4"/>
      <c r="M1514" s="92" t="str">
        <f>IF(RevenueData[[#This Row],[Commentaires /Notes  ]]="","",RevenueData[[#This Row],[Commentaires /Notes  ]])</f>
        <v/>
      </c>
      <c r="N1514" s="21"/>
    </row>
    <row r="1515" spans="2:14" x14ac:dyDescent="0.25">
      <c r="B1515" s="18">
        <f t="shared" si="188"/>
        <v>1511</v>
      </c>
      <c r="C1515" s="13" t="str">
        <f t="shared" si="187"/>
        <v/>
      </c>
      <c r="D1515" s="20"/>
      <c r="E1515" s="5"/>
      <c r="F1515" s="5"/>
      <c r="G1515" s="6" t="str">
        <f>IF(ISBLANK(F1515),"",VLOOKUP(F1515,'Listes des Lots'!$B$4:$G$55,6,FALSE))</f>
        <v/>
      </c>
      <c r="H1515" s="3"/>
      <c r="I1515" s="3"/>
      <c r="J1515" s="5"/>
      <c r="K1515" s="5"/>
      <c r="L1515" s="4"/>
      <c r="M1515" s="92" t="str">
        <f>IF(RevenueData[[#This Row],[Commentaires /Notes  ]]="","",RevenueData[[#This Row],[Commentaires /Notes  ]])</f>
        <v/>
      </c>
      <c r="N1515" s="21"/>
    </row>
    <row r="1516" spans="2:14" x14ac:dyDescent="0.25">
      <c r="B1516" s="18">
        <f t="shared" si="188"/>
        <v>1512</v>
      </c>
      <c r="C1516" s="13" t="str">
        <f t="shared" si="187"/>
        <v/>
      </c>
      <c r="D1516" s="20"/>
      <c r="E1516" s="5"/>
      <c r="F1516" s="5"/>
      <c r="G1516" s="6" t="str">
        <f>IF(ISBLANK(F1516),"",VLOOKUP(F1516,'Listes des Lots'!$B$4:$G$55,6,FALSE))</f>
        <v/>
      </c>
      <c r="H1516" s="3"/>
      <c r="I1516" s="3"/>
      <c r="J1516" s="5"/>
      <c r="K1516" s="5"/>
      <c r="L1516" s="4"/>
      <c r="M1516" s="92" t="str">
        <f>IF(RevenueData[[#This Row],[Commentaires /Notes  ]]="","",RevenueData[[#This Row],[Commentaires /Notes  ]])</f>
        <v/>
      </c>
      <c r="N1516" s="21"/>
    </row>
    <row r="1517" spans="2:14" x14ac:dyDescent="0.25">
      <c r="B1517" s="18">
        <f t="shared" si="188"/>
        <v>1513</v>
      </c>
      <c r="C1517" s="13" t="str">
        <f t="shared" si="187"/>
        <v/>
      </c>
      <c r="D1517" s="20"/>
      <c r="E1517" s="5"/>
      <c r="F1517" s="5"/>
      <c r="G1517" s="6" t="str">
        <f>IF(ISBLANK(F1517),"",VLOOKUP(F1517,'Listes des Lots'!$B$4:$G$55,6,FALSE))</f>
        <v/>
      </c>
      <c r="H1517" s="3"/>
      <c r="I1517" s="3"/>
      <c r="J1517" s="5"/>
      <c r="K1517" s="5"/>
      <c r="L1517" s="4"/>
      <c r="M1517" s="92" t="str">
        <f>IF(RevenueData[[#This Row],[Commentaires /Notes  ]]="","",RevenueData[[#This Row],[Commentaires /Notes  ]])</f>
        <v/>
      </c>
      <c r="N1517" s="21"/>
    </row>
    <row r="1518" spans="2:14" x14ac:dyDescent="0.25">
      <c r="B1518" s="18">
        <f t="shared" si="188"/>
        <v>1514</v>
      </c>
      <c r="C1518" s="13" t="str">
        <f t="shared" si="187"/>
        <v/>
      </c>
      <c r="D1518" s="20"/>
      <c r="E1518" s="5"/>
      <c r="F1518" s="5"/>
      <c r="G1518" s="6" t="str">
        <f>IF(ISBLANK(F1518),"",VLOOKUP(F1518,'Listes des Lots'!$B$4:$G$55,6,FALSE))</f>
        <v/>
      </c>
      <c r="H1518" s="3"/>
      <c r="I1518" s="3"/>
      <c r="J1518" s="5"/>
      <c r="K1518" s="5"/>
      <c r="L1518" s="4"/>
      <c r="M1518" s="92" t="str">
        <f>IF(RevenueData[[#This Row],[Commentaires /Notes  ]]="","",RevenueData[[#This Row],[Commentaires /Notes  ]])</f>
        <v/>
      </c>
      <c r="N1518" s="21"/>
    </row>
    <row r="1519" spans="2:14" x14ac:dyDescent="0.25">
      <c r="B1519" s="18">
        <f t="shared" si="188"/>
        <v>1515</v>
      </c>
      <c r="C1519" s="13" t="str">
        <f t="shared" si="187"/>
        <v/>
      </c>
      <c r="D1519" s="20"/>
      <c r="E1519" s="5"/>
      <c r="F1519" s="5"/>
      <c r="G1519" s="6" t="str">
        <f>IF(ISBLANK(F1519),"",VLOOKUP(F1519,'Listes des Lots'!$B$4:$G$55,6,FALSE))</f>
        <v/>
      </c>
      <c r="H1519" s="3"/>
      <c r="I1519" s="3"/>
      <c r="J1519" s="5"/>
      <c r="K1519" s="5"/>
      <c r="L1519" s="4"/>
      <c r="M1519" s="92" t="str">
        <f>IF(RevenueData[[#This Row],[Commentaires /Notes  ]]="","",RevenueData[[#This Row],[Commentaires /Notes  ]])</f>
        <v/>
      </c>
      <c r="N1519" s="21"/>
    </row>
    <row r="1520" spans="2:14" x14ac:dyDescent="0.25">
      <c r="B1520" s="18">
        <f t="shared" si="188"/>
        <v>1516</v>
      </c>
      <c r="C1520" s="13" t="str">
        <f t="shared" si="187"/>
        <v/>
      </c>
      <c r="D1520" s="20"/>
      <c r="E1520" s="5"/>
      <c r="F1520" s="5"/>
      <c r="G1520" s="6" t="str">
        <f>IF(ISBLANK(F1520),"",VLOOKUP(F1520,'Listes des Lots'!$B$4:$G$55,6,FALSE))</f>
        <v/>
      </c>
      <c r="H1520" s="3"/>
      <c r="I1520" s="3"/>
      <c r="J1520" s="5"/>
      <c r="K1520" s="5"/>
      <c r="L1520" s="4"/>
      <c r="M1520" s="92" t="str">
        <f>IF(RevenueData[[#This Row],[Commentaires /Notes  ]]="","",RevenueData[[#This Row],[Commentaires /Notes  ]])</f>
        <v/>
      </c>
      <c r="N1520" s="21"/>
    </row>
    <row r="1521" spans="2:14" x14ac:dyDescent="0.25">
      <c r="B1521" s="18">
        <f t="shared" si="188"/>
        <v>1517</v>
      </c>
      <c r="C1521" s="13" t="str">
        <f t="shared" si="187"/>
        <v/>
      </c>
      <c r="D1521" s="20"/>
      <c r="E1521" s="5"/>
      <c r="F1521" s="5"/>
      <c r="G1521" s="6" t="str">
        <f>IF(ISBLANK(F1521),"",VLOOKUP(F1521,'Listes des Lots'!$B$4:$G$55,6,FALSE))</f>
        <v/>
      </c>
      <c r="H1521" s="3"/>
      <c r="I1521" s="3"/>
      <c r="J1521" s="5"/>
      <c r="K1521" s="5"/>
      <c r="L1521" s="4"/>
      <c r="M1521" s="92" t="str">
        <f>IF(RevenueData[[#This Row],[Commentaires /Notes  ]]="","",RevenueData[[#This Row],[Commentaires /Notes  ]])</f>
        <v/>
      </c>
      <c r="N1521" s="21"/>
    </row>
    <row r="1522" spans="2:14" x14ac:dyDescent="0.25">
      <c r="B1522" s="18">
        <f t="shared" si="188"/>
        <v>1518</v>
      </c>
      <c r="C1522" s="13" t="str">
        <f t="shared" si="187"/>
        <v/>
      </c>
      <c r="D1522" s="20"/>
      <c r="E1522" s="5"/>
      <c r="F1522" s="5"/>
      <c r="G1522" s="6" t="str">
        <f>IF(ISBLANK(F1522),"",VLOOKUP(F1522,'Listes des Lots'!$B$4:$G$55,6,FALSE))</f>
        <v/>
      </c>
      <c r="H1522" s="3"/>
      <c r="I1522" s="3"/>
      <c r="J1522" s="5"/>
      <c r="K1522" s="5"/>
      <c r="L1522" s="4"/>
      <c r="M1522" s="92" t="str">
        <f>IF(RevenueData[[#This Row],[Commentaires /Notes  ]]="","",RevenueData[[#This Row],[Commentaires /Notes  ]])</f>
        <v/>
      </c>
      <c r="N1522" s="21"/>
    </row>
    <row r="1523" spans="2:14" x14ac:dyDescent="0.25">
      <c r="B1523" s="18">
        <f t="shared" si="188"/>
        <v>1519</v>
      </c>
      <c r="C1523" s="13" t="str">
        <f t="shared" si="187"/>
        <v/>
      </c>
      <c r="D1523" s="20"/>
      <c r="E1523" s="5"/>
      <c r="F1523" s="5"/>
      <c r="G1523" s="6" t="str">
        <f>IF(ISBLANK(F1523),"",VLOOKUP(F1523,'Listes des Lots'!$B$4:$G$55,6,FALSE))</f>
        <v/>
      </c>
      <c r="H1523" s="3"/>
      <c r="I1523" s="3"/>
      <c r="J1523" s="5"/>
      <c r="K1523" s="5"/>
      <c r="L1523" s="4"/>
      <c r="M1523" s="92" t="str">
        <f>IF(RevenueData[[#This Row],[Commentaires /Notes  ]]="","",RevenueData[[#This Row],[Commentaires /Notes  ]])</f>
        <v/>
      </c>
      <c r="N1523" s="21"/>
    </row>
    <row r="1524" spans="2:14" x14ac:dyDescent="0.25">
      <c r="B1524" s="18">
        <f t="shared" si="188"/>
        <v>1520</v>
      </c>
      <c r="C1524" s="13" t="str">
        <f t="shared" si="187"/>
        <v/>
      </c>
      <c r="D1524" s="20"/>
      <c r="E1524" s="5"/>
      <c r="F1524" s="5"/>
      <c r="G1524" s="6" t="str">
        <f>IF(ISBLANK(F1524),"",VLOOKUP(F1524,'Listes des Lots'!$B$4:$G$55,6,FALSE))</f>
        <v/>
      </c>
      <c r="H1524" s="3"/>
      <c r="I1524" s="3"/>
      <c r="J1524" s="5"/>
      <c r="K1524" s="5"/>
      <c r="L1524" s="4"/>
      <c r="M1524" s="92" t="str">
        <f>IF(RevenueData[[#This Row],[Commentaires /Notes  ]]="","",RevenueData[[#This Row],[Commentaires /Notes  ]])</f>
        <v/>
      </c>
      <c r="N1524" s="21"/>
    </row>
    <row r="1525" spans="2:14" x14ac:dyDescent="0.25">
      <c r="B1525" s="18">
        <f t="shared" si="188"/>
        <v>1521</v>
      </c>
      <c r="C1525" s="13" t="str">
        <f t="shared" si="187"/>
        <v/>
      </c>
      <c r="D1525" s="20"/>
      <c r="E1525" s="5"/>
      <c r="F1525" s="5"/>
      <c r="G1525" s="6" t="str">
        <f>IF(ISBLANK(F1525),"",VLOOKUP(F1525,'Listes des Lots'!$B$4:$G$55,6,FALSE))</f>
        <v/>
      </c>
      <c r="H1525" s="3"/>
      <c r="I1525" s="3"/>
      <c r="J1525" s="5"/>
      <c r="K1525" s="5"/>
      <c r="L1525" s="4"/>
      <c r="M1525" s="92" t="str">
        <f>IF(RevenueData[[#This Row],[Commentaires /Notes  ]]="","",RevenueData[[#This Row],[Commentaires /Notes  ]])</f>
        <v/>
      </c>
      <c r="N1525" s="21"/>
    </row>
    <row r="1526" spans="2:14" x14ac:dyDescent="0.25">
      <c r="B1526" s="18">
        <f t="shared" si="188"/>
        <v>1522</v>
      </c>
      <c r="C1526" s="13" t="str">
        <f t="shared" si="187"/>
        <v/>
      </c>
      <c r="D1526" s="20"/>
      <c r="E1526" s="5"/>
      <c r="F1526" s="5"/>
      <c r="G1526" s="6" t="str">
        <f>IF(ISBLANK(F1526),"",VLOOKUP(F1526,'Listes des Lots'!$B$4:$G$55,6,FALSE))</f>
        <v/>
      </c>
      <c r="H1526" s="3"/>
      <c r="I1526" s="3"/>
      <c r="J1526" s="5"/>
      <c r="K1526" s="5"/>
      <c r="L1526" s="4"/>
      <c r="M1526" s="92" t="str">
        <f>IF(RevenueData[[#This Row],[Commentaires /Notes  ]]="","",RevenueData[[#This Row],[Commentaires /Notes  ]])</f>
        <v/>
      </c>
      <c r="N1526" s="21"/>
    </row>
    <row r="1527" spans="2:14" x14ac:dyDescent="0.25">
      <c r="B1527" s="18">
        <f t="shared" si="188"/>
        <v>1523</v>
      </c>
      <c r="C1527" s="13" t="str">
        <f t="shared" si="187"/>
        <v/>
      </c>
      <c r="D1527" s="20"/>
      <c r="E1527" s="5"/>
      <c r="F1527" s="5"/>
      <c r="G1527" s="6" t="str">
        <f>IF(ISBLANK(F1527),"",VLOOKUP(F1527,'Listes des Lots'!$B$4:$G$55,6,FALSE))</f>
        <v/>
      </c>
      <c r="H1527" s="3"/>
      <c r="I1527" s="3"/>
      <c r="J1527" s="5"/>
      <c r="K1527" s="5"/>
      <c r="L1527" s="4"/>
      <c r="M1527" s="92" t="str">
        <f>IF(RevenueData[[#This Row],[Commentaires /Notes  ]]="","",RevenueData[[#This Row],[Commentaires /Notes  ]])</f>
        <v/>
      </c>
      <c r="N1527" s="21"/>
    </row>
    <row r="1528" spans="2:14" x14ac:dyDescent="0.25">
      <c r="B1528" s="18">
        <f t="shared" si="188"/>
        <v>1524</v>
      </c>
      <c r="C1528" s="13" t="str">
        <f t="shared" si="187"/>
        <v/>
      </c>
      <c r="D1528" s="20"/>
      <c r="E1528" s="5"/>
      <c r="F1528" s="5"/>
      <c r="G1528" s="6" t="str">
        <f>IF(ISBLANK(F1528),"",VLOOKUP(F1528,'Listes des Lots'!$B$4:$G$55,6,FALSE))</f>
        <v/>
      </c>
      <c r="H1528" s="3"/>
      <c r="I1528" s="3"/>
      <c r="J1528" s="5"/>
      <c r="K1528" s="5"/>
      <c r="L1528" s="4"/>
      <c r="M1528" s="92" t="str">
        <f>IF(RevenueData[[#This Row],[Commentaires /Notes  ]]="","",RevenueData[[#This Row],[Commentaires /Notes  ]])</f>
        <v/>
      </c>
      <c r="N1528" s="21"/>
    </row>
    <row r="1529" spans="2:14" x14ac:dyDescent="0.25">
      <c r="B1529" s="18">
        <f t="shared" si="188"/>
        <v>1525</v>
      </c>
      <c r="C1529" s="13" t="str">
        <f t="shared" si="187"/>
        <v/>
      </c>
      <c r="D1529" s="20"/>
      <c r="E1529" s="5"/>
      <c r="F1529" s="5"/>
      <c r="G1529" s="6" t="str">
        <f>IF(ISBLANK(F1529),"",VLOOKUP(F1529,'Listes des Lots'!$B$4:$G$55,6,FALSE))</f>
        <v/>
      </c>
      <c r="H1529" s="3"/>
      <c r="I1529" s="3"/>
      <c r="J1529" s="5"/>
      <c r="K1529" s="5"/>
      <c r="L1529" s="4"/>
      <c r="M1529" s="92" t="str">
        <f>IF(RevenueData[[#This Row],[Commentaires /Notes  ]]="","",RevenueData[[#This Row],[Commentaires /Notes  ]])</f>
        <v/>
      </c>
      <c r="N1529" s="21"/>
    </row>
    <row r="1530" spans="2:14" x14ac:dyDescent="0.25">
      <c r="B1530" s="18">
        <f t="shared" si="188"/>
        <v>1526</v>
      </c>
      <c r="C1530" s="13" t="str">
        <f t="shared" si="187"/>
        <v/>
      </c>
      <c r="D1530" s="20"/>
      <c r="E1530" s="5"/>
      <c r="F1530" s="5"/>
      <c r="G1530" s="6" t="str">
        <f>IF(ISBLANK(F1530),"",VLOOKUP(F1530,'Listes des Lots'!$B$4:$G$55,6,FALSE))</f>
        <v/>
      </c>
      <c r="H1530" s="3"/>
      <c r="I1530" s="3"/>
      <c r="J1530" s="5"/>
      <c r="K1530" s="5"/>
      <c r="L1530" s="4"/>
      <c r="M1530" s="92" t="str">
        <f>IF(RevenueData[[#This Row],[Commentaires /Notes  ]]="","",RevenueData[[#This Row],[Commentaires /Notes  ]])</f>
        <v/>
      </c>
      <c r="N1530" s="21"/>
    </row>
    <row r="1531" spans="2:14" x14ac:dyDescent="0.25">
      <c r="B1531" s="18">
        <f t="shared" si="188"/>
        <v>1527</v>
      </c>
      <c r="C1531" s="13" t="str">
        <f t="shared" si="187"/>
        <v/>
      </c>
      <c r="D1531" s="20"/>
      <c r="E1531" s="5"/>
      <c r="F1531" s="5"/>
      <c r="G1531" s="6" t="str">
        <f>IF(ISBLANK(F1531),"",VLOOKUP(F1531,'Listes des Lots'!$B$4:$G$55,6,FALSE))</f>
        <v/>
      </c>
      <c r="H1531" s="3"/>
      <c r="I1531" s="3"/>
      <c r="J1531" s="5"/>
      <c r="K1531" s="5"/>
      <c r="L1531" s="4"/>
      <c r="M1531" s="92" t="str">
        <f>IF(RevenueData[[#This Row],[Commentaires /Notes  ]]="","",RevenueData[[#This Row],[Commentaires /Notes  ]])</f>
        <v/>
      </c>
      <c r="N1531" s="21"/>
    </row>
    <row r="1532" spans="2:14" x14ac:dyDescent="0.25">
      <c r="B1532" s="18">
        <f t="shared" si="188"/>
        <v>1528</v>
      </c>
      <c r="C1532" s="13" t="str">
        <f t="shared" si="187"/>
        <v/>
      </c>
      <c r="D1532" s="20"/>
      <c r="E1532" s="5"/>
      <c r="F1532" s="5"/>
      <c r="G1532" s="6" t="str">
        <f>IF(ISBLANK(F1532),"",VLOOKUP(F1532,'Listes des Lots'!$B$4:$G$55,6,FALSE))</f>
        <v/>
      </c>
      <c r="H1532" s="3"/>
      <c r="I1532" s="3"/>
      <c r="J1532" s="5"/>
      <c r="K1532" s="5"/>
      <c r="L1532" s="4"/>
      <c r="M1532" s="92" t="str">
        <f>IF(RevenueData[[#This Row],[Commentaires /Notes  ]]="","",RevenueData[[#This Row],[Commentaires /Notes  ]])</f>
        <v/>
      </c>
      <c r="N1532" s="21"/>
    </row>
    <row r="1533" spans="2:14" x14ac:dyDescent="0.25">
      <c r="B1533" s="18">
        <f t="shared" si="188"/>
        <v>1529</v>
      </c>
      <c r="C1533" s="13" t="str">
        <f t="shared" si="187"/>
        <v/>
      </c>
      <c r="D1533" s="20"/>
      <c r="E1533" s="5"/>
      <c r="F1533" s="5"/>
      <c r="G1533" s="6" t="str">
        <f>IF(ISBLANK(F1533),"",VLOOKUP(F1533,'Listes des Lots'!$B$4:$G$55,6,FALSE))</f>
        <v/>
      </c>
      <c r="H1533" s="3"/>
      <c r="I1533" s="3"/>
      <c r="J1533" s="5"/>
      <c r="K1533" s="5"/>
      <c r="L1533" s="4"/>
      <c r="M1533" s="92" t="str">
        <f>IF(RevenueData[[#This Row],[Commentaires /Notes  ]]="","",RevenueData[[#This Row],[Commentaires /Notes  ]])</f>
        <v/>
      </c>
      <c r="N1533" s="21"/>
    </row>
    <row r="1534" spans="2:14" x14ac:dyDescent="0.25">
      <c r="B1534" s="18">
        <f t="shared" si="188"/>
        <v>1530</v>
      </c>
      <c r="C1534" s="13" t="str">
        <f t="shared" si="187"/>
        <v/>
      </c>
      <c r="D1534" s="20"/>
      <c r="E1534" s="5"/>
      <c r="F1534" s="5"/>
      <c r="G1534" s="6" t="str">
        <f>IF(ISBLANK(F1534),"",VLOOKUP(F1534,'Listes des Lots'!$B$4:$G$55,6,FALSE))</f>
        <v/>
      </c>
      <c r="H1534" s="3"/>
      <c r="I1534" s="3"/>
      <c r="J1534" s="5"/>
      <c r="K1534" s="5"/>
      <c r="L1534" s="4"/>
      <c r="M1534" s="92" t="str">
        <f>IF(RevenueData[[#This Row],[Commentaires /Notes  ]]="","",RevenueData[[#This Row],[Commentaires /Notes  ]])</f>
        <v/>
      </c>
      <c r="N1534" s="21"/>
    </row>
    <row r="1535" spans="2:14" x14ac:dyDescent="0.25">
      <c r="B1535" s="18">
        <f t="shared" si="188"/>
        <v>1531</v>
      </c>
      <c r="C1535" s="13" t="str">
        <f t="shared" si="187"/>
        <v/>
      </c>
      <c r="D1535" s="20"/>
      <c r="E1535" s="5"/>
      <c r="F1535" s="5"/>
      <c r="G1535" s="6" t="str">
        <f>IF(ISBLANK(F1535),"",VLOOKUP(F1535,'Listes des Lots'!$B$4:$G$55,6,FALSE))</f>
        <v/>
      </c>
      <c r="H1535" s="3"/>
      <c r="I1535" s="3"/>
      <c r="J1535" s="5"/>
      <c r="K1535" s="5"/>
      <c r="L1535" s="4"/>
      <c r="M1535" s="92" t="str">
        <f>IF(RevenueData[[#This Row],[Commentaires /Notes  ]]="","",RevenueData[[#This Row],[Commentaires /Notes  ]])</f>
        <v/>
      </c>
      <c r="N1535" s="21"/>
    </row>
    <row r="1536" spans="2:14" x14ac:dyDescent="0.25">
      <c r="B1536" s="18">
        <f t="shared" si="188"/>
        <v>1532</v>
      </c>
      <c r="C1536" s="13" t="str">
        <f t="shared" si="187"/>
        <v/>
      </c>
      <c r="D1536" s="20"/>
      <c r="E1536" s="5"/>
      <c r="F1536" s="5"/>
      <c r="G1536" s="6" t="str">
        <f>IF(ISBLANK(F1536),"",VLOOKUP(F1536,'Listes des Lots'!$B$4:$G$55,6,FALSE))</f>
        <v/>
      </c>
      <c r="H1536" s="3"/>
      <c r="I1536" s="3"/>
      <c r="J1536" s="5"/>
      <c r="K1536" s="5"/>
      <c r="L1536" s="4"/>
      <c r="M1536" s="92" t="str">
        <f>IF(RevenueData[[#This Row],[Commentaires /Notes  ]]="","",RevenueData[[#This Row],[Commentaires /Notes  ]])</f>
        <v/>
      </c>
      <c r="N1536" s="21"/>
    </row>
    <row r="1537" spans="2:14" x14ac:dyDescent="0.25">
      <c r="B1537" s="18">
        <f t="shared" si="188"/>
        <v>1533</v>
      </c>
      <c r="C1537" s="13" t="str">
        <f t="shared" si="187"/>
        <v/>
      </c>
      <c r="D1537" s="20"/>
      <c r="E1537" s="5"/>
      <c r="F1537" s="5"/>
      <c r="G1537" s="6" t="str">
        <f>IF(ISBLANK(F1537),"",VLOOKUP(F1537,'Listes des Lots'!$B$4:$G$55,6,FALSE))</f>
        <v/>
      </c>
      <c r="H1537" s="3"/>
      <c r="I1537" s="3"/>
      <c r="J1537" s="5"/>
      <c r="K1537" s="5"/>
      <c r="L1537" s="4"/>
      <c r="M1537" s="92" t="str">
        <f>IF(RevenueData[[#This Row],[Commentaires /Notes  ]]="","",RevenueData[[#This Row],[Commentaires /Notes  ]])</f>
        <v/>
      </c>
      <c r="N1537" s="21"/>
    </row>
    <row r="1538" spans="2:14" x14ac:dyDescent="0.25">
      <c r="B1538" s="18">
        <f t="shared" si="188"/>
        <v>1534</v>
      </c>
      <c r="C1538" s="13" t="str">
        <f t="shared" si="187"/>
        <v/>
      </c>
      <c r="D1538" s="20"/>
      <c r="E1538" s="5"/>
      <c r="F1538" s="5"/>
      <c r="G1538" s="6" t="str">
        <f>IF(ISBLANK(F1538),"",VLOOKUP(F1538,'Listes des Lots'!$B$4:$G$55,6,FALSE))</f>
        <v/>
      </c>
      <c r="H1538" s="3"/>
      <c r="I1538" s="3"/>
      <c r="J1538" s="5"/>
      <c r="K1538" s="5"/>
      <c r="L1538" s="4"/>
      <c r="M1538" s="92" t="str">
        <f>IF(RevenueData[[#This Row],[Commentaires /Notes  ]]="","",RevenueData[[#This Row],[Commentaires /Notes  ]])</f>
        <v/>
      </c>
      <c r="N1538" s="21"/>
    </row>
    <row r="1539" spans="2:14" x14ac:dyDescent="0.25">
      <c r="B1539" s="18">
        <f t="shared" si="188"/>
        <v>1535</v>
      </c>
      <c r="C1539" s="13" t="str">
        <f t="shared" si="187"/>
        <v/>
      </c>
      <c r="D1539" s="20"/>
      <c r="E1539" s="5"/>
      <c r="F1539" s="5"/>
      <c r="G1539" s="6" t="str">
        <f>IF(ISBLANK(F1539),"",VLOOKUP(F1539,'Listes des Lots'!$B$4:$G$55,6,FALSE))</f>
        <v/>
      </c>
      <c r="H1539" s="3"/>
      <c r="I1539" s="3"/>
      <c r="J1539" s="5"/>
      <c r="K1539" s="5"/>
      <c r="L1539" s="4"/>
      <c r="M1539" s="92" t="str">
        <f>IF(RevenueData[[#This Row],[Commentaires /Notes  ]]="","",RevenueData[[#This Row],[Commentaires /Notes  ]])</f>
        <v/>
      </c>
      <c r="N1539" s="21"/>
    </row>
    <row r="1540" spans="2:14" x14ac:dyDescent="0.25">
      <c r="B1540" s="18">
        <f t="shared" si="188"/>
        <v>1536</v>
      </c>
      <c r="C1540" s="13" t="str">
        <f t="shared" si="187"/>
        <v/>
      </c>
      <c r="D1540" s="20"/>
      <c r="E1540" s="5"/>
      <c r="F1540" s="5"/>
      <c r="G1540" s="6" t="str">
        <f>IF(ISBLANK(F1540),"",VLOOKUP(F1540,'Listes des Lots'!$B$4:$G$55,6,FALSE))</f>
        <v/>
      </c>
      <c r="H1540" s="3"/>
      <c r="I1540" s="3"/>
      <c r="J1540" s="5"/>
      <c r="K1540" s="5"/>
      <c r="L1540" s="4"/>
      <c r="M1540" s="92" t="str">
        <f>IF(RevenueData[[#This Row],[Commentaires /Notes  ]]="","",RevenueData[[#This Row],[Commentaires /Notes  ]])</f>
        <v/>
      </c>
      <c r="N1540" s="21"/>
    </row>
    <row r="1541" spans="2:14" x14ac:dyDescent="0.25">
      <c r="B1541" s="18">
        <f t="shared" si="188"/>
        <v>1537</v>
      </c>
      <c r="C1541" s="13" t="str">
        <f t="shared" ref="C1541:C1604" si="189">IF(OR(D1541="", E1541="", F1541="", I1541="", J1541="", K1541="", L1541=""), "", TEXT(RIGHT(YEAR(D1541), 2), "00") &amp; TEXT(MONTH(D1541), "00") &amp; TEXT(DAY(D1541), "00") &amp; "_Rev_MC_" &amp; TEXT(B1541, "0"))</f>
        <v/>
      </c>
      <c r="D1541" s="20"/>
      <c r="E1541" s="5"/>
      <c r="F1541" s="5"/>
      <c r="G1541" s="6" t="str">
        <f>IF(ISBLANK(F1541),"",VLOOKUP(F1541,'Listes des Lots'!$B$4:$G$55,6,FALSE))</f>
        <v/>
      </c>
      <c r="H1541" s="3"/>
      <c r="I1541" s="3"/>
      <c r="J1541" s="5"/>
      <c r="K1541" s="5"/>
      <c r="L1541" s="4"/>
      <c r="M1541" s="92" t="str">
        <f>IF(RevenueData[[#This Row],[Commentaires /Notes  ]]="","",RevenueData[[#This Row],[Commentaires /Notes  ]])</f>
        <v/>
      </c>
      <c r="N1541" s="21"/>
    </row>
    <row r="1542" spans="2:14" x14ac:dyDescent="0.25">
      <c r="B1542" s="18">
        <f t="shared" si="188"/>
        <v>1538</v>
      </c>
      <c r="C1542" s="13" t="str">
        <f t="shared" si="189"/>
        <v/>
      </c>
      <c r="D1542" s="20"/>
      <c r="E1542" s="5"/>
      <c r="F1542" s="5"/>
      <c r="G1542" s="6" t="str">
        <f>IF(ISBLANK(F1542),"",VLOOKUP(F1542,'Listes des Lots'!$B$4:$G$55,6,FALSE))</f>
        <v/>
      </c>
      <c r="H1542" s="3"/>
      <c r="I1542" s="3"/>
      <c r="J1542" s="5"/>
      <c r="K1542" s="5"/>
      <c r="L1542" s="4"/>
      <c r="M1542" s="92" t="str">
        <f>IF(RevenueData[[#This Row],[Commentaires /Notes  ]]="","",RevenueData[[#This Row],[Commentaires /Notes  ]])</f>
        <v/>
      </c>
      <c r="N1542" s="21"/>
    </row>
    <row r="1543" spans="2:14" x14ac:dyDescent="0.25">
      <c r="B1543" s="18">
        <f t="shared" ref="B1543:B1606" si="190">B1542+1</f>
        <v>1539</v>
      </c>
      <c r="C1543" s="13" t="str">
        <f t="shared" si="189"/>
        <v/>
      </c>
      <c r="D1543" s="20"/>
      <c r="E1543" s="5"/>
      <c r="F1543" s="5"/>
      <c r="G1543" s="6" t="str">
        <f>IF(ISBLANK(F1543),"",VLOOKUP(F1543,'Listes des Lots'!$B$4:$G$55,6,FALSE))</f>
        <v/>
      </c>
      <c r="H1543" s="3"/>
      <c r="I1543" s="3"/>
      <c r="J1543" s="5"/>
      <c r="K1543" s="5"/>
      <c r="L1543" s="4"/>
      <c r="M1543" s="92" t="str">
        <f>IF(RevenueData[[#This Row],[Commentaires /Notes  ]]="","",RevenueData[[#This Row],[Commentaires /Notes  ]])</f>
        <v/>
      </c>
      <c r="N1543" s="21"/>
    </row>
    <row r="1544" spans="2:14" x14ac:dyDescent="0.25">
      <c r="B1544" s="18">
        <f t="shared" si="190"/>
        <v>1540</v>
      </c>
      <c r="C1544" s="13" t="str">
        <f t="shared" si="189"/>
        <v/>
      </c>
      <c r="D1544" s="20"/>
      <c r="E1544" s="5"/>
      <c r="F1544" s="5"/>
      <c r="G1544" s="6" t="str">
        <f>IF(ISBLANK(F1544),"",VLOOKUP(F1544,'Listes des Lots'!$B$4:$G$55,6,FALSE))</f>
        <v/>
      </c>
      <c r="H1544" s="3"/>
      <c r="I1544" s="3"/>
      <c r="J1544" s="5"/>
      <c r="K1544" s="5"/>
      <c r="L1544" s="4"/>
      <c r="M1544" s="92" t="str">
        <f>IF(RevenueData[[#This Row],[Commentaires /Notes  ]]="","",RevenueData[[#This Row],[Commentaires /Notes  ]])</f>
        <v/>
      </c>
      <c r="N1544" s="21"/>
    </row>
    <row r="1545" spans="2:14" x14ac:dyDescent="0.25">
      <c r="B1545" s="18">
        <f t="shared" si="190"/>
        <v>1541</v>
      </c>
      <c r="C1545" s="13" t="str">
        <f t="shared" si="189"/>
        <v/>
      </c>
      <c r="D1545" s="20"/>
      <c r="E1545" s="5"/>
      <c r="F1545" s="5"/>
      <c r="G1545" s="6" t="str">
        <f>IF(ISBLANK(F1545),"",VLOOKUP(F1545,'Listes des Lots'!$B$4:$G$55,6,FALSE))</f>
        <v/>
      </c>
      <c r="H1545" s="3"/>
      <c r="I1545" s="3"/>
      <c r="J1545" s="5"/>
      <c r="K1545" s="5"/>
      <c r="L1545" s="4"/>
      <c r="M1545" s="92" t="str">
        <f>IF(RevenueData[[#This Row],[Commentaires /Notes  ]]="","",RevenueData[[#This Row],[Commentaires /Notes  ]])</f>
        <v/>
      </c>
      <c r="N1545" s="21"/>
    </row>
    <row r="1546" spans="2:14" x14ac:dyDescent="0.25">
      <c r="B1546" s="18">
        <f t="shared" si="190"/>
        <v>1542</v>
      </c>
      <c r="C1546" s="13" t="str">
        <f t="shared" si="189"/>
        <v/>
      </c>
      <c r="D1546" s="20"/>
      <c r="E1546" s="5"/>
      <c r="F1546" s="5"/>
      <c r="G1546" s="6" t="str">
        <f>IF(ISBLANK(F1546),"",VLOOKUP(F1546,'Listes des Lots'!$B$4:$G$55,6,FALSE))</f>
        <v/>
      </c>
      <c r="H1546" s="3"/>
      <c r="I1546" s="3"/>
      <c r="J1546" s="5"/>
      <c r="K1546" s="5"/>
      <c r="L1546" s="4"/>
      <c r="M1546" s="92" t="str">
        <f>IF(RevenueData[[#This Row],[Commentaires /Notes  ]]="","",RevenueData[[#This Row],[Commentaires /Notes  ]])</f>
        <v/>
      </c>
      <c r="N1546" s="21"/>
    </row>
    <row r="1547" spans="2:14" x14ac:dyDescent="0.25">
      <c r="B1547" s="18">
        <f t="shared" si="190"/>
        <v>1543</v>
      </c>
      <c r="C1547" s="13" t="str">
        <f t="shared" si="189"/>
        <v/>
      </c>
      <c r="D1547" s="20"/>
      <c r="E1547" s="5"/>
      <c r="F1547" s="5"/>
      <c r="G1547" s="6" t="str">
        <f>IF(ISBLANK(F1547),"",VLOOKUP(F1547,'Listes des Lots'!$B$4:$G$55,6,FALSE))</f>
        <v/>
      </c>
      <c r="H1547" s="3"/>
      <c r="I1547" s="3"/>
      <c r="J1547" s="5"/>
      <c r="K1547" s="5"/>
      <c r="L1547" s="4"/>
      <c r="M1547" s="92" t="str">
        <f>IF(RevenueData[[#This Row],[Commentaires /Notes  ]]="","",RevenueData[[#This Row],[Commentaires /Notes  ]])</f>
        <v/>
      </c>
      <c r="N1547" s="21"/>
    </row>
    <row r="1548" spans="2:14" x14ac:dyDescent="0.25">
      <c r="B1548" s="18">
        <f t="shared" si="190"/>
        <v>1544</v>
      </c>
      <c r="C1548" s="13" t="str">
        <f t="shared" si="189"/>
        <v/>
      </c>
      <c r="D1548" s="20"/>
      <c r="E1548" s="5"/>
      <c r="F1548" s="5"/>
      <c r="G1548" s="6" t="str">
        <f>IF(ISBLANK(F1548),"",VLOOKUP(F1548,'Listes des Lots'!$B$4:$G$55,6,FALSE))</f>
        <v/>
      </c>
      <c r="H1548" s="3"/>
      <c r="I1548" s="3"/>
      <c r="J1548" s="5"/>
      <c r="K1548" s="5"/>
      <c r="L1548" s="4"/>
      <c r="M1548" s="92" t="str">
        <f>IF(RevenueData[[#This Row],[Commentaires /Notes  ]]="","",RevenueData[[#This Row],[Commentaires /Notes  ]])</f>
        <v/>
      </c>
      <c r="N1548" s="21"/>
    </row>
    <row r="1549" spans="2:14" x14ac:dyDescent="0.25">
      <c r="B1549" s="18">
        <f t="shared" si="190"/>
        <v>1545</v>
      </c>
      <c r="C1549" s="13" t="str">
        <f t="shared" si="189"/>
        <v/>
      </c>
      <c r="D1549" s="20"/>
      <c r="E1549" s="5"/>
      <c r="F1549" s="5"/>
      <c r="G1549" s="6" t="str">
        <f>IF(ISBLANK(F1549),"",VLOOKUP(F1549,'Listes des Lots'!$B$4:$G$55,6,FALSE))</f>
        <v/>
      </c>
      <c r="H1549" s="3"/>
      <c r="I1549" s="3"/>
      <c r="J1549" s="5"/>
      <c r="K1549" s="5"/>
      <c r="L1549" s="4"/>
      <c r="M1549" s="92" t="str">
        <f>IF(RevenueData[[#This Row],[Commentaires /Notes  ]]="","",RevenueData[[#This Row],[Commentaires /Notes  ]])</f>
        <v/>
      </c>
      <c r="N1549" s="21"/>
    </row>
    <row r="1550" spans="2:14" x14ac:dyDescent="0.25">
      <c r="B1550" s="18">
        <f t="shared" si="190"/>
        <v>1546</v>
      </c>
      <c r="C1550" s="13" t="str">
        <f t="shared" si="189"/>
        <v/>
      </c>
      <c r="D1550" s="20"/>
      <c r="E1550" s="5"/>
      <c r="F1550" s="5"/>
      <c r="G1550" s="6" t="str">
        <f>IF(ISBLANK(F1550),"",VLOOKUP(F1550,'Listes des Lots'!$B$4:$G$55,6,FALSE))</f>
        <v/>
      </c>
      <c r="H1550" s="3"/>
      <c r="I1550" s="3"/>
      <c r="J1550" s="5"/>
      <c r="K1550" s="5"/>
      <c r="L1550" s="4"/>
      <c r="M1550" s="92" t="str">
        <f>IF(RevenueData[[#This Row],[Commentaires /Notes  ]]="","",RevenueData[[#This Row],[Commentaires /Notes  ]])</f>
        <v/>
      </c>
      <c r="N1550" s="21"/>
    </row>
    <row r="1551" spans="2:14" x14ac:dyDescent="0.25">
      <c r="B1551" s="18">
        <f t="shared" si="190"/>
        <v>1547</v>
      </c>
      <c r="C1551" s="13" t="str">
        <f t="shared" si="189"/>
        <v/>
      </c>
      <c r="D1551" s="20"/>
      <c r="E1551" s="5"/>
      <c r="F1551" s="5"/>
      <c r="G1551" s="6" t="str">
        <f>IF(ISBLANK(F1551),"",VLOOKUP(F1551,'Listes des Lots'!$B$4:$G$55,6,FALSE))</f>
        <v/>
      </c>
      <c r="H1551" s="3"/>
      <c r="I1551" s="3"/>
      <c r="J1551" s="5"/>
      <c r="K1551" s="5"/>
      <c r="L1551" s="4"/>
      <c r="M1551" s="92" t="str">
        <f>IF(RevenueData[[#This Row],[Commentaires /Notes  ]]="","",RevenueData[[#This Row],[Commentaires /Notes  ]])</f>
        <v/>
      </c>
      <c r="N1551" s="21"/>
    </row>
    <row r="1552" spans="2:14" x14ac:dyDescent="0.25">
      <c r="B1552" s="18">
        <f t="shared" si="190"/>
        <v>1548</v>
      </c>
      <c r="C1552" s="13" t="str">
        <f t="shared" si="189"/>
        <v/>
      </c>
      <c r="D1552" s="20"/>
      <c r="E1552" s="5"/>
      <c r="F1552" s="5"/>
      <c r="G1552" s="6" t="str">
        <f>IF(ISBLANK(F1552),"",VLOOKUP(F1552,'Listes des Lots'!$B$4:$G$55,6,FALSE))</f>
        <v/>
      </c>
      <c r="H1552" s="3"/>
      <c r="I1552" s="3"/>
      <c r="J1552" s="5"/>
      <c r="K1552" s="5"/>
      <c r="L1552" s="4"/>
      <c r="M1552" s="92" t="str">
        <f>IF(RevenueData[[#This Row],[Commentaires /Notes  ]]="","",RevenueData[[#This Row],[Commentaires /Notes  ]])</f>
        <v/>
      </c>
      <c r="N1552" s="21"/>
    </row>
    <row r="1553" spans="2:14" x14ac:dyDescent="0.25">
      <c r="B1553" s="18">
        <f t="shared" si="190"/>
        <v>1549</v>
      </c>
      <c r="C1553" s="13" t="str">
        <f t="shared" si="189"/>
        <v/>
      </c>
      <c r="D1553" s="20"/>
      <c r="E1553" s="5"/>
      <c r="F1553" s="5"/>
      <c r="G1553" s="6" t="str">
        <f>IF(ISBLANK(F1553),"",VLOOKUP(F1553,'Listes des Lots'!$B$4:$G$55,6,FALSE))</f>
        <v/>
      </c>
      <c r="H1553" s="3"/>
      <c r="I1553" s="3"/>
      <c r="J1553" s="5"/>
      <c r="K1553" s="5"/>
      <c r="L1553" s="4"/>
      <c r="M1553" s="92" t="str">
        <f>IF(RevenueData[[#This Row],[Commentaires /Notes  ]]="","",RevenueData[[#This Row],[Commentaires /Notes  ]])</f>
        <v/>
      </c>
      <c r="N1553" s="21"/>
    </row>
    <row r="1554" spans="2:14" x14ac:dyDescent="0.25">
      <c r="B1554" s="18">
        <f t="shared" si="190"/>
        <v>1550</v>
      </c>
      <c r="C1554" s="13" t="str">
        <f t="shared" si="189"/>
        <v/>
      </c>
      <c r="D1554" s="20"/>
      <c r="E1554" s="5"/>
      <c r="F1554" s="5"/>
      <c r="G1554" s="6" t="str">
        <f>IF(ISBLANK(F1554),"",VLOOKUP(F1554,'Listes des Lots'!$B$4:$G$55,6,FALSE))</f>
        <v/>
      </c>
      <c r="H1554" s="3"/>
      <c r="I1554" s="3"/>
      <c r="J1554" s="5"/>
      <c r="K1554" s="5"/>
      <c r="L1554" s="4"/>
      <c r="M1554" s="92" t="str">
        <f>IF(RevenueData[[#This Row],[Commentaires /Notes  ]]="","",RevenueData[[#This Row],[Commentaires /Notes  ]])</f>
        <v/>
      </c>
      <c r="N1554" s="21"/>
    </row>
    <row r="1555" spans="2:14" x14ac:dyDescent="0.25">
      <c r="B1555" s="18">
        <f t="shared" si="190"/>
        <v>1551</v>
      </c>
      <c r="C1555" s="13" t="str">
        <f t="shared" si="189"/>
        <v/>
      </c>
      <c r="D1555" s="20"/>
      <c r="E1555" s="5"/>
      <c r="F1555" s="5"/>
      <c r="G1555" s="6" t="str">
        <f>IF(ISBLANK(F1555),"",VLOOKUP(F1555,'Listes des Lots'!$B$4:$G$55,6,FALSE))</f>
        <v/>
      </c>
      <c r="H1555" s="3"/>
      <c r="I1555" s="3"/>
      <c r="J1555" s="5"/>
      <c r="K1555" s="5"/>
      <c r="L1555" s="4"/>
      <c r="M1555" s="92" t="str">
        <f>IF(RevenueData[[#This Row],[Commentaires /Notes  ]]="","",RevenueData[[#This Row],[Commentaires /Notes  ]])</f>
        <v/>
      </c>
      <c r="N1555" s="21"/>
    </row>
    <row r="1556" spans="2:14" x14ac:dyDescent="0.25">
      <c r="B1556" s="18">
        <f t="shared" si="190"/>
        <v>1552</v>
      </c>
      <c r="C1556" s="13" t="str">
        <f t="shared" si="189"/>
        <v/>
      </c>
      <c r="D1556" s="20"/>
      <c r="E1556" s="5"/>
      <c r="F1556" s="5"/>
      <c r="G1556" s="6" t="str">
        <f>IF(ISBLANK(F1556),"",VLOOKUP(F1556,'Listes des Lots'!$B$4:$G$55,6,FALSE))</f>
        <v/>
      </c>
      <c r="H1556" s="3"/>
      <c r="I1556" s="3"/>
      <c r="J1556" s="5"/>
      <c r="K1556" s="5"/>
      <c r="L1556" s="4"/>
      <c r="M1556" s="92" t="str">
        <f>IF(RevenueData[[#This Row],[Commentaires /Notes  ]]="","",RevenueData[[#This Row],[Commentaires /Notes  ]])</f>
        <v/>
      </c>
      <c r="N1556" s="21"/>
    </row>
    <row r="1557" spans="2:14" x14ac:dyDescent="0.25">
      <c r="B1557" s="18">
        <f t="shared" si="190"/>
        <v>1553</v>
      </c>
      <c r="C1557" s="13" t="str">
        <f t="shared" si="189"/>
        <v/>
      </c>
      <c r="D1557" s="20"/>
      <c r="E1557" s="5"/>
      <c r="F1557" s="5"/>
      <c r="G1557" s="6" t="str">
        <f>IF(ISBLANK(F1557),"",VLOOKUP(F1557,'Listes des Lots'!$B$4:$G$55,6,FALSE))</f>
        <v/>
      </c>
      <c r="H1557" s="3"/>
      <c r="I1557" s="3"/>
      <c r="J1557" s="5"/>
      <c r="K1557" s="5"/>
      <c r="L1557" s="4"/>
      <c r="M1557" s="92" t="str">
        <f>IF(RevenueData[[#This Row],[Commentaires /Notes  ]]="","",RevenueData[[#This Row],[Commentaires /Notes  ]])</f>
        <v/>
      </c>
      <c r="N1557" s="21"/>
    </row>
    <row r="1558" spans="2:14" x14ac:dyDescent="0.25">
      <c r="B1558" s="18">
        <f t="shared" si="190"/>
        <v>1554</v>
      </c>
      <c r="C1558" s="13" t="str">
        <f t="shared" si="189"/>
        <v/>
      </c>
      <c r="D1558" s="20"/>
      <c r="E1558" s="5"/>
      <c r="F1558" s="5"/>
      <c r="G1558" s="6" t="str">
        <f>IF(ISBLANK(F1558),"",VLOOKUP(F1558,'Listes des Lots'!$B$4:$G$55,6,FALSE))</f>
        <v/>
      </c>
      <c r="H1558" s="3"/>
      <c r="I1558" s="3"/>
      <c r="J1558" s="5"/>
      <c r="K1558" s="5"/>
      <c r="L1558" s="4"/>
      <c r="M1558" s="92" t="str">
        <f>IF(RevenueData[[#This Row],[Commentaires /Notes  ]]="","",RevenueData[[#This Row],[Commentaires /Notes  ]])</f>
        <v/>
      </c>
      <c r="N1558" s="21"/>
    </row>
    <row r="1559" spans="2:14" x14ac:dyDescent="0.25">
      <c r="B1559" s="18">
        <f t="shared" si="190"/>
        <v>1555</v>
      </c>
      <c r="C1559" s="13" t="str">
        <f t="shared" si="189"/>
        <v/>
      </c>
      <c r="D1559" s="20"/>
      <c r="E1559" s="5"/>
      <c r="F1559" s="5"/>
      <c r="G1559" s="6" t="str">
        <f>IF(ISBLANK(F1559),"",VLOOKUP(F1559,'Listes des Lots'!$B$4:$G$55,6,FALSE))</f>
        <v/>
      </c>
      <c r="H1559" s="3"/>
      <c r="I1559" s="3"/>
      <c r="J1559" s="5"/>
      <c r="K1559" s="5"/>
      <c r="L1559" s="4"/>
      <c r="M1559" s="92" t="str">
        <f>IF(RevenueData[[#This Row],[Commentaires /Notes  ]]="","",RevenueData[[#This Row],[Commentaires /Notes  ]])</f>
        <v/>
      </c>
      <c r="N1559" s="21"/>
    </row>
    <row r="1560" spans="2:14" x14ac:dyDescent="0.25">
      <c r="B1560" s="18">
        <f t="shared" si="190"/>
        <v>1556</v>
      </c>
      <c r="C1560" s="13" t="str">
        <f t="shared" si="189"/>
        <v/>
      </c>
      <c r="D1560" s="20"/>
      <c r="E1560" s="5"/>
      <c r="F1560" s="5"/>
      <c r="G1560" s="6" t="str">
        <f>IF(ISBLANK(F1560),"",VLOOKUP(F1560,'Listes des Lots'!$B$4:$G$55,6,FALSE))</f>
        <v/>
      </c>
      <c r="H1560" s="3"/>
      <c r="I1560" s="3"/>
      <c r="J1560" s="5"/>
      <c r="K1560" s="5"/>
      <c r="L1560" s="4"/>
      <c r="M1560" s="92" t="str">
        <f>IF(RevenueData[[#This Row],[Commentaires /Notes  ]]="","",RevenueData[[#This Row],[Commentaires /Notes  ]])</f>
        <v/>
      </c>
      <c r="N1560" s="21"/>
    </row>
    <row r="1561" spans="2:14" x14ac:dyDescent="0.25">
      <c r="B1561" s="18">
        <f t="shared" si="190"/>
        <v>1557</v>
      </c>
      <c r="C1561" s="13" t="str">
        <f t="shared" si="189"/>
        <v/>
      </c>
      <c r="D1561" s="20"/>
      <c r="E1561" s="5"/>
      <c r="F1561" s="5"/>
      <c r="G1561" s="6" t="str">
        <f>IF(ISBLANK(F1561),"",VLOOKUP(F1561,'Listes des Lots'!$B$4:$G$55,6,FALSE))</f>
        <v/>
      </c>
      <c r="H1561" s="3"/>
      <c r="I1561" s="3"/>
      <c r="J1561" s="5"/>
      <c r="K1561" s="5"/>
      <c r="L1561" s="4"/>
      <c r="M1561" s="92" t="str">
        <f>IF(RevenueData[[#This Row],[Commentaires /Notes  ]]="","",RevenueData[[#This Row],[Commentaires /Notes  ]])</f>
        <v/>
      </c>
      <c r="N1561" s="21"/>
    </row>
    <row r="1562" spans="2:14" x14ac:dyDescent="0.25">
      <c r="B1562" s="18">
        <f t="shared" si="190"/>
        <v>1558</v>
      </c>
      <c r="C1562" s="13" t="str">
        <f t="shared" si="189"/>
        <v/>
      </c>
      <c r="D1562" s="20"/>
      <c r="E1562" s="5"/>
      <c r="F1562" s="5"/>
      <c r="G1562" s="6" t="str">
        <f>IF(ISBLANK(F1562),"",VLOOKUP(F1562,'Listes des Lots'!$B$4:$G$55,6,FALSE))</f>
        <v/>
      </c>
      <c r="H1562" s="3"/>
      <c r="I1562" s="3"/>
      <c r="J1562" s="5"/>
      <c r="K1562" s="5"/>
      <c r="L1562" s="4"/>
      <c r="M1562" s="92" t="str">
        <f>IF(RevenueData[[#This Row],[Commentaires /Notes  ]]="","",RevenueData[[#This Row],[Commentaires /Notes  ]])</f>
        <v/>
      </c>
      <c r="N1562" s="21"/>
    </row>
    <row r="1563" spans="2:14" x14ac:dyDescent="0.25">
      <c r="B1563" s="18">
        <f t="shared" si="190"/>
        <v>1559</v>
      </c>
      <c r="C1563" s="13" t="str">
        <f t="shared" si="189"/>
        <v/>
      </c>
      <c r="D1563" s="20"/>
      <c r="E1563" s="5"/>
      <c r="F1563" s="5"/>
      <c r="G1563" s="6" t="str">
        <f>IF(ISBLANK(F1563),"",VLOOKUP(F1563,'Listes des Lots'!$B$4:$G$55,6,FALSE))</f>
        <v/>
      </c>
      <c r="H1563" s="3"/>
      <c r="I1563" s="3"/>
      <c r="J1563" s="5"/>
      <c r="K1563" s="5"/>
      <c r="L1563" s="4"/>
      <c r="M1563" s="92" t="str">
        <f>IF(RevenueData[[#This Row],[Commentaires /Notes  ]]="","",RevenueData[[#This Row],[Commentaires /Notes  ]])</f>
        <v/>
      </c>
      <c r="N1563" s="21"/>
    </row>
    <row r="1564" spans="2:14" x14ac:dyDescent="0.25">
      <c r="B1564" s="18">
        <f t="shared" si="190"/>
        <v>1560</v>
      </c>
      <c r="C1564" s="13" t="str">
        <f t="shared" si="189"/>
        <v/>
      </c>
      <c r="D1564" s="20"/>
      <c r="E1564" s="5"/>
      <c r="F1564" s="5"/>
      <c r="G1564" s="6" t="str">
        <f>IF(ISBLANK(F1564),"",VLOOKUP(F1564,'Listes des Lots'!$B$4:$G$55,6,FALSE))</f>
        <v/>
      </c>
      <c r="H1564" s="3"/>
      <c r="I1564" s="3"/>
      <c r="J1564" s="5"/>
      <c r="K1564" s="5"/>
      <c r="L1564" s="4"/>
      <c r="M1564" s="92" t="str">
        <f>IF(RevenueData[[#This Row],[Commentaires /Notes  ]]="","",RevenueData[[#This Row],[Commentaires /Notes  ]])</f>
        <v/>
      </c>
      <c r="N1564" s="21"/>
    </row>
    <row r="1565" spans="2:14" x14ac:dyDescent="0.25">
      <c r="B1565" s="18">
        <f t="shared" si="190"/>
        <v>1561</v>
      </c>
      <c r="C1565" s="13" t="str">
        <f t="shared" si="189"/>
        <v/>
      </c>
      <c r="D1565" s="20"/>
      <c r="E1565" s="5"/>
      <c r="F1565" s="5"/>
      <c r="G1565" s="6" t="str">
        <f>IF(ISBLANK(F1565),"",VLOOKUP(F1565,'Listes des Lots'!$B$4:$G$55,6,FALSE))</f>
        <v/>
      </c>
      <c r="H1565" s="3"/>
      <c r="I1565" s="3"/>
      <c r="J1565" s="5"/>
      <c r="K1565" s="5"/>
      <c r="L1565" s="4"/>
      <c r="M1565" s="92" t="str">
        <f>IF(RevenueData[[#This Row],[Commentaires /Notes  ]]="","",RevenueData[[#This Row],[Commentaires /Notes  ]])</f>
        <v/>
      </c>
      <c r="N1565" s="21"/>
    </row>
    <row r="1566" spans="2:14" x14ac:dyDescent="0.25">
      <c r="B1566" s="18">
        <f t="shared" si="190"/>
        <v>1562</v>
      </c>
      <c r="C1566" s="13" t="str">
        <f t="shared" si="189"/>
        <v/>
      </c>
      <c r="D1566" s="20"/>
      <c r="E1566" s="5"/>
      <c r="F1566" s="5"/>
      <c r="G1566" s="6" t="str">
        <f>IF(ISBLANK(F1566),"",VLOOKUP(F1566,'Listes des Lots'!$B$4:$G$55,6,FALSE))</f>
        <v/>
      </c>
      <c r="H1566" s="3"/>
      <c r="I1566" s="3"/>
      <c r="J1566" s="5"/>
      <c r="K1566" s="5"/>
      <c r="L1566" s="4"/>
      <c r="M1566" s="92" t="str">
        <f>IF(RevenueData[[#This Row],[Commentaires /Notes  ]]="","",RevenueData[[#This Row],[Commentaires /Notes  ]])</f>
        <v/>
      </c>
      <c r="N1566" s="21"/>
    </row>
    <row r="1567" spans="2:14" x14ac:dyDescent="0.25">
      <c r="B1567" s="18">
        <f t="shared" si="190"/>
        <v>1563</v>
      </c>
      <c r="C1567" s="13" t="str">
        <f t="shared" si="189"/>
        <v/>
      </c>
      <c r="D1567" s="20"/>
      <c r="E1567" s="5"/>
      <c r="F1567" s="5"/>
      <c r="G1567" s="6" t="str">
        <f>IF(ISBLANK(F1567),"",VLOOKUP(F1567,'Listes des Lots'!$B$4:$G$55,6,FALSE))</f>
        <v/>
      </c>
      <c r="H1567" s="3"/>
      <c r="I1567" s="3"/>
      <c r="J1567" s="5"/>
      <c r="K1567" s="5"/>
      <c r="L1567" s="4"/>
      <c r="M1567" s="92" t="str">
        <f>IF(RevenueData[[#This Row],[Commentaires /Notes  ]]="","",RevenueData[[#This Row],[Commentaires /Notes  ]])</f>
        <v/>
      </c>
      <c r="N1567" s="21"/>
    </row>
    <row r="1568" spans="2:14" x14ac:dyDescent="0.25">
      <c r="B1568" s="18">
        <f t="shared" si="190"/>
        <v>1564</v>
      </c>
      <c r="C1568" s="13" t="str">
        <f t="shared" si="189"/>
        <v/>
      </c>
      <c r="D1568" s="20"/>
      <c r="E1568" s="5"/>
      <c r="F1568" s="5"/>
      <c r="G1568" s="6" t="str">
        <f>IF(ISBLANK(F1568),"",VLOOKUP(F1568,'Listes des Lots'!$B$4:$G$55,6,FALSE))</f>
        <v/>
      </c>
      <c r="H1568" s="3"/>
      <c r="I1568" s="3"/>
      <c r="J1568" s="5"/>
      <c r="K1568" s="5"/>
      <c r="L1568" s="4"/>
      <c r="M1568" s="92" t="str">
        <f>IF(RevenueData[[#This Row],[Commentaires /Notes  ]]="","",RevenueData[[#This Row],[Commentaires /Notes  ]])</f>
        <v/>
      </c>
      <c r="N1568" s="21"/>
    </row>
    <row r="1569" spans="2:14" x14ac:dyDescent="0.25">
      <c r="B1569" s="18">
        <f t="shared" si="190"/>
        <v>1565</v>
      </c>
      <c r="C1569" s="13" t="str">
        <f t="shared" si="189"/>
        <v/>
      </c>
      <c r="D1569" s="20"/>
      <c r="E1569" s="5"/>
      <c r="F1569" s="5"/>
      <c r="G1569" s="6" t="str">
        <f>IF(ISBLANK(F1569),"",VLOOKUP(F1569,'Listes des Lots'!$B$4:$G$55,6,FALSE))</f>
        <v/>
      </c>
      <c r="H1569" s="3"/>
      <c r="I1569" s="3"/>
      <c r="J1569" s="5"/>
      <c r="K1569" s="5"/>
      <c r="L1569" s="4"/>
      <c r="M1569" s="92" t="str">
        <f>IF(RevenueData[[#This Row],[Commentaires /Notes  ]]="","",RevenueData[[#This Row],[Commentaires /Notes  ]])</f>
        <v/>
      </c>
      <c r="N1569" s="21"/>
    </row>
    <row r="1570" spans="2:14" x14ac:dyDescent="0.25">
      <c r="B1570" s="18">
        <f t="shared" si="190"/>
        <v>1566</v>
      </c>
      <c r="C1570" s="13" t="str">
        <f t="shared" si="189"/>
        <v/>
      </c>
      <c r="D1570" s="20"/>
      <c r="E1570" s="5"/>
      <c r="F1570" s="5"/>
      <c r="G1570" s="6" t="str">
        <f>IF(ISBLANK(F1570),"",VLOOKUP(F1570,'Listes des Lots'!$B$4:$G$55,6,FALSE))</f>
        <v/>
      </c>
      <c r="H1570" s="3"/>
      <c r="I1570" s="3"/>
      <c r="J1570" s="5"/>
      <c r="K1570" s="5"/>
      <c r="L1570" s="4"/>
      <c r="M1570" s="92" t="str">
        <f>IF(RevenueData[[#This Row],[Commentaires /Notes  ]]="","",RevenueData[[#This Row],[Commentaires /Notes  ]])</f>
        <v/>
      </c>
      <c r="N1570" s="21"/>
    </row>
    <row r="1571" spans="2:14" x14ac:dyDescent="0.25">
      <c r="B1571" s="18">
        <f t="shared" si="190"/>
        <v>1567</v>
      </c>
      <c r="C1571" s="13" t="str">
        <f t="shared" si="189"/>
        <v/>
      </c>
      <c r="D1571" s="20"/>
      <c r="E1571" s="5"/>
      <c r="F1571" s="5"/>
      <c r="G1571" s="6" t="str">
        <f>IF(ISBLANK(F1571),"",VLOOKUP(F1571,'Listes des Lots'!$B$4:$G$55,6,FALSE))</f>
        <v/>
      </c>
      <c r="H1571" s="3"/>
      <c r="I1571" s="3"/>
      <c r="J1571" s="5"/>
      <c r="K1571" s="5"/>
      <c r="L1571" s="4"/>
      <c r="M1571" s="92" t="str">
        <f>IF(RevenueData[[#This Row],[Commentaires /Notes  ]]="","",RevenueData[[#This Row],[Commentaires /Notes  ]])</f>
        <v/>
      </c>
      <c r="N1571" s="21"/>
    </row>
    <row r="1572" spans="2:14" x14ac:dyDescent="0.25">
      <c r="B1572" s="18">
        <f t="shared" si="190"/>
        <v>1568</v>
      </c>
      <c r="C1572" s="13" t="str">
        <f t="shared" si="189"/>
        <v/>
      </c>
      <c r="D1572" s="20"/>
      <c r="E1572" s="5"/>
      <c r="F1572" s="5"/>
      <c r="G1572" s="6" t="str">
        <f>IF(ISBLANK(F1572),"",VLOOKUP(F1572,'Listes des Lots'!$B$4:$G$55,6,FALSE))</f>
        <v/>
      </c>
      <c r="H1572" s="3"/>
      <c r="I1572" s="3"/>
      <c r="J1572" s="5"/>
      <c r="K1572" s="5"/>
      <c r="L1572" s="4"/>
      <c r="M1572" s="92" t="str">
        <f>IF(RevenueData[[#This Row],[Commentaires /Notes  ]]="","",RevenueData[[#This Row],[Commentaires /Notes  ]])</f>
        <v/>
      </c>
      <c r="N1572" s="21"/>
    </row>
    <row r="1573" spans="2:14" x14ac:dyDescent="0.25">
      <c r="B1573" s="18">
        <f t="shared" si="190"/>
        <v>1569</v>
      </c>
      <c r="C1573" s="13" t="str">
        <f t="shared" si="189"/>
        <v/>
      </c>
      <c r="D1573" s="20"/>
      <c r="E1573" s="5"/>
      <c r="F1573" s="5"/>
      <c r="G1573" s="6" t="str">
        <f>IF(ISBLANK(F1573),"",VLOOKUP(F1573,'Listes des Lots'!$B$4:$G$55,6,FALSE))</f>
        <v/>
      </c>
      <c r="H1573" s="3"/>
      <c r="I1573" s="3"/>
      <c r="J1573" s="5"/>
      <c r="K1573" s="5"/>
      <c r="L1573" s="4"/>
      <c r="M1573" s="92" t="str">
        <f>IF(RevenueData[[#This Row],[Commentaires /Notes  ]]="","",RevenueData[[#This Row],[Commentaires /Notes  ]])</f>
        <v/>
      </c>
      <c r="N1573" s="21"/>
    </row>
    <row r="1574" spans="2:14" x14ac:dyDescent="0.25">
      <c r="B1574" s="18">
        <f t="shared" si="190"/>
        <v>1570</v>
      </c>
      <c r="C1574" s="13" t="str">
        <f t="shared" si="189"/>
        <v/>
      </c>
      <c r="D1574" s="20"/>
      <c r="E1574" s="5"/>
      <c r="F1574" s="5"/>
      <c r="G1574" s="6" t="str">
        <f>IF(ISBLANK(F1574),"",VLOOKUP(F1574,'Listes des Lots'!$B$4:$G$55,6,FALSE))</f>
        <v/>
      </c>
      <c r="H1574" s="3"/>
      <c r="I1574" s="3"/>
      <c r="J1574" s="5"/>
      <c r="K1574" s="5"/>
      <c r="L1574" s="4"/>
      <c r="M1574" s="92" t="str">
        <f>IF(RevenueData[[#This Row],[Commentaires /Notes  ]]="","",RevenueData[[#This Row],[Commentaires /Notes  ]])</f>
        <v/>
      </c>
      <c r="N1574" s="21"/>
    </row>
    <row r="1575" spans="2:14" x14ac:dyDescent="0.25">
      <c r="B1575" s="18">
        <f t="shared" si="190"/>
        <v>1571</v>
      </c>
      <c r="C1575" s="13" t="str">
        <f t="shared" si="189"/>
        <v/>
      </c>
      <c r="D1575" s="20"/>
      <c r="E1575" s="5"/>
      <c r="F1575" s="5"/>
      <c r="G1575" s="6" t="str">
        <f>IF(ISBLANK(F1575),"",VLOOKUP(F1575,'Listes des Lots'!$B$4:$G$55,6,FALSE))</f>
        <v/>
      </c>
      <c r="H1575" s="3"/>
      <c r="I1575" s="3"/>
      <c r="J1575" s="5"/>
      <c r="K1575" s="5"/>
      <c r="L1575" s="4"/>
      <c r="M1575" s="92" t="str">
        <f>IF(RevenueData[[#This Row],[Commentaires /Notes  ]]="","",RevenueData[[#This Row],[Commentaires /Notes  ]])</f>
        <v/>
      </c>
      <c r="N1575" s="21"/>
    </row>
    <row r="1576" spans="2:14" x14ac:dyDescent="0.25">
      <c r="B1576" s="18">
        <f t="shared" si="190"/>
        <v>1572</v>
      </c>
      <c r="C1576" s="13" t="str">
        <f t="shared" si="189"/>
        <v/>
      </c>
      <c r="D1576" s="20"/>
      <c r="E1576" s="5"/>
      <c r="F1576" s="5"/>
      <c r="G1576" s="6" t="str">
        <f>IF(ISBLANK(F1576),"",VLOOKUP(F1576,'Listes des Lots'!$B$4:$G$55,6,FALSE))</f>
        <v/>
      </c>
      <c r="H1576" s="3"/>
      <c r="I1576" s="3"/>
      <c r="J1576" s="5"/>
      <c r="K1576" s="5"/>
      <c r="L1576" s="4"/>
      <c r="M1576" s="92" t="str">
        <f>IF(RevenueData[[#This Row],[Commentaires /Notes  ]]="","",RevenueData[[#This Row],[Commentaires /Notes  ]])</f>
        <v/>
      </c>
      <c r="N1576" s="21"/>
    </row>
    <row r="1577" spans="2:14" x14ac:dyDescent="0.25">
      <c r="B1577" s="18">
        <f t="shared" si="190"/>
        <v>1573</v>
      </c>
      <c r="C1577" s="13" t="str">
        <f t="shared" si="189"/>
        <v/>
      </c>
      <c r="D1577" s="20"/>
      <c r="E1577" s="5"/>
      <c r="F1577" s="5"/>
      <c r="G1577" s="6" t="str">
        <f>IF(ISBLANK(F1577),"",VLOOKUP(F1577,'Listes des Lots'!$B$4:$G$55,6,FALSE))</f>
        <v/>
      </c>
      <c r="H1577" s="3"/>
      <c r="I1577" s="3"/>
      <c r="J1577" s="5"/>
      <c r="K1577" s="5"/>
      <c r="L1577" s="4"/>
      <c r="M1577" s="92" t="str">
        <f>IF(RevenueData[[#This Row],[Commentaires /Notes  ]]="","",RevenueData[[#This Row],[Commentaires /Notes  ]])</f>
        <v/>
      </c>
      <c r="N1577" s="21"/>
    </row>
    <row r="1578" spans="2:14" x14ac:dyDescent="0.25">
      <c r="B1578" s="18">
        <f t="shared" si="190"/>
        <v>1574</v>
      </c>
      <c r="C1578" s="13" t="str">
        <f t="shared" si="189"/>
        <v/>
      </c>
      <c r="D1578" s="20"/>
      <c r="E1578" s="5"/>
      <c r="F1578" s="5"/>
      <c r="G1578" s="6" t="str">
        <f>IF(ISBLANK(F1578),"",VLOOKUP(F1578,'Listes des Lots'!$B$4:$G$55,6,FALSE))</f>
        <v/>
      </c>
      <c r="H1578" s="3"/>
      <c r="I1578" s="3"/>
      <c r="J1578" s="5"/>
      <c r="K1578" s="5"/>
      <c r="L1578" s="4"/>
      <c r="M1578" s="92" t="str">
        <f>IF(RevenueData[[#This Row],[Commentaires /Notes  ]]="","",RevenueData[[#This Row],[Commentaires /Notes  ]])</f>
        <v/>
      </c>
      <c r="N1578" s="21"/>
    </row>
    <row r="1579" spans="2:14" x14ac:dyDescent="0.25">
      <c r="B1579" s="18">
        <f t="shared" si="190"/>
        <v>1575</v>
      </c>
      <c r="C1579" s="13" t="str">
        <f t="shared" si="189"/>
        <v/>
      </c>
      <c r="D1579" s="20"/>
      <c r="E1579" s="5"/>
      <c r="F1579" s="5"/>
      <c r="G1579" s="6" t="str">
        <f>IF(ISBLANK(F1579),"",VLOOKUP(F1579,'Listes des Lots'!$B$4:$G$55,6,FALSE))</f>
        <v/>
      </c>
      <c r="H1579" s="3"/>
      <c r="I1579" s="3"/>
      <c r="J1579" s="5"/>
      <c r="K1579" s="5"/>
      <c r="L1579" s="4"/>
      <c r="M1579" s="92" t="str">
        <f>IF(RevenueData[[#This Row],[Commentaires /Notes  ]]="","",RevenueData[[#This Row],[Commentaires /Notes  ]])</f>
        <v/>
      </c>
      <c r="N1579" s="21"/>
    </row>
    <row r="1580" spans="2:14" x14ac:dyDescent="0.25">
      <c r="B1580" s="18">
        <f t="shared" si="190"/>
        <v>1576</v>
      </c>
      <c r="C1580" s="13" t="str">
        <f t="shared" si="189"/>
        <v/>
      </c>
      <c r="D1580" s="20"/>
      <c r="E1580" s="5"/>
      <c r="F1580" s="5"/>
      <c r="G1580" s="6" t="str">
        <f>IF(ISBLANK(F1580),"",VLOOKUP(F1580,'Listes des Lots'!$B$4:$G$55,6,FALSE))</f>
        <v/>
      </c>
      <c r="H1580" s="3"/>
      <c r="I1580" s="3"/>
      <c r="J1580" s="5"/>
      <c r="K1580" s="5"/>
      <c r="L1580" s="4"/>
      <c r="M1580" s="92" t="str">
        <f>IF(RevenueData[[#This Row],[Commentaires /Notes  ]]="","",RevenueData[[#This Row],[Commentaires /Notes  ]])</f>
        <v/>
      </c>
      <c r="N1580" s="21"/>
    </row>
    <row r="1581" spans="2:14" x14ac:dyDescent="0.25">
      <c r="B1581" s="18">
        <f t="shared" si="190"/>
        <v>1577</v>
      </c>
      <c r="C1581" s="13" t="str">
        <f t="shared" si="189"/>
        <v/>
      </c>
      <c r="D1581" s="20"/>
      <c r="E1581" s="5"/>
      <c r="F1581" s="5"/>
      <c r="G1581" s="6" t="str">
        <f>IF(ISBLANK(F1581),"",VLOOKUP(F1581,'Listes des Lots'!$B$4:$G$55,6,FALSE))</f>
        <v/>
      </c>
      <c r="H1581" s="3"/>
      <c r="I1581" s="3"/>
      <c r="J1581" s="5"/>
      <c r="K1581" s="5"/>
      <c r="L1581" s="4"/>
      <c r="M1581" s="92" t="str">
        <f>IF(RevenueData[[#This Row],[Commentaires /Notes  ]]="","",RevenueData[[#This Row],[Commentaires /Notes  ]])</f>
        <v/>
      </c>
      <c r="N1581" s="21"/>
    </row>
    <row r="1582" spans="2:14" x14ac:dyDescent="0.25">
      <c r="B1582" s="18">
        <f t="shared" si="190"/>
        <v>1578</v>
      </c>
      <c r="C1582" s="13" t="str">
        <f t="shared" si="189"/>
        <v/>
      </c>
      <c r="D1582" s="20"/>
      <c r="E1582" s="5"/>
      <c r="F1582" s="5"/>
      <c r="G1582" s="6" t="str">
        <f>IF(ISBLANK(F1582),"",VLOOKUP(F1582,'Listes des Lots'!$B$4:$G$55,6,FALSE))</f>
        <v/>
      </c>
      <c r="H1582" s="3"/>
      <c r="I1582" s="3"/>
      <c r="J1582" s="5"/>
      <c r="K1582" s="5"/>
      <c r="L1582" s="4"/>
      <c r="M1582" s="92" t="str">
        <f>IF(RevenueData[[#This Row],[Commentaires /Notes  ]]="","",RevenueData[[#This Row],[Commentaires /Notes  ]])</f>
        <v/>
      </c>
      <c r="N1582" s="21"/>
    </row>
    <row r="1583" spans="2:14" x14ac:dyDescent="0.25">
      <c r="B1583" s="18">
        <f t="shared" si="190"/>
        <v>1579</v>
      </c>
      <c r="C1583" s="13" t="str">
        <f t="shared" si="189"/>
        <v/>
      </c>
      <c r="D1583" s="20"/>
      <c r="E1583" s="5"/>
      <c r="F1583" s="5"/>
      <c r="G1583" s="6" t="str">
        <f>IF(ISBLANK(F1583),"",VLOOKUP(F1583,'Listes des Lots'!$B$4:$G$55,6,FALSE))</f>
        <v/>
      </c>
      <c r="H1583" s="3"/>
      <c r="I1583" s="3"/>
      <c r="J1583" s="5"/>
      <c r="K1583" s="5"/>
      <c r="L1583" s="4"/>
      <c r="M1583" s="92" t="str">
        <f>IF(RevenueData[[#This Row],[Commentaires /Notes  ]]="","",RevenueData[[#This Row],[Commentaires /Notes  ]])</f>
        <v/>
      </c>
      <c r="N1583" s="21"/>
    </row>
    <row r="1584" spans="2:14" x14ac:dyDescent="0.25">
      <c r="B1584" s="18">
        <f t="shared" si="190"/>
        <v>1580</v>
      </c>
      <c r="C1584" s="13" t="str">
        <f t="shared" si="189"/>
        <v/>
      </c>
      <c r="D1584" s="20"/>
      <c r="E1584" s="5"/>
      <c r="F1584" s="5"/>
      <c r="G1584" s="6" t="str">
        <f>IF(ISBLANK(F1584),"",VLOOKUP(F1584,'Listes des Lots'!$B$4:$G$55,6,FALSE))</f>
        <v/>
      </c>
      <c r="H1584" s="3"/>
      <c r="I1584" s="3"/>
      <c r="J1584" s="5"/>
      <c r="K1584" s="5"/>
      <c r="L1584" s="4"/>
      <c r="M1584" s="92" t="str">
        <f>IF(RevenueData[[#This Row],[Commentaires /Notes  ]]="","",RevenueData[[#This Row],[Commentaires /Notes  ]])</f>
        <v/>
      </c>
      <c r="N1584" s="21"/>
    </row>
    <row r="1585" spans="2:14" x14ac:dyDescent="0.25">
      <c r="B1585" s="18">
        <f t="shared" si="190"/>
        <v>1581</v>
      </c>
      <c r="C1585" s="13" t="str">
        <f t="shared" si="189"/>
        <v/>
      </c>
      <c r="D1585" s="20"/>
      <c r="E1585" s="5"/>
      <c r="F1585" s="5"/>
      <c r="G1585" s="6" t="str">
        <f>IF(ISBLANK(F1585),"",VLOOKUP(F1585,'Listes des Lots'!$B$4:$G$55,6,FALSE))</f>
        <v/>
      </c>
      <c r="H1585" s="3"/>
      <c r="I1585" s="3"/>
      <c r="J1585" s="5"/>
      <c r="K1585" s="5"/>
      <c r="L1585" s="4"/>
      <c r="M1585" s="92" t="str">
        <f>IF(RevenueData[[#This Row],[Commentaires /Notes  ]]="","",RevenueData[[#This Row],[Commentaires /Notes  ]])</f>
        <v/>
      </c>
      <c r="N1585" s="21"/>
    </row>
    <row r="1586" spans="2:14" x14ac:dyDescent="0.25">
      <c r="B1586" s="18">
        <f t="shared" si="190"/>
        <v>1582</v>
      </c>
      <c r="C1586" s="13" t="str">
        <f t="shared" si="189"/>
        <v/>
      </c>
      <c r="D1586" s="20"/>
      <c r="E1586" s="5"/>
      <c r="F1586" s="5"/>
      <c r="G1586" s="6" t="str">
        <f>IF(ISBLANK(F1586),"",VLOOKUP(F1586,'Listes des Lots'!$B$4:$G$55,6,FALSE))</f>
        <v/>
      </c>
      <c r="H1586" s="3"/>
      <c r="I1586" s="3"/>
      <c r="J1586" s="5"/>
      <c r="K1586" s="5"/>
      <c r="L1586" s="4"/>
      <c r="M1586" s="92" t="str">
        <f>IF(RevenueData[[#This Row],[Commentaires /Notes  ]]="","",RevenueData[[#This Row],[Commentaires /Notes  ]])</f>
        <v/>
      </c>
      <c r="N1586" s="21"/>
    </row>
    <row r="1587" spans="2:14" x14ac:dyDescent="0.25">
      <c r="B1587" s="18">
        <f t="shared" si="190"/>
        <v>1583</v>
      </c>
      <c r="C1587" s="13" t="str">
        <f t="shared" si="189"/>
        <v/>
      </c>
      <c r="D1587" s="20"/>
      <c r="E1587" s="5"/>
      <c r="F1587" s="5"/>
      <c r="G1587" s="6" t="str">
        <f>IF(ISBLANK(F1587),"",VLOOKUP(F1587,'Listes des Lots'!$B$4:$G$55,6,FALSE))</f>
        <v/>
      </c>
      <c r="H1587" s="3"/>
      <c r="I1587" s="3"/>
      <c r="J1587" s="5"/>
      <c r="K1587" s="5"/>
      <c r="L1587" s="4"/>
      <c r="M1587" s="92" t="str">
        <f>IF(RevenueData[[#This Row],[Commentaires /Notes  ]]="","",RevenueData[[#This Row],[Commentaires /Notes  ]])</f>
        <v/>
      </c>
      <c r="N1587" s="21"/>
    </row>
    <row r="1588" spans="2:14" x14ac:dyDescent="0.25">
      <c r="B1588" s="18">
        <f t="shared" si="190"/>
        <v>1584</v>
      </c>
      <c r="C1588" s="13" t="str">
        <f t="shared" si="189"/>
        <v/>
      </c>
      <c r="D1588" s="20"/>
      <c r="E1588" s="5"/>
      <c r="F1588" s="5"/>
      <c r="G1588" s="6" t="str">
        <f>IF(ISBLANK(F1588),"",VLOOKUP(F1588,'Listes des Lots'!$B$4:$G$55,6,FALSE))</f>
        <v/>
      </c>
      <c r="H1588" s="3"/>
      <c r="I1588" s="3"/>
      <c r="J1588" s="5"/>
      <c r="K1588" s="5"/>
      <c r="L1588" s="4"/>
      <c r="M1588" s="92" t="str">
        <f>IF(RevenueData[[#This Row],[Commentaires /Notes  ]]="","",RevenueData[[#This Row],[Commentaires /Notes  ]])</f>
        <v/>
      </c>
      <c r="N1588" s="21"/>
    </row>
    <row r="1589" spans="2:14" x14ac:dyDescent="0.25">
      <c r="B1589" s="18">
        <f t="shared" si="190"/>
        <v>1585</v>
      </c>
      <c r="C1589" s="13" t="str">
        <f t="shared" si="189"/>
        <v/>
      </c>
      <c r="D1589" s="20"/>
      <c r="E1589" s="5"/>
      <c r="F1589" s="5"/>
      <c r="G1589" s="6" t="str">
        <f>IF(ISBLANK(F1589),"",VLOOKUP(F1589,'Listes des Lots'!$B$4:$G$55,6,FALSE))</f>
        <v/>
      </c>
      <c r="H1589" s="3"/>
      <c r="I1589" s="3"/>
      <c r="J1589" s="5"/>
      <c r="K1589" s="5"/>
      <c r="L1589" s="4"/>
      <c r="M1589" s="92" t="str">
        <f>IF(RevenueData[[#This Row],[Commentaires /Notes  ]]="","",RevenueData[[#This Row],[Commentaires /Notes  ]])</f>
        <v/>
      </c>
      <c r="N1589" s="21"/>
    </row>
    <row r="1590" spans="2:14" x14ac:dyDescent="0.25">
      <c r="B1590" s="18">
        <f t="shared" si="190"/>
        <v>1586</v>
      </c>
      <c r="C1590" s="13" t="str">
        <f t="shared" si="189"/>
        <v/>
      </c>
      <c r="D1590" s="20"/>
      <c r="E1590" s="5"/>
      <c r="F1590" s="5"/>
      <c r="G1590" s="6" t="str">
        <f>IF(ISBLANK(F1590),"",VLOOKUP(F1590,'Listes des Lots'!$B$4:$G$55,6,FALSE))</f>
        <v/>
      </c>
      <c r="H1590" s="3"/>
      <c r="I1590" s="3"/>
      <c r="J1590" s="5"/>
      <c r="K1590" s="5"/>
      <c r="L1590" s="4"/>
      <c r="M1590" s="92" t="str">
        <f>IF(RevenueData[[#This Row],[Commentaires /Notes  ]]="","",RevenueData[[#This Row],[Commentaires /Notes  ]])</f>
        <v/>
      </c>
      <c r="N1590" s="21"/>
    </row>
    <row r="1591" spans="2:14" x14ac:dyDescent="0.25">
      <c r="B1591" s="18">
        <f t="shared" si="190"/>
        <v>1587</v>
      </c>
      <c r="C1591" s="13" t="str">
        <f t="shared" si="189"/>
        <v/>
      </c>
      <c r="D1591" s="20"/>
      <c r="E1591" s="5"/>
      <c r="F1591" s="5"/>
      <c r="G1591" s="6" t="str">
        <f>IF(ISBLANK(F1591),"",VLOOKUP(F1591,'Listes des Lots'!$B$4:$G$55,6,FALSE))</f>
        <v/>
      </c>
      <c r="H1591" s="3"/>
      <c r="I1591" s="3"/>
      <c r="J1591" s="5"/>
      <c r="K1591" s="5"/>
      <c r="L1591" s="4"/>
      <c r="M1591" s="92" t="str">
        <f>IF(RevenueData[[#This Row],[Commentaires /Notes  ]]="","",RevenueData[[#This Row],[Commentaires /Notes  ]])</f>
        <v/>
      </c>
      <c r="N1591" s="21"/>
    </row>
    <row r="1592" spans="2:14" x14ac:dyDescent="0.25">
      <c r="B1592" s="18">
        <f t="shared" si="190"/>
        <v>1588</v>
      </c>
      <c r="C1592" s="13" t="str">
        <f t="shared" si="189"/>
        <v/>
      </c>
      <c r="D1592" s="20"/>
      <c r="E1592" s="5"/>
      <c r="F1592" s="5"/>
      <c r="G1592" s="6" t="str">
        <f>IF(ISBLANK(F1592),"",VLOOKUP(F1592,'Listes des Lots'!$B$4:$G$55,6,FALSE))</f>
        <v/>
      </c>
      <c r="H1592" s="3"/>
      <c r="I1592" s="3"/>
      <c r="J1592" s="5"/>
      <c r="K1592" s="5"/>
      <c r="L1592" s="4"/>
      <c r="M1592" s="92" t="str">
        <f>IF(RevenueData[[#This Row],[Commentaires /Notes  ]]="","",RevenueData[[#This Row],[Commentaires /Notes  ]])</f>
        <v/>
      </c>
      <c r="N1592" s="21"/>
    </row>
    <row r="1593" spans="2:14" x14ac:dyDescent="0.25">
      <c r="B1593" s="18">
        <f t="shared" si="190"/>
        <v>1589</v>
      </c>
      <c r="C1593" s="13" t="str">
        <f t="shared" si="189"/>
        <v/>
      </c>
      <c r="D1593" s="20"/>
      <c r="E1593" s="5"/>
      <c r="F1593" s="5"/>
      <c r="G1593" s="6" t="str">
        <f>IF(ISBLANK(F1593),"",VLOOKUP(F1593,'Listes des Lots'!$B$4:$G$55,6,FALSE))</f>
        <v/>
      </c>
      <c r="H1593" s="3"/>
      <c r="I1593" s="3"/>
      <c r="J1593" s="5"/>
      <c r="K1593" s="5"/>
      <c r="L1593" s="4"/>
      <c r="M1593" s="92" t="str">
        <f>IF(RevenueData[[#This Row],[Commentaires /Notes  ]]="","",RevenueData[[#This Row],[Commentaires /Notes  ]])</f>
        <v/>
      </c>
      <c r="N1593" s="21"/>
    </row>
    <row r="1594" spans="2:14" x14ac:dyDescent="0.25">
      <c r="B1594" s="18">
        <f t="shared" si="190"/>
        <v>1590</v>
      </c>
      <c r="C1594" s="13" t="str">
        <f t="shared" si="189"/>
        <v/>
      </c>
      <c r="D1594" s="20"/>
      <c r="E1594" s="5"/>
      <c r="F1594" s="5"/>
      <c r="G1594" s="6" t="str">
        <f>IF(ISBLANK(F1594),"",VLOOKUP(F1594,'Listes des Lots'!$B$4:$G$55,6,FALSE))</f>
        <v/>
      </c>
      <c r="H1594" s="3"/>
      <c r="I1594" s="3"/>
      <c r="J1594" s="5"/>
      <c r="K1594" s="5"/>
      <c r="L1594" s="4"/>
      <c r="M1594" s="92" t="str">
        <f>IF(RevenueData[[#This Row],[Commentaires /Notes  ]]="","",RevenueData[[#This Row],[Commentaires /Notes  ]])</f>
        <v/>
      </c>
      <c r="N1594" s="21"/>
    </row>
    <row r="1595" spans="2:14" x14ac:dyDescent="0.25">
      <c r="B1595" s="18">
        <f t="shared" si="190"/>
        <v>1591</v>
      </c>
      <c r="C1595" s="13" t="str">
        <f t="shared" si="189"/>
        <v/>
      </c>
      <c r="D1595" s="20"/>
      <c r="E1595" s="5"/>
      <c r="F1595" s="5"/>
      <c r="G1595" s="6" t="str">
        <f>IF(ISBLANK(F1595),"",VLOOKUP(F1595,'Listes des Lots'!$B$4:$G$55,6,FALSE))</f>
        <v/>
      </c>
      <c r="H1595" s="3"/>
      <c r="I1595" s="3"/>
      <c r="J1595" s="5"/>
      <c r="K1595" s="5"/>
      <c r="L1595" s="4"/>
      <c r="M1595" s="92" t="str">
        <f>IF(RevenueData[[#This Row],[Commentaires /Notes  ]]="","",RevenueData[[#This Row],[Commentaires /Notes  ]])</f>
        <v/>
      </c>
      <c r="N1595" s="21"/>
    </row>
    <row r="1596" spans="2:14" x14ac:dyDescent="0.25">
      <c r="B1596" s="18">
        <f t="shared" si="190"/>
        <v>1592</v>
      </c>
      <c r="C1596" s="13" t="str">
        <f t="shared" si="189"/>
        <v/>
      </c>
      <c r="D1596" s="20"/>
      <c r="E1596" s="5"/>
      <c r="F1596" s="5"/>
      <c r="G1596" s="6" t="str">
        <f>IF(ISBLANK(F1596),"",VLOOKUP(F1596,'Listes des Lots'!$B$4:$G$55,6,FALSE))</f>
        <v/>
      </c>
      <c r="H1596" s="3"/>
      <c r="I1596" s="3"/>
      <c r="J1596" s="5"/>
      <c r="K1596" s="5"/>
      <c r="L1596" s="4"/>
      <c r="M1596" s="92" t="str">
        <f>IF(RevenueData[[#This Row],[Commentaires /Notes  ]]="","",RevenueData[[#This Row],[Commentaires /Notes  ]])</f>
        <v/>
      </c>
      <c r="N1596" s="21"/>
    </row>
    <row r="1597" spans="2:14" x14ac:dyDescent="0.25">
      <c r="B1597" s="18">
        <f t="shared" si="190"/>
        <v>1593</v>
      </c>
      <c r="C1597" s="13" t="str">
        <f t="shared" si="189"/>
        <v/>
      </c>
      <c r="D1597" s="20"/>
      <c r="E1597" s="5"/>
      <c r="F1597" s="5"/>
      <c r="G1597" s="6" t="str">
        <f>IF(ISBLANK(F1597),"",VLOOKUP(F1597,'Listes des Lots'!$B$4:$G$55,6,FALSE))</f>
        <v/>
      </c>
      <c r="H1597" s="3"/>
      <c r="I1597" s="3"/>
      <c r="J1597" s="5"/>
      <c r="K1597" s="5"/>
      <c r="L1597" s="4"/>
      <c r="M1597" s="92" t="str">
        <f>IF(RevenueData[[#This Row],[Commentaires /Notes  ]]="","",RevenueData[[#This Row],[Commentaires /Notes  ]])</f>
        <v/>
      </c>
      <c r="N1597" s="21"/>
    </row>
    <row r="1598" spans="2:14" x14ac:dyDescent="0.25">
      <c r="B1598" s="18">
        <f t="shared" si="190"/>
        <v>1594</v>
      </c>
      <c r="C1598" s="13" t="str">
        <f t="shared" si="189"/>
        <v/>
      </c>
      <c r="D1598" s="20"/>
      <c r="E1598" s="5"/>
      <c r="F1598" s="5"/>
      <c r="G1598" s="6" t="str">
        <f>IF(ISBLANK(F1598),"",VLOOKUP(F1598,'Listes des Lots'!$B$4:$G$55,6,FALSE))</f>
        <v/>
      </c>
      <c r="H1598" s="3"/>
      <c r="I1598" s="3"/>
      <c r="J1598" s="5"/>
      <c r="K1598" s="5"/>
      <c r="L1598" s="4"/>
      <c r="M1598" s="92" t="str">
        <f>IF(RevenueData[[#This Row],[Commentaires /Notes  ]]="","",RevenueData[[#This Row],[Commentaires /Notes  ]])</f>
        <v/>
      </c>
      <c r="N1598" s="21"/>
    </row>
    <row r="1599" spans="2:14" x14ac:dyDescent="0.25">
      <c r="B1599" s="18">
        <f t="shared" si="190"/>
        <v>1595</v>
      </c>
      <c r="C1599" s="13" t="str">
        <f t="shared" si="189"/>
        <v/>
      </c>
      <c r="D1599" s="20"/>
      <c r="E1599" s="5"/>
      <c r="F1599" s="5"/>
      <c r="G1599" s="6" t="str">
        <f>IF(ISBLANK(F1599),"",VLOOKUP(F1599,'Listes des Lots'!$B$4:$G$55,6,FALSE))</f>
        <v/>
      </c>
      <c r="H1599" s="3"/>
      <c r="I1599" s="3"/>
      <c r="J1599" s="5"/>
      <c r="K1599" s="5"/>
      <c r="L1599" s="4"/>
      <c r="M1599" s="92" t="str">
        <f>IF(RevenueData[[#This Row],[Commentaires /Notes  ]]="","",RevenueData[[#This Row],[Commentaires /Notes  ]])</f>
        <v/>
      </c>
      <c r="N1599" s="21"/>
    </row>
    <row r="1600" spans="2:14" x14ac:dyDescent="0.25">
      <c r="B1600" s="18">
        <f t="shared" si="190"/>
        <v>1596</v>
      </c>
      <c r="C1600" s="13" t="str">
        <f t="shared" si="189"/>
        <v/>
      </c>
      <c r="D1600" s="20"/>
      <c r="E1600" s="5"/>
      <c r="F1600" s="5"/>
      <c r="G1600" s="6" t="str">
        <f>IF(ISBLANK(F1600),"",VLOOKUP(F1600,'Listes des Lots'!$B$4:$G$55,6,FALSE))</f>
        <v/>
      </c>
      <c r="H1600" s="3"/>
      <c r="I1600" s="3"/>
      <c r="J1600" s="5"/>
      <c r="K1600" s="5"/>
      <c r="L1600" s="4"/>
      <c r="M1600" s="92" t="str">
        <f>IF(RevenueData[[#This Row],[Commentaires /Notes  ]]="","",RevenueData[[#This Row],[Commentaires /Notes  ]])</f>
        <v/>
      </c>
      <c r="N1600" s="21"/>
    </row>
    <row r="1601" spans="2:14" x14ac:dyDescent="0.25">
      <c r="B1601" s="18">
        <f t="shared" si="190"/>
        <v>1597</v>
      </c>
      <c r="C1601" s="13" t="str">
        <f t="shared" si="189"/>
        <v/>
      </c>
      <c r="D1601" s="20"/>
      <c r="E1601" s="5"/>
      <c r="F1601" s="5"/>
      <c r="G1601" s="6" t="str">
        <f>IF(ISBLANK(F1601),"",VLOOKUP(F1601,'Listes des Lots'!$B$4:$G$55,6,FALSE))</f>
        <v/>
      </c>
      <c r="H1601" s="3"/>
      <c r="I1601" s="3"/>
      <c r="J1601" s="5"/>
      <c r="K1601" s="5"/>
      <c r="L1601" s="4"/>
      <c r="M1601" s="92" t="str">
        <f>IF(RevenueData[[#This Row],[Commentaires /Notes  ]]="","",RevenueData[[#This Row],[Commentaires /Notes  ]])</f>
        <v/>
      </c>
      <c r="N1601" s="21"/>
    </row>
    <row r="1602" spans="2:14" x14ac:dyDescent="0.25">
      <c r="B1602" s="18">
        <f t="shared" si="190"/>
        <v>1598</v>
      </c>
      <c r="C1602" s="13" t="str">
        <f t="shared" si="189"/>
        <v/>
      </c>
      <c r="D1602" s="20"/>
      <c r="E1602" s="5"/>
      <c r="F1602" s="5"/>
      <c r="G1602" s="6" t="str">
        <f>IF(ISBLANK(F1602),"",VLOOKUP(F1602,'Listes des Lots'!$B$4:$G$55,6,FALSE))</f>
        <v/>
      </c>
      <c r="H1602" s="3"/>
      <c r="I1602" s="3"/>
      <c r="J1602" s="5"/>
      <c r="K1602" s="5"/>
      <c r="L1602" s="4"/>
      <c r="M1602" s="92" t="str">
        <f>IF(RevenueData[[#This Row],[Commentaires /Notes  ]]="","",RevenueData[[#This Row],[Commentaires /Notes  ]])</f>
        <v/>
      </c>
      <c r="N1602" s="21"/>
    </row>
    <row r="1603" spans="2:14" x14ac:dyDescent="0.25">
      <c r="B1603" s="18">
        <f t="shared" si="190"/>
        <v>1599</v>
      </c>
      <c r="C1603" s="13" t="str">
        <f t="shared" si="189"/>
        <v/>
      </c>
      <c r="D1603" s="20"/>
      <c r="E1603" s="5"/>
      <c r="F1603" s="5"/>
      <c r="G1603" s="6" t="str">
        <f>IF(ISBLANK(F1603),"",VLOOKUP(F1603,'Listes des Lots'!$B$4:$G$55,6,FALSE))</f>
        <v/>
      </c>
      <c r="H1603" s="3"/>
      <c r="I1603" s="3"/>
      <c r="J1603" s="5"/>
      <c r="K1603" s="5"/>
      <c r="L1603" s="4"/>
      <c r="M1603" s="92" t="str">
        <f>IF(RevenueData[[#This Row],[Commentaires /Notes  ]]="","",RevenueData[[#This Row],[Commentaires /Notes  ]])</f>
        <v/>
      </c>
      <c r="N1603" s="21"/>
    </row>
    <row r="1604" spans="2:14" x14ac:dyDescent="0.25">
      <c r="B1604" s="18">
        <f t="shared" si="190"/>
        <v>1600</v>
      </c>
      <c r="C1604" s="13" t="str">
        <f t="shared" si="189"/>
        <v/>
      </c>
      <c r="D1604" s="20"/>
      <c r="E1604" s="5"/>
      <c r="F1604" s="5"/>
      <c r="G1604" s="6" t="str">
        <f>IF(ISBLANK(F1604),"",VLOOKUP(F1604,'Listes des Lots'!$B$4:$G$55,6,FALSE))</f>
        <v/>
      </c>
      <c r="H1604" s="3"/>
      <c r="I1604" s="3"/>
      <c r="J1604" s="5"/>
      <c r="K1604" s="5"/>
      <c r="L1604" s="4"/>
      <c r="M1604" s="92" t="str">
        <f>IF(RevenueData[[#This Row],[Commentaires /Notes  ]]="","",RevenueData[[#This Row],[Commentaires /Notes  ]])</f>
        <v/>
      </c>
      <c r="N1604" s="21"/>
    </row>
    <row r="1605" spans="2:14" x14ac:dyDescent="0.25">
      <c r="B1605" s="18">
        <f t="shared" si="190"/>
        <v>1601</v>
      </c>
      <c r="C1605" s="13" t="str">
        <f t="shared" ref="C1605:C1668" si="191">IF(OR(D1605="", E1605="", F1605="", I1605="", J1605="", K1605="", L1605=""), "", TEXT(RIGHT(YEAR(D1605), 2), "00") &amp; TEXT(MONTH(D1605), "00") &amp; TEXT(DAY(D1605), "00") &amp; "_Rev_MC_" &amp; TEXT(B1605, "0"))</f>
        <v/>
      </c>
      <c r="D1605" s="20"/>
      <c r="E1605" s="5"/>
      <c r="F1605" s="5"/>
      <c r="G1605" s="6" t="str">
        <f>IF(ISBLANK(F1605),"",VLOOKUP(F1605,'Listes des Lots'!$B$4:$G$55,6,FALSE))</f>
        <v/>
      </c>
      <c r="H1605" s="3"/>
      <c r="I1605" s="3"/>
      <c r="J1605" s="5"/>
      <c r="K1605" s="5"/>
      <c r="L1605" s="4"/>
      <c r="M1605" s="92" t="str">
        <f>IF(RevenueData[[#This Row],[Commentaires /Notes  ]]="","",RevenueData[[#This Row],[Commentaires /Notes  ]])</f>
        <v/>
      </c>
      <c r="N1605" s="21"/>
    </row>
    <row r="1606" spans="2:14" x14ac:dyDescent="0.25">
      <c r="B1606" s="18">
        <f t="shared" si="190"/>
        <v>1602</v>
      </c>
      <c r="C1606" s="13" t="str">
        <f t="shared" si="191"/>
        <v/>
      </c>
      <c r="D1606" s="20"/>
      <c r="E1606" s="5"/>
      <c r="F1606" s="5"/>
      <c r="G1606" s="6" t="str">
        <f>IF(ISBLANK(F1606),"",VLOOKUP(F1606,'Listes des Lots'!$B$4:$G$55,6,FALSE))</f>
        <v/>
      </c>
      <c r="H1606" s="3"/>
      <c r="I1606" s="3"/>
      <c r="J1606" s="5"/>
      <c r="K1606" s="5"/>
      <c r="L1606" s="4"/>
      <c r="M1606" s="92" t="str">
        <f>IF(RevenueData[[#This Row],[Commentaires /Notes  ]]="","",RevenueData[[#This Row],[Commentaires /Notes  ]])</f>
        <v/>
      </c>
      <c r="N1606" s="21"/>
    </row>
    <row r="1607" spans="2:14" x14ac:dyDescent="0.25">
      <c r="B1607" s="18">
        <f t="shared" ref="B1607:B1670" si="192">B1606+1</f>
        <v>1603</v>
      </c>
      <c r="C1607" s="13" t="str">
        <f t="shared" si="191"/>
        <v/>
      </c>
      <c r="D1607" s="20"/>
      <c r="E1607" s="5"/>
      <c r="F1607" s="5"/>
      <c r="G1607" s="6" t="str">
        <f>IF(ISBLANK(F1607),"",VLOOKUP(F1607,'Listes des Lots'!$B$4:$G$55,6,FALSE))</f>
        <v/>
      </c>
      <c r="H1607" s="3"/>
      <c r="I1607" s="3"/>
      <c r="J1607" s="5"/>
      <c r="K1607" s="5"/>
      <c r="L1607" s="4"/>
      <c r="M1607" s="92" t="str">
        <f>IF(RevenueData[[#This Row],[Commentaires /Notes  ]]="","",RevenueData[[#This Row],[Commentaires /Notes  ]])</f>
        <v/>
      </c>
      <c r="N1607" s="21"/>
    </row>
    <row r="1608" spans="2:14" x14ac:dyDescent="0.25">
      <c r="B1608" s="18">
        <f t="shared" si="192"/>
        <v>1604</v>
      </c>
      <c r="C1608" s="13" t="str">
        <f t="shared" si="191"/>
        <v/>
      </c>
      <c r="D1608" s="20"/>
      <c r="E1608" s="5"/>
      <c r="F1608" s="5"/>
      <c r="G1608" s="6" t="str">
        <f>IF(ISBLANK(F1608),"",VLOOKUP(F1608,'Listes des Lots'!$B$4:$G$55,6,FALSE))</f>
        <v/>
      </c>
      <c r="H1608" s="3"/>
      <c r="I1608" s="3"/>
      <c r="J1608" s="5"/>
      <c r="K1608" s="5"/>
      <c r="L1608" s="4"/>
      <c r="M1608" s="92" t="str">
        <f>IF(RevenueData[[#This Row],[Commentaires /Notes  ]]="","",RevenueData[[#This Row],[Commentaires /Notes  ]])</f>
        <v/>
      </c>
      <c r="N1608" s="21"/>
    </row>
    <row r="1609" spans="2:14" x14ac:dyDescent="0.25">
      <c r="B1609" s="18">
        <f t="shared" si="192"/>
        <v>1605</v>
      </c>
      <c r="C1609" s="13" t="str">
        <f t="shared" si="191"/>
        <v/>
      </c>
      <c r="D1609" s="20"/>
      <c r="E1609" s="5"/>
      <c r="F1609" s="5"/>
      <c r="G1609" s="6" t="str">
        <f>IF(ISBLANK(F1609),"",VLOOKUP(F1609,'Listes des Lots'!$B$4:$G$55,6,FALSE))</f>
        <v/>
      </c>
      <c r="H1609" s="3"/>
      <c r="I1609" s="3"/>
      <c r="J1609" s="5"/>
      <c r="K1609" s="5"/>
      <c r="L1609" s="4"/>
      <c r="M1609" s="92" t="str">
        <f>IF(RevenueData[[#This Row],[Commentaires /Notes  ]]="","",RevenueData[[#This Row],[Commentaires /Notes  ]])</f>
        <v/>
      </c>
      <c r="N1609" s="21"/>
    </row>
    <row r="1610" spans="2:14" x14ac:dyDescent="0.25">
      <c r="B1610" s="18">
        <f t="shared" si="192"/>
        <v>1606</v>
      </c>
      <c r="C1610" s="13" t="str">
        <f t="shared" si="191"/>
        <v/>
      </c>
      <c r="D1610" s="20"/>
      <c r="E1610" s="5"/>
      <c r="F1610" s="5"/>
      <c r="G1610" s="6" t="str">
        <f>IF(ISBLANK(F1610),"",VLOOKUP(F1610,'Listes des Lots'!$B$4:$G$55,6,FALSE))</f>
        <v/>
      </c>
      <c r="H1610" s="3"/>
      <c r="I1610" s="3"/>
      <c r="J1610" s="5"/>
      <c r="K1610" s="5"/>
      <c r="L1610" s="4"/>
      <c r="M1610" s="92" t="str">
        <f>IF(RevenueData[[#This Row],[Commentaires /Notes  ]]="","",RevenueData[[#This Row],[Commentaires /Notes  ]])</f>
        <v/>
      </c>
      <c r="N1610" s="21"/>
    </row>
    <row r="1611" spans="2:14" x14ac:dyDescent="0.25">
      <c r="B1611" s="18">
        <f t="shared" si="192"/>
        <v>1607</v>
      </c>
      <c r="C1611" s="13" t="str">
        <f t="shared" si="191"/>
        <v/>
      </c>
      <c r="D1611" s="20"/>
      <c r="E1611" s="5"/>
      <c r="F1611" s="5"/>
      <c r="G1611" s="6" t="str">
        <f>IF(ISBLANK(F1611),"",VLOOKUP(F1611,'Listes des Lots'!$B$4:$G$55,6,FALSE))</f>
        <v/>
      </c>
      <c r="H1611" s="3"/>
      <c r="I1611" s="3"/>
      <c r="J1611" s="5"/>
      <c r="K1611" s="5"/>
      <c r="L1611" s="4"/>
      <c r="M1611" s="92" t="str">
        <f>IF(RevenueData[[#This Row],[Commentaires /Notes  ]]="","",RevenueData[[#This Row],[Commentaires /Notes  ]])</f>
        <v/>
      </c>
      <c r="N1611" s="21"/>
    </row>
    <row r="1612" spans="2:14" x14ac:dyDescent="0.25">
      <c r="B1612" s="18">
        <f t="shared" si="192"/>
        <v>1608</v>
      </c>
      <c r="C1612" s="13" t="str">
        <f t="shared" si="191"/>
        <v/>
      </c>
      <c r="D1612" s="20"/>
      <c r="E1612" s="5"/>
      <c r="F1612" s="5"/>
      <c r="G1612" s="6" t="str">
        <f>IF(ISBLANK(F1612),"",VLOOKUP(F1612,'Listes des Lots'!$B$4:$G$55,6,FALSE))</f>
        <v/>
      </c>
      <c r="H1612" s="3"/>
      <c r="I1612" s="3"/>
      <c r="J1612" s="5"/>
      <c r="K1612" s="5"/>
      <c r="L1612" s="4"/>
      <c r="M1612" s="92" t="str">
        <f>IF(RevenueData[[#This Row],[Commentaires /Notes  ]]="","",RevenueData[[#This Row],[Commentaires /Notes  ]])</f>
        <v/>
      </c>
      <c r="N1612" s="21"/>
    </row>
    <row r="1613" spans="2:14" x14ac:dyDescent="0.25">
      <c r="B1613" s="18">
        <f t="shared" si="192"/>
        <v>1609</v>
      </c>
      <c r="C1613" s="13" t="str">
        <f t="shared" si="191"/>
        <v/>
      </c>
      <c r="D1613" s="20"/>
      <c r="E1613" s="5"/>
      <c r="F1613" s="5"/>
      <c r="G1613" s="6" t="str">
        <f>IF(ISBLANK(F1613),"",VLOOKUP(F1613,'Listes des Lots'!$B$4:$G$55,6,FALSE))</f>
        <v/>
      </c>
      <c r="H1613" s="3"/>
      <c r="I1613" s="3"/>
      <c r="J1613" s="5"/>
      <c r="K1613" s="5"/>
      <c r="L1613" s="4"/>
      <c r="M1613" s="92" t="str">
        <f>IF(RevenueData[[#This Row],[Commentaires /Notes  ]]="","",RevenueData[[#This Row],[Commentaires /Notes  ]])</f>
        <v/>
      </c>
      <c r="N1613" s="21"/>
    </row>
    <row r="1614" spans="2:14" x14ac:dyDescent="0.25">
      <c r="B1614" s="18">
        <f t="shared" si="192"/>
        <v>1610</v>
      </c>
      <c r="C1614" s="13" t="str">
        <f t="shared" si="191"/>
        <v/>
      </c>
      <c r="D1614" s="20"/>
      <c r="E1614" s="5"/>
      <c r="F1614" s="5"/>
      <c r="G1614" s="6" t="str">
        <f>IF(ISBLANK(F1614),"",VLOOKUP(F1614,'Listes des Lots'!$B$4:$G$55,6,FALSE))</f>
        <v/>
      </c>
      <c r="H1614" s="3"/>
      <c r="I1614" s="3"/>
      <c r="J1614" s="5"/>
      <c r="K1614" s="5"/>
      <c r="L1614" s="4"/>
      <c r="M1614" s="92" t="str">
        <f>IF(RevenueData[[#This Row],[Commentaires /Notes  ]]="","",RevenueData[[#This Row],[Commentaires /Notes  ]])</f>
        <v/>
      </c>
      <c r="N1614" s="21"/>
    </row>
    <row r="1615" spans="2:14" x14ac:dyDescent="0.25">
      <c r="B1615" s="18">
        <f t="shared" si="192"/>
        <v>1611</v>
      </c>
      <c r="C1615" s="13" t="str">
        <f t="shared" si="191"/>
        <v/>
      </c>
      <c r="D1615" s="20"/>
      <c r="E1615" s="5"/>
      <c r="F1615" s="5"/>
      <c r="G1615" s="6" t="str">
        <f>IF(ISBLANK(F1615),"",VLOOKUP(F1615,'Listes des Lots'!$B$4:$G$55,6,FALSE))</f>
        <v/>
      </c>
      <c r="H1615" s="3"/>
      <c r="I1615" s="3"/>
      <c r="J1615" s="5"/>
      <c r="K1615" s="5"/>
      <c r="L1615" s="4"/>
      <c r="M1615" s="92" t="str">
        <f>IF(RevenueData[[#This Row],[Commentaires /Notes  ]]="","",RevenueData[[#This Row],[Commentaires /Notes  ]])</f>
        <v/>
      </c>
      <c r="N1615" s="21"/>
    </row>
    <row r="1616" spans="2:14" x14ac:dyDescent="0.25">
      <c r="B1616" s="18">
        <f t="shared" si="192"/>
        <v>1612</v>
      </c>
      <c r="C1616" s="13" t="str">
        <f t="shared" si="191"/>
        <v/>
      </c>
      <c r="D1616" s="20"/>
      <c r="E1616" s="5"/>
      <c r="F1616" s="5"/>
      <c r="G1616" s="6" t="str">
        <f>IF(ISBLANK(F1616),"",VLOOKUP(F1616,'Listes des Lots'!$B$4:$G$55,6,FALSE))</f>
        <v/>
      </c>
      <c r="H1616" s="3"/>
      <c r="I1616" s="3"/>
      <c r="J1616" s="5"/>
      <c r="K1616" s="5"/>
      <c r="L1616" s="4"/>
      <c r="M1616" s="92" t="str">
        <f>IF(RevenueData[[#This Row],[Commentaires /Notes  ]]="","",RevenueData[[#This Row],[Commentaires /Notes  ]])</f>
        <v/>
      </c>
      <c r="N1616" s="21"/>
    </row>
    <row r="1617" spans="2:14" x14ac:dyDescent="0.25">
      <c r="B1617" s="18">
        <f t="shared" si="192"/>
        <v>1613</v>
      </c>
      <c r="C1617" s="13" t="str">
        <f t="shared" si="191"/>
        <v/>
      </c>
      <c r="D1617" s="20"/>
      <c r="E1617" s="5"/>
      <c r="F1617" s="5"/>
      <c r="G1617" s="6" t="str">
        <f>IF(ISBLANK(F1617),"",VLOOKUP(F1617,'Listes des Lots'!$B$4:$G$55,6,FALSE))</f>
        <v/>
      </c>
      <c r="H1617" s="3"/>
      <c r="I1617" s="3"/>
      <c r="J1617" s="5"/>
      <c r="K1617" s="5"/>
      <c r="L1617" s="4"/>
      <c r="M1617" s="92" t="str">
        <f>IF(RevenueData[[#This Row],[Commentaires /Notes  ]]="","",RevenueData[[#This Row],[Commentaires /Notes  ]])</f>
        <v/>
      </c>
      <c r="N1617" s="21"/>
    </row>
    <row r="1618" spans="2:14" x14ac:dyDescent="0.25">
      <c r="B1618" s="18">
        <f t="shared" si="192"/>
        <v>1614</v>
      </c>
      <c r="C1618" s="13" t="str">
        <f t="shared" si="191"/>
        <v/>
      </c>
      <c r="D1618" s="20"/>
      <c r="E1618" s="5"/>
      <c r="F1618" s="5"/>
      <c r="G1618" s="6" t="str">
        <f>IF(ISBLANK(F1618),"",VLOOKUP(F1618,'Listes des Lots'!$B$4:$G$55,6,FALSE))</f>
        <v/>
      </c>
      <c r="H1618" s="3"/>
      <c r="I1618" s="3"/>
      <c r="J1618" s="5"/>
      <c r="K1618" s="5"/>
      <c r="L1618" s="4"/>
      <c r="M1618" s="92" t="str">
        <f>IF(RevenueData[[#This Row],[Commentaires /Notes  ]]="","",RevenueData[[#This Row],[Commentaires /Notes  ]])</f>
        <v/>
      </c>
      <c r="N1618" s="21"/>
    </row>
    <row r="1619" spans="2:14" x14ac:dyDescent="0.25">
      <c r="B1619" s="18">
        <f t="shared" si="192"/>
        <v>1615</v>
      </c>
      <c r="C1619" s="13" t="str">
        <f t="shared" si="191"/>
        <v/>
      </c>
      <c r="D1619" s="20"/>
      <c r="E1619" s="5"/>
      <c r="F1619" s="5"/>
      <c r="G1619" s="6" t="str">
        <f>IF(ISBLANK(F1619),"",VLOOKUP(F1619,'Listes des Lots'!$B$4:$G$55,6,FALSE))</f>
        <v/>
      </c>
      <c r="H1619" s="3"/>
      <c r="I1619" s="3"/>
      <c r="J1619" s="5"/>
      <c r="K1619" s="5"/>
      <c r="L1619" s="4"/>
      <c r="M1619" s="92" t="str">
        <f>IF(RevenueData[[#This Row],[Commentaires /Notes  ]]="","",RevenueData[[#This Row],[Commentaires /Notes  ]])</f>
        <v/>
      </c>
      <c r="N1619" s="21"/>
    </row>
    <row r="1620" spans="2:14" x14ac:dyDescent="0.25">
      <c r="B1620" s="18">
        <f t="shared" si="192"/>
        <v>1616</v>
      </c>
      <c r="C1620" s="13" t="str">
        <f t="shared" si="191"/>
        <v/>
      </c>
      <c r="D1620" s="20"/>
      <c r="E1620" s="5"/>
      <c r="F1620" s="5"/>
      <c r="G1620" s="6" t="str">
        <f>IF(ISBLANK(F1620),"",VLOOKUP(F1620,'Listes des Lots'!$B$4:$G$55,6,FALSE))</f>
        <v/>
      </c>
      <c r="H1620" s="3"/>
      <c r="I1620" s="3"/>
      <c r="J1620" s="5"/>
      <c r="K1620" s="5"/>
      <c r="L1620" s="4"/>
      <c r="M1620" s="92" t="str">
        <f>IF(RevenueData[[#This Row],[Commentaires /Notes  ]]="","",RevenueData[[#This Row],[Commentaires /Notes  ]])</f>
        <v/>
      </c>
      <c r="N1620" s="21"/>
    </row>
    <row r="1621" spans="2:14" x14ac:dyDescent="0.25">
      <c r="B1621" s="18">
        <f t="shared" si="192"/>
        <v>1617</v>
      </c>
      <c r="C1621" s="13" t="str">
        <f t="shared" si="191"/>
        <v/>
      </c>
      <c r="D1621" s="20"/>
      <c r="E1621" s="5"/>
      <c r="F1621" s="5"/>
      <c r="G1621" s="6" t="str">
        <f>IF(ISBLANK(F1621),"",VLOOKUP(F1621,'Listes des Lots'!$B$4:$G$55,6,FALSE))</f>
        <v/>
      </c>
      <c r="H1621" s="3"/>
      <c r="I1621" s="3"/>
      <c r="J1621" s="5"/>
      <c r="K1621" s="5"/>
      <c r="L1621" s="4"/>
      <c r="M1621" s="92" t="str">
        <f>IF(RevenueData[[#This Row],[Commentaires /Notes  ]]="","",RevenueData[[#This Row],[Commentaires /Notes  ]])</f>
        <v/>
      </c>
      <c r="N1621" s="21"/>
    </row>
    <row r="1622" spans="2:14" x14ac:dyDescent="0.25">
      <c r="B1622" s="18">
        <f t="shared" si="192"/>
        <v>1618</v>
      </c>
      <c r="C1622" s="13" t="str">
        <f t="shared" si="191"/>
        <v/>
      </c>
      <c r="D1622" s="20"/>
      <c r="E1622" s="5"/>
      <c r="F1622" s="5"/>
      <c r="G1622" s="6" t="str">
        <f>IF(ISBLANK(F1622),"",VLOOKUP(F1622,'Listes des Lots'!$B$4:$G$55,6,FALSE))</f>
        <v/>
      </c>
      <c r="H1622" s="3"/>
      <c r="I1622" s="3"/>
      <c r="J1622" s="5"/>
      <c r="K1622" s="5"/>
      <c r="L1622" s="4"/>
      <c r="M1622" s="92" t="str">
        <f>IF(RevenueData[[#This Row],[Commentaires /Notes  ]]="","",RevenueData[[#This Row],[Commentaires /Notes  ]])</f>
        <v/>
      </c>
      <c r="N1622" s="21"/>
    </row>
    <row r="1623" spans="2:14" x14ac:dyDescent="0.25">
      <c r="B1623" s="18">
        <f t="shared" si="192"/>
        <v>1619</v>
      </c>
      <c r="C1623" s="13" t="str">
        <f t="shared" si="191"/>
        <v/>
      </c>
      <c r="D1623" s="20"/>
      <c r="E1623" s="5"/>
      <c r="F1623" s="5"/>
      <c r="G1623" s="6" t="str">
        <f>IF(ISBLANK(F1623),"",VLOOKUP(F1623,'Listes des Lots'!$B$4:$G$55,6,FALSE))</f>
        <v/>
      </c>
      <c r="H1623" s="3"/>
      <c r="I1623" s="3"/>
      <c r="J1623" s="5"/>
      <c r="K1623" s="5"/>
      <c r="L1623" s="4"/>
      <c r="M1623" s="92" t="str">
        <f>IF(RevenueData[[#This Row],[Commentaires /Notes  ]]="","",RevenueData[[#This Row],[Commentaires /Notes  ]])</f>
        <v/>
      </c>
      <c r="N1623" s="21"/>
    </row>
    <row r="1624" spans="2:14" x14ac:dyDescent="0.25">
      <c r="B1624" s="18">
        <f t="shared" si="192"/>
        <v>1620</v>
      </c>
      <c r="C1624" s="13" t="str">
        <f t="shared" si="191"/>
        <v/>
      </c>
      <c r="D1624" s="20"/>
      <c r="E1624" s="5"/>
      <c r="F1624" s="5"/>
      <c r="G1624" s="6" t="str">
        <f>IF(ISBLANK(F1624),"",VLOOKUP(F1624,'Listes des Lots'!$B$4:$G$55,6,FALSE))</f>
        <v/>
      </c>
      <c r="H1624" s="3"/>
      <c r="I1624" s="3"/>
      <c r="J1624" s="5"/>
      <c r="K1624" s="5"/>
      <c r="L1624" s="4"/>
      <c r="M1624" s="92" t="str">
        <f>IF(RevenueData[[#This Row],[Commentaires /Notes  ]]="","",RevenueData[[#This Row],[Commentaires /Notes  ]])</f>
        <v/>
      </c>
      <c r="N1624" s="21"/>
    </row>
    <row r="1625" spans="2:14" x14ac:dyDescent="0.25">
      <c r="B1625" s="18">
        <f t="shared" si="192"/>
        <v>1621</v>
      </c>
      <c r="C1625" s="13" t="str">
        <f t="shared" si="191"/>
        <v/>
      </c>
      <c r="D1625" s="20"/>
      <c r="E1625" s="5"/>
      <c r="F1625" s="5"/>
      <c r="G1625" s="6" t="str">
        <f>IF(ISBLANK(F1625),"",VLOOKUP(F1625,'Listes des Lots'!$B$4:$G$55,6,FALSE))</f>
        <v/>
      </c>
      <c r="H1625" s="3"/>
      <c r="I1625" s="3"/>
      <c r="J1625" s="5"/>
      <c r="K1625" s="5"/>
      <c r="L1625" s="4"/>
      <c r="M1625" s="92" t="str">
        <f>IF(RevenueData[[#This Row],[Commentaires /Notes  ]]="","",RevenueData[[#This Row],[Commentaires /Notes  ]])</f>
        <v/>
      </c>
      <c r="N1625" s="21"/>
    </row>
    <row r="1626" spans="2:14" x14ac:dyDescent="0.25">
      <c r="B1626" s="18">
        <f t="shared" si="192"/>
        <v>1622</v>
      </c>
      <c r="C1626" s="13" t="str">
        <f t="shared" si="191"/>
        <v/>
      </c>
      <c r="D1626" s="20"/>
      <c r="E1626" s="5"/>
      <c r="F1626" s="5"/>
      <c r="G1626" s="6" t="str">
        <f>IF(ISBLANK(F1626),"",VLOOKUP(F1626,'Listes des Lots'!$B$4:$G$55,6,FALSE))</f>
        <v/>
      </c>
      <c r="H1626" s="3"/>
      <c r="I1626" s="3"/>
      <c r="J1626" s="5"/>
      <c r="K1626" s="5"/>
      <c r="L1626" s="4"/>
      <c r="M1626" s="92" t="str">
        <f>IF(RevenueData[[#This Row],[Commentaires /Notes  ]]="","",RevenueData[[#This Row],[Commentaires /Notes  ]])</f>
        <v/>
      </c>
      <c r="N1626" s="21"/>
    </row>
    <row r="1627" spans="2:14" x14ac:dyDescent="0.25">
      <c r="B1627" s="18">
        <f t="shared" si="192"/>
        <v>1623</v>
      </c>
      <c r="C1627" s="13" t="str">
        <f t="shared" si="191"/>
        <v/>
      </c>
      <c r="D1627" s="20"/>
      <c r="E1627" s="5"/>
      <c r="F1627" s="5"/>
      <c r="G1627" s="6" t="str">
        <f>IF(ISBLANK(F1627),"",VLOOKUP(F1627,'Listes des Lots'!$B$4:$G$55,6,FALSE))</f>
        <v/>
      </c>
      <c r="H1627" s="3"/>
      <c r="I1627" s="3"/>
      <c r="J1627" s="5"/>
      <c r="K1627" s="5"/>
      <c r="L1627" s="4"/>
      <c r="M1627" s="92" t="str">
        <f>IF(RevenueData[[#This Row],[Commentaires /Notes  ]]="","",RevenueData[[#This Row],[Commentaires /Notes  ]])</f>
        <v/>
      </c>
      <c r="N1627" s="21"/>
    </row>
    <row r="1628" spans="2:14" x14ac:dyDescent="0.25">
      <c r="B1628" s="18">
        <f t="shared" si="192"/>
        <v>1624</v>
      </c>
      <c r="C1628" s="13" t="str">
        <f t="shared" si="191"/>
        <v/>
      </c>
      <c r="D1628" s="20"/>
      <c r="E1628" s="5"/>
      <c r="F1628" s="5"/>
      <c r="G1628" s="6" t="str">
        <f>IF(ISBLANK(F1628),"",VLOOKUP(F1628,'Listes des Lots'!$B$4:$G$55,6,FALSE))</f>
        <v/>
      </c>
      <c r="H1628" s="3"/>
      <c r="I1628" s="3"/>
      <c r="J1628" s="5"/>
      <c r="K1628" s="5"/>
      <c r="L1628" s="4"/>
      <c r="M1628" s="92" t="str">
        <f>IF(RevenueData[[#This Row],[Commentaires /Notes  ]]="","",RevenueData[[#This Row],[Commentaires /Notes  ]])</f>
        <v/>
      </c>
      <c r="N1628" s="21"/>
    </row>
    <row r="1629" spans="2:14" x14ac:dyDescent="0.25">
      <c r="B1629" s="18">
        <f t="shared" si="192"/>
        <v>1625</v>
      </c>
      <c r="C1629" s="13" t="str">
        <f t="shared" si="191"/>
        <v/>
      </c>
      <c r="D1629" s="20"/>
      <c r="E1629" s="5"/>
      <c r="F1629" s="5"/>
      <c r="G1629" s="6" t="str">
        <f>IF(ISBLANK(F1629),"",VLOOKUP(F1629,'Listes des Lots'!$B$4:$G$55,6,FALSE))</f>
        <v/>
      </c>
      <c r="H1629" s="3"/>
      <c r="I1629" s="3"/>
      <c r="J1629" s="5"/>
      <c r="K1629" s="5"/>
      <c r="L1629" s="4"/>
      <c r="M1629" s="92" t="str">
        <f>IF(RevenueData[[#This Row],[Commentaires /Notes  ]]="","",RevenueData[[#This Row],[Commentaires /Notes  ]])</f>
        <v/>
      </c>
      <c r="N1629" s="21"/>
    </row>
    <row r="1630" spans="2:14" x14ac:dyDescent="0.25">
      <c r="B1630" s="18">
        <f t="shared" si="192"/>
        <v>1626</v>
      </c>
      <c r="C1630" s="13" t="str">
        <f t="shared" si="191"/>
        <v/>
      </c>
      <c r="D1630" s="20"/>
      <c r="E1630" s="5"/>
      <c r="F1630" s="5"/>
      <c r="G1630" s="6" t="str">
        <f>IF(ISBLANK(F1630),"",VLOOKUP(F1630,'Listes des Lots'!$B$4:$G$55,6,FALSE))</f>
        <v/>
      </c>
      <c r="H1630" s="3"/>
      <c r="I1630" s="3"/>
      <c r="J1630" s="5"/>
      <c r="K1630" s="5"/>
      <c r="L1630" s="4"/>
      <c r="M1630" s="92" t="str">
        <f>IF(RevenueData[[#This Row],[Commentaires /Notes  ]]="","",RevenueData[[#This Row],[Commentaires /Notes  ]])</f>
        <v/>
      </c>
      <c r="N1630" s="21"/>
    </row>
    <row r="1631" spans="2:14" x14ac:dyDescent="0.25">
      <c r="B1631" s="18">
        <f t="shared" si="192"/>
        <v>1627</v>
      </c>
      <c r="C1631" s="13" t="str">
        <f t="shared" si="191"/>
        <v/>
      </c>
      <c r="D1631" s="20"/>
      <c r="E1631" s="5"/>
      <c r="F1631" s="5"/>
      <c r="G1631" s="6" t="str">
        <f>IF(ISBLANK(F1631),"",VLOOKUP(F1631,'Listes des Lots'!$B$4:$G$55,6,FALSE))</f>
        <v/>
      </c>
      <c r="H1631" s="3"/>
      <c r="I1631" s="3"/>
      <c r="J1631" s="5"/>
      <c r="K1631" s="5"/>
      <c r="L1631" s="4"/>
      <c r="M1631" s="92" t="str">
        <f>IF(RevenueData[[#This Row],[Commentaires /Notes  ]]="","",RevenueData[[#This Row],[Commentaires /Notes  ]])</f>
        <v/>
      </c>
      <c r="N1631" s="21"/>
    </row>
    <row r="1632" spans="2:14" x14ac:dyDescent="0.25">
      <c r="B1632" s="18">
        <f t="shared" si="192"/>
        <v>1628</v>
      </c>
      <c r="C1632" s="13" t="str">
        <f t="shared" si="191"/>
        <v/>
      </c>
      <c r="D1632" s="20"/>
      <c r="E1632" s="5"/>
      <c r="F1632" s="5"/>
      <c r="G1632" s="6" t="str">
        <f>IF(ISBLANK(F1632),"",VLOOKUP(F1632,'Listes des Lots'!$B$4:$G$55,6,FALSE))</f>
        <v/>
      </c>
      <c r="H1632" s="3"/>
      <c r="I1632" s="3"/>
      <c r="J1632" s="5"/>
      <c r="K1632" s="5"/>
      <c r="L1632" s="4"/>
      <c r="M1632" s="92" t="str">
        <f>IF(RevenueData[[#This Row],[Commentaires /Notes  ]]="","",RevenueData[[#This Row],[Commentaires /Notes  ]])</f>
        <v/>
      </c>
      <c r="N1632" s="21"/>
    </row>
    <row r="1633" spans="2:14" x14ac:dyDescent="0.25">
      <c r="B1633" s="18">
        <f t="shared" si="192"/>
        <v>1629</v>
      </c>
      <c r="C1633" s="13" t="str">
        <f t="shared" si="191"/>
        <v/>
      </c>
      <c r="D1633" s="20"/>
      <c r="E1633" s="5"/>
      <c r="F1633" s="5"/>
      <c r="G1633" s="6" t="str">
        <f>IF(ISBLANK(F1633),"",VLOOKUP(F1633,'Listes des Lots'!$B$4:$G$55,6,FALSE))</f>
        <v/>
      </c>
      <c r="H1633" s="3"/>
      <c r="I1633" s="3"/>
      <c r="J1633" s="5"/>
      <c r="K1633" s="5"/>
      <c r="L1633" s="4"/>
      <c r="M1633" s="92" t="str">
        <f>IF(RevenueData[[#This Row],[Commentaires /Notes  ]]="","",RevenueData[[#This Row],[Commentaires /Notes  ]])</f>
        <v/>
      </c>
      <c r="N1633" s="21"/>
    </row>
    <row r="1634" spans="2:14" x14ac:dyDescent="0.25">
      <c r="B1634" s="18">
        <f t="shared" si="192"/>
        <v>1630</v>
      </c>
      <c r="C1634" s="13" t="str">
        <f t="shared" si="191"/>
        <v/>
      </c>
      <c r="D1634" s="20"/>
      <c r="E1634" s="5"/>
      <c r="F1634" s="5"/>
      <c r="G1634" s="6" t="str">
        <f>IF(ISBLANK(F1634),"",VLOOKUP(F1634,'Listes des Lots'!$B$4:$G$55,6,FALSE))</f>
        <v/>
      </c>
      <c r="H1634" s="3"/>
      <c r="I1634" s="3"/>
      <c r="J1634" s="5"/>
      <c r="K1634" s="5"/>
      <c r="L1634" s="4"/>
      <c r="M1634" s="92" t="str">
        <f>IF(RevenueData[[#This Row],[Commentaires /Notes  ]]="","",RevenueData[[#This Row],[Commentaires /Notes  ]])</f>
        <v/>
      </c>
      <c r="N1634" s="21"/>
    </row>
    <row r="1635" spans="2:14" x14ac:dyDescent="0.25">
      <c r="B1635" s="18">
        <f t="shared" si="192"/>
        <v>1631</v>
      </c>
      <c r="C1635" s="13" t="str">
        <f t="shared" si="191"/>
        <v/>
      </c>
      <c r="D1635" s="20"/>
      <c r="E1635" s="5"/>
      <c r="F1635" s="5"/>
      <c r="G1635" s="6" t="str">
        <f>IF(ISBLANK(F1635),"",VLOOKUP(F1635,'Listes des Lots'!$B$4:$G$55,6,FALSE))</f>
        <v/>
      </c>
      <c r="H1635" s="3"/>
      <c r="I1635" s="3"/>
      <c r="J1635" s="5"/>
      <c r="K1635" s="5"/>
      <c r="L1635" s="4"/>
      <c r="M1635" s="92" t="str">
        <f>IF(RevenueData[[#This Row],[Commentaires /Notes  ]]="","",RevenueData[[#This Row],[Commentaires /Notes  ]])</f>
        <v/>
      </c>
      <c r="N1635" s="21"/>
    </row>
    <row r="1636" spans="2:14" x14ac:dyDescent="0.25">
      <c r="B1636" s="18">
        <f t="shared" si="192"/>
        <v>1632</v>
      </c>
      <c r="C1636" s="13" t="str">
        <f t="shared" si="191"/>
        <v/>
      </c>
      <c r="D1636" s="20"/>
      <c r="E1636" s="5"/>
      <c r="F1636" s="5"/>
      <c r="G1636" s="6" t="str">
        <f>IF(ISBLANK(F1636),"",VLOOKUP(F1636,'Listes des Lots'!$B$4:$G$55,6,FALSE))</f>
        <v/>
      </c>
      <c r="H1636" s="3"/>
      <c r="I1636" s="3"/>
      <c r="J1636" s="5"/>
      <c r="K1636" s="5"/>
      <c r="L1636" s="4"/>
      <c r="M1636" s="92" t="str">
        <f>IF(RevenueData[[#This Row],[Commentaires /Notes  ]]="","",RevenueData[[#This Row],[Commentaires /Notes  ]])</f>
        <v/>
      </c>
      <c r="N1636" s="21"/>
    </row>
    <row r="1637" spans="2:14" x14ac:dyDescent="0.25">
      <c r="B1637" s="18">
        <f t="shared" si="192"/>
        <v>1633</v>
      </c>
      <c r="C1637" s="13" t="str">
        <f t="shared" si="191"/>
        <v/>
      </c>
      <c r="D1637" s="20"/>
      <c r="E1637" s="5"/>
      <c r="F1637" s="5"/>
      <c r="G1637" s="6" t="str">
        <f>IF(ISBLANK(F1637),"",VLOOKUP(F1637,'Listes des Lots'!$B$4:$G$55,6,FALSE))</f>
        <v/>
      </c>
      <c r="H1637" s="3"/>
      <c r="I1637" s="3"/>
      <c r="J1637" s="5"/>
      <c r="K1637" s="5"/>
      <c r="L1637" s="4"/>
      <c r="M1637" s="92" t="str">
        <f>IF(RevenueData[[#This Row],[Commentaires /Notes  ]]="","",RevenueData[[#This Row],[Commentaires /Notes  ]])</f>
        <v/>
      </c>
      <c r="N1637" s="21"/>
    </row>
    <row r="1638" spans="2:14" x14ac:dyDescent="0.25">
      <c r="B1638" s="18">
        <f t="shared" si="192"/>
        <v>1634</v>
      </c>
      <c r="C1638" s="13" t="str">
        <f t="shared" si="191"/>
        <v/>
      </c>
      <c r="D1638" s="20"/>
      <c r="E1638" s="5"/>
      <c r="F1638" s="5"/>
      <c r="G1638" s="6" t="str">
        <f>IF(ISBLANK(F1638),"",VLOOKUP(F1638,'Listes des Lots'!$B$4:$G$55,6,FALSE))</f>
        <v/>
      </c>
      <c r="H1638" s="3"/>
      <c r="I1638" s="3"/>
      <c r="J1638" s="5"/>
      <c r="K1638" s="5"/>
      <c r="L1638" s="4"/>
      <c r="M1638" s="92" t="str">
        <f>IF(RevenueData[[#This Row],[Commentaires /Notes  ]]="","",RevenueData[[#This Row],[Commentaires /Notes  ]])</f>
        <v/>
      </c>
      <c r="N1638" s="21"/>
    </row>
    <row r="1639" spans="2:14" x14ac:dyDescent="0.25">
      <c r="B1639" s="18">
        <f t="shared" si="192"/>
        <v>1635</v>
      </c>
      <c r="C1639" s="13" t="str">
        <f t="shared" si="191"/>
        <v/>
      </c>
      <c r="D1639" s="20"/>
      <c r="E1639" s="5"/>
      <c r="F1639" s="5"/>
      <c r="G1639" s="6" t="str">
        <f>IF(ISBLANK(F1639),"",VLOOKUP(F1639,'Listes des Lots'!$B$4:$G$55,6,FALSE))</f>
        <v/>
      </c>
      <c r="H1639" s="3"/>
      <c r="I1639" s="3"/>
      <c r="J1639" s="5"/>
      <c r="K1639" s="5"/>
      <c r="L1639" s="4"/>
      <c r="M1639" s="92" t="str">
        <f>IF(RevenueData[[#This Row],[Commentaires /Notes  ]]="","",RevenueData[[#This Row],[Commentaires /Notes  ]])</f>
        <v/>
      </c>
      <c r="N1639" s="21"/>
    </row>
    <row r="1640" spans="2:14" x14ac:dyDescent="0.25">
      <c r="B1640" s="18">
        <f t="shared" si="192"/>
        <v>1636</v>
      </c>
      <c r="C1640" s="13" t="str">
        <f t="shared" si="191"/>
        <v/>
      </c>
      <c r="D1640" s="20"/>
      <c r="E1640" s="5"/>
      <c r="F1640" s="5"/>
      <c r="G1640" s="6" t="str">
        <f>IF(ISBLANK(F1640),"",VLOOKUP(F1640,'Listes des Lots'!$B$4:$G$55,6,FALSE))</f>
        <v/>
      </c>
      <c r="H1640" s="3"/>
      <c r="I1640" s="3"/>
      <c r="J1640" s="5"/>
      <c r="K1640" s="5"/>
      <c r="L1640" s="4"/>
      <c r="M1640" s="92" t="str">
        <f>IF(RevenueData[[#This Row],[Commentaires /Notes  ]]="","",RevenueData[[#This Row],[Commentaires /Notes  ]])</f>
        <v/>
      </c>
      <c r="N1640" s="21"/>
    </row>
    <row r="1641" spans="2:14" x14ac:dyDescent="0.25">
      <c r="B1641" s="18">
        <f t="shared" si="192"/>
        <v>1637</v>
      </c>
      <c r="C1641" s="13" t="str">
        <f t="shared" si="191"/>
        <v/>
      </c>
      <c r="D1641" s="20"/>
      <c r="E1641" s="5"/>
      <c r="F1641" s="5"/>
      <c r="G1641" s="6" t="str">
        <f>IF(ISBLANK(F1641),"",VLOOKUP(F1641,'Listes des Lots'!$B$4:$G$55,6,FALSE))</f>
        <v/>
      </c>
      <c r="H1641" s="3"/>
      <c r="I1641" s="3"/>
      <c r="J1641" s="5"/>
      <c r="K1641" s="5"/>
      <c r="L1641" s="4"/>
      <c r="M1641" s="92" t="str">
        <f>IF(RevenueData[[#This Row],[Commentaires /Notes  ]]="","",RevenueData[[#This Row],[Commentaires /Notes  ]])</f>
        <v/>
      </c>
      <c r="N1641" s="21"/>
    </row>
    <row r="1642" spans="2:14" x14ac:dyDescent="0.25">
      <c r="B1642" s="18">
        <f t="shared" si="192"/>
        <v>1638</v>
      </c>
      <c r="C1642" s="13" t="str">
        <f t="shared" si="191"/>
        <v/>
      </c>
      <c r="D1642" s="20"/>
      <c r="E1642" s="5"/>
      <c r="F1642" s="5"/>
      <c r="G1642" s="6" t="str">
        <f>IF(ISBLANK(F1642),"",VLOOKUP(F1642,'Listes des Lots'!$B$4:$G$55,6,FALSE))</f>
        <v/>
      </c>
      <c r="H1642" s="3"/>
      <c r="I1642" s="3"/>
      <c r="J1642" s="5"/>
      <c r="K1642" s="5"/>
      <c r="L1642" s="4"/>
      <c r="M1642" s="92" t="str">
        <f>IF(RevenueData[[#This Row],[Commentaires /Notes  ]]="","",RevenueData[[#This Row],[Commentaires /Notes  ]])</f>
        <v/>
      </c>
      <c r="N1642" s="21"/>
    </row>
    <row r="1643" spans="2:14" x14ac:dyDescent="0.25">
      <c r="B1643" s="18">
        <f t="shared" si="192"/>
        <v>1639</v>
      </c>
      <c r="C1643" s="13" t="str">
        <f t="shared" si="191"/>
        <v/>
      </c>
      <c r="D1643" s="20"/>
      <c r="E1643" s="5"/>
      <c r="F1643" s="5"/>
      <c r="G1643" s="6" t="str">
        <f>IF(ISBLANK(F1643),"",VLOOKUP(F1643,'Listes des Lots'!$B$4:$G$55,6,FALSE))</f>
        <v/>
      </c>
      <c r="H1643" s="3"/>
      <c r="I1643" s="3"/>
      <c r="J1643" s="5"/>
      <c r="K1643" s="5"/>
      <c r="L1643" s="4"/>
      <c r="M1643" s="92" t="str">
        <f>IF(RevenueData[[#This Row],[Commentaires /Notes  ]]="","",RevenueData[[#This Row],[Commentaires /Notes  ]])</f>
        <v/>
      </c>
      <c r="N1643" s="21"/>
    </row>
    <row r="1644" spans="2:14" x14ac:dyDescent="0.25">
      <c r="B1644" s="18">
        <f t="shared" si="192"/>
        <v>1640</v>
      </c>
      <c r="C1644" s="13" t="str">
        <f t="shared" si="191"/>
        <v/>
      </c>
      <c r="D1644" s="20"/>
      <c r="E1644" s="5"/>
      <c r="F1644" s="5"/>
      <c r="G1644" s="6" t="str">
        <f>IF(ISBLANK(F1644),"",VLOOKUP(F1644,'Listes des Lots'!$B$4:$G$55,6,FALSE))</f>
        <v/>
      </c>
      <c r="H1644" s="3"/>
      <c r="I1644" s="3"/>
      <c r="J1644" s="5"/>
      <c r="K1644" s="5"/>
      <c r="L1644" s="4"/>
      <c r="M1644" s="92" t="str">
        <f>IF(RevenueData[[#This Row],[Commentaires /Notes  ]]="","",RevenueData[[#This Row],[Commentaires /Notes  ]])</f>
        <v/>
      </c>
      <c r="N1644" s="21"/>
    </row>
    <row r="1645" spans="2:14" x14ac:dyDescent="0.25">
      <c r="B1645" s="18">
        <f t="shared" si="192"/>
        <v>1641</v>
      </c>
      <c r="C1645" s="13" t="str">
        <f t="shared" si="191"/>
        <v/>
      </c>
      <c r="D1645" s="20"/>
      <c r="E1645" s="5"/>
      <c r="F1645" s="5"/>
      <c r="G1645" s="6" t="str">
        <f>IF(ISBLANK(F1645),"",VLOOKUP(F1645,'Listes des Lots'!$B$4:$G$55,6,FALSE))</f>
        <v/>
      </c>
      <c r="H1645" s="3"/>
      <c r="I1645" s="3"/>
      <c r="J1645" s="5"/>
      <c r="K1645" s="5"/>
      <c r="L1645" s="4"/>
      <c r="M1645" s="92" t="str">
        <f>IF(RevenueData[[#This Row],[Commentaires /Notes  ]]="","",RevenueData[[#This Row],[Commentaires /Notes  ]])</f>
        <v/>
      </c>
      <c r="N1645" s="21"/>
    </row>
    <row r="1646" spans="2:14" x14ac:dyDescent="0.25">
      <c r="B1646" s="18">
        <f t="shared" si="192"/>
        <v>1642</v>
      </c>
      <c r="C1646" s="13" t="str">
        <f t="shared" si="191"/>
        <v/>
      </c>
      <c r="D1646" s="20"/>
      <c r="E1646" s="5"/>
      <c r="F1646" s="5"/>
      <c r="G1646" s="6" t="str">
        <f>IF(ISBLANK(F1646),"",VLOOKUP(F1646,'Listes des Lots'!$B$4:$G$55,6,FALSE))</f>
        <v/>
      </c>
      <c r="H1646" s="3"/>
      <c r="I1646" s="3"/>
      <c r="J1646" s="5"/>
      <c r="K1646" s="5"/>
      <c r="L1646" s="4"/>
      <c r="M1646" s="92" t="str">
        <f>IF(RevenueData[[#This Row],[Commentaires /Notes  ]]="","",RevenueData[[#This Row],[Commentaires /Notes  ]])</f>
        <v/>
      </c>
      <c r="N1646" s="21"/>
    </row>
    <row r="1647" spans="2:14" x14ac:dyDescent="0.25">
      <c r="B1647" s="18">
        <f t="shared" si="192"/>
        <v>1643</v>
      </c>
      <c r="C1647" s="13" t="str">
        <f t="shared" si="191"/>
        <v/>
      </c>
      <c r="D1647" s="20"/>
      <c r="E1647" s="5"/>
      <c r="F1647" s="5"/>
      <c r="G1647" s="6" t="str">
        <f>IF(ISBLANK(F1647),"",VLOOKUP(F1647,'Listes des Lots'!$B$4:$G$55,6,FALSE))</f>
        <v/>
      </c>
      <c r="H1647" s="3"/>
      <c r="I1647" s="3"/>
      <c r="J1647" s="5"/>
      <c r="K1647" s="5"/>
      <c r="L1647" s="4"/>
      <c r="M1647" s="92" t="str">
        <f>IF(RevenueData[[#This Row],[Commentaires /Notes  ]]="","",RevenueData[[#This Row],[Commentaires /Notes  ]])</f>
        <v/>
      </c>
      <c r="N1647" s="21"/>
    </row>
    <row r="1648" spans="2:14" x14ac:dyDescent="0.25">
      <c r="B1648" s="18">
        <f t="shared" si="192"/>
        <v>1644</v>
      </c>
      <c r="C1648" s="13" t="str">
        <f t="shared" si="191"/>
        <v/>
      </c>
      <c r="D1648" s="20"/>
      <c r="E1648" s="5"/>
      <c r="F1648" s="5"/>
      <c r="G1648" s="6" t="str">
        <f>IF(ISBLANK(F1648),"",VLOOKUP(F1648,'Listes des Lots'!$B$4:$G$55,6,FALSE))</f>
        <v/>
      </c>
      <c r="H1648" s="3"/>
      <c r="I1648" s="3"/>
      <c r="J1648" s="5"/>
      <c r="K1648" s="5"/>
      <c r="L1648" s="4"/>
      <c r="M1648" s="92" t="str">
        <f>IF(RevenueData[[#This Row],[Commentaires /Notes  ]]="","",RevenueData[[#This Row],[Commentaires /Notes  ]])</f>
        <v/>
      </c>
      <c r="N1648" s="21"/>
    </row>
    <row r="1649" spans="2:14" x14ac:dyDescent="0.25">
      <c r="B1649" s="18">
        <f t="shared" si="192"/>
        <v>1645</v>
      </c>
      <c r="C1649" s="13" t="str">
        <f t="shared" si="191"/>
        <v/>
      </c>
      <c r="D1649" s="20"/>
      <c r="E1649" s="5"/>
      <c r="F1649" s="5"/>
      <c r="G1649" s="6" t="str">
        <f>IF(ISBLANK(F1649),"",VLOOKUP(F1649,'Listes des Lots'!$B$4:$G$55,6,FALSE))</f>
        <v/>
      </c>
      <c r="H1649" s="3"/>
      <c r="I1649" s="3"/>
      <c r="J1649" s="5"/>
      <c r="K1649" s="5"/>
      <c r="L1649" s="4"/>
      <c r="M1649" s="92" t="str">
        <f>IF(RevenueData[[#This Row],[Commentaires /Notes  ]]="","",RevenueData[[#This Row],[Commentaires /Notes  ]])</f>
        <v/>
      </c>
      <c r="N1649" s="21"/>
    </row>
    <row r="1650" spans="2:14" x14ac:dyDescent="0.25">
      <c r="B1650" s="18">
        <f t="shared" si="192"/>
        <v>1646</v>
      </c>
      <c r="C1650" s="13" t="str">
        <f t="shared" si="191"/>
        <v/>
      </c>
      <c r="D1650" s="20"/>
      <c r="E1650" s="5"/>
      <c r="F1650" s="5"/>
      <c r="G1650" s="6" t="str">
        <f>IF(ISBLANK(F1650),"",VLOOKUP(F1650,'Listes des Lots'!$B$4:$G$55,6,FALSE))</f>
        <v/>
      </c>
      <c r="H1650" s="3"/>
      <c r="I1650" s="3"/>
      <c r="J1650" s="5"/>
      <c r="K1650" s="5"/>
      <c r="L1650" s="4"/>
      <c r="M1650" s="92" t="str">
        <f>IF(RevenueData[[#This Row],[Commentaires /Notes  ]]="","",RevenueData[[#This Row],[Commentaires /Notes  ]])</f>
        <v/>
      </c>
      <c r="N1650" s="21"/>
    </row>
    <row r="1651" spans="2:14" x14ac:dyDescent="0.25">
      <c r="B1651" s="18">
        <f t="shared" si="192"/>
        <v>1647</v>
      </c>
      <c r="C1651" s="13" t="str">
        <f t="shared" si="191"/>
        <v/>
      </c>
      <c r="D1651" s="20"/>
      <c r="E1651" s="5"/>
      <c r="F1651" s="5"/>
      <c r="G1651" s="6" t="str">
        <f>IF(ISBLANK(F1651),"",VLOOKUP(F1651,'Listes des Lots'!$B$4:$G$55,6,FALSE))</f>
        <v/>
      </c>
      <c r="H1651" s="3"/>
      <c r="I1651" s="3"/>
      <c r="J1651" s="5"/>
      <c r="K1651" s="5"/>
      <c r="L1651" s="4"/>
      <c r="M1651" s="92" t="str">
        <f>IF(RevenueData[[#This Row],[Commentaires /Notes  ]]="","",RevenueData[[#This Row],[Commentaires /Notes  ]])</f>
        <v/>
      </c>
      <c r="N1651" s="21"/>
    </row>
    <row r="1652" spans="2:14" x14ac:dyDescent="0.25">
      <c r="B1652" s="18">
        <f t="shared" si="192"/>
        <v>1648</v>
      </c>
      <c r="C1652" s="13" t="str">
        <f t="shared" si="191"/>
        <v/>
      </c>
      <c r="D1652" s="20"/>
      <c r="E1652" s="5"/>
      <c r="F1652" s="5"/>
      <c r="G1652" s="6" t="str">
        <f>IF(ISBLANK(F1652),"",VLOOKUP(F1652,'Listes des Lots'!$B$4:$G$55,6,FALSE))</f>
        <v/>
      </c>
      <c r="H1652" s="3"/>
      <c r="I1652" s="3"/>
      <c r="J1652" s="5"/>
      <c r="K1652" s="5"/>
      <c r="L1652" s="4"/>
      <c r="M1652" s="92" t="str">
        <f>IF(RevenueData[[#This Row],[Commentaires /Notes  ]]="","",RevenueData[[#This Row],[Commentaires /Notes  ]])</f>
        <v/>
      </c>
      <c r="N1652" s="21"/>
    </row>
    <row r="1653" spans="2:14" x14ac:dyDescent="0.25">
      <c r="B1653" s="18">
        <f t="shared" si="192"/>
        <v>1649</v>
      </c>
      <c r="C1653" s="13" t="str">
        <f t="shared" si="191"/>
        <v/>
      </c>
      <c r="D1653" s="20"/>
      <c r="E1653" s="5"/>
      <c r="F1653" s="5"/>
      <c r="G1653" s="6" t="str">
        <f>IF(ISBLANK(F1653),"",VLOOKUP(F1653,'Listes des Lots'!$B$4:$G$55,6,FALSE))</f>
        <v/>
      </c>
      <c r="H1653" s="3"/>
      <c r="I1653" s="3"/>
      <c r="J1653" s="5"/>
      <c r="K1653" s="5"/>
      <c r="L1653" s="4"/>
      <c r="M1653" s="92" t="str">
        <f>IF(RevenueData[[#This Row],[Commentaires /Notes  ]]="","",RevenueData[[#This Row],[Commentaires /Notes  ]])</f>
        <v/>
      </c>
      <c r="N1653" s="21"/>
    </row>
    <row r="1654" spans="2:14" x14ac:dyDescent="0.25">
      <c r="B1654" s="18">
        <f t="shared" si="192"/>
        <v>1650</v>
      </c>
      <c r="C1654" s="13" t="str">
        <f t="shared" si="191"/>
        <v/>
      </c>
      <c r="D1654" s="20"/>
      <c r="E1654" s="5"/>
      <c r="F1654" s="5"/>
      <c r="G1654" s="6" t="str">
        <f>IF(ISBLANK(F1654),"",VLOOKUP(F1654,'Listes des Lots'!$B$4:$G$55,6,FALSE))</f>
        <v/>
      </c>
      <c r="H1654" s="3"/>
      <c r="I1654" s="3"/>
      <c r="J1654" s="5"/>
      <c r="K1654" s="5"/>
      <c r="L1654" s="4"/>
      <c r="M1654" s="92" t="str">
        <f>IF(RevenueData[[#This Row],[Commentaires /Notes  ]]="","",RevenueData[[#This Row],[Commentaires /Notes  ]])</f>
        <v/>
      </c>
      <c r="N1654" s="21"/>
    </row>
    <row r="1655" spans="2:14" x14ac:dyDescent="0.25">
      <c r="B1655" s="18">
        <f t="shared" si="192"/>
        <v>1651</v>
      </c>
      <c r="C1655" s="13" t="str">
        <f t="shared" si="191"/>
        <v/>
      </c>
      <c r="D1655" s="20"/>
      <c r="E1655" s="5"/>
      <c r="F1655" s="5"/>
      <c r="G1655" s="6" t="str">
        <f>IF(ISBLANK(F1655),"",VLOOKUP(F1655,'Listes des Lots'!$B$4:$G$55,6,FALSE))</f>
        <v/>
      </c>
      <c r="H1655" s="3"/>
      <c r="I1655" s="3"/>
      <c r="J1655" s="5"/>
      <c r="K1655" s="5"/>
      <c r="L1655" s="4"/>
      <c r="M1655" s="92" t="str">
        <f>IF(RevenueData[[#This Row],[Commentaires /Notes  ]]="","",RevenueData[[#This Row],[Commentaires /Notes  ]])</f>
        <v/>
      </c>
      <c r="N1655" s="21"/>
    </row>
    <row r="1656" spans="2:14" x14ac:dyDescent="0.25">
      <c r="B1656" s="18">
        <f t="shared" si="192"/>
        <v>1652</v>
      </c>
      <c r="C1656" s="13" t="str">
        <f t="shared" si="191"/>
        <v/>
      </c>
      <c r="D1656" s="20"/>
      <c r="E1656" s="5"/>
      <c r="F1656" s="5"/>
      <c r="G1656" s="6" t="str">
        <f>IF(ISBLANK(F1656),"",VLOOKUP(F1656,'Listes des Lots'!$B$4:$G$55,6,FALSE))</f>
        <v/>
      </c>
      <c r="H1656" s="3"/>
      <c r="I1656" s="3"/>
      <c r="J1656" s="5"/>
      <c r="K1656" s="5"/>
      <c r="L1656" s="4"/>
      <c r="M1656" s="92" t="str">
        <f>IF(RevenueData[[#This Row],[Commentaires /Notes  ]]="","",RevenueData[[#This Row],[Commentaires /Notes  ]])</f>
        <v/>
      </c>
      <c r="N1656" s="21"/>
    </row>
    <row r="1657" spans="2:14" x14ac:dyDescent="0.25">
      <c r="B1657" s="18">
        <f t="shared" si="192"/>
        <v>1653</v>
      </c>
      <c r="C1657" s="13" t="str">
        <f t="shared" si="191"/>
        <v/>
      </c>
      <c r="D1657" s="20"/>
      <c r="E1657" s="5"/>
      <c r="F1657" s="5"/>
      <c r="G1657" s="6" t="str">
        <f>IF(ISBLANK(F1657),"",VLOOKUP(F1657,'Listes des Lots'!$B$4:$G$55,6,FALSE))</f>
        <v/>
      </c>
      <c r="H1657" s="3"/>
      <c r="I1657" s="3"/>
      <c r="J1657" s="5"/>
      <c r="K1657" s="5"/>
      <c r="L1657" s="4"/>
      <c r="M1657" s="92" t="str">
        <f>IF(RevenueData[[#This Row],[Commentaires /Notes  ]]="","",RevenueData[[#This Row],[Commentaires /Notes  ]])</f>
        <v/>
      </c>
      <c r="N1657" s="21"/>
    </row>
    <row r="1658" spans="2:14" x14ac:dyDescent="0.25">
      <c r="B1658" s="18">
        <f t="shared" si="192"/>
        <v>1654</v>
      </c>
      <c r="C1658" s="13" t="str">
        <f t="shared" si="191"/>
        <v/>
      </c>
      <c r="D1658" s="20"/>
      <c r="E1658" s="5"/>
      <c r="F1658" s="5"/>
      <c r="G1658" s="6" t="str">
        <f>IF(ISBLANK(F1658),"",VLOOKUP(F1658,'Listes des Lots'!$B$4:$G$55,6,FALSE))</f>
        <v/>
      </c>
      <c r="H1658" s="3"/>
      <c r="I1658" s="3"/>
      <c r="J1658" s="5"/>
      <c r="K1658" s="5"/>
      <c r="L1658" s="4"/>
      <c r="M1658" s="92" t="str">
        <f>IF(RevenueData[[#This Row],[Commentaires /Notes  ]]="","",RevenueData[[#This Row],[Commentaires /Notes  ]])</f>
        <v/>
      </c>
      <c r="N1658" s="21"/>
    </row>
    <row r="1659" spans="2:14" x14ac:dyDescent="0.25">
      <c r="B1659" s="18">
        <f t="shared" si="192"/>
        <v>1655</v>
      </c>
      <c r="C1659" s="13" t="str">
        <f t="shared" si="191"/>
        <v/>
      </c>
      <c r="D1659" s="20"/>
      <c r="E1659" s="5"/>
      <c r="F1659" s="5"/>
      <c r="G1659" s="6" t="str">
        <f>IF(ISBLANK(F1659),"",VLOOKUP(F1659,'Listes des Lots'!$B$4:$G$55,6,FALSE))</f>
        <v/>
      </c>
      <c r="H1659" s="3"/>
      <c r="I1659" s="3"/>
      <c r="J1659" s="5"/>
      <c r="K1659" s="5"/>
      <c r="L1659" s="4"/>
      <c r="M1659" s="92" t="str">
        <f>IF(RevenueData[[#This Row],[Commentaires /Notes  ]]="","",RevenueData[[#This Row],[Commentaires /Notes  ]])</f>
        <v/>
      </c>
      <c r="N1659" s="21"/>
    </row>
    <row r="1660" spans="2:14" x14ac:dyDescent="0.25">
      <c r="B1660" s="18">
        <f t="shared" si="192"/>
        <v>1656</v>
      </c>
      <c r="C1660" s="13" t="str">
        <f t="shared" si="191"/>
        <v/>
      </c>
      <c r="D1660" s="20"/>
      <c r="E1660" s="5"/>
      <c r="F1660" s="5"/>
      <c r="G1660" s="6" t="str">
        <f>IF(ISBLANK(F1660),"",VLOOKUP(F1660,'Listes des Lots'!$B$4:$G$55,6,FALSE))</f>
        <v/>
      </c>
      <c r="H1660" s="3"/>
      <c r="I1660" s="3"/>
      <c r="J1660" s="5"/>
      <c r="K1660" s="5"/>
      <c r="L1660" s="4"/>
      <c r="M1660" s="92" t="str">
        <f>IF(RevenueData[[#This Row],[Commentaires /Notes  ]]="","",RevenueData[[#This Row],[Commentaires /Notes  ]])</f>
        <v/>
      </c>
      <c r="N1660" s="21"/>
    </row>
    <row r="1661" spans="2:14" x14ac:dyDescent="0.25">
      <c r="B1661" s="18">
        <f t="shared" si="192"/>
        <v>1657</v>
      </c>
      <c r="C1661" s="13" t="str">
        <f t="shared" si="191"/>
        <v/>
      </c>
      <c r="D1661" s="20"/>
      <c r="E1661" s="5"/>
      <c r="F1661" s="5"/>
      <c r="G1661" s="6" t="str">
        <f>IF(ISBLANK(F1661),"",VLOOKUP(F1661,'Listes des Lots'!$B$4:$G$55,6,FALSE))</f>
        <v/>
      </c>
      <c r="H1661" s="3"/>
      <c r="I1661" s="3"/>
      <c r="J1661" s="5"/>
      <c r="K1661" s="5"/>
      <c r="L1661" s="4"/>
      <c r="M1661" s="92" t="str">
        <f>IF(RevenueData[[#This Row],[Commentaires /Notes  ]]="","",RevenueData[[#This Row],[Commentaires /Notes  ]])</f>
        <v/>
      </c>
      <c r="N1661" s="21"/>
    </row>
    <row r="1662" spans="2:14" x14ac:dyDescent="0.25">
      <c r="B1662" s="18">
        <f t="shared" si="192"/>
        <v>1658</v>
      </c>
      <c r="C1662" s="13" t="str">
        <f t="shared" si="191"/>
        <v/>
      </c>
      <c r="D1662" s="20"/>
      <c r="E1662" s="5"/>
      <c r="F1662" s="5"/>
      <c r="G1662" s="6" t="str">
        <f>IF(ISBLANK(F1662),"",VLOOKUP(F1662,'Listes des Lots'!$B$4:$G$55,6,FALSE))</f>
        <v/>
      </c>
      <c r="H1662" s="3"/>
      <c r="I1662" s="3"/>
      <c r="J1662" s="5"/>
      <c r="K1662" s="5"/>
      <c r="L1662" s="4"/>
      <c r="M1662" s="92" t="str">
        <f>IF(RevenueData[[#This Row],[Commentaires /Notes  ]]="","",RevenueData[[#This Row],[Commentaires /Notes  ]])</f>
        <v/>
      </c>
      <c r="N1662" s="21"/>
    </row>
    <row r="1663" spans="2:14" x14ac:dyDescent="0.25">
      <c r="B1663" s="18">
        <f t="shared" si="192"/>
        <v>1659</v>
      </c>
      <c r="C1663" s="13" t="str">
        <f t="shared" si="191"/>
        <v/>
      </c>
      <c r="D1663" s="20"/>
      <c r="E1663" s="5"/>
      <c r="F1663" s="5"/>
      <c r="G1663" s="6" t="str">
        <f>IF(ISBLANK(F1663),"",VLOOKUP(F1663,'Listes des Lots'!$B$4:$G$55,6,FALSE))</f>
        <v/>
      </c>
      <c r="H1663" s="3"/>
      <c r="I1663" s="3"/>
      <c r="J1663" s="5"/>
      <c r="K1663" s="5"/>
      <c r="L1663" s="4"/>
      <c r="M1663" s="92" t="str">
        <f>IF(RevenueData[[#This Row],[Commentaires /Notes  ]]="","",RevenueData[[#This Row],[Commentaires /Notes  ]])</f>
        <v/>
      </c>
      <c r="N1663" s="21"/>
    </row>
    <row r="1664" spans="2:14" x14ac:dyDescent="0.25">
      <c r="B1664" s="18">
        <f t="shared" si="192"/>
        <v>1660</v>
      </c>
      <c r="C1664" s="13" t="str">
        <f t="shared" si="191"/>
        <v/>
      </c>
      <c r="D1664" s="20"/>
      <c r="E1664" s="5"/>
      <c r="F1664" s="5"/>
      <c r="G1664" s="6" t="str">
        <f>IF(ISBLANK(F1664),"",VLOOKUP(F1664,'Listes des Lots'!$B$4:$G$55,6,FALSE))</f>
        <v/>
      </c>
      <c r="H1664" s="3"/>
      <c r="I1664" s="3"/>
      <c r="J1664" s="5"/>
      <c r="K1664" s="5"/>
      <c r="L1664" s="4"/>
      <c r="M1664" s="92" t="str">
        <f>IF(RevenueData[[#This Row],[Commentaires /Notes  ]]="","",RevenueData[[#This Row],[Commentaires /Notes  ]])</f>
        <v/>
      </c>
      <c r="N1664" s="21"/>
    </row>
    <row r="1665" spans="2:14" x14ac:dyDescent="0.25">
      <c r="B1665" s="18">
        <f t="shared" si="192"/>
        <v>1661</v>
      </c>
      <c r="C1665" s="13" t="str">
        <f t="shared" si="191"/>
        <v/>
      </c>
      <c r="D1665" s="20"/>
      <c r="E1665" s="5"/>
      <c r="F1665" s="5"/>
      <c r="G1665" s="6" t="str">
        <f>IF(ISBLANK(F1665),"",VLOOKUP(F1665,'Listes des Lots'!$B$4:$G$55,6,FALSE))</f>
        <v/>
      </c>
      <c r="H1665" s="3"/>
      <c r="I1665" s="3"/>
      <c r="J1665" s="5"/>
      <c r="K1665" s="5"/>
      <c r="L1665" s="4"/>
      <c r="M1665" s="92" t="str">
        <f>IF(RevenueData[[#This Row],[Commentaires /Notes  ]]="","",RevenueData[[#This Row],[Commentaires /Notes  ]])</f>
        <v/>
      </c>
      <c r="N1665" s="21"/>
    </row>
    <row r="1666" spans="2:14" x14ac:dyDescent="0.25">
      <c r="B1666" s="18">
        <f t="shared" si="192"/>
        <v>1662</v>
      </c>
      <c r="C1666" s="13" t="str">
        <f t="shared" si="191"/>
        <v/>
      </c>
      <c r="D1666" s="20"/>
      <c r="E1666" s="5"/>
      <c r="F1666" s="5"/>
      <c r="G1666" s="6" t="str">
        <f>IF(ISBLANK(F1666),"",VLOOKUP(F1666,'Listes des Lots'!$B$4:$G$55,6,FALSE))</f>
        <v/>
      </c>
      <c r="H1666" s="3"/>
      <c r="I1666" s="3"/>
      <c r="J1666" s="5"/>
      <c r="K1666" s="5"/>
      <c r="L1666" s="4"/>
      <c r="M1666" s="92" t="str">
        <f>IF(RevenueData[[#This Row],[Commentaires /Notes  ]]="","",RevenueData[[#This Row],[Commentaires /Notes  ]])</f>
        <v/>
      </c>
      <c r="N1666" s="21"/>
    </row>
    <row r="1667" spans="2:14" x14ac:dyDescent="0.25">
      <c r="B1667" s="18">
        <f t="shared" si="192"/>
        <v>1663</v>
      </c>
      <c r="C1667" s="13" t="str">
        <f t="shared" si="191"/>
        <v/>
      </c>
      <c r="D1667" s="20"/>
      <c r="E1667" s="5"/>
      <c r="F1667" s="5"/>
      <c r="G1667" s="6" t="str">
        <f>IF(ISBLANK(F1667),"",VLOOKUP(F1667,'Listes des Lots'!$B$4:$G$55,6,FALSE))</f>
        <v/>
      </c>
      <c r="H1667" s="3"/>
      <c r="I1667" s="3"/>
      <c r="J1667" s="5"/>
      <c r="K1667" s="5"/>
      <c r="L1667" s="4"/>
      <c r="M1667" s="92" t="str">
        <f>IF(RevenueData[[#This Row],[Commentaires /Notes  ]]="","",RevenueData[[#This Row],[Commentaires /Notes  ]])</f>
        <v/>
      </c>
      <c r="N1667" s="21"/>
    </row>
    <row r="1668" spans="2:14" x14ac:dyDescent="0.25">
      <c r="B1668" s="18">
        <f t="shared" si="192"/>
        <v>1664</v>
      </c>
      <c r="C1668" s="13" t="str">
        <f t="shared" si="191"/>
        <v/>
      </c>
      <c r="D1668" s="20"/>
      <c r="E1668" s="5"/>
      <c r="F1668" s="5"/>
      <c r="G1668" s="6" t="str">
        <f>IF(ISBLANK(F1668),"",VLOOKUP(F1668,'Listes des Lots'!$B$4:$G$55,6,FALSE))</f>
        <v/>
      </c>
      <c r="H1668" s="3"/>
      <c r="I1668" s="3"/>
      <c r="J1668" s="5"/>
      <c r="K1668" s="5"/>
      <c r="L1668" s="4"/>
      <c r="M1668" s="92" t="str">
        <f>IF(RevenueData[[#This Row],[Commentaires /Notes  ]]="","",RevenueData[[#This Row],[Commentaires /Notes  ]])</f>
        <v/>
      </c>
      <c r="N1668" s="21"/>
    </row>
    <row r="1669" spans="2:14" x14ac:dyDescent="0.25">
      <c r="B1669" s="18">
        <f t="shared" si="192"/>
        <v>1665</v>
      </c>
      <c r="C1669" s="13" t="str">
        <f t="shared" ref="C1669:C1732" si="193">IF(OR(D1669="", E1669="", F1669="", I1669="", J1669="", K1669="", L1669=""), "", TEXT(RIGHT(YEAR(D1669), 2), "00") &amp; TEXT(MONTH(D1669), "00") &amp; TEXT(DAY(D1669), "00") &amp; "_Rev_MC_" &amp; TEXT(B1669, "0"))</f>
        <v/>
      </c>
      <c r="D1669" s="20"/>
      <c r="E1669" s="5"/>
      <c r="F1669" s="5"/>
      <c r="G1669" s="6" t="str">
        <f>IF(ISBLANK(F1669),"",VLOOKUP(F1669,'Listes des Lots'!$B$4:$G$55,6,FALSE))</f>
        <v/>
      </c>
      <c r="H1669" s="3"/>
      <c r="I1669" s="3"/>
      <c r="J1669" s="5"/>
      <c r="K1669" s="5"/>
      <c r="L1669" s="4"/>
      <c r="M1669" s="92" t="str">
        <f>IF(RevenueData[[#This Row],[Commentaires /Notes  ]]="","",RevenueData[[#This Row],[Commentaires /Notes  ]])</f>
        <v/>
      </c>
      <c r="N1669" s="21"/>
    </row>
    <row r="1670" spans="2:14" x14ac:dyDescent="0.25">
      <c r="B1670" s="18">
        <f t="shared" si="192"/>
        <v>1666</v>
      </c>
      <c r="C1670" s="13" t="str">
        <f t="shared" si="193"/>
        <v/>
      </c>
      <c r="D1670" s="20"/>
      <c r="E1670" s="5"/>
      <c r="F1670" s="5"/>
      <c r="G1670" s="6" t="str">
        <f>IF(ISBLANK(F1670),"",VLOOKUP(F1670,'Listes des Lots'!$B$4:$G$55,6,FALSE))</f>
        <v/>
      </c>
      <c r="H1670" s="3"/>
      <c r="I1670" s="3"/>
      <c r="J1670" s="5"/>
      <c r="K1670" s="5"/>
      <c r="L1670" s="4"/>
      <c r="M1670" s="92" t="str">
        <f>IF(RevenueData[[#This Row],[Commentaires /Notes  ]]="","",RevenueData[[#This Row],[Commentaires /Notes  ]])</f>
        <v/>
      </c>
      <c r="N1670" s="21"/>
    </row>
    <row r="1671" spans="2:14" x14ac:dyDescent="0.25">
      <c r="B1671" s="18">
        <f t="shared" ref="B1671:B1734" si="194">B1670+1</f>
        <v>1667</v>
      </c>
      <c r="C1671" s="13" t="str">
        <f t="shared" si="193"/>
        <v/>
      </c>
      <c r="D1671" s="20"/>
      <c r="E1671" s="5"/>
      <c r="F1671" s="5"/>
      <c r="G1671" s="6" t="str">
        <f>IF(ISBLANK(F1671),"",VLOOKUP(F1671,'Listes des Lots'!$B$4:$G$55,6,FALSE))</f>
        <v/>
      </c>
      <c r="H1671" s="3"/>
      <c r="I1671" s="3"/>
      <c r="J1671" s="5"/>
      <c r="K1671" s="5"/>
      <c r="L1671" s="4"/>
      <c r="M1671" s="92" t="str">
        <f>IF(RevenueData[[#This Row],[Commentaires /Notes  ]]="","",RevenueData[[#This Row],[Commentaires /Notes  ]])</f>
        <v/>
      </c>
      <c r="N1671" s="21"/>
    </row>
    <row r="1672" spans="2:14" x14ac:dyDescent="0.25">
      <c r="B1672" s="18">
        <f t="shared" si="194"/>
        <v>1668</v>
      </c>
      <c r="C1672" s="13" t="str">
        <f t="shared" si="193"/>
        <v/>
      </c>
      <c r="D1672" s="20"/>
      <c r="E1672" s="5"/>
      <c r="F1672" s="5"/>
      <c r="G1672" s="6" t="str">
        <f>IF(ISBLANK(F1672),"",VLOOKUP(F1672,'Listes des Lots'!$B$4:$G$55,6,FALSE))</f>
        <v/>
      </c>
      <c r="H1672" s="3"/>
      <c r="I1672" s="3"/>
      <c r="J1672" s="5"/>
      <c r="K1672" s="5"/>
      <c r="L1672" s="4"/>
      <c r="M1672" s="92" t="str">
        <f>IF(RevenueData[[#This Row],[Commentaires /Notes  ]]="","",RevenueData[[#This Row],[Commentaires /Notes  ]])</f>
        <v/>
      </c>
      <c r="N1672" s="21"/>
    </row>
    <row r="1673" spans="2:14" x14ac:dyDescent="0.25">
      <c r="B1673" s="18">
        <f t="shared" si="194"/>
        <v>1669</v>
      </c>
      <c r="C1673" s="13" t="str">
        <f t="shared" si="193"/>
        <v/>
      </c>
      <c r="D1673" s="20"/>
      <c r="E1673" s="5"/>
      <c r="F1673" s="5"/>
      <c r="G1673" s="6" t="str">
        <f>IF(ISBLANK(F1673),"",VLOOKUP(F1673,'Listes des Lots'!$B$4:$G$55,6,FALSE))</f>
        <v/>
      </c>
      <c r="H1673" s="3"/>
      <c r="I1673" s="3"/>
      <c r="J1673" s="5"/>
      <c r="K1673" s="5"/>
      <c r="L1673" s="4"/>
      <c r="M1673" s="92" t="str">
        <f>IF(RevenueData[[#This Row],[Commentaires /Notes  ]]="","",RevenueData[[#This Row],[Commentaires /Notes  ]])</f>
        <v/>
      </c>
      <c r="N1673" s="21"/>
    </row>
    <row r="1674" spans="2:14" x14ac:dyDescent="0.25">
      <c r="B1674" s="18">
        <f t="shared" si="194"/>
        <v>1670</v>
      </c>
      <c r="C1674" s="13" t="str">
        <f t="shared" si="193"/>
        <v/>
      </c>
      <c r="D1674" s="20"/>
      <c r="E1674" s="5"/>
      <c r="F1674" s="5"/>
      <c r="G1674" s="6" t="str">
        <f>IF(ISBLANK(F1674),"",VLOOKUP(F1674,'Listes des Lots'!$B$4:$G$55,6,FALSE))</f>
        <v/>
      </c>
      <c r="H1674" s="3"/>
      <c r="I1674" s="3"/>
      <c r="J1674" s="5"/>
      <c r="K1674" s="5"/>
      <c r="L1674" s="4"/>
      <c r="M1674" s="92" t="str">
        <f>IF(RevenueData[[#This Row],[Commentaires /Notes  ]]="","",RevenueData[[#This Row],[Commentaires /Notes  ]])</f>
        <v/>
      </c>
      <c r="N1674" s="21"/>
    </row>
    <row r="1675" spans="2:14" x14ac:dyDescent="0.25">
      <c r="B1675" s="18">
        <f t="shared" si="194"/>
        <v>1671</v>
      </c>
      <c r="C1675" s="13" t="str">
        <f t="shared" si="193"/>
        <v/>
      </c>
      <c r="D1675" s="20"/>
      <c r="E1675" s="5"/>
      <c r="F1675" s="5"/>
      <c r="G1675" s="6" t="str">
        <f>IF(ISBLANK(F1675),"",VLOOKUP(F1675,'Listes des Lots'!$B$4:$G$55,6,FALSE))</f>
        <v/>
      </c>
      <c r="H1675" s="3"/>
      <c r="I1675" s="3"/>
      <c r="J1675" s="5"/>
      <c r="K1675" s="5"/>
      <c r="L1675" s="4"/>
      <c r="M1675" s="92" t="str">
        <f>IF(RevenueData[[#This Row],[Commentaires /Notes  ]]="","",RevenueData[[#This Row],[Commentaires /Notes  ]])</f>
        <v/>
      </c>
      <c r="N1675" s="21"/>
    </row>
    <row r="1676" spans="2:14" x14ac:dyDescent="0.25">
      <c r="B1676" s="18">
        <f t="shared" si="194"/>
        <v>1672</v>
      </c>
      <c r="C1676" s="13" t="str">
        <f t="shared" si="193"/>
        <v/>
      </c>
      <c r="D1676" s="20"/>
      <c r="E1676" s="5"/>
      <c r="F1676" s="5"/>
      <c r="G1676" s="6" t="str">
        <f>IF(ISBLANK(F1676),"",VLOOKUP(F1676,'Listes des Lots'!$B$4:$G$55,6,FALSE))</f>
        <v/>
      </c>
      <c r="H1676" s="3"/>
      <c r="I1676" s="3"/>
      <c r="J1676" s="5"/>
      <c r="K1676" s="5"/>
      <c r="L1676" s="4"/>
      <c r="M1676" s="92" t="str">
        <f>IF(RevenueData[[#This Row],[Commentaires /Notes  ]]="","",RevenueData[[#This Row],[Commentaires /Notes  ]])</f>
        <v/>
      </c>
      <c r="N1676" s="21"/>
    </row>
    <row r="1677" spans="2:14" x14ac:dyDescent="0.25">
      <c r="B1677" s="18">
        <f t="shared" si="194"/>
        <v>1673</v>
      </c>
      <c r="C1677" s="13" t="str">
        <f t="shared" si="193"/>
        <v/>
      </c>
      <c r="D1677" s="20"/>
      <c r="E1677" s="5"/>
      <c r="F1677" s="5"/>
      <c r="G1677" s="6" t="str">
        <f>IF(ISBLANK(F1677),"",VLOOKUP(F1677,'Listes des Lots'!$B$4:$G$55,6,FALSE))</f>
        <v/>
      </c>
      <c r="H1677" s="3"/>
      <c r="I1677" s="3"/>
      <c r="J1677" s="5"/>
      <c r="K1677" s="5"/>
      <c r="L1677" s="4"/>
      <c r="M1677" s="92" t="str">
        <f>IF(RevenueData[[#This Row],[Commentaires /Notes  ]]="","",RevenueData[[#This Row],[Commentaires /Notes  ]])</f>
        <v/>
      </c>
      <c r="N1677" s="21"/>
    </row>
    <row r="1678" spans="2:14" x14ac:dyDescent="0.25">
      <c r="B1678" s="18">
        <f t="shared" si="194"/>
        <v>1674</v>
      </c>
      <c r="C1678" s="13" t="str">
        <f t="shared" si="193"/>
        <v/>
      </c>
      <c r="D1678" s="20"/>
      <c r="E1678" s="5"/>
      <c r="F1678" s="5"/>
      <c r="G1678" s="6" t="str">
        <f>IF(ISBLANK(F1678),"",VLOOKUP(F1678,'Listes des Lots'!$B$4:$G$55,6,FALSE))</f>
        <v/>
      </c>
      <c r="H1678" s="3"/>
      <c r="I1678" s="3"/>
      <c r="J1678" s="5"/>
      <c r="K1678" s="5"/>
      <c r="L1678" s="4"/>
      <c r="M1678" s="92" t="str">
        <f>IF(RevenueData[[#This Row],[Commentaires /Notes  ]]="","",RevenueData[[#This Row],[Commentaires /Notes  ]])</f>
        <v/>
      </c>
      <c r="N1678" s="21"/>
    </row>
    <row r="1679" spans="2:14" x14ac:dyDescent="0.25">
      <c r="B1679" s="18">
        <f t="shared" si="194"/>
        <v>1675</v>
      </c>
      <c r="C1679" s="13" t="str">
        <f t="shared" si="193"/>
        <v/>
      </c>
      <c r="D1679" s="20"/>
      <c r="E1679" s="5"/>
      <c r="F1679" s="5"/>
      <c r="G1679" s="6" t="str">
        <f>IF(ISBLANK(F1679),"",VLOOKUP(F1679,'Listes des Lots'!$B$4:$G$55,6,FALSE))</f>
        <v/>
      </c>
      <c r="H1679" s="3"/>
      <c r="I1679" s="3"/>
      <c r="J1679" s="5"/>
      <c r="K1679" s="5"/>
      <c r="L1679" s="4"/>
      <c r="M1679" s="92" t="str">
        <f>IF(RevenueData[[#This Row],[Commentaires /Notes  ]]="","",RevenueData[[#This Row],[Commentaires /Notes  ]])</f>
        <v/>
      </c>
      <c r="N1679" s="21"/>
    </row>
    <row r="1680" spans="2:14" x14ac:dyDescent="0.25">
      <c r="B1680" s="18">
        <f t="shared" si="194"/>
        <v>1676</v>
      </c>
      <c r="C1680" s="13" t="str">
        <f t="shared" si="193"/>
        <v/>
      </c>
      <c r="D1680" s="20"/>
      <c r="E1680" s="5"/>
      <c r="F1680" s="5"/>
      <c r="G1680" s="6" t="str">
        <f>IF(ISBLANK(F1680),"",VLOOKUP(F1680,'Listes des Lots'!$B$4:$G$55,6,FALSE))</f>
        <v/>
      </c>
      <c r="H1680" s="3"/>
      <c r="I1680" s="3"/>
      <c r="J1680" s="5"/>
      <c r="K1680" s="5"/>
      <c r="L1680" s="4"/>
      <c r="M1680" s="92" t="str">
        <f>IF(RevenueData[[#This Row],[Commentaires /Notes  ]]="","",RevenueData[[#This Row],[Commentaires /Notes  ]])</f>
        <v/>
      </c>
      <c r="N1680" s="21"/>
    </row>
    <row r="1681" spans="2:14" x14ac:dyDescent="0.25">
      <c r="B1681" s="18">
        <f t="shared" si="194"/>
        <v>1677</v>
      </c>
      <c r="C1681" s="13" t="str">
        <f t="shared" si="193"/>
        <v/>
      </c>
      <c r="D1681" s="20"/>
      <c r="E1681" s="5"/>
      <c r="F1681" s="5"/>
      <c r="G1681" s="6" t="str">
        <f>IF(ISBLANK(F1681),"",VLOOKUP(F1681,'Listes des Lots'!$B$4:$G$55,6,FALSE))</f>
        <v/>
      </c>
      <c r="H1681" s="3"/>
      <c r="I1681" s="3"/>
      <c r="J1681" s="5"/>
      <c r="K1681" s="5"/>
      <c r="L1681" s="4"/>
      <c r="M1681" s="92" t="str">
        <f>IF(RevenueData[[#This Row],[Commentaires /Notes  ]]="","",RevenueData[[#This Row],[Commentaires /Notes  ]])</f>
        <v/>
      </c>
      <c r="N1681" s="21"/>
    </row>
    <row r="1682" spans="2:14" x14ac:dyDescent="0.25">
      <c r="B1682" s="18">
        <f t="shared" si="194"/>
        <v>1678</v>
      </c>
      <c r="C1682" s="13" t="str">
        <f t="shared" si="193"/>
        <v/>
      </c>
      <c r="D1682" s="20"/>
      <c r="E1682" s="5"/>
      <c r="F1682" s="5"/>
      <c r="G1682" s="6" t="str">
        <f>IF(ISBLANK(F1682),"",VLOOKUP(F1682,'Listes des Lots'!$B$4:$G$55,6,FALSE))</f>
        <v/>
      </c>
      <c r="H1682" s="3"/>
      <c r="I1682" s="3"/>
      <c r="J1682" s="5"/>
      <c r="K1682" s="5"/>
      <c r="L1682" s="4"/>
      <c r="M1682" s="92" t="str">
        <f>IF(RevenueData[[#This Row],[Commentaires /Notes  ]]="","",RevenueData[[#This Row],[Commentaires /Notes  ]])</f>
        <v/>
      </c>
      <c r="N1682" s="21"/>
    </row>
    <row r="1683" spans="2:14" x14ac:dyDescent="0.25">
      <c r="B1683" s="18">
        <f t="shared" si="194"/>
        <v>1679</v>
      </c>
      <c r="C1683" s="13" t="str">
        <f t="shared" si="193"/>
        <v/>
      </c>
      <c r="D1683" s="20"/>
      <c r="E1683" s="5"/>
      <c r="F1683" s="5"/>
      <c r="G1683" s="6" t="str">
        <f>IF(ISBLANK(F1683),"",VLOOKUP(F1683,'Listes des Lots'!$B$4:$G$55,6,FALSE))</f>
        <v/>
      </c>
      <c r="H1683" s="3"/>
      <c r="I1683" s="3"/>
      <c r="J1683" s="5"/>
      <c r="K1683" s="5"/>
      <c r="L1683" s="4"/>
      <c r="M1683" s="92" t="str">
        <f>IF(RevenueData[[#This Row],[Commentaires /Notes  ]]="","",RevenueData[[#This Row],[Commentaires /Notes  ]])</f>
        <v/>
      </c>
      <c r="N1683" s="21"/>
    </row>
    <row r="1684" spans="2:14" x14ac:dyDescent="0.25">
      <c r="B1684" s="18">
        <f t="shared" si="194"/>
        <v>1680</v>
      </c>
      <c r="C1684" s="13" t="str">
        <f t="shared" si="193"/>
        <v/>
      </c>
      <c r="D1684" s="20"/>
      <c r="E1684" s="5"/>
      <c r="F1684" s="5"/>
      <c r="G1684" s="6" t="str">
        <f>IF(ISBLANK(F1684),"",VLOOKUP(F1684,'Listes des Lots'!$B$4:$G$55,6,FALSE))</f>
        <v/>
      </c>
      <c r="H1684" s="3"/>
      <c r="I1684" s="3"/>
      <c r="J1684" s="5"/>
      <c r="K1684" s="5"/>
      <c r="L1684" s="4"/>
      <c r="M1684" s="92" t="str">
        <f>IF(RevenueData[[#This Row],[Commentaires /Notes  ]]="","",RevenueData[[#This Row],[Commentaires /Notes  ]])</f>
        <v/>
      </c>
      <c r="N1684" s="21"/>
    </row>
    <row r="1685" spans="2:14" x14ac:dyDescent="0.25">
      <c r="B1685" s="18">
        <f t="shared" si="194"/>
        <v>1681</v>
      </c>
      <c r="C1685" s="13" t="str">
        <f t="shared" si="193"/>
        <v/>
      </c>
      <c r="D1685" s="20"/>
      <c r="E1685" s="5"/>
      <c r="F1685" s="5"/>
      <c r="G1685" s="6" t="str">
        <f>IF(ISBLANK(F1685),"",VLOOKUP(F1685,'Listes des Lots'!$B$4:$G$55,6,FALSE))</f>
        <v/>
      </c>
      <c r="H1685" s="3"/>
      <c r="I1685" s="3"/>
      <c r="J1685" s="5"/>
      <c r="K1685" s="5"/>
      <c r="L1685" s="4"/>
      <c r="M1685" s="92" t="str">
        <f>IF(RevenueData[[#This Row],[Commentaires /Notes  ]]="","",RevenueData[[#This Row],[Commentaires /Notes  ]])</f>
        <v/>
      </c>
      <c r="N1685" s="21"/>
    </row>
    <row r="1686" spans="2:14" x14ac:dyDescent="0.25">
      <c r="B1686" s="18">
        <f t="shared" si="194"/>
        <v>1682</v>
      </c>
      <c r="C1686" s="13" t="str">
        <f t="shared" si="193"/>
        <v/>
      </c>
      <c r="D1686" s="20"/>
      <c r="E1686" s="5"/>
      <c r="F1686" s="5"/>
      <c r="G1686" s="6" t="str">
        <f>IF(ISBLANK(F1686),"",VLOOKUP(F1686,'Listes des Lots'!$B$4:$G$55,6,FALSE))</f>
        <v/>
      </c>
      <c r="H1686" s="3"/>
      <c r="I1686" s="3"/>
      <c r="J1686" s="5"/>
      <c r="K1686" s="5"/>
      <c r="L1686" s="4"/>
      <c r="M1686" s="92" t="str">
        <f>IF(RevenueData[[#This Row],[Commentaires /Notes  ]]="","",RevenueData[[#This Row],[Commentaires /Notes  ]])</f>
        <v/>
      </c>
      <c r="N1686" s="21"/>
    </row>
    <row r="1687" spans="2:14" x14ac:dyDescent="0.25">
      <c r="B1687" s="18">
        <f t="shared" si="194"/>
        <v>1683</v>
      </c>
      <c r="C1687" s="13" t="str">
        <f t="shared" si="193"/>
        <v/>
      </c>
      <c r="D1687" s="20"/>
      <c r="E1687" s="5"/>
      <c r="F1687" s="5"/>
      <c r="G1687" s="6" t="str">
        <f>IF(ISBLANK(F1687),"",VLOOKUP(F1687,'Listes des Lots'!$B$4:$G$55,6,FALSE))</f>
        <v/>
      </c>
      <c r="H1687" s="3"/>
      <c r="I1687" s="3"/>
      <c r="J1687" s="5"/>
      <c r="K1687" s="5"/>
      <c r="L1687" s="4"/>
      <c r="M1687" s="92" t="str">
        <f>IF(RevenueData[[#This Row],[Commentaires /Notes  ]]="","",RevenueData[[#This Row],[Commentaires /Notes  ]])</f>
        <v/>
      </c>
      <c r="N1687" s="21"/>
    </row>
    <row r="1688" spans="2:14" x14ac:dyDescent="0.25">
      <c r="B1688" s="18">
        <f t="shared" si="194"/>
        <v>1684</v>
      </c>
      <c r="C1688" s="13" t="str">
        <f t="shared" si="193"/>
        <v/>
      </c>
      <c r="D1688" s="20"/>
      <c r="E1688" s="5"/>
      <c r="F1688" s="5"/>
      <c r="G1688" s="6" t="str">
        <f>IF(ISBLANK(F1688),"",VLOOKUP(F1688,'Listes des Lots'!$B$4:$G$55,6,FALSE))</f>
        <v/>
      </c>
      <c r="H1688" s="3"/>
      <c r="I1688" s="3"/>
      <c r="J1688" s="5"/>
      <c r="K1688" s="5"/>
      <c r="L1688" s="4"/>
      <c r="M1688" s="92" t="str">
        <f>IF(RevenueData[[#This Row],[Commentaires /Notes  ]]="","",RevenueData[[#This Row],[Commentaires /Notes  ]])</f>
        <v/>
      </c>
      <c r="N1688" s="21"/>
    </row>
    <row r="1689" spans="2:14" x14ac:dyDescent="0.25">
      <c r="B1689" s="18">
        <f t="shared" si="194"/>
        <v>1685</v>
      </c>
      <c r="C1689" s="13" t="str">
        <f t="shared" si="193"/>
        <v/>
      </c>
      <c r="D1689" s="20"/>
      <c r="E1689" s="5"/>
      <c r="F1689" s="5"/>
      <c r="G1689" s="6" t="str">
        <f>IF(ISBLANK(F1689),"",VLOOKUP(F1689,'Listes des Lots'!$B$4:$G$55,6,FALSE))</f>
        <v/>
      </c>
      <c r="H1689" s="3"/>
      <c r="I1689" s="3"/>
      <c r="J1689" s="5"/>
      <c r="K1689" s="5"/>
      <c r="L1689" s="4"/>
      <c r="M1689" s="92" t="str">
        <f>IF(RevenueData[[#This Row],[Commentaires /Notes  ]]="","",RevenueData[[#This Row],[Commentaires /Notes  ]])</f>
        <v/>
      </c>
      <c r="N1689" s="21"/>
    </row>
    <row r="1690" spans="2:14" x14ac:dyDescent="0.25">
      <c r="B1690" s="18">
        <f t="shared" si="194"/>
        <v>1686</v>
      </c>
      <c r="C1690" s="13" t="str">
        <f t="shared" si="193"/>
        <v/>
      </c>
      <c r="D1690" s="20"/>
      <c r="E1690" s="5"/>
      <c r="F1690" s="5"/>
      <c r="G1690" s="6" t="str">
        <f>IF(ISBLANK(F1690),"",VLOOKUP(F1690,'Listes des Lots'!$B$4:$G$55,6,FALSE))</f>
        <v/>
      </c>
      <c r="H1690" s="3"/>
      <c r="I1690" s="3"/>
      <c r="J1690" s="5"/>
      <c r="K1690" s="5"/>
      <c r="L1690" s="4"/>
      <c r="M1690" s="92" t="str">
        <f>IF(RevenueData[[#This Row],[Commentaires /Notes  ]]="","",RevenueData[[#This Row],[Commentaires /Notes  ]])</f>
        <v/>
      </c>
      <c r="N1690" s="21"/>
    </row>
    <row r="1691" spans="2:14" x14ac:dyDescent="0.25">
      <c r="B1691" s="18">
        <f t="shared" si="194"/>
        <v>1687</v>
      </c>
      <c r="C1691" s="13" t="str">
        <f t="shared" si="193"/>
        <v/>
      </c>
      <c r="D1691" s="20"/>
      <c r="E1691" s="5"/>
      <c r="F1691" s="5"/>
      <c r="G1691" s="6" t="str">
        <f>IF(ISBLANK(F1691),"",VLOOKUP(F1691,'Listes des Lots'!$B$4:$G$55,6,FALSE))</f>
        <v/>
      </c>
      <c r="H1691" s="3"/>
      <c r="I1691" s="3"/>
      <c r="J1691" s="5"/>
      <c r="K1691" s="5"/>
      <c r="L1691" s="4"/>
      <c r="M1691" s="92" t="str">
        <f>IF(RevenueData[[#This Row],[Commentaires /Notes  ]]="","",RevenueData[[#This Row],[Commentaires /Notes  ]])</f>
        <v/>
      </c>
      <c r="N1691" s="21"/>
    </row>
    <row r="1692" spans="2:14" x14ac:dyDescent="0.25">
      <c r="B1692" s="18">
        <f t="shared" si="194"/>
        <v>1688</v>
      </c>
      <c r="C1692" s="13" t="str">
        <f t="shared" si="193"/>
        <v/>
      </c>
      <c r="D1692" s="20"/>
      <c r="E1692" s="5"/>
      <c r="F1692" s="5"/>
      <c r="G1692" s="6" t="str">
        <f>IF(ISBLANK(F1692),"",VLOOKUP(F1692,'Listes des Lots'!$B$4:$G$55,6,FALSE))</f>
        <v/>
      </c>
      <c r="H1692" s="3"/>
      <c r="I1692" s="3"/>
      <c r="J1692" s="5"/>
      <c r="K1692" s="5"/>
      <c r="L1692" s="4"/>
      <c r="M1692" s="92" t="str">
        <f>IF(RevenueData[[#This Row],[Commentaires /Notes  ]]="","",RevenueData[[#This Row],[Commentaires /Notes  ]])</f>
        <v/>
      </c>
      <c r="N1692" s="21"/>
    </row>
    <row r="1693" spans="2:14" x14ac:dyDescent="0.25">
      <c r="B1693" s="18">
        <f t="shared" si="194"/>
        <v>1689</v>
      </c>
      <c r="C1693" s="13" t="str">
        <f t="shared" si="193"/>
        <v/>
      </c>
      <c r="D1693" s="20"/>
      <c r="E1693" s="5"/>
      <c r="F1693" s="5"/>
      <c r="G1693" s="6" t="str">
        <f>IF(ISBLANK(F1693),"",VLOOKUP(F1693,'Listes des Lots'!$B$4:$G$55,6,FALSE))</f>
        <v/>
      </c>
      <c r="H1693" s="3"/>
      <c r="I1693" s="3"/>
      <c r="J1693" s="5"/>
      <c r="K1693" s="5"/>
      <c r="L1693" s="4"/>
      <c r="M1693" s="92" t="str">
        <f>IF(RevenueData[[#This Row],[Commentaires /Notes  ]]="","",RevenueData[[#This Row],[Commentaires /Notes  ]])</f>
        <v/>
      </c>
      <c r="N1693" s="21"/>
    </row>
    <row r="1694" spans="2:14" x14ac:dyDescent="0.25">
      <c r="B1694" s="18">
        <f t="shared" si="194"/>
        <v>1690</v>
      </c>
      <c r="C1694" s="13" t="str">
        <f t="shared" si="193"/>
        <v/>
      </c>
      <c r="D1694" s="20"/>
      <c r="E1694" s="5"/>
      <c r="F1694" s="5"/>
      <c r="G1694" s="6" t="str">
        <f>IF(ISBLANK(F1694),"",VLOOKUP(F1694,'Listes des Lots'!$B$4:$G$55,6,FALSE))</f>
        <v/>
      </c>
      <c r="H1694" s="3"/>
      <c r="I1694" s="3"/>
      <c r="J1694" s="5"/>
      <c r="K1694" s="5"/>
      <c r="L1694" s="4"/>
      <c r="M1694" s="92" t="str">
        <f>IF(RevenueData[[#This Row],[Commentaires /Notes  ]]="","",RevenueData[[#This Row],[Commentaires /Notes  ]])</f>
        <v/>
      </c>
      <c r="N1694" s="21"/>
    </row>
    <row r="1695" spans="2:14" x14ac:dyDescent="0.25">
      <c r="B1695" s="18">
        <f t="shared" si="194"/>
        <v>1691</v>
      </c>
      <c r="C1695" s="13" t="str">
        <f t="shared" si="193"/>
        <v/>
      </c>
      <c r="D1695" s="20"/>
      <c r="E1695" s="5"/>
      <c r="F1695" s="5"/>
      <c r="G1695" s="6" t="str">
        <f>IF(ISBLANK(F1695),"",VLOOKUP(F1695,'Listes des Lots'!$B$4:$G$55,6,FALSE))</f>
        <v/>
      </c>
      <c r="H1695" s="3"/>
      <c r="I1695" s="3"/>
      <c r="J1695" s="5"/>
      <c r="K1695" s="5"/>
      <c r="L1695" s="4"/>
      <c r="M1695" s="92" t="str">
        <f>IF(RevenueData[[#This Row],[Commentaires /Notes  ]]="","",RevenueData[[#This Row],[Commentaires /Notes  ]])</f>
        <v/>
      </c>
      <c r="N1695" s="21"/>
    </row>
    <row r="1696" spans="2:14" x14ac:dyDescent="0.25">
      <c r="B1696" s="18">
        <f t="shared" si="194"/>
        <v>1692</v>
      </c>
      <c r="C1696" s="13" t="str">
        <f t="shared" si="193"/>
        <v/>
      </c>
      <c r="D1696" s="20"/>
      <c r="E1696" s="5"/>
      <c r="F1696" s="5"/>
      <c r="G1696" s="6" t="str">
        <f>IF(ISBLANK(F1696),"",VLOOKUP(F1696,'Listes des Lots'!$B$4:$G$55,6,FALSE))</f>
        <v/>
      </c>
      <c r="H1696" s="3"/>
      <c r="I1696" s="3"/>
      <c r="J1696" s="5"/>
      <c r="K1696" s="5"/>
      <c r="L1696" s="4"/>
      <c r="M1696" s="92" t="str">
        <f>IF(RevenueData[[#This Row],[Commentaires /Notes  ]]="","",RevenueData[[#This Row],[Commentaires /Notes  ]])</f>
        <v/>
      </c>
      <c r="N1696" s="21"/>
    </row>
    <row r="1697" spans="2:14" x14ac:dyDescent="0.25">
      <c r="B1697" s="18">
        <f t="shared" si="194"/>
        <v>1693</v>
      </c>
      <c r="C1697" s="13" t="str">
        <f t="shared" si="193"/>
        <v/>
      </c>
      <c r="D1697" s="20"/>
      <c r="E1697" s="5"/>
      <c r="F1697" s="5"/>
      <c r="G1697" s="6" t="str">
        <f>IF(ISBLANK(F1697),"",VLOOKUP(F1697,'Listes des Lots'!$B$4:$G$55,6,FALSE))</f>
        <v/>
      </c>
      <c r="H1697" s="3"/>
      <c r="I1697" s="3"/>
      <c r="J1697" s="5"/>
      <c r="K1697" s="5"/>
      <c r="L1697" s="4"/>
      <c r="M1697" s="92" t="str">
        <f>IF(RevenueData[[#This Row],[Commentaires /Notes  ]]="","",RevenueData[[#This Row],[Commentaires /Notes  ]])</f>
        <v/>
      </c>
      <c r="N1697" s="21"/>
    </row>
    <row r="1698" spans="2:14" x14ac:dyDescent="0.25">
      <c r="B1698" s="18">
        <f t="shared" si="194"/>
        <v>1694</v>
      </c>
      <c r="C1698" s="13" t="str">
        <f t="shared" si="193"/>
        <v/>
      </c>
      <c r="D1698" s="20"/>
      <c r="E1698" s="5"/>
      <c r="F1698" s="5"/>
      <c r="G1698" s="6" t="str">
        <f>IF(ISBLANK(F1698),"",VLOOKUP(F1698,'Listes des Lots'!$B$4:$G$55,6,FALSE))</f>
        <v/>
      </c>
      <c r="H1698" s="3"/>
      <c r="I1698" s="3"/>
      <c r="J1698" s="5"/>
      <c r="K1698" s="5"/>
      <c r="L1698" s="4"/>
      <c r="M1698" s="92" t="str">
        <f>IF(RevenueData[[#This Row],[Commentaires /Notes  ]]="","",RevenueData[[#This Row],[Commentaires /Notes  ]])</f>
        <v/>
      </c>
      <c r="N1698" s="21"/>
    </row>
    <row r="1699" spans="2:14" x14ac:dyDescent="0.25">
      <c r="B1699" s="18">
        <f t="shared" si="194"/>
        <v>1695</v>
      </c>
      <c r="C1699" s="13" t="str">
        <f t="shared" si="193"/>
        <v/>
      </c>
      <c r="D1699" s="20"/>
      <c r="E1699" s="5"/>
      <c r="F1699" s="5"/>
      <c r="G1699" s="6" t="str">
        <f>IF(ISBLANK(F1699),"",VLOOKUP(F1699,'Listes des Lots'!$B$4:$G$55,6,FALSE))</f>
        <v/>
      </c>
      <c r="H1699" s="3"/>
      <c r="I1699" s="3"/>
      <c r="J1699" s="5"/>
      <c r="K1699" s="5"/>
      <c r="L1699" s="4"/>
      <c r="M1699" s="92" t="str">
        <f>IF(RevenueData[[#This Row],[Commentaires /Notes  ]]="","",RevenueData[[#This Row],[Commentaires /Notes  ]])</f>
        <v/>
      </c>
      <c r="N1699" s="21"/>
    </row>
    <row r="1700" spans="2:14" x14ac:dyDescent="0.25">
      <c r="B1700" s="18">
        <f t="shared" si="194"/>
        <v>1696</v>
      </c>
      <c r="C1700" s="13" t="str">
        <f t="shared" si="193"/>
        <v/>
      </c>
      <c r="D1700" s="20"/>
      <c r="E1700" s="5"/>
      <c r="F1700" s="5"/>
      <c r="G1700" s="6" t="str">
        <f>IF(ISBLANK(F1700),"",VLOOKUP(F1700,'Listes des Lots'!$B$4:$G$55,6,FALSE))</f>
        <v/>
      </c>
      <c r="H1700" s="3"/>
      <c r="I1700" s="3"/>
      <c r="J1700" s="5"/>
      <c r="K1700" s="5"/>
      <c r="L1700" s="4"/>
      <c r="M1700" s="92" t="str">
        <f>IF(RevenueData[[#This Row],[Commentaires /Notes  ]]="","",RevenueData[[#This Row],[Commentaires /Notes  ]])</f>
        <v/>
      </c>
      <c r="N1700" s="21"/>
    </row>
    <row r="1701" spans="2:14" x14ac:dyDescent="0.25">
      <c r="B1701" s="18">
        <f t="shared" si="194"/>
        <v>1697</v>
      </c>
      <c r="C1701" s="13" t="str">
        <f t="shared" si="193"/>
        <v/>
      </c>
      <c r="D1701" s="20"/>
      <c r="E1701" s="5"/>
      <c r="F1701" s="5"/>
      <c r="G1701" s="6" t="str">
        <f>IF(ISBLANK(F1701),"",VLOOKUP(F1701,'Listes des Lots'!$B$4:$G$55,6,FALSE))</f>
        <v/>
      </c>
      <c r="H1701" s="3"/>
      <c r="I1701" s="3"/>
      <c r="J1701" s="5"/>
      <c r="K1701" s="5"/>
      <c r="L1701" s="4"/>
      <c r="M1701" s="92" t="str">
        <f>IF(RevenueData[[#This Row],[Commentaires /Notes  ]]="","",RevenueData[[#This Row],[Commentaires /Notes  ]])</f>
        <v/>
      </c>
      <c r="N1701" s="21"/>
    </row>
    <row r="1702" spans="2:14" x14ac:dyDescent="0.25">
      <c r="B1702" s="18">
        <f t="shared" si="194"/>
        <v>1698</v>
      </c>
      <c r="C1702" s="13" t="str">
        <f t="shared" si="193"/>
        <v/>
      </c>
      <c r="D1702" s="20"/>
      <c r="E1702" s="5"/>
      <c r="F1702" s="5"/>
      <c r="G1702" s="6" t="str">
        <f>IF(ISBLANK(F1702),"",VLOOKUP(F1702,'Listes des Lots'!$B$4:$G$55,6,FALSE))</f>
        <v/>
      </c>
      <c r="H1702" s="3"/>
      <c r="I1702" s="3"/>
      <c r="J1702" s="5"/>
      <c r="K1702" s="5"/>
      <c r="L1702" s="4"/>
      <c r="M1702" s="92" t="str">
        <f>IF(RevenueData[[#This Row],[Commentaires /Notes  ]]="","",RevenueData[[#This Row],[Commentaires /Notes  ]])</f>
        <v/>
      </c>
      <c r="N1702" s="21"/>
    </row>
    <row r="1703" spans="2:14" x14ac:dyDescent="0.25">
      <c r="B1703" s="18">
        <f t="shared" si="194"/>
        <v>1699</v>
      </c>
      <c r="C1703" s="13" t="str">
        <f t="shared" si="193"/>
        <v/>
      </c>
      <c r="D1703" s="20"/>
      <c r="E1703" s="5"/>
      <c r="F1703" s="5"/>
      <c r="G1703" s="6" t="str">
        <f>IF(ISBLANK(F1703),"",VLOOKUP(F1703,'Listes des Lots'!$B$4:$G$55,6,FALSE))</f>
        <v/>
      </c>
      <c r="H1703" s="3"/>
      <c r="I1703" s="3"/>
      <c r="J1703" s="5"/>
      <c r="K1703" s="5"/>
      <c r="L1703" s="4"/>
      <c r="M1703" s="92" t="str">
        <f>IF(RevenueData[[#This Row],[Commentaires /Notes  ]]="","",RevenueData[[#This Row],[Commentaires /Notes  ]])</f>
        <v/>
      </c>
      <c r="N1703" s="21"/>
    </row>
    <row r="1704" spans="2:14" x14ac:dyDescent="0.25">
      <c r="B1704" s="18">
        <f t="shared" si="194"/>
        <v>1700</v>
      </c>
      <c r="C1704" s="13" t="str">
        <f t="shared" si="193"/>
        <v/>
      </c>
      <c r="D1704" s="20"/>
      <c r="E1704" s="5"/>
      <c r="F1704" s="5"/>
      <c r="G1704" s="6" t="str">
        <f>IF(ISBLANK(F1704),"",VLOOKUP(F1704,'Listes des Lots'!$B$4:$G$55,6,FALSE))</f>
        <v/>
      </c>
      <c r="H1704" s="3"/>
      <c r="I1704" s="3"/>
      <c r="J1704" s="5"/>
      <c r="K1704" s="5"/>
      <c r="L1704" s="4"/>
      <c r="M1704" s="92" t="str">
        <f>IF(RevenueData[[#This Row],[Commentaires /Notes  ]]="","",RevenueData[[#This Row],[Commentaires /Notes  ]])</f>
        <v/>
      </c>
      <c r="N1704" s="21"/>
    </row>
    <row r="1705" spans="2:14" x14ac:dyDescent="0.25">
      <c r="B1705" s="18">
        <f t="shared" si="194"/>
        <v>1701</v>
      </c>
      <c r="C1705" s="13" t="str">
        <f t="shared" si="193"/>
        <v/>
      </c>
      <c r="D1705" s="20"/>
      <c r="E1705" s="5"/>
      <c r="F1705" s="5"/>
      <c r="G1705" s="6" t="str">
        <f>IF(ISBLANK(F1705),"",VLOOKUP(F1705,'Listes des Lots'!$B$4:$G$55,6,FALSE))</f>
        <v/>
      </c>
      <c r="H1705" s="3"/>
      <c r="I1705" s="3"/>
      <c r="J1705" s="5"/>
      <c r="K1705" s="5"/>
      <c r="L1705" s="4"/>
      <c r="M1705" s="92" t="str">
        <f>IF(RevenueData[[#This Row],[Commentaires /Notes  ]]="","",RevenueData[[#This Row],[Commentaires /Notes  ]])</f>
        <v/>
      </c>
      <c r="N1705" s="21"/>
    </row>
    <row r="1706" spans="2:14" x14ac:dyDescent="0.25">
      <c r="B1706" s="18">
        <f t="shared" si="194"/>
        <v>1702</v>
      </c>
      <c r="C1706" s="13" t="str">
        <f t="shared" si="193"/>
        <v/>
      </c>
      <c r="D1706" s="20"/>
      <c r="E1706" s="5"/>
      <c r="F1706" s="5"/>
      <c r="G1706" s="6" t="str">
        <f>IF(ISBLANK(F1706),"",VLOOKUP(F1706,'Listes des Lots'!$B$4:$G$55,6,FALSE))</f>
        <v/>
      </c>
      <c r="H1706" s="3"/>
      <c r="I1706" s="3"/>
      <c r="J1706" s="5"/>
      <c r="K1706" s="5"/>
      <c r="L1706" s="4"/>
      <c r="M1706" s="92" t="str">
        <f>IF(RevenueData[[#This Row],[Commentaires /Notes  ]]="","",RevenueData[[#This Row],[Commentaires /Notes  ]])</f>
        <v/>
      </c>
      <c r="N1706" s="21"/>
    </row>
    <row r="1707" spans="2:14" x14ac:dyDescent="0.25">
      <c r="B1707" s="18">
        <f t="shared" si="194"/>
        <v>1703</v>
      </c>
      <c r="C1707" s="13" t="str">
        <f t="shared" si="193"/>
        <v/>
      </c>
      <c r="D1707" s="20"/>
      <c r="E1707" s="5"/>
      <c r="F1707" s="5"/>
      <c r="G1707" s="6" t="str">
        <f>IF(ISBLANK(F1707),"",VLOOKUP(F1707,'Listes des Lots'!$B$4:$G$55,6,FALSE))</f>
        <v/>
      </c>
      <c r="H1707" s="3"/>
      <c r="I1707" s="3"/>
      <c r="J1707" s="5"/>
      <c r="K1707" s="5"/>
      <c r="L1707" s="4"/>
      <c r="M1707" s="92" t="str">
        <f>IF(RevenueData[[#This Row],[Commentaires /Notes  ]]="","",RevenueData[[#This Row],[Commentaires /Notes  ]])</f>
        <v/>
      </c>
      <c r="N1707" s="21"/>
    </row>
    <row r="1708" spans="2:14" x14ac:dyDescent="0.25">
      <c r="B1708" s="18">
        <f t="shared" si="194"/>
        <v>1704</v>
      </c>
      <c r="C1708" s="13" t="str">
        <f t="shared" si="193"/>
        <v/>
      </c>
      <c r="D1708" s="20"/>
      <c r="E1708" s="5"/>
      <c r="F1708" s="5"/>
      <c r="G1708" s="6" t="str">
        <f>IF(ISBLANK(F1708),"",VLOOKUP(F1708,'Listes des Lots'!$B$4:$G$55,6,FALSE))</f>
        <v/>
      </c>
      <c r="H1708" s="3"/>
      <c r="I1708" s="3"/>
      <c r="J1708" s="5"/>
      <c r="K1708" s="5"/>
      <c r="L1708" s="4"/>
      <c r="M1708" s="92" t="str">
        <f>IF(RevenueData[[#This Row],[Commentaires /Notes  ]]="","",RevenueData[[#This Row],[Commentaires /Notes  ]])</f>
        <v/>
      </c>
      <c r="N1708" s="21"/>
    </row>
    <row r="1709" spans="2:14" x14ac:dyDescent="0.25">
      <c r="B1709" s="18">
        <f t="shared" si="194"/>
        <v>1705</v>
      </c>
      <c r="C1709" s="13" t="str">
        <f t="shared" si="193"/>
        <v/>
      </c>
      <c r="D1709" s="20"/>
      <c r="E1709" s="5"/>
      <c r="F1709" s="5"/>
      <c r="G1709" s="6" t="str">
        <f>IF(ISBLANK(F1709),"",VLOOKUP(F1709,'Listes des Lots'!$B$4:$G$55,6,FALSE))</f>
        <v/>
      </c>
      <c r="H1709" s="3"/>
      <c r="I1709" s="3"/>
      <c r="J1709" s="5"/>
      <c r="K1709" s="5"/>
      <c r="L1709" s="4"/>
      <c r="M1709" s="92" t="str">
        <f>IF(RevenueData[[#This Row],[Commentaires /Notes  ]]="","",RevenueData[[#This Row],[Commentaires /Notes  ]])</f>
        <v/>
      </c>
      <c r="N1709" s="21"/>
    </row>
    <row r="1710" spans="2:14" x14ac:dyDescent="0.25">
      <c r="B1710" s="18">
        <f t="shared" si="194"/>
        <v>1706</v>
      </c>
      <c r="C1710" s="13" t="str">
        <f t="shared" si="193"/>
        <v/>
      </c>
      <c r="D1710" s="20"/>
      <c r="E1710" s="5"/>
      <c r="F1710" s="5"/>
      <c r="G1710" s="6" t="str">
        <f>IF(ISBLANK(F1710),"",VLOOKUP(F1710,'Listes des Lots'!$B$4:$G$55,6,FALSE))</f>
        <v/>
      </c>
      <c r="H1710" s="3"/>
      <c r="I1710" s="3"/>
      <c r="J1710" s="5"/>
      <c r="K1710" s="5"/>
      <c r="L1710" s="4"/>
      <c r="M1710" s="92" t="str">
        <f>IF(RevenueData[[#This Row],[Commentaires /Notes  ]]="","",RevenueData[[#This Row],[Commentaires /Notes  ]])</f>
        <v/>
      </c>
      <c r="N1710" s="21"/>
    </row>
    <row r="1711" spans="2:14" x14ac:dyDescent="0.25">
      <c r="B1711" s="18">
        <f t="shared" si="194"/>
        <v>1707</v>
      </c>
      <c r="C1711" s="13" t="str">
        <f t="shared" si="193"/>
        <v/>
      </c>
      <c r="D1711" s="20"/>
      <c r="E1711" s="5"/>
      <c r="F1711" s="5"/>
      <c r="G1711" s="6" t="str">
        <f>IF(ISBLANK(F1711),"",VLOOKUP(F1711,'Listes des Lots'!$B$4:$G$55,6,FALSE))</f>
        <v/>
      </c>
      <c r="H1711" s="3"/>
      <c r="I1711" s="3"/>
      <c r="J1711" s="5"/>
      <c r="K1711" s="5"/>
      <c r="L1711" s="4"/>
      <c r="M1711" s="92" t="str">
        <f>IF(RevenueData[[#This Row],[Commentaires /Notes  ]]="","",RevenueData[[#This Row],[Commentaires /Notes  ]])</f>
        <v/>
      </c>
      <c r="N1711" s="21"/>
    </row>
    <row r="1712" spans="2:14" x14ac:dyDescent="0.25">
      <c r="B1712" s="18">
        <f t="shared" si="194"/>
        <v>1708</v>
      </c>
      <c r="C1712" s="13" t="str">
        <f t="shared" si="193"/>
        <v/>
      </c>
      <c r="D1712" s="20"/>
      <c r="E1712" s="5"/>
      <c r="F1712" s="5"/>
      <c r="G1712" s="6" t="str">
        <f>IF(ISBLANK(F1712),"",VLOOKUP(F1712,'Listes des Lots'!$B$4:$G$55,6,FALSE))</f>
        <v/>
      </c>
      <c r="H1712" s="3"/>
      <c r="I1712" s="3"/>
      <c r="J1712" s="5"/>
      <c r="K1712" s="5"/>
      <c r="L1712" s="4"/>
      <c r="M1712" s="92" t="str">
        <f>IF(RevenueData[[#This Row],[Commentaires /Notes  ]]="","",RevenueData[[#This Row],[Commentaires /Notes  ]])</f>
        <v/>
      </c>
      <c r="N1712" s="21"/>
    </row>
    <row r="1713" spans="2:14" x14ac:dyDescent="0.25">
      <c r="B1713" s="18">
        <f t="shared" si="194"/>
        <v>1709</v>
      </c>
      <c r="C1713" s="13" t="str">
        <f t="shared" si="193"/>
        <v/>
      </c>
      <c r="D1713" s="20"/>
      <c r="E1713" s="5"/>
      <c r="F1713" s="5"/>
      <c r="G1713" s="6" t="str">
        <f>IF(ISBLANK(F1713),"",VLOOKUP(F1713,'Listes des Lots'!$B$4:$G$55,6,FALSE))</f>
        <v/>
      </c>
      <c r="H1713" s="3"/>
      <c r="I1713" s="3"/>
      <c r="J1713" s="5"/>
      <c r="K1713" s="5"/>
      <c r="L1713" s="4"/>
      <c r="M1713" s="92" t="str">
        <f>IF(RevenueData[[#This Row],[Commentaires /Notes  ]]="","",RevenueData[[#This Row],[Commentaires /Notes  ]])</f>
        <v/>
      </c>
      <c r="N1713" s="21"/>
    </row>
    <row r="1714" spans="2:14" x14ac:dyDescent="0.25">
      <c r="B1714" s="18">
        <f t="shared" si="194"/>
        <v>1710</v>
      </c>
      <c r="C1714" s="13" t="str">
        <f t="shared" si="193"/>
        <v/>
      </c>
      <c r="D1714" s="20"/>
      <c r="E1714" s="5"/>
      <c r="F1714" s="5"/>
      <c r="G1714" s="6" t="str">
        <f>IF(ISBLANK(F1714),"",VLOOKUP(F1714,'Listes des Lots'!$B$4:$G$55,6,FALSE))</f>
        <v/>
      </c>
      <c r="H1714" s="3"/>
      <c r="I1714" s="3"/>
      <c r="J1714" s="5"/>
      <c r="K1714" s="5"/>
      <c r="L1714" s="4"/>
      <c r="M1714" s="92" t="str">
        <f>IF(RevenueData[[#This Row],[Commentaires /Notes  ]]="","",RevenueData[[#This Row],[Commentaires /Notes  ]])</f>
        <v/>
      </c>
      <c r="N1714" s="21"/>
    </row>
    <row r="1715" spans="2:14" x14ac:dyDescent="0.25">
      <c r="B1715" s="18">
        <f t="shared" si="194"/>
        <v>1711</v>
      </c>
      <c r="C1715" s="13" t="str">
        <f t="shared" si="193"/>
        <v/>
      </c>
      <c r="D1715" s="20"/>
      <c r="E1715" s="5"/>
      <c r="F1715" s="5"/>
      <c r="G1715" s="6" t="str">
        <f>IF(ISBLANK(F1715),"",VLOOKUP(F1715,'Listes des Lots'!$B$4:$G$55,6,FALSE))</f>
        <v/>
      </c>
      <c r="H1715" s="3"/>
      <c r="I1715" s="3"/>
      <c r="J1715" s="5"/>
      <c r="K1715" s="5"/>
      <c r="L1715" s="4"/>
      <c r="M1715" s="92" t="str">
        <f>IF(RevenueData[[#This Row],[Commentaires /Notes  ]]="","",RevenueData[[#This Row],[Commentaires /Notes  ]])</f>
        <v/>
      </c>
      <c r="N1715" s="21"/>
    </row>
    <row r="1716" spans="2:14" x14ac:dyDescent="0.25">
      <c r="B1716" s="18">
        <f t="shared" si="194"/>
        <v>1712</v>
      </c>
      <c r="C1716" s="13" t="str">
        <f t="shared" si="193"/>
        <v/>
      </c>
      <c r="D1716" s="20"/>
      <c r="E1716" s="5"/>
      <c r="F1716" s="5"/>
      <c r="G1716" s="6" t="str">
        <f>IF(ISBLANK(F1716),"",VLOOKUP(F1716,'Listes des Lots'!$B$4:$G$55,6,FALSE))</f>
        <v/>
      </c>
      <c r="H1716" s="3"/>
      <c r="I1716" s="3"/>
      <c r="J1716" s="5"/>
      <c r="K1716" s="5"/>
      <c r="L1716" s="4"/>
      <c r="M1716" s="92" t="str">
        <f>IF(RevenueData[[#This Row],[Commentaires /Notes  ]]="","",RevenueData[[#This Row],[Commentaires /Notes  ]])</f>
        <v/>
      </c>
      <c r="N1716" s="21"/>
    </row>
    <row r="1717" spans="2:14" x14ac:dyDescent="0.25">
      <c r="B1717" s="18">
        <f t="shared" si="194"/>
        <v>1713</v>
      </c>
      <c r="C1717" s="13" t="str">
        <f t="shared" si="193"/>
        <v/>
      </c>
      <c r="D1717" s="20"/>
      <c r="E1717" s="5"/>
      <c r="F1717" s="5"/>
      <c r="G1717" s="6" t="str">
        <f>IF(ISBLANK(F1717),"",VLOOKUP(F1717,'Listes des Lots'!$B$4:$G$55,6,FALSE))</f>
        <v/>
      </c>
      <c r="H1717" s="3"/>
      <c r="I1717" s="3"/>
      <c r="J1717" s="5"/>
      <c r="K1717" s="5"/>
      <c r="L1717" s="4"/>
      <c r="M1717" s="92" t="str">
        <f>IF(RevenueData[[#This Row],[Commentaires /Notes  ]]="","",RevenueData[[#This Row],[Commentaires /Notes  ]])</f>
        <v/>
      </c>
      <c r="N1717" s="21"/>
    </row>
    <row r="1718" spans="2:14" x14ac:dyDescent="0.25">
      <c r="B1718" s="18">
        <f t="shared" si="194"/>
        <v>1714</v>
      </c>
      <c r="C1718" s="13" t="str">
        <f t="shared" si="193"/>
        <v/>
      </c>
      <c r="D1718" s="20"/>
      <c r="E1718" s="5"/>
      <c r="F1718" s="5"/>
      <c r="G1718" s="6" t="str">
        <f>IF(ISBLANK(F1718),"",VLOOKUP(F1718,'Listes des Lots'!$B$4:$G$55,6,FALSE))</f>
        <v/>
      </c>
      <c r="H1718" s="3"/>
      <c r="I1718" s="3"/>
      <c r="J1718" s="5"/>
      <c r="K1718" s="5"/>
      <c r="L1718" s="4"/>
      <c r="M1718" s="92" t="str">
        <f>IF(RevenueData[[#This Row],[Commentaires /Notes  ]]="","",RevenueData[[#This Row],[Commentaires /Notes  ]])</f>
        <v/>
      </c>
      <c r="N1718" s="21"/>
    </row>
    <row r="1719" spans="2:14" x14ac:dyDescent="0.25">
      <c r="B1719" s="18">
        <f t="shared" si="194"/>
        <v>1715</v>
      </c>
      <c r="C1719" s="13" t="str">
        <f t="shared" si="193"/>
        <v/>
      </c>
      <c r="D1719" s="20"/>
      <c r="E1719" s="5"/>
      <c r="F1719" s="5"/>
      <c r="G1719" s="6" t="str">
        <f>IF(ISBLANK(F1719),"",VLOOKUP(F1719,'Listes des Lots'!$B$4:$G$55,6,FALSE))</f>
        <v/>
      </c>
      <c r="H1719" s="3"/>
      <c r="I1719" s="3"/>
      <c r="J1719" s="5"/>
      <c r="K1719" s="5"/>
      <c r="L1719" s="4"/>
      <c r="M1719" s="92" t="str">
        <f>IF(RevenueData[[#This Row],[Commentaires /Notes  ]]="","",RevenueData[[#This Row],[Commentaires /Notes  ]])</f>
        <v/>
      </c>
      <c r="N1719" s="21"/>
    </row>
    <row r="1720" spans="2:14" x14ac:dyDescent="0.25">
      <c r="B1720" s="18">
        <f t="shared" si="194"/>
        <v>1716</v>
      </c>
      <c r="C1720" s="13" t="str">
        <f t="shared" si="193"/>
        <v/>
      </c>
      <c r="D1720" s="20"/>
      <c r="E1720" s="5"/>
      <c r="F1720" s="5"/>
      <c r="G1720" s="6" t="str">
        <f>IF(ISBLANK(F1720),"",VLOOKUP(F1720,'Listes des Lots'!$B$4:$G$55,6,FALSE))</f>
        <v/>
      </c>
      <c r="H1720" s="3"/>
      <c r="I1720" s="3"/>
      <c r="J1720" s="5"/>
      <c r="K1720" s="5"/>
      <c r="L1720" s="4"/>
      <c r="M1720" s="92" t="str">
        <f>IF(RevenueData[[#This Row],[Commentaires /Notes  ]]="","",RevenueData[[#This Row],[Commentaires /Notes  ]])</f>
        <v/>
      </c>
      <c r="N1720" s="21"/>
    </row>
    <row r="1721" spans="2:14" x14ac:dyDescent="0.25">
      <c r="B1721" s="18">
        <f t="shared" si="194"/>
        <v>1717</v>
      </c>
      <c r="C1721" s="13" t="str">
        <f t="shared" si="193"/>
        <v/>
      </c>
      <c r="D1721" s="20"/>
      <c r="E1721" s="5"/>
      <c r="F1721" s="5"/>
      <c r="G1721" s="6" t="str">
        <f>IF(ISBLANK(F1721),"",VLOOKUP(F1721,'Listes des Lots'!$B$4:$G$55,6,FALSE))</f>
        <v/>
      </c>
      <c r="H1721" s="3"/>
      <c r="I1721" s="3"/>
      <c r="J1721" s="5"/>
      <c r="K1721" s="5"/>
      <c r="L1721" s="4"/>
      <c r="M1721" s="92" t="str">
        <f>IF(RevenueData[[#This Row],[Commentaires /Notes  ]]="","",RevenueData[[#This Row],[Commentaires /Notes  ]])</f>
        <v/>
      </c>
      <c r="N1721" s="21"/>
    </row>
    <row r="1722" spans="2:14" x14ac:dyDescent="0.25">
      <c r="B1722" s="18">
        <f t="shared" si="194"/>
        <v>1718</v>
      </c>
      <c r="C1722" s="13" t="str">
        <f t="shared" si="193"/>
        <v/>
      </c>
      <c r="D1722" s="20"/>
      <c r="E1722" s="5"/>
      <c r="F1722" s="5"/>
      <c r="G1722" s="6" t="str">
        <f>IF(ISBLANK(F1722),"",VLOOKUP(F1722,'Listes des Lots'!$B$4:$G$55,6,FALSE))</f>
        <v/>
      </c>
      <c r="H1722" s="3"/>
      <c r="I1722" s="3"/>
      <c r="J1722" s="5"/>
      <c r="K1722" s="5"/>
      <c r="L1722" s="4"/>
      <c r="M1722" s="92" t="str">
        <f>IF(RevenueData[[#This Row],[Commentaires /Notes  ]]="","",RevenueData[[#This Row],[Commentaires /Notes  ]])</f>
        <v/>
      </c>
      <c r="N1722" s="21"/>
    </row>
    <row r="1723" spans="2:14" x14ac:dyDescent="0.25">
      <c r="B1723" s="18">
        <f t="shared" si="194"/>
        <v>1719</v>
      </c>
      <c r="C1723" s="13" t="str">
        <f t="shared" si="193"/>
        <v/>
      </c>
      <c r="D1723" s="20"/>
      <c r="E1723" s="5"/>
      <c r="F1723" s="5"/>
      <c r="G1723" s="6" t="str">
        <f>IF(ISBLANK(F1723),"",VLOOKUP(F1723,'Listes des Lots'!$B$4:$G$55,6,FALSE))</f>
        <v/>
      </c>
      <c r="H1723" s="3"/>
      <c r="I1723" s="3"/>
      <c r="J1723" s="5"/>
      <c r="K1723" s="5"/>
      <c r="L1723" s="4"/>
      <c r="M1723" s="92" t="str">
        <f>IF(RevenueData[[#This Row],[Commentaires /Notes  ]]="","",RevenueData[[#This Row],[Commentaires /Notes  ]])</f>
        <v/>
      </c>
      <c r="N1723" s="21"/>
    </row>
    <row r="1724" spans="2:14" x14ac:dyDescent="0.25">
      <c r="B1724" s="18">
        <f t="shared" si="194"/>
        <v>1720</v>
      </c>
      <c r="C1724" s="13" t="str">
        <f t="shared" si="193"/>
        <v/>
      </c>
      <c r="D1724" s="20"/>
      <c r="E1724" s="5"/>
      <c r="F1724" s="5"/>
      <c r="G1724" s="6" t="str">
        <f>IF(ISBLANK(F1724),"",VLOOKUP(F1724,'Listes des Lots'!$B$4:$G$55,6,FALSE))</f>
        <v/>
      </c>
      <c r="H1724" s="3"/>
      <c r="I1724" s="3"/>
      <c r="J1724" s="5"/>
      <c r="K1724" s="5"/>
      <c r="L1724" s="4"/>
      <c r="M1724" s="92" t="str">
        <f>IF(RevenueData[[#This Row],[Commentaires /Notes  ]]="","",RevenueData[[#This Row],[Commentaires /Notes  ]])</f>
        <v/>
      </c>
      <c r="N1724" s="21"/>
    </row>
    <row r="1725" spans="2:14" x14ac:dyDescent="0.25">
      <c r="B1725" s="18">
        <f t="shared" si="194"/>
        <v>1721</v>
      </c>
      <c r="C1725" s="13" t="str">
        <f t="shared" si="193"/>
        <v/>
      </c>
      <c r="D1725" s="20"/>
      <c r="E1725" s="5"/>
      <c r="F1725" s="5"/>
      <c r="G1725" s="6" t="str">
        <f>IF(ISBLANK(F1725),"",VLOOKUP(F1725,'Listes des Lots'!$B$4:$G$55,6,FALSE))</f>
        <v/>
      </c>
      <c r="H1725" s="3"/>
      <c r="I1725" s="3"/>
      <c r="J1725" s="5"/>
      <c r="K1725" s="5"/>
      <c r="L1725" s="4"/>
      <c r="M1725" s="92" t="str">
        <f>IF(RevenueData[[#This Row],[Commentaires /Notes  ]]="","",RevenueData[[#This Row],[Commentaires /Notes  ]])</f>
        <v/>
      </c>
      <c r="N1725" s="21"/>
    </row>
    <row r="1726" spans="2:14" x14ac:dyDescent="0.25">
      <c r="B1726" s="18">
        <f t="shared" si="194"/>
        <v>1722</v>
      </c>
      <c r="C1726" s="13" t="str">
        <f t="shared" si="193"/>
        <v/>
      </c>
      <c r="D1726" s="20"/>
      <c r="E1726" s="5"/>
      <c r="F1726" s="5"/>
      <c r="G1726" s="6" t="str">
        <f>IF(ISBLANK(F1726),"",VLOOKUP(F1726,'Listes des Lots'!$B$4:$G$55,6,FALSE))</f>
        <v/>
      </c>
      <c r="H1726" s="3"/>
      <c r="I1726" s="3"/>
      <c r="J1726" s="5"/>
      <c r="K1726" s="5"/>
      <c r="L1726" s="4"/>
      <c r="M1726" s="92" t="str">
        <f>IF(RevenueData[[#This Row],[Commentaires /Notes  ]]="","",RevenueData[[#This Row],[Commentaires /Notes  ]])</f>
        <v/>
      </c>
      <c r="N1726" s="21"/>
    </row>
    <row r="1727" spans="2:14" x14ac:dyDescent="0.25">
      <c r="B1727" s="18">
        <f t="shared" si="194"/>
        <v>1723</v>
      </c>
      <c r="C1727" s="13" t="str">
        <f t="shared" si="193"/>
        <v/>
      </c>
      <c r="D1727" s="20"/>
      <c r="E1727" s="5"/>
      <c r="F1727" s="5"/>
      <c r="G1727" s="6" t="str">
        <f>IF(ISBLANK(F1727),"",VLOOKUP(F1727,'Listes des Lots'!$B$4:$G$55,6,FALSE))</f>
        <v/>
      </c>
      <c r="H1727" s="3"/>
      <c r="I1727" s="3"/>
      <c r="J1727" s="5"/>
      <c r="K1727" s="5"/>
      <c r="L1727" s="4"/>
      <c r="M1727" s="92" t="str">
        <f>IF(RevenueData[[#This Row],[Commentaires /Notes  ]]="","",RevenueData[[#This Row],[Commentaires /Notes  ]])</f>
        <v/>
      </c>
      <c r="N1727" s="21"/>
    </row>
    <row r="1728" spans="2:14" x14ac:dyDescent="0.25">
      <c r="B1728" s="18">
        <f t="shared" si="194"/>
        <v>1724</v>
      </c>
      <c r="C1728" s="13" t="str">
        <f t="shared" si="193"/>
        <v/>
      </c>
      <c r="D1728" s="20"/>
      <c r="E1728" s="5"/>
      <c r="F1728" s="5"/>
      <c r="G1728" s="6" t="str">
        <f>IF(ISBLANK(F1728),"",VLOOKUP(F1728,'Listes des Lots'!$B$4:$G$55,6,FALSE))</f>
        <v/>
      </c>
      <c r="H1728" s="3"/>
      <c r="I1728" s="3"/>
      <c r="J1728" s="5"/>
      <c r="K1728" s="5"/>
      <c r="L1728" s="4"/>
      <c r="M1728" s="92" t="str">
        <f>IF(RevenueData[[#This Row],[Commentaires /Notes  ]]="","",RevenueData[[#This Row],[Commentaires /Notes  ]])</f>
        <v/>
      </c>
      <c r="N1728" s="21"/>
    </row>
    <row r="1729" spans="2:14" x14ac:dyDescent="0.25">
      <c r="B1729" s="18">
        <f t="shared" si="194"/>
        <v>1725</v>
      </c>
      <c r="C1729" s="13" t="str">
        <f t="shared" si="193"/>
        <v/>
      </c>
      <c r="D1729" s="20"/>
      <c r="E1729" s="5"/>
      <c r="F1729" s="5"/>
      <c r="G1729" s="6" t="str">
        <f>IF(ISBLANK(F1729),"",VLOOKUP(F1729,'Listes des Lots'!$B$4:$G$55,6,FALSE))</f>
        <v/>
      </c>
      <c r="H1729" s="3"/>
      <c r="I1729" s="3"/>
      <c r="J1729" s="5"/>
      <c r="K1729" s="5"/>
      <c r="L1729" s="4"/>
      <c r="M1729" s="92" t="str">
        <f>IF(RevenueData[[#This Row],[Commentaires /Notes  ]]="","",RevenueData[[#This Row],[Commentaires /Notes  ]])</f>
        <v/>
      </c>
      <c r="N1729" s="21"/>
    </row>
    <row r="1730" spans="2:14" x14ac:dyDescent="0.25">
      <c r="B1730" s="18">
        <f t="shared" si="194"/>
        <v>1726</v>
      </c>
      <c r="C1730" s="13" t="str">
        <f t="shared" si="193"/>
        <v/>
      </c>
      <c r="D1730" s="20"/>
      <c r="E1730" s="5"/>
      <c r="F1730" s="5"/>
      <c r="G1730" s="6" t="str">
        <f>IF(ISBLANK(F1730),"",VLOOKUP(F1730,'Listes des Lots'!$B$4:$G$55,6,FALSE))</f>
        <v/>
      </c>
      <c r="H1730" s="3"/>
      <c r="I1730" s="3"/>
      <c r="J1730" s="5"/>
      <c r="K1730" s="5"/>
      <c r="L1730" s="4"/>
      <c r="M1730" s="92" t="str">
        <f>IF(RevenueData[[#This Row],[Commentaires /Notes  ]]="","",RevenueData[[#This Row],[Commentaires /Notes  ]])</f>
        <v/>
      </c>
      <c r="N1730" s="21"/>
    </row>
    <row r="1731" spans="2:14" x14ac:dyDescent="0.25">
      <c r="B1731" s="18">
        <f t="shared" si="194"/>
        <v>1727</v>
      </c>
      <c r="C1731" s="13" t="str">
        <f t="shared" si="193"/>
        <v/>
      </c>
      <c r="D1731" s="20"/>
      <c r="E1731" s="5"/>
      <c r="F1731" s="5"/>
      <c r="G1731" s="6" t="str">
        <f>IF(ISBLANK(F1731),"",VLOOKUP(F1731,'Listes des Lots'!$B$4:$G$55,6,FALSE))</f>
        <v/>
      </c>
      <c r="H1731" s="3"/>
      <c r="I1731" s="3"/>
      <c r="J1731" s="5"/>
      <c r="K1731" s="5"/>
      <c r="L1731" s="4"/>
      <c r="M1731" s="92" t="str">
        <f>IF(RevenueData[[#This Row],[Commentaires /Notes  ]]="","",RevenueData[[#This Row],[Commentaires /Notes  ]])</f>
        <v/>
      </c>
      <c r="N1731" s="21"/>
    </row>
    <row r="1732" spans="2:14" x14ac:dyDescent="0.25">
      <c r="B1732" s="18">
        <f t="shared" si="194"/>
        <v>1728</v>
      </c>
      <c r="C1732" s="13" t="str">
        <f t="shared" si="193"/>
        <v/>
      </c>
      <c r="D1732" s="20"/>
      <c r="E1732" s="5"/>
      <c r="F1732" s="5"/>
      <c r="G1732" s="6" t="str">
        <f>IF(ISBLANK(F1732),"",VLOOKUP(F1732,'Listes des Lots'!$B$4:$G$55,6,FALSE))</f>
        <v/>
      </c>
      <c r="H1732" s="3"/>
      <c r="I1732" s="3"/>
      <c r="J1732" s="5"/>
      <c r="K1732" s="5"/>
      <c r="L1732" s="4"/>
      <c r="M1732" s="92" t="str">
        <f>IF(RevenueData[[#This Row],[Commentaires /Notes  ]]="","",RevenueData[[#This Row],[Commentaires /Notes  ]])</f>
        <v/>
      </c>
      <c r="N1732" s="21"/>
    </row>
    <row r="1733" spans="2:14" x14ac:dyDescent="0.25">
      <c r="B1733" s="18">
        <f t="shared" si="194"/>
        <v>1729</v>
      </c>
      <c r="C1733" s="13" t="str">
        <f t="shared" ref="C1733:C1796" si="195">IF(OR(D1733="", E1733="", F1733="", I1733="", J1733="", K1733="", L1733=""), "", TEXT(RIGHT(YEAR(D1733), 2), "00") &amp; TEXT(MONTH(D1733), "00") &amp; TEXT(DAY(D1733), "00") &amp; "_Rev_MC_" &amp; TEXT(B1733, "0"))</f>
        <v/>
      </c>
      <c r="D1733" s="20"/>
      <c r="E1733" s="5"/>
      <c r="F1733" s="5"/>
      <c r="G1733" s="6" t="str">
        <f>IF(ISBLANK(F1733),"",VLOOKUP(F1733,'Listes des Lots'!$B$4:$G$55,6,FALSE))</f>
        <v/>
      </c>
      <c r="H1733" s="3"/>
      <c r="I1733" s="3"/>
      <c r="J1733" s="5"/>
      <c r="K1733" s="5"/>
      <c r="L1733" s="4"/>
      <c r="M1733" s="92" t="str">
        <f>IF(RevenueData[[#This Row],[Commentaires /Notes  ]]="","",RevenueData[[#This Row],[Commentaires /Notes  ]])</f>
        <v/>
      </c>
      <c r="N1733" s="21"/>
    </row>
    <row r="1734" spans="2:14" x14ac:dyDescent="0.25">
      <c r="B1734" s="18">
        <f t="shared" si="194"/>
        <v>1730</v>
      </c>
      <c r="C1734" s="13" t="str">
        <f t="shared" si="195"/>
        <v/>
      </c>
      <c r="D1734" s="20"/>
      <c r="E1734" s="5"/>
      <c r="F1734" s="5"/>
      <c r="G1734" s="6" t="str">
        <f>IF(ISBLANK(F1734),"",VLOOKUP(F1734,'Listes des Lots'!$B$4:$G$55,6,FALSE))</f>
        <v/>
      </c>
      <c r="H1734" s="3"/>
      <c r="I1734" s="3"/>
      <c r="J1734" s="5"/>
      <c r="K1734" s="5"/>
      <c r="L1734" s="4"/>
      <c r="M1734" s="92" t="str">
        <f>IF(RevenueData[[#This Row],[Commentaires /Notes  ]]="","",RevenueData[[#This Row],[Commentaires /Notes  ]])</f>
        <v/>
      </c>
      <c r="N1734" s="21"/>
    </row>
    <row r="1735" spans="2:14" x14ac:dyDescent="0.25">
      <c r="B1735" s="18">
        <f t="shared" ref="B1735:B1798" si="196">B1734+1</f>
        <v>1731</v>
      </c>
      <c r="C1735" s="13" t="str">
        <f t="shared" si="195"/>
        <v/>
      </c>
      <c r="D1735" s="20"/>
      <c r="E1735" s="5"/>
      <c r="F1735" s="5"/>
      <c r="G1735" s="6" t="str">
        <f>IF(ISBLANK(F1735),"",VLOOKUP(F1735,'Listes des Lots'!$B$4:$G$55,6,FALSE))</f>
        <v/>
      </c>
      <c r="H1735" s="3"/>
      <c r="I1735" s="3"/>
      <c r="J1735" s="5"/>
      <c r="K1735" s="5"/>
      <c r="L1735" s="4"/>
      <c r="M1735" s="92" t="str">
        <f>IF(RevenueData[[#This Row],[Commentaires /Notes  ]]="","",RevenueData[[#This Row],[Commentaires /Notes  ]])</f>
        <v/>
      </c>
      <c r="N1735" s="21"/>
    </row>
    <row r="1736" spans="2:14" x14ac:dyDescent="0.25">
      <c r="B1736" s="18">
        <f t="shared" si="196"/>
        <v>1732</v>
      </c>
      <c r="C1736" s="13" t="str">
        <f t="shared" si="195"/>
        <v/>
      </c>
      <c r="D1736" s="20"/>
      <c r="E1736" s="5"/>
      <c r="F1736" s="5"/>
      <c r="G1736" s="6" t="str">
        <f>IF(ISBLANK(F1736),"",VLOOKUP(F1736,'Listes des Lots'!$B$4:$G$55,6,FALSE))</f>
        <v/>
      </c>
      <c r="H1736" s="3"/>
      <c r="I1736" s="3"/>
      <c r="J1736" s="5"/>
      <c r="K1736" s="5"/>
      <c r="L1736" s="4"/>
      <c r="M1736" s="92" t="str">
        <f>IF(RevenueData[[#This Row],[Commentaires /Notes  ]]="","",RevenueData[[#This Row],[Commentaires /Notes  ]])</f>
        <v/>
      </c>
      <c r="N1736" s="21"/>
    </row>
    <row r="1737" spans="2:14" x14ac:dyDescent="0.25">
      <c r="B1737" s="18">
        <f t="shared" si="196"/>
        <v>1733</v>
      </c>
      <c r="C1737" s="13" t="str">
        <f t="shared" si="195"/>
        <v/>
      </c>
      <c r="D1737" s="20"/>
      <c r="E1737" s="5"/>
      <c r="F1737" s="5"/>
      <c r="G1737" s="6" t="str">
        <f>IF(ISBLANK(F1737),"",VLOOKUP(F1737,'Listes des Lots'!$B$4:$G$55,6,FALSE))</f>
        <v/>
      </c>
      <c r="H1737" s="3"/>
      <c r="I1737" s="3"/>
      <c r="J1737" s="5"/>
      <c r="K1737" s="5"/>
      <c r="L1737" s="4"/>
      <c r="M1737" s="92" t="str">
        <f>IF(RevenueData[[#This Row],[Commentaires /Notes  ]]="","",RevenueData[[#This Row],[Commentaires /Notes  ]])</f>
        <v/>
      </c>
      <c r="N1737" s="21"/>
    </row>
    <row r="1738" spans="2:14" x14ac:dyDescent="0.25">
      <c r="B1738" s="18">
        <f t="shared" si="196"/>
        <v>1734</v>
      </c>
      <c r="C1738" s="13" t="str">
        <f t="shared" si="195"/>
        <v/>
      </c>
      <c r="D1738" s="20"/>
      <c r="E1738" s="5"/>
      <c r="F1738" s="5"/>
      <c r="G1738" s="6" t="str">
        <f>IF(ISBLANK(F1738),"",VLOOKUP(F1738,'Listes des Lots'!$B$4:$G$55,6,FALSE))</f>
        <v/>
      </c>
      <c r="H1738" s="3"/>
      <c r="I1738" s="3"/>
      <c r="J1738" s="5"/>
      <c r="K1738" s="5"/>
      <c r="L1738" s="4"/>
      <c r="M1738" s="92" t="str">
        <f>IF(RevenueData[[#This Row],[Commentaires /Notes  ]]="","",RevenueData[[#This Row],[Commentaires /Notes  ]])</f>
        <v/>
      </c>
      <c r="N1738" s="21"/>
    </row>
    <row r="1739" spans="2:14" x14ac:dyDescent="0.25">
      <c r="B1739" s="18">
        <f t="shared" si="196"/>
        <v>1735</v>
      </c>
      <c r="C1739" s="13" t="str">
        <f t="shared" si="195"/>
        <v/>
      </c>
      <c r="D1739" s="20"/>
      <c r="E1739" s="5"/>
      <c r="F1739" s="5"/>
      <c r="G1739" s="6" t="str">
        <f>IF(ISBLANK(F1739),"",VLOOKUP(F1739,'Listes des Lots'!$B$4:$G$55,6,FALSE))</f>
        <v/>
      </c>
      <c r="H1739" s="3"/>
      <c r="I1739" s="3"/>
      <c r="J1739" s="5"/>
      <c r="K1739" s="5"/>
      <c r="L1739" s="4"/>
      <c r="M1739" s="92" t="str">
        <f>IF(RevenueData[[#This Row],[Commentaires /Notes  ]]="","",RevenueData[[#This Row],[Commentaires /Notes  ]])</f>
        <v/>
      </c>
      <c r="N1739" s="21"/>
    </row>
    <row r="1740" spans="2:14" x14ac:dyDescent="0.25">
      <c r="B1740" s="18">
        <f t="shared" si="196"/>
        <v>1736</v>
      </c>
      <c r="C1740" s="13" t="str">
        <f t="shared" si="195"/>
        <v/>
      </c>
      <c r="D1740" s="20"/>
      <c r="E1740" s="5"/>
      <c r="F1740" s="5"/>
      <c r="G1740" s="6" t="str">
        <f>IF(ISBLANK(F1740),"",VLOOKUP(F1740,'Listes des Lots'!$B$4:$G$55,6,FALSE))</f>
        <v/>
      </c>
      <c r="H1740" s="3"/>
      <c r="I1740" s="3"/>
      <c r="J1740" s="5"/>
      <c r="K1740" s="5"/>
      <c r="L1740" s="4"/>
      <c r="M1740" s="92" t="str">
        <f>IF(RevenueData[[#This Row],[Commentaires /Notes  ]]="","",RevenueData[[#This Row],[Commentaires /Notes  ]])</f>
        <v/>
      </c>
      <c r="N1740" s="21"/>
    </row>
    <row r="1741" spans="2:14" x14ac:dyDescent="0.25">
      <c r="B1741" s="18">
        <f t="shared" si="196"/>
        <v>1737</v>
      </c>
      <c r="C1741" s="13" t="str">
        <f t="shared" si="195"/>
        <v/>
      </c>
      <c r="D1741" s="20"/>
      <c r="E1741" s="5"/>
      <c r="F1741" s="5"/>
      <c r="G1741" s="6" t="str">
        <f>IF(ISBLANK(F1741),"",VLOOKUP(F1741,'Listes des Lots'!$B$4:$G$55,6,FALSE))</f>
        <v/>
      </c>
      <c r="H1741" s="3"/>
      <c r="I1741" s="3"/>
      <c r="J1741" s="5"/>
      <c r="K1741" s="5"/>
      <c r="L1741" s="4"/>
      <c r="M1741" s="92" t="str">
        <f>IF(RevenueData[[#This Row],[Commentaires /Notes  ]]="","",RevenueData[[#This Row],[Commentaires /Notes  ]])</f>
        <v/>
      </c>
      <c r="N1741" s="21"/>
    </row>
    <row r="1742" spans="2:14" x14ac:dyDescent="0.25">
      <c r="B1742" s="18">
        <f t="shared" si="196"/>
        <v>1738</v>
      </c>
      <c r="C1742" s="13" t="str">
        <f t="shared" si="195"/>
        <v/>
      </c>
      <c r="D1742" s="20"/>
      <c r="E1742" s="5"/>
      <c r="F1742" s="5"/>
      <c r="G1742" s="6" t="str">
        <f>IF(ISBLANK(F1742),"",VLOOKUP(F1742,'Listes des Lots'!$B$4:$G$55,6,FALSE))</f>
        <v/>
      </c>
      <c r="H1742" s="3"/>
      <c r="I1742" s="3"/>
      <c r="J1742" s="5"/>
      <c r="K1742" s="5"/>
      <c r="L1742" s="4"/>
      <c r="M1742" s="92" t="str">
        <f>IF(RevenueData[[#This Row],[Commentaires /Notes  ]]="","",RevenueData[[#This Row],[Commentaires /Notes  ]])</f>
        <v/>
      </c>
      <c r="N1742" s="21"/>
    </row>
    <row r="1743" spans="2:14" x14ac:dyDescent="0.25">
      <c r="B1743" s="18">
        <f t="shared" si="196"/>
        <v>1739</v>
      </c>
      <c r="C1743" s="13" t="str">
        <f t="shared" si="195"/>
        <v/>
      </c>
      <c r="D1743" s="20"/>
      <c r="E1743" s="5"/>
      <c r="F1743" s="5"/>
      <c r="G1743" s="6" t="str">
        <f>IF(ISBLANK(F1743),"",VLOOKUP(F1743,'Listes des Lots'!$B$4:$G$55,6,FALSE))</f>
        <v/>
      </c>
      <c r="H1743" s="3"/>
      <c r="I1743" s="3"/>
      <c r="J1743" s="5"/>
      <c r="K1743" s="5"/>
      <c r="L1743" s="4"/>
      <c r="M1743" s="92" t="str">
        <f>IF(RevenueData[[#This Row],[Commentaires /Notes  ]]="","",RevenueData[[#This Row],[Commentaires /Notes  ]])</f>
        <v/>
      </c>
      <c r="N1743" s="21"/>
    </row>
    <row r="1744" spans="2:14" x14ac:dyDescent="0.25">
      <c r="B1744" s="18">
        <f t="shared" si="196"/>
        <v>1740</v>
      </c>
      <c r="C1744" s="13" t="str">
        <f t="shared" si="195"/>
        <v/>
      </c>
      <c r="D1744" s="20"/>
      <c r="E1744" s="5"/>
      <c r="F1744" s="5"/>
      <c r="G1744" s="6" t="str">
        <f>IF(ISBLANK(F1744),"",VLOOKUP(F1744,'Listes des Lots'!$B$4:$G$55,6,FALSE))</f>
        <v/>
      </c>
      <c r="H1744" s="3"/>
      <c r="I1744" s="3"/>
      <c r="J1744" s="5"/>
      <c r="K1744" s="5"/>
      <c r="L1744" s="4"/>
      <c r="M1744" s="92" t="str">
        <f>IF(RevenueData[[#This Row],[Commentaires /Notes  ]]="","",RevenueData[[#This Row],[Commentaires /Notes  ]])</f>
        <v/>
      </c>
      <c r="N1744" s="21"/>
    </row>
    <row r="1745" spans="2:14" x14ac:dyDescent="0.25">
      <c r="B1745" s="18">
        <f t="shared" si="196"/>
        <v>1741</v>
      </c>
      <c r="C1745" s="13" t="str">
        <f t="shared" si="195"/>
        <v/>
      </c>
      <c r="D1745" s="20"/>
      <c r="E1745" s="5"/>
      <c r="F1745" s="5"/>
      <c r="G1745" s="6" t="str">
        <f>IF(ISBLANK(F1745),"",VLOOKUP(F1745,'Listes des Lots'!$B$4:$G$55,6,FALSE))</f>
        <v/>
      </c>
      <c r="H1745" s="3"/>
      <c r="I1745" s="3"/>
      <c r="J1745" s="5"/>
      <c r="K1745" s="5"/>
      <c r="L1745" s="4"/>
      <c r="M1745" s="92" t="str">
        <f>IF(RevenueData[[#This Row],[Commentaires /Notes  ]]="","",RevenueData[[#This Row],[Commentaires /Notes  ]])</f>
        <v/>
      </c>
      <c r="N1745" s="21"/>
    </row>
    <row r="1746" spans="2:14" x14ac:dyDescent="0.25">
      <c r="B1746" s="18">
        <f t="shared" si="196"/>
        <v>1742</v>
      </c>
      <c r="C1746" s="13" t="str">
        <f t="shared" si="195"/>
        <v/>
      </c>
      <c r="D1746" s="20"/>
      <c r="E1746" s="5"/>
      <c r="F1746" s="5"/>
      <c r="G1746" s="6" t="str">
        <f>IF(ISBLANK(F1746),"",VLOOKUP(F1746,'Listes des Lots'!$B$4:$G$55,6,FALSE))</f>
        <v/>
      </c>
      <c r="H1746" s="3"/>
      <c r="I1746" s="3"/>
      <c r="J1746" s="5"/>
      <c r="K1746" s="5"/>
      <c r="L1746" s="4"/>
      <c r="M1746" s="92" t="str">
        <f>IF(RevenueData[[#This Row],[Commentaires /Notes  ]]="","",RevenueData[[#This Row],[Commentaires /Notes  ]])</f>
        <v/>
      </c>
      <c r="N1746" s="21"/>
    </row>
    <row r="1747" spans="2:14" x14ac:dyDescent="0.25">
      <c r="B1747" s="18">
        <f t="shared" si="196"/>
        <v>1743</v>
      </c>
      <c r="C1747" s="13" t="str">
        <f t="shared" si="195"/>
        <v/>
      </c>
      <c r="D1747" s="20"/>
      <c r="E1747" s="5"/>
      <c r="F1747" s="5"/>
      <c r="G1747" s="6" t="str">
        <f>IF(ISBLANK(F1747),"",VLOOKUP(F1747,'Listes des Lots'!$B$4:$G$55,6,FALSE))</f>
        <v/>
      </c>
      <c r="H1747" s="3"/>
      <c r="I1747" s="3"/>
      <c r="J1747" s="5"/>
      <c r="K1747" s="5"/>
      <c r="L1747" s="4"/>
      <c r="M1747" s="92" t="str">
        <f>IF(RevenueData[[#This Row],[Commentaires /Notes  ]]="","",RevenueData[[#This Row],[Commentaires /Notes  ]])</f>
        <v/>
      </c>
      <c r="N1747" s="21"/>
    </row>
    <row r="1748" spans="2:14" x14ac:dyDescent="0.25">
      <c r="B1748" s="18">
        <f t="shared" si="196"/>
        <v>1744</v>
      </c>
      <c r="C1748" s="13" t="str">
        <f t="shared" si="195"/>
        <v/>
      </c>
      <c r="D1748" s="20"/>
      <c r="E1748" s="5"/>
      <c r="F1748" s="5"/>
      <c r="G1748" s="6" t="str">
        <f>IF(ISBLANK(F1748),"",VLOOKUP(F1748,'Listes des Lots'!$B$4:$G$55,6,FALSE))</f>
        <v/>
      </c>
      <c r="H1748" s="3"/>
      <c r="I1748" s="3"/>
      <c r="J1748" s="5"/>
      <c r="K1748" s="5"/>
      <c r="L1748" s="4"/>
      <c r="M1748" s="92" t="str">
        <f>IF(RevenueData[[#This Row],[Commentaires /Notes  ]]="","",RevenueData[[#This Row],[Commentaires /Notes  ]])</f>
        <v/>
      </c>
      <c r="N1748" s="21"/>
    </row>
    <row r="1749" spans="2:14" x14ac:dyDescent="0.25">
      <c r="B1749" s="18">
        <f t="shared" si="196"/>
        <v>1745</v>
      </c>
      <c r="C1749" s="13" t="str">
        <f t="shared" si="195"/>
        <v/>
      </c>
      <c r="D1749" s="20"/>
      <c r="E1749" s="5"/>
      <c r="F1749" s="5"/>
      <c r="G1749" s="6" t="str">
        <f>IF(ISBLANK(F1749),"",VLOOKUP(F1749,'Listes des Lots'!$B$4:$G$55,6,FALSE))</f>
        <v/>
      </c>
      <c r="H1749" s="3"/>
      <c r="I1749" s="3"/>
      <c r="J1749" s="5"/>
      <c r="K1749" s="5"/>
      <c r="L1749" s="4"/>
      <c r="M1749" s="92" t="str">
        <f>IF(RevenueData[[#This Row],[Commentaires /Notes  ]]="","",RevenueData[[#This Row],[Commentaires /Notes  ]])</f>
        <v/>
      </c>
      <c r="N1749" s="21"/>
    </row>
    <row r="1750" spans="2:14" x14ac:dyDescent="0.25">
      <c r="B1750" s="18">
        <f t="shared" si="196"/>
        <v>1746</v>
      </c>
      <c r="C1750" s="13" t="str">
        <f t="shared" si="195"/>
        <v/>
      </c>
      <c r="D1750" s="20"/>
      <c r="E1750" s="5"/>
      <c r="F1750" s="5"/>
      <c r="G1750" s="6" t="str">
        <f>IF(ISBLANK(F1750),"",VLOOKUP(F1750,'Listes des Lots'!$B$4:$G$55,6,FALSE))</f>
        <v/>
      </c>
      <c r="H1750" s="3"/>
      <c r="I1750" s="3"/>
      <c r="J1750" s="5"/>
      <c r="K1750" s="5"/>
      <c r="L1750" s="4"/>
      <c r="M1750" s="92" t="str">
        <f>IF(RevenueData[[#This Row],[Commentaires /Notes  ]]="","",RevenueData[[#This Row],[Commentaires /Notes  ]])</f>
        <v/>
      </c>
      <c r="N1750" s="21"/>
    </row>
    <row r="1751" spans="2:14" x14ac:dyDescent="0.25">
      <c r="B1751" s="18">
        <f t="shared" si="196"/>
        <v>1747</v>
      </c>
      <c r="C1751" s="13" t="str">
        <f t="shared" si="195"/>
        <v/>
      </c>
      <c r="D1751" s="20"/>
      <c r="E1751" s="5"/>
      <c r="F1751" s="5"/>
      <c r="G1751" s="6" t="str">
        <f>IF(ISBLANK(F1751),"",VLOOKUP(F1751,'Listes des Lots'!$B$4:$G$55,6,FALSE))</f>
        <v/>
      </c>
      <c r="H1751" s="3"/>
      <c r="I1751" s="3"/>
      <c r="J1751" s="5"/>
      <c r="K1751" s="5"/>
      <c r="L1751" s="4"/>
      <c r="M1751" s="92" t="str">
        <f>IF(RevenueData[[#This Row],[Commentaires /Notes  ]]="","",RevenueData[[#This Row],[Commentaires /Notes  ]])</f>
        <v/>
      </c>
      <c r="N1751" s="21"/>
    </row>
    <row r="1752" spans="2:14" x14ac:dyDescent="0.25">
      <c r="B1752" s="18">
        <f t="shared" si="196"/>
        <v>1748</v>
      </c>
      <c r="C1752" s="13" t="str">
        <f t="shared" si="195"/>
        <v/>
      </c>
      <c r="D1752" s="20"/>
      <c r="E1752" s="5"/>
      <c r="F1752" s="5"/>
      <c r="G1752" s="6" t="str">
        <f>IF(ISBLANK(F1752),"",VLOOKUP(F1752,'Listes des Lots'!$B$4:$G$55,6,FALSE))</f>
        <v/>
      </c>
      <c r="H1752" s="3"/>
      <c r="I1752" s="3"/>
      <c r="J1752" s="5"/>
      <c r="K1752" s="5"/>
      <c r="L1752" s="4"/>
      <c r="M1752" s="92" t="str">
        <f>IF(RevenueData[[#This Row],[Commentaires /Notes  ]]="","",RevenueData[[#This Row],[Commentaires /Notes  ]])</f>
        <v/>
      </c>
      <c r="N1752" s="21"/>
    </row>
    <row r="1753" spans="2:14" x14ac:dyDescent="0.25">
      <c r="B1753" s="18">
        <f t="shared" si="196"/>
        <v>1749</v>
      </c>
      <c r="C1753" s="13" t="str">
        <f t="shared" si="195"/>
        <v/>
      </c>
      <c r="D1753" s="20"/>
      <c r="E1753" s="5"/>
      <c r="F1753" s="5"/>
      <c r="G1753" s="6" t="str">
        <f>IF(ISBLANK(F1753),"",VLOOKUP(F1753,'Listes des Lots'!$B$4:$G$55,6,FALSE))</f>
        <v/>
      </c>
      <c r="H1753" s="3"/>
      <c r="I1753" s="3"/>
      <c r="J1753" s="5"/>
      <c r="K1753" s="5"/>
      <c r="L1753" s="4"/>
      <c r="M1753" s="92" t="str">
        <f>IF(RevenueData[[#This Row],[Commentaires /Notes  ]]="","",RevenueData[[#This Row],[Commentaires /Notes  ]])</f>
        <v/>
      </c>
      <c r="N1753" s="21"/>
    </row>
    <row r="1754" spans="2:14" x14ac:dyDescent="0.25">
      <c r="B1754" s="18">
        <f t="shared" si="196"/>
        <v>1750</v>
      </c>
      <c r="C1754" s="13" t="str">
        <f t="shared" si="195"/>
        <v/>
      </c>
      <c r="D1754" s="20"/>
      <c r="E1754" s="5"/>
      <c r="F1754" s="5"/>
      <c r="G1754" s="6" t="str">
        <f>IF(ISBLANK(F1754),"",VLOOKUP(F1754,'Listes des Lots'!$B$4:$G$55,6,FALSE))</f>
        <v/>
      </c>
      <c r="H1754" s="3"/>
      <c r="I1754" s="3"/>
      <c r="J1754" s="5"/>
      <c r="K1754" s="5"/>
      <c r="L1754" s="4"/>
      <c r="M1754" s="92" t="str">
        <f>IF(RevenueData[[#This Row],[Commentaires /Notes  ]]="","",RevenueData[[#This Row],[Commentaires /Notes  ]])</f>
        <v/>
      </c>
      <c r="N1754" s="21"/>
    </row>
    <row r="1755" spans="2:14" x14ac:dyDescent="0.25">
      <c r="B1755" s="18">
        <f t="shared" si="196"/>
        <v>1751</v>
      </c>
      <c r="C1755" s="13" t="str">
        <f t="shared" si="195"/>
        <v/>
      </c>
      <c r="D1755" s="20"/>
      <c r="E1755" s="5"/>
      <c r="F1755" s="5"/>
      <c r="G1755" s="6" t="str">
        <f>IF(ISBLANK(F1755),"",VLOOKUP(F1755,'Listes des Lots'!$B$4:$G$55,6,FALSE))</f>
        <v/>
      </c>
      <c r="H1755" s="3"/>
      <c r="I1755" s="3"/>
      <c r="J1755" s="5"/>
      <c r="K1755" s="5"/>
      <c r="L1755" s="4"/>
      <c r="M1755" s="92" t="str">
        <f>IF(RevenueData[[#This Row],[Commentaires /Notes  ]]="","",RevenueData[[#This Row],[Commentaires /Notes  ]])</f>
        <v/>
      </c>
      <c r="N1755" s="21"/>
    </row>
    <row r="1756" spans="2:14" x14ac:dyDescent="0.25">
      <c r="B1756" s="18">
        <f t="shared" si="196"/>
        <v>1752</v>
      </c>
      <c r="C1756" s="13" t="str">
        <f t="shared" si="195"/>
        <v/>
      </c>
      <c r="D1756" s="20"/>
      <c r="E1756" s="5"/>
      <c r="F1756" s="5"/>
      <c r="G1756" s="6" t="str">
        <f>IF(ISBLANK(F1756),"",VLOOKUP(F1756,'Listes des Lots'!$B$4:$G$55,6,FALSE))</f>
        <v/>
      </c>
      <c r="H1756" s="3"/>
      <c r="I1756" s="3"/>
      <c r="J1756" s="5"/>
      <c r="K1756" s="5"/>
      <c r="L1756" s="4"/>
      <c r="M1756" s="92" t="str">
        <f>IF(RevenueData[[#This Row],[Commentaires /Notes  ]]="","",RevenueData[[#This Row],[Commentaires /Notes  ]])</f>
        <v/>
      </c>
      <c r="N1756" s="21"/>
    </row>
    <row r="1757" spans="2:14" x14ac:dyDescent="0.25">
      <c r="B1757" s="18">
        <f t="shared" si="196"/>
        <v>1753</v>
      </c>
      <c r="C1757" s="13" t="str">
        <f t="shared" si="195"/>
        <v/>
      </c>
      <c r="D1757" s="20"/>
      <c r="E1757" s="5"/>
      <c r="F1757" s="5"/>
      <c r="G1757" s="6" t="str">
        <f>IF(ISBLANK(F1757),"",VLOOKUP(F1757,'Listes des Lots'!$B$4:$G$55,6,FALSE))</f>
        <v/>
      </c>
      <c r="H1757" s="3"/>
      <c r="I1757" s="3"/>
      <c r="J1757" s="5"/>
      <c r="K1757" s="5"/>
      <c r="L1757" s="4"/>
      <c r="M1757" s="92" t="str">
        <f>IF(RevenueData[[#This Row],[Commentaires /Notes  ]]="","",RevenueData[[#This Row],[Commentaires /Notes  ]])</f>
        <v/>
      </c>
      <c r="N1757" s="21"/>
    </row>
    <row r="1758" spans="2:14" x14ac:dyDescent="0.25">
      <c r="B1758" s="18">
        <f t="shared" si="196"/>
        <v>1754</v>
      </c>
      <c r="C1758" s="13" t="str">
        <f t="shared" si="195"/>
        <v/>
      </c>
      <c r="D1758" s="20"/>
      <c r="E1758" s="5"/>
      <c r="F1758" s="5"/>
      <c r="G1758" s="6" t="str">
        <f>IF(ISBLANK(F1758),"",VLOOKUP(F1758,'Listes des Lots'!$B$4:$G$55,6,FALSE))</f>
        <v/>
      </c>
      <c r="H1758" s="3"/>
      <c r="I1758" s="3"/>
      <c r="J1758" s="5"/>
      <c r="K1758" s="5"/>
      <c r="L1758" s="4"/>
      <c r="M1758" s="92" t="str">
        <f>IF(RevenueData[[#This Row],[Commentaires /Notes  ]]="","",RevenueData[[#This Row],[Commentaires /Notes  ]])</f>
        <v/>
      </c>
      <c r="N1758" s="21"/>
    </row>
    <row r="1759" spans="2:14" x14ac:dyDescent="0.25">
      <c r="B1759" s="18">
        <f t="shared" si="196"/>
        <v>1755</v>
      </c>
      <c r="C1759" s="13" t="str">
        <f t="shared" si="195"/>
        <v/>
      </c>
      <c r="D1759" s="20"/>
      <c r="E1759" s="5"/>
      <c r="F1759" s="5"/>
      <c r="G1759" s="6" t="str">
        <f>IF(ISBLANK(F1759),"",VLOOKUP(F1759,'Listes des Lots'!$B$4:$G$55,6,FALSE))</f>
        <v/>
      </c>
      <c r="H1759" s="3"/>
      <c r="I1759" s="3"/>
      <c r="J1759" s="5"/>
      <c r="K1759" s="5"/>
      <c r="L1759" s="4"/>
      <c r="M1759" s="92" t="str">
        <f>IF(RevenueData[[#This Row],[Commentaires /Notes  ]]="","",RevenueData[[#This Row],[Commentaires /Notes  ]])</f>
        <v/>
      </c>
      <c r="N1759" s="21"/>
    </row>
    <row r="1760" spans="2:14" x14ac:dyDescent="0.25">
      <c r="B1760" s="18">
        <f t="shared" si="196"/>
        <v>1756</v>
      </c>
      <c r="C1760" s="13" t="str">
        <f t="shared" si="195"/>
        <v/>
      </c>
      <c r="D1760" s="20"/>
      <c r="E1760" s="5"/>
      <c r="F1760" s="5"/>
      <c r="G1760" s="6" t="str">
        <f>IF(ISBLANK(F1760),"",VLOOKUP(F1760,'Listes des Lots'!$B$4:$G$55,6,FALSE))</f>
        <v/>
      </c>
      <c r="H1760" s="3"/>
      <c r="I1760" s="3"/>
      <c r="J1760" s="5"/>
      <c r="K1760" s="5"/>
      <c r="L1760" s="4"/>
      <c r="M1760" s="92" t="str">
        <f>IF(RevenueData[[#This Row],[Commentaires /Notes  ]]="","",RevenueData[[#This Row],[Commentaires /Notes  ]])</f>
        <v/>
      </c>
      <c r="N1760" s="21"/>
    </row>
    <row r="1761" spans="2:14" x14ac:dyDescent="0.25">
      <c r="B1761" s="18">
        <f t="shared" si="196"/>
        <v>1757</v>
      </c>
      <c r="C1761" s="13" t="str">
        <f t="shared" si="195"/>
        <v/>
      </c>
      <c r="D1761" s="20"/>
      <c r="E1761" s="5"/>
      <c r="F1761" s="5"/>
      <c r="G1761" s="6" t="str">
        <f>IF(ISBLANK(F1761),"",VLOOKUP(F1761,'Listes des Lots'!$B$4:$G$55,6,FALSE))</f>
        <v/>
      </c>
      <c r="H1761" s="3"/>
      <c r="I1761" s="3"/>
      <c r="J1761" s="5"/>
      <c r="K1761" s="5"/>
      <c r="L1761" s="4"/>
      <c r="M1761" s="92" t="str">
        <f>IF(RevenueData[[#This Row],[Commentaires /Notes  ]]="","",RevenueData[[#This Row],[Commentaires /Notes  ]])</f>
        <v/>
      </c>
      <c r="N1761" s="21"/>
    </row>
    <row r="1762" spans="2:14" x14ac:dyDescent="0.25">
      <c r="B1762" s="18">
        <f t="shared" si="196"/>
        <v>1758</v>
      </c>
      <c r="C1762" s="13" t="str">
        <f t="shared" si="195"/>
        <v/>
      </c>
      <c r="D1762" s="20"/>
      <c r="E1762" s="5"/>
      <c r="F1762" s="5"/>
      <c r="G1762" s="6" t="str">
        <f>IF(ISBLANK(F1762),"",VLOOKUP(F1762,'Listes des Lots'!$B$4:$G$55,6,FALSE))</f>
        <v/>
      </c>
      <c r="H1762" s="3"/>
      <c r="I1762" s="3"/>
      <c r="J1762" s="5"/>
      <c r="K1762" s="5"/>
      <c r="L1762" s="4"/>
      <c r="M1762" s="92" t="str">
        <f>IF(RevenueData[[#This Row],[Commentaires /Notes  ]]="","",RevenueData[[#This Row],[Commentaires /Notes  ]])</f>
        <v/>
      </c>
      <c r="N1762" s="21"/>
    </row>
    <row r="1763" spans="2:14" x14ac:dyDescent="0.25">
      <c r="B1763" s="18">
        <f t="shared" si="196"/>
        <v>1759</v>
      </c>
      <c r="C1763" s="13" t="str">
        <f t="shared" si="195"/>
        <v/>
      </c>
      <c r="D1763" s="20"/>
      <c r="E1763" s="5"/>
      <c r="F1763" s="5"/>
      <c r="G1763" s="6" t="str">
        <f>IF(ISBLANK(F1763),"",VLOOKUP(F1763,'Listes des Lots'!$B$4:$G$55,6,FALSE))</f>
        <v/>
      </c>
      <c r="H1763" s="3"/>
      <c r="I1763" s="3"/>
      <c r="J1763" s="5"/>
      <c r="K1763" s="5"/>
      <c r="L1763" s="4"/>
      <c r="M1763" s="92" t="str">
        <f>IF(RevenueData[[#This Row],[Commentaires /Notes  ]]="","",RevenueData[[#This Row],[Commentaires /Notes  ]])</f>
        <v/>
      </c>
      <c r="N1763" s="21"/>
    </row>
    <row r="1764" spans="2:14" x14ac:dyDescent="0.25">
      <c r="B1764" s="18">
        <f t="shared" si="196"/>
        <v>1760</v>
      </c>
      <c r="C1764" s="13" t="str">
        <f t="shared" si="195"/>
        <v/>
      </c>
      <c r="D1764" s="20"/>
      <c r="E1764" s="5"/>
      <c r="F1764" s="5"/>
      <c r="G1764" s="6" t="str">
        <f>IF(ISBLANK(F1764),"",VLOOKUP(F1764,'Listes des Lots'!$B$4:$G$55,6,FALSE))</f>
        <v/>
      </c>
      <c r="H1764" s="3"/>
      <c r="I1764" s="3"/>
      <c r="J1764" s="5"/>
      <c r="K1764" s="5"/>
      <c r="L1764" s="4"/>
      <c r="M1764" s="92" t="str">
        <f>IF(RevenueData[[#This Row],[Commentaires /Notes  ]]="","",RevenueData[[#This Row],[Commentaires /Notes  ]])</f>
        <v/>
      </c>
      <c r="N1764" s="21"/>
    </row>
    <row r="1765" spans="2:14" x14ac:dyDescent="0.25">
      <c r="B1765" s="18">
        <f t="shared" si="196"/>
        <v>1761</v>
      </c>
      <c r="C1765" s="13" t="str">
        <f t="shared" si="195"/>
        <v/>
      </c>
      <c r="D1765" s="20"/>
      <c r="E1765" s="5"/>
      <c r="F1765" s="5"/>
      <c r="G1765" s="6" t="str">
        <f>IF(ISBLANK(F1765),"",VLOOKUP(F1765,'Listes des Lots'!$B$4:$G$55,6,FALSE))</f>
        <v/>
      </c>
      <c r="H1765" s="3"/>
      <c r="I1765" s="3"/>
      <c r="J1765" s="5"/>
      <c r="K1765" s="5"/>
      <c r="L1765" s="4"/>
      <c r="M1765" s="92" t="str">
        <f>IF(RevenueData[[#This Row],[Commentaires /Notes  ]]="","",RevenueData[[#This Row],[Commentaires /Notes  ]])</f>
        <v/>
      </c>
      <c r="N1765" s="21"/>
    </row>
    <row r="1766" spans="2:14" x14ac:dyDescent="0.25">
      <c r="B1766" s="18">
        <f t="shared" si="196"/>
        <v>1762</v>
      </c>
      <c r="C1766" s="13" t="str">
        <f t="shared" si="195"/>
        <v/>
      </c>
      <c r="D1766" s="20"/>
      <c r="E1766" s="5"/>
      <c r="F1766" s="5"/>
      <c r="G1766" s="6" t="str">
        <f>IF(ISBLANK(F1766),"",VLOOKUP(F1766,'Listes des Lots'!$B$4:$G$55,6,FALSE))</f>
        <v/>
      </c>
      <c r="H1766" s="3"/>
      <c r="I1766" s="3"/>
      <c r="J1766" s="5"/>
      <c r="K1766" s="5"/>
      <c r="L1766" s="4"/>
      <c r="M1766" s="92" t="str">
        <f>IF(RevenueData[[#This Row],[Commentaires /Notes  ]]="","",RevenueData[[#This Row],[Commentaires /Notes  ]])</f>
        <v/>
      </c>
      <c r="N1766" s="21"/>
    </row>
    <row r="1767" spans="2:14" x14ac:dyDescent="0.25">
      <c r="B1767" s="18">
        <f t="shared" si="196"/>
        <v>1763</v>
      </c>
      <c r="C1767" s="13" t="str">
        <f t="shared" si="195"/>
        <v/>
      </c>
      <c r="D1767" s="20"/>
      <c r="E1767" s="5"/>
      <c r="F1767" s="5"/>
      <c r="G1767" s="6" t="str">
        <f>IF(ISBLANK(F1767),"",VLOOKUP(F1767,'Listes des Lots'!$B$4:$G$55,6,FALSE))</f>
        <v/>
      </c>
      <c r="H1767" s="3"/>
      <c r="I1767" s="3"/>
      <c r="J1767" s="5"/>
      <c r="K1767" s="5"/>
      <c r="L1767" s="4"/>
      <c r="M1767" s="92" t="str">
        <f>IF(RevenueData[[#This Row],[Commentaires /Notes  ]]="","",RevenueData[[#This Row],[Commentaires /Notes  ]])</f>
        <v/>
      </c>
      <c r="N1767" s="21"/>
    </row>
    <row r="1768" spans="2:14" x14ac:dyDescent="0.25">
      <c r="B1768" s="18">
        <f t="shared" si="196"/>
        <v>1764</v>
      </c>
      <c r="C1768" s="13" t="str">
        <f t="shared" si="195"/>
        <v/>
      </c>
      <c r="D1768" s="20"/>
      <c r="E1768" s="5"/>
      <c r="F1768" s="5"/>
      <c r="G1768" s="6" t="str">
        <f>IF(ISBLANK(F1768),"",VLOOKUP(F1768,'Listes des Lots'!$B$4:$G$55,6,FALSE))</f>
        <v/>
      </c>
      <c r="H1768" s="3"/>
      <c r="I1768" s="3"/>
      <c r="J1768" s="5"/>
      <c r="K1768" s="5"/>
      <c r="L1768" s="4"/>
      <c r="M1768" s="92" t="str">
        <f>IF(RevenueData[[#This Row],[Commentaires /Notes  ]]="","",RevenueData[[#This Row],[Commentaires /Notes  ]])</f>
        <v/>
      </c>
      <c r="N1768" s="21"/>
    </row>
    <row r="1769" spans="2:14" x14ac:dyDescent="0.25">
      <c r="B1769" s="18">
        <f t="shared" si="196"/>
        <v>1765</v>
      </c>
      <c r="C1769" s="13" t="str">
        <f t="shared" si="195"/>
        <v/>
      </c>
      <c r="D1769" s="20"/>
      <c r="E1769" s="5"/>
      <c r="F1769" s="5"/>
      <c r="G1769" s="6" t="str">
        <f>IF(ISBLANK(F1769),"",VLOOKUP(F1769,'Listes des Lots'!$B$4:$G$55,6,FALSE))</f>
        <v/>
      </c>
      <c r="H1769" s="3"/>
      <c r="I1769" s="3"/>
      <c r="J1769" s="5"/>
      <c r="K1769" s="5"/>
      <c r="L1769" s="4"/>
      <c r="M1769" s="92" t="str">
        <f>IF(RevenueData[[#This Row],[Commentaires /Notes  ]]="","",RevenueData[[#This Row],[Commentaires /Notes  ]])</f>
        <v/>
      </c>
      <c r="N1769" s="21"/>
    </row>
    <row r="1770" spans="2:14" x14ac:dyDescent="0.25">
      <c r="B1770" s="18">
        <f t="shared" si="196"/>
        <v>1766</v>
      </c>
      <c r="C1770" s="13" t="str">
        <f t="shared" si="195"/>
        <v/>
      </c>
      <c r="D1770" s="20"/>
      <c r="E1770" s="5"/>
      <c r="F1770" s="5"/>
      <c r="G1770" s="6" t="str">
        <f>IF(ISBLANK(F1770),"",VLOOKUP(F1770,'Listes des Lots'!$B$4:$G$55,6,FALSE))</f>
        <v/>
      </c>
      <c r="H1770" s="3"/>
      <c r="I1770" s="3"/>
      <c r="J1770" s="5"/>
      <c r="K1770" s="5"/>
      <c r="L1770" s="4"/>
      <c r="M1770" s="92" t="str">
        <f>IF(RevenueData[[#This Row],[Commentaires /Notes  ]]="","",RevenueData[[#This Row],[Commentaires /Notes  ]])</f>
        <v/>
      </c>
      <c r="N1770" s="21"/>
    </row>
    <row r="1771" spans="2:14" x14ac:dyDescent="0.25">
      <c r="B1771" s="18">
        <f t="shared" si="196"/>
        <v>1767</v>
      </c>
      <c r="C1771" s="13" t="str">
        <f t="shared" si="195"/>
        <v/>
      </c>
      <c r="D1771" s="20"/>
      <c r="E1771" s="5"/>
      <c r="F1771" s="5"/>
      <c r="G1771" s="6" t="str">
        <f>IF(ISBLANK(F1771),"",VLOOKUP(F1771,'Listes des Lots'!$B$4:$G$55,6,FALSE))</f>
        <v/>
      </c>
      <c r="H1771" s="3"/>
      <c r="I1771" s="3"/>
      <c r="J1771" s="5"/>
      <c r="K1771" s="5"/>
      <c r="L1771" s="4"/>
      <c r="M1771" s="92" t="str">
        <f>IF(RevenueData[[#This Row],[Commentaires /Notes  ]]="","",RevenueData[[#This Row],[Commentaires /Notes  ]])</f>
        <v/>
      </c>
      <c r="N1771" s="21"/>
    </row>
    <row r="1772" spans="2:14" x14ac:dyDescent="0.25">
      <c r="B1772" s="18">
        <f t="shared" si="196"/>
        <v>1768</v>
      </c>
      <c r="C1772" s="13" t="str">
        <f t="shared" si="195"/>
        <v/>
      </c>
      <c r="D1772" s="20"/>
      <c r="E1772" s="5"/>
      <c r="F1772" s="5"/>
      <c r="G1772" s="6" t="str">
        <f>IF(ISBLANK(F1772),"",VLOOKUP(F1772,'Listes des Lots'!$B$4:$G$55,6,FALSE))</f>
        <v/>
      </c>
      <c r="H1772" s="3"/>
      <c r="I1772" s="3"/>
      <c r="J1772" s="5"/>
      <c r="K1772" s="5"/>
      <c r="L1772" s="4"/>
      <c r="M1772" s="92" t="str">
        <f>IF(RevenueData[[#This Row],[Commentaires /Notes  ]]="","",RevenueData[[#This Row],[Commentaires /Notes  ]])</f>
        <v/>
      </c>
      <c r="N1772" s="21"/>
    </row>
    <row r="1773" spans="2:14" x14ac:dyDescent="0.25">
      <c r="B1773" s="18">
        <f t="shared" si="196"/>
        <v>1769</v>
      </c>
      <c r="C1773" s="13" t="str">
        <f t="shared" si="195"/>
        <v/>
      </c>
      <c r="D1773" s="20"/>
      <c r="E1773" s="5"/>
      <c r="F1773" s="5"/>
      <c r="G1773" s="6" t="str">
        <f>IF(ISBLANK(F1773),"",VLOOKUP(F1773,'Listes des Lots'!$B$4:$G$55,6,FALSE))</f>
        <v/>
      </c>
      <c r="H1773" s="3"/>
      <c r="I1773" s="3"/>
      <c r="J1773" s="5"/>
      <c r="K1773" s="5"/>
      <c r="L1773" s="4"/>
      <c r="M1773" s="92" t="str">
        <f>IF(RevenueData[[#This Row],[Commentaires /Notes  ]]="","",RevenueData[[#This Row],[Commentaires /Notes  ]])</f>
        <v/>
      </c>
      <c r="N1773" s="21"/>
    </row>
    <row r="1774" spans="2:14" x14ac:dyDescent="0.25">
      <c r="B1774" s="18">
        <f t="shared" si="196"/>
        <v>1770</v>
      </c>
      <c r="C1774" s="13" t="str">
        <f t="shared" si="195"/>
        <v/>
      </c>
      <c r="D1774" s="20"/>
      <c r="E1774" s="5"/>
      <c r="F1774" s="5"/>
      <c r="G1774" s="6" t="str">
        <f>IF(ISBLANK(F1774),"",VLOOKUP(F1774,'Listes des Lots'!$B$4:$G$55,6,FALSE))</f>
        <v/>
      </c>
      <c r="H1774" s="3"/>
      <c r="I1774" s="3"/>
      <c r="J1774" s="5"/>
      <c r="K1774" s="5"/>
      <c r="L1774" s="4"/>
      <c r="M1774" s="92" t="str">
        <f>IF(RevenueData[[#This Row],[Commentaires /Notes  ]]="","",RevenueData[[#This Row],[Commentaires /Notes  ]])</f>
        <v/>
      </c>
      <c r="N1774" s="21"/>
    </row>
    <row r="1775" spans="2:14" x14ac:dyDescent="0.25">
      <c r="B1775" s="18">
        <f t="shared" si="196"/>
        <v>1771</v>
      </c>
      <c r="C1775" s="13" t="str">
        <f t="shared" si="195"/>
        <v/>
      </c>
      <c r="D1775" s="20"/>
      <c r="E1775" s="5"/>
      <c r="F1775" s="5"/>
      <c r="G1775" s="6" t="str">
        <f>IF(ISBLANK(F1775),"",VLOOKUP(F1775,'Listes des Lots'!$B$4:$G$55,6,FALSE))</f>
        <v/>
      </c>
      <c r="H1775" s="3"/>
      <c r="I1775" s="3"/>
      <c r="J1775" s="5"/>
      <c r="K1775" s="5"/>
      <c r="L1775" s="4"/>
      <c r="M1775" s="92" t="str">
        <f>IF(RevenueData[[#This Row],[Commentaires /Notes  ]]="","",RevenueData[[#This Row],[Commentaires /Notes  ]])</f>
        <v/>
      </c>
      <c r="N1775" s="21"/>
    </row>
    <row r="1776" spans="2:14" x14ac:dyDescent="0.25">
      <c r="B1776" s="18">
        <f t="shared" si="196"/>
        <v>1772</v>
      </c>
      <c r="C1776" s="13" t="str">
        <f t="shared" si="195"/>
        <v/>
      </c>
      <c r="D1776" s="20"/>
      <c r="E1776" s="5"/>
      <c r="F1776" s="5"/>
      <c r="G1776" s="6" t="str">
        <f>IF(ISBLANK(F1776),"",VLOOKUP(F1776,'Listes des Lots'!$B$4:$G$55,6,FALSE))</f>
        <v/>
      </c>
      <c r="H1776" s="3"/>
      <c r="I1776" s="3"/>
      <c r="J1776" s="5"/>
      <c r="K1776" s="5"/>
      <c r="L1776" s="4"/>
      <c r="M1776" s="92" t="str">
        <f>IF(RevenueData[[#This Row],[Commentaires /Notes  ]]="","",RevenueData[[#This Row],[Commentaires /Notes  ]])</f>
        <v/>
      </c>
      <c r="N1776" s="21"/>
    </row>
    <row r="1777" spans="2:14" x14ac:dyDescent="0.25">
      <c r="B1777" s="18">
        <f t="shared" si="196"/>
        <v>1773</v>
      </c>
      <c r="C1777" s="13" t="str">
        <f t="shared" si="195"/>
        <v/>
      </c>
      <c r="D1777" s="20"/>
      <c r="E1777" s="5"/>
      <c r="F1777" s="5"/>
      <c r="G1777" s="6" t="str">
        <f>IF(ISBLANK(F1777),"",VLOOKUP(F1777,'Listes des Lots'!$B$4:$G$55,6,FALSE))</f>
        <v/>
      </c>
      <c r="H1777" s="3"/>
      <c r="I1777" s="3"/>
      <c r="J1777" s="5"/>
      <c r="K1777" s="5"/>
      <c r="L1777" s="4"/>
      <c r="M1777" s="92" t="str">
        <f>IF(RevenueData[[#This Row],[Commentaires /Notes  ]]="","",RevenueData[[#This Row],[Commentaires /Notes  ]])</f>
        <v/>
      </c>
      <c r="N1777" s="21"/>
    </row>
    <row r="1778" spans="2:14" x14ac:dyDescent="0.25">
      <c r="B1778" s="18">
        <f t="shared" si="196"/>
        <v>1774</v>
      </c>
      <c r="C1778" s="13" t="str">
        <f t="shared" si="195"/>
        <v/>
      </c>
      <c r="D1778" s="20"/>
      <c r="E1778" s="5"/>
      <c r="F1778" s="5"/>
      <c r="G1778" s="6" t="str">
        <f>IF(ISBLANK(F1778),"",VLOOKUP(F1778,'Listes des Lots'!$B$4:$G$55,6,FALSE))</f>
        <v/>
      </c>
      <c r="H1778" s="3"/>
      <c r="I1778" s="3"/>
      <c r="J1778" s="5"/>
      <c r="K1778" s="5"/>
      <c r="L1778" s="4"/>
      <c r="M1778" s="92" t="str">
        <f>IF(RevenueData[[#This Row],[Commentaires /Notes  ]]="","",RevenueData[[#This Row],[Commentaires /Notes  ]])</f>
        <v/>
      </c>
      <c r="N1778" s="21"/>
    </row>
    <row r="1779" spans="2:14" x14ac:dyDescent="0.25">
      <c r="B1779" s="18">
        <f t="shared" si="196"/>
        <v>1775</v>
      </c>
      <c r="C1779" s="13" t="str">
        <f t="shared" si="195"/>
        <v/>
      </c>
      <c r="D1779" s="20"/>
      <c r="E1779" s="5"/>
      <c r="F1779" s="5"/>
      <c r="G1779" s="6" t="str">
        <f>IF(ISBLANK(F1779),"",VLOOKUP(F1779,'Listes des Lots'!$B$4:$G$55,6,FALSE))</f>
        <v/>
      </c>
      <c r="H1779" s="3"/>
      <c r="I1779" s="3"/>
      <c r="J1779" s="5"/>
      <c r="K1779" s="5"/>
      <c r="L1779" s="4"/>
      <c r="M1779" s="92" t="str">
        <f>IF(RevenueData[[#This Row],[Commentaires /Notes  ]]="","",RevenueData[[#This Row],[Commentaires /Notes  ]])</f>
        <v/>
      </c>
      <c r="N1779" s="21"/>
    </row>
    <row r="1780" spans="2:14" x14ac:dyDescent="0.25">
      <c r="B1780" s="18">
        <f t="shared" si="196"/>
        <v>1776</v>
      </c>
      <c r="C1780" s="13" t="str">
        <f t="shared" si="195"/>
        <v/>
      </c>
      <c r="D1780" s="20"/>
      <c r="E1780" s="5"/>
      <c r="F1780" s="5"/>
      <c r="G1780" s="6" t="str">
        <f>IF(ISBLANK(F1780),"",VLOOKUP(F1780,'Listes des Lots'!$B$4:$G$55,6,FALSE))</f>
        <v/>
      </c>
      <c r="H1780" s="3"/>
      <c r="I1780" s="3"/>
      <c r="J1780" s="5"/>
      <c r="K1780" s="5"/>
      <c r="L1780" s="4"/>
      <c r="M1780" s="92" t="str">
        <f>IF(RevenueData[[#This Row],[Commentaires /Notes  ]]="","",RevenueData[[#This Row],[Commentaires /Notes  ]])</f>
        <v/>
      </c>
      <c r="N1780" s="21"/>
    </row>
    <row r="1781" spans="2:14" x14ac:dyDescent="0.25">
      <c r="B1781" s="18">
        <f t="shared" si="196"/>
        <v>1777</v>
      </c>
      <c r="C1781" s="13" t="str">
        <f t="shared" si="195"/>
        <v/>
      </c>
      <c r="D1781" s="20"/>
      <c r="E1781" s="5"/>
      <c r="F1781" s="5"/>
      <c r="G1781" s="6" t="str">
        <f>IF(ISBLANK(F1781),"",VLOOKUP(F1781,'Listes des Lots'!$B$4:$G$55,6,FALSE))</f>
        <v/>
      </c>
      <c r="H1781" s="3"/>
      <c r="I1781" s="3"/>
      <c r="J1781" s="5"/>
      <c r="K1781" s="5"/>
      <c r="L1781" s="4"/>
      <c r="M1781" s="92" t="str">
        <f>IF(RevenueData[[#This Row],[Commentaires /Notes  ]]="","",RevenueData[[#This Row],[Commentaires /Notes  ]])</f>
        <v/>
      </c>
      <c r="N1781" s="21"/>
    </row>
    <row r="1782" spans="2:14" x14ac:dyDescent="0.25">
      <c r="B1782" s="18">
        <f t="shared" si="196"/>
        <v>1778</v>
      </c>
      <c r="C1782" s="13" t="str">
        <f t="shared" si="195"/>
        <v/>
      </c>
      <c r="D1782" s="20"/>
      <c r="E1782" s="5"/>
      <c r="F1782" s="5"/>
      <c r="G1782" s="6" t="str">
        <f>IF(ISBLANK(F1782),"",VLOOKUP(F1782,'Listes des Lots'!$B$4:$G$55,6,FALSE))</f>
        <v/>
      </c>
      <c r="H1782" s="3"/>
      <c r="I1782" s="3"/>
      <c r="J1782" s="5"/>
      <c r="K1782" s="5"/>
      <c r="L1782" s="4"/>
      <c r="M1782" s="92" t="str">
        <f>IF(RevenueData[[#This Row],[Commentaires /Notes  ]]="","",RevenueData[[#This Row],[Commentaires /Notes  ]])</f>
        <v/>
      </c>
      <c r="N1782" s="21"/>
    </row>
    <row r="1783" spans="2:14" x14ac:dyDescent="0.25">
      <c r="B1783" s="18">
        <f t="shared" si="196"/>
        <v>1779</v>
      </c>
      <c r="C1783" s="13" t="str">
        <f t="shared" si="195"/>
        <v/>
      </c>
      <c r="D1783" s="20"/>
      <c r="E1783" s="5"/>
      <c r="F1783" s="5"/>
      <c r="G1783" s="6" t="str">
        <f>IF(ISBLANK(F1783),"",VLOOKUP(F1783,'Listes des Lots'!$B$4:$G$55,6,FALSE))</f>
        <v/>
      </c>
      <c r="H1783" s="3"/>
      <c r="I1783" s="3"/>
      <c r="J1783" s="5"/>
      <c r="K1783" s="5"/>
      <c r="L1783" s="4"/>
      <c r="M1783" s="92" t="str">
        <f>IF(RevenueData[[#This Row],[Commentaires /Notes  ]]="","",RevenueData[[#This Row],[Commentaires /Notes  ]])</f>
        <v/>
      </c>
      <c r="N1783" s="21"/>
    </row>
    <row r="1784" spans="2:14" x14ac:dyDescent="0.25">
      <c r="B1784" s="18">
        <f t="shared" si="196"/>
        <v>1780</v>
      </c>
      <c r="C1784" s="13" t="str">
        <f t="shared" si="195"/>
        <v/>
      </c>
      <c r="D1784" s="20"/>
      <c r="E1784" s="5"/>
      <c r="F1784" s="5"/>
      <c r="G1784" s="6" t="str">
        <f>IF(ISBLANK(F1784),"",VLOOKUP(F1784,'Listes des Lots'!$B$4:$G$55,6,FALSE))</f>
        <v/>
      </c>
      <c r="H1784" s="3"/>
      <c r="I1784" s="3"/>
      <c r="J1784" s="5"/>
      <c r="K1784" s="5"/>
      <c r="L1784" s="4"/>
      <c r="M1784" s="92" t="str">
        <f>IF(RevenueData[[#This Row],[Commentaires /Notes  ]]="","",RevenueData[[#This Row],[Commentaires /Notes  ]])</f>
        <v/>
      </c>
      <c r="N1784" s="21"/>
    </row>
    <row r="1785" spans="2:14" x14ac:dyDescent="0.25">
      <c r="B1785" s="18">
        <f t="shared" si="196"/>
        <v>1781</v>
      </c>
      <c r="C1785" s="13" t="str">
        <f t="shared" si="195"/>
        <v/>
      </c>
      <c r="D1785" s="20"/>
      <c r="E1785" s="5"/>
      <c r="F1785" s="5"/>
      <c r="G1785" s="6" t="str">
        <f>IF(ISBLANK(F1785),"",VLOOKUP(F1785,'Listes des Lots'!$B$4:$G$55,6,FALSE))</f>
        <v/>
      </c>
      <c r="H1785" s="3"/>
      <c r="I1785" s="3"/>
      <c r="J1785" s="5"/>
      <c r="K1785" s="5"/>
      <c r="L1785" s="4"/>
      <c r="M1785" s="92" t="str">
        <f>IF(RevenueData[[#This Row],[Commentaires /Notes  ]]="","",RevenueData[[#This Row],[Commentaires /Notes  ]])</f>
        <v/>
      </c>
      <c r="N1785" s="21"/>
    </row>
    <row r="1786" spans="2:14" x14ac:dyDescent="0.25">
      <c r="B1786" s="18">
        <f t="shared" si="196"/>
        <v>1782</v>
      </c>
      <c r="C1786" s="13" t="str">
        <f t="shared" si="195"/>
        <v/>
      </c>
      <c r="D1786" s="20"/>
      <c r="E1786" s="5"/>
      <c r="F1786" s="5"/>
      <c r="G1786" s="6" t="str">
        <f>IF(ISBLANK(F1786),"",VLOOKUP(F1786,'Listes des Lots'!$B$4:$G$55,6,FALSE))</f>
        <v/>
      </c>
      <c r="H1786" s="3"/>
      <c r="I1786" s="3"/>
      <c r="J1786" s="5"/>
      <c r="K1786" s="5"/>
      <c r="L1786" s="4"/>
      <c r="M1786" s="92" t="str">
        <f>IF(RevenueData[[#This Row],[Commentaires /Notes  ]]="","",RevenueData[[#This Row],[Commentaires /Notes  ]])</f>
        <v/>
      </c>
      <c r="N1786" s="21"/>
    </row>
    <row r="1787" spans="2:14" x14ac:dyDescent="0.25">
      <c r="B1787" s="18">
        <f t="shared" si="196"/>
        <v>1783</v>
      </c>
      <c r="C1787" s="13" t="str">
        <f t="shared" si="195"/>
        <v/>
      </c>
      <c r="D1787" s="20"/>
      <c r="E1787" s="5"/>
      <c r="F1787" s="5"/>
      <c r="G1787" s="6" t="str">
        <f>IF(ISBLANK(F1787),"",VLOOKUP(F1787,'Listes des Lots'!$B$4:$G$55,6,FALSE))</f>
        <v/>
      </c>
      <c r="H1787" s="3"/>
      <c r="I1787" s="3"/>
      <c r="J1787" s="5"/>
      <c r="K1787" s="5"/>
      <c r="L1787" s="4"/>
      <c r="M1787" s="92" t="str">
        <f>IF(RevenueData[[#This Row],[Commentaires /Notes  ]]="","",RevenueData[[#This Row],[Commentaires /Notes  ]])</f>
        <v/>
      </c>
      <c r="N1787" s="21"/>
    </row>
    <row r="1788" spans="2:14" x14ac:dyDescent="0.25">
      <c r="B1788" s="18">
        <f t="shared" si="196"/>
        <v>1784</v>
      </c>
      <c r="C1788" s="13" t="str">
        <f t="shared" si="195"/>
        <v/>
      </c>
      <c r="D1788" s="20"/>
      <c r="E1788" s="5"/>
      <c r="F1788" s="5"/>
      <c r="G1788" s="6" t="str">
        <f>IF(ISBLANK(F1788),"",VLOOKUP(F1788,'Listes des Lots'!$B$4:$G$55,6,FALSE))</f>
        <v/>
      </c>
      <c r="H1788" s="3"/>
      <c r="I1788" s="3"/>
      <c r="J1788" s="5"/>
      <c r="K1788" s="5"/>
      <c r="L1788" s="4"/>
      <c r="M1788" s="92" t="str">
        <f>IF(RevenueData[[#This Row],[Commentaires /Notes  ]]="","",RevenueData[[#This Row],[Commentaires /Notes  ]])</f>
        <v/>
      </c>
      <c r="N1788" s="21"/>
    </row>
    <row r="1789" spans="2:14" x14ac:dyDescent="0.25">
      <c r="B1789" s="18">
        <f t="shared" si="196"/>
        <v>1785</v>
      </c>
      <c r="C1789" s="13" t="str">
        <f t="shared" si="195"/>
        <v/>
      </c>
      <c r="D1789" s="20"/>
      <c r="E1789" s="5"/>
      <c r="F1789" s="5"/>
      <c r="G1789" s="6" t="str">
        <f>IF(ISBLANK(F1789),"",VLOOKUP(F1789,'Listes des Lots'!$B$4:$G$55,6,FALSE))</f>
        <v/>
      </c>
      <c r="H1789" s="3"/>
      <c r="I1789" s="3"/>
      <c r="J1789" s="5"/>
      <c r="K1789" s="5"/>
      <c r="L1789" s="4"/>
      <c r="M1789" s="92" t="str">
        <f>IF(RevenueData[[#This Row],[Commentaires /Notes  ]]="","",RevenueData[[#This Row],[Commentaires /Notes  ]])</f>
        <v/>
      </c>
      <c r="N1789" s="21"/>
    </row>
    <row r="1790" spans="2:14" x14ac:dyDescent="0.25">
      <c r="B1790" s="18">
        <f t="shared" si="196"/>
        <v>1786</v>
      </c>
      <c r="C1790" s="13" t="str">
        <f t="shared" si="195"/>
        <v/>
      </c>
      <c r="D1790" s="20"/>
      <c r="E1790" s="5"/>
      <c r="F1790" s="5"/>
      <c r="G1790" s="6" t="str">
        <f>IF(ISBLANK(F1790),"",VLOOKUP(F1790,'Listes des Lots'!$B$4:$G$55,6,FALSE))</f>
        <v/>
      </c>
      <c r="H1790" s="3"/>
      <c r="I1790" s="3"/>
      <c r="J1790" s="5"/>
      <c r="K1790" s="5"/>
      <c r="L1790" s="4"/>
      <c r="M1790" s="92" t="str">
        <f>IF(RevenueData[[#This Row],[Commentaires /Notes  ]]="","",RevenueData[[#This Row],[Commentaires /Notes  ]])</f>
        <v/>
      </c>
      <c r="N1790" s="21"/>
    </row>
    <row r="1791" spans="2:14" x14ac:dyDescent="0.25">
      <c r="B1791" s="18">
        <f t="shared" si="196"/>
        <v>1787</v>
      </c>
      <c r="C1791" s="13" t="str">
        <f t="shared" si="195"/>
        <v/>
      </c>
      <c r="D1791" s="20"/>
      <c r="E1791" s="5"/>
      <c r="F1791" s="5"/>
      <c r="G1791" s="6" t="str">
        <f>IF(ISBLANK(F1791),"",VLOOKUP(F1791,'Listes des Lots'!$B$4:$G$55,6,FALSE))</f>
        <v/>
      </c>
      <c r="H1791" s="3"/>
      <c r="I1791" s="3"/>
      <c r="J1791" s="5"/>
      <c r="K1791" s="5"/>
      <c r="L1791" s="4"/>
      <c r="M1791" s="92" t="str">
        <f>IF(RevenueData[[#This Row],[Commentaires /Notes  ]]="","",RevenueData[[#This Row],[Commentaires /Notes  ]])</f>
        <v/>
      </c>
      <c r="N1791" s="21"/>
    </row>
    <row r="1792" spans="2:14" x14ac:dyDescent="0.25">
      <c r="B1792" s="18">
        <f t="shared" si="196"/>
        <v>1788</v>
      </c>
      <c r="C1792" s="13" t="str">
        <f t="shared" si="195"/>
        <v/>
      </c>
      <c r="D1792" s="20"/>
      <c r="E1792" s="5"/>
      <c r="F1792" s="5"/>
      <c r="G1792" s="6" t="str">
        <f>IF(ISBLANK(F1792),"",VLOOKUP(F1792,'Listes des Lots'!$B$4:$G$55,6,FALSE))</f>
        <v/>
      </c>
      <c r="H1792" s="3"/>
      <c r="I1792" s="3"/>
      <c r="J1792" s="5"/>
      <c r="K1792" s="5"/>
      <c r="L1792" s="4"/>
      <c r="M1792" s="92" t="str">
        <f>IF(RevenueData[[#This Row],[Commentaires /Notes  ]]="","",RevenueData[[#This Row],[Commentaires /Notes  ]])</f>
        <v/>
      </c>
      <c r="N1792" s="21"/>
    </row>
    <row r="1793" spans="2:14" x14ac:dyDescent="0.25">
      <c r="B1793" s="18">
        <f t="shared" si="196"/>
        <v>1789</v>
      </c>
      <c r="C1793" s="13" t="str">
        <f t="shared" si="195"/>
        <v/>
      </c>
      <c r="D1793" s="20"/>
      <c r="E1793" s="5"/>
      <c r="F1793" s="5"/>
      <c r="G1793" s="6" t="str">
        <f>IF(ISBLANK(F1793),"",VLOOKUP(F1793,'Listes des Lots'!$B$4:$G$55,6,FALSE))</f>
        <v/>
      </c>
      <c r="H1793" s="3"/>
      <c r="I1793" s="3"/>
      <c r="J1793" s="5"/>
      <c r="K1793" s="5"/>
      <c r="L1793" s="4"/>
      <c r="M1793" s="92" t="str">
        <f>IF(RevenueData[[#This Row],[Commentaires /Notes  ]]="","",RevenueData[[#This Row],[Commentaires /Notes  ]])</f>
        <v/>
      </c>
      <c r="N1793" s="21"/>
    </row>
    <row r="1794" spans="2:14" x14ac:dyDescent="0.25">
      <c r="B1794" s="18">
        <f t="shared" si="196"/>
        <v>1790</v>
      </c>
      <c r="C1794" s="13" t="str">
        <f t="shared" si="195"/>
        <v/>
      </c>
      <c r="D1794" s="20"/>
      <c r="E1794" s="5"/>
      <c r="F1794" s="5"/>
      <c r="G1794" s="6" t="str">
        <f>IF(ISBLANK(F1794),"",VLOOKUP(F1794,'Listes des Lots'!$B$4:$G$55,6,FALSE))</f>
        <v/>
      </c>
      <c r="H1794" s="3"/>
      <c r="I1794" s="3"/>
      <c r="J1794" s="5"/>
      <c r="K1794" s="5"/>
      <c r="L1794" s="4"/>
      <c r="M1794" s="92" t="str">
        <f>IF(RevenueData[[#This Row],[Commentaires /Notes  ]]="","",RevenueData[[#This Row],[Commentaires /Notes  ]])</f>
        <v/>
      </c>
      <c r="N1794" s="21"/>
    </row>
    <row r="1795" spans="2:14" x14ac:dyDescent="0.25">
      <c r="B1795" s="18">
        <f t="shared" si="196"/>
        <v>1791</v>
      </c>
      <c r="C1795" s="13" t="str">
        <f t="shared" si="195"/>
        <v/>
      </c>
      <c r="D1795" s="20"/>
      <c r="E1795" s="5"/>
      <c r="F1795" s="5"/>
      <c r="G1795" s="6" t="str">
        <f>IF(ISBLANK(F1795),"",VLOOKUP(F1795,'Listes des Lots'!$B$4:$G$55,6,FALSE))</f>
        <v/>
      </c>
      <c r="H1795" s="3"/>
      <c r="I1795" s="3"/>
      <c r="J1795" s="5"/>
      <c r="K1795" s="5"/>
      <c r="L1795" s="4"/>
      <c r="M1795" s="92" t="str">
        <f>IF(RevenueData[[#This Row],[Commentaires /Notes  ]]="","",RevenueData[[#This Row],[Commentaires /Notes  ]])</f>
        <v/>
      </c>
      <c r="N1795" s="21"/>
    </row>
    <row r="1796" spans="2:14" x14ac:dyDescent="0.25">
      <c r="B1796" s="18">
        <f t="shared" si="196"/>
        <v>1792</v>
      </c>
      <c r="C1796" s="13" t="str">
        <f t="shared" si="195"/>
        <v/>
      </c>
      <c r="D1796" s="20"/>
      <c r="E1796" s="5"/>
      <c r="F1796" s="5"/>
      <c r="G1796" s="6" t="str">
        <f>IF(ISBLANK(F1796),"",VLOOKUP(F1796,'Listes des Lots'!$B$4:$G$55,6,FALSE))</f>
        <v/>
      </c>
      <c r="H1796" s="3"/>
      <c r="I1796" s="3"/>
      <c r="J1796" s="5"/>
      <c r="K1796" s="5"/>
      <c r="L1796" s="4"/>
      <c r="M1796" s="92" t="str">
        <f>IF(RevenueData[[#This Row],[Commentaires /Notes  ]]="","",RevenueData[[#This Row],[Commentaires /Notes  ]])</f>
        <v/>
      </c>
      <c r="N1796" s="21"/>
    </row>
    <row r="1797" spans="2:14" x14ac:dyDescent="0.25">
      <c r="B1797" s="18">
        <f t="shared" si="196"/>
        <v>1793</v>
      </c>
      <c r="C1797" s="13" t="str">
        <f t="shared" ref="C1797:C1860" si="197">IF(OR(D1797="", E1797="", F1797="", I1797="", J1797="", K1797="", L1797=""), "", TEXT(RIGHT(YEAR(D1797), 2), "00") &amp; TEXT(MONTH(D1797), "00") &amp; TEXT(DAY(D1797), "00") &amp; "_Rev_MC_" &amp; TEXT(B1797, "0"))</f>
        <v/>
      </c>
      <c r="D1797" s="20"/>
      <c r="E1797" s="5"/>
      <c r="F1797" s="5"/>
      <c r="G1797" s="6" t="str">
        <f>IF(ISBLANK(F1797),"",VLOOKUP(F1797,'Listes des Lots'!$B$4:$G$55,6,FALSE))</f>
        <v/>
      </c>
      <c r="H1797" s="3"/>
      <c r="I1797" s="3"/>
      <c r="J1797" s="5"/>
      <c r="K1797" s="5"/>
      <c r="L1797" s="4"/>
      <c r="M1797" s="92" t="str">
        <f>IF(RevenueData[[#This Row],[Commentaires /Notes  ]]="","",RevenueData[[#This Row],[Commentaires /Notes  ]])</f>
        <v/>
      </c>
      <c r="N1797" s="21"/>
    </row>
    <row r="1798" spans="2:14" x14ac:dyDescent="0.25">
      <c r="B1798" s="18">
        <f t="shared" si="196"/>
        <v>1794</v>
      </c>
      <c r="C1798" s="13" t="str">
        <f t="shared" si="197"/>
        <v/>
      </c>
      <c r="D1798" s="20"/>
      <c r="E1798" s="5"/>
      <c r="F1798" s="5"/>
      <c r="G1798" s="6" t="str">
        <f>IF(ISBLANK(F1798),"",VLOOKUP(F1798,'Listes des Lots'!$B$4:$G$55,6,FALSE))</f>
        <v/>
      </c>
      <c r="H1798" s="3"/>
      <c r="I1798" s="3"/>
      <c r="J1798" s="5"/>
      <c r="K1798" s="5"/>
      <c r="L1798" s="4"/>
      <c r="M1798" s="92" t="str">
        <f>IF(RevenueData[[#This Row],[Commentaires /Notes  ]]="","",RevenueData[[#This Row],[Commentaires /Notes  ]])</f>
        <v/>
      </c>
      <c r="N1798" s="21"/>
    </row>
    <row r="1799" spans="2:14" x14ac:dyDescent="0.25">
      <c r="B1799" s="18">
        <f t="shared" ref="B1799:B1862" si="198">B1798+1</f>
        <v>1795</v>
      </c>
      <c r="C1799" s="13" t="str">
        <f t="shared" si="197"/>
        <v/>
      </c>
      <c r="D1799" s="20"/>
      <c r="E1799" s="5"/>
      <c r="F1799" s="5"/>
      <c r="G1799" s="6" t="str">
        <f>IF(ISBLANK(F1799),"",VLOOKUP(F1799,'Listes des Lots'!$B$4:$G$55,6,FALSE))</f>
        <v/>
      </c>
      <c r="H1799" s="3"/>
      <c r="I1799" s="3"/>
      <c r="J1799" s="5"/>
      <c r="K1799" s="5"/>
      <c r="L1799" s="4"/>
      <c r="M1799" s="92" t="str">
        <f>IF(RevenueData[[#This Row],[Commentaires /Notes  ]]="","",RevenueData[[#This Row],[Commentaires /Notes  ]])</f>
        <v/>
      </c>
      <c r="N1799" s="21"/>
    </row>
    <row r="1800" spans="2:14" x14ac:dyDescent="0.25">
      <c r="B1800" s="18">
        <f t="shared" si="198"/>
        <v>1796</v>
      </c>
      <c r="C1800" s="13" t="str">
        <f t="shared" si="197"/>
        <v/>
      </c>
      <c r="D1800" s="20"/>
      <c r="E1800" s="5"/>
      <c r="F1800" s="5"/>
      <c r="G1800" s="6" t="str">
        <f>IF(ISBLANK(F1800),"",VLOOKUP(F1800,'Listes des Lots'!$B$4:$G$55,6,FALSE))</f>
        <v/>
      </c>
      <c r="H1800" s="3"/>
      <c r="I1800" s="3"/>
      <c r="J1800" s="5"/>
      <c r="K1800" s="5"/>
      <c r="L1800" s="4"/>
      <c r="M1800" s="92" t="str">
        <f>IF(RevenueData[[#This Row],[Commentaires /Notes  ]]="","",RevenueData[[#This Row],[Commentaires /Notes  ]])</f>
        <v/>
      </c>
      <c r="N1800" s="21"/>
    </row>
    <row r="1801" spans="2:14" x14ac:dyDescent="0.25">
      <c r="B1801" s="18">
        <f t="shared" si="198"/>
        <v>1797</v>
      </c>
      <c r="C1801" s="13" t="str">
        <f t="shared" si="197"/>
        <v/>
      </c>
      <c r="D1801" s="20"/>
      <c r="E1801" s="5"/>
      <c r="F1801" s="5"/>
      <c r="G1801" s="6" t="str">
        <f>IF(ISBLANK(F1801),"",VLOOKUP(F1801,'Listes des Lots'!$B$4:$G$55,6,FALSE))</f>
        <v/>
      </c>
      <c r="H1801" s="3"/>
      <c r="I1801" s="3"/>
      <c r="J1801" s="5"/>
      <c r="K1801" s="5"/>
      <c r="L1801" s="4"/>
      <c r="M1801" s="92" t="str">
        <f>IF(RevenueData[[#This Row],[Commentaires /Notes  ]]="","",RevenueData[[#This Row],[Commentaires /Notes  ]])</f>
        <v/>
      </c>
      <c r="N1801" s="21"/>
    </row>
    <row r="1802" spans="2:14" x14ac:dyDescent="0.25">
      <c r="B1802" s="18">
        <f t="shared" si="198"/>
        <v>1798</v>
      </c>
      <c r="C1802" s="13" t="str">
        <f t="shared" si="197"/>
        <v/>
      </c>
      <c r="D1802" s="20"/>
      <c r="E1802" s="5"/>
      <c r="F1802" s="5"/>
      <c r="G1802" s="6" t="str">
        <f>IF(ISBLANK(F1802),"",VLOOKUP(F1802,'Listes des Lots'!$B$4:$G$55,6,FALSE))</f>
        <v/>
      </c>
      <c r="H1802" s="3"/>
      <c r="I1802" s="3"/>
      <c r="J1802" s="5"/>
      <c r="K1802" s="5"/>
      <c r="L1802" s="4"/>
      <c r="M1802" s="92" t="str">
        <f>IF(RevenueData[[#This Row],[Commentaires /Notes  ]]="","",RevenueData[[#This Row],[Commentaires /Notes  ]])</f>
        <v/>
      </c>
      <c r="N1802" s="21"/>
    </row>
    <row r="1803" spans="2:14" x14ac:dyDescent="0.25">
      <c r="B1803" s="18">
        <f t="shared" si="198"/>
        <v>1799</v>
      </c>
      <c r="C1803" s="13" t="str">
        <f t="shared" si="197"/>
        <v/>
      </c>
      <c r="D1803" s="20"/>
      <c r="E1803" s="5"/>
      <c r="F1803" s="5"/>
      <c r="G1803" s="6" t="str">
        <f>IF(ISBLANK(F1803),"",VLOOKUP(F1803,'Listes des Lots'!$B$4:$G$55,6,FALSE))</f>
        <v/>
      </c>
      <c r="H1803" s="3"/>
      <c r="I1803" s="3"/>
      <c r="J1803" s="5"/>
      <c r="K1803" s="5"/>
      <c r="L1803" s="4"/>
      <c r="M1803" s="92" t="str">
        <f>IF(RevenueData[[#This Row],[Commentaires /Notes  ]]="","",RevenueData[[#This Row],[Commentaires /Notes  ]])</f>
        <v/>
      </c>
      <c r="N1803" s="21"/>
    </row>
    <row r="1804" spans="2:14" x14ac:dyDescent="0.25">
      <c r="B1804" s="18">
        <f t="shared" si="198"/>
        <v>1800</v>
      </c>
      <c r="C1804" s="13" t="str">
        <f t="shared" si="197"/>
        <v/>
      </c>
      <c r="D1804" s="20"/>
      <c r="E1804" s="5"/>
      <c r="F1804" s="5"/>
      <c r="G1804" s="6" t="str">
        <f>IF(ISBLANK(F1804),"",VLOOKUP(F1804,'Listes des Lots'!$B$4:$G$55,6,FALSE))</f>
        <v/>
      </c>
      <c r="H1804" s="3"/>
      <c r="I1804" s="3"/>
      <c r="J1804" s="5"/>
      <c r="K1804" s="5"/>
      <c r="L1804" s="4"/>
      <c r="M1804" s="92" t="str">
        <f>IF(RevenueData[[#This Row],[Commentaires /Notes  ]]="","",RevenueData[[#This Row],[Commentaires /Notes  ]])</f>
        <v/>
      </c>
      <c r="N1804" s="21"/>
    </row>
    <row r="1805" spans="2:14" x14ac:dyDescent="0.25">
      <c r="B1805" s="18">
        <f t="shared" si="198"/>
        <v>1801</v>
      </c>
      <c r="C1805" s="13" t="str">
        <f t="shared" si="197"/>
        <v/>
      </c>
      <c r="D1805" s="20"/>
      <c r="E1805" s="5"/>
      <c r="F1805" s="5"/>
      <c r="G1805" s="6" t="str">
        <f>IF(ISBLANK(F1805),"",VLOOKUP(F1805,'Listes des Lots'!$B$4:$G$55,6,FALSE))</f>
        <v/>
      </c>
      <c r="H1805" s="3"/>
      <c r="I1805" s="3"/>
      <c r="J1805" s="5"/>
      <c r="K1805" s="5"/>
      <c r="L1805" s="4"/>
      <c r="M1805" s="92" t="str">
        <f>IF(RevenueData[[#This Row],[Commentaires /Notes  ]]="","",RevenueData[[#This Row],[Commentaires /Notes  ]])</f>
        <v/>
      </c>
      <c r="N1805" s="21"/>
    </row>
    <row r="1806" spans="2:14" x14ac:dyDescent="0.25">
      <c r="B1806" s="18">
        <f t="shared" si="198"/>
        <v>1802</v>
      </c>
      <c r="C1806" s="13" t="str">
        <f t="shared" si="197"/>
        <v/>
      </c>
      <c r="D1806" s="20"/>
      <c r="E1806" s="5"/>
      <c r="F1806" s="5"/>
      <c r="G1806" s="6" t="str">
        <f>IF(ISBLANK(F1806),"",VLOOKUP(F1806,'Listes des Lots'!$B$4:$G$55,6,FALSE))</f>
        <v/>
      </c>
      <c r="H1806" s="3"/>
      <c r="I1806" s="3"/>
      <c r="J1806" s="5"/>
      <c r="K1806" s="5"/>
      <c r="L1806" s="4"/>
      <c r="M1806" s="92" t="str">
        <f>IF(RevenueData[[#This Row],[Commentaires /Notes  ]]="","",RevenueData[[#This Row],[Commentaires /Notes  ]])</f>
        <v/>
      </c>
      <c r="N1806" s="21"/>
    </row>
    <row r="1807" spans="2:14" x14ac:dyDescent="0.25">
      <c r="B1807" s="18">
        <f t="shared" si="198"/>
        <v>1803</v>
      </c>
      <c r="C1807" s="13" t="str">
        <f t="shared" si="197"/>
        <v/>
      </c>
      <c r="D1807" s="20"/>
      <c r="E1807" s="5"/>
      <c r="F1807" s="5"/>
      <c r="G1807" s="6" t="str">
        <f>IF(ISBLANK(F1807),"",VLOOKUP(F1807,'Listes des Lots'!$B$4:$G$55,6,FALSE))</f>
        <v/>
      </c>
      <c r="H1807" s="3"/>
      <c r="I1807" s="3"/>
      <c r="J1807" s="5"/>
      <c r="K1807" s="5"/>
      <c r="L1807" s="4"/>
      <c r="M1807" s="92" t="str">
        <f>IF(RevenueData[[#This Row],[Commentaires /Notes  ]]="","",RevenueData[[#This Row],[Commentaires /Notes  ]])</f>
        <v/>
      </c>
      <c r="N1807" s="21"/>
    </row>
    <row r="1808" spans="2:14" x14ac:dyDescent="0.25">
      <c r="B1808" s="18">
        <f t="shared" si="198"/>
        <v>1804</v>
      </c>
      <c r="C1808" s="13" t="str">
        <f t="shared" si="197"/>
        <v/>
      </c>
      <c r="D1808" s="20"/>
      <c r="E1808" s="5"/>
      <c r="F1808" s="5"/>
      <c r="G1808" s="6" t="str">
        <f>IF(ISBLANK(F1808),"",VLOOKUP(F1808,'Listes des Lots'!$B$4:$G$55,6,FALSE))</f>
        <v/>
      </c>
      <c r="H1808" s="3"/>
      <c r="I1808" s="3"/>
      <c r="J1808" s="5"/>
      <c r="K1808" s="5"/>
      <c r="L1808" s="4"/>
      <c r="M1808" s="92" t="str">
        <f>IF(RevenueData[[#This Row],[Commentaires /Notes  ]]="","",RevenueData[[#This Row],[Commentaires /Notes  ]])</f>
        <v/>
      </c>
      <c r="N1808" s="21"/>
    </row>
    <row r="1809" spans="2:14" x14ac:dyDescent="0.25">
      <c r="B1809" s="18">
        <f t="shared" si="198"/>
        <v>1805</v>
      </c>
      <c r="C1809" s="13" t="str">
        <f t="shared" si="197"/>
        <v/>
      </c>
      <c r="D1809" s="20"/>
      <c r="E1809" s="5"/>
      <c r="F1809" s="5"/>
      <c r="G1809" s="6" t="str">
        <f>IF(ISBLANK(F1809),"",VLOOKUP(F1809,'Listes des Lots'!$B$4:$G$55,6,FALSE))</f>
        <v/>
      </c>
      <c r="H1809" s="3"/>
      <c r="I1809" s="3"/>
      <c r="J1809" s="5"/>
      <c r="K1809" s="5"/>
      <c r="L1809" s="4"/>
      <c r="M1809" s="92" t="str">
        <f>IF(RevenueData[[#This Row],[Commentaires /Notes  ]]="","",RevenueData[[#This Row],[Commentaires /Notes  ]])</f>
        <v/>
      </c>
      <c r="N1809" s="21"/>
    </row>
    <row r="1810" spans="2:14" x14ac:dyDescent="0.25">
      <c r="B1810" s="18">
        <f t="shared" si="198"/>
        <v>1806</v>
      </c>
      <c r="C1810" s="13" t="str">
        <f t="shared" si="197"/>
        <v/>
      </c>
      <c r="D1810" s="20"/>
      <c r="E1810" s="5"/>
      <c r="F1810" s="5"/>
      <c r="G1810" s="6" t="str">
        <f>IF(ISBLANK(F1810),"",VLOOKUP(F1810,'Listes des Lots'!$B$4:$G$55,6,FALSE))</f>
        <v/>
      </c>
      <c r="H1810" s="3"/>
      <c r="I1810" s="3"/>
      <c r="J1810" s="5"/>
      <c r="K1810" s="5"/>
      <c r="L1810" s="4"/>
      <c r="M1810" s="92" t="str">
        <f>IF(RevenueData[[#This Row],[Commentaires /Notes  ]]="","",RevenueData[[#This Row],[Commentaires /Notes  ]])</f>
        <v/>
      </c>
      <c r="N1810" s="21"/>
    </row>
    <row r="1811" spans="2:14" x14ac:dyDescent="0.25">
      <c r="B1811" s="18">
        <f t="shared" si="198"/>
        <v>1807</v>
      </c>
      <c r="C1811" s="13" t="str">
        <f t="shared" si="197"/>
        <v/>
      </c>
      <c r="D1811" s="20"/>
      <c r="E1811" s="5"/>
      <c r="F1811" s="5"/>
      <c r="G1811" s="6" t="str">
        <f>IF(ISBLANK(F1811),"",VLOOKUP(F1811,'Listes des Lots'!$B$4:$G$55,6,FALSE))</f>
        <v/>
      </c>
      <c r="H1811" s="3"/>
      <c r="I1811" s="3"/>
      <c r="J1811" s="5"/>
      <c r="K1811" s="5"/>
      <c r="L1811" s="4"/>
      <c r="M1811" s="92" t="str">
        <f>IF(RevenueData[[#This Row],[Commentaires /Notes  ]]="","",RevenueData[[#This Row],[Commentaires /Notes  ]])</f>
        <v/>
      </c>
      <c r="N1811" s="21"/>
    </row>
    <row r="1812" spans="2:14" x14ac:dyDescent="0.25">
      <c r="B1812" s="18">
        <f t="shared" si="198"/>
        <v>1808</v>
      </c>
      <c r="C1812" s="13" t="str">
        <f t="shared" si="197"/>
        <v/>
      </c>
      <c r="D1812" s="20"/>
      <c r="E1812" s="5"/>
      <c r="F1812" s="5"/>
      <c r="G1812" s="6" t="str">
        <f>IF(ISBLANK(F1812),"",VLOOKUP(F1812,'Listes des Lots'!$B$4:$G$55,6,FALSE))</f>
        <v/>
      </c>
      <c r="H1812" s="3"/>
      <c r="I1812" s="3"/>
      <c r="J1812" s="5"/>
      <c r="K1812" s="5"/>
      <c r="L1812" s="4"/>
      <c r="M1812" s="92" t="str">
        <f>IF(RevenueData[[#This Row],[Commentaires /Notes  ]]="","",RevenueData[[#This Row],[Commentaires /Notes  ]])</f>
        <v/>
      </c>
      <c r="N1812" s="21"/>
    </row>
    <row r="1813" spans="2:14" x14ac:dyDescent="0.25">
      <c r="B1813" s="18">
        <f t="shared" si="198"/>
        <v>1809</v>
      </c>
      <c r="C1813" s="13" t="str">
        <f t="shared" si="197"/>
        <v/>
      </c>
      <c r="D1813" s="20"/>
      <c r="E1813" s="5"/>
      <c r="F1813" s="5"/>
      <c r="G1813" s="6" t="str">
        <f>IF(ISBLANK(F1813),"",VLOOKUP(F1813,'Listes des Lots'!$B$4:$G$55,6,FALSE))</f>
        <v/>
      </c>
      <c r="H1813" s="3"/>
      <c r="I1813" s="3"/>
      <c r="J1813" s="5"/>
      <c r="K1813" s="5"/>
      <c r="L1813" s="4"/>
      <c r="M1813" s="92" t="str">
        <f>IF(RevenueData[[#This Row],[Commentaires /Notes  ]]="","",RevenueData[[#This Row],[Commentaires /Notes  ]])</f>
        <v/>
      </c>
      <c r="N1813" s="21"/>
    </row>
    <row r="1814" spans="2:14" x14ac:dyDescent="0.25">
      <c r="B1814" s="18">
        <f t="shared" si="198"/>
        <v>1810</v>
      </c>
      <c r="C1814" s="13" t="str">
        <f t="shared" si="197"/>
        <v/>
      </c>
      <c r="D1814" s="20"/>
      <c r="E1814" s="5"/>
      <c r="F1814" s="5"/>
      <c r="G1814" s="6" t="str">
        <f>IF(ISBLANK(F1814),"",VLOOKUP(F1814,'Listes des Lots'!$B$4:$G$55,6,FALSE))</f>
        <v/>
      </c>
      <c r="H1814" s="3"/>
      <c r="I1814" s="3"/>
      <c r="J1814" s="5"/>
      <c r="K1814" s="5"/>
      <c r="L1814" s="4"/>
      <c r="M1814" s="92" t="str">
        <f>IF(RevenueData[[#This Row],[Commentaires /Notes  ]]="","",RevenueData[[#This Row],[Commentaires /Notes  ]])</f>
        <v/>
      </c>
      <c r="N1814" s="21"/>
    </row>
    <row r="1815" spans="2:14" x14ac:dyDescent="0.25">
      <c r="B1815" s="18">
        <f t="shared" si="198"/>
        <v>1811</v>
      </c>
      <c r="C1815" s="13" t="str">
        <f t="shared" si="197"/>
        <v/>
      </c>
      <c r="D1815" s="20"/>
      <c r="E1815" s="5"/>
      <c r="F1815" s="5"/>
      <c r="G1815" s="6" t="str">
        <f>IF(ISBLANK(F1815),"",VLOOKUP(F1815,'Listes des Lots'!$B$4:$G$55,6,FALSE))</f>
        <v/>
      </c>
      <c r="H1815" s="3"/>
      <c r="I1815" s="3"/>
      <c r="J1815" s="5"/>
      <c r="K1815" s="5"/>
      <c r="L1815" s="4"/>
      <c r="M1815" s="92" t="str">
        <f>IF(RevenueData[[#This Row],[Commentaires /Notes  ]]="","",RevenueData[[#This Row],[Commentaires /Notes  ]])</f>
        <v/>
      </c>
      <c r="N1815" s="21"/>
    </row>
    <row r="1816" spans="2:14" x14ac:dyDescent="0.25">
      <c r="B1816" s="18">
        <f t="shared" si="198"/>
        <v>1812</v>
      </c>
      <c r="C1816" s="13" t="str">
        <f t="shared" si="197"/>
        <v/>
      </c>
      <c r="D1816" s="20"/>
      <c r="E1816" s="5"/>
      <c r="F1816" s="5"/>
      <c r="G1816" s="6" t="str">
        <f>IF(ISBLANK(F1816),"",VLOOKUP(F1816,'Listes des Lots'!$B$4:$G$55,6,FALSE))</f>
        <v/>
      </c>
      <c r="H1816" s="3"/>
      <c r="I1816" s="3"/>
      <c r="J1816" s="5"/>
      <c r="K1816" s="5"/>
      <c r="L1816" s="4"/>
      <c r="M1816" s="92" t="str">
        <f>IF(RevenueData[[#This Row],[Commentaires /Notes  ]]="","",RevenueData[[#This Row],[Commentaires /Notes  ]])</f>
        <v/>
      </c>
      <c r="N1816" s="21"/>
    </row>
    <row r="1817" spans="2:14" x14ac:dyDescent="0.25">
      <c r="B1817" s="18">
        <f t="shared" si="198"/>
        <v>1813</v>
      </c>
      <c r="C1817" s="13" t="str">
        <f t="shared" si="197"/>
        <v/>
      </c>
      <c r="D1817" s="20"/>
      <c r="E1817" s="5"/>
      <c r="F1817" s="5"/>
      <c r="G1817" s="6" t="str">
        <f>IF(ISBLANK(F1817),"",VLOOKUP(F1817,'Listes des Lots'!$B$4:$G$55,6,FALSE))</f>
        <v/>
      </c>
      <c r="H1817" s="3"/>
      <c r="I1817" s="3"/>
      <c r="J1817" s="5"/>
      <c r="K1817" s="5"/>
      <c r="L1817" s="4"/>
      <c r="M1817" s="92" t="str">
        <f>IF(RevenueData[[#This Row],[Commentaires /Notes  ]]="","",RevenueData[[#This Row],[Commentaires /Notes  ]])</f>
        <v/>
      </c>
      <c r="N1817" s="21"/>
    </row>
    <row r="1818" spans="2:14" x14ac:dyDescent="0.25">
      <c r="B1818" s="18">
        <f t="shared" si="198"/>
        <v>1814</v>
      </c>
      <c r="C1818" s="13" t="str">
        <f t="shared" si="197"/>
        <v/>
      </c>
      <c r="D1818" s="20"/>
      <c r="E1818" s="5"/>
      <c r="F1818" s="5"/>
      <c r="G1818" s="6" t="str">
        <f>IF(ISBLANK(F1818),"",VLOOKUP(F1818,'Listes des Lots'!$B$4:$G$55,6,FALSE))</f>
        <v/>
      </c>
      <c r="H1818" s="3"/>
      <c r="I1818" s="3"/>
      <c r="J1818" s="5"/>
      <c r="K1818" s="5"/>
      <c r="L1818" s="4"/>
      <c r="M1818" s="92" t="str">
        <f>IF(RevenueData[[#This Row],[Commentaires /Notes  ]]="","",RevenueData[[#This Row],[Commentaires /Notes  ]])</f>
        <v/>
      </c>
      <c r="N1818" s="21"/>
    </row>
    <row r="1819" spans="2:14" x14ac:dyDescent="0.25">
      <c r="B1819" s="18">
        <f t="shared" si="198"/>
        <v>1815</v>
      </c>
      <c r="C1819" s="13" t="str">
        <f t="shared" si="197"/>
        <v/>
      </c>
      <c r="D1819" s="20"/>
      <c r="E1819" s="5"/>
      <c r="F1819" s="5"/>
      <c r="G1819" s="6" t="str">
        <f>IF(ISBLANK(F1819),"",VLOOKUP(F1819,'Listes des Lots'!$B$4:$G$55,6,FALSE))</f>
        <v/>
      </c>
      <c r="H1819" s="3"/>
      <c r="I1819" s="3"/>
      <c r="J1819" s="5"/>
      <c r="K1819" s="5"/>
      <c r="L1819" s="4"/>
      <c r="M1819" s="92" t="str">
        <f>IF(RevenueData[[#This Row],[Commentaires /Notes  ]]="","",RevenueData[[#This Row],[Commentaires /Notes  ]])</f>
        <v/>
      </c>
      <c r="N1819" s="21"/>
    </row>
    <row r="1820" spans="2:14" x14ac:dyDescent="0.25">
      <c r="B1820" s="18">
        <f t="shared" si="198"/>
        <v>1816</v>
      </c>
      <c r="C1820" s="13" t="str">
        <f t="shared" si="197"/>
        <v/>
      </c>
      <c r="D1820" s="20"/>
      <c r="E1820" s="5"/>
      <c r="F1820" s="5"/>
      <c r="G1820" s="6" t="str">
        <f>IF(ISBLANK(F1820),"",VLOOKUP(F1820,'Listes des Lots'!$B$4:$G$55,6,FALSE))</f>
        <v/>
      </c>
      <c r="H1820" s="3"/>
      <c r="I1820" s="3"/>
      <c r="J1820" s="5"/>
      <c r="K1820" s="5"/>
      <c r="L1820" s="4"/>
      <c r="M1820" s="92" t="str">
        <f>IF(RevenueData[[#This Row],[Commentaires /Notes  ]]="","",RevenueData[[#This Row],[Commentaires /Notes  ]])</f>
        <v/>
      </c>
      <c r="N1820" s="21"/>
    </row>
    <row r="1821" spans="2:14" x14ac:dyDescent="0.25">
      <c r="B1821" s="18">
        <f t="shared" si="198"/>
        <v>1817</v>
      </c>
      <c r="C1821" s="13" t="str">
        <f t="shared" si="197"/>
        <v/>
      </c>
      <c r="D1821" s="20"/>
      <c r="E1821" s="5"/>
      <c r="F1821" s="5"/>
      <c r="G1821" s="6" t="str">
        <f>IF(ISBLANK(F1821),"",VLOOKUP(F1821,'Listes des Lots'!$B$4:$G$55,6,FALSE))</f>
        <v/>
      </c>
      <c r="H1821" s="3"/>
      <c r="I1821" s="3"/>
      <c r="J1821" s="5"/>
      <c r="K1821" s="5"/>
      <c r="L1821" s="4"/>
      <c r="M1821" s="92" t="str">
        <f>IF(RevenueData[[#This Row],[Commentaires /Notes  ]]="","",RevenueData[[#This Row],[Commentaires /Notes  ]])</f>
        <v/>
      </c>
      <c r="N1821" s="21"/>
    </row>
    <row r="1822" spans="2:14" x14ac:dyDescent="0.25">
      <c r="B1822" s="18">
        <f t="shared" si="198"/>
        <v>1818</v>
      </c>
      <c r="C1822" s="13" t="str">
        <f t="shared" si="197"/>
        <v/>
      </c>
      <c r="D1822" s="20"/>
      <c r="E1822" s="5"/>
      <c r="F1822" s="5"/>
      <c r="G1822" s="6" t="str">
        <f>IF(ISBLANK(F1822),"",VLOOKUP(F1822,'Listes des Lots'!$B$4:$G$55,6,FALSE))</f>
        <v/>
      </c>
      <c r="H1822" s="3"/>
      <c r="I1822" s="3"/>
      <c r="J1822" s="5"/>
      <c r="K1822" s="5"/>
      <c r="L1822" s="4"/>
      <c r="M1822" s="92" t="str">
        <f>IF(RevenueData[[#This Row],[Commentaires /Notes  ]]="","",RevenueData[[#This Row],[Commentaires /Notes  ]])</f>
        <v/>
      </c>
      <c r="N1822" s="21"/>
    </row>
    <row r="1823" spans="2:14" x14ac:dyDescent="0.25">
      <c r="B1823" s="18">
        <f t="shared" si="198"/>
        <v>1819</v>
      </c>
      <c r="C1823" s="13" t="str">
        <f t="shared" si="197"/>
        <v/>
      </c>
      <c r="D1823" s="20"/>
      <c r="E1823" s="5"/>
      <c r="F1823" s="5"/>
      <c r="G1823" s="6" t="str">
        <f>IF(ISBLANK(F1823),"",VLOOKUP(F1823,'Listes des Lots'!$B$4:$G$55,6,FALSE))</f>
        <v/>
      </c>
      <c r="H1823" s="3"/>
      <c r="I1823" s="3"/>
      <c r="J1823" s="5"/>
      <c r="K1823" s="5"/>
      <c r="L1823" s="4"/>
      <c r="M1823" s="92" t="str">
        <f>IF(RevenueData[[#This Row],[Commentaires /Notes  ]]="","",RevenueData[[#This Row],[Commentaires /Notes  ]])</f>
        <v/>
      </c>
      <c r="N1823" s="21"/>
    </row>
    <row r="1824" spans="2:14" x14ac:dyDescent="0.25">
      <c r="B1824" s="18">
        <f t="shared" si="198"/>
        <v>1820</v>
      </c>
      <c r="C1824" s="13" t="str">
        <f t="shared" si="197"/>
        <v/>
      </c>
      <c r="D1824" s="20"/>
      <c r="E1824" s="5"/>
      <c r="F1824" s="5"/>
      <c r="G1824" s="6" t="str">
        <f>IF(ISBLANK(F1824),"",VLOOKUP(F1824,'Listes des Lots'!$B$4:$G$55,6,FALSE))</f>
        <v/>
      </c>
      <c r="H1824" s="3"/>
      <c r="I1824" s="3"/>
      <c r="J1824" s="5"/>
      <c r="K1824" s="5"/>
      <c r="L1824" s="4"/>
      <c r="M1824" s="92" t="str">
        <f>IF(RevenueData[[#This Row],[Commentaires /Notes  ]]="","",RevenueData[[#This Row],[Commentaires /Notes  ]])</f>
        <v/>
      </c>
      <c r="N1824" s="21"/>
    </row>
    <row r="1825" spans="2:14" x14ac:dyDescent="0.25">
      <c r="B1825" s="18">
        <f t="shared" si="198"/>
        <v>1821</v>
      </c>
      <c r="C1825" s="13" t="str">
        <f t="shared" si="197"/>
        <v/>
      </c>
      <c r="D1825" s="20"/>
      <c r="E1825" s="5"/>
      <c r="F1825" s="5"/>
      <c r="G1825" s="6" t="str">
        <f>IF(ISBLANK(F1825),"",VLOOKUP(F1825,'Listes des Lots'!$B$4:$G$55,6,FALSE))</f>
        <v/>
      </c>
      <c r="H1825" s="3"/>
      <c r="I1825" s="3"/>
      <c r="J1825" s="5"/>
      <c r="K1825" s="5"/>
      <c r="L1825" s="4"/>
      <c r="M1825" s="92" t="str">
        <f>IF(RevenueData[[#This Row],[Commentaires /Notes  ]]="","",RevenueData[[#This Row],[Commentaires /Notes  ]])</f>
        <v/>
      </c>
      <c r="N1825" s="21"/>
    </row>
    <row r="1826" spans="2:14" x14ac:dyDescent="0.25">
      <c r="B1826" s="18">
        <f t="shared" si="198"/>
        <v>1822</v>
      </c>
      <c r="C1826" s="13" t="str">
        <f t="shared" si="197"/>
        <v/>
      </c>
      <c r="D1826" s="20"/>
      <c r="E1826" s="5"/>
      <c r="F1826" s="5"/>
      <c r="G1826" s="6" t="str">
        <f>IF(ISBLANK(F1826),"",VLOOKUP(F1826,'Listes des Lots'!$B$4:$G$55,6,FALSE))</f>
        <v/>
      </c>
      <c r="H1826" s="3"/>
      <c r="I1826" s="3"/>
      <c r="J1826" s="5"/>
      <c r="K1826" s="5"/>
      <c r="L1826" s="4"/>
      <c r="M1826" s="92" t="str">
        <f>IF(RevenueData[[#This Row],[Commentaires /Notes  ]]="","",RevenueData[[#This Row],[Commentaires /Notes  ]])</f>
        <v/>
      </c>
      <c r="N1826" s="21"/>
    </row>
    <row r="1827" spans="2:14" x14ac:dyDescent="0.25">
      <c r="B1827" s="18">
        <f t="shared" si="198"/>
        <v>1823</v>
      </c>
      <c r="C1827" s="13" t="str">
        <f t="shared" si="197"/>
        <v/>
      </c>
      <c r="D1827" s="20"/>
      <c r="E1827" s="5"/>
      <c r="F1827" s="5"/>
      <c r="G1827" s="6" t="str">
        <f>IF(ISBLANK(F1827),"",VLOOKUP(F1827,'Listes des Lots'!$B$4:$G$55,6,FALSE))</f>
        <v/>
      </c>
      <c r="H1827" s="3"/>
      <c r="I1827" s="3"/>
      <c r="J1827" s="5"/>
      <c r="K1827" s="5"/>
      <c r="L1827" s="4"/>
      <c r="M1827" s="92" t="str">
        <f>IF(RevenueData[[#This Row],[Commentaires /Notes  ]]="","",RevenueData[[#This Row],[Commentaires /Notes  ]])</f>
        <v/>
      </c>
      <c r="N1827" s="21"/>
    </row>
    <row r="1828" spans="2:14" x14ac:dyDescent="0.25">
      <c r="B1828" s="18">
        <f t="shared" si="198"/>
        <v>1824</v>
      </c>
      <c r="C1828" s="13" t="str">
        <f t="shared" si="197"/>
        <v/>
      </c>
      <c r="D1828" s="20"/>
      <c r="E1828" s="5"/>
      <c r="F1828" s="5"/>
      <c r="G1828" s="6" t="str">
        <f>IF(ISBLANK(F1828),"",VLOOKUP(F1828,'Listes des Lots'!$B$4:$G$55,6,FALSE))</f>
        <v/>
      </c>
      <c r="H1828" s="3"/>
      <c r="I1828" s="3"/>
      <c r="J1828" s="5"/>
      <c r="K1828" s="5"/>
      <c r="L1828" s="4"/>
      <c r="M1828" s="92" t="str">
        <f>IF(RevenueData[[#This Row],[Commentaires /Notes  ]]="","",RevenueData[[#This Row],[Commentaires /Notes  ]])</f>
        <v/>
      </c>
      <c r="N1828" s="21"/>
    </row>
    <row r="1829" spans="2:14" x14ac:dyDescent="0.25">
      <c r="B1829" s="18">
        <f t="shared" si="198"/>
        <v>1825</v>
      </c>
      <c r="C1829" s="13" t="str">
        <f t="shared" si="197"/>
        <v/>
      </c>
      <c r="D1829" s="20"/>
      <c r="E1829" s="5"/>
      <c r="F1829" s="5"/>
      <c r="G1829" s="6" t="str">
        <f>IF(ISBLANK(F1829),"",VLOOKUP(F1829,'Listes des Lots'!$B$4:$G$55,6,FALSE))</f>
        <v/>
      </c>
      <c r="H1829" s="3"/>
      <c r="I1829" s="3"/>
      <c r="J1829" s="5"/>
      <c r="K1829" s="5"/>
      <c r="L1829" s="4"/>
      <c r="M1829" s="92" t="str">
        <f>IF(RevenueData[[#This Row],[Commentaires /Notes  ]]="","",RevenueData[[#This Row],[Commentaires /Notes  ]])</f>
        <v/>
      </c>
      <c r="N1829" s="21"/>
    </row>
    <row r="1830" spans="2:14" x14ac:dyDescent="0.25">
      <c r="B1830" s="18">
        <f t="shared" si="198"/>
        <v>1826</v>
      </c>
      <c r="C1830" s="13" t="str">
        <f t="shared" si="197"/>
        <v/>
      </c>
      <c r="D1830" s="20"/>
      <c r="E1830" s="5"/>
      <c r="F1830" s="5"/>
      <c r="G1830" s="6" t="str">
        <f>IF(ISBLANK(F1830),"",VLOOKUP(F1830,'Listes des Lots'!$B$4:$G$55,6,FALSE))</f>
        <v/>
      </c>
      <c r="H1830" s="3"/>
      <c r="I1830" s="3"/>
      <c r="J1830" s="5"/>
      <c r="K1830" s="5"/>
      <c r="L1830" s="4"/>
      <c r="M1830" s="92" t="str">
        <f>IF(RevenueData[[#This Row],[Commentaires /Notes  ]]="","",RevenueData[[#This Row],[Commentaires /Notes  ]])</f>
        <v/>
      </c>
      <c r="N1830" s="21"/>
    </row>
    <row r="1831" spans="2:14" x14ac:dyDescent="0.25">
      <c r="B1831" s="18">
        <f t="shared" si="198"/>
        <v>1827</v>
      </c>
      <c r="C1831" s="13" t="str">
        <f t="shared" si="197"/>
        <v/>
      </c>
      <c r="D1831" s="20"/>
      <c r="E1831" s="5"/>
      <c r="F1831" s="5"/>
      <c r="G1831" s="6" t="str">
        <f>IF(ISBLANK(F1831),"",VLOOKUP(F1831,'Listes des Lots'!$B$4:$G$55,6,FALSE))</f>
        <v/>
      </c>
      <c r="H1831" s="3"/>
      <c r="I1831" s="3"/>
      <c r="J1831" s="5"/>
      <c r="K1831" s="5"/>
      <c r="L1831" s="4"/>
      <c r="M1831" s="92" t="str">
        <f>IF(RevenueData[[#This Row],[Commentaires /Notes  ]]="","",RevenueData[[#This Row],[Commentaires /Notes  ]])</f>
        <v/>
      </c>
      <c r="N1831" s="21"/>
    </row>
    <row r="1832" spans="2:14" x14ac:dyDescent="0.25">
      <c r="B1832" s="18">
        <f t="shared" si="198"/>
        <v>1828</v>
      </c>
      <c r="C1832" s="13" t="str">
        <f t="shared" si="197"/>
        <v/>
      </c>
      <c r="D1832" s="20"/>
      <c r="E1832" s="5"/>
      <c r="F1832" s="5"/>
      <c r="G1832" s="6" t="str">
        <f>IF(ISBLANK(F1832),"",VLOOKUP(F1832,'Listes des Lots'!$B$4:$G$55,6,FALSE))</f>
        <v/>
      </c>
      <c r="H1832" s="3"/>
      <c r="I1832" s="3"/>
      <c r="J1832" s="5"/>
      <c r="K1832" s="5"/>
      <c r="L1832" s="4"/>
      <c r="M1832" s="92" t="str">
        <f>IF(RevenueData[[#This Row],[Commentaires /Notes  ]]="","",RevenueData[[#This Row],[Commentaires /Notes  ]])</f>
        <v/>
      </c>
      <c r="N1832" s="21"/>
    </row>
    <row r="1833" spans="2:14" x14ac:dyDescent="0.25">
      <c r="B1833" s="18">
        <f t="shared" si="198"/>
        <v>1829</v>
      </c>
      <c r="C1833" s="13" t="str">
        <f t="shared" si="197"/>
        <v/>
      </c>
      <c r="D1833" s="20"/>
      <c r="E1833" s="5"/>
      <c r="F1833" s="5"/>
      <c r="G1833" s="6" t="str">
        <f>IF(ISBLANK(F1833),"",VLOOKUP(F1833,'Listes des Lots'!$B$4:$G$55,6,FALSE))</f>
        <v/>
      </c>
      <c r="H1833" s="3"/>
      <c r="I1833" s="3"/>
      <c r="J1833" s="5"/>
      <c r="K1833" s="5"/>
      <c r="L1833" s="4"/>
      <c r="M1833" s="92" t="str">
        <f>IF(RevenueData[[#This Row],[Commentaires /Notes  ]]="","",RevenueData[[#This Row],[Commentaires /Notes  ]])</f>
        <v/>
      </c>
      <c r="N1833" s="21"/>
    </row>
    <row r="1834" spans="2:14" x14ac:dyDescent="0.25">
      <c r="B1834" s="18">
        <f t="shared" si="198"/>
        <v>1830</v>
      </c>
      <c r="C1834" s="13" t="str">
        <f t="shared" si="197"/>
        <v/>
      </c>
      <c r="D1834" s="20"/>
      <c r="E1834" s="5"/>
      <c r="F1834" s="5"/>
      <c r="G1834" s="6" t="str">
        <f>IF(ISBLANK(F1834),"",VLOOKUP(F1834,'Listes des Lots'!$B$4:$G$55,6,FALSE))</f>
        <v/>
      </c>
      <c r="H1834" s="3"/>
      <c r="I1834" s="3"/>
      <c r="J1834" s="5"/>
      <c r="K1834" s="5"/>
      <c r="L1834" s="4"/>
      <c r="M1834" s="92" t="str">
        <f>IF(RevenueData[[#This Row],[Commentaires /Notes  ]]="","",RevenueData[[#This Row],[Commentaires /Notes  ]])</f>
        <v/>
      </c>
      <c r="N1834" s="21"/>
    </row>
    <row r="1835" spans="2:14" x14ac:dyDescent="0.25">
      <c r="B1835" s="18">
        <f t="shared" si="198"/>
        <v>1831</v>
      </c>
      <c r="C1835" s="13" t="str">
        <f t="shared" si="197"/>
        <v/>
      </c>
      <c r="D1835" s="20"/>
      <c r="E1835" s="5"/>
      <c r="F1835" s="5"/>
      <c r="G1835" s="6" t="str">
        <f>IF(ISBLANK(F1835),"",VLOOKUP(F1835,'Listes des Lots'!$B$4:$G$55,6,FALSE))</f>
        <v/>
      </c>
      <c r="H1835" s="3"/>
      <c r="I1835" s="3"/>
      <c r="J1835" s="5"/>
      <c r="K1835" s="5"/>
      <c r="L1835" s="4"/>
      <c r="M1835" s="92" t="str">
        <f>IF(RevenueData[[#This Row],[Commentaires /Notes  ]]="","",RevenueData[[#This Row],[Commentaires /Notes  ]])</f>
        <v/>
      </c>
      <c r="N1835" s="21"/>
    </row>
    <row r="1836" spans="2:14" x14ac:dyDescent="0.25">
      <c r="B1836" s="18">
        <f t="shared" si="198"/>
        <v>1832</v>
      </c>
      <c r="C1836" s="13" t="str">
        <f t="shared" si="197"/>
        <v/>
      </c>
      <c r="D1836" s="20"/>
      <c r="E1836" s="5"/>
      <c r="F1836" s="5"/>
      <c r="G1836" s="6" t="str">
        <f>IF(ISBLANK(F1836),"",VLOOKUP(F1836,'Listes des Lots'!$B$4:$G$55,6,FALSE))</f>
        <v/>
      </c>
      <c r="H1836" s="3"/>
      <c r="I1836" s="3"/>
      <c r="J1836" s="5"/>
      <c r="K1836" s="5"/>
      <c r="L1836" s="4"/>
      <c r="M1836" s="92" t="str">
        <f>IF(RevenueData[[#This Row],[Commentaires /Notes  ]]="","",RevenueData[[#This Row],[Commentaires /Notes  ]])</f>
        <v/>
      </c>
      <c r="N1836" s="21"/>
    </row>
    <row r="1837" spans="2:14" x14ac:dyDescent="0.25">
      <c r="B1837" s="18">
        <f t="shared" si="198"/>
        <v>1833</v>
      </c>
      <c r="C1837" s="13" t="str">
        <f t="shared" si="197"/>
        <v/>
      </c>
      <c r="D1837" s="20"/>
      <c r="E1837" s="5"/>
      <c r="F1837" s="5"/>
      <c r="G1837" s="6" t="str">
        <f>IF(ISBLANK(F1837),"",VLOOKUP(F1837,'Listes des Lots'!$B$4:$G$55,6,FALSE))</f>
        <v/>
      </c>
      <c r="H1837" s="3"/>
      <c r="I1837" s="3"/>
      <c r="J1837" s="5"/>
      <c r="K1837" s="5"/>
      <c r="L1837" s="4"/>
      <c r="M1837" s="92" t="str">
        <f>IF(RevenueData[[#This Row],[Commentaires /Notes  ]]="","",RevenueData[[#This Row],[Commentaires /Notes  ]])</f>
        <v/>
      </c>
      <c r="N1837" s="21"/>
    </row>
    <row r="1838" spans="2:14" x14ac:dyDescent="0.25">
      <c r="B1838" s="18">
        <f t="shared" si="198"/>
        <v>1834</v>
      </c>
      <c r="C1838" s="13" t="str">
        <f t="shared" si="197"/>
        <v/>
      </c>
      <c r="D1838" s="20"/>
      <c r="E1838" s="5"/>
      <c r="F1838" s="5"/>
      <c r="G1838" s="6" t="str">
        <f>IF(ISBLANK(F1838),"",VLOOKUP(F1838,'Listes des Lots'!$B$4:$G$55,6,FALSE))</f>
        <v/>
      </c>
      <c r="H1838" s="3"/>
      <c r="I1838" s="3"/>
      <c r="J1838" s="5"/>
      <c r="K1838" s="5"/>
      <c r="L1838" s="4"/>
      <c r="M1838" s="92" t="str">
        <f>IF(RevenueData[[#This Row],[Commentaires /Notes  ]]="","",RevenueData[[#This Row],[Commentaires /Notes  ]])</f>
        <v/>
      </c>
      <c r="N1838" s="21"/>
    </row>
    <row r="1839" spans="2:14" x14ac:dyDescent="0.25">
      <c r="B1839" s="18">
        <f t="shared" si="198"/>
        <v>1835</v>
      </c>
      <c r="C1839" s="13" t="str">
        <f t="shared" si="197"/>
        <v/>
      </c>
      <c r="D1839" s="20"/>
      <c r="E1839" s="5"/>
      <c r="F1839" s="5"/>
      <c r="G1839" s="6" t="str">
        <f>IF(ISBLANK(F1839),"",VLOOKUP(F1839,'Listes des Lots'!$B$4:$G$55,6,FALSE))</f>
        <v/>
      </c>
      <c r="H1839" s="3"/>
      <c r="I1839" s="3"/>
      <c r="J1839" s="5"/>
      <c r="K1839" s="5"/>
      <c r="L1839" s="4"/>
      <c r="M1839" s="92" t="str">
        <f>IF(RevenueData[[#This Row],[Commentaires /Notes  ]]="","",RevenueData[[#This Row],[Commentaires /Notes  ]])</f>
        <v/>
      </c>
      <c r="N1839" s="21"/>
    </row>
    <row r="1840" spans="2:14" x14ac:dyDescent="0.25">
      <c r="B1840" s="18">
        <f t="shared" si="198"/>
        <v>1836</v>
      </c>
      <c r="C1840" s="13" t="str">
        <f t="shared" si="197"/>
        <v/>
      </c>
      <c r="D1840" s="20"/>
      <c r="E1840" s="5"/>
      <c r="F1840" s="5"/>
      <c r="G1840" s="6" t="str">
        <f>IF(ISBLANK(F1840),"",VLOOKUP(F1840,'Listes des Lots'!$B$4:$G$55,6,FALSE))</f>
        <v/>
      </c>
      <c r="H1840" s="3"/>
      <c r="I1840" s="3"/>
      <c r="J1840" s="5"/>
      <c r="K1840" s="5"/>
      <c r="L1840" s="4"/>
      <c r="M1840" s="92" t="str">
        <f>IF(RevenueData[[#This Row],[Commentaires /Notes  ]]="","",RevenueData[[#This Row],[Commentaires /Notes  ]])</f>
        <v/>
      </c>
      <c r="N1840" s="21"/>
    </row>
    <row r="1841" spans="2:14" x14ac:dyDescent="0.25">
      <c r="B1841" s="18">
        <f t="shared" si="198"/>
        <v>1837</v>
      </c>
      <c r="C1841" s="13" t="str">
        <f t="shared" si="197"/>
        <v/>
      </c>
      <c r="D1841" s="20"/>
      <c r="E1841" s="5"/>
      <c r="F1841" s="5"/>
      <c r="G1841" s="6" t="str">
        <f>IF(ISBLANK(F1841),"",VLOOKUP(F1841,'Listes des Lots'!$B$4:$G$55,6,FALSE))</f>
        <v/>
      </c>
      <c r="H1841" s="3"/>
      <c r="I1841" s="3"/>
      <c r="J1841" s="5"/>
      <c r="K1841" s="5"/>
      <c r="L1841" s="4"/>
      <c r="M1841" s="92" t="str">
        <f>IF(RevenueData[[#This Row],[Commentaires /Notes  ]]="","",RevenueData[[#This Row],[Commentaires /Notes  ]])</f>
        <v/>
      </c>
      <c r="N1841" s="21"/>
    </row>
    <row r="1842" spans="2:14" x14ac:dyDescent="0.25">
      <c r="B1842" s="18">
        <f t="shared" si="198"/>
        <v>1838</v>
      </c>
      <c r="C1842" s="13" t="str">
        <f t="shared" si="197"/>
        <v/>
      </c>
      <c r="D1842" s="20"/>
      <c r="E1842" s="5"/>
      <c r="F1842" s="5"/>
      <c r="G1842" s="6" t="str">
        <f>IF(ISBLANK(F1842),"",VLOOKUP(F1842,'Listes des Lots'!$B$4:$G$55,6,FALSE))</f>
        <v/>
      </c>
      <c r="H1842" s="3"/>
      <c r="I1842" s="3"/>
      <c r="J1842" s="5"/>
      <c r="K1842" s="5"/>
      <c r="L1842" s="4"/>
      <c r="M1842" s="92" t="str">
        <f>IF(RevenueData[[#This Row],[Commentaires /Notes  ]]="","",RevenueData[[#This Row],[Commentaires /Notes  ]])</f>
        <v/>
      </c>
      <c r="N1842" s="21"/>
    </row>
    <row r="1843" spans="2:14" x14ac:dyDescent="0.25">
      <c r="B1843" s="18">
        <f t="shared" si="198"/>
        <v>1839</v>
      </c>
      <c r="C1843" s="13" t="str">
        <f t="shared" si="197"/>
        <v/>
      </c>
      <c r="D1843" s="20"/>
      <c r="E1843" s="5"/>
      <c r="F1843" s="5"/>
      <c r="G1843" s="6" t="str">
        <f>IF(ISBLANK(F1843),"",VLOOKUP(F1843,'Listes des Lots'!$B$4:$G$55,6,FALSE))</f>
        <v/>
      </c>
      <c r="H1843" s="3"/>
      <c r="I1843" s="3"/>
      <c r="J1843" s="5"/>
      <c r="K1843" s="5"/>
      <c r="L1843" s="4"/>
      <c r="M1843" s="92" t="str">
        <f>IF(RevenueData[[#This Row],[Commentaires /Notes  ]]="","",RevenueData[[#This Row],[Commentaires /Notes  ]])</f>
        <v/>
      </c>
      <c r="N1843" s="21"/>
    </row>
    <row r="1844" spans="2:14" x14ac:dyDescent="0.25">
      <c r="B1844" s="18">
        <f t="shared" si="198"/>
        <v>1840</v>
      </c>
      <c r="C1844" s="13" t="str">
        <f t="shared" si="197"/>
        <v/>
      </c>
      <c r="D1844" s="20"/>
      <c r="E1844" s="5"/>
      <c r="F1844" s="5"/>
      <c r="G1844" s="6" t="str">
        <f>IF(ISBLANK(F1844),"",VLOOKUP(F1844,'Listes des Lots'!$B$4:$G$55,6,FALSE))</f>
        <v/>
      </c>
      <c r="H1844" s="3"/>
      <c r="I1844" s="3"/>
      <c r="J1844" s="5"/>
      <c r="K1844" s="5"/>
      <c r="L1844" s="4"/>
      <c r="M1844" s="92" t="str">
        <f>IF(RevenueData[[#This Row],[Commentaires /Notes  ]]="","",RevenueData[[#This Row],[Commentaires /Notes  ]])</f>
        <v/>
      </c>
      <c r="N1844" s="21"/>
    </row>
    <row r="1845" spans="2:14" x14ac:dyDescent="0.25">
      <c r="B1845" s="18">
        <f t="shared" si="198"/>
        <v>1841</v>
      </c>
      <c r="C1845" s="13" t="str">
        <f t="shared" si="197"/>
        <v/>
      </c>
      <c r="D1845" s="20"/>
      <c r="E1845" s="5"/>
      <c r="F1845" s="5"/>
      <c r="G1845" s="6" t="str">
        <f>IF(ISBLANK(F1845),"",VLOOKUP(F1845,'Listes des Lots'!$B$4:$G$55,6,FALSE))</f>
        <v/>
      </c>
      <c r="H1845" s="3"/>
      <c r="I1845" s="3"/>
      <c r="J1845" s="5"/>
      <c r="K1845" s="5"/>
      <c r="L1845" s="4"/>
      <c r="M1845" s="92" t="str">
        <f>IF(RevenueData[[#This Row],[Commentaires /Notes  ]]="","",RevenueData[[#This Row],[Commentaires /Notes  ]])</f>
        <v/>
      </c>
      <c r="N1845" s="21"/>
    </row>
    <row r="1846" spans="2:14" x14ac:dyDescent="0.25">
      <c r="B1846" s="18">
        <f t="shared" si="198"/>
        <v>1842</v>
      </c>
      <c r="C1846" s="13" t="str">
        <f t="shared" si="197"/>
        <v/>
      </c>
      <c r="D1846" s="20"/>
      <c r="E1846" s="5"/>
      <c r="F1846" s="5"/>
      <c r="G1846" s="6" t="str">
        <f>IF(ISBLANK(F1846),"",VLOOKUP(F1846,'Listes des Lots'!$B$4:$G$55,6,FALSE))</f>
        <v/>
      </c>
      <c r="H1846" s="3"/>
      <c r="I1846" s="3"/>
      <c r="J1846" s="5"/>
      <c r="K1846" s="5"/>
      <c r="L1846" s="4"/>
      <c r="M1846" s="92" t="str">
        <f>IF(RevenueData[[#This Row],[Commentaires /Notes  ]]="","",RevenueData[[#This Row],[Commentaires /Notes  ]])</f>
        <v/>
      </c>
      <c r="N1846" s="21"/>
    </row>
    <row r="1847" spans="2:14" x14ac:dyDescent="0.25">
      <c r="B1847" s="18">
        <f t="shared" si="198"/>
        <v>1843</v>
      </c>
      <c r="C1847" s="13" t="str">
        <f t="shared" si="197"/>
        <v/>
      </c>
      <c r="D1847" s="20"/>
      <c r="E1847" s="5"/>
      <c r="F1847" s="5"/>
      <c r="G1847" s="6" t="str">
        <f>IF(ISBLANK(F1847),"",VLOOKUP(F1847,'Listes des Lots'!$B$4:$G$55,6,FALSE))</f>
        <v/>
      </c>
      <c r="H1847" s="3"/>
      <c r="I1847" s="3"/>
      <c r="J1847" s="5"/>
      <c r="K1847" s="5"/>
      <c r="L1847" s="4"/>
      <c r="M1847" s="92" t="str">
        <f>IF(RevenueData[[#This Row],[Commentaires /Notes  ]]="","",RevenueData[[#This Row],[Commentaires /Notes  ]])</f>
        <v/>
      </c>
      <c r="N1847" s="21"/>
    </row>
    <row r="1848" spans="2:14" x14ac:dyDescent="0.25">
      <c r="B1848" s="18">
        <f t="shared" si="198"/>
        <v>1844</v>
      </c>
      <c r="C1848" s="13" t="str">
        <f t="shared" si="197"/>
        <v/>
      </c>
      <c r="D1848" s="20"/>
      <c r="E1848" s="5"/>
      <c r="F1848" s="5"/>
      <c r="G1848" s="6" t="str">
        <f>IF(ISBLANK(F1848),"",VLOOKUP(F1848,'Listes des Lots'!$B$4:$G$55,6,FALSE))</f>
        <v/>
      </c>
      <c r="H1848" s="3"/>
      <c r="I1848" s="3"/>
      <c r="J1848" s="5"/>
      <c r="K1848" s="5"/>
      <c r="L1848" s="4"/>
      <c r="M1848" s="92" t="str">
        <f>IF(RevenueData[[#This Row],[Commentaires /Notes  ]]="","",RevenueData[[#This Row],[Commentaires /Notes  ]])</f>
        <v/>
      </c>
      <c r="N1848" s="21"/>
    </row>
    <row r="1849" spans="2:14" x14ac:dyDescent="0.25">
      <c r="B1849" s="18">
        <f t="shared" si="198"/>
        <v>1845</v>
      </c>
      <c r="C1849" s="13" t="str">
        <f t="shared" si="197"/>
        <v/>
      </c>
      <c r="D1849" s="20"/>
      <c r="E1849" s="5"/>
      <c r="F1849" s="5"/>
      <c r="G1849" s="6" t="str">
        <f>IF(ISBLANK(F1849),"",VLOOKUP(F1849,'Listes des Lots'!$B$4:$G$55,6,FALSE))</f>
        <v/>
      </c>
      <c r="H1849" s="3"/>
      <c r="I1849" s="3"/>
      <c r="J1849" s="5"/>
      <c r="K1849" s="5"/>
      <c r="L1849" s="4"/>
      <c r="M1849" s="92" t="str">
        <f>IF(RevenueData[[#This Row],[Commentaires /Notes  ]]="","",RevenueData[[#This Row],[Commentaires /Notes  ]])</f>
        <v/>
      </c>
      <c r="N1849" s="21"/>
    </row>
    <row r="1850" spans="2:14" x14ac:dyDescent="0.25">
      <c r="B1850" s="18">
        <f t="shared" si="198"/>
        <v>1846</v>
      </c>
      <c r="C1850" s="13" t="str">
        <f t="shared" si="197"/>
        <v/>
      </c>
      <c r="D1850" s="20"/>
      <c r="E1850" s="5"/>
      <c r="F1850" s="5"/>
      <c r="G1850" s="6" t="str">
        <f>IF(ISBLANK(F1850),"",VLOOKUP(F1850,'Listes des Lots'!$B$4:$G$55,6,FALSE))</f>
        <v/>
      </c>
      <c r="H1850" s="3"/>
      <c r="I1850" s="3"/>
      <c r="J1850" s="5"/>
      <c r="K1850" s="5"/>
      <c r="L1850" s="4"/>
      <c r="M1850" s="92" t="str">
        <f>IF(RevenueData[[#This Row],[Commentaires /Notes  ]]="","",RevenueData[[#This Row],[Commentaires /Notes  ]])</f>
        <v/>
      </c>
      <c r="N1850" s="21"/>
    </row>
    <row r="1851" spans="2:14" x14ac:dyDescent="0.25">
      <c r="B1851" s="18">
        <f t="shared" si="198"/>
        <v>1847</v>
      </c>
      <c r="C1851" s="13" t="str">
        <f t="shared" si="197"/>
        <v/>
      </c>
      <c r="D1851" s="20"/>
      <c r="E1851" s="5"/>
      <c r="F1851" s="5"/>
      <c r="G1851" s="6" t="str">
        <f>IF(ISBLANK(F1851),"",VLOOKUP(F1851,'Listes des Lots'!$B$4:$G$55,6,FALSE))</f>
        <v/>
      </c>
      <c r="H1851" s="3"/>
      <c r="I1851" s="3"/>
      <c r="J1851" s="5"/>
      <c r="K1851" s="5"/>
      <c r="L1851" s="4"/>
      <c r="M1851" s="92" t="str">
        <f>IF(RevenueData[[#This Row],[Commentaires /Notes  ]]="","",RevenueData[[#This Row],[Commentaires /Notes  ]])</f>
        <v/>
      </c>
      <c r="N1851" s="21"/>
    </row>
    <row r="1852" spans="2:14" x14ac:dyDescent="0.25">
      <c r="B1852" s="18">
        <f t="shared" si="198"/>
        <v>1848</v>
      </c>
      <c r="C1852" s="13" t="str">
        <f t="shared" si="197"/>
        <v/>
      </c>
      <c r="D1852" s="20"/>
      <c r="E1852" s="5"/>
      <c r="F1852" s="5"/>
      <c r="G1852" s="6" t="str">
        <f>IF(ISBLANK(F1852),"",VLOOKUP(F1852,'Listes des Lots'!$B$4:$G$55,6,FALSE))</f>
        <v/>
      </c>
      <c r="H1852" s="3"/>
      <c r="I1852" s="3"/>
      <c r="J1852" s="5"/>
      <c r="K1852" s="5"/>
      <c r="L1852" s="4"/>
      <c r="M1852" s="92" t="str">
        <f>IF(RevenueData[[#This Row],[Commentaires /Notes  ]]="","",RevenueData[[#This Row],[Commentaires /Notes  ]])</f>
        <v/>
      </c>
      <c r="N1852" s="21"/>
    </row>
    <row r="1853" spans="2:14" x14ac:dyDescent="0.25">
      <c r="B1853" s="18">
        <f t="shared" si="198"/>
        <v>1849</v>
      </c>
      <c r="C1853" s="13" t="str">
        <f t="shared" si="197"/>
        <v/>
      </c>
      <c r="D1853" s="20"/>
      <c r="E1853" s="5"/>
      <c r="F1853" s="5"/>
      <c r="G1853" s="6" t="str">
        <f>IF(ISBLANK(F1853),"",VLOOKUP(F1853,'Listes des Lots'!$B$4:$G$55,6,FALSE))</f>
        <v/>
      </c>
      <c r="H1853" s="3"/>
      <c r="I1853" s="3"/>
      <c r="J1853" s="5"/>
      <c r="K1853" s="5"/>
      <c r="L1853" s="4"/>
      <c r="M1853" s="92" t="str">
        <f>IF(RevenueData[[#This Row],[Commentaires /Notes  ]]="","",RevenueData[[#This Row],[Commentaires /Notes  ]])</f>
        <v/>
      </c>
      <c r="N1853" s="21"/>
    </row>
    <row r="1854" spans="2:14" x14ac:dyDescent="0.25">
      <c r="B1854" s="18">
        <f t="shared" si="198"/>
        <v>1850</v>
      </c>
      <c r="C1854" s="13" t="str">
        <f t="shared" si="197"/>
        <v/>
      </c>
      <c r="D1854" s="20"/>
      <c r="E1854" s="5"/>
      <c r="F1854" s="5"/>
      <c r="G1854" s="6" t="str">
        <f>IF(ISBLANK(F1854),"",VLOOKUP(F1854,'Listes des Lots'!$B$4:$G$55,6,FALSE))</f>
        <v/>
      </c>
      <c r="H1854" s="3"/>
      <c r="I1854" s="3"/>
      <c r="J1854" s="5"/>
      <c r="K1854" s="5"/>
      <c r="L1854" s="4"/>
      <c r="M1854" s="92" t="str">
        <f>IF(RevenueData[[#This Row],[Commentaires /Notes  ]]="","",RevenueData[[#This Row],[Commentaires /Notes  ]])</f>
        <v/>
      </c>
      <c r="N1854" s="21"/>
    </row>
    <row r="1855" spans="2:14" x14ac:dyDescent="0.25">
      <c r="B1855" s="18">
        <f t="shared" si="198"/>
        <v>1851</v>
      </c>
      <c r="C1855" s="13" t="str">
        <f t="shared" si="197"/>
        <v/>
      </c>
      <c r="D1855" s="20"/>
      <c r="E1855" s="5"/>
      <c r="F1855" s="5"/>
      <c r="G1855" s="6" t="str">
        <f>IF(ISBLANK(F1855),"",VLOOKUP(F1855,'Listes des Lots'!$B$4:$G$55,6,FALSE))</f>
        <v/>
      </c>
      <c r="H1855" s="3"/>
      <c r="I1855" s="3"/>
      <c r="J1855" s="5"/>
      <c r="K1855" s="5"/>
      <c r="L1855" s="4"/>
      <c r="M1855" s="92" t="str">
        <f>IF(RevenueData[[#This Row],[Commentaires /Notes  ]]="","",RevenueData[[#This Row],[Commentaires /Notes  ]])</f>
        <v/>
      </c>
      <c r="N1855" s="21"/>
    </row>
    <row r="1856" spans="2:14" x14ac:dyDescent="0.25">
      <c r="B1856" s="18">
        <f t="shared" si="198"/>
        <v>1852</v>
      </c>
      <c r="C1856" s="13" t="str">
        <f t="shared" si="197"/>
        <v/>
      </c>
      <c r="D1856" s="20"/>
      <c r="E1856" s="5"/>
      <c r="F1856" s="5"/>
      <c r="G1856" s="6" t="str">
        <f>IF(ISBLANK(F1856),"",VLOOKUP(F1856,'Listes des Lots'!$B$4:$G$55,6,FALSE))</f>
        <v/>
      </c>
      <c r="H1856" s="3"/>
      <c r="I1856" s="3"/>
      <c r="J1856" s="5"/>
      <c r="K1856" s="5"/>
      <c r="L1856" s="4"/>
      <c r="M1856" s="92" t="str">
        <f>IF(RevenueData[[#This Row],[Commentaires /Notes  ]]="","",RevenueData[[#This Row],[Commentaires /Notes  ]])</f>
        <v/>
      </c>
      <c r="N1856" s="21"/>
    </row>
    <row r="1857" spans="2:14" x14ac:dyDescent="0.25">
      <c r="B1857" s="18">
        <f t="shared" si="198"/>
        <v>1853</v>
      </c>
      <c r="C1857" s="13" t="str">
        <f t="shared" si="197"/>
        <v/>
      </c>
      <c r="D1857" s="20"/>
      <c r="E1857" s="5"/>
      <c r="F1857" s="5"/>
      <c r="G1857" s="6" t="str">
        <f>IF(ISBLANK(F1857),"",VLOOKUP(F1857,'Listes des Lots'!$B$4:$G$55,6,FALSE))</f>
        <v/>
      </c>
      <c r="H1857" s="3"/>
      <c r="I1857" s="3"/>
      <c r="J1857" s="5"/>
      <c r="K1857" s="5"/>
      <c r="L1857" s="4"/>
      <c r="M1857" s="92" t="str">
        <f>IF(RevenueData[[#This Row],[Commentaires /Notes  ]]="","",RevenueData[[#This Row],[Commentaires /Notes  ]])</f>
        <v/>
      </c>
      <c r="N1857" s="21"/>
    </row>
    <row r="1858" spans="2:14" x14ac:dyDescent="0.25">
      <c r="B1858" s="18">
        <f t="shared" si="198"/>
        <v>1854</v>
      </c>
      <c r="C1858" s="13" t="str">
        <f t="shared" si="197"/>
        <v/>
      </c>
      <c r="D1858" s="20"/>
      <c r="E1858" s="5"/>
      <c r="F1858" s="5"/>
      <c r="G1858" s="6" t="str">
        <f>IF(ISBLANK(F1858),"",VLOOKUP(F1858,'Listes des Lots'!$B$4:$G$55,6,FALSE))</f>
        <v/>
      </c>
      <c r="H1858" s="3"/>
      <c r="I1858" s="3"/>
      <c r="J1858" s="5"/>
      <c r="K1858" s="5"/>
      <c r="L1858" s="4"/>
      <c r="M1858" s="92" t="str">
        <f>IF(RevenueData[[#This Row],[Commentaires /Notes  ]]="","",RevenueData[[#This Row],[Commentaires /Notes  ]])</f>
        <v/>
      </c>
      <c r="N1858" s="21"/>
    </row>
    <row r="1859" spans="2:14" x14ac:dyDescent="0.25">
      <c r="B1859" s="18">
        <f t="shared" si="198"/>
        <v>1855</v>
      </c>
      <c r="C1859" s="13" t="str">
        <f t="shared" si="197"/>
        <v/>
      </c>
      <c r="D1859" s="20"/>
      <c r="E1859" s="5"/>
      <c r="F1859" s="5"/>
      <c r="G1859" s="6" t="str">
        <f>IF(ISBLANK(F1859),"",VLOOKUP(F1859,'Listes des Lots'!$B$4:$G$55,6,FALSE))</f>
        <v/>
      </c>
      <c r="H1859" s="3"/>
      <c r="I1859" s="3"/>
      <c r="J1859" s="5"/>
      <c r="K1859" s="5"/>
      <c r="L1859" s="4"/>
      <c r="M1859" s="92" t="str">
        <f>IF(RevenueData[[#This Row],[Commentaires /Notes  ]]="","",RevenueData[[#This Row],[Commentaires /Notes  ]])</f>
        <v/>
      </c>
      <c r="N1859" s="21"/>
    </row>
    <row r="1860" spans="2:14" x14ac:dyDescent="0.25">
      <c r="B1860" s="18">
        <f t="shared" si="198"/>
        <v>1856</v>
      </c>
      <c r="C1860" s="13" t="str">
        <f t="shared" si="197"/>
        <v/>
      </c>
      <c r="D1860" s="20"/>
      <c r="E1860" s="5"/>
      <c r="F1860" s="5"/>
      <c r="G1860" s="6" t="str">
        <f>IF(ISBLANK(F1860),"",VLOOKUP(F1860,'Listes des Lots'!$B$4:$G$55,6,FALSE))</f>
        <v/>
      </c>
      <c r="H1860" s="3"/>
      <c r="I1860" s="3"/>
      <c r="J1860" s="5"/>
      <c r="K1860" s="5"/>
      <c r="L1860" s="4"/>
      <c r="M1860" s="92" t="str">
        <f>IF(RevenueData[[#This Row],[Commentaires /Notes  ]]="","",RevenueData[[#This Row],[Commentaires /Notes  ]])</f>
        <v/>
      </c>
      <c r="N1860" s="21"/>
    </row>
    <row r="1861" spans="2:14" x14ac:dyDescent="0.25">
      <c r="B1861" s="18">
        <f t="shared" si="198"/>
        <v>1857</v>
      </c>
      <c r="C1861" s="13" t="str">
        <f t="shared" ref="C1861:C1924" si="199">IF(OR(D1861="", E1861="", F1861="", I1861="", J1861="", K1861="", L1861=""), "", TEXT(RIGHT(YEAR(D1861), 2), "00") &amp; TEXT(MONTH(D1861), "00") &amp; TEXT(DAY(D1861), "00") &amp; "_Rev_MC_" &amp; TEXT(B1861, "0"))</f>
        <v/>
      </c>
      <c r="D1861" s="20"/>
      <c r="E1861" s="5"/>
      <c r="F1861" s="5"/>
      <c r="G1861" s="6" t="str">
        <f>IF(ISBLANK(F1861),"",VLOOKUP(F1861,'Listes des Lots'!$B$4:$G$55,6,FALSE))</f>
        <v/>
      </c>
      <c r="H1861" s="3"/>
      <c r="I1861" s="3"/>
      <c r="J1861" s="5"/>
      <c r="K1861" s="5"/>
      <c r="L1861" s="4"/>
      <c r="M1861" s="92" t="str">
        <f>IF(RevenueData[[#This Row],[Commentaires /Notes  ]]="","",RevenueData[[#This Row],[Commentaires /Notes  ]])</f>
        <v/>
      </c>
      <c r="N1861" s="21"/>
    </row>
    <row r="1862" spans="2:14" x14ac:dyDescent="0.25">
      <c r="B1862" s="18">
        <f t="shared" si="198"/>
        <v>1858</v>
      </c>
      <c r="C1862" s="13" t="str">
        <f t="shared" si="199"/>
        <v/>
      </c>
      <c r="D1862" s="20"/>
      <c r="E1862" s="5"/>
      <c r="F1862" s="5"/>
      <c r="G1862" s="6" t="str">
        <f>IF(ISBLANK(F1862),"",VLOOKUP(F1862,'Listes des Lots'!$B$4:$G$55,6,FALSE))</f>
        <v/>
      </c>
      <c r="H1862" s="3"/>
      <c r="I1862" s="3"/>
      <c r="J1862" s="5"/>
      <c r="K1862" s="5"/>
      <c r="L1862" s="4"/>
      <c r="M1862" s="92" t="str">
        <f>IF(RevenueData[[#This Row],[Commentaires /Notes  ]]="","",RevenueData[[#This Row],[Commentaires /Notes  ]])</f>
        <v/>
      </c>
      <c r="N1862" s="21"/>
    </row>
    <row r="1863" spans="2:14" x14ac:dyDescent="0.25">
      <c r="B1863" s="18">
        <f t="shared" ref="B1863:B1926" si="200">B1862+1</f>
        <v>1859</v>
      </c>
      <c r="C1863" s="13" t="str">
        <f t="shared" si="199"/>
        <v/>
      </c>
      <c r="D1863" s="20"/>
      <c r="E1863" s="5"/>
      <c r="F1863" s="5"/>
      <c r="G1863" s="6" t="str">
        <f>IF(ISBLANK(F1863),"",VLOOKUP(F1863,'Listes des Lots'!$B$4:$G$55,6,FALSE))</f>
        <v/>
      </c>
      <c r="H1863" s="3"/>
      <c r="I1863" s="3"/>
      <c r="J1863" s="5"/>
      <c r="K1863" s="5"/>
      <c r="L1863" s="4"/>
      <c r="M1863" s="92" t="str">
        <f>IF(RevenueData[[#This Row],[Commentaires /Notes  ]]="","",RevenueData[[#This Row],[Commentaires /Notes  ]])</f>
        <v/>
      </c>
      <c r="N1863" s="21"/>
    </row>
    <row r="1864" spans="2:14" x14ac:dyDescent="0.25">
      <c r="B1864" s="18">
        <f t="shared" si="200"/>
        <v>1860</v>
      </c>
      <c r="C1864" s="13" t="str">
        <f t="shared" si="199"/>
        <v/>
      </c>
      <c r="D1864" s="20"/>
      <c r="E1864" s="5"/>
      <c r="F1864" s="5"/>
      <c r="G1864" s="6" t="str">
        <f>IF(ISBLANK(F1864),"",VLOOKUP(F1864,'Listes des Lots'!$B$4:$G$55,6,FALSE))</f>
        <v/>
      </c>
      <c r="H1864" s="3"/>
      <c r="I1864" s="3"/>
      <c r="J1864" s="5"/>
      <c r="K1864" s="5"/>
      <c r="L1864" s="4"/>
      <c r="M1864" s="92" t="str">
        <f>IF(RevenueData[[#This Row],[Commentaires /Notes  ]]="","",RevenueData[[#This Row],[Commentaires /Notes  ]])</f>
        <v/>
      </c>
      <c r="N1864" s="21"/>
    </row>
    <row r="1865" spans="2:14" x14ac:dyDescent="0.25">
      <c r="B1865" s="18">
        <f t="shared" si="200"/>
        <v>1861</v>
      </c>
      <c r="C1865" s="13" t="str">
        <f t="shared" si="199"/>
        <v/>
      </c>
      <c r="D1865" s="20"/>
      <c r="E1865" s="5"/>
      <c r="F1865" s="5"/>
      <c r="G1865" s="6" t="str">
        <f>IF(ISBLANK(F1865),"",VLOOKUP(F1865,'Listes des Lots'!$B$4:$G$55,6,FALSE))</f>
        <v/>
      </c>
      <c r="H1865" s="3"/>
      <c r="I1865" s="3"/>
      <c r="J1865" s="5"/>
      <c r="K1865" s="5"/>
      <c r="L1865" s="4"/>
      <c r="M1865" s="92" t="str">
        <f>IF(RevenueData[[#This Row],[Commentaires /Notes  ]]="","",RevenueData[[#This Row],[Commentaires /Notes  ]])</f>
        <v/>
      </c>
      <c r="N1865" s="21"/>
    </row>
    <row r="1866" spans="2:14" x14ac:dyDescent="0.25">
      <c r="B1866" s="18">
        <f t="shared" si="200"/>
        <v>1862</v>
      </c>
      <c r="C1866" s="13" t="str">
        <f t="shared" si="199"/>
        <v/>
      </c>
      <c r="D1866" s="20"/>
      <c r="E1866" s="5"/>
      <c r="F1866" s="5"/>
      <c r="G1866" s="6" t="str">
        <f>IF(ISBLANK(F1866),"",VLOOKUP(F1866,'Listes des Lots'!$B$4:$G$55,6,FALSE))</f>
        <v/>
      </c>
      <c r="H1866" s="3"/>
      <c r="I1866" s="3"/>
      <c r="J1866" s="5"/>
      <c r="K1866" s="5"/>
      <c r="L1866" s="4"/>
      <c r="M1866" s="92" t="str">
        <f>IF(RevenueData[[#This Row],[Commentaires /Notes  ]]="","",RevenueData[[#This Row],[Commentaires /Notes  ]])</f>
        <v/>
      </c>
      <c r="N1866" s="21"/>
    </row>
    <row r="1867" spans="2:14" x14ac:dyDescent="0.25">
      <c r="B1867" s="18">
        <f t="shared" si="200"/>
        <v>1863</v>
      </c>
      <c r="C1867" s="13" t="str">
        <f t="shared" si="199"/>
        <v/>
      </c>
      <c r="D1867" s="20"/>
      <c r="E1867" s="5"/>
      <c r="F1867" s="5"/>
      <c r="G1867" s="6" t="str">
        <f>IF(ISBLANK(F1867),"",VLOOKUP(F1867,'Listes des Lots'!$B$4:$G$55,6,FALSE))</f>
        <v/>
      </c>
      <c r="H1867" s="3"/>
      <c r="I1867" s="3"/>
      <c r="J1867" s="5"/>
      <c r="K1867" s="5"/>
      <c r="L1867" s="4"/>
      <c r="M1867" s="92" t="str">
        <f>IF(RevenueData[[#This Row],[Commentaires /Notes  ]]="","",RevenueData[[#This Row],[Commentaires /Notes  ]])</f>
        <v/>
      </c>
      <c r="N1867" s="21"/>
    </row>
    <row r="1868" spans="2:14" x14ac:dyDescent="0.25">
      <c r="B1868" s="18">
        <f t="shared" si="200"/>
        <v>1864</v>
      </c>
      <c r="C1868" s="13" t="str">
        <f t="shared" si="199"/>
        <v/>
      </c>
      <c r="D1868" s="20"/>
      <c r="E1868" s="5"/>
      <c r="F1868" s="5"/>
      <c r="G1868" s="6" t="str">
        <f>IF(ISBLANK(F1868),"",VLOOKUP(F1868,'Listes des Lots'!$B$4:$G$55,6,FALSE))</f>
        <v/>
      </c>
      <c r="H1868" s="3"/>
      <c r="I1868" s="3"/>
      <c r="J1868" s="5"/>
      <c r="K1868" s="5"/>
      <c r="L1868" s="4"/>
      <c r="M1868" s="92" t="str">
        <f>IF(RevenueData[[#This Row],[Commentaires /Notes  ]]="","",RevenueData[[#This Row],[Commentaires /Notes  ]])</f>
        <v/>
      </c>
      <c r="N1868" s="21"/>
    </row>
    <row r="1869" spans="2:14" x14ac:dyDescent="0.25">
      <c r="B1869" s="18">
        <f t="shared" si="200"/>
        <v>1865</v>
      </c>
      <c r="C1869" s="13" t="str">
        <f t="shared" si="199"/>
        <v/>
      </c>
      <c r="D1869" s="20"/>
      <c r="E1869" s="5"/>
      <c r="F1869" s="5"/>
      <c r="G1869" s="6" t="str">
        <f>IF(ISBLANK(F1869),"",VLOOKUP(F1869,'Listes des Lots'!$B$4:$G$55,6,FALSE))</f>
        <v/>
      </c>
      <c r="H1869" s="3"/>
      <c r="I1869" s="3"/>
      <c r="J1869" s="5"/>
      <c r="K1869" s="5"/>
      <c r="L1869" s="4"/>
      <c r="M1869" s="92" t="str">
        <f>IF(RevenueData[[#This Row],[Commentaires /Notes  ]]="","",RevenueData[[#This Row],[Commentaires /Notes  ]])</f>
        <v/>
      </c>
      <c r="N1869" s="21"/>
    </row>
    <row r="1870" spans="2:14" x14ac:dyDescent="0.25">
      <c r="B1870" s="18">
        <f t="shared" si="200"/>
        <v>1866</v>
      </c>
      <c r="C1870" s="13" t="str">
        <f t="shared" si="199"/>
        <v/>
      </c>
      <c r="D1870" s="20"/>
      <c r="E1870" s="5"/>
      <c r="F1870" s="5"/>
      <c r="G1870" s="6" t="str">
        <f>IF(ISBLANK(F1870),"",VLOOKUP(F1870,'Listes des Lots'!$B$4:$G$55,6,FALSE))</f>
        <v/>
      </c>
      <c r="H1870" s="3"/>
      <c r="I1870" s="3"/>
      <c r="J1870" s="5"/>
      <c r="K1870" s="5"/>
      <c r="L1870" s="4"/>
      <c r="M1870" s="92" t="str">
        <f>IF(RevenueData[[#This Row],[Commentaires /Notes  ]]="","",RevenueData[[#This Row],[Commentaires /Notes  ]])</f>
        <v/>
      </c>
      <c r="N1870" s="21"/>
    </row>
    <row r="1871" spans="2:14" x14ac:dyDescent="0.25">
      <c r="B1871" s="18">
        <f t="shared" si="200"/>
        <v>1867</v>
      </c>
      <c r="C1871" s="13" t="str">
        <f t="shared" si="199"/>
        <v/>
      </c>
      <c r="D1871" s="20"/>
      <c r="E1871" s="5"/>
      <c r="F1871" s="5"/>
      <c r="G1871" s="6" t="str">
        <f>IF(ISBLANK(F1871),"",VLOOKUP(F1871,'Listes des Lots'!$B$4:$G$55,6,FALSE))</f>
        <v/>
      </c>
      <c r="H1871" s="3"/>
      <c r="I1871" s="3"/>
      <c r="J1871" s="5"/>
      <c r="K1871" s="5"/>
      <c r="L1871" s="4"/>
      <c r="M1871" s="92" t="str">
        <f>IF(RevenueData[[#This Row],[Commentaires /Notes  ]]="","",RevenueData[[#This Row],[Commentaires /Notes  ]])</f>
        <v/>
      </c>
      <c r="N1871" s="21"/>
    </row>
    <row r="1872" spans="2:14" x14ac:dyDescent="0.25">
      <c r="B1872" s="18">
        <f t="shared" si="200"/>
        <v>1868</v>
      </c>
      <c r="C1872" s="13" t="str">
        <f t="shared" si="199"/>
        <v/>
      </c>
      <c r="D1872" s="20"/>
      <c r="E1872" s="5"/>
      <c r="F1872" s="5"/>
      <c r="G1872" s="6" t="str">
        <f>IF(ISBLANK(F1872),"",VLOOKUP(F1872,'Listes des Lots'!$B$4:$G$55,6,FALSE))</f>
        <v/>
      </c>
      <c r="H1872" s="3"/>
      <c r="I1872" s="3"/>
      <c r="J1872" s="5"/>
      <c r="K1872" s="5"/>
      <c r="L1872" s="4"/>
      <c r="M1872" s="92" t="str">
        <f>IF(RevenueData[[#This Row],[Commentaires /Notes  ]]="","",RevenueData[[#This Row],[Commentaires /Notes  ]])</f>
        <v/>
      </c>
      <c r="N1872" s="21"/>
    </row>
    <row r="1873" spans="2:14" x14ac:dyDescent="0.25">
      <c r="B1873" s="18">
        <f t="shared" si="200"/>
        <v>1869</v>
      </c>
      <c r="C1873" s="13" t="str">
        <f t="shared" si="199"/>
        <v/>
      </c>
      <c r="D1873" s="20"/>
      <c r="E1873" s="5"/>
      <c r="F1873" s="5"/>
      <c r="G1873" s="6" t="str">
        <f>IF(ISBLANK(F1873),"",VLOOKUP(F1873,'Listes des Lots'!$B$4:$G$55,6,FALSE))</f>
        <v/>
      </c>
      <c r="H1873" s="3"/>
      <c r="I1873" s="3"/>
      <c r="J1873" s="5"/>
      <c r="K1873" s="5"/>
      <c r="L1873" s="4"/>
      <c r="M1873" s="92" t="str">
        <f>IF(RevenueData[[#This Row],[Commentaires /Notes  ]]="","",RevenueData[[#This Row],[Commentaires /Notes  ]])</f>
        <v/>
      </c>
      <c r="N1873" s="21"/>
    </row>
    <row r="1874" spans="2:14" x14ac:dyDescent="0.25">
      <c r="B1874" s="18">
        <f t="shared" si="200"/>
        <v>1870</v>
      </c>
      <c r="C1874" s="13" t="str">
        <f t="shared" si="199"/>
        <v/>
      </c>
      <c r="D1874" s="20"/>
      <c r="E1874" s="5"/>
      <c r="F1874" s="5"/>
      <c r="G1874" s="6" t="str">
        <f>IF(ISBLANK(F1874),"",VLOOKUP(F1874,'Listes des Lots'!$B$4:$G$55,6,FALSE))</f>
        <v/>
      </c>
      <c r="H1874" s="3"/>
      <c r="I1874" s="3"/>
      <c r="J1874" s="5"/>
      <c r="K1874" s="5"/>
      <c r="L1874" s="4"/>
      <c r="M1874" s="92" t="str">
        <f>IF(RevenueData[[#This Row],[Commentaires /Notes  ]]="","",RevenueData[[#This Row],[Commentaires /Notes  ]])</f>
        <v/>
      </c>
      <c r="N1874" s="21"/>
    </row>
    <row r="1875" spans="2:14" x14ac:dyDescent="0.25">
      <c r="B1875" s="18">
        <f t="shared" si="200"/>
        <v>1871</v>
      </c>
      <c r="C1875" s="13" t="str">
        <f t="shared" si="199"/>
        <v/>
      </c>
      <c r="D1875" s="20"/>
      <c r="E1875" s="5"/>
      <c r="F1875" s="5"/>
      <c r="G1875" s="6" t="str">
        <f>IF(ISBLANK(F1875),"",VLOOKUP(F1875,'Listes des Lots'!$B$4:$G$55,6,FALSE))</f>
        <v/>
      </c>
      <c r="H1875" s="3"/>
      <c r="I1875" s="3"/>
      <c r="J1875" s="5"/>
      <c r="K1875" s="5"/>
      <c r="L1875" s="4"/>
      <c r="M1875" s="92" t="str">
        <f>IF(RevenueData[[#This Row],[Commentaires /Notes  ]]="","",RevenueData[[#This Row],[Commentaires /Notes  ]])</f>
        <v/>
      </c>
      <c r="N1875" s="21"/>
    </row>
    <row r="1876" spans="2:14" x14ac:dyDescent="0.25">
      <c r="B1876" s="18">
        <f t="shared" si="200"/>
        <v>1872</v>
      </c>
      <c r="C1876" s="13" t="str">
        <f t="shared" si="199"/>
        <v/>
      </c>
      <c r="D1876" s="20"/>
      <c r="E1876" s="5"/>
      <c r="F1876" s="5"/>
      <c r="G1876" s="6" t="str">
        <f>IF(ISBLANK(F1876),"",VLOOKUP(F1876,'Listes des Lots'!$B$4:$G$55,6,FALSE))</f>
        <v/>
      </c>
      <c r="H1876" s="3"/>
      <c r="I1876" s="3"/>
      <c r="J1876" s="5"/>
      <c r="K1876" s="5"/>
      <c r="L1876" s="4"/>
      <c r="M1876" s="92" t="str">
        <f>IF(RevenueData[[#This Row],[Commentaires /Notes  ]]="","",RevenueData[[#This Row],[Commentaires /Notes  ]])</f>
        <v/>
      </c>
      <c r="N1876" s="21"/>
    </row>
    <row r="1877" spans="2:14" x14ac:dyDescent="0.25">
      <c r="B1877" s="18">
        <f t="shared" si="200"/>
        <v>1873</v>
      </c>
      <c r="C1877" s="13" t="str">
        <f t="shared" si="199"/>
        <v/>
      </c>
      <c r="D1877" s="20"/>
      <c r="E1877" s="5"/>
      <c r="F1877" s="5"/>
      <c r="G1877" s="6" t="str">
        <f>IF(ISBLANK(F1877),"",VLOOKUP(F1877,'Listes des Lots'!$B$4:$G$55,6,FALSE))</f>
        <v/>
      </c>
      <c r="H1877" s="3"/>
      <c r="I1877" s="3"/>
      <c r="J1877" s="5"/>
      <c r="K1877" s="5"/>
      <c r="L1877" s="4"/>
      <c r="M1877" s="92" t="str">
        <f>IF(RevenueData[[#This Row],[Commentaires /Notes  ]]="","",RevenueData[[#This Row],[Commentaires /Notes  ]])</f>
        <v/>
      </c>
      <c r="N1877" s="21"/>
    </row>
    <row r="1878" spans="2:14" x14ac:dyDescent="0.25">
      <c r="B1878" s="18">
        <f t="shared" si="200"/>
        <v>1874</v>
      </c>
      <c r="C1878" s="13" t="str">
        <f t="shared" si="199"/>
        <v/>
      </c>
      <c r="D1878" s="20"/>
      <c r="E1878" s="5"/>
      <c r="F1878" s="5"/>
      <c r="G1878" s="6" t="str">
        <f>IF(ISBLANK(F1878),"",VLOOKUP(F1878,'Listes des Lots'!$B$4:$G$55,6,FALSE))</f>
        <v/>
      </c>
      <c r="H1878" s="3"/>
      <c r="I1878" s="3"/>
      <c r="J1878" s="5"/>
      <c r="K1878" s="5"/>
      <c r="L1878" s="4"/>
      <c r="M1878" s="92" t="str">
        <f>IF(RevenueData[[#This Row],[Commentaires /Notes  ]]="","",RevenueData[[#This Row],[Commentaires /Notes  ]])</f>
        <v/>
      </c>
      <c r="N1878" s="21"/>
    </row>
    <row r="1879" spans="2:14" x14ac:dyDescent="0.25">
      <c r="B1879" s="18">
        <f t="shared" si="200"/>
        <v>1875</v>
      </c>
      <c r="C1879" s="13" t="str">
        <f t="shared" si="199"/>
        <v/>
      </c>
      <c r="D1879" s="20"/>
      <c r="E1879" s="5"/>
      <c r="F1879" s="5"/>
      <c r="G1879" s="6" t="str">
        <f>IF(ISBLANK(F1879),"",VLOOKUP(F1879,'Listes des Lots'!$B$4:$G$55,6,FALSE))</f>
        <v/>
      </c>
      <c r="H1879" s="3"/>
      <c r="I1879" s="3"/>
      <c r="J1879" s="5"/>
      <c r="K1879" s="5"/>
      <c r="L1879" s="4"/>
      <c r="M1879" s="92" t="str">
        <f>IF(RevenueData[[#This Row],[Commentaires /Notes  ]]="","",RevenueData[[#This Row],[Commentaires /Notes  ]])</f>
        <v/>
      </c>
      <c r="N1879" s="21"/>
    </row>
    <row r="1880" spans="2:14" x14ac:dyDescent="0.25">
      <c r="B1880" s="18">
        <f t="shared" si="200"/>
        <v>1876</v>
      </c>
      <c r="C1880" s="13" t="str">
        <f t="shared" si="199"/>
        <v/>
      </c>
      <c r="D1880" s="20"/>
      <c r="E1880" s="5"/>
      <c r="F1880" s="5"/>
      <c r="G1880" s="6" t="str">
        <f>IF(ISBLANK(F1880),"",VLOOKUP(F1880,'Listes des Lots'!$B$4:$G$55,6,FALSE))</f>
        <v/>
      </c>
      <c r="H1880" s="3"/>
      <c r="I1880" s="3"/>
      <c r="J1880" s="5"/>
      <c r="K1880" s="5"/>
      <c r="L1880" s="4"/>
      <c r="M1880" s="92" t="str">
        <f>IF(RevenueData[[#This Row],[Commentaires /Notes  ]]="","",RevenueData[[#This Row],[Commentaires /Notes  ]])</f>
        <v/>
      </c>
      <c r="N1880" s="21"/>
    </row>
    <row r="1881" spans="2:14" x14ac:dyDescent="0.25">
      <c r="B1881" s="18">
        <f t="shared" si="200"/>
        <v>1877</v>
      </c>
      <c r="C1881" s="13" t="str">
        <f t="shared" si="199"/>
        <v/>
      </c>
      <c r="D1881" s="20"/>
      <c r="E1881" s="5"/>
      <c r="F1881" s="5"/>
      <c r="G1881" s="6" t="str">
        <f>IF(ISBLANK(F1881),"",VLOOKUP(F1881,'Listes des Lots'!$B$4:$G$55,6,FALSE))</f>
        <v/>
      </c>
      <c r="H1881" s="3"/>
      <c r="I1881" s="3"/>
      <c r="J1881" s="5"/>
      <c r="K1881" s="5"/>
      <c r="L1881" s="4"/>
      <c r="M1881" s="92" t="str">
        <f>IF(RevenueData[[#This Row],[Commentaires /Notes  ]]="","",RevenueData[[#This Row],[Commentaires /Notes  ]])</f>
        <v/>
      </c>
      <c r="N1881" s="21"/>
    </row>
    <row r="1882" spans="2:14" x14ac:dyDescent="0.25">
      <c r="B1882" s="18">
        <f t="shared" si="200"/>
        <v>1878</v>
      </c>
      <c r="C1882" s="13" t="str">
        <f t="shared" si="199"/>
        <v/>
      </c>
      <c r="D1882" s="20"/>
      <c r="E1882" s="5"/>
      <c r="F1882" s="5"/>
      <c r="G1882" s="6" t="str">
        <f>IF(ISBLANK(F1882),"",VLOOKUP(F1882,'Listes des Lots'!$B$4:$G$55,6,FALSE))</f>
        <v/>
      </c>
      <c r="H1882" s="3"/>
      <c r="I1882" s="3"/>
      <c r="J1882" s="5"/>
      <c r="K1882" s="5"/>
      <c r="L1882" s="4"/>
      <c r="M1882" s="92" t="str">
        <f>IF(RevenueData[[#This Row],[Commentaires /Notes  ]]="","",RevenueData[[#This Row],[Commentaires /Notes  ]])</f>
        <v/>
      </c>
      <c r="N1882" s="21"/>
    </row>
    <row r="1883" spans="2:14" x14ac:dyDescent="0.25">
      <c r="B1883" s="18">
        <f t="shared" si="200"/>
        <v>1879</v>
      </c>
      <c r="C1883" s="13" t="str">
        <f t="shared" si="199"/>
        <v/>
      </c>
      <c r="D1883" s="20"/>
      <c r="E1883" s="5"/>
      <c r="F1883" s="5"/>
      <c r="G1883" s="6" t="str">
        <f>IF(ISBLANK(F1883),"",VLOOKUP(F1883,'Listes des Lots'!$B$4:$G$55,6,FALSE))</f>
        <v/>
      </c>
      <c r="H1883" s="3"/>
      <c r="I1883" s="3"/>
      <c r="J1883" s="5"/>
      <c r="K1883" s="5"/>
      <c r="L1883" s="4"/>
      <c r="M1883" s="92" t="str">
        <f>IF(RevenueData[[#This Row],[Commentaires /Notes  ]]="","",RevenueData[[#This Row],[Commentaires /Notes  ]])</f>
        <v/>
      </c>
      <c r="N1883" s="21"/>
    </row>
    <row r="1884" spans="2:14" x14ac:dyDescent="0.25">
      <c r="B1884" s="18">
        <f t="shared" si="200"/>
        <v>1880</v>
      </c>
      <c r="C1884" s="13" t="str">
        <f t="shared" si="199"/>
        <v/>
      </c>
      <c r="D1884" s="20"/>
      <c r="E1884" s="5"/>
      <c r="F1884" s="5"/>
      <c r="G1884" s="6" t="str">
        <f>IF(ISBLANK(F1884),"",VLOOKUP(F1884,'Listes des Lots'!$B$4:$G$55,6,FALSE))</f>
        <v/>
      </c>
      <c r="H1884" s="3"/>
      <c r="I1884" s="3"/>
      <c r="J1884" s="5"/>
      <c r="K1884" s="5"/>
      <c r="L1884" s="4"/>
      <c r="M1884" s="92" t="str">
        <f>IF(RevenueData[[#This Row],[Commentaires /Notes  ]]="","",RevenueData[[#This Row],[Commentaires /Notes  ]])</f>
        <v/>
      </c>
      <c r="N1884" s="21"/>
    </row>
    <row r="1885" spans="2:14" x14ac:dyDescent="0.25">
      <c r="B1885" s="18">
        <f t="shared" si="200"/>
        <v>1881</v>
      </c>
      <c r="C1885" s="13" t="str">
        <f t="shared" si="199"/>
        <v/>
      </c>
      <c r="D1885" s="20"/>
      <c r="E1885" s="5"/>
      <c r="F1885" s="5"/>
      <c r="G1885" s="6" t="str">
        <f>IF(ISBLANK(F1885),"",VLOOKUP(F1885,'Listes des Lots'!$B$4:$G$55,6,FALSE))</f>
        <v/>
      </c>
      <c r="H1885" s="3"/>
      <c r="I1885" s="3"/>
      <c r="J1885" s="5"/>
      <c r="K1885" s="5"/>
      <c r="L1885" s="4"/>
      <c r="M1885" s="92" t="str">
        <f>IF(RevenueData[[#This Row],[Commentaires /Notes  ]]="","",RevenueData[[#This Row],[Commentaires /Notes  ]])</f>
        <v/>
      </c>
      <c r="N1885" s="21"/>
    </row>
    <row r="1886" spans="2:14" x14ac:dyDescent="0.25">
      <c r="B1886" s="18">
        <f t="shared" si="200"/>
        <v>1882</v>
      </c>
      <c r="C1886" s="13" t="str">
        <f t="shared" si="199"/>
        <v/>
      </c>
      <c r="D1886" s="20"/>
      <c r="E1886" s="5"/>
      <c r="F1886" s="5"/>
      <c r="G1886" s="6" t="str">
        <f>IF(ISBLANK(F1886),"",VLOOKUP(F1886,'Listes des Lots'!$B$4:$G$55,6,FALSE))</f>
        <v/>
      </c>
      <c r="H1886" s="3"/>
      <c r="I1886" s="3"/>
      <c r="J1886" s="5"/>
      <c r="K1886" s="5"/>
      <c r="L1886" s="4"/>
      <c r="M1886" s="92" t="str">
        <f>IF(RevenueData[[#This Row],[Commentaires /Notes  ]]="","",RevenueData[[#This Row],[Commentaires /Notes  ]])</f>
        <v/>
      </c>
      <c r="N1886" s="21"/>
    </row>
    <row r="1887" spans="2:14" x14ac:dyDescent="0.25">
      <c r="B1887" s="18">
        <f t="shared" si="200"/>
        <v>1883</v>
      </c>
      <c r="C1887" s="13" t="str">
        <f t="shared" si="199"/>
        <v/>
      </c>
      <c r="D1887" s="20"/>
      <c r="E1887" s="5"/>
      <c r="F1887" s="5"/>
      <c r="G1887" s="6" t="str">
        <f>IF(ISBLANK(F1887),"",VLOOKUP(F1887,'Listes des Lots'!$B$4:$G$55,6,FALSE))</f>
        <v/>
      </c>
      <c r="H1887" s="3"/>
      <c r="I1887" s="3"/>
      <c r="J1887" s="5"/>
      <c r="K1887" s="5"/>
      <c r="L1887" s="4"/>
      <c r="M1887" s="92" t="str">
        <f>IF(RevenueData[[#This Row],[Commentaires /Notes  ]]="","",RevenueData[[#This Row],[Commentaires /Notes  ]])</f>
        <v/>
      </c>
      <c r="N1887" s="21"/>
    </row>
    <row r="1888" spans="2:14" x14ac:dyDescent="0.25">
      <c r="B1888" s="18">
        <f t="shared" si="200"/>
        <v>1884</v>
      </c>
      <c r="C1888" s="13" t="str">
        <f t="shared" si="199"/>
        <v/>
      </c>
      <c r="D1888" s="20"/>
      <c r="E1888" s="5"/>
      <c r="F1888" s="5"/>
      <c r="G1888" s="6" t="str">
        <f>IF(ISBLANK(F1888),"",VLOOKUP(F1888,'Listes des Lots'!$B$4:$G$55,6,FALSE))</f>
        <v/>
      </c>
      <c r="H1888" s="3"/>
      <c r="I1888" s="3"/>
      <c r="J1888" s="5"/>
      <c r="K1888" s="5"/>
      <c r="L1888" s="4"/>
      <c r="M1888" s="92" t="str">
        <f>IF(RevenueData[[#This Row],[Commentaires /Notes  ]]="","",RevenueData[[#This Row],[Commentaires /Notes  ]])</f>
        <v/>
      </c>
      <c r="N1888" s="21"/>
    </row>
    <row r="1889" spans="2:14" x14ac:dyDescent="0.25">
      <c r="B1889" s="18">
        <f t="shared" si="200"/>
        <v>1885</v>
      </c>
      <c r="C1889" s="13" t="str">
        <f t="shared" si="199"/>
        <v/>
      </c>
      <c r="D1889" s="20"/>
      <c r="E1889" s="5"/>
      <c r="F1889" s="5"/>
      <c r="G1889" s="6" t="str">
        <f>IF(ISBLANK(F1889),"",VLOOKUP(F1889,'Listes des Lots'!$B$4:$G$55,6,FALSE))</f>
        <v/>
      </c>
      <c r="H1889" s="3"/>
      <c r="I1889" s="3"/>
      <c r="J1889" s="5"/>
      <c r="K1889" s="5"/>
      <c r="L1889" s="4"/>
      <c r="M1889" s="92" t="str">
        <f>IF(RevenueData[[#This Row],[Commentaires /Notes  ]]="","",RevenueData[[#This Row],[Commentaires /Notes  ]])</f>
        <v/>
      </c>
      <c r="N1889" s="21"/>
    </row>
    <row r="1890" spans="2:14" x14ac:dyDescent="0.25">
      <c r="B1890" s="18">
        <f t="shared" si="200"/>
        <v>1886</v>
      </c>
      <c r="C1890" s="13" t="str">
        <f t="shared" si="199"/>
        <v/>
      </c>
      <c r="D1890" s="20"/>
      <c r="E1890" s="5"/>
      <c r="F1890" s="5"/>
      <c r="G1890" s="6" t="str">
        <f>IF(ISBLANK(F1890),"",VLOOKUP(F1890,'Listes des Lots'!$B$4:$G$55,6,FALSE))</f>
        <v/>
      </c>
      <c r="H1890" s="3"/>
      <c r="I1890" s="3"/>
      <c r="J1890" s="5"/>
      <c r="K1890" s="5"/>
      <c r="L1890" s="4"/>
      <c r="M1890" s="92" t="str">
        <f>IF(RevenueData[[#This Row],[Commentaires /Notes  ]]="","",RevenueData[[#This Row],[Commentaires /Notes  ]])</f>
        <v/>
      </c>
      <c r="N1890" s="21"/>
    </row>
    <row r="1891" spans="2:14" x14ac:dyDescent="0.25">
      <c r="B1891" s="18">
        <f t="shared" si="200"/>
        <v>1887</v>
      </c>
      <c r="C1891" s="13" t="str">
        <f t="shared" si="199"/>
        <v/>
      </c>
      <c r="D1891" s="20"/>
      <c r="E1891" s="5"/>
      <c r="F1891" s="5"/>
      <c r="G1891" s="6" t="str">
        <f>IF(ISBLANK(F1891),"",VLOOKUP(F1891,'Listes des Lots'!$B$4:$G$55,6,FALSE))</f>
        <v/>
      </c>
      <c r="H1891" s="3"/>
      <c r="I1891" s="3"/>
      <c r="J1891" s="5"/>
      <c r="K1891" s="5"/>
      <c r="L1891" s="4"/>
      <c r="M1891" s="92" t="str">
        <f>IF(RevenueData[[#This Row],[Commentaires /Notes  ]]="","",RevenueData[[#This Row],[Commentaires /Notes  ]])</f>
        <v/>
      </c>
      <c r="N1891" s="21"/>
    </row>
    <row r="1892" spans="2:14" x14ac:dyDescent="0.25">
      <c r="B1892" s="18">
        <f t="shared" si="200"/>
        <v>1888</v>
      </c>
      <c r="C1892" s="13" t="str">
        <f t="shared" si="199"/>
        <v/>
      </c>
      <c r="D1892" s="20"/>
      <c r="E1892" s="5"/>
      <c r="F1892" s="5"/>
      <c r="G1892" s="6" t="str">
        <f>IF(ISBLANK(F1892),"",VLOOKUP(F1892,'Listes des Lots'!$B$4:$G$55,6,FALSE))</f>
        <v/>
      </c>
      <c r="H1892" s="3"/>
      <c r="I1892" s="3"/>
      <c r="J1892" s="5"/>
      <c r="K1892" s="5"/>
      <c r="L1892" s="4"/>
      <c r="M1892" s="92" t="str">
        <f>IF(RevenueData[[#This Row],[Commentaires /Notes  ]]="","",RevenueData[[#This Row],[Commentaires /Notes  ]])</f>
        <v/>
      </c>
      <c r="N1892" s="21"/>
    </row>
    <row r="1893" spans="2:14" x14ac:dyDescent="0.25">
      <c r="B1893" s="18">
        <f t="shared" si="200"/>
        <v>1889</v>
      </c>
      <c r="C1893" s="13" t="str">
        <f t="shared" si="199"/>
        <v/>
      </c>
      <c r="D1893" s="20"/>
      <c r="E1893" s="5"/>
      <c r="F1893" s="5"/>
      <c r="G1893" s="6" t="str">
        <f>IF(ISBLANK(F1893),"",VLOOKUP(F1893,'Listes des Lots'!$B$4:$G$55,6,FALSE))</f>
        <v/>
      </c>
      <c r="H1893" s="3"/>
      <c r="I1893" s="3"/>
      <c r="J1893" s="5"/>
      <c r="K1893" s="5"/>
      <c r="L1893" s="4"/>
      <c r="M1893" s="92" t="str">
        <f>IF(RevenueData[[#This Row],[Commentaires /Notes  ]]="","",RevenueData[[#This Row],[Commentaires /Notes  ]])</f>
        <v/>
      </c>
      <c r="N1893" s="21"/>
    </row>
    <row r="1894" spans="2:14" x14ac:dyDescent="0.25">
      <c r="B1894" s="18">
        <f t="shared" si="200"/>
        <v>1890</v>
      </c>
      <c r="C1894" s="13" t="str">
        <f t="shared" si="199"/>
        <v/>
      </c>
      <c r="D1894" s="20"/>
      <c r="E1894" s="5"/>
      <c r="F1894" s="5"/>
      <c r="G1894" s="6" t="str">
        <f>IF(ISBLANK(F1894),"",VLOOKUP(F1894,'Listes des Lots'!$B$4:$G$55,6,FALSE))</f>
        <v/>
      </c>
      <c r="H1894" s="3"/>
      <c r="I1894" s="3"/>
      <c r="J1894" s="5"/>
      <c r="K1894" s="5"/>
      <c r="L1894" s="4"/>
      <c r="M1894" s="92" t="str">
        <f>IF(RevenueData[[#This Row],[Commentaires /Notes  ]]="","",RevenueData[[#This Row],[Commentaires /Notes  ]])</f>
        <v/>
      </c>
      <c r="N1894" s="21"/>
    </row>
    <row r="1895" spans="2:14" x14ac:dyDescent="0.25">
      <c r="B1895" s="18">
        <f t="shared" si="200"/>
        <v>1891</v>
      </c>
      <c r="C1895" s="13" t="str">
        <f t="shared" si="199"/>
        <v/>
      </c>
      <c r="D1895" s="20"/>
      <c r="E1895" s="5"/>
      <c r="F1895" s="5"/>
      <c r="G1895" s="6" t="str">
        <f>IF(ISBLANK(F1895),"",VLOOKUP(F1895,'Listes des Lots'!$B$4:$G$55,6,FALSE))</f>
        <v/>
      </c>
      <c r="H1895" s="3"/>
      <c r="I1895" s="3"/>
      <c r="J1895" s="5"/>
      <c r="K1895" s="5"/>
      <c r="L1895" s="4"/>
      <c r="M1895" s="92" t="str">
        <f>IF(RevenueData[[#This Row],[Commentaires /Notes  ]]="","",RevenueData[[#This Row],[Commentaires /Notes  ]])</f>
        <v/>
      </c>
      <c r="N1895" s="21"/>
    </row>
    <row r="1896" spans="2:14" x14ac:dyDescent="0.25">
      <c r="B1896" s="18">
        <f t="shared" si="200"/>
        <v>1892</v>
      </c>
      <c r="C1896" s="13" t="str">
        <f t="shared" si="199"/>
        <v/>
      </c>
      <c r="D1896" s="20"/>
      <c r="E1896" s="5"/>
      <c r="F1896" s="5"/>
      <c r="G1896" s="6" t="str">
        <f>IF(ISBLANK(F1896),"",VLOOKUP(F1896,'Listes des Lots'!$B$4:$G$55,6,FALSE))</f>
        <v/>
      </c>
      <c r="H1896" s="3"/>
      <c r="I1896" s="3"/>
      <c r="J1896" s="5"/>
      <c r="K1896" s="5"/>
      <c r="L1896" s="4"/>
      <c r="M1896" s="92" t="str">
        <f>IF(RevenueData[[#This Row],[Commentaires /Notes  ]]="","",RevenueData[[#This Row],[Commentaires /Notes  ]])</f>
        <v/>
      </c>
      <c r="N1896" s="21"/>
    </row>
    <row r="1897" spans="2:14" x14ac:dyDescent="0.25">
      <c r="B1897" s="18">
        <f t="shared" si="200"/>
        <v>1893</v>
      </c>
      <c r="C1897" s="13" t="str">
        <f t="shared" si="199"/>
        <v/>
      </c>
      <c r="D1897" s="20"/>
      <c r="E1897" s="5"/>
      <c r="F1897" s="5"/>
      <c r="G1897" s="6" t="str">
        <f>IF(ISBLANK(F1897),"",VLOOKUP(F1897,'Listes des Lots'!$B$4:$G$55,6,FALSE))</f>
        <v/>
      </c>
      <c r="H1897" s="3"/>
      <c r="I1897" s="3"/>
      <c r="J1897" s="5"/>
      <c r="K1897" s="5"/>
      <c r="L1897" s="4"/>
      <c r="M1897" s="92" t="str">
        <f>IF(RevenueData[[#This Row],[Commentaires /Notes  ]]="","",RevenueData[[#This Row],[Commentaires /Notes  ]])</f>
        <v/>
      </c>
      <c r="N1897" s="21"/>
    </row>
    <row r="1898" spans="2:14" x14ac:dyDescent="0.25">
      <c r="B1898" s="18">
        <f t="shared" si="200"/>
        <v>1894</v>
      </c>
      <c r="C1898" s="13" t="str">
        <f t="shared" si="199"/>
        <v/>
      </c>
      <c r="D1898" s="20"/>
      <c r="E1898" s="5"/>
      <c r="F1898" s="5"/>
      <c r="G1898" s="6" t="str">
        <f>IF(ISBLANK(F1898),"",VLOOKUP(F1898,'Listes des Lots'!$B$4:$G$55,6,FALSE))</f>
        <v/>
      </c>
      <c r="H1898" s="3"/>
      <c r="I1898" s="3"/>
      <c r="J1898" s="5"/>
      <c r="K1898" s="5"/>
      <c r="L1898" s="4"/>
      <c r="M1898" s="92" t="str">
        <f>IF(RevenueData[[#This Row],[Commentaires /Notes  ]]="","",RevenueData[[#This Row],[Commentaires /Notes  ]])</f>
        <v/>
      </c>
      <c r="N1898" s="21"/>
    </row>
    <row r="1899" spans="2:14" x14ac:dyDescent="0.25">
      <c r="B1899" s="18">
        <f t="shared" si="200"/>
        <v>1895</v>
      </c>
      <c r="C1899" s="13" t="str">
        <f t="shared" si="199"/>
        <v/>
      </c>
      <c r="D1899" s="20"/>
      <c r="E1899" s="5"/>
      <c r="F1899" s="5"/>
      <c r="G1899" s="6" t="str">
        <f>IF(ISBLANK(F1899),"",VLOOKUP(F1899,'Listes des Lots'!$B$4:$G$55,6,FALSE))</f>
        <v/>
      </c>
      <c r="H1899" s="3"/>
      <c r="I1899" s="3"/>
      <c r="J1899" s="5"/>
      <c r="K1899" s="5"/>
      <c r="L1899" s="4"/>
      <c r="M1899" s="92" t="str">
        <f>IF(RevenueData[[#This Row],[Commentaires /Notes  ]]="","",RevenueData[[#This Row],[Commentaires /Notes  ]])</f>
        <v/>
      </c>
      <c r="N1899" s="21"/>
    </row>
    <row r="1900" spans="2:14" x14ac:dyDescent="0.25">
      <c r="B1900" s="18">
        <f t="shared" si="200"/>
        <v>1896</v>
      </c>
      <c r="C1900" s="13" t="str">
        <f t="shared" si="199"/>
        <v/>
      </c>
      <c r="D1900" s="20"/>
      <c r="E1900" s="5"/>
      <c r="F1900" s="5"/>
      <c r="G1900" s="6" t="str">
        <f>IF(ISBLANK(F1900),"",VLOOKUP(F1900,'Listes des Lots'!$B$4:$G$55,6,FALSE))</f>
        <v/>
      </c>
      <c r="H1900" s="3"/>
      <c r="I1900" s="3"/>
      <c r="J1900" s="5"/>
      <c r="K1900" s="5"/>
      <c r="L1900" s="4"/>
      <c r="M1900" s="92" t="str">
        <f>IF(RevenueData[[#This Row],[Commentaires /Notes  ]]="","",RevenueData[[#This Row],[Commentaires /Notes  ]])</f>
        <v/>
      </c>
      <c r="N1900" s="21"/>
    </row>
    <row r="1901" spans="2:14" x14ac:dyDescent="0.25">
      <c r="B1901" s="18">
        <f t="shared" si="200"/>
        <v>1897</v>
      </c>
      <c r="C1901" s="13" t="str">
        <f t="shared" si="199"/>
        <v/>
      </c>
      <c r="D1901" s="20"/>
      <c r="E1901" s="5"/>
      <c r="F1901" s="5"/>
      <c r="G1901" s="6" t="str">
        <f>IF(ISBLANK(F1901),"",VLOOKUP(F1901,'Listes des Lots'!$B$4:$G$55,6,FALSE))</f>
        <v/>
      </c>
      <c r="H1901" s="3"/>
      <c r="I1901" s="3"/>
      <c r="J1901" s="5"/>
      <c r="K1901" s="5"/>
      <c r="L1901" s="4"/>
      <c r="M1901" s="92" t="str">
        <f>IF(RevenueData[[#This Row],[Commentaires /Notes  ]]="","",RevenueData[[#This Row],[Commentaires /Notes  ]])</f>
        <v/>
      </c>
      <c r="N1901" s="21"/>
    </row>
    <row r="1902" spans="2:14" x14ac:dyDescent="0.25">
      <c r="B1902" s="18">
        <f t="shared" si="200"/>
        <v>1898</v>
      </c>
      <c r="C1902" s="13" t="str">
        <f t="shared" si="199"/>
        <v/>
      </c>
      <c r="D1902" s="20"/>
      <c r="E1902" s="5"/>
      <c r="F1902" s="5"/>
      <c r="G1902" s="6" t="str">
        <f>IF(ISBLANK(F1902),"",VLOOKUP(F1902,'Listes des Lots'!$B$4:$G$55,6,FALSE))</f>
        <v/>
      </c>
      <c r="H1902" s="3"/>
      <c r="I1902" s="3"/>
      <c r="J1902" s="5"/>
      <c r="K1902" s="5"/>
      <c r="L1902" s="4"/>
      <c r="M1902" s="92" t="str">
        <f>IF(RevenueData[[#This Row],[Commentaires /Notes  ]]="","",RevenueData[[#This Row],[Commentaires /Notes  ]])</f>
        <v/>
      </c>
      <c r="N1902" s="21"/>
    </row>
    <row r="1903" spans="2:14" x14ac:dyDescent="0.25">
      <c r="B1903" s="18">
        <f t="shared" si="200"/>
        <v>1899</v>
      </c>
      <c r="C1903" s="13" t="str">
        <f t="shared" si="199"/>
        <v/>
      </c>
      <c r="D1903" s="20"/>
      <c r="E1903" s="5"/>
      <c r="F1903" s="5"/>
      <c r="G1903" s="6" t="str">
        <f>IF(ISBLANK(F1903),"",VLOOKUP(F1903,'Listes des Lots'!$B$4:$G$55,6,FALSE))</f>
        <v/>
      </c>
      <c r="H1903" s="3"/>
      <c r="I1903" s="3"/>
      <c r="J1903" s="5"/>
      <c r="K1903" s="5"/>
      <c r="L1903" s="4"/>
      <c r="M1903" s="92" t="str">
        <f>IF(RevenueData[[#This Row],[Commentaires /Notes  ]]="","",RevenueData[[#This Row],[Commentaires /Notes  ]])</f>
        <v/>
      </c>
      <c r="N1903" s="21"/>
    </row>
    <row r="1904" spans="2:14" x14ac:dyDescent="0.25">
      <c r="B1904" s="18">
        <f t="shared" si="200"/>
        <v>1900</v>
      </c>
      <c r="C1904" s="13" t="str">
        <f t="shared" si="199"/>
        <v/>
      </c>
      <c r="D1904" s="20"/>
      <c r="E1904" s="5"/>
      <c r="F1904" s="5"/>
      <c r="G1904" s="6" t="str">
        <f>IF(ISBLANK(F1904),"",VLOOKUP(F1904,'Listes des Lots'!$B$4:$G$55,6,FALSE))</f>
        <v/>
      </c>
      <c r="H1904" s="3"/>
      <c r="I1904" s="3"/>
      <c r="J1904" s="5"/>
      <c r="K1904" s="5"/>
      <c r="L1904" s="4"/>
      <c r="M1904" s="92" t="str">
        <f>IF(RevenueData[[#This Row],[Commentaires /Notes  ]]="","",RevenueData[[#This Row],[Commentaires /Notes  ]])</f>
        <v/>
      </c>
      <c r="N1904" s="21"/>
    </row>
    <row r="1905" spans="2:14" x14ac:dyDescent="0.25">
      <c r="B1905" s="18">
        <f t="shared" si="200"/>
        <v>1901</v>
      </c>
      <c r="C1905" s="13" t="str">
        <f t="shared" si="199"/>
        <v/>
      </c>
      <c r="D1905" s="20"/>
      <c r="E1905" s="5"/>
      <c r="F1905" s="5"/>
      <c r="G1905" s="6" t="str">
        <f>IF(ISBLANK(F1905),"",VLOOKUP(F1905,'Listes des Lots'!$B$4:$G$55,6,FALSE))</f>
        <v/>
      </c>
      <c r="H1905" s="3"/>
      <c r="I1905" s="3"/>
      <c r="J1905" s="5"/>
      <c r="K1905" s="5"/>
      <c r="L1905" s="4"/>
      <c r="M1905" s="92" t="str">
        <f>IF(RevenueData[[#This Row],[Commentaires /Notes  ]]="","",RevenueData[[#This Row],[Commentaires /Notes  ]])</f>
        <v/>
      </c>
      <c r="N1905" s="21"/>
    </row>
    <row r="1906" spans="2:14" x14ac:dyDescent="0.25">
      <c r="B1906" s="18">
        <f t="shared" si="200"/>
        <v>1902</v>
      </c>
      <c r="C1906" s="13" t="str">
        <f t="shared" si="199"/>
        <v/>
      </c>
      <c r="D1906" s="20"/>
      <c r="E1906" s="5"/>
      <c r="F1906" s="5"/>
      <c r="G1906" s="6" t="str">
        <f>IF(ISBLANK(F1906),"",VLOOKUP(F1906,'Listes des Lots'!$B$4:$G$55,6,FALSE))</f>
        <v/>
      </c>
      <c r="H1906" s="3"/>
      <c r="I1906" s="3"/>
      <c r="J1906" s="5"/>
      <c r="K1906" s="5"/>
      <c r="L1906" s="4"/>
      <c r="M1906" s="92" t="str">
        <f>IF(RevenueData[[#This Row],[Commentaires /Notes  ]]="","",RevenueData[[#This Row],[Commentaires /Notes  ]])</f>
        <v/>
      </c>
      <c r="N1906" s="21"/>
    </row>
    <row r="1907" spans="2:14" x14ac:dyDescent="0.25">
      <c r="B1907" s="18">
        <f t="shared" si="200"/>
        <v>1903</v>
      </c>
      <c r="C1907" s="13" t="str">
        <f t="shared" si="199"/>
        <v/>
      </c>
      <c r="D1907" s="20"/>
      <c r="E1907" s="5"/>
      <c r="F1907" s="5"/>
      <c r="G1907" s="6" t="str">
        <f>IF(ISBLANK(F1907),"",VLOOKUP(F1907,'Listes des Lots'!$B$4:$G$55,6,FALSE))</f>
        <v/>
      </c>
      <c r="H1907" s="3"/>
      <c r="I1907" s="3"/>
      <c r="J1907" s="5"/>
      <c r="K1907" s="5"/>
      <c r="L1907" s="4"/>
      <c r="M1907" s="92" t="str">
        <f>IF(RevenueData[[#This Row],[Commentaires /Notes  ]]="","",RevenueData[[#This Row],[Commentaires /Notes  ]])</f>
        <v/>
      </c>
      <c r="N1907" s="21"/>
    </row>
    <row r="1908" spans="2:14" x14ac:dyDescent="0.25">
      <c r="B1908" s="18">
        <f t="shared" si="200"/>
        <v>1904</v>
      </c>
      <c r="C1908" s="13" t="str">
        <f t="shared" si="199"/>
        <v/>
      </c>
      <c r="D1908" s="20"/>
      <c r="E1908" s="5"/>
      <c r="F1908" s="5"/>
      <c r="G1908" s="6" t="str">
        <f>IF(ISBLANK(F1908),"",VLOOKUP(F1908,'Listes des Lots'!$B$4:$G$55,6,FALSE))</f>
        <v/>
      </c>
      <c r="H1908" s="3"/>
      <c r="I1908" s="3"/>
      <c r="J1908" s="5"/>
      <c r="K1908" s="5"/>
      <c r="L1908" s="4"/>
      <c r="M1908" s="92" t="str">
        <f>IF(RevenueData[[#This Row],[Commentaires /Notes  ]]="","",RevenueData[[#This Row],[Commentaires /Notes  ]])</f>
        <v/>
      </c>
      <c r="N1908" s="21"/>
    </row>
    <row r="1909" spans="2:14" x14ac:dyDescent="0.25">
      <c r="B1909" s="18">
        <f t="shared" si="200"/>
        <v>1905</v>
      </c>
      <c r="C1909" s="13" t="str">
        <f t="shared" si="199"/>
        <v/>
      </c>
      <c r="D1909" s="20"/>
      <c r="E1909" s="5"/>
      <c r="F1909" s="5"/>
      <c r="G1909" s="6" t="str">
        <f>IF(ISBLANK(F1909),"",VLOOKUP(F1909,'Listes des Lots'!$B$4:$G$55,6,FALSE))</f>
        <v/>
      </c>
      <c r="H1909" s="3"/>
      <c r="I1909" s="3"/>
      <c r="J1909" s="5"/>
      <c r="K1909" s="5"/>
      <c r="L1909" s="4"/>
      <c r="M1909" s="92" t="str">
        <f>IF(RevenueData[[#This Row],[Commentaires /Notes  ]]="","",RevenueData[[#This Row],[Commentaires /Notes  ]])</f>
        <v/>
      </c>
      <c r="N1909" s="21"/>
    </row>
    <row r="1910" spans="2:14" x14ac:dyDescent="0.25">
      <c r="B1910" s="18">
        <f t="shared" si="200"/>
        <v>1906</v>
      </c>
      <c r="C1910" s="13" t="str">
        <f t="shared" si="199"/>
        <v/>
      </c>
      <c r="D1910" s="20"/>
      <c r="E1910" s="5"/>
      <c r="F1910" s="5"/>
      <c r="G1910" s="6" t="str">
        <f>IF(ISBLANK(F1910),"",VLOOKUP(F1910,'Listes des Lots'!$B$4:$G$55,6,FALSE))</f>
        <v/>
      </c>
      <c r="H1910" s="3"/>
      <c r="I1910" s="3"/>
      <c r="J1910" s="5"/>
      <c r="K1910" s="5"/>
      <c r="L1910" s="4"/>
      <c r="M1910" s="92" t="str">
        <f>IF(RevenueData[[#This Row],[Commentaires /Notes  ]]="","",RevenueData[[#This Row],[Commentaires /Notes  ]])</f>
        <v/>
      </c>
      <c r="N1910" s="21"/>
    </row>
    <row r="1911" spans="2:14" x14ac:dyDescent="0.25">
      <c r="B1911" s="18">
        <f t="shared" si="200"/>
        <v>1907</v>
      </c>
      <c r="C1911" s="13" t="str">
        <f t="shared" si="199"/>
        <v/>
      </c>
      <c r="D1911" s="20"/>
      <c r="E1911" s="5"/>
      <c r="F1911" s="5"/>
      <c r="G1911" s="6" t="str">
        <f>IF(ISBLANK(F1911),"",VLOOKUP(F1911,'Listes des Lots'!$B$4:$G$55,6,FALSE))</f>
        <v/>
      </c>
      <c r="H1911" s="3"/>
      <c r="I1911" s="3"/>
      <c r="J1911" s="5"/>
      <c r="K1911" s="5"/>
      <c r="L1911" s="4"/>
      <c r="M1911" s="92" t="str">
        <f>IF(RevenueData[[#This Row],[Commentaires /Notes  ]]="","",RevenueData[[#This Row],[Commentaires /Notes  ]])</f>
        <v/>
      </c>
      <c r="N1911" s="21"/>
    </row>
    <row r="1912" spans="2:14" x14ac:dyDescent="0.25">
      <c r="B1912" s="18">
        <f t="shared" si="200"/>
        <v>1908</v>
      </c>
      <c r="C1912" s="13" t="str">
        <f t="shared" si="199"/>
        <v/>
      </c>
      <c r="D1912" s="20"/>
      <c r="E1912" s="5"/>
      <c r="F1912" s="5"/>
      <c r="G1912" s="6" t="str">
        <f>IF(ISBLANK(F1912),"",VLOOKUP(F1912,'Listes des Lots'!$B$4:$G$55,6,FALSE))</f>
        <v/>
      </c>
      <c r="H1912" s="3"/>
      <c r="I1912" s="3"/>
      <c r="J1912" s="5"/>
      <c r="K1912" s="5"/>
      <c r="L1912" s="4"/>
      <c r="M1912" s="92" t="str">
        <f>IF(RevenueData[[#This Row],[Commentaires /Notes  ]]="","",RevenueData[[#This Row],[Commentaires /Notes  ]])</f>
        <v/>
      </c>
      <c r="N1912" s="21"/>
    </row>
    <row r="1913" spans="2:14" x14ac:dyDescent="0.25">
      <c r="B1913" s="18">
        <f t="shared" si="200"/>
        <v>1909</v>
      </c>
      <c r="C1913" s="13" t="str">
        <f t="shared" si="199"/>
        <v/>
      </c>
      <c r="D1913" s="20"/>
      <c r="E1913" s="5"/>
      <c r="F1913" s="5"/>
      <c r="G1913" s="6" t="str">
        <f>IF(ISBLANK(F1913),"",VLOOKUP(F1913,'Listes des Lots'!$B$4:$G$55,6,FALSE))</f>
        <v/>
      </c>
      <c r="H1913" s="3"/>
      <c r="I1913" s="3"/>
      <c r="J1913" s="5"/>
      <c r="K1913" s="5"/>
      <c r="L1913" s="4"/>
      <c r="M1913" s="92" t="str">
        <f>IF(RevenueData[[#This Row],[Commentaires /Notes  ]]="","",RevenueData[[#This Row],[Commentaires /Notes  ]])</f>
        <v/>
      </c>
      <c r="N1913" s="21"/>
    </row>
    <row r="1914" spans="2:14" x14ac:dyDescent="0.25">
      <c r="B1914" s="18">
        <f t="shared" si="200"/>
        <v>1910</v>
      </c>
      <c r="C1914" s="13" t="str">
        <f t="shared" si="199"/>
        <v/>
      </c>
      <c r="D1914" s="20"/>
      <c r="E1914" s="5"/>
      <c r="F1914" s="5"/>
      <c r="G1914" s="6" t="str">
        <f>IF(ISBLANK(F1914),"",VLOOKUP(F1914,'Listes des Lots'!$B$4:$G$55,6,FALSE))</f>
        <v/>
      </c>
      <c r="H1914" s="3"/>
      <c r="I1914" s="3"/>
      <c r="J1914" s="5"/>
      <c r="K1914" s="5"/>
      <c r="L1914" s="4"/>
      <c r="M1914" s="92" t="str">
        <f>IF(RevenueData[[#This Row],[Commentaires /Notes  ]]="","",RevenueData[[#This Row],[Commentaires /Notes  ]])</f>
        <v/>
      </c>
      <c r="N1914" s="21"/>
    </row>
    <row r="1915" spans="2:14" x14ac:dyDescent="0.25">
      <c r="B1915" s="18">
        <f t="shared" si="200"/>
        <v>1911</v>
      </c>
      <c r="C1915" s="13" t="str">
        <f t="shared" si="199"/>
        <v/>
      </c>
      <c r="D1915" s="20"/>
      <c r="E1915" s="5"/>
      <c r="F1915" s="5"/>
      <c r="G1915" s="6" t="str">
        <f>IF(ISBLANK(F1915),"",VLOOKUP(F1915,'Listes des Lots'!$B$4:$G$55,6,FALSE))</f>
        <v/>
      </c>
      <c r="H1915" s="3"/>
      <c r="I1915" s="3"/>
      <c r="J1915" s="5"/>
      <c r="K1915" s="5"/>
      <c r="L1915" s="4"/>
      <c r="M1915" s="92" t="str">
        <f>IF(RevenueData[[#This Row],[Commentaires /Notes  ]]="","",RevenueData[[#This Row],[Commentaires /Notes  ]])</f>
        <v/>
      </c>
      <c r="N1915" s="21"/>
    </row>
    <row r="1916" spans="2:14" x14ac:dyDescent="0.25">
      <c r="B1916" s="18">
        <f t="shared" si="200"/>
        <v>1912</v>
      </c>
      <c r="C1916" s="13" t="str">
        <f t="shared" si="199"/>
        <v/>
      </c>
      <c r="D1916" s="20"/>
      <c r="E1916" s="5"/>
      <c r="F1916" s="5"/>
      <c r="G1916" s="6" t="str">
        <f>IF(ISBLANK(F1916),"",VLOOKUP(F1916,'Listes des Lots'!$B$4:$G$55,6,FALSE))</f>
        <v/>
      </c>
      <c r="H1916" s="3"/>
      <c r="I1916" s="3"/>
      <c r="J1916" s="5"/>
      <c r="K1916" s="5"/>
      <c r="L1916" s="4"/>
      <c r="M1916" s="92" t="str">
        <f>IF(RevenueData[[#This Row],[Commentaires /Notes  ]]="","",RevenueData[[#This Row],[Commentaires /Notes  ]])</f>
        <v/>
      </c>
      <c r="N1916" s="21"/>
    </row>
    <row r="1917" spans="2:14" x14ac:dyDescent="0.25">
      <c r="B1917" s="18">
        <f t="shared" si="200"/>
        <v>1913</v>
      </c>
      <c r="C1917" s="13" t="str">
        <f t="shared" si="199"/>
        <v/>
      </c>
      <c r="D1917" s="20"/>
      <c r="E1917" s="5"/>
      <c r="F1917" s="5"/>
      <c r="G1917" s="6" t="str">
        <f>IF(ISBLANK(F1917),"",VLOOKUP(F1917,'Listes des Lots'!$B$4:$G$55,6,FALSE))</f>
        <v/>
      </c>
      <c r="H1917" s="3"/>
      <c r="I1917" s="3"/>
      <c r="J1917" s="5"/>
      <c r="K1917" s="5"/>
      <c r="L1917" s="4"/>
      <c r="M1917" s="92" t="str">
        <f>IF(RevenueData[[#This Row],[Commentaires /Notes  ]]="","",RevenueData[[#This Row],[Commentaires /Notes  ]])</f>
        <v/>
      </c>
      <c r="N1917" s="21"/>
    </row>
    <row r="1918" spans="2:14" x14ac:dyDescent="0.25">
      <c r="B1918" s="18">
        <f t="shared" si="200"/>
        <v>1914</v>
      </c>
      <c r="C1918" s="13" t="str">
        <f t="shared" si="199"/>
        <v/>
      </c>
      <c r="D1918" s="20"/>
      <c r="E1918" s="5"/>
      <c r="F1918" s="5"/>
      <c r="G1918" s="6" t="str">
        <f>IF(ISBLANK(F1918),"",VLOOKUP(F1918,'Listes des Lots'!$B$4:$G$55,6,FALSE))</f>
        <v/>
      </c>
      <c r="H1918" s="3"/>
      <c r="I1918" s="3"/>
      <c r="J1918" s="5"/>
      <c r="K1918" s="5"/>
      <c r="L1918" s="4"/>
      <c r="M1918" s="92" t="str">
        <f>IF(RevenueData[[#This Row],[Commentaires /Notes  ]]="","",RevenueData[[#This Row],[Commentaires /Notes  ]])</f>
        <v/>
      </c>
      <c r="N1918" s="21"/>
    </row>
    <row r="1919" spans="2:14" x14ac:dyDescent="0.25">
      <c r="B1919" s="18">
        <f t="shared" si="200"/>
        <v>1915</v>
      </c>
      <c r="C1919" s="13" t="str">
        <f t="shared" si="199"/>
        <v/>
      </c>
      <c r="D1919" s="20"/>
      <c r="E1919" s="5"/>
      <c r="F1919" s="5"/>
      <c r="G1919" s="6" t="str">
        <f>IF(ISBLANK(F1919),"",VLOOKUP(F1919,'Listes des Lots'!$B$4:$G$55,6,FALSE))</f>
        <v/>
      </c>
      <c r="H1919" s="3"/>
      <c r="I1919" s="3"/>
      <c r="J1919" s="5"/>
      <c r="K1919" s="5"/>
      <c r="L1919" s="4"/>
      <c r="M1919" s="92" t="str">
        <f>IF(RevenueData[[#This Row],[Commentaires /Notes  ]]="","",RevenueData[[#This Row],[Commentaires /Notes  ]])</f>
        <v/>
      </c>
      <c r="N1919" s="21"/>
    </row>
    <row r="1920" spans="2:14" x14ac:dyDescent="0.25">
      <c r="B1920" s="18">
        <f t="shared" si="200"/>
        <v>1916</v>
      </c>
      <c r="C1920" s="13" t="str">
        <f t="shared" si="199"/>
        <v/>
      </c>
      <c r="D1920" s="20"/>
      <c r="E1920" s="5"/>
      <c r="F1920" s="5"/>
      <c r="G1920" s="6" t="str">
        <f>IF(ISBLANK(F1920),"",VLOOKUP(F1920,'Listes des Lots'!$B$4:$G$55,6,FALSE))</f>
        <v/>
      </c>
      <c r="H1920" s="3"/>
      <c r="I1920" s="3"/>
      <c r="J1920" s="5"/>
      <c r="K1920" s="5"/>
      <c r="L1920" s="4"/>
      <c r="M1920" s="92" t="str">
        <f>IF(RevenueData[[#This Row],[Commentaires /Notes  ]]="","",RevenueData[[#This Row],[Commentaires /Notes  ]])</f>
        <v/>
      </c>
      <c r="N1920" s="21"/>
    </row>
    <row r="1921" spans="2:14" x14ac:dyDescent="0.25">
      <c r="B1921" s="18">
        <f t="shared" si="200"/>
        <v>1917</v>
      </c>
      <c r="C1921" s="13" t="str">
        <f t="shared" si="199"/>
        <v/>
      </c>
      <c r="D1921" s="20"/>
      <c r="E1921" s="5"/>
      <c r="F1921" s="5"/>
      <c r="G1921" s="6" t="str">
        <f>IF(ISBLANK(F1921),"",VLOOKUP(F1921,'Listes des Lots'!$B$4:$G$55,6,FALSE))</f>
        <v/>
      </c>
      <c r="H1921" s="3"/>
      <c r="I1921" s="3"/>
      <c r="J1921" s="5"/>
      <c r="K1921" s="5"/>
      <c r="L1921" s="4"/>
      <c r="M1921" s="92" t="str">
        <f>IF(RevenueData[[#This Row],[Commentaires /Notes  ]]="","",RevenueData[[#This Row],[Commentaires /Notes  ]])</f>
        <v/>
      </c>
      <c r="N1921" s="21"/>
    </row>
    <row r="1922" spans="2:14" x14ac:dyDescent="0.25">
      <c r="B1922" s="18">
        <f t="shared" si="200"/>
        <v>1918</v>
      </c>
      <c r="C1922" s="13" t="str">
        <f t="shared" si="199"/>
        <v/>
      </c>
      <c r="D1922" s="20"/>
      <c r="E1922" s="5"/>
      <c r="F1922" s="5"/>
      <c r="G1922" s="6" t="str">
        <f>IF(ISBLANK(F1922),"",VLOOKUP(F1922,'Listes des Lots'!$B$4:$G$55,6,FALSE))</f>
        <v/>
      </c>
      <c r="H1922" s="3"/>
      <c r="I1922" s="3"/>
      <c r="J1922" s="5"/>
      <c r="K1922" s="5"/>
      <c r="L1922" s="4"/>
      <c r="M1922" s="92" t="str">
        <f>IF(RevenueData[[#This Row],[Commentaires /Notes  ]]="","",RevenueData[[#This Row],[Commentaires /Notes  ]])</f>
        <v/>
      </c>
      <c r="N1922" s="21"/>
    </row>
    <row r="1923" spans="2:14" x14ac:dyDescent="0.25">
      <c r="B1923" s="18">
        <f t="shared" si="200"/>
        <v>1919</v>
      </c>
      <c r="C1923" s="13" t="str">
        <f t="shared" si="199"/>
        <v/>
      </c>
      <c r="D1923" s="20"/>
      <c r="E1923" s="5"/>
      <c r="F1923" s="5"/>
      <c r="G1923" s="6" t="str">
        <f>IF(ISBLANK(F1923),"",VLOOKUP(F1923,'Listes des Lots'!$B$4:$G$55,6,FALSE))</f>
        <v/>
      </c>
      <c r="H1923" s="3"/>
      <c r="I1923" s="3"/>
      <c r="J1923" s="5"/>
      <c r="K1923" s="5"/>
      <c r="L1923" s="4"/>
      <c r="M1923" s="92" t="str">
        <f>IF(RevenueData[[#This Row],[Commentaires /Notes  ]]="","",RevenueData[[#This Row],[Commentaires /Notes  ]])</f>
        <v/>
      </c>
      <c r="N1923" s="21"/>
    </row>
    <row r="1924" spans="2:14" x14ac:dyDescent="0.25">
      <c r="B1924" s="18">
        <f t="shared" si="200"/>
        <v>1920</v>
      </c>
      <c r="C1924" s="13" t="str">
        <f t="shared" si="199"/>
        <v/>
      </c>
      <c r="D1924" s="20"/>
      <c r="E1924" s="5"/>
      <c r="F1924" s="5"/>
      <c r="G1924" s="6" t="str">
        <f>IF(ISBLANK(F1924),"",VLOOKUP(F1924,'Listes des Lots'!$B$4:$G$55,6,FALSE))</f>
        <v/>
      </c>
      <c r="H1924" s="3"/>
      <c r="I1924" s="3"/>
      <c r="J1924" s="5"/>
      <c r="K1924" s="5"/>
      <c r="L1924" s="4"/>
      <c r="M1924" s="92" t="str">
        <f>IF(RevenueData[[#This Row],[Commentaires /Notes  ]]="","",RevenueData[[#This Row],[Commentaires /Notes  ]])</f>
        <v/>
      </c>
      <c r="N1924" s="21"/>
    </row>
    <row r="1925" spans="2:14" x14ac:dyDescent="0.25">
      <c r="B1925" s="18">
        <f t="shared" si="200"/>
        <v>1921</v>
      </c>
      <c r="C1925" s="13" t="str">
        <f t="shared" ref="C1925:C1988" si="201">IF(OR(D1925="", E1925="", F1925="", I1925="", J1925="", K1925="", L1925=""), "", TEXT(RIGHT(YEAR(D1925), 2), "00") &amp; TEXT(MONTH(D1925), "00") &amp; TEXT(DAY(D1925), "00") &amp; "_Rev_MC_" &amp; TEXT(B1925, "0"))</f>
        <v/>
      </c>
      <c r="D1925" s="20"/>
      <c r="E1925" s="5"/>
      <c r="F1925" s="5"/>
      <c r="G1925" s="6" t="str">
        <f>IF(ISBLANK(F1925),"",VLOOKUP(F1925,'Listes des Lots'!$B$4:$G$55,6,FALSE))</f>
        <v/>
      </c>
      <c r="H1925" s="3"/>
      <c r="I1925" s="3"/>
      <c r="J1925" s="5"/>
      <c r="K1925" s="5"/>
      <c r="L1925" s="4"/>
      <c r="M1925" s="92" t="str">
        <f>IF(RevenueData[[#This Row],[Commentaires /Notes  ]]="","",RevenueData[[#This Row],[Commentaires /Notes  ]])</f>
        <v/>
      </c>
      <c r="N1925" s="21"/>
    </row>
    <row r="1926" spans="2:14" x14ac:dyDescent="0.25">
      <c r="B1926" s="18">
        <f t="shared" si="200"/>
        <v>1922</v>
      </c>
      <c r="C1926" s="13" t="str">
        <f t="shared" si="201"/>
        <v/>
      </c>
      <c r="D1926" s="20"/>
      <c r="E1926" s="5"/>
      <c r="F1926" s="5"/>
      <c r="G1926" s="6" t="str">
        <f>IF(ISBLANK(F1926),"",VLOOKUP(F1926,'Listes des Lots'!$B$4:$G$55,6,FALSE))</f>
        <v/>
      </c>
      <c r="H1926" s="3"/>
      <c r="I1926" s="3"/>
      <c r="J1926" s="5"/>
      <c r="K1926" s="5"/>
      <c r="L1926" s="4"/>
      <c r="M1926" s="92" t="str">
        <f>IF(RevenueData[[#This Row],[Commentaires /Notes  ]]="","",RevenueData[[#This Row],[Commentaires /Notes  ]])</f>
        <v/>
      </c>
      <c r="N1926" s="21"/>
    </row>
    <row r="1927" spans="2:14" x14ac:dyDescent="0.25">
      <c r="B1927" s="18">
        <f t="shared" ref="B1927:B1990" si="202">B1926+1</f>
        <v>1923</v>
      </c>
      <c r="C1927" s="13" t="str">
        <f t="shared" si="201"/>
        <v/>
      </c>
      <c r="D1927" s="20"/>
      <c r="E1927" s="5"/>
      <c r="F1927" s="5"/>
      <c r="G1927" s="6" t="str">
        <f>IF(ISBLANK(F1927),"",VLOOKUP(F1927,'Listes des Lots'!$B$4:$G$55,6,FALSE))</f>
        <v/>
      </c>
      <c r="H1927" s="3"/>
      <c r="I1927" s="3"/>
      <c r="J1927" s="5"/>
      <c r="K1927" s="5"/>
      <c r="L1927" s="4"/>
      <c r="M1927" s="92" t="str">
        <f>IF(RevenueData[[#This Row],[Commentaires /Notes  ]]="","",RevenueData[[#This Row],[Commentaires /Notes  ]])</f>
        <v/>
      </c>
      <c r="N1927" s="21"/>
    </row>
    <row r="1928" spans="2:14" x14ac:dyDescent="0.25">
      <c r="B1928" s="18">
        <f t="shared" si="202"/>
        <v>1924</v>
      </c>
      <c r="C1928" s="13" t="str">
        <f t="shared" si="201"/>
        <v/>
      </c>
      <c r="D1928" s="20"/>
      <c r="E1928" s="5"/>
      <c r="F1928" s="5"/>
      <c r="G1928" s="6" t="str">
        <f>IF(ISBLANK(F1928),"",VLOOKUP(F1928,'Listes des Lots'!$B$4:$G$55,6,FALSE))</f>
        <v/>
      </c>
      <c r="H1928" s="3"/>
      <c r="I1928" s="3"/>
      <c r="J1928" s="5"/>
      <c r="K1928" s="5"/>
      <c r="L1928" s="4"/>
      <c r="M1928" s="92" t="str">
        <f>IF(RevenueData[[#This Row],[Commentaires /Notes  ]]="","",RevenueData[[#This Row],[Commentaires /Notes  ]])</f>
        <v/>
      </c>
      <c r="N1928" s="21"/>
    </row>
    <row r="1929" spans="2:14" x14ac:dyDescent="0.25">
      <c r="B1929" s="18">
        <f t="shared" si="202"/>
        <v>1925</v>
      </c>
      <c r="C1929" s="13" t="str">
        <f t="shared" si="201"/>
        <v/>
      </c>
      <c r="D1929" s="20"/>
      <c r="E1929" s="5"/>
      <c r="F1929" s="5"/>
      <c r="G1929" s="6" t="str">
        <f>IF(ISBLANK(F1929),"",VLOOKUP(F1929,'Listes des Lots'!$B$4:$G$55,6,FALSE))</f>
        <v/>
      </c>
      <c r="H1929" s="3"/>
      <c r="I1929" s="3"/>
      <c r="J1929" s="5"/>
      <c r="K1929" s="5"/>
      <c r="L1929" s="4"/>
      <c r="M1929" s="92" t="str">
        <f>IF(RevenueData[[#This Row],[Commentaires /Notes  ]]="","",RevenueData[[#This Row],[Commentaires /Notes  ]])</f>
        <v/>
      </c>
      <c r="N1929" s="21"/>
    </row>
    <row r="1930" spans="2:14" x14ac:dyDescent="0.25">
      <c r="B1930" s="18">
        <f t="shared" si="202"/>
        <v>1926</v>
      </c>
      <c r="C1930" s="13" t="str">
        <f t="shared" si="201"/>
        <v/>
      </c>
      <c r="D1930" s="20"/>
      <c r="E1930" s="5"/>
      <c r="F1930" s="5"/>
      <c r="G1930" s="6" t="str">
        <f>IF(ISBLANK(F1930),"",VLOOKUP(F1930,'Listes des Lots'!$B$4:$G$55,6,FALSE))</f>
        <v/>
      </c>
      <c r="H1930" s="3"/>
      <c r="I1930" s="3"/>
      <c r="J1930" s="5"/>
      <c r="K1930" s="5"/>
      <c r="L1930" s="4"/>
      <c r="M1930" s="92" t="str">
        <f>IF(RevenueData[[#This Row],[Commentaires /Notes  ]]="","",RevenueData[[#This Row],[Commentaires /Notes  ]])</f>
        <v/>
      </c>
      <c r="N1930" s="21"/>
    </row>
    <row r="1931" spans="2:14" x14ac:dyDescent="0.25">
      <c r="B1931" s="18">
        <f t="shared" si="202"/>
        <v>1927</v>
      </c>
      <c r="C1931" s="13" t="str">
        <f t="shared" si="201"/>
        <v/>
      </c>
      <c r="D1931" s="20"/>
      <c r="E1931" s="5"/>
      <c r="F1931" s="5"/>
      <c r="G1931" s="6" t="str">
        <f>IF(ISBLANK(F1931),"",VLOOKUP(F1931,'Listes des Lots'!$B$4:$G$55,6,FALSE))</f>
        <v/>
      </c>
      <c r="H1931" s="3"/>
      <c r="I1931" s="3"/>
      <c r="J1931" s="5"/>
      <c r="K1931" s="5"/>
      <c r="L1931" s="4"/>
      <c r="M1931" s="92" t="str">
        <f>IF(RevenueData[[#This Row],[Commentaires /Notes  ]]="","",RevenueData[[#This Row],[Commentaires /Notes  ]])</f>
        <v/>
      </c>
      <c r="N1931" s="21"/>
    </row>
    <row r="1932" spans="2:14" x14ac:dyDescent="0.25">
      <c r="B1932" s="18">
        <f t="shared" si="202"/>
        <v>1928</v>
      </c>
      <c r="C1932" s="13" t="str">
        <f t="shared" si="201"/>
        <v/>
      </c>
      <c r="D1932" s="20"/>
      <c r="E1932" s="5"/>
      <c r="F1932" s="5"/>
      <c r="G1932" s="6" t="str">
        <f>IF(ISBLANK(F1932),"",VLOOKUP(F1932,'Listes des Lots'!$B$4:$G$55,6,FALSE))</f>
        <v/>
      </c>
      <c r="H1932" s="3"/>
      <c r="I1932" s="3"/>
      <c r="J1932" s="5"/>
      <c r="K1932" s="5"/>
      <c r="L1932" s="4"/>
      <c r="M1932" s="92" t="str">
        <f>IF(RevenueData[[#This Row],[Commentaires /Notes  ]]="","",RevenueData[[#This Row],[Commentaires /Notes  ]])</f>
        <v/>
      </c>
      <c r="N1932" s="21"/>
    </row>
    <row r="1933" spans="2:14" x14ac:dyDescent="0.25">
      <c r="B1933" s="18">
        <f t="shared" si="202"/>
        <v>1929</v>
      </c>
      <c r="C1933" s="13" t="str">
        <f t="shared" si="201"/>
        <v/>
      </c>
      <c r="D1933" s="20"/>
      <c r="E1933" s="5"/>
      <c r="F1933" s="5"/>
      <c r="G1933" s="6" t="str">
        <f>IF(ISBLANK(F1933),"",VLOOKUP(F1933,'Listes des Lots'!$B$4:$G$55,6,FALSE))</f>
        <v/>
      </c>
      <c r="H1933" s="3"/>
      <c r="I1933" s="3"/>
      <c r="J1933" s="5"/>
      <c r="K1933" s="5"/>
      <c r="L1933" s="4"/>
      <c r="M1933" s="92" t="str">
        <f>IF(RevenueData[[#This Row],[Commentaires /Notes  ]]="","",RevenueData[[#This Row],[Commentaires /Notes  ]])</f>
        <v/>
      </c>
      <c r="N1933" s="21"/>
    </row>
    <row r="1934" spans="2:14" x14ac:dyDescent="0.25">
      <c r="B1934" s="18">
        <f t="shared" si="202"/>
        <v>1930</v>
      </c>
      <c r="C1934" s="13" t="str">
        <f t="shared" si="201"/>
        <v/>
      </c>
      <c r="D1934" s="20"/>
      <c r="E1934" s="5"/>
      <c r="F1934" s="5"/>
      <c r="G1934" s="6" t="str">
        <f>IF(ISBLANK(F1934),"",VLOOKUP(F1934,'Listes des Lots'!$B$4:$G$55,6,FALSE))</f>
        <v/>
      </c>
      <c r="H1934" s="3"/>
      <c r="I1934" s="3"/>
      <c r="J1934" s="5"/>
      <c r="K1934" s="5"/>
      <c r="L1934" s="4"/>
      <c r="M1934" s="92" t="str">
        <f>IF(RevenueData[[#This Row],[Commentaires /Notes  ]]="","",RevenueData[[#This Row],[Commentaires /Notes  ]])</f>
        <v/>
      </c>
      <c r="N1934" s="21"/>
    </row>
    <row r="1935" spans="2:14" x14ac:dyDescent="0.25">
      <c r="B1935" s="18">
        <f t="shared" si="202"/>
        <v>1931</v>
      </c>
      <c r="C1935" s="13" t="str">
        <f t="shared" si="201"/>
        <v/>
      </c>
      <c r="D1935" s="20"/>
      <c r="E1935" s="5"/>
      <c r="F1935" s="5"/>
      <c r="G1935" s="6" t="str">
        <f>IF(ISBLANK(F1935),"",VLOOKUP(F1935,'Listes des Lots'!$B$4:$G$55,6,FALSE))</f>
        <v/>
      </c>
      <c r="H1935" s="3"/>
      <c r="I1935" s="3"/>
      <c r="J1935" s="5"/>
      <c r="K1935" s="5"/>
      <c r="L1935" s="4"/>
      <c r="M1935" s="92" t="str">
        <f>IF(RevenueData[[#This Row],[Commentaires /Notes  ]]="","",RevenueData[[#This Row],[Commentaires /Notes  ]])</f>
        <v/>
      </c>
      <c r="N1935" s="21"/>
    </row>
    <row r="1936" spans="2:14" x14ac:dyDescent="0.25">
      <c r="B1936" s="18">
        <f t="shared" si="202"/>
        <v>1932</v>
      </c>
      <c r="C1936" s="13" t="str">
        <f t="shared" si="201"/>
        <v/>
      </c>
      <c r="D1936" s="20"/>
      <c r="E1936" s="5"/>
      <c r="F1936" s="5"/>
      <c r="G1936" s="6" t="str">
        <f>IF(ISBLANK(F1936),"",VLOOKUP(F1936,'Listes des Lots'!$B$4:$G$55,6,FALSE))</f>
        <v/>
      </c>
      <c r="H1936" s="3"/>
      <c r="I1936" s="3"/>
      <c r="J1936" s="5"/>
      <c r="K1936" s="5"/>
      <c r="L1936" s="4"/>
      <c r="M1936" s="92" t="str">
        <f>IF(RevenueData[[#This Row],[Commentaires /Notes  ]]="","",RevenueData[[#This Row],[Commentaires /Notes  ]])</f>
        <v/>
      </c>
      <c r="N1936" s="21"/>
    </row>
    <row r="1937" spans="2:14" x14ac:dyDescent="0.25">
      <c r="B1937" s="18">
        <f t="shared" si="202"/>
        <v>1933</v>
      </c>
      <c r="C1937" s="13" t="str">
        <f t="shared" si="201"/>
        <v/>
      </c>
      <c r="D1937" s="20"/>
      <c r="E1937" s="5"/>
      <c r="F1937" s="5"/>
      <c r="G1937" s="6" t="str">
        <f>IF(ISBLANK(F1937),"",VLOOKUP(F1937,'Listes des Lots'!$B$4:$G$55,6,FALSE))</f>
        <v/>
      </c>
      <c r="H1937" s="3"/>
      <c r="I1937" s="3"/>
      <c r="J1937" s="5"/>
      <c r="K1937" s="5"/>
      <c r="L1937" s="4"/>
      <c r="M1937" s="92" t="str">
        <f>IF(RevenueData[[#This Row],[Commentaires /Notes  ]]="","",RevenueData[[#This Row],[Commentaires /Notes  ]])</f>
        <v/>
      </c>
      <c r="N1937" s="21"/>
    </row>
    <row r="1938" spans="2:14" x14ac:dyDescent="0.25">
      <c r="B1938" s="18">
        <f t="shared" si="202"/>
        <v>1934</v>
      </c>
      <c r="C1938" s="13" t="str">
        <f t="shared" si="201"/>
        <v/>
      </c>
      <c r="D1938" s="20"/>
      <c r="E1938" s="5"/>
      <c r="F1938" s="5"/>
      <c r="G1938" s="6" t="str">
        <f>IF(ISBLANK(F1938),"",VLOOKUP(F1938,'Listes des Lots'!$B$4:$G$55,6,FALSE))</f>
        <v/>
      </c>
      <c r="H1938" s="3"/>
      <c r="I1938" s="3"/>
      <c r="J1938" s="5"/>
      <c r="K1938" s="5"/>
      <c r="L1938" s="4"/>
      <c r="M1938" s="92" t="str">
        <f>IF(RevenueData[[#This Row],[Commentaires /Notes  ]]="","",RevenueData[[#This Row],[Commentaires /Notes  ]])</f>
        <v/>
      </c>
      <c r="N1938" s="21"/>
    </row>
    <row r="1939" spans="2:14" x14ac:dyDescent="0.25">
      <c r="B1939" s="18">
        <f t="shared" si="202"/>
        <v>1935</v>
      </c>
      <c r="C1939" s="13" t="str">
        <f t="shared" si="201"/>
        <v/>
      </c>
      <c r="D1939" s="20"/>
      <c r="E1939" s="5"/>
      <c r="F1939" s="5"/>
      <c r="G1939" s="6" t="str">
        <f>IF(ISBLANK(F1939),"",VLOOKUP(F1939,'Listes des Lots'!$B$4:$G$55,6,FALSE))</f>
        <v/>
      </c>
      <c r="H1939" s="3"/>
      <c r="I1939" s="3"/>
      <c r="J1939" s="5"/>
      <c r="K1939" s="5"/>
      <c r="L1939" s="4"/>
      <c r="M1939" s="92" t="str">
        <f>IF(RevenueData[[#This Row],[Commentaires /Notes  ]]="","",RevenueData[[#This Row],[Commentaires /Notes  ]])</f>
        <v/>
      </c>
      <c r="N1939" s="21"/>
    </row>
    <row r="1940" spans="2:14" x14ac:dyDescent="0.25">
      <c r="B1940" s="18">
        <f t="shared" si="202"/>
        <v>1936</v>
      </c>
      <c r="C1940" s="13" t="str">
        <f t="shared" si="201"/>
        <v/>
      </c>
      <c r="D1940" s="20"/>
      <c r="E1940" s="5"/>
      <c r="F1940" s="5"/>
      <c r="G1940" s="6" t="str">
        <f>IF(ISBLANK(F1940),"",VLOOKUP(F1940,'Listes des Lots'!$B$4:$G$55,6,FALSE))</f>
        <v/>
      </c>
      <c r="H1940" s="3"/>
      <c r="I1940" s="3"/>
      <c r="J1940" s="5"/>
      <c r="K1940" s="5"/>
      <c r="L1940" s="4"/>
      <c r="M1940" s="92" t="str">
        <f>IF(RevenueData[[#This Row],[Commentaires /Notes  ]]="","",RevenueData[[#This Row],[Commentaires /Notes  ]])</f>
        <v/>
      </c>
      <c r="N1940" s="21"/>
    </row>
    <row r="1941" spans="2:14" x14ac:dyDescent="0.25">
      <c r="B1941" s="18">
        <f t="shared" si="202"/>
        <v>1937</v>
      </c>
      <c r="C1941" s="13" t="str">
        <f t="shared" si="201"/>
        <v/>
      </c>
      <c r="D1941" s="20"/>
      <c r="E1941" s="5"/>
      <c r="F1941" s="5"/>
      <c r="G1941" s="6" t="str">
        <f>IF(ISBLANK(F1941),"",VLOOKUP(F1941,'Listes des Lots'!$B$4:$G$55,6,FALSE))</f>
        <v/>
      </c>
      <c r="H1941" s="3"/>
      <c r="I1941" s="3"/>
      <c r="J1941" s="5"/>
      <c r="K1941" s="5"/>
      <c r="L1941" s="4"/>
      <c r="M1941" s="92" t="str">
        <f>IF(RevenueData[[#This Row],[Commentaires /Notes  ]]="","",RevenueData[[#This Row],[Commentaires /Notes  ]])</f>
        <v/>
      </c>
      <c r="N1941" s="21"/>
    </row>
    <row r="1942" spans="2:14" x14ac:dyDescent="0.25">
      <c r="B1942" s="18">
        <f t="shared" si="202"/>
        <v>1938</v>
      </c>
      <c r="C1942" s="13" t="str">
        <f t="shared" si="201"/>
        <v/>
      </c>
      <c r="D1942" s="20"/>
      <c r="E1942" s="5"/>
      <c r="F1942" s="5"/>
      <c r="G1942" s="6" t="str">
        <f>IF(ISBLANK(F1942),"",VLOOKUP(F1942,'Listes des Lots'!$B$4:$G$55,6,FALSE))</f>
        <v/>
      </c>
      <c r="H1942" s="3"/>
      <c r="I1942" s="3"/>
      <c r="J1942" s="5"/>
      <c r="K1942" s="5"/>
      <c r="L1942" s="4"/>
      <c r="M1942" s="92" t="str">
        <f>IF(RevenueData[[#This Row],[Commentaires /Notes  ]]="","",RevenueData[[#This Row],[Commentaires /Notes  ]])</f>
        <v/>
      </c>
      <c r="N1942" s="21"/>
    </row>
    <row r="1943" spans="2:14" x14ac:dyDescent="0.25">
      <c r="B1943" s="18">
        <f t="shared" si="202"/>
        <v>1939</v>
      </c>
      <c r="C1943" s="13" t="str">
        <f t="shared" si="201"/>
        <v/>
      </c>
      <c r="D1943" s="20"/>
      <c r="E1943" s="5"/>
      <c r="F1943" s="5"/>
      <c r="G1943" s="6" t="str">
        <f>IF(ISBLANK(F1943),"",VLOOKUP(F1943,'Listes des Lots'!$B$4:$G$55,6,FALSE))</f>
        <v/>
      </c>
      <c r="H1943" s="3"/>
      <c r="I1943" s="3"/>
      <c r="J1943" s="5"/>
      <c r="K1943" s="5"/>
      <c r="L1943" s="4"/>
      <c r="M1943" s="92" t="str">
        <f>IF(RevenueData[[#This Row],[Commentaires /Notes  ]]="","",RevenueData[[#This Row],[Commentaires /Notes  ]])</f>
        <v/>
      </c>
      <c r="N1943" s="21"/>
    </row>
    <row r="1944" spans="2:14" x14ac:dyDescent="0.25">
      <c r="B1944" s="18">
        <f t="shared" si="202"/>
        <v>1940</v>
      </c>
      <c r="C1944" s="13" t="str">
        <f t="shared" si="201"/>
        <v/>
      </c>
      <c r="D1944" s="20"/>
      <c r="E1944" s="5"/>
      <c r="F1944" s="5"/>
      <c r="G1944" s="6" t="str">
        <f>IF(ISBLANK(F1944),"",VLOOKUP(F1944,'Listes des Lots'!$B$4:$G$55,6,FALSE))</f>
        <v/>
      </c>
      <c r="H1944" s="3"/>
      <c r="I1944" s="3"/>
      <c r="J1944" s="5"/>
      <c r="K1944" s="5"/>
      <c r="L1944" s="4"/>
      <c r="M1944" s="92" t="str">
        <f>IF(RevenueData[[#This Row],[Commentaires /Notes  ]]="","",RevenueData[[#This Row],[Commentaires /Notes  ]])</f>
        <v/>
      </c>
      <c r="N1944" s="21"/>
    </row>
    <row r="1945" spans="2:14" x14ac:dyDescent="0.25">
      <c r="B1945" s="18">
        <f t="shared" si="202"/>
        <v>1941</v>
      </c>
      <c r="C1945" s="13" t="str">
        <f t="shared" si="201"/>
        <v/>
      </c>
      <c r="D1945" s="20"/>
      <c r="E1945" s="5"/>
      <c r="F1945" s="5"/>
      <c r="G1945" s="6" t="str">
        <f>IF(ISBLANK(F1945),"",VLOOKUP(F1945,'Listes des Lots'!$B$4:$G$55,6,FALSE))</f>
        <v/>
      </c>
      <c r="H1945" s="3"/>
      <c r="I1945" s="3"/>
      <c r="J1945" s="5"/>
      <c r="K1945" s="5"/>
      <c r="L1945" s="4"/>
      <c r="M1945" s="92" t="str">
        <f>IF(RevenueData[[#This Row],[Commentaires /Notes  ]]="","",RevenueData[[#This Row],[Commentaires /Notes  ]])</f>
        <v/>
      </c>
      <c r="N1945" s="21"/>
    </row>
    <row r="1946" spans="2:14" x14ac:dyDescent="0.25">
      <c r="B1946" s="18">
        <f t="shared" si="202"/>
        <v>1942</v>
      </c>
      <c r="C1946" s="13" t="str">
        <f t="shared" si="201"/>
        <v/>
      </c>
      <c r="D1946" s="20"/>
      <c r="E1946" s="5"/>
      <c r="F1946" s="5"/>
      <c r="G1946" s="6" t="str">
        <f>IF(ISBLANK(F1946),"",VLOOKUP(F1946,'Listes des Lots'!$B$4:$G$55,6,FALSE))</f>
        <v/>
      </c>
      <c r="H1946" s="3"/>
      <c r="I1946" s="3"/>
      <c r="J1946" s="5"/>
      <c r="K1946" s="5"/>
      <c r="L1946" s="4"/>
      <c r="M1946" s="92" t="str">
        <f>IF(RevenueData[[#This Row],[Commentaires /Notes  ]]="","",RevenueData[[#This Row],[Commentaires /Notes  ]])</f>
        <v/>
      </c>
      <c r="N1946" s="21"/>
    </row>
    <row r="1947" spans="2:14" x14ac:dyDescent="0.25">
      <c r="B1947" s="18">
        <f t="shared" si="202"/>
        <v>1943</v>
      </c>
      <c r="C1947" s="13" t="str">
        <f t="shared" si="201"/>
        <v/>
      </c>
      <c r="D1947" s="20"/>
      <c r="E1947" s="5"/>
      <c r="F1947" s="5"/>
      <c r="G1947" s="6" t="str">
        <f>IF(ISBLANK(F1947),"",VLOOKUP(F1947,'Listes des Lots'!$B$4:$G$55,6,FALSE))</f>
        <v/>
      </c>
      <c r="H1947" s="3"/>
      <c r="I1947" s="3"/>
      <c r="J1947" s="5"/>
      <c r="K1947" s="5"/>
      <c r="L1947" s="4"/>
      <c r="M1947" s="92" t="str">
        <f>IF(RevenueData[[#This Row],[Commentaires /Notes  ]]="","",RevenueData[[#This Row],[Commentaires /Notes  ]])</f>
        <v/>
      </c>
      <c r="N1947" s="21"/>
    </row>
    <row r="1948" spans="2:14" x14ac:dyDescent="0.25">
      <c r="B1948" s="18">
        <f t="shared" si="202"/>
        <v>1944</v>
      </c>
      <c r="C1948" s="13" t="str">
        <f t="shared" si="201"/>
        <v/>
      </c>
      <c r="D1948" s="20"/>
      <c r="E1948" s="5"/>
      <c r="F1948" s="5"/>
      <c r="G1948" s="6" t="str">
        <f>IF(ISBLANK(F1948),"",VLOOKUP(F1948,'Listes des Lots'!$B$4:$G$55,6,FALSE))</f>
        <v/>
      </c>
      <c r="H1948" s="3"/>
      <c r="I1948" s="3"/>
      <c r="J1948" s="5"/>
      <c r="K1948" s="5"/>
      <c r="L1948" s="4"/>
      <c r="M1948" s="92" t="str">
        <f>IF(RevenueData[[#This Row],[Commentaires /Notes  ]]="","",RevenueData[[#This Row],[Commentaires /Notes  ]])</f>
        <v/>
      </c>
      <c r="N1948" s="21"/>
    </row>
    <row r="1949" spans="2:14" x14ac:dyDescent="0.25">
      <c r="B1949" s="18">
        <f t="shared" si="202"/>
        <v>1945</v>
      </c>
      <c r="C1949" s="13" t="str">
        <f t="shared" si="201"/>
        <v/>
      </c>
      <c r="D1949" s="20"/>
      <c r="E1949" s="5"/>
      <c r="F1949" s="5"/>
      <c r="G1949" s="6" t="str">
        <f>IF(ISBLANK(F1949),"",VLOOKUP(F1949,'Listes des Lots'!$B$4:$G$55,6,FALSE))</f>
        <v/>
      </c>
      <c r="H1949" s="3"/>
      <c r="I1949" s="3"/>
      <c r="J1949" s="5"/>
      <c r="K1949" s="5"/>
      <c r="L1949" s="4"/>
      <c r="M1949" s="92" t="str">
        <f>IF(RevenueData[[#This Row],[Commentaires /Notes  ]]="","",RevenueData[[#This Row],[Commentaires /Notes  ]])</f>
        <v/>
      </c>
      <c r="N1949" s="21"/>
    </row>
    <row r="1950" spans="2:14" x14ac:dyDescent="0.25">
      <c r="B1950" s="18">
        <f t="shared" si="202"/>
        <v>1946</v>
      </c>
      <c r="C1950" s="13" t="str">
        <f t="shared" si="201"/>
        <v/>
      </c>
      <c r="D1950" s="20"/>
      <c r="E1950" s="5"/>
      <c r="F1950" s="5"/>
      <c r="G1950" s="6" t="str">
        <f>IF(ISBLANK(F1950),"",VLOOKUP(F1950,'Listes des Lots'!$B$4:$G$55,6,FALSE))</f>
        <v/>
      </c>
      <c r="H1950" s="3"/>
      <c r="I1950" s="3"/>
      <c r="J1950" s="5"/>
      <c r="K1950" s="5"/>
      <c r="L1950" s="4"/>
      <c r="M1950" s="92" t="str">
        <f>IF(RevenueData[[#This Row],[Commentaires /Notes  ]]="","",RevenueData[[#This Row],[Commentaires /Notes  ]])</f>
        <v/>
      </c>
      <c r="N1950" s="21"/>
    </row>
    <row r="1951" spans="2:14" x14ac:dyDescent="0.25">
      <c r="B1951" s="18">
        <f t="shared" si="202"/>
        <v>1947</v>
      </c>
      <c r="C1951" s="13" t="str">
        <f t="shared" si="201"/>
        <v/>
      </c>
      <c r="D1951" s="20"/>
      <c r="E1951" s="5"/>
      <c r="F1951" s="5"/>
      <c r="G1951" s="6" t="str">
        <f>IF(ISBLANK(F1951),"",VLOOKUP(F1951,'Listes des Lots'!$B$4:$G$55,6,FALSE))</f>
        <v/>
      </c>
      <c r="H1951" s="3"/>
      <c r="I1951" s="3"/>
      <c r="J1951" s="5"/>
      <c r="K1951" s="5"/>
      <c r="L1951" s="4"/>
      <c r="M1951" s="92" t="str">
        <f>IF(RevenueData[[#This Row],[Commentaires /Notes  ]]="","",RevenueData[[#This Row],[Commentaires /Notes  ]])</f>
        <v/>
      </c>
      <c r="N1951" s="21"/>
    </row>
    <row r="1952" spans="2:14" x14ac:dyDescent="0.25">
      <c r="B1952" s="18">
        <f t="shared" si="202"/>
        <v>1948</v>
      </c>
      <c r="C1952" s="13" t="str">
        <f t="shared" si="201"/>
        <v/>
      </c>
      <c r="D1952" s="20"/>
      <c r="E1952" s="5"/>
      <c r="F1952" s="5"/>
      <c r="G1952" s="6" t="str">
        <f>IF(ISBLANK(F1952),"",VLOOKUP(F1952,'Listes des Lots'!$B$4:$G$55,6,FALSE))</f>
        <v/>
      </c>
      <c r="H1952" s="3"/>
      <c r="I1952" s="3"/>
      <c r="J1952" s="5"/>
      <c r="K1952" s="5"/>
      <c r="L1952" s="4"/>
      <c r="M1952" s="92" t="str">
        <f>IF(RevenueData[[#This Row],[Commentaires /Notes  ]]="","",RevenueData[[#This Row],[Commentaires /Notes  ]])</f>
        <v/>
      </c>
      <c r="N1952" s="21"/>
    </row>
    <row r="1953" spans="2:14" x14ac:dyDescent="0.25">
      <c r="B1953" s="18">
        <f t="shared" si="202"/>
        <v>1949</v>
      </c>
      <c r="C1953" s="13" t="str">
        <f t="shared" si="201"/>
        <v/>
      </c>
      <c r="D1953" s="20"/>
      <c r="E1953" s="5"/>
      <c r="F1953" s="5"/>
      <c r="G1953" s="6" t="str">
        <f>IF(ISBLANK(F1953),"",VLOOKUP(F1953,'Listes des Lots'!$B$4:$G$55,6,FALSE))</f>
        <v/>
      </c>
      <c r="H1953" s="3"/>
      <c r="I1953" s="3"/>
      <c r="J1953" s="5"/>
      <c r="K1953" s="5"/>
      <c r="L1953" s="4"/>
      <c r="M1953" s="92" t="str">
        <f>IF(RevenueData[[#This Row],[Commentaires /Notes  ]]="","",RevenueData[[#This Row],[Commentaires /Notes  ]])</f>
        <v/>
      </c>
      <c r="N1953" s="21"/>
    </row>
    <row r="1954" spans="2:14" x14ac:dyDescent="0.25">
      <c r="B1954" s="18">
        <f t="shared" si="202"/>
        <v>1950</v>
      </c>
      <c r="C1954" s="13" t="str">
        <f t="shared" si="201"/>
        <v/>
      </c>
      <c r="D1954" s="20"/>
      <c r="E1954" s="5"/>
      <c r="F1954" s="5"/>
      <c r="G1954" s="6" t="str">
        <f>IF(ISBLANK(F1954),"",VLOOKUP(F1954,'Listes des Lots'!$B$4:$G$55,6,FALSE))</f>
        <v/>
      </c>
      <c r="H1954" s="3"/>
      <c r="I1954" s="3"/>
      <c r="J1954" s="5"/>
      <c r="K1954" s="5"/>
      <c r="L1954" s="4"/>
      <c r="M1954" s="92" t="str">
        <f>IF(RevenueData[[#This Row],[Commentaires /Notes  ]]="","",RevenueData[[#This Row],[Commentaires /Notes  ]])</f>
        <v/>
      </c>
      <c r="N1954" s="21"/>
    </row>
    <row r="1955" spans="2:14" x14ac:dyDescent="0.25">
      <c r="B1955" s="18">
        <f t="shared" si="202"/>
        <v>1951</v>
      </c>
      <c r="C1955" s="13" t="str">
        <f t="shared" si="201"/>
        <v/>
      </c>
      <c r="D1955" s="20"/>
      <c r="E1955" s="5"/>
      <c r="F1955" s="5"/>
      <c r="G1955" s="6" t="str">
        <f>IF(ISBLANK(F1955),"",VLOOKUP(F1955,'Listes des Lots'!$B$4:$G$55,6,FALSE))</f>
        <v/>
      </c>
      <c r="H1955" s="3"/>
      <c r="I1955" s="3"/>
      <c r="J1955" s="5"/>
      <c r="K1955" s="5"/>
      <c r="L1955" s="4"/>
      <c r="M1955" s="92" t="str">
        <f>IF(RevenueData[[#This Row],[Commentaires /Notes  ]]="","",RevenueData[[#This Row],[Commentaires /Notes  ]])</f>
        <v/>
      </c>
      <c r="N1955" s="21"/>
    </row>
    <row r="1956" spans="2:14" x14ac:dyDescent="0.25">
      <c r="B1956" s="18">
        <f t="shared" si="202"/>
        <v>1952</v>
      </c>
      <c r="C1956" s="13" t="str">
        <f t="shared" si="201"/>
        <v/>
      </c>
      <c r="D1956" s="20"/>
      <c r="E1956" s="5"/>
      <c r="F1956" s="5"/>
      <c r="G1956" s="6" t="str">
        <f>IF(ISBLANK(F1956),"",VLOOKUP(F1956,'Listes des Lots'!$B$4:$G$55,6,FALSE))</f>
        <v/>
      </c>
      <c r="H1956" s="3"/>
      <c r="I1956" s="3"/>
      <c r="J1956" s="5"/>
      <c r="K1956" s="5"/>
      <c r="L1956" s="4"/>
      <c r="M1956" s="92" t="str">
        <f>IF(RevenueData[[#This Row],[Commentaires /Notes  ]]="","",RevenueData[[#This Row],[Commentaires /Notes  ]])</f>
        <v/>
      </c>
      <c r="N1956" s="21"/>
    </row>
    <row r="1957" spans="2:14" x14ac:dyDescent="0.25">
      <c r="B1957" s="18">
        <f t="shared" si="202"/>
        <v>1953</v>
      </c>
      <c r="C1957" s="13" t="str">
        <f t="shared" si="201"/>
        <v/>
      </c>
      <c r="D1957" s="20"/>
      <c r="E1957" s="5"/>
      <c r="F1957" s="5"/>
      <c r="G1957" s="6" t="str">
        <f>IF(ISBLANK(F1957),"",VLOOKUP(F1957,'Listes des Lots'!$B$4:$G$55,6,FALSE))</f>
        <v/>
      </c>
      <c r="H1957" s="3"/>
      <c r="I1957" s="3"/>
      <c r="J1957" s="5"/>
      <c r="K1957" s="5"/>
      <c r="L1957" s="4"/>
      <c r="M1957" s="92" t="str">
        <f>IF(RevenueData[[#This Row],[Commentaires /Notes  ]]="","",RevenueData[[#This Row],[Commentaires /Notes  ]])</f>
        <v/>
      </c>
      <c r="N1957" s="21"/>
    </row>
    <row r="1958" spans="2:14" x14ac:dyDescent="0.25">
      <c r="B1958" s="18">
        <f t="shared" si="202"/>
        <v>1954</v>
      </c>
      <c r="C1958" s="13" t="str">
        <f t="shared" si="201"/>
        <v/>
      </c>
      <c r="D1958" s="20"/>
      <c r="E1958" s="5"/>
      <c r="F1958" s="5"/>
      <c r="G1958" s="6" t="str">
        <f>IF(ISBLANK(F1958),"",VLOOKUP(F1958,'Listes des Lots'!$B$4:$G$55,6,FALSE))</f>
        <v/>
      </c>
      <c r="H1958" s="3"/>
      <c r="I1958" s="3"/>
      <c r="J1958" s="5"/>
      <c r="K1958" s="5"/>
      <c r="L1958" s="4"/>
      <c r="M1958" s="92" t="str">
        <f>IF(RevenueData[[#This Row],[Commentaires /Notes  ]]="","",RevenueData[[#This Row],[Commentaires /Notes  ]])</f>
        <v/>
      </c>
      <c r="N1958" s="21"/>
    </row>
    <row r="1959" spans="2:14" x14ac:dyDescent="0.25">
      <c r="B1959" s="18">
        <f t="shared" si="202"/>
        <v>1955</v>
      </c>
      <c r="C1959" s="13" t="str">
        <f t="shared" si="201"/>
        <v/>
      </c>
      <c r="D1959" s="20"/>
      <c r="E1959" s="5"/>
      <c r="F1959" s="5"/>
      <c r="G1959" s="6" t="str">
        <f>IF(ISBLANK(F1959),"",VLOOKUP(F1959,'Listes des Lots'!$B$4:$G$55,6,FALSE))</f>
        <v/>
      </c>
      <c r="H1959" s="3"/>
      <c r="I1959" s="3"/>
      <c r="J1959" s="5"/>
      <c r="K1959" s="5"/>
      <c r="L1959" s="4"/>
      <c r="M1959" s="92" t="str">
        <f>IF(RevenueData[[#This Row],[Commentaires /Notes  ]]="","",RevenueData[[#This Row],[Commentaires /Notes  ]])</f>
        <v/>
      </c>
      <c r="N1959" s="21"/>
    </row>
    <row r="1960" spans="2:14" x14ac:dyDescent="0.25">
      <c r="B1960" s="18">
        <f t="shared" si="202"/>
        <v>1956</v>
      </c>
      <c r="C1960" s="13" t="str">
        <f t="shared" si="201"/>
        <v/>
      </c>
      <c r="D1960" s="20"/>
      <c r="E1960" s="5"/>
      <c r="F1960" s="5"/>
      <c r="G1960" s="6" t="str">
        <f>IF(ISBLANK(F1960),"",VLOOKUP(F1960,'Listes des Lots'!$B$4:$G$55,6,FALSE))</f>
        <v/>
      </c>
      <c r="H1960" s="3"/>
      <c r="I1960" s="3"/>
      <c r="J1960" s="5"/>
      <c r="K1960" s="5"/>
      <c r="L1960" s="4"/>
      <c r="M1960" s="92" t="str">
        <f>IF(RevenueData[[#This Row],[Commentaires /Notes  ]]="","",RevenueData[[#This Row],[Commentaires /Notes  ]])</f>
        <v/>
      </c>
      <c r="N1960" s="21"/>
    </row>
    <row r="1961" spans="2:14" x14ac:dyDescent="0.25">
      <c r="B1961" s="18">
        <f t="shared" si="202"/>
        <v>1957</v>
      </c>
      <c r="C1961" s="13" t="str">
        <f t="shared" si="201"/>
        <v/>
      </c>
      <c r="D1961" s="20"/>
      <c r="E1961" s="5"/>
      <c r="F1961" s="5"/>
      <c r="G1961" s="6" t="str">
        <f>IF(ISBLANK(F1961),"",VLOOKUP(F1961,'Listes des Lots'!$B$4:$G$55,6,FALSE))</f>
        <v/>
      </c>
      <c r="H1961" s="3"/>
      <c r="I1961" s="3"/>
      <c r="J1961" s="5"/>
      <c r="K1961" s="5"/>
      <c r="L1961" s="4"/>
      <c r="M1961" s="92" t="str">
        <f>IF(RevenueData[[#This Row],[Commentaires /Notes  ]]="","",RevenueData[[#This Row],[Commentaires /Notes  ]])</f>
        <v/>
      </c>
      <c r="N1961" s="21"/>
    </row>
    <row r="1962" spans="2:14" x14ac:dyDescent="0.25">
      <c r="B1962" s="18">
        <f t="shared" si="202"/>
        <v>1958</v>
      </c>
      <c r="C1962" s="13" t="str">
        <f t="shared" si="201"/>
        <v/>
      </c>
      <c r="D1962" s="20"/>
      <c r="E1962" s="5"/>
      <c r="F1962" s="5"/>
      <c r="G1962" s="6" t="str">
        <f>IF(ISBLANK(F1962),"",VLOOKUP(F1962,'Listes des Lots'!$B$4:$G$55,6,FALSE))</f>
        <v/>
      </c>
      <c r="H1962" s="3"/>
      <c r="I1962" s="3"/>
      <c r="J1962" s="5"/>
      <c r="K1962" s="5"/>
      <c r="L1962" s="4"/>
      <c r="M1962" s="92" t="str">
        <f>IF(RevenueData[[#This Row],[Commentaires /Notes  ]]="","",RevenueData[[#This Row],[Commentaires /Notes  ]])</f>
        <v/>
      </c>
      <c r="N1962" s="21"/>
    </row>
    <row r="1963" spans="2:14" x14ac:dyDescent="0.25">
      <c r="B1963" s="18">
        <f t="shared" si="202"/>
        <v>1959</v>
      </c>
      <c r="C1963" s="13" t="str">
        <f t="shared" si="201"/>
        <v/>
      </c>
      <c r="D1963" s="20"/>
      <c r="E1963" s="5"/>
      <c r="F1963" s="5"/>
      <c r="G1963" s="6" t="str">
        <f>IF(ISBLANK(F1963),"",VLOOKUP(F1963,'Listes des Lots'!$B$4:$G$55,6,FALSE))</f>
        <v/>
      </c>
      <c r="H1963" s="3"/>
      <c r="I1963" s="3"/>
      <c r="J1963" s="5"/>
      <c r="K1963" s="5"/>
      <c r="L1963" s="4"/>
      <c r="M1963" s="92" t="str">
        <f>IF(RevenueData[[#This Row],[Commentaires /Notes  ]]="","",RevenueData[[#This Row],[Commentaires /Notes  ]])</f>
        <v/>
      </c>
      <c r="N1963" s="21"/>
    </row>
    <row r="1964" spans="2:14" x14ac:dyDescent="0.25">
      <c r="B1964" s="18">
        <f t="shared" si="202"/>
        <v>1960</v>
      </c>
      <c r="C1964" s="13" t="str">
        <f t="shared" si="201"/>
        <v/>
      </c>
      <c r="D1964" s="20"/>
      <c r="E1964" s="5"/>
      <c r="F1964" s="5"/>
      <c r="G1964" s="6" t="str">
        <f>IF(ISBLANK(F1964),"",VLOOKUP(F1964,'Listes des Lots'!$B$4:$G$55,6,FALSE))</f>
        <v/>
      </c>
      <c r="H1964" s="3"/>
      <c r="I1964" s="3"/>
      <c r="J1964" s="5"/>
      <c r="K1964" s="5"/>
      <c r="L1964" s="4"/>
      <c r="M1964" s="92" t="str">
        <f>IF(RevenueData[[#This Row],[Commentaires /Notes  ]]="","",RevenueData[[#This Row],[Commentaires /Notes  ]])</f>
        <v/>
      </c>
      <c r="N1964" s="21"/>
    </row>
    <row r="1965" spans="2:14" x14ac:dyDescent="0.25">
      <c r="B1965" s="18">
        <f t="shared" si="202"/>
        <v>1961</v>
      </c>
      <c r="C1965" s="13" t="str">
        <f t="shared" si="201"/>
        <v/>
      </c>
      <c r="D1965" s="20"/>
      <c r="E1965" s="5"/>
      <c r="F1965" s="5"/>
      <c r="G1965" s="6" t="str">
        <f>IF(ISBLANK(F1965),"",VLOOKUP(F1965,'Listes des Lots'!$B$4:$G$55,6,FALSE))</f>
        <v/>
      </c>
      <c r="H1965" s="3"/>
      <c r="I1965" s="3"/>
      <c r="J1965" s="5"/>
      <c r="K1965" s="5"/>
      <c r="L1965" s="4"/>
      <c r="M1965" s="92" t="str">
        <f>IF(RevenueData[[#This Row],[Commentaires /Notes  ]]="","",RevenueData[[#This Row],[Commentaires /Notes  ]])</f>
        <v/>
      </c>
      <c r="N1965" s="21"/>
    </row>
    <row r="1966" spans="2:14" x14ac:dyDescent="0.25">
      <c r="B1966" s="18">
        <f t="shared" si="202"/>
        <v>1962</v>
      </c>
      <c r="C1966" s="13" t="str">
        <f t="shared" si="201"/>
        <v/>
      </c>
      <c r="D1966" s="20"/>
      <c r="E1966" s="5"/>
      <c r="F1966" s="5"/>
      <c r="G1966" s="6" t="str">
        <f>IF(ISBLANK(F1966),"",VLOOKUP(F1966,'Listes des Lots'!$B$4:$G$55,6,FALSE))</f>
        <v/>
      </c>
      <c r="H1966" s="3"/>
      <c r="I1966" s="3"/>
      <c r="J1966" s="5"/>
      <c r="K1966" s="5"/>
      <c r="L1966" s="4"/>
      <c r="M1966" s="92" t="str">
        <f>IF(RevenueData[[#This Row],[Commentaires /Notes  ]]="","",RevenueData[[#This Row],[Commentaires /Notes  ]])</f>
        <v/>
      </c>
      <c r="N1966" s="21"/>
    </row>
    <row r="1967" spans="2:14" x14ac:dyDescent="0.25">
      <c r="B1967" s="18">
        <f t="shared" si="202"/>
        <v>1963</v>
      </c>
      <c r="C1967" s="13" t="str">
        <f t="shared" si="201"/>
        <v/>
      </c>
      <c r="D1967" s="20"/>
      <c r="E1967" s="5"/>
      <c r="F1967" s="5"/>
      <c r="G1967" s="6" t="str">
        <f>IF(ISBLANK(F1967),"",VLOOKUP(F1967,'Listes des Lots'!$B$4:$G$55,6,FALSE))</f>
        <v/>
      </c>
      <c r="H1967" s="3"/>
      <c r="I1967" s="3"/>
      <c r="J1967" s="5"/>
      <c r="K1967" s="5"/>
      <c r="L1967" s="4"/>
      <c r="M1967" s="92" t="str">
        <f>IF(RevenueData[[#This Row],[Commentaires /Notes  ]]="","",RevenueData[[#This Row],[Commentaires /Notes  ]])</f>
        <v/>
      </c>
      <c r="N1967" s="21"/>
    </row>
    <row r="1968" spans="2:14" x14ac:dyDescent="0.25">
      <c r="B1968" s="18">
        <f t="shared" si="202"/>
        <v>1964</v>
      </c>
      <c r="C1968" s="13" t="str">
        <f t="shared" si="201"/>
        <v/>
      </c>
      <c r="D1968" s="20"/>
      <c r="E1968" s="5"/>
      <c r="F1968" s="5"/>
      <c r="G1968" s="6" t="str">
        <f>IF(ISBLANK(F1968),"",VLOOKUP(F1968,'Listes des Lots'!$B$4:$G$55,6,FALSE))</f>
        <v/>
      </c>
      <c r="H1968" s="3"/>
      <c r="I1968" s="3"/>
      <c r="J1968" s="5"/>
      <c r="K1968" s="5"/>
      <c r="L1968" s="4"/>
      <c r="M1968" s="92" t="str">
        <f>IF(RevenueData[[#This Row],[Commentaires /Notes  ]]="","",RevenueData[[#This Row],[Commentaires /Notes  ]])</f>
        <v/>
      </c>
      <c r="N1968" s="21"/>
    </row>
    <row r="1969" spans="2:14" x14ac:dyDescent="0.25">
      <c r="B1969" s="18">
        <f t="shared" si="202"/>
        <v>1965</v>
      </c>
      <c r="C1969" s="13" t="str">
        <f t="shared" si="201"/>
        <v/>
      </c>
      <c r="D1969" s="20"/>
      <c r="E1969" s="5"/>
      <c r="F1969" s="5"/>
      <c r="G1969" s="6" t="str">
        <f>IF(ISBLANK(F1969),"",VLOOKUP(F1969,'Listes des Lots'!$B$4:$G$55,6,FALSE))</f>
        <v/>
      </c>
      <c r="H1969" s="3"/>
      <c r="I1969" s="3"/>
      <c r="J1969" s="5"/>
      <c r="K1969" s="5"/>
      <c r="L1969" s="4"/>
      <c r="M1969" s="92" t="str">
        <f>IF(RevenueData[[#This Row],[Commentaires /Notes  ]]="","",RevenueData[[#This Row],[Commentaires /Notes  ]])</f>
        <v/>
      </c>
      <c r="N1969" s="21"/>
    </row>
    <row r="1970" spans="2:14" x14ac:dyDescent="0.25">
      <c r="B1970" s="18">
        <f t="shared" si="202"/>
        <v>1966</v>
      </c>
      <c r="C1970" s="13" t="str">
        <f t="shared" si="201"/>
        <v/>
      </c>
      <c r="D1970" s="20"/>
      <c r="E1970" s="5"/>
      <c r="F1970" s="5"/>
      <c r="G1970" s="6" t="str">
        <f>IF(ISBLANK(F1970),"",VLOOKUP(F1970,'Listes des Lots'!$B$4:$G$55,6,FALSE))</f>
        <v/>
      </c>
      <c r="H1970" s="3"/>
      <c r="I1970" s="3"/>
      <c r="J1970" s="5"/>
      <c r="K1970" s="5"/>
      <c r="L1970" s="4"/>
      <c r="M1970" s="92" t="str">
        <f>IF(RevenueData[[#This Row],[Commentaires /Notes  ]]="","",RevenueData[[#This Row],[Commentaires /Notes  ]])</f>
        <v/>
      </c>
      <c r="N1970" s="21"/>
    </row>
    <row r="1971" spans="2:14" x14ac:dyDescent="0.25">
      <c r="B1971" s="18">
        <f t="shared" si="202"/>
        <v>1967</v>
      </c>
      <c r="C1971" s="13" t="str">
        <f t="shared" si="201"/>
        <v/>
      </c>
      <c r="D1971" s="20"/>
      <c r="E1971" s="5"/>
      <c r="F1971" s="5"/>
      <c r="G1971" s="6" t="str">
        <f>IF(ISBLANK(F1971),"",VLOOKUP(F1971,'Listes des Lots'!$B$4:$G$55,6,FALSE))</f>
        <v/>
      </c>
      <c r="H1971" s="3"/>
      <c r="I1971" s="3"/>
      <c r="J1971" s="5"/>
      <c r="K1971" s="5"/>
      <c r="L1971" s="4"/>
      <c r="M1971" s="92" t="str">
        <f>IF(RevenueData[[#This Row],[Commentaires /Notes  ]]="","",RevenueData[[#This Row],[Commentaires /Notes  ]])</f>
        <v/>
      </c>
      <c r="N1971" s="21"/>
    </row>
    <row r="1972" spans="2:14" x14ac:dyDescent="0.25">
      <c r="B1972" s="18">
        <f t="shared" si="202"/>
        <v>1968</v>
      </c>
      <c r="C1972" s="13" t="str">
        <f t="shared" si="201"/>
        <v/>
      </c>
      <c r="D1972" s="20"/>
      <c r="E1972" s="5"/>
      <c r="F1972" s="5"/>
      <c r="G1972" s="6" t="str">
        <f>IF(ISBLANK(F1972),"",VLOOKUP(F1972,'Listes des Lots'!$B$4:$G$55,6,FALSE))</f>
        <v/>
      </c>
      <c r="H1972" s="3"/>
      <c r="I1972" s="3"/>
      <c r="J1972" s="5"/>
      <c r="K1972" s="5"/>
      <c r="L1972" s="4"/>
      <c r="M1972" s="92" t="str">
        <f>IF(RevenueData[[#This Row],[Commentaires /Notes  ]]="","",RevenueData[[#This Row],[Commentaires /Notes  ]])</f>
        <v/>
      </c>
      <c r="N1972" s="21"/>
    </row>
    <row r="1973" spans="2:14" x14ac:dyDescent="0.25">
      <c r="B1973" s="18">
        <f t="shared" si="202"/>
        <v>1969</v>
      </c>
      <c r="C1973" s="13" t="str">
        <f t="shared" si="201"/>
        <v/>
      </c>
      <c r="D1973" s="20"/>
      <c r="E1973" s="5"/>
      <c r="F1973" s="5"/>
      <c r="G1973" s="6" t="str">
        <f>IF(ISBLANK(F1973),"",VLOOKUP(F1973,'Listes des Lots'!$B$4:$G$55,6,FALSE))</f>
        <v/>
      </c>
      <c r="H1973" s="3"/>
      <c r="I1973" s="3"/>
      <c r="J1973" s="5"/>
      <c r="K1973" s="5"/>
      <c r="L1973" s="4"/>
      <c r="M1973" s="92" t="str">
        <f>IF(RevenueData[[#This Row],[Commentaires /Notes  ]]="","",RevenueData[[#This Row],[Commentaires /Notes  ]])</f>
        <v/>
      </c>
      <c r="N1973" s="21"/>
    </row>
    <row r="1974" spans="2:14" x14ac:dyDescent="0.25">
      <c r="B1974" s="18">
        <f t="shared" si="202"/>
        <v>1970</v>
      </c>
      <c r="C1974" s="13" t="str">
        <f t="shared" si="201"/>
        <v/>
      </c>
      <c r="D1974" s="20"/>
      <c r="E1974" s="5"/>
      <c r="F1974" s="5"/>
      <c r="G1974" s="6" t="str">
        <f>IF(ISBLANK(F1974),"",VLOOKUP(F1974,'Listes des Lots'!$B$4:$G$55,6,FALSE))</f>
        <v/>
      </c>
      <c r="H1974" s="3"/>
      <c r="I1974" s="3"/>
      <c r="J1974" s="5"/>
      <c r="K1974" s="5"/>
      <c r="L1974" s="4"/>
      <c r="M1974" s="92" t="str">
        <f>IF(RevenueData[[#This Row],[Commentaires /Notes  ]]="","",RevenueData[[#This Row],[Commentaires /Notes  ]])</f>
        <v/>
      </c>
      <c r="N1974" s="21"/>
    </row>
    <row r="1975" spans="2:14" x14ac:dyDescent="0.25">
      <c r="B1975" s="18">
        <f t="shared" si="202"/>
        <v>1971</v>
      </c>
      <c r="C1975" s="13" t="str">
        <f t="shared" si="201"/>
        <v/>
      </c>
      <c r="D1975" s="20"/>
      <c r="E1975" s="5"/>
      <c r="F1975" s="5"/>
      <c r="G1975" s="6" t="str">
        <f>IF(ISBLANK(F1975),"",VLOOKUP(F1975,'Listes des Lots'!$B$4:$G$55,6,FALSE))</f>
        <v/>
      </c>
      <c r="H1975" s="3"/>
      <c r="I1975" s="3"/>
      <c r="J1975" s="5"/>
      <c r="K1975" s="5"/>
      <c r="L1975" s="4"/>
      <c r="M1975" s="92" t="str">
        <f>IF(RevenueData[[#This Row],[Commentaires /Notes  ]]="","",RevenueData[[#This Row],[Commentaires /Notes  ]])</f>
        <v/>
      </c>
      <c r="N1975" s="21"/>
    </row>
    <row r="1976" spans="2:14" x14ac:dyDescent="0.25">
      <c r="B1976" s="18">
        <f t="shared" si="202"/>
        <v>1972</v>
      </c>
      <c r="C1976" s="13" t="str">
        <f t="shared" si="201"/>
        <v/>
      </c>
      <c r="D1976" s="20"/>
      <c r="E1976" s="5"/>
      <c r="F1976" s="5"/>
      <c r="G1976" s="6" t="str">
        <f>IF(ISBLANK(F1976),"",VLOOKUP(F1976,'Listes des Lots'!$B$4:$G$55,6,FALSE))</f>
        <v/>
      </c>
      <c r="H1976" s="3"/>
      <c r="I1976" s="3"/>
      <c r="J1976" s="5"/>
      <c r="K1976" s="5"/>
      <c r="L1976" s="4"/>
      <c r="M1976" s="92" t="str">
        <f>IF(RevenueData[[#This Row],[Commentaires /Notes  ]]="","",RevenueData[[#This Row],[Commentaires /Notes  ]])</f>
        <v/>
      </c>
      <c r="N1976" s="21"/>
    </row>
    <row r="1977" spans="2:14" x14ac:dyDescent="0.25">
      <c r="B1977" s="18">
        <f t="shared" si="202"/>
        <v>1973</v>
      </c>
      <c r="C1977" s="13" t="str">
        <f t="shared" si="201"/>
        <v/>
      </c>
      <c r="D1977" s="20"/>
      <c r="E1977" s="5"/>
      <c r="F1977" s="5"/>
      <c r="G1977" s="6" t="str">
        <f>IF(ISBLANK(F1977),"",VLOOKUP(F1977,'Listes des Lots'!$B$4:$G$55,6,FALSE))</f>
        <v/>
      </c>
      <c r="H1977" s="3"/>
      <c r="I1977" s="3"/>
      <c r="J1977" s="5"/>
      <c r="K1977" s="5"/>
      <c r="L1977" s="4"/>
      <c r="M1977" s="92" t="str">
        <f>IF(RevenueData[[#This Row],[Commentaires /Notes  ]]="","",RevenueData[[#This Row],[Commentaires /Notes  ]])</f>
        <v/>
      </c>
      <c r="N1977" s="21"/>
    </row>
    <row r="1978" spans="2:14" x14ac:dyDescent="0.25">
      <c r="B1978" s="18">
        <f t="shared" si="202"/>
        <v>1974</v>
      </c>
      <c r="C1978" s="13" t="str">
        <f t="shared" si="201"/>
        <v/>
      </c>
      <c r="D1978" s="20"/>
      <c r="E1978" s="5"/>
      <c r="F1978" s="5"/>
      <c r="G1978" s="6" t="str">
        <f>IF(ISBLANK(F1978),"",VLOOKUP(F1978,'Listes des Lots'!$B$4:$G$55,6,FALSE))</f>
        <v/>
      </c>
      <c r="H1978" s="3"/>
      <c r="I1978" s="3"/>
      <c r="J1978" s="5"/>
      <c r="K1978" s="5"/>
      <c r="L1978" s="4"/>
      <c r="M1978" s="92" t="str">
        <f>IF(RevenueData[[#This Row],[Commentaires /Notes  ]]="","",RevenueData[[#This Row],[Commentaires /Notes  ]])</f>
        <v/>
      </c>
      <c r="N1978" s="21"/>
    </row>
    <row r="1979" spans="2:14" x14ac:dyDescent="0.25">
      <c r="B1979" s="18">
        <f t="shared" si="202"/>
        <v>1975</v>
      </c>
      <c r="C1979" s="13" t="str">
        <f t="shared" si="201"/>
        <v/>
      </c>
      <c r="D1979" s="20"/>
      <c r="E1979" s="5"/>
      <c r="F1979" s="5"/>
      <c r="G1979" s="6" t="str">
        <f>IF(ISBLANK(F1979),"",VLOOKUP(F1979,'Listes des Lots'!$B$4:$G$55,6,FALSE))</f>
        <v/>
      </c>
      <c r="H1979" s="3"/>
      <c r="I1979" s="3"/>
      <c r="J1979" s="5"/>
      <c r="K1979" s="5"/>
      <c r="L1979" s="4"/>
      <c r="M1979" s="92" t="str">
        <f>IF(RevenueData[[#This Row],[Commentaires /Notes  ]]="","",RevenueData[[#This Row],[Commentaires /Notes  ]])</f>
        <v/>
      </c>
      <c r="N1979" s="21"/>
    </row>
    <row r="1980" spans="2:14" x14ac:dyDescent="0.25">
      <c r="B1980" s="18">
        <f t="shared" si="202"/>
        <v>1976</v>
      </c>
      <c r="C1980" s="13" t="str">
        <f t="shared" si="201"/>
        <v/>
      </c>
      <c r="D1980" s="20"/>
      <c r="E1980" s="5"/>
      <c r="F1980" s="5"/>
      <c r="G1980" s="6" t="str">
        <f>IF(ISBLANK(F1980),"",VLOOKUP(F1980,'Listes des Lots'!$B$4:$G$55,6,FALSE))</f>
        <v/>
      </c>
      <c r="H1980" s="3"/>
      <c r="I1980" s="3"/>
      <c r="J1980" s="5"/>
      <c r="K1980" s="5"/>
      <c r="L1980" s="4"/>
      <c r="M1980" s="92" t="str">
        <f>IF(RevenueData[[#This Row],[Commentaires /Notes  ]]="","",RevenueData[[#This Row],[Commentaires /Notes  ]])</f>
        <v/>
      </c>
      <c r="N1980" s="21"/>
    </row>
    <row r="1981" spans="2:14" x14ac:dyDescent="0.25">
      <c r="B1981" s="18">
        <f t="shared" si="202"/>
        <v>1977</v>
      </c>
      <c r="C1981" s="13" t="str">
        <f t="shared" si="201"/>
        <v/>
      </c>
      <c r="D1981" s="20"/>
      <c r="E1981" s="5"/>
      <c r="F1981" s="5"/>
      <c r="G1981" s="6" t="str">
        <f>IF(ISBLANK(F1981),"",VLOOKUP(F1981,'Listes des Lots'!$B$4:$G$55,6,FALSE))</f>
        <v/>
      </c>
      <c r="H1981" s="3"/>
      <c r="I1981" s="3"/>
      <c r="J1981" s="5"/>
      <c r="K1981" s="5"/>
      <c r="L1981" s="4"/>
      <c r="M1981" s="92" t="str">
        <f>IF(RevenueData[[#This Row],[Commentaires /Notes  ]]="","",RevenueData[[#This Row],[Commentaires /Notes  ]])</f>
        <v/>
      </c>
      <c r="N1981" s="21"/>
    </row>
    <row r="1982" spans="2:14" x14ac:dyDescent="0.25">
      <c r="B1982" s="18">
        <f t="shared" si="202"/>
        <v>1978</v>
      </c>
      <c r="C1982" s="13" t="str">
        <f t="shared" si="201"/>
        <v/>
      </c>
      <c r="D1982" s="20"/>
      <c r="E1982" s="5"/>
      <c r="F1982" s="5"/>
      <c r="G1982" s="6" t="str">
        <f>IF(ISBLANK(F1982),"",VLOOKUP(F1982,'Listes des Lots'!$B$4:$G$55,6,FALSE))</f>
        <v/>
      </c>
      <c r="H1982" s="3"/>
      <c r="I1982" s="3"/>
      <c r="J1982" s="5"/>
      <c r="K1982" s="5"/>
      <c r="L1982" s="4"/>
      <c r="M1982" s="92" t="str">
        <f>IF(RevenueData[[#This Row],[Commentaires /Notes  ]]="","",RevenueData[[#This Row],[Commentaires /Notes  ]])</f>
        <v/>
      </c>
      <c r="N1982" s="21"/>
    </row>
    <row r="1983" spans="2:14" x14ac:dyDescent="0.25">
      <c r="B1983" s="18">
        <f t="shared" si="202"/>
        <v>1979</v>
      </c>
      <c r="C1983" s="13" t="str">
        <f t="shared" si="201"/>
        <v/>
      </c>
      <c r="D1983" s="20"/>
      <c r="E1983" s="5"/>
      <c r="F1983" s="5"/>
      <c r="G1983" s="6" t="str">
        <f>IF(ISBLANK(F1983),"",VLOOKUP(F1983,'Listes des Lots'!$B$4:$G$55,6,FALSE))</f>
        <v/>
      </c>
      <c r="H1983" s="3"/>
      <c r="I1983" s="3"/>
      <c r="J1983" s="5"/>
      <c r="K1983" s="5"/>
      <c r="L1983" s="4"/>
      <c r="M1983" s="92" t="str">
        <f>IF(RevenueData[[#This Row],[Commentaires /Notes  ]]="","",RevenueData[[#This Row],[Commentaires /Notes  ]])</f>
        <v/>
      </c>
      <c r="N1983" s="21"/>
    </row>
    <row r="1984" spans="2:14" x14ac:dyDescent="0.25">
      <c r="B1984" s="18">
        <f t="shared" si="202"/>
        <v>1980</v>
      </c>
      <c r="C1984" s="13" t="str">
        <f t="shared" si="201"/>
        <v/>
      </c>
      <c r="D1984" s="20"/>
      <c r="E1984" s="5"/>
      <c r="F1984" s="5"/>
      <c r="G1984" s="6" t="str">
        <f>IF(ISBLANK(F1984),"",VLOOKUP(F1984,'Listes des Lots'!$B$4:$G$55,6,FALSE))</f>
        <v/>
      </c>
      <c r="H1984" s="3"/>
      <c r="I1984" s="3"/>
      <c r="J1984" s="5"/>
      <c r="K1984" s="5"/>
      <c r="L1984" s="4"/>
      <c r="M1984" s="92" t="str">
        <f>IF(RevenueData[[#This Row],[Commentaires /Notes  ]]="","",RevenueData[[#This Row],[Commentaires /Notes  ]])</f>
        <v/>
      </c>
      <c r="N1984" s="21"/>
    </row>
    <row r="1985" spans="2:14" x14ac:dyDescent="0.25">
      <c r="B1985" s="18">
        <f t="shared" si="202"/>
        <v>1981</v>
      </c>
      <c r="C1985" s="13" t="str">
        <f t="shared" si="201"/>
        <v/>
      </c>
      <c r="D1985" s="20"/>
      <c r="E1985" s="5"/>
      <c r="F1985" s="5"/>
      <c r="G1985" s="6" t="str">
        <f>IF(ISBLANK(F1985),"",VLOOKUP(F1985,'Listes des Lots'!$B$4:$G$55,6,FALSE))</f>
        <v/>
      </c>
      <c r="H1985" s="3"/>
      <c r="I1985" s="3"/>
      <c r="J1985" s="5"/>
      <c r="K1985" s="5"/>
      <c r="L1985" s="4"/>
      <c r="M1985" s="92" t="str">
        <f>IF(RevenueData[[#This Row],[Commentaires /Notes  ]]="","",RevenueData[[#This Row],[Commentaires /Notes  ]])</f>
        <v/>
      </c>
      <c r="N1985" s="21"/>
    </row>
    <row r="1986" spans="2:14" x14ac:dyDescent="0.25">
      <c r="B1986" s="18">
        <f t="shared" si="202"/>
        <v>1982</v>
      </c>
      <c r="C1986" s="13" t="str">
        <f t="shared" si="201"/>
        <v/>
      </c>
      <c r="D1986" s="20"/>
      <c r="E1986" s="5"/>
      <c r="F1986" s="5"/>
      <c r="G1986" s="6" t="str">
        <f>IF(ISBLANK(F1986),"",VLOOKUP(F1986,'Listes des Lots'!$B$4:$G$55,6,FALSE))</f>
        <v/>
      </c>
      <c r="H1986" s="3"/>
      <c r="I1986" s="3"/>
      <c r="J1986" s="5"/>
      <c r="K1986" s="5"/>
      <c r="L1986" s="4"/>
      <c r="M1986" s="92" t="str">
        <f>IF(RevenueData[[#This Row],[Commentaires /Notes  ]]="","",RevenueData[[#This Row],[Commentaires /Notes  ]])</f>
        <v/>
      </c>
      <c r="N1986" s="21"/>
    </row>
    <row r="1987" spans="2:14" x14ac:dyDescent="0.25">
      <c r="B1987" s="18">
        <f t="shared" si="202"/>
        <v>1983</v>
      </c>
      <c r="C1987" s="13" t="str">
        <f t="shared" si="201"/>
        <v/>
      </c>
      <c r="D1987" s="20"/>
      <c r="E1987" s="5"/>
      <c r="F1987" s="5"/>
      <c r="G1987" s="6" t="str">
        <f>IF(ISBLANK(F1987),"",VLOOKUP(F1987,'Listes des Lots'!$B$4:$G$55,6,FALSE))</f>
        <v/>
      </c>
      <c r="H1987" s="3"/>
      <c r="I1987" s="3"/>
      <c r="J1987" s="5"/>
      <c r="K1987" s="5"/>
      <c r="L1987" s="4"/>
      <c r="M1987" s="92" t="str">
        <f>IF(RevenueData[[#This Row],[Commentaires /Notes  ]]="","",RevenueData[[#This Row],[Commentaires /Notes  ]])</f>
        <v/>
      </c>
      <c r="N1987" s="21"/>
    </row>
    <row r="1988" spans="2:14" x14ac:dyDescent="0.25">
      <c r="B1988" s="18">
        <f t="shared" si="202"/>
        <v>1984</v>
      </c>
      <c r="C1988" s="13" t="str">
        <f t="shared" si="201"/>
        <v/>
      </c>
      <c r="D1988" s="20"/>
      <c r="E1988" s="5"/>
      <c r="F1988" s="5"/>
      <c r="G1988" s="6" t="str">
        <f>IF(ISBLANK(F1988),"",VLOOKUP(F1988,'Listes des Lots'!$B$4:$G$55,6,FALSE))</f>
        <v/>
      </c>
      <c r="H1988" s="3"/>
      <c r="I1988" s="3"/>
      <c r="J1988" s="5"/>
      <c r="K1988" s="5"/>
      <c r="L1988" s="4"/>
      <c r="M1988" s="92" t="str">
        <f>IF(RevenueData[[#This Row],[Commentaires /Notes  ]]="","",RevenueData[[#This Row],[Commentaires /Notes  ]])</f>
        <v/>
      </c>
      <c r="N1988" s="21"/>
    </row>
    <row r="1989" spans="2:14" x14ac:dyDescent="0.25">
      <c r="B1989" s="18">
        <f t="shared" si="202"/>
        <v>1985</v>
      </c>
      <c r="C1989" s="13" t="str">
        <f t="shared" ref="C1989:C2052" si="203">IF(OR(D1989="", E1989="", F1989="", I1989="", J1989="", K1989="", L1989=""), "", TEXT(RIGHT(YEAR(D1989), 2), "00") &amp; TEXT(MONTH(D1989), "00") &amp; TEXT(DAY(D1989), "00") &amp; "_Rev_MC_" &amp; TEXT(B1989, "0"))</f>
        <v/>
      </c>
      <c r="D1989" s="20"/>
      <c r="E1989" s="5"/>
      <c r="F1989" s="5"/>
      <c r="G1989" s="6" t="str">
        <f>IF(ISBLANK(F1989),"",VLOOKUP(F1989,'Listes des Lots'!$B$4:$G$55,6,FALSE))</f>
        <v/>
      </c>
      <c r="H1989" s="3"/>
      <c r="I1989" s="3"/>
      <c r="J1989" s="5"/>
      <c r="K1989" s="5"/>
      <c r="L1989" s="4"/>
      <c r="M1989" s="92" t="str">
        <f>IF(RevenueData[[#This Row],[Commentaires /Notes  ]]="","",RevenueData[[#This Row],[Commentaires /Notes  ]])</f>
        <v/>
      </c>
      <c r="N1989" s="21"/>
    </row>
    <row r="1990" spans="2:14" x14ac:dyDescent="0.25">
      <c r="B1990" s="18">
        <f t="shared" si="202"/>
        <v>1986</v>
      </c>
      <c r="C1990" s="13" t="str">
        <f t="shared" si="203"/>
        <v/>
      </c>
      <c r="D1990" s="20"/>
      <c r="E1990" s="5"/>
      <c r="F1990" s="5"/>
      <c r="G1990" s="6" t="str">
        <f>IF(ISBLANK(F1990),"",VLOOKUP(F1990,'Listes des Lots'!$B$4:$G$55,6,FALSE))</f>
        <v/>
      </c>
      <c r="H1990" s="3"/>
      <c r="I1990" s="3"/>
      <c r="J1990" s="5"/>
      <c r="K1990" s="5"/>
      <c r="L1990" s="4"/>
      <c r="M1990" s="92" t="str">
        <f>IF(RevenueData[[#This Row],[Commentaires /Notes  ]]="","",RevenueData[[#This Row],[Commentaires /Notes  ]])</f>
        <v/>
      </c>
      <c r="N1990" s="21"/>
    </row>
    <row r="1991" spans="2:14" x14ac:dyDescent="0.25">
      <c r="B1991" s="18">
        <f t="shared" ref="B1991:B2054" si="204">B1990+1</f>
        <v>1987</v>
      </c>
      <c r="C1991" s="13" t="str">
        <f t="shared" si="203"/>
        <v/>
      </c>
      <c r="D1991" s="20"/>
      <c r="E1991" s="5"/>
      <c r="F1991" s="5"/>
      <c r="G1991" s="6" t="str">
        <f>IF(ISBLANK(F1991),"",VLOOKUP(F1991,'Listes des Lots'!$B$4:$G$55,6,FALSE))</f>
        <v/>
      </c>
      <c r="H1991" s="3"/>
      <c r="I1991" s="3"/>
      <c r="J1991" s="5"/>
      <c r="K1991" s="5"/>
      <c r="L1991" s="4"/>
      <c r="M1991" s="92" t="str">
        <f>IF(RevenueData[[#This Row],[Commentaires /Notes  ]]="","",RevenueData[[#This Row],[Commentaires /Notes  ]])</f>
        <v/>
      </c>
      <c r="N1991" s="21"/>
    </row>
    <row r="1992" spans="2:14" x14ac:dyDescent="0.25">
      <c r="B1992" s="18">
        <f t="shared" si="204"/>
        <v>1988</v>
      </c>
      <c r="C1992" s="13" t="str">
        <f t="shared" si="203"/>
        <v/>
      </c>
      <c r="D1992" s="20"/>
      <c r="E1992" s="5"/>
      <c r="F1992" s="5"/>
      <c r="G1992" s="6" t="str">
        <f>IF(ISBLANK(F1992),"",VLOOKUP(F1992,'Listes des Lots'!$B$4:$G$55,6,FALSE))</f>
        <v/>
      </c>
      <c r="H1992" s="3"/>
      <c r="I1992" s="3"/>
      <c r="J1992" s="5"/>
      <c r="K1992" s="5"/>
      <c r="L1992" s="4"/>
      <c r="M1992" s="92" t="str">
        <f>IF(RevenueData[[#This Row],[Commentaires /Notes  ]]="","",RevenueData[[#This Row],[Commentaires /Notes  ]])</f>
        <v/>
      </c>
      <c r="N1992" s="21"/>
    </row>
    <row r="1993" spans="2:14" x14ac:dyDescent="0.25">
      <c r="B1993" s="18">
        <f t="shared" si="204"/>
        <v>1989</v>
      </c>
      <c r="C1993" s="13" t="str">
        <f t="shared" si="203"/>
        <v/>
      </c>
      <c r="D1993" s="20"/>
      <c r="E1993" s="5"/>
      <c r="F1993" s="5"/>
      <c r="G1993" s="6" t="str">
        <f>IF(ISBLANK(F1993),"",VLOOKUP(F1993,'Listes des Lots'!$B$4:$G$55,6,FALSE))</f>
        <v/>
      </c>
      <c r="H1993" s="3"/>
      <c r="I1993" s="3"/>
      <c r="J1993" s="5"/>
      <c r="K1993" s="5"/>
      <c r="L1993" s="4"/>
      <c r="M1993" s="92" t="str">
        <f>IF(RevenueData[[#This Row],[Commentaires /Notes  ]]="","",RevenueData[[#This Row],[Commentaires /Notes  ]])</f>
        <v/>
      </c>
      <c r="N1993" s="21"/>
    </row>
    <row r="1994" spans="2:14" x14ac:dyDescent="0.25">
      <c r="B1994" s="18">
        <f t="shared" si="204"/>
        <v>1990</v>
      </c>
      <c r="C1994" s="13" t="str">
        <f t="shared" si="203"/>
        <v/>
      </c>
      <c r="D1994" s="20"/>
      <c r="E1994" s="5"/>
      <c r="F1994" s="5"/>
      <c r="G1994" s="6" t="str">
        <f>IF(ISBLANK(F1994),"",VLOOKUP(F1994,'Listes des Lots'!$B$4:$G$55,6,FALSE))</f>
        <v/>
      </c>
      <c r="H1994" s="3"/>
      <c r="I1994" s="3"/>
      <c r="J1994" s="5"/>
      <c r="K1994" s="5"/>
      <c r="L1994" s="4"/>
      <c r="M1994" s="92" t="str">
        <f>IF(RevenueData[[#This Row],[Commentaires /Notes  ]]="","",RevenueData[[#This Row],[Commentaires /Notes  ]])</f>
        <v/>
      </c>
      <c r="N1994" s="21"/>
    </row>
    <row r="1995" spans="2:14" x14ac:dyDescent="0.25">
      <c r="B1995" s="18">
        <f t="shared" si="204"/>
        <v>1991</v>
      </c>
      <c r="C1995" s="13" t="str">
        <f t="shared" si="203"/>
        <v/>
      </c>
      <c r="D1995" s="20"/>
      <c r="E1995" s="5"/>
      <c r="F1995" s="5"/>
      <c r="G1995" s="6" t="str">
        <f>IF(ISBLANK(F1995),"",VLOOKUP(F1995,'Listes des Lots'!$B$4:$G$55,6,FALSE))</f>
        <v/>
      </c>
      <c r="H1995" s="3"/>
      <c r="I1995" s="3"/>
      <c r="J1995" s="5"/>
      <c r="K1995" s="5"/>
      <c r="L1995" s="4"/>
      <c r="M1995" s="92" t="str">
        <f>IF(RevenueData[[#This Row],[Commentaires /Notes  ]]="","",RevenueData[[#This Row],[Commentaires /Notes  ]])</f>
        <v/>
      </c>
      <c r="N1995" s="21"/>
    </row>
    <row r="1996" spans="2:14" x14ac:dyDescent="0.25">
      <c r="B1996" s="18">
        <f t="shared" si="204"/>
        <v>1992</v>
      </c>
      <c r="C1996" s="13" t="str">
        <f t="shared" si="203"/>
        <v/>
      </c>
      <c r="D1996" s="20"/>
      <c r="E1996" s="5"/>
      <c r="F1996" s="5"/>
      <c r="G1996" s="6" t="str">
        <f>IF(ISBLANK(F1996),"",VLOOKUP(F1996,'Listes des Lots'!$B$4:$G$55,6,FALSE))</f>
        <v/>
      </c>
      <c r="H1996" s="3"/>
      <c r="I1996" s="3"/>
      <c r="J1996" s="5"/>
      <c r="K1996" s="5"/>
      <c r="L1996" s="4"/>
      <c r="M1996" s="92" t="str">
        <f>IF(RevenueData[[#This Row],[Commentaires /Notes  ]]="","",RevenueData[[#This Row],[Commentaires /Notes  ]])</f>
        <v/>
      </c>
      <c r="N1996" s="21"/>
    </row>
    <row r="1997" spans="2:14" x14ac:dyDescent="0.25">
      <c r="B1997" s="18">
        <f t="shared" si="204"/>
        <v>1993</v>
      </c>
      <c r="C1997" s="13" t="str">
        <f t="shared" si="203"/>
        <v/>
      </c>
      <c r="D1997" s="20"/>
      <c r="E1997" s="5"/>
      <c r="F1997" s="5"/>
      <c r="G1997" s="6" t="str">
        <f>IF(ISBLANK(F1997),"",VLOOKUP(F1997,'Listes des Lots'!$B$4:$G$55,6,FALSE))</f>
        <v/>
      </c>
      <c r="H1997" s="3"/>
      <c r="I1997" s="3"/>
      <c r="J1997" s="5"/>
      <c r="K1997" s="5"/>
      <c r="L1997" s="4"/>
      <c r="M1997" s="92" t="str">
        <f>IF(RevenueData[[#This Row],[Commentaires /Notes  ]]="","",RevenueData[[#This Row],[Commentaires /Notes  ]])</f>
        <v/>
      </c>
      <c r="N1997" s="21"/>
    </row>
    <row r="1998" spans="2:14" x14ac:dyDescent="0.25">
      <c r="B1998" s="18">
        <f t="shared" si="204"/>
        <v>1994</v>
      </c>
      <c r="C1998" s="13" t="str">
        <f t="shared" si="203"/>
        <v/>
      </c>
      <c r="D1998" s="20"/>
      <c r="E1998" s="5"/>
      <c r="F1998" s="5"/>
      <c r="G1998" s="6" t="str">
        <f>IF(ISBLANK(F1998),"",VLOOKUP(F1998,'Listes des Lots'!$B$4:$G$55,6,FALSE))</f>
        <v/>
      </c>
      <c r="H1998" s="3"/>
      <c r="I1998" s="3"/>
      <c r="J1998" s="5"/>
      <c r="K1998" s="5"/>
      <c r="L1998" s="4"/>
      <c r="M1998" s="92" t="str">
        <f>IF(RevenueData[[#This Row],[Commentaires /Notes  ]]="","",RevenueData[[#This Row],[Commentaires /Notes  ]])</f>
        <v/>
      </c>
      <c r="N1998" s="21"/>
    </row>
    <row r="1999" spans="2:14" x14ac:dyDescent="0.25">
      <c r="B1999" s="18">
        <f t="shared" si="204"/>
        <v>1995</v>
      </c>
      <c r="C1999" s="13" t="str">
        <f t="shared" si="203"/>
        <v/>
      </c>
      <c r="D1999" s="20"/>
      <c r="E1999" s="5"/>
      <c r="F1999" s="5"/>
      <c r="G1999" s="6" t="str">
        <f>IF(ISBLANK(F1999),"",VLOOKUP(F1999,'Listes des Lots'!$B$4:$G$55,6,FALSE))</f>
        <v/>
      </c>
      <c r="H1999" s="3"/>
      <c r="I1999" s="3"/>
      <c r="J1999" s="5"/>
      <c r="K1999" s="5"/>
      <c r="L1999" s="4"/>
      <c r="M1999" s="92" t="str">
        <f>IF(RevenueData[[#This Row],[Commentaires /Notes  ]]="","",RevenueData[[#This Row],[Commentaires /Notes  ]])</f>
        <v/>
      </c>
      <c r="N1999" s="21"/>
    </row>
    <row r="2000" spans="2:14" x14ac:dyDescent="0.25">
      <c r="B2000" s="18">
        <f t="shared" si="204"/>
        <v>1996</v>
      </c>
      <c r="C2000" s="13" t="str">
        <f t="shared" si="203"/>
        <v/>
      </c>
      <c r="D2000" s="20"/>
      <c r="E2000" s="5"/>
      <c r="F2000" s="5"/>
      <c r="G2000" s="6" t="str">
        <f>IF(ISBLANK(F2000),"",VLOOKUP(F2000,'Listes des Lots'!$B$4:$G$55,6,FALSE))</f>
        <v/>
      </c>
      <c r="H2000" s="3"/>
      <c r="I2000" s="3"/>
      <c r="J2000" s="5"/>
      <c r="K2000" s="5"/>
      <c r="L2000" s="4"/>
      <c r="M2000" s="92" t="str">
        <f>IF(RevenueData[[#This Row],[Commentaires /Notes  ]]="","",RevenueData[[#This Row],[Commentaires /Notes  ]])</f>
        <v/>
      </c>
      <c r="N2000" s="21"/>
    </row>
    <row r="2001" spans="2:14" x14ac:dyDescent="0.25">
      <c r="B2001" s="18">
        <f t="shared" si="204"/>
        <v>1997</v>
      </c>
      <c r="C2001" s="13" t="str">
        <f t="shared" si="203"/>
        <v/>
      </c>
      <c r="D2001" s="20"/>
      <c r="E2001" s="5"/>
      <c r="F2001" s="5"/>
      <c r="G2001" s="6" t="str">
        <f>IF(ISBLANK(F2001),"",VLOOKUP(F2001,'Listes des Lots'!$B$4:$G$55,6,FALSE))</f>
        <v/>
      </c>
      <c r="H2001" s="3"/>
      <c r="I2001" s="3"/>
      <c r="J2001" s="5"/>
      <c r="K2001" s="5"/>
      <c r="L2001" s="4"/>
      <c r="M2001" s="92" t="str">
        <f>IF(RevenueData[[#This Row],[Commentaires /Notes  ]]="","",RevenueData[[#This Row],[Commentaires /Notes  ]])</f>
        <v/>
      </c>
      <c r="N2001" s="21"/>
    </row>
    <row r="2002" spans="2:14" x14ac:dyDescent="0.25">
      <c r="B2002" s="18">
        <f t="shared" si="204"/>
        <v>1998</v>
      </c>
      <c r="C2002" s="13" t="str">
        <f t="shared" si="203"/>
        <v/>
      </c>
      <c r="D2002" s="20"/>
      <c r="E2002" s="5"/>
      <c r="F2002" s="5"/>
      <c r="G2002" s="6" t="str">
        <f>IF(ISBLANK(F2002),"",VLOOKUP(F2002,'Listes des Lots'!$B$4:$G$55,6,FALSE))</f>
        <v/>
      </c>
      <c r="H2002" s="3"/>
      <c r="I2002" s="3"/>
      <c r="J2002" s="5"/>
      <c r="K2002" s="5"/>
      <c r="L2002" s="4"/>
      <c r="M2002" s="92" t="str">
        <f>IF(RevenueData[[#This Row],[Commentaires /Notes  ]]="","",RevenueData[[#This Row],[Commentaires /Notes  ]])</f>
        <v/>
      </c>
      <c r="N2002" s="21"/>
    </row>
    <row r="2003" spans="2:14" x14ac:dyDescent="0.25">
      <c r="B2003" s="18">
        <f t="shared" si="204"/>
        <v>1999</v>
      </c>
      <c r="C2003" s="13" t="str">
        <f t="shared" si="203"/>
        <v/>
      </c>
      <c r="D2003" s="20"/>
      <c r="E2003" s="5"/>
      <c r="F2003" s="5"/>
      <c r="G2003" s="6" t="str">
        <f>IF(ISBLANK(F2003),"",VLOOKUP(F2003,'Listes des Lots'!$B$4:$G$55,6,FALSE))</f>
        <v/>
      </c>
      <c r="H2003" s="3"/>
      <c r="I2003" s="3"/>
      <c r="J2003" s="5"/>
      <c r="K2003" s="5"/>
      <c r="L2003" s="4"/>
      <c r="M2003" s="92" t="str">
        <f>IF(RevenueData[[#This Row],[Commentaires /Notes  ]]="","",RevenueData[[#This Row],[Commentaires /Notes  ]])</f>
        <v/>
      </c>
      <c r="N2003" s="21"/>
    </row>
    <row r="2004" spans="2:14" x14ac:dyDescent="0.25">
      <c r="B2004" s="18">
        <f t="shared" si="204"/>
        <v>2000</v>
      </c>
      <c r="C2004" s="13" t="str">
        <f t="shared" si="203"/>
        <v/>
      </c>
      <c r="D2004" s="20"/>
      <c r="E2004" s="5"/>
      <c r="F2004" s="5"/>
      <c r="G2004" s="6" t="str">
        <f>IF(ISBLANK(F2004),"",VLOOKUP(F2004,'Listes des Lots'!$B$4:$G$55,6,FALSE))</f>
        <v/>
      </c>
      <c r="H2004" s="3"/>
      <c r="I2004" s="3"/>
      <c r="J2004" s="5"/>
      <c r="K2004" s="5"/>
      <c r="L2004" s="4"/>
      <c r="M2004" s="92" t="str">
        <f>IF(RevenueData[[#This Row],[Commentaires /Notes  ]]="","",RevenueData[[#This Row],[Commentaires /Notes  ]])</f>
        <v/>
      </c>
      <c r="N2004" s="21"/>
    </row>
    <row r="2005" spans="2:14" x14ac:dyDescent="0.25">
      <c r="B2005" s="18">
        <f t="shared" si="204"/>
        <v>2001</v>
      </c>
      <c r="C2005" s="13" t="str">
        <f t="shared" si="203"/>
        <v/>
      </c>
      <c r="D2005" s="20"/>
      <c r="E2005" s="5"/>
      <c r="F2005" s="5"/>
      <c r="G2005" s="6" t="str">
        <f>IF(ISBLANK(F2005),"",VLOOKUP(F2005,'Listes des Lots'!$B$4:$G$55,6,FALSE))</f>
        <v/>
      </c>
      <c r="H2005" s="3"/>
      <c r="I2005" s="3"/>
      <c r="J2005" s="5"/>
      <c r="K2005" s="5"/>
      <c r="L2005" s="4"/>
      <c r="M2005" s="92" t="str">
        <f>IF(RevenueData[[#This Row],[Commentaires /Notes  ]]="","",RevenueData[[#This Row],[Commentaires /Notes  ]])</f>
        <v/>
      </c>
      <c r="N2005" s="21"/>
    </row>
    <row r="2006" spans="2:14" x14ac:dyDescent="0.25">
      <c r="B2006" s="18">
        <f t="shared" si="204"/>
        <v>2002</v>
      </c>
      <c r="C2006" s="13" t="str">
        <f t="shared" si="203"/>
        <v/>
      </c>
      <c r="D2006" s="20"/>
      <c r="E2006" s="5"/>
      <c r="F2006" s="5"/>
      <c r="G2006" s="6" t="str">
        <f>IF(ISBLANK(F2006),"",VLOOKUP(F2006,'Listes des Lots'!$B$4:$G$55,6,FALSE))</f>
        <v/>
      </c>
      <c r="H2006" s="3"/>
      <c r="I2006" s="3"/>
      <c r="J2006" s="5"/>
      <c r="K2006" s="5"/>
      <c r="L2006" s="4"/>
      <c r="M2006" s="92" t="str">
        <f>IF(RevenueData[[#This Row],[Commentaires /Notes  ]]="","",RevenueData[[#This Row],[Commentaires /Notes  ]])</f>
        <v/>
      </c>
      <c r="N2006" s="21"/>
    </row>
    <row r="2007" spans="2:14" x14ac:dyDescent="0.25">
      <c r="B2007" s="18">
        <f t="shared" si="204"/>
        <v>2003</v>
      </c>
      <c r="C2007" s="13" t="str">
        <f t="shared" si="203"/>
        <v/>
      </c>
      <c r="D2007" s="20"/>
      <c r="E2007" s="5"/>
      <c r="F2007" s="5"/>
      <c r="G2007" s="6" t="str">
        <f>IF(ISBLANK(F2007),"",VLOOKUP(F2007,'Listes des Lots'!$B$4:$G$55,6,FALSE))</f>
        <v/>
      </c>
      <c r="H2007" s="3"/>
      <c r="I2007" s="3"/>
      <c r="J2007" s="5"/>
      <c r="K2007" s="5"/>
      <c r="L2007" s="4"/>
      <c r="M2007" s="92" t="str">
        <f>IF(RevenueData[[#This Row],[Commentaires /Notes  ]]="","",RevenueData[[#This Row],[Commentaires /Notes  ]])</f>
        <v/>
      </c>
      <c r="N2007" s="21"/>
    </row>
    <row r="2008" spans="2:14" x14ac:dyDescent="0.25">
      <c r="B2008" s="18">
        <f t="shared" si="204"/>
        <v>2004</v>
      </c>
      <c r="C2008" s="13" t="str">
        <f t="shared" si="203"/>
        <v/>
      </c>
      <c r="D2008" s="20"/>
      <c r="E2008" s="5"/>
      <c r="F2008" s="5"/>
      <c r="G2008" s="6" t="str">
        <f>IF(ISBLANK(F2008),"",VLOOKUP(F2008,'Listes des Lots'!$B$4:$G$55,6,FALSE))</f>
        <v/>
      </c>
      <c r="H2008" s="3"/>
      <c r="I2008" s="3"/>
      <c r="J2008" s="5"/>
      <c r="K2008" s="5"/>
      <c r="L2008" s="4"/>
      <c r="M2008" s="92" t="str">
        <f>IF(RevenueData[[#This Row],[Commentaires /Notes  ]]="","",RevenueData[[#This Row],[Commentaires /Notes  ]])</f>
        <v/>
      </c>
      <c r="N2008" s="21"/>
    </row>
    <row r="2009" spans="2:14" x14ac:dyDescent="0.25">
      <c r="B2009" s="18">
        <f t="shared" si="204"/>
        <v>2005</v>
      </c>
      <c r="C2009" s="13" t="str">
        <f t="shared" si="203"/>
        <v/>
      </c>
      <c r="D2009" s="20"/>
      <c r="E2009" s="5"/>
      <c r="F2009" s="5"/>
      <c r="G2009" s="6" t="str">
        <f>IF(ISBLANK(F2009),"",VLOOKUP(F2009,'Listes des Lots'!$B$4:$G$55,6,FALSE))</f>
        <v/>
      </c>
      <c r="H2009" s="3"/>
      <c r="I2009" s="3"/>
      <c r="J2009" s="5"/>
      <c r="K2009" s="5"/>
      <c r="L2009" s="4"/>
      <c r="M2009" s="92" t="str">
        <f>IF(RevenueData[[#This Row],[Commentaires /Notes  ]]="","",RevenueData[[#This Row],[Commentaires /Notes  ]])</f>
        <v/>
      </c>
      <c r="N2009" s="21"/>
    </row>
    <row r="2010" spans="2:14" x14ac:dyDescent="0.25">
      <c r="B2010" s="18">
        <f t="shared" si="204"/>
        <v>2006</v>
      </c>
      <c r="C2010" s="13" t="str">
        <f t="shared" si="203"/>
        <v/>
      </c>
      <c r="D2010" s="20"/>
      <c r="E2010" s="5"/>
      <c r="F2010" s="5"/>
      <c r="G2010" s="6" t="str">
        <f>IF(ISBLANK(F2010),"",VLOOKUP(F2010,'Listes des Lots'!$B$4:$G$55,6,FALSE))</f>
        <v/>
      </c>
      <c r="H2010" s="3"/>
      <c r="I2010" s="3"/>
      <c r="J2010" s="5"/>
      <c r="K2010" s="5"/>
      <c r="L2010" s="4"/>
      <c r="M2010" s="92" t="str">
        <f>IF(RevenueData[[#This Row],[Commentaires /Notes  ]]="","",RevenueData[[#This Row],[Commentaires /Notes  ]])</f>
        <v/>
      </c>
      <c r="N2010" s="21"/>
    </row>
    <row r="2011" spans="2:14" x14ac:dyDescent="0.25">
      <c r="B2011" s="18">
        <f t="shared" si="204"/>
        <v>2007</v>
      </c>
      <c r="C2011" s="13" t="str">
        <f t="shared" si="203"/>
        <v/>
      </c>
      <c r="D2011" s="20"/>
      <c r="E2011" s="5"/>
      <c r="F2011" s="5"/>
      <c r="G2011" s="6" t="str">
        <f>IF(ISBLANK(F2011),"",VLOOKUP(F2011,'Listes des Lots'!$B$4:$G$55,6,FALSE))</f>
        <v/>
      </c>
      <c r="H2011" s="3"/>
      <c r="I2011" s="3"/>
      <c r="J2011" s="5"/>
      <c r="K2011" s="5"/>
      <c r="L2011" s="4"/>
      <c r="M2011" s="92" t="str">
        <f>IF(RevenueData[[#This Row],[Commentaires /Notes  ]]="","",RevenueData[[#This Row],[Commentaires /Notes  ]])</f>
        <v/>
      </c>
      <c r="N2011" s="21"/>
    </row>
    <row r="2012" spans="2:14" x14ac:dyDescent="0.25">
      <c r="B2012" s="18">
        <f t="shared" si="204"/>
        <v>2008</v>
      </c>
      <c r="C2012" s="13" t="str">
        <f t="shared" si="203"/>
        <v/>
      </c>
      <c r="D2012" s="20"/>
      <c r="E2012" s="5"/>
      <c r="F2012" s="5"/>
      <c r="G2012" s="6" t="str">
        <f>IF(ISBLANK(F2012),"",VLOOKUP(F2012,'Listes des Lots'!$B$4:$G$55,6,FALSE))</f>
        <v/>
      </c>
      <c r="H2012" s="3"/>
      <c r="I2012" s="3"/>
      <c r="J2012" s="5"/>
      <c r="K2012" s="5"/>
      <c r="L2012" s="4"/>
      <c r="M2012" s="92" t="str">
        <f>IF(RevenueData[[#This Row],[Commentaires /Notes  ]]="","",RevenueData[[#This Row],[Commentaires /Notes  ]])</f>
        <v/>
      </c>
      <c r="N2012" s="21"/>
    </row>
    <row r="2013" spans="2:14" x14ac:dyDescent="0.25">
      <c r="B2013" s="18">
        <f t="shared" si="204"/>
        <v>2009</v>
      </c>
      <c r="C2013" s="13" t="str">
        <f t="shared" si="203"/>
        <v/>
      </c>
      <c r="D2013" s="20"/>
      <c r="E2013" s="5"/>
      <c r="F2013" s="5"/>
      <c r="G2013" s="6" t="str">
        <f>IF(ISBLANK(F2013),"",VLOOKUP(F2013,'Listes des Lots'!$B$4:$G$55,6,FALSE))</f>
        <v/>
      </c>
      <c r="H2013" s="3"/>
      <c r="I2013" s="3"/>
      <c r="J2013" s="5"/>
      <c r="K2013" s="5"/>
      <c r="L2013" s="4"/>
      <c r="M2013" s="92" t="str">
        <f>IF(RevenueData[[#This Row],[Commentaires /Notes  ]]="","",RevenueData[[#This Row],[Commentaires /Notes  ]])</f>
        <v/>
      </c>
      <c r="N2013" s="21"/>
    </row>
    <row r="2014" spans="2:14" x14ac:dyDescent="0.25">
      <c r="B2014" s="18">
        <f t="shared" si="204"/>
        <v>2010</v>
      </c>
      <c r="C2014" s="13" t="str">
        <f t="shared" si="203"/>
        <v/>
      </c>
      <c r="D2014" s="20"/>
      <c r="E2014" s="5"/>
      <c r="F2014" s="5"/>
      <c r="G2014" s="6" t="str">
        <f>IF(ISBLANK(F2014),"",VLOOKUP(F2014,'Listes des Lots'!$B$4:$G$55,6,FALSE))</f>
        <v/>
      </c>
      <c r="H2014" s="3"/>
      <c r="I2014" s="3"/>
      <c r="J2014" s="5"/>
      <c r="K2014" s="5"/>
      <c r="L2014" s="4"/>
      <c r="M2014" s="92" t="str">
        <f>IF(RevenueData[[#This Row],[Commentaires /Notes  ]]="","",RevenueData[[#This Row],[Commentaires /Notes  ]])</f>
        <v/>
      </c>
      <c r="N2014" s="21"/>
    </row>
    <row r="2015" spans="2:14" x14ac:dyDescent="0.25">
      <c r="B2015" s="18">
        <f t="shared" si="204"/>
        <v>2011</v>
      </c>
      <c r="C2015" s="13" t="str">
        <f t="shared" si="203"/>
        <v/>
      </c>
      <c r="D2015" s="20"/>
      <c r="E2015" s="5"/>
      <c r="F2015" s="5"/>
      <c r="G2015" s="6" t="str">
        <f>IF(ISBLANK(F2015),"",VLOOKUP(F2015,'Listes des Lots'!$B$4:$G$55,6,FALSE))</f>
        <v/>
      </c>
      <c r="H2015" s="3"/>
      <c r="I2015" s="3"/>
      <c r="J2015" s="5"/>
      <c r="K2015" s="5"/>
      <c r="L2015" s="4"/>
      <c r="M2015" s="92" t="str">
        <f>IF(RevenueData[[#This Row],[Commentaires /Notes  ]]="","",RevenueData[[#This Row],[Commentaires /Notes  ]])</f>
        <v/>
      </c>
      <c r="N2015" s="21"/>
    </row>
    <row r="2016" spans="2:14" x14ac:dyDescent="0.25">
      <c r="B2016" s="18">
        <f t="shared" si="204"/>
        <v>2012</v>
      </c>
      <c r="C2016" s="13" t="str">
        <f t="shared" si="203"/>
        <v/>
      </c>
      <c r="D2016" s="20"/>
      <c r="E2016" s="5"/>
      <c r="F2016" s="5"/>
      <c r="G2016" s="6" t="str">
        <f>IF(ISBLANK(F2016),"",VLOOKUP(F2016,'Listes des Lots'!$B$4:$G$55,6,FALSE))</f>
        <v/>
      </c>
      <c r="H2016" s="3"/>
      <c r="I2016" s="3"/>
      <c r="J2016" s="5"/>
      <c r="K2016" s="5"/>
      <c r="L2016" s="4"/>
      <c r="M2016" s="92" t="str">
        <f>IF(RevenueData[[#This Row],[Commentaires /Notes  ]]="","",RevenueData[[#This Row],[Commentaires /Notes  ]])</f>
        <v/>
      </c>
      <c r="N2016" s="21"/>
    </row>
    <row r="2017" spans="2:14" x14ac:dyDescent="0.25">
      <c r="B2017" s="18">
        <f t="shared" si="204"/>
        <v>2013</v>
      </c>
      <c r="C2017" s="13" t="str">
        <f t="shared" si="203"/>
        <v/>
      </c>
      <c r="D2017" s="20"/>
      <c r="E2017" s="5"/>
      <c r="F2017" s="5"/>
      <c r="G2017" s="6" t="str">
        <f>IF(ISBLANK(F2017),"",VLOOKUP(F2017,'Listes des Lots'!$B$4:$G$55,6,FALSE))</f>
        <v/>
      </c>
      <c r="H2017" s="3"/>
      <c r="I2017" s="3"/>
      <c r="J2017" s="5"/>
      <c r="K2017" s="5"/>
      <c r="L2017" s="4"/>
      <c r="M2017" s="92" t="str">
        <f>IF(RevenueData[[#This Row],[Commentaires /Notes  ]]="","",RevenueData[[#This Row],[Commentaires /Notes  ]])</f>
        <v/>
      </c>
      <c r="N2017" s="21"/>
    </row>
    <row r="2018" spans="2:14" x14ac:dyDescent="0.25">
      <c r="B2018" s="18">
        <f t="shared" si="204"/>
        <v>2014</v>
      </c>
      <c r="C2018" s="13" t="str">
        <f t="shared" si="203"/>
        <v/>
      </c>
      <c r="D2018" s="20"/>
      <c r="E2018" s="5"/>
      <c r="F2018" s="5"/>
      <c r="G2018" s="6" t="str">
        <f>IF(ISBLANK(F2018),"",VLOOKUP(F2018,'Listes des Lots'!$B$4:$G$55,6,FALSE))</f>
        <v/>
      </c>
      <c r="H2018" s="3"/>
      <c r="I2018" s="3"/>
      <c r="J2018" s="5"/>
      <c r="K2018" s="5"/>
      <c r="L2018" s="4"/>
      <c r="M2018" s="92" t="str">
        <f>IF(RevenueData[[#This Row],[Commentaires /Notes  ]]="","",RevenueData[[#This Row],[Commentaires /Notes  ]])</f>
        <v/>
      </c>
      <c r="N2018" s="21"/>
    </row>
    <row r="2019" spans="2:14" x14ac:dyDescent="0.25">
      <c r="B2019" s="18">
        <f t="shared" si="204"/>
        <v>2015</v>
      </c>
      <c r="C2019" s="13" t="str">
        <f t="shared" si="203"/>
        <v/>
      </c>
      <c r="D2019" s="20"/>
      <c r="E2019" s="5"/>
      <c r="F2019" s="5"/>
      <c r="G2019" s="6" t="str">
        <f>IF(ISBLANK(F2019),"",VLOOKUP(F2019,'Listes des Lots'!$B$4:$G$55,6,FALSE))</f>
        <v/>
      </c>
      <c r="H2019" s="3"/>
      <c r="I2019" s="3"/>
      <c r="J2019" s="5"/>
      <c r="K2019" s="5"/>
      <c r="L2019" s="4"/>
      <c r="M2019" s="92" t="str">
        <f>IF(RevenueData[[#This Row],[Commentaires /Notes  ]]="","",RevenueData[[#This Row],[Commentaires /Notes  ]])</f>
        <v/>
      </c>
      <c r="N2019" s="21"/>
    </row>
    <row r="2020" spans="2:14" x14ac:dyDescent="0.25">
      <c r="B2020" s="18">
        <f t="shared" si="204"/>
        <v>2016</v>
      </c>
      <c r="C2020" s="13" t="str">
        <f t="shared" si="203"/>
        <v/>
      </c>
      <c r="D2020" s="20"/>
      <c r="E2020" s="5"/>
      <c r="F2020" s="5"/>
      <c r="G2020" s="6" t="str">
        <f>IF(ISBLANK(F2020),"",VLOOKUP(F2020,'Listes des Lots'!$B$4:$G$55,6,FALSE))</f>
        <v/>
      </c>
      <c r="H2020" s="3"/>
      <c r="I2020" s="3"/>
      <c r="J2020" s="5"/>
      <c r="K2020" s="5"/>
      <c r="L2020" s="4"/>
      <c r="M2020" s="92" t="str">
        <f>IF(RevenueData[[#This Row],[Commentaires /Notes  ]]="","",RevenueData[[#This Row],[Commentaires /Notes  ]])</f>
        <v/>
      </c>
      <c r="N2020" s="21"/>
    </row>
    <row r="2021" spans="2:14" x14ac:dyDescent="0.25">
      <c r="B2021" s="18">
        <f t="shared" si="204"/>
        <v>2017</v>
      </c>
      <c r="C2021" s="13" t="str">
        <f t="shared" si="203"/>
        <v/>
      </c>
      <c r="D2021" s="20"/>
      <c r="E2021" s="5"/>
      <c r="F2021" s="5"/>
      <c r="G2021" s="6" t="str">
        <f>IF(ISBLANK(F2021),"",VLOOKUP(F2021,'Listes des Lots'!$B$4:$G$55,6,FALSE))</f>
        <v/>
      </c>
      <c r="H2021" s="3"/>
      <c r="I2021" s="3"/>
      <c r="J2021" s="5"/>
      <c r="K2021" s="5"/>
      <c r="L2021" s="4"/>
      <c r="M2021" s="92" t="str">
        <f>IF(RevenueData[[#This Row],[Commentaires /Notes  ]]="","",RevenueData[[#This Row],[Commentaires /Notes  ]])</f>
        <v/>
      </c>
      <c r="N2021" s="21"/>
    </row>
    <row r="2022" spans="2:14" x14ac:dyDescent="0.25">
      <c r="B2022" s="18">
        <f t="shared" si="204"/>
        <v>2018</v>
      </c>
      <c r="C2022" s="13" t="str">
        <f t="shared" si="203"/>
        <v/>
      </c>
      <c r="D2022" s="20"/>
      <c r="E2022" s="5"/>
      <c r="F2022" s="5"/>
      <c r="G2022" s="6" t="str">
        <f>IF(ISBLANK(F2022),"",VLOOKUP(F2022,'Listes des Lots'!$B$4:$G$55,6,FALSE))</f>
        <v/>
      </c>
      <c r="H2022" s="3"/>
      <c r="I2022" s="3"/>
      <c r="J2022" s="5"/>
      <c r="K2022" s="5"/>
      <c r="L2022" s="4"/>
      <c r="M2022" s="92" t="str">
        <f>IF(RevenueData[[#This Row],[Commentaires /Notes  ]]="","",RevenueData[[#This Row],[Commentaires /Notes  ]])</f>
        <v/>
      </c>
      <c r="N2022" s="21"/>
    </row>
    <row r="2023" spans="2:14" x14ac:dyDescent="0.25">
      <c r="B2023" s="18">
        <f t="shared" si="204"/>
        <v>2019</v>
      </c>
      <c r="C2023" s="13" t="str">
        <f t="shared" si="203"/>
        <v/>
      </c>
      <c r="D2023" s="20"/>
      <c r="E2023" s="5"/>
      <c r="F2023" s="5"/>
      <c r="G2023" s="6" t="str">
        <f>IF(ISBLANK(F2023),"",VLOOKUP(F2023,'Listes des Lots'!$B$4:$G$55,6,FALSE))</f>
        <v/>
      </c>
      <c r="H2023" s="3"/>
      <c r="I2023" s="3"/>
      <c r="J2023" s="5"/>
      <c r="K2023" s="5"/>
      <c r="L2023" s="4"/>
      <c r="M2023" s="92" t="str">
        <f>IF(RevenueData[[#This Row],[Commentaires /Notes  ]]="","",RevenueData[[#This Row],[Commentaires /Notes  ]])</f>
        <v/>
      </c>
      <c r="N2023" s="21"/>
    </row>
    <row r="2024" spans="2:14" x14ac:dyDescent="0.25">
      <c r="B2024" s="18">
        <f t="shared" si="204"/>
        <v>2020</v>
      </c>
      <c r="C2024" s="13" t="str">
        <f t="shared" si="203"/>
        <v/>
      </c>
      <c r="D2024" s="20"/>
      <c r="E2024" s="5"/>
      <c r="F2024" s="5"/>
      <c r="G2024" s="6" t="str">
        <f>IF(ISBLANK(F2024),"",VLOOKUP(F2024,'Listes des Lots'!$B$4:$G$55,6,FALSE))</f>
        <v/>
      </c>
      <c r="H2024" s="3"/>
      <c r="I2024" s="3"/>
      <c r="J2024" s="5"/>
      <c r="K2024" s="5"/>
      <c r="L2024" s="4"/>
      <c r="M2024" s="92" t="str">
        <f>IF(RevenueData[[#This Row],[Commentaires /Notes  ]]="","",RevenueData[[#This Row],[Commentaires /Notes  ]])</f>
        <v/>
      </c>
      <c r="N2024" s="21"/>
    </row>
    <row r="2025" spans="2:14" x14ac:dyDescent="0.25">
      <c r="B2025" s="18">
        <f t="shared" si="204"/>
        <v>2021</v>
      </c>
      <c r="C2025" s="13" t="str">
        <f t="shared" si="203"/>
        <v/>
      </c>
      <c r="D2025" s="20"/>
      <c r="E2025" s="5"/>
      <c r="F2025" s="5"/>
      <c r="G2025" s="6" t="str">
        <f>IF(ISBLANK(F2025),"",VLOOKUP(F2025,'Listes des Lots'!$B$4:$G$55,6,FALSE))</f>
        <v/>
      </c>
      <c r="H2025" s="3"/>
      <c r="I2025" s="3"/>
      <c r="J2025" s="5"/>
      <c r="K2025" s="5"/>
      <c r="L2025" s="4"/>
      <c r="M2025" s="92" t="str">
        <f>IF(RevenueData[[#This Row],[Commentaires /Notes  ]]="","",RevenueData[[#This Row],[Commentaires /Notes  ]])</f>
        <v/>
      </c>
      <c r="N2025" s="21"/>
    </row>
    <row r="2026" spans="2:14" x14ac:dyDescent="0.25">
      <c r="B2026" s="18">
        <f t="shared" si="204"/>
        <v>2022</v>
      </c>
      <c r="C2026" s="13" t="str">
        <f t="shared" si="203"/>
        <v/>
      </c>
      <c r="D2026" s="20"/>
      <c r="E2026" s="5"/>
      <c r="F2026" s="5"/>
      <c r="G2026" s="6" t="str">
        <f>IF(ISBLANK(F2026),"",VLOOKUP(F2026,'Listes des Lots'!$B$4:$G$55,6,FALSE))</f>
        <v/>
      </c>
      <c r="H2026" s="3"/>
      <c r="I2026" s="3"/>
      <c r="J2026" s="5"/>
      <c r="K2026" s="5"/>
      <c r="L2026" s="4"/>
      <c r="M2026" s="92" t="str">
        <f>IF(RevenueData[[#This Row],[Commentaires /Notes  ]]="","",RevenueData[[#This Row],[Commentaires /Notes  ]])</f>
        <v/>
      </c>
      <c r="N2026" s="21"/>
    </row>
    <row r="2027" spans="2:14" x14ac:dyDescent="0.25">
      <c r="B2027" s="18">
        <f t="shared" si="204"/>
        <v>2023</v>
      </c>
      <c r="C2027" s="13" t="str">
        <f t="shared" si="203"/>
        <v/>
      </c>
      <c r="D2027" s="20"/>
      <c r="E2027" s="5"/>
      <c r="F2027" s="5"/>
      <c r="G2027" s="6" t="str">
        <f>IF(ISBLANK(F2027),"",VLOOKUP(F2027,'Listes des Lots'!$B$4:$G$55,6,FALSE))</f>
        <v/>
      </c>
      <c r="H2027" s="3"/>
      <c r="I2027" s="3"/>
      <c r="J2027" s="5"/>
      <c r="K2027" s="5"/>
      <c r="L2027" s="4"/>
      <c r="M2027" s="92" t="str">
        <f>IF(RevenueData[[#This Row],[Commentaires /Notes  ]]="","",RevenueData[[#This Row],[Commentaires /Notes  ]])</f>
        <v/>
      </c>
      <c r="N2027" s="21"/>
    </row>
    <row r="2028" spans="2:14" x14ac:dyDescent="0.25">
      <c r="B2028" s="18">
        <f t="shared" si="204"/>
        <v>2024</v>
      </c>
      <c r="C2028" s="13" t="str">
        <f t="shared" si="203"/>
        <v/>
      </c>
      <c r="D2028" s="20"/>
      <c r="E2028" s="5"/>
      <c r="F2028" s="5"/>
      <c r="G2028" s="6" t="str">
        <f>IF(ISBLANK(F2028),"",VLOOKUP(F2028,'Listes des Lots'!$B$4:$G$55,6,FALSE))</f>
        <v/>
      </c>
      <c r="H2028" s="3"/>
      <c r="I2028" s="3"/>
      <c r="J2028" s="5"/>
      <c r="K2028" s="5"/>
      <c r="L2028" s="4"/>
      <c r="M2028" s="92" t="str">
        <f>IF(RevenueData[[#This Row],[Commentaires /Notes  ]]="","",RevenueData[[#This Row],[Commentaires /Notes  ]])</f>
        <v/>
      </c>
      <c r="N2028" s="21"/>
    </row>
    <row r="2029" spans="2:14" x14ac:dyDescent="0.25">
      <c r="B2029" s="18">
        <f t="shared" si="204"/>
        <v>2025</v>
      </c>
      <c r="C2029" s="13" t="str">
        <f t="shared" si="203"/>
        <v/>
      </c>
      <c r="D2029" s="20"/>
      <c r="E2029" s="5"/>
      <c r="F2029" s="5"/>
      <c r="G2029" s="6" t="str">
        <f>IF(ISBLANK(F2029),"",VLOOKUP(F2029,'Listes des Lots'!$B$4:$G$55,6,FALSE))</f>
        <v/>
      </c>
      <c r="H2029" s="3"/>
      <c r="I2029" s="3"/>
      <c r="J2029" s="5"/>
      <c r="K2029" s="5"/>
      <c r="L2029" s="4"/>
      <c r="M2029" s="92" t="str">
        <f>IF(RevenueData[[#This Row],[Commentaires /Notes  ]]="","",RevenueData[[#This Row],[Commentaires /Notes  ]])</f>
        <v/>
      </c>
      <c r="N2029" s="21"/>
    </row>
    <row r="2030" spans="2:14" x14ac:dyDescent="0.25">
      <c r="B2030" s="18">
        <f t="shared" si="204"/>
        <v>2026</v>
      </c>
      <c r="C2030" s="13" t="str">
        <f t="shared" si="203"/>
        <v/>
      </c>
      <c r="D2030" s="20"/>
      <c r="E2030" s="5"/>
      <c r="F2030" s="5"/>
      <c r="G2030" s="6" t="str">
        <f>IF(ISBLANK(F2030),"",VLOOKUP(F2030,'Listes des Lots'!$B$4:$G$55,6,FALSE))</f>
        <v/>
      </c>
      <c r="H2030" s="3"/>
      <c r="I2030" s="3"/>
      <c r="J2030" s="5"/>
      <c r="K2030" s="5"/>
      <c r="L2030" s="4"/>
      <c r="M2030" s="92" t="str">
        <f>IF(RevenueData[[#This Row],[Commentaires /Notes  ]]="","",RevenueData[[#This Row],[Commentaires /Notes  ]])</f>
        <v/>
      </c>
      <c r="N2030" s="21"/>
    </row>
    <row r="2031" spans="2:14" x14ac:dyDescent="0.25">
      <c r="B2031" s="18">
        <f t="shared" si="204"/>
        <v>2027</v>
      </c>
      <c r="C2031" s="13" t="str">
        <f t="shared" si="203"/>
        <v/>
      </c>
      <c r="D2031" s="20"/>
      <c r="E2031" s="5"/>
      <c r="F2031" s="5"/>
      <c r="G2031" s="6" t="str">
        <f>IF(ISBLANK(F2031),"",VLOOKUP(F2031,'Listes des Lots'!$B$4:$G$55,6,FALSE))</f>
        <v/>
      </c>
      <c r="H2031" s="3"/>
      <c r="I2031" s="3"/>
      <c r="J2031" s="5"/>
      <c r="K2031" s="5"/>
      <c r="L2031" s="4"/>
      <c r="M2031" s="92" t="str">
        <f>IF(RevenueData[[#This Row],[Commentaires /Notes  ]]="","",RevenueData[[#This Row],[Commentaires /Notes  ]])</f>
        <v/>
      </c>
      <c r="N2031" s="21"/>
    </row>
    <row r="2032" spans="2:14" x14ac:dyDescent="0.25">
      <c r="B2032" s="18">
        <f t="shared" si="204"/>
        <v>2028</v>
      </c>
      <c r="C2032" s="13" t="str">
        <f t="shared" si="203"/>
        <v/>
      </c>
      <c r="D2032" s="20"/>
      <c r="E2032" s="5"/>
      <c r="F2032" s="5"/>
      <c r="G2032" s="6" t="str">
        <f>IF(ISBLANK(F2032),"",VLOOKUP(F2032,'Listes des Lots'!$B$4:$G$55,6,FALSE))</f>
        <v/>
      </c>
      <c r="H2032" s="3"/>
      <c r="I2032" s="3"/>
      <c r="J2032" s="5"/>
      <c r="K2032" s="5"/>
      <c r="L2032" s="4"/>
      <c r="M2032" s="92" t="str">
        <f>IF(RevenueData[[#This Row],[Commentaires /Notes  ]]="","",RevenueData[[#This Row],[Commentaires /Notes  ]])</f>
        <v/>
      </c>
      <c r="N2032" s="21"/>
    </row>
    <row r="2033" spans="2:14" x14ac:dyDescent="0.25">
      <c r="B2033" s="18">
        <f t="shared" si="204"/>
        <v>2029</v>
      </c>
      <c r="C2033" s="13" t="str">
        <f t="shared" si="203"/>
        <v/>
      </c>
      <c r="D2033" s="20"/>
      <c r="E2033" s="5"/>
      <c r="F2033" s="5"/>
      <c r="G2033" s="6" t="str">
        <f>IF(ISBLANK(F2033),"",VLOOKUP(F2033,'Listes des Lots'!$B$4:$G$55,6,FALSE))</f>
        <v/>
      </c>
      <c r="H2033" s="3"/>
      <c r="I2033" s="3"/>
      <c r="J2033" s="5"/>
      <c r="K2033" s="5"/>
      <c r="L2033" s="4"/>
      <c r="M2033" s="92" t="str">
        <f>IF(RevenueData[[#This Row],[Commentaires /Notes  ]]="","",RevenueData[[#This Row],[Commentaires /Notes  ]])</f>
        <v/>
      </c>
      <c r="N2033" s="21"/>
    </row>
    <row r="2034" spans="2:14" x14ac:dyDescent="0.25">
      <c r="B2034" s="18">
        <f t="shared" si="204"/>
        <v>2030</v>
      </c>
      <c r="C2034" s="13" t="str">
        <f t="shared" si="203"/>
        <v/>
      </c>
      <c r="D2034" s="20"/>
      <c r="E2034" s="5"/>
      <c r="F2034" s="5"/>
      <c r="G2034" s="6" t="str">
        <f>IF(ISBLANK(F2034),"",VLOOKUP(F2034,'Listes des Lots'!$B$4:$G$55,6,FALSE))</f>
        <v/>
      </c>
      <c r="H2034" s="3"/>
      <c r="I2034" s="3"/>
      <c r="J2034" s="5"/>
      <c r="K2034" s="5"/>
      <c r="L2034" s="4"/>
      <c r="M2034" s="92" t="str">
        <f>IF(RevenueData[[#This Row],[Commentaires /Notes  ]]="","",RevenueData[[#This Row],[Commentaires /Notes  ]])</f>
        <v/>
      </c>
      <c r="N2034" s="21"/>
    </row>
    <row r="2035" spans="2:14" x14ac:dyDescent="0.25">
      <c r="B2035" s="18">
        <f t="shared" si="204"/>
        <v>2031</v>
      </c>
      <c r="C2035" s="13" t="str">
        <f t="shared" si="203"/>
        <v/>
      </c>
      <c r="D2035" s="20"/>
      <c r="E2035" s="5"/>
      <c r="F2035" s="5"/>
      <c r="G2035" s="6" t="str">
        <f>IF(ISBLANK(F2035),"",VLOOKUP(F2035,'Listes des Lots'!$B$4:$G$55,6,FALSE))</f>
        <v/>
      </c>
      <c r="H2035" s="3"/>
      <c r="I2035" s="3"/>
      <c r="J2035" s="5"/>
      <c r="K2035" s="5"/>
      <c r="L2035" s="4"/>
      <c r="M2035" s="92" t="str">
        <f>IF(RevenueData[[#This Row],[Commentaires /Notes  ]]="","",RevenueData[[#This Row],[Commentaires /Notes  ]])</f>
        <v/>
      </c>
      <c r="N2035" s="21"/>
    </row>
    <row r="2036" spans="2:14" x14ac:dyDescent="0.25">
      <c r="B2036" s="18">
        <f t="shared" si="204"/>
        <v>2032</v>
      </c>
      <c r="C2036" s="13" t="str">
        <f t="shared" si="203"/>
        <v/>
      </c>
      <c r="D2036" s="20"/>
      <c r="E2036" s="5"/>
      <c r="F2036" s="5"/>
      <c r="G2036" s="6" t="str">
        <f>IF(ISBLANK(F2036),"",VLOOKUP(F2036,'Listes des Lots'!$B$4:$G$55,6,FALSE))</f>
        <v/>
      </c>
      <c r="H2036" s="3"/>
      <c r="I2036" s="3"/>
      <c r="J2036" s="5"/>
      <c r="K2036" s="5"/>
      <c r="L2036" s="4"/>
      <c r="M2036" s="92" t="str">
        <f>IF(RevenueData[[#This Row],[Commentaires /Notes  ]]="","",RevenueData[[#This Row],[Commentaires /Notes  ]])</f>
        <v/>
      </c>
      <c r="N2036" s="21"/>
    </row>
    <row r="2037" spans="2:14" x14ac:dyDescent="0.25">
      <c r="B2037" s="18">
        <f t="shared" si="204"/>
        <v>2033</v>
      </c>
      <c r="C2037" s="13" t="str">
        <f t="shared" si="203"/>
        <v/>
      </c>
      <c r="D2037" s="20"/>
      <c r="E2037" s="5"/>
      <c r="F2037" s="5"/>
      <c r="G2037" s="6" t="str">
        <f>IF(ISBLANK(F2037),"",VLOOKUP(F2037,'Listes des Lots'!$B$4:$G$55,6,FALSE))</f>
        <v/>
      </c>
      <c r="H2037" s="3"/>
      <c r="I2037" s="3"/>
      <c r="J2037" s="5"/>
      <c r="K2037" s="5"/>
      <c r="L2037" s="4"/>
      <c r="M2037" s="92" t="str">
        <f>IF(RevenueData[[#This Row],[Commentaires /Notes  ]]="","",RevenueData[[#This Row],[Commentaires /Notes  ]])</f>
        <v/>
      </c>
      <c r="N2037" s="21"/>
    </row>
    <row r="2038" spans="2:14" x14ac:dyDescent="0.25">
      <c r="B2038" s="18">
        <f t="shared" si="204"/>
        <v>2034</v>
      </c>
      <c r="C2038" s="13" t="str">
        <f t="shared" si="203"/>
        <v/>
      </c>
      <c r="D2038" s="20"/>
      <c r="E2038" s="5"/>
      <c r="F2038" s="5"/>
      <c r="G2038" s="6" t="str">
        <f>IF(ISBLANK(F2038),"",VLOOKUP(F2038,'Listes des Lots'!$B$4:$G$55,6,FALSE))</f>
        <v/>
      </c>
      <c r="H2038" s="3"/>
      <c r="I2038" s="3"/>
      <c r="J2038" s="5"/>
      <c r="K2038" s="5"/>
      <c r="L2038" s="4"/>
      <c r="M2038" s="92" t="str">
        <f>IF(RevenueData[[#This Row],[Commentaires /Notes  ]]="","",RevenueData[[#This Row],[Commentaires /Notes  ]])</f>
        <v/>
      </c>
      <c r="N2038" s="21"/>
    </row>
    <row r="2039" spans="2:14" x14ac:dyDescent="0.25">
      <c r="B2039" s="18">
        <f t="shared" si="204"/>
        <v>2035</v>
      </c>
      <c r="C2039" s="13" t="str">
        <f t="shared" si="203"/>
        <v/>
      </c>
      <c r="D2039" s="20"/>
      <c r="E2039" s="5"/>
      <c r="F2039" s="5"/>
      <c r="G2039" s="6" t="str">
        <f>IF(ISBLANK(F2039),"",VLOOKUP(F2039,'Listes des Lots'!$B$4:$G$55,6,FALSE))</f>
        <v/>
      </c>
      <c r="H2039" s="3"/>
      <c r="I2039" s="3"/>
      <c r="J2039" s="5"/>
      <c r="K2039" s="5"/>
      <c r="L2039" s="4"/>
      <c r="M2039" s="92" t="str">
        <f>IF(RevenueData[[#This Row],[Commentaires /Notes  ]]="","",RevenueData[[#This Row],[Commentaires /Notes  ]])</f>
        <v/>
      </c>
      <c r="N2039" s="21"/>
    </row>
    <row r="2040" spans="2:14" x14ac:dyDescent="0.25">
      <c r="B2040" s="18">
        <f t="shared" si="204"/>
        <v>2036</v>
      </c>
      <c r="C2040" s="13" t="str">
        <f t="shared" si="203"/>
        <v/>
      </c>
      <c r="D2040" s="20"/>
      <c r="E2040" s="5"/>
      <c r="F2040" s="5"/>
      <c r="G2040" s="6" t="str">
        <f>IF(ISBLANK(F2040),"",VLOOKUP(F2040,'Listes des Lots'!$B$4:$G$55,6,FALSE))</f>
        <v/>
      </c>
      <c r="H2040" s="3"/>
      <c r="I2040" s="3"/>
      <c r="J2040" s="5"/>
      <c r="K2040" s="5"/>
      <c r="L2040" s="4"/>
      <c r="M2040" s="92" t="str">
        <f>IF(RevenueData[[#This Row],[Commentaires /Notes  ]]="","",RevenueData[[#This Row],[Commentaires /Notes  ]])</f>
        <v/>
      </c>
      <c r="N2040" s="21"/>
    </row>
    <row r="2041" spans="2:14" x14ac:dyDescent="0.25">
      <c r="B2041" s="18">
        <f t="shared" si="204"/>
        <v>2037</v>
      </c>
      <c r="C2041" s="13" t="str">
        <f t="shared" si="203"/>
        <v/>
      </c>
      <c r="D2041" s="20"/>
      <c r="E2041" s="5"/>
      <c r="F2041" s="5"/>
      <c r="G2041" s="6" t="str">
        <f>IF(ISBLANK(F2041),"",VLOOKUP(F2041,'Listes des Lots'!$B$4:$G$55,6,FALSE))</f>
        <v/>
      </c>
      <c r="H2041" s="3"/>
      <c r="I2041" s="3"/>
      <c r="J2041" s="5"/>
      <c r="K2041" s="5"/>
      <c r="L2041" s="4"/>
      <c r="M2041" s="92" t="str">
        <f>IF(RevenueData[[#This Row],[Commentaires /Notes  ]]="","",RevenueData[[#This Row],[Commentaires /Notes  ]])</f>
        <v/>
      </c>
      <c r="N2041" s="21"/>
    </row>
    <row r="2042" spans="2:14" x14ac:dyDescent="0.25">
      <c r="B2042" s="18">
        <f t="shared" si="204"/>
        <v>2038</v>
      </c>
      <c r="C2042" s="13" t="str">
        <f t="shared" si="203"/>
        <v/>
      </c>
      <c r="D2042" s="20"/>
      <c r="E2042" s="5"/>
      <c r="F2042" s="5"/>
      <c r="G2042" s="6" t="str">
        <f>IF(ISBLANK(F2042),"",VLOOKUP(F2042,'Listes des Lots'!$B$4:$G$55,6,FALSE))</f>
        <v/>
      </c>
      <c r="H2042" s="3"/>
      <c r="I2042" s="3"/>
      <c r="J2042" s="5"/>
      <c r="K2042" s="5"/>
      <c r="L2042" s="4"/>
      <c r="M2042" s="92" t="str">
        <f>IF(RevenueData[[#This Row],[Commentaires /Notes  ]]="","",RevenueData[[#This Row],[Commentaires /Notes  ]])</f>
        <v/>
      </c>
      <c r="N2042" s="21"/>
    </row>
    <row r="2043" spans="2:14" x14ac:dyDescent="0.25">
      <c r="B2043" s="18">
        <f t="shared" si="204"/>
        <v>2039</v>
      </c>
      <c r="C2043" s="13" t="str">
        <f t="shared" si="203"/>
        <v/>
      </c>
      <c r="D2043" s="20"/>
      <c r="E2043" s="5"/>
      <c r="F2043" s="5"/>
      <c r="G2043" s="6" t="str">
        <f>IF(ISBLANK(F2043),"",VLOOKUP(F2043,'Listes des Lots'!$B$4:$G$55,6,FALSE))</f>
        <v/>
      </c>
      <c r="H2043" s="3"/>
      <c r="I2043" s="3"/>
      <c r="J2043" s="5"/>
      <c r="K2043" s="5"/>
      <c r="L2043" s="4"/>
      <c r="M2043" s="92" t="str">
        <f>IF(RevenueData[[#This Row],[Commentaires /Notes  ]]="","",RevenueData[[#This Row],[Commentaires /Notes  ]])</f>
        <v/>
      </c>
      <c r="N2043" s="21"/>
    </row>
    <row r="2044" spans="2:14" x14ac:dyDescent="0.25">
      <c r="B2044" s="18">
        <f t="shared" si="204"/>
        <v>2040</v>
      </c>
      <c r="C2044" s="13" t="str">
        <f t="shared" si="203"/>
        <v/>
      </c>
      <c r="D2044" s="20"/>
      <c r="E2044" s="5"/>
      <c r="F2044" s="5"/>
      <c r="G2044" s="6" t="str">
        <f>IF(ISBLANK(F2044),"",VLOOKUP(F2044,'Listes des Lots'!$B$4:$G$55,6,FALSE))</f>
        <v/>
      </c>
      <c r="H2044" s="3"/>
      <c r="I2044" s="3"/>
      <c r="J2044" s="5"/>
      <c r="K2044" s="5"/>
      <c r="L2044" s="4"/>
      <c r="M2044" s="92" t="str">
        <f>IF(RevenueData[[#This Row],[Commentaires /Notes  ]]="","",RevenueData[[#This Row],[Commentaires /Notes  ]])</f>
        <v/>
      </c>
      <c r="N2044" s="21"/>
    </row>
    <row r="2045" spans="2:14" x14ac:dyDescent="0.25">
      <c r="B2045" s="18">
        <f t="shared" si="204"/>
        <v>2041</v>
      </c>
      <c r="C2045" s="13" t="str">
        <f t="shared" si="203"/>
        <v/>
      </c>
      <c r="D2045" s="20"/>
      <c r="E2045" s="5"/>
      <c r="F2045" s="5"/>
      <c r="G2045" s="6" t="str">
        <f>IF(ISBLANK(F2045),"",VLOOKUP(F2045,'Listes des Lots'!$B$4:$G$55,6,FALSE))</f>
        <v/>
      </c>
      <c r="H2045" s="3"/>
      <c r="I2045" s="3"/>
      <c r="J2045" s="5"/>
      <c r="K2045" s="5"/>
      <c r="L2045" s="4"/>
      <c r="M2045" s="92" t="str">
        <f>IF(RevenueData[[#This Row],[Commentaires /Notes  ]]="","",RevenueData[[#This Row],[Commentaires /Notes  ]])</f>
        <v/>
      </c>
      <c r="N2045" s="21"/>
    </row>
    <row r="2046" spans="2:14" x14ac:dyDescent="0.25">
      <c r="B2046" s="18">
        <f t="shared" si="204"/>
        <v>2042</v>
      </c>
      <c r="C2046" s="13" t="str">
        <f t="shared" si="203"/>
        <v/>
      </c>
      <c r="D2046" s="20"/>
      <c r="E2046" s="5"/>
      <c r="F2046" s="5"/>
      <c r="G2046" s="6" t="str">
        <f>IF(ISBLANK(F2046),"",VLOOKUP(F2046,'Listes des Lots'!$B$4:$G$55,6,FALSE))</f>
        <v/>
      </c>
      <c r="H2046" s="3"/>
      <c r="I2046" s="3"/>
      <c r="J2046" s="5"/>
      <c r="K2046" s="5"/>
      <c r="L2046" s="4"/>
      <c r="M2046" s="92" t="str">
        <f>IF(RevenueData[[#This Row],[Commentaires /Notes  ]]="","",RevenueData[[#This Row],[Commentaires /Notes  ]])</f>
        <v/>
      </c>
      <c r="N2046" s="21"/>
    </row>
    <row r="2047" spans="2:14" x14ac:dyDescent="0.25">
      <c r="B2047" s="18">
        <f t="shared" si="204"/>
        <v>2043</v>
      </c>
      <c r="C2047" s="13" t="str">
        <f t="shared" si="203"/>
        <v/>
      </c>
      <c r="D2047" s="20"/>
      <c r="E2047" s="5"/>
      <c r="F2047" s="5"/>
      <c r="G2047" s="6" t="str">
        <f>IF(ISBLANK(F2047),"",VLOOKUP(F2047,'Listes des Lots'!$B$4:$G$55,6,FALSE))</f>
        <v/>
      </c>
      <c r="H2047" s="3"/>
      <c r="I2047" s="3"/>
      <c r="J2047" s="5"/>
      <c r="K2047" s="5"/>
      <c r="L2047" s="4"/>
      <c r="M2047" s="92" t="str">
        <f>IF(RevenueData[[#This Row],[Commentaires /Notes  ]]="","",RevenueData[[#This Row],[Commentaires /Notes  ]])</f>
        <v/>
      </c>
      <c r="N2047" s="21"/>
    </row>
    <row r="2048" spans="2:14" x14ac:dyDescent="0.25">
      <c r="B2048" s="18">
        <f t="shared" si="204"/>
        <v>2044</v>
      </c>
      <c r="C2048" s="13" t="str">
        <f t="shared" si="203"/>
        <v/>
      </c>
      <c r="D2048" s="20"/>
      <c r="E2048" s="5"/>
      <c r="F2048" s="5"/>
      <c r="G2048" s="6" t="str">
        <f>IF(ISBLANK(F2048),"",VLOOKUP(F2048,'Listes des Lots'!$B$4:$G$55,6,FALSE))</f>
        <v/>
      </c>
      <c r="H2048" s="3"/>
      <c r="I2048" s="3"/>
      <c r="J2048" s="5"/>
      <c r="K2048" s="5"/>
      <c r="L2048" s="4"/>
      <c r="M2048" s="92" t="str">
        <f>IF(RevenueData[[#This Row],[Commentaires /Notes  ]]="","",RevenueData[[#This Row],[Commentaires /Notes  ]])</f>
        <v/>
      </c>
      <c r="N2048" s="21"/>
    </row>
    <row r="2049" spans="2:14" x14ac:dyDescent="0.25">
      <c r="B2049" s="18">
        <f t="shared" si="204"/>
        <v>2045</v>
      </c>
      <c r="C2049" s="13" t="str">
        <f t="shared" si="203"/>
        <v/>
      </c>
      <c r="D2049" s="20"/>
      <c r="E2049" s="5"/>
      <c r="F2049" s="5"/>
      <c r="G2049" s="6" t="str">
        <f>IF(ISBLANK(F2049),"",VLOOKUP(F2049,'Listes des Lots'!$B$4:$G$55,6,FALSE))</f>
        <v/>
      </c>
      <c r="H2049" s="3"/>
      <c r="I2049" s="3"/>
      <c r="J2049" s="5"/>
      <c r="K2049" s="5"/>
      <c r="L2049" s="4"/>
      <c r="M2049" s="92" t="str">
        <f>IF(RevenueData[[#This Row],[Commentaires /Notes  ]]="","",RevenueData[[#This Row],[Commentaires /Notes  ]])</f>
        <v/>
      </c>
      <c r="N2049" s="21"/>
    </row>
    <row r="2050" spans="2:14" x14ac:dyDescent="0.25">
      <c r="B2050" s="18">
        <f t="shared" si="204"/>
        <v>2046</v>
      </c>
      <c r="C2050" s="13" t="str">
        <f t="shared" si="203"/>
        <v/>
      </c>
      <c r="D2050" s="20"/>
      <c r="E2050" s="5"/>
      <c r="F2050" s="5"/>
      <c r="G2050" s="6" t="str">
        <f>IF(ISBLANK(F2050),"",VLOOKUP(F2050,'Listes des Lots'!$B$4:$G$55,6,FALSE))</f>
        <v/>
      </c>
      <c r="H2050" s="3"/>
      <c r="I2050" s="3"/>
      <c r="J2050" s="5"/>
      <c r="K2050" s="5"/>
      <c r="L2050" s="4"/>
      <c r="M2050" s="92" t="str">
        <f>IF(RevenueData[[#This Row],[Commentaires /Notes  ]]="","",RevenueData[[#This Row],[Commentaires /Notes  ]])</f>
        <v/>
      </c>
      <c r="N2050" s="21"/>
    </row>
    <row r="2051" spans="2:14" x14ac:dyDescent="0.25">
      <c r="B2051" s="18">
        <f t="shared" si="204"/>
        <v>2047</v>
      </c>
      <c r="C2051" s="13" t="str">
        <f t="shared" si="203"/>
        <v/>
      </c>
      <c r="D2051" s="20"/>
      <c r="E2051" s="5"/>
      <c r="F2051" s="5"/>
      <c r="G2051" s="6" t="str">
        <f>IF(ISBLANK(F2051),"",VLOOKUP(F2051,'Listes des Lots'!$B$4:$G$55,6,FALSE))</f>
        <v/>
      </c>
      <c r="H2051" s="3"/>
      <c r="I2051" s="3"/>
      <c r="J2051" s="5"/>
      <c r="K2051" s="5"/>
      <c r="L2051" s="4"/>
      <c r="M2051" s="92" t="str">
        <f>IF(RevenueData[[#This Row],[Commentaires /Notes  ]]="","",RevenueData[[#This Row],[Commentaires /Notes  ]])</f>
        <v/>
      </c>
      <c r="N2051" s="21"/>
    </row>
    <row r="2052" spans="2:14" x14ac:dyDescent="0.25">
      <c r="B2052" s="18">
        <f t="shared" si="204"/>
        <v>2048</v>
      </c>
      <c r="C2052" s="13" t="str">
        <f t="shared" si="203"/>
        <v/>
      </c>
      <c r="D2052" s="20"/>
      <c r="E2052" s="5"/>
      <c r="F2052" s="5"/>
      <c r="G2052" s="6" t="str">
        <f>IF(ISBLANK(F2052),"",VLOOKUP(F2052,'Listes des Lots'!$B$4:$G$55,6,FALSE))</f>
        <v/>
      </c>
      <c r="H2052" s="3"/>
      <c r="I2052" s="3"/>
      <c r="J2052" s="5"/>
      <c r="K2052" s="5"/>
      <c r="L2052" s="4"/>
      <c r="M2052" s="92" t="str">
        <f>IF(RevenueData[[#This Row],[Commentaires /Notes  ]]="","",RevenueData[[#This Row],[Commentaires /Notes  ]])</f>
        <v/>
      </c>
      <c r="N2052" s="21"/>
    </row>
    <row r="2053" spans="2:14" x14ac:dyDescent="0.25">
      <c r="B2053" s="18">
        <f t="shared" si="204"/>
        <v>2049</v>
      </c>
      <c r="C2053" s="13" t="str">
        <f t="shared" ref="C2053:C2116" si="205">IF(OR(D2053="", E2053="", F2053="", I2053="", J2053="", K2053="", L2053=""), "", TEXT(RIGHT(YEAR(D2053), 2), "00") &amp; TEXT(MONTH(D2053), "00") &amp; TEXT(DAY(D2053), "00") &amp; "_Rev_MC_" &amp; TEXT(B2053, "0"))</f>
        <v/>
      </c>
      <c r="D2053" s="20"/>
      <c r="E2053" s="5"/>
      <c r="F2053" s="5"/>
      <c r="G2053" s="6" t="str">
        <f>IF(ISBLANK(F2053),"",VLOOKUP(F2053,'Listes des Lots'!$B$4:$G$55,6,FALSE))</f>
        <v/>
      </c>
      <c r="H2053" s="3"/>
      <c r="I2053" s="3"/>
      <c r="J2053" s="5"/>
      <c r="K2053" s="5"/>
      <c r="L2053" s="4"/>
      <c r="M2053" s="92" t="str">
        <f>IF(RevenueData[[#This Row],[Commentaires /Notes  ]]="","",RevenueData[[#This Row],[Commentaires /Notes  ]])</f>
        <v/>
      </c>
      <c r="N2053" s="21"/>
    </row>
    <row r="2054" spans="2:14" x14ac:dyDescent="0.25">
      <c r="B2054" s="18">
        <f t="shared" si="204"/>
        <v>2050</v>
      </c>
      <c r="C2054" s="13" t="str">
        <f t="shared" si="205"/>
        <v/>
      </c>
      <c r="D2054" s="20"/>
      <c r="E2054" s="5"/>
      <c r="F2054" s="5"/>
      <c r="G2054" s="6" t="str">
        <f>IF(ISBLANK(F2054),"",VLOOKUP(F2054,'Listes des Lots'!$B$4:$G$55,6,FALSE))</f>
        <v/>
      </c>
      <c r="H2054" s="3"/>
      <c r="I2054" s="3"/>
      <c r="J2054" s="5"/>
      <c r="K2054" s="5"/>
      <c r="L2054" s="4"/>
      <c r="M2054" s="92" t="str">
        <f>IF(RevenueData[[#This Row],[Commentaires /Notes  ]]="","",RevenueData[[#This Row],[Commentaires /Notes  ]])</f>
        <v/>
      </c>
      <c r="N2054" s="21"/>
    </row>
    <row r="2055" spans="2:14" x14ac:dyDescent="0.25">
      <c r="B2055" s="18">
        <f t="shared" ref="B2055:B2118" si="206">B2054+1</f>
        <v>2051</v>
      </c>
      <c r="C2055" s="13" t="str">
        <f t="shared" si="205"/>
        <v/>
      </c>
      <c r="D2055" s="20"/>
      <c r="E2055" s="5"/>
      <c r="F2055" s="5"/>
      <c r="G2055" s="6" t="str">
        <f>IF(ISBLANK(F2055),"",VLOOKUP(F2055,'Listes des Lots'!$B$4:$G$55,6,FALSE))</f>
        <v/>
      </c>
      <c r="H2055" s="3"/>
      <c r="I2055" s="3"/>
      <c r="J2055" s="5"/>
      <c r="K2055" s="5"/>
      <c r="L2055" s="4"/>
      <c r="M2055" s="92" t="str">
        <f>IF(RevenueData[[#This Row],[Commentaires /Notes  ]]="","",RevenueData[[#This Row],[Commentaires /Notes  ]])</f>
        <v/>
      </c>
      <c r="N2055" s="21"/>
    </row>
    <row r="2056" spans="2:14" x14ac:dyDescent="0.25">
      <c r="B2056" s="18">
        <f t="shared" si="206"/>
        <v>2052</v>
      </c>
      <c r="C2056" s="13" t="str">
        <f t="shared" si="205"/>
        <v/>
      </c>
      <c r="D2056" s="20"/>
      <c r="E2056" s="5"/>
      <c r="F2056" s="5"/>
      <c r="G2056" s="6" t="str">
        <f>IF(ISBLANK(F2056),"",VLOOKUP(F2056,'Listes des Lots'!$B$4:$G$55,6,FALSE))</f>
        <v/>
      </c>
      <c r="H2056" s="3"/>
      <c r="I2056" s="3"/>
      <c r="J2056" s="5"/>
      <c r="K2056" s="5"/>
      <c r="L2056" s="4"/>
      <c r="M2056" s="92" t="str">
        <f>IF(RevenueData[[#This Row],[Commentaires /Notes  ]]="","",RevenueData[[#This Row],[Commentaires /Notes  ]])</f>
        <v/>
      </c>
      <c r="N2056" s="21"/>
    </row>
    <row r="2057" spans="2:14" x14ac:dyDescent="0.25">
      <c r="B2057" s="18">
        <f t="shared" si="206"/>
        <v>2053</v>
      </c>
      <c r="C2057" s="13" t="str">
        <f t="shared" si="205"/>
        <v/>
      </c>
      <c r="D2057" s="20"/>
      <c r="E2057" s="5"/>
      <c r="F2057" s="5"/>
      <c r="G2057" s="6" t="str">
        <f>IF(ISBLANK(F2057),"",VLOOKUP(F2057,'Listes des Lots'!$B$4:$G$55,6,FALSE))</f>
        <v/>
      </c>
      <c r="H2057" s="3"/>
      <c r="I2057" s="3"/>
      <c r="J2057" s="5"/>
      <c r="K2057" s="5"/>
      <c r="L2057" s="4"/>
      <c r="M2057" s="92" t="str">
        <f>IF(RevenueData[[#This Row],[Commentaires /Notes  ]]="","",RevenueData[[#This Row],[Commentaires /Notes  ]])</f>
        <v/>
      </c>
      <c r="N2057" s="21"/>
    </row>
    <row r="2058" spans="2:14" x14ac:dyDescent="0.25">
      <c r="B2058" s="18">
        <f t="shared" si="206"/>
        <v>2054</v>
      </c>
      <c r="C2058" s="13" t="str">
        <f t="shared" si="205"/>
        <v/>
      </c>
      <c r="D2058" s="20"/>
      <c r="E2058" s="5"/>
      <c r="F2058" s="5"/>
      <c r="G2058" s="6" t="str">
        <f>IF(ISBLANK(F2058),"",VLOOKUP(F2058,'Listes des Lots'!$B$4:$G$55,6,FALSE))</f>
        <v/>
      </c>
      <c r="H2058" s="3"/>
      <c r="I2058" s="3"/>
      <c r="J2058" s="5"/>
      <c r="K2058" s="5"/>
      <c r="L2058" s="4"/>
      <c r="M2058" s="92" t="str">
        <f>IF(RevenueData[[#This Row],[Commentaires /Notes  ]]="","",RevenueData[[#This Row],[Commentaires /Notes  ]])</f>
        <v/>
      </c>
      <c r="N2058" s="21"/>
    </row>
    <row r="2059" spans="2:14" x14ac:dyDescent="0.25">
      <c r="B2059" s="18">
        <f t="shared" si="206"/>
        <v>2055</v>
      </c>
      <c r="C2059" s="13" t="str">
        <f t="shared" si="205"/>
        <v/>
      </c>
      <c r="D2059" s="20"/>
      <c r="E2059" s="5"/>
      <c r="F2059" s="5"/>
      <c r="G2059" s="6" t="str">
        <f>IF(ISBLANK(F2059),"",VLOOKUP(F2059,'Listes des Lots'!$B$4:$G$55,6,FALSE))</f>
        <v/>
      </c>
      <c r="H2059" s="3"/>
      <c r="I2059" s="3"/>
      <c r="J2059" s="5"/>
      <c r="K2059" s="5"/>
      <c r="L2059" s="4"/>
      <c r="M2059" s="92" t="str">
        <f>IF(RevenueData[[#This Row],[Commentaires /Notes  ]]="","",RevenueData[[#This Row],[Commentaires /Notes  ]])</f>
        <v/>
      </c>
      <c r="N2059" s="21"/>
    </row>
    <row r="2060" spans="2:14" x14ac:dyDescent="0.25">
      <c r="B2060" s="18">
        <f t="shared" si="206"/>
        <v>2056</v>
      </c>
      <c r="C2060" s="13" t="str">
        <f t="shared" si="205"/>
        <v/>
      </c>
      <c r="D2060" s="20"/>
      <c r="E2060" s="5"/>
      <c r="F2060" s="5"/>
      <c r="G2060" s="6" t="str">
        <f>IF(ISBLANK(F2060),"",VLOOKUP(F2060,'Listes des Lots'!$B$4:$G$55,6,FALSE))</f>
        <v/>
      </c>
      <c r="H2060" s="3"/>
      <c r="I2060" s="3"/>
      <c r="J2060" s="5"/>
      <c r="K2060" s="5"/>
      <c r="L2060" s="4"/>
      <c r="M2060" s="92" t="str">
        <f>IF(RevenueData[[#This Row],[Commentaires /Notes  ]]="","",RevenueData[[#This Row],[Commentaires /Notes  ]])</f>
        <v/>
      </c>
      <c r="N2060" s="21"/>
    </row>
    <row r="2061" spans="2:14" x14ac:dyDescent="0.25">
      <c r="B2061" s="18">
        <f t="shared" si="206"/>
        <v>2057</v>
      </c>
      <c r="C2061" s="13" t="str">
        <f t="shared" si="205"/>
        <v/>
      </c>
      <c r="D2061" s="20"/>
      <c r="E2061" s="5"/>
      <c r="F2061" s="5"/>
      <c r="G2061" s="6" t="str">
        <f>IF(ISBLANK(F2061),"",VLOOKUP(F2061,'Listes des Lots'!$B$4:$G$55,6,FALSE))</f>
        <v/>
      </c>
      <c r="H2061" s="3"/>
      <c r="I2061" s="3"/>
      <c r="J2061" s="5"/>
      <c r="K2061" s="5"/>
      <c r="L2061" s="4"/>
      <c r="M2061" s="92" t="str">
        <f>IF(RevenueData[[#This Row],[Commentaires /Notes  ]]="","",RevenueData[[#This Row],[Commentaires /Notes  ]])</f>
        <v/>
      </c>
      <c r="N2061" s="21"/>
    </row>
    <row r="2062" spans="2:14" x14ac:dyDescent="0.25">
      <c r="B2062" s="18">
        <f t="shared" si="206"/>
        <v>2058</v>
      </c>
      <c r="C2062" s="13" t="str">
        <f t="shared" si="205"/>
        <v/>
      </c>
      <c r="D2062" s="20"/>
      <c r="E2062" s="5"/>
      <c r="F2062" s="5"/>
      <c r="G2062" s="6" t="str">
        <f>IF(ISBLANK(F2062),"",VLOOKUP(F2062,'Listes des Lots'!$B$4:$G$55,6,FALSE))</f>
        <v/>
      </c>
      <c r="H2062" s="3"/>
      <c r="I2062" s="3"/>
      <c r="J2062" s="5"/>
      <c r="K2062" s="5"/>
      <c r="L2062" s="4"/>
      <c r="M2062" s="92" t="str">
        <f>IF(RevenueData[[#This Row],[Commentaires /Notes  ]]="","",RevenueData[[#This Row],[Commentaires /Notes  ]])</f>
        <v/>
      </c>
      <c r="N2062" s="21"/>
    </row>
    <row r="2063" spans="2:14" x14ac:dyDescent="0.25">
      <c r="B2063" s="18">
        <f t="shared" si="206"/>
        <v>2059</v>
      </c>
      <c r="C2063" s="13" t="str">
        <f t="shared" si="205"/>
        <v/>
      </c>
      <c r="D2063" s="20"/>
      <c r="E2063" s="5"/>
      <c r="F2063" s="5"/>
      <c r="G2063" s="6" t="str">
        <f>IF(ISBLANK(F2063),"",VLOOKUP(F2063,'Listes des Lots'!$B$4:$G$55,6,FALSE))</f>
        <v/>
      </c>
      <c r="H2063" s="3"/>
      <c r="I2063" s="3"/>
      <c r="J2063" s="5"/>
      <c r="K2063" s="5"/>
      <c r="L2063" s="4"/>
      <c r="M2063" s="92" t="str">
        <f>IF(RevenueData[[#This Row],[Commentaires /Notes  ]]="","",RevenueData[[#This Row],[Commentaires /Notes  ]])</f>
        <v/>
      </c>
      <c r="N2063" s="21"/>
    </row>
    <row r="2064" spans="2:14" x14ac:dyDescent="0.25">
      <c r="B2064" s="18">
        <f t="shared" si="206"/>
        <v>2060</v>
      </c>
      <c r="C2064" s="13" t="str">
        <f t="shared" si="205"/>
        <v/>
      </c>
      <c r="D2064" s="20"/>
      <c r="E2064" s="5"/>
      <c r="F2064" s="5"/>
      <c r="G2064" s="6" t="str">
        <f>IF(ISBLANK(F2064),"",VLOOKUP(F2064,'Listes des Lots'!$B$4:$G$55,6,FALSE))</f>
        <v/>
      </c>
      <c r="H2064" s="3"/>
      <c r="I2064" s="3"/>
      <c r="J2064" s="5"/>
      <c r="K2064" s="5"/>
      <c r="L2064" s="4"/>
      <c r="M2064" s="92" t="str">
        <f>IF(RevenueData[[#This Row],[Commentaires /Notes  ]]="","",RevenueData[[#This Row],[Commentaires /Notes  ]])</f>
        <v/>
      </c>
      <c r="N2064" s="21"/>
    </row>
    <row r="2065" spans="2:14" x14ac:dyDescent="0.25">
      <c r="B2065" s="18">
        <f t="shared" si="206"/>
        <v>2061</v>
      </c>
      <c r="C2065" s="13" t="str">
        <f t="shared" si="205"/>
        <v/>
      </c>
      <c r="D2065" s="20"/>
      <c r="E2065" s="5"/>
      <c r="F2065" s="5"/>
      <c r="G2065" s="6" t="str">
        <f>IF(ISBLANK(F2065),"",VLOOKUP(F2065,'Listes des Lots'!$B$4:$G$55,6,FALSE))</f>
        <v/>
      </c>
      <c r="H2065" s="3"/>
      <c r="I2065" s="3"/>
      <c r="J2065" s="5"/>
      <c r="K2065" s="5"/>
      <c r="L2065" s="4"/>
      <c r="M2065" s="92" t="str">
        <f>IF(RevenueData[[#This Row],[Commentaires /Notes  ]]="","",RevenueData[[#This Row],[Commentaires /Notes  ]])</f>
        <v/>
      </c>
      <c r="N2065" s="21"/>
    </row>
    <row r="2066" spans="2:14" x14ac:dyDescent="0.25">
      <c r="B2066" s="18">
        <f t="shared" si="206"/>
        <v>2062</v>
      </c>
      <c r="C2066" s="13" t="str">
        <f t="shared" si="205"/>
        <v/>
      </c>
      <c r="D2066" s="20"/>
      <c r="E2066" s="5"/>
      <c r="F2066" s="5"/>
      <c r="G2066" s="6" t="str">
        <f>IF(ISBLANK(F2066),"",VLOOKUP(F2066,'Listes des Lots'!$B$4:$G$55,6,FALSE))</f>
        <v/>
      </c>
      <c r="H2066" s="3"/>
      <c r="I2066" s="3"/>
      <c r="J2066" s="5"/>
      <c r="K2066" s="5"/>
      <c r="L2066" s="4"/>
      <c r="M2066" s="92" t="str">
        <f>IF(RevenueData[[#This Row],[Commentaires /Notes  ]]="","",RevenueData[[#This Row],[Commentaires /Notes  ]])</f>
        <v/>
      </c>
      <c r="N2066" s="21"/>
    </row>
    <row r="2067" spans="2:14" x14ac:dyDescent="0.25">
      <c r="B2067" s="18">
        <f t="shared" si="206"/>
        <v>2063</v>
      </c>
      <c r="C2067" s="13" t="str">
        <f t="shared" si="205"/>
        <v/>
      </c>
      <c r="D2067" s="20"/>
      <c r="E2067" s="5"/>
      <c r="F2067" s="5"/>
      <c r="G2067" s="6" t="str">
        <f>IF(ISBLANK(F2067),"",VLOOKUP(F2067,'Listes des Lots'!$B$4:$G$55,6,FALSE))</f>
        <v/>
      </c>
      <c r="H2067" s="3"/>
      <c r="I2067" s="3"/>
      <c r="J2067" s="5"/>
      <c r="K2067" s="5"/>
      <c r="L2067" s="4"/>
      <c r="M2067" s="92" t="str">
        <f>IF(RevenueData[[#This Row],[Commentaires /Notes  ]]="","",RevenueData[[#This Row],[Commentaires /Notes  ]])</f>
        <v/>
      </c>
      <c r="N2067" s="21"/>
    </row>
    <row r="2068" spans="2:14" x14ac:dyDescent="0.25">
      <c r="B2068" s="18">
        <f t="shared" si="206"/>
        <v>2064</v>
      </c>
      <c r="C2068" s="13" t="str">
        <f t="shared" si="205"/>
        <v/>
      </c>
      <c r="D2068" s="20"/>
      <c r="E2068" s="5"/>
      <c r="F2068" s="5"/>
      <c r="G2068" s="6" t="str">
        <f>IF(ISBLANK(F2068),"",VLOOKUP(F2068,'Listes des Lots'!$B$4:$G$55,6,FALSE))</f>
        <v/>
      </c>
      <c r="H2068" s="3"/>
      <c r="I2068" s="3"/>
      <c r="J2068" s="5"/>
      <c r="K2068" s="5"/>
      <c r="L2068" s="4"/>
      <c r="M2068" s="92" t="str">
        <f>IF(RevenueData[[#This Row],[Commentaires /Notes  ]]="","",RevenueData[[#This Row],[Commentaires /Notes  ]])</f>
        <v/>
      </c>
      <c r="N2068" s="21"/>
    </row>
    <row r="2069" spans="2:14" x14ac:dyDescent="0.25">
      <c r="B2069" s="18">
        <f t="shared" si="206"/>
        <v>2065</v>
      </c>
      <c r="C2069" s="13" t="str">
        <f t="shared" si="205"/>
        <v/>
      </c>
      <c r="D2069" s="20"/>
      <c r="E2069" s="5"/>
      <c r="F2069" s="5"/>
      <c r="G2069" s="6" t="str">
        <f>IF(ISBLANK(F2069),"",VLOOKUP(F2069,'Listes des Lots'!$B$4:$G$55,6,FALSE))</f>
        <v/>
      </c>
      <c r="H2069" s="3"/>
      <c r="I2069" s="3"/>
      <c r="J2069" s="5"/>
      <c r="K2069" s="5"/>
      <c r="L2069" s="4"/>
      <c r="M2069" s="92" t="str">
        <f>IF(RevenueData[[#This Row],[Commentaires /Notes  ]]="","",RevenueData[[#This Row],[Commentaires /Notes  ]])</f>
        <v/>
      </c>
      <c r="N2069" s="21"/>
    </row>
    <row r="2070" spans="2:14" x14ac:dyDescent="0.25">
      <c r="B2070" s="18">
        <f t="shared" si="206"/>
        <v>2066</v>
      </c>
      <c r="C2070" s="13" t="str">
        <f t="shared" si="205"/>
        <v/>
      </c>
      <c r="D2070" s="20"/>
      <c r="E2070" s="5"/>
      <c r="F2070" s="5"/>
      <c r="G2070" s="6" t="str">
        <f>IF(ISBLANK(F2070),"",VLOOKUP(F2070,'Listes des Lots'!$B$4:$G$55,6,FALSE))</f>
        <v/>
      </c>
      <c r="H2070" s="3"/>
      <c r="I2070" s="3"/>
      <c r="J2070" s="5"/>
      <c r="K2070" s="5"/>
      <c r="L2070" s="4"/>
      <c r="M2070" s="92" t="str">
        <f>IF(RevenueData[[#This Row],[Commentaires /Notes  ]]="","",RevenueData[[#This Row],[Commentaires /Notes  ]])</f>
        <v/>
      </c>
      <c r="N2070" s="21"/>
    </row>
    <row r="2071" spans="2:14" x14ac:dyDescent="0.25">
      <c r="B2071" s="18">
        <f t="shared" si="206"/>
        <v>2067</v>
      </c>
      <c r="C2071" s="13" t="str">
        <f t="shared" si="205"/>
        <v/>
      </c>
      <c r="D2071" s="20"/>
      <c r="E2071" s="5"/>
      <c r="F2071" s="5"/>
      <c r="G2071" s="6" t="str">
        <f>IF(ISBLANK(F2071),"",VLOOKUP(F2071,'Listes des Lots'!$B$4:$G$55,6,FALSE))</f>
        <v/>
      </c>
      <c r="H2071" s="3"/>
      <c r="I2071" s="3"/>
      <c r="J2071" s="5"/>
      <c r="K2071" s="5"/>
      <c r="L2071" s="4"/>
      <c r="M2071" s="92" t="str">
        <f>IF(RevenueData[[#This Row],[Commentaires /Notes  ]]="","",RevenueData[[#This Row],[Commentaires /Notes  ]])</f>
        <v/>
      </c>
      <c r="N2071" s="21"/>
    </row>
    <row r="2072" spans="2:14" x14ac:dyDescent="0.25">
      <c r="B2072" s="18">
        <f t="shared" si="206"/>
        <v>2068</v>
      </c>
      <c r="C2072" s="13" t="str">
        <f t="shared" si="205"/>
        <v/>
      </c>
      <c r="D2072" s="20"/>
      <c r="E2072" s="5"/>
      <c r="F2072" s="5"/>
      <c r="G2072" s="6" t="str">
        <f>IF(ISBLANK(F2072),"",VLOOKUP(F2072,'Listes des Lots'!$B$4:$G$55,6,FALSE))</f>
        <v/>
      </c>
      <c r="H2072" s="3"/>
      <c r="I2072" s="3"/>
      <c r="J2072" s="5"/>
      <c r="K2072" s="5"/>
      <c r="L2072" s="4"/>
      <c r="M2072" s="92" t="str">
        <f>IF(RevenueData[[#This Row],[Commentaires /Notes  ]]="","",RevenueData[[#This Row],[Commentaires /Notes  ]])</f>
        <v/>
      </c>
      <c r="N2072" s="21"/>
    </row>
    <row r="2073" spans="2:14" x14ac:dyDescent="0.25">
      <c r="B2073" s="18">
        <f t="shared" si="206"/>
        <v>2069</v>
      </c>
      <c r="C2073" s="13" t="str">
        <f t="shared" si="205"/>
        <v/>
      </c>
      <c r="D2073" s="20"/>
      <c r="E2073" s="5"/>
      <c r="F2073" s="5"/>
      <c r="G2073" s="6" t="str">
        <f>IF(ISBLANK(F2073),"",VLOOKUP(F2073,'Listes des Lots'!$B$4:$G$55,6,FALSE))</f>
        <v/>
      </c>
      <c r="H2073" s="3"/>
      <c r="I2073" s="3"/>
      <c r="J2073" s="5"/>
      <c r="K2073" s="5"/>
      <c r="L2073" s="4"/>
      <c r="M2073" s="92" t="str">
        <f>IF(RevenueData[[#This Row],[Commentaires /Notes  ]]="","",RevenueData[[#This Row],[Commentaires /Notes  ]])</f>
        <v/>
      </c>
      <c r="N2073" s="21"/>
    </row>
    <row r="2074" spans="2:14" x14ac:dyDescent="0.25">
      <c r="B2074" s="18">
        <f t="shared" si="206"/>
        <v>2070</v>
      </c>
      <c r="C2074" s="13" t="str">
        <f t="shared" si="205"/>
        <v/>
      </c>
      <c r="D2074" s="20"/>
      <c r="E2074" s="5"/>
      <c r="F2074" s="5"/>
      <c r="G2074" s="6" t="str">
        <f>IF(ISBLANK(F2074),"",VLOOKUP(F2074,'Listes des Lots'!$B$4:$G$55,6,FALSE))</f>
        <v/>
      </c>
      <c r="H2074" s="3"/>
      <c r="I2074" s="3"/>
      <c r="J2074" s="5"/>
      <c r="K2074" s="5"/>
      <c r="L2074" s="4"/>
      <c r="M2074" s="92" t="str">
        <f>IF(RevenueData[[#This Row],[Commentaires /Notes  ]]="","",RevenueData[[#This Row],[Commentaires /Notes  ]])</f>
        <v/>
      </c>
      <c r="N2074" s="21"/>
    </row>
    <row r="2075" spans="2:14" x14ac:dyDescent="0.25">
      <c r="B2075" s="18">
        <f t="shared" si="206"/>
        <v>2071</v>
      </c>
      <c r="C2075" s="13" t="str">
        <f t="shared" si="205"/>
        <v/>
      </c>
      <c r="D2075" s="20"/>
      <c r="E2075" s="5"/>
      <c r="F2075" s="5"/>
      <c r="G2075" s="6" t="str">
        <f>IF(ISBLANK(F2075),"",VLOOKUP(F2075,'Listes des Lots'!$B$4:$G$55,6,FALSE))</f>
        <v/>
      </c>
      <c r="H2075" s="3"/>
      <c r="I2075" s="3"/>
      <c r="J2075" s="5"/>
      <c r="K2075" s="5"/>
      <c r="L2075" s="4"/>
      <c r="M2075" s="92" t="str">
        <f>IF(RevenueData[[#This Row],[Commentaires /Notes  ]]="","",RevenueData[[#This Row],[Commentaires /Notes  ]])</f>
        <v/>
      </c>
      <c r="N2075" s="21"/>
    </row>
    <row r="2076" spans="2:14" x14ac:dyDescent="0.25">
      <c r="B2076" s="18">
        <f t="shared" si="206"/>
        <v>2072</v>
      </c>
      <c r="C2076" s="13" t="str">
        <f t="shared" si="205"/>
        <v/>
      </c>
      <c r="D2076" s="20"/>
      <c r="E2076" s="5"/>
      <c r="F2076" s="5"/>
      <c r="G2076" s="6" t="str">
        <f>IF(ISBLANK(F2076),"",VLOOKUP(F2076,'Listes des Lots'!$B$4:$G$55,6,FALSE))</f>
        <v/>
      </c>
      <c r="H2076" s="3"/>
      <c r="I2076" s="3"/>
      <c r="J2076" s="5"/>
      <c r="K2076" s="5"/>
      <c r="L2076" s="4"/>
      <c r="M2076" s="92" t="str">
        <f>IF(RevenueData[[#This Row],[Commentaires /Notes  ]]="","",RevenueData[[#This Row],[Commentaires /Notes  ]])</f>
        <v/>
      </c>
      <c r="N2076" s="21"/>
    </row>
    <row r="2077" spans="2:14" x14ac:dyDescent="0.25">
      <c r="B2077" s="18">
        <f t="shared" si="206"/>
        <v>2073</v>
      </c>
      <c r="C2077" s="13" t="str">
        <f t="shared" si="205"/>
        <v/>
      </c>
      <c r="D2077" s="20"/>
      <c r="E2077" s="5"/>
      <c r="F2077" s="5"/>
      <c r="G2077" s="6" t="str">
        <f>IF(ISBLANK(F2077),"",VLOOKUP(F2077,'Listes des Lots'!$B$4:$G$55,6,FALSE))</f>
        <v/>
      </c>
      <c r="H2077" s="3"/>
      <c r="I2077" s="3"/>
      <c r="J2077" s="5"/>
      <c r="K2077" s="5"/>
      <c r="L2077" s="4"/>
      <c r="M2077" s="92" t="str">
        <f>IF(RevenueData[[#This Row],[Commentaires /Notes  ]]="","",RevenueData[[#This Row],[Commentaires /Notes  ]])</f>
        <v/>
      </c>
      <c r="N2077" s="21"/>
    </row>
    <row r="2078" spans="2:14" x14ac:dyDescent="0.25">
      <c r="B2078" s="18">
        <f t="shared" si="206"/>
        <v>2074</v>
      </c>
      <c r="C2078" s="13" t="str">
        <f t="shared" si="205"/>
        <v/>
      </c>
      <c r="D2078" s="20"/>
      <c r="E2078" s="5"/>
      <c r="F2078" s="5"/>
      <c r="G2078" s="6" t="str">
        <f>IF(ISBLANK(F2078),"",VLOOKUP(F2078,'Listes des Lots'!$B$4:$G$55,6,FALSE))</f>
        <v/>
      </c>
      <c r="H2078" s="3"/>
      <c r="I2078" s="3"/>
      <c r="J2078" s="5"/>
      <c r="K2078" s="5"/>
      <c r="L2078" s="4"/>
      <c r="M2078" s="92" t="str">
        <f>IF(RevenueData[[#This Row],[Commentaires /Notes  ]]="","",RevenueData[[#This Row],[Commentaires /Notes  ]])</f>
        <v/>
      </c>
      <c r="N2078" s="21"/>
    </row>
    <row r="2079" spans="2:14" x14ac:dyDescent="0.25">
      <c r="B2079" s="18">
        <f t="shared" si="206"/>
        <v>2075</v>
      </c>
      <c r="C2079" s="13" t="str">
        <f t="shared" si="205"/>
        <v/>
      </c>
      <c r="D2079" s="20"/>
      <c r="E2079" s="5"/>
      <c r="F2079" s="5"/>
      <c r="G2079" s="6" t="str">
        <f>IF(ISBLANK(F2079),"",VLOOKUP(F2079,'Listes des Lots'!$B$4:$G$55,6,FALSE))</f>
        <v/>
      </c>
      <c r="H2079" s="3"/>
      <c r="I2079" s="3"/>
      <c r="J2079" s="5"/>
      <c r="K2079" s="5"/>
      <c r="L2079" s="4"/>
      <c r="M2079" s="92" t="str">
        <f>IF(RevenueData[[#This Row],[Commentaires /Notes  ]]="","",RevenueData[[#This Row],[Commentaires /Notes  ]])</f>
        <v/>
      </c>
      <c r="N2079" s="21"/>
    </row>
    <row r="2080" spans="2:14" x14ac:dyDescent="0.25">
      <c r="B2080" s="18">
        <f t="shared" si="206"/>
        <v>2076</v>
      </c>
      <c r="C2080" s="13" t="str">
        <f t="shared" si="205"/>
        <v/>
      </c>
      <c r="D2080" s="20"/>
      <c r="E2080" s="5"/>
      <c r="F2080" s="5"/>
      <c r="G2080" s="6" t="str">
        <f>IF(ISBLANK(F2080),"",VLOOKUP(F2080,'Listes des Lots'!$B$4:$G$55,6,FALSE))</f>
        <v/>
      </c>
      <c r="H2080" s="3"/>
      <c r="I2080" s="3"/>
      <c r="J2080" s="5"/>
      <c r="K2080" s="5"/>
      <c r="L2080" s="4"/>
      <c r="M2080" s="92" t="str">
        <f>IF(RevenueData[[#This Row],[Commentaires /Notes  ]]="","",RevenueData[[#This Row],[Commentaires /Notes  ]])</f>
        <v/>
      </c>
      <c r="N2080" s="21"/>
    </row>
    <row r="2081" spans="2:14" x14ac:dyDescent="0.25">
      <c r="B2081" s="18">
        <f t="shared" si="206"/>
        <v>2077</v>
      </c>
      <c r="C2081" s="13" t="str">
        <f t="shared" si="205"/>
        <v/>
      </c>
      <c r="D2081" s="20"/>
      <c r="E2081" s="5"/>
      <c r="F2081" s="5"/>
      <c r="G2081" s="6" t="str">
        <f>IF(ISBLANK(F2081),"",VLOOKUP(F2081,'Listes des Lots'!$B$4:$G$55,6,FALSE))</f>
        <v/>
      </c>
      <c r="H2081" s="3"/>
      <c r="I2081" s="3"/>
      <c r="J2081" s="5"/>
      <c r="K2081" s="5"/>
      <c r="L2081" s="4"/>
      <c r="M2081" s="92" t="str">
        <f>IF(RevenueData[[#This Row],[Commentaires /Notes  ]]="","",RevenueData[[#This Row],[Commentaires /Notes  ]])</f>
        <v/>
      </c>
      <c r="N2081" s="21"/>
    </row>
    <row r="2082" spans="2:14" x14ac:dyDescent="0.25">
      <c r="B2082" s="18">
        <f t="shared" si="206"/>
        <v>2078</v>
      </c>
      <c r="C2082" s="13" t="str">
        <f t="shared" si="205"/>
        <v/>
      </c>
      <c r="D2082" s="20"/>
      <c r="E2082" s="5"/>
      <c r="F2082" s="5"/>
      <c r="G2082" s="6" t="str">
        <f>IF(ISBLANK(F2082),"",VLOOKUP(F2082,'Listes des Lots'!$B$4:$G$55,6,FALSE))</f>
        <v/>
      </c>
      <c r="H2082" s="3"/>
      <c r="I2082" s="3"/>
      <c r="J2082" s="5"/>
      <c r="K2082" s="5"/>
      <c r="L2082" s="4"/>
      <c r="M2082" s="92" t="str">
        <f>IF(RevenueData[[#This Row],[Commentaires /Notes  ]]="","",RevenueData[[#This Row],[Commentaires /Notes  ]])</f>
        <v/>
      </c>
      <c r="N2082" s="21"/>
    </row>
    <row r="2083" spans="2:14" x14ac:dyDescent="0.25">
      <c r="B2083" s="18">
        <f t="shared" si="206"/>
        <v>2079</v>
      </c>
      <c r="C2083" s="13" t="str">
        <f t="shared" si="205"/>
        <v/>
      </c>
      <c r="D2083" s="20"/>
      <c r="E2083" s="5"/>
      <c r="F2083" s="5"/>
      <c r="G2083" s="6" t="str">
        <f>IF(ISBLANK(F2083),"",VLOOKUP(F2083,'Listes des Lots'!$B$4:$G$55,6,FALSE))</f>
        <v/>
      </c>
      <c r="H2083" s="3"/>
      <c r="I2083" s="3"/>
      <c r="J2083" s="5"/>
      <c r="K2083" s="5"/>
      <c r="L2083" s="4"/>
      <c r="M2083" s="92" t="str">
        <f>IF(RevenueData[[#This Row],[Commentaires /Notes  ]]="","",RevenueData[[#This Row],[Commentaires /Notes  ]])</f>
        <v/>
      </c>
      <c r="N2083" s="21"/>
    </row>
    <row r="2084" spans="2:14" x14ac:dyDescent="0.25">
      <c r="B2084" s="18">
        <f t="shared" si="206"/>
        <v>2080</v>
      </c>
      <c r="C2084" s="13" t="str">
        <f t="shared" si="205"/>
        <v/>
      </c>
      <c r="D2084" s="20"/>
      <c r="E2084" s="5"/>
      <c r="F2084" s="5"/>
      <c r="G2084" s="6" t="str">
        <f>IF(ISBLANK(F2084),"",VLOOKUP(F2084,'Listes des Lots'!$B$4:$G$55,6,FALSE))</f>
        <v/>
      </c>
      <c r="H2084" s="3"/>
      <c r="I2084" s="3"/>
      <c r="J2084" s="5"/>
      <c r="K2084" s="5"/>
      <c r="L2084" s="4"/>
      <c r="M2084" s="92" t="str">
        <f>IF(RevenueData[[#This Row],[Commentaires /Notes  ]]="","",RevenueData[[#This Row],[Commentaires /Notes  ]])</f>
        <v/>
      </c>
      <c r="N2084" s="21"/>
    </row>
    <row r="2085" spans="2:14" x14ac:dyDescent="0.25">
      <c r="B2085" s="18">
        <f t="shared" si="206"/>
        <v>2081</v>
      </c>
      <c r="C2085" s="13" t="str">
        <f t="shared" si="205"/>
        <v/>
      </c>
      <c r="D2085" s="20"/>
      <c r="E2085" s="5"/>
      <c r="F2085" s="5"/>
      <c r="G2085" s="6" t="str">
        <f>IF(ISBLANK(F2085),"",VLOOKUP(F2085,'Listes des Lots'!$B$4:$G$55,6,FALSE))</f>
        <v/>
      </c>
      <c r="H2085" s="3"/>
      <c r="I2085" s="3"/>
      <c r="J2085" s="5"/>
      <c r="K2085" s="5"/>
      <c r="L2085" s="4"/>
      <c r="M2085" s="92" t="str">
        <f>IF(RevenueData[[#This Row],[Commentaires /Notes  ]]="","",RevenueData[[#This Row],[Commentaires /Notes  ]])</f>
        <v/>
      </c>
      <c r="N2085" s="21"/>
    </row>
    <row r="2086" spans="2:14" x14ac:dyDescent="0.25">
      <c r="B2086" s="18">
        <f t="shared" si="206"/>
        <v>2082</v>
      </c>
      <c r="C2086" s="13" t="str">
        <f t="shared" si="205"/>
        <v/>
      </c>
      <c r="D2086" s="20"/>
      <c r="E2086" s="5"/>
      <c r="F2086" s="5"/>
      <c r="G2086" s="6" t="str">
        <f>IF(ISBLANK(F2086),"",VLOOKUP(F2086,'Listes des Lots'!$B$4:$G$55,6,FALSE))</f>
        <v/>
      </c>
      <c r="H2086" s="3"/>
      <c r="I2086" s="3"/>
      <c r="J2086" s="5"/>
      <c r="K2086" s="5"/>
      <c r="L2086" s="4"/>
      <c r="M2086" s="92" t="str">
        <f>IF(RevenueData[[#This Row],[Commentaires /Notes  ]]="","",RevenueData[[#This Row],[Commentaires /Notes  ]])</f>
        <v/>
      </c>
      <c r="N2086" s="21"/>
    </row>
    <row r="2087" spans="2:14" x14ac:dyDescent="0.25">
      <c r="B2087" s="18">
        <f t="shared" si="206"/>
        <v>2083</v>
      </c>
      <c r="C2087" s="13" t="str">
        <f t="shared" si="205"/>
        <v/>
      </c>
      <c r="D2087" s="20"/>
      <c r="E2087" s="5"/>
      <c r="F2087" s="5"/>
      <c r="G2087" s="6" t="str">
        <f>IF(ISBLANK(F2087),"",VLOOKUP(F2087,'Listes des Lots'!$B$4:$G$55,6,FALSE))</f>
        <v/>
      </c>
      <c r="H2087" s="3"/>
      <c r="I2087" s="3"/>
      <c r="J2087" s="5"/>
      <c r="K2087" s="5"/>
      <c r="L2087" s="4"/>
      <c r="M2087" s="92" t="str">
        <f>IF(RevenueData[[#This Row],[Commentaires /Notes  ]]="","",RevenueData[[#This Row],[Commentaires /Notes  ]])</f>
        <v/>
      </c>
      <c r="N2087" s="21"/>
    </row>
    <row r="2088" spans="2:14" x14ac:dyDescent="0.25">
      <c r="B2088" s="18">
        <f t="shared" si="206"/>
        <v>2084</v>
      </c>
      <c r="C2088" s="13" t="str">
        <f t="shared" si="205"/>
        <v/>
      </c>
      <c r="D2088" s="20"/>
      <c r="E2088" s="5"/>
      <c r="F2088" s="5"/>
      <c r="G2088" s="6" t="str">
        <f>IF(ISBLANK(F2088),"",VLOOKUP(F2088,'Listes des Lots'!$B$4:$G$55,6,FALSE))</f>
        <v/>
      </c>
      <c r="H2088" s="3"/>
      <c r="I2088" s="3"/>
      <c r="J2088" s="5"/>
      <c r="K2088" s="5"/>
      <c r="L2088" s="4"/>
      <c r="M2088" s="92" t="str">
        <f>IF(RevenueData[[#This Row],[Commentaires /Notes  ]]="","",RevenueData[[#This Row],[Commentaires /Notes  ]])</f>
        <v/>
      </c>
      <c r="N2088" s="21"/>
    </row>
    <row r="2089" spans="2:14" x14ac:dyDescent="0.25">
      <c r="B2089" s="18">
        <f t="shared" si="206"/>
        <v>2085</v>
      </c>
      <c r="C2089" s="13" t="str">
        <f t="shared" si="205"/>
        <v/>
      </c>
      <c r="D2089" s="20"/>
      <c r="E2089" s="5"/>
      <c r="F2089" s="5"/>
      <c r="G2089" s="6" t="str">
        <f>IF(ISBLANK(F2089),"",VLOOKUP(F2089,'Listes des Lots'!$B$4:$G$55,6,FALSE))</f>
        <v/>
      </c>
      <c r="H2089" s="3"/>
      <c r="I2089" s="3"/>
      <c r="J2089" s="5"/>
      <c r="K2089" s="5"/>
      <c r="L2089" s="4"/>
      <c r="M2089" s="92" t="str">
        <f>IF(RevenueData[[#This Row],[Commentaires /Notes  ]]="","",RevenueData[[#This Row],[Commentaires /Notes  ]])</f>
        <v/>
      </c>
      <c r="N2089" s="21"/>
    </row>
    <row r="2090" spans="2:14" x14ac:dyDescent="0.25">
      <c r="B2090" s="18">
        <f t="shared" si="206"/>
        <v>2086</v>
      </c>
      <c r="C2090" s="13" t="str">
        <f t="shared" si="205"/>
        <v/>
      </c>
      <c r="D2090" s="20"/>
      <c r="E2090" s="5"/>
      <c r="F2090" s="5"/>
      <c r="G2090" s="6" t="str">
        <f>IF(ISBLANK(F2090),"",VLOOKUP(F2090,'Listes des Lots'!$B$4:$G$55,6,FALSE))</f>
        <v/>
      </c>
      <c r="H2090" s="3"/>
      <c r="I2090" s="3"/>
      <c r="J2090" s="5"/>
      <c r="K2090" s="5"/>
      <c r="L2090" s="4"/>
      <c r="M2090" s="92" t="str">
        <f>IF(RevenueData[[#This Row],[Commentaires /Notes  ]]="","",RevenueData[[#This Row],[Commentaires /Notes  ]])</f>
        <v/>
      </c>
      <c r="N2090" s="21"/>
    </row>
    <row r="2091" spans="2:14" x14ac:dyDescent="0.25">
      <c r="B2091" s="18">
        <f t="shared" si="206"/>
        <v>2087</v>
      </c>
      <c r="C2091" s="13" t="str">
        <f t="shared" si="205"/>
        <v/>
      </c>
      <c r="D2091" s="20"/>
      <c r="E2091" s="5"/>
      <c r="F2091" s="5"/>
      <c r="G2091" s="6" t="str">
        <f>IF(ISBLANK(F2091),"",VLOOKUP(F2091,'Listes des Lots'!$B$4:$G$55,6,FALSE))</f>
        <v/>
      </c>
      <c r="H2091" s="3"/>
      <c r="I2091" s="3"/>
      <c r="J2091" s="5"/>
      <c r="K2091" s="5"/>
      <c r="L2091" s="4"/>
      <c r="M2091" s="92" t="str">
        <f>IF(RevenueData[[#This Row],[Commentaires /Notes  ]]="","",RevenueData[[#This Row],[Commentaires /Notes  ]])</f>
        <v/>
      </c>
      <c r="N2091" s="21"/>
    </row>
    <row r="2092" spans="2:14" x14ac:dyDescent="0.25">
      <c r="B2092" s="18">
        <f t="shared" si="206"/>
        <v>2088</v>
      </c>
      <c r="C2092" s="13" t="str">
        <f t="shared" si="205"/>
        <v/>
      </c>
      <c r="D2092" s="20"/>
      <c r="E2092" s="5"/>
      <c r="F2092" s="5"/>
      <c r="G2092" s="6" t="str">
        <f>IF(ISBLANK(F2092),"",VLOOKUP(F2092,'Listes des Lots'!$B$4:$G$55,6,FALSE))</f>
        <v/>
      </c>
      <c r="H2092" s="3"/>
      <c r="I2092" s="3"/>
      <c r="J2092" s="5"/>
      <c r="K2092" s="5"/>
      <c r="L2092" s="4"/>
      <c r="M2092" s="92" t="str">
        <f>IF(RevenueData[[#This Row],[Commentaires /Notes  ]]="","",RevenueData[[#This Row],[Commentaires /Notes  ]])</f>
        <v/>
      </c>
      <c r="N2092" s="21"/>
    </row>
    <row r="2093" spans="2:14" x14ac:dyDescent="0.25">
      <c r="B2093" s="18">
        <f t="shared" si="206"/>
        <v>2089</v>
      </c>
      <c r="C2093" s="13" t="str">
        <f t="shared" si="205"/>
        <v/>
      </c>
      <c r="D2093" s="20"/>
      <c r="E2093" s="5"/>
      <c r="F2093" s="5"/>
      <c r="G2093" s="6" t="str">
        <f>IF(ISBLANK(F2093),"",VLOOKUP(F2093,'Listes des Lots'!$B$4:$G$55,6,FALSE))</f>
        <v/>
      </c>
      <c r="H2093" s="3"/>
      <c r="I2093" s="3"/>
      <c r="J2093" s="5"/>
      <c r="K2093" s="5"/>
      <c r="L2093" s="4"/>
      <c r="M2093" s="92" t="str">
        <f>IF(RevenueData[[#This Row],[Commentaires /Notes  ]]="","",RevenueData[[#This Row],[Commentaires /Notes  ]])</f>
        <v/>
      </c>
      <c r="N2093" s="21"/>
    </row>
    <row r="2094" spans="2:14" x14ac:dyDescent="0.25">
      <c r="B2094" s="18">
        <f t="shared" si="206"/>
        <v>2090</v>
      </c>
      <c r="C2094" s="13" t="str">
        <f t="shared" si="205"/>
        <v/>
      </c>
      <c r="D2094" s="20"/>
      <c r="E2094" s="5"/>
      <c r="F2094" s="5"/>
      <c r="G2094" s="6" t="str">
        <f>IF(ISBLANK(F2094),"",VLOOKUP(F2094,'Listes des Lots'!$B$4:$G$55,6,FALSE))</f>
        <v/>
      </c>
      <c r="H2094" s="3"/>
      <c r="I2094" s="3"/>
      <c r="J2094" s="5"/>
      <c r="K2094" s="5"/>
      <c r="L2094" s="4"/>
      <c r="M2094" s="92" t="str">
        <f>IF(RevenueData[[#This Row],[Commentaires /Notes  ]]="","",RevenueData[[#This Row],[Commentaires /Notes  ]])</f>
        <v/>
      </c>
      <c r="N2094" s="21"/>
    </row>
    <row r="2095" spans="2:14" x14ac:dyDescent="0.25">
      <c r="B2095" s="18">
        <f t="shared" si="206"/>
        <v>2091</v>
      </c>
      <c r="C2095" s="13" t="str">
        <f t="shared" si="205"/>
        <v/>
      </c>
      <c r="D2095" s="20"/>
      <c r="E2095" s="5"/>
      <c r="F2095" s="5"/>
      <c r="G2095" s="6" t="str">
        <f>IF(ISBLANK(F2095),"",VLOOKUP(F2095,'Listes des Lots'!$B$4:$G$55,6,FALSE))</f>
        <v/>
      </c>
      <c r="H2095" s="3"/>
      <c r="I2095" s="3"/>
      <c r="J2095" s="5"/>
      <c r="K2095" s="5"/>
      <c r="L2095" s="4"/>
      <c r="M2095" s="92" t="str">
        <f>IF(RevenueData[[#This Row],[Commentaires /Notes  ]]="","",RevenueData[[#This Row],[Commentaires /Notes  ]])</f>
        <v/>
      </c>
      <c r="N2095" s="21"/>
    </row>
    <row r="2096" spans="2:14" x14ac:dyDescent="0.25">
      <c r="B2096" s="18">
        <f t="shared" si="206"/>
        <v>2092</v>
      </c>
      <c r="C2096" s="13" t="str">
        <f t="shared" si="205"/>
        <v/>
      </c>
      <c r="D2096" s="20"/>
      <c r="E2096" s="5"/>
      <c r="F2096" s="5"/>
      <c r="G2096" s="6" t="str">
        <f>IF(ISBLANK(F2096),"",VLOOKUP(F2096,'Listes des Lots'!$B$4:$G$55,6,FALSE))</f>
        <v/>
      </c>
      <c r="H2096" s="3"/>
      <c r="I2096" s="3"/>
      <c r="J2096" s="5"/>
      <c r="K2096" s="5"/>
      <c r="L2096" s="4"/>
      <c r="M2096" s="92" t="str">
        <f>IF(RevenueData[[#This Row],[Commentaires /Notes  ]]="","",RevenueData[[#This Row],[Commentaires /Notes  ]])</f>
        <v/>
      </c>
      <c r="N2096" s="21"/>
    </row>
    <row r="2097" spans="2:14" x14ac:dyDescent="0.25">
      <c r="B2097" s="18">
        <f t="shared" si="206"/>
        <v>2093</v>
      </c>
      <c r="C2097" s="13" t="str">
        <f t="shared" si="205"/>
        <v/>
      </c>
      <c r="D2097" s="20"/>
      <c r="E2097" s="5"/>
      <c r="F2097" s="5"/>
      <c r="G2097" s="6" t="str">
        <f>IF(ISBLANK(F2097),"",VLOOKUP(F2097,'Listes des Lots'!$B$4:$G$55,6,FALSE))</f>
        <v/>
      </c>
      <c r="H2097" s="3"/>
      <c r="I2097" s="3"/>
      <c r="J2097" s="5"/>
      <c r="K2097" s="5"/>
      <c r="L2097" s="4"/>
      <c r="M2097" s="92" t="str">
        <f>IF(RevenueData[[#This Row],[Commentaires /Notes  ]]="","",RevenueData[[#This Row],[Commentaires /Notes  ]])</f>
        <v/>
      </c>
      <c r="N2097" s="21"/>
    </row>
    <row r="2098" spans="2:14" x14ac:dyDescent="0.25">
      <c r="B2098" s="18">
        <f t="shared" si="206"/>
        <v>2094</v>
      </c>
      <c r="C2098" s="13" t="str">
        <f t="shared" si="205"/>
        <v/>
      </c>
      <c r="D2098" s="20"/>
      <c r="E2098" s="5"/>
      <c r="F2098" s="5"/>
      <c r="G2098" s="6" t="str">
        <f>IF(ISBLANK(F2098),"",VLOOKUP(F2098,'Listes des Lots'!$B$4:$G$55,6,FALSE))</f>
        <v/>
      </c>
      <c r="H2098" s="3"/>
      <c r="I2098" s="3"/>
      <c r="J2098" s="5"/>
      <c r="K2098" s="5"/>
      <c r="L2098" s="4"/>
      <c r="M2098" s="92" t="str">
        <f>IF(RevenueData[[#This Row],[Commentaires /Notes  ]]="","",RevenueData[[#This Row],[Commentaires /Notes  ]])</f>
        <v/>
      </c>
      <c r="N2098" s="21"/>
    </row>
    <row r="2099" spans="2:14" x14ac:dyDescent="0.25">
      <c r="B2099" s="18">
        <f t="shared" si="206"/>
        <v>2095</v>
      </c>
      <c r="C2099" s="13" t="str">
        <f t="shared" si="205"/>
        <v/>
      </c>
      <c r="D2099" s="20"/>
      <c r="E2099" s="5"/>
      <c r="F2099" s="5"/>
      <c r="G2099" s="6" t="str">
        <f>IF(ISBLANK(F2099),"",VLOOKUP(F2099,'Listes des Lots'!$B$4:$G$55,6,FALSE))</f>
        <v/>
      </c>
      <c r="H2099" s="3"/>
      <c r="I2099" s="3"/>
      <c r="J2099" s="5"/>
      <c r="K2099" s="5"/>
      <c r="L2099" s="4"/>
      <c r="M2099" s="92" t="str">
        <f>IF(RevenueData[[#This Row],[Commentaires /Notes  ]]="","",RevenueData[[#This Row],[Commentaires /Notes  ]])</f>
        <v/>
      </c>
      <c r="N2099" s="21"/>
    </row>
    <row r="2100" spans="2:14" x14ac:dyDescent="0.25">
      <c r="B2100" s="18">
        <f t="shared" si="206"/>
        <v>2096</v>
      </c>
      <c r="C2100" s="13" t="str">
        <f t="shared" si="205"/>
        <v/>
      </c>
      <c r="D2100" s="20"/>
      <c r="E2100" s="5"/>
      <c r="F2100" s="5"/>
      <c r="G2100" s="6" t="str">
        <f>IF(ISBLANK(F2100),"",VLOOKUP(F2100,'Listes des Lots'!$B$4:$G$55,6,FALSE))</f>
        <v/>
      </c>
      <c r="H2100" s="3"/>
      <c r="I2100" s="3"/>
      <c r="J2100" s="5"/>
      <c r="K2100" s="5"/>
      <c r="L2100" s="4"/>
      <c r="M2100" s="92" t="str">
        <f>IF(RevenueData[[#This Row],[Commentaires /Notes  ]]="","",RevenueData[[#This Row],[Commentaires /Notes  ]])</f>
        <v/>
      </c>
      <c r="N2100" s="21"/>
    </row>
    <row r="2101" spans="2:14" x14ac:dyDescent="0.25">
      <c r="B2101" s="18">
        <f t="shared" si="206"/>
        <v>2097</v>
      </c>
      <c r="C2101" s="13" t="str">
        <f t="shared" si="205"/>
        <v/>
      </c>
      <c r="D2101" s="20"/>
      <c r="E2101" s="5"/>
      <c r="F2101" s="5"/>
      <c r="G2101" s="6" t="str">
        <f>IF(ISBLANK(F2101),"",VLOOKUP(F2101,'Listes des Lots'!$B$4:$G$55,6,FALSE))</f>
        <v/>
      </c>
      <c r="H2101" s="3"/>
      <c r="I2101" s="3"/>
      <c r="J2101" s="5"/>
      <c r="K2101" s="5"/>
      <c r="L2101" s="4"/>
      <c r="M2101" s="92" t="str">
        <f>IF(RevenueData[[#This Row],[Commentaires /Notes  ]]="","",RevenueData[[#This Row],[Commentaires /Notes  ]])</f>
        <v/>
      </c>
      <c r="N2101" s="21"/>
    </row>
    <row r="2102" spans="2:14" x14ac:dyDescent="0.25">
      <c r="B2102" s="18">
        <f t="shared" si="206"/>
        <v>2098</v>
      </c>
      <c r="C2102" s="13" t="str">
        <f t="shared" si="205"/>
        <v/>
      </c>
      <c r="D2102" s="20"/>
      <c r="E2102" s="5"/>
      <c r="F2102" s="5"/>
      <c r="G2102" s="6" t="str">
        <f>IF(ISBLANK(F2102),"",VLOOKUP(F2102,'Listes des Lots'!$B$4:$G$55,6,FALSE))</f>
        <v/>
      </c>
      <c r="H2102" s="3"/>
      <c r="I2102" s="3"/>
      <c r="J2102" s="5"/>
      <c r="K2102" s="5"/>
      <c r="L2102" s="4"/>
      <c r="M2102" s="92" t="str">
        <f>IF(RevenueData[[#This Row],[Commentaires /Notes  ]]="","",RevenueData[[#This Row],[Commentaires /Notes  ]])</f>
        <v/>
      </c>
      <c r="N2102" s="21"/>
    </row>
    <row r="2103" spans="2:14" x14ac:dyDescent="0.25">
      <c r="B2103" s="18">
        <f t="shared" si="206"/>
        <v>2099</v>
      </c>
      <c r="C2103" s="13" t="str">
        <f t="shared" si="205"/>
        <v/>
      </c>
      <c r="D2103" s="20"/>
      <c r="E2103" s="5"/>
      <c r="F2103" s="5"/>
      <c r="G2103" s="6" t="str">
        <f>IF(ISBLANK(F2103),"",VLOOKUP(F2103,'Listes des Lots'!$B$4:$G$55,6,FALSE))</f>
        <v/>
      </c>
      <c r="H2103" s="3"/>
      <c r="I2103" s="3"/>
      <c r="J2103" s="5"/>
      <c r="K2103" s="5"/>
      <c r="L2103" s="4"/>
      <c r="M2103" s="92" t="str">
        <f>IF(RevenueData[[#This Row],[Commentaires /Notes  ]]="","",RevenueData[[#This Row],[Commentaires /Notes  ]])</f>
        <v/>
      </c>
      <c r="N2103" s="21"/>
    </row>
    <row r="2104" spans="2:14" x14ac:dyDescent="0.25">
      <c r="B2104" s="18">
        <f t="shared" si="206"/>
        <v>2100</v>
      </c>
      <c r="C2104" s="13" t="str">
        <f t="shared" si="205"/>
        <v/>
      </c>
      <c r="D2104" s="20"/>
      <c r="E2104" s="5"/>
      <c r="F2104" s="5"/>
      <c r="G2104" s="6" t="str">
        <f>IF(ISBLANK(F2104),"",VLOOKUP(F2104,'Listes des Lots'!$B$4:$G$55,6,FALSE))</f>
        <v/>
      </c>
      <c r="H2104" s="3"/>
      <c r="I2104" s="3"/>
      <c r="J2104" s="5"/>
      <c r="K2104" s="5"/>
      <c r="L2104" s="4"/>
      <c r="M2104" s="92" t="str">
        <f>IF(RevenueData[[#This Row],[Commentaires /Notes  ]]="","",RevenueData[[#This Row],[Commentaires /Notes  ]])</f>
        <v/>
      </c>
      <c r="N2104" s="21"/>
    </row>
    <row r="2105" spans="2:14" x14ac:dyDescent="0.25">
      <c r="B2105" s="18">
        <f t="shared" si="206"/>
        <v>2101</v>
      </c>
      <c r="C2105" s="13" t="str">
        <f t="shared" si="205"/>
        <v/>
      </c>
      <c r="D2105" s="20"/>
      <c r="E2105" s="5"/>
      <c r="F2105" s="5"/>
      <c r="G2105" s="6" t="str">
        <f>IF(ISBLANK(F2105),"",VLOOKUP(F2105,'Listes des Lots'!$B$4:$G$55,6,FALSE))</f>
        <v/>
      </c>
      <c r="H2105" s="3"/>
      <c r="I2105" s="3"/>
      <c r="J2105" s="5"/>
      <c r="K2105" s="5"/>
      <c r="L2105" s="4"/>
      <c r="M2105" s="92" t="str">
        <f>IF(RevenueData[[#This Row],[Commentaires /Notes  ]]="","",RevenueData[[#This Row],[Commentaires /Notes  ]])</f>
        <v/>
      </c>
      <c r="N2105" s="21"/>
    </row>
    <row r="2106" spans="2:14" x14ac:dyDescent="0.25">
      <c r="B2106" s="18">
        <f t="shared" si="206"/>
        <v>2102</v>
      </c>
      <c r="C2106" s="13" t="str">
        <f t="shared" si="205"/>
        <v/>
      </c>
      <c r="D2106" s="20"/>
      <c r="E2106" s="5"/>
      <c r="F2106" s="5"/>
      <c r="G2106" s="6" t="str">
        <f>IF(ISBLANK(F2106),"",VLOOKUP(F2106,'Listes des Lots'!$B$4:$G$55,6,FALSE))</f>
        <v/>
      </c>
      <c r="H2106" s="3"/>
      <c r="I2106" s="3"/>
      <c r="J2106" s="5"/>
      <c r="K2106" s="5"/>
      <c r="L2106" s="4"/>
      <c r="M2106" s="92" t="str">
        <f>IF(RevenueData[[#This Row],[Commentaires /Notes  ]]="","",RevenueData[[#This Row],[Commentaires /Notes  ]])</f>
        <v/>
      </c>
      <c r="N2106" s="21"/>
    </row>
    <row r="2107" spans="2:14" x14ac:dyDescent="0.25">
      <c r="B2107" s="18">
        <f t="shared" si="206"/>
        <v>2103</v>
      </c>
      <c r="C2107" s="13" t="str">
        <f t="shared" si="205"/>
        <v/>
      </c>
      <c r="D2107" s="20"/>
      <c r="E2107" s="5"/>
      <c r="F2107" s="5"/>
      <c r="G2107" s="6" t="str">
        <f>IF(ISBLANK(F2107),"",VLOOKUP(F2107,'Listes des Lots'!$B$4:$G$55,6,FALSE))</f>
        <v/>
      </c>
      <c r="H2107" s="3"/>
      <c r="I2107" s="3"/>
      <c r="J2107" s="5"/>
      <c r="K2107" s="5"/>
      <c r="L2107" s="4"/>
      <c r="M2107" s="92" t="str">
        <f>IF(RevenueData[[#This Row],[Commentaires /Notes  ]]="","",RevenueData[[#This Row],[Commentaires /Notes  ]])</f>
        <v/>
      </c>
      <c r="N2107" s="21"/>
    </row>
    <row r="2108" spans="2:14" x14ac:dyDescent="0.25">
      <c r="B2108" s="18">
        <f t="shared" si="206"/>
        <v>2104</v>
      </c>
      <c r="C2108" s="13" t="str">
        <f t="shared" si="205"/>
        <v/>
      </c>
      <c r="D2108" s="20"/>
      <c r="E2108" s="5"/>
      <c r="F2108" s="5"/>
      <c r="G2108" s="6" t="str">
        <f>IF(ISBLANK(F2108),"",VLOOKUP(F2108,'Listes des Lots'!$B$4:$G$55,6,FALSE))</f>
        <v/>
      </c>
      <c r="H2108" s="3"/>
      <c r="I2108" s="3"/>
      <c r="J2108" s="5"/>
      <c r="K2108" s="5"/>
      <c r="L2108" s="4"/>
      <c r="M2108" s="92" t="str">
        <f>IF(RevenueData[[#This Row],[Commentaires /Notes  ]]="","",RevenueData[[#This Row],[Commentaires /Notes  ]])</f>
        <v/>
      </c>
      <c r="N2108" s="21"/>
    </row>
    <row r="2109" spans="2:14" x14ac:dyDescent="0.25">
      <c r="B2109" s="18">
        <f t="shared" si="206"/>
        <v>2105</v>
      </c>
      <c r="C2109" s="13" t="str">
        <f t="shared" si="205"/>
        <v/>
      </c>
      <c r="D2109" s="20"/>
      <c r="E2109" s="5"/>
      <c r="F2109" s="5"/>
      <c r="G2109" s="6" t="str">
        <f>IF(ISBLANK(F2109),"",VLOOKUP(F2109,'Listes des Lots'!$B$4:$G$55,6,FALSE))</f>
        <v/>
      </c>
      <c r="H2109" s="3"/>
      <c r="I2109" s="3"/>
      <c r="J2109" s="5"/>
      <c r="K2109" s="5"/>
      <c r="L2109" s="4"/>
      <c r="M2109" s="92" t="str">
        <f>IF(RevenueData[[#This Row],[Commentaires /Notes  ]]="","",RevenueData[[#This Row],[Commentaires /Notes  ]])</f>
        <v/>
      </c>
      <c r="N2109" s="21"/>
    </row>
    <row r="2110" spans="2:14" x14ac:dyDescent="0.25">
      <c r="B2110" s="18">
        <f t="shared" si="206"/>
        <v>2106</v>
      </c>
      <c r="C2110" s="13" t="str">
        <f t="shared" si="205"/>
        <v/>
      </c>
      <c r="D2110" s="20"/>
      <c r="E2110" s="5"/>
      <c r="F2110" s="5"/>
      <c r="G2110" s="6" t="str">
        <f>IF(ISBLANK(F2110),"",VLOOKUP(F2110,'Listes des Lots'!$B$4:$G$55,6,FALSE))</f>
        <v/>
      </c>
      <c r="H2110" s="3"/>
      <c r="I2110" s="3"/>
      <c r="J2110" s="5"/>
      <c r="K2110" s="5"/>
      <c r="L2110" s="4"/>
      <c r="M2110" s="92" t="str">
        <f>IF(RevenueData[[#This Row],[Commentaires /Notes  ]]="","",RevenueData[[#This Row],[Commentaires /Notes  ]])</f>
        <v/>
      </c>
      <c r="N2110" s="21"/>
    </row>
    <row r="2111" spans="2:14" x14ac:dyDescent="0.25">
      <c r="B2111" s="18">
        <f t="shared" si="206"/>
        <v>2107</v>
      </c>
      <c r="C2111" s="13" t="str">
        <f t="shared" si="205"/>
        <v/>
      </c>
      <c r="D2111" s="20"/>
      <c r="E2111" s="5"/>
      <c r="F2111" s="5"/>
      <c r="G2111" s="6" t="str">
        <f>IF(ISBLANK(F2111),"",VLOOKUP(F2111,'Listes des Lots'!$B$4:$G$55,6,FALSE))</f>
        <v/>
      </c>
      <c r="H2111" s="3"/>
      <c r="I2111" s="3"/>
      <c r="J2111" s="5"/>
      <c r="K2111" s="5"/>
      <c r="L2111" s="4"/>
      <c r="M2111" s="92" t="str">
        <f>IF(RevenueData[[#This Row],[Commentaires /Notes  ]]="","",RevenueData[[#This Row],[Commentaires /Notes  ]])</f>
        <v/>
      </c>
      <c r="N2111" s="21"/>
    </row>
    <row r="2112" spans="2:14" x14ac:dyDescent="0.25">
      <c r="B2112" s="18">
        <f t="shared" si="206"/>
        <v>2108</v>
      </c>
      <c r="C2112" s="13" t="str">
        <f t="shared" si="205"/>
        <v/>
      </c>
      <c r="D2112" s="20"/>
      <c r="E2112" s="5"/>
      <c r="F2112" s="5"/>
      <c r="G2112" s="6" t="str">
        <f>IF(ISBLANK(F2112),"",VLOOKUP(F2112,'Listes des Lots'!$B$4:$G$55,6,FALSE))</f>
        <v/>
      </c>
      <c r="H2112" s="3"/>
      <c r="I2112" s="3"/>
      <c r="J2112" s="5"/>
      <c r="K2112" s="5"/>
      <c r="L2112" s="4"/>
      <c r="M2112" s="92" t="str">
        <f>IF(RevenueData[[#This Row],[Commentaires /Notes  ]]="","",RevenueData[[#This Row],[Commentaires /Notes  ]])</f>
        <v/>
      </c>
      <c r="N2112" s="21"/>
    </row>
    <row r="2113" spans="2:14" x14ac:dyDescent="0.25">
      <c r="B2113" s="18">
        <f t="shared" si="206"/>
        <v>2109</v>
      </c>
      <c r="C2113" s="13" t="str">
        <f t="shared" si="205"/>
        <v/>
      </c>
      <c r="D2113" s="20"/>
      <c r="E2113" s="5"/>
      <c r="F2113" s="5"/>
      <c r="G2113" s="6" t="str">
        <f>IF(ISBLANK(F2113),"",VLOOKUP(F2113,'Listes des Lots'!$B$4:$G$55,6,FALSE))</f>
        <v/>
      </c>
      <c r="H2113" s="3"/>
      <c r="I2113" s="3"/>
      <c r="J2113" s="5"/>
      <c r="K2113" s="5"/>
      <c r="L2113" s="4"/>
      <c r="M2113" s="92" t="str">
        <f>IF(RevenueData[[#This Row],[Commentaires /Notes  ]]="","",RevenueData[[#This Row],[Commentaires /Notes  ]])</f>
        <v/>
      </c>
      <c r="N2113" s="21"/>
    </row>
    <row r="2114" spans="2:14" x14ac:dyDescent="0.25">
      <c r="B2114" s="18">
        <f t="shared" si="206"/>
        <v>2110</v>
      </c>
      <c r="C2114" s="13" t="str">
        <f t="shared" si="205"/>
        <v/>
      </c>
      <c r="D2114" s="20"/>
      <c r="E2114" s="5"/>
      <c r="F2114" s="5"/>
      <c r="G2114" s="6" t="str">
        <f>IF(ISBLANK(F2114),"",VLOOKUP(F2114,'Listes des Lots'!$B$4:$G$55,6,FALSE))</f>
        <v/>
      </c>
      <c r="H2114" s="3"/>
      <c r="I2114" s="3"/>
      <c r="J2114" s="5"/>
      <c r="K2114" s="5"/>
      <c r="L2114" s="4"/>
      <c r="M2114" s="92" t="str">
        <f>IF(RevenueData[[#This Row],[Commentaires /Notes  ]]="","",RevenueData[[#This Row],[Commentaires /Notes  ]])</f>
        <v/>
      </c>
      <c r="N2114" s="21"/>
    </row>
    <row r="2115" spans="2:14" x14ac:dyDescent="0.25">
      <c r="B2115" s="18">
        <f t="shared" si="206"/>
        <v>2111</v>
      </c>
      <c r="C2115" s="13" t="str">
        <f t="shared" si="205"/>
        <v/>
      </c>
      <c r="D2115" s="20"/>
      <c r="E2115" s="5"/>
      <c r="F2115" s="5"/>
      <c r="G2115" s="6" t="str">
        <f>IF(ISBLANK(F2115),"",VLOOKUP(F2115,'Listes des Lots'!$B$4:$G$55,6,FALSE))</f>
        <v/>
      </c>
      <c r="H2115" s="3"/>
      <c r="I2115" s="3"/>
      <c r="J2115" s="5"/>
      <c r="K2115" s="5"/>
      <c r="L2115" s="4"/>
      <c r="M2115" s="92" t="str">
        <f>IF(RevenueData[[#This Row],[Commentaires /Notes  ]]="","",RevenueData[[#This Row],[Commentaires /Notes  ]])</f>
        <v/>
      </c>
      <c r="N2115" s="21"/>
    </row>
    <row r="2116" spans="2:14" x14ac:dyDescent="0.25">
      <c r="B2116" s="18">
        <f t="shared" si="206"/>
        <v>2112</v>
      </c>
      <c r="C2116" s="13" t="str">
        <f t="shared" si="205"/>
        <v/>
      </c>
      <c r="D2116" s="20"/>
      <c r="E2116" s="5"/>
      <c r="F2116" s="5"/>
      <c r="G2116" s="6" t="str">
        <f>IF(ISBLANK(F2116),"",VLOOKUP(F2116,'Listes des Lots'!$B$4:$G$55,6,FALSE))</f>
        <v/>
      </c>
      <c r="H2116" s="3"/>
      <c r="I2116" s="3"/>
      <c r="J2116" s="5"/>
      <c r="K2116" s="5"/>
      <c r="L2116" s="4"/>
      <c r="M2116" s="92" t="str">
        <f>IF(RevenueData[[#This Row],[Commentaires /Notes  ]]="","",RevenueData[[#This Row],[Commentaires /Notes  ]])</f>
        <v/>
      </c>
      <c r="N2116" s="21"/>
    </row>
    <row r="2117" spans="2:14" x14ac:dyDescent="0.25">
      <c r="B2117" s="18">
        <f t="shared" si="206"/>
        <v>2113</v>
      </c>
      <c r="C2117" s="13" t="str">
        <f t="shared" ref="C2117:C2180" si="207">IF(OR(D2117="", E2117="", F2117="", I2117="", J2117="", K2117="", L2117=""), "", TEXT(RIGHT(YEAR(D2117), 2), "00") &amp; TEXT(MONTH(D2117), "00") &amp; TEXT(DAY(D2117), "00") &amp; "_Rev_MC_" &amp; TEXT(B2117, "0"))</f>
        <v/>
      </c>
      <c r="D2117" s="20"/>
      <c r="E2117" s="5"/>
      <c r="F2117" s="5"/>
      <c r="G2117" s="6" t="str">
        <f>IF(ISBLANK(F2117),"",VLOOKUP(F2117,'Listes des Lots'!$B$4:$G$55,6,FALSE))</f>
        <v/>
      </c>
      <c r="H2117" s="3"/>
      <c r="I2117" s="3"/>
      <c r="J2117" s="5"/>
      <c r="K2117" s="5"/>
      <c r="L2117" s="4"/>
      <c r="M2117" s="92" t="str">
        <f>IF(RevenueData[[#This Row],[Commentaires /Notes  ]]="","",RevenueData[[#This Row],[Commentaires /Notes  ]])</f>
        <v/>
      </c>
      <c r="N2117" s="21"/>
    </row>
    <row r="2118" spans="2:14" x14ac:dyDescent="0.25">
      <c r="B2118" s="18">
        <f t="shared" si="206"/>
        <v>2114</v>
      </c>
      <c r="C2118" s="13" t="str">
        <f t="shared" si="207"/>
        <v/>
      </c>
      <c r="D2118" s="20"/>
      <c r="E2118" s="5"/>
      <c r="F2118" s="5"/>
      <c r="G2118" s="6" t="str">
        <f>IF(ISBLANK(F2118),"",VLOOKUP(F2118,'Listes des Lots'!$B$4:$G$55,6,FALSE))</f>
        <v/>
      </c>
      <c r="H2118" s="3"/>
      <c r="I2118" s="3"/>
      <c r="J2118" s="5"/>
      <c r="K2118" s="5"/>
      <c r="L2118" s="4"/>
      <c r="M2118" s="92" t="str">
        <f>IF(RevenueData[[#This Row],[Commentaires /Notes  ]]="","",RevenueData[[#This Row],[Commentaires /Notes  ]])</f>
        <v/>
      </c>
      <c r="N2118" s="21"/>
    </row>
    <row r="2119" spans="2:14" x14ac:dyDescent="0.25">
      <c r="B2119" s="18">
        <f t="shared" ref="B2119:B2182" si="208">B2118+1</f>
        <v>2115</v>
      </c>
      <c r="C2119" s="13" t="str">
        <f t="shared" si="207"/>
        <v/>
      </c>
      <c r="D2119" s="20"/>
      <c r="E2119" s="5"/>
      <c r="F2119" s="5"/>
      <c r="G2119" s="6" t="str">
        <f>IF(ISBLANK(F2119),"",VLOOKUP(F2119,'Listes des Lots'!$B$4:$G$55,6,FALSE))</f>
        <v/>
      </c>
      <c r="H2119" s="3"/>
      <c r="I2119" s="3"/>
      <c r="J2119" s="5"/>
      <c r="K2119" s="5"/>
      <c r="L2119" s="4"/>
      <c r="M2119" s="92" t="str">
        <f>IF(RevenueData[[#This Row],[Commentaires /Notes  ]]="","",RevenueData[[#This Row],[Commentaires /Notes  ]])</f>
        <v/>
      </c>
      <c r="N2119" s="21"/>
    </row>
    <row r="2120" spans="2:14" x14ac:dyDescent="0.25">
      <c r="B2120" s="18">
        <f t="shared" si="208"/>
        <v>2116</v>
      </c>
      <c r="C2120" s="13" t="str">
        <f t="shared" si="207"/>
        <v/>
      </c>
      <c r="D2120" s="20"/>
      <c r="E2120" s="5"/>
      <c r="F2120" s="5"/>
      <c r="G2120" s="6" t="str">
        <f>IF(ISBLANK(F2120),"",VLOOKUP(F2120,'Listes des Lots'!$B$4:$G$55,6,FALSE))</f>
        <v/>
      </c>
      <c r="H2120" s="3"/>
      <c r="I2120" s="3"/>
      <c r="J2120" s="5"/>
      <c r="K2120" s="5"/>
      <c r="L2120" s="4"/>
      <c r="M2120" s="92" t="str">
        <f>IF(RevenueData[[#This Row],[Commentaires /Notes  ]]="","",RevenueData[[#This Row],[Commentaires /Notes  ]])</f>
        <v/>
      </c>
      <c r="N2120" s="21"/>
    </row>
    <row r="2121" spans="2:14" x14ac:dyDescent="0.25">
      <c r="B2121" s="18">
        <f t="shared" si="208"/>
        <v>2117</v>
      </c>
      <c r="C2121" s="13" t="str">
        <f t="shared" si="207"/>
        <v/>
      </c>
      <c r="D2121" s="20"/>
      <c r="E2121" s="5"/>
      <c r="F2121" s="5"/>
      <c r="G2121" s="6" t="str">
        <f>IF(ISBLANK(F2121),"",VLOOKUP(F2121,'Listes des Lots'!$B$4:$G$55,6,FALSE))</f>
        <v/>
      </c>
      <c r="H2121" s="3"/>
      <c r="I2121" s="3"/>
      <c r="J2121" s="5"/>
      <c r="K2121" s="5"/>
      <c r="L2121" s="4"/>
      <c r="M2121" s="92" t="str">
        <f>IF(RevenueData[[#This Row],[Commentaires /Notes  ]]="","",RevenueData[[#This Row],[Commentaires /Notes  ]])</f>
        <v/>
      </c>
      <c r="N2121" s="21"/>
    </row>
    <row r="2122" spans="2:14" x14ac:dyDescent="0.25">
      <c r="B2122" s="18">
        <f t="shared" si="208"/>
        <v>2118</v>
      </c>
      <c r="C2122" s="13" t="str">
        <f t="shared" si="207"/>
        <v/>
      </c>
      <c r="D2122" s="20"/>
      <c r="E2122" s="5"/>
      <c r="F2122" s="5"/>
      <c r="G2122" s="6" t="str">
        <f>IF(ISBLANK(F2122),"",VLOOKUP(F2122,'Listes des Lots'!$B$4:$G$55,6,FALSE))</f>
        <v/>
      </c>
      <c r="H2122" s="3"/>
      <c r="I2122" s="3"/>
      <c r="J2122" s="5"/>
      <c r="K2122" s="5"/>
      <c r="L2122" s="4"/>
      <c r="M2122" s="92" t="str">
        <f>IF(RevenueData[[#This Row],[Commentaires /Notes  ]]="","",RevenueData[[#This Row],[Commentaires /Notes  ]])</f>
        <v/>
      </c>
      <c r="N2122" s="21"/>
    </row>
    <row r="2123" spans="2:14" x14ac:dyDescent="0.25">
      <c r="B2123" s="18">
        <f t="shared" si="208"/>
        <v>2119</v>
      </c>
      <c r="C2123" s="13" t="str">
        <f t="shared" si="207"/>
        <v/>
      </c>
      <c r="D2123" s="20"/>
      <c r="E2123" s="5"/>
      <c r="F2123" s="5"/>
      <c r="G2123" s="6" t="str">
        <f>IF(ISBLANK(F2123),"",VLOOKUP(F2123,'Listes des Lots'!$B$4:$G$55,6,FALSE))</f>
        <v/>
      </c>
      <c r="H2123" s="3"/>
      <c r="I2123" s="3"/>
      <c r="J2123" s="5"/>
      <c r="K2123" s="5"/>
      <c r="L2123" s="4"/>
      <c r="M2123" s="92" t="str">
        <f>IF(RevenueData[[#This Row],[Commentaires /Notes  ]]="","",RevenueData[[#This Row],[Commentaires /Notes  ]])</f>
        <v/>
      </c>
      <c r="N2123" s="21"/>
    </row>
    <row r="2124" spans="2:14" x14ac:dyDescent="0.25">
      <c r="B2124" s="18">
        <f t="shared" si="208"/>
        <v>2120</v>
      </c>
      <c r="C2124" s="13" t="str">
        <f t="shared" si="207"/>
        <v/>
      </c>
      <c r="D2124" s="20"/>
      <c r="E2124" s="5"/>
      <c r="F2124" s="5"/>
      <c r="G2124" s="6" t="str">
        <f>IF(ISBLANK(F2124),"",VLOOKUP(F2124,'Listes des Lots'!$B$4:$G$55,6,FALSE))</f>
        <v/>
      </c>
      <c r="H2124" s="3"/>
      <c r="I2124" s="3"/>
      <c r="J2124" s="5"/>
      <c r="K2124" s="5"/>
      <c r="L2124" s="4"/>
      <c r="M2124" s="92" t="str">
        <f>IF(RevenueData[[#This Row],[Commentaires /Notes  ]]="","",RevenueData[[#This Row],[Commentaires /Notes  ]])</f>
        <v/>
      </c>
      <c r="N2124" s="21"/>
    </row>
    <row r="2125" spans="2:14" x14ac:dyDescent="0.25">
      <c r="B2125" s="18">
        <f t="shared" si="208"/>
        <v>2121</v>
      </c>
      <c r="C2125" s="13" t="str">
        <f t="shared" si="207"/>
        <v/>
      </c>
      <c r="D2125" s="20"/>
      <c r="E2125" s="5"/>
      <c r="F2125" s="5"/>
      <c r="G2125" s="6" t="str">
        <f>IF(ISBLANK(F2125),"",VLOOKUP(F2125,'Listes des Lots'!$B$4:$G$55,6,FALSE))</f>
        <v/>
      </c>
      <c r="H2125" s="3"/>
      <c r="I2125" s="3"/>
      <c r="J2125" s="5"/>
      <c r="K2125" s="5"/>
      <c r="L2125" s="4"/>
      <c r="M2125" s="92" t="str">
        <f>IF(RevenueData[[#This Row],[Commentaires /Notes  ]]="","",RevenueData[[#This Row],[Commentaires /Notes  ]])</f>
        <v/>
      </c>
      <c r="N2125" s="21"/>
    </row>
    <row r="2126" spans="2:14" x14ac:dyDescent="0.25">
      <c r="B2126" s="18">
        <f t="shared" si="208"/>
        <v>2122</v>
      </c>
      <c r="C2126" s="13" t="str">
        <f t="shared" si="207"/>
        <v/>
      </c>
      <c r="D2126" s="20"/>
      <c r="E2126" s="5"/>
      <c r="F2126" s="5"/>
      <c r="G2126" s="6" t="str">
        <f>IF(ISBLANK(F2126),"",VLOOKUP(F2126,'Listes des Lots'!$B$4:$G$55,6,FALSE))</f>
        <v/>
      </c>
      <c r="H2126" s="3"/>
      <c r="I2126" s="3"/>
      <c r="J2126" s="5"/>
      <c r="K2126" s="5"/>
      <c r="L2126" s="4"/>
      <c r="M2126" s="92" t="str">
        <f>IF(RevenueData[[#This Row],[Commentaires /Notes  ]]="","",RevenueData[[#This Row],[Commentaires /Notes  ]])</f>
        <v/>
      </c>
      <c r="N2126" s="21"/>
    </row>
    <row r="2127" spans="2:14" x14ac:dyDescent="0.25">
      <c r="B2127" s="18">
        <f t="shared" si="208"/>
        <v>2123</v>
      </c>
      <c r="C2127" s="13" t="str">
        <f t="shared" si="207"/>
        <v/>
      </c>
      <c r="D2127" s="20"/>
      <c r="E2127" s="5"/>
      <c r="F2127" s="5"/>
      <c r="G2127" s="6" t="str">
        <f>IF(ISBLANK(F2127),"",VLOOKUP(F2127,'Listes des Lots'!$B$4:$G$55,6,FALSE))</f>
        <v/>
      </c>
      <c r="H2127" s="3"/>
      <c r="I2127" s="3"/>
      <c r="J2127" s="5"/>
      <c r="K2127" s="5"/>
      <c r="L2127" s="4"/>
      <c r="M2127" s="92" t="str">
        <f>IF(RevenueData[[#This Row],[Commentaires /Notes  ]]="","",RevenueData[[#This Row],[Commentaires /Notes  ]])</f>
        <v/>
      </c>
      <c r="N2127" s="21"/>
    </row>
    <row r="2128" spans="2:14" x14ac:dyDescent="0.25">
      <c r="B2128" s="18">
        <f t="shared" si="208"/>
        <v>2124</v>
      </c>
      <c r="C2128" s="13" t="str">
        <f t="shared" si="207"/>
        <v/>
      </c>
      <c r="D2128" s="20"/>
      <c r="E2128" s="5"/>
      <c r="F2128" s="5"/>
      <c r="G2128" s="6" t="str">
        <f>IF(ISBLANK(F2128),"",VLOOKUP(F2128,'Listes des Lots'!$B$4:$G$55,6,FALSE))</f>
        <v/>
      </c>
      <c r="H2128" s="3"/>
      <c r="I2128" s="3"/>
      <c r="J2128" s="5"/>
      <c r="K2128" s="5"/>
      <c r="L2128" s="4"/>
      <c r="M2128" s="92" t="str">
        <f>IF(RevenueData[[#This Row],[Commentaires /Notes  ]]="","",RevenueData[[#This Row],[Commentaires /Notes  ]])</f>
        <v/>
      </c>
      <c r="N2128" s="21"/>
    </row>
    <row r="2129" spans="2:14" x14ac:dyDescent="0.25">
      <c r="B2129" s="18">
        <f t="shared" si="208"/>
        <v>2125</v>
      </c>
      <c r="C2129" s="13" t="str">
        <f t="shared" si="207"/>
        <v/>
      </c>
      <c r="D2129" s="20"/>
      <c r="E2129" s="5"/>
      <c r="F2129" s="5"/>
      <c r="G2129" s="6" t="str">
        <f>IF(ISBLANK(F2129),"",VLOOKUP(F2129,'Listes des Lots'!$B$4:$G$55,6,FALSE))</f>
        <v/>
      </c>
      <c r="H2129" s="3"/>
      <c r="I2129" s="3"/>
      <c r="J2129" s="5"/>
      <c r="K2129" s="5"/>
      <c r="L2129" s="4"/>
      <c r="M2129" s="92" t="str">
        <f>IF(RevenueData[[#This Row],[Commentaires /Notes  ]]="","",RevenueData[[#This Row],[Commentaires /Notes  ]])</f>
        <v/>
      </c>
      <c r="N2129" s="21"/>
    </row>
    <row r="2130" spans="2:14" x14ac:dyDescent="0.25">
      <c r="B2130" s="18">
        <f t="shared" si="208"/>
        <v>2126</v>
      </c>
      <c r="C2130" s="13" t="str">
        <f t="shared" si="207"/>
        <v/>
      </c>
      <c r="D2130" s="20"/>
      <c r="E2130" s="5"/>
      <c r="F2130" s="5"/>
      <c r="G2130" s="6" t="str">
        <f>IF(ISBLANK(F2130),"",VLOOKUP(F2130,'Listes des Lots'!$B$4:$G$55,6,FALSE))</f>
        <v/>
      </c>
      <c r="H2130" s="3"/>
      <c r="I2130" s="3"/>
      <c r="J2130" s="5"/>
      <c r="K2130" s="5"/>
      <c r="L2130" s="4"/>
      <c r="M2130" s="92" t="str">
        <f>IF(RevenueData[[#This Row],[Commentaires /Notes  ]]="","",RevenueData[[#This Row],[Commentaires /Notes  ]])</f>
        <v/>
      </c>
      <c r="N2130" s="21"/>
    </row>
    <row r="2131" spans="2:14" x14ac:dyDescent="0.25">
      <c r="B2131" s="18">
        <f t="shared" si="208"/>
        <v>2127</v>
      </c>
      <c r="C2131" s="13" t="str">
        <f t="shared" si="207"/>
        <v/>
      </c>
      <c r="D2131" s="20"/>
      <c r="E2131" s="5"/>
      <c r="F2131" s="5"/>
      <c r="G2131" s="6" t="str">
        <f>IF(ISBLANK(F2131),"",VLOOKUP(F2131,'Listes des Lots'!$B$4:$G$55,6,FALSE))</f>
        <v/>
      </c>
      <c r="H2131" s="3"/>
      <c r="I2131" s="3"/>
      <c r="J2131" s="5"/>
      <c r="K2131" s="5"/>
      <c r="L2131" s="4"/>
      <c r="M2131" s="92" t="str">
        <f>IF(RevenueData[[#This Row],[Commentaires /Notes  ]]="","",RevenueData[[#This Row],[Commentaires /Notes  ]])</f>
        <v/>
      </c>
      <c r="N2131" s="21"/>
    </row>
    <row r="2132" spans="2:14" x14ac:dyDescent="0.25">
      <c r="B2132" s="18">
        <f t="shared" si="208"/>
        <v>2128</v>
      </c>
      <c r="C2132" s="13" t="str">
        <f t="shared" si="207"/>
        <v/>
      </c>
      <c r="D2132" s="20"/>
      <c r="E2132" s="5"/>
      <c r="F2132" s="5"/>
      <c r="G2132" s="6" t="str">
        <f>IF(ISBLANK(F2132),"",VLOOKUP(F2132,'Listes des Lots'!$B$4:$G$55,6,FALSE))</f>
        <v/>
      </c>
      <c r="H2132" s="3"/>
      <c r="I2132" s="3"/>
      <c r="J2132" s="5"/>
      <c r="K2132" s="5"/>
      <c r="L2132" s="4"/>
      <c r="M2132" s="92" t="str">
        <f>IF(RevenueData[[#This Row],[Commentaires /Notes  ]]="","",RevenueData[[#This Row],[Commentaires /Notes  ]])</f>
        <v/>
      </c>
      <c r="N2132" s="21"/>
    </row>
    <row r="2133" spans="2:14" x14ac:dyDescent="0.25">
      <c r="B2133" s="18">
        <f t="shared" si="208"/>
        <v>2129</v>
      </c>
      <c r="C2133" s="13" t="str">
        <f t="shared" si="207"/>
        <v/>
      </c>
      <c r="D2133" s="20"/>
      <c r="E2133" s="5"/>
      <c r="F2133" s="5"/>
      <c r="G2133" s="6" t="str">
        <f>IF(ISBLANK(F2133),"",VLOOKUP(F2133,'Listes des Lots'!$B$4:$G$55,6,FALSE))</f>
        <v/>
      </c>
      <c r="H2133" s="3"/>
      <c r="I2133" s="3"/>
      <c r="J2133" s="5"/>
      <c r="K2133" s="5"/>
      <c r="L2133" s="4"/>
      <c r="M2133" s="92" t="str">
        <f>IF(RevenueData[[#This Row],[Commentaires /Notes  ]]="","",RevenueData[[#This Row],[Commentaires /Notes  ]])</f>
        <v/>
      </c>
      <c r="N2133" s="21"/>
    </row>
    <row r="2134" spans="2:14" x14ac:dyDescent="0.25">
      <c r="B2134" s="18">
        <f t="shared" si="208"/>
        <v>2130</v>
      </c>
      <c r="C2134" s="13" t="str">
        <f t="shared" si="207"/>
        <v/>
      </c>
      <c r="D2134" s="20"/>
      <c r="E2134" s="5"/>
      <c r="F2134" s="5"/>
      <c r="G2134" s="6" t="str">
        <f>IF(ISBLANK(F2134),"",VLOOKUP(F2134,'Listes des Lots'!$B$4:$G$55,6,FALSE))</f>
        <v/>
      </c>
      <c r="H2134" s="3"/>
      <c r="I2134" s="3"/>
      <c r="J2134" s="5"/>
      <c r="K2134" s="5"/>
      <c r="L2134" s="4"/>
      <c r="M2134" s="92" t="str">
        <f>IF(RevenueData[[#This Row],[Commentaires /Notes  ]]="","",RevenueData[[#This Row],[Commentaires /Notes  ]])</f>
        <v/>
      </c>
      <c r="N2134" s="21"/>
    </row>
    <row r="2135" spans="2:14" x14ac:dyDescent="0.25">
      <c r="B2135" s="18">
        <f t="shared" si="208"/>
        <v>2131</v>
      </c>
      <c r="C2135" s="13" t="str">
        <f t="shared" si="207"/>
        <v/>
      </c>
      <c r="D2135" s="20"/>
      <c r="E2135" s="5"/>
      <c r="F2135" s="5"/>
      <c r="G2135" s="6" t="str">
        <f>IF(ISBLANK(F2135),"",VLOOKUP(F2135,'Listes des Lots'!$B$4:$G$55,6,FALSE))</f>
        <v/>
      </c>
      <c r="H2135" s="3"/>
      <c r="I2135" s="3"/>
      <c r="J2135" s="5"/>
      <c r="K2135" s="5"/>
      <c r="L2135" s="4"/>
      <c r="M2135" s="92" t="str">
        <f>IF(RevenueData[[#This Row],[Commentaires /Notes  ]]="","",RevenueData[[#This Row],[Commentaires /Notes  ]])</f>
        <v/>
      </c>
      <c r="N2135" s="21"/>
    </row>
    <row r="2136" spans="2:14" x14ac:dyDescent="0.25">
      <c r="B2136" s="18">
        <f t="shared" si="208"/>
        <v>2132</v>
      </c>
      <c r="C2136" s="13" t="str">
        <f t="shared" si="207"/>
        <v/>
      </c>
      <c r="D2136" s="20"/>
      <c r="E2136" s="5"/>
      <c r="F2136" s="5"/>
      <c r="G2136" s="6" t="str">
        <f>IF(ISBLANK(F2136),"",VLOOKUP(F2136,'Listes des Lots'!$B$4:$G$55,6,FALSE))</f>
        <v/>
      </c>
      <c r="H2136" s="3"/>
      <c r="I2136" s="3"/>
      <c r="J2136" s="5"/>
      <c r="K2136" s="5"/>
      <c r="L2136" s="4"/>
      <c r="M2136" s="92" t="str">
        <f>IF(RevenueData[[#This Row],[Commentaires /Notes  ]]="","",RevenueData[[#This Row],[Commentaires /Notes  ]])</f>
        <v/>
      </c>
      <c r="N2136" s="21"/>
    </row>
    <row r="2137" spans="2:14" x14ac:dyDescent="0.25">
      <c r="B2137" s="18">
        <f t="shared" si="208"/>
        <v>2133</v>
      </c>
      <c r="C2137" s="13" t="str">
        <f t="shared" si="207"/>
        <v/>
      </c>
      <c r="D2137" s="20"/>
      <c r="E2137" s="5"/>
      <c r="F2137" s="5"/>
      <c r="G2137" s="6" t="str">
        <f>IF(ISBLANK(F2137),"",VLOOKUP(F2137,'Listes des Lots'!$B$4:$G$55,6,FALSE))</f>
        <v/>
      </c>
      <c r="H2137" s="3"/>
      <c r="I2137" s="3"/>
      <c r="J2137" s="5"/>
      <c r="K2137" s="5"/>
      <c r="L2137" s="4"/>
      <c r="M2137" s="92" t="str">
        <f>IF(RevenueData[[#This Row],[Commentaires /Notes  ]]="","",RevenueData[[#This Row],[Commentaires /Notes  ]])</f>
        <v/>
      </c>
      <c r="N2137" s="21"/>
    </row>
    <row r="2138" spans="2:14" x14ac:dyDescent="0.25">
      <c r="B2138" s="18">
        <f t="shared" si="208"/>
        <v>2134</v>
      </c>
      <c r="C2138" s="13" t="str">
        <f t="shared" si="207"/>
        <v/>
      </c>
      <c r="D2138" s="20"/>
      <c r="E2138" s="5"/>
      <c r="F2138" s="5"/>
      <c r="G2138" s="6" t="str">
        <f>IF(ISBLANK(F2138),"",VLOOKUP(F2138,'Listes des Lots'!$B$4:$G$55,6,FALSE))</f>
        <v/>
      </c>
      <c r="H2138" s="3"/>
      <c r="I2138" s="3"/>
      <c r="J2138" s="5"/>
      <c r="K2138" s="5"/>
      <c r="L2138" s="4"/>
      <c r="M2138" s="92" t="str">
        <f>IF(RevenueData[[#This Row],[Commentaires /Notes  ]]="","",RevenueData[[#This Row],[Commentaires /Notes  ]])</f>
        <v/>
      </c>
      <c r="N2138" s="21"/>
    </row>
    <row r="2139" spans="2:14" x14ac:dyDescent="0.25">
      <c r="B2139" s="18">
        <f t="shared" si="208"/>
        <v>2135</v>
      </c>
      <c r="C2139" s="13" t="str">
        <f t="shared" si="207"/>
        <v/>
      </c>
      <c r="D2139" s="20"/>
      <c r="E2139" s="5"/>
      <c r="F2139" s="5"/>
      <c r="G2139" s="6" t="str">
        <f>IF(ISBLANK(F2139),"",VLOOKUP(F2139,'Listes des Lots'!$B$4:$G$55,6,FALSE))</f>
        <v/>
      </c>
      <c r="H2139" s="3"/>
      <c r="I2139" s="3"/>
      <c r="J2139" s="5"/>
      <c r="K2139" s="5"/>
      <c r="L2139" s="4"/>
      <c r="M2139" s="92" t="str">
        <f>IF(RevenueData[[#This Row],[Commentaires /Notes  ]]="","",RevenueData[[#This Row],[Commentaires /Notes  ]])</f>
        <v/>
      </c>
      <c r="N2139" s="21"/>
    </row>
    <row r="2140" spans="2:14" x14ac:dyDescent="0.25">
      <c r="B2140" s="18">
        <f t="shared" si="208"/>
        <v>2136</v>
      </c>
      <c r="C2140" s="13" t="str">
        <f t="shared" si="207"/>
        <v/>
      </c>
      <c r="D2140" s="20"/>
      <c r="E2140" s="5"/>
      <c r="F2140" s="5"/>
      <c r="G2140" s="6" t="str">
        <f>IF(ISBLANK(F2140),"",VLOOKUP(F2140,'Listes des Lots'!$B$4:$G$55,6,FALSE))</f>
        <v/>
      </c>
      <c r="H2140" s="3"/>
      <c r="I2140" s="3"/>
      <c r="J2140" s="5"/>
      <c r="K2140" s="5"/>
      <c r="L2140" s="4"/>
      <c r="M2140" s="92" t="str">
        <f>IF(RevenueData[[#This Row],[Commentaires /Notes  ]]="","",RevenueData[[#This Row],[Commentaires /Notes  ]])</f>
        <v/>
      </c>
      <c r="N2140" s="21"/>
    </row>
    <row r="2141" spans="2:14" x14ac:dyDescent="0.25">
      <c r="B2141" s="18">
        <f t="shared" si="208"/>
        <v>2137</v>
      </c>
      <c r="C2141" s="13" t="str">
        <f t="shared" si="207"/>
        <v/>
      </c>
      <c r="D2141" s="20"/>
      <c r="E2141" s="5"/>
      <c r="F2141" s="5"/>
      <c r="G2141" s="6" t="str">
        <f>IF(ISBLANK(F2141),"",VLOOKUP(F2141,'Listes des Lots'!$B$4:$G$55,6,FALSE))</f>
        <v/>
      </c>
      <c r="H2141" s="3"/>
      <c r="I2141" s="3"/>
      <c r="J2141" s="5"/>
      <c r="K2141" s="5"/>
      <c r="L2141" s="4"/>
      <c r="M2141" s="92" t="str">
        <f>IF(RevenueData[[#This Row],[Commentaires /Notes  ]]="","",RevenueData[[#This Row],[Commentaires /Notes  ]])</f>
        <v/>
      </c>
      <c r="N2141" s="21"/>
    </row>
    <row r="2142" spans="2:14" x14ac:dyDescent="0.25">
      <c r="B2142" s="18">
        <f t="shared" si="208"/>
        <v>2138</v>
      </c>
      <c r="C2142" s="13" t="str">
        <f t="shared" si="207"/>
        <v/>
      </c>
      <c r="D2142" s="20"/>
      <c r="E2142" s="5"/>
      <c r="F2142" s="5"/>
      <c r="G2142" s="6" t="str">
        <f>IF(ISBLANK(F2142),"",VLOOKUP(F2142,'Listes des Lots'!$B$4:$G$55,6,FALSE))</f>
        <v/>
      </c>
      <c r="H2142" s="3"/>
      <c r="I2142" s="3"/>
      <c r="J2142" s="5"/>
      <c r="K2142" s="5"/>
      <c r="L2142" s="4"/>
      <c r="M2142" s="92" t="str">
        <f>IF(RevenueData[[#This Row],[Commentaires /Notes  ]]="","",RevenueData[[#This Row],[Commentaires /Notes  ]])</f>
        <v/>
      </c>
      <c r="N2142" s="21"/>
    </row>
    <row r="2143" spans="2:14" x14ac:dyDescent="0.25">
      <c r="B2143" s="18">
        <f t="shared" si="208"/>
        <v>2139</v>
      </c>
      <c r="C2143" s="13" t="str">
        <f t="shared" si="207"/>
        <v/>
      </c>
      <c r="D2143" s="20"/>
      <c r="E2143" s="5"/>
      <c r="F2143" s="5"/>
      <c r="G2143" s="6" t="str">
        <f>IF(ISBLANK(F2143),"",VLOOKUP(F2143,'Listes des Lots'!$B$4:$G$55,6,FALSE))</f>
        <v/>
      </c>
      <c r="H2143" s="3"/>
      <c r="I2143" s="3"/>
      <c r="J2143" s="5"/>
      <c r="K2143" s="5"/>
      <c r="L2143" s="4"/>
      <c r="M2143" s="92" t="str">
        <f>IF(RevenueData[[#This Row],[Commentaires /Notes  ]]="","",RevenueData[[#This Row],[Commentaires /Notes  ]])</f>
        <v/>
      </c>
      <c r="N2143" s="21"/>
    </row>
    <row r="2144" spans="2:14" x14ac:dyDescent="0.25">
      <c r="B2144" s="18">
        <f t="shared" si="208"/>
        <v>2140</v>
      </c>
      <c r="C2144" s="13" t="str">
        <f t="shared" si="207"/>
        <v/>
      </c>
      <c r="D2144" s="20"/>
      <c r="E2144" s="5"/>
      <c r="F2144" s="5"/>
      <c r="G2144" s="6" t="str">
        <f>IF(ISBLANK(F2144),"",VLOOKUP(F2144,'Listes des Lots'!$B$4:$G$55,6,FALSE))</f>
        <v/>
      </c>
      <c r="H2144" s="3"/>
      <c r="I2144" s="3"/>
      <c r="J2144" s="5"/>
      <c r="K2144" s="5"/>
      <c r="L2144" s="4"/>
      <c r="M2144" s="92" t="str">
        <f>IF(RevenueData[[#This Row],[Commentaires /Notes  ]]="","",RevenueData[[#This Row],[Commentaires /Notes  ]])</f>
        <v/>
      </c>
      <c r="N2144" s="21"/>
    </row>
    <row r="2145" spans="2:14" x14ac:dyDescent="0.25">
      <c r="B2145" s="18">
        <f t="shared" si="208"/>
        <v>2141</v>
      </c>
      <c r="C2145" s="13" t="str">
        <f t="shared" si="207"/>
        <v/>
      </c>
      <c r="D2145" s="20"/>
      <c r="E2145" s="5"/>
      <c r="F2145" s="5"/>
      <c r="G2145" s="6" t="str">
        <f>IF(ISBLANK(F2145),"",VLOOKUP(F2145,'Listes des Lots'!$B$4:$G$55,6,FALSE))</f>
        <v/>
      </c>
      <c r="H2145" s="3"/>
      <c r="I2145" s="3"/>
      <c r="J2145" s="5"/>
      <c r="K2145" s="5"/>
      <c r="L2145" s="4"/>
      <c r="M2145" s="92" t="str">
        <f>IF(RevenueData[[#This Row],[Commentaires /Notes  ]]="","",RevenueData[[#This Row],[Commentaires /Notes  ]])</f>
        <v/>
      </c>
      <c r="N2145" s="21"/>
    </row>
    <row r="2146" spans="2:14" x14ac:dyDescent="0.25">
      <c r="B2146" s="18">
        <f t="shared" si="208"/>
        <v>2142</v>
      </c>
      <c r="C2146" s="13" t="str">
        <f t="shared" si="207"/>
        <v/>
      </c>
      <c r="D2146" s="20"/>
      <c r="E2146" s="5"/>
      <c r="F2146" s="5"/>
      <c r="G2146" s="6" t="str">
        <f>IF(ISBLANK(F2146),"",VLOOKUP(F2146,'Listes des Lots'!$B$4:$G$55,6,FALSE))</f>
        <v/>
      </c>
      <c r="H2146" s="3"/>
      <c r="I2146" s="3"/>
      <c r="J2146" s="5"/>
      <c r="K2146" s="5"/>
      <c r="L2146" s="4"/>
      <c r="M2146" s="92" t="str">
        <f>IF(RevenueData[[#This Row],[Commentaires /Notes  ]]="","",RevenueData[[#This Row],[Commentaires /Notes  ]])</f>
        <v/>
      </c>
      <c r="N2146" s="21"/>
    </row>
    <row r="2147" spans="2:14" x14ac:dyDescent="0.25">
      <c r="B2147" s="18">
        <f t="shared" si="208"/>
        <v>2143</v>
      </c>
      <c r="C2147" s="13" t="str">
        <f t="shared" si="207"/>
        <v/>
      </c>
      <c r="D2147" s="20"/>
      <c r="E2147" s="5"/>
      <c r="F2147" s="5"/>
      <c r="G2147" s="6" t="str">
        <f>IF(ISBLANK(F2147),"",VLOOKUP(F2147,'Listes des Lots'!$B$4:$G$55,6,FALSE))</f>
        <v/>
      </c>
      <c r="H2147" s="3"/>
      <c r="I2147" s="3"/>
      <c r="J2147" s="5"/>
      <c r="K2147" s="5"/>
      <c r="L2147" s="4"/>
      <c r="M2147" s="92" t="str">
        <f>IF(RevenueData[[#This Row],[Commentaires /Notes  ]]="","",RevenueData[[#This Row],[Commentaires /Notes  ]])</f>
        <v/>
      </c>
      <c r="N2147" s="21"/>
    </row>
    <row r="2148" spans="2:14" x14ac:dyDescent="0.25">
      <c r="B2148" s="18">
        <f t="shared" si="208"/>
        <v>2144</v>
      </c>
      <c r="C2148" s="13" t="str">
        <f t="shared" si="207"/>
        <v/>
      </c>
      <c r="D2148" s="20"/>
      <c r="E2148" s="5"/>
      <c r="F2148" s="5"/>
      <c r="G2148" s="6" t="str">
        <f>IF(ISBLANK(F2148),"",VLOOKUP(F2148,'Listes des Lots'!$B$4:$G$55,6,FALSE))</f>
        <v/>
      </c>
      <c r="H2148" s="3"/>
      <c r="I2148" s="3"/>
      <c r="J2148" s="5"/>
      <c r="K2148" s="5"/>
      <c r="L2148" s="4"/>
      <c r="M2148" s="92" t="str">
        <f>IF(RevenueData[[#This Row],[Commentaires /Notes  ]]="","",RevenueData[[#This Row],[Commentaires /Notes  ]])</f>
        <v/>
      </c>
      <c r="N2148" s="21"/>
    </row>
    <row r="2149" spans="2:14" x14ac:dyDescent="0.25">
      <c r="B2149" s="18">
        <f t="shared" si="208"/>
        <v>2145</v>
      </c>
      <c r="C2149" s="13" t="str">
        <f t="shared" si="207"/>
        <v/>
      </c>
      <c r="D2149" s="20"/>
      <c r="E2149" s="5"/>
      <c r="F2149" s="5"/>
      <c r="G2149" s="6" t="str">
        <f>IF(ISBLANK(F2149),"",VLOOKUP(F2149,'Listes des Lots'!$B$4:$G$55,6,FALSE))</f>
        <v/>
      </c>
      <c r="H2149" s="3"/>
      <c r="I2149" s="3"/>
      <c r="J2149" s="5"/>
      <c r="K2149" s="5"/>
      <c r="L2149" s="4"/>
      <c r="M2149" s="92" t="str">
        <f>IF(RevenueData[[#This Row],[Commentaires /Notes  ]]="","",RevenueData[[#This Row],[Commentaires /Notes  ]])</f>
        <v/>
      </c>
      <c r="N2149" s="21"/>
    </row>
    <row r="2150" spans="2:14" x14ac:dyDescent="0.25">
      <c r="B2150" s="18">
        <f t="shared" si="208"/>
        <v>2146</v>
      </c>
      <c r="C2150" s="13" t="str">
        <f t="shared" si="207"/>
        <v/>
      </c>
      <c r="D2150" s="20"/>
      <c r="E2150" s="5"/>
      <c r="F2150" s="5"/>
      <c r="G2150" s="6" t="str">
        <f>IF(ISBLANK(F2150),"",VLOOKUP(F2150,'Listes des Lots'!$B$4:$G$55,6,FALSE))</f>
        <v/>
      </c>
      <c r="H2150" s="3"/>
      <c r="I2150" s="3"/>
      <c r="J2150" s="5"/>
      <c r="K2150" s="5"/>
      <c r="L2150" s="4"/>
      <c r="M2150" s="92" t="str">
        <f>IF(RevenueData[[#This Row],[Commentaires /Notes  ]]="","",RevenueData[[#This Row],[Commentaires /Notes  ]])</f>
        <v/>
      </c>
      <c r="N2150" s="21"/>
    </row>
    <row r="2151" spans="2:14" x14ac:dyDescent="0.25">
      <c r="B2151" s="18">
        <f t="shared" si="208"/>
        <v>2147</v>
      </c>
      <c r="C2151" s="13" t="str">
        <f t="shared" si="207"/>
        <v/>
      </c>
      <c r="D2151" s="20"/>
      <c r="E2151" s="5"/>
      <c r="F2151" s="5"/>
      <c r="G2151" s="6" t="str">
        <f>IF(ISBLANK(F2151),"",VLOOKUP(F2151,'Listes des Lots'!$B$4:$G$55,6,FALSE))</f>
        <v/>
      </c>
      <c r="H2151" s="3"/>
      <c r="I2151" s="3"/>
      <c r="J2151" s="5"/>
      <c r="K2151" s="5"/>
      <c r="L2151" s="4"/>
      <c r="M2151" s="92" t="str">
        <f>IF(RevenueData[[#This Row],[Commentaires /Notes  ]]="","",RevenueData[[#This Row],[Commentaires /Notes  ]])</f>
        <v/>
      </c>
      <c r="N2151" s="21"/>
    </row>
    <row r="2152" spans="2:14" x14ac:dyDescent="0.25">
      <c r="B2152" s="18">
        <f t="shared" si="208"/>
        <v>2148</v>
      </c>
      <c r="C2152" s="13" t="str">
        <f t="shared" si="207"/>
        <v/>
      </c>
      <c r="D2152" s="20"/>
      <c r="E2152" s="5"/>
      <c r="F2152" s="5"/>
      <c r="G2152" s="6" t="str">
        <f>IF(ISBLANK(F2152),"",VLOOKUP(F2152,'Listes des Lots'!$B$4:$G$55,6,FALSE))</f>
        <v/>
      </c>
      <c r="H2152" s="3"/>
      <c r="I2152" s="3"/>
      <c r="J2152" s="5"/>
      <c r="K2152" s="5"/>
      <c r="L2152" s="4"/>
      <c r="M2152" s="92" t="str">
        <f>IF(RevenueData[[#This Row],[Commentaires /Notes  ]]="","",RevenueData[[#This Row],[Commentaires /Notes  ]])</f>
        <v/>
      </c>
      <c r="N2152" s="21"/>
    </row>
    <row r="2153" spans="2:14" x14ac:dyDescent="0.25">
      <c r="B2153" s="18">
        <f t="shared" si="208"/>
        <v>2149</v>
      </c>
      <c r="C2153" s="13" t="str">
        <f t="shared" si="207"/>
        <v/>
      </c>
      <c r="D2153" s="20"/>
      <c r="E2153" s="5"/>
      <c r="F2153" s="5"/>
      <c r="G2153" s="6" t="str">
        <f>IF(ISBLANK(F2153),"",VLOOKUP(F2153,'Listes des Lots'!$B$4:$G$55,6,FALSE))</f>
        <v/>
      </c>
      <c r="H2153" s="3"/>
      <c r="I2153" s="3"/>
      <c r="J2153" s="5"/>
      <c r="K2153" s="5"/>
      <c r="L2153" s="4"/>
      <c r="M2153" s="92" t="str">
        <f>IF(RevenueData[[#This Row],[Commentaires /Notes  ]]="","",RevenueData[[#This Row],[Commentaires /Notes  ]])</f>
        <v/>
      </c>
      <c r="N2153" s="21"/>
    </row>
    <row r="2154" spans="2:14" x14ac:dyDescent="0.25">
      <c r="B2154" s="18">
        <f t="shared" si="208"/>
        <v>2150</v>
      </c>
      <c r="C2154" s="13" t="str">
        <f t="shared" si="207"/>
        <v/>
      </c>
      <c r="D2154" s="20"/>
      <c r="E2154" s="5"/>
      <c r="F2154" s="5"/>
      <c r="G2154" s="6" t="str">
        <f>IF(ISBLANK(F2154),"",VLOOKUP(F2154,'Listes des Lots'!$B$4:$G$55,6,FALSE))</f>
        <v/>
      </c>
      <c r="H2154" s="3"/>
      <c r="I2154" s="3"/>
      <c r="J2154" s="5"/>
      <c r="K2154" s="5"/>
      <c r="L2154" s="4"/>
      <c r="M2154" s="92" t="str">
        <f>IF(RevenueData[[#This Row],[Commentaires /Notes  ]]="","",RevenueData[[#This Row],[Commentaires /Notes  ]])</f>
        <v/>
      </c>
      <c r="N2154" s="21"/>
    </row>
    <row r="2155" spans="2:14" x14ac:dyDescent="0.25">
      <c r="B2155" s="18">
        <f t="shared" si="208"/>
        <v>2151</v>
      </c>
      <c r="C2155" s="13" t="str">
        <f t="shared" si="207"/>
        <v/>
      </c>
      <c r="D2155" s="20"/>
      <c r="E2155" s="5"/>
      <c r="F2155" s="5"/>
      <c r="G2155" s="6" t="str">
        <f>IF(ISBLANK(F2155),"",VLOOKUP(F2155,'Listes des Lots'!$B$4:$G$55,6,FALSE))</f>
        <v/>
      </c>
      <c r="H2155" s="3"/>
      <c r="I2155" s="3"/>
      <c r="J2155" s="5"/>
      <c r="K2155" s="5"/>
      <c r="L2155" s="4"/>
      <c r="M2155" s="92" t="str">
        <f>IF(RevenueData[[#This Row],[Commentaires /Notes  ]]="","",RevenueData[[#This Row],[Commentaires /Notes  ]])</f>
        <v/>
      </c>
      <c r="N2155" s="21"/>
    </row>
    <row r="2156" spans="2:14" x14ac:dyDescent="0.25">
      <c r="B2156" s="18">
        <f t="shared" si="208"/>
        <v>2152</v>
      </c>
      <c r="C2156" s="13" t="str">
        <f t="shared" si="207"/>
        <v/>
      </c>
      <c r="D2156" s="20"/>
      <c r="E2156" s="5"/>
      <c r="F2156" s="5"/>
      <c r="G2156" s="6" t="str">
        <f>IF(ISBLANK(F2156),"",VLOOKUP(F2156,'Listes des Lots'!$B$4:$G$55,6,FALSE))</f>
        <v/>
      </c>
      <c r="H2156" s="3"/>
      <c r="I2156" s="3"/>
      <c r="J2156" s="5"/>
      <c r="K2156" s="5"/>
      <c r="L2156" s="4"/>
      <c r="M2156" s="92" t="str">
        <f>IF(RevenueData[[#This Row],[Commentaires /Notes  ]]="","",RevenueData[[#This Row],[Commentaires /Notes  ]])</f>
        <v/>
      </c>
      <c r="N2156" s="21"/>
    </row>
    <row r="2157" spans="2:14" x14ac:dyDescent="0.25">
      <c r="B2157" s="18">
        <f t="shared" si="208"/>
        <v>2153</v>
      </c>
      <c r="C2157" s="13" t="str">
        <f t="shared" si="207"/>
        <v/>
      </c>
      <c r="D2157" s="20"/>
      <c r="E2157" s="5"/>
      <c r="F2157" s="5"/>
      <c r="G2157" s="6" t="str">
        <f>IF(ISBLANK(F2157),"",VLOOKUP(F2157,'Listes des Lots'!$B$4:$G$55,6,FALSE))</f>
        <v/>
      </c>
      <c r="H2157" s="3"/>
      <c r="I2157" s="3"/>
      <c r="J2157" s="5"/>
      <c r="K2157" s="5"/>
      <c r="L2157" s="4"/>
      <c r="M2157" s="92" t="str">
        <f>IF(RevenueData[[#This Row],[Commentaires /Notes  ]]="","",RevenueData[[#This Row],[Commentaires /Notes  ]])</f>
        <v/>
      </c>
      <c r="N2157" s="21"/>
    </row>
    <row r="2158" spans="2:14" x14ac:dyDescent="0.25">
      <c r="B2158" s="18">
        <f t="shared" si="208"/>
        <v>2154</v>
      </c>
      <c r="C2158" s="13" t="str">
        <f t="shared" si="207"/>
        <v/>
      </c>
      <c r="D2158" s="20"/>
      <c r="E2158" s="5"/>
      <c r="F2158" s="5"/>
      <c r="G2158" s="6" t="str">
        <f>IF(ISBLANK(F2158),"",VLOOKUP(F2158,'Listes des Lots'!$B$4:$G$55,6,FALSE))</f>
        <v/>
      </c>
      <c r="H2158" s="3"/>
      <c r="I2158" s="3"/>
      <c r="J2158" s="5"/>
      <c r="K2158" s="5"/>
      <c r="L2158" s="4"/>
      <c r="M2158" s="92" t="str">
        <f>IF(RevenueData[[#This Row],[Commentaires /Notes  ]]="","",RevenueData[[#This Row],[Commentaires /Notes  ]])</f>
        <v/>
      </c>
      <c r="N2158" s="21"/>
    </row>
    <row r="2159" spans="2:14" x14ac:dyDescent="0.25">
      <c r="B2159" s="18">
        <f t="shared" si="208"/>
        <v>2155</v>
      </c>
      <c r="C2159" s="13" t="str">
        <f t="shared" si="207"/>
        <v/>
      </c>
      <c r="D2159" s="20"/>
      <c r="E2159" s="5"/>
      <c r="F2159" s="5"/>
      <c r="G2159" s="6" t="str">
        <f>IF(ISBLANK(F2159),"",VLOOKUP(F2159,'Listes des Lots'!$B$4:$G$55,6,FALSE))</f>
        <v/>
      </c>
      <c r="H2159" s="3"/>
      <c r="I2159" s="3"/>
      <c r="J2159" s="5"/>
      <c r="K2159" s="5"/>
      <c r="L2159" s="4"/>
      <c r="M2159" s="92" t="str">
        <f>IF(RevenueData[[#This Row],[Commentaires /Notes  ]]="","",RevenueData[[#This Row],[Commentaires /Notes  ]])</f>
        <v/>
      </c>
      <c r="N2159" s="21"/>
    </row>
    <row r="2160" spans="2:14" x14ac:dyDescent="0.25">
      <c r="B2160" s="18">
        <f t="shared" si="208"/>
        <v>2156</v>
      </c>
      <c r="C2160" s="13" t="str">
        <f t="shared" si="207"/>
        <v/>
      </c>
      <c r="D2160" s="20"/>
      <c r="E2160" s="5"/>
      <c r="F2160" s="5"/>
      <c r="G2160" s="6" t="str">
        <f>IF(ISBLANK(F2160),"",VLOOKUP(F2160,'Listes des Lots'!$B$4:$G$55,6,FALSE))</f>
        <v/>
      </c>
      <c r="H2160" s="3"/>
      <c r="I2160" s="3"/>
      <c r="J2160" s="5"/>
      <c r="K2160" s="5"/>
      <c r="L2160" s="4"/>
      <c r="M2160" s="92" t="str">
        <f>IF(RevenueData[[#This Row],[Commentaires /Notes  ]]="","",RevenueData[[#This Row],[Commentaires /Notes  ]])</f>
        <v/>
      </c>
      <c r="N2160" s="21"/>
    </row>
    <row r="2161" spans="2:14" x14ac:dyDescent="0.25">
      <c r="B2161" s="18">
        <f t="shared" si="208"/>
        <v>2157</v>
      </c>
      <c r="C2161" s="13" t="str">
        <f t="shared" si="207"/>
        <v/>
      </c>
      <c r="D2161" s="20"/>
      <c r="E2161" s="5"/>
      <c r="F2161" s="5"/>
      <c r="G2161" s="6" t="str">
        <f>IF(ISBLANK(F2161),"",VLOOKUP(F2161,'Listes des Lots'!$B$4:$G$55,6,FALSE))</f>
        <v/>
      </c>
      <c r="H2161" s="3"/>
      <c r="I2161" s="3"/>
      <c r="J2161" s="5"/>
      <c r="K2161" s="5"/>
      <c r="L2161" s="4"/>
      <c r="M2161" s="92" t="str">
        <f>IF(RevenueData[[#This Row],[Commentaires /Notes  ]]="","",RevenueData[[#This Row],[Commentaires /Notes  ]])</f>
        <v/>
      </c>
      <c r="N2161" s="21"/>
    </row>
    <row r="2162" spans="2:14" x14ac:dyDescent="0.25">
      <c r="B2162" s="18">
        <f t="shared" si="208"/>
        <v>2158</v>
      </c>
      <c r="C2162" s="13" t="str">
        <f t="shared" si="207"/>
        <v/>
      </c>
      <c r="D2162" s="20"/>
      <c r="E2162" s="5"/>
      <c r="F2162" s="5"/>
      <c r="G2162" s="6" t="str">
        <f>IF(ISBLANK(F2162),"",VLOOKUP(F2162,'Listes des Lots'!$B$4:$G$55,6,FALSE))</f>
        <v/>
      </c>
      <c r="H2162" s="3"/>
      <c r="I2162" s="3"/>
      <c r="J2162" s="5"/>
      <c r="K2162" s="5"/>
      <c r="L2162" s="4"/>
      <c r="M2162" s="92" t="str">
        <f>IF(RevenueData[[#This Row],[Commentaires /Notes  ]]="","",RevenueData[[#This Row],[Commentaires /Notes  ]])</f>
        <v/>
      </c>
      <c r="N2162" s="21"/>
    </row>
    <row r="2163" spans="2:14" x14ac:dyDescent="0.25">
      <c r="B2163" s="18">
        <f t="shared" si="208"/>
        <v>2159</v>
      </c>
      <c r="C2163" s="13" t="str">
        <f t="shared" si="207"/>
        <v/>
      </c>
      <c r="D2163" s="20"/>
      <c r="E2163" s="5"/>
      <c r="F2163" s="5"/>
      <c r="G2163" s="6" t="str">
        <f>IF(ISBLANK(F2163),"",VLOOKUP(F2163,'Listes des Lots'!$B$4:$G$55,6,FALSE))</f>
        <v/>
      </c>
      <c r="H2163" s="3"/>
      <c r="I2163" s="3"/>
      <c r="J2163" s="5"/>
      <c r="K2163" s="5"/>
      <c r="L2163" s="4"/>
      <c r="M2163" s="92" t="str">
        <f>IF(RevenueData[[#This Row],[Commentaires /Notes  ]]="","",RevenueData[[#This Row],[Commentaires /Notes  ]])</f>
        <v/>
      </c>
      <c r="N2163" s="21"/>
    </row>
    <row r="2164" spans="2:14" x14ac:dyDescent="0.25">
      <c r="B2164" s="18">
        <f t="shared" si="208"/>
        <v>2160</v>
      </c>
      <c r="C2164" s="13" t="str">
        <f t="shared" si="207"/>
        <v/>
      </c>
      <c r="D2164" s="20"/>
      <c r="E2164" s="5"/>
      <c r="F2164" s="5"/>
      <c r="G2164" s="6" t="str">
        <f>IF(ISBLANK(F2164),"",VLOOKUP(F2164,'Listes des Lots'!$B$4:$G$55,6,FALSE))</f>
        <v/>
      </c>
      <c r="H2164" s="3"/>
      <c r="I2164" s="3"/>
      <c r="J2164" s="5"/>
      <c r="K2164" s="5"/>
      <c r="L2164" s="4"/>
      <c r="M2164" s="92" t="str">
        <f>IF(RevenueData[[#This Row],[Commentaires /Notes  ]]="","",RevenueData[[#This Row],[Commentaires /Notes  ]])</f>
        <v/>
      </c>
      <c r="N2164" s="21"/>
    </row>
    <row r="2165" spans="2:14" x14ac:dyDescent="0.25">
      <c r="B2165" s="18">
        <f t="shared" si="208"/>
        <v>2161</v>
      </c>
      <c r="C2165" s="13" t="str">
        <f t="shared" si="207"/>
        <v/>
      </c>
      <c r="D2165" s="20"/>
      <c r="E2165" s="5"/>
      <c r="F2165" s="5"/>
      <c r="G2165" s="6" t="str">
        <f>IF(ISBLANK(F2165),"",VLOOKUP(F2165,'Listes des Lots'!$B$4:$G$55,6,FALSE))</f>
        <v/>
      </c>
      <c r="H2165" s="3"/>
      <c r="I2165" s="3"/>
      <c r="J2165" s="5"/>
      <c r="K2165" s="5"/>
      <c r="L2165" s="4"/>
      <c r="M2165" s="92" t="str">
        <f>IF(RevenueData[[#This Row],[Commentaires /Notes  ]]="","",RevenueData[[#This Row],[Commentaires /Notes  ]])</f>
        <v/>
      </c>
      <c r="N2165" s="21"/>
    </row>
    <row r="2166" spans="2:14" x14ac:dyDescent="0.25">
      <c r="B2166" s="18">
        <f t="shared" si="208"/>
        <v>2162</v>
      </c>
      <c r="C2166" s="13" t="str">
        <f t="shared" si="207"/>
        <v/>
      </c>
      <c r="D2166" s="20"/>
      <c r="E2166" s="5"/>
      <c r="F2166" s="5"/>
      <c r="G2166" s="6" t="str">
        <f>IF(ISBLANK(F2166),"",VLOOKUP(F2166,'Listes des Lots'!$B$4:$G$55,6,FALSE))</f>
        <v/>
      </c>
      <c r="H2166" s="3"/>
      <c r="I2166" s="3"/>
      <c r="J2166" s="5"/>
      <c r="K2166" s="5"/>
      <c r="L2166" s="4"/>
      <c r="M2166" s="92" t="str">
        <f>IF(RevenueData[[#This Row],[Commentaires /Notes  ]]="","",RevenueData[[#This Row],[Commentaires /Notes  ]])</f>
        <v/>
      </c>
      <c r="N2166" s="21"/>
    </row>
    <row r="2167" spans="2:14" x14ac:dyDescent="0.25">
      <c r="B2167" s="18">
        <f t="shared" si="208"/>
        <v>2163</v>
      </c>
      <c r="C2167" s="13" t="str">
        <f t="shared" si="207"/>
        <v/>
      </c>
      <c r="D2167" s="20"/>
      <c r="E2167" s="5"/>
      <c r="F2167" s="5"/>
      <c r="G2167" s="6" t="str">
        <f>IF(ISBLANK(F2167),"",VLOOKUP(F2167,'Listes des Lots'!$B$4:$G$55,6,FALSE))</f>
        <v/>
      </c>
      <c r="H2167" s="3"/>
      <c r="I2167" s="3"/>
      <c r="J2167" s="5"/>
      <c r="K2167" s="5"/>
      <c r="L2167" s="4"/>
      <c r="M2167" s="92" t="str">
        <f>IF(RevenueData[[#This Row],[Commentaires /Notes  ]]="","",RevenueData[[#This Row],[Commentaires /Notes  ]])</f>
        <v/>
      </c>
      <c r="N2167" s="21"/>
    </row>
    <row r="2168" spans="2:14" x14ac:dyDescent="0.25">
      <c r="B2168" s="18">
        <f t="shared" si="208"/>
        <v>2164</v>
      </c>
      <c r="C2168" s="13" t="str">
        <f t="shared" si="207"/>
        <v/>
      </c>
      <c r="D2168" s="20"/>
      <c r="E2168" s="5"/>
      <c r="F2168" s="5"/>
      <c r="G2168" s="6" t="str">
        <f>IF(ISBLANK(F2168),"",VLOOKUP(F2168,'Listes des Lots'!$B$4:$G$55,6,FALSE))</f>
        <v/>
      </c>
      <c r="H2168" s="3"/>
      <c r="I2168" s="3"/>
      <c r="J2168" s="5"/>
      <c r="K2168" s="5"/>
      <c r="L2168" s="4"/>
      <c r="M2168" s="92" t="str">
        <f>IF(RevenueData[[#This Row],[Commentaires /Notes  ]]="","",RevenueData[[#This Row],[Commentaires /Notes  ]])</f>
        <v/>
      </c>
      <c r="N2168" s="21"/>
    </row>
    <row r="2169" spans="2:14" x14ac:dyDescent="0.25">
      <c r="B2169" s="18">
        <f t="shared" si="208"/>
        <v>2165</v>
      </c>
      <c r="C2169" s="13" t="str">
        <f t="shared" si="207"/>
        <v/>
      </c>
      <c r="D2169" s="20"/>
      <c r="E2169" s="5"/>
      <c r="F2169" s="5"/>
      <c r="G2169" s="6" t="str">
        <f>IF(ISBLANK(F2169),"",VLOOKUP(F2169,'Listes des Lots'!$B$4:$G$55,6,FALSE))</f>
        <v/>
      </c>
      <c r="H2169" s="3"/>
      <c r="I2169" s="3"/>
      <c r="J2169" s="5"/>
      <c r="K2169" s="5"/>
      <c r="L2169" s="4"/>
      <c r="M2169" s="92" t="str">
        <f>IF(RevenueData[[#This Row],[Commentaires /Notes  ]]="","",RevenueData[[#This Row],[Commentaires /Notes  ]])</f>
        <v/>
      </c>
      <c r="N2169" s="21"/>
    </row>
    <row r="2170" spans="2:14" x14ac:dyDescent="0.25">
      <c r="B2170" s="18">
        <f t="shared" si="208"/>
        <v>2166</v>
      </c>
      <c r="C2170" s="13" t="str">
        <f t="shared" si="207"/>
        <v/>
      </c>
      <c r="D2170" s="20"/>
      <c r="E2170" s="5"/>
      <c r="F2170" s="5"/>
      <c r="G2170" s="6" t="str">
        <f>IF(ISBLANK(F2170),"",VLOOKUP(F2170,'Listes des Lots'!$B$4:$G$55,6,FALSE))</f>
        <v/>
      </c>
      <c r="H2170" s="3"/>
      <c r="I2170" s="3"/>
      <c r="J2170" s="5"/>
      <c r="K2170" s="5"/>
      <c r="L2170" s="4"/>
      <c r="M2170" s="92" t="str">
        <f>IF(RevenueData[[#This Row],[Commentaires /Notes  ]]="","",RevenueData[[#This Row],[Commentaires /Notes  ]])</f>
        <v/>
      </c>
      <c r="N2170" s="21"/>
    </row>
    <row r="2171" spans="2:14" x14ac:dyDescent="0.25">
      <c r="B2171" s="18">
        <f t="shared" si="208"/>
        <v>2167</v>
      </c>
      <c r="C2171" s="13" t="str">
        <f t="shared" si="207"/>
        <v/>
      </c>
      <c r="D2171" s="20"/>
      <c r="E2171" s="5"/>
      <c r="F2171" s="5"/>
      <c r="G2171" s="6" t="str">
        <f>IF(ISBLANK(F2171),"",VLOOKUP(F2171,'Listes des Lots'!$B$4:$G$55,6,FALSE))</f>
        <v/>
      </c>
      <c r="H2171" s="3"/>
      <c r="I2171" s="3"/>
      <c r="J2171" s="5"/>
      <c r="K2171" s="5"/>
      <c r="L2171" s="4"/>
      <c r="M2171" s="92" t="str">
        <f>IF(RevenueData[[#This Row],[Commentaires /Notes  ]]="","",RevenueData[[#This Row],[Commentaires /Notes  ]])</f>
        <v/>
      </c>
      <c r="N2171" s="21"/>
    </row>
    <row r="2172" spans="2:14" x14ac:dyDescent="0.25">
      <c r="B2172" s="18">
        <f t="shared" si="208"/>
        <v>2168</v>
      </c>
      <c r="C2172" s="13" t="str">
        <f t="shared" si="207"/>
        <v/>
      </c>
      <c r="D2172" s="20"/>
      <c r="E2172" s="5"/>
      <c r="F2172" s="5"/>
      <c r="G2172" s="6" t="str">
        <f>IF(ISBLANK(F2172),"",VLOOKUP(F2172,'Listes des Lots'!$B$4:$G$55,6,FALSE))</f>
        <v/>
      </c>
      <c r="H2172" s="3"/>
      <c r="I2172" s="3"/>
      <c r="J2172" s="5"/>
      <c r="K2172" s="5"/>
      <c r="L2172" s="4"/>
      <c r="M2172" s="92" t="str">
        <f>IF(RevenueData[[#This Row],[Commentaires /Notes  ]]="","",RevenueData[[#This Row],[Commentaires /Notes  ]])</f>
        <v/>
      </c>
      <c r="N2172" s="21"/>
    </row>
    <row r="2173" spans="2:14" x14ac:dyDescent="0.25">
      <c r="B2173" s="18">
        <f t="shared" si="208"/>
        <v>2169</v>
      </c>
      <c r="C2173" s="13" t="str">
        <f t="shared" si="207"/>
        <v/>
      </c>
      <c r="D2173" s="20"/>
      <c r="E2173" s="5"/>
      <c r="F2173" s="5"/>
      <c r="G2173" s="6" t="str">
        <f>IF(ISBLANK(F2173),"",VLOOKUP(F2173,'Listes des Lots'!$B$4:$G$55,6,FALSE))</f>
        <v/>
      </c>
      <c r="H2173" s="3"/>
      <c r="I2173" s="3"/>
      <c r="J2173" s="5"/>
      <c r="K2173" s="5"/>
      <c r="L2173" s="4"/>
      <c r="M2173" s="92" t="str">
        <f>IF(RevenueData[[#This Row],[Commentaires /Notes  ]]="","",RevenueData[[#This Row],[Commentaires /Notes  ]])</f>
        <v/>
      </c>
      <c r="N2173" s="21"/>
    </row>
    <row r="2174" spans="2:14" x14ac:dyDescent="0.25">
      <c r="B2174" s="18">
        <f t="shared" si="208"/>
        <v>2170</v>
      </c>
      <c r="C2174" s="13" t="str">
        <f t="shared" si="207"/>
        <v/>
      </c>
      <c r="D2174" s="20"/>
      <c r="E2174" s="5"/>
      <c r="F2174" s="5"/>
      <c r="G2174" s="6" t="str">
        <f>IF(ISBLANK(F2174),"",VLOOKUP(F2174,'Listes des Lots'!$B$4:$G$55,6,FALSE))</f>
        <v/>
      </c>
      <c r="H2174" s="3"/>
      <c r="I2174" s="3"/>
      <c r="J2174" s="5"/>
      <c r="K2174" s="5"/>
      <c r="L2174" s="4"/>
      <c r="M2174" s="92" t="str">
        <f>IF(RevenueData[[#This Row],[Commentaires /Notes  ]]="","",RevenueData[[#This Row],[Commentaires /Notes  ]])</f>
        <v/>
      </c>
      <c r="N2174" s="21"/>
    </row>
    <row r="2175" spans="2:14" x14ac:dyDescent="0.25">
      <c r="B2175" s="18">
        <f t="shared" si="208"/>
        <v>2171</v>
      </c>
      <c r="C2175" s="13" t="str">
        <f t="shared" si="207"/>
        <v/>
      </c>
      <c r="D2175" s="20"/>
      <c r="E2175" s="5"/>
      <c r="F2175" s="5"/>
      <c r="G2175" s="6" t="str">
        <f>IF(ISBLANK(F2175),"",VLOOKUP(F2175,'Listes des Lots'!$B$4:$G$55,6,FALSE))</f>
        <v/>
      </c>
      <c r="H2175" s="3"/>
      <c r="I2175" s="3"/>
      <c r="J2175" s="5"/>
      <c r="K2175" s="5"/>
      <c r="L2175" s="4"/>
      <c r="M2175" s="92" t="str">
        <f>IF(RevenueData[[#This Row],[Commentaires /Notes  ]]="","",RevenueData[[#This Row],[Commentaires /Notes  ]])</f>
        <v/>
      </c>
      <c r="N2175" s="21"/>
    </row>
    <row r="2176" spans="2:14" x14ac:dyDescent="0.25">
      <c r="B2176" s="18">
        <f t="shared" si="208"/>
        <v>2172</v>
      </c>
      <c r="C2176" s="13" t="str">
        <f t="shared" si="207"/>
        <v/>
      </c>
      <c r="D2176" s="20"/>
      <c r="E2176" s="5"/>
      <c r="F2176" s="5"/>
      <c r="G2176" s="6" t="str">
        <f>IF(ISBLANK(F2176),"",VLOOKUP(F2176,'Listes des Lots'!$B$4:$G$55,6,FALSE))</f>
        <v/>
      </c>
      <c r="H2176" s="3"/>
      <c r="I2176" s="3"/>
      <c r="J2176" s="5"/>
      <c r="K2176" s="5"/>
      <c r="L2176" s="4"/>
      <c r="M2176" s="92" t="str">
        <f>IF(RevenueData[[#This Row],[Commentaires /Notes  ]]="","",RevenueData[[#This Row],[Commentaires /Notes  ]])</f>
        <v/>
      </c>
      <c r="N2176" s="21"/>
    </row>
    <row r="2177" spans="2:14" x14ac:dyDescent="0.25">
      <c r="B2177" s="18">
        <f t="shared" si="208"/>
        <v>2173</v>
      </c>
      <c r="C2177" s="13" t="str">
        <f t="shared" si="207"/>
        <v/>
      </c>
      <c r="D2177" s="20"/>
      <c r="E2177" s="5"/>
      <c r="F2177" s="5"/>
      <c r="G2177" s="6" t="str">
        <f>IF(ISBLANK(F2177),"",VLOOKUP(F2177,'Listes des Lots'!$B$4:$G$55,6,FALSE))</f>
        <v/>
      </c>
      <c r="H2177" s="3"/>
      <c r="I2177" s="3"/>
      <c r="J2177" s="5"/>
      <c r="K2177" s="5"/>
      <c r="L2177" s="4"/>
      <c r="M2177" s="92" t="str">
        <f>IF(RevenueData[[#This Row],[Commentaires /Notes  ]]="","",RevenueData[[#This Row],[Commentaires /Notes  ]])</f>
        <v/>
      </c>
      <c r="N2177" s="21"/>
    </row>
    <row r="2178" spans="2:14" x14ac:dyDescent="0.25">
      <c r="B2178" s="18">
        <f t="shared" si="208"/>
        <v>2174</v>
      </c>
      <c r="C2178" s="13" t="str">
        <f t="shared" si="207"/>
        <v/>
      </c>
      <c r="D2178" s="20"/>
      <c r="E2178" s="5"/>
      <c r="F2178" s="5"/>
      <c r="G2178" s="6" t="str">
        <f>IF(ISBLANK(F2178),"",VLOOKUP(F2178,'Listes des Lots'!$B$4:$G$55,6,FALSE))</f>
        <v/>
      </c>
      <c r="H2178" s="3"/>
      <c r="I2178" s="3"/>
      <c r="J2178" s="5"/>
      <c r="K2178" s="5"/>
      <c r="L2178" s="4"/>
      <c r="M2178" s="92" t="str">
        <f>IF(RevenueData[[#This Row],[Commentaires /Notes  ]]="","",RevenueData[[#This Row],[Commentaires /Notes  ]])</f>
        <v/>
      </c>
      <c r="N2178" s="21"/>
    </row>
    <row r="2179" spans="2:14" x14ac:dyDescent="0.25">
      <c r="B2179" s="18">
        <f t="shared" si="208"/>
        <v>2175</v>
      </c>
      <c r="C2179" s="13" t="str">
        <f t="shared" si="207"/>
        <v/>
      </c>
      <c r="D2179" s="20"/>
      <c r="E2179" s="5"/>
      <c r="F2179" s="5"/>
      <c r="G2179" s="6" t="str">
        <f>IF(ISBLANK(F2179),"",VLOOKUP(F2179,'Listes des Lots'!$B$4:$G$55,6,FALSE))</f>
        <v/>
      </c>
      <c r="H2179" s="3"/>
      <c r="I2179" s="3"/>
      <c r="J2179" s="5"/>
      <c r="K2179" s="5"/>
      <c r="L2179" s="4"/>
      <c r="M2179" s="92" t="str">
        <f>IF(RevenueData[[#This Row],[Commentaires /Notes  ]]="","",RevenueData[[#This Row],[Commentaires /Notes  ]])</f>
        <v/>
      </c>
      <c r="N2179" s="21"/>
    </row>
    <row r="2180" spans="2:14" x14ac:dyDescent="0.25">
      <c r="B2180" s="18">
        <f t="shared" si="208"/>
        <v>2176</v>
      </c>
      <c r="C2180" s="13" t="str">
        <f t="shared" si="207"/>
        <v/>
      </c>
      <c r="D2180" s="20"/>
      <c r="E2180" s="5"/>
      <c r="F2180" s="5"/>
      <c r="G2180" s="6" t="str">
        <f>IF(ISBLANK(F2180),"",VLOOKUP(F2180,'Listes des Lots'!$B$4:$G$55,6,FALSE))</f>
        <v/>
      </c>
      <c r="H2180" s="3"/>
      <c r="I2180" s="3"/>
      <c r="J2180" s="5"/>
      <c r="K2180" s="5"/>
      <c r="L2180" s="4"/>
      <c r="M2180" s="92" t="str">
        <f>IF(RevenueData[[#This Row],[Commentaires /Notes  ]]="","",RevenueData[[#This Row],[Commentaires /Notes  ]])</f>
        <v/>
      </c>
      <c r="N2180" s="21"/>
    </row>
    <row r="2181" spans="2:14" x14ac:dyDescent="0.25">
      <c r="B2181" s="18">
        <f t="shared" si="208"/>
        <v>2177</v>
      </c>
      <c r="C2181" s="13" t="str">
        <f t="shared" ref="C2181:C2244" si="209">IF(OR(D2181="", E2181="", F2181="", I2181="", J2181="", K2181="", L2181=""), "", TEXT(RIGHT(YEAR(D2181), 2), "00") &amp; TEXT(MONTH(D2181), "00") &amp; TEXT(DAY(D2181), "00") &amp; "_Rev_MC_" &amp; TEXT(B2181, "0"))</f>
        <v/>
      </c>
      <c r="D2181" s="20"/>
      <c r="E2181" s="5"/>
      <c r="F2181" s="5"/>
      <c r="G2181" s="6" t="str">
        <f>IF(ISBLANK(F2181),"",VLOOKUP(F2181,'Listes des Lots'!$B$4:$G$55,6,FALSE))</f>
        <v/>
      </c>
      <c r="H2181" s="3"/>
      <c r="I2181" s="3"/>
      <c r="J2181" s="5"/>
      <c r="K2181" s="5"/>
      <c r="L2181" s="4"/>
      <c r="M2181" s="92" t="str">
        <f>IF(RevenueData[[#This Row],[Commentaires /Notes  ]]="","",RevenueData[[#This Row],[Commentaires /Notes  ]])</f>
        <v/>
      </c>
      <c r="N2181" s="21"/>
    </row>
    <row r="2182" spans="2:14" x14ac:dyDescent="0.25">
      <c r="B2182" s="18">
        <f t="shared" si="208"/>
        <v>2178</v>
      </c>
      <c r="C2182" s="13" t="str">
        <f t="shared" si="209"/>
        <v/>
      </c>
      <c r="D2182" s="20"/>
      <c r="E2182" s="5"/>
      <c r="F2182" s="5"/>
      <c r="G2182" s="6" t="str">
        <f>IF(ISBLANK(F2182),"",VLOOKUP(F2182,'Listes des Lots'!$B$4:$G$55,6,FALSE))</f>
        <v/>
      </c>
      <c r="H2182" s="3"/>
      <c r="I2182" s="3"/>
      <c r="J2182" s="5"/>
      <c r="K2182" s="5"/>
      <c r="L2182" s="4"/>
      <c r="M2182" s="92" t="str">
        <f>IF(RevenueData[[#This Row],[Commentaires /Notes  ]]="","",RevenueData[[#This Row],[Commentaires /Notes  ]])</f>
        <v/>
      </c>
      <c r="N2182" s="21"/>
    </row>
    <row r="2183" spans="2:14" x14ac:dyDescent="0.25">
      <c r="B2183" s="18">
        <f t="shared" ref="B2183:B2246" si="210">B2182+1</f>
        <v>2179</v>
      </c>
      <c r="C2183" s="13" t="str">
        <f t="shared" si="209"/>
        <v/>
      </c>
      <c r="D2183" s="20"/>
      <c r="E2183" s="5"/>
      <c r="F2183" s="5"/>
      <c r="G2183" s="6" t="str">
        <f>IF(ISBLANK(F2183),"",VLOOKUP(F2183,'Listes des Lots'!$B$4:$G$55,6,FALSE))</f>
        <v/>
      </c>
      <c r="H2183" s="3"/>
      <c r="I2183" s="3"/>
      <c r="J2183" s="5"/>
      <c r="K2183" s="5"/>
      <c r="L2183" s="4"/>
      <c r="M2183" s="92" t="str">
        <f>IF(RevenueData[[#This Row],[Commentaires /Notes  ]]="","",RevenueData[[#This Row],[Commentaires /Notes  ]])</f>
        <v/>
      </c>
      <c r="N2183" s="21"/>
    </row>
    <row r="2184" spans="2:14" x14ac:dyDescent="0.25">
      <c r="B2184" s="18">
        <f t="shared" si="210"/>
        <v>2180</v>
      </c>
      <c r="C2184" s="13" t="str">
        <f t="shared" si="209"/>
        <v/>
      </c>
      <c r="D2184" s="20"/>
      <c r="E2184" s="5"/>
      <c r="F2184" s="5"/>
      <c r="G2184" s="6" t="str">
        <f>IF(ISBLANK(F2184),"",VLOOKUP(F2184,'Listes des Lots'!$B$4:$G$55,6,FALSE))</f>
        <v/>
      </c>
      <c r="H2184" s="3"/>
      <c r="I2184" s="3"/>
      <c r="J2184" s="5"/>
      <c r="K2184" s="5"/>
      <c r="L2184" s="4"/>
      <c r="M2184" s="92" t="str">
        <f>IF(RevenueData[[#This Row],[Commentaires /Notes  ]]="","",RevenueData[[#This Row],[Commentaires /Notes  ]])</f>
        <v/>
      </c>
      <c r="N2184" s="21"/>
    </row>
    <row r="2185" spans="2:14" x14ac:dyDescent="0.25">
      <c r="B2185" s="18">
        <f t="shared" si="210"/>
        <v>2181</v>
      </c>
      <c r="C2185" s="13" t="str">
        <f t="shared" si="209"/>
        <v/>
      </c>
      <c r="D2185" s="20"/>
      <c r="E2185" s="5"/>
      <c r="F2185" s="5"/>
      <c r="G2185" s="6" t="str">
        <f>IF(ISBLANK(F2185),"",VLOOKUP(F2185,'Listes des Lots'!$B$4:$G$55,6,FALSE))</f>
        <v/>
      </c>
      <c r="H2185" s="3"/>
      <c r="I2185" s="3"/>
      <c r="J2185" s="5"/>
      <c r="K2185" s="5"/>
      <c r="L2185" s="4"/>
      <c r="M2185" s="92" t="str">
        <f>IF(RevenueData[[#This Row],[Commentaires /Notes  ]]="","",RevenueData[[#This Row],[Commentaires /Notes  ]])</f>
        <v/>
      </c>
      <c r="N2185" s="21"/>
    </row>
    <row r="2186" spans="2:14" x14ac:dyDescent="0.25">
      <c r="B2186" s="18">
        <f t="shared" si="210"/>
        <v>2182</v>
      </c>
      <c r="C2186" s="13" t="str">
        <f t="shared" si="209"/>
        <v/>
      </c>
      <c r="D2186" s="20"/>
      <c r="E2186" s="5"/>
      <c r="F2186" s="5"/>
      <c r="G2186" s="6" t="str">
        <f>IF(ISBLANK(F2186),"",VLOOKUP(F2186,'Listes des Lots'!$B$4:$G$55,6,FALSE))</f>
        <v/>
      </c>
      <c r="H2186" s="3"/>
      <c r="I2186" s="3"/>
      <c r="J2186" s="5"/>
      <c r="K2186" s="5"/>
      <c r="L2186" s="4"/>
      <c r="M2186" s="92" t="str">
        <f>IF(RevenueData[[#This Row],[Commentaires /Notes  ]]="","",RevenueData[[#This Row],[Commentaires /Notes  ]])</f>
        <v/>
      </c>
      <c r="N2186" s="21"/>
    </row>
    <row r="2187" spans="2:14" x14ac:dyDescent="0.25">
      <c r="B2187" s="18">
        <f t="shared" si="210"/>
        <v>2183</v>
      </c>
      <c r="C2187" s="13" t="str">
        <f t="shared" si="209"/>
        <v/>
      </c>
      <c r="D2187" s="20"/>
      <c r="E2187" s="5"/>
      <c r="F2187" s="5"/>
      <c r="G2187" s="6" t="str">
        <f>IF(ISBLANK(F2187),"",VLOOKUP(F2187,'Listes des Lots'!$B$4:$G$55,6,FALSE))</f>
        <v/>
      </c>
      <c r="H2187" s="3"/>
      <c r="I2187" s="3"/>
      <c r="J2187" s="5"/>
      <c r="K2187" s="5"/>
      <c r="L2187" s="4"/>
      <c r="M2187" s="92" t="str">
        <f>IF(RevenueData[[#This Row],[Commentaires /Notes  ]]="","",RevenueData[[#This Row],[Commentaires /Notes  ]])</f>
        <v/>
      </c>
      <c r="N2187" s="21"/>
    </row>
    <row r="2188" spans="2:14" x14ac:dyDescent="0.25">
      <c r="B2188" s="18">
        <f t="shared" si="210"/>
        <v>2184</v>
      </c>
      <c r="C2188" s="13" t="str">
        <f t="shared" si="209"/>
        <v/>
      </c>
      <c r="D2188" s="20"/>
      <c r="E2188" s="5"/>
      <c r="F2188" s="5"/>
      <c r="G2188" s="6" t="str">
        <f>IF(ISBLANK(F2188),"",VLOOKUP(F2188,'Listes des Lots'!$B$4:$G$55,6,FALSE))</f>
        <v/>
      </c>
      <c r="H2188" s="3"/>
      <c r="I2188" s="3"/>
      <c r="J2188" s="5"/>
      <c r="K2188" s="5"/>
      <c r="L2188" s="4"/>
      <c r="M2188" s="92" t="str">
        <f>IF(RevenueData[[#This Row],[Commentaires /Notes  ]]="","",RevenueData[[#This Row],[Commentaires /Notes  ]])</f>
        <v/>
      </c>
      <c r="N2188" s="21"/>
    </row>
    <row r="2189" spans="2:14" x14ac:dyDescent="0.25">
      <c r="B2189" s="18">
        <f t="shared" si="210"/>
        <v>2185</v>
      </c>
      <c r="C2189" s="13" t="str">
        <f t="shared" si="209"/>
        <v/>
      </c>
      <c r="D2189" s="20"/>
      <c r="E2189" s="5"/>
      <c r="F2189" s="5"/>
      <c r="G2189" s="6" t="str">
        <f>IF(ISBLANK(F2189),"",VLOOKUP(F2189,'Listes des Lots'!$B$4:$G$55,6,FALSE))</f>
        <v/>
      </c>
      <c r="H2189" s="3"/>
      <c r="I2189" s="3"/>
      <c r="J2189" s="5"/>
      <c r="K2189" s="5"/>
      <c r="L2189" s="4"/>
      <c r="M2189" s="92" t="str">
        <f>IF(RevenueData[[#This Row],[Commentaires /Notes  ]]="","",RevenueData[[#This Row],[Commentaires /Notes  ]])</f>
        <v/>
      </c>
      <c r="N2189" s="21"/>
    </row>
    <row r="2190" spans="2:14" x14ac:dyDescent="0.25">
      <c r="B2190" s="18">
        <f t="shared" si="210"/>
        <v>2186</v>
      </c>
      <c r="C2190" s="13" t="str">
        <f t="shared" si="209"/>
        <v/>
      </c>
      <c r="D2190" s="20"/>
      <c r="E2190" s="5"/>
      <c r="F2190" s="5"/>
      <c r="G2190" s="6" t="str">
        <f>IF(ISBLANK(F2190),"",VLOOKUP(F2190,'Listes des Lots'!$B$4:$G$55,6,FALSE))</f>
        <v/>
      </c>
      <c r="H2190" s="3"/>
      <c r="I2190" s="3"/>
      <c r="J2190" s="5"/>
      <c r="K2190" s="5"/>
      <c r="L2190" s="4"/>
      <c r="M2190" s="92" t="str">
        <f>IF(RevenueData[[#This Row],[Commentaires /Notes  ]]="","",RevenueData[[#This Row],[Commentaires /Notes  ]])</f>
        <v/>
      </c>
      <c r="N2190" s="21"/>
    </row>
    <row r="2191" spans="2:14" x14ac:dyDescent="0.25">
      <c r="B2191" s="18">
        <f t="shared" si="210"/>
        <v>2187</v>
      </c>
      <c r="C2191" s="13" t="str">
        <f t="shared" si="209"/>
        <v/>
      </c>
      <c r="D2191" s="20"/>
      <c r="E2191" s="5"/>
      <c r="F2191" s="5"/>
      <c r="G2191" s="6" t="str">
        <f>IF(ISBLANK(F2191),"",VLOOKUP(F2191,'Listes des Lots'!$B$4:$G$55,6,FALSE))</f>
        <v/>
      </c>
      <c r="H2191" s="3"/>
      <c r="I2191" s="3"/>
      <c r="J2191" s="5"/>
      <c r="K2191" s="5"/>
      <c r="L2191" s="4"/>
      <c r="M2191" s="92" t="str">
        <f>IF(RevenueData[[#This Row],[Commentaires /Notes  ]]="","",RevenueData[[#This Row],[Commentaires /Notes  ]])</f>
        <v/>
      </c>
      <c r="N2191" s="21"/>
    </row>
    <row r="2192" spans="2:14" x14ac:dyDescent="0.25">
      <c r="B2192" s="18">
        <f t="shared" si="210"/>
        <v>2188</v>
      </c>
      <c r="C2192" s="13" t="str">
        <f t="shared" si="209"/>
        <v/>
      </c>
      <c r="D2192" s="20"/>
      <c r="E2192" s="5"/>
      <c r="F2192" s="5"/>
      <c r="G2192" s="6" t="str">
        <f>IF(ISBLANK(F2192),"",VLOOKUP(F2192,'Listes des Lots'!$B$4:$G$55,6,FALSE))</f>
        <v/>
      </c>
      <c r="H2192" s="3"/>
      <c r="I2192" s="3"/>
      <c r="J2192" s="5"/>
      <c r="K2192" s="5"/>
      <c r="L2192" s="4"/>
      <c r="M2192" s="92" t="str">
        <f>IF(RevenueData[[#This Row],[Commentaires /Notes  ]]="","",RevenueData[[#This Row],[Commentaires /Notes  ]])</f>
        <v/>
      </c>
      <c r="N2192" s="21"/>
    </row>
    <row r="2193" spans="2:14" x14ac:dyDescent="0.25">
      <c r="B2193" s="18">
        <f t="shared" si="210"/>
        <v>2189</v>
      </c>
      <c r="C2193" s="13" t="str">
        <f t="shared" si="209"/>
        <v/>
      </c>
      <c r="D2193" s="20"/>
      <c r="E2193" s="5"/>
      <c r="F2193" s="5"/>
      <c r="G2193" s="6" t="str">
        <f>IF(ISBLANK(F2193),"",VLOOKUP(F2193,'Listes des Lots'!$B$4:$G$55,6,FALSE))</f>
        <v/>
      </c>
      <c r="H2193" s="3"/>
      <c r="I2193" s="3"/>
      <c r="J2193" s="5"/>
      <c r="K2193" s="5"/>
      <c r="L2193" s="4"/>
      <c r="M2193" s="92" t="str">
        <f>IF(RevenueData[[#This Row],[Commentaires /Notes  ]]="","",RevenueData[[#This Row],[Commentaires /Notes  ]])</f>
        <v/>
      </c>
      <c r="N2193" s="21"/>
    </row>
    <row r="2194" spans="2:14" x14ac:dyDescent="0.25">
      <c r="B2194" s="18">
        <f t="shared" si="210"/>
        <v>2190</v>
      </c>
      <c r="C2194" s="13" t="str">
        <f t="shared" si="209"/>
        <v/>
      </c>
      <c r="D2194" s="20"/>
      <c r="E2194" s="5"/>
      <c r="F2194" s="5"/>
      <c r="G2194" s="6" t="str">
        <f>IF(ISBLANK(F2194),"",VLOOKUP(F2194,'Listes des Lots'!$B$4:$G$55,6,FALSE))</f>
        <v/>
      </c>
      <c r="H2194" s="3"/>
      <c r="I2194" s="3"/>
      <c r="J2194" s="5"/>
      <c r="K2194" s="5"/>
      <c r="L2194" s="4"/>
      <c r="M2194" s="92" t="str">
        <f>IF(RevenueData[[#This Row],[Commentaires /Notes  ]]="","",RevenueData[[#This Row],[Commentaires /Notes  ]])</f>
        <v/>
      </c>
      <c r="N2194" s="21"/>
    </row>
    <row r="2195" spans="2:14" x14ac:dyDescent="0.25">
      <c r="B2195" s="18">
        <f t="shared" si="210"/>
        <v>2191</v>
      </c>
      <c r="C2195" s="13" t="str">
        <f t="shared" si="209"/>
        <v/>
      </c>
      <c r="D2195" s="20"/>
      <c r="E2195" s="5"/>
      <c r="F2195" s="5"/>
      <c r="G2195" s="6" t="str">
        <f>IF(ISBLANK(F2195),"",VLOOKUP(F2195,'Listes des Lots'!$B$4:$G$55,6,FALSE))</f>
        <v/>
      </c>
      <c r="H2195" s="3"/>
      <c r="I2195" s="3"/>
      <c r="J2195" s="5"/>
      <c r="K2195" s="5"/>
      <c r="L2195" s="4"/>
      <c r="M2195" s="92" t="str">
        <f>IF(RevenueData[[#This Row],[Commentaires /Notes  ]]="","",RevenueData[[#This Row],[Commentaires /Notes  ]])</f>
        <v/>
      </c>
      <c r="N2195" s="21"/>
    </row>
    <row r="2196" spans="2:14" x14ac:dyDescent="0.25">
      <c r="B2196" s="18">
        <f t="shared" si="210"/>
        <v>2192</v>
      </c>
      <c r="C2196" s="13" t="str">
        <f t="shared" si="209"/>
        <v/>
      </c>
      <c r="D2196" s="20"/>
      <c r="E2196" s="5"/>
      <c r="F2196" s="5"/>
      <c r="G2196" s="6" t="str">
        <f>IF(ISBLANK(F2196),"",VLOOKUP(F2196,'Listes des Lots'!$B$4:$G$55,6,FALSE))</f>
        <v/>
      </c>
      <c r="H2196" s="3"/>
      <c r="I2196" s="3"/>
      <c r="J2196" s="5"/>
      <c r="K2196" s="5"/>
      <c r="L2196" s="4"/>
      <c r="M2196" s="92" t="str">
        <f>IF(RevenueData[[#This Row],[Commentaires /Notes  ]]="","",RevenueData[[#This Row],[Commentaires /Notes  ]])</f>
        <v/>
      </c>
      <c r="N2196" s="21"/>
    </row>
    <row r="2197" spans="2:14" x14ac:dyDescent="0.25">
      <c r="B2197" s="18">
        <f t="shared" si="210"/>
        <v>2193</v>
      </c>
      <c r="C2197" s="13" t="str">
        <f t="shared" si="209"/>
        <v/>
      </c>
      <c r="D2197" s="20"/>
      <c r="E2197" s="5"/>
      <c r="F2197" s="5"/>
      <c r="G2197" s="6" t="str">
        <f>IF(ISBLANK(F2197),"",VLOOKUP(F2197,'Listes des Lots'!$B$4:$G$55,6,FALSE))</f>
        <v/>
      </c>
      <c r="H2197" s="3"/>
      <c r="I2197" s="3"/>
      <c r="J2197" s="5"/>
      <c r="K2197" s="5"/>
      <c r="L2197" s="4"/>
      <c r="M2197" s="92" t="str">
        <f>IF(RevenueData[[#This Row],[Commentaires /Notes  ]]="","",RevenueData[[#This Row],[Commentaires /Notes  ]])</f>
        <v/>
      </c>
      <c r="N2197" s="21"/>
    </row>
    <row r="2198" spans="2:14" x14ac:dyDescent="0.25">
      <c r="B2198" s="18">
        <f t="shared" si="210"/>
        <v>2194</v>
      </c>
      <c r="C2198" s="13" t="str">
        <f t="shared" si="209"/>
        <v/>
      </c>
      <c r="D2198" s="20"/>
      <c r="E2198" s="5"/>
      <c r="F2198" s="5"/>
      <c r="G2198" s="6" t="str">
        <f>IF(ISBLANK(F2198),"",VLOOKUP(F2198,'Listes des Lots'!$B$4:$G$55,6,FALSE))</f>
        <v/>
      </c>
      <c r="H2198" s="3"/>
      <c r="I2198" s="3"/>
      <c r="J2198" s="5"/>
      <c r="K2198" s="5"/>
      <c r="L2198" s="4"/>
      <c r="M2198" s="92" t="str">
        <f>IF(RevenueData[[#This Row],[Commentaires /Notes  ]]="","",RevenueData[[#This Row],[Commentaires /Notes  ]])</f>
        <v/>
      </c>
      <c r="N2198" s="21"/>
    </row>
    <row r="2199" spans="2:14" x14ac:dyDescent="0.25">
      <c r="B2199" s="18">
        <f t="shared" si="210"/>
        <v>2195</v>
      </c>
      <c r="C2199" s="13" t="str">
        <f t="shared" si="209"/>
        <v/>
      </c>
      <c r="D2199" s="20"/>
      <c r="E2199" s="5"/>
      <c r="F2199" s="5"/>
      <c r="G2199" s="6" t="str">
        <f>IF(ISBLANK(F2199),"",VLOOKUP(F2199,'Listes des Lots'!$B$4:$G$55,6,FALSE))</f>
        <v/>
      </c>
      <c r="H2199" s="3"/>
      <c r="I2199" s="3"/>
      <c r="J2199" s="5"/>
      <c r="K2199" s="5"/>
      <c r="L2199" s="4"/>
      <c r="M2199" s="92" t="str">
        <f>IF(RevenueData[[#This Row],[Commentaires /Notes  ]]="","",RevenueData[[#This Row],[Commentaires /Notes  ]])</f>
        <v/>
      </c>
      <c r="N2199" s="21"/>
    </row>
    <row r="2200" spans="2:14" x14ac:dyDescent="0.25">
      <c r="B2200" s="18">
        <f t="shared" si="210"/>
        <v>2196</v>
      </c>
      <c r="C2200" s="13" t="str">
        <f t="shared" si="209"/>
        <v/>
      </c>
      <c r="D2200" s="20"/>
      <c r="E2200" s="5"/>
      <c r="F2200" s="5"/>
      <c r="G2200" s="6" t="str">
        <f>IF(ISBLANK(F2200),"",VLOOKUP(F2200,'Listes des Lots'!$B$4:$G$55,6,FALSE))</f>
        <v/>
      </c>
      <c r="H2200" s="3"/>
      <c r="I2200" s="3"/>
      <c r="J2200" s="5"/>
      <c r="K2200" s="5"/>
      <c r="L2200" s="4"/>
      <c r="M2200" s="92" t="str">
        <f>IF(RevenueData[[#This Row],[Commentaires /Notes  ]]="","",RevenueData[[#This Row],[Commentaires /Notes  ]])</f>
        <v/>
      </c>
      <c r="N2200" s="21"/>
    </row>
    <row r="2201" spans="2:14" x14ac:dyDescent="0.25">
      <c r="B2201" s="18">
        <f t="shared" si="210"/>
        <v>2197</v>
      </c>
      <c r="C2201" s="13" t="str">
        <f t="shared" si="209"/>
        <v/>
      </c>
      <c r="D2201" s="20"/>
      <c r="E2201" s="5"/>
      <c r="F2201" s="5"/>
      <c r="G2201" s="6" t="str">
        <f>IF(ISBLANK(F2201),"",VLOOKUP(F2201,'Listes des Lots'!$B$4:$G$55,6,FALSE))</f>
        <v/>
      </c>
      <c r="H2201" s="3"/>
      <c r="I2201" s="3"/>
      <c r="J2201" s="5"/>
      <c r="K2201" s="5"/>
      <c r="L2201" s="4"/>
      <c r="M2201" s="92" t="str">
        <f>IF(RevenueData[[#This Row],[Commentaires /Notes  ]]="","",RevenueData[[#This Row],[Commentaires /Notes  ]])</f>
        <v/>
      </c>
      <c r="N2201" s="21"/>
    </row>
    <row r="2202" spans="2:14" x14ac:dyDescent="0.25">
      <c r="B2202" s="18">
        <f t="shared" si="210"/>
        <v>2198</v>
      </c>
      <c r="C2202" s="13" t="str">
        <f t="shared" si="209"/>
        <v/>
      </c>
      <c r="D2202" s="20"/>
      <c r="E2202" s="5"/>
      <c r="F2202" s="5"/>
      <c r="G2202" s="6" t="str">
        <f>IF(ISBLANK(F2202),"",VLOOKUP(F2202,'Listes des Lots'!$B$4:$G$55,6,FALSE))</f>
        <v/>
      </c>
      <c r="H2202" s="3"/>
      <c r="I2202" s="3"/>
      <c r="J2202" s="5"/>
      <c r="K2202" s="5"/>
      <c r="L2202" s="4"/>
      <c r="M2202" s="92" t="str">
        <f>IF(RevenueData[[#This Row],[Commentaires /Notes  ]]="","",RevenueData[[#This Row],[Commentaires /Notes  ]])</f>
        <v/>
      </c>
      <c r="N2202" s="21"/>
    </row>
    <row r="2203" spans="2:14" x14ac:dyDescent="0.25">
      <c r="B2203" s="18">
        <f t="shared" si="210"/>
        <v>2199</v>
      </c>
      <c r="C2203" s="13" t="str">
        <f t="shared" si="209"/>
        <v/>
      </c>
      <c r="D2203" s="20"/>
      <c r="E2203" s="5"/>
      <c r="F2203" s="5"/>
      <c r="G2203" s="6" t="str">
        <f>IF(ISBLANK(F2203),"",VLOOKUP(F2203,'Listes des Lots'!$B$4:$G$55,6,FALSE))</f>
        <v/>
      </c>
      <c r="H2203" s="3"/>
      <c r="I2203" s="3"/>
      <c r="J2203" s="5"/>
      <c r="K2203" s="5"/>
      <c r="L2203" s="4"/>
      <c r="M2203" s="92" t="str">
        <f>IF(RevenueData[[#This Row],[Commentaires /Notes  ]]="","",RevenueData[[#This Row],[Commentaires /Notes  ]])</f>
        <v/>
      </c>
      <c r="N2203" s="21"/>
    </row>
    <row r="2204" spans="2:14" x14ac:dyDescent="0.25">
      <c r="B2204" s="18">
        <f t="shared" si="210"/>
        <v>2200</v>
      </c>
      <c r="C2204" s="13" t="str">
        <f t="shared" si="209"/>
        <v/>
      </c>
      <c r="D2204" s="20"/>
      <c r="E2204" s="5"/>
      <c r="F2204" s="5"/>
      <c r="G2204" s="6" t="str">
        <f>IF(ISBLANK(F2204),"",VLOOKUP(F2204,'Listes des Lots'!$B$4:$G$55,6,FALSE))</f>
        <v/>
      </c>
      <c r="H2204" s="3"/>
      <c r="I2204" s="3"/>
      <c r="J2204" s="5"/>
      <c r="K2204" s="5"/>
      <c r="L2204" s="4"/>
      <c r="M2204" s="92" t="str">
        <f>IF(RevenueData[[#This Row],[Commentaires /Notes  ]]="","",RevenueData[[#This Row],[Commentaires /Notes  ]])</f>
        <v/>
      </c>
      <c r="N2204" s="21"/>
    </row>
    <row r="2205" spans="2:14" x14ac:dyDescent="0.25">
      <c r="B2205" s="18">
        <f t="shared" si="210"/>
        <v>2201</v>
      </c>
      <c r="C2205" s="13" t="str">
        <f t="shared" si="209"/>
        <v/>
      </c>
      <c r="D2205" s="20"/>
      <c r="E2205" s="5"/>
      <c r="F2205" s="5"/>
      <c r="G2205" s="6" t="str">
        <f>IF(ISBLANK(F2205),"",VLOOKUP(F2205,'Listes des Lots'!$B$4:$G$55,6,FALSE))</f>
        <v/>
      </c>
      <c r="H2205" s="3"/>
      <c r="I2205" s="3"/>
      <c r="J2205" s="5"/>
      <c r="K2205" s="5"/>
      <c r="L2205" s="4"/>
      <c r="M2205" s="92" t="str">
        <f>IF(RevenueData[[#This Row],[Commentaires /Notes  ]]="","",RevenueData[[#This Row],[Commentaires /Notes  ]])</f>
        <v/>
      </c>
      <c r="N2205" s="21"/>
    </row>
    <row r="2206" spans="2:14" x14ac:dyDescent="0.25">
      <c r="B2206" s="18">
        <f t="shared" si="210"/>
        <v>2202</v>
      </c>
      <c r="C2206" s="13" t="str">
        <f t="shared" si="209"/>
        <v/>
      </c>
      <c r="D2206" s="20"/>
      <c r="E2206" s="5"/>
      <c r="F2206" s="5"/>
      <c r="G2206" s="6" t="str">
        <f>IF(ISBLANK(F2206),"",VLOOKUP(F2206,'Listes des Lots'!$B$4:$G$55,6,FALSE))</f>
        <v/>
      </c>
      <c r="H2206" s="3"/>
      <c r="I2206" s="3"/>
      <c r="J2206" s="5"/>
      <c r="K2206" s="5"/>
      <c r="L2206" s="4"/>
      <c r="M2206" s="92" t="str">
        <f>IF(RevenueData[[#This Row],[Commentaires /Notes  ]]="","",RevenueData[[#This Row],[Commentaires /Notes  ]])</f>
        <v/>
      </c>
      <c r="N2206" s="21"/>
    </row>
    <row r="2207" spans="2:14" x14ac:dyDescent="0.25">
      <c r="B2207" s="18">
        <f t="shared" si="210"/>
        <v>2203</v>
      </c>
      <c r="C2207" s="13" t="str">
        <f t="shared" si="209"/>
        <v/>
      </c>
      <c r="D2207" s="20"/>
      <c r="E2207" s="5"/>
      <c r="F2207" s="5"/>
      <c r="G2207" s="6" t="str">
        <f>IF(ISBLANK(F2207),"",VLOOKUP(F2207,'Listes des Lots'!$B$4:$G$55,6,FALSE))</f>
        <v/>
      </c>
      <c r="H2207" s="3"/>
      <c r="I2207" s="3"/>
      <c r="J2207" s="5"/>
      <c r="K2207" s="5"/>
      <c r="L2207" s="4"/>
      <c r="M2207" s="92" t="str">
        <f>IF(RevenueData[[#This Row],[Commentaires /Notes  ]]="","",RevenueData[[#This Row],[Commentaires /Notes  ]])</f>
        <v/>
      </c>
      <c r="N2207" s="21"/>
    </row>
    <row r="2208" spans="2:14" x14ac:dyDescent="0.25">
      <c r="B2208" s="18">
        <f t="shared" si="210"/>
        <v>2204</v>
      </c>
      <c r="C2208" s="13" t="str">
        <f t="shared" si="209"/>
        <v/>
      </c>
      <c r="D2208" s="20"/>
      <c r="E2208" s="5"/>
      <c r="F2208" s="5"/>
      <c r="G2208" s="6" t="str">
        <f>IF(ISBLANK(F2208),"",VLOOKUP(F2208,'Listes des Lots'!$B$4:$G$55,6,FALSE))</f>
        <v/>
      </c>
      <c r="H2208" s="3"/>
      <c r="I2208" s="3"/>
      <c r="J2208" s="5"/>
      <c r="K2208" s="5"/>
      <c r="L2208" s="4"/>
      <c r="M2208" s="92" t="str">
        <f>IF(RevenueData[[#This Row],[Commentaires /Notes  ]]="","",RevenueData[[#This Row],[Commentaires /Notes  ]])</f>
        <v/>
      </c>
      <c r="N2208" s="21"/>
    </row>
    <row r="2209" spans="2:14" x14ac:dyDescent="0.25">
      <c r="B2209" s="18">
        <f t="shared" si="210"/>
        <v>2205</v>
      </c>
      <c r="C2209" s="13" t="str">
        <f t="shared" si="209"/>
        <v/>
      </c>
      <c r="D2209" s="20"/>
      <c r="E2209" s="5"/>
      <c r="F2209" s="5"/>
      <c r="G2209" s="6" t="str">
        <f>IF(ISBLANK(F2209),"",VLOOKUP(F2209,'Listes des Lots'!$B$4:$G$55,6,FALSE))</f>
        <v/>
      </c>
      <c r="H2209" s="3"/>
      <c r="I2209" s="3"/>
      <c r="J2209" s="5"/>
      <c r="K2209" s="5"/>
      <c r="L2209" s="4"/>
      <c r="M2209" s="92" t="str">
        <f>IF(RevenueData[[#This Row],[Commentaires /Notes  ]]="","",RevenueData[[#This Row],[Commentaires /Notes  ]])</f>
        <v/>
      </c>
      <c r="N2209" s="21"/>
    </row>
    <row r="2210" spans="2:14" x14ac:dyDescent="0.25">
      <c r="B2210" s="18">
        <f t="shared" si="210"/>
        <v>2206</v>
      </c>
      <c r="C2210" s="13" t="str">
        <f t="shared" si="209"/>
        <v/>
      </c>
      <c r="D2210" s="20"/>
      <c r="E2210" s="5"/>
      <c r="F2210" s="5"/>
      <c r="G2210" s="6" t="str">
        <f>IF(ISBLANK(F2210),"",VLOOKUP(F2210,'Listes des Lots'!$B$4:$G$55,6,FALSE))</f>
        <v/>
      </c>
      <c r="H2210" s="3"/>
      <c r="I2210" s="3"/>
      <c r="J2210" s="5"/>
      <c r="K2210" s="5"/>
      <c r="L2210" s="4"/>
      <c r="M2210" s="92" t="str">
        <f>IF(RevenueData[[#This Row],[Commentaires /Notes  ]]="","",RevenueData[[#This Row],[Commentaires /Notes  ]])</f>
        <v/>
      </c>
      <c r="N2210" s="21"/>
    </row>
    <row r="2211" spans="2:14" x14ac:dyDescent="0.25">
      <c r="B2211" s="18">
        <f t="shared" si="210"/>
        <v>2207</v>
      </c>
      <c r="C2211" s="13" t="str">
        <f t="shared" si="209"/>
        <v/>
      </c>
      <c r="D2211" s="20"/>
      <c r="E2211" s="5"/>
      <c r="F2211" s="5"/>
      <c r="G2211" s="6" t="str">
        <f>IF(ISBLANK(F2211),"",VLOOKUP(F2211,'Listes des Lots'!$B$4:$G$55,6,FALSE))</f>
        <v/>
      </c>
      <c r="H2211" s="3"/>
      <c r="I2211" s="3"/>
      <c r="J2211" s="5"/>
      <c r="K2211" s="5"/>
      <c r="L2211" s="4"/>
      <c r="M2211" s="92" t="str">
        <f>IF(RevenueData[[#This Row],[Commentaires /Notes  ]]="","",RevenueData[[#This Row],[Commentaires /Notes  ]])</f>
        <v/>
      </c>
      <c r="N2211" s="21"/>
    </row>
    <row r="2212" spans="2:14" x14ac:dyDescent="0.25">
      <c r="B2212" s="18">
        <f t="shared" si="210"/>
        <v>2208</v>
      </c>
      <c r="C2212" s="13" t="str">
        <f t="shared" si="209"/>
        <v/>
      </c>
      <c r="D2212" s="20"/>
      <c r="E2212" s="5"/>
      <c r="F2212" s="5"/>
      <c r="G2212" s="6" t="str">
        <f>IF(ISBLANK(F2212),"",VLOOKUP(F2212,'Listes des Lots'!$B$4:$G$55,6,FALSE))</f>
        <v/>
      </c>
      <c r="H2212" s="3"/>
      <c r="I2212" s="3"/>
      <c r="J2212" s="5"/>
      <c r="K2212" s="5"/>
      <c r="L2212" s="4"/>
      <c r="M2212" s="92" t="str">
        <f>IF(RevenueData[[#This Row],[Commentaires /Notes  ]]="","",RevenueData[[#This Row],[Commentaires /Notes  ]])</f>
        <v/>
      </c>
      <c r="N2212" s="21"/>
    </row>
    <row r="2213" spans="2:14" x14ac:dyDescent="0.25">
      <c r="B2213" s="18">
        <f t="shared" si="210"/>
        <v>2209</v>
      </c>
      <c r="C2213" s="13" t="str">
        <f t="shared" si="209"/>
        <v/>
      </c>
      <c r="D2213" s="20"/>
      <c r="E2213" s="5"/>
      <c r="F2213" s="5"/>
      <c r="G2213" s="6" t="str">
        <f>IF(ISBLANK(F2213),"",VLOOKUP(F2213,'Listes des Lots'!$B$4:$G$55,6,FALSE))</f>
        <v/>
      </c>
      <c r="H2213" s="3"/>
      <c r="I2213" s="3"/>
      <c r="J2213" s="5"/>
      <c r="K2213" s="5"/>
      <c r="L2213" s="4"/>
      <c r="M2213" s="92" t="str">
        <f>IF(RevenueData[[#This Row],[Commentaires /Notes  ]]="","",RevenueData[[#This Row],[Commentaires /Notes  ]])</f>
        <v/>
      </c>
      <c r="N2213" s="21"/>
    </row>
    <row r="2214" spans="2:14" x14ac:dyDescent="0.25">
      <c r="B2214" s="18">
        <f t="shared" si="210"/>
        <v>2210</v>
      </c>
      <c r="C2214" s="13" t="str">
        <f t="shared" si="209"/>
        <v/>
      </c>
      <c r="D2214" s="20"/>
      <c r="E2214" s="5"/>
      <c r="F2214" s="5"/>
      <c r="G2214" s="6" t="str">
        <f>IF(ISBLANK(F2214),"",VLOOKUP(F2214,'Listes des Lots'!$B$4:$G$55,6,FALSE))</f>
        <v/>
      </c>
      <c r="H2214" s="3"/>
      <c r="I2214" s="3"/>
      <c r="J2214" s="5"/>
      <c r="K2214" s="5"/>
      <c r="L2214" s="4"/>
      <c r="M2214" s="92" t="str">
        <f>IF(RevenueData[[#This Row],[Commentaires /Notes  ]]="","",RevenueData[[#This Row],[Commentaires /Notes  ]])</f>
        <v/>
      </c>
      <c r="N2214" s="21"/>
    </row>
    <row r="2215" spans="2:14" x14ac:dyDescent="0.25">
      <c r="B2215" s="18">
        <f t="shared" si="210"/>
        <v>2211</v>
      </c>
      <c r="C2215" s="13" t="str">
        <f t="shared" si="209"/>
        <v/>
      </c>
      <c r="D2215" s="20"/>
      <c r="E2215" s="5"/>
      <c r="F2215" s="5"/>
      <c r="G2215" s="6" t="str">
        <f>IF(ISBLANK(F2215),"",VLOOKUP(F2215,'Listes des Lots'!$B$4:$G$55,6,FALSE))</f>
        <v/>
      </c>
      <c r="H2215" s="3"/>
      <c r="I2215" s="3"/>
      <c r="J2215" s="5"/>
      <c r="K2215" s="5"/>
      <c r="L2215" s="4"/>
      <c r="M2215" s="92" t="str">
        <f>IF(RevenueData[[#This Row],[Commentaires /Notes  ]]="","",RevenueData[[#This Row],[Commentaires /Notes  ]])</f>
        <v/>
      </c>
      <c r="N2215" s="21"/>
    </row>
    <row r="2216" spans="2:14" x14ac:dyDescent="0.25">
      <c r="B2216" s="18">
        <f t="shared" si="210"/>
        <v>2212</v>
      </c>
      <c r="C2216" s="13" t="str">
        <f t="shared" si="209"/>
        <v/>
      </c>
      <c r="D2216" s="20"/>
      <c r="E2216" s="5"/>
      <c r="F2216" s="5"/>
      <c r="G2216" s="6" t="str">
        <f>IF(ISBLANK(F2216),"",VLOOKUP(F2216,'Listes des Lots'!$B$4:$G$55,6,FALSE))</f>
        <v/>
      </c>
      <c r="H2216" s="3"/>
      <c r="I2216" s="3"/>
      <c r="J2216" s="5"/>
      <c r="K2216" s="5"/>
      <c r="L2216" s="4"/>
      <c r="M2216" s="92" t="str">
        <f>IF(RevenueData[[#This Row],[Commentaires /Notes  ]]="","",RevenueData[[#This Row],[Commentaires /Notes  ]])</f>
        <v/>
      </c>
      <c r="N2216" s="21"/>
    </row>
    <row r="2217" spans="2:14" x14ac:dyDescent="0.25">
      <c r="B2217" s="18">
        <f t="shared" si="210"/>
        <v>2213</v>
      </c>
      <c r="C2217" s="13" t="str">
        <f t="shared" si="209"/>
        <v/>
      </c>
      <c r="D2217" s="20"/>
      <c r="E2217" s="5"/>
      <c r="F2217" s="5"/>
      <c r="G2217" s="6" t="str">
        <f>IF(ISBLANK(F2217),"",VLOOKUP(F2217,'Listes des Lots'!$B$4:$G$55,6,FALSE))</f>
        <v/>
      </c>
      <c r="H2217" s="3"/>
      <c r="I2217" s="3"/>
      <c r="J2217" s="5"/>
      <c r="K2217" s="5"/>
      <c r="L2217" s="4"/>
      <c r="M2217" s="92" t="str">
        <f>IF(RevenueData[[#This Row],[Commentaires /Notes  ]]="","",RevenueData[[#This Row],[Commentaires /Notes  ]])</f>
        <v/>
      </c>
      <c r="N2217" s="21"/>
    </row>
    <row r="2218" spans="2:14" x14ac:dyDescent="0.25">
      <c r="B2218" s="18">
        <f t="shared" si="210"/>
        <v>2214</v>
      </c>
      <c r="C2218" s="13" t="str">
        <f t="shared" si="209"/>
        <v/>
      </c>
      <c r="D2218" s="20"/>
      <c r="E2218" s="5"/>
      <c r="F2218" s="5"/>
      <c r="G2218" s="6" t="str">
        <f>IF(ISBLANK(F2218),"",VLOOKUP(F2218,'Listes des Lots'!$B$4:$G$55,6,FALSE))</f>
        <v/>
      </c>
      <c r="H2218" s="3"/>
      <c r="I2218" s="3"/>
      <c r="J2218" s="5"/>
      <c r="K2218" s="5"/>
      <c r="L2218" s="4"/>
      <c r="M2218" s="92" t="str">
        <f>IF(RevenueData[[#This Row],[Commentaires /Notes  ]]="","",RevenueData[[#This Row],[Commentaires /Notes  ]])</f>
        <v/>
      </c>
      <c r="N2218" s="21"/>
    </row>
    <row r="2219" spans="2:14" x14ac:dyDescent="0.25">
      <c r="B2219" s="18">
        <f t="shared" si="210"/>
        <v>2215</v>
      </c>
      <c r="C2219" s="13" t="str">
        <f t="shared" si="209"/>
        <v/>
      </c>
      <c r="D2219" s="20"/>
      <c r="E2219" s="5"/>
      <c r="F2219" s="5"/>
      <c r="G2219" s="6" t="str">
        <f>IF(ISBLANK(F2219),"",VLOOKUP(F2219,'Listes des Lots'!$B$4:$G$55,6,FALSE))</f>
        <v/>
      </c>
      <c r="H2219" s="3"/>
      <c r="I2219" s="3"/>
      <c r="J2219" s="5"/>
      <c r="K2219" s="5"/>
      <c r="L2219" s="4"/>
      <c r="M2219" s="92" t="str">
        <f>IF(RevenueData[[#This Row],[Commentaires /Notes  ]]="","",RevenueData[[#This Row],[Commentaires /Notes  ]])</f>
        <v/>
      </c>
      <c r="N2219" s="21"/>
    </row>
    <row r="2220" spans="2:14" x14ac:dyDescent="0.25">
      <c r="B2220" s="18">
        <f t="shared" si="210"/>
        <v>2216</v>
      </c>
      <c r="C2220" s="13" t="str">
        <f t="shared" si="209"/>
        <v/>
      </c>
      <c r="D2220" s="20"/>
      <c r="E2220" s="5"/>
      <c r="F2220" s="5"/>
      <c r="G2220" s="6" t="str">
        <f>IF(ISBLANK(F2220),"",VLOOKUP(F2220,'Listes des Lots'!$B$4:$G$55,6,FALSE))</f>
        <v/>
      </c>
      <c r="H2220" s="3"/>
      <c r="I2220" s="3"/>
      <c r="J2220" s="5"/>
      <c r="K2220" s="5"/>
      <c r="L2220" s="4"/>
      <c r="M2220" s="92" t="str">
        <f>IF(RevenueData[[#This Row],[Commentaires /Notes  ]]="","",RevenueData[[#This Row],[Commentaires /Notes  ]])</f>
        <v/>
      </c>
      <c r="N2220" s="21"/>
    </row>
    <row r="2221" spans="2:14" x14ac:dyDescent="0.25">
      <c r="B2221" s="18">
        <f t="shared" si="210"/>
        <v>2217</v>
      </c>
      <c r="C2221" s="13" t="str">
        <f t="shared" si="209"/>
        <v/>
      </c>
      <c r="D2221" s="20"/>
      <c r="E2221" s="5"/>
      <c r="F2221" s="5"/>
      <c r="G2221" s="6" t="str">
        <f>IF(ISBLANK(F2221),"",VLOOKUP(F2221,'Listes des Lots'!$B$4:$G$55,6,FALSE))</f>
        <v/>
      </c>
      <c r="H2221" s="3"/>
      <c r="I2221" s="3"/>
      <c r="J2221" s="5"/>
      <c r="K2221" s="5"/>
      <c r="L2221" s="4"/>
      <c r="M2221" s="92" t="str">
        <f>IF(RevenueData[[#This Row],[Commentaires /Notes  ]]="","",RevenueData[[#This Row],[Commentaires /Notes  ]])</f>
        <v/>
      </c>
      <c r="N2221" s="21"/>
    </row>
    <row r="2222" spans="2:14" x14ac:dyDescent="0.25">
      <c r="B2222" s="18">
        <f t="shared" si="210"/>
        <v>2218</v>
      </c>
      <c r="C2222" s="13" t="str">
        <f t="shared" si="209"/>
        <v/>
      </c>
      <c r="D2222" s="20"/>
      <c r="E2222" s="5"/>
      <c r="F2222" s="5"/>
      <c r="G2222" s="6" t="str">
        <f>IF(ISBLANK(F2222),"",VLOOKUP(F2222,'Listes des Lots'!$B$4:$G$55,6,FALSE))</f>
        <v/>
      </c>
      <c r="H2222" s="3"/>
      <c r="I2222" s="3"/>
      <c r="J2222" s="5"/>
      <c r="K2222" s="5"/>
      <c r="L2222" s="4"/>
      <c r="M2222" s="92" t="str">
        <f>IF(RevenueData[[#This Row],[Commentaires /Notes  ]]="","",RevenueData[[#This Row],[Commentaires /Notes  ]])</f>
        <v/>
      </c>
      <c r="N2222" s="21"/>
    </row>
    <row r="2223" spans="2:14" x14ac:dyDescent="0.25">
      <c r="B2223" s="18">
        <f t="shared" si="210"/>
        <v>2219</v>
      </c>
      <c r="C2223" s="13" t="str">
        <f t="shared" si="209"/>
        <v/>
      </c>
      <c r="D2223" s="20"/>
      <c r="E2223" s="5"/>
      <c r="F2223" s="5"/>
      <c r="G2223" s="6" t="str">
        <f>IF(ISBLANK(F2223),"",VLOOKUP(F2223,'Listes des Lots'!$B$4:$G$55,6,FALSE))</f>
        <v/>
      </c>
      <c r="H2223" s="3"/>
      <c r="I2223" s="3"/>
      <c r="J2223" s="5"/>
      <c r="K2223" s="5"/>
      <c r="L2223" s="4"/>
      <c r="M2223" s="92" t="str">
        <f>IF(RevenueData[[#This Row],[Commentaires /Notes  ]]="","",RevenueData[[#This Row],[Commentaires /Notes  ]])</f>
        <v/>
      </c>
      <c r="N2223" s="21"/>
    </row>
    <row r="2224" spans="2:14" x14ac:dyDescent="0.25">
      <c r="B2224" s="18">
        <f t="shared" si="210"/>
        <v>2220</v>
      </c>
      <c r="C2224" s="13" t="str">
        <f t="shared" si="209"/>
        <v/>
      </c>
      <c r="D2224" s="20"/>
      <c r="E2224" s="5"/>
      <c r="F2224" s="5"/>
      <c r="G2224" s="6" t="str">
        <f>IF(ISBLANK(F2224),"",VLOOKUP(F2224,'Listes des Lots'!$B$4:$G$55,6,FALSE))</f>
        <v/>
      </c>
      <c r="H2224" s="3"/>
      <c r="I2224" s="3"/>
      <c r="J2224" s="5"/>
      <c r="K2224" s="5"/>
      <c r="L2224" s="4"/>
      <c r="M2224" s="92" t="str">
        <f>IF(RevenueData[[#This Row],[Commentaires /Notes  ]]="","",RevenueData[[#This Row],[Commentaires /Notes  ]])</f>
        <v/>
      </c>
      <c r="N2224" s="21"/>
    </row>
    <row r="2225" spans="2:14" x14ac:dyDescent="0.25">
      <c r="B2225" s="18">
        <f t="shared" si="210"/>
        <v>2221</v>
      </c>
      <c r="C2225" s="13" t="str">
        <f t="shared" si="209"/>
        <v/>
      </c>
      <c r="D2225" s="20"/>
      <c r="E2225" s="5"/>
      <c r="F2225" s="5"/>
      <c r="G2225" s="6" t="str">
        <f>IF(ISBLANK(F2225),"",VLOOKUP(F2225,'Listes des Lots'!$B$4:$G$55,6,FALSE))</f>
        <v/>
      </c>
      <c r="H2225" s="3"/>
      <c r="I2225" s="3"/>
      <c r="J2225" s="5"/>
      <c r="K2225" s="5"/>
      <c r="L2225" s="4"/>
      <c r="M2225" s="92" t="str">
        <f>IF(RevenueData[[#This Row],[Commentaires /Notes  ]]="","",RevenueData[[#This Row],[Commentaires /Notes  ]])</f>
        <v/>
      </c>
      <c r="N2225" s="21"/>
    </row>
    <row r="2226" spans="2:14" x14ac:dyDescent="0.25">
      <c r="B2226" s="18">
        <f t="shared" si="210"/>
        <v>2222</v>
      </c>
      <c r="C2226" s="13" t="str">
        <f t="shared" si="209"/>
        <v/>
      </c>
      <c r="D2226" s="20"/>
      <c r="E2226" s="5"/>
      <c r="F2226" s="5"/>
      <c r="G2226" s="6" t="str">
        <f>IF(ISBLANK(F2226),"",VLOOKUP(F2226,'Listes des Lots'!$B$4:$G$55,6,FALSE))</f>
        <v/>
      </c>
      <c r="H2226" s="3"/>
      <c r="I2226" s="3"/>
      <c r="J2226" s="5"/>
      <c r="K2226" s="5"/>
      <c r="L2226" s="4"/>
      <c r="M2226" s="92" t="str">
        <f>IF(RevenueData[[#This Row],[Commentaires /Notes  ]]="","",RevenueData[[#This Row],[Commentaires /Notes  ]])</f>
        <v/>
      </c>
      <c r="N2226" s="21"/>
    </row>
    <row r="2227" spans="2:14" x14ac:dyDescent="0.25">
      <c r="B2227" s="18">
        <f t="shared" si="210"/>
        <v>2223</v>
      </c>
      <c r="C2227" s="13" t="str">
        <f t="shared" si="209"/>
        <v/>
      </c>
      <c r="D2227" s="20"/>
      <c r="E2227" s="5"/>
      <c r="F2227" s="5"/>
      <c r="G2227" s="6" t="str">
        <f>IF(ISBLANK(F2227),"",VLOOKUP(F2227,'Listes des Lots'!$B$4:$G$55,6,FALSE))</f>
        <v/>
      </c>
      <c r="H2227" s="3"/>
      <c r="I2227" s="3"/>
      <c r="J2227" s="5"/>
      <c r="K2227" s="5"/>
      <c r="L2227" s="4"/>
      <c r="M2227" s="92" t="str">
        <f>IF(RevenueData[[#This Row],[Commentaires /Notes  ]]="","",RevenueData[[#This Row],[Commentaires /Notes  ]])</f>
        <v/>
      </c>
      <c r="N2227" s="21"/>
    </row>
    <row r="2228" spans="2:14" x14ac:dyDescent="0.25">
      <c r="B2228" s="18">
        <f t="shared" si="210"/>
        <v>2224</v>
      </c>
      <c r="C2228" s="13" t="str">
        <f t="shared" si="209"/>
        <v/>
      </c>
      <c r="D2228" s="20"/>
      <c r="E2228" s="5"/>
      <c r="F2228" s="5"/>
      <c r="G2228" s="6" t="str">
        <f>IF(ISBLANK(F2228),"",VLOOKUP(F2228,'Listes des Lots'!$B$4:$G$55,6,FALSE))</f>
        <v/>
      </c>
      <c r="H2228" s="3"/>
      <c r="I2228" s="3"/>
      <c r="J2228" s="5"/>
      <c r="K2228" s="5"/>
      <c r="L2228" s="4"/>
      <c r="M2228" s="92" t="str">
        <f>IF(RevenueData[[#This Row],[Commentaires /Notes  ]]="","",RevenueData[[#This Row],[Commentaires /Notes  ]])</f>
        <v/>
      </c>
      <c r="N2228" s="21"/>
    </row>
    <row r="2229" spans="2:14" x14ac:dyDescent="0.25">
      <c r="B2229" s="18">
        <f t="shared" si="210"/>
        <v>2225</v>
      </c>
      <c r="C2229" s="13" t="str">
        <f t="shared" si="209"/>
        <v/>
      </c>
      <c r="D2229" s="20"/>
      <c r="E2229" s="5"/>
      <c r="F2229" s="5"/>
      <c r="G2229" s="6" t="str">
        <f>IF(ISBLANK(F2229),"",VLOOKUP(F2229,'Listes des Lots'!$B$4:$G$55,6,FALSE))</f>
        <v/>
      </c>
      <c r="H2229" s="3"/>
      <c r="I2229" s="3"/>
      <c r="J2229" s="5"/>
      <c r="K2229" s="5"/>
      <c r="L2229" s="4"/>
      <c r="M2229" s="92" t="str">
        <f>IF(RevenueData[[#This Row],[Commentaires /Notes  ]]="","",RevenueData[[#This Row],[Commentaires /Notes  ]])</f>
        <v/>
      </c>
      <c r="N2229" s="21"/>
    </row>
    <row r="2230" spans="2:14" x14ac:dyDescent="0.25">
      <c r="B2230" s="18">
        <f t="shared" si="210"/>
        <v>2226</v>
      </c>
      <c r="C2230" s="13" t="str">
        <f t="shared" si="209"/>
        <v/>
      </c>
      <c r="D2230" s="20"/>
      <c r="E2230" s="5"/>
      <c r="F2230" s="5"/>
      <c r="G2230" s="6" t="str">
        <f>IF(ISBLANK(F2230),"",VLOOKUP(F2230,'Listes des Lots'!$B$4:$G$55,6,FALSE))</f>
        <v/>
      </c>
      <c r="H2230" s="3"/>
      <c r="I2230" s="3"/>
      <c r="J2230" s="5"/>
      <c r="K2230" s="5"/>
      <c r="L2230" s="4"/>
      <c r="M2230" s="92" t="str">
        <f>IF(RevenueData[[#This Row],[Commentaires /Notes  ]]="","",RevenueData[[#This Row],[Commentaires /Notes  ]])</f>
        <v/>
      </c>
      <c r="N2230" s="21"/>
    </row>
    <row r="2231" spans="2:14" x14ac:dyDescent="0.25">
      <c r="B2231" s="18">
        <f t="shared" si="210"/>
        <v>2227</v>
      </c>
      <c r="C2231" s="13" t="str">
        <f t="shared" si="209"/>
        <v/>
      </c>
      <c r="D2231" s="20"/>
      <c r="E2231" s="5"/>
      <c r="F2231" s="5"/>
      <c r="G2231" s="6" t="str">
        <f>IF(ISBLANK(F2231),"",VLOOKUP(F2231,'Listes des Lots'!$B$4:$G$55,6,FALSE))</f>
        <v/>
      </c>
      <c r="H2231" s="3"/>
      <c r="I2231" s="3"/>
      <c r="J2231" s="5"/>
      <c r="K2231" s="5"/>
      <c r="L2231" s="4"/>
      <c r="M2231" s="92" t="str">
        <f>IF(RevenueData[[#This Row],[Commentaires /Notes  ]]="","",RevenueData[[#This Row],[Commentaires /Notes  ]])</f>
        <v/>
      </c>
      <c r="N2231" s="21"/>
    </row>
    <row r="2232" spans="2:14" x14ac:dyDescent="0.25">
      <c r="B2232" s="18">
        <f t="shared" si="210"/>
        <v>2228</v>
      </c>
      <c r="C2232" s="13" t="str">
        <f t="shared" si="209"/>
        <v/>
      </c>
      <c r="D2232" s="20"/>
      <c r="E2232" s="5"/>
      <c r="F2232" s="5"/>
      <c r="G2232" s="6" t="str">
        <f>IF(ISBLANK(F2232),"",VLOOKUP(F2232,'Listes des Lots'!$B$4:$G$55,6,FALSE))</f>
        <v/>
      </c>
      <c r="H2232" s="3"/>
      <c r="I2232" s="3"/>
      <c r="J2232" s="5"/>
      <c r="K2232" s="5"/>
      <c r="L2232" s="4"/>
      <c r="M2232" s="92" t="str">
        <f>IF(RevenueData[[#This Row],[Commentaires /Notes  ]]="","",RevenueData[[#This Row],[Commentaires /Notes  ]])</f>
        <v/>
      </c>
      <c r="N2232" s="21"/>
    </row>
    <row r="2233" spans="2:14" x14ac:dyDescent="0.25">
      <c r="B2233" s="18">
        <f t="shared" si="210"/>
        <v>2229</v>
      </c>
      <c r="C2233" s="13" t="str">
        <f t="shared" si="209"/>
        <v/>
      </c>
      <c r="D2233" s="20"/>
      <c r="E2233" s="5"/>
      <c r="F2233" s="5"/>
      <c r="G2233" s="6" t="str">
        <f>IF(ISBLANK(F2233),"",VLOOKUP(F2233,'Listes des Lots'!$B$4:$G$55,6,FALSE))</f>
        <v/>
      </c>
      <c r="H2233" s="3"/>
      <c r="I2233" s="3"/>
      <c r="J2233" s="5"/>
      <c r="K2233" s="5"/>
      <c r="L2233" s="4"/>
      <c r="M2233" s="92" t="str">
        <f>IF(RevenueData[[#This Row],[Commentaires /Notes  ]]="","",RevenueData[[#This Row],[Commentaires /Notes  ]])</f>
        <v/>
      </c>
      <c r="N2233" s="21"/>
    </row>
    <row r="2234" spans="2:14" x14ac:dyDescent="0.25">
      <c r="B2234" s="18">
        <f t="shared" si="210"/>
        <v>2230</v>
      </c>
      <c r="C2234" s="13" t="str">
        <f t="shared" si="209"/>
        <v/>
      </c>
      <c r="D2234" s="20"/>
      <c r="E2234" s="5"/>
      <c r="F2234" s="5"/>
      <c r="G2234" s="6" t="str">
        <f>IF(ISBLANK(F2234),"",VLOOKUP(F2234,'Listes des Lots'!$B$4:$G$55,6,FALSE))</f>
        <v/>
      </c>
      <c r="H2234" s="3"/>
      <c r="I2234" s="3"/>
      <c r="J2234" s="5"/>
      <c r="K2234" s="5"/>
      <c r="L2234" s="4"/>
      <c r="M2234" s="92" t="str">
        <f>IF(RevenueData[[#This Row],[Commentaires /Notes  ]]="","",RevenueData[[#This Row],[Commentaires /Notes  ]])</f>
        <v/>
      </c>
      <c r="N2234" s="21"/>
    </row>
    <row r="2235" spans="2:14" x14ac:dyDescent="0.25">
      <c r="B2235" s="18">
        <f t="shared" si="210"/>
        <v>2231</v>
      </c>
      <c r="C2235" s="13" t="str">
        <f t="shared" si="209"/>
        <v/>
      </c>
      <c r="D2235" s="20"/>
      <c r="E2235" s="5"/>
      <c r="F2235" s="5"/>
      <c r="G2235" s="6" t="str">
        <f>IF(ISBLANK(F2235),"",VLOOKUP(F2235,'Listes des Lots'!$B$4:$G$55,6,FALSE))</f>
        <v/>
      </c>
      <c r="H2235" s="3"/>
      <c r="I2235" s="3"/>
      <c r="J2235" s="5"/>
      <c r="K2235" s="5"/>
      <c r="L2235" s="4"/>
      <c r="M2235" s="92" t="str">
        <f>IF(RevenueData[[#This Row],[Commentaires /Notes  ]]="","",RevenueData[[#This Row],[Commentaires /Notes  ]])</f>
        <v/>
      </c>
      <c r="N2235" s="21"/>
    </row>
    <row r="2236" spans="2:14" x14ac:dyDescent="0.25">
      <c r="B2236" s="18">
        <f t="shared" si="210"/>
        <v>2232</v>
      </c>
      <c r="C2236" s="13" t="str">
        <f t="shared" si="209"/>
        <v/>
      </c>
      <c r="D2236" s="20"/>
      <c r="E2236" s="5"/>
      <c r="F2236" s="5"/>
      <c r="G2236" s="6" t="str">
        <f>IF(ISBLANK(F2236),"",VLOOKUP(F2236,'Listes des Lots'!$B$4:$G$55,6,FALSE))</f>
        <v/>
      </c>
      <c r="H2236" s="3"/>
      <c r="I2236" s="3"/>
      <c r="J2236" s="5"/>
      <c r="K2236" s="5"/>
      <c r="L2236" s="4"/>
      <c r="M2236" s="92" t="str">
        <f>IF(RevenueData[[#This Row],[Commentaires /Notes  ]]="","",RevenueData[[#This Row],[Commentaires /Notes  ]])</f>
        <v/>
      </c>
      <c r="N2236" s="21"/>
    </row>
    <row r="2237" spans="2:14" x14ac:dyDescent="0.25">
      <c r="B2237" s="18">
        <f t="shared" si="210"/>
        <v>2233</v>
      </c>
      <c r="C2237" s="13" t="str">
        <f t="shared" si="209"/>
        <v/>
      </c>
      <c r="D2237" s="20"/>
      <c r="E2237" s="5"/>
      <c r="F2237" s="5"/>
      <c r="G2237" s="6" t="str">
        <f>IF(ISBLANK(F2237),"",VLOOKUP(F2237,'Listes des Lots'!$B$4:$G$55,6,FALSE))</f>
        <v/>
      </c>
      <c r="H2237" s="3"/>
      <c r="I2237" s="3"/>
      <c r="J2237" s="5"/>
      <c r="K2237" s="5"/>
      <c r="L2237" s="4"/>
      <c r="M2237" s="92" t="str">
        <f>IF(RevenueData[[#This Row],[Commentaires /Notes  ]]="","",RevenueData[[#This Row],[Commentaires /Notes  ]])</f>
        <v/>
      </c>
      <c r="N2237" s="21"/>
    </row>
    <row r="2238" spans="2:14" x14ac:dyDescent="0.25">
      <c r="B2238" s="18">
        <f t="shared" si="210"/>
        <v>2234</v>
      </c>
      <c r="C2238" s="13" t="str">
        <f t="shared" si="209"/>
        <v/>
      </c>
      <c r="D2238" s="20"/>
      <c r="E2238" s="5"/>
      <c r="F2238" s="5"/>
      <c r="G2238" s="6" t="str">
        <f>IF(ISBLANK(F2238),"",VLOOKUP(F2238,'Listes des Lots'!$B$4:$G$55,6,FALSE))</f>
        <v/>
      </c>
      <c r="H2238" s="3"/>
      <c r="I2238" s="3"/>
      <c r="J2238" s="5"/>
      <c r="K2238" s="5"/>
      <c r="L2238" s="4"/>
      <c r="M2238" s="92" t="str">
        <f>IF(RevenueData[[#This Row],[Commentaires /Notes  ]]="","",RevenueData[[#This Row],[Commentaires /Notes  ]])</f>
        <v/>
      </c>
      <c r="N2238" s="21"/>
    </row>
    <row r="2239" spans="2:14" x14ac:dyDescent="0.25">
      <c r="B2239" s="18">
        <f t="shared" si="210"/>
        <v>2235</v>
      </c>
      <c r="C2239" s="13" t="str">
        <f t="shared" si="209"/>
        <v/>
      </c>
      <c r="D2239" s="20"/>
      <c r="E2239" s="5"/>
      <c r="F2239" s="5"/>
      <c r="G2239" s="6" t="str">
        <f>IF(ISBLANK(F2239),"",VLOOKUP(F2239,'Listes des Lots'!$B$4:$G$55,6,FALSE))</f>
        <v/>
      </c>
      <c r="H2239" s="3"/>
      <c r="I2239" s="3"/>
      <c r="J2239" s="5"/>
      <c r="K2239" s="5"/>
      <c r="L2239" s="4"/>
      <c r="M2239" s="92" t="str">
        <f>IF(RevenueData[[#This Row],[Commentaires /Notes  ]]="","",RevenueData[[#This Row],[Commentaires /Notes  ]])</f>
        <v/>
      </c>
      <c r="N2239" s="21"/>
    </row>
    <row r="2240" spans="2:14" x14ac:dyDescent="0.25">
      <c r="B2240" s="18">
        <f t="shared" si="210"/>
        <v>2236</v>
      </c>
      <c r="C2240" s="13" t="str">
        <f t="shared" si="209"/>
        <v/>
      </c>
      <c r="D2240" s="20"/>
      <c r="E2240" s="5"/>
      <c r="F2240" s="5"/>
      <c r="G2240" s="6" t="str">
        <f>IF(ISBLANK(F2240),"",VLOOKUP(F2240,'Listes des Lots'!$B$4:$G$55,6,FALSE))</f>
        <v/>
      </c>
      <c r="H2240" s="3"/>
      <c r="I2240" s="3"/>
      <c r="J2240" s="5"/>
      <c r="K2240" s="5"/>
      <c r="L2240" s="4"/>
      <c r="M2240" s="92" t="str">
        <f>IF(RevenueData[[#This Row],[Commentaires /Notes  ]]="","",RevenueData[[#This Row],[Commentaires /Notes  ]])</f>
        <v/>
      </c>
      <c r="N2240" s="21"/>
    </row>
    <row r="2241" spans="2:14" x14ac:dyDescent="0.25">
      <c r="B2241" s="18">
        <f t="shared" si="210"/>
        <v>2237</v>
      </c>
      <c r="C2241" s="13" t="str">
        <f t="shared" si="209"/>
        <v/>
      </c>
      <c r="D2241" s="20"/>
      <c r="E2241" s="5"/>
      <c r="F2241" s="5"/>
      <c r="G2241" s="6" t="str">
        <f>IF(ISBLANK(F2241),"",VLOOKUP(F2241,'Listes des Lots'!$B$4:$G$55,6,FALSE))</f>
        <v/>
      </c>
      <c r="H2241" s="3"/>
      <c r="I2241" s="3"/>
      <c r="J2241" s="5"/>
      <c r="K2241" s="5"/>
      <c r="L2241" s="4"/>
      <c r="M2241" s="92" t="str">
        <f>IF(RevenueData[[#This Row],[Commentaires /Notes  ]]="","",RevenueData[[#This Row],[Commentaires /Notes  ]])</f>
        <v/>
      </c>
      <c r="N2241" s="21"/>
    </row>
    <row r="2242" spans="2:14" x14ac:dyDescent="0.25">
      <c r="B2242" s="18">
        <f t="shared" si="210"/>
        <v>2238</v>
      </c>
      <c r="C2242" s="13" t="str">
        <f t="shared" si="209"/>
        <v/>
      </c>
      <c r="D2242" s="20"/>
      <c r="E2242" s="5"/>
      <c r="F2242" s="5"/>
      <c r="G2242" s="6" t="str">
        <f>IF(ISBLANK(F2242),"",VLOOKUP(F2242,'Listes des Lots'!$B$4:$G$55,6,FALSE))</f>
        <v/>
      </c>
      <c r="H2242" s="3"/>
      <c r="I2242" s="3"/>
      <c r="J2242" s="5"/>
      <c r="K2242" s="5"/>
      <c r="L2242" s="4"/>
      <c r="M2242" s="92" t="str">
        <f>IF(RevenueData[[#This Row],[Commentaires /Notes  ]]="","",RevenueData[[#This Row],[Commentaires /Notes  ]])</f>
        <v/>
      </c>
      <c r="N2242" s="21"/>
    </row>
    <row r="2243" spans="2:14" x14ac:dyDescent="0.25">
      <c r="B2243" s="18">
        <f t="shared" si="210"/>
        <v>2239</v>
      </c>
      <c r="C2243" s="13" t="str">
        <f t="shared" si="209"/>
        <v/>
      </c>
      <c r="D2243" s="20"/>
      <c r="E2243" s="5"/>
      <c r="F2243" s="5"/>
      <c r="G2243" s="6" t="str">
        <f>IF(ISBLANK(F2243),"",VLOOKUP(F2243,'Listes des Lots'!$B$4:$G$55,6,FALSE))</f>
        <v/>
      </c>
      <c r="H2243" s="3"/>
      <c r="I2243" s="3"/>
      <c r="J2243" s="5"/>
      <c r="K2243" s="5"/>
      <c r="L2243" s="4"/>
      <c r="M2243" s="92" t="str">
        <f>IF(RevenueData[[#This Row],[Commentaires /Notes  ]]="","",RevenueData[[#This Row],[Commentaires /Notes  ]])</f>
        <v/>
      </c>
      <c r="N2243" s="21"/>
    </row>
    <row r="2244" spans="2:14" x14ac:dyDescent="0.25">
      <c r="B2244" s="18">
        <f t="shared" si="210"/>
        <v>2240</v>
      </c>
      <c r="C2244" s="13" t="str">
        <f t="shared" si="209"/>
        <v/>
      </c>
      <c r="D2244" s="20"/>
      <c r="E2244" s="5"/>
      <c r="F2244" s="5"/>
      <c r="G2244" s="6" t="str">
        <f>IF(ISBLANK(F2244),"",VLOOKUP(F2244,'Listes des Lots'!$B$4:$G$55,6,FALSE))</f>
        <v/>
      </c>
      <c r="H2244" s="3"/>
      <c r="I2244" s="3"/>
      <c r="J2244" s="5"/>
      <c r="K2244" s="5"/>
      <c r="L2244" s="4"/>
      <c r="M2244" s="92" t="str">
        <f>IF(RevenueData[[#This Row],[Commentaires /Notes  ]]="","",RevenueData[[#This Row],[Commentaires /Notes  ]])</f>
        <v/>
      </c>
      <c r="N2244" s="21"/>
    </row>
    <row r="2245" spans="2:14" x14ac:dyDescent="0.25">
      <c r="B2245" s="18">
        <f t="shared" si="210"/>
        <v>2241</v>
      </c>
      <c r="C2245" s="13" t="str">
        <f t="shared" ref="C2245:C2308" si="211">IF(OR(D2245="", E2245="", F2245="", I2245="", J2245="", K2245="", L2245=""), "", TEXT(RIGHT(YEAR(D2245), 2), "00") &amp; TEXT(MONTH(D2245), "00") &amp; TEXT(DAY(D2245), "00") &amp; "_Rev_MC_" &amp; TEXT(B2245, "0"))</f>
        <v/>
      </c>
      <c r="D2245" s="20"/>
      <c r="E2245" s="5"/>
      <c r="F2245" s="5"/>
      <c r="G2245" s="6" t="str">
        <f>IF(ISBLANK(F2245),"",VLOOKUP(F2245,'Listes des Lots'!$B$4:$G$55,6,FALSE))</f>
        <v/>
      </c>
      <c r="H2245" s="3"/>
      <c r="I2245" s="3"/>
      <c r="J2245" s="5"/>
      <c r="K2245" s="5"/>
      <c r="L2245" s="4"/>
      <c r="M2245" s="92" t="str">
        <f>IF(RevenueData[[#This Row],[Commentaires /Notes  ]]="","",RevenueData[[#This Row],[Commentaires /Notes  ]])</f>
        <v/>
      </c>
      <c r="N2245" s="21"/>
    </row>
    <row r="2246" spans="2:14" x14ac:dyDescent="0.25">
      <c r="B2246" s="18">
        <f t="shared" si="210"/>
        <v>2242</v>
      </c>
      <c r="C2246" s="13" t="str">
        <f t="shared" si="211"/>
        <v/>
      </c>
      <c r="D2246" s="20"/>
      <c r="E2246" s="5"/>
      <c r="F2246" s="5"/>
      <c r="G2246" s="6" t="str">
        <f>IF(ISBLANK(F2246),"",VLOOKUP(F2246,'Listes des Lots'!$B$4:$G$55,6,FALSE))</f>
        <v/>
      </c>
      <c r="H2246" s="3"/>
      <c r="I2246" s="3"/>
      <c r="J2246" s="5"/>
      <c r="K2246" s="5"/>
      <c r="L2246" s="4"/>
      <c r="M2246" s="92" t="str">
        <f>IF(RevenueData[[#This Row],[Commentaires /Notes  ]]="","",RevenueData[[#This Row],[Commentaires /Notes  ]])</f>
        <v/>
      </c>
      <c r="N2246" s="21"/>
    </row>
    <row r="2247" spans="2:14" x14ac:dyDescent="0.25">
      <c r="B2247" s="18">
        <f t="shared" ref="B2247:B2310" si="212">B2246+1</f>
        <v>2243</v>
      </c>
      <c r="C2247" s="13" t="str">
        <f t="shared" si="211"/>
        <v/>
      </c>
      <c r="D2247" s="20"/>
      <c r="E2247" s="5"/>
      <c r="F2247" s="5"/>
      <c r="G2247" s="6" t="str">
        <f>IF(ISBLANK(F2247),"",VLOOKUP(F2247,'Listes des Lots'!$B$4:$G$55,6,FALSE))</f>
        <v/>
      </c>
      <c r="H2247" s="3"/>
      <c r="I2247" s="3"/>
      <c r="J2247" s="5"/>
      <c r="K2247" s="5"/>
      <c r="L2247" s="4"/>
      <c r="M2247" s="92" t="str">
        <f>IF(RevenueData[[#This Row],[Commentaires /Notes  ]]="","",RevenueData[[#This Row],[Commentaires /Notes  ]])</f>
        <v/>
      </c>
      <c r="N2247" s="21"/>
    </row>
    <row r="2248" spans="2:14" x14ac:dyDescent="0.25">
      <c r="B2248" s="18">
        <f t="shared" si="212"/>
        <v>2244</v>
      </c>
      <c r="C2248" s="13" t="str">
        <f t="shared" si="211"/>
        <v/>
      </c>
      <c r="D2248" s="20"/>
      <c r="E2248" s="5"/>
      <c r="F2248" s="5"/>
      <c r="G2248" s="6" t="str">
        <f>IF(ISBLANK(F2248),"",VLOOKUP(F2248,'Listes des Lots'!$B$4:$G$55,6,FALSE))</f>
        <v/>
      </c>
      <c r="H2248" s="3"/>
      <c r="I2248" s="3"/>
      <c r="J2248" s="5"/>
      <c r="K2248" s="5"/>
      <c r="L2248" s="4"/>
      <c r="M2248" s="92" t="str">
        <f>IF(RevenueData[[#This Row],[Commentaires /Notes  ]]="","",RevenueData[[#This Row],[Commentaires /Notes  ]])</f>
        <v/>
      </c>
      <c r="N2248" s="21"/>
    </row>
    <row r="2249" spans="2:14" x14ac:dyDescent="0.25">
      <c r="B2249" s="18">
        <f t="shared" si="212"/>
        <v>2245</v>
      </c>
      <c r="C2249" s="13" t="str">
        <f t="shared" si="211"/>
        <v/>
      </c>
      <c r="D2249" s="20"/>
      <c r="E2249" s="5"/>
      <c r="F2249" s="5"/>
      <c r="G2249" s="6" t="str">
        <f>IF(ISBLANK(F2249),"",VLOOKUP(F2249,'Listes des Lots'!$B$4:$G$55,6,FALSE))</f>
        <v/>
      </c>
      <c r="H2249" s="3"/>
      <c r="I2249" s="3"/>
      <c r="J2249" s="5"/>
      <c r="K2249" s="5"/>
      <c r="L2249" s="4"/>
      <c r="M2249" s="92" t="str">
        <f>IF(RevenueData[[#This Row],[Commentaires /Notes  ]]="","",RevenueData[[#This Row],[Commentaires /Notes  ]])</f>
        <v/>
      </c>
      <c r="N2249" s="21"/>
    </row>
    <row r="2250" spans="2:14" x14ac:dyDescent="0.25">
      <c r="B2250" s="18">
        <f t="shared" si="212"/>
        <v>2246</v>
      </c>
      <c r="C2250" s="13" t="str">
        <f t="shared" si="211"/>
        <v/>
      </c>
      <c r="D2250" s="20"/>
      <c r="E2250" s="5"/>
      <c r="F2250" s="5"/>
      <c r="G2250" s="6" t="str">
        <f>IF(ISBLANK(F2250),"",VLOOKUP(F2250,'Listes des Lots'!$B$4:$G$55,6,FALSE))</f>
        <v/>
      </c>
      <c r="H2250" s="3"/>
      <c r="I2250" s="3"/>
      <c r="J2250" s="5"/>
      <c r="K2250" s="5"/>
      <c r="L2250" s="4"/>
      <c r="M2250" s="92" t="str">
        <f>IF(RevenueData[[#This Row],[Commentaires /Notes  ]]="","",RevenueData[[#This Row],[Commentaires /Notes  ]])</f>
        <v/>
      </c>
      <c r="N2250" s="21"/>
    </row>
    <row r="2251" spans="2:14" x14ac:dyDescent="0.25">
      <c r="B2251" s="18">
        <f t="shared" si="212"/>
        <v>2247</v>
      </c>
      <c r="C2251" s="13" t="str">
        <f t="shared" si="211"/>
        <v/>
      </c>
      <c r="D2251" s="20"/>
      <c r="E2251" s="5"/>
      <c r="F2251" s="5"/>
      <c r="G2251" s="6" t="str">
        <f>IF(ISBLANK(F2251),"",VLOOKUP(F2251,'Listes des Lots'!$B$4:$G$55,6,FALSE))</f>
        <v/>
      </c>
      <c r="H2251" s="3"/>
      <c r="I2251" s="3"/>
      <c r="J2251" s="5"/>
      <c r="K2251" s="5"/>
      <c r="L2251" s="4"/>
      <c r="M2251" s="92" t="str">
        <f>IF(RevenueData[[#This Row],[Commentaires /Notes  ]]="","",RevenueData[[#This Row],[Commentaires /Notes  ]])</f>
        <v/>
      </c>
      <c r="N2251" s="21"/>
    </row>
    <row r="2252" spans="2:14" x14ac:dyDescent="0.25">
      <c r="B2252" s="18">
        <f t="shared" si="212"/>
        <v>2248</v>
      </c>
      <c r="C2252" s="13" t="str">
        <f t="shared" si="211"/>
        <v/>
      </c>
      <c r="D2252" s="20"/>
      <c r="E2252" s="5"/>
      <c r="F2252" s="5"/>
      <c r="G2252" s="6" t="str">
        <f>IF(ISBLANK(F2252),"",VLOOKUP(F2252,'Listes des Lots'!$B$4:$G$55,6,FALSE))</f>
        <v/>
      </c>
      <c r="H2252" s="3"/>
      <c r="I2252" s="3"/>
      <c r="J2252" s="5"/>
      <c r="K2252" s="5"/>
      <c r="L2252" s="4"/>
      <c r="M2252" s="92" t="str">
        <f>IF(RevenueData[[#This Row],[Commentaires /Notes  ]]="","",RevenueData[[#This Row],[Commentaires /Notes  ]])</f>
        <v/>
      </c>
      <c r="N2252" s="21"/>
    </row>
    <row r="2253" spans="2:14" x14ac:dyDescent="0.25">
      <c r="B2253" s="18">
        <f t="shared" si="212"/>
        <v>2249</v>
      </c>
      <c r="C2253" s="13" t="str">
        <f t="shared" si="211"/>
        <v/>
      </c>
      <c r="D2253" s="20"/>
      <c r="E2253" s="5"/>
      <c r="F2253" s="5"/>
      <c r="G2253" s="6" t="str">
        <f>IF(ISBLANK(F2253),"",VLOOKUP(F2253,'Listes des Lots'!$B$4:$G$55,6,FALSE))</f>
        <v/>
      </c>
      <c r="H2253" s="3"/>
      <c r="I2253" s="3"/>
      <c r="J2253" s="5"/>
      <c r="K2253" s="5"/>
      <c r="L2253" s="4"/>
      <c r="M2253" s="92" t="str">
        <f>IF(RevenueData[[#This Row],[Commentaires /Notes  ]]="","",RevenueData[[#This Row],[Commentaires /Notes  ]])</f>
        <v/>
      </c>
      <c r="N2253" s="21"/>
    </row>
    <row r="2254" spans="2:14" x14ac:dyDescent="0.25">
      <c r="B2254" s="18">
        <f t="shared" si="212"/>
        <v>2250</v>
      </c>
      <c r="C2254" s="13" t="str">
        <f t="shared" si="211"/>
        <v/>
      </c>
      <c r="D2254" s="20"/>
      <c r="E2254" s="5"/>
      <c r="F2254" s="5"/>
      <c r="G2254" s="6" t="str">
        <f>IF(ISBLANK(F2254),"",VLOOKUP(F2254,'Listes des Lots'!$B$4:$G$55,6,FALSE))</f>
        <v/>
      </c>
      <c r="H2254" s="3"/>
      <c r="I2254" s="3"/>
      <c r="J2254" s="5"/>
      <c r="K2254" s="5"/>
      <c r="L2254" s="4"/>
      <c r="M2254" s="92" t="str">
        <f>IF(RevenueData[[#This Row],[Commentaires /Notes  ]]="","",RevenueData[[#This Row],[Commentaires /Notes  ]])</f>
        <v/>
      </c>
      <c r="N2254" s="21"/>
    </row>
    <row r="2255" spans="2:14" x14ac:dyDescent="0.25">
      <c r="B2255" s="18">
        <f t="shared" si="212"/>
        <v>2251</v>
      </c>
      <c r="C2255" s="13" t="str">
        <f t="shared" si="211"/>
        <v/>
      </c>
      <c r="D2255" s="20"/>
      <c r="E2255" s="5"/>
      <c r="F2255" s="5"/>
      <c r="G2255" s="6" t="str">
        <f>IF(ISBLANK(F2255),"",VLOOKUP(F2255,'Listes des Lots'!$B$4:$G$55,6,FALSE))</f>
        <v/>
      </c>
      <c r="H2255" s="3"/>
      <c r="I2255" s="3"/>
      <c r="J2255" s="5"/>
      <c r="K2255" s="5"/>
      <c r="L2255" s="4"/>
      <c r="M2255" s="92" t="str">
        <f>IF(RevenueData[[#This Row],[Commentaires /Notes  ]]="","",RevenueData[[#This Row],[Commentaires /Notes  ]])</f>
        <v/>
      </c>
      <c r="N2255" s="21"/>
    </row>
    <row r="2256" spans="2:14" x14ac:dyDescent="0.25">
      <c r="B2256" s="18">
        <f t="shared" si="212"/>
        <v>2252</v>
      </c>
      <c r="C2256" s="13" t="str">
        <f t="shared" si="211"/>
        <v/>
      </c>
      <c r="D2256" s="20"/>
      <c r="E2256" s="5"/>
      <c r="F2256" s="5"/>
      <c r="G2256" s="6" t="str">
        <f>IF(ISBLANK(F2256),"",VLOOKUP(F2256,'Listes des Lots'!$B$4:$G$55,6,FALSE))</f>
        <v/>
      </c>
      <c r="H2256" s="3"/>
      <c r="I2256" s="3"/>
      <c r="J2256" s="5"/>
      <c r="K2256" s="5"/>
      <c r="L2256" s="4"/>
      <c r="M2256" s="92" t="str">
        <f>IF(RevenueData[[#This Row],[Commentaires /Notes  ]]="","",RevenueData[[#This Row],[Commentaires /Notes  ]])</f>
        <v/>
      </c>
      <c r="N2256" s="21"/>
    </row>
    <row r="2257" spans="2:14" x14ac:dyDescent="0.25">
      <c r="B2257" s="18">
        <f t="shared" si="212"/>
        <v>2253</v>
      </c>
      <c r="C2257" s="13" t="str">
        <f t="shared" si="211"/>
        <v/>
      </c>
      <c r="D2257" s="20"/>
      <c r="E2257" s="5"/>
      <c r="F2257" s="5"/>
      <c r="G2257" s="6" t="str">
        <f>IF(ISBLANK(F2257),"",VLOOKUP(F2257,'Listes des Lots'!$B$4:$G$55,6,FALSE))</f>
        <v/>
      </c>
      <c r="H2257" s="3"/>
      <c r="I2257" s="3"/>
      <c r="J2257" s="5"/>
      <c r="K2257" s="5"/>
      <c r="L2257" s="4"/>
      <c r="M2257" s="92" t="str">
        <f>IF(RevenueData[[#This Row],[Commentaires /Notes  ]]="","",RevenueData[[#This Row],[Commentaires /Notes  ]])</f>
        <v/>
      </c>
      <c r="N2257" s="21"/>
    </row>
    <row r="2258" spans="2:14" x14ac:dyDescent="0.25">
      <c r="B2258" s="18">
        <f t="shared" si="212"/>
        <v>2254</v>
      </c>
      <c r="C2258" s="13" t="str">
        <f t="shared" si="211"/>
        <v/>
      </c>
      <c r="D2258" s="20"/>
      <c r="E2258" s="5"/>
      <c r="F2258" s="5"/>
      <c r="G2258" s="6" t="str">
        <f>IF(ISBLANK(F2258),"",VLOOKUP(F2258,'Listes des Lots'!$B$4:$G$55,6,FALSE))</f>
        <v/>
      </c>
      <c r="H2258" s="3"/>
      <c r="I2258" s="3"/>
      <c r="J2258" s="5"/>
      <c r="K2258" s="5"/>
      <c r="L2258" s="4"/>
      <c r="M2258" s="92" t="str">
        <f>IF(RevenueData[[#This Row],[Commentaires /Notes  ]]="","",RevenueData[[#This Row],[Commentaires /Notes  ]])</f>
        <v/>
      </c>
      <c r="N2258" s="21"/>
    </row>
    <row r="2259" spans="2:14" x14ac:dyDescent="0.25">
      <c r="B2259" s="18">
        <f t="shared" si="212"/>
        <v>2255</v>
      </c>
      <c r="C2259" s="13" t="str">
        <f t="shared" si="211"/>
        <v/>
      </c>
      <c r="D2259" s="20"/>
      <c r="E2259" s="5"/>
      <c r="F2259" s="5"/>
      <c r="G2259" s="6" t="str">
        <f>IF(ISBLANK(F2259),"",VLOOKUP(F2259,'Listes des Lots'!$B$4:$G$55,6,FALSE))</f>
        <v/>
      </c>
      <c r="H2259" s="3"/>
      <c r="I2259" s="3"/>
      <c r="J2259" s="5"/>
      <c r="K2259" s="5"/>
      <c r="L2259" s="4"/>
      <c r="M2259" s="92" t="str">
        <f>IF(RevenueData[[#This Row],[Commentaires /Notes  ]]="","",RevenueData[[#This Row],[Commentaires /Notes  ]])</f>
        <v/>
      </c>
      <c r="N2259" s="21"/>
    </row>
    <row r="2260" spans="2:14" x14ac:dyDescent="0.25">
      <c r="B2260" s="18">
        <f t="shared" si="212"/>
        <v>2256</v>
      </c>
      <c r="C2260" s="13" t="str">
        <f t="shared" si="211"/>
        <v/>
      </c>
      <c r="D2260" s="20"/>
      <c r="E2260" s="5"/>
      <c r="F2260" s="5"/>
      <c r="G2260" s="6" t="str">
        <f>IF(ISBLANK(F2260),"",VLOOKUP(F2260,'Listes des Lots'!$B$4:$G$55,6,FALSE))</f>
        <v/>
      </c>
      <c r="H2260" s="3"/>
      <c r="I2260" s="3"/>
      <c r="J2260" s="5"/>
      <c r="K2260" s="5"/>
      <c r="L2260" s="4"/>
      <c r="M2260" s="92" t="str">
        <f>IF(RevenueData[[#This Row],[Commentaires /Notes  ]]="","",RevenueData[[#This Row],[Commentaires /Notes  ]])</f>
        <v/>
      </c>
      <c r="N2260" s="21"/>
    </row>
    <row r="2261" spans="2:14" x14ac:dyDescent="0.25">
      <c r="B2261" s="18">
        <f t="shared" si="212"/>
        <v>2257</v>
      </c>
      <c r="C2261" s="13" t="str">
        <f t="shared" si="211"/>
        <v/>
      </c>
      <c r="D2261" s="20"/>
      <c r="E2261" s="5"/>
      <c r="F2261" s="5"/>
      <c r="G2261" s="6" t="str">
        <f>IF(ISBLANK(F2261),"",VLOOKUP(F2261,'Listes des Lots'!$B$4:$G$55,6,FALSE))</f>
        <v/>
      </c>
      <c r="H2261" s="3"/>
      <c r="I2261" s="3"/>
      <c r="J2261" s="5"/>
      <c r="K2261" s="5"/>
      <c r="L2261" s="4"/>
      <c r="M2261" s="92" t="str">
        <f>IF(RevenueData[[#This Row],[Commentaires /Notes  ]]="","",RevenueData[[#This Row],[Commentaires /Notes  ]])</f>
        <v/>
      </c>
      <c r="N2261" s="21"/>
    </row>
    <row r="2262" spans="2:14" x14ac:dyDescent="0.25">
      <c r="B2262" s="18">
        <f t="shared" si="212"/>
        <v>2258</v>
      </c>
      <c r="C2262" s="13" t="str">
        <f t="shared" si="211"/>
        <v/>
      </c>
      <c r="D2262" s="20"/>
      <c r="E2262" s="5"/>
      <c r="F2262" s="5"/>
      <c r="G2262" s="6" t="str">
        <f>IF(ISBLANK(F2262),"",VLOOKUP(F2262,'Listes des Lots'!$B$4:$G$55,6,FALSE))</f>
        <v/>
      </c>
      <c r="H2262" s="3"/>
      <c r="I2262" s="3"/>
      <c r="J2262" s="5"/>
      <c r="K2262" s="5"/>
      <c r="L2262" s="4"/>
      <c r="M2262" s="92" t="str">
        <f>IF(RevenueData[[#This Row],[Commentaires /Notes  ]]="","",RevenueData[[#This Row],[Commentaires /Notes  ]])</f>
        <v/>
      </c>
      <c r="N2262" s="21"/>
    </row>
    <row r="2263" spans="2:14" x14ac:dyDescent="0.25">
      <c r="B2263" s="18">
        <f t="shared" si="212"/>
        <v>2259</v>
      </c>
      <c r="C2263" s="13" t="str">
        <f t="shared" si="211"/>
        <v/>
      </c>
      <c r="D2263" s="20"/>
      <c r="E2263" s="5"/>
      <c r="F2263" s="5"/>
      <c r="G2263" s="6" t="str">
        <f>IF(ISBLANK(F2263),"",VLOOKUP(F2263,'Listes des Lots'!$B$4:$G$55,6,FALSE))</f>
        <v/>
      </c>
      <c r="H2263" s="3"/>
      <c r="I2263" s="3"/>
      <c r="J2263" s="5"/>
      <c r="K2263" s="5"/>
      <c r="L2263" s="4"/>
      <c r="M2263" s="92" t="str">
        <f>IF(RevenueData[[#This Row],[Commentaires /Notes  ]]="","",RevenueData[[#This Row],[Commentaires /Notes  ]])</f>
        <v/>
      </c>
      <c r="N2263" s="21"/>
    </row>
    <row r="2264" spans="2:14" x14ac:dyDescent="0.25">
      <c r="B2264" s="18">
        <f t="shared" si="212"/>
        <v>2260</v>
      </c>
      <c r="C2264" s="13" t="str">
        <f t="shared" si="211"/>
        <v/>
      </c>
      <c r="D2264" s="20"/>
      <c r="E2264" s="5"/>
      <c r="F2264" s="5"/>
      <c r="G2264" s="6" t="str">
        <f>IF(ISBLANK(F2264),"",VLOOKUP(F2264,'Listes des Lots'!$B$4:$G$55,6,FALSE))</f>
        <v/>
      </c>
      <c r="H2264" s="3"/>
      <c r="I2264" s="3"/>
      <c r="J2264" s="5"/>
      <c r="K2264" s="5"/>
      <c r="L2264" s="4"/>
      <c r="M2264" s="92" t="str">
        <f>IF(RevenueData[[#This Row],[Commentaires /Notes  ]]="","",RevenueData[[#This Row],[Commentaires /Notes  ]])</f>
        <v/>
      </c>
      <c r="N2264" s="21"/>
    </row>
    <row r="2265" spans="2:14" x14ac:dyDescent="0.25">
      <c r="B2265" s="18">
        <f t="shared" si="212"/>
        <v>2261</v>
      </c>
      <c r="C2265" s="13" t="str">
        <f t="shared" si="211"/>
        <v/>
      </c>
      <c r="D2265" s="20"/>
      <c r="E2265" s="5"/>
      <c r="F2265" s="5"/>
      <c r="G2265" s="6" t="str">
        <f>IF(ISBLANK(F2265),"",VLOOKUP(F2265,'Listes des Lots'!$B$4:$G$55,6,FALSE))</f>
        <v/>
      </c>
      <c r="H2265" s="3"/>
      <c r="I2265" s="3"/>
      <c r="J2265" s="5"/>
      <c r="K2265" s="5"/>
      <c r="L2265" s="4"/>
      <c r="M2265" s="92" t="str">
        <f>IF(RevenueData[[#This Row],[Commentaires /Notes  ]]="","",RevenueData[[#This Row],[Commentaires /Notes  ]])</f>
        <v/>
      </c>
      <c r="N2265" s="21"/>
    </row>
    <row r="2266" spans="2:14" x14ac:dyDescent="0.25">
      <c r="B2266" s="18">
        <f t="shared" si="212"/>
        <v>2262</v>
      </c>
      <c r="C2266" s="13" t="str">
        <f t="shared" si="211"/>
        <v/>
      </c>
      <c r="D2266" s="20"/>
      <c r="E2266" s="5"/>
      <c r="F2266" s="5"/>
      <c r="G2266" s="6" t="str">
        <f>IF(ISBLANK(F2266),"",VLOOKUP(F2266,'Listes des Lots'!$B$4:$G$55,6,FALSE))</f>
        <v/>
      </c>
      <c r="H2266" s="3"/>
      <c r="I2266" s="3"/>
      <c r="J2266" s="5"/>
      <c r="K2266" s="5"/>
      <c r="L2266" s="4"/>
      <c r="M2266" s="92" t="str">
        <f>IF(RevenueData[[#This Row],[Commentaires /Notes  ]]="","",RevenueData[[#This Row],[Commentaires /Notes  ]])</f>
        <v/>
      </c>
      <c r="N2266" s="21"/>
    </row>
    <row r="2267" spans="2:14" x14ac:dyDescent="0.25">
      <c r="B2267" s="18">
        <f t="shared" si="212"/>
        <v>2263</v>
      </c>
      <c r="C2267" s="13" t="str">
        <f t="shared" si="211"/>
        <v/>
      </c>
      <c r="D2267" s="20"/>
      <c r="E2267" s="5"/>
      <c r="F2267" s="5"/>
      <c r="G2267" s="6" t="str">
        <f>IF(ISBLANK(F2267),"",VLOOKUP(F2267,'Listes des Lots'!$B$4:$G$55,6,FALSE))</f>
        <v/>
      </c>
      <c r="H2267" s="3"/>
      <c r="I2267" s="3"/>
      <c r="J2267" s="5"/>
      <c r="K2267" s="5"/>
      <c r="L2267" s="4"/>
      <c r="M2267" s="92" t="str">
        <f>IF(RevenueData[[#This Row],[Commentaires /Notes  ]]="","",RevenueData[[#This Row],[Commentaires /Notes  ]])</f>
        <v/>
      </c>
      <c r="N2267" s="21"/>
    </row>
    <row r="2268" spans="2:14" x14ac:dyDescent="0.25">
      <c r="B2268" s="18">
        <f t="shared" si="212"/>
        <v>2264</v>
      </c>
      <c r="C2268" s="13" t="str">
        <f t="shared" si="211"/>
        <v/>
      </c>
      <c r="D2268" s="20"/>
      <c r="E2268" s="5"/>
      <c r="F2268" s="5"/>
      <c r="G2268" s="6" t="str">
        <f>IF(ISBLANK(F2268),"",VLOOKUP(F2268,'Listes des Lots'!$B$4:$G$55,6,FALSE))</f>
        <v/>
      </c>
      <c r="H2268" s="3"/>
      <c r="I2268" s="3"/>
      <c r="J2268" s="5"/>
      <c r="K2268" s="5"/>
      <c r="L2268" s="4"/>
      <c r="M2268" s="92" t="str">
        <f>IF(RevenueData[[#This Row],[Commentaires /Notes  ]]="","",RevenueData[[#This Row],[Commentaires /Notes  ]])</f>
        <v/>
      </c>
      <c r="N2268" s="21"/>
    </row>
    <row r="2269" spans="2:14" x14ac:dyDescent="0.25">
      <c r="B2269" s="18">
        <f t="shared" si="212"/>
        <v>2265</v>
      </c>
      <c r="C2269" s="13" t="str">
        <f t="shared" si="211"/>
        <v/>
      </c>
      <c r="D2269" s="20"/>
      <c r="E2269" s="5"/>
      <c r="F2269" s="5"/>
      <c r="G2269" s="6" t="str">
        <f>IF(ISBLANK(F2269),"",VLOOKUP(F2269,'Listes des Lots'!$B$4:$G$55,6,FALSE))</f>
        <v/>
      </c>
      <c r="H2269" s="3"/>
      <c r="I2269" s="3"/>
      <c r="J2269" s="5"/>
      <c r="K2269" s="5"/>
      <c r="L2269" s="4"/>
      <c r="M2269" s="92" t="str">
        <f>IF(RevenueData[[#This Row],[Commentaires /Notes  ]]="","",RevenueData[[#This Row],[Commentaires /Notes  ]])</f>
        <v/>
      </c>
      <c r="N2269" s="21"/>
    </row>
    <row r="2270" spans="2:14" x14ac:dyDescent="0.25">
      <c r="B2270" s="18">
        <f t="shared" si="212"/>
        <v>2266</v>
      </c>
      <c r="C2270" s="13" t="str">
        <f t="shared" si="211"/>
        <v/>
      </c>
      <c r="D2270" s="20"/>
      <c r="E2270" s="5"/>
      <c r="F2270" s="5"/>
      <c r="G2270" s="6" t="str">
        <f>IF(ISBLANK(F2270),"",VLOOKUP(F2270,'Listes des Lots'!$B$4:$G$55,6,FALSE))</f>
        <v/>
      </c>
      <c r="H2270" s="3"/>
      <c r="I2270" s="3"/>
      <c r="J2270" s="5"/>
      <c r="K2270" s="5"/>
      <c r="L2270" s="4"/>
      <c r="M2270" s="92" t="str">
        <f>IF(RevenueData[[#This Row],[Commentaires /Notes  ]]="","",RevenueData[[#This Row],[Commentaires /Notes  ]])</f>
        <v/>
      </c>
      <c r="N2270" s="21"/>
    </row>
    <row r="2271" spans="2:14" x14ac:dyDescent="0.25">
      <c r="B2271" s="18">
        <f t="shared" si="212"/>
        <v>2267</v>
      </c>
      <c r="C2271" s="13" t="str">
        <f t="shared" si="211"/>
        <v/>
      </c>
      <c r="D2271" s="20"/>
      <c r="E2271" s="5"/>
      <c r="F2271" s="5"/>
      <c r="G2271" s="6" t="str">
        <f>IF(ISBLANK(F2271),"",VLOOKUP(F2271,'Listes des Lots'!$B$4:$G$55,6,FALSE))</f>
        <v/>
      </c>
      <c r="H2271" s="3"/>
      <c r="I2271" s="3"/>
      <c r="J2271" s="5"/>
      <c r="K2271" s="5"/>
      <c r="L2271" s="4"/>
      <c r="M2271" s="92" t="str">
        <f>IF(RevenueData[[#This Row],[Commentaires /Notes  ]]="","",RevenueData[[#This Row],[Commentaires /Notes  ]])</f>
        <v/>
      </c>
      <c r="N2271" s="21"/>
    </row>
    <row r="2272" spans="2:14" x14ac:dyDescent="0.25">
      <c r="B2272" s="18">
        <f t="shared" si="212"/>
        <v>2268</v>
      </c>
      <c r="C2272" s="13" t="str">
        <f t="shared" si="211"/>
        <v/>
      </c>
      <c r="D2272" s="20"/>
      <c r="E2272" s="5"/>
      <c r="F2272" s="5"/>
      <c r="G2272" s="6" t="str">
        <f>IF(ISBLANK(F2272),"",VLOOKUP(F2272,'Listes des Lots'!$B$4:$G$55,6,FALSE))</f>
        <v/>
      </c>
      <c r="H2272" s="3"/>
      <c r="I2272" s="3"/>
      <c r="J2272" s="5"/>
      <c r="K2272" s="5"/>
      <c r="L2272" s="4"/>
      <c r="M2272" s="92" t="str">
        <f>IF(RevenueData[[#This Row],[Commentaires /Notes  ]]="","",RevenueData[[#This Row],[Commentaires /Notes  ]])</f>
        <v/>
      </c>
      <c r="N2272" s="21"/>
    </row>
    <row r="2273" spans="2:14" x14ac:dyDescent="0.25">
      <c r="B2273" s="18">
        <f t="shared" si="212"/>
        <v>2269</v>
      </c>
      <c r="C2273" s="13" t="str">
        <f t="shared" si="211"/>
        <v/>
      </c>
      <c r="D2273" s="20"/>
      <c r="E2273" s="5"/>
      <c r="F2273" s="5"/>
      <c r="G2273" s="6" t="str">
        <f>IF(ISBLANK(F2273),"",VLOOKUP(F2273,'Listes des Lots'!$B$4:$G$55,6,FALSE))</f>
        <v/>
      </c>
      <c r="H2273" s="3"/>
      <c r="I2273" s="3"/>
      <c r="J2273" s="5"/>
      <c r="K2273" s="5"/>
      <c r="L2273" s="4"/>
      <c r="M2273" s="92" t="str">
        <f>IF(RevenueData[[#This Row],[Commentaires /Notes  ]]="","",RevenueData[[#This Row],[Commentaires /Notes  ]])</f>
        <v/>
      </c>
      <c r="N2273" s="21"/>
    </row>
    <row r="2274" spans="2:14" x14ac:dyDescent="0.25">
      <c r="B2274" s="18">
        <f t="shared" si="212"/>
        <v>2270</v>
      </c>
      <c r="C2274" s="13" t="str">
        <f t="shared" si="211"/>
        <v/>
      </c>
      <c r="D2274" s="20"/>
      <c r="E2274" s="5"/>
      <c r="F2274" s="5"/>
      <c r="G2274" s="6" t="str">
        <f>IF(ISBLANK(F2274),"",VLOOKUP(F2274,'Listes des Lots'!$B$4:$G$55,6,FALSE))</f>
        <v/>
      </c>
      <c r="H2274" s="3"/>
      <c r="I2274" s="3"/>
      <c r="J2274" s="5"/>
      <c r="K2274" s="5"/>
      <c r="L2274" s="4"/>
      <c r="M2274" s="92" t="str">
        <f>IF(RevenueData[[#This Row],[Commentaires /Notes  ]]="","",RevenueData[[#This Row],[Commentaires /Notes  ]])</f>
        <v/>
      </c>
      <c r="N2274" s="21"/>
    </row>
    <row r="2275" spans="2:14" x14ac:dyDescent="0.25">
      <c r="B2275" s="18">
        <f t="shared" si="212"/>
        <v>2271</v>
      </c>
      <c r="C2275" s="13" t="str">
        <f t="shared" si="211"/>
        <v/>
      </c>
      <c r="D2275" s="20"/>
      <c r="E2275" s="5"/>
      <c r="F2275" s="5"/>
      <c r="G2275" s="6" t="str">
        <f>IF(ISBLANK(F2275),"",VLOOKUP(F2275,'Listes des Lots'!$B$4:$G$55,6,FALSE))</f>
        <v/>
      </c>
      <c r="H2275" s="3"/>
      <c r="I2275" s="3"/>
      <c r="J2275" s="5"/>
      <c r="K2275" s="5"/>
      <c r="L2275" s="4"/>
      <c r="M2275" s="92" t="str">
        <f>IF(RevenueData[[#This Row],[Commentaires /Notes  ]]="","",RevenueData[[#This Row],[Commentaires /Notes  ]])</f>
        <v/>
      </c>
      <c r="N2275" s="21"/>
    </row>
    <row r="2276" spans="2:14" x14ac:dyDescent="0.25">
      <c r="B2276" s="18">
        <f t="shared" si="212"/>
        <v>2272</v>
      </c>
      <c r="C2276" s="13" t="str">
        <f t="shared" si="211"/>
        <v/>
      </c>
      <c r="D2276" s="20"/>
      <c r="E2276" s="5"/>
      <c r="F2276" s="5"/>
      <c r="G2276" s="6" t="str">
        <f>IF(ISBLANK(F2276),"",VLOOKUP(F2276,'Listes des Lots'!$B$4:$G$55,6,FALSE))</f>
        <v/>
      </c>
      <c r="H2276" s="3"/>
      <c r="I2276" s="3"/>
      <c r="J2276" s="5"/>
      <c r="K2276" s="5"/>
      <c r="L2276" s="4"/>
      <c r="M2276" s="92" t="str">
        <f>IF(RevenueData[[#This Row],[Commentaires /Notes  ]]="","",RevenueData[[#This Row],[Commentaires /Notes  ]])</f>
        <v/>
      </c>
      <c r="N2276" s="21"/>
    </row>
    <row r="2277" spans="2:14" x14ac:dyDescent="0.25">
      <c r="B2277" s="18">
        <f t="shared" si="212"/>
        <v>2273</v>
      </c>
      <c r="C2277" s="13" t="str">
        <f t="shared" si="211"/>
        <v/>
      </c>
      <c r="D2277" s="20"/>
      <c r="E2277" s="5"/>
      <c r="F2277" s="5"/>
      <c r="G2277" s="6" t="str">
        <f>IF(ISBLANK(F2277),"",VLOOKUP(F2277,'Listes des Lots'!$B$4:$G$55,6,FALSE))</f>
        <v/>
      </c>
      <c r="H2277" s="3"/>
      <c r="I2277" s="3"/>
      <c r="J2277" s="5"/>
      <c r="K2277" s="5"/>
      <c r="L2277" s="4"/>
      <c r="M2277" s="92" t="str">
        <f>IF(RevenueData[[#This Row],[Commentaires /Notes  ]]="","",RevenueData[[#This Row],[Commentaires /Notes  ]])</f>
        <v/>
      </c>
      <c r="N2277" s="21"/>
    </row>
    <row r="2278" spans="2:14" x14ac:dyDescent="0.25">
      <c r="B2278" s="18">
        <f t="shared" si="212"/>
        <v>2274</v>
      </c>
      <c r="C2278" s="13" t="str">
        <f t="shared" si="211"/>
        <v/>
      </c>
      <c r="D2278" s="20"/>
      <c r="E2278" s="5"/>
      <c r="F2278" s="5"/>
      <c r="G2278" s="6" t="str">
        <f>IF(ISBLANK(F2278),"",VLOOKUP(F2278,'Listes des Lots'!$B$4:$G$55,6,FALSE))</f>
        <v/>
      </c>
      <c r="H2278" s="3"/>
      <c r="I2278" s="3"/>
      <c r="J2278" s="5"/>
      <c r="K2278" s="5"/>
      <c r="L2278" s="4"/>
      <c r="M2278" s="92" t="str">
        <f>IF(RevenueData[[#This Row],[Commentaires /Notes  ]]="","",RevenueData[[#This Row],[Commentaires /Notes  ]])</f>
        <v/>
      </c>
      <c r="N2278" s="21"/>
    </row>
    <row r="2279" spans="2:14" x14ac:dyDescent="0.25">
      <c r="B2279" s="18">
        <f t="shared" si="212"/>
        <v>2275</v>
      </c>
      <c r="C2279" s="13" t="str">
        <f t="shared" si="211"/>
        <v/>
      </c>
      <c r="D2279" s="20"/>
      <c r="E2279" s="5"/>
      <c r="F2279" s="5"/>
      <c r="G2279" s="6" t="str">
        <f>IF(ISBLANK(F2279),"",VLOOKUP(F2279,'Listes des Lots'!$B$4:$G$55,6,FALSE))</f>
        <v/>
      </c>
      <c r="H2279" s="3"/>
      <c r="I2279" s="3"/>
      <c r="J2279" s="5"/>
      <c r="K2279" s="5"/>
      <c r="L2279" s="4"/>
      <c r="M2279" s="92" t="str">
        <f>IF(RevenueData[[#This Row],[Commentaires /Notes  ]]="","",RevenueData[[#This Row],[Commentaires /Notes  ]])</f>
        <v/>
      </c>
      <c r="N2279" s="21"/>
    </row>
    <row r="2280" spans="2:14" x14ac:dyDescent="0.25">
      <c r="B2280" s="18">
        <f t="shared" si="212"/>
        <v>2276</v>
      </c>
      <c r="C2280" s="13" t="str">
        <f t="shared" si="211"/>
        <v/>
      </c>
      <c r="D2280" s="20"/>
      <c r="E2280" s="5"/>
      <c r="F2280" s="5"/>
      <c r="G2280" s="6" t="str">
        <f>IF(ISBLANK(F2280),"",VLOOKUP(F2280,'Listes des Lots'!$B$4:$G$55,6,FALSE))</f>
        <v/>
      </c>
      <c r="H2280" s="3"/>
      <c r="I2280" s="3"/>
      <c r="J2280" s="5"/>
      <c r="K2280" s="5"/>
      <c r="L2280" s="4"/>
      <c r="M2280" s="92" t="str">
        <f>IF(RevenueData[[#This Row],[Commentaires /Notes  ]]="","",RevenueData[[#This Row],[Commentaires /Notes  ]])</f>
        <v/>
      </c>
      <c r="N2280" s="21"/>
    </row>
    <row r="2281" spans="2:14" x14ac:dyDescent="0.25">
      <c r="B2281" s="18">
        <f t="shared" si="212"/>
        <v>2277</v>
      </c>
      <c r="C2281" s="13" t="str">
        <f t="shared" si="211"/>
        <v/>
      </c>
      <c r="D2281" s="20"/>
      <c r="E2281" s="5"/>
      <c r="F2281" s="5"/>
      <c r="G2281" s="6" t="str">
        <f>IF(ISBLANK(F2281),"",VLOOKUP(F2281,'Listes des Lots'!$B$4:$G$55,6,FALSE))</f>
        <v/>
      </c>
      <c r="H2281" s="3"/>
      <c r="I2281" s="3"/>
      <c r="J2281" s="5"/>
      <c r="K2281" s="5"/>
      <c r="L2281" s="4"/>
      <c r="M2281" s="92" t="str">
        <f>IF(RevenueData[[#This Row],[Commentaires /Notes  ]]="","",RevenueData[[#This Row],[Commentaires /Notes  ]])</f>
        <v/>
      </c>
      <c r="N2281" s="21"/>
    </row>
    <row r="2282" spans="2:14" x14ac:dyDescent="0.25">
      <c r="B2282" s="18">
        <f t="shared" si="212"/>
        <v>2278</v>
      </c>
      <c r="C2282" s="13" t="str">
        <f t="shared" si="211"/>
        <v/>
      </c>
      <c r="D2282" s="20"/>
      <c r="E2282" s="5"/>
      <c r="F2282" s="5"/>
      <c r="G2282" s="6" t="str">
        <f>IF(ISBLANK(F2282),"",VLOOKUP(F2282,'Listes des Lots'!$B$4:$G$55,6,FALSE))</f>
        <v/>
      </c>
      <c r="H2282" s="3"/>
      <c r="I2282" s="3"/>
      <c r="J2282" s="5"/>
      <c r="K2282" s="5"/>
      <c r="L2282" s="4"/>
      <c r="M2282" s="92" t="str">
        <f>IF(RevenueData[[#This Row],[Commentaires /Notes  ]]="","",RevenueData[[#This Row],[Commentaires /Notes  ]])</f>
        <v/>
      </c>
      <c r="N2282" s="21"/>
    </row>
    <row r="2283" spans="2:14" x14ac:dyDescent="0.25">
      <c r="B2283" s="18">
        <f t="shared" si="212"/>
        <v>2279</v>
      </c>
      <c r="C2283" s="13" t="str">
        <f t="shared" si="211"/>
        <v/>
      </c>
      <c r="D2283" s="20"/>
      <c r="E2283" s="5"/>
      <c r="F2283" s="5"/>
      <c r="G2283" s="6" t="str">
        <f>IF(ISBLANK(F2283),"",VLOOKUP(F2283,'Listes des Lots'!$B$4:$G$55,6,FALSE))</f>
        <v/>
      </c>
      <c r="H2283" s="3"/>
      <c r="I2283" s="3"/>
      <c r="J2283" s="5"/>
      <c r="K2283" s="5"/>
      <c r="L2283" s="4"/>
      <c r="M2283" s="92" t="str">
        <f>IF(RevenueData[[#This Row],[Commentaires /Notes  ]]="","",RevenueData[[#This Row],[Commentaires /Notes  ]])</f>
        <v/>
      </c>
      <c r="N2283" s="21"/>
    </row>
    <row r="2284" spans="2:14" x14ac:dyDescent="0.25">
      <c r="B2284" s="18">
        <f t="shared" si="212"/>
        <v>2280</v>
      </c>
      <c r="C2284" s="13" t="str">
        <f t="shared" si="211"/>
        <v/>
      </c>
      <c r="D2284" s="20"/>
      <c r="E2284" s="5"/>
      <c r="F2284" s="5"/>
      <c r="G2284" s="6" t="str">
        <f>IF(ISBLANK(F2284),"",VLOOKUP(F2284,'Listes des Lots'!$B$4:$G$55,6,FALSE))</f>
        <v/>
      </c>
      <c r="H2284" s="3"/>
      <c r="I2284" s="3"/>
      <c r="J2284" s="5"/>
      <c r="K2284" s="5"/>
      <c r="L2284" s="4"/>
      <c r="M2284" s="92" t="str">
        <f>IF(RevenueData[[#This Row],[Commentaires /Notes  ]]="","",RevenueData[[#This Row],[Commentaires /Notes  ]])</f>
        <v/>
      </c>
      <c r="N2284" s="21"/>
    </row>
    <row r="2285" spans="2:14" x14ac:dyDescent="0.25">
      <c r="B2285" s="18">
        <f t="shared" si="212"/>
        <v>2281</v>
      </c>
      <c r="C2285" s="13" t="str">
        <f t="shared" si="211"/>
        <v/>
      </c>
      <c r="D2285" s="20"/>
      <c r="E2285" s="5"/>
      <c r="F2285" s="5"/>
      <c r="G2285" s="6" t="str">
        <f>IF(ISBLANK(F2285),"",VLOOKUP(F2285,'Listes des Lots'!$B$4:$G$55,6,FALSE))</f>
        <v/>
      </c>
      <c r="H2285" s="3"/>
      <c r="I2285" s="3"/>
      <c r="J2285" s="5"/>
      <c r="K2285" s="5"/>
      <c r="L2285" s="4"/>
      <c r="M2285" s="92" t="str">
        <f>IF(RevenueData[[#This Row],[Commentaires /Notes  ]]="","",RevenueData[[#This Row],[Commentaires /Notes  ]])</f>
        <v/>
      </c>
      <c r="N2285" s="21"/>
    </row>
    <row r="2286" spans="2:14" x14ac:dyDescent="0.25">
      <c r="B2286" s="18">
        <f t="shared" si="212"/>
        <v>2282</v>
      </c>
      <c r="C2286" s="13" t="str">
        <f t="shared" si="211"/>
        <v/>
      </c>
      <c r="D2286" s="20"/>
      <c r="E2286" s="5"/>
      <c r="F2286" s="5"/>
      <c r="G2286" s="6" t="str">
        <f>IF(ISBLANK(F2286),"",VLOOKUP(F2286,'Listes des Lots'!$B$4:$G$55,6,FALSE))</f>
        <v/>
      </c>
      <c r="H2286" s="3"/>
      <c r="I2286" s="3"/>
      <c r="J2286" s="5"/>
      <c r="K2286" s="5"/>
      <c r="L2286" s="4"/>
      <c r="M2286" s="92" t="str">
        <f>IF(RevenueData[[#This Row],[Commentaires /Notes  ]]="","",RevenueData[[#This Row],[Commentaires /Notes  ]])</f>
        <v/>
      </c>
      <c r="N2286" s="21"/>
    </row>
    <row r="2287" spans="2:14" x14ac:dyDescent="0.25">
      <c r="B2287" s="18">
        <f t="shared" si="212"/>
        <v>2283</v>
      </c>
      <c r="C2287" s="13" t="str">
        <f t="shared" si="211"/>
        <v/>
      </c>
      <c r="D2287" s="20"/>
      <c r="E2287" s="5"/>
      <c r="F2287" s="5"/>
      <c r="G2287" s="6" t="str">
        <f>IF(ISBLANK(F2287),"",VLOOKUP(F2287,'Listes des Lots'!$B$4:$G$55,6,FALSE))</f>
        <v/>
      </c>
      <c r="H2287" s="3"/>
      <c r="I2287" s="3"/>
      <c r="J2287" s="5"/>
      <c r="K2287" s="5"/>
      <c r="L2287" s="4"/>
      <c r="M2287" s="92" t="str">
        <f>IF(RevenueData[[#This Row],[Commentaires /Notes  ]]="","",RevenueData[[#This Row],[Commentaires /Notes  ]])</f>
        <v/>
      </c>
      <c r="N2287" s="21"/>
    </row>
    <row r="2288" spans="2:14" x14ac:dyDescent="0.25">
      <c r="B2288" s="18">
        <f t="shared" si="212"/>
        <v>2284</v>
      </c>
      <c r="C2288" s="13" t="str">
        <f t="shared" si="211"/>
        <v/>
      </c>
      <c r="D2288" s="20"/>
      <c r="E2288" s="5"/>
      <c r="F2288" s="5"/>
      <c r="G2288" s="6" t="str">
        <f>IF(ISBLANK(F2288),"",VLOOKUP(F2288,'Listes des Lots'!$B$4:$G$55,6,FALSE))</f>
        <v/>
      </c>
      <c r="H2288" s="3"/>
      <c r="I2288" s="3"/>
      <c r="J2288" s="5"/>
      <c r="K2288" s="5"/>
      <c r="L2288" s="4"/>
      <c r="M2288" s="92" t="str">
        <f>IF(RevenueData[[#This Row],[Commentaires /Notes  ]]="","",RevenueData[[#This Row],[Commentaires /Notes  ]])</f>
        <v/>
      </c>
      <c r="N2288" s="21"/>
    </row>
    <row r="2289" spans="2:14" x14ac:dyDescent="0.25">
      <c r="B2289" s="18">
        <f t="shared" si="212"/>
        <v>2285</v>
      </c>
      <c r="C2289" s="13" t="str">
        <f t="shared" si="211"/>
        <v/>
      </c>
      <c r="D2289" s="20"/>
      <c r="E2289" s="5"/>
      <c r="F2289" s="5"/>
      <c r="G2289" s="6" t="str">
        <f>IF(ISBLANK(F2289),"",VLOOKUP(F2289,'Listes des Lots'!$B$4:$G$55,6,FALSE))</f>
        <v/>
      </c>
      <c r="H2289" s="3"/>
      <c r="I2289" s="3"/>
      <c r="J2289" s="5"/>
      <c r="K2289" s="5"/>
      <c r="L2289" s="4"/>
      <c r="M2289" s="92" t="str">
        <f>IF(RevenueData[[#This Row],[Commentaires /Notes  ]]="","",RevenueData[[#This Row],[Commentaires /Notes  ]])</f>
        <v/>
      </c>
      <c r="N2289" s="21"/>
    </row>
    <row r="2290" spans="2:14" x14ac:dyDescent="0.25">
      <c r="B2290" s="18">
        <f t="shared" si="212"/>
        <v>2286</v>
      </c>
      <c r="C2290" s="13" t="str">
        <f t="shared" si="211"/>
        <v/>
      </c>
      <c r="D2290" s="20"/>
      <c r="E2290" s="5"/>
      <c r="F2290" s="5"/>
      <c r="G2290" s="6" t="str">
        <f>IF(ISBLANK(F2290),"",VLOOKUP(F2290,'Listes des Lots'!$B$4:$G$55,6,FALSE))</f>
        <v/>
      </c>
      <c r="H2290" s="3"/>
      <c r="I2290" s="3"/>
      <c r="J2290" s="5"/>
      <c r="K2290" s="5"/>
      <c r="L2290" s="4"/>
      <c r="M2290" s="92" t="str">
        <f>IF(RevenueData[[#This Row],[Commentaires /Notes  ]]="","",RevenueData[[#This Row],[Commentaires /Notes  ]])</f>
        <v/>
      </c>
      <c r="N2290" s="21"/>
    </row>
    <row r="2291" spans="2:14" x14ac:dyDescent="0.25">
      <c r="B2291" s="18">
        <f t="shared" si="212"/>
        <v>2287</v>
      </c>
      <c r="C2291" s="13" t="str">
        <f t="shared" si="211"/>
        <v/>
      </c>
      <c r="D2291" s="20"/>
      <c r="E2291" s="5"/>
      <c r="F2291" s="5"/>
      <c r="G2291" s="6" t="str">
        <f>IF(ISBLANK(F2291),"",VLOOKUP(F2291,'Listes des Lots'!$B$4:$G$55,6,FALSE))</f>
        <v/>
      </c>
      <c r="H2291" s="3"/>
      <c r="I2291" s="3"/>
      <c r="J2291" s="5"/>
      <c r="K2291" s="5"/>
      <c r="L2291" s="4"/>
      <c r="M2291" s="92" t="str">
        <f>IF(RevenueData[[#This Row],[Commentaires /Notes  ]]="","",RevenueData[[#This Row],[Commentaires /Notes  ]])</f>
        <v/>
      </c>
      <c r="N2291" s="21"/>
    </row>
    <row r="2292" spans="2:14" x14ac:dyDescent="0.25">
      <c r="B2292" s="18">
        <f t="shared" si="212"/>
        <v>2288</v>
      </c>
      <c r="C2292" s="13" t="str">
        <f t="shared" si="211"/>
        <v/>
      </c>
      <c r="D2292" s="20"/>
      <c r="E2292" s="5"/>
      <c r="F2292" s="5"/>
      <c r="G2292" s="6" t="str">
        <f>IF(ISBLANK(F2292),"",VLOOKUP(F2292,'Listes des Lots'!$B$4:$G$55,6,FALSE))</f>
        <v/>
      </c>
      <c r="H2292" s="3"/>
      <c r="I2292" s="3"/>
      <c r="J2292" s="5"/>
      <c r="K2292" s="5"/>
      <c r="L2292" s="4"/>
      <c r="M2292" s="92" t="str">
        <f>IF(RevenueData[[#This Row],[Commentaires /Notes  ]]="","",RevenueData[[#This Row],[Commentaires /Notes  ]])</f>
        <v/>
      </c>
      <c r="N2292" s="21"/>
    </row>
    <row r="2293" spans="2:14" x14ac:dyDescent="0.25">
      <c r="B2293" s="18">
        <f t="shared" si="212"/>
        <v>2289</v>
      </c>
      <c r="C2293" s="13" t="str">
        <f t="shared" si="211"/>
        <v/>
      </c>
      <c r="D2293" s="20"/>
      <c r="E2293" s="5"/>
      <c r="F2293" s="5"/>
      <c r="G2293" s="6" t="str">
        <f>IF(ISBLANK(F2293),"",VLOOKUP(F2293,'Listes des Lots'!$B$4:$G$55,6,FALSE))</f>
        <v/>
      </c>
      <c r="H2293" s="3"/>
      <c r="I2293" s="3"/>
      <c r="J2293" s="5"/>
      <c r="K2293" s="5"/>
      <c r="L2293" s="4"/>
      <c r="M2293" s="92" t="str">
        <f>IF(RevenueData[[#This Row],[Commentaires /Notes  ]]="","",RevenueData[[#This Row],[Commentaires /Notes  ]])</f>
        <v/>
      </c>
      <c r="N2293" s="21"/>
    </row>
    <row r="2294" spans="2:14" x14ac:dyDescent="0.25">
      <c r="B2294" s="18">
        <f t="shared" si="212"/>
        <v>2290</v>
      </c>
      <c r="C2294" s="13" t="str">
        <f t="shared" si="211"/>
        <v/>
      </c>
      <c r="D2294" s="20"/>
      <c r="E2294" s="5"/>
      <c r="F2294" s="5"/>
      <c r="G2294" s="6" t="str">
        <f>IF(ISBLANK(F2294),"",VLOOKUP(F2294,'Listes des Lots'!$B$4:$G$55,6,FALSE))</f>
        <v/>
      </c>
      <c r="H2294" s="3"/>
      <c r="I2294" s="3"/>
      <c r="J2294" s="5"/>
      <c r="K2294" s="5"/>
      <c r="L2294" s="4"/>
      <c r="M2294" s="92" t="str">
        <f>IF(RevenueData[[#This Row],[Commentaires /Notes  ]]="","",RevenueData[[#This Row],[Commentaires /Notes  ]])</f>
        <v/>
      </c>
      <c r="N2294" s="21"/>
    </row>
    <row r="2295" spans="2:14" x14ac:dyDescent="0.25">
      <c r="B2295" s="18">
        <f t="shared" si="212"/>
        <v>2291</v>
      </c>
      <c r="C2295" s="13" t="str">
        <f t="shared" si="211"/>
        <v/>
      </c>
      <c r="D2295" s="20"/>
      <c r="E2295" s="5"/>
      <c r="F2295" s="5"/>
      <c r="G2295" s="6" t="str">
        <f>IF(ISBLANK(F2295),"",VLOOKUP(F2295,'Listes des Lots'!$B$4:$G$55,6,FALSE))</f>
        <v/>
      </c>
      <c r="H2295" s="3"/>
      <c r="I2295" s="3"/>
      <c r="J2295" s="5"/>
      <c r="K2295" s="5"/>
      <c r="L2295" s="4"/>
      <c r="M2295" s="92" t="str">
        <f>IF(RevenueData[[#This Row],[Commentaires /Notes  ]]="","",RevenueData[[#This Row],[Commentaires /Notes  ]])</f>
        <v/>
      </c>
      <c r="N2295" s="21"/>
    </row>
    <row r="2296" spans="2:14" x14ac:dyDescent="0.25">
      <c r="B2296" s="18">
        <f t="shared" si="212"/>
        <v>2292</v>
      </c>
      <c r="C2296" s="13" t="str">
        <f t="shared" si="211"/>
        <v/>
      </c>
      <c r="D2296" s="20"/>
      <c r="E2296" s="5"/>
      <c r="F2296" s="5"/>
      <c r="G2296" s="6" t="str">
        <f>IF(ISBLANK(F2296),"",VLOOKUP(F2296,'Listes des Lots'!$B$4:$G$55,6,FALSE))</f>
        <v/>
      </c>
      <c r="H2296" s="3"/>
      <c r="I2296" s="3"/>
      <c r="J2296" s="5"/>
      <c r="K2296" s="5"/>
      <c r="L2296" s="4"/>
      <c r="M2296" s="92" t="str">
        <f>IF(RevenueData[[#This Row],[Commentaires /Notes  ]]="","",RevenueData[[#This Row],[Commentaires /Notes  ]])</f>
        <v/>
      </c>
      <c r="N2296" s="21"/>
    </row>
    <row r="2297" spans="2:14" x14ac:dyDescent="0.25">
      <c r="B2297" s="18">
        <f t="shared" si="212"/>
        <v>2293</v>
      </c>
      <c r="C2297" s="13" t="str">
        <f t="shared" si="211"/>
        <v/>
      </c>
      <c r="D2297" s="20"/>
      <c r="E2297" s="5"/>
      <c r="F2297" s="5"/>
      <c r="G2297" s="6" t="str">
        <f>IF(ISBLANK(F2297),"",VLOOKUP(F2297,'Listes des Lots'!$B$4:$G$55,6,FALSE))</f>
        <v/>
      </c>
      <c r="H2297" s="3"/>
      <c r="I2297" s="3"/>
      <c r="J2297" s="5"/>
      <c r="K2297" s="5"/>
      <c r="L2297" s="4"/>
      <c r="M2297" s="92" t="str">
        <f>IF(RevenueData[[#This Row],[Commentaires /Notes  ]]="","",RevenueData[[#This Row],[Commentaires /Notes  ]])</f>
        <v/>
      </c>
      <c r="N2297" s="21"/>
    </row>
    <row r="2298" spans="2:14" x14ac:dyDescent="0.25">
      <c r="B2298" s="18">
        <f t="shared" si="212"/>
        <v>2294</v>
      </c>
      <c r="C2298" s="13" t="str">
        <f t="shared" si="211"/>
        <v/>
      </c>
      <c r="D2298" s="20"/>
      <c r="E2298" s="5"/>
      <c r="F2298" s="5"/>
      <c r="G2298" s="6" t="str">
        <f>IF(ISBLANK(F2298),"",VLOOKUP(F2298,'Listes des Lots'!$B$4:$G$55,6,FALSE))</f>
        <v/>
      </c>
      <c r="H2298" s="3"/>
      <c r="I2298" s="3"/>
      <c r="J2298" s="5"/>
      <c r="K2298" s="5"/>
      <c r="L2298" s="4"/>
      <c r="M2298" s="92" t="str">
        <f>IF(RevenueData[[#This Row],[Commentaires /Notes  ]]="","",RevenueData[[#This Row],[Commentaires /Notes  ]])</f>
        <v/>
      </c>
      <c r="N2298" s="21"/>
    </row>
    <row r="2299" spans="2:14" x14ac:dyDescent="0.25">
      <c r="B2299" s="18">
        <f t="shared" si="212"/>
        <v>2295</v>
      </c>
      <c r="C2299" s="13" t="str">
        <f t="shared" si="211"/>
        <v/>
      </c>
      <c r="D2299" s="20"/>
      <c r="E2299" s="5"/>
      <c r="F2299" s="5"/>
      <c r="G2299" s="6" t="str">
        <f>IF(ISBLANK(F2299),"",VLOOKUP(F2299,'Listes des Lots'!$B$4:$G$55,6,FALSE))</f>
        <v/>
      </c>
      <c r="H2299" s="3"/>
      <c r="I2299" s="3"/>
      <c r="J2299" s="5"/>
      <c r="K2299" s="5"/>
      <c r="L2299" s="4"/>
      <c r="M2299" s="92" t="str">
        <f>IF(RevenueData[[#This Row],[Commentaires /Notes  ]]="","",RevenueData[[#This Row],[Commentaires /Notes  ]])</f>
        <v/>
      </c>
      <c r="N2299" s="21"/>
    </row>
    <row r="2300" spans="2:14" x14ac:dyDescent="0.25">
      <c r="B2300" s="18">
        <f t="shared" si="212"/>
        <v>2296</v>
      </c>
      <c r="C2300" s="13" t="str">
        <f t="shared" si="211"/>
        <v/>
      </c>
      <c r="D2300" s="20"/>
      <c r="E2300" s="5"/>
      <c r="F2300" s="5"/>
      <c r="G2300" s="6" t="str">
        <f>IF(ISBLANK(F2300),"",VLOOKUP(F2300,'Listes des Lots'!$B$4:$G$55,6,FALSE))</f>
        <v/>
      </c>
      <c r="H2300" s="3"/>
      <c r="I2300" s="3"/>
      <c r="J2300" s="5"/>
      <c r="K2300" s="5"/>
      <c r="L2300" s="4"/>
      <c r="M2300" s="92" t="str">
        <f>IF(RevenueData[[#This Row],[Commentaires /Notes  ]]="","",RevenueData[[#This Row],[Commentaires /Notes  ]])</f>
        <v/>
      </c>
      <c r="N2300" s="21"/>
    </row>
    <row r="2301" spans="2:14" x14ac:dyDescent="0.25">
      <c r="B2301" s="18">
        <f t="shared" si="212"/>
        <v>2297</v>
      </c>
      <c r="C2301" s="13" t="str">
        <f t="shared" si="211"/>
        <v/>
      </c>
      <c r="D2301" s="20"/>
      <c r="E2301" s="5"/>
      <c r="F2301" s="5"/>
      <c r="G2301" s="6" t="str">
        <f>IF(ISBLANK(F2301),"",VLOOKUP(F2301,'Listes des Lots'!$B$4:$G$55,6,FALSE))</f>
        <v/>
      </c>
      <c r="H2301" s="3"/>
      <c r="I2301" s="3"/>
      <c r="J2301" s="5"/>
      <c r="K2301" s="5"/>
      <c r="L2301" s="4"/>
      <c r="M2301" s="92" t="str">
        <f>IF(RevenueData[[#This Row],[Commentaires /Notes  ]]="","",RevenueData[[#This Row],[Commentaires /Notes  ]])</f>
        <v/>
      </c>
      <c r="N2301" s="21"/>
    </row>
    <row r="2302" spans="2:14" x14ac:dyDescent="0.25">
      <c r="B2302" s="18">
        <f t="shared" si="212"/>
        <v>2298</v>
      </c>
      <c r="C2302" s="13" t="str">
        <f t="shared" si="211"/>
        <v/>
      </c>
      <c r="D2302" s="20"/>
      <c r="E2302" s="5"/>
      <c r="F2302" s="5"/>
      <c r="G2302" s="6" t="str">
        <f>IF(ISBLANK(F2302),"",VLOOKUP(F2302,'Listes des Lots'!$B$4:$G$55,6,FALSE))</f>
        <v/>
      </c>
      <c r="H2302" s="3"/>
      <c r="I2302" s="3"/>
      <c r="J2302" s="5"/>
      <c r="K2302" s="5"/>
      <c r="L2302" s="4"/>
      <c r="M2302" s="92" t="str">
        <f>IF(RevenueData[[#This Row],[Commentaires /Notes  ]]="","",RevenueData[[#This Row],[Commentaires /Notes  ]])</f>
        <v/>
      </c>
      <c r="N2302" s="21"/>
    </row>
    <row r="2303" spans="2:14" x14ac:dyDescent="0.25">
      <c r="B2303" s="18">
        <f t="shared" si="212"/>
        <v>2299</v>
      </c>
      <c r="C2303" s="13" t="str">
        <f t="shared" si="211"/>
        <v/>
      </c>
      <c r="D2303" s="20"/>
      <c r="E2303" s="5"/>
      <c r="F2303" s="5"/>
      <c r="G2303" s="6" t="str">
        <f>IF(ISBLANK(F2303),"",VLOOKUP(F2303,'Listes des Lots'!$B$4:$G$55,6,FALSE))</f>
        <v/>
      </c>
      <c r="H2303" s="3"/>
      <c r="I2303" s="3"/>
      <c r="J2303" s="5"/>
      <c r="K2303" s="5"/>
      <c r="L2303" s="4"/>
      <c r="M2303" s="92" t="str">
        <f>IF(RevenueData[[#This Row],[Commentaires /Notes  ]]="","",RevenueData[[#This Row],[Commentaires /Notes  ]])</f>
        <v/>
      </c>
      <c r="N2303" s="21"/>
    </row>
    <row r="2304" spans="2:14" x14ac:dyDescent="0.25">
      <c r="B2304" s="18">
        <f t="shared" si="212"/>
        <v>2300</v>
      </c>
      <c r="C2304" s="13" t="str">
        <f t="shared" si="211"/>
        <v/>
      </c>
      <c r="D2304" s="20"/>
      <c r="E2304" s="5"/>
      <c r="F2304" s="5"/>
      <c r="G2304" s="6" t="str">
        <f>IF(ISBLANK(F2304),"",VLOOKUP(F2304,'Listes des Lots'!$B$4:$G$55,6,FALSE))</f>
        <v/>
      </c>
      <c r="H2304" s="3"/>
      <c r="I2304" s="3"/>
      <c r="J2304" s="5"/>
      <c r="K2304" s="5"/>
      <c r="L2304" s="4"/>
      <c r="M2304" s="92" t="str">
        <f>IF(RevenueData[[#This Row],[Commentaires /Notes  ]]="","",RevenueData[[#This Row],[Commentaires /Notes  ]])</f>
        <v/>
      </c>
      <c r="N2304" s="21"/>
    </row>
    <row r="2305" spans="2:14" x14ac:dyDescent="0.25">
      <c r="B2305" s="18">
        <f t="shared" si="212"/>
        <v>2301</v>
      </c>
      <c r="C2305" s="13" t="str">
        <f t="shared" si="211"/>
        <v/>
      </c>
      <c r="D2305" s="20"/>
      <c r="E2305" s="5"/>
      <c r="F2305" s="5"/>
      <c r="G2305" s="6" t="str">
        <f>IF(ISBLANK(F2305),"",VLOOKUP(F2305,'Listes des Lots'!$B$4:$G$55,6,FALSE))</f>
        <v/>
      </c>
      <c r="H2305" s="3"/>
      <c r="I2305" s="3"/>
      <c r="J2305" s="5"/>
      <c r="K2305" s="5"/>
      <c r="L2305" s="4"/>
      <c r="M2305" s="92" t="str">
        <f>IF(RevenueData[[#This Row],[Commentaires /Notes  ]]="","",RevenueData[[#This Row],[Commentaires /Notes  ]])</f>
        <v/>
      </c>
      <c r="N2305" s="21"/>
    </row>
    <row r="2306" spans="2:14" x14ac:dyDescent="0.25">
      <c r="B2306" s="18">
        <f t="shared" si="212"/>
        <v>2302</v>
      </c>
      <c r="C2306" s="13" t="str">
        <f t="shared" si="211"/>
        <v/>
      </c>
      <c r="D2306" s="20"/>
      <c r="E2306" s="5"/>
      <c r="F2306" s="5"/>
      <c r="G2306" s="6" t="str">
        <f>IF(ISBLANK(F2306),"",VLOOKUP(F2306,'Listes des Lots'!$B$4:$G$55,6,FALSE))</f>
        <v/>
      </c>
      <c r="H2306" s="3"/>
      <c r="I2306" s="3"/>
      <c r="J2306" s="5"/>
      <c r="K2306" s="5"/>
      <c r="L2306" s="4"/>
      <c r="M2306" s="92" t="str">
        <f>IF(RevenueData[[#This Row],[Commentaires /Notes  ]]="","",RevenueData[[#This Row],[Commentaires /Notes  ]])</f>
        <v/>
      </c>
      <c r="N2306" s="21"/>
    </row>
    <row r="2307" spans="2:14" x14ac:dyDescent="0.25">
      <c r="B2307" s="18">
        <f t="shared" si="212"/>
        <v>2303</v>
      </c>
      <c r="C2307" s="13" t="str">
        <f t="shared" si="211"/>
        <v/>
      </c>
      <c r="D2307" s="20"/>
      <c r="E2307" s="5"/>
      <c r="F2307" s="5"/>
      <c r="G2307" s="6" t="str">
        <f>IF(ISBLANK(F2307),"",VLOOKUP(F2307,'Listes des Lots'!$B$4:$G$55,6,FALSE))</f>
        <v/>
      </c>
      <c r="H2307" s="3"/>
      <c r="I2307" s="3"/>
      <c r="J2307" s="5"/>
      <c r="K2307" s="5"/>
      <c r="L2307" s="4"/>
      <c r="M2307" s="92" t="str">
        <f>IF(RevenueData[[#This Row],[Commentaires /Notes  ]]="","",RevenueData[[#This Row],[Commentaires /Notes  ]])</f>
        <v/>
      </c>
      <c r="N2307" s="21"/>
    </row>
    <row r="2308" spans="2:14" x14ac:dyDescent="0.25">
      <c r="B2308" s="18">
        <f t="shared" si="212"/>
        <v>2304</v>
      </c>
      <c r="C2308" s="13" t="str">
        <f t="shared" si="211"/>
        <v/>
      </c>
      <c r="D2308" s="20"/>
      <c r="E2308" s="5"/>
      <c r="F2308" s="5"/>
      <c r="G2308" s="6" t="str">
        <f>IF(ISBLANK(F2308),"",VLOOKUP(F2308,'Listes des Lots'!$B$4:$G$55,6,FALSE))</f>
        <v/>
      </c>
      <c r="H2308" s="3"/>
      <c r="I2308" s="3"/>
      <c r="J2308" s="5"/>
      <c r="K2308" s="5"/>
      <c r="L2308" s="4"/>
      <c r="M2308" s="92" t="str">
        <f>IF(RevenueData[[#This Row],[Commentaires /Notes  ]]="","",RevenueData[[#This Row],[Commentaires /Notes  ]])</f>
        <v/>
      </c>
      <c r="N2308" s="21"/>
    </row>
    <row r="2309" spans="2:14" x14ac:dyDescent="0.25">
      <c r="B2309" s="18">
        <f t="shared" si="212"/>
        <v>2305</v>
      </c>
      <c r="C2309" s="13" t="str">
        <f t="shared" ref="C2309:C2372" si="213">IF(OR(D2309="", E2309="", F2309="", I2309="", J2309="", K2309="", L2309=""), "", TEXT(RIGHT(YEAR(D2309), 2), "00") &amp; TEXT(MONTH(D2309), "00") &amp; TEXT(DAY(D2309), "00") &amp; "_Rev_MC_" &amp; TEXT(B2309, "0"))</f>
        <v/>
      </c>
      <c r="D2309" s="20"/>
      <c r="E2309" s="5"/>
      <c r="F2309" s="5"/>
      <c r="G2309" s="6" t="str">
        <f>IF(ISBLANK(F2309),"",VLOOKUP(F2309,'Listes des Lots'!$B$4:$G$55,6,FALSE))</f>
        <v/>
      </c>
      <c r="H2309" s="3"/>
      <c r="I2309" s="3"/>
      <c r="J2309" s="5"/>
      <c r="K2309" s="5"/>
      <c r="L2309" s="4"/>
      <c r="M2309" s="92" t="str">
        <f>IF(RevenueData[[#This Row],[Commentaires /Notes  ]]="","",RevenueData[[#This Row],[Commentaires /Notes  ]])</f>
        <v/>
      </c>
      <c r="N2309" s="21"/>
    </row>
    <row r="2310" spans="2:14" x14ac:dyDescent="0.25">
      <c r="B2310" s="18">
        <f t="shared" si="212"/>
        <v>2306</v>
      </c>
      <c r="C2310" s="13" t="str">
        <f t="shared" si="213"/>
        <v/>
      </c>
      <c r="D2310" s="20"/>
      <c r="E2310" s="5"/>
      <c r="F2310" s="5"/>
      <c r="G2310" s="6" t="str">
        <f>IF(ISBLANK(F2310),"",VLOOKUP(F2310,'Listes des Lots'!$B$4:$G$55,6,FALSE))</f>
        <v/>
      </c>
      <c r="H2310" s="3"/>
      <c r="I2310" s="3"/>
      <c r="J2310" s="5"/>
      <c r="K2310" s="5"/>
      <c r="L2310" s="4"/>
      <c r="M2310" s="92" t="str">
        <f>IF(RevenueData[[#This Row],[Commentaires /Notes  ]]="","",RevenueData[[#This Row],[Commentaires /Notes  ]])</f>
        <v/>
      </c>
      <c r="N2310" s="21"/>
    </row>
    <row r="2311" spans="2:14" x14ac:dyDescent="0.25">
      <c r="B2311" s="18">
        <f t="shared" ref="B2311:B2374" si="214">B2310+1</f>
        <v>2307</v>
      </c>
      <c r="C2311" s="13" t="str">
        <f t="shared" si="213"/>
        <v/>
      </c>
      <c r="D2311" s="20"/>
      <c r="E2311" s="5"/>
      <c r="F2311" s="5"/>
      <c r="G2311" s="6" t="str">
        <f>IF(ISBLANK(F2311),"",VLOOKUP(F2311,'Listes des Lots'!$B$4:$G$55,6,FALSE))</f>
        <v/>
      </c>
      <c r="H2311" s="3"/>
      <c r="I2311" s="3"/>
      <c r="J2311" s="5"/>
      <c r="K2311" s="5"/>
      <c r="L2311" s="4"/>
      <c r="M2311" s="92" t="str">
        <f>IF(RevenueData[[#This Row],[Commentaires /Notes  ]]="","",RevenueData[[#This Row],[Commentaires /Notes  ]])</f>
        <v/>
      </c>
      <c r="N2311" s="21"/>
    </row>
    <row r="2312" spans="2:14" x14ac:dyDescent="0.25">
      <c r="B2312" s="18">
        <f t="shared" si="214"/>
        <v>2308</v>
      </c>
      <c r="C2312" s="13" t="str">
        <f t="shared" si="213"/>
        <v/>
      </c>
      <c r="D2312" s="20"/>
      <c r="E2312" s="5"/>
      <c r="F2312" s="5"/>
      <c r="G2312" s="6" t="str">
        <f>IF(ISBLANK(F2312),"",VLOOKUP(F2312,'Listes des Lots'!$B$4:$G$55,6,FALSE))</f>
        <v/>
      </c>
      <c r="H2312" s="3"/>
      <c r="I2312" s="3"/>
      <c r="J2312" s="5"/>
      <c r="K2312" s="5"/>
      <c r="L2312" s="4"/>
      <c r="M2312" s="92" t="str">
        <f>IF(RevenueData[[#This Row],[Commentaires /Notes  ]]="","",RevenueData[[#This Row],[Commentaires /Notes  ]])</f>
        <v/>
      </c>
      <c r="N2312" s="21"/>
    </row>
    <row r="2313" spans="2:14" x14ac:dyDescent="0.25">
      <c r="B2313" s="18">
        <f t="shared" si="214"/>
        <v>2309</v>
      </c>
      <c r="C2313" s="13" t="str">
        <f t="shared" si="213"/>
        <v/>
      </c>
      <c r="D2313" s="20"/>
      <c r="E2313" s="5"/>
      <c r="F2313" s="5"/>
      <c r="G2313" s="6" t="str">
        <f>IF(ISBLANK(F2313),"",VLOOKUP(F2313,'Listes des Lots'!$B$4:$G$55,6,FALSE))</f>
        <v/>
      </c>
      <c r="H2313" s="3"/>
      <c r="I2313" s="3"/>
      <c r="J2313" s="5"/>
      <c r="K2313" s="5"/>
      <c r="L2313" s="4"/>
      <c r="M2313" s="92" t="str">
        <f>IF(RevenueData[[#This Row],[Commentaires /Notes  ]]="","",RevenueData[[#This Row],[Commentaires /Notes  ]])</f>
        <v/>
      </c>
      <c r="N2313" s="21"/>
    </row>
    <row r="2314" spans="2:14" x14ac:dyDescent="0.25">
      <c r="B2314" s="18">
        <f t="shared" si="214"/>
        <v>2310</v>
      </c>
      <c r="C2314" s="13" t="str">
        <f t="shared" si="213"/>
        <v/>
      </c>
      <c r="D2314" s="20"/>
      <c r="E2314" s="5"/>
      <c r="F2314" s="5"/>
      <c r="G2314" s="6" t="str">
        <f>IF(ISBLANK(F2314),"",VLOOKUP(F2314,'Listes des Lots'!$B$4:$G$55,6,FALSE))</f>
        <v/>
      </c>
      <c r="H2314" s="3"/>
      <c r="I2314" s="3"/>
      <c r="J2314" s="5"/>
      <c r="K2314" s="5"/>
      <c r="L2314" s="4"/>
      <c r="M2314" s="92" t="str">
        <f>IF(RevenueData[[#This Row],[Commentaires /Notes  ]]="","",RevenueData[[#This Row],[Commentaires /Notes  ]])</f>
        <v/>
      </c>
      <c r="N2314" s="21"/>
    </row>
    <row r="2315" spans="2:14" x14ac:dyDescent="0.25">
      <c r="B2315" s="18">
        <f t="shared" si="214"/>
        <v>2311</v>
      </c>
      <c r="C2315" s="13" t="str">
        <f t="shared" si="213"/>
        <v/>
      </c>
      <c r="D2315" s="20"/>
      <c r="E2315" s="5"/>
      <c r="F2315" s="5"/>
      <c r="G2315" s="6" t="str">
        <f>IF(ISBLANK(F2315),"",VLOOKUP(F2315,'Listes des Lots'!$B$4:$G$55,6,FALSE))</f>
        <v/>
      </c>
      <c r="H2315" s="3"/>
      <c r="I2315" s="3"/>
      <c r="J2315" s="5"/>
      <c r="K2315" s="5"/>
      <c r="L2315" s="4"/>
      <c r="M2315" s="92" t="str">
        <f>IF(RevenueData[[#This Row],[Commentaires /Notes  ]]="","",RevenueData[[#This Row],[Commentaires /Notes  ]])</f>
        <v/>
      </c>
      <c r="N2315" s="21"/>
    </row>
    <row r="2316" spans="2:14" x14ac:dyDescent="0.25">
      <c r="B2316" s="18">
        <f t="shared" si="214"/>
        <v>2312</v>
      </c>
      <c r="C2316" s="13" t="str">
        <f t="shared" si="213"/>
        <v/>
      </c>
      <c r="D2316" s="20"/>
      <c r="E2316" s="5"/>
      <c r="F2316" s="5"/>
      <c r="G2316" s="6" t="str">
        <f>IF(ISBLANK(F2316),"",VLOOKUP(F2316,'Listes des Lots'!$B$4:$G$55,6,FALSE))</f>
        <v/>
      </c>
      <c r="H2316" s="3"/>
      <c r="I2316" s="3"/>
      <c r="J2316" s="5"/>
      <c r="K2316" s="5"/>
      <c r="L2316" s="4"/>
      <c r="M2316" s="92" t="str">
        <f>IF(RevenueData[[#This Row],[Commentaires /Notes  ]]="","",RevenueData[[#This Row],[Commentaires /Notes  ]])</f>
        <v/>
      </c>
      <c r="N2316" s="21"/>
    </row>
    <row r="2317" spans="2:14" x14ac:dyDescent="0.25">
      <c r="B2317" s="18">
        <f t="shared" si="214"/>
        <v>2313</v>
      </c>
      <c r="C2317" s="13" t="str">
        <f t="shared" si="213"/>
        <v/>
      </c>
      <c r="D2317" s="20"/>
      <c r="E2317" s="5"/>
      <c r="F2317" s="5"/>
      <c r="G2317" s="6" t="str">
        <f>IF(ISBLANK(F2317),"",VLOOKUP(F2317,'Listes des Lots'!$B$4:$G$55,6,FALSE))</f>
        <v/>
      </c>
      <c r="H2317" s="3"/>
      <c r="I2317" s="3"/>
      <c r="J2317" s="5"/>
      <c r="K2317" s="5"/>
      <c r="L2317" s="4"/>
      <c r="M2317" s="92" t="str">
        <f>IF(RevenueData[[#This Row],[Commentaires /Notes  ]]="","",RevenueData[[#This Row],[Commentaires /Notes  ]])</f>
        <v/>
      </c>
      <c r="N2317" s="21"/>
    </row>
    <row r="2318" spans="2:14" x14ac:dyDescent="0.25">
      <c r="B2318" s="18">
        <f t="shared" si="214"/>
        <v>2314</v>
      </c>
      <c r="C2318" s="13" t="str">
        <f t="shared" si="213"/>
        <v/>
      </c>
      <c r="D2318" s="20"/>
      <c r="E2318" s="5"/>
      <c r="F2318" s="5"/>
      <c r="G2318" s="6" t="str">
        <f>IF(ISBLANK(F2318),"",VLOOKUP(F2318,'Listes des Lots'!$B$4:$G$55,6,FALSE))</f>
        <v/>
      </c>
      <c r="H2318" s="3"/>
      <c r="I2318" s="3"/>
      <c r="J2318" s="5"/>
      <c r="K2318" s="5"/>
      <c r="L2318" s="4"/>
      <c r="M2318" s="92" t="str">
        <f>IF(RevenueData[[#This Row],[Commentaires /Notes  ]]="","",RevenueData[[#This Row],[Commentaires /Notes  ]])</f>
        <v/>
      </c>
      <c r="N2318" s="21"/>
    </row>
    <row r="2319" spans="2:14" x14ac:dyDescent="0.25">
      <c r="B2319" s="18">
        <f t="shared" si="214"/>
        <v>2315</v>
      </c>
      <c r="C2319" s="13" t="str">
        <f t="shared" si="213"/>
        <v/>
      </c>
      <c r="D2319" s="20"/>
      <c r="E2319" s="5"/>
      <c r="F2319" s="5"/>
      <c r="G2319" s="6" t="str">
        <f>IF(ISBLANK(F2319),"",VLOOKUP(F2319,'Listes des Lots'!$B$4:$G$55,6,FALSE))</f>
        <v/>
      </c>
      <c r="H2319" s="3"/>
      <c r="I2319" s="3"/>
      <c r="J2319" s="5"/>
      <c r="K2319" s="5"/>
      <c r="L2319" s="4"/>
      <c r="M2319" s="92" t="str">
        <f>IF(RevenueData[[#This Row],[Commentaires /Notes  ]]="","",RevenueData[[#This Row],[Commentaires /Notes  ]])</f>
        <v/>
      </c>
      <c r="N2319" s="21"/>
    </row>
    <row r="2320" spans="2:14" x14ac:dyDescent="0.25">
      <c r="B2320" s="18">
        <f t="shared" si="214"/>
        <v>2316</v>
      </c>
      <c r="C2320" s="13" t="str">
        <f t="shared" si="213"/>
        <v/>
      </c>
      <c r="D2320" s="20"/>
      <c r="E2320" s="5"/>
      <c r="F2320" s="5"/>
      <c r="G2320" s="6" t="str">
        <f>IF(ISBLANK(F2320),"",VLOOKUP(F2320,'Listes des Lots'!$B$4:$G$55,6,FALSE))</f>
        <v/>
      </c>
      <c r="H2320" s="3"/>
      <c r="I2320" s="3"/>
      <c r="J2320" s="5"/>
      <c r="K2320" s="5"/>
      <c r="L2320" s="4"/>
      <c r="M2320" s="92" t="str">
        <f>IF(RevenueData[[#This Row],[Commentaires /Notes  ]]="","",RevenueData[[#This Row],[Commentaires /Notes  ]])</f>
        <v/>
      </c>
      <c r="N2320" s="21"/>
    </row>
    <row r="2321" spans="2:14" x14ac:dyDescent="0.25">
      <c r="B2321" s="18">
        <f t="shared" si="214"/>
        <v>2317</v>
      </c>
      <c r="C2321" s="13" t="str">
        <f t="shared" si="213"/>
        <v/>
      </c>
      <c r="D2321" s="20"/>
      <c r="E2321" s="5"/>
      <c r="F2321" s="5"/>
      <c r="G2321" s="6" t="str">
        <f>IF(ISBLANK(F2321),"",VLOOKUP(F2321,'Listes des Lots'!$B$4:$G$55,6,FALSE))</f>
        <v/>
      </c>
      <c r="H2321" s="3"/>
      <c r="I2321" s="3"/>
      <c r="J2321" s="5"/>
      <c r="K2321" s="5"/>
      <c r="L2321" s="4"/>
      <c r="M2321" s="92" t="str">
        <f>IF(RevenueData[[#This Row],[Commentaires /Notes  ]]="","",RevenueData[[#This Row],[Commentaires /Notes  ]])</f>
        <v/>
      </c>
      <c r="N2321" s="21"/>
    </row>
    <row r="2322" spans="2:14" x14ac:dyDescent="0.25">
      <c r="B2322" s="18">
        <f t="shared" si="214"/>
        <v>2318</v>
      </c>
      <c r="C2322" s="13" t="str">
        <f t="shared" si="213"/>
        <v/>
      </c>
      <c r="D2322" s="20"/>
      <c r="E2322" s="5"/>
      <c r="F2322" s="5"/>
      <c r="G2322" s="6" t="str">
        <f>IF(ISBLANK(F2322),"",VLOOKUP(F2322,'Listes des Lots'!$B$4:$G$55,6,FALSE))</f>
        <v/>
      </c>
      <c r="H2322" s="3"/>
      <c r="I2322" s="3"/>
      <c r="J2322" s="5"/>
      <c r="K2322" s="5"/>
      <c r="L2322" s="4"/>
      <c r="M2322" s="92" t="str">
        <f>IF(RevenueData[[#This Row],[Commentaires /Notes  ]]="","",RevenueData[[#This Row],[Commentaires /Notes  ]])</f>
        <v/>
      </c>
      <c r="N2322" s="21"/>
    </row>
    <row r="2323" spans="2:14" x14ac:dyDescent="0.25">
      <c r="B2323" s="18">
        <f t="shared" si="214"/>
        <v>2319</v>
      </c>
      <c r="C2323" s="13" t="str">
        <f t="shared" si="213"/>
        <v/>
      </c>
      <c r="D2323" s="20"/>
      <c r="E2323" s="5"/>
      <c r="F2323" s="5"/>
      <c r="G2323" s="6" t="str">
        <f>IF(ISBLANK(F2323),"",VLOOKUP(F2323,'Listes des Lots'!$B$4:$G$55,6,FALSE))</f>
        <v/>
      </c>
      <c r="H2323" s="3"/>
      <c r="I2323" s="3"/>
      <c r="J2323" s="5"/>
      <c r="K2323" s="5"/>
      <c r="L2323" s="4"/>
      <c r="M2323" s="92" t="str">
        <f>IF(RevenueData[[#This Row],[Commentaires /Notes  ]]="","",RevenueData[[#This Row],[Commentaires /Notes  ]])</f>
        <v/>
      </c>
      <c r="N2323" s="21"/>
    </row>
    <row r="2324" spans="2:14" x14ac:dyDescent="0.25">
      <c r="B2324" s="18">
        <f t="shared" si="214"/>
        <v>2320</v>
      </c>
      <c r="C2324" s="13" t="str">
        <f t="shared" si="213"/>
        <v/>
      </c>
      <c r="D2324" s="20"/>
      <c r="E2324" s="5"/>
      <c r="F2324" s="5"/>
      <c r="G2324" s="6" t="str">
        <f>IF(ISBLANK(F2324),"",VLOOKUP(F2324,'Listes des Lots'!$B$4:$G$55,6,FALSE))</f>
        <v/>
      </c>
      <c r="H2324" s="3"/>
      <c r="I2324" s="3"/>
      <c r="J2324" s="5"/>
      <c r="K2324" s="5"/>
      <c r="L2324" s="4"/>
      <c r="M2324" s="92" t="str">
        <f>IF(RevenueData[[#This Row],[Commentaires /Notes  ]]="","",RevenueData[[#This Row],[Commentaires /Notes  ]])</f>
        <v/>
      </c>
      <c r="N2324" s="21"/>
    </row>
    <row r="2325" spans="2:14" x14ac:dyDescent="0.25">
      <c r="B2325" s="18">
        <f t="shared" si="214"/>
        <v>2321</v>
      </c>
      <c r="C2325" s="13" t="str">
        <f t="shared" si="213"/>
        <v/>
      </c>
      <c r="D2325" s="20"/>
      <c r="E2325" s="5"/>
      <c r="F2325" s="5"/>
      <c r="G2325" s="6" t="str">
        <f>IF(ISBLANK(F2325),"",VLOOKUP(F2325,'Listes des Lots'!$B$4:$G$55,6,FALSE))</f>
        <v/>
      </c>
      <c r="H2325" s="3"/>
      <c r="I2325" s="3"/>
      <c r="J2325" s="5"/>
      <c r="K2325" s="5"/>
      <c r="L2325" s="4"/>
      <c r="M2325" s="92" t="str">
        <f>IF(RevenueData[[#This Row],[Commentaires /Notes  ]]="","",RevenueData[[#This Row],[Commentaires /Notes  ]])</f>
        <v/>
      </c>
      <c r="N2325" s="21"/>
    </row>
    <row r="2326" spans="2:14" x14ac:dyDescent="0.25">
      <c r="B2326" s="18">
        <f t="shared" si="214"/>
        <v>2322</v>
      </c>
      <c r="C2326" s="13" t="str">
        <f t="shared" si="213"/>
        <v/>
      </c>
      <c r="D2326" s="20"/>
      <c r="E2326" s="5"/>
      <c r="F2326" s="5"/>
      <c r="G2326" s="6" t="str">
        <f>IF(ISBLANK(F2326),"",VLOOKUP(F2326,'Listes des Lots'!$B$4:$G$55,6,FALSE))</f>
        <v/>
      </c>
      <c r="H2326" s="3"/>
      <c r="I2326" s="3"/>
      <c r="J2326" s="5"/>
      <c r="K2326" s="5"/>
      <c r="L2326" s="4"/>
      <c r="M2326" s="92" t="str">
        <f>IF(RevenueData[[#This Row],[Commentaires /Notes  ]]="","",RevenueData[[#This Row],[Commentaires /Notes  ]])</f>
        <v/>
      </c>
      <c r="N2326" s="21"/>
    </row>
    <row r="2327" spans="2:14" x14ac:dyDescent="0.25">
      <c r="B2327" s="18">
        <f t="shared" si="214"/>
        <v>2323</v>
      </c>
      <c r="C2327" s="13" t="str">
        <f t="shared" si="213"/>
        <v/>
      </c>
      <c r="D2327" s="20"/>
      <c r="E2327" s="5"/>
      <c r="F2327" s="5"/>
      <c r="G2327" s="6" t="str">
        <f>IF(ISBLANK(F2327),"",VLOOKUP(F2327,'Listes des Lots'!$B$4:$G$55,6,FALSE))</f>
        <v/>
      </c>
      <c r="H2327" s="3"/>
      <c r="I2327" s="3"/>
      <c r="J2327" s="5"/>
      <c r="K2327" s="5"/>
      <c r="L2327" s="4"/>
      <c r="M2327" s="92" t="str">
        <f>IF(RevenueData[[#This Row],[Commentaires /Notes  ]]="","",RevenueData[[#This Row],[Commentaires /Notes  ]])</f>
        <v/>
      </c>
      <c r="N2327" s="21"/>
    </row>
    <row r="2328" spans="2:14" x14ac:dyDescent="0.25">
      <c r="B2328" s="18">
        <f t="shared" si="214"/>
        <v>2324</v>
      </c>
      <c r="C2328" s="13" t="str">
        <f t="shared" si="213"/>
        <v/>
      </c>
      <c r="D2328" s="20"/>
      <c r="E2328" s="5"/>
      <c r="F2328" s="5"/>
      <c r="G2328" s="6" t="str">
        <f>IF(ISBLANK(F2328),"",VLOOKUP(F2328,'Listes des Lots'!$B$4:$G$55,6,FALSE))</f>
        <v/>
      </c>
      <c r="H2328" s="3"/>
      <c r="I2328" s="3"/>
      <c r="J2328" s="5"/>
      <c r="K2328" s="5"/>
      <c r="L2328" s="4"/>
      <c r="M2328" s="92" t="str">
        <f>IF(RevenueData[[#This Row],[Commentaires /Notes  ]]="","",RevenueData[[#This Row],[Commentaires /Notes  ]])</f>
        <v/>
      </c>
      <c r="N2328" s="21"/>
    </row>
    <row r="2329" spans="2:14" x14ac:dyDescent="0.25">
      <c r="B2329" s="18">
        <f t="shared" si="214"/>
        <v>2325</v>
      </c>
      <c r="C2329" s="13" t="str">
        <f t="shared" si="213"/>
        <v/>
      </c>
      <c r="D2329" s="20"/>
      <c r="E2329" s="5"/>
      <c r="F2329" s="5"/>
      <c r="G2329" s="6" t="str">
        <f>IF(ISBLANK(F2329),"",VLOOKUP(F2329,'Listes des Lots'!$B$4:$G$55,6,FALSE))</f>
        <v/>
      </c>
      <c r="H2329" s="3"/>
      <c r="I2329" s="3"/>
      <c r="J2329" s="5"/>
      <c r="K2329" s="5"/>
      <c r="L2329" s="4"/>
      <c r="M2329" s="92" t="str">
        <f>IF(RevenueData[[#This Row],[Commentaires /Notes  ]]="","",RevenueData[[#This Row],[Commentaires /Notes  ]])</f>
        <v/>
      </c>
      <c r="N2329" s="21"/>
    </row>
    <row r="2330" spans="2:14" x14ac:dyDescent="0.25">
      <c r="B2330" s="18">
        <f t="shared" si="214"/>
        <v>2326</v>
      </c>
      <c r="C2330" s="13" t="str">
        <f t="shared" si="213"/>
        <v/>
      </c>
      <c r="D2330" s="20"/>
      <c r="E2330" s="5"/>
      <c r="F2330" s="5"/>
      <c r="G2330" s="6" t="str">
        <f>IF(ISBLANK(F2330),"",VLOOKUP(F2330,'Listes des Lots'!$B$4:$G$55,6,FALSE))</f>
        <v/>
      </c>
      <c r="H2330" s="3"/>
      <c r="I2330" s="3"/>
      <c r="J2330" s="5"/>
      <c r="K2330" s="5"/>
      <c r="L2330" s="4"/>
      <c r="M2330" s="92" t="str">
        <f>IF(RevenueData[[#This Row],[Commentaires /Notes  ]]="","",RevenueData[[#This Row],[Commentaires /Notes  ]])</f>
        <v/>
      </c>
      <c r="N2330" s="21"/>
    </row>
    <row r="2331" spans="2:14" x14ac:dyDescent="0.25">
      <c r="B2331" s="18">
        <f t="shared" si="214"/>
        <v>2327</v>
      </c>
      <c r="C2331" s="13" t="str">
        <f t="shared" si="213"/>
        <v/>
      </c>
      <c r="D2331" s="20"/>
      <c r="E2331" s="5"/>
      <c r="F2331" s="5"/>
      <c r="G2331" s="6" t="str">
        <f>IF(ISBLANK(F2331),"",VLOOKUP(F2331,'Listes des Lots'!$B$4:$G$55,6,FALSE))</f>
        <v/>
      </c>
      <c r="H2331" s="3"/>
      <c r="I2331" s="3"/>
      <c r="J2331" s="5"/>
      <c r="K2331" s="5"/>
      <c r="L2331" s="4"/>
      <c r="M2331" s="92" t="str">
        <f>IF(RevenueData[[#This Row],[Commentaires /Notes  ]]="","",RevenueData[[#This Row],[Commentaires /Notes  ]])</f>
        <v/>
      </c>
      <c r="N2331" s="21"/>
    </row>
    <row r="2332" spans="2:14" x14ac:dyDescent="0.25">
      <c r="B2332" s="18">
        <f t="shared" si="214"/>
        <v>2328</v>
      </c>
      <c r="C2332" s="13" t="str">
        <f t="shared" si="213"/>
        <v/>
      </c>
      <c r="D2332" s="20"/>
      <c r="E2332" s="5"/>
      <c r="F2332" s="5"/>
      <c r="G2332" s="6" t="str">
        <f>IF(ISBLANK(F2332),"",VLOOKUP(F2332,'Listes des Lots'!$B$4:$G$55,6,FALSE))</f>
        <v/>
      </c>
      <c r="H2332" s="3"/>
      <c r="I2332" s="3"/>
      <c r="J2332" s="5"/>
      <c r="K2332" s="5"/>
      <c r="L2332" s="4"/>
      <c r="M2332" s="92" t="str">
        <f>IF(RevenueData[[#This Row],[Commentaires /Notes  ]]="","",RevenueData[[#This Row],[Commentaires /Notes  ]])</f>
        <v/>
      </c>
      <c r="N2332" s="21"/>
    </row>
    <row r="2333" spans="2:14" x14ac:dyDescent="0.25">
      <c r="B2333" s="18">
        <f t="shared" si="214"/>
        <v>2329</v>
      </c>
      <c r="C2333" s="13" t="str">
        <f t="shared" si="213"/>
        <v/>
      </c>
      <c r="D2333" s="20"/>
      <c r="E2333" s="5"/>
      <c r="F2333" s="5"/>
      <c r="G2333" s="6" t="str">
        <f>IF(ISBLANK(F2333),"",VLOOKUP(F2333,'Listes des Lots'!$B$4:$G$55,6,FALSE))</f>
        <v/>
      </c>
      <c r="H2333" s="3"/>
      <c r="I2333" s="3"/>
      <c r="J2333" s="5"/>
      <c r="K2333" s="5"/>
      <c r="L2333" s="4"/>
      <c r="M2333" s="92" t="str">
        <f>IF(RevenueData[[#This Row],[Commentaires /Notes  ]]="","",RevenueData[[#This Row],[Commentaires /Notes  ]])</f>
        <v/>
      </c>
      <c r="N2333" s="21"/>
    </row>
    <row r="2334" spans="2:14" x14ac:dyDescent="0.25">
      <c r="B2334" s="18">
        <f t="shared" si="214"/>
        <v>2330</v>
      </c>
      <c r="C2334" s="13" t="str">
        <f t="shared" si="213"/>
        <v/>
      </c>
      <c r="D2334" s="20"/>
      <c r="E2334" s="5"/>
      <c r="F2334" s="5"/>
      <c r="G2334" s="6" t="str">
        <f>IF(ISBLANK(F2334),"",VLOOKUP(F2334,'Listes des Lots'!$B$4:$G$55,6,FALSE))</f>
        <v/>
      </c>
      <c r="H2334" s="3"/>
      <c r="I2334" s="3"/>
      <c r="J2334" s="5"/>
      <c r="K2334" s="5"/>
      <c r="L2334" s="4"/>
      <c r="M2334" s="92" t="str">
        <f>IF(RevenueData[[#This Row],[Commentaires /Notes  ]]="","",RevenueData[[#This Row],[Commentaires /Notes  ]])</f>
        <v/>
      </c>
      <c r="N2334" s="21"/>
    </row>
    <row r="2335" spans="2:14" x14ac:dyDescent="0.25">
      <c r="B2335" s="18">
        <f t="shared" si="214"/>
        <v>2331</v>
      </c>
      <c r="C2335" s="13" t="str">
        <f t="shared" si="213"/>
        <v/>
      </c>
      <c r="D2335" s="20"/>
      <c r="E2335" s="5"/>
      <c r="F2335" s="5"/>
      <c r="G2335" s="6" t="str">
        <f>IF(ISBLANK(F2335),"",VLOOKUP(F2335,'Listes des Lots'!$B$4:$G$55,6,FALSE))</f>
        <v/>
      </c>
      <c r="H2335" s="3"/>
      <c r="I2335" s="3"/>
      <c r="J2335" s="5"/>
      <c r="K2335" s="5"/>
      <c r="L2335" s="4"/>
      <c r="M2335" s="92" t="str">
        <f>IF(RevenueData[[#This Row],[Commentaires /Notes  ]]="","",RevenueData[[#This Row],[Commentaires /Notes  ]])</f>
        <v/>
      </c>
      <c r="N2335" s="21"/>
    </row>
    <row r="2336" spans="2:14" x14ac:dyDescent="0.25">
      <c r="B2336" s="18">
        <f t="shared" si="214"/>
        <v>2332</v>
      </c>
      <c r="C2336" s="13" t="str">
        <f t="shared" si="213"/>
        <v/>
      </c>
      <c r="D2336" s="20"/>
      <c r="E2336" s="5"/>
      <c r="F2336" s="5"/>
      <c r="G2336" s="6" t="str">
        <f>IF(ISBLANK(F2336),"",VLOOKUP(F2336,'Listes des Lots'!$B$4:$G$55,6,FALSE))</f>
        <v/>
      </c>
      <c r="H2336" s="3"/>
      <c r="I2336" s="3"/>
      <c r="J2336" s="5"/>
      <c r="K2336" s="5"/>
      <c r="L2336" s="4"/>
      <c r="M2336" s="92" t="str">
        <f>IF(RevenueData[[#This Row],[Commentaires /Notes  ]]="","",RevenueData[[#This Row],[Commentaires /Notes  ]])</f>
        <v/>
      </c>
      <c r="N2336" s="21"/>
    </row>
    <row r="2337" spans="2:14" x14ac:dyDescent="0.25">
      <c r="B2337" s="18">
        <f t="shared" si="214"/>
        <v>2333</v>
      </c>
      <c r="C2337" s="13" t="str">
        <f t="shared" si="213"/>
        <v/>
      </c>
      <c r="D2337" s="20"/>
      <c r="E2337" s="5"/>
      <c r="F2337" s="5"/>
      <c r="G2337" s="6" t="str">
        <f>IF(ISBLANK(F2337),"",VLOOKUP(F2337,'Listes des Lots'!$B$4:$G$55,6,FALSE))</f>
        <v/>
      </c>
      <c r="H2337" s="3"/>
      <c r="I2337" s="3"/>
      <c r="J2337" s="5"/>
      <c r="K2337" s="5"/>
      <c r="L2337" s="4"/>
      <c r="M2337" s="92" t="str">
        <f>IF(RevenueData[[#This Row],[Commentaires /Notes  ]]="","",RevenueData[[#This Row],[Commentaires /Notes  ]])</f>
        <v/>
      </c>
      <c r="N2337" s="21"/>
    </row>
    <row r="2338" spans="2:14" x14ac:dyDescent="0.25">
      <c r="B2338" s="18">
        <f t="shared" si="214"/>
        <v>2334</v>
      </c>
      <c r="C2338" s="13" t="str">
        <f t="shared" si="213"/>
        <v/>
      </c>
      <c r="D2338" s="20"/>
      <c r="E2338" s="5"/>
      <c r="F2338" s="5"/>
      <c r="G2338" s="6" t="str">
        <f>IF(ISBLANK(F2338),"",VLOOKUP(F2338,'Listes des Lots'!$B$4:$G$55,6,FALSE))</f>
        <v/>
      </c>
      <c r="H2338" s="3"/>
      <c r="I2338" s="3"/>
      <c r="J2338" s="5"/>
      <c r="K2338" s="5"/>
      <c r="L2338" s="4"/>
      <c r="M2338" s="92" t="str">
        <f>IF(RevenueData[[#This Row],[Commentaires /Notes  ]]="","",RevenueData[[#This Row],[Commentaires /Notes  ]])</f>
        <v/>
      </c>
      <c r="N2338" s="21"/>
    </row>
    <row r="2339" spans="2:14" x14ac:dyDescent="0.25">
      <c r="B2339" s="18">
        <f t="shared" si="214"/>
        <v>2335</v>
      </c>
      <c r="C2339" s="13" t="str">
        <f t="shared" si="213"/>
        <v/>
      </c>
      <c r="D2339" s="20"/>
      <c r="E2339" s="5"/>
      <c r="F2339" s="5"/>
      <c r="G2339" s="6" t="str">
        <f>IF(ISBLANK(F2339),"",VLOOKUP(F2339,'Listes des Lots'!$B$4:$G$55,6,FALSE))</f>
        <v/>
      </c>
      <c r="H2339" s="3"/>
      <c r="I2339" s="3"/>
      <c r="J2339" s="5"/>
      <c r="K2339" s="5"/>
      <c r="L2339" s="4"/>
      <c r="M2339" s="92" t="str">
        <f>IF(RevenueData[[#This Row],[Commentaires /Notes  ]]="","",RevenueData[[#This Row],[Commentaires /Notes  ]])</f>
        <v/>
      </c>
      <c r="N2339" s="21"/>
    </row>
    <row r="2340" spans="2:14" x14ac:dyDescent="0.25">
      <c r="B2340" s="18">
        <f t="shared" si="214"/>
        <v>2336</v>
      </c>
      <c r="C2340" s="13" t="str">
        <f t="shared" si="213"/>
        <v/>
      </c>
      <c r="D2340" s="20"/>
      <c r="E2340" s="5"/>
      <c r="F2340" s="5"/>
      <c r="G2340" s="6" t="str">
        <f>IF(ISBLANK(F2340),"",VLOOKUP(F2340,'Listes des Lots'!$B$4:$G$55,6,FALSE))</f>
        <v/>
      </c>
      <c r="H2340" s="3"/>
      <c r="I2340" s="3"/>
      <c r="J2340" s="5"/>
      <c r="K2340" s="5"/>
      <c r="L2340" s="4"/>
      <c r="M2340" s="92" t="str">
        <f>IF(RevenueData[[#This Row],[Commentaires /Notes  ]]="","",RevenueData[[#This Row],[Commentaires /Notes  ]])</f>
        <v/>
      </c>
      <c r="N2340" s="21"/>
    </row>
    <row r="2341" spans="2:14" x14ac:dyDescent="0.25">
      <c r="B2341" s="18">
        <f t="shared" si="214"/>
        <v>2337</v>
      </c>
      <c r="C2341" s="13" t="str">
        <f t="shared" si="213"/>
        <v/>
      </c>
      <c r="D2341" s="20"/>
      <c r="E2341" s="5"/>
      <c r="F2341" s="5"/>
      <c r="G2341" s="6" t="str">
        <f>IF(ISBLANK(F2341),"",VLOOKUP(F2341,'Listes des Lots'!$B$4:$G$55,6,FALSE))</f>
        <v/>
      </c>
      <c r="H2341" s="3"/>
      <c r="I2341" s="3"/>
      <c r="J2341" s="5"/>
      <c r="K2341" s="5"/>
      <c r="L2341" s="4"/>
      <c r="M2341" s="92" t="str">
        <f>IF(RevenueData[[#This Row],[Commentaires /Notes  ]]="","",RevenueData[[#This Row],[Commentaires /Notes  ]])</f>
        <v/>
      </c>
      <c r="N2341" s="21"/>
    </row>
    <row r="2342" spans="2:14" x14ac:dyDescent="0.25">
      <c r="B2342" s="18">
        <f t="shared" si="214"/>
        <v>2338</v>
      </c>
      <c r="C2342" s="13" t="str">
        <f t="shared" si="213"/>
        <v/>
      </c>
      <c r="D2342" s="20"/>
      <c r="E2342" s="5"/>
      <c r="F2342" s="5"/>
      <c r="G2342" s="6" t="str">
        <f>IF(ISBLANK(F2342),"",VLOOKUP(F2342,'Listes des Lots'!$B$4:$G$55,6,FALSE))</f>
        <v/>
      </c>
      <c r="H2342" s="3"/>
      <c r="I2342" s="3"/>
      <c r="J2342" s="5"/>
      <c r="K2342" s="5"/>
      <c r="L2342" s="4"/>
      <c r="M2342" s="92" t="str">
        <f>IF(RevenueData[[#This Row],[Commentaires /Notes  ]]="","",RevenueData[[#This Row],[Commentaires /Notes  ]])</f>
        <v/>
      </c>
      <c r="N2342" s="21"/>
    </row>
    <row r="2343" spans="2:14" x14ac:dyDescent="0.25">
      <c r="B2343" s="18">
        <f t="shared" si="214"/>
        <v>2339</v>
      </c>
      <c r="C2343" s="13" t="str">
        <f t="shared" si="213"/>
        <v/>
      </c>
      <c r="D2343" s="20"/>
      <c r="E2343" s="5"/>
      <c r="F2343" s="5"/>
      <c r="G2343" s="6" t="str">
        <f>IF(ISBLANK(F2343),"",VLOOKUP(F2343,'Listes des Lots'!$B$4:$G$55,6,FALSE))</f>
        <v/>
      </c>
      <c r="H2343" s="3"/>
      <c r="I2343" s="3"/>
      <c r="J2343" s="5"/>
      <c r="K2343" s="5"/>
      <c r="L2343" s="4"/>
      <c r="M2343" s="92" t="str">
        <f>IF(RevenueData[[#This Row],[Commentaires /Notes  ]]="","",RevenueData[[#This Row],[Commentaires /Notes  ]])</f>
        <v/>
      </c>
      <c r="N2343" s="21"/>
    </row>
    <row r="2344" spans="2:14" x14ac:dyDescent="0.25">
      <c r="B2344" s="18">
        <f t="shared" si="214"/>
        <v>2340</v>
      </c>
      <c r="C2344" s="13" t="str">
        <f t="shared" si="213"/>
        <v/>
      </c>
      <c r="D2344" s="20"/>
      <c r="E2344" s="5"/>
      <c r="F2344" s="5"/>
      <c r="G2344" s="6" t="str">
        <f>IF(ISBLANK(F2344),"",VLOOKUP(F2344,'Listes des Lots'!$B$4:$G$55,6,FALSE))</f>
        <v/>
      </c>
      <c r="H2344" s="3"/>
      <c r="I2344" s="3"/>
      <c r="J2344" s="5"/>
      <c r="K2344" s="5"/>
      <c r="L2344" s="4"/>
      <c r="M2344" s="92" t="str">
        <f>IF(RevenueData[[#This Row],[Commentaires /Notes  ]]="","",RevenueData[[#This Row],[Commentaires /Notes  ]])</f>
        <v/>
      </c>
      <c r="N2344" s="21"/>
    </row>
    <row r="2345" spans="2:14" x14ac:dyDescent="0.25">
      <c r="B2345" s="18">
        <f t="shared" si="214"/>
        <v>2341</v>
      </c>
      <c r="C2345" s="13" t="str">
        <f t="shared" si="213"/>
        <v/>
      </c>
      <c r="D2345" s="20"/>
      <c r="E2345" s="5"/>
      <c r="F2345" s="5"/>
      <c r="G2345" s="6" t="str">
        <f>IF(ISBLANK(F2345),"",VLOOKUP(F2345,'Listes des Lots'!$B$4:$G$55,6,FALSE))</f>
        <v/>
      </c>
      <c r="H2345" s="3"/>
      <c r="I2345" s="3"/>
      <c r="J2345" s="5"/>
      <c r="K2345" s="5"/>
      <c r="L2345" s="4"/>
      <c r="M2345" s="92" t="str">
        <f>IF(RevenueData[[#This Row],[Commentaires /Notes  ]]="","",RevenueData[[#This Row],[Commentaires /Notes  ]])</f>
        <v/>
      </c>
      <c r="N2345" s="21"/>
    </row>
    <row r="2346" spans="2:14" x14ac:dyDescent="0.25">
      <c r="B2346" s="18">
        <f t="shared" si="214"/>
        <v>2342</v>
      </c>
      <c r="C2346" s="13" t="str">
        <f t="shared" si="213"/>
        <v/>
      </c>
      <c r="D2346" s="20"/>
      <c r="E2346" s="5"/>
      <c r="F2346" s="5"/>
      <c r="G2346" s="6" t="str">
        <f>IF(ISBLANK(F2346),"",VLOOKUP(F2346,'Listes des Lots'!$B$4:$G$55,6,FALSE))</f>
        <v/>
      </c>
      <c r="H2346" s="3"/>
      <c r="I2346" s="3"/>
      <c r="J2346" s="5"/>
      <c r="K2346" s="5"/>
      <c r="L2346" s="4"/>
      <c r="M2346" s="92" t="str">
        <f>IF(RevenueData[[#This Row],[Commentaires /Notes  ]]="","",RevenueData[[#This Row],[Commentaires /Notes  ]])</f>
        <v/>
      </c>
      <c r="N2346" s="21"/>
    </row>
    <row r="2347" spans="2:14" x14ac:dyDescent="0.25">
      <c r="B2347" s="18">
        <f t="shared" si="214"/>
        <v>2343</v>
      </c>
      <c r="C2347" s="13" t="str">
        <f t="shared" si="213"/>
        <v/>
      </c>
      <c r="D2347" s="20"/>
      <c r="E2347" s="5"/>
      <c r="F2347" s="5"/>
      <c r="G2347" s="6" t="str">
        <f>IF(ISBLANK(F2347),"",VLOOKUP(F2347,'Listes des Lots'!$B$4:$G$55,6,FALSE))</f>
        <v/>
      </c>
      <c r="H2347" s="3"/>
      <c r="I2347" s="3"/>
      <c r="J2347" s="5"/>
      <c r="K2347" s="5"/>
      <c r="L2347" s="4"/>
      <c r="M2347" s="92" t="str">
        <f>IF(RevenueData[[#This Row],[Commentaires /Notes  ]]="","",RevenueData[[#This Row],[Commentaires /Notes  ]])</f>
        <v/>
      </c>
      <c r="N2347" s="21"/>
    </row>
    <row r="2348" spans="2:14" x14ac:dyDescent="0.25">
      <c r="B2348" s="18">
        <f t="shared" si="214"/>
        <v>2344</v>
      </c>
      <c r="C2348" s="13" t="str">
        <f t="shared" si="213"/>
        <v/>
      </c>
      <c r="D2348" s="20"/>
      <c r="E2348" s="5"/>
      <c r="F2348" s="5"/>
      <c r="G2348" s="6" t="str">
        <f>IF(ISBLANK(F2348),"",VLOOKUP(F2348,'Listes des Lots'!$B$4:$G$55,6,FALSE))</f>
        <v/>
      </c>
      <c r="H2348" s="3"/>
      <c r="I2348" s="3"/>
      <c r="J2348" s="5"/>
      <c r="K2348" s="5"/>
      <c r="L2348" s="4"/>
      <c r="M2348" s="92" t="str">
        <f>IF(RevenueData[[#This Row],[Commentaires /Notes  ]]="","",RevenueData[[#This Row],[Commentaires /Notes  ]])</f>
        <v/>
      </c>
      <c r="N2348" s="21"/>
    </row>
    <row r="2349" spans="2:14" x14ac:dyDescent="0.25">
      <c r="B2349" s="18">
        <f t="shared" si="214"/>
        <v>2345</v>
      </c>
      <c r="C2349" s="13" t="str">
        <f t="shared" si="213"/>
        <v/>
      </c>
      <c r="D2349" s="20"/>
      <c r="E2349" s="5"/>
      <c r="F2349" s="5"/>
      <c r="G2349" s="6" t="str">
        <f>IF(ISBLANK(F2349),"",VLOOKUP(F2349,'Listes des Lots'!$B$4:$G$55,6,FALSE))</f>
        <v/>
      </c>
      <c r="H2349" s="3"/>
      <c r="I2349" s="3"/>
      <c r="J2349" s="5"/>
      <c r="K2349" s="5"/>
      <c r="L2349" s="4"/>
      <c r="M2349" s="92" t="str">
        <f>IF(RevenueData[[#This Row],[Commentaires /Notes  ]]="","",RevenueData[[#This Row],[Commentaires /Notes  ]])</f>
        <v/>
      </c>
      <c r="N2349" s="21"/>
    </row>
    <row r="2350" spans="2:14" x14ac:dyDescent="0.25">
      <c r="B2350" s="18">
        <f t="shared" si="214"/>
        <v>2346</v>
      </c>
      <c r="C2350" s="13" t="str">
        <f t="shared" si="213"/>
        <v/>
      </c>
      <c r="D2350" s="20"/>
      <c r="E2350" s="5"/>
      <c r="F2350" s="5"/>
      <c r="G2350" s="6" t="str">
        <f>IF(ISBLANK(F2350),"",VLOOKUP(F2350,'Listes des Lots'!$B$4:$G$55,6,FALSE))</f>
        <v/>
      </c>
      <c r="H2350" s="3"/>
      <c r="I2350" s="3"/>
      <c r="J2350" s="5"/>
      <c r="K2350" s="5"/>
      <c r="L2350" s="4"/>
      <c r="M2350" s="92" t="str">
        <f>IF(RevenueData[[#This Row],[Commentaires /Notes  ]]="","",RevenueData[[#This Row],[Commentaires /Notes  ]])</f>
        <v/>
      </c>
      <c r="N2350" s="21"/>
    </row>
    <row r="2351" spans="2:14" x14ac:dyDescent="0.25">
      <c r="B2351" s="18">
        <f t="shared" si="214"/>
        <v>2347</v>
      </c>
      <c r="C2351" s="13" t="str">
        <f t="shared" si="213"/>
        <v/>
      </c>
      <c r="D2351" s="20"/>
      <c r="E2351" s="5"/>
      <c r="F2351" s="5"/>
      <c r="G2351" s="6" t="str">
        <f>IF(ISBLANK(F2351),"",VLOOKUP(F2351,'Listes des Lots'!$B$4:$G$55,6,FALSE))</f>
        <v/>
      </c>
      <c r="H2351" s="3"/>
      <c r="I2351" s="3"/>
      <c r="J2351" s="5"/>
      <c r="K2351" s="5"/>
      <c r="L2351" s="4"/>
      <c r="M2351" s="92" t="str">
        <f>IF(RevenueData[[#This Row],[Commentaires /Notes  ]]="","",RevenueData[[#This Row],[Commentaires /Notes  ]])</f>
        <v/>
      </c>
      <c r="N2351" s="21"/>
    </row>
    <row r="2352" spans="2:14" x14ac:dyDescent="0.25">
      <c r="B2352" s="18">
        <f t="shared" si="214"/>
        <v>2348</v>
      </c>
      <c r="C2352" s="13" t="str">
        <f t="shared" si="213"/>
        <v/>
      </c>
      <c r="D2352" s="20"/>
      <c r="E2352" s="5"/>
      <c r="F2352" s="5"/>
      <c r="G2352" s="6" t="str">
        <f>IF(ISBLANK(F2352),"",VLOOKUP(F2352,'Listes des Lots'!$B$4:$G$55,6,FALSE))</f>
        <v/>
      </c>
      <c r="H2352" s="3"/>
      <c r="I2352" s="3"/>
      <c r="J2352" s="5"/>
      <c r="K2352" s="5"/>
      <c r="L2352" s="4"/>
      <c r="M2352" s="92" t="str">
        <f>IF(RevenueData[[#This Row],[Commentaires /Notes  ]]="","",RevenueData[[#This Row],[Commentaires /Notes  ]])</f>
        <v/>
      </c>
      <c r="N2352" s="21"/>
    </row>
    <row r="2353" spans="2:14" x14ac:dyDescent="0.25">
      <c r="B2353" s="18">
        <f t="shared" si="214"/>
        <v>2349</v>
      </c>
      <c r="C2353" s="13" t="str">
        <f t="shared" si="213"/>
        <v/>
      </c>
      <c r="D2353" s="20"/>
      <c r="E2353" s="5"/>
      <c r="F2353" s="5"/>
      <c r="G2353" s="6" t="str">
        <f>IF(ISBLANK(F2353),"",VLOOKUP(F2353,'Listes des Lots'!$B$4:$G$55,6,FALSE))</f>
        <v/>
      </c>
      <c r="H2353" s="3"/>
      <c r="I2353" s="3"/>
      <c r="J2353" s="5"/>
      <c r="K2353" s="5"/>
      <c r="L2353" s="4"/>
      <c r="M2353" s="92" t="str">
        <f>IF(RevenueData[[#This Row],[Commentaires /Notes  ]]="","",RevenueData[[#This Row],[Commentaires /Notes  ]])</f>
        <v/>
      </c>
      <c r="N2353" s="21"/>
    </row>
    <row r="2354" spans="2:14" x14ac:dyDescent="0.25">
      <c r="B2354" s="18">
        <f t="shared" si="214"/>
        <v>2350</v>
      </c>
      <c r="C2354" s="13" t="str">
        <f t="shared" si="213"/>
        <v/>
      </c>
      <c r="D2354" s="20"/>
      <c r="E2354" s="5"/>
      <c r="F2354" s="5"/>
      <c r="G2354" s="6" t="str">
        <f>IF(ISBLANK(F2354),"",VLOOKUP(F2354,'Listes des Lots'!$B$4:$G$55,6,FALSE))</f>
        <v/>
      </c>
      <c r="H2354" s="3"/>
      <c r="I2354" s="3"/>
      <c r="J2354" s="5"/>
      <c r="K2354" s="5"/>
      <c r="L2354" s="4"/>
      <c r="M2354" s="92" t="str">
        <f>IF(RevenueData[[#This Row],[Commentaires /Notes  ]]="","",RevenueData[[#This Row],[Commentaires /Notes  ]])</f>
        <v/>
      </c>
      <c r="N2354" s="21"/>
    </row>
    <row r="2355" spans="2:14" x14ac:dyDescent="0.25">
      <c r="B2355" s="18">
        <f t="shared" si="214"/>
        <v>2351</v>
      </c>
      <c r="C2355" s="13" t="str">
        <f t="shared" si="213"/>
        <v/>
      </c>
      <c r="D2355" s="20"/>
      <c r="E2355" s="5"/>
      <c r="F2355" s="5"/>
      <c r="G2355" s="6" t="str">
        <f>IF(ISBLANK(F2355),"",VLOOKUP(F2355,'Listes des Lots'!$B$4:$G$55,6,FALSE))</f>
        <v/>
      </c>
      <c r="H2355" s="3"/>
      <c r="I2355" s="3"/>
      <c r="J2355" s="5"/>
      <c r="K2355" s="5"/>
      <c r="L2355" s="4"/>
      <c r="M2355" s="92" t="str">
        <f>IF(RevenueData[[#This Row],[Commentaires /Notes  ]]="","",RevenueData[[#This Row],[Commentaires /Notes  ]])</f>
        <v/>
      </c>
      <c r="N2355" s="21"/>
    </row>
    <row r="2356" spans="2:14" x14ac:dyDescent="0.25">
      <c r="B2356" s="18">
        <f t="shared" si="214"/>
        <v>2352</v>
      </c>
      <c r="C2356" s="13" t="str">
        <f t="shared" si="213"/>
        <v/>
      </c>
      <c r="D2356" s="20"/>
      <c r="E2356" s="5"/>
      <c r="F2356" s="5"/>
      <c r="G2356" s="6" t="str">
        <f>IF(ISBLANK(F2356),"",VLOOKUP(F2356,'Listes des Lots'!$B$4:$G$55,6,FALSE))</f>
        <v/>
      </c>
      <c r="H2356" s="3"/>
      <c r="I2356" s="3"/>
      <c r="J2356" s="5"/>
      <c r="K2356" s="5"/>
      <c r="L2356" s="4"/>
      <c r="M2356" s="92" t="str">
        <f>IF(RevenueData[[#This Row],[Commentaires /Notes  ]]="","",RevenueData[[#This Row],[Commentaires /Notes  ]])</f>
        <v/>
      </c>
      <c r="N2356" s="21"/>
    </row>
    <row r="2357" spans="2:14" x14ac:dyDescent="0.25">
      <c r="B2357" s="18">
        <f t="shared" si="214"/>
        <v>2353</v>
      </c>
      <c r="C2357" s="13" t="str">
        <f t="shared" si="213"/>
        <v/>
      </c>
      <c r="D2357" s="20"/>
      <c r="E2357" s="5"/>
      <c r="F2357" s="5"/>
      <c r="G2357" s="6" t="str">
        <f>IF(ISBLANK(F2357),"",VLOOKUP(F2357,'Listes des Lots'!$B$4:$G$55,6,FALSE))</f>
        <v/>
      </c>
      <c r="H2357" s="3"/>
      <c r="I2357" s="3"/>
      <c r="J2357" s="5"/>
      <c r="K2357" s="5"/>
      <c r="L2357" s="4"/>
      <c r="M2357" s="92" t="str">
        <f>IF(RevenueData[[#This Row],[Commentaires /Notes  ]]="","",RevenueData[[#This Row],[Commentaires /Notes  ]])</f>
        <v/>
      </c>
      <c r="N2357" s="21"/>
    </row>
    <row r="2358" spans="2:14" x14ac:dyDescent="0.25">
      <c r="B2358" s="18">
        <f t="shared" si="214"/>
        <v>2354</v>
      </c>
      <c r="C2358" s="13" t="str">
        <f t="shared" si="213"/>
        <v/>
      </c>
      <c r="D2358" s="20"/>
      <c r="E2358" s="5"/>
      <c r="F2358" s="5"/>
      <c r="G2358" s="6" t="str">
        <f>IF(ISBLANK(F2358),"",VLOOKUP(F2358,'Listes des Lots'!$B$4:$G$55,6,FALSE))</f>
        <v/>
      </c>
      <c r="H2358" s="3"/>
      <c r="I2358" s="3"/>
      <c r="J2358" s="5"/>
      <c r="K2358" s="5"/>
      <c r="L2358" s="4"/>
      <c r="M2358" s="92" t="str">
        <f>IF(RevenueData[[#This Row],[Commentaires /Notes  ]]="","",RevenueData[[#This Row],[Commentaires /Notes  ]])</f>
        <v/>
      </c>
      <c r="N2358" s="21"/>
    </row>
    <row r="2359" spans="2:14" x14ac:dyDescent="0.25">
      <c r="B2359" s="18">
        <f t="shared" si="214"/>
        <v>2355</v>
      </c>
      <c r="C2359" s="13" t="str">
        <f t="shared" si="213"/>
        <v/>
      </c>
      <c r="D2359" s="20"/>
      <c r="E2359" s="5"/>
      <c r="F2359" s="5"/>
      <c r="G2359" s="6" t="str">
        <f>IF(ISBLANK(F2359),"",VLOOKUP(F2359,'Listes des Lots'!$B$4:$G$55,6,FALSE))</f>
        <v/>
      </c>
      <c r="H2359" s="3"/>
      <c r="I2359" s="3"/>
      <c r="J2359" s="5"/>
      <c r="K2359" s="5"/>
      <c r="L2359" s="4"/>
      <c r="M2359" s="92" t="str">
        <f>IF(RevenueData[[#This Row],[Commentaires /Notes  ]]="","",RevenueData[[#This Row],[Commentaires /Notes  ]])</f>
        <v/>
      </c>
      <c r="N2359" s="21"/>
    </row>
    <row r="2360" spans="2:14" x14ac:dyDescent="0.25">
      <c r="B2360" s="18">
        <f t="shared" si="214"/>
        <v>2356</v>
      </c>
      <c r="C2360" s="13" t="str">
        <f t="shared" si="213"/>
        <v/>
      </c>
      <c r="D2360" s="20"/>
      <c r="E2360" s="5"/>
      <c r="F2360" s="5"/>
      <c r="G2360" s="6" t="str">
        <f>IF(ISBLANK(F2360),"",VLOOKUP(F2360,'Listes des Lots'!$B$4:$G$55,6,FALSE))</f>
        <v/>
      </c>
      <c r="H2360" s="3"/>
      <c r="I2360" s="3"/>
      <c r="J2360" s="5"/>
      <c r="K2360" s="5"/>
      <c r="L2360" s="4"/>
      <c r="M2360" s="92" t="str">
        <f>IF(RevenueData[[#This Row],[Commentaires /Notes  ]]="","",RevenueData[[#This Row],[Commentaires /Notes  ]])</f>
        <v/>
      </c>
      <c r="N2360" s="21"/>
    </row>
    <row r="2361" spans="2:14" x14ac:dyDescent="0.25">
      <c r="B2361" s="18">
        <f t="shared" si="214"/>
        <v>2357</v>
      </c>
      <c r="C2361" s="13" t="str">
        <f t="shared" si="213"/>
        <v/>
      </c>
      <c r="D2361" s="20"/>
      <c r="E2361" s="5"/>
      <c r="F2361" s="5"/>
      <c r="G2361" s="6" t="str">
        <f>IF(ISBLANK(F2361),"",VLOOKUP(F2361,'Listes des Lots'!$B$4:$G$55,6,FALSE))</f>
        <v/>
      </c>
      <c r="H2361" s="3"/>
      <c r="I2361" s="3"/>
      <c r="J2361" s="5"/>
      <c r="K2361" s="5"/>
      <c r="L2361" s="4"/>
      <c r="M2361" s="92" t="str">
        <f>IF(RevenueData[[#This Row],[Commentaires /Notes  ]]="","",RevenueData[[#This Row],[Commentaires /Notes  ]])</f>
        <v/>
      </c>
      <c r="N2361" s="21"/>
    </row>
    <row r="2362" spans="2:14" x14ac:dyDescent="0.25">
      <c r="B2362" s="18">
        <f t="shared" si="214"/>
        <v>2358</v>
      </c>
      <c r="C2362" s="13" t="str">
        <f t="shared" si="213"/>
        <v/>
      </c>
      <c r="D2362" s="20"/>
      <c r="E2362" s="5"/>
      <c r="F2362" s="5"/>
      <c r="G2362" s="6" t="str">
        <f>IF(ISBLANK(F2362),"",VLOOKUP(F2362,'Listes des Lots'!$B$4:$G$55,6,FALSE))</f>
        <v/>
      </c>
      <c r="H2362" s="3"/>
      <c r="I2362" s="3"/>
      <c r="J2362" s="5"/>
      <c r="K2362" s="5"/>
      <c r="L2362" s="4"/>
      <c r="M2362" s="92" t="str">
        <f>IF(RevenueData[[#This Row],[Commentaires /Notes  ]]="","",RevenueData[[#This Row],[Commentaires /Notes  ]])</f>
        <v/>
      </c>
      <c r="N2362" s="21"/>
    </row>
    <row r="2363" spans="2:14" x14ac:dyDescent="0.25">
      <c r="B2363" s="18">
        <f t="shared" si="214"/>
        <v>2359</v>
      </c>
      <c r="C2363" s="13" t="str">
        <f t="shared" si="213"/>
        <v/>
      </c>
      <c r="D2363" s="20"/>
      <c r="E2363" s="5"/>
      <c r="F2363" s="5"/>
      <c r="G2363" s="6" t="str">
        <f>IF(ISBLANK(F2363),"",VLOOKUP(F2363,'Listes des Lots'!$B$4:$G$55,6,FALSE))</f>
        <v/>
      </c>
      <c r="H2363" s="3"/>
      <c r="I2363" s="3"/>
      <c r="J2363" s="5"/>
      <c r="K2363" s="5"/>
      <c r="L2363" s="4"/>
      <c r="M2363" s="92" t="str">
        <f>IF(RevenueData[[#This Row],[Commentaires /Notes  ]]="","",RevenueData[[#This Row],[Commentaires /Notes  ]])</f>
        <v/>
      </c>
      <c r="N2363" s="21"/>
    </row>
    <row r="2364" spans="2:14" x14ac:dyDescent="0.25">
      <c r="B2364" s="18">
        <f t="shared" si="214"/>
        <v>2360</v>
      </c>
      <c r="C2364" s="13" t="str">
        <f t="shared" si="213"/>
        <v/>
      </c>
      <c r="D2364" s="20"/>
      <c r="E2364" s="5"/>
      <c r="F2364" s="5"/>
      <c r="G2364" s="6" t="str">
        <f>IF(ISBLANK(F2364),"",VLOOKUP(F2364,'Listes des Lots'!$B$4:$G$55,6,FALSE))</f>
        <v/>
      </c>
      <c r="H2364" s="3"/>
      <c r="I2364" s="3"/>
      <c r="J2364" s="5"/>
      <c r="K2364" s="5"/>
      <c r="L2364" s="4"/>
      <c r="M2364" s="92" t="str">
        <f>IF(RevenueData[[#This Row],[Commentaires /Notes  ]]="","",RevenueData[[#This Row],[Commentaires /Notes  ]])</f>
        <v/>
      </c>
      <c r="N2364" s="21"/>
    </row>
    <row r="2365" spans="2:14" x14ac:dyDescent="0.25">
      <c r="B2365" s="18">
        <f t="shared" si="214"/>
        <v>2361</v>
      </c>
      <c r="C2365" s="13" t="str">
        <f t="shared" si="213"/>
        <v/>
      </c>
      <c r="D2365" s="20"/>
      <c r="E2365" s="5"/>
      <c r="F2365" s="5"/>
      <c r="G2365" s="6" t="str">
        <f>IF(ISBLANK(F2365),"",VLOOKUP(F2365,'Listes des Lots'!$B$4:$G$55,6,FALSE))</f>
        <v/>
      </c>
      <c r="H2365" s="3"/>
      <c r="I2365" s="3"/>
      <c r="J2365" s="5"/>
      <c r="K2365" s="5"/>
      <c r="L2365" s="4"/>
      <c r="M2365" s="92" t="str">
        <f>IF(RevenueData[[#This Row],[Commentaires /Notes  ]]="","",RevenueData[[#This Row],[Commentaires /Notes  ]])</f>
        <v/>
      </c>
      <c r="N2365" s="21"/>
    </row>
    <row r="2366" spans="2:14" x14ac:dyDescent="0.25">
      <c r="B2366" s="18">
        <f t="shared" si="214"/>
        <v>2362</v>
      </c>
      <c r="C2366" s="13" t="str">
        <f t="shared" si="213"/>
        <v/>
      </c>
      <c r="D2366" s="20"/>
      <c r="E2366" s="5"/>
      <c r="F2366" s="5"/>
      <c r="G2366" s="6" t="str">
        <f>IF(ISBLANK(F2366),"",VLOOKUP(F2366,'Listes des Lots'!$B$4:$G$55,6,FALSE))</f>
        <v/>
      </c>
      <c r="H2366" s="3"/>
      <c r="I2366" s="3"/>
      <c r="J2366" s="5"/>
      <c r="K2366" s="5"/>
      <c r="L2366" s="4"/>
      <c r="M2366" s="92" t="str">
        <f>IF(RevenueData[[#This Row],[Commentaires /Notes  ]]="","",RevenueData[[#This Row],[Commentaires /Notes  ]])</f>
        <v/>
      </c>
      <c r="N2366" s="21"/>
    </row>
    <row r="2367" spans="2:14" x14ac:dyDescent="0.25">
      <c r="B2367" s="18">
        <f t="shared" si="214"/>
        <v>2363</v>
      </c>
      <c r="C2367" s="13" t="str">
        <f t="shared" si="213"/>
        <v/>
      </c>
      <c r="D2367" s="20"/>
      <c r="E2367" s="5"/>
      <c r="F2367" s="5"/>
      <c r="G2367" s="6" t="str">
        <f>IF(ISBLANK(F2367),"",VLOOKUP(F2367,'Listes des Lots'!$B$4:$G$55,6,FALSE))</f>
        <v/>
      </c>
      <c r="H2367" s="3"/>
      <c r="I2367" s="3"/>
      <c r="J2367" s="5"/>
      <c r="K2367" s="5"/>
      <c r="L2367" s="4"/>
      <c r="M2367" s="92" t="str">
        <f>IF(RevenueData[[#This Row],[Commentaires /Notes  ]]="","",RevenueData[[#This Row],[Commentaires /Notes  ]])</f>
        <v/>
      </c>
      <c r="N2367" s="21"/>
    </row>
    <row r="2368" spans="2:14" x14ac:dyDescent="0.25">
      <c r="B2368" s="18">
        <f t="shared" si="214"/>
        <v>2364</v>
      </c>
      <c r="C2368" s="13" t="str">
        <f t="shared" si="213"/>
        <v/>
      </c>
      <c r="D2368" s="20"/>
      <c r="E2368" s="5"/>
      <c r="F2368" s="5"/>
      <c r="G2368" s="6" t="str">
        <f>IF(ISBLANK(F2368),"",VLOOKUP(F2368,'Listes des Lots'!$B$4:$G$55,6,FALSE))</f>
        <v/>
      </c>
      <c r="H2368" s="3"/>
      <c r="I2368" s="3"/>
      <c r="J2368" s="5"/>
      <c r="K2368" s="5"/>
      <c r="L2368" s="4"/>
      <c r="M2368" s="92" t="str">
        <f>IF(RevenueData[[#This Row],[Commentaires /Notes  ]]="","",RevenueData[[#This Row],[Commentaires /Notes  ]])</f>
        <v/>
      </c>
      <c r="N2368" s="21"/>
    </row>
    <row r="2369" spans="2:14" x14ac:dyDescent="0.25">
      <c r="B2369" s="18">
        <f t="shared" si="214"/>
        <v>2365</v>
      </c>
      <c r="C2369" s="13" t="str">
        <f t="shared" si="213"/>
        <v/>
      </c>
      <c r="D2369" s="20"/>
      <c r="E2369" s="5"/>
      <c r="F2369" s="5"/>
      <c r="G2369" s="6" t="str">
        <f>IF(ISBLANK(F2369),"",VLOOKUP(F2369,'Listes des Lots'!$B$4:$G$55,6,FALSE))</f>
        <v/>
      </c>
      <c r="H2369" s="3"/>
      <c r="I2369" s="3"/>
      <c r="J2369" s="5"/>
      <c r="K2369" s="5"/>
      <c r="L2369" s="4"/>
      <c r="M2369" s="92" t="str">
        <f>IF(RevenueData[[#This Row],[Commentaires /Notes  ]]="","",RevenueData[[#This Row],[Commentaires /Notes  ]])</f>
        <v/>
      </c>
      <c r="N2369" s="21"/>
    </row>
    <row r="2370" spans="2:14" x14ac:dyDescent="0.25">
      <c r="B2370" s="18">
        <f t="shared" si="214"/>
        <v>2366</v>
      </c>
      <c r="C2370" s="13" t="str">
        <f t="shared" si="213"/>
        <v/>
      </c>
      <c r="D2370" s="20"/>
      <c r="E2370" s="5"/>
      <c r="F2370" s="5"/>
      <c r="G2370" s="6" t="str">
        <f>IF(ISBLANK(F2370),"",VLOOKUP(F2370,'Listes des Lots'!$B$4:$G$55,6,FALSE))</f>
        <v/>
      </c>
      <c r="H2370" s="3"/>
      <c r="I2370" s="3"/>
      <c r="J2370" s="5"/>
      <c r="K2370" s="5"/>
      <c r="L2370" s="4"/>
      <c r="M2370" s="92" t="str">
        <f>IF(RevenueData[[#This Row],[Commentaires /Notes  ]]="","",RevenueData[[#This Row],[Commentaires /Notes  ]])</f>
        <v/>
      </c>
      <c r="N2370" s="21"/>
    </row>
    <row r="2371" spans="2:14" x14ac:dyDescent="0.25">
      <c r="B2371" s="18">
        <f t="shared" si="214"/>
        <v>2367</v>
      </c>
      <c r="C2371" s="13" t="str">
        <f t="shared" si="213"/>
        <v/>
      </c>
      <c r="D2371" s="20"/>
      <c r="E2371" s="5"/>
      <c r="F2371" s="5"/>
      <c r="G2371" s="6" t="str">
        <f>IF(ISBLANK(F2371),"",VLOOKUP(F2371,'Listes des Lots'!$B$4:$G$55,6,FALSE))</f>
        <v/>
      </c>
      <c r="H2371" s="3"/>
      <c r="I2371" s="3"/>
      <c r="J2371" s="5"/>
      <c r="K2371" s="5"/>
      <c r="L2371" s="4"/>
      <c r="M2371" s="92" t="str">
        <f>IF(RevenueData[[#This Row],[Commentaires /Notes  ]]="","",RevenueData[[#This Row],[Commentaires /Notes  ]])</f>
        <v/>
      </c>
      <c r="N2371" s="21"/>
    </row>
    <row r="2372" spans="2:14" x14ac:dyDescent="0.25">
      <c r="B2372" s="18">
        <f t="shared" si="214"/>
        <v>2368</v>
      </c>
      <c r="C2372" s="13" t="str">
        <f t="shared" si="213"/>
        <v/>
      </c>
      <c r="D2372" s="20"/>
      <c r="E2372" s="5"/>
      <c r="F2372" s="5"/>
      <c r="G2372" s="6" t="str">
        <f>IF(ISBLANK(F2372),"",VLOOKUP(F2372,'Listes des Lots'!$B$4:$G$55,6,FALSE))</f>
        <v/>
      </c>
      <c r="H2372" s="3"/>
      <c r="I2372" s="3"/>
      <c r="J2372" s="5"/>
      <c r="K2372" s="5"/>
      <c r="L2372" s="4"/>
      <c r="M2372" s="92" t="str">
        <f>IF(RevenueData[[#This Row],[Commentaires /Notes  ]]="","",RevenueData[[#This Row],[Commentaires /Notes  ]])</f>
        <v/>
      </c>
      <c r="N2372" s="21"/>
    </row>
    <row r="2373" spans="2:14" x14ac:dyDescent="0.25">
      <c r="B2373" s="18">
        <f t="shared" si="214"/>
        <v>2369</v>
      </c>
      <c r="C2373" s="13" t="str">
        <f t="shared" ref="C2373:C2436" si="215">IF(OR(D2373="", E2373="", F2373="", I2373="", J2373="", K2373="", L2373=""), "", TEXT(RIGHT(YEAR(D2373), 2), "00") &amp; TEXT(MONTH(D2373), "00") &amp; TEXT(DAY(D2373), "00") &amp; "_Rev_MC_" &amp; TEXT(B2373, "0"))</f>
        <v/>
      </c>
      <c r="D2373" s="20"/>
      <c r="E2373" s="5"/>
      <c r="F2373" s="5"/>
      <c r="G2373" s="6" t="str">
        <f>IF(ISBLANK(F2373),"",VLOOKUP(F2373,'Listes des Lots'!$B$4:$G$55,6,FALSE))</f>
        <v/>
      </c>
      <c r="H2373" s="3"/>
      <c r="I2373" s="3"/>
      <c r="J2373" s="5"/>
      <c r="K2373" s="5"/>
      <c r="L2373" s="4"/>
      <c r="M2373" s="92" t="str">
        <f>IF(RevenueData[[#This Row],[Commentaires /Notes  ]]="","",RevenueData[[#This Row],[Commentaires /Notes  ]])</f>
        <v/>
      </c>
      <c r="N2373" s="21"/>
    </row>
    <row r="2374" spans="2:14" x14ac:dyDescent="0.25">
      <c r="B2374" s="18">
        <f t="shared" si="214"/>
        <v>2370</v>
      </c>
      <c r="C2374" s="13" t="str">
        <f t="shared" si="215"/>
        <v/>
      </c>
      <c r="D2374" s="20"/>
      <c r="E2374" s="5"/>
      <c r="F2374" s="5"/>
      <c r="G2374" s="6" t="str">
        <f>IF(ISBLANK(F2374),"",VLOOKUP(F2374,'Listes des Lots'!$B$4:$G$55,6,FALSE))</f>
        <v/>
      </c>
      <c r="H2374" s="3"/>
      <c r="I2374" s="3"/>
      <c r="J2374" s="5"/>
      <c r="K2374" s="5"/>
      <c r="L2374" s="4"/>
      <c r="M2374" s="92" t="str">
        <f>IF(RevenueData[[#This Row],[Commentaires /Notes  ]]="","",RevenueData[[#This Row],[Commentaires /Notes  ]])</f>
        <v/>
      </c>
      <c r="N2374" s="21"/>
    </row>
    <row r="2375" spans="2:14" x14ac:dyDescent="0.25">
      <c r="B2375" s="18">
        <f t="shared" ref="B2375:B2438" si="216">B2374+1</f>
        <v>2371</v>
      </c>
      <c r="C2375" s="13" t="str">
        <f t="shared" si="215"/>
        <v/>
      </c>
      <c r="D2375" s="20"/>
      <c r="E2375" s="5"/>
      <c r="F2375" s="5"/>
      <c r="G2375" s="6" t="str">
        <f>IF(ISBLANK(F2375),"",VLOOKUP(F2375,'Listes des Lots'!$B$4:$G$55,6,FALSE))</f>
        <v/>
      </c>
      <c r="H2375" s="3"/>
      <c r="I2375" s="3"/>
      <c r="J2375" s="5"/>
      <c r="K2375" s="5"/>
      <c r="L2375" s="4"/>
      <c r="M2375" s="92" t="str">
        <f>IF(RevenueData[[#This Row],[Commentaires /Notes  ]]="","",RevenueData[[#This Row],[Commentaires /Notes  ]])</f>
        <v/>
      </c>
      <c r="N2375" s="21"/>
    </row>
    <row r="2376" spans="2:14" x14ac:dyDescent="0.25">
      <c r="B2376" s="18">
        <f t="shared" si="216"/>
        <v>2372</v>
      </c>
      <c r="C2376" s="13" t="str">
        <f t="shared" si="215"/>
        <v/>
      </c>
      <c r="D2376" s="20"/>
      <c r="E2376" s="5"/>
      <c r="F2376" s="5"/>
      <c r="G2376" s="6" t="str">
        <f>IF(ISBLANK(F2376),"",VLOOKUP(F2376,'Listes des Lots'!$B$4:$G$55,6,FALSE))</f>
        <v/>
      </c>
      <c r="H2376" s="3"/>
      <c r="I2376" s="3"/>
      <c r="J2376" s="5"/>
      <c r="K2376" s="5"/>
      <c r="L2376" s="4"/>
      <c r="M2376" s="92" t="str">
        <f>IF(RevenueData[[#This Row],[Commentaires /Notes  ]]="","",RevenueData[[#This Row],[Commentaires /Notes  ]])</f>
        <v/>
      </c>
      <c r="N2376" s="21"/>
    </row>
    <row r="2377" spans="2:14" x14ac:dyDescent="0.25">
      <c r="B2377" s="18">
        <f t="shared" si="216"/>
        <v>2373</v>
      </c>
      <c r="C2377" s="13" t="str">
        <f t="shared" si="215"/>
        <v/>
      </c>
      <c r="D2377" s="20"/>
      <c r="E2377" s="5"/>
      <c r="F2377" s="5"/>
      <c r="G2377" s="6" t="str">
        <f>IF(ISBLANK(F2377),"",VLOOKUP(F2377,'Listes des Lots'!$B$4:$G$55,6,FALSE))</f>
        <v/>
      </c>
      <c r="H2377" s="3"/>
      <c r="I2377" s="3"/>
      <c r="J2377" s="5"/>
      <c r="K2377" s="5"/>
      <c r="L2377" s="4"/>
      <c r="M2377" s="92" t="str">
        <f>IF(RevenueData[[#This Row],[Commentaires /Notes  ]]="","",RevenueData[[#This Row],[Commentaires /Notes  ]])</f>
        <v/>
      </c>
      <c r="N2377" s="21"/>
    </row>
    <row r="2378" spans="2:14" x14ac:dyDescent="0.25">
      <c r="B2378" s="18">
        <f t="shared" si="216"/>
        <v>2374</v>
      </c>
      <c r="C2378" s="13" t="str">
        <f t="shared" si="215"/>
        <v/>
      </c>
      <c r="D2378" s="20"/>
      <c r="E2378" s="5"/>
      <c r="F2378" s="5"/>
      <c r="G2378" s="6" t="str">
        <f>IF(ISBLANK(F2378),"",VLOOKUP(F2378,'Listes des Lots'!$B$4:$G$55,6,FALSE))</f>
        <v/>
      </c>
      <c r="H2378" s="3"/>
      <c r="I2378" s="3"/>
      <c r="J2378" s="5"/>
      <c r="K2378" s="5"/>
      <c r="L2378" s="4"/>
      <c r="M2378" s="92" t="str">
        <f>IF(RevenueData[[#This Row],[Commentaires /Notes  ]]="","",RevenueData[[#This Row],[Commentaires /Notes  ]])</f>
        <v/>
      </c>
      <c r="N2378" s="21"/>
    </row>
    <row r="2379" spans="2:14" x14ac:dyDescent="0.25">
      <c r="B2379" s="18">
        <f t="shared" si="216"/>
        <v>2375</v>
      </c>
      <c r="C2379" s="13" t="str">
        <f t="shared" si="215"/>
        <v/>
      </c>
      <c r="D2379" s="20"/>
      <c r="E2379" s="5"/>
      <c r="F2379" s="5"/>
      <c r="G2379" s="6" t="str">
        <f>IF(ISBLANK(F2379),"",VLOOKUP(F2379,'Listes des Lots'!$B$4:$G$55,6,FALSE))</f>
        <v/>
      </c>
      <c r="H2379" s="3"/>
      <c r="I2379" s="3"/>
      <c r="J2379" s="5"/>
      <c r="K2379" s="5"/>
      <c r="L2379" s="4"/>
      <c r="M2379" s="92" t="str">
        <f>IF(RevenueData[[#This Row],[Commentaires /Notes  ]]="","",RevenueData[[#This Row],[Commentaires /Notes  ]])</f>
        <v/>
      </c>
      <c r="N2379" s="21"/>
    </row>
    <row r="2380" spans="2:14" x14ac:dyDescent="0.25">
      <c r="B2380" s="18">
        <f t="shared" si="216"/>
        <v>2376</v>
      </c>
      <c r="C2380" s="13" t="str">
        <f t="shared" si="215"/>
        <v/>
      </c>
      <c r="D2380" s="20"/>
      <c r="E2380" s="5"/>
      <c r="F2380" s="5"/>
      <c r="G2380" s="6" t="str">
        <f>IF(ISBLANK(F2380),"",VLOOKUP(F2380,'Listes des Lots'!$B$4:$G$55,6,FALSE))</f>
        <v/>
      </c>
      <c r="H2380" s="3"/>
      <c r="I2380" s="3"/>
      <c r="J2380" s="5"/>
      <c r="K2380" s="5"/>
      <c r="L2380" s="4"/>
      <c r="M2380" s="92" t="str">
        <f>IF(RevenueData[[#This Row],[Commentaires /Notes  ]]="","",RevenueData[[#This Row],[Commentaires /Notes  ]])</f>
        <v/>
      </c>
      <c r="N2380" s="21"/>
    </row>
    <row r="2381" spans="2:14" x14ac:dyDescent="0.25">
      <c r="B2381" s="18">
        <f t="shared" si="216"/>
        <v>2377</v>
      </c>
      <c r="C2381" s="13" t="str">
        <f t="shared" si="215"/>
        <v/>
      </c>
      <c r="D2381" s="20"/>
      <c r="E2381" s="5"/>
      <c r="F2381" s="5"/>
      <c r="G2381" s="6" t="str">
        <f>IF(ISBLANK(F2381),"",VLOOKUP(F2381,'Listes des Lots'!$B$4:$G$55,6,FALSE))</f>
        <v/>
      </c>
      <c r="H2381" s="3"/>
      <c r="I2381" s="3"/>
      <c r="J2381" s="5"/>
      <c r="K2381" s="5"/>
      <c r="L2381" s="4"/>
      <c r="M2381" s="92" t="str">
        <f>IF(RevenueData[[#This Row],[Commentaires /Notes  ]]="","",RevenueData[[#This Row],[Commentaires /Notes  ]])</f>
        <v/>
      </c>
      <c r="N2381" s="21"/>
    </row>
    <row r="2382" spans="2:14" x14ac:dyDescent="0.25">
      <c r="B2382" s="18">
        <f t="shared" si="216"/>
        <v>2378</v>
      </c>
      <c r="C2382" s="13" t="str">
        <f t="shared" si="215"/>
        <v/>
      </c>
      <c r="D2382" s="20"/>
      <c r="E2382" s="5"/>
      <c r="F2382" s="5"/>
      <c r="G2382" s="6" t="str">
        <f>IF(ISBLANK(F2382),"",VLOOKUP(F2382,'Listes des Lots'!$B$4:$G$55,6,FALSE))</f>
        <v/>
      </c>
      <c r="H2382" s="3"/>
      <c r="I2382" s="3"/>
      <c r="J2382" s="5"/>
      <c r="K2382" s="5"/>
      <c r="L2382" s="4"/>
      <c r="M2382" s="92" t="str">
        <f>IF(RevenueData[[#This Row],[Commentaires /Notes  ]]="","",RevenueData[[#This Row],[Commentaires /Notes  ]])</f>
        <v/>
      </c>
      <c r="N2382" s="21"/>
    </row>
    <row r="2383" spans="2:14" x14ac:dyDescent="0.25">
      <c r="B2383" s="18">
        <f t="shared" si="216"/>
        <v>2379</v>
      </c>
      <c r="C2383" s="13" t="str">
        <f t="shared" si="215"/>
        <v/>
      </c>
      <c r="D2383" s="20"/>
      <c r="E2383" s="5"/>
      <c r="F2383" s="5"/>
      <c r="G2383" s="6" t="str">
        <f>IF(ISBLANK(F2383),"",VLOOKUP(F2383,'Listes des Lots'!$B$4:$G$55,6,FALSE))</f>
        <v/>
      </c>
      <c r="H2383" s="3"/>
      <c r="I2383" s="3"/>
      <c r="J2383" s="5"/>
      <c r="K2383" s="5"/>
      <c r="L2383" s="4"/>
      <c r="M2383" s="92" t="str">
        <f>IF(RevenueData[[#This Row],[Commentaires /Notes  ]]="","",RevenueData[[#This Row],[Commentaires /Notes  ]])</f>
        <v/>
      </c>
      <c r="N2383" s="21"/>
    </row>
    <row r="2384" spans="2:14" x14ac:dyDescent="0.25">
      <c r="B2384" s="18">
        <f t="shared" si="216"/>
        <v>2380</v>
      </c>
      <c r="C2384" s="13" t="str">
        <f t="shared" si="215"/>
        <v/>
      </c>
      <c r="D2384" s="20"/>
      <c r="E2384" s="5"/>
      <c r="F2384" s="5"/>
      <c r="G2384" s="6" t="str">
        <f>IF(ISBLANK(F2384),"",VLOOKUP(F2384,'Listes des Lots'!$B$4:$G$55,6,FALSE))</f>
        <v/>
      </c>
      <c r="H2384" s="3"/>
      <c r="I2384" s="3"/>
      <c r="J2384" s="5"/>
      <c r="K2384" s="5"/>
      <c r="L2384" s="4"/>
      <c r="M2384" s="92" t="str">
        <f>IF(RevenueData[[#This Row],[Commentaires /Notes  ]]="","",RevenueData[[#This Row],[Commentaires /Notes  ]])</f>
        <v/>
      </c>
      <c r="N2384" s="21"/>
    </row>
    <row r="2385" spans="2:14" x14ac:dyDescent="0.25">
      <c r="B2385" s="18">
        <f t="shared" si="216"/>
        <v>2381</v>
      </c>
      <c r="C2385" s="13" t="str">
        <f t="shared" si="215"/>
        <v/>
      </c>
      <c r="D2385" s="20"/>
      <c r="E2385" s="5"/>
      <c r="F2385" s="5"/>
      <c r="G2385" s="6" t="str">
        <f>IF(ISBLANK(F2385),"",VLOOKUP(F2385,'Listes des Lots'!$B$4:$G$55,6,FALSE))</f>
        <v/>
      </c>
      <c r="H2385" s="3"/>
      <c r="I2385" s="3"/>
      <c r="J2385" s="5"/>
      <c r="K2385" s="5"/>
      <c r="L2385" s="4"/>
      <c r="M2385" s="92" t="str">
        <f>IF(RevenueData[[#This Row],[Commentaires /Notes  ]]="","",RevenueData[[#This Row],[Commentaires /Notes  ]])</f>
        <v/>
      </c>
      <c r="N2385" s="21"/>
    </row>
    <row r="2386" spans="2:14" x14ac:dyDescent="0.25">
      <c r="B2386" s="18">
        <f t="shared" si="216"/>
        <v>2382</v>
      </c>
      <c r="C2386" s="13" t="str">
        <f t="shared" si="215"/>
        <v/>
      </c>
      <c r="D2386" s="20"/>
      <c r="E2386" s="5"/>
      <c r="F2386" s="5"/>
      <c r="G2386" s="6" t="str">
        <f>IF(ISBLANK(F2386),"",VLOOKUP(F2386,'Listes des Lots'!$B$4:$G$55,6,FALSE))</f>
        <v/>
      </c>
      <c r="H2386" s="3"/>
      <c r="I2386" s="3"/>
      <c r="J2386" s="5"/>
      <c r="K2386" s="5"/>
      <c r="L2386" s="4"/>
      <c r="M2386" s="92" t="str">
        <f>IF(RevenueData[[#This Row],[Commentaires /Notes  ]]="","",RevenueData[[#This Row],[Commentaires /Notes  ]])</f>
        <v/>
      </c>
      <c r="N2386" s="21"/>
    </row>
    <row r="2387" spans="2:14" x14ac:dyDescent="0.25">
      <c r="B2387" s="18">
        <f t="shared" si="216"/>
        <v>2383</v>
      </c>
      <c r="C2387" s="13" t="str">
        <f t="shared" si="215"/>
        <v/>
      </c>
      <c r="D2387" s="20"/>
      <c r="E2387" s="5"/>
      <c r="F2387" s="5"/>
      <c r="G2387" s="6" t="str">
        <f>IF(ISBLANK(F2387),"",VLOOKUP(F2387,'Listes des Lots'!$B$4:$G$55,6,FALSE))</f>
        <v/>
      </c>
      <c r="H2387" s="3"/>
      <c r="I2387" s="3"/>
      <c r="J2387" s="5"/>
      <c r="K2387" s="5"/>
      <c r="L2387" s="4"/>
      <c r="M2387" s="92" t="str">
        <f>IF(RevenueData[[#This Row],[Commentaires /Notes  ]]="","",RevenueData[[#This Row],[Commentaires /Notes  ]])</f>
        <v/>
      </c>
      <c r="N2387" s="21"/>
    </row>
    <row r="2388" spans="2:14" x14ac:dyDescent="0.25">
      <c r="B2388" s="18">
        <f t="shared" si="216"/>
        <v>2384</v>
      </c>
      <c r="C2388" s="13" t="str">
        <f t="shared" si="215"/>
        <v/>
      </c>
      <c r="D2388" s="20"/>
      <c r="E2388" s="5"/>
      <c r="F2388" s="5"/>
      <c r="G2388" s="6" t="str">
        <f>IF(ISBLANK(F2388),"",VLOOKUP(F2388,'Listes des Lots'!$B$4:$G$55,6,FALSE))</f>
        <v/>
      </c>
      <c r="H2388" s="3"/>
      <c r="I2388" s="3"/>
      <c r="J2388" s="5"/>
      <c r="K2388" s="5"/>
      <c r="L2388" s="4"/>
      <c r="M2388" s="92" t="str">
        <f>IF(RevenueData[[#This Row],[Commentaires /Notes  ]]="","",RevenueData[[#This Row],[Commentaires /Notes  ]])</f>
        <v/>
      </c>
      <c r="N2388" s="21"/>
    </row>
    <row r="2389" spans="2:14" x14ac:dyDescent="0.25">
      <c r="B2389" s="18">
        <f t="shared" si="216"/>
        <v>2385</v>
      </c>
      <c r="C2389" s="13" t="str">
        <f t="shared" si="215"/>
        <v/>
      </c>
      <c r="D2389" s="20"/>
      <c r="E2389" s="5"/>
      <c r="F2389" s="5"/>
      <c r="G2389" s="6" t="str">
        <f>IF(ISBLANK(F2389),"",VLOOKUP(F2389,'Listes des Lots'!$B$4:$G$55,6,FALSE))</f>
        <v/>
      </c>
      <c r="H2389" s="3"/>
      <c r="I2389" s="3"/>
      <c r="J2389" s="5"/>
      <c r="K2389" s="5"/>
      <c r="L2389" s="4"/>
      <c r="M2389" s="92" t="str">
        <f>IF(RevenueData[[#This Row],[Commentaires /Notes  ]]="","",RevenueData[[#This Row],[Commentaires /Notes  ]])</f>
        <v/>
      </c>
      <c r="N2389" s="21"/>
    </row>
    <row r="2390" spans="2:14" x14ac:dyDescent="0.25">
      <c r="B2390" s="18">
        <f t="shared" si="216"/>
        <v>2386</v>
      </c>
      <c r="C2390" s="13" t="str">
        <f t="shared" si="215"/>
        <v/>
      </c>
      <c r="D2390" s="20"/>
      <c r="E2390" s="5"/>
      <c r="F2390" s="5"/>
      <c r="G2390" s="6" t="str">
        <f>IF(ISBLANK(F2390),"",VLOOKUP(F2390,'Listes des Lots'!$B$4:$G$55,6,FALSE))</f>
        <v/>
      </c>
      <c r="H2390" s="3"/>
      <c r="I2390" s="3"/>
      <c r="J2390" s="5"/>
      <c r="K2390" s="5"/>
      <c r="L2390" s="4"/>
      <c r="M2390" s="92" t="str">
        <f>IF(RevenueData[[#This Row],[Commentaires /Notes  ]]="","",RevenueData[[#This Row],[Commentaires /Notes  ]])</f>
        <v/>
      </c>
      <c r="N2390" s="21"/>
    </row>
    <row r="2391" spans="2:14" x14ac:dyDescent="0.25">
      <c r="B2391" s="18">
        <f t="shared" si="216"/>
        <v>2387</v>
      </c>
      <c r="C2391" s="13" t="str">
        <f t="shared" si="215"/>
        <v/>
      </c>
      <c r="D2391" s="20"/>
      <c r="E2391" s="5"/>
      <c r="F2391" s="5"/>
      <c r="G2391" s="6" t="str">
        <f>IF(ISBLANK(F2391),"",VLOOKUP(F2391,'Listes des Lots'!$B$4:$G$55,6,FALSE))</f>
        <v/>
      </c>
      <c r="H2391" s="3"/>
      <c r="I2391" s="3"/>
      <c r="J2391" s="5"/>
      <c r="K2391" s="5"/>
      <c r="L2391" s="4"/>
      <c r="M2391" s="92" t="str">
        <f>IF(RevenueData[[#This Row],[Commentaires /Notes  ]]="","",RevenueData[[#This Row],[Commentaires /Notes  ]])</f>
        <v/>
      </c>
      <c r="N2391" s="21"/>
    </row>
    <row r="2392" spans="2:14" x14ac:dyDescent="0.25">
      <c r="B2392" s="18">
        <f t="shared" si="216"/>
        <v>2388</v>
      </c>
      <c r="C2392" s="13" t="str">
        <f t="shared" si="215"/>
        <v/>
      </c>
      <c r="D2392" s="20"/>
      <c r="E2392" s="5"/>
      <c r="F2392" s="5"/>
      <c r="G2392" s="6" t="str">
        <f>IF(ISBLANK(F2392),"",VLOOKUP(F2392,'Listes des Lots'!$B$4:$G$55,6,FALSE))</f>
        <v/>
      </c>
      <c r="H2392" s="3"/>
      <c r="I2392" s="3"/>
      <c r="J2392" s="5"/>
      <c r="K2392" s="5"/>
      <c r="L2392" s="4"/>
      <c r="M2392" s="92" t="str">
        <f>IF(RevenueData[[#This Row],[Commentaires /Notes  ]]="","",RevenueData[[#This Row],[Commentaires /Notes  ]])</f>
        <v/>
      </c>
      <c r="N2392" s="21"/>
    </row>
    <row r="2393" spans="2:14" x14ac:dyDescent="0.25">
      <c r="B2393" s="18">
        <f t="shared" si="216"/>
        <v>2389</v>
      </c>
      <c r="C2393" s="13" t="str">
        <f t="shared" si="215"/>
        <v/>
      </c>
      <c r="D2393" s="20"/>
      <c r="E2393" s="5"/>
      <c r="F2393" s="5"/>
      <c r="G2393" s="6" t="str">
        <f>IF(ISBLANK(F2393),"",VLOOKUP(F2393,'Listes des Lots'!$B$4:$G$55,6,FALSE))</f>
        <v/>
      </c>
      <c r="H2393" s="3"/>
      <c r="I2393" s="3"/>
      <c r="J2393" s="5"/>
      <c r="K2393" s="5"/>
      <c r="L2393" s="4"/>
      <c r="M2393" s="92" t="str">
        <f>IF(RevenueData[[#This Row],[Commentaires /Notes  ]]="","",RevenueData[[#This Row],[Commentaires /Notes  ]])</f>
        <v/>
      </c>
      <c r="N2393" s="21"/>
    </row>
    <row r="2394" spans="2:14" x14ac:dyDescent="0.25">
      <c r="B2394" s="18">
        <f t="shared" si="216"/>
        <v>2390</v>
      </c>
      <c r="C2394" s="13" t="str">
        <f t="shared" si="215"/>
        <v/>
      </c>
      <c r="D2394" s="20"/>
      <c r="E2394" s="5"/>
      <c r="F2394" s="5"/>
      <c r="G2394" s="6" t="str">
        <f>IF(ISBLANK(F2394),"",VLOOKUP(F2394,'Listes des Lots'!$B$4:$G$55,6,FALSE))</f>
        <v/>
      </c>
      <c r="H2394" s="3"/>
      <c r="I2394" s="3"/>
      <c r="J2394" s="5"/>
      <c r="K2394" s="5"/>
      <c r="L2394" s="4"/>
      <c r="M2394" s="92" t="str">
        <f>IF(RevenueData[[#This Row],[Commentaires /Notes  ]]="","",RevenueData[[#This Row],[Commentaires /Notes  ]])</f>
        <v/>
      </c>
      <c r="N2394" s="21"/>
    </row>
    <row r="2395" spans="2:14" x14ac:dyDescent="0.25">
      <c r="B2395" s="18">
        <f t="shared" si="216"/>
        <v>2391</v>
      </c>
      <c r="C2395" s="13" t="str">
        <f t="shared" si="215"/>
        <v/>
      </c>
      <c r="D2395" s="20"/>
      <c r="E2395" s="5"/>
      <c r="F2395" s="5"/>
      <c r="G2395" s="6" t="str">
        <f>IF(ISBLANK(F2395),"",VLOOKUP(F2395,'Listes des Lots'!$B$4:$G$55,6,FALSE))</f>
        <v/>
      </c>
      <c r="H2395" s="3"/>
      <c r="I2395" s="3"/>
      <c r="J2395" s="5"/>
      <c r="K2395" s="5"/>
      <c r="L2395" s="4"/>
      <c r="M2395" s="92" t="str">
        <f>IF(RevenueData[[#This Row],[Commentaires /Notes  ]]="","",RevenueData[[#This Row],[Commentaires /Notes  ]])</f>
        <v/>
      </c>
      <c r="N2395" s="21"/>
    </row>
    <row r="2396" spans="2:14" x14ac:dyDescent="0.25">
      <c r="B2396" s="18">
        <f t="shared" si="216"/>
        <v>2392</v>
      </c>
      <c r="C2396" s="13" t="str">
        <f t="shared" si="215"/>
        <v/>
      </c>
      <c r="D2396" s="20"/>
      <c r="E2396" s="5"/>
      <c r="F2396" s="5"/>
      <c r="G2396" s="6" t="str">
        <f>IF(ISBLANK(F2396),"",VLOOKUP(F2396,'Listes des Lots'!$B$4:$G$55,6,FALSE))</f>
        <v/>
      </c>
      <c r="H2396" s="3"/>
      <c r="I2396" s="3"/>
      <c r="J2396" s="5"/>
      <c r="K2396" s="5"/>
      <c r="L2396" s="4"/>
      <c r="M2396" s="92" t="str">
        <f>IF(RevenueData[[#This Row],[Commentaires /Notes  ]]="","",RevenueData[[#This Row],[Commentaires /Notes  ]])</f>
        <v/>
      </c>
      <c r="N2396" s="21"/>
    </row>
    <row r="2397" spans="2:14" x14ac:dyDescent="0.25">
      <c r="B2397" s="18">
        <f t="shared" si="216"/>
        <v>2393</v>
      </c>
      <c r="C2397" s="13" t="str">
        <f t="shared" si="215"/>
        <v/>
      </c>
      <c r="D2397" s="20"/>
      <c r="E2397" s="5"/>
      <c r="F2397" s="5"/>
      <c r="G2397" s="6" t="str">
        <f>IF(ISBLANK(F2397),"",VLOOKUP(F2397,'Listes des Lots'!$B$4:$G$55,6,FALSE))</f>
        <v/>
      </c>
      <c r="H2397" s="3"/>
      <c r="I2397" s="3"/>
      <c r="J2397" s="5"/>
      <c r="K2397" s="5"/>
      <c r="L2397" s="4"/>
      <c r="M2397" s="92" t="str">
        <f>IF(RevenueData[[#This Row],[Commentaires /Notes  ]]="","",RevenueData[[#This Row],[Commentaires /Notes  ]])</f>
        <v/>
      </c>
      <c r="N2397" s="21"/>
    </row>
    <row r="2398" spans="2:14" x14ac:dyDescent="0.25">
      <c r="B2398" s="18">
        <f t="shared" si="216"/>
        <v>2394</v>
      </c>
      <c r="C2398" s="13" t="str">
        <f t="shared" si="215"/>
        <v/>
      </c>
      <c r="D2398" s="20"/>
      <c r="E2398" s="5"/>
      <c r="F2398" s="5"/>
      <c r="G2398" s="6" t="str">
        <f>IF(ISBLANK(F2398),"",VLOOKUP(F2398,'Listes des Lots'!$B$4:$G$55,6,FALSE))</f>
        <v/>
      </c>
      <c r="H2398" s="3"/>
      <c r="I2398" s="3"/>
      <c r="J2398" s="5"/>
      <c r="K2398" s="5"/>
      <c r="L2398" s="4"/>
      <c r="M2398" s="92" t="str">
        <f>IF(RevenueData[[#This Row],[Commentaires /Notes  ]]="","",RevenueData[[#This Row],[Commentaires /Notes  ]])</f>
        <v/>
      </c>
      <c r="N2398" s="21"/>
    </row>
    <row r="2399" spans="2:14" x14ac:dyDescent="0.25">
      <c r="B2399" s="18">
        <f t="shared" si="216"/>
        <v>2395</v>
      </c>
      <c r="C2399" s="13" t="str">
        <f t="shared" si="215"/>
        <v/>
      </c>
      <c r="D2399" s="20"/>
      <c r="E2399" s="5"/>
      <c r="F2399" s="5"/>
      <c r="G2399" s="6" t="str">
        <f>IF(ISBLANK(F2399),"",VLOOKUP(F2399,'Listes des Lots'!$B$4:$G$55,6,FALSE))</f>
        <v/>
      </c>
      <c r="H2399" s="3"/>
      <c r="I2399" s="3"/>
      <c r="J2399" s="5"/>
      <c r="K2399" s="5"/>
      <c r="L2399" s="4"/>
      <c r="M2399" s="92" t="str">
        <f>IF(RevenueData[[#This Row],[Commentaires /Notes  ]]="","",RevenueData[[#This Row],[Commentaires /Notes  ]])</f>
        <v/>
      </c>
      <c r="N2399" s="21"/>
    </row>
    <row r="2400" spans="2:14" x14ac:dyDescent="0.25">
      <c r="B2400" s="18">
        <f t="shared" si="216"/>
        <v>2396</v>
      </c>
      <c r="C2400" s="13" t="str">
        <f t="shared" si="215"/>
        <v/>
      </c>
      <c r="D2400" s="20"/>
      <c r="E2400" s="5"/>
      <c r="F2400" s="5"/>
      <c r="G2400" s="6" t="str">
        <f>IF(ISBLANK(F2400),"",VLOOKUP(F2400,'Listes des Lots'!$B$4:$G$55,6,FALSE))</f>
        <v/>
      </c>
      <c r="H2400" s="3"/>
      <c r="I2400" s="3"/>
      <c r="J2400" s="5"/>
      <c r="K2400" s="5"/>
      <c r="L2400" s="4"/>
      <c r="M2400" s="92" t="str">
        <f>IF(RevenueData[[#This Row],[Commentaires /Notes  ]]="","",RevenueData[[#This Row],[Commentaires /Notes  ]])</f>
        <v/>
      </c>
      <c r="N2400" s="21"/>
    </row>
    <row r="2401" spans="2:14" x14ac:dyDescent="0.25">
      <c r="B2401" s="18">
        <f t="shared" si="216"/>
        <v>2397</v>
      </c>
      <c r="C2401" s="13" t="str">
        <f t="shared" si="215"/>
        <v/>
      </c>
      <c r="D2401" s="20"/>
      <c r="E2401" s="5"/>
      <c r="F2401" s="5"/>
      <c r="G2401" s="6" t="str">
        <f>IF(ISBLANK(F2401),"",VLOOKUP(F2401,'Listes des Lots'!$B$4:$G$55,6,FALSE))</f>
        <v/>
      </c>
      <c r="H2401" s="3"/>
      <c r="I2401" s="3"/>
      <c r="J2401" s="5"/>
      <c r="K2401" s="5"/>
      <c r="L2401" s="4"/>
      <c r="M2401" s="92" t="str">
        <f>IF(RevenueData[[#This Row],[Commentaires /Notes  ]]="","",RevenueData[[#This Row],[Commentaires /Notes  ]])</f>
        <v/>
      </c>
      <c r="N2401" s="21"/>
    </row>
    <row r="2402" spans="2:14" x14ac:dyDescent="0.25">
      <c r="B2402" s="18">
        <f t="shared" si="216"/>
        <v>2398</v>
      </c>
      <c r="C2402" s="13" t="str">
        <f t="shared" si="215"/>
        <v/>
      </c>
      <c r="D2402" s="20"/>
      <c r="E2402" s="5"/>
      <c r="F2402" s="5"/>
      <c r="G2402" s="6" t="str">
        <f>IF(ISBLANK(F2402),"",VLOOKUP(F2402,'Listes des Lots'!$B$4:$G$55,6,FALSE))</f>
        <v/>
      </c>
      <c r="H2402" s="3"/>
      <c r="I2402" s="3"/>
      <c r="J2402" s="5"/>
      <c r="K2402" s="5"/>
      <c r="L2402" s="4"/>
      <c r="M2402" s="92" t="str">
        <f>IF(RevenueData[[#This Row],[Commentaires /Notes  ]]="","",RevenueData[[#This Row],[Commentaires /Notes  ]])</f>
        <v/>
      </c>
      <c r="N2402" s="21"/>
    </row>
    <row r="2403" spans="2:14" x14ac:dyDescent="0.25">
      <c r="B2403" s="18">
        <f t="shared" si="216"/>
        <v>2399</v>
      </c>
      <c r="C2403" s="13" t="str">
        <f t="shared" si="215"/>
        <v/>
      </c>
      <c r="D2403" s="20"/>
      <c r="E2403" s="5"/>
      <c r="F2403" s="5"/>
      <c r="G2403" s="6" t="str">
        <f>IF(ISBLANK(F2403),"",VLOOKUP(F2403,'Listes des Lots'!$B$4:$G$55,6,FALSE))</f>
        <v/>
      </c>
      <c r="H2403" s="3"/>
      <c r="I2403" s="3"/>
      <c r="J2403" s="5"/>
      <c r="K2403" s="5"/>
      <c r="L2403" s="4"/>
      <c r="M2403" s="92" t="str">
        <f>IF(RevenueData[[#This Row],[Commentaires /Notes  ]]="","",RevenueData[[#This Row],[Commentaires /Notes  ]])</f>
        <v/>
      </c>
      <c r="N2403" s="21"/>
    </row>
    <row r="2404" spans="2:14" x14ac:dyDescent="0.25">
      <c r="B2404" s="18">
        <f t="shared" si="216"/>
        <v>2400</v>
      </c>
      <c r="C2404" s="13" t="str">
        <f t="shared" si="215"/>
        <v/>
      </c>
      <c r="D2404" s="20"/>
      <c r="E2404" s="5"/>
      <c r="F2404" s="5"/>
      <c r="G2404" s="6" t="str">
        <f>IF(ISBLANK(F2404),"",VLOOKUP(F2404,'Listes des Lots'!$B$4:$G$55,6,FALSE))</f>
        <v/>
      </c>
      <c r="H2404" s="3"/>
      <c r="I2404" s="3"/>
      <c r="J2404" s="5"/>
      <c r="K2404" s="5"/>
      <c r="L2404" s="4"/>
      <c r="M2404" s="92" t="str">
        <f>IF(RevenueData[[#This Row],[Commentaires /Notes  ]]="","",RevenueData[[#This Row],[Commentaires /Notes  ]])</f>
        <v/>
      </c>
      <c r="N2404" s="21"/>
    </row>
    <row r="2405" spans="2:14" x14ac:dyDescent="0.25">
      <c r="B2405" s="18">
        <f t="shared" si="216"/>
        <v>2401</v>
      </c>
      <c r="C2405" s="13" t="str">
        <f t="shared" si="215"/>
        <v/>
      </c>
      <c r="D2405" s="20"/>
      <c r="E2405" s="5"/>
      <c r="F2405" s="5"/>
      <c r="G2405" s="6" t="str">
        <f>IF(ISBLANK(F2405),"",VLOOKUP(F2405,'Listes des Lots'!$B$4:$G$55,6,FALSE))</f>
        <v/>
      </c>
      <c r="H2405" s="3"/>
      <c r="I2405" s="3"/>
      <c r="J2405" s="5"/>
      <c r="K2405" s="5"/>
      <c r="L2405" s="4"/>
      <c r="M2405" s="92" t="str">
        <f>IF(RevenueData[[#This Row],[Commentaires /Notes  ]]="","",RevenueData[[#This Row],[Commentaires /Notes  ]])</f>
        <v/>
      </c>
      <c r="N2405" s="21"/>
    </row>
    <row r="2406" spans="2:14" x14ac:dyDescent="0.25">
      <c r="B2406" s="18">
        <f t="shared" si="216"/>
        <v>2402</v>
      </c>
      <c r="C2406" s="13" t="str">
        <f t="shared" si="215"/>
        <v/>
      </c>
      <c r="D2406" s="20"/>
      <c r="E2406" s="5"/>
      <c r="F2406" s="5"/>
      <c r="G2406" s="6" t="str">
        <f>IF(ISBLANK(F2406),"",VLOOKUP(F2406,'Listes des Lots'!$B$4:$G$55,6,FALSE))</f>
        <v/>
      </c>
      <c r="H2406" s="3"/>
      <c r="I2406" s="3"/>
      <c r="J2406" s="5"/>
      <c r="K2406" s="5"/>
      <c r="L2406" s="4"/>
      <c r="M2406" s="92" t="str">
        <f>IF(RevenueData[[#This Row],[Commentaires /Notes  ]]="","",RevenueData[[#This Row],[Commentaires /Notes  ]])</f>
        <v/>
      </c>
      <c r="N2406" s="21"/>
    </row>
    <row r="2407" spans="2:14" x14ac:dyDescent="0.25">
      <c r="B2407" s="18">
        <f t="shared" si="216"/>
        <v>2403</v>
      </c>
      <c r="C2407" s="13" t="str">
        <f t="shared" si="215"/>
        <v/>
      </c>
      <c r="D2407" s="20"/>
      <c r="E2407" s="5"/>
      <c r="F2407" s="5"/>
      <c r="G2407" s="6" t="str">
        <f>IF(ISBLANK(F2407),"",VLOOKUP(F2407,'Listes des Lots'!$B$4:$G$55,6,FALSE))</f>
        <v/>
      </c>
      <c r="H2407" s="3"/>
      <c r="I2407" s="3"/>
      <c r="J2407" s="5"/>
      <c r="K2407" s="5"/>
      <c r="L2407" s="4"/>
      <c r="M2407" s="92" t="str">
        <f>IF(RevenueData[[#This Row],[Commentaires /Notes  ]]="","",RevenueData[[#This Row],[Commentaires /Notes  ]])</f>
        <v/>
      </c>
      <c r="N2407" s="21"/>
    </row>
    <row r="2408" spans="2:14" x14ac:dyDescent="0.25">
      <c r="B2408" s="18">
        <f t="shared" si="216"/>
        <v>2404</v>
      </c>
      <c r="C2408" s="13" t="str">
        <f t="shared" si="215"/>
        <v/>
      </c>
      <c r="D2408" s="20"/>
      <c r="E2408" s="5"/>
      <c r="F2408" s="5"/>
      <c r="G2408" s="6" t="str">
        <f>IF(ISBLANK(F2408),"",VLOOKUP(F2408,'Listes des Lots'!$B$4:$G$55,6,FALSE))</f>
        <v/>
      </c>
      <c r="H2408" s="3"/>
      <c r="I2408" s="3"/>
      <c r="J2408" s="5"/>
      <c r="K2408" s="5"/>
      <c r="L2408" s="4"/>
      <c r="M2408" s="92" t="str">
        <f>IF(RevenueData[[#This Row],[Commentaires /Notes  ]]="","",RevenueData[[#This Row],[Commentaires /Notes  ]])</f>
        <v/>
      </c>
      <c r="N2408" s="21"/>
    </row>
    <row r="2409" spans="2:14" x14ac:dyDescent="0.25">
      <c r="B2409" s="18">
        <f t="shared" si="216"/>
        <v>2405</v>
      </c>
      <c r="C2409" s="13" t="str">
        <f t="shared" si="215"/>
        <v/>
      </c>
      <c r="D2409" s="20"/>
      <c r="E2409" s="5"/>
      <c r="F2409" s="5"/>
      <c r="G2409" s="6" t="str">
        <f>IF(ISBLANK(F2409),"",VLOOKUP(F2409,'Listes des Lots'!$B$4:$G$55,6,FALSE))</f>
        <v/>
      </c>
      <c r="H2409" s="3"/>
      <c r="I2409" s="3"/>
      <c r="J2409" s="5"/>
      <c r="K2409" s="5"/>
      <c r="L2409" s="4"/>
      <c r="M2409" s="92" t="str">
        <f>IF(RevenueData[[#This Row],[Commentaires /Notes  ]]="","",RevenueData[[#This Row],[Commentaires /Notes  ]])</f>
        <v/>
      </c>
      <c r="N2409" s="21"/>
    </row>
    <row r="2410" spans="2:14" x14ac:dyDescent="0.25">
      <c r="B2410" s="18">
        <f t="shared" si="216"/>
        <v>2406</v>
      </c>
      <c r="C2410" s="13" t="str">
        <f t="shared" si="215"/>
        <v/>
      </c>
      <c r="D2410" s="20"/>
      <c r="E2410" s="5"/>
      <c r="F2410" s="5"/>
      <c r="G2410" s="6" t="str">
        <f>IF(ISBLANK(F2410),"",VLOOKUP(F2410,'Listes des Lots'!$B$4:$G$55,6,FALSE))</f>
        <v/>
      </c>
      <c r="H2410" s="3"/>
      <c r="I2410" s="3"/>
      <c r="J2410" s="5"/>
      <c r="K2410" s="5"/>
      <c r="L2410" s="4"/>
      <c r="M2410" s="92" t="str">
        <f>IF(RevenueData[[#This Row],[Commentaires /Notes  ]]="","",RevenueData[[#This Row],[Commentaires /Notes  ]])</f>
        <v/>
      </c>
      <c r="N2410" s="21"/>
    </row>
    <row r="2411" spans="2:14" x14ac:dyDescent="0.25">
      <c r="B2411" s="18">
        <f t="shared" si="216"/>
        <v>2407</v>
      </c>
      <c r="C2411" s="13" t="str">
        <f t="shared" si="215"/>
        <v/>
      </c>
      <c r="D2411" s="20"/>
      <c r="E2411" s="5"/>
      <c r="F2411" s="5"/>
      <c r="G2411" s="6" t="str">
        <f>IF(ISBLANK(F2411),"",VLOOKUP(F2411,'Listes des Lots'!$B$4:$G$55,6,FALSE))</f>
        <v/>
      </c>
      <c r="H2411" s="3"/>
      <c r="I2411" s="3"/>
      <c r="J2411" s="5"/>
      <c r="K2411" s="5"/>
      <c r="L2411" s="4"/>
      <c r="M2411" s="92" t="str">
        <f>IF(RevenueData[[#This Row],[Commentaires /Notes  ]]="","",RevenueData[[#This Row],[Commentaires /Notes  ]])</f>
        <v/>
      </c>
      <c r="N2411" s="21"/>
    </row>
    <row r="2412" spans="2:14" x14ac:dyDescent="0.25">
      <c r="B2412" s="18">
        <f t="shared" si="216"/>
        <v>2408</v>
      </c>
      <c r="C2412" s="13" t="str">
        <f t="shared" si="215"/>
        <v/>
      </c>
      <c r="D2412" s="20"/>
      <c r="E2412" s="5"/>
      <c r="F2412" s="5"/>
      <c r="G2412" s="6" t="str">
        <f>IF(ISBLANK(F2412),"",VLOOKUP(F2412,'Listes des Lots'!$B$4:$G$55,6,FALSE))</f>
        <v/>
      </c>
      <c r="H2412" s="3"/>
      <c r="I2412" s="3"/>
      <c r="J2412" s="5"/>
      <c r="K2412" s="5"/>
      <c r="L2412" s="4"/>
      <c r="M2412" s="92" t="str">
        <f>IF(RevenueData[[#This Row],[Commentaires /Notes  ]]="","",RevenueData[[#This Row],[Commentaires /Notes  ]])</f>
        <v/>
      </c>
      <c r="N2412" s="21"/>
    </row>
    <row r="2413" spans="2:14" x14ac:dyDescent="0.25">
      <c r="B2413" s="18">
        <f t="shared" si="216"/>
        <v>2409</v>
      </c>
      <c r="C2413" s="13" t="str">
        <f t="shared" si="215"/>
        <v/>
      </c>
      <c r="D2413" s="20"/>
      <c r="E2413" s="5"/>
      <c r="F2413" s="5"/>
      <c r="G2413" s="6" t="str">
        <f>IF(ISBLANK(F2413),"",VLOOKUP(F2413,'Listes des Lots'!$B$4:$G$55,6,FALSE))</f>
        <v/>
      </c>
      <c r="H2413" s="3"/>
      <c r="I2413" s="3"/>
      <c r="J2413" s="5"/>
      <c r="K2413" s="5"/>
      <c r="L2413" s="4"/>
      <c r="M2413" s="92" t="str">
        <f>IF(RevenueData[[#This Row],[Commentaires /Notes  ]]="","",RevenueData[[#This Row],[Commentaires /Notes  ]])</f>
        <v/>
      </c>
      <c r="N2413" s="21"/>
    </row>
    <row r="2414" spans="2:14" x14ac:dyDescent="0.25">
      <c r="B2414" s="18">
        <f t="shared" si="216"/>
        <v>2410</v>
      </c>
      <c r="C2414" s="13" t="str">
        <f t="shared" si="215"/>
        <v/>
      </c>
      <c r="D2414" s="20"/>
      <c r="E2414" s="5"/>
      <c r="F2414" s="5"/>
      <c r="G2414" s="6" t="str">
        <f>IF(ISBLANK(F2414),"",VLOOKUP(F2414,'Listes des Lots'!$B$4:$G$55,6,FALSE))</f>
        <v/>
      </c>
      <c r="H2414" s="3"/>
      <c r="I2414" s="3"/>
      <c r="J2414" s="5"/>
      <c r="K2414" s="5"/>
      <c r="L2414" s="4"/>
      <c r="M2414" s="92" t="str">
        <f>IF(RevenueData[[#This Row],[Commentaires /Notes  ]]="","",RevenueData[[#This Row],[Commentaires /Notes  ]])</f>
        <v/>
      </c>
      <c r="N2414" s="21"/>
    </row>
    <row r="2415" spans="2:14" x14ac:dyDescent="0.25">
      <c r="B2415" s="18">
        <f t="shared" si="216"/>
        <v>2411</v>
      </c>
      <c r="C2415" s="13" t="str">
        <f t="shared" si="215"/>
        <v/>
      </c>
      <c r="D2415" s="20"/>
      <c r="E2415" s="5"/>
      <c r="F2415" s="5"/>
      <c r="G2415" s="6" t="str">
        <f>IF(ISBLANK(F2415),"",VLOOKUP(F2415,'Listes des Lots'!$B$4:$G$55,6,FALSE))</f>
        <v/>
      </c>
      <c r="H2415" s="3"/>
      <c r="I2415" s="3"/>
      <c r="J2415" s="5"/>
      <c r="K2415" s="5"/>
      <c r="L2415" s="4"/>
      <c r="M2415" s="92" t="str">
        <f>IF(RevenueData[[#This Row],[Commentaires /Notes  ]]="","",RevenueData[[#This Row],[Commentaires /Notes  ]])</f>
        <v/>
      </c>
      <c r="N2415" s="21"/>
    </row>
    <row r="2416" spans="2:14" x14ac:dyDescent="0.25">
      <c r="B2416" s="18">
        <f t="shared" si="216"/>
        <v>2412</v>
      </c>
      <c r="C2416" s="13" t="str">
        <f t="shared" si="215"/>
        <v/>
      </c>
      <c r="D2416" s="20"/>
      <c r="E2416" s="5"/>
      <c r="F2416" s="5"/>
      <c r="G2416" s="6" t="str">
        <f>IF(ISBLANK(F2416),"",VLOOKUP(F2416,'Listes des Lots'!$B$4:$G$55,6,FALSE))</f>
        <v/>
      </c>
      <c r="H2416" s="3"/>
      <c r="I2416" s="3"/>
      <c r="J2416" s="5"/>
      <c r="K2416" s="5"/>
      <c r="L2416" s="4"/>
      <c r="M2416" s="92" t="str">
        <f>IF(RevenueData[[#This Row],[Commentaires /Notes  ]]="","",RevenueData[[#This Row],[Commentaires /Notes  ]])</f>
        <v/>
      </c>
      <c r="N2416" s="21"/>
    </row>
    <row r="2417" spans="2:14" x14ac:dyDescent="0.25">
      <c r="B2417" s="18">
        <f t="shared" si="216"/>
        <v>2413</v>
      </c>
      <c r="C2417" s="13" t="str">
        <f t="shared" si="215"/>
        <v/>
      </c>
      <c r="D2417" s="20"/>
      <c r="E2417" s="5"/>
      <c r="F2417" s="5"/>
      <c r="G2417" s="6" t="str">
        <f>IF(ISBLANK(F2417),"",VLOOKUP(F2417,'Listes des Lots'!$B$4:$G$55,6,FALSE))</f>
        <v/>
      </c>
      <c r="H2417" s="3"/>
      <c r="I2417" s="3"/>
      <c r="J2417" s="5"/>
      <c r="K2417" s="5"/>
      <c r="L2417" s="4"/>
      <c r="M2417" s="92" t="str">
        <f>IF(RevenueData[[#This Row],[Commentaires /Notes  ]]="","",RevenueData[[#This Row],[Commentaires /Notes  ]])</f>
        <v/>
      </c>
      <c r="N2417" s="21"/>
    </row>
    <row r="2418" spans="2:14" x14ac:dyDescent="0.25">
      <c r="B2418" s="18">
        <f t="shared" si="216"/>
        <v>2414</v>
      </c>
      <c r="C2418" s="13" t="str">
        <f t="shared" si="215"/>
        <v/>
      </c>
      <c r="D2418" s="20"/>
      <c r="E2418" s="5"/>
      <c r="F2418" s="5"/>
      <c r="G2418" s="6" t="str">
        <f>IF(ISBLANK(F2418),"",VLOOKUP(F2418,'Listes des Lots'!$B$4:$G$55,6,FALSE))</f>
        <v/>
      </c>
      <c r="H2418" s="3"/>
      <c r="I2418" s="3"/>
      <c r="J2418" s="5"/>
      <c r="K2418" s="5"/>
      <c r="L2418" s="4"/>
      <c r="M2418" s="92" t="str">
        <f>IF(RevenueData[[#This Row],[Commentaires /Notes  ]]="","",RevenueData[[#This Row],[Commentaires /Notes  ]])</f>
        <v/>
      </c>
      <c r="N2418" s="21"/>
    </row>
    <row r="2419" spans="2:14" x14ac:dyDescent="0.25">
      <c r="B2419" s="18">
        <f t="shared" si="216"/>
        <v>2415</v>
      </c>
      <c r="C2419" s="13" t="str">
        <f t="shared" si="215"/>
        <v/>
      </c>
      <c r="D2419" s="20"/>
      <c r="E2419" s="5"/>
      <c r="F2419" s="5"/>
      <c r="G2419" s="6" t="str">
        <f>IF(ISBLANK(F2419),"",VLOOKUP(F2419,'Listes des Lots'!$B$4:$G$55,6,FALSE))</f>
        <v/>
      </c>
      <c r="H2419" s="3"/>
      <c r="I2419" s="3"/>
      <c r="J2419" s="5"/>
      <c r="K2419" s="5"/>
      <c r="L2419" s="4"/>
      <c r="M2419" s="92" t="str">
        <f>IF(RevenueData[[#This Row],[Commentaires /Notes  ]]="","",RevenueData[[#This Row],[Commentaires /Notes  ]])</f>
        <v/>
      </c>
      <c r="N2419" s="21"/>
    </row>
    <row r="2420" spans="2:14" x14ac:dyDescent="0.25">
      <c r="B2420" s="18">
        <f t="shared" si="216"/>
        <v>2416</v>
      </c>
      <c r="C2420" s="13" t="str">
        <f t="shared" si="215"/>
        <v/>
      </c>
      <c r="D2420" s="20"/>
      <c r="E2420" s="5"/>
      <c r="F2420" s="5"/>
      <c r="G2420" s="6" t="str">
        <f>IF(ISBLANK(F2420),"",VLOOKUP(F2420,'Listes des Lots'!$B$4:$G$55,6,FALSE))</f>
        <v/>
      </c>
      <c r="H2420" s="3"/>
      <c r="I2420" s="3"/>
      <c r="J2420" s="5"/>
      <c r="K2420" s="5"/>
      <c r="L2420" s="4"/>
      <c r="M2420" s="92" t="str">
        <f>IF(RevenueData[[#This Row],[Commentaires /Notes  ]]="","",RevenueData[[#This Row],[Commentaires /Notes  ]])</f>
        <v/>
      </c>
      <c r="N2420" s="21"/>
    </row>
    <row r="2421" spans="2:14" x14ac:dyDescent="0.25">
      <c r="B2421" s="18">
        <f t="shared" si="216"/>
        <v>2417</v>
      </c>
      <c r="C2421" s="13" t="str">
        <f t="shared" si="215"/>
        <v/>
      </c>
      <c r="D2421" s="20"/>
      <c r="E2421" s="5"/>
      <c r="F2421" s="5"/>
      <c r="G2421" s="6" t="str">
        <f>IF(ISBLANK(F2421),"",VLOOKUP(F2421,'Listes des Lots'!$B$4:$G$55,6,FALSE))</f>
        <v/>
      </c>
      <c r="H2421" s="3"/>
      <c r="I2421" s="3"/>
      <c r="J2421" s="5"/>
      <c r="K2421" s="5"/>
      <c r="L2421" s="4"/>
      <c r="M2421" s="92" t="str">
        <f>IF(RevenueData[[#This Row],[Commentaires /Notes  ]]="","",RevenueData[[#This Row],[Commentaires /Notes  ]])</f>
        <v/>
      </c>
      <c r="N2421" s="21"/>
    </row>
    <row r="2422" spans="2:14" x14ac:dyDescent="0.25">
      <c r="B2422" s="18">
        <f t="shared" si="216"/>
        <v>2418</v>
      </c>
      <c r="C2422" s="13" t="str">
        <f t="shared" si="215"/>
        <v/>
      </c>
      <c r="D2422" s="20"/>
      <c r="E2422" s="5"/>
      <c r="F2422" s="5"/>
      <c r="G2422" s="6" t="str">
        <f>IF(ISBLANK(F2422),"",VLOOKUP(F2422,'Listes des Lots'!$B$4:$G$55,6,FALSE))</f>
        <v/>
      </c>
      <c r="H2422" s="3"/>
      <c r="I2422" s="3"/>
      <c r="J2422" s="5"/>
      <c r="K2422" s="5"/>
      <c r="L2422" s="4"/>
      <c r="M2422" s="92" t="str">
        <f>IF(RevenueData[[#This Row],[Commentaires /Notes  ]]="","",RevenueData[[#This Row],[Commentaires /Notes  ]])</f>
        <v/>
      </c>
      <c r="N2422" s="21"/>
    </row>
    <row r="2423" spans="2:14" x14ac:dyDescent="0.25">
      <c r="B2423" s="18">
        <f t="shared" si="216"/>
        <v>2419</v>
      </c>
      <c r="C2423" s="13" t="str">
        <f t="shared" si="215"/>
        <v/>
      </c>
      <c r="D2423" s="20"/>
      <c r="E2423" s="5"/>
      <c r="F2423" s="5"/>
      <c r="G2423" s="6" t="str">
        <f>IF(ISBLANK(F2423),"",VLOOKUP(F2423,'Listes des Lots'!$B$4:$G$55,6,FALSE))</f>
        <v/>
      </c>
      <c r="H2423" s="3"/>
      <c r="I2423" s="3"/>
      <c r="J2423" s="5"/>
      <c r="K2423" s="5"/>
      <c r="L2423" s="4"/>
      <c r="M2423" s="92" t="str">
        <f>IF(RevenueData[[#This Row],[Commentaires /Notes  ]]="","",RevenueData[[#This Row],[Commentaires /Notes  ]])</f>
        <v/>
      </c>
      <c r="N2423" s="21"/>
    </row>
    <row r="2424" spans="2:14" x14ac:dyDescent="0.25">
      <c r="B2424" s="18">
        <f t="shared" si="216"/>
        <v>2420</v>
      </c>
      <c r="C2424" s="13" t="str">
        <f t="shared" si="215"/>
        <v/>
      </c>
      <c r="D2424" s="20"/>
      <c r="E2424" s="5"/>
      <c r="F2424" s="5"/>
      <c r="G2424" s="6" t="str">
        <f>IF(ISBLANK(F2424),"",VLOOKUP(F2424,'Listes des Lots'!$B$4:$G$55,6,FALSE))</f>
        <v/>
      </c>
      <c r="H2424" s="3"/>
      <c r="I2424" s="3"/>
      <c r="J2424" s="5"/>
      <c r="K2424" s="5"/>
      <c r="L2424" s="4"/>
      <c r="M2424" s="92" t="str">
        <f>IF(RevenueData[[#This Row],[Commentaires /Notes  ]]="","",RevenueData[[#This Row],[Commentaires /Notes  ]])</f>
        <v/>
      </c>
      <c r="N2424" s="21"/>
    </row>
    <row r="2425" spans="2:14" x14ac:dyDescent="0.25">
      <c r="B2425" s="18">
        <f t="shared" si="216"/>
        <v>2421</v>
      </c>
      <c r="C2425" s="13" t="str">
        <f t="shared" si="215"/>
        <v/>
      </c>
      <c r="D2425" s="20"/>
      <c r="E2425" s="5"/>
      <c r="F2425" s="5"/>
      <c r="G2425" s="6" t="str">
        <f>IF(ISBLANK(F2425),"",VLOOKUP(F2425,'Listes des Lots'!$B$4:$G$55,6,FALSE))</f>
        <v/>
      </c>
      <c r="H2425" s="3"/>
      <c r="I2425" s="3"/>
      <c r="J2425" s="5"/>
      <c r="K2425" s="5"/>
      <c r="L2425" s="4"/>
      <c r="M2425" s="92" t="str">
        <f>IF(RevenueData[[#This Row],[Commentaires /Notes  ]]="","",RevenueData[[#This Row],[Commentaires /Notes  ]])</f>
        <v/>
      </c>
      <c r="N2425" s="21"/>
    </row>
    <row r="2426" spans="2:14" x14ac:dyDescent="0.25">
      <c r="B2426" s="18">
        <f t="shared" si="216"/>
        <v>2422</v>
      </c>
      <c r="C2426" s="13" t="str">
        <f t="shared" si="215"/>
        <v/>
      </c>
      <c r="D2426" s="20"/>
      <c r="E2426" s="5"/>
      <c r="F2426" s="5"/>
      <c r="G2426" s="6" t="str">
        <f>IF(ISBLANK(F2426),"",VLOOKUP(F2426,'Listes des Lots'!$B$4:$G$55,6,FALSE))</f>
        <v/>
      </c>
      <c r="H2426" s="3"/>
      <c r="I2426" s="3"/>
      <c r="J2426" s="5"/>
      <c r="K2426" s="5"/>
      <c r="L2426" s="4"/>
      <c r="M2426" s="92" t="str">
        <f>IF(RevenueData[[#This Row],[Commentaires /Notes  ]]="","",RevenueData[[#This Row],[Commentaires /Notes  ]])</f>
        <v/>
      </c>
      <c r="N2426" s="21"/>
    </row>
    <row r="2427" spans="2:14" x14ac:dyDescent="0.25">
      <c r="B2427" s="18">
        <f t="shared" si="216"/>
        <v>2423</v>
      </c>
      <c r="C2427" s="13" t="str">
        <f t="shared" si="215"/>
        <v/>
      </c>
      <c r="D2427" s="20"/>
      <c r="E2427" s="5"/>
      <c r="F2427" s="5"/>
      <c r="G2427" s="6" t="str">
        <f>IF(ISBLANK(F2427),"",VLOOKUP(F2427,'Listes des Lots'!$B$4:$G$55,6,FALSE))</f>
        <v/>
      </c>
      <c r="H2427" s="3"/>
      <c r="I2427" s="3"/>
      <c r="J2427" s="5"/>
      <c r="K2427" s="5"/>
      <c r="L2427" s="4"/>
      <c r="M2427" s="92" t="str">
        <f>IF(RevenueData[[#This Row],[Commentaires /Notes  ]]="","",RevenueData[[#This Row],[Commentaires /Notes  ]])</f>
        <v/>
      </c>
      <c r="N2427" s="21"/>
    </row>
    <row r="2428" spans="2:14" x14ac:dyDescent="0.25">
      <c r="B2428" s="18">
        <f t="shared" si="216"/>
        <v>2424</v>
      </c>
      <c r="C2428" s="13" t="str">
        <f t="shared" si="215"/>
        <v/>
      </c>
      <c r="D2428" s="20"/>
      <c r="E2428" s="5"/>
      <c r="F2428" s="5"/>
      <c r="G2428" s="6" t="str">
        <f>IF(ISBLANK(F2428),"",VLOOKUP(F2428,'Listes des Lots'!$B$4:$G$55,6,FALSE))</f>
        <v/>
      </c>
      <c r="H2428" s="3"/>
      <c r="I2428" s="3"/>
      <c r="J2428" s="5"/>
      <c r="K2428" s="5"/>
      <c r="L2428" s="4"/>
      <c r="M2428" s="92" t="str">
        <f>IF(RevenueData[[#This Row],[Commentaires /Notes  ]]="","",RevenueData[[#This Row],[Commentaires /Notes  ]])</f>
        <v/>
      </c>
      <c r="N2428" s="21"/>
    </row>
    <row r="2429" spans="2:14" x14ac:dyDescent="0.25">
      <c r="B2429" s="18">
        <f t="shared" si="216"/>
        <v>2425</v>
      </c>
      <c r="C2429" s="13" t="str">
        <f t="shared" si="215"/>
        <v/>
      </c>
      <c r="D2429" s="20"/>
      <c r="E2429" s="5"/>
      <c r="F2429" s="5"/>
      <c r="G2429" s="6" t="str">
        <f>IF(ISBLANK(F2429),"",VLOOKUP(F2429,'Listes des Lots'!$B$4:$G$55,6,FALSE))</f>
        <v/>
      </c>
      <c r="H2429" s="3"/>
      <c r="I2429" s="3"/>
      <c r="J2429" s="5"/>
      <c r="K2429" s="5"/>
      <c r="L2429" s="4"/>
      <c r="M2429" s="92" t="str">
        <f>IF(RevenueData[[#This Row],[Commentaires /Notes  ]]="","",RevenueData[[#This Row],[Commentaires /Notes  ]])</f>
        <v/>
      </c>
      <c r="N2429" s="21"/>
    </row>
    <row r="2430" spans="2:14" x14ac:dyDescent="0.25">
      <c r="B2430" s="18">
        <f t="shared" si="216"/>
        <v>2426</v>
      </c>
      <c r="C2430" s="13" t="str">
        <f t="shared" si="215"/>
        <v/>
      </c>
      <c r="D2430" s="20"/>
      <c r="E2430" s="5"/>
      <c r="F2430" s="5"/>
      <c r="G2430" s="6" t="str">
        <f>IF(ISBLANK(F2430),"",VLOOKUP(F2430,'Listes des Lots'!$B$4:$G$55,6,FALSE))</f>
        <v/>
      </c>
      <c r="H2430" s="3"/>
      <c r="I2430" s="3"/>
      <c r="J2430" s="5"/>
      <c r="K2430" s="5"/>
      <c r="L2430" s="4"/>
      <c r="M2430" s="92" t="str">
        <f>IF(RevenueData[[#This Row],[Commentaires /Notes  ]]="","",RevenueData[[#This Row],[Commentaires /Notes  ]])</f>
        <v/>
      </c>
      <c r="N2430" s="21"/>
    </row>
    <row r="2431" spans="2:14" x14ac:dyDescent="0.25">
      <c r="B2431" s="18">
        <f t="shared" si="216"/>
        <v>2427</v>
      </c>
      <c r="C2431" s="13" t="str">
        <f t="shared" si="215"/>
        <v/>
      </c>
      <c r="D2431" s="20"/>
      <c r="E2431" s="5"/>
      <c r="F2431" s="5"/>
      <c r="G2431" s="6" t="str">
        <f>IF(ISBLANK(F2431),"",VLOOKUP(F2431,'Listes des Lots'!$B$4:$G$55,6,FALSE))</f>
        <v/>
      </c>
      <c r="H2431" s="3"/>
      <c r="I2431" s="3"/>
      <c r="J2431" s="5"/>
      <c r="K2431" s="5"/>
      <c r="L2431" s="4"/>
      <c r="M2431" s="92" t="str">
        <f>IF(RevenueData[[#This Row],[Commentaires /Notes  ]]="","",RevenueData[[#This Row],[Commentaires /Notes  ]])</f>
        <v/>
      </c>
      <c r="N2431" s="21"/>
    </row>
    <row r="2432" spans="2:14" x14ac:dyDescent="0.25">
      <c r="B2432" s="18">
        <f t="shared" si="216"/>
        <v>2428</v>
      </c>
      <c r="C2432" s="13" t="str">
        <f t="shared" si="215"/>
        <v/>
      </c>
      <c r="D2432" s="20"/>
      <c r="E2432" s="5"/>
      <c r="F2432" s="5"/>
      <c r="G2432" s="6" t="str">
        <f>IF(ISBLANK(F2432),"",VLOOKUP(F2432,'Listes des Lots'!$B$4:$G$55,6,FALSE))</f>
        <v/>
      </c>
      <c r="H2432" s="3"/>
      <c r="I2432" s="3"/>
      <c r="J2432" s="5"/>
      <c r="K2432" s="5"/>
      <c r="L2432" s="4"/>
      <c r="M2432" s="92" t="str">
        <f>IF(RevenueData[[#This Row],[Commentaires /Notes  ]]="","",RevenueData[[#This Row],[Commentaires /Notes  ]])</f>
        <v/>
      </c>
      <c r="N2432" s="21"/>
    </row>
    <row r="2433" spans="2:14" x14ac:dyDescent="0.25">
      <c r="B2433" s="18">
        <f t="shared" si="216"/>
        <v>2429</v>
      </c>
      <c r="C2433" s="13" t="str">
        <f t="shared" si="215"/>
        <v/>
      </c>
      <c r="D2433" s="20"/>
      <c r="E2433" s="5"/>
      <c r="F2433" s="5"/>
      <c r="G2433" s="6" t="str">
        <f>IF(ISBLANK(F2433),"",VLOOKUP(F2433,'Listes des Lots'!$B$4:$G$55,6,FALSE))</f>
        <v/>
      </c>
      <c r="H2433" s="3"/>
      <c r="I2433" s="3"/>
      <c r="J2433" s="5"/>
      <c r="K2433" s="5"/>
      <c r="L2433" s="4"/>
      <c r="M2433" s="92" t="str">
        <f>IF(RevenueData[[#This Row],[Commentaires /Notes  ]]="","",RevenueData[[#This Row],[Commentaires /Notes  ]])</f>
        <v/>
      </c>
      <c r="N2433" s="21"/>
    </row>
    <row r="2434" spans="2:14" x14ac:dyDescent="0.25">
      <c r="B2434" s="18">
        <f t="shared" si="216"/>
        <v>2430</v>
      </c>
      <c r="C2434" s="13" t="str">
        <f t="shared" si="215"/>
        <v/>
      </c>
      <c r="D2434" s="20"/>
      <c r="E2434" s="5"/>
      <c r="F2434" s="5"/>
      <c r="G2434" s="6" t="str">
        <f>IF(ISBLANK(F2434),"",VLOOKUP(F2434,'Listes des Lots'!$B$4:$G$55,6,FALSE))</f>
        <v/>
      </c>
      <c r="H2434" s="3"/>
      <c r="I2434" s="3"/>
      <c r="J2434" s="5"/>
      <c r="K2434" s="5"/>
      <c r="L2434" s="4"/>
      <c r="M2434" s="92" t="str">
        <f>IF(RevenueData[[#This Row],[Commentaires /Notes  ]]="","",RevenueData[[#This Row],[Commentaires /Notes  ]])</f>
        <v/>
      </c>
      <c r="N2434" s="21"/>
    </row>
    <row r="2435" spans="2:14" x14ac:dyDescent="0.25">
      <c r="B2435" s="18">
        <f t="shared" si="216"/>
        <v>2431</v>
      </c>
      <c r="C2435" s="13" t="str">
        <f t="shared" si="215"/>
        <v/>
      </c>
      <c r="D2435" s="20"/>
      <c r="E2435" s="5"/>
      <c r="F2435" s="5"/>
      <c r="G2435" s="6" t="str">
        <f>IF(ISBLANK(F2435),"",VLOOKUP(F2435,'Listes des Lots'!$B$4:$G$55,6,FALSE))</f>
        <v/>
      </c>
      <c r="H2435" s="3"/>
      <c r="I2435" s="3"/>
      <c r="J2435" s="5"/>
      <c r="K2435" s="5"/>
      <c r="L2435" s="4"/>
      <c r="M2435" s="92" t="str">
        <f>IF(RevenueData[[#This Row],[Commentaires /Notes  ]]="","",RevenueData[[#This Row],[Commentaires /Notes  ]])</f>
        <v/>
      </c>
      <c r="N2435" s="21"/>
    </row>
    <row r="2436" spans="2:14" x14ac:dyDescent="0.25">
      <c r="B2436" s="18">
        <f t="shared" si="216"/>
        <v>2432</v>
      </c>
      <c r="C2436" s="13" t="str">
        <f t="shared" si="215"/>
        <v/>
      </c>
      <c r="D2436" s="20"/>
      <c r="E2436" s="5"/>
      <c r="F2436" s="5"/>
      <c r="G2436" s="6" t="str">
        <f>IF(ISBLANK(F2436),"",VLOOKUP(F2436,'Listes des Lots'!$B$4:$G$55,6,FALSE))</f>
        <v/>
      </c>
      <c r="H2436" s="3"/>
      <c r="I2436" s="3"/>
      <c r="J2436" s="5"/>
      <c r="K2436" s="5"/>
      <c r="L2436" s="4"/>
      <c r="M2436" s="92" t="str">
        <f>IF(RevenueData[[#This Row],[Commentaires /Notes  ]]="","",RevenueData[[#This Row],[Commentaires /Notes  ]])</f>
        <v/>
      </c>
      <c r="N2436" s="21"/>
    </row>
    <row r="2437" spans="2:14" x14ac:dyDescent="0.25">
      <c r="B2437" s="18">
        <f t="shared" si="216"/>
        <v>2433</v>
      </c>
      <c r="C2437" s="13" t="str">
        <f t="shared" ref="C2437:C2500" si="217">IF(OR(D2437="", E2437="", F2437="", I2437="", J2437="", K2437="", L2437=""), "", TEXT(RIGHT(YEAR(D2437), 2), "00") &amp; TEXT(MONTH(D2437), "00") &amp; TEXT(DAY(D2437), "00") &amp; "_Rev_MC_" &amp; TEXT(B2437, "0"))</f>
        <v/>
      </c>
      <c r="D2437" s="20"/>
      <c r="E2437" s="5"/>
      <c r="F2437" s="5"/>
      <c r="G2437" s="6" t="str">
        <f>IF(ISBLANK(F2437),"",VLOOKUP(F2437,'Listes des Lots'!$B$4:$G$55,6,FALSE))</f>
        <v/>
      </c>
      <c r="H2437" s="3"/>
      <c r="I2437" s="3"/>
      <c r="J2437" s="5"/>
      <c r="K2437" s="5"/>
      <c r="L2437" s="4"/>
      <c r="M2437" s="92" t="str">
        <f>IF(RevenueData[[#This Row],[Commentaires /Notes  ]]="","",RevenueData[[#This Row],[Commentaires /Notes  ]])</f>
        <v/>
      </c>
      <c r="N2437" s="21"/>
    </row>
    <row r="2438" spans="2:14" x14ac:dyDescent="0.25">
      <c r="B2438" s="18">
        <f t="shared" si="216"/>
        <v>2434</v>
      </c>
      <c r="C2438" s="13" t="str">
        <f t="shared" si="217"/>
        <v/>
      </c>
      <c r="D2438" s="20"/>
      <c r="E2438" s="5"/>
      <c r="F2438" s="5"/>
      <c r="G2438" s="6" t="str">
        <f>IF(ISBLANK(F2438),"",VLOOKUP(F2438,'Listes des Lots'!$B$4:$G$55,6,FALSE))</f>
        <v/>
      </c>
      <c r="H2438" s="3"/>
      <c r="I2438" s="3"/>
      <c r="J2438" s="5"/>
      <c r="K2438" s="5"/>
      <c r="L2438" s="4"/>
      <c r="M2438" s="92" t="str">
        <f>IF(RevenueData[[#This Row],[Commentaires /Notes  ]]="","",RevenueData[[#This Row],[Commentaires /Notes  ]])</f>
        <v/>
      </c>
      <c r="N2438" s="21"/>
    </row>
    <row r="2439" spans="2:14" x14ac:dyDescent="0.25">
      <c r="B2439" s="18">
        <f t="shared" ref="B2439:B2502" si="218">B2438+1</f>
        <v>2435</v>
      </c>
      <c r="C2439" s="13" t="str">
        <f t="shared" si="217"/>
        <v/>
      </c>
      <c r="D2439" s="20"/>
      <c r="E2439" s="5"/>
      <c r="F2439" s="5"/>
      <c r="G2439" s="6" t="str">
        <f>IF(ISBLANK(F2439),"",VLOOKUP(F2439,'Listes des Lots'!$B$4:$G$55,6,FALSE))</f>
        <v/>
      </c>
      <c r="H2439" s="3"/>
      <c r="I2439" s="3"/>
      <c r="J2439" s="5"/>
      <c r="K2439" s="5"/>
      <c r="L2439" s="4"/>
      <c r="M2439" s="92" t="str">
        <f>IF(RevenueData[[#This Row],[Commentaires /Notes  ]]="","",RevenueData[[#This Row],[Commentaires /Notes  ]])</f>
        <v/>
      </c>
      <c r="N2439" s="21"/>
    </row>
    <row r="2440" spans="2:14" x14ac:dyDescent="0.25">
      <c r="B2440" s="18">
        <f t="shared" si="218"/>
        <v>2436</v>
      </c>
      <c r="C2440" s="13" t="str">
        <f t="shared" si="217"/>
        <v/>
      </c>
      <c r="D2440" s="20"/>
      <c r="E2440" s="5"/>
      <c r="F2440" s="5"/>
      <c r="G2440" s="6" t="str">
        <f>IF(ISBLANK(F2440),"",VLOOKUP(F2440,'Listes des Lots'!$B$4:$G$55,6,FALSE))</f>
        <v/>
      </c>
      <c r="H2440" s="3"/>
      <c r="I2440" s="3"/>
      <c r="J2440" s="5"/>
      <c r="K2440" s="5"/>
      <c r="L2440" s="4"/>
      <c r="M2440" s="92" t="str">
        <f>IF(RevenueData[[#This Row],[Commentaires /Notes  ]]="","",RevenueData[[#This Row],[Commentaires /Notes  ]])</f>
        <v/>
      </c>
      <c r="N2440" s="21"/>
    </row>
    <row r="2441" spans="2:14" x14ac:dyDescent="0.25">
      <c r="B2441" s="18">
        <f t="shared" si="218"/>
        <v>2437</v>
      </c>
      <c r="C2441" s="13" t="str">
        <f t="shared" si="217"/>
        <v/>
      </c>
      <c r="D2441" s="20"/>
      <c r="E2441" s="5"/>
      <c r="F2441" s="5"/>
      <c r="G2441" s="6" t="str">
        <f>IF(ISBLANK(F2441),"",VLOOKUP(F2441,'Listes des Lots'!$B$4:$G$55,6,FALSE))</f>
        <v/>
      </c>
      <c r="H2441" s="3"/>
      <c r="I2441" s="3"/>
      <c r="J2441" s="5"/>
      <c r="K2441" s="5"/>
      <c r="L2441" s="4"/>
      <c r="M2441" s="92" t="str">
        <f>IF(RevenueData[[#This Row],[Commentaires /Notes  ]]="","",RevenueData[[#This Row],[Commentaires /Notes  ]])</f>
        <v/>
      </c>
      <c r="N2441" s="21"/>
    </row>
    <row r="2442" spans="2:14" x14ac:dyDescent="0.25">
      <c r="B2442" s="18">
        <f t="shared" si="218"/>
        <v>2438</v>
      </c>
      <c r="C2442" s="13" t="str">
        <f t="shared" si="217"/>
        <v/>
      </c>
      <c r="D2442" s="20"/>
      <c r="E2442" s="5"/>
      <c r="F2442" s="5"/>
      <c r="G2442" s="6" t="str">
        <f>IF(ISBLANK(F2442),"",VLOOKUP(F2442,'Listes des Lots'!$B$4:$G$55,6,FALSE))</f>
        <v/>
      </c>
      <c r="H2442" s="3"/>
      <c r="I2442" s="3"/>
      <c r="J2442" s="5"/>
      <c r="K2442" s="5"/>
      <c r="L2442" s="4"/>
      <c r="M2442" s="92" t="str">
        <f>IF(RevenueData[[#This Row],[Commentaires /Notes  ]]="","",RevenueData[[#This Row],[Commentaires /Notes  ]])</f>
        <v/>
      </c>
      <c r="N2442" s="21"/>
    </row>
    <row r="2443" spans="2:14" x14ac:dyDescent="0.25">
      <c r="B2443" s="18">
        <f t="shared" si="218"/>
        <v>2439</v>
      </c>
      <c r="C2443" s="13" t="str">
        <f t="shared" si="217"/>
        <v/>
      </c>
      <c r="D2443" s="20"/>
      <c r="E2443" s="5"/>
      <c r="F2443" s="5"/>
      <c r="G2443" s="6" t="str">
        <f>IF(ISBLANK(F2443),"",VLOOKUP(F2443,'Listes des Lots'!$B$4:$G$55,6,FALSE))</f>
        <v/>
      </c>
      <c r="H2443" s="3"/>
      <c r="I2443" s="3"/>
      <c r="J2443" s="5"/>
      <c r="K2443" s="5"/>
      <c r="L2443" s="4"/>
      <c r="M2443" s="92" t="str">
        <f>IF(RevenueData[[#This Row],[Commentaires /Notes  ]]="","",RevenueData[[#This Row],[Commentaires /Notes  ]])</f>
        <v/>
      </c>
      <c r="N2443" s="21"/>
    </row>
    <row r="2444" spans="2:14" x14ac:dyDescent="0.25">
      <c r="B2444" s="18">
        <f t="shared" si="218"/>
        <v>2440</v>
      </c>
      <c r="C2444" s="13" t="str">
        <f t="shared" si="217"/>
        <v/>
      </c>
      <c r="D2444" s="20"/>
      <c r="E2444" s="5"/>
      <c r="F2444" s="5"/>
      <c r="G2444" s="6" t="str">
        <f>IF(ISBLANK(F2444),"",VLOOKUP(F2444,'Listes des Lots'!$B$4:$G$55,6,FALSE))</f>
        <v/>
      </c>
      <c r="H2444" s="3"/>
      <c r="I2444" s="3"/>
      <c r="J2444" s="5"/>
      <c r="K2444" s="5"/>
      <c r="L2444" s="4"/>
      <c r="M2444" s="92" t="str">
        <f>IF(RevenueData[[#This Row],[Commentaires /Notes  ]]="","",RevenueData[[#This Row],[Commentaires /Notes  ]])</f>
        <v/>
      </c>
      <c r="N2444" s="21"/>
    </row>
    <row r="2445" spans="2:14" x14ac:dyDescent="0.25">
      <c r="B2445" s="18">
        <f t="shared" si="218"/>
        <v>2441</v>
      </c>
      <c r="C2445" s="13" t="str">
        <f t="shared" si="217"/>
        <v/>
      </c>
      <c r="D2445" s="20"/>
      <c r="E2445" s="5"/>
      <c r="F2445" s="5"/>
      <c r="G2445" s="6" t="str">
        <f>IF(ISBLANK(F2445),"",VLOOKUP(F2445,'Listes des Lots'!$B$4:$G$55,6,FALSE))</f>
        <v/>
      </c>
      <c r="H2445" s="3"/>
      <c r="I2445" s="3"/>
      <c r="J2445" s="5"/>
      <c r="K2445" s="5"/>
      <c r="L2445" s="4"/>
      <c r="M2445" s="92" t="str">
        <f>IF(RevenueData[[#This Row],[Commentaires /Notes  ]]="","",RevenueData[[#This Row],[Commentaires /Notes  ]])</f>
        <v/>
      </c>
      <c r="N2445" s="21"/>
    </row>
    <row r="2446" spans="2:14" x14ac:dyDescent="0.25">
      <c r="B2446" s="18">
        <f t="shared" si="218"/>
        <v>2442</v>
      </c>
      <c r="C2446" s="13" t="str">
        <f t="shared" si="217"/>
        <v/>
      </c>
      <c r="D2446" s="20"/>
      <c r="E2446" s="5"/>
      <c r="F2446" s="5"/>
      <c r="G2446" s="6" t="str">
        <f>IF(ISBLANK(F2446),"",VLOOKUP(F2446,'Listes des Lots'!$B$4:$G$55,6,FALSE))</f>
        <v/>
      </c>
      <c r="H2446" s="3"/>
      <c r="I2446" s="3"/>
      <c r="J2446" s="5"/>
      <c r="K2446" s="5"/>
      <c r="L2446" s="4"/>
      <c r="M2446" s="92" t="str">
        <f>IF(RevenueData[[#This Row],[Commentaires /Notes  ]]="","",RevenueData[[#This Row],[Commentaires /Notes  ]])</f>
        <v/>
      </c>
      <c r="N2446" s="21"/>
    </row>
    <row r="2447" spans="2:14" x14ac:dyDescent="0.25">
      <c r="B2447" s="18">
        <f t="shared" si="218"/>
        <v>2443</v>
      </c>
      <c r="C2447" s="13" t="str">
        <f t="shared" si="217"/>
        <v/>
      </c>
      <c r="D2447" s="20"/>
      <c r="E2447" s="5"/>
      <c r="F2447" s="5"/>
      <c r="G2447" s="6" t="str">
        <f>IF(ISBLANK(F2447),"",VLOOKUP(F2447,'Listes des Lots'!$B$4:$G$55,6,FALSE))</f>
        <v/>
      </c>
      <c r="H2447" s="3"/>
      <c r="I2447" s="3"/>
      <c r="J2447" s="5"/>
      <c r="K2447" s="5"/>
      <c r="L2447" s="4"/>
      <c r="M2447" s="92" t="str">
        <f>IF(RevenueData[[#This Row],[Commentaires /Notes  ]]="","",RevenueData[[#This Row],[Commentaires /Notes  ]])</f>
        <v/>
      </c>
      <c r="N2447" s="21"/>
    </row>
    <row r="2448" spans="2:14" x14ac:dyDescent="0.25">
      <c r="B2448" s="18">
        <f t="shared" si="218"/>
        <v>2444</v>
      </c>
      <c r="C2448" s="13" t="str">
        <f t="shared" si="217"/>
        <v/>
      </c>
      <c r="D2448" s="20"/>
      <c r="E2448" s="5"/>
      <c r="F2448" s="5"/>
      <c r="G2448" s="6" t="str">
        <f>IF(ISBLANK(F2448),"",VLOOKUP(F2448,'Listes des Lots'!$B$4:$G$55,6,FALSE))</f>
        <v/>
      </c>
      <c r="H2448" s="3"/>
      <c r="I2448" s="3"/>
      <c r="J2448" s="5"/>
      <c r="K2448" s="5"/>
      <c r="L2448" s="4"/>
      <c r="M2448" s="92" t="str">
        <f>IF(RevenueData[[#This Row],[Commentaires /Notes  ]]="","",RevenueData[[#This Row],[Commentaires /Notes  ]])</f>
        <v/>
      </c>
      <c r="N2448" s="21"/>
    </row>
    <row r="2449" spans="2:14" x14ac:dyDescent="0.25">
      <c r="B2449" s="18">
        <f t="shared" si="218"/>
        <v>2445</v>
      </c>
      <c r="C2449" s="13" t="str">
        <f t="shared" si="217"/>
        <v/>
      </c>
      <c r="D2449" s="20"/>
      <c r="E2449" s="5"/>
      <c r="F2449" s="5"/>
      <c r="G2449" s="6" t="str">
        <f>IF(ISBLANK(F2449),"",VLOOKUP(F2449,'Listes des Lots'!$B$4:$G$55,6,FALSE))</f>
        <v/>
      </c>
      <c r="H2449" s="3"/>
      <c r="I2449" s="3"/>
      <c r="J2449" s="5"/>
      <c r="K2449" s="5"/>
      <c r="L2449" s="4"/>
      <c r="M2449" s="92" t="str">
        <f>IF(RevenueData[[#This Row],[Commentaires /Notes  ]]="","",RevenueData[[#This Row],[Commentaires /Notes  ]])</f>
        <v/>
      </c>
      <c r="N2449" s="21"/>
    </row>
    <row r="2450" spans="2:14" x14ac:dyDescent="0.25">
      <c r="B2450" s="18">
        <f t="shared" si="218"/>
        <v>2446</v>
      </c>
      <c r="C2450" s="13" t="str">
        <f t="shared" si="217"/>
        <v/>
      </c>
      <c r="D2450" s="20"/>
      <c r="E2450" s="5"/>
      <c r="F2450" s="5"/>
      <c r="G2450" s="6" t="str">
        <f>IF(ISBLANK(F2450),"",VLOOKUP(F2450,'Listes des Lots'!$B$4:$G$55,6,FALSE))</f>
        <v/>
      </c>
      <c r="H2450" s="3"/>
      <c r="I2450" s="3"/>
      <c r="J2450" s="5"/>
      <c r="K2450" s="5"/>
      <c r="L2450" s="4"/>
      <c r="M2450" s="92" t="str">
        <f>IF(RevenueData[[#This Row],[Commentaires /Notes  ]]="","",RevenueData[[#This Row],[Commentaires /Notes  ]])</f>
        <v/>
      </c>
      <c r="N2450" s="21"/>
    </row>
    <row r="2451" spans="2:14" x14ac:dyDescent="0.25">
      <c r="B2451" s="18">
        <f t="shared" si="218"/>
        <v>2447</v>
      </c>
      <c r="C2451" s="13" t="str">
        <f t="shared" si="217"/>
        <v/>
      </c>
      <c r="D2451" s="20"/>
      <c r="E2451" s="5"/>
      <c r="F2451" s="5"/>
      <c r="G2451" s="6" t="str">
        <f>IF(ISBLANK(F2451),"",VLOOKUP(F2451,'Listes des Lots'!$B$4:$G$55,6,FALSE))</f>
        <v/>
      </c>
      <c r="H2451" s="3"/>
      <c r="I2451" s="3"/>
      <c r="J2451" s="5"/>
      <c r="K2451" s="5"/>
      <c r="L2451" s="4"/>
      <c r="M2451" s="92" t="str">
        <f>IF(RevenueData[[#This Row],[Commentaires /Notes  ]]="","",RevenueData[[#This Row],[Commentaires /Notes  ]])</f>
        <v/>
      </c>
      <c r="N2451" s="21"/>
    </row>
    <row r="2452" spans="2:14" x14ac:dyDescent="0.25">
      <c r="B2452" s="18">
        <f t="shared" si="218"/>
        <v>2448</v>
      </c>
      <c r="C2452" s="13" t="str">
        <f t="shared" si="217"/>
        <v/>
      </c>
      <c r="D2452" s="20"/>
      <c r="E2452" s="5"/>
      <c r="F2452" s="5"/>
      <c r="G2452" s="6" t="str">
        <f>IF(ISBLANK(F2452),"",VLOOKUP(F2452,'Listes des Lots'!$B$4:$G$55,6,FALSE))</f>
        <v/>
      </c>
      <c r="H2452" s="3"/>
      <c r="I2452" s="3"/>
      <c r="J2452" s="5"/>
      <c r="K2452" s="5"/>
      <c r="L2452" s="4"/>
      <c r="M2452" s="92" t="str">
        <f>IF(RevenueData[[#This Row],[Commentaires /Notes  ]]="","",RevenueData[[#This Row],[Commentaires /Notes  ]])</f>
        <v/>
      </c>
      <c r="N2452" s="21"/>
    </row>
    <row r="2453" spans="2:14" x14ac:dyDescent="0.25">
      <c r="B2453" s="18">
        <f t="shared" si="218"/>
        <v>2449</v>
      </c>
      <c r="C2453" s="13" t="str">
        <f t="shared" si="217"/>
        <v/>
      </c>
      <c r="D2453" s="20"/>
      <c r="E2453" s="5"/>
      <c r="F2453" s="5"/>
      <c r="G2453" s="6" t="str">
        <f>IF(ISBLANK(F2453),"",VLOOKUP(F2453,'Listes des Lots'!$B$4:$G$55,6,FALSE))</f>
        <v/>
      </c>
      <c r="H2453" s="3"/>
      <c r="I2453" s="3"/>
      <c r="J2453" s="5"/>
      <c r="K2453" s="5"/>
      <c r="L2453" s="4"/>
      <c r="M2453" s="92" t="str">
        <f>IF(RevenueData[[#This Row],[Commentaires /Notes  ]]="","",RevenueData[[#This Row],[Commentaires /Notes  ]])</f>
        <v/>
      </c>
      <c r="N2453" s="21"/>
    </row>
    <row r="2454" spans="2:14" x14ac:dyDescent="0.25">
      <c r="B2454" s="18">
        <f t="shared" si="218"/>
        <v>2450</v>
      </c>
      <c r="C2454" s="13" t="str">
        <f t="shared" si="217"/>
        <v/>
      </c>
      <c r="D2454" s="20"/>
      <c r="E2454" s="5"/>
      <c r="F2454" s="5"/>
      <c r="G2454" s="6" t="str">
        <f>IF(ISBLANK(F2454),"",VLOOKUP(F2454,'Listes des Lots'!$B$4:$G$55,6,FALSE))</f>
        <v/>
      </c>
      <c r="H2454" s="3"/>
      <c r="I2454" s="3"/>
      <c r="J2454" s="5"/>
      <c r="K2454" s="5"/>
      <c r="L2454" s="4"/>
      <c r="M2454" s="92" t="str">
        <f>IF(RevenueData[[#This Row],[Commentaires /Notes  ]]="","",RevenueData[[#This Row],[Commentaires /Notes  ]])</f>
        <v/>
      </c>
      <c r="N2454" s="21"/>
    </row>
    <row r="2455" spans="2:14" x14ac:dyDescent="0.25">
      <c r="B2455" s="18">
        <f t="shared" si="218"/>
        <v>2451</v>
      </c>
      <c r="C2455" s="13" t="str">
        <f t="shared" si="217"/>
        <v/>
      </c>
      <c r="D2455" s="20"/>
      <c r="E2455" s="5"/>
      <c r="F2455" s="5"/>
      <c r="G2455" s="6" t="str">
        <f>IF(ISBLANK(F2455),"",VLOOKUP(F2455,'Listes des Lots'!$B$4:$G$55,6,FALSE))</f>
        <v/>
      </c>
      <c r="H2455" s="3"/>
      <c r="I2455" s="3"/>
      <c r="J2455" s="5"/>
      <c r="K2455" s="5"/>
      <c r="L2455" s="4"/>
      <c r="M2455" s="92" t="str">
        <f>IF(RevenueData[[#This Row],[Commentaires /Notes  ]]="","",RevenueData[[#This Row],[Commentaires /Notes  ]])</f>
        <v/>
      </c>
      <c r="N2455" s="21"/>
    </row>
    <row r="2456" spans="2:14" x14ac:dyDescent="0.25">
      <c r="B2456" s="18">
        <f t="shared" si="218"/>
        <v>2452</v>
      </c>
      <c r="C2456" s="13" t="str">
        <f t="shared" si="217"/>
        <v/>
      </c>
      <c r="D2456" s="20"/>
      <c r="E2456" s="5"/>
      <c r="F2456" s="5"/>
      <c r="G2456" s="6" t="str">
        <f>IF(ISBLANK(F2456),"",VLOOKUP(F2456,'Listes des Lots'!$B$4:$G$55,6,FALSE))</f>
        <v/>
      </c>
      <c r="H2456" s="3"/>
      <c r="I2456" s="3"/>
      <c r="J2456" s="5"/>
      <c r="K2456" s="5"/>
      <c r="L2456" s="4"/>
      <c r="M2456" s="92" t="str">
        <f>IF(RevenueData[[#This Row],[Commentaires /Notes  ]]="","",RevenueData[[#This Row],[Commentaires /Notes  ]])</f>
        <v/>
      </c>
      <c r="N2456" s="21"/>
    </row>
    <row r="2457" spans="2:14" x14ac:dyDescent="0.25">
      <c r="B2457" s="18">
        <f t="shared" si="218"/>
        <v>2453</v>
      </c>
      <c r="C2457" s="13" t="str">
        <f t="shared" si="217"/>
        <v/>
      </c>
      <c r="D2457" s="20"/>
      <c r="E2457" s="5"/>
      <c r="F2457" s="5"/>
      <c r="G2457" s="6" t="str">
        <f>IF(ISBLANK(F2457),"",VLOOKUP(F2457,'Listes des Lots'!$B$4:$G$55,6,FALSE))</f>
        <v/>
      </c>
      <c r="H2457" s="3"/>
      <c r="I2457" s="3"/>
      <c r="J2457" s="5"/>
      <c r="K2457" s="5"/>
      <c r="L2457" s="4"/>
      <c r="M2457" s="92" t="str">
        <f>IF(RevenueData[[#This Row],[Commentaires /Notes  ]]="","",RevenueData[[#This Row],[Commentaires /Notes  ]])</f>
        <v/>
      </c>
      <c r="N2457" s="21"/>
    </row>
    <row r="2458" spans="2:14" x14ac:dyDescent="0.25">
      <c r="B2458" s="18">
        <f t="shared" si="218"/>
        <v>2454</v>
      </c>
      <c r="C2458" s="13" t="str">
        <f t="shared" si="217"/>
        <v/>
      </c>
      <c r="D2458" s="20"/>
      <c r="E2458" s="5"/>
      <c r="F2458" s="5"/>
      <c r="G2458" s="6" t="str">
        <f>IF(ISBLANK(F2458),"",VLOOKUP(F2458,'Listes des Lots'!$B$4:$G$55,6,FALSE))</f>
        <v/>
      </c>
      <c r="H2458" s="3"/>
      <c r="I2458" s="3"/>
      <c r="J2458" s="5"/>
      <c r="K2458" s="5"/>
      <c r="L2458" s="4"/>
      <c r="M2458" s="92" t="str">
        <f>IF(RevenueData[[#This Row],[Commentaires /Notes  ]]="","",RevenueData[[#This Row],[Commentaires /Notes  ]])</f>
        <v/>
      </c>
      <c r="N2458" s="21"/>
    </row>
    <row r="2459" spans="2:14" x14ac:dyDescent="0.25">
      <c r="B2459" s="18">
        <f t="shared" si="218"/>
        <v>2455</v>
      </c>
      <c r="C2459" s="13" t="str">
        <f t="shared" si="217"/>
        <v/>
      </c>
      <c r="D2459" s="20"/>
      <c r="E2459" s="5"/>
      <c r="F2459" s="5"/>
      <c r="G2459" s="6" t="str">
        <f>IF(ISBLANK(F2459),"",VLOOKUP(F2459,'Listes des Lots'!$B$4:$G$55,6,FALSE))</f>
        <v/>
      </c>
      <c r="H2459" s="3"/>
      <c r="I2459" s="3"/>
      <c r="J2459" s="5"/>
      <c r="K2459" s="5"/>
      <c r="L2459" s="4"/>
      <c r="M2459" s="92" t="str">
        <f>IF(RevenueData[[#This Row],[Commentaires /Notes  ]]="","",RevenueData[[#This Row],[Commentaires /Notes  ]])</f>
        <v/>
      </c>
      <c r="N2459" s="21"/>
    </row>
    <row r="2460" spans="2:14" x14ac:dyDescent="0.25">
      <c r="B2460" s="18">
        <f t="shared" si="218"/>
        <v>2456</v>
      </c>
      <c r="C2460" s="13" t="str">
        <f t="shared" si="217"/>
        <v/>
      </c>
      <c r="D2460" s="20"/>
      <c r="E2460" s="5"/>
      <c r="F2460" s="5"/>
      <c r="G2460" s="6" t="str">
        <f>IF(ISBLANK(F2460),"",VLOOKUP(F2460,'Listes des Lots'!$B$4:$G$55,6,FALSE))</f>
        <v/>
      </c>
      <c r="H2460" s="3"/>
      <c r="I2460" s="3"/>
      <c r="J2460" s="5"/>
      <c r="K2460" s="5"/>
      <c r="L2460" s="4"/>
      <c r="M2460" s="92" t="str">
        <f>IF(RevenueData[[#This Row],[Commentaires /Notes  ]]="","",RevenueData[[#This Row],[Commentaires /Notes  ]])</f>
        <v/>
      </c>
      <c r="N2460" s="21"/>
    </row>
    <row r="2461" spans="2:14" x14ac:dyDescent="0.25">
      <c r="B2461" s="18">
        <f t="shared" si="218"/>
        <v>2457</v>
      </c>
      <c r="C2461" s="13" t="str">
        <f t="shared" si="217"/>
        <v/>
      </c>
      <c r="D2461" s="20"/>
      <c r="E2461" s="5"/>
      <c r="F2461" s="5"/>
      <c r="G2461" s="6" t="str">
        <f>IF(ISBLANK(F2461),"",VLOOKUP(F2461,'Listes des Lots'!$B$4:$G$55,6,FALSE))</f>
        <v/>
      </c>
      <c r="H2461" s="3"/>
      <c r="I2461" s="3"/>
      <c r="J2461" s="5"/>
      <c r="K2461" s="5"/>
      <c r="L2461" s="4"/>
      <c r="M2461" s="92" t="str">
        <f>IF(RevenueData[[#This Row],[Commentaires /Notes  ]]="","",RevenueData[[#This Row],[Commentaires /Notes  ]])</f>
        <v/>
      </c>
      <c r="N2461" s="21"/>
    </row>
    <row r="2462" spans="2:14" x14ac:dyDescent="0.25">
      <c r="B2462" s="18">
        <f t="shared" si="218"/>
        <v>2458</v>
      </c>
      <c r="C2462" s="13" t="str">
        <f t="shared" si="217"/>
        <v/>
      </c>
      <c r="D2462" s="20"/>
      <c r="E2462" s="5"/>
      <c r="F2462" s="5"/>
      <c r="G2462" s="6" t="str">
        <f>IF(ISBLANK(F2462),"",VLOOKUP(F2462,'Listes des Lots'!$B$4:$G$55,6,FALSE))</f>
        <v/>
      </c>
      <c r="H2462" s="3"/>
      <c r="I2462" s="3"/>
      <c r="J2462" s="5"/>
      <c r="K2462" s="5"/>
      <c r="L2462" s="4"/>
      <c r="M2462" s="92" t="str">
        <f>IF(RevenueData[[#This Row],[Commentaires /Notes  ]]="","",RevenueData[[#This Row],[Commentaires /Notes  ]])</f>
        <v/>
      </c>
      <c r="N2462" s="21"/>
    </row>
    <row r="2463" spans="2:14" x14ac:dyDescent="0.25">
      <c r="B2463" s="18">
        <f t="shared" si="218"/>
        <v>2459</v>
      </c>
      <c r="C2463" s="13" t="str">
        <f t="shared" si="217"/>
        <v/>
      </c>
      <c r="D2463" s="20"/>
      <c r="E2463" s="5"/>
      <c r="F2463" s="5"/>
      <c r="G2463" s="6" t="str">
        <f>IF(ISBLANK(F2463),"",VLOOKUP(F2463,'Listes des Lots'!$B$4:$G$55,6,FALSE))</f>
        <v/>
      </c>
      <c r="H2463" s="3"/>
      <c r="I2463" s="3"/>
      <c r="J2463" s="5"/>
      <c r="K2463" s="5"/>
      <c r="L2463" s="4"/>
      <c r="M2463" s="92" t="str">
        <f>IF(RevenueData[[#This Row],[Commentaires /Notes  ]]="","",RevenueData[[#This Row],[Commentaires /Notes  ]])</f>
        <v/>
      </c>
      <c r="N2463" s="21"/>
    </row>
    <row r="2464" spans="2:14" x14ac:dyDescent="0.25">
      <c r="B2464" s="18">
        <f t="shared" si="218"/>
        <v>2460</v>
      </c>
      <c r="C2464" s="13" t="str">
        <f t="shared" si="217"/>
        <v/>
      </c>
      <c r="D2464" s="20"/>
      <c r="E2464" s="5"/>
      <c r="F2464" s="5"/>
      <c r="G2464" s="6" t="str">
        <f>IF(ISBLANK(F2464),"",VLOOKUP(F2464,'Listes des Lots'!$B$4:$G$55,6,FALSE))</f>
        <v/>
      </c>
      <c r="H2464" s="3"/>
      <c r="I2464" s="3"/>
      <c r="J2464" s="5"/>
      <c r="K2464" s="5"/>
      <c r="L2464" s="4"/>
      <c r="M2464" s="92" t="str">
        <f>IF(RevenueData[[#This Row],[Commentaires /Notes  ]]="","",RevenueData[[#This Row],[Commentaires /Notes  ]])</f>
        <v/>
      </c>
      <c r="N2464" s="21"/>
    </row>
    <row r="2465" spans="2:14" x14ac:dyDescent="0.25">
      <c r="B2465" s="18">
        <f t="shared" si="218"/>
        <v>2461</v>
      </c>
      <c r="C2465" s="13" t="str">
        <f t="shared" si="217"/>
        <v/>
      </c>
      <c r="D2465" s="20"/>
      <c r="E2465" s="5"/>
      <c r="F2465" s="5"/>
      <c r="G2465" s="6" t="str">
        <f>IF(ISBLANK(F2465),"",VLOOKUP(F2465,'Listes des Lots'!$B$4:$G$55,6,FALSE))</f>
        <v/>
      </c>
      <c r="H2465" s="3"/>
      <c r="I2465" s="3"/>
      <c r="J2465" s="5"/>
      <c r="K2465" s="5"/>
      <c r="L2465" s="4"/>
      <c r="M2465" s="92" t="str">
        <f>IF(RevenueData[[#This Row],[Commentaires /Notes  ]]="","",RevenueData[[#This Row],[Commentaires /Notes  ]])</f>
        <v/>
      </c>
      <c r="N2465" s="21"/>
    </row>
    <row r="2466" spans="2:14" x14ac:dyDescent="0.25">
      <c r="B2466" s="18">
        <f t="shared" si="218"/>
        <v>2462</v>
      </c>
      <c r="C2466" s="13" t="str">
        <f t="shared" si="217"/>
        <v/>
      </c>
      <c r="D2466" s="20"/>
      <c r="E2466" s="5"/>
      <c r="F2466" s="5"/>
      <c r="G2466" s="6" t="str">
        <f>IF(ISBLANK(F2466),"",VLOOKUP(F2466,'Listes des Lots'!$B$4:$G$55,6,FALSE))</f>
        <v/>
      </c>
      <c r="H2466" s="3"/>
      <c r="I2466" s="3"/>
      <c r="J2466" s="5"/>
      <c r="K2466" s="5"/>
      <c r="L2466" s="4"/>
      <c r="M2466" s="92" t="str">
        <f>IF(RevenueData[[#This Row],[Commentaires /Notes  ]]="","",RevenueData[[#This Row],[Commentaires /Notes  ]])</f>
        <v/>
      </c>
      <c r="N2466" s="21"/>
    </row>
    <row r="2467" spans="2:14" x14ac:dyDescent="0.25">
      <c r="B2467" s="18">
        <f t="shared" si="218"/>
        <v>2463</v>
      </c>
      <c r="C2467" s="13" t="str">
        <f t="shared" si="217"/>
        <v/>
      </c>
      <c r="D2467" s="20"/>
      <c r="E2467" s="5"/>
      <c r="F2467" s="5"/>
      <c r="G2467" s="6" t="str">
        <f>IF(ISBLANK(F2467),"",VLOOKUP(F2467,'Listes des Lots'!$B$4:$G$55,6,FALSE))</f>
        <v/>
      </c>
      <c r="H2467" s="3"/>
      <c r="I2467" s="3"/>
      <c r="J2467" s="5"/>
      <c r="K2467" s="5"/>
      <c r="L2467" s="4"/>
      <c r="M2467" s="92" t="str">
        <f>IF(RevenueData[[#This Row],[Commentaires /Notes  ]]="","",RevenueData[[#This Row],[Commentaires /Notes  ]])</f>
        <v/>
      </c>
      <c r="N2467" s="21"/>
    </row>
    <row r="2468" spans="2:14" x14ac:dyDescent="0.25">
      <c r="B2468" s="18">
        <f t="shared" si="218"/>
        <v>2464</v>
      </c>
      <c r="C2468" s="13" t="str">
        <f t="shared" si="217"/>
        <v/>
      </c>
      <c r="D2468" s="20"/>
      <c r="E2468" s="5"/>
      <c r="F2468" s="5"/>
      <c r="G2468" s="6" t="str">
        <f>IF(ISBLANK(F2468),"",VLOOKUP(F2468,'Listes des Lots'!$B$4:$G$55,6,FALSE))</f>
        <v/>
      </c>
      <c r="H2468" s="3"/>
      <c r="I2468" s="3"/>
      <c r="J2468" s="5"/>
      <c r="K2468" s="5"/>
      <c r="L2468" s="4"/>
      <c r="M2468" s="92" t="str">
        <f>IF(RevenueData[[#This Row],[Commentaires /Notes  ]]="","",RevenueData[[#This Row],[Commentaires /Notes  ]])</f>
        <v/>
      </c>
      <c r="N2468" s="21"/>
    </row>
    <row r="2469" spans="2:14" x14ac:dyDescent="0.25">
      <c r="B2469" s="18">
        <f t="shared" si="218"/>
        <v>2465</v>
      </c>
      <c r="C2469" s="13" t="str">
        <f t="shared" si="217"/>
        <v/>
      </c>
      <c r="D2469" s="20"/>
      <c r="E2469" s="5"/>
      <c r="F2469" s="5"/>
      <c r="G2469" s="6" t="str">
        <f>IF(ISBLANK(F2469),"",VLOOKUP(F2469,'Listes des Lots'!$B$4:$G$55,6,FALSE))</f>
        <v/>
      </c>
      <c r="H2469" s="3"/>
      <c r="I2469" s="3"/>
      <c r="J2469" s="5"/>
      <c r="K2469" s="5"/>
      <c r="L2469" s="4"/>
      <c r="M2469" s="92" t="str">
        <f>IF(RevenueData[[#This Row],[Commentaires /Notes  ]]="","",RevenueData[[#This Row],[Commentaires /Notes  ]])</f>
        <v/>
      </c>
      <c r="N2469" s="21"/>
    </row>
    <row r="2470" spans="2:14" x14ac:dyDescent="0.25">
      <c r="B2470" s="18">
        <f t="shared" si="218"/>
        <v>2466</v>
      </c>
      <c r="C2470" s="13" t="str">
        <f t="shared" si="217"/>
        <v/>
      </c>
      <c r="D2470" s="20"/>
      <c r="E2470" s="5"/>
      <c r="F2470" s="5"/>
      <c r="G2470" s="6" t="str">
        <f>IF(ISBLANK(F2470),"",VLOOKUP(F2470,'Listes des Lots'!$B$4:$G$55,6,FALSE))</f>
        <v/>
      </c>
      <c r="H2470" s="3"/>
      <c r="I2470" s="3"/>
      <c r="J2470" s="5"/>
      <c r="K2470" s="5"/>
      <c r="L2470" s="4"/>
      <c r="M2470" s="92" t="str">
        <f>IF(RevenueData[[#This Row],[Commentaires /Notes  ]]="","",RevenueData[[#This Row],[Commentaires /Notes  ]])</f>
        <v/>
      </c>
      <c r="N2470" s="21"/>
    </row>
    <row r="2471" spans="2:14" x14ac:dyDescent="0.25">
      <c r="B2471" s="18">
        <f t="shared" si="218"/>
        <v>2467</v>
      </c>
      <c r="C2471" s="13" t="str">
        <f t="shared" si="217"/>
        <v/>
      </c>
      <c r="D2471" s="20"/>
      <c r="E2471" s="5"/>
      <c r="F2471" s="5"/>
      <c r="G2471" s="6" t="str">
        <f>IF(ISBLANK(F2471),"",VLOOKUP(F2471,'Listes des Lots'!$B$4:$G$55,6,FALSE))</f>
        <v/>
      </c>
      <c r="H2471" s="3"/>
      <c r="I2471" s="3"/>
      <c r="J2471" s="5"/>
      <c r="K2471" s="5"/>
      <c r="L2471" s="4"/>
      <c r="M2471" s="92" t="str">
        <f>IF(RevenueData[[#This Row],[Commentaires /Notes  ]]="","",RevenueData[[#This Row],[Commentaires /Notes  ]])</f>
        <v/>
      </c>
      <c r="N2471" s="21"/>
    </row>
    <row r="2472" spans="2:14" x14ac:dyDescent="0.25">
      <c r="B2472" s="18">
        <f t="shared" si="218"/>
        <v>2468</v>
      </c>
      <c r="C2472" s="13" t="str">
        <f t="shared" si="217"/>
        <v/>
      </c>
      <c r="D2472" s="20"/>
      <c r="E2472" s="5"/>
      <c r="F2472" s="5"/>
      <c r="G2472" s="6" t="str">
        <f>IF(ISBLANK(F2472),"",VLOOKUP(F2472,'Listes des Lots'!$B$4:$G$55,6,FALSE))</f>
        <v/>
      </c>
      <c r="H2472" s="3"/>
      <c r="I2472" s="3"/>
      <c r="J2472" s="5"/>
      <c r="K2472" s="5"/>
      <c r="L2472" s="4"/>
      <c r="M2472" s="92" t="str">
        <f>IF(RevenueData[[#This Row],[Commentaires /Notes  ]]="","",RevenueData[[#This Row],[Commentaires /Notes  ]])</f>
        <v/>
      </c>
      <c r="N2472" s="21"/>
    </row>
    <row r="2473" spans="2:14" x14ac:dyDescent="0.25">
      <c r="B2473" s="18">
        <f t="shared" si="218"/>
        <v>2469</v>
      </c>
      <c r="C2473" s="13" t="str">
        <f t="shared" si="217"/>
        <v/>
      </c>
      <c r="D2473" s="20"/>
      <c r="E2473" s="5"/>
      <c r="F2473" s="5"/>
      <c r="G2473" s="6" t="str">
        <f>IF(ISBLANK(F2473),"",VLOOKUP(F2473,'Listes des Lots'!$B$4:$G$55,6,FALSE))</f>
        <v/>
      </c>
      <c r="H2473" s="3"/>
      <c r="I2473" s="3"/>
      <c r="J2473" s="5"/>
      <c r="K2473" s="5"/>
      <c r="L2473" s="4"/>
      <c r="M2473" s="92" t="str">
        <f>IF(RevenueData[[#This Row],[Commentaires /Notes  ]]="","",RevenueData[[#This Row],[Commentaires /Notes  ]])</f>
        <v/>
      </c>
      <c r="N2473" s="21"/>
    </row>
    <row r="2474" spans="2:14" x14ac:dyDescent="0.25">
      <c r="B2474" s="18">
        <f t="shared" si="218"/>
        <v>2470</v>
      </c>
      <c r="C2474" s="13" t="str">
        <f t="shared" si="217"/>
        <v/>
      </c>
      <c r="D2474" s="20"/>
      <c r="E2474" s="5"/>
      <c r="F2474" s="5"/>
      <c r="G2474" s="6" t="str">
        <f>IF(ISBLANK(F2474),"",VLOOKUP(F2474,'Listes des Lots'!$B$4:$G$55,6,FALSE))</f>
        <v/>
      </c>
      <c r="H2474" s="3"/>
      <c r="I2474" s="3"/>
      <c r="J2474" s="5"/>
      <c r="K2474" s="5"/>
      <c r="L2474" s="4"/>
      <c r="M2474" s="92" t="str">
        <f>IF(RevenueData[[#This Row],[Commentaires /Notes  ]]="","",RevenueData[[#This Row],[Commentaires /Notes  ]])</f>
        <v/>
      </c>
      <c r="N2474" s="21"/>
    </row>
    <row r="2475" spans="2:14" x14ac:dyDescent="0.25">
      <c r="B2475" s="18">
        <f t="shared" si="218"/>
        <v>2471</v>
      </c>
      <c r="C2475" s="13" t="str">
        <f t="shared" si="217"/>
        <v/>
      </c>
      <c r="D2475" s="20"/>
      <c r="E2475" s="5"/>
      <c r="F2475" s="5"/>
      <c r="G2475" s="6" t="str">
        <f>IF(ISBLANK(F2475),"",VLOOKUP(F2475,'Listes des Lots'!$B$4:$G$55,6,FALSE))</f>
        <v/>
      </c>
      <c r="H2475" s="3"/>
      <c r="I2475" s="3"/>
      <c r="J2475" s="5"/>
      <c r="K2475" s="5"/>
      <c r="L2475" s="4"/>
      <c r="M2475" s="92" t="str">
        <f>IF(RevenueData[[#This Row],[Commentaires /Notes  ]]="","",RevenueData[[#This Row],[Commentaires /Notes  ]])</f>
        <v/>
      </c>
      <c r="N2475" s="21"/>
    </row>
    <row r="2476" spans="2:14" x14ac:dyDescent="0.25">
      <c r="B2476" s="18">
        <f t="shared" si="218"/>
        <v>2472</v>
      </c>
      <c r="C2476" s="13" t="str">
        <f t="shared" si="217"/>
        <v/>
      </c>
      <c r="D2476" s="20"/>
      <c r="E2476" s="5"/>
      <c r="F2476" s="5"/>
      <c r="G2476" s="6" t="str">
        <f>IF(ISBLANK(F2476),"",VLOOKUP(F2476,'Listes des Lots'!$B$4:$G$55,6,FALSE))</f>
        <v/>
      </c>
      <c r="H2476" s="3"/>
      <c r="I2476" s="3"/>
      <c r="J2476" s="5"/>
      <c r="K2476" s="5"/>
      <c r="L2476" s="4"/>
      <c r="M2476" s="92" t="str">
        <f>IF(RevenueData[[#This Row],[Commentaires /Notes  ]]="","",RevenueData[[#This Row],[Commentaires /Notes  ]])</f>
        <v/>
      </c>
      <c r="N2476" s="21"/>
    </row>
    <row r="2477" spans="2:14" x14ac:dyDescent="0.25">
      <c r="B2477" s="18">
        <f t="shared" si="218"/>
        <v>2473</v>
      </c>
      <c r="C2477" s="13" t="str">
        <f t="shared" si="217"/>
        <v/>
      </c>
      <c r="D2477" s="20"/>
      <c r="E2477" s="5"/>
      <c r="F2477" s="5"/>
      <c r="G2477" s="6" t="str">
        <f>IF(ISBLANK(F2477),"",VLOOKUP(F2477,'Listes des Lots'!$B$4:$G$55,6,FALSE))</f>
        <v/>
      </c>
      <c r="H2477" s="3"/>
      <c r="I2477" s="3"/>
      <c r="J2477" s="5"/>
      <c r="K2477" s="5"/>
      <c r="L2477" s="4"/>
      <c r="M2477" s="92" t="str">
        <f>IF(RevenueData[[#This Row],[Commentaires /Notes  ]]="","",RevenueData[[#This Row],[Commentaires /Notes  ]])</f>
        <v/>
      </c>
      <c r="N2477" s="21"/>
    </row>
    <row r="2478" spans="2:14" x14ac:dyDescent="0.25">
      <c r="B2478" s="18">
        <f t="shared" si="218"/>
        <v>2474</v>
      </c>
      <c r="C2478" s="13" t="str">
        <f t="shared" si="217"/>
        <v/>
      </c>
      <c r="D2478" s="20"/>
      <c r="E2478" s="5"/>
      <c r="F2478" s="5"/>
      <c r="G2478" s="6" t="str">
        <f>IF(ISBLANK(F2478),"",VLOOKUP(F2478,'Listes des Lots'!$B$4:$G$55,6,FALSE))</f>
        <v/>
      </c>
      <c r="H2478" s="3"/>
      <c r="I2478" s="3"/>
      <c r="J2478" s="5"/>
      <c r="K2478" s="5"/>
      <c r="L2478" s="4"/>
      <c r="M2478" s="92" t="str">
        <f>IF(RevenueData[[#This Row],[Commentaires /Notes  ]]="","",RevenueData[[#This Row],[Commentaires /Notes  ]])</f>
        <v/>
      </c>
      <c r="N2478" s="21"/>
    </row>
    <row r="2479" spans="2:14" x14ac:dyDescent="0.25">
      <c r="B2479" s="18">
        <f t="shared" si="218"/>
        <v>2475</v>
      </c>
      <c r="C2479" s="13" t="str">
        <f t="shared" si="217"/>
        <v/>
      </c>
      <c r="D2479" s="20"/>
      <c r="E2479" s="5"/>
      <c r="F2479" s="5"/>
      <c r="G2479" s="6" t="str">
        <f>IF(ISBLANK(F2479),"",VLOOKUP(F2479,'Listes des Lots'!$B$4:$G$55,6,FALSE))</f>
        <v/>
      </c>
      <c r="H2479" s="3"/>
      <c r="I2479" s="3"/>
      <c r="J2479" s="5"/>
      <c r="K2479" s="5"/>
      <c r="L2479" s="4"/>
      <c r="M2479" s="92" t="str">
        <f>IF(RevenueData[[#This Row],[Commentaires /Notes  ]]="","",RevenueData[[#This Row],[Commentaires /Notes  ]])</f>
        <v/>
      </c>
      <c r="N2479" s="21"/>
    </row>
    <row r="2480" spans="2:14" x14ac:dyDescent="0.25">
      <c r="B2480" s="18">
        <f t="shared" si="218"/>
        <v>2476</v>
      </c>
      <c r="C2480" s="13" t="str">
        <f t="shared" si="217"/>
        <v/>
      </c>
      <c r="D2480" s="20"/>
      <c r="E2480" s="5"/>
      <c r="F2480" s="5"/>
      <c r="G2480" s="6" t="str">
        <f>IF(ISBLANK(F2480),"",VLOOKUP(F2480,'Listes des Lots'!$B$4:$G$55,6,FALSE))</f>
        <v/>
      </c>
      <c r="H2480" s="3"/>
      <c r="I2480" s="3"/>
      <c r="J2480" s="5"/>
      <c r="K2480" s="5"/>
      <c r="L2480" s="4"/>
      <c r="M2480" s="92" t="str">
        <f>IF(RevenueData[[#This Row],[Commentaires /Notes  ]]="","",RevenueData[[#This Row],[Commentaires /Notes  ]])</f>
        <v/>
      </c>
      <c r="N2480" s="21"/>
    </row>
    <row r="2481" spans="2:14" x14ac:dyDescent="0.25">
      <c r="B2481" s="18">
        <f t="shared" si="218"/>
        <v>2477</v>
      </c>
      <c r="C2481" s="13" t="str">
        <f t="shared" si="217"/>
        <v/>
      </c>
      <c r="D2481" s="20"/>
      <c r="E2481" s="5"/>
      <c r="F2481" s="5"/>
      <c r="G2481" s="6" t="str">
        <f>IF(ISBLANK(F2481),"",VLOOKUP(F2481,'Listes des Lots'!$B$4:$G$55,6,FALSE))</f>
        <v/>
      </c>
      <c r="H2481" s="3"/>
      <c r="I2481" s="3"/>
      <c r="J2481" s="5"/>
      <c r="K2481" s="5"/>
      <c r="L2481" s="4"/>
      <c r="M2481" s="92" t="str">
        <f>IF(RevenueData[[#This Row],[Commentaires /Notes  ]]="","",RevenueData[[#This Row],[Commentaires /Notes  ]])</f>
        <v/>
      </c>
      <c r="N2481" s="21"/>
    </row>
    <row r="2482" spans="2:14" x14ac:dyDescent="0.25">
      <c r="B2482" s="18">
        <f t="shared" si="218"/>
        <v>2478</v>
      </c>
      <c r="C2482" s="13" t="str">
        <f t="shared" si="217"/>
        <v/>
      </c>
      <c r="D2482" s="20"/>
      <c r="E2482" s="5"/>
      <c r="F2482" s="5"/>
      <c r="G2482" s="6" t="str">
        <f>IF(ISBLANK(F2482),"",VLOOKUP(F2482,'Listes des Lots'!$B$4:$G$55,6,FALSE))</f>
        <v/>
      </c>
      <c r="H2482" s="3"/>
      <c r="I2482" s="3"/>
      <c r="J2482" s="5"/>
      <c r="K2482" s="5"/>
      <c r="L2482" s="4"/>
      <c r="M2482" s="92" t="str">
        <f>IF(RevenueData[[#This Row],[Commentaires /Notes  ]]="","",RevenueData[[#This Row],[Commentaires /Notes  ]])</f>
        <v/>
      </c>
      <c r="N2482" s="21"/>
    </row>
    <row r="2483" spans="2:14" x14ac:dyDescent="0.25">
      <c r="B2483" s="18">
        <f t="shared" si="218"/>
        <v>2479</v>
      </c>
      <c r="C2483" s="13" t="str">
        <f t="shared" si="217"/>
        <v/>
      </c>
      <c r="D2483" s="20"/>
      <c r="E2483" s="5"/>
      <c r="F2483" s="5"/>
      <c r="G2483" s="6" t="str">
        <f>IF(ISBLANK(F2483),"",VLOOKUP(F2483,'Listes des Lots'!$B$4:$G$55,6,FALSE))</f>
        <v/>
      </c>
      <c r="H2483" s="3"/>
      <c r="I2483" s="3"/>
      <c r="J2483" s="5"/>
      <c r="K2483" s="5"/>
      <c r="L2483" s="4"/>
      <c r="M2483" s="92" t="str">
        <f>IF(RevenueData[[#This Row],[Commentaires /Notes  ]]="","",RevenueData[[#This Row],[Commentaires /Notes  ]])</f>
        <v/>
      </c>
      <c r="N2483" s="21"/>
    </row>
    <row r="2484" spans="2:14" x14ac:dyDescent="0.25">
      <c r="B2484" s="18">
        <f t="shared" si="218"/>
        <v>2480</v>
      </c>
      <c r="C2484" s="13" t="str">
        <f t="shared" si="217"/>
        <v/>
      </c>
      <c r="D2484" s="20"/>
      <c r="E2484" s="5"/>
      <c r="F2484" s="5"/>
      <c r="G2484" s="6" t="str">
        <f>IF(ISBLANK(F2484),"",VLOOKUP(F2484,'Listes des Lots'!$B$4:$G$55,6,FALSE))</f>
        <v/>
      </c>
      <c r="H2484" s="3"/>
      <c r="I2484" s="3"/>
      <c r="J2484" s="5"/>
      <c r="K2484" s="5"/>
      <c r="L2484" s="4"/>
      <c r="M2484" s="92" t="str">
        <f>IF(RevenueData[[#This Row],[Commentaires /Notes  ]]="","",RevenueData[[#This Row],[Commentaires /Notes  ]])</f>
        <v/>
      </c>
      <c r="N2484" s="21"/>
    </row>
    <row r="2485" spans="2:14" x14ac:dyDescent="0.25">
      <c r="B2485" s="18">
        <f t="shared" si="218"/>
        <v>2481</v>
      </c>
      <c r="C2485" s="13" t="str">
        <f t="shared" si="217"/>
        <v/>
      </c>
      <c r="D2485" s="20"/>
      <c r="E2485" s="5"/>
      <c r="F2485" s="5"/>
      <c r="G2485" s="6" t="str">
        <f>IF(ISBLANK(F2485),"",VLOOKUP(F2485,'Listes des Lots'!$B$4:$G$55,6,FALSE))</f>
        <v/>
      </c>
      <c r="H2485" s="3"/>
      <c r="I2485" s="3"/>
      <c r="J2485" s="5"/>
      <c r="K2485" s="5"/>
      <c r="L2485" s="4"/>
      <c r="M2485" s="92" t="str">
        <f>IF(RevenueData[[#This Row],[Commentaires /Notes  ]]="","",RevenueData[[#This Row],[Commentaires /Notes  ]])</f>
        <v/>
      </c>
      <c r="N2485" s="21"/>
    </row>
    <row r="2486" spans="2:14" x14ac:dyDescent="0.25">
      <c r="B2486" s="18">
        <f t="shared" si="218"/>
        <v>2482</v>
      </c>
      <c r="C2486" s="13" t="str">
        <f t="shared" si="217"/>
        <v/>
      </c>
      <c r="D2486" s="20"/>
      <c r="E2486" s="5"/>
      <c r="F2486" s="5"/>
      <c r="G2486" s="6" t="str">
        <f>IF(ISBLANK(F2486),"",VLOOKUP(F2486,'Listes des Lots'!$B$4:$G$55,6,FALSE))</f>
        <v/>
      </c>
      <c r="H2486" s="3"/>
      <c r="I2486" s="3"/>
      <c r="J2486" s="5"/>
      <c r="K2486" s="5"/>
      <c r="L2486" s="4"/>
      <c r="M2486" s="92" t="str">
        <f>IF(RevenueData[[#This Row],[Commentaires /Notes  ]]="","",RevenueData[[#This Row],[Commentaires /Notes  ]])</f>
        <v/>
      </c>
      <c r="N2486" s="21"/>
    </row>
    <row r="2487" spans="2:14" x14ac:dyDescent="0.25">
      <c r="B2487" s="18">
        <f t="shared" si="218"/>
        <v>2483</v>
      </c>
      <c r="C2487" s="13" t="str">
        <f t="shared" si="217"/>
        <v/>
      </c>
      <c r="D2487" s="20"/>
      <c r="E2487" s="5"/>
      <c r="F2487" s="5"/>
      <c r="G2487" s="6" t="str">
        <f>IF(ISBLANK(F2487),"",VLOOKUP(F2487,'Listes des Lots'!$B$4:$G$55,6,FALSE))</f>
        <v/>
      </c>
      <c r="H2487" s="3"/>
      <c r="I2487" s="3"/>
      <c r="J2487" s="5"/>
      <c r="K2487" s="5"/>
      <c r="L2487" s="4"/>
      <c r="M2487" s="92" t="str">
        <f>IF(RevenueData[[#This Row],[Commentaires /Notes  ]]="","",RevenueData[[#This Row],[Commentaires /Notes  ]])</f>
        <v/>
      </c>
      <c r="N2487" s="21"/>
    </row>
    <row r="2488" spans="2:14" x14ac:dyDescent="0.25">
      <c r="B2488" s="18">
        <f t="shared" si="218"/>
        <v>2484</v>
      </c>
      <c r="C2488" s="13" t="str">
        <f t="shared" si="217"/>
        <v/>
      </c>
      <c r="D2488" s="20"/>
      <c r="E2488" s="5"/>
      <c r="F2488" s="5"/>
      <c r="G2488" s="6" t="str">
        <f>IF(ISBLANK(F2488),"",VLOOKUP(F2488,'Listes des Lots'!$B$4:$G$55,6,FALSE))</f>
        <v/>
      </c>
      <c r="H2488" s="3"/>
      <c r="I2488" s="3"/>
      <c r="J2488" s="5"/>
      <c r="K2488" s="5"/>
      <c r="L2488" s="4"/>
      <c r="M2488" s="92" t="str">
        <f>IF(RevenueData[[#This Row],[Commentaires /Notes  ]]="","",RevenueData[[#This Row],[Commentaires /Notes  ]])</f>
        <v/>
      </c>
      <c r="N2488" s="21"/>
    </row>
    <row r="2489" spans="2:14" x14ac:dyDescent="0.25">
      <c r="B2489" s="18">
        <f t="shared" si="218"/>
        <v>2485</v>
      </c>
      <c r="C2489" s="13" t="str">
        <f t="shared" si="217"/>
        <v/>
      </c>
      <c r="D2489" s="20"/>
      <c r="E2489" s="5"/>
      <c r="F2489" s="5"/>
      <c r="G2489" s="6" t="str">
        <f>IF(ISBLANK(F2489),"",VLOOKUP(F2489,'Listes des Lots'!$B$4:$G$55,6,FALSE))</f>
        <v/>
      </c>
      <c r="H2489" s="3"/>
      <c r="I2489" s="3"/>
      <c r="J2489" s="5"/>
      <c r="K2489" s="5"/>
      <c r="L2489" s="4"/>
      <c r="M2489" s="92" t="str">
        <f>IF(RevenueData[[#This Row],[Commentaires /Notes  ]]="","",RevenueData[[#This Row],[Commentaires /Notes  ]])</f>
        <v/>
      </c>
      <c r="N2489" s="21"/>
    </row>
    <row r="2490" spans="2:14" x14ac:dyDescent="0.25">
      <c r="B2490" s="18">
        <f t="shared" si="218"/>
        <v>2486</v>
      </c>
      <c r="C2490" s="13" t="str">
        <f t="shared" si="217"/>
        <v/>
      </c>
      <c r="D2490" s="20"/>
      <c r="E2490" s="5"/>
      <c r="F2490" s="5"/>
      <c r="G2490" s="6" t="str">
        <f>IF(ISBLANK(F2490),"",VLOOKUP(F2490,'Listes des Lots'!$B$4:$G$55,6,FALSE))</f>
        <v/>
      </c>
      <c r="H2490" s="3"/>
      <c r="I2490" s="3"/>
      <c r="J2490" s="5"/>
      <c r="K2490" s="5"/>
      <c r="L2490" s="4"/>
      <c r="M2490" s="92" t="str">
        <f>IF(RevenueData[[#This Row],[Commentaires /Notes  ]]="","",RevenueData[[#This Row],[Commentaires /Notes  ]])</f>
        <v/>
      </c>
      <c r="N2490" s="21"/>
    </row>
    <row r="2491" spans="2:14" x14ac:dyDescent="0.25">
      <c r="B2491" s="18">
        <f t="shared" si="218"/>
        <v>2487</v>
      </c>
      <c r="C2491" s="13" t="str">
        <f t="shared" si="217"/>
        <v/>
      </c>
      <c r="D2491" s="20"/>
      <c r="E2491" s="5"/>
      <c r="F2491" s="5"/>
      <c r="G2491" s="6" t="str">
        <f>IF(ISBLANK(F2491),"",VLOOKUP(F2491,'Listes des Lots'!$B$4:$G$55,6,FALSE))</f>
        <v/>
      </c>
      <c r="H2491" s="3"/>
      <c r="I2491" s="3"/>
      <c r="J2491" s="5"/>
      <c r="K2491" s="5"/>
      <c r="L2491" s="4"/>
      <c r="M2491" s="92" t="str">
        <f>IF(RevenueData[[#This Row],[Commentaires /Notes  ]]="","",RevenueData[[#This Row],[Commentaires /Notes  ]])</f>
        <v/>
      </c>
      <c r="N2491" s="21"/>
    </row>
    <row r="2492" spans="2:14" x14ac:dyDescent="0.25">
      <c r="B2492" s="18">
        <f t="shared" si="218"/>
        <v>2488</v>
      </c>
      <c r="C2492" s="13" t="str">
        <f t="shared" si="217"/>
        <v/>
      </c>
      <c r="D2492" s="20"/>
      <c r="E2492" s="5"/>
      <c r="F2492" s="5"/>
      <c r="G2492" s="6" t="str">
        <f>IF(ISBLANK(F2492),"",VLOOKUP(F2492,'Listes des Lots'!$B$4:$G$55,6,FALSE))</f>
        <v/>
      </c>
      <c r="H2492" s="3"/>
      <c r="I2492" s="3"/>
      <c r="J2492" s="5"/>
      <c r="K2492" s="5"/>
      <c r="L2492" s="4"/>
      <c r="M2492" s="92" t="str">
        <f>IF(RevenueData[[#This Row],[Commentaires /Notes  ]]="","",RevenueData[[#This Row],[Commentaires /Notes  ]])</f>
        <v/>
      </c>
      <c r="N2492" s="21"/>
    </row>
    <row r="2493" spans="2:14" x14ac:dyDescent="0.25">
      <c r="B2493" s="18">
        <f t="shared" si="218"/>
        <v>2489</v>
      </c>
      <c r="C2493" s="13" t="str">
        <f t="shared" si="217"/>
        <v/>
      </c>
      <c r="D2493" s="20"/>
      <c r="E2493" s="5"/>
      <c r="F2493" s="5"/>
      <c r="G2493" s="6" t="str">
        <f>IF(ISBLANK(F2493),"",VLOOKUP(F2493,'Listes des Lots'!$B$4:$G$55,6,FALSE))</f>
        <v/>
      </c>
      <c r="H2493" s="3"/>
      <c r="I2493" s="3"/>
      <c r="J2493" s="5"/>
      <c r="K2493" s="5"/>
      <c r="L2493" s="4"/>
      <c r="M2493" s="92" t="str">
        <f>IF(RevenueData[[#This Row],[Commentaires /Notes  ]]="","",RevenueData[[#This Row],[Commentaires /Notes  ]])</f>
        <v/>
      </c>
      <c r="N2493" s="21"/>
    </row>
    <row r="2494" spans="2:14" x14ac:dyDescent="0.25">
      <c r="B2494" s="18">
        <f t="shared" si="218"/>
        <v>2490</v>
      </c>
      <c r="C2494" s="13" t="str">
        <f t="shared" si="217"/>
        <v/>
      </c>
      <c r="D2494" s="20"/>
      <c r="E2494" s="5"/>
      <c r="F2494" s="5"/>
      <c r="G2494" s="6" t="str">
        <f>IF(ISBLANK(F2494),"",VLOOKUP(F2494,'Listes des Lots'!$B$4:$G$55,6,FALSE))</f>
        <v/>
      </c>
      <c r="H2494" s="3"/>
      <c r="I2494" s="3"/>
      <c r="J2494" s="5"/>
      <c r="K2494" s="5"/>
      <c r="L2494" s="4"/>
      <c r="M2494" s="92" t="str">
        <f>IF(RevenueData[[#This Row],[Commentaires /Notes  ]]="","",RevenueData[[#This Row],[Commentaires /Notes  ]])</f>
        <v/>
      </c>
      <c r="N2494" s="21"/>
    </row>
    <row r="2495" spans="2:14" x14ac:dyDescent="0.25">
      <c r="B2495" s="18">
        <f t="shared" si="218"/>
        <v>2491</v>
      </c>
      <c r="C2495" s="13" t="str">
        <f t="shared" si="217"/>
        <v/>
      </c>
      <c r="D2495" s="20"/>
      <c r="E2495" s="5"/>
      <c r="F2495" s="5"/>
      <c r="G2495" s="6" t="str">
        <f>IF(ISBLANK(F2495),"",VLOOKUP(F2495,'Listes des Lots'!$B$4:$G$55,6,FALSE))</f>
        <v/>
      </c>
      <c r="H2495" s="3"/>
      <c r="I2495" s="3"/>
      <c r="J2495" s="5"/>
      <c r="K2495" s="5"/>
      <c r="L2495" s="4"/>
      <c r="M2495" s="92" t="str">
        <f>IF(RevenueData[[#This Row],[Commentaires /Notes  ]]="","",RevenueData[[#This Row],[Commentaires /Notes  ]])</f>
        <v/>
      </c>
      <c r="N2495" s="21"/>
    </row>
    <row r="2496" spans="2:14" x14ac:dyDescent="0.25">
      <c r="B2496" s="18">
        <f t="shared" si="218"/>
        <v>2492</v>
      </c>
      <c r="C2496" s="13" t="str">
        <f t="shared" si="217"/>
        <v/>
      </c>
      <c r="D2496" s="20"/>
      <c r="E2496" s="5"/>
      <c r="F2496" s="5"/>
      <c r="G2496" s="6" t="str">
        <f>IF(ISBLANK(F2496),"",VLOOKUP(F2496,'Listes des Lots'!$B$4:$G$55,6,FALSE))</f>
        <v/>
      </c>
      <c r="H2496" s="3"/>
      <c r="I2496" s="3"/>
      <c r="J2496" s="5"/>
      <c r="K2496" s="5"/>
      <c r="L2496" s="4"/>
      <c r="M2496" s="92" t="str">
        <f>IF(RevenueData[[#This Row],[Commentaires /Notes  ]]="","",RevenueData[[#This Row],[Commentaires /Notes  ]])</f>
        <v/>
      </c>
      <c r="N2496" s="21"/>
    </row>
    <row r="2497" spans="2:14" x14ac:dyDescent="0.25">
      <c r="B2497" s="18">
        <f t="shared" si="218"/>
        <v>2493</v>
      </c>
      <c r="C2497" s="13" t="str">
        <f t="shared" si="217"/>
        <v/>
      </c>
      <c r="D2497" s="20"/>
      <c r="E2497" s="5"/>
      <c r="F2497" s="5"/>
      <c r="G2497" s="6" t="str">
        <f>IF(ISBLANK(F2497),"",VLOOKUP(F2497,'Listes des Lots'!$B$4:$G$55,6,FALSE))</f>
        <v/>
      </c>
      <c r="H2497" s="3"/>
      <c r="I2497" s="3"/>
      <c r="J2497" s="5"/>
      <c r="K2497" s="5"/>
      <c r="L2497" s="4"/>
      <c r="M2497" s="92" t="str">
        <f>IF(RevenueData[[#This Row],[Commentaires /Notes  ]]="","",RevenueData[[#This Row],[Commentaires /Notes  ]])</f>
        <v/>
      </c>
      <c r="N2497" s="21"/>
    </row>
    <row r="2498" spans="2:14" x14ac:dyDescent="0.25">
      <c r="B2498" s="18">
        <f t="shared" si="218"/>
        <v>2494</v>
      </c>
      <c r="C2498" s="13" t="str">
        <f t="shared" si="217"/>
        <v/>
      </c>
      <c r="D2498" s="20"/>
      <c r="E2498" s="5"/>
      <c r="F2498" s="5"/>
      <c r="G2498" s="6" t="str">
        <f>IF(ISBLANK(F2498),"",VLOOKUP(F2498,'Listes des Lots'!$B$4:$G$55,6,FALSE))</f>
        <v/>
      </c>
      <c r="H2498" s="3"/>
      <c r="I2498" s="3"/>
      <c r="J2498" s="5"/>
      <c r="K2498" s="5"/>
      <c r="L2498" s="4"/>
      <c r="M2498" s="92" t="str">
        <f>IF(RevenueData[[#This Row],[Commentaires /Notes  ]]="","",RevenueData[[#This Row],[Commentaires /Notes  ]])</f>
        <v/>
      </c>
      <c r="N2498" s="21"/>
    </row>
    <row r="2499" spans="2:14" x14ac:dyDescent="0.25">
      <c r="B2499" s="18">
        <f t="shared" si="218"/>
        <v>2495</v>
      </c>
      <c r="C2499" s="13" t="str">
        <f t="shared" si="217"/>
        <v/>
      </c>
      <c r="D2499" s="20"/>
      <c r="E2499" s="5"/>
      <c r="F2499" s="5"/>
      <c r="G2499" s="6" t="str">
        <f>IF(ISBLANK(F2499),"",VLOOKUP(F2499,'Listes des Lots'!$B$4:$G$55,6,FALSE))</f>
        <v/>
      </c>
      <c r="H2499" s="3"/>
      <c r="I2499" s="3"/>
      <c r="J2499" s="5"/>
      <c r="K2499" s="5"/>
      <c r="L2499" s="4"/>
      <c r="M2499" s="92" t="str">
        <f>IF(RevenueData[[#This Row],[Commentaires /Notes  ]]="","",RevenueData[[#This Row],[Commentaires /Notes  ]])</f>
        <v/>
      </c>
      <c r="N2499" s="21"/>
    </row>
    <row r="2500" spans="2:14" x14ac:dyDescent="0.25">
      <c r="B2500" s="18">
        <f t="shared" si="218"/>
        <v>2496</v>
      </c>
      <c r="C2500" s="13" t="str">
        <f t="shared" si="217"/>
        <v/>
      </c>
      <c r="D2500" s="20"/>
      <c r="E2500" s="5"/>
      <c r="F2500" s="5"/>
      <c r="G2500" s="6" t="str">
        <f>IF(ISBLANK(F2500),"",VLOOKUP(F2500,'Listes des Lots'!$B$4:$G$55,6,FALSE))</f>
        <v/>
      </c>
      <c r="H2500" s="3"/>
      <c r="I2500" s="3"/>
      <c r="J2500" s="5"/>
      <c r="K2500" s="5"/>
      <c r="L2500" s="4"/>
      <c r="M2500" s="92" t="str">
        <f>IF(RevenueData[[#This Row],[Commentaires /Notes  ]]="","",RevenueData[[#This Row],[Commentaires /Notes  ]])</f>
        <v/>
      </c>
      <c r="N2500" s="21"/>
    </row>
    <row r="2501" spans="2:14" x14ac:dyDescent="0.25">
      <c r="B2501" s="18">
        <f t="shared" si="218"/>
        <v>2497</v>
      </c>
      <c r="C2501" s="13" t="str">
        <f t="shared" ref="C2501:C2564" si="219">IF(OR(D2501="", E2501="", F2501="", I2501="", J2501="", K2501="", L2501=""), "", TEXT(RIGHT(YEAR(D2501), 2), "00") &amp; TEXT(MONTH(D2501), "00") &amp; TEXT(DAY(D2501), "00") &amp; "_Rev_MC_" &amp; TEXT(B2501, "0"))</f>
        <v/>
      </c>
      <c r="D2501" s="20"/>
      <c r="E2501" s="5"/>
      <c r="F2501" s="5"/>
      <c r="G2501" s="6" t="str">
        <f>IF(ISBLANK(F2501),"",VLOOKUP(F2501,'Listes des Lots'!$B$4:$G$55,6,FALSE))</f>
        <v/>
      </c>
      <c r="H2501" s="3"/>
      <c r="I2501" s="3"/>
      <c r="J2501" s="5"/>
      <c r="K2501" s="5"/>
      <c r="L2501" s="4"/>
      <c r="M2501" s="92" t="str">
        <f>IF(RevenueData[[#This Row],[Commentaires /Notes  ]]="","",RevenueData[[#This Row],[Commentaires /Notes  ]])</f>
        <v/>
      </c>
      <c r="N2501" s="21"/>
    </row>
    <row r="2502" spans="2:14" x14ac:dyDescent="0.25">
      <c r="B2502" s="18">
        <f t="shared" si="218"/>
        <v>2498</v>
      </c>
      <c r="C2502" s="13" t="str">
        <f t="shared" si="219"/>
        <v/>
      </c>
      <c r="D2502" s="20"/>
      <c r="E2502" s="5"/>
      <c r="F2502" s="5"/>
      <c r="G2502" s="6" t="str">
        <f>IF(ISBLANK(F2502),"",VLOOKUP(F2502,'Listes des Lots'!$B$4:$G$55,6,FALSE))</f>
        <v/>
      </c>
      <c r="H2502" s="3"/>
      <c r="I2502" s="3"/>
      <c r="J2502" s="5"/>
      <c r="K2502" s="5"/>
      <c r="L2502" s="4"/>
      <c r="M2502" s="92" t="str">
        <f>IF(RevenueData[[#This Row],[Commentaires /Notes  ]]="","",RevenueData[[#This Row],[Commentaires /Notes  ]])</f>
        <v/>
      </c>
      <c r="N2502" s="21"/>
    </row>
    <row r="2503" spans="2:14" x14ac:dyDescent="0.25">
      <c r="B2503" s="18">
        <f t="shared" ref="B2503:B2566" si="220">B2502+1</f>
        <v>2499</v>
      </c>
      <c r="C2503" s="13" t="str">
        <f t="shared" si="219"/>
        <v/>
      </c>
      <c r="D2503" s="20"/>
      <c r="E2503" s="5"/>
      <c r="F2503" s="5"/>
      <c r="G2503" s="6" t="str">
        <f>IF(ISBLANK(F2503),"",VLOOKUP(F2503,'Listes des Lots'!$B$4:$G$55,6,FALSE))</f>
        <v/>
      </c>
      <c r="H2503" s="3"/>
      <c r="I2503" s="3"/>
      <c r="J2503" s="5"/>
      <c r="K2503" s="5"/>
      <c r="L2503" s="4"/>
      <c r="M2503" s="92" t="str">
        <f>IF(RevenueData[[#This Row],[Commentaires /Notes  ]]="","",RevenueData[[#This Row],[Commentaires /Notes  ]])</f>
        <v/>
      </c>
      <c r="N2503" s="21"/>
    </row>
    <row r="2504" spans="2:14" x14ac:dyDescent="0.25">
      <c r="B2504" s="18">
        <f t="shared" si="220"/>
        <v>2500</v>
      </c>
      <c r="C2504" s="13" t="str">
        <f t="shared" si="219"/>
        <v/>
      </c>
      <c r="D2504" s="20"/>
      <c r="E2504" s="5"/>
      <c r="F2504" s="5"/>
      <c r="G2504" s="6" t="str">
        <f>IF(ISBLANK(F2504),"",VLOOKUP(F2504,'Listes des Lots'!$B$4:$G$55,6,FALSE))</f>
        <v/>
      </c>
      <c r="H2504" s="3"/>
      <c r="I2504" s="3"/>
      <c r="J2504" s="5"/>
      <c r="K2504" s="5"/>
      <c r="L2504" s="4"/>
      <c r="M2504" s="92" t="str">
        <f>IF(RevenueData[[#This Row],[Commentaires /Notes  ]]="","",RevenueData[[#This Row],[Commentaires /Notes  ]])</f>
        <v/>
      </c>
      <c r="N2504" s="21"/>
    </row>
    <row r="2505" spans="2:14" x14ac:dyDescent="0.25">
      <c r="B2505" s="18">
        <f t="shared" si="220"/>
        <v>2501</v>
      </c>
      <c r="C2505" s="13" t="str">
        <f t="shared" si="219"/>
        <v/>
      </c>
      <c r="D2505" s="20"/>
      <c r="E2505" s="5"/>
      <c r="F2505" s="5"/>
      <c r="G2505" s="6" t="str">
        <f>IF(ISBLANK(F2505),"",VLOOKUP(F2505,'Listes des Lots'!$B$4:$G$55,6,FALSE))</f>
        <v/>
      </c>
      <c r="H2505" s="3"/>
      <c r="I2505" s="3"/>
      <c r="J2505" s="5"/>
      <c r="K2505" s="5"/>
      <c r="L2505" s="4"/>
      <c r="M2505" s="92" t="str">
        <f>IF(RevenueData[[#This Row],[Commentaires /Notes  ]]="","",RevenueData[[#This Row],[Commentaires /Notes  ]])</f>
        <v/>
      </c>
      <c r="N2505" s="21"/>
    </row>
    <row r="2506" spans="2:14" x14ac:dyDescent="0.25">
      <c r="B2506" s="18">
        <f t="shared" si="220"/>
        <v>2502</v>
      </c>
      <c r="C2506" s="13" t="str">
        <f t="shared" si="219"/>
        <v/>
      </c>
      <c r="D2506" s="20"/>
      <c r="E2506" s="5"/>
      <c r="F2506" s="5"/>
      <c r="G2506" s="6" t="str">
        <f>IF(ISBLANK(F2506),"",VLOOKUP(F2506,'Listes des Lots'!$B$4:$G$55,6,FALSE))</f>
        <v/>
      </c>
      <c r="H2506" s="3"/>
      <c r="I2506" s="3"/>
      <c r="J2506" s="5"/>
      <c r="K2506" s="5"/>
      <c r="L2506" s="4"/>
      <c r="M2506" s="92" t="str">
        <f>IF(RevenueData[[#This Row],[Commentaires /Notes  ]]="","",RevenueData[[#This Row],[Commentaires /Notes  ]])</f>
        <v/>
      </c>
      <c r="N2506" s="21"/>
    </row>
    <row r="2507" spans="2:14" x14ac:dyDescent="0.25">
      <c r="B2507" s="18">
        <f t="shared" si="220"/>
        <v>2503</v>
      </c>
      <c r="C2507" s="13" t="str">
        <f t="shared" si="219"/>
        <v/>
      </c>
      <c r="D2507" s="20"/>
      <c r="E2507" s="5"/>
      <c r="F2507" s="5"/>
      <c r="G2507" s="6" t="str">
        <f>IF(ISBLANK(F2507),"",VLOOKUP(F2507,'Listes des Lots'!$B$4:$G$55,6,FALSE))</f>
        <v/>
      </c>
      <c r="H2507" s="3"/>
      <c r="I2507" s="3"/>
      <c r="J2507" s="5"/>
      <c r="K2507" s="5"/>
      <c r="L2507" s="4"/>
      <c r="M2507" s="92" t="str">
        <f>IF(RevenueData[[#This Row],[Commentaires /Notes  ]]="","",RevenueData[[#This Row],[Commentaires /Notes  ]])</f>
        <v/>
      </c>
      <c r="N2507" s="21"/>
    </row>
    <row r="2508" spans="2:14" x14ac:dyDescent="0.25">
      <c r="B2508" s="18">
        <f t="shared" si="220"/>
        <v>2504</v>
      </c>
      <c r="C2508" s="13" t="str">
        <f t="shared" si="219"/>
        <v/>
      </c>
      <c r="D2508" s="20"/>
      <c r="E2508" s="5"/>
      <c r="F2508" s="5"/>
      <c r="G2508" s="6" t="str">
        <f>IF(ISBLANK(F2508),"",VLOOKUP(F2508,'Listes des Lots'!$B$4:$G$55,6,FALSE))</f>
        <v/>
      </c>
      <c r="H2508" s="3"/>
      <c r="I2508" s="3"/>
      <c r="J2508" s="5"/>
      <c r="K2508" s="5"/>
      <c r="L2508" s="4"/>
      <c r="M2508" s="92" t="str">
        <f>IF(RevenueData[[#This Row],[Commentaires /Notes  ]]="","",RevenueData[[#This Row],[Commentaires /Notes  ]])</f>
        <v/>
      </c>
      <c r="N2508" s="21"/>
    </row>
    <row r="2509" spans="2:14" x14ac:dyDescent="0.25">
      <c r="B2509" s="18">
        <f t="shared" si="220"/>
        <v>2505</v>
      </c>
      <c r="C2509" s="13" t="str">
        <f t="shared" si="219"/>
        <v/>
      </c>
      <c r="D2509" s="20"/>
      <c r="E2509" s="5"/>
      <c r="F2509" s="5"/>
      <c r="G2509" s="6" t="str">
        <f>IF(ISBLANK(F2509),"",VLOOKUP(F2509,'Listes des Lots'!$B$4:$G$55,6,FALSE))</f>
        <v/>
      </c>
      <c r="H2509" s="3"/>
      <c r="I2509" s="3"/>
      <c r="J2509" s="5"/>
      <c r="K2509" s="5"/>
      <c r="L2509" s="4"/>
      <c r="M2509" s="92" t="str">
        <f>IF(RevenueData[[#This Row],[Commentaires /Notes  ]]="","",RevenueData[[#This Row],[Commentaires /Notes  ]])</f>
        <v/>
      </c>
      <c r="N2509" s="21"/>
    </row>
    <row r="2510" spans="2:14" x14ac:dyDescent="0.25">
      <c r="B2510" s="18">
        <f t="shared" si="220"/>
        <v>2506</v>
      </c>
      <c r="C2510" s="13" t="str">
        <f t="shared" si="219"/>
        <v/>
      </c>
      <c r="D2510" s="20"/>
      <c r="E2510" s="5"/>
      <c r="F2510" s="5"/>
      <c r="G2510" s="6" t="str">
        <f>IF(ISBLANK(F2510),"",VLOOKUP(F2510,'Listes des Lots'!$B$4:$G$55,6,FALSE))</f>
        <v/>
      </c>
      <c r="H2510" s="3"/>
      <c r="I2510" s="3"/>
      <c r="J2510" s="5"/>
      <c r="K2510" s="5"/>
      <c r="L2510" s="4"/>
      <c r="M2510" s="92" t="str">
        <f>IF(RevenueData[[#This Row],[Commentaires /Notes  ]]="","",RevenueData[[#This Row],[Commentaires /Notes  ]])</f>
        <v/>
      </c>
      <c r="N2510" s="21"/>
    </row>
    <row r="2511" spans="2:14" x14ac:dyDescent="0.25">
      <c r="B2511" s="18">
        <f t="shared" si="220"/>
        <v>2507</v>
      </c>
      <c r="C2511" s="13" t="str">
        <f t="shared" si="219"/>
        <v/>
      </c>
      <c r="D2511" s="20"/>
      <c r="E2511" s="5"/>
      <c r="F2511" s="5"/>
      <c r="G2511" s="6" t="str">
        <f>IF(ISBLANK(F2511),"",VLOOKUP(F2511,'Listes des Lots'!$B$4:$G$55,6,FALSE))</f>
        <v/>
      </c>
      <c r="H2511" s="3"/>
      <c r="I2511" s="3"/>
      <c r="J2511" s="5"/>
      <c r="K2511" s="5"/>
      <c r="L2511" s="4"/>
      <c r="M2511" s="92" t="str">
        <f>IF(RevenueData[[#This Row],[Commentaires /Notes  ]]="","",RevenueData[[#This Row],[Commentaires /Notes  ]])</f>
        <v/>
      </c>
      <c r="N2511" s="21"/>
    </row>
    <row r="2512" spans="2:14" x14ac:dyDescent="0.25">
      <c r="B2512" s="18">
        <f t="shared" si="220"/>
        <v>2508</v>
      </c>
      <c r="C2512" s="13" t="str">
        <f t="shared" si="219"/>
        <v/>
      </c>
      <c r="D2512" s="20"/>
      <c r="E2512" s="5"/>
      <c r="F2512" s="5"/>
      <c r="G2512" s="6" t="str">
        <f>IF(ISBLANK(F2512),"",VLOOKUP(F2512,'Listes des Lots'!$B$4:$G$55,6,FALSE))</f>
        <v/>
      </c>
      <c r="H2512" s="3"/>
      <c r="I2512" s="3"/>
      <c r="J2512" s="5"/>
      <c r="K2512" s="5"/>
      <c r="L2512" s="4"/>
      <c r="M2512" s="92" t="str">
        <f>IF(RevenueData[[#This Row],[Commentaires /Notes  ]]="","",RevenueData[[#This Row],[Commentaires /Notes  ]])</f>
        <v/>
      </c>
      <c r="N2512" s="21"/>
    </row>
    <row r="2513" spans="2:14" x14ac:dyDescent="0.25">
      <c r="B2513" s="18">
        <f t="shared" si="220"/>
        <v>2509</v>
      </c>
      <c r="C2513" s="13" t="str">
        <f t="shared" si="219"/>
        <v/>
      </c>
      <c r="D2513" s="20"/>
      <c r="E2513" s="5"/>
      <c r="F2513" s="5"/>
      <c r="G2513" s="6" t="str">
        <f>IF(ISBLANK(F2513),"",VLOOKUP(F2513,'Listes des Lots'!$B$4:$G$55,6,FALSE))</f>
        <v/>
      </c>
      <c r="H2513" s="3"/>
      <c r="I2513" s="3"/>
      <c r="J2513" s="5"/>
      <c r="K2513" s="5"/>
      <c r="L2513" s="4"/>
      <c r="M2513" s="92" t="str">
        <f>IF(RevenueData[[#This Row],[Commentaires /Notes  ]]="","",RevenueData[[#This Row],[Commentaires /Notes  ]])</f>
        <v/>
      </c>
      <c r="N2513" s="21"/>
    </row>
    <row r="2514" spans="2:14" x14ac:dyDescent="0.25">
      <c r="B2514" s="18">
        <f t="shared" si="220"/>
        <v>2510</v>
      </c>
      <c r="C2514" s="13" t="str">
        <f t="shared" si="219"/>
        <v/>
      </c>
      <c r="D2514" s="20"/>
      <c r="E2514" s="5"/>
      <c r="F2514" s="5"/>
      <c r="G2514" s="6" t="str">
        <f>IF(ISBLANK(F2514),"",VLOOKUP(F2514,'Listes des Lots'!$B$4:$G$55,6,FALSE))</f>
        <v/>
      </c>
      <c r="H2514" s="3"/>
      <c r="I2514" s="3"/>
      <c r="J2514" s="5"/>
      <c r="K2514" s="5"/>
      <c r="L2514" s="4"/>
      <c r="M2514" s="92" t="str">
        <f>IF(RevenueData[[#This Row],[Commentaires /Notes  ]]="","",RevenueData[[#This Row],[Commentaires /Notes  ]])</f>
        <v/>
      </c>
      <c r="N2514" s="21"/>
    </row>
    <row r="2515" spans="2:14" x14ac:dyDescent="0.25">
      <c r="B2515" s="18">
        <f t="shared" si="220"/>
        <v>2511</v>
      </c>
      <c r="C2515" s="13" t="str">
        <f t="shared" si="219"/>
        <v/>
      </c>
      <c r="D2515" s="20"/>
      <c r="E2515" s="5"/>
      <c r="F2515" s="5"/>
      <c r="G2515" s="6" t="str">
        <f>IF(ISBLANK(F2515),"",VLOOKUP(F2515,'Listes des Lots'!$B$4:$G$55,6,FALSE))</f>
        <v/>
      </c>
      <c r="H2515" s="3"/>
      <c r="I2515" s="3"/>
      <c r="J2515" s="5"/>
      <c r="K2515" s="5"/>
      <c r="L2515" s="4"/>
      <c r="M2515" s="92" t="str">
        <f>IF(RevenueData[[#This Row],[Commentaires /Notes  ]]="","",RevenueData[[#This Row],[Commentaires /Notes  ]])</f>
        <v/>
      </c>
      <c r="N2515" s="21"/>
    </row>
    <row r="2516" spans="2:14" x14ac:dyDescent="0.25">
      <c r="B2516" s="18">
        <f t="shared" si="220"/>
        <v>2512</v>
      </c>
      <c r="C2516" s="13" t="str">
        <f t="shared" si="219"/>
        <v/>
      </c>
      <c r="D2516" s="20"/>
      <c r="E2516" s="5"/>
      <c r="F2516" s="5"/>
      <c r="G2516" s="6" t="str">
        <f>IF(ISBLANK(F2516),"",VLOOKUP(F2516,'Listes des Lots'!$B$4:$G$55,6,FALSE))</f>
        <v/>
      </c>
      <c r="H2516" s="3"/>
      <c r="I2516" s="3"/>
      <c r="J2516" s="5"/>
      <c r="K2516" s="5"/>
      <c r="L2516" s="4"/>
      <c r="M2516" s="92" t="str">
        <f>IF(RevenueData[[#This Row],[Commentaires /Notes  ]]="","",RevenueData[[#This Row],[Commentaires /Notes  ]])</f>
        <v/>
      </c>
      <c r="N2516" s="21"/>
    </row>
    <row r="2517" spans="2:14" x14ac:dyDescent="0.25">
      <c r="B2517" s="18">
        <f t="shared" si="220"/>
        <v>2513</v>
      </c>
      <c r="C2517" s="13" t="str">
        <f t="shared" si="219"/>
        <v/>
      </c>
      <c r="D2517" s="20"/>
      <c r="E2517" s="5"/>
      <c r="F2517" s="5"/>
      <c r="G2517" s="6" t="str">
        <f>IF(ISBLANK(F2517),"",VLOOKUP(F2517,'Listes des Lots'!$B$4:$G$55,6,FALSE))</f>
        <v/>
      </c>
      <c r="H2517" s="3"/>
      <c r="I2517" s="3"/>
      <c r="J2517" s="5"/>
      <c r="K2517" s="5"/>
      <c r="L2517" s="4"/>
      <c r="M2517" s="92" t="str">
        <f>IF(RevenueData[[#This Row],[Commentaires /Notes  ]]="","",RevenueData[[#This Row],[Commentaires /Notes  ]])</f>
        <v/>
      </c>
      <c r="N2517" s="21"/>
    </row>
    <row r="2518" spans="2:14" x14ac:dyDescent="0.25">
      <c r="B2518" s="18">
        <f t="shared" si="220"/>
        <v>2514</v>
      </c>
      <c r="C2518" s="13" t="str">
        <f t="shared" si="219"/>
        <v/>
      </c>
      <c r="D2518" s="20"/>
      <c r="E2518" s="5"/>
      <c r="F2518" s="5"/>
      <c r="G2518" s="6" t="str">
        <f>IF(ISBLANK(F2518),"",VLOOKUP(F2518,'Listes des Lots'!$B$4:$G$55,6,FALSE))</f>
        <v/>
      </c>
      <c r="H2518" s="3"/>
      <c r="I2518" s="3"/>
      <c r="J2518" s="5"/>
      <c r="K2518" s="5"/>
      <c r="L2518" s="4"/>
      <c r="M2518" s="92" t="str">
        <f>IF(RevenueData[[#This Row],[Commentaires /Notes  ]]="","",RevenueData[[#This Row],[Commentaires /Notes  ]])</f>
        <v/>
      </c>
      <c r="N2518" s="21"/>
    </row>
    <row r="2519" spans="2:14" x14ac:dyDescent="0.25">
      <c r="B2519" s="18">
        <f t="shared" si="220"/>
        <v>2515</v>
      </c>
      <c r="C2519" s="13" t="str">
        <f t="shared" si="219"/>
        <v/>
      </c>
      <c r="D2519" s="20"/>
      <c r="E2519" s="5"/>
      <c r="F2519" s="5"/>
      <c r="G2519" s="6" t="str">
        <f>IF(ISBLANK(F2519),"",VLOOKUP(F2519,'Listes des Lots'!$B$4:$G$55,6,FALSE))</f>
        <v/>
      </c>
      <c r="H2519" s="3"/>
      <c r="I2519" s="3"/>
      <c r="J2519" s="5"/>
      <c r="K2519" s="5"/>
      <c r="L2519" s="4"/>
      <c r="M2519" s="92" t="str">
        <f>IF(RevenueData[[#This Row],[Commentaires /Notes  ]]="","",RevenueData[[#This Row],[Commentaires /Notes  ]])</f>
        <v/>
      </c>
      <c r="N2519" s="21"/>
    </row>
    <row r="2520" spans="2:14" x14ac:dyDescent="0.25">
      <c r="B2520" s="18">
        <f t="shared" si="220"/>
        <v>2516</v>
      </c>
      <c r="C2520" s="13" t="str">
        <f t="shared" si="219"/>
        <v/>
      </c>
      <c r="D2520" s="20"/>
      <c r="E2520" s="5"/>
      <c r="F2520" s="5"/>
      <c r="G2520" s="6" t="str">
        <f>IF(ISBLANK(F2520),"",VLOOKUP(F2520,'Listes des Lots'!$B$4:$G$55,6,FALSE))</f>
        <v/>
      </c>
      <c r="H2520" s="3"/>
      <c r="I2520" s="3"/>
      <c r="J2520" s="5"/>
      <c r="K2520" s="5"/>
      <c r="L2520" s="4"/>
      <c r="M2520" s="92" t="str">
        <f>IF(RevenueData[[#This Row],[Commentaires /Notes  ]]="","",RevenueData[[#This Row],[Commentaires /Notes  ]])</f>
        <v/>
      </c>
      <c r="N2520" s="21"/>
    </row>
    <row r="2521" spans="2:14" x14ac:dyDescent="0.25">
      <c r="B2521" s="18">
        <f t="shared" si="220"/>
        <v>2517</v>
      </c>
      <c r="C2521" s="13" t="str">
        <f t="shared" si="219"/>
        <v/>
      </c>
      <c r="D2521" s="20"/>
      <c r="E2521" s="5"/>
      <c r="F2521" s="5"/>
      <c r="G2521" s="6" t="str">
        <f>IF(ISBLANK(F2521),"",VLOOKUP(F2521,'Listes des Lots'!$B$4:$G$55,6,FALSE))</f>
        <v/>
      </c>
      <c r="H2521" s="3"/>
      <c r="I2521" s="3"/>
      <c r="J2521" s="5"/>
      <c r="K2521" s="5"/>
      <c r="L2521" s="4"/>
      <c r="M2521" s="92" t="str">
        <f>IF(RevenueData[[#This Row],[Commentaires /Notes  ]]="","",RevenueData[[#This Row],[Commentaires /Notes  ]])</f>
        <v/>
      </c>
      <c r="N2521" s="21"/>
    </row>
    <row r="2522" spans="2:14" x14ac:dyDescent="0.25">
      <c r="B2522" s="18">
        <f t="shared" si="220"/>
        <v>2518</v>
      </c>
      <c r="C2522" s="13" t="str">
        <f t="shared" si="219"/>
        <v/>
      </c>
      <c r="D2522" s="20"/>
      <c r="E2522" s="5"/>
      <c r="F2522" s="5"/>
      <c r="G2522" s="6" t="str">
        <f>IF(ISBLANK(F2522),"",VLOOKUP(F2522,'Listes des Lots'!$B$4:$G$55,6,FALSE))</f>
        <v/>
      </c>
      <c r="H2522" s="3"/>
      <c r="I2522" s="3"/>
      <c r="J2522" s="5"/>
      <c r="K2522" s="5"/>
      <c r="L2522" s="4"/>
      <c r="M2522" s="92" t="str">
        <f>IF(RevenueData[[#This Row],[Commentaires /Notes  ]]="","",RevenueData[[#This Row],[Commentaires /Notes  ]])</f>
        <v/>
      </c>
      <c r="N2522" s="21"/>
    </row>
    <row r="2523" spans="2:14" x14ac:dyDescent="0.25">
      <c r="B2523" s="18">
        <f t="shared" si="220"/>
        <v>2519</v>
      </c>
      <c r="C2523" s="13" t="str">
        <f t="shared" si="219"/>
        <v/>
      </c>
      <c r="D2523" s="20"/>
      <c r="E2523" s="5"/>
      <c r="F2523" s="5"/>
      <c r="G2523" s="6" t="str">
        <f>IF(ISBLANK(F2523),"",VLOOKUP(F2523,'Listes des Lots'!$B$4:$G$55,6,FALSE))</f>
        <v/>
      </c>
      <c r="H2523" s="3"/>
      <c r="I2523" s="3"/>
      <c r="J2523" s="5"/>
      <c r="K2523" s="5"/>
      <c r="L2523" s="4"/>
      <c r="M2523" s="92" t="str">
        <f>IF(RevenueData[[#This Row],[Commentaires /Notes  ]]="","",RevenueData[[#This Row],[Commentaires /Notes  ]])</f>
        <v/>
      </c>
      <c r="N2523" s="21"/>
    </row>
    <row r="2524" spans="2:14" x14ac:dyDescent="0.25">
      <c r="B2524" s="18">
        <f t="shared" si="220"/>
        <v>2520</v>
      </c>
      <c r="C2524" s="13" t="str">
        <f t="shared" si="219"/>
        <v/>
      </c>
      <c r="D2524" s="20"/>
      <c r="E2524" s="5"/>
      <c r="F2524" s="5"/>
      <c r="G2524" s="6" t="str">
        <f>IF(ISBLANK(F2524),"",VLOOKUP(F2524,'Listes des Lots'!$B$4:$G$55,6,FALSE))</f>
        <v/>
      </c>
      <c r="H2524" s="3"/>
      <c r="I2524" s="3"/>
      <c r="J2524" s="5"/>
      <c r="K2524" s="5"/>
      <c r="L2524" s="4"/>
      <c r="M2524" s="92" t="str">
        <f>IF(RevenueData[[#This Row],[Commentaires /Notes  ]]="","",RevenueData[[#This Row],[Commentaires /Notes  ]])</f>
        <v/>
      </c>
      <c r="N2524" s="21"/>
    </row>
    <row r="2525" spans="2:14" x14ac:dyDescent="0.25">
      <c r="B2525" s="18">
        <f t="shared" si="220"/>
        <v>2521</v>
      </c>
      <c r="C2525" s="13" t="str">
        <f t="shared" si="219"/>
        <v/>
      </c>
      <c r="D2525" s="20"/>
      <c r="E2525" s="5"/>
      <c r="F2525" s="5"/>
      <c r="G2525" s="6" t="str">
        <f>IF(ISBLANK(F2525),"",VLOOKUP(F2525,'Listes des Lots'!$B$4:$G$55,6,FALSE))</f>
        <v/>
      </c>
      <c r="H2525" s="3"/>
      <c r="I2525" s="3"/>
      <c r="J2525" s="5"/>
      <c r="K2525" s="5"/>
      <c r="L2525" s="4"/>
      <c r="M2525" s="92" t="str">
        <f>IF(RevenueData[[#This Row],[Commentaires /Notes  ]]="","",RevenueData[[#This Row],[Commentaires /Notes  ]])</f>
        <v/>
      </c>
      <c r="N2525" s="21"/>
    </row>
    <row r="2526" spans="2:14" x14ac:dyDescent="0.25">
      <c r="B2526" s="18">
        <f t="shared" si="220"/>
        <v>2522</v>
      </c>
      <c r="C2526" s="13" t="str">
        <f t="shared" si="219"/>
        <v/>
      </c>
      <c r="D2526" s="20"/>
      <c r="E2526" s="5"/>
      <c r="F2526" s="5"/>
      <c r="G2526" s="6" t="str">
        <f>IF(ISBLANK(F2526),"",VLOOKUP(F2526,'Listes des Lots'!$B$4:$G$55,6,FALSE))</f>
        <v/>
      </c>
      <c r="H2526" s="3"/>
      <c r="I2526" s="3"/>
      <c r="J2526" s="5"/>
      <c r="K2526" s="5"/>
      <c r="L2526" s="4"/>
      <c r="M2526" s="92" t="str">
        <f>IF(RevenueData[[#This Row],[Commentaires /Notes  ]]="","",RevenueData[[#This Row],[Commentaires /Notes  ]])</f>
        <v/>
      </c>
      <c r="N2526" s="21"/>
    </row>
    <row r="2527" spans="2:14" x14ac:dyDescent="0.25">
      <c r="B2527" s="18">
        <f t="shared" si="220"/>
        <v>2523</v>
      </c>
      <c r="C2527" s="13" t="str">
        <f t="shared" si="219"/>
        <v/>
      </c>
      <c r="D2527" s="20"/>
      <c r="E2527" s="5"/>
      <c r="F2527" s="5"/>
      <c r="G2527" s="6" t="str">
        <f>IF(ISBLANK(F2527),"",VLOOKUP(F2527,'Listes des Lots'!$B$4:$G$55,6,FALSE))</f>
        <v/>
      </c>
      <c r="H2527" s="3"/>
      <c r="I2527" s="3"/>
      <c r="J2527" s="5"/>
      <c r="K2527" s="5"/>
      <c r="L2527" s="4"/>
      <c r="M2527" s="92" t="str">
        <f>IF(RevenueData[[#This Row],[Commentaires /Notes  ]]="","",RevenueData[[#This Row],[Commentaires /Notes  ]])</f>
        <v/>
      </c>
      <c r="N2527" s="21"/>
    </row>
    <row r="2528" spans="2:14" x14ac:dyDescent="0.25">
      <c r="B2528" s="18">
        <f t="shared" si="220"/>
        <v>2524</v>
      </c>
      <c r="C2528" s="13" t="str">
        <f t="shared" si="219"/>
        <v/>
      </c>
      <c r="D2528" s="20"/>
      <c r="E2528" s="5"/>
      <c r="F2528" s="5"/>
      <c r="G2528" s="6" t="str">
        <f>IF(ISBLANK(F2528),"",VLOOKUP(F2528,'Listes des Lots'!$B$4:$G$55,6,FALSE))</f>
        <v/>
      </c>
      <c r="H2528" s="3"/>
      <c r="I2528" s="3"/>
      <c r="J2528" s="5"/>
      <c r="K2528" s="5"/>
      <c r="L2528" s="4"/>
      <c r="M2528" s="92" t="str">
        <f>IF(RevenueData[[#This Row],[Commentaires /Notes  ]]="","",RevenueData[[#This Row],[Commentaires /Notes  ]])</f>
        <v/>
      </c>
      <c r="N2528" s="21"/>
    </row>
    <row r="2529" spans="2:14" x14ac:dyDescent="0.25">
      <c r="B2529" s="18">
        <f t="shared" si="220"/>
        <v>2525</v>
      </c>
      <c r="C2529" s="13" t="str">
        <f t="shared" si="219"/>
        <v/>
      </c>
      <c r="D2529" s="20"/>
      <c r="E2529" s="5"/>
      <c r="F2529" s="5"/>
      <c r="G2529" s="6" t="str">
        <f>IF(ISBLANK(F2529),"",VLOOKUP(F2529,'Listes des Lots'!$B$4:$G$55,6,FALSE))</f>
        <v/>
      </c>
      <c r="H2529" s="3"/>
      <c r="I2529" s="3"/>
      <c r="J2529" s="5"/>
      <c r="K2529" s="5"/>
      <c r="L2529" s="4"/>
      <c r="M2529" s="92" t="str">
        <f>IF(RevenueData[[#This Row],[Commentaires /Notes  ]]="","",RevenueData[[#This Row],[Commentaires /Notes  ]])</f>
        <v/>
      </c>
      <c r="N2529" s="21"/>
    </row>
    <row r="2530" spans="2:14" x14ac:dyDescent="0.25">
      <c r="B2530" s="18">
        <f t="shared" si="220"/>
        <v>2526</v>
      </c>
      <c r="C2530" s="13" t="str">
        <f t="shared" si="219"/>
        <v/>
      </c>
      <c r="D2530" s="20"/>
      <c r="E2530" s="5"/>
      <c r="F2530" s="5"/>
      <c r="G2530" s="6" t="str">
        <f>IF(ISBLANK(F2530),"",VLOOKUP(F2530,'Listes des Lots'!$B$4:$G$55,6,FALSE))</f>
        <v/>
      </c>
      <c r="H2530" s="3"/>
      <c r="I2530" s="3"/>
      <c r="J2530" s="5"/>
      <c r="K2530" s="5"/>
      <c r="L2530" s="4"/>
      <c r="M2530" s="92" t="str">
        <f>IF(RevenueData[[#This Row],[Commentaires /Notes  ]]="","",RevenueData[[#This Row],[Commentaires /Notes  ]])</f>
        <v/>
      </c>
      <c r="N2530" s="21"/>
    </row>
    <row r="2531" spans="2:14" x14ac:dyDescent="0.25">
      <c r="B2531" s="18">
        <f t="shared" si="220"/>
        <v>2527</v>
      </c>
      <c r="C2531" s="13" t="str">
        <f t="shared" si="219"/>
        <v/>
      </c>
      <c r="D2531" s="20"/>
      <c r="E2531" s="5"/>
      <c r="F2531" s="5"/>
      <c r="G2531" s="6" t="str">
        <f>IF(ISBLANK(F2531),"",VLOOKUP(F2531,'Listes des Lots'!$B$4:$G$55,6,FALSE))</f>
        <v/>
      </c>
      <c r="H2531" s="3"/>
      <c r="I2531" s="3"/>
      <c r="J2531" s="5"/>
      <c r="K2531" s="5"/>
      <c r="L2531" s="4"/>
      <c r="M2531" s="92" t="str">
        <f>IF(RevenueData[[#This Row],[Commentaires /Notes  ]]="","",RevenueData[[#This Row],[Commentaires /Notes  ]])</f>
        <v/>
      </c>
      <c r="N2531" s="21"/>
    </row>
    <row r="2532" spans="2:14" x14ac:dyDescent="0.25">
      <c r="B2532" s="18">
        <f t="shared" si="220"/>
        <v>2528</v>
      </c>
      <c r="C2532" s="13" t="str">
        <f t="shared" si="219"/>
        <v/>
      </c>
      <c r="D2532" s="20"/>
      <c r="E2532" s="5"/>
      <c r="F2532" s="5"/>
      <c r="G2532" s="6" t="str">
        <f>IF(ISBLANK(F2532),"",VLOOKUP(F2532,'Listes des Lots'!$B$4:$G$55,6,FALSE))</f>
        <v/>
      </c>
      <c r="H2532" s="3"/>
      <c r="I2532" s="3"/>
      <c r="J2532" s="5"/>
      <c r="K2532" s="5"/>
      <c r="L2532" s="4"/>
      <c r="M2532" s="92" t="str">
        <f>IF(RevenueData[[#This Row],[Commentaires /Notes  ]]="","",RevenueData[[#This Row],[Commentaires /Notes  ]])</f>
        <v/>
      </c>
      <c r="N2532" s="21"/>
    </row>
    <row r="2533" spans="2:14" x14ac:dyDescent="0.25">
      <c r="B2533" s="18">
        <f t="shared" si="220"/>
        <v>2529</v>
      </c>
      <c r="C2533" s="13" t="str">
        <f t="shared" si="219"/>
        <v/>
      </c>
      <c r="D2533" s="20"/>
      <c r="E2533" s="5"/>
      <c r="F2533" s="5"/>
      <c r="G2533" s="6" t="str">
        <f>IF(ISBLANK(F2533),"",VLOOKUP(F2533,'Listes des Lots'!$B$4:$G$55,6,FALSE))</f>
        <v/>
      </c>
      <c r="H2533" s="3"/>
      <c r="I2533" s="3"/>
      <c r="J2533" s="5"/>
      <c r="K2533" s="5"/>
      <c r="L2533" s="4"/>
      <c r="M2533" s="92" t="str">
        <f>IF(RevenueData[[#This Row],[Commentaires /Notes  ]]="","",RevenueData[[#This Row],[Commentaires /Notes  ]])</f>
        <v/>
      </c>
      <c r="N2533" s="21"/>
    </row>
    <row r="2534" spans="2:14" x14ac:dyDescent="0.25">
      <c r="B2534" s="18">
        <f t="shared" si="220"/>
        <v>2530</v>
      </c>
      <c r="C2534" s="13" t="str">
        <f t="shared" si="219"/>
        <v/>
      </c>
      <c r="D2534" s="20"/>
      <c r="E2534" s="5"/>
      <c r="F2534" s="5"/>
      <c r="G2534" s="6" t="str">
        <f>IF(ISBLANK(F2534),"",VLOOKUP(F2534,'Listes des Lots'!$B$4:$G$55,6,FALSE))</f>
        <v/>
      </c>
      <c r="H2534" s="3"/>
      <c r="I2534" s="3"/>
      <c r="J2534" s="5"/>
      <c r="K2534" s="5"/>
      <c r="L2534" s="4"/>
      <c r="M2534" s="92" t="str">
        <f>IF(RevenueData[[#This Row],[Commentaires /Notes  ]]="","",RevenueData[[#This Row],[Commentaires /Notes  ]])</f>
        <v/>
      </c>
      <c r="N2534" s="21"/>
    </row>
    <row r="2535" spans="2:14" x14ac:dyDescent="0.25">
      <c r="B2535" s="18">
        <f t="shared" si="220"/>
        <v>2531</v>
      </c>
      <c r="C2535" s="13" t="str">
        <f t="shared" si="219"/>
        <v/>
      </c>
      <c r="D2535" s="20"/>
      <c r="E2535" s="5"/>
      <c r="F2535" s="5"/>
      <c r="G2535" s="6" t="str">
        <f>IF(ISBLANK(F2535),"",VLOOKUP(F2535,'Listes des Lots'!$B$4:$G$55,6,FALSE))</f>
        <v/>
      </c>
      <c r="H2535" s="3"/>
      <c r="I2535" s="3"/>
      <c r="J2535" s="5"/>
      <c r="K2535" s="5"/>
      <c r="L2535" s="4"/>
      <c r="M2535" s="92" t="str">
        <f>IF(RevenueData[[#This Row],[Commentaires /Notes  ]]="","",RevenueData[[#This Row],[Commentaires /Notes  ]])</f>
        <v/>
      </c>
      <c r="N2535" s="21"/>
    </row>
    <row r="2536" spans="2:14" x14ac:dyDescent="0.25">
      <c r="B2536" s="18">
        <f t="shared" si="220"/>
        <v>2532</v>
      </c>
      <c r="C2536" s="13" t="str">
        <f t="shared" si="219"/>
        <v/>
      </c>
      <c r="D2536" s="20"/>
      <c r="E2536" s="5"/>
      <c r="F2536" s="5"/>
      <c r="G2536" s="6" t="str">
        <f>IF(ISBLANK(F2536),"",VLOOKUP(F2536,'Listes des Lots'!$B$4:$G$55,6,FALSE))</f>
        <v/>
      </c>
      <c r="H2536" s="3"/>
      <c r="I2536" s="3"/>
      <c r="J2536" s="5"/>
      <c r="K2536" s="5"/>
      <c r="L2536" s="4"/>
      <c r="M2536" s="92" t="str">
        <f>IF(RevenueData[[#This Row],[Commentaires /Notes  ]]="","",RevenueData[[#This Row],[Commentaires /Notes  ]])</f>
        <v/>
      </c>
      <c r="N2536" s="21"/>
    </row>
    <row r="2537" spans="2:14" x14ac:dyDescent="0.25">
      <c r="B2537" s="18">
        <f t="shared" si="220"/>
        <v>2533</v>
      </c>
      <c r="C2537" s="13" t="str">
        <f t="shared" si="219"/>
        <v/>
      </c>
      <c r="D2537" s="20"/>
      <c r="E2537" s="5"/>
      <c r="F2537" s="5"/>
      <c r="G2537" s="6" t="str">
        <f>IF(ISBLANK(F2537),"",VLOOKUP(F2537,'Listes des Lots'!$B$4:$G$55,6,FALSE))</f>
        <v/>
      </c>
      <c r="H2537" s="3"/>
      <c r="I2537" s="3"/>
      <c r="J2537" s="5"/>
      <c r="K2537" s="5"/>
      <c r="L2537" s="4"/>
      <c r="M2537" s="92" t="str">
        <f>IF(RevenueData[[#This Row],[Commentaires /Notes  ]]="","",RevenueData[[#This Row],[Commentaires /Notes  ]])</f>
        <v/>
      </c>
      <c r="N2537" s="21"/>
    </row>
    <row r="2538" spans="2:14" x14ac:dyDescent="0.25">
      <c r="B2538" s="18">
        <f t="shared" si="220"/>
        <v>2534</v>
      </c>
      <c r="C2538" s="13" t="str">
        <f t="shared" si="219"/>
        <v/>
      </c>
      <c r="D2538" s="20"/>
      <c r="E2538" s="5"/>
      <c r="F2538" s="5"/>
      <c r="G2538" s="6" t="str">
        <f>IF(ISBLANK(F2538),"",VLOOKUP(F2538,'Listes des Lots'!$B$4:$G$55,6,FALSE))</f>
        <v/>
      </c>
      <c r="H2538" s="3"/>
      <c r="I2538" s="3"/>
      <c r="J2538" s="5"/>
      <c r="K2538" s="5"/>
      <c r="L2538" s="4"/>
      <c r="M2538" s="92" t="str">
        <f>IF(RevenueData[[#This Row],[Commentaires /Notes  ]]="","",RevenueData[[#This Row],[Commentaires /Notes  ]])</f>
        <v/>
      </c>
      <c r="N2538" s="21"/>
    </row>
    <row r="2539" spans="2:14" x14ac:dyDescent="0.25">
      <c r="B2539" s="18">
        <f t="shared" si="220"/>
        <v>2535</v>
      </c>
      <c r="C2539" s="13" t="str">
        <f t="shared" si="219"/>
        <v/>
      </c>
      <c r="D2539" s="20"/>
      <c r="E2539" s="5"/>
      <c r="F2539" s="5"/>
      <c r="G2539" s="6" t="str">
        <f>IF(ISBLANK(F2539),"",VLOOKUP(F2539,'Listes des Lots'!$B$4:$G$55,6,FALSE))</f>
        <v/>
      </c>
      <c r="H2539" s="3"/>
      <c r="I2539" s="3"/>
      <c r="J2539" s="5"/>
      <c r="K2539" s="5"/>
      <c r="L2539" s="4"/>
      <c r="M2539" s="92" t="str">
        <f>IF(RevenueData[[#This Row],[Commentaires /Notes  ]]="","",RevenueData[[#This Row],[Commentaires /Notes  ]])</f>
        <v/>
      </c>
      <c r="N2539" s="21"/>
    </row>
    <row r="2540" spans="2:14" x14ac:dyDescent="0.25">
      <c r="B2540" s="18">
        <f t="shared" si="220"/>
        <v>2536</v>
      </c>
      <c r="C2540" s="13" t="str">
        <f t="shared" si="219"/>
        <v/>
      </c>
      <c r="D2540" s="20"/>
      <c r="E2540" s="5"/>
      <c r="F2540" s="5"/>
      <c r="G2540" s="6" t="str">
        <f>IF(ISBLANK(F2540),"",VLOOKUP(F2540,'Listes des Lots'!$B$4:$G$55,6,FALSE))</f>
        <v/>
      </c>
      <c r="H2540" s="3"/>
      <c r="I2540" s="3"/>
      <c r="J2540" s="5"/>
      <c r="K2540" s="5"/>
      <c r="L2540" s="4"/>
      <c r="M2540" s="92" t="str">
        <f>IF(RevenueData[[#This Row],[Commentaires /Notes  ]]="","",RevenueData[[#This Row],[Commentaires /Notes  ]])</f>
        <v/>
      </c>
      <c r="N2540" s="21"/>
    </row>
    <row r="2541" spans="2:14" x14ac:dyDescent="0.25">
      <c r="B2541" s="18">
        <f t="shared" si="220"/>
        <v>2537</v>
      </c>
      <c r="C2541" s="13" t="str">
        <f t="shared" si="219"/>
        <v/>
      </c>
      <c r="D2541" s="20"/>
      <c r="E2541" s="5"/>
      <c r="F2541" s="5"/>
      <c r="G2541" s="6" t="str">
        <f>IF(ISBLANK(F2541),"",VLOOKUP(F2541,'Listes des Lots'!$B$4:$G$55,6,FALSE))</f>
        <v/>
      </c>
      <c r="H2541" s="3"/>
      <c r="I2541" s="3"/>
      <c r="J2541" s="5"/>
      <c r="K2541" s="5"/>
      <c r="L2541" s="4"/>
      <c r="M2541" s="92" t="str">
        <f>IF(RevenueData[[#This Row],[Commentaires /Notes  ]]="","",RevenueData[[#This Row],[Commentaires /Notes  ]])</f>
        <v/>
      </c>
      <c r="N2541" s="21"/>
    </row>
    <row r="2542" spans="2:14" x14ac:dyDescent="0.25">
      <c r="B2542" s="18">
        <f t="shared" si="220"/>
        <v>2538</v>
      </c>
      <c r="C2542" s="13" t="str">
        <f t="shared" si="219"/>
        <v/>
      </c>
      <c r="D2542" s="20"/>
      <c r="E2542" s="5"/>
      <c r="F2542" s="5"/>
      <c r="G2542" s="6" t="str">
        <f>IF(ISBLANK(F2542),"",VLOOKUP(F2542,'Listes des Lots'!$B$4:$G$55,6,FALSE))</f>
        <v/>
      </c>
      <c r="H2542" s="3"/>
      <c r="I2542" s="3"/>
      <c r="J2542" s="5"/>
      <c r="K2542" s="5"/>
      <c r="L2542" s="4"/>
      <c r="M2542" s="92" t="str">
        <f>IF(RevenueData[[#This Row],[Commentaires /Notes  ]]="","",RevenueData[[#This Row],[Commentaires /Notes  ]])</f>
        <v/>
      </c>
      <c r="N2542" s="21"/>
    </row>
    <row r="2543" spans="2:14" x14ac:dyDescent="0.25">
      <c r="B2543" s="18">
        <f t="shared" si="220"/>
        <v>2539</v>
      </c>
      <c r="C2543" s="13" t="str">
        <f t="shared" si="219"/>
        <v/>
      </c>
      <c r="D2543" s="20"/>
      <c r="E2543" s="5"/>
      <c r="F2543" s="5"/>
      <c r="G2543" s="6" t="str">
        <f>IF(ISBLANK(F2543),"",VLOOKUP(F2543,'Listes des Lots'!$B$4:$G$55,6,FALSE))</f>
        <v/>
      </c>
      <c r="H2543" s="3"/>
      <c r="I2543" s="3"/>
      <c r="J2543" s="5"/>
      <c r="K2543" s="5"/>
      <c r="L2543" s="4"/>
      <c r="M2543" s="92" t="str">
        <f>IF(RevenueData[[#This Row],[Commentaires /Notes  ]]="","",RevenueData[[#This Row],[Commentaires /Notes  ]])</f>
        <v/>
      </c>
      <c r="N2543" s="21"/>
    </row>
    <row r="2544" spans="2:14" x14ac:dyDescent="0.25">
      <c r="B2544" s="18">
        <f t="shared" si="220"/>
        <v>2540</v>
      </c>
      <c r="C2544" s="13" t="str">
        <f t="shared" si="219"/>
        <v/>
      </c>
      <c r="D2544" s="20"/>
      <c r="E2544" s="5"/>
      <c r="F2544" s="5"/>
      <c r="G2544" s="6" t="str">
        <f>IF(ISBLANK(F2544),"",VLOOKUP(F2544,'Listes des Lots'!$B$4:$G$55,6,FALSE))</f>
        <v/>
      </c>
      <c r="H2544" s="3"/>
      <c r="I2544" s="3"/>
      <c r="J2544" s="5"/>
      <c r="K2544" s="5"/>
      <c r="L2544" s="4"/>
      <c r="M2544" s="92" t="str">
        <f>IF(RevenueData[[#This Row],[Commentaires /Notes  ]]="","",RevenueData[[#This Row],[Commentaires /Notes  ]])</f>
        <v/>
      </c>
      <c r="N2544" s="21"/>
    </row>
    <row r="2545" spans="2:14" x14ac:dyDescent="0.25">
      <c r="B2545" s="18">
        <f t="shared" si="220"/>
        <v>2541</v>
      </c>
      <c r="C2545" s="13" t="str">
        <f t="shared" si="219"/>
        <v/>
      </c>
      <c r="D2545" s="20"/>
      <c r="E2545" s="5"/>
      <c r="F2545" s="5"/>
      <c r="G2545" s="6" t="str">
        <f>IF(ISBLANK(F2545),"",VLOOKUP(F2545,'Listes des Lots'!$B$4:$G$55,6,FALSE))</f>
        <v/>
      </c>
      <c r="H2545" s="3"/>
      <c r="I2545" s="3"/>
      <c r="J2545" s="5"/>
      <c r="K2545" s="5"/>
      <c r="L2545" s="4"/>
      <c r="M2545" s="92" t="str">
        <f>IF(RevenueData[[#This Row],[Commentaires /Notes  ]]="","",RevenueData[[#This Row],[Commentaires /Notes  ]])</f>
        <v/>
      </c>
      <c r="N2545" s="21"/>
    </row>
    <row r="2546" spans="2:14" x14ac:dyDescent="0.25">
      <c r="B2546" s="18">
        <f t="shared" si="220"/>
        <v>2542</v>
      </c>
      <c r="C2546" s="13" t="str">
        <f t="shared" si="219"/>
        <v/>
      </c>
      <c r="D2546" s="20"/>
      <c r="E2546" s="5"/>
      <c r="F2546" s="5"/>
      <c r="G2546" s="6" t="str">
        <f>IF(ISBLANK(F2546),"",VLOOKUP(F2546,'Listes des Lots'!$B$4:$G$55,6,FALSE))</f>
        <v/>
      </c>
      <c r="H2546" s="3"/>
      <c r="I2546" s="3"/>
      <c r="J2546" s="5"/>
      <c r="K2546" s="5"/>
      <c r="L2546" s="4"/>
      <c r="M2546" s="92" t="str">
        <f>IF(RevenueData[[#This Row],[Commentaires /Notes  ]]="","",RevenueData[[#This Row],[Commentaires /Notes  ]])</f>
        <v/>
      </c>
      <c r="N2546" s="21"/>
    </row>
    <row r="2547" spans="2:14" x14ac:dyDescent="0.25">
      <c r="B2547" s="18">
        <f t="shared" si="220"/>
        <v>2543</v>
      </c>
      <c r="C2547" s="13" t="str">
        <f t="shared" si="219"/>
        <v/>
      </c>
      <c r="D2547" s="20"/>
      <c r="E2547" s="5"/>
      <c r="F2547" s="5"/>
      <c r="G2547" s="6" t="str">
        <f>IF(ISBLANK(F2547),"",VLOOKUP(F2547,'Listes des Lots'!$B$4:$G$55,6,FALSE))</f>
        <v/>
      </c>
      <c r="H2547" s="3"/>
      <c r="I2547" s="3"/>
      <c r="J2547" s="5"/>
      <c r="K2547" s="5"/>
      <c r="L2547" s="4"/>
      <c r="M2547" s="92" t="str">
        <f>IF(RevenueData[[#This Row],[Commentaires /Notes  ]]="","",RevenueData[[#This Row],[Commentaires /Notes  ]])</f>
        <v/>
      </c>
      <c r="N2547" s="21"/>
    </row>
    <row r="2548" spans="2:14" x14ac:dyDescent="0.25">
      <c r="B2548" s="18">
        <f t="shared" si="220"/>
        <v>2544</v>
      </c>
      <c r="C2548" s="13" t="str">
        <f t="shared" si="219"/>
        <v/>
      </c>
      <c r="D2548" s="20"/>
      <c r="E2548" s="5"/>
      <c r="F2548" s="5"/>
      <c r="G2548" s="6" t="str">
        <f>IF(ISBLANK(F2548),"",VLOOKUP(F2548,'Listes des Lots'!$B$4:$G$55,6,FALSE))</f>
        <v/>
      </c>
      <c r="H2548" s="3"/>
      <c r="I2548" s="3"/>
      <c r="J2548" s="5"/>
      <c r="K2548" s="5"/>
      <c r="L2548" s="4"/>
      <c r="M2548" s="92" t="str">
        <f>IF(RevenueData[[#This Row],[Commentaires /Notes  ]]="","",RevenueData[[#This Row],[Commentaires /Notes  ]])</f>
        <v/>
      </c>
      <c r="N2548" s="21"/>
    </row>
    <row r="2549" spans="2:14" x14ac:dyDescent="0.25">
      <c r="B2549" s="18">
        <f t="shared" si="220"/>
        <v>2545</v>
      </c>
      <c r="C2549" s="13" t="str">
        <f t="shared" si="219"/>
        <v/>
      </c>
      <c r="D2549" s="20"/>
      <c r="E2549" s="5"/>
      <c r="F2549" s="5"/>
      <c r="G2549" s="6" t="str">
        <f>IF(ISBLANK(F2549),"",VLOOKUP(F2549,'Listes des Lots'!$B$4:$G$55,6,FALSE))</f>
        <v/>
      </c>
      <c r="H2549" s="3"/>
      <c r="I2549" s="3"/>
      <c r="J2549" s="5"/>
      <c r="K2549" s="5"/>
      <c r="L2549" s="4"/>
      <c r="M2549" s="92" t="str">
        <f>IF(RevenueData[[#This Row],[Commentaires /Notes  ]]="","",RevenueData[[#This Row],[Commentaires /Notes  ]])</f>
        <v/>
      </c>
      <c r="N2549" s="21"/>
    </row>
    <row r="2550" spans="2:14" x14ac:dyDescent="0.25">
      <c r="B2550" s="18">
        <f t="shared" si="220"/>
        <v>2546</v>
      </c>
      <c r="C2550" s="13" t="str">
        <f t="shared" si="219"/>
        <v/>
      </c>
      <c r="D2550" s="20"/>
      <c r="E2550" s="5"/>
      <c r="F2550" s="5"/>
      <c r="G2550" s="6" t="str">
        <f>IF(ISBLANK(F2550),"",VLOOKUP(F2550,'Listes des Lots'!$B$4:$G$55,6,FALSE))</f>
        <v/>
      </c>
      <c r="H2550" s="3"/>
      <c r="I2550" s="3"/>
      <c r="J2550" s="5"/>
      <c r="K2550" s="5"/>
      <c r="L2550" s="4"/>
      <c r="M2550" s="92" t="str">
        <f>IF(RevenueData[[#This Row],[Commentaires /Notes  ]]="","",RevenueData[[#This Row],[Commentaires /Notes  ]])</f>
        <v/>
      </c>
      <c r="N2550" s="21"/>
    </row>
    <row r="2551" spans="2:14" x14ac:dyDescent="0.25">
      <c r="B2551" s="18">
        <f t="shared" si="220"/>
        <v>2547</v>
      </c>
      <c r="C2551" s="13" t="str">
        <f t="shared" si="219"/>
        <v/>
      </c>
      <c r="D2551" s="20"/>
      <c r="E2551" s="5"/>
      <c r="F2551" s="5"/>
      <c r="G2551" s="6" t="str">
        <f>IF(ISBLANK(F2551),"",VLOOKUP(F2551,'Listes des Lots'!$B$4:$G$55,6,FALSE))</f>
        <v/>
      </c>
      <c r="H2551" s="3"/>
      <c r="I2551" s="3"/>
      <c r="J2551" s="5"/>
      <c r="K2551" s="5"/>
      <c r="L2551" s="4"/>
      <c r="M2551" s="92" t="str">
        <f>IF(RevenueData[[#This Row],[Commentaires /Notes  ]]="","",RevenueData[[#This Row],[Commentaires /Notes  ]])</f>
        <v/>
      </c>
      <c r="N2551" s="21"/>
    </row>
    <row r="2552" spans="2:14" x14ac:dyDescent="0.25">
      <c r="B2552" s="18">
        <f t="shared" si="220"/>
        <v>2548</v>
      </c>
      <c r="C2552" s="13" t="str">
        <f t="shared" si="219"/>
        <v/>
      </c>
      <c r="D2552" s="20"/>
      <c r="E2552" s="5"/>
      <c r="F2552" s="5"/>
      <c r="G2552" s="6" t="str">
        <f>IF(ISBLANK(F2552),"",VLOOKUP(F2552,'Listes des Lots'!$B$4:$G$55,6,FALSE))</f>
        <v/>
      </c>
      <c r="H2552" s="3"/>
      <c r="I2552" s="3"/>
      <c r="J2552" s="5"/>
      <c r="K2552" s="5"/>
      <c r="L2552" s="4"/>
      <c r="M2552" s="92" t="str">
        <f>IF(RevenueData[[#This Row],[Commentaires /Notes  ]]="","",RevenueData[[#This Row],[Commentaires /Notes  ]])</f>
        <v/>
      </c>
      <c r="N2552" s="21"/>
    </row>
    <row r="2553" spans="2:14" x14ac:dyDescent="0.25">
      <c r="B2553" s="18">
        <f t="shared" si="220"/>
        <v>2549</v>
      </c>
      <c r="C2553" s="13" t="str">
        <f t="shared" si="219"/>
        <v/>
      </c>
      <c r="D2553" s="20"/>
      <c r="E2553" s="5"/>
      <c r="F2553" s="5"/>
      <c r="G2553" s="6" t="str">
        <f>IF(ISBLANK(F2553),"",VLOOKUP(F2553,'Listes des Lots'!$B$4:$G$55,6,FALSE))</f>
        <v/>
      </c>
      <c r="H2553" s="3"/>
      <c r="I2553" s="3"/>
      <c r="J2553" s="5"/>
      <c r="K2553" s="5"/>
      <c r="L2553" s="4"/>
      <c r="M2553" s="92" t="str">
        <f>IF(RevenueData[[#This Row],[Commentaires /Notes  ]]="","",RevenueData[[#This Row],[Commentaires /Notes  ]])</f>
        <v/>
      </c>
      <c r="N2553" s="21"/>
    </row>
    <row r="2554" spans="2:14" x14ac:dyDescent="0.25">
      <c r="B2554" s="18">
        <f t="shared" si="220"/>
        <v>2550</v>
      </c>
      <c r="C2554" s="13" t="str">
        <f t="shared" si="219"/>
        <v/>
      </c>
      <c r="D2554" s="20"/>
      <c r="E2554" s="5"/>
      <c r="F2554" s="5"/>
      <c r="G2554" s="6" t="str">
        <f>IF(ISBLANK(F2554),"",VLOOKUP(F2554,'Listes des Lots'!$B$4:$G$55,6,FALSE))</f>
        <v/>
      </c>
      <c r="H2554" s="3"/>
      <c r="I2554" s="3"/>
      <c r="J2554" s="5"/>
      <c r="K2554" s="5"/>
      <c r="L2554" s="4"/>
      <c r="M2554" s="92" t="str">
        <f>IF(RevenueData[[#This Row],[Commentaires /Notes  ]]="","",RevenueData[[#This Row],[Commentaires /Notes  ]])</f>
        <v/>
      </c>
      <c r="N2554" s="21"/>
    </row>
    <row r="2555" spans="2:14" x14ac:dyDescent="0.25">
      <c r="B2555" s="18">
        <f t="shared" si="220"/>
        <v>2551</v>
      </c>
      <c r="C2555" s="13" t="str">
        <f t="shared" si="219"/>
        <v/>
      </c>
      <c r="D2555" s="20"/>
      <c r="E2555" s="5"/>
      <c r="F2555" s="5"/>
      <c r="G2555" s="6" t="str">
        <f>IF(ISBLANK(F2555),"",VLOOKUP(F2555,'Listes des Lots'!$B$4:$G$55,6,FALSE))</f>
        <v/>
      </c>
      <c r="H2555" s="3"/>
      <c r="I2555" s="3"/>
      <c r="J2555" s="5"/>
      <c r="K2555" s="5"/>
      <c r="L2555" s="4"/>
      <c r="M2555" s="92" t="str">
        <f>IF(RevenueData[[#This Row],[Commentaires /Notes  ]]="","",RevenueData[[#This Row],[Commentaires /Notes  ]])</f>
        <v/>
      </c>
      <c r="N2555" s="21"/>
    </row>
    <row r="2556" spans="2:14" x14ac:dyDescent="0.25">
      <c r="B2556" s="18">
        <f t="shared" si="220"/>
        <v>2552</v>
      </c>
      <c r="C2556" s="13" t="str">
        <f t="shared" si="219"/>
        <v/>
      </c>
      <c r="D2556" s="20"/>
      <c r="E2556" s="5"/>
      <c r="F2556" s="5"/>
      <c r="G2556" s="6" t="str">
        <f>IF(ISBLANK(F2556),"",VLOOKUP(F2556,'Listes des Lots'!$B$4:$G$55,6,FALSE))</f>
        <v/>
      </c>
      <c r="H2556" s="3"/>
      <c r="I2556" s="3"/>
      <c r="J2556" s="5"/>
      <c r="K2556" s="5"/>
      <c r="L2556" s="4"/>
      <c r="M2556" s="92" t="str">
        <f>IF(RevenueData[[#This Row],[Commentaires /Notes  ]]="","",RevenueData[[#This Row],[Commentaires /Notes  ]])</f>
        <v/>
      </c>
      <c r="N2556" s="21"/>
    </row>
    <row r="2557" spans="2:14" x14ac:dyDescent="0.25">
      <c r="B2557" s="18">
        <f t="shared" si="220"/>
        <v>2553</v>
      </c>
      <c r="C2557" s="13" t="str">
        <f t="shared" si="219"/>
        <v/>
      </c>
      <c r="D2557" s="20"/>
      <c r="E2557" s="5"/>
      <c r="F2557" s="5"/>
      <c r="G2557" s="6" t="str">
        <f>IF(ISBLANK(F2557),"",VLOOKUP(F2557,'Listes des Lots'!$B$4:$G$55,6,FALSE))</f>
        <v/>
      </c>
      <c r="H2557" s="3"/>
      <c r="I2557" s="3"/>
      <c r="J2557" s="5"/>
      <c r="K2557" s="5"/>
      <c r="L2557" s="4"/>
      <c r="M2557" s="92" t="str">
        <f>IF(RevenueData[[#This Row],[Commentaires /Notes  ]]="","",RevenueData[[#This Row],[Commentaires /Notes  ]])</f>
        <v/>
      </c>
      <c r="N2557" s="21"/>
    </row>
    <row r="2558" spans="2:14" x14ac:dyDescent="0.25">
      <c r="B2558" s="18">
        <f t="shared" si="220"/>
        <v>2554</v>
      </c>
      <c r="C2558" s="13" t="str">
        <f t="shared" si="219"/>
        <v/>
      </c>
      <c r="D2558" s="20"/>
      <c r="E2558" s="5"/>
      <c r="F2558" s="5"/>
      <c r="G2558" s="6" t="str">
        <f>IF(ISBLANK(F2558),"",VLOOKUP(F2558,'Listes des Lots'!$B$4:$G$55,6,FALSE))</f>
        <v/>
      </c>
      <c r="H2558" s="3"/>
      <c r="I2558" s="3"/>
      <c r="J2558" s="5"/>
      <c r="K2558" s="5"/>
      <c r="L2558" s="4"/>
      <c r="M2558" s="92" t="str">
        <f>IF(RevenueData[[#This Row],[Commentaires /Notes  ]]="","",RevenueData[[#This Row],[Commentaires /Notes  ]])</f>
        <v/>
      </c>
      <c r="N2558" s="21"/>
    </row>
    <row r="2559" spans="2:14" x14ac:dyDescent="0.25">
      <c r="B2559" s="18">
        <f t="shared" si="220"/>
        <v>2555</v>
      </c>
      <c r="C2559" s="13" t="str">
        <f t="shared" si="219"/>
        <v/>
      </c>
      <c r="D2559" s="20"/>
      <c r="E2559" s="5"/>
      <c r="F2559" s="5"/>
      <c r="G2559" s="6" t="str">
        <f>IF(ISBLANK(F2559),"",VLOOKUP(F2559,'Listes des Lots'!$B$4:$G$55,6,FALSE))</f>
        <v/>
      </c>
      <c r="H2559" s="3"/>
      <c r="I2559" s="3"/>
      <c r="J2559" s="5"/>
      <c r="K2559" s="5"/>
      <c r="L2559" s="4"/>
      <c r="M2559" s="92" t="str">
        <f>IF(RevenueData[[#This Row],[Commentaires /Notes  ]]="","",RevenueData[[#This Row],[Commentaires /Notes  ]])</f>
        <v/>
      </c>
      <c r="N2559" s="21"/>
    </row>
    <row r="2560" spans="2:14" x14ac:dyDescent="0.25">
      <c r="B2560" s="18">
        <f t="shared" si="220"/>
        <v>2556</v>
      </c>
      <c r="C2560" s="13" t="str">
        <f t="shared" si="219"/>
        <v/>
      </c>
      <c r="D2560" s="20"/>
      <c r="E2560" s="5"/>
      <c r="F2560" s="5"/>
      <c r="G2560" s="6" t="str">
        <f>IF(ISBLANK(F2560),"",VLOOKUP(F2560,'Listes des Lots'!$B$4:$G$55,6,FALSE))</f>
        <v/>
      </c>
      <c r="H2560" s="3"/>
      <c r="I2560" s="3"/>
      <c r="J2560" s="5"/>
      <c r="K2560" s="5"/>
      <c r="L2560" s="4"/>
      <c r="M2560" s="92" t="str">
        <f>IF(RevenueData[[#This Row],[Commentaires /Notes  ]]="","",RevenueData[[#This Row],[Commentaires /Notes  ]])</f>
        <v/>
      </c>
      <c r="N2560" s="21"/>
    </row>
    <row r="2561" spans="2:14" x14ac:dyDescent="0.25">
      <c r="B2561" s="18">
        <f t="shared" si="220"/>
        <v>2557</v>
      </c>
      <c r="C2561" s="13" t="str">
        <f t="shared" si="219"/>
        <v/>
      </c>
      <c r="D2561" s="20"/>
      <c r="E2561" s="5"/>
      <c r="F2561" s="5"/>
      <c r="G2561" s="6" t="str">
        <f>IF(ISBLANK(F2561),"",VLOOKUP(F2561,'Listes des Lots'!$B$4:$G$55,6,FALSE))</f>
        <v/>
      </c>
      <c r="H2561" s="3"/>
      <c r="I2561" s="3"/>
      <c r="J2561" s="5"/>
      <c r="K2561" s="5"/>
      <c r="L2561" s="4"/>
      <c r="M2561" s="92" t="str">
        <f>IF(RevenueData[[#This Row],[Commentaires /Notes  ]]="","",RevenueData[[#This Row],[Commentaires /Notes  ]])</f>
        <v/>
      </c>
      <c r="N2561" s="21"/>
    </row>
    <row r="2562" spans="2:14" x14ac:dyDescent="0.25">
      <c r="B2562" s="18">
        <f t="shared" si="220"/>
        <v>2558</v>
      </c>
      <c r="C2562" s="13" t="str">
        <f t="shared" si="219"/>
        <v/>
      </c>
      <c r="D2562" s="20"/>
      <c r="E2562" s="5"/>
      <c r="F2562" s="5"/>
      <c r="G2562" s="6" t="str">
        <f>IF(ISBLANK(F2562),"",VLOOKUP(F2562,'Listes des Lots'!$B$4:$G$55,6,FALSE))</f>
        <v/>
      </c>
      <c r="H2562" s="3"/>
      <c r="I2562" s="3"/>
      <c r="J2562" s="5"/>
      <c r="K2562" s="5"/>
      <c r="L2562" s="4"/>
      <c r="M2562" s="92" t="str">
        <f>IF(RevenueData[[#This Row],[Commentaires /Notes  ]]="","",RevenueData[[#This Row],[Commentaires /Notes  ]])</f>
        <v/>
      </c>
      <c r="N2562" s="21"/>
    </row>
    <row r="2563" spans="2:14" x14ac:dyDescent="0.25">
      <c r="B2563" s="18">
        <f t="shared" si="220"/>
        <v>2559</v>
      </c>
      <c r="C2563" s="13" t="str">
        <f t="shared" si="219"/>
        <v/>
      </c>
      <c r="D2563" s="20"/>
      <c r="E2563" s="5"/>
      <c r="F2563" s="5"/>
      <c r="G2563" s="6" t="str">
        <f>IF(ISBLANK(F2563),"",VLOOKUP(F2563,'Listes des Lots'!$B$4:$G$55,6,FALSE))</f>
        <v/>
      </c>
      <c r="H2563" s="3"/>
      <c r="I2563" s="3"/>
      <c r="J2563" s="5"/>
      <c r="K2563" s="5"/>
      <c r="L2563" s="4"/>
      <c r="M2563" s="92" t="str">
        <f>IF(RevenueData[[#This Row],[Commentaires /Notes  ]]="","",RevenueData[[#This Row],[Commentaires /Notes  ]])</f>
        <v/>
      </c>
      <c r="N2563" s="21"/>
    </row>
    <row r="2564" spans="2:14" x14ac:dyDescent="0.25">
      <c r="B2564" s="18">
        <f t="shared" si="220"/>
        <v>2560</v>
      </c>
      <c r="C2564" s="13" t="str">
        <f t="shared" si="219"/>
        <v/>
      </c>
      <c r="D2564" s="20"/>
      <c r="E2564" s="5"/>
      <c r="F2564" s="5"/>
      <c r="G2564" s="6" t="str">
        <f>IF(ISBLANK(F2564),"",VLOOKUP(F2564,'Listes des Lots'!$B$4:$G$55,6,FALSE))</f>
        <v/>
      </c>
      <c r="H2564" s="3"/>
      <c r="I2564" s="3"/>
      <c r="J2564" s="5"/>
      <c r="K2564" s="5"/>
      <c r="L2564" s="4"/>
      <c r="M2564" s="92" t="str">
        <f>IF(RevenueData[[#This Row],[Commentaires /Notes  ]]="","",RevenueData[[#This Row],[Commentaires /Notes  ]])</f>
        <v/>
      </c>
      <c r="N2564" s="21"/>
    </row>
    <row r="2565" spans="2:14" x14ac:dyDescent="0.25">
      <c r="B2565" s="18">
        <f t="shared" si="220"/>
        <v>2561</v>
      </c>
      <c r="C2565" s="13" t="str">
        <f t="shared" ref="C2565:C2628" si="221">IF(OR(D2565="", E2565="", F2565="", I2565="", J2565="", K2565="", L2565=""), "", TEXT(RIGHT(YEAR(D2565), 2), "00") &amp; TEXT(MONTH(D2565), "00") &amp; TEXT(DAY(D2565), "00") &amp; "_Rev_MC_" &amp; TEXT(B2565, "0"))</f>
        <v/>
      </c>
      <c r="D2565" s="20"/>
      <c r="E2565" s="5"/>
      <c r="F2565" s="5"/>
      <c r="G2565" s="6" t="str">
        <f>IF(ISBLANK(F2565),"",VLOOKUP(F2565,'Listes des Lots'!$B$4:$G$55,6,FALSE))</f>
        <v/>
      </c>
      <c r="H2565" s="3"/>
      <c r="I2565" s="3"/>
      <c r="J2565" s="5"/>
      <c r="K2565" s="5"/>
      <c r="L2565" s="4"/>
      <c r="M2565" s="92" t="str">
        <f>IF(RevenueData[[#This Row],[Commentaires /Notes  ]]="","",RevenueData[[#This Row],[Commentaires /Notes  ]])</f>
        <v/>
      </c>
      <c r="N2565" s="21"/>
    </row>
    <row r="2566" spans="2:14" x14ac:dyDescent="0.25">
      <c r="B2566" s="18">
        <f t="shared" si="220"/>
        <v>2562</v>
      </c>
      <c r="C2566" s="13" t="str">
        <f t="shared" si="221"/>
        <v/>
      </c>
      <c r="D2566" s="20"/>
      <c r="E2566" s="5"/>
      <c r="F2566" s="5"/>
      <c r="G2566" s="6" t="str">
        <f>IF(ISBLANK(F2566),"",VLOOKUP(F2566,'Listes des Lots'!$B$4:$G$55,6,FALSE))</f>
        <v/>
      </c>
      <c r="H2566" s="3"/>
      <c r="I2566" s="3"/>
      <c r="J2566" s="5"/>
      <c r="K2566" s="5"/>
      <c r="L2566" s="4"/>
      <c r="M2566" s="92" t="str">
        <f>IF(RevenueData[[#This Row],[Commentaires /Notes  ]]="","",RevenueData[[#This Row],[Commentaires /Notes  ]])</f>
        <v/>
      </c>
      <c r="N2566" s="21"/>
    </row>
    <row r="2567" spans="2:14" x14ac:dyDescent="0.25">
      <c r="B2567" s="18">
        <f t="shared" ref="B2567:B2630" si="222">B2566+1</f>
        <v>2563</v>
      </c>
      <c r="C2567" s="13" t="str">
        <f t="shared" si="221"/>
        <v/>
      </c>
      <c r="D2567" s="20"/>
      <c r="E2567" s="5"/>
      <c r="F2567" s="5"/>
      <c r="G2567" s="6" t="str">
        <f>IF(ISBLANK(F2567),"",VLOOKUP(F2567,'Listes des Lots'!$B$4:$G$55,6,FALSE))</f>
        <v/>
      </c>
      <c r="H2567" s="3"/>
      <c r="I2567" s="3"/>
      <c r="J2567" s="5"/>
      <c r="K2567" s="5"/>
      <c r="L2567" s="4"/>
      <c r="M2567" s="92" t="str">
        <f>IF(RevenueData[[#This Row],[Commentaires /Notes  ]]="","",RevenueData[[#This Row],[Commentaires /Notes  ]])</f>
        <v/>
      </c>
      <c r="N2567" s="21"/>
    </row>
    <row r="2568" spans="2:14" x14ac:dyDescent="0.25">
      <c r="B2568" s="18">
        <f t="shared" si="222"/>
        <v>2564</v>
      </c>
      <c r="C2568" s="13" t="str">
        <f t="shared" si="221"/>
        <v/>
      </c>
      <c r="D2568" s="20"/>
      <c r="E2568" s="5"/>
      <c r="F2568" s="5"/>
      <c r="G2568" s="6" t="str">
        <f>IF(ISBLANK(F2568),"",VLOOKUP(F2568,'Listes des Lots'!$B$4:$G$55,6,FALSE))</f>
        <v/>
      </c>
      <c r="H2568" s="3"/>
      <c r="I2568" s="3"/>
      <c r="J2568" s="5"/>
      <c r="K2568" s="5"/>
      <c r="L2568" s="4"/>
      <c r="M2568" s="92" t="str">
        <f>IF(RevenueData[[#This Row],[Commentaires /Notes  ]]="","",RevenueData[[#This Row],[Commentaires /Notes  ]])</f>
        <v/>
      </c>
      <c r="N2568" s="21"/>
    </row>
    <row r="2569" spans="2:14" x14ac:dyDescent="0.25">
      <c r="B2569" s="18">
        <f t="shared" si="222"/>
        <v>2565</v>
      </c>
      <c r="C2569" s="13" t="str">
        <f t="shared" si="221"/>
        <v/>
      </c>
      <c r="D2569" s="20"/>
      <c r="E2569" s="5"/>
      <c r="F2569" s="5"/>
      <c r="G2569" s="6" t="str">
        <f>IF(ISBLANK(F2569),"",VLOOKUP(F2569,'Listes des Lots'!$B$4:$G$55,6,FALSE))</f>
        <v/>
      </c>
      <c r="H2569" s="3"/>
      <c r="I2569" s="3"/>
      <c r="J2569" s="5"/>
      <c r="K2569" s="5"/>
      <c r="L2569" s="4"/>
      <c r="M2569" s="92" t="str">
        <f>IF(RevenueData[[#This Row],[Commentaires /Notes  ]]="","",RevenueData[[#This Row],[Commentaires /Notes  ]])</f>
        <v/>
      </c>
      <c r="N2569" s="21"/>
    </row>
    <row r="2570" spans="2:14" x14ac:dyDescent="0.25">
      <c r="B2570" s="18">
        <f t="shared" si="222"/>
        <v>2566</v>
      </c>
      <c r="C2570" s="13" t="str">
        <f t="shared" si="221"/>
        <v/>
      </c>
      <c r="D2570" s="20"/>
      <c r="E2570" s="5"/>
      <c r="F2570" s="5"/>
      <c r="G2570" s="6" t="str">
        <f>IF(ISBLANK(F2570),"",VLOOKUP(F2570,'Listes des Lots'!$B$4:$G$55,6,FALSE))</f>
        <v/>
      </c>
      <c r="H2570" s="3"/>
      <c r="I2570" s="3"/>
      <c r="J2570" s="5"/>
      <c r="K2570" s="5"/>
      <c r="L2570" s="4"/>
      <c r="M2570" s="92" t="str">
        <f>IF(RevenueData[[#This Row],[Commentaires /Notes  ]]="","",RevenueData[[#This Row],[Commentaires /Notes  ]])</f>
        <v/>
      </c>
      <c r="N2570" s="21"/>
    </row>
    <row r="2571" spans="2:14" x14ac:dyDescent="0.25">
      <c r="B2571" s="18">
        <f t="shared" si="222"/>
        <v>2567</v>
      </c>
      <c r="C2571" s="13" t="str">
        <f t="shared" si="221"/>
        <v/>
      </c>
      <c r="D2571" s="20"/>
      <c r="E2571" s="5"/>
      <c r="F2571" s="5"/>
      <c r="G2571" s="6" t="str">
        <f>IF(ISBLANK(F2571),"",VLOOKUP(F2571,'Listes des Lots'!$B$4:$G$55,6,FALSE))</f>
        <v/>
      </c>
      <c r="H2571" s="3"/>
      <c r="I2571" s="3"/>
      <c r="J2571" s="5"/>
      <c r="K2571" s="5"/>
      <c r="L2571" s="4"/>
      <c r="M2571" s="92" t="str">
        <f>IF(RevenueData[[#This Row],[Commentaires /Notes  ]]="","",RevenueData[[#This Row],[Commentaires /Notes  ]])</f>
        <v/>
      </c>
      <c r="N2571" s="21"/>
    </row>
    <row r="2572" spans="2:14" x14ac:dyDescent="0.25">
      <c r="B2572" s="18">
        <f t="shared" si="222"/>
        <v>2568</v>
      </c>
      <c r="C2572" s="13" t="str">
        <f t="shared" si="221"/>
        <v/>
      </c>
      <c r="D2572" s="20"/>
      <c r="E2572" s="5"/>
      <c r="F2572" s="5"/>
      <c r="G2572" s="6" t="str">
        <f>IF(ISBLANK(F2572),"",VLOOKUP(F2572,'Listes des Lots'!$B$4:$G$55,6,FALSE))</f>
        <v/>
      </c>
      <c r="H2572" s="3"/>
      <c r="I2572" s="3"/>
      <c r="J2572" s="5"/>
      <c r="K2572" s="5"/>
      <c r="L2572" s="4"/>
      <c r="M2572" s="92" t="str">
        <f>IF(RevenueData[[#This Row],[Commentaires /Notes  ]]="","",RevenueData[[#This Row],[Commentaires /Notes  ]])</f>
        <v/>
      </c>
      <c r="N2572" s="21"/>
    </row>
    <row r="2573" spans="2:14" x14ac:dyDescent="0.25">
      <c r="B2573" s="18">
        <f t="shared" si="222"/>
        <v>2569</v>
      </c>
      <c r="C2573" s="13" t="str">
        <f t="shared" si="221"/>
        <v/>
      </c>
      <c r="D2573" s="20"/>
      <c r="E2573" s="5"/>
      <c r="F2573" s="5"/>
      <c r="G2573" s="6" t="str">
        <f>IF(ISBLANK(F2573),"",VLOOKUP(F2573,'Listes des Lots'!$B$4:$G$55,6,FALSE))</f>
        <v/>
      </c>
      <c r="H2573" s="3"/>
      <c r="I2573" s="3"/>
      <c r="J2573" s="5"/>
      <c r="K2573" s="5"/>
      <c r="L2573" s="4"/>
      <c r="M2573" s="92" t="str">
        <f>IF(RevenueData[[#This Row],[Commentaires /Notes  ]]="","",RevenueData[[#This Row],[Commentaires /Notes  ]])</f>
        <v/>
      </c>
      <c r="N2573" s="21"/>
    </row>
    <row r="2574" spans="2:14" x14ac:dyDescent="0.25">
      <c r="B2574" s="18">
        <f t="shared" si="222"/>
        <v>2570</v>
      </c>
      <c r="C2574" s="13" t="str">
        <f t="shared" si="221"/>
        <v/>
      </c>
      <c r="D2574" s="20"/>
      <c r="E2574" s="5"/>
      <c r="F2574" s="5"/>
      <c r="G2574" s="6" t="str">
        <f>IF(ISBLANK(F2574),"",VLOOKUP(F2574,'Listes des Lots'!$B$4:$G$55,6,FALSE))</f>
        <v/>
      </c>
      <c r="H2574" s="3"/>
      <c r="I2574" s="3"/>
      <c r="J2574" s="5"/>
      <c r="K2574" s="5"/>
      <c r="L2574" s="4"/>
      <c r="M2574" s="92" t="str">
        <f>IF(RevenueData[[#This Row],[Commentaires /Notes  ]]="","",RevenueData[[#This Row],[Commentaires /Notes  ]])</f>
        <v/>
      </c>
      <c r="N2574" s="21"/>
    </row>
    <row r="2575" spans="2:14" x14ac:dyDescent="0.25">
      <c r="B2575" s="18">
        <f t="shared" si="222"/>
        <v>2571</v>
      </c>
      <c r="C2575" s="13" t="str">
        <f t="shared" si="221"/>
        <v/>
      </c>
      <c r="D2575" s="20"/>
      <c r="E2575" s="5"/>
      <c r="F2575" s="5"/>
      <c r="G2575" s="6" t="str">
        <f>IF(ISBLANK(F2575),"",VLOOKUP(F2575,'Listes des Lots'!$B$4:$G$55,6,FALSE))</f>
        <v/>
      </c>
      <c r="H2575" s="3"/>
      <c r="I2575" s="3"/>
      <c r="J2575" s="5"/>
      <c r="K2575" s="5"/>
      <c r="L2575" s="4"/>
      <c r="M2575" s="92" t="str">
        <f>IF(RevenueData[[#This Row],[Commentaires /Notes  ]]="","",RevenueData[[#This Row],[Commentaires /Notes  ]])</f>
        <v/>
      </c>
      <c r="N2575" s="21"/>
    </row>
    <row r="2576" spans="2:14" x14ac:dyDescent="0.25">
      <c r="B2576" s="18">
        <f t="shared" si="222"/>
        <v>2572</v>
      </c>
      <c r="C2576" s="13" t="str">
        <f t="shared" si="221"/>
        <v/>
      </c>
      <c r="D2576" s="20"/>
      <c r="E2576" s="5"/>
      <c r="F2576" s="5"/>
      <c r="G2576" s="6" t="str">
        <f>IF(ISBLANK(F2576),"",VLOOKUP(F2576,'Listes des Lots'!$B$4:$G$55,6,FALSE))</f>
        <v/>
      </c>
      <c r="H2576" s="3"/>
      <c r="I2576" s="3"/>
      <c r="J2576" s="5"/>
      <c r="K2576" s="5"/>
      <c r="L2576" s="4"/>
      <c r="M2576" s="92" t="str">
        <f>IF(RevenueData[[#This Row],[Commentaires /Notes  ]]="","",RevenueData[[#This Row],[Commentaires /Notes  ]])</f>
        <v/>
      </c>
      <c r="N2576" s="21"/>
    </row>
    <row r="2577" spans="2:14" x14ac:dyDescent="0.25">
      <c r="B2577" s="18">
        <f t="shared" si="222"/>
        <v>2573</v>
      </c>
      <c r="C2577" s="13" t="str">
        <f t="shared" si="221"/>
        <v/>
      </c>
      <c r="D2577" s="20"/>
      <c r="E2577" s="5"/>
      <c r="F2577" s="5"/>
      <c r="G2577" s="6" t="str">
        <f>IF(ISBLANK(F2577),"",VLOOKUP(F2577,'Listes des Lots'!$B$4:$G$55,6,FALSE))</f>
        <v/>
      </c>
      <c r="H2577" s="3"/>
      <c r="I2577" s="3"/>
      <c r="J2577" s="5"/>
      <c r="K2577" s="5"/>
      <c r="L2577" s="4"/>
      <c r="M2577" s="92" t="str">
        <f>IF(RevenueData[[#This Row],[Commentaires /Notes  ]]="","",RevenueData[[#This Row],[Commentaires /Notes  ]])</f>
        <v/>
      </c>
      <c r="N2577" s="21"/>
    </row>
    <row r="2578" spans="2:14" x14ac:dyDescent="0.25">
      <c r="B2578" s="18">
        <f t="shared" si="222"/>
        <v>2574</v>
      </c>
      <c r="C2578" s="13" t="str">
        <f t="shared" si="221"/>
        <v/>
      </c>
      <c r="D2578" s="20"/>
      <c r="E2578" s="5"/>
      <c r="F2578" s="5"/>
      <c r="G2578" s="6" t="str">
        <f>IF(ISBLANK(F2578),"",VLOOKUP(F2578,'Listes des Lots'!$B$4:$G$55,6,FALSE))</f>
        <v/>
      </c>
      <c r="H2578" s="3"/>
      <c r="I2578" s="3"/>
      <c r="J2578" s="5"/>
      <c r="K2578" s="5"/>
      <c r="L2578" s="4"/>
      <c r="M2578" s="92" t="str">
        <f>IF(RevenueData[[#This Row],[Commentaires /Notes  ]]="","",RevenueData[[#This Row],[Commentaires /Notes  ]])</f>
        <v/>
      </c>
      <c r="N2578" s="21"/>
    </row>
    <row r="2579" spans="2:14" x14ac:dyDescent="0.25">
      <c r="B2579" s="18">
        <f t="shared" si="222"/>
        <v>2575</v>
      </c>
      <c r="C2579" s="13" t="str">
        <f t="shared" si="221"/>
        <v/>
      </c>
      <c r="D2579" s="20"/>
      <c r="E2579" s="5"/>
      <c r="F2579" s="5"/>
      <c r="G2579" s="6" t="str">
        <f>IF(ISBLANK(F2579),"",VLOOKUP(F2579,'Listes des Lots'!$B$4:$G$55,6,FALSE))</f>
        <v/>
      </c>
      <c r="H2579" s="3"/>
      <c r="I2579" s="3"/>
      <c r="J2579" s="5"/>
      <c r="K2579" s="5"/>
      <c r="L2579" s="4"/>
      <c r="M2579" s="92" t="str">
        <f>IF(RevenueData[[#This Row],[Commentaires /Notes  ]]="","",RevenueData[[#This Row],[Commentaires /Notes  ]])</f>
        <v/>
      </c>
      <c r="N2579" s="21"/>
    </row>
    <row r="2580" spans="2:14" x14ac:dyDescent="0.25">
      <c r="B2580" s="18">
        <f t="shared" si="222"/>
        <v>2576</v>
      </c>
      <c r="C2580" s="13" t="str">
        <f t="shared" si="221"/>
        <v/>
      </c>
      <c r="D2580" s="20"/>
      <c r="E2580" s="5"/>
      <c r="F2580" s="5"/>
      <c r="G2580" s="6" t="str">
        <f>IF(ISBLANK(F2580),"",VLOOKUP(F2580,'Listes des Lots'!$B$4:$G$55,6,FALSE))</f>
        <v/>
      </c>
      <c r="H2580" s="3"/>
      <c r="I2580" s="3"/>
      <c r="J2580" s="5"/>
      <c r="K2580" s="5"/>
      <c r="L2580" s="4"/>
      <c r="M2580" s="92" t="str">
        <f>IF(RevenueData[[#This Row],[Commentaires /Notes  ]]="","",RevenueData[[#This Row],[Commentaires /Notes  ]])</f>
        <v/>
      </c>
      <c r="N2580" s="21"/>
    </row>
    <row r="2581" spans="2:14" x14ac:dyDescent="0.25">
      <c r="B2581" s="18">
        <f t="shared" si="222"/>
        <v>2577</v>
      </c>
      <c r="C2581" s="13" t="str">
        <f t="shared" si="221"/>
        <v/>
      </c>
      <c r="D2581" s="20"/>
      <c r="E2581" s="5"/>
      <c r="F2581" s="5"/>
      <c r="G2581" s="6" t="str">
        <f>IF(ISBLANK(F2581),"",VLOOKUP(F2581,'Listes des Lots'!$B$4:$G$55,6,FALSE))</f>
        <v/>
      </c>
      <c r="H2581" s="3"/>
      <c r="I2581" s="3"/>
      <c r="J2581" s="5"/>
      <c r="K2581" s="5"/>
      <c r="L2581" s="4"/>
      <c r="M2581" s="92" t="str">
        <f>IF(RevenueData[[#This Row],[Commentaires /Notes  ]]="","",RevenueData[[#This Row],[Commentaires /Notes  ]])</f>
        <v/>
      </c>
      <c r="N2581" s="21"/>
    </row>
    <row r="2582" spans="2:14" x14ac:dyDescent="0.25">
      <c r="B2582" s="18">
        <f t="shared" si="222"/>
        <v>2578</v>
      </c>
      <c r="C2582" s="13" t="str">
        <f t="shared" si="221"/>
        <v/>
      </c>
      <c r="D2582" s="20"/>
      <c r="E2582" s="5"/>
      <c r="F2582" s="5"/>
      <c r="G2582" s="6" t="str">
        <f>IF(ISBLANK(F2582),"",VLOOKUP(F2582,'Listes des Lots'!$B$4:$G$55,6,FALSE))</f>
        <v/>
      </c>
      <c r="H2582" s="3"/>
      <c r="I2582" s="3"/>
      <c r="J2582" s="5"/>
      <c r="K2582" s="5"/>
      <c r="L2582" s="4"/>
      <c r="M2582" s="92" t="str">
        <f>IF(RevenueData[[#This Row],[Commentaires /Notes  ]]="","",RevenueData[[#This Row],[Commentaires /Notes  ]])</f>
        <v/>
      </c>
      <c r="N2582" s="21"/>
    </row>
    <row r="2583" spans="2:14" x14ac:dyDescent="0.25">
      <c r="B2583" s="18">
        <f t="shared" si="222"/>
        <v>2579</v>
      </c>
      <c r="C2583" s="13" t="str">
        <f t="shared" si="221"/>
        <v/>
      </c>
      <c r="D2583" s="20"/>
      <c r="E2583" s="5"/>
      <c r="F2583" s="5"/>
      <c r="G2583" s="6" t="str">
        <f>IF(ISBLANK(F2583),"",VLOOKUP(F2583,'Listes des Lots'!$B$4:$G$55,6,FALSE))</f>
        <v/>
      </c>
      <c r="H2583" s="3"/>
      <c r="I2583" s="3"/>
      <c r="J2583" s="5"/>
      <c r="K2583" s="5"/>
      <c r="L2583" s="4"/>
      <c r="M2583" s="92" t="str">
        <f>IF(RevenueData[[#This Row],[Commentaires /Notes  ]]="","",RevenueData[[#This Row],[Commentaires /Notes  ]])</f>
        <v/>
      </c>
      <c r="N2583" s="21"/>
    </row>
    <row r="2584" spans="2:14" x14ac:dyDescent="0.25">
      <c r="B2584" s="18">
        <f t="shared" si="222"/>
        <v>2580</v>
      </c>
      <c r="C2584" s="13" t="str">
        <f t="shared" si="221"/>
        <v/>
      </c>
      <c r="D2584" s="20"/>
      <c r="E2584" s="5"/>
      <c r="F2584" s="5"/>
      <c r="G2584" s="6" t="str">
        <f>IF(ISBLANK(F2584),"",VLOOKUP(F2584,'Listes des Lots'!$B$4:$G$55,6,FALSE))</f>
        <v/>
      </c>
      <c r="H2584" s="3"/>
      <c r="I2584" s="3"/>
      <c r="J2584" s="5"/>
      <c r="K2584" s="5"/>
      <c r="L2584" s="4"/>
      <c r="M2584" s="92" t="str">
        <f>IF(RevenueData[[#This Row],[Commentaires /Notes  ]]="","",RevenueData[[#This Row],[Commentaires /Notes  ]])</f>
        <v/>
      </c>
      <c r="N2584" s="21"/>
    </row>
    <row r="2585" spans="2:14" x14ac:dyDescent="0.25">
      <c r="B2585" s="18">
        <f t="shared" si="222"/>
        <v>2581</v>
      </c>
      <c r="C2585" s="13" t="str">
        <f t="shared" si="221"/>
        <v/>
      </c>
      <c r="D2585" s="20"/>
      <c r="E2585" s="5"/>
      <c r="F2585" s="5"/>
      <c r="G2585" s="6" t="str">
        <f>IF(ISBLANK(F2585),"",VLOOKUP(F2585,'Listes des Lots'!$B$4:$G$55,6,FALSE))</f>
        <v/>
      </c>
      <c r="H2585" s="3"/>
      <c r="I2585" s="3"/>
      <c r="J2585" s="5"/>
      <c r="K2585" s="5"/>
      <c r="L2585" s="4"/>
      <c r="M2585" s="92" t="str">
        <f>IF(RevenueData[[#This Row],[Commentaires /Notes  ]]="","",RevenueData[[#This Row],[Commentaires /Notes  ]])</f>
        <v/>
      </c>
      <c r="N2585" s="21"/>
    </row>
    <row r="2586" spans="2:14" x14ac:dyDescent="0.25">
      <c r="B2586" s="18">
        <f t="shared" si="222"/>
        <v>2582</v>
      </c>
      <c r="C2586" s="13" t="str">
        <f t="shared" si="221"/>
        <v/>
      </c>
      <c r="D2586" s="20"/>
      <c r="E2586" s="5"/>
      <c r="F2586" s="5"/>
      <c r="G2586" s="6" t="str">
        <f>IF(ISBLANK(F2586),"",VLOOKUP(F2586,'Listes des Lots'!$B$4:$G$55,6,FALSE))</f>
        <v/>
      </c>
      <c r="H2586" s="3"/>
      <c r="I2586" s="3"/>
      <c r="J2586" s="5"/>
      <c r="K2586" s="5"/>
      <c r="L2586" s="4"/>
      <c r="M2586" s="92" t="str">
        <f>IF(RevenueData[[#This Row],[Commentaires /Notes  ]]="","",RevenueData[[#This Row],[Commentaires /Notes  ]])</f>
        <v/>
      </c>
      <c r="N2586" s="21"/>
    </row>
    <row r="2587" spans="2:14" x14ac:dyDescent="0.25">
      <c r="B2587" s="18">
        <f t="shared" si="222"/>
        <v>2583</v>
      </c>
      <c r="C2587" s="13" t="str">
        <f t="shared" si="221"/>
        <v/>
      </c>
      <c r="D2587" s="20"/>
      <c r="E2587" s="5"/>
      <c r="F2587" s="5"/>
      <c r="G2587" s="6" t="str">
        <f>IF(ISBLANK(F2587),"",VLOOKUP(F2587,'Listes des Lots'!$B$4:$G$55,6,FALSE))</f>
        <v/>
      </c>
      <c r="H2587" s="3"/>
      <c r="I2587" s="3"/>
      <c r="J2587" s="5"/>
      <c r="K2587" s="5"/>
      <c r="L2587" s="4"/>
      <c r="M2587" s="92" t="str">
        <f>IF(RevenueData[[#This Row],[Commentaires /Notes  ]]="","",RevenueData[[#This Row],[Commentaires /Notes  ]])</f>
        <v/>
      </c>
      <c r="N2587" s="21"/>
    </row>
    <row r="2588" spans="2:14" x14ac:dyDescent="0.25">
      <c r="B2588" s="18">
        <f t="shared" si="222"/>
        <v>2584</v>
      </c>
      <c r="C2588" s="13" t="str">
        <f t="shared" si="221"/>
        <v/>
      </c>
      <c r="D2588" s="20"/>
      <c r="E2588" s="5"/>
      <c r="F2588" s="5"/>
      <c r="G2588" s="6" t="str">
        <f>IF(ISBLANK(F2588),"",VLOOKUP(F2588,'Listes des Lots'!$B$4:$G$55,6,FALSE))</f>
        <v/>
      </c>
      <c r="H2588" s="3"/>
      <c r="I2588" s="3"/>
      <c r="J2588" s="5"/>
      <c r="K2588" s="5"/>
      <c r="L2588" s="4"/>
      <c r="M2588" s="92" t="str">
        <f>IF(RevenueData[[#This Row],[Commentaires /Notes  ]]="","",RevenueData[[#This Row],[Commentaires /Notes  ]])</f>
        <v/>
      </c>
      <c r="N2588" s="21"/>
    </row>
    <row r="2589" spans="2:14" x14ac:dyDescent="0.25">
      <c r="B2589" s="18">
        <f t="shared" si="222"/>
        <v>2585</v>
      </c>
      <c r="C2589" s="13" t="str">
        <f t="shared" si="221"/>
        <v/>
      </c>
      <c r="D2589" s="20"/>
      <c r="E2589" s="5"/>
      <c r="F2589" s="5"/>
      <c r="G2589" s="6" t="str">
        <f>IF(ISBLANK(F2589),"",VLOOKUP(F2589,'Listes des Lots'!$B$4:$G$55,6,FALSE))</f>
        <v/>
      </c>
      <c r="H2589" s="3"/>
      <c r="I2589" s="3"/>
      <c r="J2589" s="5"/>
      <c r="K2589" s="5"/>
      <c r="L2589" s="4"/>
      <c r="M2589" s="92" t="str">
        <f>IF(RevenueData[[#This Row],[Commentaires /Notes  ]]="","",RevenueData[[#This Row],[Commentaires /Notes  ]])</f>
        <v/>
      </c>
      <c r="N2589" s="21"/>
    </row>
    <row r="2590" spans="2:14" x14ac:dyDescent="0.25">
      <c r="B2590" s="18">
        <f t="shared" si="222"/>
        <v>2586</v>
      </c>
      <c r="C2590" s="13" t="str">
        <f t="shared" si="221"/>
        <v/>
      </c>
      <c r="D2590" s="20"/>
      <c r="E2590" s="5"/>
      <c r="F2590" s="5"/>
      <c r="G2590" s="6" t="str">
        <f>IF(ISBLANK(F2590),"",VLOOKUP(F2590,'Listes des Lots'!$B$4:$G$55,6,FALSE))</f>
        <v/>
      </c>
      <c r="H2590" s="3"/>
      <c r="I2590" s="3"/>
      <c r="J2590" s="5"/>
      <c r="K2590" s="5"/>
      <c r="L2590" s="4"/>
      <c r="M2590" s="92" t="str">
        <f>IF(RevenueData[[#This Row],[Commentaires /Notes  ]]="","",RevenueData[[#This Row],[Commentaires /Notes  ]])</f>
        <v/>
      </c>
      <c r="N2590" s="21"/>
    </row>
    <row r="2591" spans="2:14" x14ac:dyDescent="0.25">
      <c r="B2591" s="18">
        <f t="shared" si="222"/>
        <v>2587</v>
      </c>
      <c r="C2591" s="13" t="str">
        <f t="shared" si="221"/>
        <v/>
      </c>
      <c r="D2591" s="20"/>
      <c r="E2591" s="5"/>
      <c r="F2591" s="5"/>
      <c r="G2591" s="6" t="str">
        <f>IF(ISBLANK(F2591),"",VLOOKUP(F2591,'Listes des Lots'!$B$4:$G$55,6,FALSE))</f>
        <v/>
      </c>
      <c r="H2591" s="3"/>
      <c r="I2591" s="3"/>
      <c r="J2591" s="5"/>
      <c r="K2591" s="5"/>
      <c r="L2591" s="4"/>
      <c r="M2591" s="92" t="str">
        <f>IF(RevenueData[[#This Row],[Commentaires /Notes  ]]="","",RevenueData[[#This Row],[Commentaires /Notes  ]])</f>
        <v/>
      </c>
      <c r="N2591" s="21"/>
    </row>
    <row r="2592" spans="2:14" x14ac:dyDescent="0.25">
      <c r="B2592" s="18">
        <f t="shared" si="222"/>
        <v>2588</v>
      </c>
      <c r="C2592" s="13" t="str">
        <f t="shared" si="221"/>
        <v/>
      </c>
      <c r="D2592" s="20"/>
      <c r="E2592" s="5"/>
      <c r="F2592" s="5"/>
      <c r="G2592" s="6" t="str">
        <f>IF(ISBLANK(F2592),"",VLOOKUP(F2592,'Listes des Lots'!$B$4:$G$55,6,FALSE))</f>
        <v/>
      </c>
      <c r="H2592" s="3"/>
      <c r="I2592" s="3"/>
      <c r="J2592" s="5"/>
      <c r="K2592" s="5"/>
      <c r="L2592" s="4"/>
      <c r="M2592" s="92" t="str">
        <f>IF(RevenueData[[#This Row],[Commentaires /Notes  ]]="","",RevenueData[[#This Row],[Commentaires /Notes  ]])</f>
        <v/>
      </c>
      <c r="N2592" s="21"/>
    </row>
    <row r="2593" spans="2:14" x14ac:dyDescent="0.25">
      <c r="B2593" s="18">
        <f t="shared" si="222"/>
        <v>2589</v>
      </c>
      <c r="C2593" s="13" t="str">
        <f t="shared" si="221"/>
        <v/>
      </c>
      <c r="D2593" s="20"/>
      <c r="E2593" s="5"/>
      <c r="F2593" s="5"/>
      <c r="G2593" s="6" t="str">
        <f>IF(ISBLANK(F2593),"",VLOOKUP(F2593,'Listes des Lots'!$B$4:$G$55,6,FALSE))</f>
        <v/>
      </c>
      <c r="H2593" s="3"/>
      <c r="I2593" s="3"/>
      <c r="J2593" s="5"/>
      <c r="K2593" s="5"/>
      <c r="L2593" s="4"/>
      <c r="M2593" s="92" t="str">
        <f>IF(RevenueData[[#This Row],[Commentaires /Notes  ]]="","",RevenueData[[#This Row],[Commentaires /Notes  ]])</f>
        <v/>
      </c>
      <c r="N2593" s="21"/>
    </row>
    <row r="2594" spans="2:14" x14ac:dyDescent="0.25">
      <c r="B2594" s="18">
        <f t="shared" si="222"/>
        <v>2590</v>
      </c>
      <c r="C2594" s="13" t="str">
        <f t="shared" si="221"/>
        <v/>
      </c>
      <c r="D2594" s="20"/>
      <c r="E2594" s="5"/>
      <c r="F2594" s="5"/>
      <c r="G2594" s="6" t="str">
        <f>IF(ISBLANK(F2594),"",VLOOKUP(F2594,'Listes des Lots'!$B$4:$G$55,6,FALSE))</f>
        <v/>
      </c>
      <c r="H2594" s="3"/>
      <c r="I2594" s="3"/>
      <c r="J2594" s="5"/>
      <c r="K2594" s="5"/>
      <c r="L2594" s="4"/>
      <c r="M2594" s="92" t="str">
        <f>IF(RevenueData[[#This Row],[Commentaires /Notes  ]]="","",RevenueData[[#This Row],[Commentaires /Notes  ]])</f>
        <v/>
      </c>
      <c r="N2594" s="21"/>
    </row>
    <row r="2595" spans="2:14" x14ac:dyDescent="0.25">
      <c r="B2595" s="18">
        <f t="shared" si="222"/>
        <v>2591</v>
      </c>
      <c r="C2595" s="13" t="str">
        <f t="shared" si="221"/>
        <v/>
      </c>
      <c r="D2595" s="20"/>
      <c r="E2595" s="5"/>
      <c r="F2595" s="5"/>
      <c r="G2595" s="6" t="str">
        <f>IF(ISBLANK(F2595),"",VLOOKUP(F2595,'Listes des Lots'!$B$4:$G$55,6,FALSE))</f>
        <v/>
      </c>
      <c r="H2595" s="3"/>
      <c r="I2595" s="3"/>
      <c r="J2595" s="5"/>
      <c r="K2595" s="5"/>
      <c r="L2595" s="4"/>
      <c r="M2595" s="92" t="str">
        <f>IF(RevenueData[[#This Row],[Commentaires /Notes  ]]="","",RevenueData[[#This Row],[Commentaires /Notes  ]])</f>
        <v/>
      </c>
      <c r="N2595" s="21"/>
    </row>
    <row r="2596" spans="2:14" x14ac:dyDescent="0.25">
      <c r="B2596" s="18">
        <f t="shared" si="222"/>
        <v>2592</v>
      </c>
      <c r="C2596" s="13" t="str">
        <f t="shared" si="221"/>
        <v/>
      </c>
      <c r="D2596" s="20"/>
      <c r="E2596" s="5"/>
      <c r="F2596" s="5"/>
      <c r="G2596" s="6" t="str">
        <f>IF(ISBLANK(F2596),"",VLOOKUP(F2596,'Listes des Lots'!$B$4:$G$55,6,FALSE))</f>
        <v/>
      </c>
      <c r="H2596" s="3"/>
      <c r="I2596" s="3"/>
      <c r="J2596" s="5"/>
      <c r="K2596" s="5"/>
      <c r="L2596" s="4"/>
      <c r="M2596" s="92" t="str">
        <f>IF(RevenueData[[#This Row],[Commentaires /Notes  ]]="","",RevenueData[[#This Row],[Commentaires /Notes  ]])</f>
        <v/>
      </c>
      <c r="N2596" s="21"/>
    </row>
    <row r="2597" spans="2:14" x14ac:dyDescent="0.25">
      <c r="B2597" s="18">
        <f t="shared" si="222"/>
        <v>2593</v>
      </c>
      <c r="C2597" s="13" t="str">
        <f t="shared" si="221"/>
        <v/>
      </c>
      <c r="D2597" s="20"/>
      <c r="E2597" s="5"/>
      <c r="F2597" s="5"/>
      <c r="G2597" s="6" t="str">
        <f>IF(ISBLANK(F2597),"",VLOOKUP(F2597,'Listes des Lots'!$B$4:$G$55,6,FALSE))</f>
        <v/>
      </c>
      <c r="H2597" s="3"/>
      <c r="I2597" s="3"/>
      <c r="J2597" s="5"/>
      <c r="K2597" s="5"/>
      <c r="L2597" s="4"/>
      <c r="M2597" s="92" t="str">
        <f>IF(RevenueData[[#This Row],[Commentaires /Notes  ]]="","",RevenueData[[#This Row],[Commentaires /Notes  ]])</f>
        <v/>
      </c>
      <c r="N2597" s="21"/>
    </row>
    <row r="2598" spans="2:14" x14ac:dyDescent="0.25">
      <c r="B2598" s="18">
        <f t="shared" si="222"/>
        <v>2594</v>
      </c>
      <c r="C2598" s="13" t="str">
        <f t="shared" si="221"/>
        <v/>
      </c>
      <c r="D2598" s="20"/>
      <c r="E2598" s="5"/>
      <c r="F2598" s="5"/>
      <c r="G2598" s="6" t="str">
        <f>IF(ISBLANK(F2598),"",VLOOKUP(F2598,'Listes des Lots'!$B$4:$G$55,6,FALSE))</f>
        <v/>
      </c>
      <c r="H2598" s="3"/>
      <c r="I2598" s="3"/>
      <c r="J2598" s="5"/>
      <c r="K2598" s="5"/>
      <c r="L2598" s="4"/>
      <c r="M2598" s="92" t="str">
        <f>IF(RevenueData[[#This Row],[Commentaires /Notes  ]]="","",RevenueData[[#This Row],[Commentaires /Notes  ]])</f>
        <v/>
      </c>
      <c r="N2598" s="21"/>
    </row>
    <row r="2599" spans="2:14" x14ac:dyDescent="0.25">
      <c r="B2599" s="18">
        <f t="shared" si="222"/>
        <v>2595</v>
      </c>
      <c r="C2599" s="13" t="str">
        <f t="shared" si="221"/>
        <v/>
      </c>
      <c r="D2599" s="20"/>
      <c r="E2599" s="5"/>
      <c r="F2599" s="5"/>
      <c r="G2599" s="6" t="str">
        <f>IF(ISBLANK(F2599),"",VLOOKUP(F2599,'Listes des Lots'!$B$4:$G$55,6,FALSE))</f>
        <v/>
      </c>
      <c r="H2599" s="3"/>
      <c r="I2599" s="3"/>
      <c r="J2599" s="5"/>
      <c r="K2599" s="5"/>
      <c r="L2599" s="4"/>
      <c r="M2599" s="92" t="str">
        <f>IF(RevenueData[[#This Row],[Commentaires /Notes  ]]="","",RevenueData[[#This Row],[Commentaires /Notes  ]])</f>
        <v/>
      </c>
      <c r="N2599" s="21"/>
    </row>
    <row r="2600" spans="2:14" x14ac:dyDescent="0.25">
      <c r="B2600" s="18">
        <f t="shared" si="222"/>
        <v>2596</v>
      </c>
      <c r="C2600" s="13" t="str">
        <f t="shared" si="221"/>
        <v/>
      </c>
      <c r="D2600" s="20"/>
      <c r="E2600" s="5"/>
      <c r="F2600" s="5"/>
      <c r="G2600" s="6" t="str">
        <f>IF(ISBLANK(F2600),"",VLOOKUP(F2600,'Listes des Lots'!$B$4:$G$55,6,FALSE))</f>
        <v/>
      </c>
      <c r="H2600" s="3"/>
      <c r="I2600" s="3"/>
      <c r="J2600" s="5"/>
      <c r="K2600" s="5"/>
      <c r="L2600" s="4"/>
      <c r="M2600" s="92" t="str">
        <f>IF(RevenueData[[#This Row],[Commentaires /Notes  ]]="","",RevenueData[[#This Row],[Commentaires /Notes  ]])</f>
        <v/>
      </c>
      <c r="N2600" s="21"/>
    </row>
    <row r="2601" spans="2:14" x14ac:dyDescent="0.25">
      <c r="B2601" s="18">
        <f t="shared" si="222"/>
        <v>2597</v>
      </c>
      <c r="C2601" s="13" t="str">
        <f t="shared" si="221"/>
        <v/>
      </c>
      <c r="D2601" s="20"/>
      <c r="E2601" s="5"/>
      <c r="F2601" s="5"/>
      <c r="G2601" s="6" t="str">
        <f>IF(ISBLANK(F2601),"",VLOOKUP(F2601,'Listes des Lots'!$B$4:$G$55,6,FALSE))</f>
        <v/>
      </c>
      <c r="H2601" s="3"/>
      <c r="I2601" s="3"/>
      <c r="J2601" s="5"/>
      <c r="K2601" s="5"/>
      <c r="L2601" s="4"/>
      <c r="M2601" s="92" t="str">
        <f>IF(RevenueData[[#This Row],[Commentaires /Notes  ]]="","",RevenueData[[#This Row],[Commentaires /Notes  ]])</f>
        <v/>
      </c>
      <c r="N2601" s="21"/>
    </row>
    <row r="2602" spans="2:14" x14ac:dyDescent="0.25">
      <c r="B2602" s="18">
        <f t="shared" si="222"/>
        <v>2598</v>
      </c>
      <c r="C2602" s="13" t="str">
        <f t="shared" si="221"/>
        <v/>
      </c>
      <c r="D2602" s="20"/>
      <c r="E2602" s="5"/>
      <c r="F2602" s="5"/>
      <c r="G2602" s="6" t="str">
        <f>IF(ISBLANK(F2602),"",VLOOKUP(F2602,'Listes des Lots'!$B$4:$G$55,6,FALSE))</f>
        <v/>
      </c>
      <c r="H2602" s="3"/>
      <c r="I2602" s="3"/>
      <c r="J2602" s="5"/>
      <c r="K2602" s="5"/>
      <c r="L2602" s="4"/>
      <c r="M2602" s="92" t="str">
        <f>IF(RevenueData[[#This Row],[Commentaires /Notes  ]]="","",RevenueData[[#This Row],[Commentaires /Notes  ]])</f>
        <v/>
      </c>
      <c r="N2602" s="21"/>
    </row>
    <row r="2603" spans="2:14" x14ac:dyDescent="0.25">
      <c r="B2603" s="18">
        <f t="shared" si="222"/>
        <v>2599</v>
      </c>
      <c r="C2603" s="13" t="str">
        <f t="shared" si="221"/>
        <v/>
      </c>
      <c r="D2603" s="20"/>
      <c r="E2603" s="5"/>
      <c r="F2603" s="5"/>
      <c r="G2603" s="6" t="str">
        <f>IF(ISBLANK(F2603),"",VLOOKUP(F2603,'Listes des Lots'!$B$4:$G$55,6,FALSE))</f>
        <v/>
      </c>
      <c r="H2603" s="3"/>
      <c r="I2603" s="3"/>
      <c r="J2603" s="5"/>
      <c r="K2603" s="5"/>
      <c r="L2603" s="4"/>
      <c r="M2603" s="92" t="str">
        <f>IF(RevenueData[[#This Row],[Commentaires /Notes  ]]="","",RevenueData[[#This Row],[Commentaires /Notes  ]])</f>
        <v/>
      </c>
      <c r="N2603" s="21"/>
    </row>
    <row r="2604" spans="2:14" x14ac:dyDescent="0.25">
      <c r="B2604" s="18">
        <f t="shared" si="222"/>
        <v>2600</v>
      </c>
      <c r="C2604" s="13" t="str">
        <f t="shared" si="221"/>
        <v/>
      </c>
      <c r="D2604" s="20"/>
      <c r="E2604" s="5"/>
      <c r="F2604" s="5"/>
      <c r="G2604" s="6" t="str">
        <f>IF(ISBLANK(F2604),"",VLOOKUP(F2604,'Listes des Lots'!$B$4:$G$55,6,FALSE))</f>
        <v/>
      </c>
      <c r="H2604" s="3"/>
      <c r="I2604" s="3"/>
      <c r="J2604" s="5"/>
      <c r="K2604" s="5"/>
      <c r="L2604" s="4"/>
      <c r="M2604" s="92" t="str">
        <f>IF(RevenueData[[#This Row],[Commentaires /Notes  ]]="","",RevenueData[[#This Row],[Commentaires /Notes  ]])</f>
        <v/>
      </c>
      <c r="N2604" s="21"/>
    </row>
    <row r="2605" spans="2:14" x14ac:dyDescent="0.25">
      <c r="B2605" s="18">
        <f t="shared" si="222"/>
        <v>2601</v>
      </c>
      <c r="C2605" s="13" t="str">
        <f t="shared" si="221"/>
        <v/>
      </c>
      <c r="D2605" s="20"/>
      <c r="E2605" s="5"/>
      <c r="F2605" s="5"/>
      <c r="G2605" s="6" t="str">
        <f>IF(ISBLANK(F2605),"",VLOOKUP(F2605,'Listes des Lots'!$B$4:$G$55,6,FALSE))</f>
        <v/>
      </c>
      <c r="H2605" s="3"/>
      <c r="I2605" s="3"/>
      <c r="J2605" s="5"/>
      <c r="K2605" s="5"/>
      <c r="L2605" s="4"/>
      <c r="M2605" s="92" t="str">
        <f>IF(RevenueData[[#This Row],[Commentaires /Notes  ]]="","",RevenueData[[#This Row],[Commentaires /Notes  ]])</f>
        <v/>
      </c>
      <c r="N2605" s="21"/>
    </row>
    <row r="2606" spans="2:14" x14ac:dyDescent="0.25">
      <c r="B2606" s="18">
        <f t="shared" si="222"/>
        <v>2602</v>
      </c>
      <c r="C2606" s="13" t="str">
        <f t="shared" si="221"/>
        <v/>
      </c>
      <c r="D2606" s="20"/>
      <c r="E2606" s="5"/>
      <c r="F2606" s="5"/>
      <c r="G2606" s="6" t="str">
        <f>IF(ISBLANK(F2606),"",VLOOKUP(F2606,'Listes des Lots'!$B$4:$G$55,6,FALSE))</f>
        <v/>
      </c>
      <c r="H2606" s="3"/>
      <c r="I2606" s="3"/>
      <c r="J2606" s="5"/>
      <c r="K2606" s="5"/>
      <c r="L2606" s="4"/>
      <c r="M2606" s="92" t="str">
        <f>IF(RevenueData[[#This Row],[Commentaires /Notes  ]]="","",RevenueData[[#This Row],[Commentaires /Notes  ]])</f>
        <v/>
      </c>
      <c r="N2606" s="21"/>
    </row>
    <row r="2607" spans="2:14" x14ac:dyDescent="0.25">
      <c r="B2607" s="18">
        <f t="shared" si="222"/>
        <v>2603</v>
      </c>
      <c r="C2607" s="13" t="str">
        <f t="shared" si="221"/>
        <v/>
      </c>
      <c r="D2607" s="20"/>
      <c r="E2607" s="5"/>
      <c r="F2607" s="5"/>
      <c r="G2607" s="6" t="str">
        <f>IF(ISBLANK(F2607),"",VLOOKUP(F2607,'Listes des Lots'!$B$4:$G$55,6,FALSE))</f>
        <v/>
      </c>
      <c r="H2607" s="3"/>
      <c r="I2607" s="3"/>
      <c r="J2607" s="5"/>
      <c r="K2607" s="5"/>
      <c r="L2607" s="4"/>
      <c r="M2607" s="92" t="str">
        <f>IF(RevenueData[[#This Row],[Commentaires /Notes  ]]="","",RevenueData[[#This Row],[Commentaires /Notes  ]])</f>
        <v/>
      </c>
      <c r="N2607" s="21"/>
    </row>
    <row r="2608" spans="2:14" x14ac:dyDescent="0.25">
      <c r="B2608" s="18">
        <f t="shared" si="222"/>
        <v>2604</v>
      </c>
      <c r="C2608" s="13" t="str">
        <f t="shared" si="221"/>
        <v/>
      </c>
      <c r="D2608" s="20"/>
      <c r="E2608" s="5"/>
      <c r="F2608" s="5"/>
      <c r="G2608" s="6" t="str">
        <f>IF(ISBLANK(F2608),"",VLOOKUP(F2608,'Listes des Lots'!$B$4:$G$55,6,FALSE))</f>
        <v/>
      </c>
      <c r="H2608" s="3"/>
      <c r="I2608" s="3"/>
      <c r="J2608" s="5"/>
      <c r="K2608" s="5"/>
      <c r="L2608" s="4"/>
      <c r="M2608" s="92" t="str">
        <f>IF(RevenueData[[#This Row],[Commentaires /Notes  ]]="","",RevenueData[[#This Row],[Commentaires /Notes  ]])</f>
        <v/>
      </c>
      <c r="N2608" s="21"/>
    </row>
    <row r="2609" spans="2:14" x14ac:dyDescent="0.25">
      <c r="B2609" s="18">
        <f t="shared" si="222"/>
        <v>2605</v>
      </c>
      <c r="C2609" s="13" t="str">
        <f t="shared" si="221"/>
        <v/>
      </c>
      <c r="D2609" s="20"/>
      <c r="E2609" s="5"/>
      <c r="F2609" s="5"/>
      <c r="G2609" s="6" t="str">
        <f>IF(ISBLANK(F2609),"",VLOOKUP(F2609,'Listes des Lots'!$B$4:$G$55,6,FALSE))</f>
        <v/>
      </c>
      <c r="H2609" s="3"/>
      <c r="I2609" s="3"/>
      <c r="J2609" s="5"/>
      <c r="K2609" s="5"/>
      <c r="L2609" s="4"/>
      <c r="M2609" s="92" t="str">
        <f>IF(RevenueData[[#This Row],[Commentaires /Notes  ]]="","",RevenueData[[#This Row],[Commentaires /Notes  ]])</f>
        <v/>
      </c>
      <c r="N2609" s="21"/>
    </row>
    <row r="2610" spans="2:14" x14ac:dyDescent="0.25">
      <c r="B2610" s="18">
        <f t="shared" si="222"/>
        <v>2606</v>
      </c>
      <c r="C2610" s="13" t="str">
        <f t="shared" si="221"/>
        <v/>
      </c>
      <c r="D2610" s="20"/>
      <c r="E2610" s="5"/>
      <c r="F2610" s="5"/>
      <c r="G2610" s="6" t="str">
        <f>IF(ISBLANK(F2610),"",VLOOKUP(F2610,'Listes des Lots'!$B$4:$G$55,6,FALSE))</f>
        <v/>
      </c>
      <c r="H2610" s="3"/>
      <c r="I2610" s="3"/>
      <c r="J2610" s="5"/>
      <c r="K2610" s="5"/>
      <c r="L2610" s="4"/>
      <c r="M2610" s="92" t="str">
        <f>IF(RevenueData[[#This Row],[Commentaires /Notes  ]]="","",RevenueData[[#This Row],[Commentaires /Notes  ]])</f>
        <v/>
      </c>
      <c r="N2610" s="21"/>
    </row>
    <row r="2611" spans="2:14" x14ac:dyDescent="0.25">
      <c r="B2611" s="18">
        <f t="shared" si="222"/>
        <v>2607</v>
      </c>
      <c r="C2611" s="13" t="str">
        <f t="shared" si="221"/>
        <v/>
      </c>
      <c r="D2611" s="20"/>
      <c r="E2611" s="5"/>
      <c r="F2611" s="5"/>
      <c r="G2611" s="6" t="str">
        <f>IF(ISBLANK(F2611),"",VLOOKUP(F2611,'Listes des Lots'!$B$4:$G$55,6,FALSE))</f>
        <v/>
      </c>
      <c r="H2611" s="3"/>
      <c r="I2611" s="3"/>
      <c r="J2611" s="5"/>
      <c r="K2611" s="5"/>
      <c r="L2611" s="4"/>
      <c r="M2611" s="92" t="str">
        <f>IF(RevenueData[[#This Row],[Commentaires /Notes  ]]="","",RevenueData[[#This Row],[Commentaires /Notes  ]])</f>
        <v/>
      </c>
      <c r="N2611" s="21"/>
    </row>
    <row r="2612" spans="2:14" x14ac:dyDescent="0.25">
      <c r="B2612" s="18">
        <f t="shared" si="222"/>
        <v>2608</v>
      </c>
      <c r="C2612" s="13" t="str">
        <f t="shared" si="221"/>
        <v/>
      </c>
      <c r="D2612" s="20"/>
      <c r="E2612" s="5"/>
      <c r="F2612" s="5"/>
      <c r="G2612" s="6" t="str">
        <f>IF(ISBLANK(F2612),"",VLOOKUP(F2612,'Listes des Lots'!$B$4:$G$55,6,FALSE))</f>
        <v/>
      </c>
      <c r="H2612" s="3"/>
      <c r="I2612" s="3"/>
      <c r="J2612" s="5"/>
      <c r="K2612" s="5"/>
      <c r="L2612" s="4"/>
      <c r="M2612" s="92" t="str">
        <f>IF(RevenueData[[#This Row],[Commentaires /Notes  ]]="","",RevenueData[[#This Row],[Commentaires /Notes  ]])</f>
        <v/>
      </c>
      <c r="N2612" s="21"/>
    </row>
    <row r="2613" spans="2:14" x14ac:dyDescent="0.25">
      <c r="B2613" s="18">
        <f t="shared" si="222"/>
        <v>2609</v>
      </c>
      <c r="C2613" s="13" t="str">
        <f t="shared" si="221"/>
        <v/>
      </c>
      <c r="D2613" s="20"/>
      <c r="E2613" s="5"/>
      <c r="F2613" s="5"/>
      <c r="G2613" s="6" t="str">
        <f>IF(ISBLANK(F2613),"",VLOOKUP(F2613,'Listes des Lots'!$B$4:$G$55,6,FALSE))</f>
        <v/>
      </c>
      <c r="H2613" s="3"/>
      <c r="I2613" s="3"/>
      <c r="J2613" s="5"/>
      <c r="K2613" s="5"/>
      <c r="L2613" s="4"/>
      <c r="M2613" s="92" t="str">
        <f>IF(RevenueData[[#This Row],[Commentaires /Notes  ]]="","",RevenueData[[#This Row],[Commentaires /Notes  ]])</f>
        <v/>
      </c>
      <c r="N2613" s="21"/>
    </row>
    <row r="2614" spans="2:14" x14ac:dyDescent="0.25">
      <c r="B2614" s="18">
        <f t="shared" si="222"/>
        <v>2610</v>
      </c>
      <c r="C2614" s="13" t="str">
        <f t="shared" si="221"/>
        <v/>
      </c>
      <c r="D2614" s="20"/>
      <c r="E2614" s="5"/>
      <c r="F2614" s="5"/>
      <c r="G2614" s="6" t="str">
        <f>IF(ISBLANK(F2614),"",VLOOKUP(F2614,'Listes des Lots'!$B$4:$G$55,6,FALSE))</f>
        <v/>
      </c>
      <c r="H2614" s="3"/>
      <c r="I2614" s="3"/>
      <c r="J2614" s="5"/>
      <c r="K2614" s="5"/>
      <c r="L2614" s="4"/>
      <c r="M2614" s="92" t="str">
        <f>IF(RevenueData[[#This Row],[Commentaires /Notes  ]]="","",RevenueData[[#This Row],[Commentaires /Notes  ]])</f>
        <v/>
      </c>
      <c r="N2614" s="21"/>
    </row>
    <row r="2615" spans="2:14" x14ac:dyDescent="0.25">
      <c r="B2615" s="18">
        <f t="shared" si="222"/>
        <v>2611</v>
      </c>
      <c r="C2615" s="13" t="str">
        <f t="shared" si="221"/>
        <v/>
      </c>
      <c r="D2615" s="20"/>
      <c r="E2615" s="5"/>
      <c r="F2615" s="5"/>
      <c r="G2615" s="6" t="str">
        <f>IF(ISBLANK(F2615),"",VLOOKUP(F2615,'Listes des Lots'!$B$4:$G$55,6,FALSE))</f>
        <v/>
      </c>
      <c r="H2615" s="3"/>
      <c r="I2615" s="3"/>
      <c r="J2615" s="5"/>
      <c r="K2615" s="5"/>
      <c r="L2615" s="4"/>
      <c r="M2615" s="92" t="str">
        <f>IF(RevenueData[[#This Row],[Commentaires /Notes  ]]="","",RevenueData[[#This Row],[Commentaires /Notes  ]])</f>
        <v/>
      </c>
      <c r="N2615" s="21"/>
    </row>
    <row r="2616" spans="2:14" x14ac:dyDescent="0.25">
      <c r="B2616" s="18">
        <f t="shared" si="222"/>
        <v>2612</v>
      </c>
      <c r="C2616" s="13" t="str">
        <f t="shared" si="221"/>
        <v/>
      </c>
      <c r="D2616" s="20"/>
      <c r="E2616" s="5"/>
      <c r="F2616" s="5"/>
      <c r="G2616" s="6" t="str">
        <f>IF(ISBLANK(F2616),"",VLOOKUP(F2616,'Listes des Lots'!$B$4:$G$55,6,FALSE))</f>
        <v/>
      </c>
      <c r="H2616" s="3"/>
      <c r="I2616" s="3"/>
      <c r="J2616" s="5"/>
      <c r="K2616" s="5"/>
      <c r="L2616" s="4"/>
      <c r="M2616" s="92" t="str">
        <f>IF(RevenueData[[#This Row],[Commentaires /Notes  ]]="","",RevenueData[[#This Row],[Commentaires /Notes  ]])</f>
        <v/>
      </c>
      <c r="N2616" s="21"/>
    </row>
    <row r="2617" spans="2:14" x14ac:dyDescent="0.25">
      <c r="B2617" s="18">
        <f t="shared" si="222"/>
        <v>2613</v>
      </c>
      <c r="C2617" s="13" t="str">
        <f t="shared" si="221"/>
        <v/>
      </c>
      <c r="D2617" s="20"/>
      <c r="E2617" s="5"/>
      <c r="F2617" s="5"/>
      <c r="G2617" s="6" t="str">
        <f>IF(ISBLANK(F2617),"",VLOOKUP(F2617,'Listes des Lots'!$B$4:$G$55,6,FALSE))</f>
        <v/>
      </c>
      <c r="H2617" s="3"/>
      <c r="I2617" s="3"/>
      <c r="J2617" s="5"/>
      <c r="K2617" s="5"/>
      <c r="L2617" s="4"/>
      <c r="M2617" s="92" t="str">
        <f>IF(RevenueData[[#This Row],[Commentaires /Notes  ]]="","",RevenueData[[#This Row],[Commentaires /Notes  ]])</f>
        <v/>
      </c>
      <c r="N2617" s="21"/>
    </row>
    <row r="2618" spans="2:14" x14ac:dyDescent="0.25">
      <c r="B2618" s="18">
        <f t="shared" si="222"/>
        <v>2614</v>
      </c>
      <c r="C2618" s="13" t="str">
        <f t="shared" si="221"/>
        <v/>
      </c>
      <c r="D2618" s="20"/>
      <c r="E2618" s="5"/>
      <c r="F2618" s="5"/>
      <c r="G2618" s="6" t="str">
        <f>IF(ISBLANK(F2618),"",VLOOKUP(F2618,'Listes des Lots'!$B$4:$G$55,6,FALSE))</f>
        <v/>
      </c>
      <c r="H2618" s="3"/>
      <c r="I2618" s="3"/>
      <c r="J2618" s="5"/>
      <c r="K2618" s="5"/>
      <c r="L2618" s="4"/>
      <c r="M2618" s="92" t="str">
        <f>IF(RevenueData[[#This Row],[Commentaires /Notes  ]]="","",RevenueData[[#This Row],[Commentaires /Notes  ]])</f>
        <v/>
      </c>
      <c r="N2618" s="21"/>
    </row>
    <row r="2619" spans="2:14" x14ac:dyDescent="0.25">
      <c r="B2619" s="18">
        <f t="shared" si="222"/>
        <v>2615</v>
      </c>
      <c r="C2619" s="13" t="str">
        <f t="shared" si="221"/>
        <v/>
      </c>
      <c r="D2619" s="20"/>
      <c r="E2619" s="5"/>
      <c r="F2619" s="5"/>
      <c r="G2619" s="6" t="str">
        <f>IF(ISBLANK(F2619),"",VLOOKUP(F2619,'Listes des Lots'!$B$4:$G$55,6,FALSE))</f>
        <v/>
      </c>
      <c r="H2619" s="3"/>
      <c r="I2619" s="3"/>
      <c r="J2619" s="5"/>
      <c r="K2619" s="5"/>
      <c r="L2619" s="4"/>
      <c r="M2619" s="92" t="str">
        <f>IF(RevenueData[[#This Row],[Commentaires /Notes  ]]="","",RevenueData[[#This Row],[Commentaires /Notes  ]])</f>
        <v/>
      </c>
      <c r="N2619" s="21"/>
    </row>
    <row r="2620" spans="2:14" x14ac:dyDescent="0.25">
      <c r="B2620" s="18">
        <f t="shared" si="222"/>
        <v>2616</v>
      </c>
      <c r="C2620" s="13" t="str">
        <f t="shared" si="221"/>
        <v/>
      </c>
      <c r="D2620" s="20"/>
      <c r="E2620" s="5"/>
      <c r="F2620" s="5"/>
      <c r="G2620" s="6" t="str">
        <f>IF(ISBLANK(F2620),"",VLOOKUP(F2620,'Listes des Lots'!$B$4:$G$55,6,FALSE))</f>
        <v/>
      </c>
      <c r="H2620" s="3"/>
      <c r="I2620" s="3"/>
      <c r="J2620" s="5"/>
      <c r="K2620" s="5"/>
      <c r="L2620" s="4"/>
      <c r="M2620" s="92" t="str">
        <f>IF(RevenueData[[#This Row],[Commentaires /Notes  ]]="","",RevenueData[[#This Row],[Commentaires /Notes  ]])</f>
        <v/>
      </c>
      <c r="N2620" s="21"/>
    </row>
    <row r="2621" spans="2:14" x14ac:dyDescent="0.25">
      <c r="B2621" s="18">
        <f t="shared" si="222"/>
        <v>2617</v>
      </c>
      <c r="C2621" s="13" t="str">
        <f t="shared" si="221"/>
        <v/>
      </c>
      <c r="D2621" s="20"/>
      <c r="E2621" s="5"/>
      <c r="F2621" s="5"/>
      <c r="G2621" s="6" t="str">
        <f>IF(ISBLANK(F2621),"",VLOOKUP(F2621,'Listes des Lots'!$B$4:$G$55,6,FALSE))</f>
        <v/>
      </c>
      <c r="H2621" s="3"/>
      <c r="I2621" s="3"/>
      <c r="J2621" s="5"/>
      <c r="K2621" s="5"/>
      <c r="L2621" s="4"/>
      <c r="M2621" s="92" t="str">
        <f>IF(RevenueData[[#This Row],[Commentaires /Notes  ]]="","",RevenueData[[#This Row],[Commentaires /Notes  ]])</f>
        <v/>
      </c>
      <c r="N2621" s="21"/>
    </row>
    <row r="2622" spans="2:14" x14ac:dyDescent="0.25">
      <c r="B2622" s="18">
        <f t="shared" si="222"/>
        <v>2618</v>
      </c>
      <c r="C2622" s="13" t="str">
        <f t="shared" si="221"/>
        <v/>
      </c>
      <c r="D2622" s="20"/>
      <c r="E2622" s="5"/>
      <c r="F2622" s="5"/>
      <c r="G2622" s="6" t="str">
        <f>IF(ISBLANK(F2622),"",VLOOKUP(F2622,'Listes des Lots'!$B$4:$G$55,6,FALSE))</f>
        <v/>
      </c>
      <c r="H2622" s="3"/>
      <c r="I2622" s="3"/>
      <c r="J2622" s="5"/>
      <c r="K2622" s="5"/>
      <c r="L2622" s="4"/>
      <c r="M2622" s="92" t="str">
        <f>IF(RevenueData[[#This Row],[Commentaires /Notes  ]]="","",RevenueData[[#This Row],[Commentaires /Notes  ]])</f>
        <v/>
      </c>
      <c r="N2622" s="21"/>
    </row>
    <row r="2623" spans="2:14" x14ac:dyDescent="0.25">
      <c r="B2623" s="18">
        <f t="shared" si="222"/>
        <v>2619</v>
      </c>
      <c r="C2623" s="13" t="str">
        <f t="shared" si="221"/>
        <v/>
      </c>
      <c r="D2623" s="20"/>
      <c r="E2623" s="5"/>
      <c r="F2623" s="5"/>
      <c r="G2623" s="6" t="str">
        <f>IF(ISBLANK(F2623),"",VLOOKUP(F2623,'Listes des Lots'!$B$4:$G$55,6,FALSE))</f>
        <v/>
      </c>
      <c r="H2623" s="3"/>
      <c r="I2623" s="3"/>
      <c r="J2623" s="5"/>
      <c r="K2623" s="5"/>
      <c r="L2623" s="4"/>
      <c r="M2623" s="92" t="str">
        <f>IF(RevenueData[[#This Row],[Commentaires /Notes  ]]="","",RevenueData[[#This Row],[Commentaires /Notes  ]])</f>
        <v/>
      </c>
      <c r="N2623" s="21"/>
    </row>
    <row r="2624" spans="2:14" x14ac:dyDescent="0.25">
      <c r="B2624" s="18">
        <f t="shared" si="222"/>
        <v>2620</v>
      </c>
      <c r="C2624" s="13" t="str">
        <f t="shared" si="221"/>
        <v/>
      </c>
      <c r="D2624" s="20"/>
      <c r="E2624" s="5"/>
      <c r="F2624" s="5"/>
      <c r="G2624" s="6" t="str">
        <f>IF(ISBLANK(F2624),"",VLOOKUP(F2624,'Listes des Lots'!$B$4:$G$55,6,FALSE))</f>
        <v/>
      </c>
      <c r="H2624" s="3"/>
      <c r="I2624" s="3"/>
      <c r="J2624" s="5"/>
      <c r="K2624" s="5"/>
      <c r="L2624" s="4"/>
      <c r="M2624" s="92" t="str">
        <f>IF(RevenueData[[#This Row],[Commentaires /Notes  ]]="","",RevenueData[[#This Row],[Commentaires /Notes  ]])</f>
        <v/>
      </c>
      <c r="N2624" s="21"/>
    </row>
    <row r="2625" spans="2:14" x14ac:dyDescent="0.25">
      <c r="B2625" s="18">
        <f t="shared" si="222"/>
        <v>2621</v>
      </c>
      <c r="C2625" s="13" t="str">
        <f t="shared" si="221"/>
        <v/>
      </c>
      <c r="D2625" s="20"/>
      <c r="E2625" s="5"/>
      <c r="F2625" s="5"/>
      <c r="G2625" s="6" t="str">
        <f>IF(ISBLANK(F2625),"",VLOOKUP(F2625,'Listes des Lots'!$B$4:$G$55,6,FALSE))</f>
        <v/>
      </c>
      <c r="H2625" s="3"/>
      <c r="I2625" s="3"/>
      <c r="J2625" s="5"/>
      <c r="K2625" s="5"/>
      <c r="L2625" s="4"/>
      <c r="M2625" s="92" t="str">
        <f>IF(RevenueData[[#This Row],[Commentaires /Notes  ]]="","",RevenueData[[#This Row],[Commentaires /Notes  ]])</f>
        <v/>
      </c>
      <c r="N2625" s="21"/>
    </row>
    <row r="2626" spans="2:14" x14ac:dyDescent="0.25">
      <c r="B2626" s="18">
        <f t="shared" si="222"/>
        <v>2622</v>
      </c>
      <c r="C2626" s="13" t="str">
        <f t="shared" si="221"/>
        <v/>
      </c>
      <c r="D2626" s="20"/>
      <c r="E2626" s="5"/>
      <c r="F2626" s="5"/>
      <c r="G2626" s="6" t="str">
        <f>IF(ISBLANK(F2626),"",VLOOKUP(F2626,'Listes des Lots'!$B$4:$G$55,6,FALSE))</f>
        <v/>
      </c>
      <c r="H2626" s="3"/>
      <c r="I2626" s="3"/>
      <c r="J2626" s="5"/>
      <c r="K2626" s="5"/>
      <c r="L2626" s="4"/>
      <c r="M2626" s="92" t="str">
        <f>IF(RevenueData[[#This Row],[Commentaires /Notes  ]]="","",RevenueData[[#This Row],[Commentaires /Notes  ]])</f>
        <v/>
      </c>
      <c r="N2626" s="21"/>
    </row>
    <row r="2627" spans="2:14" x14ac:dyDescent="0.25">
      <c r="B2627" s="18">
        <f t="shared" si="222"/>
        <v>2623</v>
      </c>
      <c r="C2627" s="13" t="str">
        <f t="shared" si="221"/>
        <v/>
      </c>
      <c r="D2627" s="20"/>
      <c r="E2627" s="5"/>
      <c r="F2627" s="5"/>
      <c r="G2627" s="6" t="str">
        <f>IF(ISBLANK(F2627),"",VLOOKUP(F2627,'Listes des Lots'!$B$4:$G$55,6,FALSE))</f>
        <v/>
      </c>
      <c r="H2627" s="3"/>
      <c r="I2627" s="3"/>
      <c r="J2627" s="5"/>
      <c r="K2627" s="5"/>
      <c r="L2627" s="4"/>
      <c r="M2627" s="92" t="str">
        <f>IF(RevenueData[[#This Row],[Commentaires /Notes  ]]="","",RevenueData[[#This Row],[Commentaires /Notes  ]])</f>
        <v/>
      </c>
      <c r="N2627" s="21"/>
    </row>
    <row r="2628" spans="2:14" x14ac:dyDescent="0.25">
      <c r="B2628" s="18">
        <f t="shared" si="222"/>
        <v>2624</v>
      </c>
      <c r="C2628" s="13" t="str">
        <f t="shared" si="221"/>
        <v/>
      </c>
      <c r="D2628" s="20"/>
      <c r="E2628" s="5"/>
      <c r="F2628" s="5"/>
      <c r="G2628" s="6" t="str">
        <f>IF(ISBLANK(F2628),"",VLOOKUP(F2628,'Listes des Lots'!$B$4:$G$55,6,FALSE))</f>
        <v/>
      </c>
      <c r="H2628" s="3"/>
      <c r="I2628" s="3"/>
      <c r="J2628" s="5"/>
      <c r="K2628" s="5"/>
      <c r="L2628" s="4"/>
      <c r="M2628" s="92" t="str">
        <f>IF(RevenueData[[#This Row],[Commentaires /Notes  ]]="","",RevenueData[[#This Row],[Commentaires /Notes  ]])</f>
        <v/>
      </c>
      <c r="N2628" s="21"/>
    </row>
    <row r="2629" spans="2:14" x14ac:dyDescent="0.25">
      <c r="B2629" s="18">
        <f t="shared" si="222"/>
        <v>2625</v>
      </c>
      <c r="C2629" s="13" t="str">
        <f t="shared" ref="C2629:C2692" si="223">IF(OR(D2629="", E2629="", F2629="", I2629="", J2629="", K2629="", L2629=""), "", TEXT(RIGHT(YEAR(D2629), 2), "00") &amp; TEXT(MONTH(D2629), "00") &amp; TEXT(DAY(D2629), "00") &amp; "_Rev_MC_" &amp; TEXT(B2629, "0"))</f>
        <v/>
      </c>
      <c r="D2629" s="20"/>
      <c r="E2629" s="5"/>
      <c r="F2629" s="5"/>
      <c r="G2629" s="6" t="str">
        <f>IF(ISBLANK(F2629),"",VLOOKUP(F2629,'Listes des Lots'!$B$4:$G$55,6,FALSE))</f>
        <v/>
      </c>
      <c r="H2629" s="3"/>
      <c r="I2629" s="3"/>
      <c r="J2629" s="5"/>
      <c r="K2629" s="5"/>
      <c r="L2629" s="4"/>
      <c r="M2629" s="92" t="str">
        <f>IF(RevenueData[[#This Row],[Commentaires /Notes  ]]="","",RevenueData[[#This Row],[Commentaires /Notes  ]])</f>
        <v/>
      </c>
      <c r="N2629" s="21"/>
    </row>
    <row r="2630" spans="2:14" x14ac:dyDescent="0.25">
      <c r="B2630" s="18">
        <f t="shared" si="222"/>
        <v>2626</v>
      </c>
      <c r="C2630" s="13" t="str">
        <f t="shared" si="223"/>
        <v/>
      </c>
      <c r="D2630" s="20"/>
      <c r="E2630" s="5"/>
      <c r="F2630" s="5"/>
      <c r="G2630" s="6" t="str">
        <f>IF(ISBLANK(F2630),"",VLOOKUP(F2630,'Listes des Lots'!$B$4:$G$55,6,FALSE))</f>
        <v/>
      </c>
      <c r="H2630" s="3"/>
      <c r="I2630" s="3"/>
      <c r="J2630" s="5"/>
      <c r="K2630" s="5"/>
      <c r="L2630" s="4"/>
      <c r="M2630" s="92" t="str">
        <f>IF(RevenueData[[#This Row],[Commentaires /Notes  ]]="","",RevenueData[[#This Row],[Commentaires /Notes  ]])</f>
        <v/>
      </c>
      <c r="N2630" s="21"/>
    </row>
    <row r="2631" spans="2:14" x14ac:dyDescent="0.25">
      <c r="B2631" s="18">
        <f t="shared" ref="B2631:B2694" si="224">B2630+1</f>
        <v>2627</v>
      </c>
      <c r="C2631" s="13" t="str">
        <f t="shared" si="223"/>
        <v/>
      </c>
      <c r="D2631" s="20"/>
      <c r="E2631" s="5"/>
      <c r="F2631" s="5"/>
      <c r="G2631" s="6" t="str">
        <f>IF(ISBLANK(F2631),"",VLOOKUP(F2631,'Listes des Lots'!$B$4:$G$55,6,FALSE))</f>
        <v/>
      </c>
      <c r="H2631" s="3"/>
      <c r="I2631" s="3"/>
      <c r="J2631" s="5"/>
      <c r="K2631" s="5"/>
      <c r="L2631" s="4"/>
      <c r="M2631" s="92" t="str">
        <f>IF(RevenueData[[#This Row],[Commentaires /Notes  ]]="","",RevenueData[[#This Row],[Commentaires /Notes  ]])</f>
        <v/>
      </c>
      <c r="N2631" s="21"/>
    </row>
    <row r="2632" spans="2:14" x14ac:dyDescent="0.25">
      <c r="B2632" s="18">
        <f t="shared" si="224"/>
        <v>2628</v>
      </c>
      <c r="C2632" s="13" t="str">
        <f t="shared" si="223"/>
        <v/>
      </c>
      <c r="D2632" s="20"/>
      <c r="E2632" s="5"/>
      <c r="F2632" s="5"/>
      <c r="G2632" s="6" t="str">
        <f>IF(ISBLANK(F2632),"",VLOOKUP(F2632,'Listes des Lots'!$B$4:$G$55,6,FALSE))</f>
        <v/>
      </c>
      <c r="H2632" s="3"/>
      <c r="I2632" s="3"/>
      <c r="J2632" s="5"/>
      <c r="K2632" s="5"/>
      <c r="L2632" s="4"/>
      <c r="M2632" s="92" t="str">
        <f>IF(RevenueData[[#This Row],[Commentaires /Notes  ]]="","",RevenueData[[#This Row],[Commentaires /Notes  ]])</f>
        <v/>
      </c>
      <c r="N2632" s="21"/>
    </row>
    <row r="2633" spans="2:14" x14ac:dyDescent="0.25">
      <c r="B2633" s="18">
        <f t="shared" si="224"/>
        <v>2629</v>
      </c>
      <c r="C2633" s="13" t="str">
        <f t="shared" si="223"/>
        <v/>
      </c>
      <c r="D2633" s="20"/>
      <c r="E2633" s="5"/>
      <c r="F2633" s="5"/>
      <c r="G2633" s="6" t="str">
        <f>IF(ISBLANK(F2633),"",VLOOKUP(F2633,'Listes des Lots'!$B$4:$G$55,6,FALSE))</f>
        <v/>
      </c>
      <c r="H2633" s="3"/>
      <c r="I2633" s="3"/>
      <c r="J2633" s="5"/>
      <c r="K2633" s="5"/>
      <c r="L2633" s="4"/>
      <c r="M2633" s="92" t="str">
        <f>IF(RevenueData[[#This Row],[Commentaires /Notes  ]]="","",RevenueData[[#This Row],[Commentaires /Notes  ]])</f>
        <v/>
      </c>
      <c r="N2633" s="21"/>
    </row>
    <row r="2634" spans="2:14" x14ac:dyDescent="0.25">
      <c r="B2634" s="18">
        <f t="shared" si="224"/>
        <v>2630</v>
      </c>
      <c r="C2634" s="13" t="str">
        <f t="shared" si="223"/>
        <v/>
      </c>
      <c r="D2634" s="20"/>
      <c r="E2634" s="5"/>
      <c r="F2634" s="5"/>
      <c r="G2634" s="6" t="str">
        <f>IF(ISBLANK(F2634),"",VLOOKUP(F2634,'Listes des Lots'!$B$4:$G$55,6,FALSE))</f>
        <v/>
      </c>
      <c r="H2634" s="3"/>
      <c r="I2634" s="3"/>
      <c r="J2634" s="5"/>
      <c r="K2634" s="5"/>
      <c r="L2634" s="4"/>
      <c r="M2634" s="92" t="str">
        <f>IF(RevenueData[[#This Row],[Commentaires /Notes  ]]="","",RevenueData[[#This Row],[Commentaires /Notes  ]])</f>
        <v/>
      </c>
      <c r="N2634" s="21"/>
    </row>
    <row r="2635" spans="2:14" x14ac:dyDescent="0.25">
      <c r="B2635" s="18">
        <f t="shared" si="224"/>
        <v>2631</v>
      </c>
      <c r="C2635" s="13" t="str">
        <f t="shared" si="223"/>
        <v/>
      </c>
      <c r="D2635" s="20"/>
      <c r="E2635" s="5"/>
      <c r="F2635" s="5"/>
      <c r="G2635" s="6" t="str">
        <f>IF(ISBLANK(F2635),"",VLOOKUP(F2635,'Listes des Lots'!$B$4:$G$55,6,FALSE))</f>
        <v/>
      </c>
      <c r="H2635" s="3"/>
      <c r="I2635" s="3"/>
      <c r="J2635" s="5"/>
      <c r="K2635" s="5"/>
      <c r="L2635" s="4"/>
      <c r="M2635" s="92" t="str">
        <f>IF(RevenueData[[#This Row],[Commentaires /Notes  ]]="","",RevenueData[[#This Row],[Commentaires /Notes  ]])</f>
        <v/>
      </c>
      <c r="N2635" s="21"/>
    </row>
    <row r="2636" spans="2:14" x14ac:dyDescent="0.25">
      <c r="B2636" s="18">
        <f t="shared" si="224"/>
        <v>2632</v>
      </c>
      <c r="C2636" s="13" t="str">
        <f t="shared" si="223"/>
        <v/>
      </c>
      <c r="D2636" s="20"/>
      <c r="E2636" s="5"/>
      <c r="F2636" s="5"/>
      <c r="G2636" s="6" t="str">
        <f>IF(ISBLANK(F2636),"",VLOOKUP(F2636,'Listes des Lots'!$B$4:$G$55,6,FALSE))</f>
        <v/>
      </c>
      <c r="H2636" s="3"/>
      <c r="I2636" s="3"/>
      <c r="J2636" s="5"/>
      <c r="K2636" s="5"/>
      <c r="L2636" s="4"/>
      <c r="M2636" s="92" t="str">
        <f>IF(RevenueData[[#This Row],[Commentaires /Notes  ]]="","",RevenueData[[#This Row],[Commentaires /Notes  ]])</f>
        <v/>
      </c>
      <c r="N2636" s="21"/>
    </row>
    <row r="2637" spans="2:14" x14ac:dyDescent="0.25">
      <c r="B2637" s="18">
        <f t="shared" si="224"/>
        <v>2633</v>
      </c>
      <c r="C2637" s="13" t="str">
        <f t="shared" si="223"/>
        <v/>
      </c>
      <c r="D2637" s="20"/>
      <c r="E2637" s="5"/>
      <c r="F2637" s="5"/>
      <c r="G2637" s="6" t="str">
        <f>IF(ISBLANK(F2637),"",VLOOKUP(F2637,'Listes des Lots'!$B$4:$G$55,6,FALSE))</f>
        <v/>
      </c>
      <c r="H2637" s="3"/>
      <c r="I2637" s="3"/>
      <c r="J2637" s="5"/>
      <c r="K2637" s="5"/>
      <c r="L2637" s="4"/>
      <c r="M2637" s="92" t="str">
        <f>IF(RevenueData[[#This Row],[Commentaires /Notes  ]]="","",RevenueData[[#This Row],[Commentaires /Notes  ]])</f>
        <v/>
      </c>
      <c r="N2637" s="21"/>
    </row>
    <row r="2638" spans="2:14" x14ac:dyDescent="0.25">
      <c r="B2638" s="18">
        <f t="shared" si="224"/>
        <v>2634</v>
      </c>
      <c r="C2638" s="13" t="str">
        <f t="shared" si="223"/>
        <v/>
      </c>
      <c r="D2638" s="20"/>
      <c r="E2638" s="5"/>
      <c r="F2638" s="5"/>
      <c r="G2638" s="6" t="str">
        <f>IF(ISBLANK(F2638),"",VLOOKUP(F2638,'Listes des Lots'!$B$4:$G$55,6,FALSE))</f>
        <v/>
      </c>
      <c r="H2638" s="3"/>
      <c r="I2638" s="3"/>
      <c r="J2638" s="5"/>
      <c r="K2638" s="5"/>
      <c r="L2638" s="4"/>
      <c r="M2638" s="92" t="str">
        <f>IF(RevenueData[[#This Row],[Commentaires /Notes  ]]="","",RevenueData[[#This Row],[Commentaires /Notes  ]])</f>
        <v/>
      </c>
      <c r="N2638" s="21"/>
    </row>
    <row r="2639" spans="2:14" x14ac:dyDescent="0.25">
      <c r="B2639" s="18">
        <f t="shared" si="224"/>
        <v>2635</v>
      </c>
      <c r="C2639" s="13" t="str">
        <f t="shared" si="223"/>
        <v/>
      </c>
      <c r="D2639" s="20"/>
      <c r="E2639" s="5"/>
      <c r="F2639" s="5"/>
      <c r="G2639" s="6" t="str">
        <f>IF(ISBLANK(F2639),"",VLOOKUP(F2639,'Listes des Lots'!$B$4:$G$55,6,FALSE))</f>
        <v/>
      </c>
      <c r="H2639" s="3"/>
      <c r="I2639" s="3"/>
      <c r="J2639" s="5"/>
      <c r="K2639" s="5"/>
      <c r="L2639" s="4"/>
      <c r="M2639" s="92" t="str">
        <f>IF(RevenueData[[#This Row],[Commentaires /Notes  ]]="","",RevenueData[[#This Row],[Commentaires /Notes  ]])</f>
        <v/>
      </c>
      <c r="N2639" s="21"/>
    </row>
    <row r="2640" spans="2:14" x14ac:dyDescent="0.25">
      <c r="B2640" s="18">
        <f t="shared" si="224"/>
        <v>2636</v>
      </c>
      <c r="C2640" s="13" t="str">
        <f t="shared" si="223"/>
        <v/>
      </c>
      <c r="D2640" s="20"/>
      <c r="E2640" s="5"/>
      <c r="F2640" s="5"/>
      <c r="G2640" s="6" t="str">
        <f>IF(ISBLANK(F2640),"",VLOOKUP(F2640,'Listes des Lots'!$B$4:$G$55,6,FALSE))</f>
        <v/>
      </c>
      <c r="H2640" s="3"/>
      <c r="I2640" s="3"/>
      <c r="J2640" s="5"/>
      <c r="K2640" s="5"/>
      <c r="L2640" s="4"/>
      <c r="M2640" s="92" t="str">
        <f>IF(RevenueData[[#This Row],[Commentaires /Notes  ]]="","",RevenueData[[#This Row],[Commentaires /Notes  ]])</f>
        <v/>
      </c>
      <c r="N2640" s="21"/>
    </row>
    <row r="2641" spans="2:14" x14ac:dyDescent="0.25">
      <c r="B2641" s="18">
        <f t="shared" si="224"/>
        <v>2637</v>
      </c>
      <c r="C2641" s="13" t="str">
        <f t="shared" si="223"/>
        <v/>
      </c>
      <c r="D2641" s="20"/>
      <c r="E2641" s="5"/>
      <c r="F2641" s="5"/>
      <c r="G2641" s="6" t="str">
        <f>IF(ISBLANK(F2641),"",VLOOKUP(F2641,'Listes des Lots'!$B$4:$G$55,6,FALSE))</f>
        <v/>
      </c>
      <c r="H2641" s="3"/>
      <c r="I2641" s="3"/>
      <c r="J2641" s="5"/>
      <c r="K2641" s="5"/>
      <c r="L2641" s="4"/>
      <c r="M2641" s="92" t="str">
        <f>IF(RevenueData[[#This Row],[Commentaires /Notes  ]]="","",RevenueData[[#This Row],[Commentaires /Notes  ]])</f>
        <v/>
      </c>
      <c r="N2641" s="21"/>
    </row>
    <row r="2642" spans="2:14" x14ac:dyDescent="0.25">
      <c r="B2642" s="18">
        <f t="shared" si="224"/>
        <v>2638</v>
      </c>
      <c r="C2642" s="13" t="str">
        <f t="shared" si="223"/>
        <v/>
      </c>
      <c r="D2642" s="20"/>
      <c r="E2642" s="5"/>
      <c r="F2642" s="5"/>
      <c r="G2642" s="6" t="str">
        <f>IF(ISBLANK(F2642),"",VLOOKUP(F2642,'Listes des Lots'!$B$4:$G$55,6,FALSE))</f>
        <v/>
      </c>
      <c r="H2642" s="3"/>
      <c r="I2642" s="3"/>
      <c r="J2642" s="5"/>
      <c r="K2642" s="5"/>
      <c r="L2642" s="4"/>
      <c r="M2642" s="92" t="str">
        <f>IF(RevenueData[[#This Row],[Commentaires /Notes  ]]="","",RevenueData[[#This Row],[Commentaires /Notes  ]])</f>
        <v/>
      </c>
      <c r="N2642" s="21"/>
    </row>
    <row r="2643" spans="2:14" x14ac:dyDescent="0.25">
      <c r="B2643" s="18">
        <f t="shared" si="224"/>
        <v>2639</v>
      </c>
      <c r="C2643" s="13" t="str">
        <f t="shared" si="223"/>
        <v/>
      </c>
      <c r="D2643" s="20"/>
      <c r="E2643" s="5"/>
      <c r="F2643" s="5"/>
      <c r="G2643" s="6" t="str">
        <f>IF(ISBLANK(F2643),"",VLOOKUP(F2643,'Listes des Lots'!$B$4:$G$55,6,FALSE))</f>
        <v/>
      </c>
      <c r="H2643" s="3"/>
      <c r="I2643" s="3"/>
      <c r="J2643" s="5"/>
      <c r="K2643" s="5"/>
      <c r="L2643" s="4"/>
      <c r="M2643" s="92" t="str">
        <f>IF(RevenueData[[#This Row],[Commentaires /Notes  ]]="","",RevenueData[[#This Row],[Commentaires /Notes  ]])</f>
        <v/>
      </c>
      <c r="N2643" s="21"/>
    </row>
    <row r="2644" spans="2:14" x14ac:dyDescent="0.25">
      <c r="B2644" s="18">
        <f t="shared" si="224"/>
        <v>2640</v>
      </c>
      <c r="C2644" s="13" t="str">
        <f t="shared" si="223"/>
        <v/>
      </c>
      <c r="D2644" s="20"/>
      <c r="E2644" s="5"/>
      <c r="F2644" s="5"/>
      <c r="G2644" s="6" t="str">
        <f>IF(ISBLANK(F2644),"",VLOOKUP(F2644,'Listes des Lots'!$B$4:$G$55,6,FALSE))</f>
        <v/>
      </c>
      <c r="H2644" s="3"/>
      <c r="I2644" s="3"/>
      <c r="J2644" s="5"/>
      <c r="K2644" s="5"/>
      <c r="L2644" s="4"/>
      <c r="M2644" s="92" t="str">
        <f>IF(RevenueData[[#This Row],[Commentaires /Notes  ]]="","",RevenueData[[#This Row],[Commentaires /Notes  ]])</f>
        <v/>
      </c>
      <c r="N2644" s="21"/>
    </row>
    <row r="2645" spans="2:14" x14ac:dyDescent="0.25">
      <c r="B2645" s="18">
        <f t="shared" si="224"/>
        <v>2641</v>
      </c>
      <c r="C2645" s="13" t="str">
        <f t="shared" si="223"/>
        <v/>
      </c>
      <c r="D2645" s="20"/>
      <c r="E2645" s="5"/>
      <c r="F2645" s="5"/>
      <c r="G2645" s="6" t="str">
        <f>IF(ISBLANK(F2645),"",VLOOKUP(F2645,'Listes des Lots'!$B$4:$G$55,6,FALSE))</f>
        <v/>
      </c>
      <c r="H2645" s="3"/>
      <c r="I2645" s="3"/>
      <c r="J2645" s="5"/>
      <c r="K2645" s="5"/>
      <c r="L2645" s="4"/>
      <c r="M2645" s="92" t="str">
        <f>IF(RevenueData[[#This Row],[Commentaires /Notes  ]]="","",RevenueData[[#This Row],[Commentaires /Notes  ]])</f>
        <v/>
      </c>
      <c r="N2645" s="21"/>
    </row>
    <row r="2646" spans="2:14" x14ac:dyDescent="0.25">
      <c r="B2646" s="18">
        <f t="shared" si="224"/>
        <v>2642</v>
      </c>
      <c r="C2646" s="13" t="str">
        <f t="shared" si="223"/>
        <v/>
      </c>
      <c r="D2646" s="20"/>
      <c r="E2646" s="5"/>
      <c r="F2646" s="5"/>
      <c r="G2646" s="6" t="str">
        <f>IF(ISBLANK(F2646),"",VLOOKUP(F2646,'Listes des Lots'!$B$4:$G$55,6,FALSE))</f>
        <v/>
      </c>
      <c r="H2646" s="3"/>
      <c r="I2646" s="3"/>
      <c r="J2646" s="5"/>
      <c r="K2646" s="5"/>
      <c r="L2646" s="4"/>
      <c r="M2646" s="92" t="str">
        <f>IF(RevenueData[[#This Row],[Commentaires /Notes  ]]="","",RevenueData[[#This Row],[Commentaires /Notes  ]])</f>
        <v/>
      </c>
      <c r="N2646" s="21"/>
    </row>
    <row r="2647" spans="2:14" x14ac:dyDescent="0.25">
      <c r="B2647" s="18">
        <f t="shared" si="224"/>
        <v>2643</v>
      </c>
      <c r="C2647" s="13" t="str">
        <f t="shared" si="223"/>
        <v/>
      </c>
      <c r="D2647" s="20"/>
      <c r="E2647" s="5"/>
      <c r="F2647" s="5"/>
      <c r="G2647" s="6" t="str">
        <f>IF(ISBLANK(F2647),"",VLOOKUP(F2647,'Listes des Lots'!$B$4:$G$55,6,FALSE))</f>
        <v/>
      </c>
      <c r="H2647" s="3"/>
      <c r="I2647" s="3"/>
      <c r="J2647" s="5"/>
      <c r="K2647" s="5"/>
      <c r="L2647" s="4"/>
      <c r="M2647" s="92" t="str">
        <f>IF(RevenueData[[#This Row],[Commentaires /Notes  ]]="","",RevenueData[[#This Row],[Commentaires /Notes  ]])</f>
        <v/>
      </c>
      <c r="N2647" s="21"/>
    </row>
    <row r="2648" spans="2:14" x14ac:dyDescent="0.25">
      <c r="B2648" s="18">
        <f t="shared" si="224"/>
        <v>2644</v>
      </c>
      <c r="C2648" s="13" t="str">
        <f t="shared" si="223"/>
        <v/>
      </c>
      <c r="D2648" s="20"/>
      <c r="E2648" s="5"/>
      <c r="F2648" s="5"/>
      <c r="G2648" s="6" t="str">
        <f>IF(ISBLANK(F2648),"",VLOOKUP(F2648,'Listes des Lots'!$B$4:$G$55,6,FALSE))</f>
        <v/>
      </c>
      <c r="H2648" s="3"/>
      <c r="I2648" s="3"/>
      <c r="J2648" s="5"/>
      <c r="K2648" s="5"/>
      <c r="L2648" s="4"/>
      <c r="M2648" s="92" t="str">
        <f>IF(RevenueData[[#This Row],[Commentaires /Notes  ]]="","",RevenueData[[#This Row],[Commentaires /Notes  ]])</f>
        <v/>
      </c>
      <c r="N2648" s="21"/>
    </row>
    <row r="2649" spans="2:14" x14ac:dyDescent="0.25">
      <c r="B2649" s="18">
        <f t="shared" si="224"/>
        <v>2645</v>
      </c>
      <c r="C2649" s="13" t="str">
        <f t="shared" si="223"/>
        <v/>
      </c>
      <c r="D2649" s="20"/>
      <c r="E2649" s="5"/>
      <c r="F2649" s="5"/>
      <c r="G2649" s="6" t="str">
        <f>IF(ISBLANK(F2649),"",VLOOKUP(F2649,'Listes des Lots'!$B$4:$G$55,6,FALSE))</f>
        <v/>
      </c>
      <c r="H2649" s="3"/>
      <c r="I2649" s="3"/>
      <c r="J2649" s="5"/>
      <c r="K2649" s="5"/>
      <c r="L2649" s="4"/>
      <c r="M2649" s="92" t="str">
        <f>IF(RevenueData[[#This Row],[Commentaires /Notes  ]]="","",RevenueData[[#This Row],[Commentaires /Notes  ]])</f>
        <v/>
      </c>
      <c r="N2649" s="21"/>
    </row>
    <row r="2650" spans="2:14" x14ac:dyDescent="0.25">
      <c r="B2650" s="18">
        <f t="shared" si="224"/>
        <v>2646</v>
      </c>
      <c r="C2650" s="13" t="str">
        <f t="shared" si="223"/>
        <v/>
      </c>
      <c r="D2650" s="20"/>
      <c r="E2650" s="5"/>
      <c r="F2650" s="5"/>
      <c r="G2650" s="6" t="str">
        <f>IF(ISBLANK(F2650),"",VLOOKUP(F2650,'Listes des Lots'!$B$4:$G$55,6,FALSE))</f>
        <v/>
      </c>
      <c r="H2650" s="3"/>
      <c r="I2650" s="3"/>
      <c r="J2650" s="5"/>
      <c r="K2650" s="5"/>
      <c r="L2650" s="4"/>
      <c r="M2650" s="92" t="str">
        <f>IF(RevenueData[[#This Row],[Commentaires /Notes  ]]="","",RevenueData[[#This Row],[Commentaires /Notes  ]])</f>
        <v/>
      </c>
      <c r="N2650" s="21"/>
    </row>
    <row r="2651" spans="2:14" x14ac:dyDescent="0.25">
      <c r="B2651" s="18">
        <f t="shared" si="224"/>
        <v>2647</v>
      </c>
      <c r="C2651" s="13" t="str">
        <f t="shared" si="223"/>
        <v/>
      </c>
      <c r="D2651" s="20"/>
      <c r="E2651" s="5"/>
      <c r="F2651" s="5"/>
      <c r="G2651" s="6" t="str">
        <f>IF(ISBLANK(F2651),"",VLOOKUP(F2651,'Listes des Lots'!$B$4:$G$55,6,FALSE))</f>
        <v/>
      </c>
      <c r="H2651" s="3"/>
      <c r="I2651" s="3"/>
      <c r="J2651" s="5"/>
      <c r="K2651" s="5"/>
      <c r="L2651" s="4"/>
      <c r="M2651" s="92" t="str">
        <f>IF(RevenueData[[#This Row],[Commentaires /Notes  ]]="","",RevenueData[[#This Row],[Commentaires /Notes  ]])</f>
        <v/>
      </c>
      <c r="N2651" s="21"/>
    </row>
    <row r="2652" spans="2:14" x14ac:dyDescent="0.25">
      <c r="B2652" s="18">
        <f t="shared" si="224"/>
        <v>2648</v>
      </c>
      <c r="C2652" s="13" t="str">
        <f t="shared" si="223"/>
        <v/>
      </c>
      <c r="D2652" s="20"/>
      <c r="E2652" s="5"/>
      <c r="F2652" s="5"/>
      <c r="G2652" s="6" t="str">
        <f>IF(ISBLANK(F2652),"",VLOOKUP(F2652,'Listes des Lots'!$B$4:$G$55,6,FALSE))</f>
        <v/>
      </c>
      <c r="H2652" s="3"/>
      <c r="I2652" s="3"/>
      <c r="J2652" s="5"/>
      <c r="K2652" s="5"/>
      <c r="L2652" s="4"/>
      <c r="M2652" s="92" t="str">
        <f>IF(RevenueData[[#This Row],[Commentaires /Notes  ]]="","",RevenueData[[#This Row],[Commentaires /Notes  ]])</f>
        <v/>
      </c>
      <c r="N2652" s="21"/>
    </row>
    <row r="2653" spans="2:14" x14ac:dyDescent="0.25">
      <c r="B2653" s="18">
        <f t="shared" si="224"/>
        <v>2649</v>
      </c>
      <c r="C2653" s="13" t="str">
        <f t="shared" si="223"/>
        <v/>
      </c>
      <c r="D2653" s="20"/>
      <c r="E2653" s="5"/>
      <c r="F2653" s="5"/>
      <c r="G2653" s="6" t="str">
        <f>IF(ISBLANK(F2653),"",VLOOKUP(F2653,'Listes des Lots'!$B$4:$G$55,6,FALSE))</f>
        <v/>
      </c>
      <c r="H2653" s="3"/>
      <c r="I2653" s="3"/>
      <c r="J2653" s="5"/>
      <c r="K2653" s="5"/>
      <c r="L2653" s="4"/>
      <c r="M2653" s="92" t="str">
        <f>IF(RevenueData[[#This Row],[Commentaires /Notes  ]]="","",RevenueData[[#This Row],[Commentaires /Notes  ]])</f>
        <v/>
      </c>
      <c r="N2653" s="21"/>
    </row>
    <row r="2654" spans="2:14" x14ac:dyDescent="0.25">
      <c r="B2654" s="18">
        <f t="shared" si="224"/>
        <v>2650</v>
      </c>
      <c r="C2654" s="13" t="str">
        <f t="shared" si="223"/>
        <v/>
      </c>
      <c r="D2654" s="20"/>
      <c r="E2654" s="5"/>
      <c r="F2654" s="5"/>
      <c r="G2654" s="6" t="str">
        <f>IF(ISBLANK(F2654),"",VLOOKUP(F2654,'Listes des Lots'!$B$4:$G$55,6,FALSE))</f>
        <v/>
      </c>
      <c r="H2654" s="3"/>
      <c r="I2654" s="3"/>
      <c r="J2654" s="5"/>
      <c r="K2654" s="5"/>
      <c r="L2654" s="4"/>
      <c r="M2654" s="92" t="str">
        <f>IF(RevenueData[[#This Row],[Commentaires /Notes  ]]="","",RevenueData[[#This Row],[Commentaires /Notes  ]])</f>
        <v/>
      </c>
      <c r="N2654" s="21"/>
    </row>
    <row r="2655" spans="2:14" x14ac:dyDescent="0.25">
      <c r="B2655" s="18">
        <f t="shared" si="224"/>
        <v>2651</v>
      </c>
      <c r="C2655" s="13" t="str">
        <f t="shared" si="223"/>
        <v/>
      </c>
      <c r="D2655" s="20"/>
      <c r="E2655" s="5"/>
      <c r="F2655" s="5"/>
      <c r="G2655" s="6" t="str">
        <f>IF(ISBLANK(F2655),"",VLOOKUP(F2655,'Listes des Lots'!$B$4:$G$55,6,FALSE))</f>
        <v/>
      </c>
      <c r="H2655" s="3"/>
      <c r="I2655" s="3"/>
      <c r="J2655" s="5"/>
      <c r="K2655" s="5"/>
      <c r="L2655" s="4"/>
      <c r="M2655" s="92" t="str">
        <f>IF(RevenueData[[#This Row],[Commentaires /Notes  ]]="","",RevenueData[[#This Row],[Commentaires /Notes  ]])</f>
        <v/>
      </c>
      <c r="N2655" s="21"/>
    </row>
    <row r="2656" spans="2:14" x14ac:dyDescent="0.25">
      <c r="B2656" s="18">
        <f t="shared" si="224"/>
        <v>2652</v>
      </c>
      <c r="C2656" s="13" t="str">
        <f t="shared" si="223"/>
        <v/>
      </c>
      <c r="D2656" s="20"/>
      <c r="E2656" s="5"/>
      <c r="F2656" s="5"/>
      <c r="G2656" s="6" t="str">
        <f>IF(ISBLANK(F2656),"",VLOOKUP(F2656,'Listes des Lots'!$B$4:$G$55,6,FALSE))</f>
        <v/>
      </c>
      <c r="H2656" s="3"/>
      <c r="I2656" s="3"/>
      <c r="J2656" s="5"/>
      <c r="K2656" s="5"/>
      <c r="L2656" s="4"/>
      <c r="M2656" s="92" t="str">
        <f>IF(RevenueData[[#This Row],[Commentaires /Notes  ]]="","",RevenueData[[#This Row],[Commentaires /Notes  ]])</f>
        <v/>
      </c>
      <c r="N2656" s="21"/>
    </row>
    <row r="2657" spans="2:14" x14ac:dyDescent="0.25">
      <c r="B2657" s="18">
        <f t="shared" si="224"/>
        <v>2653</v>
      </c>
      <c r="C2657" s="13" t="str">
        <f t="shared" si="223"/>
        <v/>
      </c>
      <c r="D2657" s="20"/>
      <c r="E2657" s="5"/>
      <c r="F2657" s="5"/>
      <c r="G2657" s="6" t="str">
        <f>IF(ISBLANK(F2657),"",VLOOKUP(F2657,'Listes des Lots'!$B$4:$G$55,6,FALSE))</f>
        <v/>
      </c>
      <c r="H2657" s="3"/>
      <c r="I2657" s="3"/>
      <c r="J2657" s="5"/>
      <c r="K2657" s="5"/>
      <c r="L2657" s="4"/>
      <c r="M2657" s="92" t="str">
        <f>IF(RevenueData[[#This Row],[Commentaires /Notes  ]]="","",RevenueData[[#This Row],[Commentaires /Notes  ]])</f>
        <v/>
      </c>
      <c r="N2657" s="21"/>
    </row>
    <row r="2658" spans="2:14" x14ac:dyDescent="0.25">
      <c r="B2658" s="18">
        <f t="shared" si="224"/>
        <v>2654</v>
      </c>
      <c r="C2658" s="13" t="str">
        <f t="shared" si="223"/>
        <v/>
      </c>
      <c r="D2658" s="20"/>
      <c r="E2658" s="5"/>
      <c r="F2658" s="5"/>
      <c r="G2658" s="6" t="str">
        <f>IF(ISBLANK(F2658),"",VLOOKUP(F2658,'Listes des Lots'!$B$4:$G$55,6,FALSE))</f>
        <v/>
      </c>
      <c r="H2658" s="3"/>
      <c r="I2658" s="3"/>
      <c r="J2658" s="5"/>
      <c r="K2658" s="5"/>
      <c r="L2658" s="4"/>
      <c r="M2658" s="92" t="str">
        <f>IF(RevenueData[[#This Row],[Commentaires /Notes  ]]="","",RevenueData[[#This Row],[Commentaires /Notes  ]])</f>
        <v/>
      </c>
      <c r="N2658" s="21"/>
    </row>
    <row r="2659" spans="2:14" x14ac:dyDescent="0.25">
      <c r="B2659" s="18">
        <f t="shared" si="224"/>
        <v>2655</v>
      </c>
      <c r="C2659" s="13" t="str">
        <f t="shared" si="223"/>
        <v/>
      </c>
      <c r="D2659" s="20"/>
      <c r="E2659" s="5"/>
      <c r="F2659" s="5"/>
      <c r="G2659" s="6" t="str">
        <f>IF(ISBLANK(F2659),"",VLOOKUP(F2659,'Listes des Lots'!$B$4:$G$55,6,FALSE))</f>
        <v/>
      </c>
      <c r="H2659" s="3"/>
      <c r="I2659" s="3"/>
      <c r="J2659" s="5"/>
      <c r="K2659" s="5"/>
      <c r="L2659" s="4"/>
      <c r="M2659" s="92" t="str">
        <f>IF(RevenueData[[#This Row],[Commentaires /Notes  ]]="","",RevenueData[[#This Row],[Commentaires /Notes  ]])</f>
        <v/>
      </c>
      <c r="N2659" s="21"/>
    </row>
    <row r="2660" spans="2:14" x14ac:dyDescent="0.25">
      <c r="B2660" s="18">
        <f t="shared" si="224"/>
        <v>2656</v>
      </c>
      <c r="C2660" s="13" t="str">
        <f t="shared" si="223"/>
        <v/>
      </c>
      <c r="D2660" s="20"/>
      <c r="E2660" s="5"/>
      <c r="F2660" s="5"/>
      <c r="G2660" s="6" t="str">
        <f>IF(ISBLANK(F2660),"",VLOOKUP(F2660,'Listes des Lots'!$B$4:$G$55,6,FALSE))</f>
        <v/>
      </c>
      <c r="H2660" s="3"/>
      <c r="I2660" s="3"/>
      <c r="J2660" s="5"/>
      <c r="K2660" s="5"/>
      <c r="L2660" s="4"/>
      <c r="M2660" s="92" t="str">
        <f>IF(RevenueData[[#This Row],[Commentaires /Notes  ]]="","",RevenueData[[#This Row],[Commentaires /Notes  ]])</f>
        <v/>
      </c>
      <c r="N2660" s="21"/>
    </row>
    <row r="2661" spans="2:14" x14ac:dyDescent="0.25">
      <c r="B2661" s="18">
        <f t="shared" si="224"/>
        <v>2657</v>
      </c>
      <c r="C2661" s="13" t="str">
        <f t="shared" si="223"/>
        <v/>
      </c>
      <c r="D2661" s="20"/>
      <c r="E2661" s="5"/>
      <c r="F2661" s="5"/>
      <c r="G2661" s="6" t="str">
        <f>IF(ISBLANK(F2661),"",VLOOKUP(F2661,'Listes des Lots'!$B$4:$G$55,6,FALSE))</f>
        <v/>
      </c>
      <c r="H2661" s="3"/>
      <c r="I2661" s="3"/>
      <c r="J2661" s="5"/>
      <c r="K2661" s="5"/>
      <c r="L2661" s="4"/>
      <c r="M2661" s="92" t="str">
        <f>IF(RevenueData[[#This Row],[Commentaires /Notes  ]]="","",RevenueData[[#This Row],[Commentaires /Notes  ]])</f>
        <v/>
      </c>
      <c r="N2661" s="21"/>
    </row>
    <row r="2662" spans="2:14" x14ac:dyDescent="0.25">
      <c r="B2662" s="18">
        <f t="shared" si="224"/>
        <v>2658</v>
      </c>
      <c r="C2662" s="13" t="str">
        <f t="shared" si="223"/>
        <v/>
      </c>
      <c r="D2662" s="20"/>
      <c r="E2662" s="5"/>
      <c r="F2662" s="5"/>
      <c r="G2662" s="6" t="str">
        <f>IF(ISBLANK(F2662),"",VLOOKUP(F2662,'Listes des Lots'!$B$4:$G$55,6,FALSE))</f>
        <v/>
      </c>
      <c r="H2662" s="3"/>
      <c r="I2662" s="3"/>
      <c r="J2662" s="5"/>
      <c r="K2662" s="5"/>
      <c r="L2662" s="4"/>
      <c r="M2662" s="92" t="str">
        <f>IF(RevenueData[[#This Row],[Commentaires /Notes  ]]="","",RevenueData[[#This Row],[Commentaires /Notes  ]])</f>
        <v/>
      </c>
      <c r="N2662" s="21"/>
    </row>
    <row r="2663" spans="2:14" x14ac:dyDescent="0.25">
      <c r="B2663" s="18">
        <f t="shared" si="224"/>
        <v>2659</v>
      </c>
      <c r="C2663" s="13" t="str">
        <f t="shared" si="223"/>
        <v/>
      </c>
      <c r="D2663" s="20"/>
      <c r="E2663" s="5"/>
      <c r="F2663" s="5"/>
      <c r="G2663" s="6" t="str">
        <f>IF(ISBLANK(F2663),"",VLOOKUP(F2663,'Listes des Lots'!$B$4:$G$55,6,FALSE))</f>
        <v/>
      </c>
      <c r="H2663" s="3"/>
      <c r="I2663" s="3"/>
      <c r="J2663" s="5"/>
      <c r="K2663" s="5"/>
      <c r="L2663" s="4"/>
      <c r="M2663" s="92" t="str">
        <f>IF(RevenueData[[#This Row],[Commentaires /Notes  ]]="","",RevenueData[[#This Row],[Commentaires /Notes  ]])</f>
        <v/>
      </c>
      <c r="N2663" s="21"/>
    </row>
    <row r="2664" spans="2:14" x14ac:dyDescent="0.25">
      <c r="B2664" s="18">
        <f t="shared" si="224"/>
        <v>2660</v>
      </c>
      <c r="C2664" s="13" t="str">
        <f t="shared" si="223"/>
        <v/>
      </c>
      <c r="D2664" s="20"/>
      <c r="E2664" s="5"/>
      <c r="F2664" s="5"/>
      <c r="G2664" s="6" t="str">
        <f>IF(ISBLANK(F2664),"",VLOOKUP(F2664,'Listes des Lots'!$B$4:$G$55,6,FALSE))</f>
        <v/>
      </c>
      <c r="H2664" s="3"/>
      <c r="I2664" s="3"/>
      <c r="J2664" s="5"/>
      <c r="K2664" s="5"/>
      <c r="L2664" s="4"/>
      <c r="M2664" s="92" t="str">
        <f>IF(RevenueData[[#This Row],[Commentaires /Notes  ]]="","",RevenueData[[#This Row],[Commentaires /Notes  ]])</f>
        <v/>
      </c>
      <c r="N2664" s="21"/>
    </row>
    <row r="2665" spans="2:14" x14ac:dyDescent="0.25">
      <c r="B2665" s="18">
        <f t="shared" si="224"/>
        <v>2661</v>
      </c>
      <c r="C2665" s="13" t="str">
        <f t="shared" si="223"/>
        <v/>
      </c>
      <c r="D2665" s="20"/>
      <c r="E2665" s="5"/>
      <c r="F2665" s="5"/>
      <c r="G2665" s="6" t="str">
        <f>IF(ISBLANK(F2665),"",VLOOKUP(F2665,'Listes des Lots'!$B$4:$G$55,6,FALSE))</f>
        <v/>
      </c>
      <c r="H2665" s="3"/>
      <c r="I2665" s="3"/>
      <c r="J2665" s="5"/>
      <c r="K2665" s="5"/>
      <c r="L2665" s="4"/>
      <c r="M2665" s="92" t="str">
        <f>IF(RevenueData[[#This Row],[Commentaires /Notes  ]]="","",RevenueData[[#This Row],[Commentaires /Notes  ]])</f>
        <v/>
      </c>
      <c r="N2665" s="21"/>
    </row>
    <row r="2666" spans="2:14" x14ac:dyDescent="0.25">
      <c r="B2666" s="18">
        <f t="shared" si="224"/>
        <v>2662</v>
      </c>
      <c r="C2666" s="13" t="str">
        <f t="shared" si="223"/>
        <v/>
      </c>
      <c r="D2666" s="20"/>
      <c r="E2666" s="5"/>
      <c r="F2666" s="5"/>
      <c r="G2666" s="6" t="str">
        <f>IF(ISBLANK(F2666),"",VLOOKUP(F2666,'Listes des Lots'!$B$4:$G$55,6,FALSE))</f>
        <v/>
      </c>
      <c r="H2666" s="3"/>
      <c r="I2666" s="3"/>
      <c r="J2666" s="5"/>
      <c r="K2666" s="5"/>
      <c r="L2666" s="4"/>
      <c r="M2666" s="92" t="str">
        <f>IF(RevenueData[[#This Row],[Commentaires /Notes  ]]="","",RevenueData[[#This Row],[Commentaires /Notes  ]])</f>
        <v/>
      </c>
      <c r="N2666" s="21"/>
    </row>
    <row r="2667" spans="2:14" x14ac:dyDescent="0.25">
      <c r="B2667" s="18">
        <f t="shared" si="224"/>
        <v>2663</v>
      </c>
      <c r="C2667" s="13" t="str">
        <f t="shared" si="223"/>
        <v/>
      </c>
      <c r="D2667" s="20"/>
      <c r="E2667" s="5"/>
      <c r="F2667" s="5"/>
      <c r="G2667" s="6" t="str">
        <f>IF(ISBLANK(F2667),"",VLOOKUP(F2667,'Listes des Lots'!$B$4:$G$55,6,FALSE))</f>
        <v/>
      </c>
      <c r="H2667" s="3"/>
      <c r="I2667" s="3"/>
      <c r="J2667" s="5"/>
      <c r="K2667" s="5"/>
      <c r="L2667" s="4"/>
      <c r="M2667" s="92" t="str">
        <f>IF(RevenueData[[#This Row],[Commentaires /Notes  ]]="","",RevenueData[[#This Row],[Commentaires /Notes  ]])</f>
        <v/>
      </c>
      <c r="N2667" s="21"/>
    </row>
    <row r="2668" spans="2:14" x14ac:dyDescent="0.25">
      <c r="B2668" s="18">
        <f t="shared" si="224"/>
        <v>2664</v>
      </c>
      <c r="C2668" s="13" t="str">
        <f t="shared" si="223"/>
        <v/>
      </c>
      <c r="D2668" s="20"/>
      <c r="E2668" s="5"/>
      <c r="F2668" s="5"/>
      <c r="G2668" s="6" t="str">
        <f>IF(ISBLANK(F2668),"",VLOOKUP(F2668,'Listes des Lots'!$B$4:$G$55,6,FALSE))</f>
        <v/>
      </c>
      <c r="H2668" s="3"/>
      <c r="I2668" s="3"/>
      <c r="J2668" s="5"/>
      <c r="K2668" s="5"/>
      <c r="L2668" s="4"/>
      <c r="M2668" s="92" t="str">
        <f>IF(RevenueData[[#This Row],[Commentaires /Notes  ]]="","",RevenueData[[#This Row],[Commentaires /Notes  ]])</f>
        <v/>
      </c>
      <c r="N2668" s="21"/>
    </row>
    <row r="2669" spans="2:14" x14ac:dyDescent="0.25">
      <c r="B2669" s="18">
        <f t="shared" si="224"/>
        <v>2665</v>
      </c>
      <c r="C2669" s="13" t="str">
        <f t="shared" si="223"/>
        <v/>
      </c>
      <c r="D2669" s="20"/>
      <c r="E2669" s="5"/>
      <c r="F2669" s="5"/>
      <c r="G2669" s="6" t="str">
        <f>IF(ISBLANK(F2669),"",VLOOKUP(F2669,'Listes des Lots'!$B$4:$G$55,6,FALSE))</f>
        <v/>
      </c>
      <c r="H2669" s="3"/>
      <c r="I2669" s="3"/>
      <c r="J2669" s="5"/>
      <c r="K2669" s="5"/>
      <c r="L2669" s="4"/>
      <c r="M2669" s="92" t="str">
        <f>IF(RevenueData[[#This Row],[Commentaires /Notes  ]]="","",RevenueData[[#This Row],[Commentaires /Notes  ]])</f>
        <v/>
      </c>
      <c r="N2669" s="21"/>
    </row>
    <row r="2670" spans="2:14" x14ac:dyDescent="0.25">
      <c r="B2670" s="18">
        <f t="shared" si="224"/>
        <v>2666</v>
      </c>
      <c r="C2670" s="13" t="str">
        <f t="shared" si="223"/>
        <v/>
      </c>
      <c r="D2670" s="20"/>
      <c r="E2670" s="5"/>
      <c r="F2670" s="5"/>
      <c r="G2670" s="6" t="str">
        <f>IF(ISBLANK(F2670),"",VLOOKUP(F2670,'Listes des Lots'!$B$4:$G$55,6,FALSE))</f>
        <v/>
      </c>
      <c r="H2670" s="3"/>
      <c r="I2670" s="3"/>
      <c r="J2670" s="5"/>
      <c r="K2670" s="5"/>
      <c r="L2670" s="4"/>
      <c r="M2670" s="92" t="str">
        <f>IF(RevenueData[[#This Row],[Commentaires /Notes  ]]="","",RevenueData[[#This Row],[Commentaires /Notes  ]])</f>
        <v/>
      </c>
      <c r="N2670" s="21"/>
    </row>
    <row r="2671" spans="2:14" x14ac:dyDescent="0.25">
      <c r="B2671" s="18">
        <f t="shared" si="224"/>
        <v>2667</v>
      </c>
      <c r="C2671" s="13" t="str">
        <f t="shared" si="223"/>
        <v/>
      </c>
      <c r="D2671" s="20"/>
      <c r="E2671" s="5"/>
      <c r="F2671" s="5"/>
      <c r="G2671" s="6" t="str">
        <f>IF(ISBLANK(F2671),"",VLOOKUP(F2671,'Listes des Lots'!$B$4:$G$55,6,FALSE))</f>
        <v/>
      </c>
      <c r="H2671" s="3"/>
      <c r="I2671" s="3"/>
      <c r="J2671" s="5"/>
      <c r="K2671" s="5"/>
      <c r="L2671" s="4"/>
      <c r="M2671" s="92" t="str">
        <f>IF(RevenueData[[#This Row],[Commentaires /Notes  ]]="","",RevenueData[[#This Row],[Commentaires /Notes  ]])</f>
        <v/>
      </c>
      <c r="N2671" s="21"/>
    </row>
    <row r="2672" spans="2:14" x14ac:dyDescent="0.25">
      <c r="B2672" s="18">
        <f t="shared" si="224"/>
        <v>2668</v>
      </c>
      <c r="C2672" s="13" t="str">
        <f t="shared" si="223"/>
        <v/>
      </c>
      <c r="D2672" s="20"/>
      <c r="E2672" s="5"/>
      <c r="F2672" s="5"/>
      <c r="G2672" s="6" t="str">
        <f>IF(ISBLANK(F2672),"",VLOOKUP(F2672,'Listes des Lots'!$B$4:$G$55,6,FALSE))</f>
        <v/>
      </c>
      <c r="H2672" s="3"/>
      <c r="I2672" s="3"/>
      <c r="J2672" s="5"/>
      <c r="K2672" s="5"/>
      <c r="L2672" s="4"/>
      <c r="M2672" s="92" t="str">
        <f>IF(RevenueData[[#This Row],[Commentaires /Notes  ]]="","",RevenueData[[#This Row],[Commentaires /Notes  ]])</f>
        <v/>
      </c>
      <c r="N2672" s="21"/>
    </row>
    <row r="2673" spans="2:14" x14ac:dyDescent="0.25">
      <c r="B2673" s="18">
        <f t="shared" si="224"/>
        <v>2669</v>
      </c>
      <c r="C2673" s="13" t="str">
        <f t="shared" si="223"/>
        <v/>
      </c>
      <c r="D2673" s="20"/>
      <c r="E2673" s="5"/>
      <c r="F2673" s="5"/>
      <c r="G2673" s="6" t="str">
        <f>IF(ISBLANK(F2673),"",VLOOKUP(F2673,'Listes des Lots'!$B$4:$G$55,6,FALSE))</f>
        <v/>
      </c>
      <c r="H2673" s="3"/>
      <c r="I2673" s="3"/>
      <c r="J2673" s="5"/>
      <c r="K2673" s="5"/>
      <c r="L2673" s="4"/>
      <c r="M2673" s="92" t="str">
        <f>IF(RevenueData[[#This Row],[Commentaires /Notes  ]]="","",RevenueData[[#This Row],[Commentaires /Notes  ]])</f>
        <v/>
      </c>
      <c r="N2673" s="21"/>
    </row>
    <row r="2674" spans="2:14" x14ac:dyDescent="0.25">
      <c r="B2674" s="18">
        <f t="shared" si="224"/>
        <v>2670</v>
      </c>
      <c r="C2674" s="13" t="str">
        <f t="shared" si="223"/>
        <v/>
      </c>
      <c r="D2674" s="20"/>
      <c r="E2674" s="5"/>
      <c r="F2674" s="5"/>
      <c r="G2674" s="6" t="str">
        <f>IF(ISBLANK(F2674),"",VLOOKUP(F2674,'Listes des Lots'!$B$4:$G$55,6,FALSE))</f>
        <v/>
      </c>
      <c r="H2674" s="3"/>
      <c r="I2674" s="3"/>
      <c r="J2674" s="5"/>
      <c r="K2674" s="5"/>
      <c r="L2674" s="4"/>
      <c r="M2674" s="92" t="str">
        <f>IF(RevenueData[[#This Row],[Commentaires /Notes  ]]="","",RevenueData[[#This Row],[Commentaires /Notes  ]])</f>
        <v/>
      </c>
      <c r="N2674" s="21"/>
    </row>
    <row r="2675" spans="2:14" x14ac:dyDescent="0.25">
      <c r="B2675" s="18">
        <f t="shared" si="224"/>
        <v>2671</v>
      </c>
      <c r="C2675" s="13" t="str">
        <f t="shared" si="223"/>
        <v/>
      </c>
      <c r="D2675" s="20"/>
      <c r="E2675" s="5"/>
      <c r="F2675" s="5"/>
      <c r="G2675" s="6" t="str">
        <f>IF(ISBLANK(F2675),"",VLOOKUP(F2675,'Listes des Lots'!$B$4:$G$55,6,FALSE))</f>
        <v/>
      </c>
      <c r="H2675" s="3"/>
      <c r="I2675" s="3"/>
      <c r="J2675" s="5"/>
      <c r="K2675" s="5"/>
      <c r="L2675" s="4"/>
      <c r="M2675" s="92" t="str">
        <f>IF(RevenueData[[#This Row],[Commentaires /Notes  ]]="","",RevenueData[[#This Row],[Commentaires /Notes  ]])</f>
        <v/>
      </c>
      <c r="N2675" s="21"/>
    </row>
    <row r="2676" spans="2:14" x14ac:dyDescent="0.25">
      <c r="B2676" s="18">
        <f t="shared" si="224"/>
        <v>2672</v>
      </c>
      <c r="C2676" s="13" t="str">
        <f t="shared" si="223"/>
        <v/>
      </c>
      <c r="D2676" s="20"/>
      <c r="E2676" s="5"/>
      <c r="F2676" s="5"/>
      <c r="G2676" s="6" t="str">
        <f>IF(ISBLANK(F2676),"",VLOOKUP(F2676,'Listes des Lots'!$B$4:$G$55,6,FALSE))</f>
        <v/>
      </c>
      <c r="H2676" s="3"/>
      <c r="I2676" s="3"/>
      <c r="J2676" s="5"/>
      <c r="K2676" s="5"/>
      <c r="L2676" s="4"/>
      <c r="M2676" s="92" t="str">
        <f>IF(RevenueData[[#This Row],[Commentaires /Notes  ]]="","",RevenueData[[#This Row],[Commentaires /Notes  ]])</f>
        <v/>
      </c>
      <c r="N2676" s="21"/>
    </row>
    <row r="2677" spans="2:14" x14ac:dyDescent="0.25">
      <c r="B2677" s="18">
        <f t="shared" si="224"/>
        <v>2673</v>
      </c>
      <c r="C2677" s="13" t="str">
        <f t="shared" si="223"/>
        <v/>
      </c>
      <c r="D2677" s="20"/>
      <c r="E2677" s="5"/>
      <c r="F2677" s="5"/>
      <c r="G2677" s="6" t="str">
        <f>IF(ISBLANK(F2677),"",VLOOKUP(F2677,'Listes des Lots'!$B$4:$G$55,6,FALSE))</f>
        <v/>
      </c>
      <c r="H2677" s="3"/>
      <c r="I2677" s="3"/>
      <c r="J2677" s="5"/>
      <c r="K2677" s="5"/>
      <c r="L2677" s="4"/>
      <c r="M2677" s="92" t="str">
        <f>IF(RevenueData[[#This Row],[Commentaires /Notes  ]]="","",RevenueData[[#This Row],[Commentaires /Notes  ]])</f>
        <v/>
      </c>
      <c r="N2677" s="21"/>
    </row>
    <row r="2678" spans="2:14" x14ac:dyDescent="0.25">
      <c r="B2678" s="18">
        <f t="shared" si="224"/>
        <v>2674</v>
      </c>
      <c r="C2678" s="13" t="str">
        <f t="shared" si="223"/>
        <v/>
      </c>
      <c r="D2678" s="20"/>
      <c r="E2678" s="5"/>
      <c r="F2678" s="5"/>
      <c r="G2678" s="6" t="str">
        <f>IF(ISBLANK(F2678),"",VLOOKUP(F2678,'Listes des Lots'!$B$4:$G$55,6,FALSE))</f>
        <v/>
      </c>
      <c r="H2678" s="3"/>
      <c r="I2678" s="3"/>
      <c r="J2678" s="5"/>
      <c r="K2678" s="5"/>
      <c r="L2678" s="4"/>
      <c r="M2678" s="92" t="str">
        <f>IF(RevenueData[[#This Row],[Commentaires /Notes  ]]="","",RevenueData[[#This Row],[Commentaires /Notes  ]])</f>
        <v/>
      </c>
      <c r="N2678" s="21"/>
    </row>
    <row r="2679" spans="2:14" x14ac:dyDescent="0.25">
      <c r="B2679" s="18">
        <f t="shared" si="224"/>
        <v>2675</v>
      </c>
      <c r="C2679" s="13" t="str">
        <f t="shared" si="223"/>
        <v/>
      </c>
      <c r="D2679" s="20"/>
      <c r="E2679" s="5"/>
      <c r="F2679" s="5"/>
      <c r="G2679" s="6" t="str">
        <f>IF(ISBLANK(F2679),"",VLOOKUP(F2679,'Listes des Lots'!$B$4:$G$55,6,FALSE))</f>
        <v/>
      </c>
      <c r="H2679" s="3"/>
      <c r="I2679" s="3"/>
      <c r="J2679" s="5"/>
      <c r="K2679" s="5"/>
      <c r="L2679" s="4"/>
      <c r="M2679" s="92" t="str">
        <f>IF(RevenueData[[#This Row],[Commentaires /Notes  ]]="","",RevenueData[[#This Row],[Commentaires /Notes  ]])</f>
        <v/>
      </c>
      <c r="N2679" s="21"/>
    </row>
    <row r="2680" spans="2:14" x14ac:dyDescent="0.25">
      <c r="B2680" s="18">
        <f t="shared" si="224"/>
        <v>2676</v>
      </c>
      <c r="C2680" s="13" t="str">
        <f t="shared" si="223"/>
        <v/>
      </c>
      <c r="D2680" s="20"/>
      <c r="E2680" s="5"/>
      <c r="F2680" s="5"/>
      <c r="G2680" s="6" t="str">
        <f>IF(ISBLANK(F2680),"",VLOOKUP(F2680,'Listes des Lots'!$B$4:$G$55,6,FALSE))</f>
        <v/>
      </c>
      <c r="H2680" s="3"/>
      <c r="I2680" s="3"/>
      <c r="J2680" s="5"/>
      <c r="K2680" s="5"/>
      <c r="L2680" s="4"/>
      <c r="M2680" s="92" t="str">
        <f>IF(RevenueData[[#This Row],[Commentaires /Notes  ]]="","",RevenueData[[#This Row],[Commentaires /Notes  ]])</f>
        <v/>
      </c>
      <c r="N2680" s="21"/>
    </row>
    <row r="2681" spans="2:14" x14ac:dyDescent="0.25">
      <c r="B2681" s="18">
        <f t="shared" si="224"/>
        <v>2677</v>
      </c>
      <c r="C2681" s="13" t="str">
        <f t="shared" si="223"/>
        <v/>
      </c>
      <c r="D2681" s="20"/>
      <c r="E2681" s="5"/>
      <c r="F2681" s="5"/>
      <c r="G2681" s="6" t="str">
        <f>IF(ISBLANK(F2681),"",VLOOKUP(F2681,'Listes des Lots'!$B$4:$G$55,6,FALSE))</f>
        <v/>
      </c>
      <c r="H2681" s="3"/>
      <c r="I2681" s="3"/>
      <c r="J2681" s="5"/>
      <c r="K2681" s="5"/>
      <c r="L2681" s="4"/>
      <c r="M2681" s="92" t="str">
        <f>IF(RevenueData[[#This Row],[Commentaires /Notes  ]]="","",RevenueData[[#This Row],[Commentaires /Notes  ]])</f>
        <v/>
      </c>
      <c r="N2681" s="21"/>
    </row>
    <row r="2682" spans="2:14" x14ac:dyDescent="0.25">
      <c r="B2682" s="18">
        <f t="shared" si="224"/>
        <v>2678</v>
      </c>
      <c r="C2682" s="13" t="str">
        <f t="shared" si="223"/>
        <v/>
      </c>
      <c r="D2682" s="20"/>
      <c r="E2682" s="5"/>
      <c r="F2682" s="5"/>
      <c r="G2682" s="6" t="str">
        <f>IF(ISBLANK(F2682),"",VLOOKUP(F2682,'Listes des Lots'!$B$4:$G$55,6,FALSE))</f>
        <v/>
      </c>
      <c r="H2682" s="3"/>
      <c r="I2682" s="3"/>
      <c r="J2682" s="5"/>
      <c r="K2682" s="5"/>
      <c r="L2682" s="4"/>
      <c r="M2682" s="92" t="str">
        <f>IF(RevenueData[[#This Row],[Commentaires /Notes  ]]="","",RevenueData[[#This Row],[Commentaires /Notes  ]])</f>
        <v/>
      </c>
      <c r="N2682" s="21"/>
    </row>
    <row r="2683" spans="2:14" x14ac:dyDescent="0.25">
      <c r="B2683" s="18">
        <f t="shared" si="224"/>
        <v>2679</v>
      </c>
      <c r="C2683" s="13" t="str">
        <f t="shared" si="223"/>
        <v/>
      </c>
      <c r="D2683" s="20"/>
      <c r="E2683" s="5"/>
      <c r="F2683" s="5"/>
      <c r="G2683" s="6" t="str">
        <f>IF(ISBLANK(F2683),"",VLOOKUP(F2683,'Listes des Lots'!$B$4:$G$55,6,FALSE))</f>
        <v/>
      </c>
      <c r="H2683" s="3"/>
      <c r="I2683" s="3"/>
      <c r="J2683" s="5"/>
      <c r="K2683" s="5"/>
      <c r="L2683" s="4"/>
      <c r="M2683" s="92" t="str">
        <f>IF(RevenueData[[#This Row],[Commentaires /Notes  ]]="","",RevenueData[[#This Row],[Commentaires /Notes  ]])</f>
        <v/>
      </c>
      <c r="N2683" s="21"/>
    </row>
    <row r="2684" spans="2:14" x14ac:dyDescent="0.25">
      <c r="B2684" s="18">
        <f t="shared" si="224"/>
        <v>2680</v>
      </c>
      <c r="C2684" s="13" t="str">
        <f t="shared" si="223"/>
        <v/>
      </c>
      <c r="D2684" s="20"/>
      <c r="E2684" s="5"/>
      <c r="F2684" s="5"/>
      <c r="G2684" s="6" t="str">
        <f>IF(ISBLANK(F2684),"",VLOOKUP(F2684,'Listes des Lots'!$B$4:$G$55,6,FALSE))</f>
        <v/>
      </c>
      <c r="H2684" s="3"/>
      <c r="I2684" s="3"/>
      <c r="J2684" s="5"/>
      <c r="K2684" s="5"/>
      <c r="L2684" s="4"/>
      <c r="M2684" s="92" t="str">
        <f>IF(RevenueData[[#This Row],[Commentaires /Notes  ]]="","",RevenueData[[#This Row],[Commentaires /Notes  ]])</f>
        <v/>
      </c>
      <c r="N2684" s="21"/>
    </row>
    <row r="2685" spans="2:14" x14ac:dyDescent="0.25">
      <c r="B2685" s="18">
        <f t="shared" si="224"/>
        <v>2681</v>
      </c>
      <c r="C2685" s="13" t="str">
        <f t="shared" si="223"/>
        <v/>
      </c>
      <c r="D2685" s="20"/>
      <c r="E2685" s="5"/>
      <c r="F2685" s="5"/>
      <c r="G2685" s="6" t="str">
        <f>IF(ISBLANK(F2685),"",VLOOKUP(F2685,'Listes des Lots'!$B$4:$G$55,6,FALSE))</f>
        <v/>
      </c>
      <c r="H2685" s="3"/>
      <c r="I2685" s="3"/>
      <c r="J2685" s="5"/>
      <c r="K2685" s="5"/>
      <c r="L2685" s="4"/>
      <c r="M2685" s="92" t="str">
        <f>IF(RevenueData[[#This Row],[Commentaires /Notes  ]]="","",RevenueData[[#This Row],[Commentaires /Notes  ]])</f>
        <v/>
      </c>
      <c r="N2685" s="21"/>
    </row>
    <row r="2686" spans="2:14" x14ac:dyDescent="0.25">
      <c r="B2686" s="18">
        <f t="shared" si="224"/>
        <v>2682</v>
      </c>
      <c r="C2686" s="13" t="str">
        <f t="shared" si="223"/>
        <v/>
      </c>
      <c r="D2686" s="20"/>
      <c r="E2686" s="5"/>
      <c r="F2686" s="5"/>
      <c r="G2686" s="6" t="str">
        <f>IF(ISBLANK(F2686),"",VLOOKUP(F2686,'Listes des Lots'!$B$4:$G$55,6,FALSE))</f>
        <v/>
      </c>
      <c r="H2686" s="3"/>
      <c r="I2686" s="3"/>
      <c r="J2686" s="5"/>
      <c r="K2686" s="5"/>
      <c r="L2686" s="4"/>
      <c r="M2686" s="92" t="str">
        <f>IF(RevenueData[[#This Row],[Commentaires /Notes  ]]="","",RevenueData[[#This Row],[Commentaires /Notes  ]])</f>
        <v/>
      </c>
      <c r="N2686" s="21"/>
    </row>
    <row r="2687" spans="2:14" x14ac:dyDescent="0.25">
      <c r="B2687" s="18">
        <f t="shared" si="224"/>
        <v>2683</v>
      </c>
      <c r="C2687" s="13" t="str">
        <f t="shared" si="223"/>
        <v/>
      </c>
      <c r="D2687" s="20"/>
      <c r="E2687" s="5"/>
      <c r="F2687" s="5"/>
      <c r="G2687" s="6" t="str">
        <f>IF(ISBLANK(F2687),"",VLOOKUP(F2687,'Listes des Lots'!$B$4:$G$55,6,FALSE))</f>
        <v/>
      </c>
      <c r="H2687" s="3"/>
      <c r="I2687" s="3"/>
      <c r="J2687" s="5"/>
      <c r="K2687" s="5"/>
      <c r="L2687" s="4"/>
      <c r="M2687" s="92" t="str">
        <f>IF(RevenueData[[#This Row],[Commentaires /Notes  ]]="","",RevenueData[[#This Row],[Commentaires /Notes  ]])</f>
        <v/>
      </c>
      <c r="N2687" s="21"/>
    </row>
    <row r="2688" spans="2:14" x14ac:dyDescent="0.25">
      <c r="B2688" s="18">
        <f t="shared" si="224"/>
        <v>2684</v>
      </c>
      <c r="C2688" s="13" t="str">
        <f t="shared" si="223"/>
        <v/>
      </c>
      <c r="D2688" s="20"/>
      <c r="E2688" s="5"/>
      <c r="F2688" s="5"/>
      <c r="G2688" s="6" t="str">
        <f>IF(ISBLANK(F2688),"",VLOOKUP(F2688,'Listes des Lots'!$B$4:$G$55,6,FALSE))</f>
        <v/>
      </c>
      <c r="H2688" s="3"/>
      <c r="I2688" s="3"/>
      <c r="J2688" s="5"/>
      <c r="K2688" s="5"/>
      <c r="L2688" s="4"/>
      <c r="M2688" s="92" t="str">
        <f>IF(RevenueData[[#This Row],[Commentaires /Notes  ]]="","",RevenueData[[#This Row],[Commentaires /Notes  ]])</f>
        <v/>
      </c>
      <c r="N2688" s="21"/>
    </row>
    <row r="2689" spans="2:14" x14ac:dyDescent="0.25">
      <c r="B2689" s="18">
        <f t="shared" si="224"/>
        <v>2685</v>
      </c>
      <c r="C2689" s="13" t="str">
        <f t="shared" si="223"/>
        <v/>
      </c>
      <c r="D2689" s="20"/>
      <c r="E2689" s="5"/>
      <c r="F2689" s="5"/>
      <c r="G2689" s="6" t="str">
        <f>IF(ISBLANK(F2689),"",VLOOKUP(F2689,'Listes des Lots'!$B$4:$G$55,6,FALSE))</f>
        <v/>
      </c>
      <c r="H2689" s="3"/>
      <c r="I2689" s="3"/>
      <c r="J2689" s="5"/>
      <c r="K2689" s="5"/>
      <c r="L2689" s="4"/>
      <c r="M2689" s="92" t="str">
        <f>IF(RevenueData[[#This Row],[Commentaires /Notes  ]]="","",RevenueData[[#This Row],[Commentaires /Notes  ]])</f>
        <v/>
      </c>
      <c r="N2689" s="21"/>
    </row>
    <row r="2690" spans="2:14" x14ac:dyDescent="0.25">
      <c r="B2690" s="18">
        <f t="shared" si="224"/>
        <v>2686</v>
      </c>
      <c r="C2690" s="13" t="str">
        <f t="shared" si="223"/>
        <v/>
      </c>
      <c r="D2690" s="20"/>
      <c r="E2690" s="5"/>
      <c r="F2690" s="5"/>
      <c r="G2690" s="6" t="str">
        <f>IF(ISBLANK(F2690),"",VLOOKUP(F2690,'Listes des Lots'!$B$4:$G$55,6,FALSE))</f>
        <v/>
      </c>
      <c r="H2690" s="3"/>
      <c r="I2690" s="3"/>
      <c r="J2690" s="5"/>
      <c r="K2690" s="5"/>
      <c r="L2690" s="4"/>
      <c r="M2690" s="92" t="str">
        <f>IF(RevenueData[[#This Row],[Commentaires /Notes  ]]="","",RevenueData[[#This Row],[Commentaires /Notes  ]])</f>
        <v/>
      </c>
      <c r="N2690" s="21"/>
    </row>
    <row r="2691" spans="2:14" x14ac:dyDescent="0.25">
      <c r="B2691" s="18">
        <f t="shared" si="224"/>
        <v>2687</v>
      </c>
      <c r="C2691" s="13" t="str">
        <f t="shared" si="223"/>
        <v/>
      </c>
      <c r="D2691" s="20"/>
      <c r="E2691" s="5"/>
      <c r="F2691" s="5"/>
      <c r="G2691" s="6" t="str">
        <f>IF(ISBLANK(F2691),"",VLOOKUP(F2691,'Listes des Lots'!$B$4:$G$55,6,FALSE))</f>
        <v/>
      </c>
      <c r="H2691" s="3"/>
      <c r="I2691" s="3"/>
      <c r="J2691" s="5"/>
      <c r="K2691" s="5"/>
      <c r="L2691" s="4"/>
      <c r="M2691" s="92" t="str">
        <f>IF(RevenueData[[#This Row],[Commentaires /Notes  ]]="","",RevenueData[[#This Row],[Commentaires /Notes  ]])</f>
        <v/>
      </c>
      <c r="N2691" s="21"/>
    </row>
    <row r="2692" spans="2:14" x14ac:dyDescent="0.25">
      <c r="B2692" s="18">
        <f t="shared" si="224"/>
        <v>2688</v>
      </c>
      <c r="C2692" s="13" t="str">
        <f t="shared" si="223"/>
        <v/>
      </c>
      <c r="D2692" s="20"/>
      <c r="E2692" s="5"/>
      <c r="F2692" s="5"/>
      <c r="G2692" s="6" t="str">
        <f>IF(ISBLANK(F2692),"",VLOOKUP(F2692,'Listes des Lots'!$B$4:$G$55,6,FALSE))</f>
        <v/>
      </c>
      <c r="H2692" s="3"/>
      <c r="I2692" s="3"/>
      <c r="J2692" s="5"/>
      <c r="K2692" s="5"/>
      <c r="L2692" s="4"/>
      <c r="M2692" s="92" t="str">
        <f>IF(RevenueData[[#This Row],[Commentaires /Notes  ]]="","",RevenueData[[#This Row],[Commentaires /Notes  ]])</f>
        <v/>
      </c>
      <c r="N2692" s="21"/>
    </row>
    <row r="2693" spans="2:14" x14ac:dyDescent="0.25">
      <c r="B2693" s="18">
        <f t="shared" si="224"/>
        <v>2689</v>
      </c>
      <c r="C2693" s="13" t="str">
        <f t="shared" ref="C2693:C2756" si="225">IF(OR(D2693="", E2693="", F2693="", I2693="", J2693="", K2693="", L2693=""), "", TEXT(RIGHT(YEAR(D2693), 2), "00") &amp; TEXT(MONTH(D2693), "00") &amp; TEXT(DAY(D2693), "00") &amp; "_Rev_MC_" &amp; TEXT(B2693, "0"))</f>
        <v/>
      </c>
      <c r="D2693" s="20"/>
      <c r="E2693" s="5"/>
      <c r="F2693" s="5"/>
      <c r="G2693" s="6" t="str">
        <f>IF(ISBLANK(F2693),"",VLOOKUP(F2693,'Listes des Lots'!$B$4:$G$55,6,FALSE))</f>
        <v/>
      </c>
      <c r="H2693" s="3"/>
      <c r="I2693" s="3"/>
      <c r="J2693" s="5"/>
      <c r="K2693" s="5"/>
      <c r="L2693" s="4"/>
      <c r="M2693" s="92" t="str">
        <f>IF(RevenueData[[#This Row],[Commentaires /Notes  ]]="","",RevenueData[[#This Row],[Commentaires /Notes  ]])</f>
        <v/>
      </c>
      <c r="N2693" s="21"/>
    </row>
    <row r="2694" spans="2:14" x14ac:dyDescent="0.25">
      <c r="B2694" s="18">
        <f t="shared" si="224"/>
        <v>2690</v>
      </c>
      <c r="C2694" s="13" t="str">
        <f t="shared" si="225"/>
        <v/>
      </c>
      <c r="D2694" s="20"/>
      <c r="E2694" s="5"/>
      <c r="F2694" s="5"/>
      <c r="G2694" s="6" t="str">
        <f>IF(ISBLANK(F2694),"",VLOOKUP(F2694,'Listes des Lots'!$B$4:$G$55,6,FALSE))</f>
        <v/>
      </c>
      <c r="H2694" s="3"/>
      <c r="I2694" s="3"/>
      <c r="J2694" s="5"/>
      <c r="K2694" s="5"/>
      <c r="L2694" s="4"/>
      <c r="M2694" s="92" t="str">
        <f>IF(RevenueData[[#This Row],[Commentaires /Notes  ]]="","",RevenueData[[#This Row],[Commentaires /Notes  ]])</f>
        <v/>
      </c>
      <c r="N2694" s="21"/>
    </row>
    <row r="2695" spans="2:14" x14ac:dyDescent="0.25">
      <c r="B2695" s="18">
        <f t="shared" ref="B2695:B2758" si="226">B2694+1</f>
        <v>2691</v>
      </c>
      <c r="C2695" s="13" t="str">
        <f t="shared" si="225"/>
        <v/>
      </c>
      <c r="D2695" s="20"/>
      <c r="E2695" s="5"/>
      <c r="F2695" s="5"/>
      <c r="G2695" s="6" t="str">
        <f>IF(ISBLANK(F2695),"",VLOOKUP(F2695,'Listes des Lots'!$B$4:$G$55,6,FALSE))</f>
        <v/>
      </c>
      <c r="H2695" s="3"/>
      <c r="I2695" s="3"/>
      <c r="J2695" s="5"/>
      <c r="K2695" s="5"/>
      <c r="L2695" s="4"/>
      <c r="M2695" s="92" t="str">
        <f>IF(RevenueData[[#This Row],[Commentaires /Notes  ]]="","",RevenueData[[#This Row],[Commentaires /Notes  ]])</f>
        <v/>
      </c>
      <c r="N2695" s="21"/>
    </row>
    <row r="2696" spans="2:14" x14ac:dyDescent="0.25">
      <c r="B2696" s="18">
        <f t="shared" si="226"/>
        <v>2692</v>
      </c>
      <c r="C2696" s="13" t="str">
        <f t="shared" si="225"/>
        <v/>
      </c>
      <c r="D2696" s="20"/>
      <c r="E2696" s="5"/>
      <c r="F2696" s="5"/>
      <c r="G2696" s="6" t="str">
        <f>IF(ISBLANK(F2696),"",VLOOKUP(F2696,'Listes des Lots'!$B$4:$G$55,6,FALSE))</f>
        <v/>
      </c>
      <c r="H2696" s="3"/>
      <c r="I2696" s="3"/>
      <c r="J2696" s="5"/>
      <c r="K2696" s="5"/>
      <c r="L2696" s="4"/>
      <c r="M2696" s="92" t="str">
        <f>IF(RevenueData[[#This Row],[Commentaires /Notes  ]]="","",RevenueData[[#This Row],[Commentaires /Notes  ]])</f>
        <v/>
      </c>
      <c r="N2696" s="21"/>
    </row>
    <row r="2697" spans="2:14" x14ac:dyDescent="0.25">
      <c r="B2697" s="18">
        <f t="shared" si="226"/>
        <v>2693</v>
      </c>
      <c r="C2697" s="13" t="str">
        <f t="shared" si="225"/>
        <v/>
      </c>
      <c r="D2697" s="20"/>
      <c r="E2697" s="5"/>
      <c r="F2697" s="5"/>
      <c r="G2697" s="6" t="str">
        <f>IF(ISBLANK(F2697),"",VLOOKUP(F2697,'Listes des Lots'!$B$4:$G$55,6,FALSE))</f>
        <v/>
      </c>
      <c r="H2697" s="3"/>
      <c r="I2697" s="3"/>
      <c r="J2697" s="5"/>
      <c r="K2697" s="5"/>
      <c r="L2697" s="4"/>
      <c r="M2697" s="92" t="str">
        <f>IF(RevenueData[[#This Row],[Commentaires /Notes  ]]="","",RevenueData[[#This Row],[Commentaires /Notes  ]])</f>
        <v/>
      </c>
      <c r="N2697" s="21"/>
    </row>
    <row r="2698" spans="2:14" x14ac:dyDescent="0.25">
      <c r="B2698" s="18">
        <f t="shared" si="226"/>
        <v>2694</v>
      </c>
      <c r="C2698" s="13" t="str">
        <f t="shared" si="225"/>
        <v/>
      </c>
      <c r="D2698" s="20"/>
      <c r="E2698" s="5"/>
      <c r="F2698" s="5"/>
      <c r="G2698" s="6" t="str">
        <f>IF(ISBLANK(F2698),"",VLOOKUP(F2698,'Listes des Lots'!$B$4:$G$55,6,FALSE))</f>
        <v/>
      </c>
      <c r="H2698" s="3"/>
      <c r="I2698" s="3"/>
      <c r="J2698" s="5"/>
      <c r="K2698" s="5"/>
      <c r="L2698" s="4"/>
      <c r="M2698" s="92" t="str">
        <f>IF(RevenueData[[#This Row],[Commentaires /Notes  ]]="","",RevenueData[[#This Row],[Commentaires /Notes  ]])</f>
        <v/>
      </c>
      <c r="N2698" s="21"/>
    </row>
    <row r="2699" spans="2:14" x14ac:dyDescent="0.25">
      <c r="B2699" s="18">
        <f t="shared" si="226"/>
        <v>2695</v>
      </c>
      <c r="C2699" s="13" t="str">
        <f t="shared" si="225"/>
        <v/>
      </c>
      <c r="D2699" s="20"/>
      <c r="E2699" s="5"/>
      <c r="F2699" s="5"/>
      <c r="G2699" s="6" t="str">
        <f>IF(ISBLANK(F2699),"",VLOOKUP(F2699,'Listes des Lots'!$B$4:$G$55,6,FALSE))</f>
        <v/>
      </c>
      <c r="H2699" s="3"/>
      <c r="I2699" s="3"/>
      <c r="J2699" s="5"/>
      <c r="K2699" s="5"/>
      <c r="L2699" s="4"/>
      <c r="M2699" s="92" t="str">
        <f>IF(RevenueData[[#This Row],[Commentaires /Notes  ]]="","",RevenueData[[#This Row],[Commentaires /Notes  ]])</f>
        <v/>
      </c>
      <c r="N2699" s="21"/>
    </row>
    <row r="2700" spans="2:14" x14ac:dyDescent="0.25">
      <c r="B2700" s="18">
        <f t="shared" si="226"/>
        <v>2696</v>
      </c>
      <c r="C2700" s="13" t="str">
        <f t="shared" si="225"/>
        <v/>
      </c>
      <c r="D2700" s="20"/>
      <c r="E2700" s="5"/>
      <c r="F2700" s="5"/>
      <c r="G2700" s="6" t="str">
        <f>IF(ISBLANK(F2700),"",VLOOKUP(F2700,'Listes des Lots'!$B$4:$G$55,6,FALSE))</f>
        <v/>
      </c>
      <c r="H2700" s="3"/>
      <c r="I2700" s="3"/>
      <c r="J2700" s="5"/>
      <c r="K2700" s="5"/>
      <c r="L2700" s="4"/>
      <c r="M2700" s="92" t="str">
        <f>IF(RevenueData[[#This Row],[Commentaires /Notes  ]]="","",RevenueData[[#This Row],[Commentaires /Notes  ]])</f>
        <v/>
      </c>
      <c r="N2700" s="21"/>
    </row>
    <row r="2701" spans="2:14" x14ac:dyDescent="0.25">
      <c r="B2701" s="18">
        <f t="shared" si="226"/>
        <v>2697</v>
      </c>
      <c r="C2701" s="13" t="str">
        <f t="shared" si="225"/>
        <v/>
      </c>
      <c r="D2701" s="20"/>
      <c r="E2701" s="5"/>
      <c r="F2701" s="5"/>
      <c r="G2701" s="6" t="str">
        <f>IF(ISBLANK(F2701),"",VLOOKUP(F2701,'Listes des Lots'!$B$4:$G$55,6,FALSE))</f>
        <v/>
      </c>
      <c r="H2701" s="3"/>
      <c r="I2701" s="3"/>
      <c r="J2701" s="5"/>
      <c r="K2701" s="5"/>
      <c r="L2701" s="4"/>
      <c r="M2701" s="92" t="str">
        <f>IF(RevenueData[[#This Row],[Commentaires /Notes  ]]="","",RevenueData[[#This Row],[Commentaires /Notes  ]])</f>
        <v/>
      </c>
      <c r="N2701" s="21"/>
    </row>
    <row r="2702" spans="2:14" x14ac:dyDescent="0.25">
      <c r="B2702" s="18">
        <f t="shared" si="226"/>
        <v>2698</v>
      </c>
      <c r="C2702" s="13" t="str">
        <f t="shared" si="225"/>
        <v/>
      </c>
      <c r="D2702" s="20"/>
      <c r="E2702" s="5"/>
      <c r="F2702" s="5"/>
      <c r="G2702" s="6" t="str">
        <f>IF(ISBLANK(F2702),"",VLOOKUP(F2702,'Listes des Lots'!$B$4:$G$55,6,FALSE))</f>
        <v/>
      </c>
      <c r="H2702" s="3"/>
      <c r="I2702" s="3"/>
      <c r="J2702" s="5"/>
      <c r="K2702" s="5"/>
      <c r="L2702" s="4"/>
      <c r="M2702" s="92" t="str">
        <f>IF(RevenueData[[#This Row],[Commentaires /Notes  ]]="","",RevenueData[[#This Row],[Commentaires /Notes  ]])</f>
        <v/>
      </c>
      <c r="N2702" s="21"/>
    </row>
    <row r="2703" spans="2:14" x14ac:dyDescent="0.25">
      <c r="B2703" s="18">
        <f t="shared" si="226"/>
        <v>2699</v>
      </c>
      <c r="C2703" s="13" t="str">
        <f t="shared" si="225"/>
        <v/>
      </c>
      <c r="D2703" s="20"/>
      <c r="E2703" s="5"/>
      <c r="F2703" s="5"/>
      <c r="G2703" s="6" t="str">
        <f>IF(ISBLANK(F2703),"",VLOOKUP(F2703,'Listes des Lots'!$B$4:$G$55,6,FALSE))</f>
        <v/>
      </c>
      <c r="H2703" s="3"/>
      <c r="I2703" s="3"/>
      <c r="J2703" s="5"/>
      <c r="K2703" s="5"/>
      <c r="L2703" s="4"/>
      <c r="M2703" s="92" t="str">
        <f>IF(RevenueData[[#This Row],[Commentaires /Notes  ]]="","",RevenueData[[#This Row],[Commentaires /Notes  ]])</f>
        <v/>
      </c>
      <c r="N2703" s="21"/>
    </row>
    <row r="2704" spans="2:14" x14ac:dyDescent="0.25">
      <c r="B2704" s="18">
        <f t="shared" si="226"/>
        <v>2700</v>
      </c>
      <c r="C2704" s="13" t="str">
        <f t="shared" si="225"/>
        <v/>
      </c>
      <c r="D2704" s="20"/>
      <c r="E2704" s="5"/>
      <c r="F2704" s="5"/>
      <c r="G2704" s="6" t="str">
        <f>IF(ISBLANK(F2704),"",VLOOKUP(F2704,'Listes des Lots'!$B$4:$G$55,6,FALSE))</f>
        <v/>
      </c>
      <c r="H2704" s="3"/>
      <c r="I2704" s="3"/>
      <c r="J2704" s="5"/>
      <c r="K2704" s="5"/>
      <c r="L2704" s="4"/>
      <c r="M2704" s="92" t="str">
        <f>IF(RevenueData[[#This Row],[Commentaires /Notes  ]]="","",RevenueData[[#This Row],[Commentaires /Notes  ]])</f>
        <v/>
      </c>
      <c r="N2704" s="21"/>
    </row>
    <row r="2705" spans="2:14" x14ac:dyDescent="0.25">
      <c r="B2705" s="18">
        <f t="shared" si="226"/>
        <v>2701</v>
      </c>
      <c r="C2705" s="13" t="str">
        <f t="shared" si="225"/>
        <v/>
      </c>
      <c r="D2705" s="20"/>
      <c r="E2705" s="5"/>
      <c r="F2705" s="5"/>
      <c r="G2705" s="6" t="str">
        <f>IF(ISBLANK(F2705),"",VLOOKUP(F2705,'Listes des Lots'!$B$4:$G$55,6,FALSE))</f>
        <v/>
      </c>
      <c r="H2705" s="3"/>
      <c r="I2705" s="3"/>
      <c r="J2705" s="5"/>
      <c r="K2705" s="5"/>
      <c r="L2705" s="4"/>
      <c r="M2705" s="92" t="str">
        <f>IF(RevenueData[[#This Row],[Commentaires /Notes  ]]="","",RevenueData[[#This Row],[Commentaires /Notes  ]])</f>
        <v/>
      </c>
      <c r="N2705" s="21"/>
    </row>
    <row r="2706" spans="2:14" x14ac:dyDescent="0.25">
      <c r="B2706" s="18">
        <f t="shared" si="226"/>
        <v>2702</v>
      </c>
      <c r="C2706" s="13" t="str">
        <f t="shared" si="225"/>
        <v/>
      </c>
      <c r="D2706" s="20"/>
      <c r="E2706" s="5"/>
      <c r="F2706" s="5"/>
      <c r="G2706" s="6" t="str">
        <f>IF(ISBLANK(F2706),"",VLOOKUP(F2706,'Listes des Lots'!$B$4:$G$55,6,FALSE))</f>
        <v/>
      </c>
      <c r="H2706" s="3"/>
      <c r="I2706" s="3"/>
      <c r="J2706" s="5"/>
      <c r="K2706" s="5"/>
      <c r="L2706" s="4"/>
      <c r="M2706" s="92" t="str">
        <f>IF(RevenueData[[#This Row],[Commentaires /Notes  ]]="","",RevenueData[[#This Row],[Commentaires /Notes  ]])</f>
        <v/>
      </c>
      <c r="N2706" s="21"/>
    </row>
    <row r="2707" spans="2:14" x14ac:dyDescent="0.25">
      <c r="B2707" s="18">
        <f t="shared" si="226"/>
        <v>2703</v>
      </c>
      <c r="C2707" s="13" t="str">
        <f t="shared" si="225"/>
        <v/>
      </c>
      <c r="D2707" s="20"/>
      <c r="E2707" s="5"/>
      <c r="F2707" s="5"/>
      <c r="G2707" s="6" t="str">
        <f>IF(ISBLANK(F2707),"",VLOOKUP(F2707,'Listes des Lots'!$B$4:$G$55,6,FALSE))</f>
        <v/>
      </c>
      <c r="H2707" s="3"/>
      <c r="I2707" s="3"/>
      <c r="J2707" s="5"/>
      <c r="K2707" s="5"/>
      <c r="L2707" s="4"/>
      <c r="M2707" s="92" t="str">
        <f>IF(RevenueData[[#This Row],[Commentaires /Notes  ]]="","",RevenueData[[#This Row],[Commentaires /Notes  ]])</f>
        <v/>
      </c>
      <c r="N2707" s="21"/>
    </row>
    <row r="2708" spans="2:14" x14ac:dyDescent="0.25">
      <c r="B2708" s="18">
        <f t="shared" si="226"/>
        <v>2704</v>
      </c>
      <c r="C2708" s="13" t="str">
        <f t="shared" si="225"/>
        <v/>
      </c>
      <c r="D2708" s="20"/>
      <c r="E2708" s="5"/>
      <c r="F2708" s="5"/>
      <c r="G2708" s="6" t="str">
        <f>IF(ISBLANK(F2708),"",VLOOKUP(F2708,'Listes des Lots'!$B$4:$G$55,6,FALSE))</f>
        <v/>
      </c>
      <c r="H2708" s="3"/>
      <c r="I2708" s="3"/>
      <c r="J2708" s="5"/>
      <c r="K2708" s="5"/>
      <c r="L2708" s="4"/>
      <c r="M2708" s="92" t="str">
        <f>IF(RevenueData[[#This Row],[Commentaires /Notes  ]]="","",RevenueData[[#This Row],[Commentaires /Notes  ]])</f>
        <v/>
      </c>
      <c r="N2708" s="21"/>
    </row>
    <row r="2709" spans="2:14" x14ac:dyDescent="0.25">
      <c r="B2709" s="18">
        <f t="shared" si="226"/>
        <v>2705</v>
      </c>
      <c r="C2709" s="13" t="str">
        <f t="shared" si="225"/>
        <v/>
      </c>
      <c r="D2709" s="20"/>
      <c r="E2709" s="5"/>
      <c r="F2709" s="5"/>
      <c r="G2709" s="6" t="str">
        <f>IF(ISBLANK(F2709),"",VLOOKUP(F2709,'Listes des Lots'!$B$4:$G$55,6,FALSE))</f>
        <v/>
      </c>
      <c r="H2709" s="3"/>
      <c r="I2709" s="3"/>
      <c r="J2709" s="5"/>
      <c r="K2709" s="5"/>
      <c r="L2709" s="4"/>
      <c r="M2709" s="92" t="str">
        <f>IF(RevenueData[[#This Row],[Commentaires /Notes  ]]="","",RevenueData[[#This Row],[Commentaires /Notes  ]])</f>
        <v/>
      </c>
      <c r="N2709" s="21"/>
    </row>
    <row r="2710" spans="2:14" x14ac:dyDescent="0.25">
      <c r="B2710" s="18">
        <f t="shared" si="226"/>
        <v>2706</v>
      </c>
      <c r="C2710" s="13" t="str">
        <f t="shared" si="225"/>
        <v/>
      </c>
      <c r="D2710" s="20"/>
      <c r="E2710" s="5"/>
      <c r="F2710" s="5"/>
      <c r="G2710" s="6" t="str">
        <f>IF(ISBLANK(F2710),"",VLOOKUP(F2710,'Listes des Lots'!$B$4:$G$55,6,FALSE))</f>
        <v/>
      </c>
      <c r="H2710" s="3"/>
      <c r="I2710" s="3"/>
      <c r="J2710" s="5"/>
      <c r="K2710" s="5"/>
      <c r="L2710" s="4"/>
      <c r="M2710" s="92" t="str">
        <f>IF(RevenueData[[#This Row],[Commentaires /Notes  ]]="","",RevenueData[[#This Row],[Commentaires /Notes  ]])</f>
        <v/>
      </c>
      <c r="N2710" s="21"/>
    </row>
    <row r="2711" spans="2:14" x14ac:dyDescent="0.25">
      <c r="B2711" s="18">
        <f t="shared" si="226"/>
        <v>2707</v>
      </c>
      <c r="C2711" s="13" t="str">
        <f t="shared" si="225"/>
        <v/>
      </c>
      <c r="D2711" s="20"/>
      <c r="E2711" s="5"/>
      <c r="F2711" s="5"/>
      <c r="G2711" s="6" t="str">
        <f>IF(ISBLANK(F2711),"",VLOOKUP(F2711,'Listes des Lots'!$B$4:$G$55,6,FALSE))</f>
        <v/>
      </c>
      <c r="H2711" s="3"/>
      <c r="I2711" s="3"/>
      <c r="J2711" s="5"/>
      <c r="K2711" s="5"/>
      <c r="L2711" s="4"/>
      <c r="M2711" s="92" t="str">
        <f>IF(RevenueData[[#This Row],[Commentaires /Notes  ]]="","",RevenueData[[#This Row],[Commentaires /Notes  ]])</f>
        <v/>
      </c>
      <c r="N2711" s="21"/>
    </row>
    <row r="2712" spans="2:14" x14ac:dyDescent="0.25">
      <c r="B2712" s="18">
        <f t="shared" si="226"/>
        <v>2708</v>
      </c>
      <c r="C2712" s="13" t="str">
        <f t="shared" si="225"/>
        <v/>
      </c>
      <c r="D2712" s="20"/>
      <c r="E2712" s="5"/>
      <c r="F2712" s="5"/>
      <c r="G2712" s="6" t="str">
        <f>IF(ISBLANK(F2712),"",VLOOKUP(F2712,'Listes des Lots'!$B$4:$G$55,6,FALSE))</f>
        <v/>
      </c>
      <c r="H2712" s="3"/>
      <c r="I2712" s="3"/>
      <c r="J2712" s="5"/>
      <c r="K2712" s="5"/>
      <c r="L2712" s="4"/>
      <c r="M2712" s="92" t="str">
        <f>IF(RevenueData[[#This Row],[Commentaires /Notes  ]]="","",RevenueData[[#This Row],[Commentaires /Notes  ]])</f>
        <v/>
      </c>
      <c r="N2712" s="21"/>
    </row>
    <row r="2713" spans="2:14" x14ac:dyDescent="0.25">
      <c r="B2713" s="18">
        <f t="shared" si="226"/>
        <v>2709</v>
      </c>
      <c r="C2713" s="13" t="str">
        <f t="shared" si="225"/>
        <v/>
      </c>
      <c r="D2713" s="20"/>
      <c r="E2713" s="5"/>
      <c r="F2713" s="5"/>
      <c r="G2713" s="6" t="str">
        <f>IF(ISBLANK(F2713),"",VLOOKUP(F2713,'Listes des Lots'!$B$4:$G$55,6,FALSE))</f>
        <v/>
      </c>
      <c r="H2713" s="3"/>
      <c r="I2713" s="3"/>
      <c r="J2713" s="5"/>
      <c r="K2713" s="5"/>
      <c r="L2713" s="4"/>
      <c r="M2713" s="92" t="str">
        <f>IF(RevenueData[[#This Row],[Commentaires /Notes  ]]="","",RevenueData[[#This Row],[Commentaires /Notes  ]])</f>
        <v/>
      </c>
      <c r="N2713" s="21"/>
    </row>
    <row r="2714" spans="2:14" x14ac:dyDescent="0.25">
      <c r="B2714" s="18">
        <f t="shared" si="226"/>
        <v>2710</v>
      </c>
      <c r="C2714" s="13" t="str">
        <f t="shared" si="225"/>
        <v/>
      </c>
      <c r="D2714" s="20"/>
      <c r="E2714" s="5"/>
      <c r="F2714" s="5"/>
      <c r="G2714" s="6" t="str">
        <f>IF(ISBLANK(F2714),"",VLOOKUP(F2714,'Listes des Lots'!$B$4:$G$55,6,FALSE))</f>
        <v/>
      </c>
      <c r="H2714" s="3"/>
      <c r="I2714" s="3"/>
      <c r="J2714" s="5"/>
      <c r="K2714" s="5"/>
      <c r="L2714" s="4"/>
      <c r="M2714" s="92" t="str">
        <f>IF(RevenueData[[#This Row],[Commentaires /Notes  ]]="","",RevenueData[[#This Row],[Commentaires /Notes  ]])</f>
        <v/>
      </c>
      <c r="N2714" s="21"/>
    </row>
    <row r="2715" spans="2:14" x14ac:dyDescent="0.25">
      <c r="B2715" s="18">
        <f t="shared" si="226"/>
        <v>2711</v>
      </c>
      <c r="C2715" s="13" t="str">
        <f t="shared" si="225"/>
        <v/>
      </c>
      <c r="D2715" s="20"/>
      <c r="E2715" s="5"/>
      <c r="F2715" s="5"/>
      <c r="G2715" s="6" t="str">
        <f>IF(ISBLANK(F2715),"",VLOOKUP(F2715,'Listes des Lots'!$B$4:$G$55,6,FALSE))</f>
        <v/>
      </c>
      <c r="H2715" s="3"/>
      <c r="I2715" s="3"/>
      <c r="J2715" s="5"/>
      <c r="K2715" s="5"/>
      <c r="L2715" s="4"/>
      <c r="M2715" s="92" t="str">
        <f>IF(RevenueData[[#This Row],[Commentaires /Notes  ]]="","",RevenueData[[#This Row],[Commentaires /Notes  ]])</f>
        <v/>
      </c>
      <c r="N2715" s="21"/>
    </row>
    <row r="2716" spans="2:14" x14ac:dyDescent="0.25">
      <c r="B2716" s="18">
        <f t="shared" si="226"/>
        <v>2712</v>
      </c>
      <c r="C2716" s="13" t="str">
        <f t="shared" si="225"/>
        <v/>
      </c>
      <c r="D2716" s="20"/>
      <c r="E2716" s="5"/>
      <c r="F2716" s="5"/>
      <c r="G2716" s="6" t="str">
        <f>IF(ISBLANK(F2716),"",VLOOKUP(F2716,'Listes des Lots'!$B$4:$G$55,6,FALSE))</f>
        <v/>
      </c>
      <c r="H2716" s="3"/>
      <c r="I2716" s="3"/>
      <c r="J2716" s="5"/>
      <c r="K2716" s="5"/>
      <c r="L2716" s="4"/>
      <c r="M2716" s="92" t="str">
        <f>IF(RevenueData[[#This Row],[Commentaires /Notes  ]]="","",RevenueData[[#This Row],[Commentaires /Notes  ]])</f>
        <v/>
      </c>
      <c r="N2716" s="21"/>
    </row>
    <row r="2717" spans="2:14" x14ac:dyDescent="0.25">
      <c r="B2717" s="18">
        <f t="shared" si="226"/>
        <v>2713</v>
      </c>
      <c r="C2717" s="13" t="str">
        <f t="shared" si="225"/>
        <v/>
      </c>
      <c r="D2717" s="20"/>
      <c r="E2717" s="5"/>
      <c r="F2717" s="5"/>
      <c r="G2717" s="6" t="str">
        <f>IF(ISBLANK(F2717),"",VLOOKUP(F2717,'Listes des Lots'!$B$4:$G$55,6,FALSE))</f>
        <v/>
      </c>
      <c r="H2717" s="3"/>
      <c r="I2717" s="3"/>
      <c r="J2717" s="5"/>
      <c r="K2717" s="5"/>
      <c r="L2717" s="4"/>
      <c r="M2717" s="92" t="str">
        <f>IF(RevenueData[[#This Row],[Commentaires /Notes  ]]="","",RevenueData[[#This Row],[Commentaires /Notes  ]])</f>
        <v/>
      </c>
      <c r="N2717" s="21"/>
    </row>
    <row r="2718" spans="2:14" x14ac:dyDescent="0.25">
      <c r="B2718" s="18">
        <f t="shared" si="226"/>
        <v>2714</v>
      </c>
      <c r="C2718" s="13" t="str">
        <f t="shared" si="225"/>
        <v/>
      </c>
      <c r="D2718" s="20"/>
      <c r="E2718" s="5"/>
      <c r="F2718" s="5"/>
      <c r="G2718" s="6" t="str">
        <f>IF(ISBLANK(F2718),"",VLOOKUP(F2718,'Listes des Lots'!$B$4:$G$55,6,FALSE))</f>
        <v/>
      </c>
      <c r="H2718" s="3"/>
      <c r="I2718" s="3"/>
      <c r="J2718" s="5"/>
      <c r="K2718" s="5"/>
      <c r="L2718" s="4"/>
      <c r="M2718" s="92" t="str">
        <f>IF(RevenueData[[#This Row],[Commentaires /Notes  ]]="","",RevenueData[[#This Row],[Commentaires /Notes  ]])</f>
        <v/>
      </c>
      <c r="N2718" s="21"/>
    </row>
    <row r="2719" spans="2:14" x14ac:dyDescent="0.25">
      <c r="B2719" s="18">
        <f t="shared" si="226"/>
        <v>2715</v>
      </c>
      <c r="C2719" s="13" t="str">
        <f t="shared" si="225"/>
        <v/>
      </c>
      <c r="D2719" s="20"/>
      <c r="E2719" s="5"/>
      <c r="F2719" s="5"/>
      <c r="G2719" s="6" t="str">
        <f>IF(ISBLANK(F2719),"",VLOOKUP(F2719,'Listes des Lots'!$B$4:$G$55,6,FALSE))</f>
        <v/>
      </c>
      <c r="H2719" s="3"/>
      <c r="I2719" s="3"/>
      <c r="J2719" s="5"/>
      <c r="K2719" s="5"/>
      <c r="L2719" s="4"/>
      <c r="M2719" s="92" t="str">
        <f>IF(RevenueData[[#This Row],[Commentaires /Notes  ]]="","",RevenueData[[#This Row],[Commentaires /Notes  ]])</f>
        <v/>
      </c>
      <c r="N2719" s="21"/>
    </row>
    <row r="2720" spans="2:14" x14ac:dyDescent="0.25">
      <c r="B2720" s="18">
        <f t="shared" si="226"/>
        <v>2716</v>
      </c>
      <c r="C2720" s="13" t="str">
        <f t="shared" si="225"/>
        <v/>
      </c>
      <c r="D2720" s="20"/>
      <c r="E2720" s="5"/>
      <c r="F2720" s="5"/>
      <c r="G2720" s="6" t="str">
        <f>IF(ISBLANK(F2720),"",VLOOKUP(F2720,'Listes des Lots'!$B$4:$G$55,6,FALSE))</f>
        <v/>
      </c>
      <c r="H2720" s="3"/>
      <c r="I2720" s="3"/>
      <c r="J2720" s="5"/>
      <c r="K2720" s="5"/>
      <c r="L2720" s="4"/>
      <c r="M2720" s="92" t="str">
        <f>IF(RevenueData[[#This Row],[Commentaires /Notes  ]]="","",RevenueData[[#This Row],[Commentaires /Notes  ]])</f>
        <v/>
      </c>
      <c r="N2720" s="21"/>
    </row>
    <row r="2721" spans="2:14" x14ac:dyDescent="0.25">
      <c r="B2721" s="18">
        <f t="shared" si="226"/>
        <v>2717</v>
      </c>
      <c r="C2721" s="13" t="str">
        <f t="shared" si="225"/>
        <v/>
      </c>
      <c r="D2721" s="20"/>
      <c r="E2721" s="5"/>
      <c r="F2721" s="5"/>
      <c r="G2721" s="6" t="str">
        <f>IF(ISBLANK(F2721),"",VLOOKUP(F2721,'Listes des Lots'!$B$4:$G$55,6,FALSE))</f>
        <v/>
      </c>
      <c r="H2721" s="3"/>
      <c r="I2721" s="3"/>
      <c r="J2721" s="5"/>
      <c r="K2721" s="5"/>
      <c r="L2721" s="4"/>
      <c r="M2721" s="92" t="str">
        <f>IF(RevenueData[[#This Row],[Commentaires /Notes  ]]="","",RevenueData[[#This Row],[Commentaires /Notes  ]])</f>
        <v/>
      </c>
      <c r="N2721" s="21"/>
    </row>
    <row r="2722" spans="2:14" x14ac:dyDescent="0.25">
      <c r="B2722" s="18">
        <f t="shared" si="226"/>
        <v>2718</v>
      </c>
      <c r="C2722" s="13" t="str">
        <f t="shared" si="225"/>
        <v/>
      </c>
      <c r="D2722" s="20"/>
      <c r="E2722" s="5"/>
      <c r="F2722" s="5"/>
      <c r="G2722" s="6" t="str">
        <f>IF(ISBLANK(F2722),"",VLOOKUP(F2722,'Listes des Lots'!$B$4:$G$55,6,FALSE))</f>
        <v/>
      </c>
      <c r="H2722" s="3"/>
      <c r="I2722" s="3"/>
      <c r="J2722" s="5"/>
      <c r="K2722" s="5"/>
      <c r="L2722" s="4"/>
      <c r="M2722" s="92" t="str">
        <f>IF(RevenueData[[#This Row],[Commentaires /Notes  ]]="","",RevenueData[[#This Row],[Commentaires /Notes  ]])</f>
        <v/>
      </c>
      <c r="N2722" s="21"/>
    </row>
    <row r="2723" spans="2:14" x14ac:dyDescent="0.25">
      <c r="B2723" s="18">
        <f t="shared" si="226"/>
        <v>2719</v>
      </c>
      <c r="C2723" s="13" t="str">
        <f t="shared" si="225"/>
        <v/>
      </c>
      <c r="D2723" s="20"/>
      <c r="E2723" s="5"/>
      <c r="F2723" s="5"/>
      <c r="G2723" s="6" t="str">
        <f>IF(ISBLANK(F2723),"",VLOOKUP(F2723,'Listes des Lots'!$B$4:$G$55,6,FALSE))</f>
        <v/>
      </c>
      <c r="H2723" s="3"/>
      <c r="I2723" s="3"/>
      <c r="J2723" s="5"/>
      <c r="K2723" s="5"/>
      <c r="L2723" s="4"/>
      <c r="M2723" s="92" t="str">
        <f>IF(RevenueData[[#This Row],[Commentaires /Notes  ]]="","",RevenueData[[#This Row],[Commentaires /Notes  ]])</f>
        <v/>
      </c>
      <c r="N2723" s="21"/>
    </row>
    <row r="2724" spans="2:14" x14ac:dyDescent="0.25">
      <c r="B2724" s="18">
        <f t="shared" si="226"/>
        <v>2720</v>
      </c>
      <c r="C2724" s="13" t="str">
        <f t="shared" si="225"/>
        <v/>
      </c>
      <c r="D2724" s="20"/>
      <c r="E2724" s="5"/>
      <c r="F2724" s="5"/>
      <c r="G2724" s="6" t="str">
        <f>IF(ISBLANK(F2724),"",VLOOKUP(F2724,'Listes des Lots'!$B$4:$G$55,6,FALSE))</f>
        <v/>
      </c>
      <c r="H2724" s="3"/>
      <c r="I2724" s="3"/>
      <c r="J2724" s="5"/>
      <c r="K2724" s="5"/>
      <c r="L2724" s="4"/>
      <c r="M2724" s="92" t="str">
        <f>IF(RevenueData[[#This Row],[Commentaires /Notes  ]]="","",RevenueData[[#This Row],[Commentaires /Notes  ]])</f>
        <v/>
      </c>
      <c r="N2724" s="21"/>
    </row>
    <row r="2725" spans="2:14" x14ac:dyDescent="0.25">
      <c r="B2725" s="18">
        <f t="shared" si="226"/>
        <v>2721</v>
      </c>
      <c r="C2725" s="13" t="str">
        <f t="shared" si="225"/>
        <v/>
      </c>
      <c r="D2725" s="20"/>
      <c r="E2725" s="5"/>
      <c r="F2725" s="5"/>
      <c r="G2725" s="6" t="str">
        <f>IF(ISBLANK(F2725),"",VLOOKUP(F2725,'Listes des Lots'!$B$4:$G$55,6,FALSE))</f>
        <v/>
      </c>
      <c r="H2725" s="3"/>
      <c r="I2725" s="3"/>
      <c r="J2725" s="5"/>
      <c r="K2725" s="5"/>
      <c r="L2725" s="4"/>
      <c r="M2725" s="92" t="str">
        <f>IF(RevenueData[[#This Row],[Commentaires /Notes  ]]="","",RevenueData[[#This Row],[Commentaires /Notes  ]])</f>
        <v/>
      </c>
      <c r="N2725" s="21"/>
    </row>
    <row r="2726" spans="2:14" x14ac:dyDescent="0.25">
      <c r="B2726" s="18">
        <f t="shared" si="226"/>
        <v>2722</v>
      </c>
      <c r="C2726" s="13" t="str">
        <f t="shared" si="225"/>
        <v/>
      </c>
      <c r="D2726" s="20"/>
      <c r="E2726" s="5"/>
      <c r="F2726" s="5"/>
      <c r="G2726" s="6" t="str">
        <f>IF(ISBLANK(F2726),"",VLOOKUP(F2726,'Listes des Lots'!$B$4:$G$55,6,FALSE))</f>
        <v/>
      </c>
      <c r="H2726" s="3"/>
      <c r="I2726" s="3"/>
      <c r="J2726" s="5"/>
      <c r="K2726" s="5"/>
      <c r="L2726" s="4"/>
      <c r="M2726" s="92" t="str">
        <f>IF(RevenueData[[#This Row],[Commentaires /Notes  ]]="","",RevenueData[[#This Row],[Commentaires /Notes  ]])</f>
        <v/>
      </c>
      <c r="N2726" s="21"/>
    </row>
    <row r="2727" spans="2:14" x14ac:dyDescent="0.25">
      <c r="B2727" s="18">
        <f t="shared" si="226"/>
        <v>2723</v>
      </c>
      <c r="C2727" s="13" t="str">
        <f t="shared" si="225"/>
        <v/>
      </c>
      <c r="D2727" s="20"/>
      <c r="E2727" s="5"/>
      <c r="F2727" s="5"/>
      <c r="G2727" s="6" t="str">
        <f>IF(ISBLANK(F2727),"",VLOOKUP(F2727,'Listes des Lots'!$B$4:$G$55,6,FALSE))</f>
        <v/>
      </c>
      <c r="H2727" s="3"/>
      <c r="I2727" s="3"/>
      <c r="J2727" s="5"/>
      <c r="K2727" s="5"/>
      <c r="L2727" s="4"/>
      <c r="M2727" s="92" t="str">
        <f>IF(RevenueData[[#This Row],[Commentaires /Notes  ]]="","",RevenueData[[#This Row],[Commentaires /Notes  ]])</f>
        <v/>
      </c>
      <c r="N2727" s="21"/>
    </row>
    <row r="2728" spans="2:14" x14ac:dyDescent="0.25">
      <c r="B2728" s="18">
        <f t="shared" si="226"/>
        <v>2724</v>
      </c>
      <c r="C2728" s="13" t="str">
        <f t="shared" si="225"/>
        <v/>
      </c>
      <c r="D2728" s="20"/>
      <c r="E2728" s="5"/>
      <c r="F2728" s="5"/>
      <c r="G2728" s="6" t="str">
        <f>IF(ISBLANK(F2728),"",VLOOKUP(F2728,'Listes des Lots'!$B$4:$G$55,6,FALSE))</f>
        <v/>
      </c>
      <c r="H2728" s="3"/>
      <c r="I2728" s="3"/>
      <c r="J2728" s="5"/>
      <c r="K2728" s="5"/>
      <c r="L2728" s="4"/>
      <c r="M2728" s="92" t="str">
        <f>IF(RevenueData[[#This Row],[Commentaires /Notes  ]]="","",RevenueData[[#This Row],[Commentaires /Notes  ]])</f>
        <v/>
      </c>
      <c r="N2728" s="21"/>
    </row>
    <row r="2729" spans="2:14" x14ac:dyDescent="0.25">
      <c r="B2729" s="18">
        <f t="shared" si="226"/>
        <v>2725</v>
      </c>
      <c r="C2729" s="13" t="str">
        <f t="shared" si="225"/>
        <v/>
      </c>
      <c r="D2729" s="20"/>
      <c r="E2729" s="5"/>
      <c r="F2729" s="5"/>
      <c r="G2729" s="6" t="str">
        <f>IF(ISBLANK(F2729),"",VLOOKUP(F2729,'Listes des Lots'!$B$4:$G$55,6,FALSE))</f>
        <v/>
      </c>
      <c r="H2729" s="3"/>
      <c r="I2729" s="3"/>
      <c r="J2729" s="5"/>
      <c r="K2729" s="5"/>
      <c r="L2729" s="4"/>
      <c r="M2729" s="92" t="str">
        <f>IF(RevenueData[[#This Row],[Commentaires /Notes  ]]="","",RevenueData[[#This Row],[Commentaires /Notes  ]])</f>
        <v/>
      </c>
      <c r="N2729" s="21"/>
    </row>
    <row r="2730" spans="2:14" x14ac:dyDescent="0.25">
      <c r="B2730" s="18">
        <f t="shared" si="226"/>
        <v>2726</v>
      </c>
      <c r="C2730" s="13" t="str">
        <f t="shared" si="225"/>
        <v/>
      </c>
      <c r="D2730" s="20"/>
      <c r="E2730" s="5"/>
      <c r="F2730" s="5"/>
      <c r="G2730" s="6" t="str">
        <f>IF(ISBLANK(F2730),"",VLOOKUP(F2730,'Listes des Lots'!$B$4:$G$55,6,FALSE))</f>
        <v/>
      </c>
      <c r="H2730" s="3"/>
      <c r="I2730" s="3"/>
      <c r="J2730" s="5"/>
      <c r="K2730" s="5"/>
      <c r="L2730" s="4"/>
      <c r="M2730" s="92" t="str">
        <f>IF(RevenueData[[#This Row],[Commentaires /Notes  ]]="","",RevenueData[[#This Row],[Commentaires /Notes  ]])</f>
        <v/>
      </c>
      <c r="N2730" s="21"/>
    </row>
    <row r="2731" spans="2:14" x14ac:dyDescent="0.25">
      <c r="B2731" s="18">
        <f t="shared" si="226"/>
        <v>2727</v>
      </c>
      <c r="C2731" s="13" t="str">
        <f t="shared" si="225"/>
        <v/>
      </c>
      <c r="D2731" s="20"/>
      <c r="E2731" s="5"/>
      <c r="F2731" s="5"/>
      <c r="G2731" s="6" t="str">
        <f>IF(ISBLANK(F2731),"",VLOOKUP(F2731,'Listes des Lots'!$B$4:$G$55,6,FALSE))</f>
        <v/>
      </c>
      <c r="H2731" s="3"/>
      <c r="I2731" s="3"/>
      <c r="J2731" s="5"/>
      <c r="K2731" s="5"/>
      <c r="L2731" s="4"/>
      <c r="M2731" s="92" t="str">
        <f>IF(RevenueData[[#This Row],[Commentaires /Notes  ]]="","",RevenueData[[#This Row],[Commentaires /Notes  ]])</f>
        <v/>
      </c>
      <c r="N2731" s="21"/>
    </row>
    <row r="2732" spans="2:14" x14ac:dyDescent="0.25">
      <c r="B2732" s="18">
        <f t="shared" si="226"/>
        <v>2728</v>
      </c>
      <c r="C2732" s="13" t="str">
        <f t="shared" si="225"/>
        <v/>
      </c>
      <c r="D2732" s="20"/>
      <c r="E2732" s="5"/>
      <c r="F2732" s="5"/>
      <c r="G2732" s="6" t="str">
        <f>IF(ISBLANK(F2732),"",VLOOKUP(F2732,'Listes des Lots'!$B$4:$G$55,6,FALSE))</f>
        <v/>
      </c>
      <c r="H2732" s="3"/>
      <c r="I2732" s="3"/>
      <c r="J2732" s="5"/>
      <c r="K2732" s="5"/>
      <c r="L2732" s="4"/>
      <c r="M2732" s="92" t="str">
        <f>IF(RevenueData[[#This Row],[Commentaires /Notes  ]]="","",RevenueData[[#This Row],[Commentaires /Notes  ]])</f>
        <v/>
      </c>
      <c r="N2732" s="21"/>
    </row>
    <row r="2733" spans="2:14" x14ac:dyDescent="0.25">
      <c r="B2733" s="18">
        <f t="shared" si="226"/>
        <v>2729</v>
      </c>
      <c r="C2733" s="13" t="str">
        <f t="shared" si="225"/>
        <v/>
      </c>
      <c r="D2733" s="20"/>
      <c r="E2733" s="5"/>
      <c r="F2733" s="5"/>
      <c r="G2733" s="6" t="str">
        <f>IF(ISBLANK(F2733),"",VLOOKUP(F2733,'Listes des Lots'!$B$4:$G$55,6,FALSE))</f>
        <v/>
      </c>
      <c r="H2733" s="3"/>
      <c r="I2733" s="3"/>
      <c r="J2733" s="5"/>
      <c r="K2733" s="5"/>
      <c r="L2733" s="4"/>
      <c r="M2733" s="92" t="str">
        <f>IF(RevenueData[[#This Row],[Commentaires /Notes  ]]="","",RevenueData[[#This Row],[Commentaires /Notes  ]])</f>
        <v/>
      </c>
      <c r="N2733" s="21"/>
    </row>
    <row r="2734" spans="2:14" x14ac:dyDescent="0.25">
      <c r="B2734" s="18">
        <f t="shared" si="226"/>
        <v>2730</v>
      </c>
      <c r="C2734" s="13" t="str">
        <f t="shared" si="225"/>
        <v/>
      </c>
      <c r="D2734" s="20"/>
      <c r="E2734" s="5"/>
      <c r="F2734" s="5"/>
      <c r="G2734" s="6" t="str">
        <f>IF(ISBLANK(F2734),"",VLOOKUP(F2734,'Listes des Lots'!$B$4:$G$55,6,FALSE))</f>
        <v/>
      </c>
      <c r="H2734" s="3"/>
      <c r="I2734" s="3"/>
      <c r="J2734" s="5"/>
      <c r="K2734" s="5"/>
      <c r="L2734" s="4"/>
      <c r="M2734" s="92" t="str">
        <f>IF(RevenueData[[#This Row],[Commentaires /Notes  ]]="","",RevenueData[[#This Row],[Commentaires /Notes  ]])</f>
        <v/>
      </c>
      <c r="N2734" s="21"/>
    </row>
    <row r="2735" spans="2:14" x14ac:dyDescent="0.25">
      <c r="B2735" s="18">
        <f t="shared" si="226"/>
        <v>2731</v>
      </c>
      <c r="C2735" s="13" t="str">
        <f t="shared" si="225"/>
        <v/>
      </c>
      <c r="D2735" s="20"/>
      <c r="E2735" s="5"/>
      <c r="F2735" s="5"/>
      <c r="G2735" s="6" t="str">
        <f>IF(ISBLANK(F2735),"",VLOOKUP(F2735,'Listes des Lots'!$B$4:$G$55,6,FALSE))</f>
        <v/>
      </c>
      <c r="H2735" s="3"/>
      <c r="I2735" s="3"/>
      <c r="J2735" s="5"/>
      <c r="K2735" s="5"/>
      <c r="L2735" s="4"/>
      <c r="M2735" s="92" t="str">
        <f>IF(RevenueData[[#This Row],[Commentaires /Notes  ]]="","",RevenueData[[#This Row],[Commentaires /Notes  ]])</f>
        <v/>
      </c>
      <c r="N2735" s="21"/>
    </row>
    <row r="2736" spans="2:14" x14ac:dyDescent="0.25">
      <c r="B2736" s="18">
        <f t="shared" si="226"/>
        <v>2732</v>
      </c>
      <c r="C2736" s="13" t="str">
        <f t="shared" si="225"/>
        <v/>
      </c>
      <c r="D2736" s="20"/>
      <c r="E2736" s="5"/>
      <c r="F2736" s="5"/>
      <c r="G2736" s="6" t="str">
        <f>IF(ISBLANK(F2736),"",VLOOKUP(F2736,'Listes des Lots'!$B$4:$G$55,6,FALSE))</f>
        <v/>
      </c>
      <c r="H2736" s="3"/>
      <c r="I2736" s="3"/>
      <c r="J2736" s="5"/>
      <c r="K2736" s="5"/>
      <c r="L2736" s="4"/>
      <c r="M2736" s="92" t="str">
        <f>IF(RevenueData[[#This Row],[Commentaires /Notes  ]]="","",RevenueData[[#This Row],[Commentaires /Notes  ]])</f>
        <v/>
      </c>
      <c r="N2736" s="21"/>
    </row>
    <row r="2737" spans="2:14" x14ac:dyDescent="0.25">
      <c r="B2737" s="18">
        <f t="shared" si="226"/>
        <v>2733</v>
      </c>
      <c r="C2737" s="13" t="str">
        <f t="shared" si="225"/>
        <v/>
      </c>
      <c r="D2737" s="20"/>
      <c r="E2737" s="5"/>
      <c r="F2737" s="5"/>
      <c r="G2737" s="6" t="str">
        <f>IF(ISBLANK(F2737),"",VLOOKUP(F2737,'Listes des Lots'!$B$4:$G$55,6,FALSE))</f>
        <v/>
      </c>
      <c r="H2737" s="3"/>
      <c r="I2737" s="3"/>
      <c r="J2737" s="5"/>
      <c r="K2737" s="5"/>
      <c r="L2737" s="4"/>
      <c r="M2737" s="92" t="str">
        <f>IF(RevenueData[[#This Row],[Commentaires /Notes  ]]="","",RevenueData[[#This Row],[Commentaires /Notes  ]])</f>
        <v/>
      </c>
      <c r="N2737" s="21"/>
    </row>
    <row r="2738" spans="2:14" x14ac:dyDescent="0.25">
      <c r="B2738" s="18">
        <f t="shared" si="226"/>
        <v>2734</v>
      </c>
      <c r="C2738" s="13" t="str">
        <f t="shared" si="225"/>
        <v/>
      </c>
      <c r="D2738" s="20"/>
      <c r="E2738" s="5"/>
      <c r="F2738" s="5"/>
      <c r="G2738" s="6" t="str">
        <f>IF(ISBLANK(F2738),"",VLOOKUP(F2738,'Listes des Lots'!$B$4:$G$55,6,FALSE))</f>
        <v/>
      </c>
      <c r="H2738" s="3"/>
      <c r="I2738" s="3"/>
      <c r="J2738" s="5"/>
      <c r="K2738" s="5"/>
      <c r="L2738" s="4"/>
      <c r="M2738" s="92" t="str">
        <f>IF(RevenueData[[#This Row],[Commentaires /Notes  ]]="","",RevenueData[[#This Row],[Commentaires /Notes  ]])</f>
        <v/>
      </c>
      <c r="N2738" s="21"/>
    </row>
    <row r="2739" spans="2:14" x14ac:dyDescent="0.25">
      <c r="B2739" s="18">
        <f t="shared" si="226"/>
        <v>2735</v>
      </c>
      <c r="C2739" s="13" t="str">
        <f t="shared" si="225"/>
        <v/>
      </c>
      <c r="D2739" s="20"/>
      <c r="E2739" s="5"/>
      <c r="F2739" s="5"/>
      <c r="G2739" s="6" t="str">
        <f>IF(ISBLANK(F2739),"",VLOOKUP(F2739,'Listes des Lots'!$B$4:$G$55,6,FALSE))</f>
        <v/>
      </c>
      <c r="H2739" s="3"/>
      <c r="I2739" s="3"/>
      <c r="J2739" s="5"/>
      <c r="K2739" s="5"/>
      <c r="L2739" s="4"/>
      <c r="M2739" s="92" t="str">
        <f>IF(RevenueData[[#This Row],[Commentaires /Notes  ]]="","",RevenueData[[#This Row],[Commentaires /Notes  ]])</f>
        <v/>
      </c>
      <c r="N2739" s="21"/>
    </row>
    <row r="2740" spans="2:14" x14ac:dyDescent="0.25">
      <c r="B2740" s="18">
        <f t="shared" si="226"/>
        <v>2736</v>
      </c>
      <c r="C2740" s="13" t="str">
        <f t="shared" si="225"/>
        <v/>
      </c>
      <c r="D2740" s="20"/>
      <c r="E2740" s="5"/>
      <c r="F2740" s="5"/>
      <c r="G2740" s="6" t="str">
        <f>IF(ISBLANK(F2740),"",VLOOKUP(F2740,'Listes des Lots'!$B$4:$G$55,6,FALSE))</f>
        <v/>
      </c>
      <c r="H2740" s="3"/>
      <c r="I2740" s="3"/>
      <c r="J2740" s="5"/>
      <c r="K2740" s="5"/>
      <c r="L2740" s="4"/>
      <c r="M2740" s="92" t="str">
        <f>IF(RevenueData[[#This Row],[Commentaires /Notes  ]]="","",RevenueData[[#This Row],[Commentaires /Notes  ]])</f>
        <v/>
      </c>
      <c r="N2740" s="21"/>
    </row>
    <row r="2741" spans="2:14" x14ac:dyDescent="0.25">
      <c r="B2741" s="18">
        <f t="shared" si="226"/>
        <v>2737</v>
      </c>
      <c r="C2741" s="13" t="str">
        <f t="shared" si="225"/>
        <v/>
      </c>
      <c r="D2741" s="20"/>
      <c r="E2741" s="5"/>
      <c r="F2741" s="5"/>
      <c r="G2741" s="6" t="str">
        <f>IF(ISBLANK(F2741),"",VLOOKUP(F2741,'Listes des Lots'!$B$4:$G$55,6,FALSE))</f>
        <v/>
      </c>
      <c r="H2741" s="3"/>
      <c r="I2741" s="3"/>
      <c r="J2741" s="5"/>
      <c r="K2741" s="5"/>
      <c r="L2741" s="4"/>
      <c r="M2741" s="92" t="str">
        <f>IF(RevenueData[[#This Row],[Commentaires /Notes  ]]="","",RevenueData[[#This Row],[Commentaires /Notes  ]])</f>
        <v/>
      </c>
      <c r="N2741" s="21"/>
    </row>
    <row r="2742" spans="2:14" x14ac:dyDescent="0.25">
      <c r="B2742" s="18">
        <f t="shared" si="226"/>
        <v>2738</v>
      </c>
      <c r="C2742" s="13" t="str">
        <f t="shared" si="225"/>
        <v/>
      </c>
      <c r="D2742" s="20"/>
      <c r="E2742" s="5"/>
      <c r="F2742" s="5"/>
      <c r="G2742" s="6" t="str">
        <f>IF(ISBLANK(F2742),"",VLOOKUP(F2742,'Listes des Lots'!$B$4:$G$55,6,FALSE))</f>
        <v/>
      </c>
      <c r="H2742" s="3"/>
      <c r="I2742" s="3"/>
      <c r="J2742" s="5"/>
      <c r="K2742" s="5"/>
      <c r="L2742" s="4"/>
      <c r="M2742" s="92" t="str">
        <f>IF(RevenueData[[#This Row],[Commentaires /Notes  ]]="","",RevenueData[[#This Row],[Commentaires /Notes  ]])</f>
        <v/>
      </c>
      <c r="N2742" s="21"/>
    </row>
    <row r="2743" spans="2:14" x14ac:dyDescent="0.25">
      <c r="B2743" s="18">
        <f t="shared" si="226"/>
        <v>2739</v>
      </c>
      <c r="C2743" s="13" t="str">
        <f t="shared" si="225"/>
        <v/>
      </c>
      <c r="D2743" s="20"/>
      <c r="E2743" s="5"/>
      <c r="F2743" s="5"/>
      <c r="G2743" s="6" t="str">
        <f>IF(ISBLANK(F2743),"",VLOOKUP(F2743,'Listes des Lots'!$B$4:$G$55,6,FALSE))</f>
        <v/>
      </c>
      <c r="H2743" s="3"/>
      <c r="I2743" s="3"/>
      <c r="J2743" s="5"/>
      <c r="K2743" s="5"/>
      <c r="L2743" s="4"/>
      <c r="M2743" s="92" t="str">
        <f>IF(RevenueData[[#This Row],[Commentaires /Notes  ]]="","",RevenueData[[#This Row],[Commentaires /Notes  ]])</f>
        <v/>
      </c>
      <c r="N2743" s="21"/>
    </row>
    <row r="2744" spans="2:14" x14ac:dyDescent="0.25">
      <c r="B2744" s="18">
        <f t="shared" si="226"/>
        <v>2740</v>
      </c>
      <c r="C2744" s="13" t="str">
        <f t="shared" si="225"/>
        <v/>
      </c>
      <c r="D2744" s="20"/>
      <c r="E2744" s="5"/>
      <c r="F2744" s="5"/>
      <c r="G2744" s="6" t="str">
        <f>IF(ISBLANK(F2744),"",VLOOKUP(F2744,'Listes des Lots'!$B$4:$G$55,6,FALSE))</f>
        <v/>
      </c>
      <c r="H2744" s="3"/>
      <c r="I2744" s="3"/>
      <c r="J2744" s="5"/>
      <c r="K2744" s="5"/>
      <c r="L2744" s="4"/>
      <c r="M2744" s="92" t="str">
        <f>IF(RevenueData[[#This Row],[Commentaires /Notes  ]]="","",RevenueData[[#This Row],[Commentaires /Notes  ]])</f>
        <v/>
      </c>
      <c r="N2744" s="21"/>
    </row>
    <row r="2745" spans="2:14" x14ac:dyDescent="0.25">
      <c r="B2745" s="18">
        <f t="shared" si="226"/>
        <v>2741</v>
      </c>
      <c r="C2745" s="13" t="str">
        <f t="shared" si="225"/>
        <v/>
      </c>
      <c r="D2745" s="20"/>
      <c r="E2745" s="5"/>
      <c r="F2745" s="5"/>
      <c r="G2745" s="6" t="str">
        <f>IF(ISBLANK(F2745),"",VLOOKUP(F2745,'Listes des Lots'!$B$4:$G$55,6,FALSE))</f>
        <v/>
      </c>
      <c r="H2745" s="3"/>
      <c r="I2745" s="3"/>
      <c r="J2745" s="5"/>
      <c r="K2745" s="5"/>
      <c r="L2745" s="4"/>
      <c r="M2745" s="92" t="str">
        <f>IF(RevenueData[[#This Row],[Commentaires /Notes  ]]="","",RevenueData[[#This Row],[Commentaires /Notes  ]])</f>
        <v/>
      </c>
      <c r="N2745" s="21"/>
    </row>
    <row r="2746" spans="2:14" x14ac:dyDescent="0.25">
      <c r="B2746" s="18">
        <f t="shared" si="226"/>
        <v>2742</v>
      </c>
      <c r="C2746" s="13" t="str">
        <f t="shared" si="225"/>
        <v/>
      </c>
      <c r="D2746" s="20"/>
      <c r="E2746" s="5"/>
      <c r="F2746" s="5"/>
      <c r="G2746" s="6" t="str">
        <f>IF(ISBLANK(F2746),"",VLOOKUP(F2746,'Listes des Lots'!$B$4:$G$55,6,FALSE))</f>
        <v/>
      </c>
      <c r="H2746" s="3"/>
      <c r="I2746" s="3"/>
      <c r="J2746" s="5"/>
      <c r="K2746" s="5"/>
      <c r="L2746" s="4"/>
      <c r="M2746" s="92" t="str">
        <f>IF(RevenueData[[#This Row],[Commentaires /Notes  ]]="","",RevenueData[[#This Row],[Commentaires /Notes  ]])</f>
        <v/>
      </c>
      <c r="N2746" s="21"/>
    </row>
    <row r="2747" spans="2:14" x14ac:dyDescent="0.25">
      <c r="B2747" s="18">
        <f t="shared" si="226"/>
        <v>2743</v>
      </c>
      <c r="C2747" s="13" t="str">
        <f t="shared" si="225"/>
        <v/>
      </c>
      <c r="D2747" s="20"/>
      <c r="E2747" s="5"/>
      <c r="F2747" s="5"/>
      <c r="G2747" s="6" t="str">
        <f>IF(ISBLANK(F2747),"",VLOOKUP(F2747,'Listes des Lots'!$B$4:$G$55,6,FALSE))</f>
        <v/>
      </c>
      <c r="H2747" s="3"/>
      <c r="I2747" s="3"/>
      <c r="J2747" s="5"/>
      <c r="K2747" s="5"/>
      <c r="L2747" s="4"/>
      <c r="M2747" s="92" t="str">
        <f>IF(RevenueData[[#This Row],[Commentaires /Notes  ]]="","",RevenueData[[#This Row],[Commentaires /Notes  ]])</f>
        <v/>
      </c>
      <c r="N2747" s="21"/>
    </row>
    <row r="2748" spans="2:14" x14ac:dyDescent="0.25">
      <c r="B2748" s="18">
        <f t="shared" si="226"/>
        <v>2744</v>
      </c>
      <c r="C2748" s="13" t="str">
        <f t="shared" si="225"/>
        <v/>
      </c>
      <c r="D2748" s="20"/>
      <c r="E2748" s="5"/>
      <c r="F2748" s="5"/>
      <c r="G2748" s="6" t="str">
        <f>IF(ISBLANK(F2748),"",VLOOKUP(F2748,'Listes des Lots'!$B$4:$G$55,6,FALSE))</f>
        <v/>
      </c>
      <c r="H2748" s="3"/>
      <c r="I2748" s="3"/>
      <c r="J2748" s="5"/>
      <c r="K2748" s="5"/>
      <c r="L2748" s="4"/>
      <c r="M2748" s="92" t="str">
        <f>IF(RevenueData[[#This Row],[Commentaires /Notes  ]]="","",RevenueData[[#This Row],[Commentaires /Notes  ]])</f>
        <v/>
      </c>
      <c r="N2748" s="21"/>
    </row>
    <row r="2749" spans="2:14" x14ac:dyDescent="0.25">
      <c r="B2749" s="18">
        <f t="shared" si="226"/>
        <v>2745</v>
      </c>
      <c r="C2749" s="13" t="str">
        <f t="shared" si="225"/>
        <v/>
      </c>
      <c r="D2749" s="20"/>
      <c r="E2749" s="5"/>
      <c r="F2749" s="5"/>
      <c r="G2749" s="6" t="str">
        <f>IF(ISBLANK(F2749),"",VLOOKUP(F2749,'Listes des Lots'!$B$4:$G$55,6,FALSE))</f>
        <v/>
      </c>
      <c r="H2749" s="3"/>
      <c r="I2749" s="3"/>
      <c r="J2749" s="5"/>
      <c r="K2749" s="5"/>
      <c r="L2749" s="4"/>
      <c r="M2749" s="92" t="str">
        <f>IF(RevenueData[[#This Row],[Commentaires /Notes  ]]="","",RevenueData[[#This Row],[Commentaires /Notes  ]])</f>
        <v/>
      </c>
      <c r="N2749" s="21"/>
    </row>
    <row r="2750" spans="2:14" x14ac:dyDescent="0.25">
      <c r="B2750" s="18">
        <f t="shared" si="226"/>
        <v>2746</v>
      </c>
      <c r="C2750" s="13" t="str">
        <f t="shared" si="225"/>
        <v/>
      </c>
      <c r="D2750" s="20"/>
      <c r="E2750" s="5"/>
      <c r="F2750" s="5"/>
      <c r="G2750" s="6" t="str">
        <f>IF(ISBLANK(F2750),"",VLOOKUP(F2750,'Listes des Lots'!$B$4:$G$55,6,FALSE))</f>
        <v/>
      </c>
      <c r="H2750" s="3"/>
      <c r="I2750" s="3"/>
      <c r="J2750" s="5"/>
      <c r="K2750" s="5"/>
      <c r="L2750" s="4"/>
      <c r="M2750" s="92" t="str">
        <f>IF(RevenueData[[#This Row],[Commentaires /Notes  ]]="","",RevenueData[[#This Row],[Commentaires /Notes  ]])</f>
        <v/>
      </c>
      <c r="N2750" s="21"/>
    </row>
    <row r="2751" spans="2:14" x14ac:dyDescent="0.25">
      <c r="B2751" s="18">
        <f t="shared" si="226"/>
        <v>2747</v>
      </c>
      <c r="C2751" s="13" t="str">
        <f t="shared" si="225"/>
        <v/>
      </c>
      <c r="D2751" s="20"/>
      <c r="E2751" s="5"/>
      <c r="F2751" s="5"/>
      <c r="G2751" s="6" t="str">
        <f>IF(ISBLANK(F2751),"",VLOOKUP(F2751,'Listes des Lots'!$B$4:$G$55,6,FALSE))</f>
        <v/>
      </c>
      <c r="H2751" s="3"/>
      <c r="I2751" s="3"/>
      <c r="J2751" s="5"/>
      <c r="K2751" s="5"/>
      <c r="L2751" s="4"/>
      <c r="M2751" s="92" t="str">
        <f>IF(RevenueData[[#This Row],[Commentaires /Notes  ]]="","",RevenueData[[#This Row],[Commentaires /Notes  ]])</f>
        <v/>
      </c>
      <c r="N2751" s="21"/>
    </row>
    <row r="2752" spans="2:14" x14ac:dyDescent="0.25">
      <c r="B2752" s="18">
        <f t="shared" si="226"/>
        <v>2748</v>
      </c>
      <c r="C2752" s="13" t="str">
        <f t="shared" si="225"/>
        <v/>
      </c>
      <c r="D2752" s="20"/>
      <c r="E2752" s="5"/>
      <c r="F2752" s="5"/>
      <c r="G2752" s="6" t="str">
        <f>IF(ISBLANK(F2752),"",VLOOKUP(F2752,'Listes des Lots'!$B$4:$G$55,6,FALSE))</f>
        <v/>
      </c>
      <c r="H2752" s="3"/>
      <c r="I2752" s="3"/>
      <c r="J2752" s="5"/>
      <c r="K2752" s="5"/>
      <c r="L2752" s="4"/>
      <c r="M2752" s="92" t="str">
        <f>IF(RevenueData[[#This Row],[Commentaires /Notes  ]]="","",RevenueData[[#This Row],[Commentaires /Notes  ]])</f>
        <v/>
      </c>
      <c r="N2752" s="21"/>
    </row>
    <row r="2753" spans="2:14" x14ac:dyDescent="0.25">
      <c r="B2753" s="18">
        <f t="shared" si="226"/>
        <v>2749</v>
      </c>
      <c r="C2753" s="13" t="str">
        <f t="shared" si="225"/>
        <v/>
      </c>
      <c r="D2753" s="20"/>
      <c r="E2753" s="5"/>
      <c r="F2753" s="5"/>
      <c r="G2753" s="6" t="str">
        <f>IF(ISBLANK(F2753),"",VLOOKUP(F2753,'Listes des Lots'!$B$4:$G$55,6,FALSE))</f>
        <v/>
      </c>
      <c r="H2753" s="3"/>
      <c r="I2753" s="3"/>
      <c r="J2753" s="5"/>
      <c r="K2753" s="5"/>
      <c r="L2753" s="4"/>
      <c r="M2753" s="92" t="str">
        <f>IF(RevenueData[[#This Row],[Commentaires /Notes  ]]="","",RevenueData[[#This Row],[Commentaires /Notes  ]])</f>
        <v/>
      </c>
      <c r="N2753" s="21"/>
    </row>
    <row r="2754" spans="2:14" x14ac:dyDescent="0.25">
      <c r="B2754" s="18">
        <f t="shared" si="226"/>
        <v>2750</v>
      </c>
      <c r="C2754" s="13" t="str">
        <f t="shared" si="225"/>
        <v/>
      </c>
      <c r="D2754" s="20"/>
      <c r="E2754" s="5"/>
      <c r="F2754" s="5"/>
      <c r="G2754" s="6" t="str">
        <f>IF(ISBLANK(F2754),"",VLOOKUP(F2754,'Listes des Lots'!$B$4:$G$55,6,FALSE))</f>
        <v/>
      </c>
      <c r="H2754" s="3"/>
      <c r="I2754" s="3"/>
      <c r="J2754" s="5"/>
      <c r="K2754" s="5"/>
      <c r="L2754" s="4"/>
      <c r="M2754" s="92" t="str">
        <f>IF(RevenueData[[#This Row],[Commentaires /Notes  ]]="","",RevenueData[[#This Row],[Commentaires /Notes  ]])</f>
        <v/>
      </c>
      <c r="N2754" s="21"/>
    </row>
    <row r="2755" spans="2:14" x14ac:dyDescent="0.25">
      <c r="B2755" s="18">
        <f t="shared" si="226"/>
        <v>2751</v>
      </c>
      <c r="C2755" s="13" t="str">
        <f t="shared" si="225"/>
        <v/>
      </c>
      <c r="D2755" s="20"/>
      <c r="E2755" s="5"/>
      <c r="F2755" s="5"/>
      <c r="G2755" s="6" t="str">
        <f>IF(ISBLANK(F2755),"",VLOOKUP(F2755,'Listes des Lots'!$B$4:$G$55,6,FALSE))</f>
        <v/>
      </c>
      <c r="H2755" s="3"/>
      <c r="I2755" s="3"/>
      <c r="J2755" s="5"/>
      <c r="K2755" s="5"/>
      <c r="L2755" s="4"/>
      <c r="M2755" s="92" t="str">
        <f>IF(RevenueData[[#This Row],[Commentaires /Notes  ]]="","",RevenueData[[#This Row],[Commentaires /Notes  ]])</f>
        <v/>
      </c>
      <c r="N2755" s="21"/>
    </row>
    <row r="2756" spans="2:14" x14ac:dyDescent="0.25">
      <c r="B2756" s="18">
        <f t="shared" si="226"/>
        <v>2752</v>
      </c>
      <c r="C2756" s="13" t="str">
        <f t="shared" si="225"/>
        <v/>
      </c>
      <c r="D2756" s="20"/>
      <c r="E2756" s="5"/>
      <c r="F2756" s="5"/>
      <c r="G2756" s="6" t="str">
        <f>IF(ISBLANK(F2756),"",VLOOKUP(F2756,'Listes des Lots'!$B$4:$G$55,6,FALSE))</f>
        <v/>
      </c>
      <c r="H2756" s="3"/>
      <c r="I2756" s="3"/>
      <c r="J2756" s="5"/>
      <c r="K2756" s="5"/>
      <c r="L2756" s="4"/>
      <c r="M2756" s="92" t="str">
        <f>IF(RevenueData[[#This Row],[Commentaires /Notes  ]]="","",RevenueData[[#This Row],[Commentaires /Notes  ]])</f>
        <v/>
      </c>
      <c r="N2756" s="21"/>
    </row>
    <row r="2757" spans="2:14" x14ac:dyDescent="0.25">
      <c r="B2757" s="18">
        <f t="shared" si="226"/>
        <v>2753</v>
      </c>
      <c r="C2757" s="13" t="str">
        <f t="shared" ref="C2757:C2820" si="227">IF(OR(D2757="", E2757="", F2757="", I2757="", J2757="", K2757="", L2757=""), "", TEXT(RIGHT(YEAR(D2757), 2), "00") &amp; TEXT(MONTH(D2757), "00") &amp; TEXT(DAY(D2757), "00") &amp; "_Rev_MC_" &amp; TEXT(B2757, "0"))</f>
        <v/>
      </c>
      <c r="D2757" s="20"/>
      <c r="E2757" s="5"/>
      <c r="F2757" s="5"/>
      <c r="G2757" s="6" t="str">
        <f>IF(ISBLANK(F2757),"",VLOOKUP(F2757,'Listes des Lots'!$B$4:$G$55,6,FALSE))</f>
        <v/>
      </c>
      <c r="H2757" s="3"/>
      <c r="I2757" s="3"/>
      <c r="J2757" s="5"/>
      <c r="K2757" s="5"/>
      <c r="L2757" s="4"/>
      <c r="M2757" s="92" t="str">
        <f>IF(RevenueData[[#This Row],[Commentaires /Notes  ]]="","",RevenueData[[#This Row],[Commentaires /Notes  ]])</f>
        <v/>
      </c>
      <c r="N2757" s="21"/>
    </row>
    <row r="2758" spans="2:14" x14ac:dyDescent="0.25">
      <c r="B2758" s="18">
        <f t="shared" si="226"/>
        <v>2754</v>
      </c>
      <c r="C2758" s="13" t="str">
        <f t="shared" si="227"/>
        <v/>
      </c>
      <c r="D2758" s="20"/>
      <c r="E2758" s="5"/>
      <c r="F2758" s="5"/>
      <c r="G2758" s="6" t="str">
        <f>IF(ISBLANK(F2758),"",VLOOKUP(F2758,'Listes des Lots'!$B$4:$G$55,6,FALSE))</f>
        <v/>
      </c>
      <c r="H2758" s="3"/>
      <c r="I2758" s="3"/>
      <c r="J2758" s="5"/>
      <c r="K2758" s="5"/>
      <c r="L2758" s="4"/>
      <c r="M2758" s="92" t="str">
        <f>IF(RevenueData[[#This Row],[Commentaires /Notes  ]]="","",RevenueData[[#This Row],[Commentaires /Notes  ]])</f>
        <v/>
      </c>
      <c r="N2758" s="21"/>
    </row>
    <row r="2759" spans="2:14" x14ac:dyDescent="0.25">
      <c r="B2759" s="18">
        <f t="shared" ref="B2759:B2822" si="228">B2758+1</f>
        <v>2755</v>
      </c>
      <c r="C2759" s="13" t="str">
        <f t="shared" si="227"/>
        <v/>
      </c>
      <c r="D2759" s="20"/>
      <c r="E2759" s="5"/>
      <c r="F2759" s="5"/>
      <c r="G2759" s="6" t="str">
        <f>IF(ISBLANK(F2759),"",VLOOKUP(F2759,'Listes des Lots'!$B$4:$G$55,6,FALSE))</f>
        <v/>
      </c>
      <c r="H2759" s="3"/>
      <c r="I2759" s="3"/>
      <c r="J2759" s="5"/>
      <c r="K2759" s="5"/>
      <c r="L2759" s="4"/>
      <c r="M2759" s="92" t="str">
        <f>IF(RevenueData[[#This Row],[Commentaires /Notes  ]]="","",RevenueData[[#This Row],[Commentaires /Notes  ]])</f>
        <v/>
      </c>
      <c r="N2759" s="21"/>
    </row>
    <row r="2760" spans="2:14" x14ac:dyDescent="0.25">
      <c r="B2760" s="18">
        <f t="shared" si="228"/>
        <v>2756</v>
      </c>
      <c r="C2760" s="13" t="str">
        <f t="shared" si="227"/>
        <v/>
      </c>
      <c r="D2760" s="20"/>
      <c r="E2760" s="5"/>
      <c r="F2760" s="5"/>
      <c r="G2760" s="6" t="str">
        <f>IF(ISBLANK(F2760),"",VLOOKUP(F2760,'Listes des Lots'!$B$4:$G$55,6,FALSE))</f>
        <v/>
      </c>
      <c r="H2760" s="3"/>
      <c r="I2760" s="3"/>
      <c r="J2760" s="5"/>
      <c r="K2760" s="5"/>
      <c r="L2760" s="4"/>
      <c r="M2760" s="92" t="str">
        <f>IF(RevenueData[[#This Row],[Commentaires /Notes  ]]="","",RevenueData[[#This Row],[Commentaires /Notes  ]])</f>
        <v/>
      </c>
      <c r="N2760" s="21"/>
    </row>
    <row r="2761" spans="2:14" x14ac:dyDescent="0.25">
      <c r="B2761" s="18">
        <f t="shared" si="228"/>
        <v>2757</v>
      </c>
      <c r="C2761" s="13" t="str">
        <f t="shared" si="227"/>
        <v/>
      </c>
      <c r="D2761" s="20"/>
      <c r="E2761" s="5"/>
      <c r="F2761" s="5"/>
      <c r="G2761" s="6" t="str">
        <f>IF(ISBLANK(F2761),"",VLOOKUP(F2761,'Listes des Lots'!$B$4:$G$55,6,FALSE))</f>
        <v/>
      </c>
      <c r="H2761" s="3"/>
      <c r="I2761" s="3"/>
      <c r="J2761" s="5"/>
      <c r="K2761" s="5"/>
      <c r="L2761" s="4"/>
      <c r="M2761" s="92" t="str">
        <f>IF(RevenueData[[#This Row],[Commentaires /Notes  ]]="","",RevenueData[[#This Row],[Commentaires /Notes  ]])</f>
        <v/>
      </c>
      <c r="N2761" s="21"/>
    </row>
    <row r="2762" spans="2:14" x14ac:dyDescent="0.25">
      <c r="B2762" s="18">
        <f t="shared" si="228"/>
        <v>2758</v>
      </c>
      <c r="C2762" s="13" t="str">
        <f t="shared" si="227"/>
        <v/>
      </c>
      <c r="D2762" s="20"/>
      <c r="E2762" s="5"/>
      <c r="F2762" s="5"/>
      <c r="G2762" s="6" t="str">
        <f>IF(ISBLANK(F2762),"",VLOOKUP(F2762,'Listes des Lots'!$B$4:$G$55,6,FALSE))</f>
        <v/>
      </c>
      <c r="H2762" s="3"/>
      <c r="I2762" s="3"/>
      <c r="J2762" s="5"/>
      <c r="K2762" s="5"/>
      <c r="L2762" s="4"/>
      <c r="M2762" s="92" t="str">
        <f>IF(RevenueData[[#This Row],[Commentaires /Notes  ]]="","",RevenueData[[#This Row],[Commentaires /Notes  ]])</f>
        <v/>
      </c>
      <c r="N2762" s="21"/>
    </row>
    <row r="2763" spans="2:14" x14ac:dyDescent="0.25">
      <c r="B2763" s="18">
        <f t="shared" si="228"/>
        <v>2759</v>
      </c>
      <c r="C2763" s="13" t="str">
        <f t="shared" si="227"/>
        <v/>
      </c>
      <c r="D2763" s="20"/>
      <c r="E2763" s="5"/>
      <c r="F2763" s="5"/>
      <c r="G2763" s="6" t="str">
        <f>IF(ISBLANK(F2763),"",VLOOKUP(F2763,'Listes des Lots'!$B$4:$G$55,6,FALSE))</f>
        <v/>
      </c>
      <c r="H2763" s="3"/>
      <c r="I2763" s="3"/>
      <c r="J2763" s="5"/>
      <c r="K2763" s="5"/>
      <c r="L2763" s="4"/>
      <c r="M2763" s="92" t="str">
        <f>IF(RevenueData[[#This Row],[Commentaires /Notes  ]]="","",RevenueData[[#This Row],[Commentaires /Notes  ]])</f>
        <v/>
      </c>
      <c r="N2763" s="21"/>
    </row>
    <row r="2764" spans="2:14" x14ac:dyDescent="0.25">
      <c r="B2764" s="18">
        <f t="shared" si="228"/>
        <v>2760</v>
      </c>
      <c r="C2764" s="13" t="str">
        <f t="shared" si="227"/>
        <v/>
      </c>
      <c r="D2764" s="20"/>
      <c r="E2764" s="5"/>
      <c r="F2764" s="5"/>
      <c r="G2764" s="6" t="str">
        <f>IF(ISBLANK(F2764),"",VLOOKUP(F2764,'Listes des Lots'!$B$4:$G$55,6,FALSE))</f>
        <v/>
      </c>
      <c r="H2764" s="3"/>
      <c r="I2764" s="3"/>
      <c r="J2764" s="5"/>
      <c r="K2764" s="5"/>
      <c r="L2764" s="4"/>
      <c r="M2764" s="92" t="str">
        <f>IF(RevenueData[[#This Row],[Commentaires /Notes  ]]="","",RevenueData[[#This Row],[Commentaires /Notes  ]])</f>
        <v/>
      </c>
      <c r="N2764" s="21"/>
    </row>
    <row r="2765" spans="2:14" x14ac:dyDescent="0.25">
      <c r="B2765" s="18">
        <f t="shared" si="228"/>
        <v>2761</v>
      </c>
      <c r="C2765" s="13" t="str">
        <f t="shared" si="227"/>
        <v/>
      </c>
      <c r="D2765" s="20"/>
      <c r="E2765" s="5"/>
      <c r="F2765" s="5"/>
      <c r="G2765" s="6" t="str">
        <f>IF(ISBLANK(F2765),"",VLOOKUP(F2765,'Listes des Lots'!$B$4:$G$55,6,FALSE))</f>
        <v/>
      </c>
      <c r="H2765" s="3"/>
      <c r="I2765" s="3"/>
      <c r="J2765" s="5"/>
      <c r="K2765" s="5"/>
      <c r="L2765" s="4"/>
      <c r="M2765" s="92" t="str">
        <f>IF(RevenueData[[#This Row],[Commentaires /Notes  ]]="","",RevenueData[[#This Row],[Commentaires /Notes  ]])</f>
        <v/>
      </c>
      <c r="N2765" s="21"/>
    </row>
    <row r="2766" spans="2:14" x14ac:dyDescent="0.25">
      <c r="B2766" s="18">
        <f t="shared" si="228"/>
        <v>2762</v>
      </c>
      <c r="C2766" s="13" t="str">
        <f t="shared" si="227"/>
        <v/>
      </c>
      <c r="D2766" s="20"/>
      <c r="E2766" s="5"/>
      <c r="F2766" s="5"/>
      <c r="G2766" s="6" t="str">
        <f>IF(ISBLANK(F2766),"",VLOOKUP(F2766,'Listes des Lots'!$B$4:$G$55,6,FALSE))</f>
        <v/>
      </c>
      <c r="H2766" s="3"/>
      <c r="I2766" s="3"/>
      <c r="J2766" s="5"/>
      <c r="K2766" s="5"/>
      <c r="L2766" s="4"/>
      <c r="M2766" s="92" t="str">
        <f>IF(RevenueData[[#This Row],[Commentaires /Notes  ]]="","",RevenueData[[#This Row],[Commentaires /Notes  ]])</f>
        <v/>
      </c>
      <c r="N2766" s="21"/>
    </row>
    <row r="2767" spans="2:14" x14ac:dyDescent="0.25">
      <c r="B2767" s="18">
        <f t="shared" si="228"/>
        <v>2763</v>
      </c>
      <c r="C2767" s="13" t="str">
        <f t="shared" si="227"/>
        <v/>
      </c>
      <c r="D2767" s="20"/>
      <c r="E2767" s="5"/>
      <c r="F2767" s="5"/>
      <c r="G2767" s="6" t="str">
        <f>IF(ISBLANK(F2767),"",VLOOKUP(F2767,'Listes des Lots'!$B$4:$G$55,6,FALSE))</f>
        <v/>
      </c>
      <c r="H2767" s="3"/>
      <c r="I2767" s="3"/>
      <c r="J2767" s="5"/>
      <c r="K2767" s="5"/>
      <c r="L2767" s="4"/>
      <c r="M2767" s="92" t="str">
        <f>IF(RevenueData[[#This Row],[Commentaires /Notes  ]]="","",RevenueData[[#This Row],[Commentaires /Notes  ]])</f>
        <v/>
      </c>
      <c r="N2767" s="21"/>
    </row>
    <row r="2768" spans="2:14" x14ac:dyDescent="0.25">
      <c r="B2768" s="18">
        <f t="shared" si="228"/>
        <v>2764</v>
      </c>
      <c r="C2768" s="13" t="str">
        <f t="shared" si="227"/>
        <v/>
      </c>
      <c r="D2768" s="20"/>
      <c r="E2768" s="5"/>
      <c r="F2768" s="5"/>
      <c r="G2768" s="6" t="str">
        <f>IF(ISBLANK(F2768),"",VLOOKUP(F2768,'Listes des Lots'!$B$4:$G$55,6,FALSE))</f>
        <v/>
      </c>
      <c r="H2768" s="3"/>
      <c r="I2768" s="3"/>
      <c r="J2768" s="5"/>
      <c r="K2768" s="5"/>
      <c r="L2768" s="4"/>
      <c r="M2768" s="92" t="str">
        <f>IF(RevenueData[[#This Row],[Commentaires /Notes  ]]="","",RevenueData[[#This Row],[Commentaires /Notes  ]])</f>
        <v/>
      </c>
      <c r="N2768" s="21"/>
    </row>
    <row r="2769" spans="2:14" x14ac:dyDescent="0.25">
      <c r="B2769" s="18">
        <f t="shared" si="228"/>
        <v>2765</v>
      </c>
      <c r="C2769" s="13" t="str">
        <f t="shared" si="227"/>
        <v/>
      </c>
      <c r="D2769" s="20"/>
      <c r="E2769" s="5"/>
      <c r="F2769" s="5"/>
      <c r="G2769" s="6" t="str">
        <f>IF(ISBLANK(F2769),"",VLOOKUP(F2769,'Listes des Lots'!$B$4:$G$55,6,FALSE))</f>
        <v/>
      </c>
      <c r="H2769" s="3"/>
      <c r="I2769" s="3"/>
      <c r="J2769" s="5"/>
      <c r="K2769" s="5"/>
      <c r="L2769" s="4"/>
      <c r="M2769" s="92" t="str">
        <f>IF(RevenueData[[#This Row],[Commentaires /Notes  ]]="","",RevenueData[[#This Row],[Commentaires /Notes  ]])</f>
        <v/>
      </c>
      <c r="N2769" s="21"/>
    </row>
    <row r="2770" spans="2:14" x14ac:dyDescent="0.25">
      <c r="B2770" s="18">
        <f t="shared" si="228"/>
        <v>2766</v>
      </c>
      <c r="C2770" s="13" t="str">
        <f t="shared" si="227"/>
        <v/>
      </c>
      <c r="D2770" s="20"/>
      <c r="E2770" s="5"/>
      <c r="F2770" s="5"/>
      <c r="G2770" s="6" t="str">
        <f>IF(ISBLANK(F2770),"",VLOOKUP(F2770,'Listes des Lots'!$B$4:$G$55,6,FALSE))</f>
        <v/>
      </c>
      <c r="H2770" s="3"/>
      <c r="I2770" s="3"/>
      <c r="J2770" s="5"/>
      <c r="K2770" s="5"/>
      <c r="L2770" s="4"/>
      <c r="M2770" s="92" t="str">
        <f>IF(RevenueData[[#This Row],[Commentaires /Notes  ]]="","",RevenueData[[#This Row],[Commentaires /Notes  ]])</f>
        <v/>
      </c>
      <c r="N2770" s="21"/>
    </row>
    <row r="2771" spans="2:14" x14ac:dyDescent="0.25">
      <c r="B2771" s="18">
        <f t="shared" si="228"/>
        <v>2767</v>
      </c>
      <c r="C2771" s="13" t="str">
        <f t="shared" si="227"/>
        <v/>
      </c>
      <c r="D2771" s="20"/>
      <c r="E2771" s="5"/>
      <c r="F2771" s="5"/>
      <c r="G2771" s="6" t="str">
        <f>IF(ISBLANK(F2771),"",VLOOKUP(F2771,'Listes des Lots'!$B$4:$G$55,6,FALSE))</f>
        <v/>
      </c>
      <c r="H2771" s="3"/>
      <c r="I2771" s="3"/>
      <c r="J2771" s="5"/>
      <c r="K2771" s="5"/>
      <c r="L2771" s="4"/>
      <c r="M2771" s="92" t="str">
        <f>IF(RevenueData[[#This Row],[Commentaires /Notes  ]]="","",RevenueData[[#This Row],[Commentaires /Notes  ]])</f>
        <v/>
      </c>
      <c r="N2771" s="21"/>
    </row>
    <row r="2772" spans="2:14" x14ac:dyDescent="0.25">
      <c r="B2772" s="18">
        <f t="shared" si="228"/>
        <v>2768</v>
      </c>
      <c r="C2772" s="13" t="str">
        <f t="shared" si="227"/>
        <v/>
      </c>
      <c r="D2772" s="20"/>
      <c r="E2772" s="5"/>
      <c r="F2772" s="5"/>
      <c r="G2772" s="6" t="str">
        <f>IF(ISBLANK(F2772),"",VLOOKUP(F2772,'Listes des Lots'!$B$4:$G$55,6,FALSE))</f>
        <v/>
      </c>
      <c r="H2772" s="3"/>
      <c r="I2772" s="3"/>
      <c r="J2772" s="5"/>
      <c r="K2772" s="5"/>
      <c r="L2772" s="4"/>
      <c r="M2772" s="92" t="str">
        <f>IF(RevenueData[[#This Row],[Commentaires /Notes  ]]="","",RevenueData[[#This Row],[Commentaires /Notes  ]])</f>
        <v/>
      </c>
      <c r="N2772" s="21"/>
    </row>
    <row r="2773" spans="2:14" x14ac:dyDescent="0.25">
      <c r="B2773" s="18">
        <f t="shared" si="228"/>
        <v>2769</v>
      </c>
      <c r="C2773" s="13" t="str">
        <f t="shared" si="227"/>
        <v/>
      </c>
      <c r="D2773" s="20"/>
      <c r="E2773" s="5"/>
      <c r="F2773" s="5"/>
      <c r="G2773" s="6" t="str">
        <f>IF(ISBLANK(F2773),"",VLOOKUP(F2773,'Listes des Lots'!$B$4:$G$55,6,FALSE))</f>
        <v/>
      </c>
      <c r="H2773" s="3"/>
      <c r="I2773" s="3"/>
      <c r="J2773" s="5"/>
      <c r="K2773" s="5"/>
      <c r="L2773" s="4"/>
      <c r="M2773" s="92" t="str">
        <f>IF(RevenueData[[#This Row],[Commentaires /Notes  ]]="","",RevenueData[[#This Row],[Commentaires /Notes  ]])</f>
        <v/>
      </c>
      <c r="N2773" s="21"/>
    </row>
    <row r="2774" spans="2:14" x14ac:dyDescent="0.25">
      <c r="B2774" s="18">
        <f t="shared" si="228"/>
        <v>2770</v>
      </c>
      <c r="C2774" s="13" t="str">
        <f t="shared" si="227"/>
        <v/>
      </c>
      <c r="D2774" s="20"/>
      <c r="E2774" s="5"/>
      <c r="F2774" s="5"/>
      <c r="G2774" s="6" t="str">
        <f>IF(ISBLANK(F2774),"",VLOOKUP(F2774,'Listes des Lots'!$B$4:$G$55,6,FALSE))</f>
        <v/>
      </c>
      <c r="H2774" s="3"/>
      <c r="I2774" s="3"/>
      <c r="J2774" s="5"/>
      <c r="K2774" s="5"/>
      <c r="L2774" s="4"/>
      <c r="M2774" s="92" t="str">
        <f>IF(RevenueData[[#This Row],[Commentaires /Notes  ]]="","",RevenueData[[#This Row],[Commentaires /Notes  ]])</f>
        <v/>
      </c>
      <c r="N2774" s="21"/>
    </row>
    <row r="2775" spans="2:14" x14ac:dyDescent="0.25">
      <c r="B2775" s="18">
        <f t="shared" si="228"/>
        <v>2771</v>
      </c>
      <c r="C2775" s="13" t="str">
        <f t="shared" si="227"/>
        <v/>
      </c>
      <c r="D2775" s="20"/>
      <c r="E2775" s="5"/>
      <c r="F2775" s="5"/>
      <c r="G2775" s="6" t="str">
        <f>IF(ISBLANK(F2775),"",VLOOKUP(F2775,'Listes des Lots'!$B$4:$G$55,6,FALSE))</f>
        <v/>
      </c>
      <c r="H2775" s="3"/>
      <c r="I2775" s="3"/>
      <c r="J2775" s="5"/>
      <c r="K2775" s="5"/>
      <c r="L2775" s="4"/>
      <c r="M2775" s="92" t="str">
        <f>IF(RevenueData[[#This Row],[Commentaires /Notes  ]]="","",RevenueData[[#This Row],[Commentaires /Notes  ]])</f>
        <v/>
      </c>
      <c r="N2775" s="21"/>
    </row>
    <row r="2776" spans="2:14" x14ac:dyDescent="0.25">
      <c r="B2776" s="18">
        <f t="shared" si="228"/>
        <v>2772</v>
      </c>
      <c r="C2776" s="13" t="str">
        <f t="shared" si="227"/>
        <v/>
      </c>
      <c r="D2776" s="20"/>
      <c r="E2776" s="5"/>
      <c r="F2776" s="5"/>
      <c r="G2776" s="6" t="str">
        <f>IF(ISBLANK(F2776),"",VLOOKUP(F2776,'Listes des Lots'!$B$4:$G$55,6,FALSE))</f>
        <v/>
      </c>
      <c r="H2776" s="3"/>
      <c r="I2776" s="3"/>
      <c r="J2776" s="5"/>
      <c r="K2776" s="5"/>
      <c r="L2776" s="4"/>
      <c r="M2776" s="92" t="str">
        <f>IF(RevenueData[[#This Row],[Commentaires /Notes  ]]="","",RevenueData[[#This Row],[Commentaires /Notes  ]])</f>
        <v/>
      </c>
      <c r="N2776" s="21"/>
    </row>
    <row r="2777" spans="2:14" x14ac:dyDescent="0.25">
      <c r="B2777" s="18">
        <f t="shared" si="228"/>
        <v>2773</v>
      </c>
      <c r="C2777" s="13" t="str">
        <f t="shared" si="227"/>
        <v/>
      </c>
      <c r="D2777" s="20"/>
      <c r="E2777" s="5"/>
      <c r="F2777" s="5"/>
      <c r="G2777" s="6" t="str">
        <f>IF(ISBLANK(F2777),"",VLOOKUP(F2777,'Listes des Lots'!$B$4:$G$55,6,FALSE))</f>
        <v/>
      </c>
      <c r="H2777" s="3"/>
      <c r="I2777" s="3"/>
      <c r="J2777" s="5"/>
      <c r="K2777" s="5"/>
      <c r="L2777" s="4"/>
      <c r="M2777" s="92" t="str">
        <f>IF(RevenueData[[#This Row],[Commentaires /Notes  ]]="","",RevenueData[[#This Row],[Commentaires /Notes  ]])</f>
        <v/>
      </c>
      <c r="N2777" s="21"/>
    </row>
    <row r="2778" spans="2:14" x14ac:dyDescent="0.25">
      <c r="B2778" s="18">
        <f t="shared" si="228"/>
        <v>2774</v>
      </c>
      <c r="C2778" s="13" t="str">
        <f t="shared" si="227"/>
        <v/>
      </c>
      <c r="D2778" s="20"/>
      <c r="E2778" s="5"/>
      <c r="F2778" s="5"/>
      <c r="G2778" s="6" t="str">
        <f>IF(ISBLANK(F2778),"",VLOOKUP(F2778,'Listes des Lots'!$B$4:$G$55,6,FALSE))</f>
        <v/>
      </c>
      <c r="H2778" s="3"/>
      <c r="I2778" s="3"/>
      <c r="J2778" s="5"/>
      <c r="K2778" s="5"/>
      <c r="L2778" s="4"/>
      <c r="M2778" s="92" t="str">
        <f>IF(RevenueData[[#This Row],[Commentaires /Notes  ]]="","",RevenueData[[#This Row],[Commentaires /Notes  ]])</f>
        <v/>
      </c>
      <c r="N2778" s="21"/>
    </row>
    <row r="2779" spans="2:14" x14ac:dyDescent="0.25">
      <c r="B2779" s="18">
        <f t="shared" si="228"/>
        <v>2775</v>
      </c>
      <c r="C2779" s="13" t="str">
        <f t="shared" si="227"/>
        <v/>
      </c>
      <c r="D2779" s="20"/>
      <c r="E2779" s="5"/>
      <c r="F2779" s="5"/>
      <c r="G2779" s="6" t="str">
        <f>IF(ISBLANK(F2779),"",VLOOKUP(F2779,'Listes des Lots'!$B$4:$G$55,6,FALSE))</f>
        <v/>
      </c>
      <c r="H2779" s="3"/>
      <c r="I2779" s="3"/>
      <c r="J2779" s="5"/>
      <c r="K2779" s="5"/>
      <c r="L2779" s="4"/>
      <c r="M2779" s="92" t="str">
        <f>IF(RevenueData[[#This Row],[Commentaires /Notes  ]]="","",RevenueData[[#This Row],[Commentaires /Notes  ]])</f>
        <v/>
      </c>
      <c r="N2779" s="21"/>
    </row>
    <row r="2780" spans="2:14" x14ac:dyDescent="0.25">
      <c r="B2780" s="18">
        <f t="shared" si="228"/>
        <v>2776</v>
      </c>
      <c r="C2780" s="13" t="str">
        <f t="shared" si="227"/>
        <v/>
      </c>
      <c r="D2780" s="20"/>
      <c r="E2780" s="5"/>
      <c r="F2780" s="5"/>
      <c r="G2780" s="6" t="str">
        <f>IF(ISBLANK(F2780),"",VLOOKUP(F2780,'Listes des Lots'!$B$4:$G$55,6,FALSE))</f>
        <v/>
      </c>
      <c r="H2780" s="3"/>
      <c r="I2780" s="3"/>
      <c r="J2780" s="5"/>
      <c r="K2780" s="5"/>
      <c r="L2780" s="4"/>
      <c r="M2780" s="92" t="str">
        <f>IF(RevenueData[[#This Row],[Commentaires /Notes  ]]="","",RevenueData[[#This Row],[Commentaires /Notes  ]])</f>
        <v/>
      </c>
      <c r="N2780" s="21"/>
    </row>
    <row r="2781" spans="2:14" x14ac:dyDescent="0.25">
      <c r="B2781" s="18">
        <f t="shared" si="228"/>
        <v>2777</v>
      </c>
      <c r="C2781" s="13" t="str">
        <f t="shared" si="227"/>
        <v/>
      </c>
      <c r="D2781" s="20"/>
      <c r="E2781" s="5"/>
      <c r="F2781" s="5"/>
      <c r="G2781" s="6" t="str">
        <f>IF(ISBLANK(F2781),"",VLOOKUP(F2781,'Listes des Lots'!$B$4:$G$55,6,FALSE))</f>
        <v/>
      </c>
      <c r="H2781" s="3"/>
      <c r="I2781" s="3"/>
      <c r="J2781" s="5"/>
      <c r="K2781" s="5"/>
      <c r="L2781" s="4"/>
      <c r="M2781" s="92" t="str">
        <f>IF(RevenueData[[#This Row],[Commentaires /Notes  ]]="","",RevenueData[[#This Row],[Commentaires /Notes  ]])</f>
        <v/>
      </c>
      <c r="N2781" s="21"/>
    </row>
    <row r="2782" spans="2:14" x14ac:dyDescent="0.25">
      <c r="B2782" s="18">
        <f t="shared" si="228"/>
        <v>2778</v>
      </c>
      <c r="C2782" s="13" t="str">
        <f t="shared" si="227"/>
        <v/>
      </c>
      <c r="D2782" s="20"/>
      <c r="E2782" s="5"/>
      <c r="F2782" s="5"/>
      <c r="G2782" s="6" t="str">
        <f>IF(ISBLANK(F2782),"",VLOOKUP(F2782,'Listes des Lots'!$B$4:$G$55,6,FALSE))</f>
        <v/>
      </c>
      <c r="H2782" s="3"/>
      <c r="I2782" s="3"/>
      <c r="J2782" s="5"/>
      <c r="K2782" s="5"/>
      <c r="L2782" s="4"/>
      <c r="M2782" s="92" t="str">
        <f>IF(RevenueData[[#This Row],[Commentaires /Notes  ]]="","",RevenueData[[#This Row],[Commentaires /Notes  ]])</f>
        <v/>
      </c>
      <c r="N2782" s="21"/>
    </row>
    <row r="2783" spans="2:14" x14ac:dyDescent="0.25">
      <c r="B2783" s="18">
        <f t="shared" si="228"/>
        <v>2779</v>
      </c>
      <c r="C2783" s="13" t="str">
        <f t="shared" si="227"/>
        <v/>
      </c>
      <c r="D2783" s="20"/>
      <c r="E2783" s="5"/>
      <c r="F2783" s="5"/>
      <c r="G2783" s="6" t="str">
        <f>IF(ISBLANK(F2783),"",VLOOKUP(F2783,'Listes des Lots'!$B$4:$G$55,6,FALSE))</f>
        <v/>
      </c>
      <c r="H2783" s="3"/>
      <c r="I2783" s="3"/>
      <c r="J2783" s="5"/>
      <c r="K2783" s="5"/>
      <c r="L2783" s="4"/>
      <c r="M2783" s="92" t="str">
        <f>IF(RevenueData[[#This Row],[Commentaires /Notes  ]]="","",RevenueData[[#This Row],[Commentaires /Notes  ]])</f>
        <v/>
      </c>
      <c r="N2783" s="21"/>
    </row>
    <row r="2784" spans="2:14" x14ac:dyDescent="0.25">
      <c r="B2784" s="18">
        <f t="shared" si="228"/>
        <v>2780</v>
      </c>
      <c r="C2784" s="13" t="str">
        <f t="shared" si="227"/>
        <v/>
      </c>
      <c r="D2784" s="20"/>
      <c r="E2784" s="5"/>
      <c r="F2784" s="5"/>
      <c r="G2784" s="6" t="str">
        <f>IF(ISBLANK(F2784),"",VLOOKUP(F2784,'Listes des Lots'!$B$4:$G$55,6,FALSE))</f>
        <v/>
      </c>
      <c r="H2784" s="3"/>
      <c r="I2784" s="3"/>
      <c r="J2784" s="5"/>
      <c r="K2784" s="5"/>
      <c r="L2784" s="4"/>
      <c r="M2784" s="92" t="str">
        <f>IF(RevenueData[[#This Row],[Commentaires /Notes  ]]="","",RevenueData[[#This Row],[Commentaires /Notes  ]])</f>
        <v/>
      </c>
      <c r="N2784" s="21"/>
    </row>
    <row r="2785" spans="2:14" x14ac:dyDescent="0.25">
      <c r="B2785" s="18">
        <f t="shared" si="228"/>
        <v>2781</v>
      </c>
      <c r="C2785" s="13" t="str">
        <f t="shared" si="227"/>
        <v/>
      </c>
      <c r="D2785" s="20"/>
      <c r="E2785" s="5"/>
      <c r="F2785" s="5"/>
      <c r="G2785" s="6" t="str">
        <f>IF(ISBLANK(F2785),"",VLOOKUP(F2785,'Listes des Lots'!$B$4:$G$55,6,FALSE))</f>
        <v/>
      </c>
      <c r="H2785" s="3"/>
      <c r="I2785" s="3"/>
      <c r="J2785" s="5"/>
      <c r="K2785" s="5"/>
      <c r="L2785" s="4"/>
      <c r="M2785" s="92" t="str">
        <f>IF(RevenueData[[#This Row],[Commentaires /Notes  ]]="","",RevenueData[[#This Row],[Commentaires /Notes  ]])</f>
        <v/>
      </c>
      <c r="N2785" s="21"/>
    </row>
    <row r="2786" spans="2:14" x14ac:dyDescent="0.25">
      <c r="B2786" s="18">
        <f t="shared" si="228"/>
        <v>2782</v>
      </c>
      <c r="C2786" s="13" t="str">
        <f t="shared" si="227"/>
        <v/>
      </c>
      <c r="D2786" s="20"/>
      <c r="E2786" s="5"/>
      <c r="F2786" s="5"/>
      <c r="G2786" s="6" t="str">
        <f>IF(ISBLANK(F2786),"",VLOOKUP(F2786,'Listes des Lots'!$B$4:$G$55,6,FALSE))</f>
        <v/>
      </c>
      <c r="H2786" s="3"/>
      <c r="I2786" s="3"/>
      <c r="J2786" s="5"/>
      <c r="K2786" s="5"/>
      <c r="L2786" s="4"/>
      <c r="M2786" s="92" t="str">
        <f>IF(RevenueData[[#This Row],[Commentaires /Notes  ]]="","",RevenueData[[#This Row],[Commentaires /Notes  ]])</f>
        <v/>
      </c>
      <c r="N2786" s="21"/>
    </row>
    <row r="2787" spans="2:14" x14ac:dyDescent="0.25">
      <c r="B2787" s="18">
        <f t="shared" si="228"/>
        <v>2783</v>
      </c>
      <c r="C2787" s="13" t="str">
        <f t="shared" si="227"/>
        <v/>
      </c>
      <c r="D2787" s="20"/>
      <c r="E2787" s="5"/>
      <c r="F2787" s="5"/>
      <c r="G2787" s="6" t="str">
        <f>IF(ISBLANK(F2787),"",VLOOKUP(F2787,'Listes des Lots'!$B$4:$G$55,6,FALSE))</f>
        <v/>
      </c>
      <c r="H2787" s="3"/>
      <c r="I2787" s="3"/>
      <c r="J2787" s="5"/>
      <c r="K2787" s="5"/>
      <c r="L2787" s="4"/>
      <c r="M2787" s="92" t="str">
        <f>IF(RevenueData[[#This Row],[Commentaires /Notes  ]]="","",RevenueData[[#This Row],[Commentaires /Notes  ]])</f>
        <v/>
      </c>
      <c r="N2787" s="21"/>
    </row>
    <row r="2788" spans="2:14" x14ac:dyDescent="0.25">
      <c r="B2788" s="18">
        <f t="shared" si="228"/>
        <v>2784</v>
      </c>
      <c r="C2788" s="13" t="str">
        <f t="shared" si="227"/>
        <v/>
      </c>
      <c r="D2788" s="20"/>
      <c r="E2788" s="5"/>
      <c r="F2788" s="5"/>
      <c r="G2788" s="6" t="str">
        <f>IF(ISBLANK(F2788),"",VLOOKUP(F2788,'Listes des Lots'!$B$4:$G$55,6,FALSE))</f>
        <v/>
      </c>
      <c r="H2788" s="3"/>
      <c r="I2788" s="3"/>
      <c r="J2788" s="5"/>
      <c r="K2788" s="5"/>
      <c r="L2788" s="4"/>
      <c r="M2788" s="92" t="str">
        <f>IF(RevenueData[[#This Row],[Commentaires /Notes  ]]="","",RevenueData[[#This Row],[Commentaires /Notes  ]])</f>
        <v/>
      </c>
      <c r="N2788" s="21"/>
    </row>
    <row r="2789" spans="2:14" x14ac:dyDescent="0.25">
      <c r="B2789" s="18">
        <f t="shared" si="228"/>
        <v>2785</v>
      </c>
      <c r="C2789" s="13" t="str">
        <f t="shared" si="227"/>
        <v/>
      </c>
      <c r="D2789" s="20"/>
      <c r="E2789" s="5"/>
      <c r="F2789" s="5"/>
      <c r="G2789" s="6" t="str">
        <f>IF(ISBLANK(F2789),"",VLOOKUP(F2789,'Listes des Lots'!$B$4:$G$55,6,FALSE))</f>
        <v/>
      </c>
      <c r="H2789" s="3"/>
      <c r="I2789" s="3"/>
      <c r="J2789" s="5"/>
      <c r="K2789" s="5"/>
      <c r="L2789" s="4"/>
      <c r="M2789" s="92" t="str">
        <f>IF(RevenueData[[#This Row],[Commentaires /Notes  ]]="","",RevenueData[[#This Row],[Commentaires /Notes  ]])</f>
        <v/>
      </c>
      <c r="N2789" s="21"/>
    </row>
    <row r="2790" spans="2:14" x14ac:dyDescent="0.25">
      <c r="B2790" s="18">
        <f t="shared" si="228"/>
        <v>2786</v>
      </c>
      <c r="C2790" s="13" t="str">
        <f t="shared" si="227"/>
        <v/>
      </c>
      <c r="D2790" s="20"/>
      <c r="E2790" s="5"/>
      <c r="F2790" s="5"/>
      <c r="G2790" s="6" t="str">
        <f>IF(ISBLANK(F2790),"",VLOOKUP(F2790,'Listes des Lots'!$B$4:$G$55,6,FALSE))</f>
        <v/>
      </c>
      <c r="H2790" s="3"/>
      <c r="I2790" s="3"/>
      <c r="J2790" s="5"/>
      <c r="K2790" s="5"/>
      <c r="L2790" s="4"/>
      <c r="M2790" s="92" t="str">
        <f>IF(RevenueData[[#This Row],[Commentaires /Notes  ]]="","",RevenueData[[#This Row],[Commentaires /Notes  ]])</f>
        <v/>
      </c>
      <c r="N2790" s="21"/>
    </row>
    <row r="2791" spans="2:14" x14ac:dyDescent="0.25">
      <c r="B2791" s="18">
        <f t="shared" si="228"/>
        <v>2787</v>
      </c>
      <c r="C2791" s="13" t="str">
        <f t="shared" si="227"/>
        <v/>
      </c>
      <c r="D2791" s="20"/>
      <c r="E2791" s="5"/>
      <c r="F2791" s="5"/>
      <c r="G2791" s="6" t="str">
        <f>IF(ISBLANK(F2791),"",VLOOKUP(F2791,'Listes des Lots'!$B$4:$G$55,6,FALSE))</f>
        <v/>
      </c>
      <c r="H2791" s="3"/>
      <c r="I2791" s="3"/>
      <c r="J2791" s="5"/>
      <c r="K2791" s="5"/>
      <c r="L2791" s="4"/>
      <c r="M2791" s="92" t="str">
        <f>IF(RevenueData[[#This Row],[Commentaires /Notes  ]]="","",RevenueData[[#This Row],[Commentaires /Notes  ]])</f>
        <v/>
      </c>
      <c r="N2791" s="21"/>
    </row>
    <row r="2792" spans="2:14" x14ac:dyDescent="0.25">
      <c r="B2792" s="18">
        <f t="shared" si="228"/>
        <v>2788</v>
      </c>
      <c r="C2792" s="13" t="str">
        <f t="shared" si="227"/>
        <v/>
      </c>
      <c r="D2792" s="20"/>
      <c r="E2792" s="5"/>
      <c r="F2792" s="5"/>
      <c r="G2792" s="6" t="str">
        <f>IF(ISBLANK(F2792),"",VLOOKUP(F2792,'Listes des Lots'!$B$4:$G$55,6,FALSE))</f>
        <v/>
      </c>
      <c r="H2792" s="3"/>
      <c r="I2792" s="3"/>
      <c r="J2792" s="5"/>
      <c r="K2792" s="5"/>
      <c r="L2792" s="4"/>
      <c r="M2792" s="92" t="str">
        <f>IF(RevenueData[[#This Row],[Commentaires /Notes  ]]="","",RevenueData[[#This Row],[Commentaires /Notes  ]])</f>
        <v/>
      </c>
      <c r="N2792" s="21"/>
    </row>
    <row r="2793" spans="2:14" x14ac:dyDescent="0.25">
      <c r="B2793" s="18">
        <f t="shared" si="228"/>
        <v>2789</v>
      </c>
      <c r="C2793" s="13" t="str">
        <f t="shared" si="227"/>
        <v/>
      </c>
      <c r="D2793" s="20"/>
      <c r="E2793" s="5"/>
      <c r="F2793" s="5"/>
      <c r="G2793" s="6" t="str">
        <f>IF(ISBLANK(F2793),"",VLOOKUP(F2793,'Listes des Lots'!$B$4:$G$55,6,FALSE))</f>
        <v/>
      </c>
      <c r="H2793" s="3"/>
      <c r="I2793" s="3"/>
      <c r="J2793" s="5"/>
      <c r="K2793" s="5"/>
      <c r="L2793" s="4"/>
      <c r="M2793" s="92" t="str">
        <f>IF(RevenueData[[#This Row],[Commentaires /Notes  ]]="","",RevenueData[[#This Row],[Commentaires /Notes  ]])</f>
        <v/>
      </c>
      <c r="N2793" s="21"/>
    </row>
    <row r="2794" spans="2:14" x14ac:dyDescent="0.25">
      <c r="B2794" s="18">
        <f t="shared" si="228"/>
        <v>2790</v>
      </c>
      <c r="C2794" s="13" t="str">
        <f t="shared" si="227"/>
        <v/>
      </c>
      <c r="D2794" s="20"/>
      <c r="E2794" s="5"/>
      <c r="F2794" s="5"/>
      <c r="G2794" s="6" t="str">
        <f>IF(ISBLANK(F2794),"",VLOOKUP(F2794,'Listes des Lots'!$B$4:$G$55,6,FALSE))</f>
        <v/>
      </c>
      <c r="H2794" s="3"/>
      <c r="I2794" s="3"/>
      <c r="J2794" s="5"/>
      <c r="K2794" s="5"/>
      <c r="L2794" s="4"/>
      <c r="M2794" s="92" t="str">
        <f>IF(RevenueData[[#This Row],[Commentaires /Notes  ]]="","",RevenueData[[#This Row],[Commentaires /Notes  ]])</f>
        <v/>
      </c>
      <c r="N2794" s="21"/>
    </row>
    <row r="2795" spans="2:14" x14ac:dyDescent="0.25">
      <c r="B2795" s="18">
        <f t="shared" si="228"/>
        <v>2791</v>
      </c>
      <c r="C2795" s="13" t="str">
        <f t="shared" si="227"/>
        <v/>
      </c>
      <c r="D2795" s="20"/>
      <c r="E2795" s="5"/>
      <c r="F2795" s="5"/>
      <c r="G2795" s="6" t="str">
        <f>IF(ISBLANK(F2795),"",VLOOKUP(F2795,'Listes des Lots'!$B$4:$G$55,6,FALSE))</f>
        <v/>
      </c>
      <c r="H2795" s="3"/>
      <c r="I2795" s="3"/>
      <c r="J2795" s="5"/>
      <c r="K2795" s="5"/>
      <c r="L2795" s="4"/>
      <c r="M2795" s="92" t="str">
        <f>IF(RevenueData[[#This Row],[Commentaires /Notes  ]]="","",RevenueData[[#This Row],[Commentaires /Notes  ]])</f>
        <v/>
      </c>
      <c r="N2795" s="21"/>
    </row>
    <row r="2796" spans="2:14" x14ac:dyDescent="0.25">
      <c r="B2796" s="18">
        <f t="shared" si="228"/>
        <v>2792</v>
      </c>
      <c r="C2796" s="13" t="str">
        <f t="shared" si="227"/>
        <v/>
      </c>
      <c r="D2796" s="20"/>
      <c r="E2796" s="5"/>
      <c r="F2796" s="5"/>
      <c r="G2796" s="6" t="str">
        <f>IF(ISBLANK(F2796),"",VLOOKUP(F2796,'Listes des Lots'!$B$4:$G$55,6,FALSE))</f>
        <v/>
      </c>
      <c r="H2796" s="3"/>
      <c r="I2796" s="3"/>
      <c r="J2796" s="5"/>
      <c r="K2796" s="5"/>
      <c r="L2796" s="4"/>
      <c r="M2796" s="92" t="str">
        <f>IF(RevenueData[[#This Row],[Commentaires /Notes  ]]="","",RevenueData[[#This Row],[Commentaires /Notes  ]])</f>
        <v/>
      </c>
      <c r="N2796" s="21"/>
    </row>
    <row r="2797" spans="2:14" x14ac:dyDescent="0.25">
      <c r="B2797" s="18">
        <f t="shared" si="228"/>
        <v>2793</v>
      </c>
      <c r="C2797" s="13" t="str">
        <f t="shared" si="227"/>
        <v/>
      </c>
      <c r="D2797" s="20"/>
      <c r="E2797" s="5"/>
      <c r="F2797" s="5"/>
      <c r="G2797" s="6" t="str">
        <f>IF(ISBLANK(F2797),"",VLOOKUP(F2797,'Listes des Lots'!$B$4:$G$55,6,FALSE))</f>
        <v/>
      </c>
      <c r="H2797" s="3"/>
      <c r="I2797" s="3"/>
      <c r="J2797" s="5"/>
      <c r="K2797" s="5"/>
      <c r="L2797" s="4"/>
      <c r="M2797" s="92" t="str">
        <f>IF(RevenueData[[#This Row],[Commentaires /Notes  ]]="","",RevenueData[[#This Row],[Commentaires /Notes  ]])</f>
        <v/>
      </c>
      <c r="N2797" s="21"/>
    </row>
    <row r="2798" spans="2:14" x14ac:dyDescent="0.25">
      <c r="B2798" s="18">
        <f t="shared" si="228"/>
        <v>2794</v>
      </c>
      <c r="C2798" s="13" t="str">
        <f t="shared" si="227"/>
        <v/>
      </c>
      <c r="D2798" s="20"/>
      <c r="E2798" s="5"/>
      <c r="F2798" s="5"/>
      <c r="G2798" s="6" t="str">
        <f>IF(ISBLANK(F2798),"",VLOOKUP(F2798,'Listes des Lots'!$B$4:$G$55,6,FALSE))</f>
        <v/>
      </c>
      <c r="H2798" s="3"/>
      <c r="I2798" s="3"/>
      <c r="J2798" s="5"/>
      <c r="K2798" s="5"/>
      <c r="L2798" s="4"/>
      <c r="M2798" s="92" t="str">
        <f>IF(RevenueData[[#This Row],[Commentaires /Notes  ]]="","",RevenueData[[#This Row],[Commentaires /Notes  ]])</f>
        <v/>
      </c>
      <c r="N2798" s="21"/>
    </row>
    <row r="2799" spans="2:14" x14ac:dyDescent="0.25">
      <c r="B2799" s="18">
        <f t="shared" si="228"/>
        <v>2795</v>
      </c>
      <c r="C2799" s="13" t="str">
        <f t="shared" si="227"/>
        <v/>
      </c>
      <c r="D2799" s="20"/>
      <c r="E2799" s="5"/>
      <c r="F2799" s="5"/>
      <c r="G2799" s="6" t="str">
        <f>IF(ISBLANK(F2799),"",VLOOKUP(F2799,'Listes des Lots'!$B$4:$G$55,6,FALSE))</f>
        <v/>
      </c>
      <c r="H2799" s="3"/>
      <c r="I2799" s="3"/>
      <c r="J2799" s="5"/>
      <c r="K2799" s="5"/>
      <c r="L2799" s="4"/>
      <c r="M2799" s="92" t="str">
        <f>IF(RevenueData[[#This Row],[Commentaires /Notes  ]]="","",RevenueData[[#This Row],[Commentaires /Notes  ]])</f>
        <v/>
      </c>
      <c r="N2799" s="21"/>
    </row>
    <row r="2800" spans="2:14" x14ac:dyDescent="0.25">
      <c r="B2800" s="18">
        <f t="shared" si="228"/>
        <v>2796</v>
      </c>
      <c r="C2800" s="13" t="str">
        <f t="shared" si="227"/>
        <v/>
      </c>
      <c r="D2800" s="20"/>
      <c r="E2800" s="5"/>
      <c r="F2800" s="5"/>
      <c r="G2800" s="6" t="str">
        <f>IF(ISBLANK(F2800),"",VLOOKUP(F2800,'Listes des Lots'!$B$4:$G$55,6,FALSE))</f>
        <v/>
      </c>
      <c r="H2800" s="3"/>
      <c r="I2800" s="3"/>
      <c r="J2800" s="5"/>
      <c r="K2800" s="5"/>
      <c r="L2800" s="4"/>
      <c r="M2800" s="92" t="str">
        <f>IF(RevenueData[[#This Row],[Commentaires /Notes  ]]="","",RevenueData[[#This Row],[Commentaires /Notes  ]])</f>
        <v/>
      </c>
      <c r="N2800" s="21"/>
    </row>
    <row r="2801" spans="2:14" x14ac:dyDescent="0.25">
      <c r="B2801" s="18">
        <f t="shared" si="228"/>
        <v>2797</v>
      </c>
      <c r="C2801" s="13" t="str">
        <f t="shared" si="227"/>
        <v/>
      </c>
      <c r="D2801" s="20"/>
      <c r="E2801" s="5"/>
      <c r="F2801" s="5"/>
      <c r="G2801" s="6" t="str">
        <f>IF(ISBLANK(F2801),"",VLOOKUP(F2801,'Listes des Lots'!$B$4:$G$55,6,FALSE))</f>
        <v/>
      </c>
      <c r="H2801" s="3"/>
      <c r="I2801" s="3"/>
      <c r="J2801" s="5"/>
      <c r="K2801" s="5"/>
      <c r="L2801" s="4"/>
      <c r="M2801" s="92" t="str">
        <f>IF(RevenueData[[#This Row],[Commentaires /Notes  ]]="","",RevenueData[[#This Row],[Commentaires /Notes  ]])</f>
        <v/>
      </c>
      <c r="N2801" s="21"/>
    </row>
    <row r="2802" spans="2:14" x14ac:dyDescent="0.25">
      <c r="B2802" s="18">
        <f t="shared" si="228"/>
        <v>2798</v>
      </c>
      <c r="C2802" s="13" t="str">
        <f t="shared" si="227"/>
        <v/>
      </c>
      <c r="D2802" s="20"/>
      <c r="E2802" s="5"/>
      <c r="F2802" s="5"/>
      <c r="G2802" s="6" t="str">
        <f>IF(ISBLANK(F2802),"",VLOOKUP(F2802,'Listes des Lots'!$B$4:$G$55,6,FALSE))</f>
        <v/>
      </c>
      <c r="H2802" s="3"/>
      <c r="I2802" s="3"/>
      <c r="J2802" s="5"/>
      <c r="K2802" s="5"/>
      <c r="L2802" s="4"/>
      <c r="M2802" s="92" t="str">
        <f>IF(RevenueData[[#This Row],[Commentaires /Notes  ]]="","",RevenueData[[#This Row],[Commentaires /Notes  ]])</f>
        <v/>
      </c>
      <c r="N2802" s="21"/>
    </row>
    <row r="2803" spans="2:14" x14ac:dyDescent="0.25">
      <c r="B2803" s="18">
        <f t="shared" si="228"/>
        <v>2799</v>
      </c>
      <c r="C2803" s="13" t="str">
        <f t="shared" si="227"/>
        <v/>
      </c>
      <c r="D2803" s="20"/>
      <c r="E2803" s="5"/>
      <c r="F2803" s="5"/>
      <c r="G2803" s="6" t="str">
        <f>IF(ISBLANK(F2803),"",VLOOKUP(F2803,'Listes des Lots'!$B$4:$G$55,6,FALSE))</f>
        <v/>
      </c>
      <c r="H2803" s="3"/>
      <c r="I2803" s="3"/>
      <c r="J2803" s="5"/>
      <c r="K2803" s="5"/>
      <c r="L2803" s="4"/>
      <c r="M2803" s="92" t="str">
        <f>IF(RevenueData[[#This Row],[Commentaires /Notes  ]]="","",RevenueData[[#This Row],[Commentaires /Notes  ]])</f>
        <v/>
      </c>
      <c r="N2803" s="21"/>
    </row>
    <row r="2804" spans="2:14" x14ac:dyDescent="0.25">
      <c r="B2804" s="18">
        <f t="shared" si="228"/>
        <v>2800</v>
      </c>
      <c r="C2804" s="13" t="str">
        <f t="shared" si="227"/>
        <v/>
      </c>
      <c r="D2804" s="20"/>
      <c r="E2804" s="5"/>
      <c r="F2804" s="5"/>
      <c r="G2804" s="6" t="str">
        <f>IF(ISBLANK(F2804),"",VLOOKUP(F2804,'Listes des Lots'!$B$4:$G$55,6,FALSE))</f>
        <v/>
      </c>
      <c r="H2804" s="3"/>
      <c r="I2804" s="3"/>
      <c r="J2804" s="5"/>
      <c r="K2804" s="5"/>
      <c r="L2804" s="4"/>
      <c r="M2804" s="92" t="str">
        <f>IF(RevenueData[[#This Row],[Commentaires /Notes  ]]="","",RevenueData[[#This Row],[Commentaires /Notes  ]])</f>
        <v/>
      </c>
      <c r="N2804" s="21"/>
    </row>
    <row r="2805" spans="2:14" x14ac:dyDescent="0.25">
      <c r="B2805" s="18">
        <f t="shared" si="228"/>
        <v>2801</v>
      </c>
      <c r="C2805" s="13" t="str">
        <f t="shared" si="227"/>
        <v/>
      </c>
      <c r="D2805" s="20"/>
      <c r="E2805" s="5"/>
      <c r="F2805" s="5"/>
      <c r="G2805" s="6" t="str">
        <f>IF(ISBLANK(F2805),"",VLOOKUP(F2805,'Listes des Lots'!$B$4:$G$55,6,FALSE))</f>
        <v/>
      </c>
      <c r="H2805" s="3"/>
      <c r="I2805" s="3"/>
      <c r="J2805" s="5"/>
      <c r="K2805" s="5"/>
      <c r="L2805" s="4"/>
      <c r="M2805" s="92" t="str">
        <f>IF(RevenueData[[#This Row],[Commentaires /Notes  ]]="","",RevenueData[[#This Row],[Commentaires /Notes  ]])</f>
        <v/>
      </c>
      <c r="N2805" s="21"/>
    </row>
    <row r="2806" spans="2:14" x14ac:dyDescent="0.25">
      <c r="B2806" s="18">
        <f t="shared" si="228"/>
        <v>2802</v>
      </c>
      <c r="C2806" s="13" t="str">
        <f t="shared" si="227"/>
        <v/>
      </c>
      <c r="D2806" s="20"/>
      <c r="E2806" s="5"/>
      <c r="F2806" s="5"/>
      <c r="G2806" s="6" t="str">
        <f>IF(ISBLANK(F2806),"",VLOOKUP(F2806,'Listes des Lots'!$B$4:$G$55,6,FALSE))</f>
        <v/>
      </c>
      <c r="H2806" s="3"/>
      <c r="I2806" s="3"/>
      <c r="J2806" s="5"/>
      <c r="K2806" s="5"/>
      <c r="L2806" s="4"/>
      <c r="M2806" s="92" t="str">
        <f>IF(RevenueData[[#This Row],[Commentaires /Notes  ]]="","",RevenueData[[#This Row],[Commentaires /Notes  ]])</f>
        <v/>
      </c>
      <c r="N2806" s="21"/>
    </row>
    <row r="2807" spans="2:14" x14ac:dyDescent="0.25">
      <c r="B2807" s="18">
        <f t="shared" si="228"/>
        <v>2803</v>
      </c>
      <c r="C2807" s="13" t="str">
        <f t="shared" si="227"/>
        <v/>
      </c>
      <c r="D2807" s="20"/>
      <c r="E2807" s="5"/>
      <c r="F2807" s="5"/>
      <c r="G2807" s="6" t="str">
        <f>IF(ISBLANK(F2807),"",VLOOKUP(F2807,'Listes des Lots'!$B$4:$G$55,6,FALSE))</f>
        <v/>
      </c>
      <c r="H2807" s="3"/>
      <c r="I2807" s="3"/>
      <c r="J2807" s="5"/>
      <c r="K2807" s="5"/>
      <c r="L2807" s="4"/>
      <c r="M2807" s="92" t="str">
        <f>IF(RevenueData[[#This Row],[Commentaires /Notes  ]]="","",RevenueData[[#This Row],[Commentaires /Notes  ]])</f>
        <v/>
      </c>
      <c r="N2807" s="21"/>
    </row>
    <row r="2808" spans="2:14" x14ac:dyDescent="0.25">
      <c r="B2808" s="18">
        <f t="shared" si="228"/>
        <v>2804</v>
      </c>
      <c r="C2808" s="13" t="str">
        <f t="shared" si="227"/>
        <v/>
      </c>
      <c r="D2808" s="20"/>
      <c r="E2808" s="5"/>
      <c r="F2808" s="5"/>
      <c r="G2808" s="6" t="str">
        <f>IF(ISBLANK(F2808),"",VLOOKUP(F2808,'Listes des Lots'!$B$4:$G$55,6,FALSE))</f>
        <v/>
      </c>
      <c r="H2808" s="3"/>
      <c r="I2808" s="3"/>
      <c r="J2808" s="5"/>
      <c r="K2808" s="5"/>
      <c r="L2808" s="4"/>
      <c r="M2808" s="92" t="str">
        <f>IF(RevenueData[[#This Row],[Commentaires /Notes  ]]="","",RevenueData[[#This Row],[Commentaires /Notes  ]])</f>
        <v/>
      </c>
      <c r="N2808" s="21"/>
    </row>
    <row r="2809" spans="2:14" x14ac:dyDescent="0.25">
      <c r="B2809" s="18">
        <f t="shared" si="228"/>
        <v>2805</v>
      </c>
      <c r="C2809" s="13" t="str">
        <f t="shared" si="227"/>
        <v/>
      </c>
      <c r="D2809" s="20"/>
      <c r="E2809" s="5"/>
      <c r="F2809" s="5"/>
      <c r="G2809" s="6" t="str">
        <f>IF(ISBLANK(F2809),"",VLOOKUP(F2809,'Listes des Lots'!$B$4:$G$55,6,FALSE))</f>
        <v/>
      </c>
      <c r="H2809" s="3"/>
      <c r="I2809" s="3"/>
      <c r="J2809" s="5"/>
      <c r="K2809" s="5"/>
      <c r="L2809" s="4"/>
      <c r="M2809" s="92" t="str">
        <f>IF(RevenueData[[#This Row],[Commentaires /Notes  ]]="","",RevenueData[[#This Row],[Commentaires /Notes  ]])</f>
        <v/>
      </c>
      <c r="N2809" s="21"/>
    </row>
    <row r="2810" spans="2:14" x14ac:dyDescent="0.25">
      <c r="B2810" s="18">
        <f t="shared" si="228"/>
        <v>2806</v>
      </c>
      <c r="C2810" s="13" t="str">
        <f t="shared" si="227"/>
        <v/>
      </c>
      <c r="D2810" s="20"/>
      <c r="E2810" s="5"/>
      <c r="F2810" s="5"/>
      <c r="G2810" s="6" t="str">
        <f>IF(ISBLANK(F2810),"",VLOOKUP(F2810,'Listes des Lots'!$B$4:$G$55,6,FALSE))</f>
        <v/>
      </c>
      <c r="H2810" s="3"/>
      <c r="I2810" s="3"/>
      <c r="J2810" s="5"/>
      <c r="K2810" s="5"/>
      <c r="L2810" s="4"/>
      <c r="M2810" s="92" t="str">
        <f>IF(RevenueData[[#This Row],[Commentaires /Notes  ]]="","",RevenueData[[#This Row],[Commentaires /Notes  ]])</f>
        <v/>
      </c>
      <c r="N2810" s="21"/>
    </row>
    <row r="2811" spans="2:14" x14ac:dyDescent="0.25">
      <c r="B2811" s="18">
        <f t="shared" si="228"/>
        <v>2807</v>
      </c>
      <c r="C2811" s="13" t="str">
        <f t="shared" si="227"/>
        <v/>
      </c>
      <c r="D2811" s="20"/>
      <c r="E2811" s="5"/>
      <c r="F2811" s="5"/>
      <c r="G2811" s="6" t="str">
        <f>IF(ISBLANK(F2811),"",VLOOKUP(F2811,'Listes des Lots'!$B$4:$G$55,6,FALSE))</f>
        <v/>
      </c>
      <c r="H2811" s="3"/>
      <c r="I2811" s="3"/>
      <c r="J2811" s="5"/>
      <c r="K2811" s="5"/>
      <c r="L2811" s="4"/>
      <c r="M2811" s="92" t="str">
        <f>IF(RevenueData[[#This Row],[Commentaires /Notes  ]]="","",RevenueData[[#This Row],[Commentaires /Notes  ]])</f>
        <v/>
      </c>
      <c r="N2811" s="21"/>
    </row>
    <row r="2812" spans="2:14" x14ac:dyDescent="0.25">
      <c r="B2812" s="18">
        <f t="shared" si="228"/>
        <v>2808</v>
      </c>
      <c r="C2812" s="13" t="str">
        <f t="shared" si="227"/>
        <v/>
      </c>
      <c r="D2812" s="20"/>
      <c r="E2812" s="5"/>
      <c r="F2812" s="5"/>
      <c r="G2812" s="6" t="str">
        <f>IF(ISBLANK(F2812),"",VLOOKUP(F2812,'Listes des Lots'!$B$4:$G$55,6,FALSE))</f>
        <v/>
      </c>
      <c r="H2812" s="3"/>
      <c r="I2812" s="3"/>
      <c r="J2812" s="5"/>
      <c r="K2812" s="5"/>
      <c r="L2812" s="4"/>
      <c r="M2812" s="92" t="str">
        <f>IF(RevenueData[[#This Row],[Commentaires /Notes  ]]="","",RevenueData[[#This Row],[Commentaires /Notes  ]])</f>
        <v/>
      </c>
      <c r="N2812" s="21"/>
    </row>
    <row r="2813" spans="2:14" x14ac:dyDescent="0.25">
      <c r="B2813" s="18">
        <f t="shared" si="228"/>
        <v>2809</v>
      </c>
      <c r="C2813" s="13" t="str">
        <f t="shared" si="227"/>
        <v/>
      </c>
      <c r="D2813" s="20"/>
      <c r="E2813" s="5"/>
      <c r="F2813" s="5"/>
      <c r="G2813" s="6" t="str">
        <f>IF(ISBLANK(F2813),"",VLOOKUP(F2813,'Listes des Lots'!$B$4:$G$55,6,FALSE))</f>
        <v/>
      </c>
      <c r="H2813" s="3"/>
      <c r="I2813" s="3"/>
      <c r="J2813" s="5"/>
      <c r="K2813" s="5"/>
      <c r="L2813" s="4"/>
      <c r="M2813" s="92" t="str">
        <f>IF(RevenueData[[#This Row],[Commentaires /Notes  ]]="","",RevenueData[[#This Row],[Commentaires /Notes  ]])</f>
        <v/>
      </c>
      <c r="N2813" s="21"/>
    </row>
    <row r="2814" spans="2:14" x14ac:dyDescent="0.25">
      <c r="B2814" s="18">
        <f t="shared" si="228"/>
        <v>2810</v>
      </c>
      <c r="C2814" s="13" t="str">
        <f t="shared" si="227"/>
        <v/>
      </c>
      <c r="D2814" s="20"/>
      <c r="E2814" s="5"/>
      <c r="F2814" s="5"/>
      <c r="G2814" s="6" t="str">
        <f>IF(ISBLANK(F2814),"",VLOOKUP(F2814,'Listes des Lots'!$B$4:$G$55,6,FALSE))</f>
        <v/>
      </c>
      <c r="H2814" s="3"/>
      <c r="I2814" s="3"/>
      <c r="J2814" s="5"/>
      <c r="K2814" s="5"/>
      <c r="L2814" s="4"/>
      <c r="M2814" s="92" t="str">
        <f>IF(RevenueData[[#This Row],[Commentaires /Notes  ]]="","",RevenueData[[#This Row],[Commentaires /Notes  ]])</f>
        <v/>
      </c>
      <c r="N2814" s="21"/>
    </row>
    <row r="2815" spans="2:14" x14ac:dyDescent="0.25">
      <c r="B2815" s="18">
        <f t="shared" si="228"/>
        <v>2811</v>
      </c>
      <c r="C2815" s="13" t="str">
        <f t="shared" si="227"/>
        <v/>
      </c>
      <c r="D2815" s="20"/>
      <c r="E2815" s="5"/>
      <c r="F2815" s="5"/>
      <c r="G2815" s="6" t="str">
        <f>IF(ISBLANK(F2815),"",VLOOKUP(F2815,'Listes des Lots'!$B$4:$G$55,6,FALSE))</f>
        <v/>
      </c>
      <c r="H2815" s="3"/>
      <c r="I2815" s="3"/>
      <c r="J2815" s="5"/>
      <c r="K2815" s="5"/>
      <c r="L2815" s="4"/>
      <c r="M2815" s="92" t="str">
        <f>IF(RevenueData[[#This Row],[Commentaires /Notes  ]]="","",RevenueData[[#This Row],[Commentaires /Notes  ]])</f>
        <v/>
      </c>
      <c r="N2815" s="21"/>
    </row>
    <row r="2816" spans="2:14" x14ac:dyDescent="0.25">
      <c r="B2816" s="18">
        <f t="shared" si="228"/>
        <v>2812</v>
      </c>
      <c r="C2816" s="13" t="str">
        <f t="shared" si="227"/>
        <v/>
      </c>
      <c r="D2816" s="20"/>
      <c r="E2816" s="5"/>
      <c r="F2816" s="5"/>
      <c r="G2816" s="6" t="str">
        <f>IF(ISBLANK(F2816),"",VLOOKUP(F2816,'Listes des Lots'!$B$4:$G$55,6,FALSE))</f>
        <v/>
      </c>
      <c r="H2816" s="3"/>
      <c r="I2816" s="3"/>
      <c r="J2816" s="5"/>
      <c r="K2816" s="5"/>
      <c r="L2816" s="4"/>
      <c r="M2816" s="92" t="str">
        <f>IF(RevenueData[[#This Row],[Commentaires /Notes  ]]="","",RevenueData[[#This Row],[Commentaires /Notes  ]])</f>
        <v/>
      </c>
      <c r="N2816" s="21"/>
    </row>
    <row r="2817" spans="2:14" x14ac:dyDescent="0.25">
      <c r="B2817" s="18">
        <f t="shared" si="228"/>
        <v>2813</v>
      </c>
      <c r="C2817" s="13" t="str">
        <f t="shared" si="227"/>
        <v/>
      </c>
      <c r="D2817" s="20"/>
      <c r="E2817" s="5"/>
      <c r="F2817" s="5"/>
      <c r="G2817" s="6" t="str">
        <f>IF(ISBLANK(F2817),"",VLOOKUP(F2817,'Listes des Lots'!$B$4:$G$55,6,FALSE))</f>
        <v/>
      </c>
      <c r="H2817" s="3"/>
      <c r="I2817" s="3"/>
      <c r="J2817" s="5"/>
      <c r="K2817" s="5"/>
      <c r="L2817" s="4"/>
      <c r="M2817" s="92" t="str">
        <f>IF(RevenueData[[#This Row],[Commentaires /Notes  ]]="","",RevenueData[[#This Row],[Commentaires /Notes  ]])</f>
        <v/>
      </c>
      <c r="N2817" s="21"/>
    </row>
    <row r="2818" spans="2:14" x14ac:dyDescent="0.25">
      <c r="B2818" s="18">
        <f t="shared" si="228"/>
        <v>2814</v>
      </c>
      <c r="C2818" s="13" t="str">
        <f t="shared" si="227"/>
        <v/>
      </c>
      <c r="D2818" s="20"/>
      <c r="E2818" s="5"/>
      <c r="F2818" s="5"/>
      <c r="G2818" s="6" t="str">
        <f>IF(ISBLANK(F2818),"",VLOOKUP(F2818,'Listes des Lots'!$B$4:$G$55,6,FALSE))</f>
        <v/>
      </c>
      <c r="H2818" s="3"/>
      <c r="I2818" s="3"/>
      <c r="J2818" s="5"/>
      <c r="K2818" s="5"/>
      <c r="L2818" s="4"/>
      <c r="M2818" s="92" t="str">
        <f>IF(RevenueData[[#This Row],[Commentaires /Notes  ]]="","",RevenueData[[#This Row],[Commentaires /Notes  ]])</f>
        <v/>
      </c>
      <c r="N2818" s="21"/>
    </row>
    <row r="2819" spans="2:14" x14ac:dyDescent="0.25">
      <c r="B2819" s="18">
        <f t="shared" si="228"/>
        <v>2815</v>
      </c>
      <c r="C2819" s="13" t="str">
        <f t="shared" si="227"/>
        <v/>
      </c>
      <c r="D2819" s="20"/>
      <c r="E2819" s="5"/>
      <c r="F2819" s="5"/>
      <c r="G2819" s="6" t="str">
        <f>IF(ISBLANK(F2819),"",VLOOKUP(F2819,'Listes des Lots'!$B$4:$G$55,6,FALSE))</f>
        <v/>
      </c>
      <c r="H2819" s="3"/>
      <c r="I2819" s="3"/>
      <c r="J2819" s="5"/>
      <c r="K2819" s="5"/>
      <c r="L2819" s="4"/>
      <c r="M2819" s="92" t="str">
        <f>IF(RevenueData[[#This Row],[Commentaires /Notes  ]]="","",RevenueData[[#This Row],[Commentaires /Notes  ]])</f>
        <v/>
      </c>
      <c r="N2819" s="21"/>
    </row>
    <row r="2820" spans="2:14" x14ac:dyDescent="0.25">
      <c r="B2820" s="18">
        <f t="shared" si="228"/>
        <v>2816</v>
      </c>
      <c r="C2820" s="13" t="str">
        <f t="shared" si="227"/>
        <v/>
      </c>
      <c r="D2820" s="20"/>
      <c r="E2820" s="5"/>
      <c r="F2820" s="5"/>
      <c r="G2820" s="6" t="str">
        <f>IF(ISBLANK(F2820),"",VLOOKUP(F2820,'Listes des Lots'!$B$4:$G$55,6,FALSE))</f>
        <v/>
      </c>
      <c r="H2820" s="3"/>
      <c r="I2820" s="3"/>
      <c r="J2820" s="5"/>
      <c r="K2820" s="5"/>
      <c r="L2820" s="4"/>
      <c r="M2820" s="92" t="str">
        <f>IF(RevenueData[[#This Row],[Commentaires /Notes  ]]="","",RevenueData[[#This Row],[Commentaires /Notes  ]])</f>
        <v/>
      </c>
      <c r="N2820" s="21"/>
    </row>
    <row r="2821" spans="2:14" x14ac:dyDescent="0.25">
      <c r="B2821" s="18">
        <f t="shared" si="228"/>
        <v>2817</v>
      </c>
      <c r="C2821" s="13" t="str">
        <f t="shared" ref="C2821:C2884" si="229">IF(OR(D2821="", E2821="", F2821="", I2821="", J2821="", K2821="", L2821=""), "", TEXT(RIGHT(YEAR(D2821), 2), "00") &amp; TEXT(MONTH(D2821), "00") &amp; TEXT(DAY(D2821), "00") &amp; "_Rev_MC_" &amp; TEXT(B2821, "0"))</f>
        <v/>
      </c>
      <c r="D2821" s="20"/>
      <c r="E2821" s="5"/>
      <c r="F2821" s="5"/>
      <c r="G2821" s="6" t="str">
        <f>IF(ISBLANK(F2821),"",VLOOKUP(F2821,'Listes des Lots'!$B$4:$G$55,6,FALSE))</f>
        <v/>
      </c>
      <c r="H2821" s="3"/>
      <c r="I2821" s="3"/>
      <c r="J2821" s="5"/>
      <c r="K2821" s="5"/>
      <c r="L2821" s="4"/>
      <c r="M2821" s="92" t="str">
        <f>IF(RevenueData[[#This Row],[Commentaires /Notes  ]]="","",RevenueData[[#This Row],[Commentaires /Notes  ]])</f>
        <v/>
      </c>
      <c r="N2821" s="21"/>
    </row>
    <row r="2822" spans="2:14" x14ac:dyDescent="0.25">
      <c r="B2822" s="18">
        <f t="shared" si="228"/>
        <v>2818</v>
      </c>
      <c r="C2822" s="13" t="str">
        <f t="shared" si="229"/>
        <v/>
      </c>
      <c r="D2822" s="20"/>
      <c r="E2822" s="5"/>
      <c r="F2822" s="5"/>
      <c r="G2822" s="6" t="str">
        <f>IF(ISBLANK(F2822),"",VLOOKUP(F2822,'Listes des Lots'!$B$4:$G$55,6,FALSE))</f>
        <v/>
      </c>
      <c r="H2822" s="3"/>
      <c r="I2822" s="3"/>
      <c r="J2822" s="5"/>
      <c r="K2822" s="5"/>
      <c r="L2822" s="4"/>
      <c r="M2822" s="92" t="str">
        <f>IF(RevenueData[[#This Row],[Commentaires /Notes  ]]="","",RevenueData[[#This Row],[Commentaires /Notes  ]])</f>
        <v/>
      </c>
      <c r="N2822" s="21"/>
    </row>
    <row r="2823" spans="2:14" x14ac:dyDescent="0.25">
      <c r="B2823" s="18">
        <f t="shared" ref="B2823:B2886" si="230">B2822+1</f>
        <v>2819</v>
      </c>
      <c r="C2823" s="13" t="str">
        <f t="shared" si="229"/>
        <v/>
      </c>
      <c r="D2823" s="20"/>
      <c r="E2823" s="5"/>
      <c r="F2823" s="5"/>
      <c r="G2823" s="6" t="str">
        <f>IF(ISBLANK(F2823),"",VLOOKUP(F2823,'Listes des Lots'!$B$4:$G$55,6,FALSE))</f>
        <v/>
      </c>
      <c r="H2823" s="3"/>
      <c r="I2823" s="3"/>
      <c r="J2823" s="5"/>
      <c r="K2823" s="5"/>
      <c r="L2823" s="4"/>
      <c r="M2823" s="92" t="str">
        <f>IF(RevenueData[[#This Row],[Commentaires /Notes  ]]="","",RevenueData[[#This Row],[Commentaires /Notes  ]])</f>
        <v/>
      </c>
      <c r="N2823" s="21"/>
    </row>
    <row r="2824" spans="2:14" x14ac:dyDescent="0.25">
      <c r="B2824" s="18">
        <f t="shared" si="230"/>
        <v>2820</v>
      </c>
      <c r="C2824" s="13" t="str">
        <f t="shared" si="229"/>
        <v/>
      </c>
      <c r="D2824" s="20"/>
      <c r="E2824" s="5"/>
      <c r="F2824" s="5"/>
      <c r="G2824" s="6" t="str">
        <f>IF(ISBLANK(F2824),"",VLOOKUP(F2824,'Listes des Lots'!$B$4:$G$55,6,FALSE))</f>
        <v/>
      </c>
      <c r="H2824" s="3"/>
      <c r="I2824" s="3"/>
      <c r="J2824" s="5"/>
      <c r="K2824" s="5"/>
      <c r="L2824" s="4"/>
      <c r="M2824" s="92" t="str">
        <f>IF(RevenueData[[#This Row],[Commentaires /Notes  ]]="","",RevenueData[[#This Row],[Commentaires /Notes  ]])</f>
        <v/>
      </c>
      <c r="N2824" s="21"/>
    </row>
    <row r="2825" spans="2:14" x14ac:dyDescent="0.25">
      <c r="B2825" s="18">
        <f t="shared" si="230"/>
        <v>2821</v>
      </c>
      <c r="C2825" s="13" t="str">
        <f t="shared" si="229"/>
        <v/>
      </c>
      <c r="D2825" s="20"/>
      <c r="E2825" s="5"/>
      <c r="F2825" s="5"/>
      <c r="G2825" s="6" t="str">
        <f>IF(ISBLANK(F2825),"",VLOOKUP(F2825,'Listes des Lots'!$B$4:$G$55,6,FALSE))</f>
        <v/>
      </c>
      <c r="H2825" s="3"/>
      <c r="I2825" s="3"/>
      <c r="J2825" s="5"/>
      <c r="K2825" s="5"/>
      <c r="L2825" s="4"/>
      <c r="M2825" s="92" t="str">
        <f>IF(RevenueData[[#This Row],[Commentaires /Notes  ]]="","",RevenueData[[#This Row],[Commentaires /Notes  ]])</f>
        <v/>
      </c>
      <c r="N2825" s="21"/>
    </row>
    <row r="2826" spans="2:14" x14ac:dyDescent="0.25">
      <c r="B2826" s="18">
        <f t="shared" si="230"/>
        <v>2822</v>
      </c>
      <c r="C2826" s="13" t="str">
        <f t="shared" si="229"/>
        <v/>
      </c>
      <c r="D2826" s="20"/>
      <c r="E2826" s="5"/>
      <c r="F2826" s="5"/>
      <c r="G2826" s="6" t="str">
        <f>IF(ISBLANK(F2826),"",VLOOKUP(F2826,'Listes des Lots'!$B$4:$G$55,6,FALSE))</f>
        <v/>
      </c>
      <c r="H2826" s="3"/>
      <c r="I2826" s="3"/>
      <c r="J2826" s="5"/>
      <c r="K2826" s="5"/>
      <c r="L2826" s="4"/>
      <c r="M2826" s="92" t="str">
        <f>IF(RevenueData[[#This Row],[Commentaires /Notes  ]]="","",RevenueData[[#This Row],[Commentaires /Notes  ]])</f>
        <v/>
      </c>
      <c r="N2826" s="21"/>
    </row>
    <row r="2827" spans="2:14" x14ac:dyDescent="0.25">
      <c r="B2827" s="18">
        <f t="shared" si="230"/>
        <v>2823</v>
      </c>
      <c r="C2827" s="13" t="str">
        <f t="shared" si="229"/>
        <v/>
      </c>
      <c r="D2827" s="20"/>
      <c r="E2827" s="5"/>
      <c r="F2827" s="5"/>
      <c r="G2827" s="6" t="str">
        <f>IF(ISBLANK(F2827),"",VLOOKUP(F2827,'Listes des Lots'!$B$4:$G$55,6,FALSE))</f>
        <v/>
      </c>
      <c r="H2827" s="3"/>
      <c r="I2827" s="3"/>
      <c r="J2827" s="5"/>
      <c r="K2827" s="5"/>
      <c r="L2827" s="4"/>
      <c r="M2827" s="92" t="str">
        <f>IF(RevenueData[[#This Row],[Commentaires /Notes  ]]="","",RevenueData[[#This Row],[Commentaires /Notes  ]])</f>
        <v/>
      </c>
      <c r="N2827" s="21"/>
    </row>
    <row r="2828" spans="2:14" x14ac:dyDescent="0.25">
      <c r="B2828" s="18">
        <f t="shared" si="230"/>
        <v>2824</v>
      </c>
      <c r="C2828" s="13" t="str">
        <f t="shared" si="229"/>
        <v/>
      </c>
      <c r="D2828" s="20"/>
      <c r="E2828" s="5"/>
      <c r="F2828" s="5"/>
      <c r="G2828" s="6" t="str">
        <f>IF(ISBLANK(F2828),"",VLOOKUP(F2828,'Listes des Lots'!$B$4:$G$55,6,FALSE))</f>
        <v/>
      </c>
      <c r="H2828" s="3"/>
      <c r="I2828" s="3"/>
      <c r="J2828" s="5"/>
      <c r="K2828" s="5"/>
      <c r="L2828" s="4"/>
      <c r="M2828" s="92" t="str">
        <f>IF(RevenueData[[#This Row],[Commentaires /Notes  ]]="","",RevenueData[[#This Row],[Commentaires /Notes  ]])</f>
        <v/>
      </c>
      <c r="N2828" s="21"/>
    </row>
    <row r="2829" spans="2:14" x14ac:dyDescent="0.25">
      <c r="B2829" s="18">
        <f t="shared" si="230"/>
        <v>2825</v>
      </c>
      <c r="C2829" s="13" t="str">
        <f t="shared" si="229"/>
        <v/>
      </c>
      <c r="D2829" s="20"/>
      <c r="E2829" s="5"/>
      <c r="F2829" s="5"/>
      <c r="G2829" s="6" t="str">
        <f>IF(ISBLANK(F2829),"",VLOOKUP(F2829,'Listes des Lots'!$B$4:$G$55,6,FALSE))</f>
        <v/>
      </c>
      <c r="H2829" s="3"/>
      <c r="I2829" s="3"/>
      <c r="J2829" s="5"/>
      <c r="K2829" s="5"/>
      <c r="L2829" s="4"/>
      <c r="M2829" s="92" t="str">
        <f>IF(RevenueData[[#This Row],[Commentaires /Notes  ]]="","",RevenueData[[#This Row],[Commentaires /Notes  ]])</f>
        <v/>
      </c>
      <c r="N2829" s="21"/>
    </row>
    <row r="2830" spans="2:14" x14ac:dyDescent="0.25">
      <c r="B2830" s="18">
        <f t="shared" si="230"/>
        <v>2826</v>
      </c>
      <c r="C2830" s="13" t="str">
        <f t="shared" si="229"/>
        <v/>
      </c>
      <c r="D2830" s="20"/>
      <c r="E2830" s="5"/>
      <c r="F2830" s="5"/>
      <c r="G2830" s="6" t="str">
        <f>IF(ISBLANK(F2830),"",VLOOKUP(F2830,'Listes des Lots'!$B$4:$G$55,6,FALSE))</f>
        <v/>
      </c>
      <c r="H2830" s="3"/>
      <c r="I2830" s="3"/>
      <c r="J2830" s="5"/>
      <c r="K2830" s="5"/>
      <c r="L2830" s="4"/>
      <c r="M2830" s="92" t="str">
        <f>IF(RevenueData[[#This Row],[Commentaires /Notes  ]]="","",RevenueData[[#This Row],[Commentaires /Notes  ]])</f>
        <v/>
      </c>
      <c r="N2830" s="21"/>
    </row>
    <row r="2831" spans="2:14" x14ac:dyDescent="0.25">
      <c r="B2831" s="18">
        <f t="shared" si="230"/>
        <v>2827</v>
      </c>
      <c r="C2831" s="13" t="str">
        <f t="shared" si="229"/>
        <v/>
      </c>
      <c r="D2831" s="20"/>
      <c r="E2831" s="5"/>
      <c r="F2831" s="5"/>
      <c r="G2831" s="6" t="str">
        <f>IF(ISBLANK(F2831),"",VLOOKUP(F2831,'Listes des Lots'!$B$4:$G$55,6,FALSE))</f>
        <v/>
      </c>
      <c r="H2831" s="3"/>
      <c r="I2831" s="3"/>
      <c r="J2831" s="5"/>
      <c r="K2831" s="5"/>
      <c r="L2831" s="4"/>
      <c r="M2831" s="92" t="str">
        <f>IF(RevenueData[[#This Row],[Commentaires /Notes  ]]="","",RevenueData[[#This Row],[Commentaires /Notes  ]])</f>
        <v/>
      </c>
      <c r="N2831" s="21"/>
    </row>
    <row r="2832" spans="2:14" x14ac:dyDescent="0.25">
      <c r="B2832" s="18">
        <f t="shared" si="230"/>
        <v>2828</v>
      </c>
      <c r="C2832" s="13" t="str">
        <f t="shared" si="229"/>
        <v/>
      </c>
      <c r="D2832" s="20"/>
      <c r="E2832" s="5"/>
      <c r="F2832" s="5"/>
      <c r="G2832" s="6" t="str">
        <f>IF(ISBLANK(F2832),"",VLOOKUP(F2832,'Listes des Lots'!$B$4:$G$55,6,FALSE))</f>
        <v/>
      </c>
      <c r="H2832" s="3"/>
      <c r="I2832" s="3"/>
      <c r="J2832" s="5"/>
      <c r="K2832" s="5"/>
      <c r="L2832" s="4"/>
      <c r="M2832" s="92" t="str">
        <f>IF(RevenueData[[#This Row],[Commentaires /Notes  ]]="","",RevenueData[[#This Row],[Commentaires /Notes  ]])</f>
        <v/>
      </c>
      <c r="N2832" s="21"/>
    </row>
    <row r="2833" spans="2:14" x14ac:dyDescent="0.25">
      <c r="B2833" s="18">
        <f t="shared" si="230"/>
        <v>2829</v>
      </c>
      <c r="C2833" s="13" t="str">
        <f t="shared" si="229"/>
        <v/>
      </c>
      <c r="D2833" s="20"/>
      <c r="E2833" s="5"/>
      <c r="F2833" s="5"/>
      <c r="G2833" s="6" t="str">
        <f>IF(ISBLANK(F2833),"",VLOOKUP(F2833,'Listes des Lots'!$B$4:$G$55,6,FALSE))</f>
        <v/>
      </c>
      <c r="H2833" s="3"/>
      <c r="I2833" s="3"/>
      <c r="J2833" s="5"/>
      <c r="K2833" s="5"/>
      <c r="L2833" s="4"/>
      <c r="M2833" s="92" t="str">
        <f>IF(RevenueData[[#This Row],[Commentaires /Notes  ]]="","",RevenueData[[#This Row],[Commentaires /Notes  ]])</f>
        <v/>
      </c>
      <c r="N2833" s="21"/>
    </row>
    <row r="2834" spans="2:14" x14ac:dyDescent="0.25">
      <c r="B2834" s="18">
        <f t="shared" si="230"/>
        <v>2830</v>
      </c>
      <c r="C2834" s="13" t="str">
        <f t="shared" si="229"/>
        <v/>
      </c>
      <c r="D2834" s="20"/>
      <c r="E2834" s="5"/>
      <c r="F2834" s="5"/>
      <c r="G2834" s="6" t="str">
        <f>IF(ISBLANK(F2834),"",VLOOKUP(F2834,'Listes des Lots'!$B$4:$G$55,6,FALSE))</f>
        <v/>
      </c>
      <c r="H2834" s="3"/>
      <c r="I2834" s="3"/>
      <c r="J2834" s="5"/>
      <c r="K2834" s="5"/>
      <c r="L2834" s="4"/>
      <c r="M2834" s="92" t="str">
        <f>IF(RevenueData[[#This Row],[Commentaires /Notes  ]]="","",RevenueData[[#This Row],[Commentaires /Notes  ]])</f>
        <v/>
      </c>
      <c r="N2834" s="21"/>
    </row>
    <row r="2835" spans="2:14" x14ac:dyDescent="0.25">
      <c r="B2835" s="18">
        <f t="shared" si="230"/>
        <v>2831</v>
      </c>
      <c r="C2835" s="13" t="str">
        <f t="shared" si="229"/>
        <v/>
      </c>
      <c r="D2835" s="20"/>
      <c r="E2835" s="5"/>
      <c r="F2835" s="5"/>
      <c r="G2835" s="6" t="str">
        <f>IF(ISBLANK(F2835),"",VLOOKUP(F2835,'Listes des Lots'!$B$4:$G$55,6,FALSE))</f>
        <v/>
      </c>
      <c r="H2835" s="3"/>
      <c r="I2835" s="3"/>
      <c r="J2835" s="5"/>
      <c r="K2835" s="5"/>
      <c r="L2835" s="4"/>
      <c r="M2835" s="92" t="str">
        <f>IF(RevenueData[[#This Row],[Commentaires /Notes  ]]="","",RevenueData[[#This Row],[Commentaires /Notes  ]])</f>
        <v/>
      </c>
      <c r="N2835" s="21"/>
    </row>
    <row r="2836" spans="2:14" x14ac:dyDescent="0.25">
      <c r="B2836" s="18">
        <f t="shared" si="230"/>
        <v>2832</v>
      </c>
      <c r="C2836" s="13" t="str">
        <f t="shared" si="229"/>
        <v/>
      </c>
      <c r="D2836" s="20"/>
      <c r="E2836" s="5"/>
      <c r="F2836" s="5"/>
      <c r="G2836" s="6" t="str">
        <f>IF(ISBLANK(F2836),"",VLOOKUP(F2836,'Listes des Lots'!$B$4:$G$55,6,FALSE))</f>
        <v/>
      </c>
      <c r="H2836" s="3"/>
      <c r="I2836" s="3"/>
      <c r="J2836" s="5"/>
      <c r="K2836" s="5"/>
      <c r="L2836" s="4"/>
      <c r="M2836" s="92" t="str">
        <f>IF(RevenueData[[#This Row],[Commentaires /Notes  ]]="","",RevenueData[[#This Row],[Commentaires /Notes  ]])</f>
        <v/>
      </c>
      <c r="N2836" s="21"/>
    </row>
    <row r="2837" spans="2:14" x14ac:dyDescent="0.25">
      <c r="B2837" s="18">
        <f t="shared" si="230"/>
        <v>2833</v>
      </c>
      <c r="C2837" s="13" t="str">
        <f t="shared" si="229"/>
        <v/>
      </c>
      <c r="D2837" s="20"/>
      <c r="E2837" s="5"/>
      <c r="F2837" s="5"/>
      <c r="G2837" s="6" t="str">
        <f>IF(ISBLANK(F2837),"",VLOOKUP(F2837,'Listes des Lots'!$B$4:$G$55,6,FALSE))</f>
        <v/>
      </c>
      <c r="H2837" s="3"/>
      <c r="I2837" s="3"/>
      <c r="J2837" s="5"/>
      <c r="K2837" s="5"/>
      <c r="L2837" s="4"/>
      <c r="M2837" s="92" t="str">
        <f>IF(RevenueData[[#This Row],[Commentaires /Notes  ]]="","",RevenueData[[#This Row],[Commentaires /Notes  ]])</f>
        <v/>
      </c>
      <c r="N2837" s="21"/>
    </row>
    <row r="2838" spans="2:14" x14ac:dyDescent="0.25">
      <c r="B2838" s="18">
        <f t="shared" si="230"/>
        <v>2834</v>
      </c>
      <c r="C2838" s="13" t="str">
        <f t="shared" si="229"/>
        <v/>
      </c>
      <c r="D2838" s="20"/>
      <c r="E2838" s="5"/>
      <c r="F2838" s="5"/>
      <c r="G2838" s="6" t="str">
        <f>IF(ISBLANK(F2838),"",VLOOKUP(F2838,'Listes des Lots'!$B$4:$G$55,6,FALSE))</f>
        <v/>
      </c>
      <c r="H2838" s="3"/>
      <c r="I2838" s="3"/>
      <c r="J2838" s="5"/>
      <c r="K2838" s="5"/>
      <c r="L2838" s="4"/>
      <c r="M2838" s="92" t="str">
        <f>IF(RevenueData[[#This Row],[Commentaires /Notes  ]]="","",RevenueData[[#This Row],[Commentaires /Notes  ]])</f>
        <v/>
      </c>
      <c r="N2838" s="21"/>
    </row>
    <row r="2839" spans="2:14" x14ac:dyDescent="0.25">
      <c r="B2839" s="18">
        <f t="shared" si="230"/>
        <v>2835</v>
      </c>
      <c r="C2839" s="13" t="str">
        <f t="shared" si="229"/>
        <v/>
      </c>
      <c r="D2839" s="20"/>
      <c r="E2839" s="5"/>
      <c r="F2839" s="5"/>
      <c r="G2839" s="6" t="str">
        <f>IF(ISBLANK(F2839),"",VLOOKUP(F2839,'Listes des Lots'!$B$4:$G$55,6,FALSE))</f>
        <v/>
      </c>
      <c r="H2839" s="3"/>
      <c r="I2839" s="3"/>
      <c r="J2839" s="5"/>
      <c r="K2839" s="5"/>
      <c r="L2839" s="4"/>
      <c r="M2839" s="92" t="str">
        <f>IF(RevenueData[[#This Row],[Commentaires /Notes  ]]="","",RevenueData[[#This Row],[Commentaires /Notes  ]])</f>
        <v/>
      </c>
      <c r="N2839" s="21"/>
    </row>
    <row r="2840" spans="2:14" x14ac:dyDescent="0.25">
      <c r="B2840" s="18">
        <f t="shared" si="230"/>
        <v>2836</v>
      </c>
      <c r="C2840" s="13" t="str">
        <f t="shared" si="229"/>
        <v/>
      </c>
      <c r="D2840" s="20"/>
      <c r="E2840" s="5"/>
      <c r="F2840" s="5"/>
      <c r="G2840" s="6" t="str">
        <f>IF(ISBLANK(F2840),"",VLOOKUP(F2840,'Listes des Lots'!$B$4:$G$55,6,FALSE))</f>
        <v/>
      </c>
      <c r="H2840" s="3"/>
      <c r="I2840" s="3"/>
      <c r="J2840" s="5"/>
      <c r="K2840" s="5"/>
      <c r="L2840" s="4"/>
      <c r="M2840" s="92" t="str">
        <f>IF(RevenueData[[#This Row],[Commentaires /Notes  ]]="","",RevenueData[[#This Row],[Commentaires /Notes  ]])</f>
        <v/>
      </c>
      <c r="N2840" s="21"/>
    </row>
    <row r="2841" spans="2:14" x14ac:dyDescent="0.25">
      <c r="B2841" s="18">
        <f t="shared" si="230"/>
        <v>2837</v>
      </c>
      <c r="C2841" s="13" t="str">
        <f t="shared" si="229"/>
        <v/>
      </c>
      <c r="D2841" s="20"/>
      <c r="E2841" s="5"/>
      <c r="F2841" s="5"/>
      <c r="G2841" s="6" t="str">
        <f>IF(ISBLANK(F2841),"",VLOOKUP(F2841,'Listes des Lots'!$B$4:$G$55,6,FALSE))</f>
        <v/>
      </c>
      <c r="H2841" s="3"/>
      <c r="I2841" s="3"/>
      <c r="J2841" s="5"/>
      <c r="K2841" s="5"/>
      <c r="L2841" s="4"/>
      <c r="M2841" s="92" t="str">
        <f>IF(RevenueData[[#This Row],[Commentaires /Notes  ]]="","",RevenueData[[#This Row],[Commentaires /Notes  ]])</f>
        <v/>
      </c>
      <c r="N2841" s="21"/>
    </row>
    <row r="2842" spans="2:14" x14ac:dyDescent="0.25">
      <c r="B2842" s="18">
        <f t="shared" si="230"/>
        <v>2838</v>
      </c>
      <c r="C2842" s="13" t="str">
        <f t="shared" si="229"/>
        <v/>
      </c>
      <c r="D2842" s="20"/>
      <c r="E2842" s="5"/>
      <c r="F2842" s="5"/>
      <c r="G2842" s="6" t="str">
        <f>IF(ISBLANK(F2842),"",VLOOKUP(F2842,'Listes des Lots'!$B$4:$G$55,6,FALSE))</f>
        <v/>
      </c>
      <c r="H2842" s="3"/>
      <c r="I2842" s="3"/>
      <c r="J2842" s="5"/>
      <c r="K2842" s="5"/>
      <c r="L2842" s="4"/>
      <c r="M2842" s="92" t="str">
        <f>IF(RevenueData[[#This Row],[Commentaires /Notes  ]]="","",RevenueData[[#This Row],[Commentaires /Notes  ]])</f>
        <v/>
      </c>
      <c r="N2842" s="21"/>
    </row>
    <row r="2843" spans="2:14" x14ac:dyDescent="0.25">
      <c r="B2843" s="18">
        <f t="shared" si="230"/>
        <v>2839</v>
      </c>
      <c r="C2843" s="13" t="str">
        <f t="shared" si="229"/>
        <v/>
      </c>
      <c r="D2843" s="20"/>
      <c r="E2843" s="5"/>
      <c r="F2843" s="5"/>
      <c r="G2843" s="6" t="str">
        <f>IF(ISBLANK(F2843),"",VLOOKUP(F2843,'Listes des Lots'!$B$4:$G$55,6,FALSE))</f>
        <v/>
      </c>
      <c r="H2843" s="3"/>
      <c r="I2843" s="3"/>
      <c r="J2843" s="5"/>
      <c r="K2843" s="5"/>
      <c r="L2843" s="4"/>
      <c r="M2843" s="92" t="str">
        <f>IF(RevenueData[[#This Row],[Commentaires /Notes  ]]="","",RevenueData[[#This Row],[Commentaires /Notes  ]])</f>
        <v/>
      </c>
      <c r="N2843" s="21"/>
    </row>
    <row r="2844" spans="2:14" x14ac:dyDescent="0.25">
      <c r="B2844" s="18">
        <f t="shared" si="230"/>
        <v>2840</v>
      </c>
      <c r="C2844" s="13" t="str">
        <f t="shared" si="229"/>
        <v/>
      </c>
      <c r="D2844" s="20"/>
      <c r="E2844" s="5"/>
      <c r="F2844" s="5"/>
      <c r="G2844" s="6" t="str">
        <f>IF(ISBLANK(F2844),"",VLOOKUP(F2844,'Listes des Lots'!$B$4:$G$55,6,FALSE))</f>
        <v/>
      </c>
      <c r="H2844" s="3"/>
      <c r="I2844" s="3"/>
      <c r="J2844" s="5"/>
      <c r="K2844" s="5"/>
      <c r="L2844" s="4"/>
      <c r="M2844" s="92" t="str">
        <f>IF(RevenueData[[#This Row],[Commentaires /Notes  ]]="","",RevenueData[[#This Row],[Commentaires /Notes  ]])</f>
        <v/>
      </c>
      <c r="N2844" s="21"/>
    </row>
    <row r="2845" spans="2:14" x14ac:dyDescent="0.25">
      <c r="B2845" s="18">
        <f t="shared" si="230"/>
        <v>2841</v>
      </c>
      <c r="C2845" s="13" t="str">
        <f t="shared" si="229"/>
        <v/>
      </c>
      <c r="D2845" s="20"/>
      <c r="E2845" s="5"/>
      <c r="F2845" s="5"/>
      <c r="G2845" s="6" t="str">
        <f>IF(ISBLANK(F2845),"",VLOOKUP(F2845,'Listes des Lots'!$B$4:$G$55,6,FALSE))</f>
        <v/>
      </c>
      <c r="H2845" s="3"/>
      <c r="I2845" s="3"/>
      <c r="J2845" s="5"/>
      <c r="K2845" s="5"/>
      <c r="L2845" s="4"/>
      <c r="M2845" s="92" t="str">
        <f>IF(RevenueData[[#This Row],[Commentaires /Notes  ]]="","",RevenueData[[#This Row],[Commentaires /Notes  ]])</f>
        <v/>
      </c>
      <c r="N2845" s="21"/>
    </row>
    <row r="2846" spans="2:14" x14ac:dyDescent="0.25">
      <c r="B2846" s="18">
        <f t="shared" si="230"/>
        <v>2842</v>
      </c>
      <c r="C2846" s="13" t="str">
        <f t="shared" si="229"/>
        <v/>
      </c>
      <c r="D2846" s="20"/>
      <c r="E2846" s="5"/>
      <c r="F2846" s="5"/>
      <c r="G2846" s="6" t="str">
        <f>IF(ISBLANK(F2846),"",VLOOKUP(F2846,'Listes des Lots'!$B$4:$G$55,6,FALSE))</f>
        <v/>
      </c>
      <c r="H2846" s="3"/>
      <c r="I2846" s="3"/>
      <c r="J2846" s="5"/>
      <c r="K2846" s="5"/>
      <c r="L2846" s="4"/>
      <c r="M2846" s="92" t="str">
        <f>IF(RevenueData[[#This Row],[Commentaires /Notes  ]]="","",RevenueData[[#This Row],[Commentaires /Notes  ]])</f>
        <v/>
      </c>
      <c r="N2846" s="21"/>
    </row>
    <row r="2847" spans="2:14" x14ac:dyDescent="0.25">
      <c r="B2847" s="18">
        <f t="shared" si="230"/>
        <v>2843</v>
      </c>
      <c r="C2847" s="13" t="str">
        <f t="shared" si="229"/>
        <v/>
      </c>
      <c r="D2847" s="20"/>
      <c r="E2847" s="5"/>
      <c r="F2847" s="5"/>
      <c r="G2847" s="6" t="str">
        <f>IF(ISBLANK(F2847),"",VLOOKUP(F2847,'Listes des Lots'!$B$4:$G$55,6,FALSE))</f>
        <v/>
      </c>
      <c r="H2847" s="3"/>
      <c r="I2847" s="3"/>
      <c r="J2847" s="5"/>
      <c r="K2847" s="5"/>
      <c r="L2847" s="4"/>
      <c r="M2847" s="92" t="str">
        <f>IF(RevenueData[[#This Row],[Commentaires /Notes  ]]="","",RevenueData[[#This Row],[Commentaires /Notes  ]])</f>
        <v/>
      </c>
      <c r="N2847" s="21"/>
    </row>
    <row r="2848" spans="2:14" x14ac:dyDescent="0.25">
      <c r="B2848" s="18">
        <f t="shared" si="230"/>
        <v>2844</v>
      </c>
      <c r="C2848" s="13" t="str">
        <f t="shared" si="229"/>
        <v/>
      </c>
      <c r="D2848" s="20"/>
      <c r="E2848" s="5"/>
      <c r="F2848" s="5"/>
      <c r="G2848" s="6" t="str">
        <f>IF(ISBLANK(F2848),"",VLOOKUP(F2848,'Listes des Lots'!$B$4:$G$55,6,FALSE))</f>
        <v/>
      </c>
      <c r="H2848" s="3"/>
      <c r="I2848" s="3"/>
      <c r="J2848" s="5"/>
      <c r="K2848" s="5"/>
      <c r="L2848" s="4"/>
      <c r="M2848" s="92" t="str">
        <f>IF(RevenueData[[#This Row],[Commentaires /Notes  ]]="","",RevenueData[[#This Row],[Commentaires /Notes  ]])</f>
        <v/>
      </c>
      <c r="N2848" s="21"/>
    </row>
    <row r="2849" spans="2:14" x14ac:dyDescent="0.25">
      <c r="B2849" s="18">
        <f t="shared" si="230"/>
        <v>2845</v>
      </c>
      <c r="C2849" s="13" t="str">
        <f t="shared" si="229"/>
        <v/>
      </c>
      <c r="D2849" s="20"/>
      <c r="E2849" s="5"/>
      <c r="F2849" s="5"/>
      <c r="G2849" s="6" t="str">
        <f>IF(ISBLANK(F2849),"",VLOOKUP(F2849,'Listes des Lots'!$B$4:$G$55,6,FALSE))</f>
        <v/>
      </c>
      <c r="H2849" s="3"/>
      <c r="I2849" s="3"/>
      <c r="J2849" s="5"/>
      <c r="K2849" s="5"/>
      <c r="L2849" s="4"/>
      <c r="M2849" s="92" t="str">
        <f>IF(RevenueData[[#This Row],[Commentaires /Notes  ]]="","",RevenueData[[#This Row],[Commentaires /Notes  ]])</f>
        <v/>
      </c>
      <c r="N2849" s="21"/>
    </row>
    <row r="2850" spans="2:14" x14ac:dyDescent="0.25">
      <c r="B2850" s="18">
        <f t="shared" si="230"/>
        <v>2846</v>
      </c>
      <c r="C2850" s="13" t="str">
        <f t="shared" si="229"/>
        <v/>
      </c>
      <c r="D2850" s="20"/>
      <c r="E2850" s="5"/>
      <c r="F2850" s="5"/>
      <c r="G2850" s="6" t="str">
        <f>IF(ISBLANK(F2850),"",VLOOKUP(F2850,'Listes des Lots'!$B$4:$G$55,6,FALSE))</f>
        <v/>
      </c>
      <c r="H2850" s="3"/>
      <c r="I2850" s="3"/>
      <c r="J2850" s="5"/>
      <c r="K2850" s="5"/>
      <c r="L2850" s="4"/>
      <c r="M2850" s="92" t="str">
        <f>IF(RevenueData[[#This Row],[Commentaires /Notes  ]]="","",RevenueData[[#This Row],[Commentaires /Notes  ]])</f>
        <v/>
      </c>
      <c r="N2850" s="21"/>
    </row>
    <row r="2851" spans="2:14" x14ac:dyDescent="0.25">
      <c r="B2851" s="18">
        <f t="shared" si="230"/>
        <v>2847</v>
      </c>
      <c r="C2851" s="13" t="str">
        <f t="shared" si="229"/>
        <v/>
      </c>
      <c r="D2851" s="20"/>
      <c r="E2851" s="5"/>
      <c r="F2851" s="5"/>
      <c r="G2851" s="6" t="str">
        <f>IF(ISBLANK(F2851),"",VLOOKUP(F2851,'Listes des Lots'!$B$4:$G$55,6,FALSE))</f>
        <v/>
      </c>
      <c r="H2851" s="3"/>
      <c r="I2851" s="3"/>
      <c r="J2851" s="5"/>
      <c r="K2851" s="5"/>
      <c r="L2851" s="4"/>
      <c r="M2851" s="92" t="str">
        <f>IF(RevenueData[[#This Row],[Commentaires /Notes  ]]="","",RevenueData[[#This Row],[Commentaires /Notes  ]])</f>
        <v/>
      </c>
      <c r="N2851" s="21"/>
    </row>
    <row r="2852" spans="2:14" x14ac:dyDescent="0.25">
      <c r="B2852" s="18">
        <f t="shared" si="230"/>
        <v>2848</v>
      </c>
      <c r="C2852" s="13" t="str">
        <f t="shared" si="229"/>
        <v/>
      </c>
      <c r="D2852" s="20"/>
      <c r="E2852" s="5"/>
      <c r="F2852" s="5"/>
      <c r="G2852" s="6" t="str">
        <f>IF(ISBLANK(F2852),"",VLOOKUP(F2852,'Listes des Lots'!$B$4:$G$55,6,FALSE))</f>
        <v/>
      </c>
      <c r="H2852" s="3"/>
      <c r="I2852" s="3"/>
      <c r="J2852" s="5"/>
      <c r="K2852" s="5"/>
      <c r="L2852" s="4"/>
      <c r="M2852" s="92" t="str">
        <f>IF(RevenueData[[#This Row],[Commentaires /Notes  ]]="","",RevenueData[[#This Row],[Commentaires /Notes  ]])</f>
        <v/>
      </c>
      <c r="N2852" s="21"/>
    </row>
    <row r="2853" spans="2:14" x14ac:dyDescent="0.25">
      <c r="B2853" s="18">
        <f t="shared" si="230"/>
        <v>2849</v>
      </c>
      <c r="C2853" s="13" t="str">
        <f t="shared" si="229"/>
        <v/>
      </c>
      <c r="D2853" s="20"/>
      <c r="E2853" s="5"/>
      <c r="F2853" s="5"/>
      <c r="G2853" s="6" t="str">
        <f>IF(ISBLANK(F2853),"",VLOOKUP(F2853,'Listes des Lots'!$B$4:$G$55,6,FALSE))</f>
        <v/>
      </c>
      <c r="H2853" s="3"/>
      <c r="I2853" s="3"/>
      <c r="J2853" s="5"/>
      <c r="K2853" s="5"/>
      <c r="L2853" s="4"/>
      <c r="M2853" s="92" t="str">
        <f>IF(RevenueData[[#This Row],[Commentaires /Notes  ]]="","",RevenueData[[#This Row],[Commentaires /Notes  ]])</f>
        <v/>
      </c>
      <c r="N2853" s="21"/>
    </row>
    <row r="2854" spans="2:14" x14ac:dyDescent="0.25">
      <c r="B2854" s="18">
        <f t="shared" si="230"/>
        <v>2850</v>
      </c>
      <c r="C2854" s="13" t="str">
        <f t="shared" si="229"/>
        <v/>
      </c>
      <c r="D2854" s="20"/>
      <c r="E2854" s="5"/>
      <c r="F2854" s="5"/>
      <c r="G2854" s="6" t="str">
        <f>IF(ISBLANK(F2854),"",VLOOKUP(F2854,'Listes des Lots'!$B$4:$G$55,6,FALSE))</f>
        <v/>
      </c>
      <c r="H2854" s="3"/>
      <c r="I2854" s="3"/>
      <c r="J2854" s="5"/>
      <c r="K2854" s="5"/>
      <c r="L2854" s="4"/>
      <c r="M2854" s="92" t="str">
        <f>IF(RevenueData[[#This Row],[Commentaires /Notes  ]]="","",RevenueData[[#This Row],[Commentaires /Notes  ]])</f>
        <v/>
      </c>
      <c r="N2854" s="21"/>
    </row>
    <row r="2855" spans="2:14" x14ac:dyDescent="0.25">
      <c r="B2855" s="18">
        <f t="shared" si="230"/>
        <v>2851</v>
      </c>
      <c r="C2855" s="13" t="str">
        <f t="shared" si="229"/>
        <v/>
      </c>
      <c r="D2855" s="20"/>
      <c r="E2855" s="5"/>
      <c r="F2855" s="5"/>
      <c r="G2855" s="6" t="str">
        <f>IF(ISBLANK(F2855),"",VLOOKUP(F2855,'Listes des Lots'!$B$4:$G$55,6,FALSE))</f>
        <v/>
      </c>
      <c r="H2855" s="3"/>
      <c r="I2855" s="3"/>
      <c r="J2855" s="5"/>
      <c r="K2855" s="5"/>
      <c r="L2855" s="4"/>
      <c r="M2855" s="92" t="str">
        <f>IF(RevenueData[[#This Row],[Commentaires /Notes  ]]="","",RevenueData[[#This Row],[Commentaires /Notes  ]])</f>
        <v/>
      </c>
      <c r="N2855" s="21"/>
    </row>
    <row r="2856" spans="2:14" x14ac:dyDescent="0.25">
      <c r="B2856" s="18">
        <f t="shared" si="230"/>
        <v>2852</v>
      </c>
      <c r="C2856" s="13" t="str">
        <f t="shared" si="229"/>
        <v/>
      </c>
      <c r="D2856" s="20"/>
      <c r="E2856" s="5"/>
      <c r="F2856" s="5"/>
      <c r="G2856" s="6" t="str">
        <f>IF(ISBLANK(F2856),"",VLOOKUP(F2856,'Listes des Lots'!$B$4:$G$55,6,FALSE))</f>
        <v/>
      </c>
      <c r="H2856" s="3"/>
      <c r="I2856" s="3"/>
      <c r="J2856" s="5"/>
      <c r="K2856" s="5"/>
      <c r="L2856" s="4"/>
      <c r="M2856" s="92" t="str">
        <f>IF(RevenueData[[#This Row],[Commentaires /Notes  ]]="","",RevenueData[[#This Row],[Commentaires /Notes  ]])</f>
        <v/>
      </c>
      <c r="N2856" s="21"/>
    </row>
    <row r="2857" spans="2:14" x14ac:dyDescent="0.25">
      <c r="B2857" s="18">
        <f t="shared" si="230"/>
        <v>2853</v>
      </c>
      <c r="C2857" s="13" t="str">
        <f t="shared" si="229"/>
        <v/>
      </c>
      <c r="D2857" s="20"/>
      <c r="E2857" s="5"/>
      <c r="F2857" s="5"/>
      <c r="G2857" s="6" t="str">
        <f>IF(ISBLANK(F2857),"",VLOOKUP(F2857,'Listes des Lots'!$B$4:$G$55,6,FALSE))</f>
        <v/>
      </c>
      <c r="H2857" s="3"/>
      <c r="I2857" s="3"/>
      <c r="J2857" s="5"/>
      <c r="K2857" s="5"/>
      <c r="L2857" s="4"/>
      <c r="M2857" s="92" t="str">
        <f>IF(RevenueData[[#This Row],[Commentaires /Notes  ]]="","",RevenueData[[#This Row],[Commentaires /Notes  ]])</f>
        <v/>
      </c>
      <c r="N2857" s="21"/>
    </row>
    <row r="2858" spans="2:14" x14ac:dyDescent="0.25">
      <c r="B2858" s="18">
        <f t="shared" si="230"/>
        <v>2854</v>
      </c>
      <c r="C2858" s="13" t="str">
        <f t="shared" si="229"/>
        <v/>
      </c>
      <c r="D2858" s="20"/>
      <c r="E2858" s="5"/>
      <c r="F2858" s="5"/>
      <c r="G2858" s="6" t="str">
        <f>IF(ISBLANK(F2858),"",VLOOKUP(F2858,'Listes des Lots'!$B$4:$G$55,6,FALSE))</f>
        <v/>
      </c>
      <c r="H2858" s="3"/>
      <c r="I2858" s="3"/>
      <c r="J2858" s="5"/>
      <c r="K2858" s="5"/>
      <c r="L2858" s="4"/>
      <c r="M2858" s="92" t="str">
        <f>IF(RevenueData[[#This Row],[Commentaires /Notes  ]]="","",RevenueData[[#This Row],[Commentaires /Notes  ]])</f>
        <v/>
      </c>
      <c r="N2858" s="21"/>
    </row>
    <row r="2859" spans="2:14" x14ac:dyDescent="0.25">
      <c r="B2859" s="18">
        <f t="shared" si="230"/>
        <v>2855</v>
      </c>
      <c r="C2859" s="13" t="str">
        <f t="shared" si="229"/>
        <v/>
      </c>
      <c r="D2859" s="20"/>
      <c r="E2859" s="5"/>
      <c r="F2859" s="5"/>
      <c r="G2859" s="6" t="str">
        <f>IF(ISBLANK(F2859),"",VLOOKUP(F2859,'Listes des Lots'!$B$4:$G$55,6,FALSE))</f>
        <v/>
      </c>
      <c r="H2859" s="3"/>
      <c r="I2859" s="3"/>
      <c r="J2859" s="5"/>
      <c r="K2859" s="5"/>
      <c r="L2859" s="4"/>
      <c r="M2859" s="92" t="str">
        <f>IF(RevenueData[[#This Row],[Commentaires /Notes  ]]="","",RevenueData[[#This Row],[Commentaires /Notes  ]])</f>
        <v/>
      </c>
      <c r="N2859" s="21"/>
    </row>
    <row r="2860" spans="2:14" x14ac:dyDescent="0.25">
      <c r="B2860" s="18">
        <f t="shared" si="230"/>
        <v>2856</v>
      </c>
      <c r="C2860" s="13" t="str">
        <f t="shared" si="229"/>
        <v/>
      </c>
      <c r="D2860" s="20"/>
      <c r="E2860" s="5"/>
      <c r="F2860" s="5"/>
      <c r="G2860" s="6" t="str">
        <f>IF(ISBLANK(F2860),"",VLOOKUP(F2860,'Listes des Lots'!$B$4:$G$55,6,FALSE))</f>
        <v/>
      </c>
      <c r="H2860" s="3"/>
      <c r="I2860" s="3"/>
      <c r="J2860" s="5"/>
      <c r="K2860" s="5"/>
      <c r="L2860" s="4"/>
      <c r="M2860" s="92" t="str">
        <f>IF(RevenueData[[#This Row],[Commentaires /Notes  ]]="","",RevenueData[[#This Row],[Commentaires /Notes  ]])</f>
        <v/>
      </c>
      <c r="N2860" s="21"/>
    </row>
    <row r="2861" spans="2:14" x14ac:dyDescent="0.25">
      <c r="B2861" s="18">
        <f t="shared" si="230"/>
        <v>2857</v>
      </c>
      <c r="C2861" s="13" t="str">
        <f t="shared" si="229"/>
        <v/>
      </c>
      <c r="D2861" s="20"/>
      <c r="E2861" s="5"/>
      <c r="F2861" s="5"/>
      <c r="G2861" s="6" t="str">
        <f>IF(ISBLANK(F2861),"",VLOOKUP(F2861,'Listes des Lots'!$B$4:$G$55,6,FALSE))</f>
        <v/>
      </c>
      <c r="H2861" s="3"/>
      <c r="I2861" s="3"/>
      <c r="J2861" s="5"/>
      <c r="K2861" s="5"/>
      <c r="L2861" s="4"/>
      <c r="M2861" s="92" t="str">
        <f>IF(RevenueData[[#This Row],[Commentaires /Notes  ]]="","",RevenueData[[#This Row],[Commentaires /Notes  ]])</f>
        <v/>
      </c>
      <c r="N2861" s="21"/>
    </row>
    <row r="2862" spans="2:14" x14ac:dyDescent="0.25">
      <c r="B2862" s="18">
        <f t="shared" si="230"/>
        <v>2858</v>
      </c>
      <c r="C2862" s="13" t="str">
        <f t="shared" si="229"/>
        <v/>
      </c>
      <c r="D2862" s="20"/>
      <c r="E2862" s="5"/>
      <c r="F2862" s="5"/>
      <c r="G2862" s="6" t="str">
        <f>IF(ISBLANK(F2862),"",VLOOKUP(F2862,'Listes des Lots'!$B$4:$G$55,6,FALSE))</f>
        <v/>
      </c>
      <c r="H2862" s="3"/>
      <c r="I2862" s="3"/>
      <c r="J2862" s="5"/>
      <c r="K2862" s="5"/>
      <c r="L2862" s="4"/>
      <c r="M2862" s="92" t="str">
        <f>IF(RevenueData[[#This Row],[Commentaires /Notes  ]]="","",RevenueData[[#This Row],[Commentaires /Notes  ]])</f>
        <v/>
      </c>
      <c r="N2862" s="21"/>
    </row>
    <row r="2863" spans="2:14" x14ac:dyDescent="0.25">
      <c r="B2863" s="18">
        <f t="shared" si="230"/>
        <v>2859</v>
      </c>
      <c r="C2863" s="13" t="str">
        <f t="shared" si="229"/>
        <v/>
      </c>
      <c r="D2863" s="20"/>
      <c r="E2863" s="5"/>
      <c r="F2863" s="5"/>
      <c r="G2863" s="6" t="str">
        <f>IF(ISBLANK(F2863),"",VLOOKUP(F2863,'Listes des Lots'!$B$4:$G$55,6,FALSE))</f>
        <v/>
      </c>
      <c r="H2863" s="3"/>
      <c r="I2863" s="3"/>
      <c r="J2863" s="5"/>
      <c r="K2863" s="5"/>
      <c r="L2863" s="4"/>
      <c r="M2863" s="92" t="str">
        <f>IF(RevenueData[[#This Row],[Commentaires /Notes  ]]="","",RevenueData[[#This Row],[Commentaires /Notes  ]])</f>
        <v/>
      </c>
      <c r="N2863" s="21"/>
    </row>
    <row r="2864" spans="2:14" x14ac:dyDescent="0.25">
      <c r="B2864" s="18">
        <f t="shared" si="230"/>
        <v>2860</v>
      </c>
      <c r="C2864" s="13" t="str">
        <f t="shared" si="229"/>
        <v/>
      </c>
      <c r="D2864" s="20"/>
      <c r="E2864" s="5"/>
      <c r="F2864" s="5"/>
      <c r="G2864" s="6" t="str">
        <f>IF(ISBLANK(F2864),"",VLOOKUP(F2864,'Listes des Lots'!$B$4:$G$55,6,FALSE))</f>
        <v/>
      </c>
      <c r="H2864" s="3"/>
      <c r="I2864" s="3"/>
      <c r="J2864" s="5"/>
      <c r="K2864" s="5"/>
      <c r="L2864" s="4"/>
      <c r="M2864" s="92" t="str">
        <f>IF(RevenueData[[#This Row],[Commentaires /Notes  ]]="","",RevenueData[[#This Row],[Commentaires /Notes  ]])</f>
        <v/>
      </c>
      <c r="N2864" s="21"/>
    </row>
    <row r="2865" spans="2:14" x14ac:dyDescent="0.25">
      <c r="B2865" s="18">
        <f t="shared" si="230"/>
        <v>2861</v>
      </c>
      <c r="C2865" s="13" t="str">
        <f t="shared" si="229"/>
        <v/>
      </c>
      <c r="D2865" s="20"/>
      <c r="E2865" s="5"/>
      <c r="F2865" s="5"/>
      <c r="G2865" s="6" t="str">
        <f>IF(ISBLANK(F2865),"",VLOOKUP(F2865,'Listes des Lots'!$B$4:$G$55,6,FALSE))</f>
        <v/>
      </c>
      <c r="H2865" s="3"/>
      <c r="I2865" s="3"/>
      <c r="J2865" s="5"/>
      <c r="K2865" s="5"/>
      <c r="L2865" s="4"/>
      <c r="M2865" s="92" t="str">
        <f>IF(RevenueData[[#This Row],[Commentaires /Notes  ]]="","",RevenueData[[#This Row],[Commentaires /Notes  ]])</f>
        <v/>
      </c>
      <c r="N2865" s="21"/>
    </row>
    <row r="2866" spans="2:14" x14ac:dyDescent="0.25">
      <c r="B2866" s="18">
        <f t="shared" si="230"/>
        <v>2862</v>
      </c>
      <c r="C2866" s="13" t="str">
        <f t="shared" si="229"/>
        <v/>
      </c>
      <c r="D2866" s="20"/>
      <c r="E2866" s="5"/>
      <c r="F2866" s="5"/>
      <c r="G2866" s="6" t="str">
        <f>IF(ISBLANK(F2866),"",VLOOKUP(F2866,'Listes des Lots'!$B$4:$G$55,6,FALSE))</f>
        <v/>
      </c>
      <c r="H2866" s="3"/>
      <c r="I2866" s="3"/>
      <c r="J2866" s="5"/>
      <c r="K2866" s="5"/>
      <c r="L2866" s="4"/>
      <c r="M2866" s="92" t="str">
        <f>IF(RevenueData[[#This Row],[Commentaires /Notes  ]]="","",RevenueData[[#This Row],[Commentaires /Notes  ]])</f>
        <v/>
      </c>
      <c r="N2866" s="21"/>
    </row>
    <row r="2867" spans="2:14" x14ac:dyDescent="0.25">
      <c r="B2867" s="18">
        <f t="shared" si="230"/>
        <v>2863</v>
      </c>
      <c r="C2867" s="13" t="str">
        <f t="shared" si="229"/>
        <v/>
      </c>
      <c r="D2867" s="20"/>
      <c r="E2867" s="5"/>
      <c r="F2867" s="5"/>
      <c r="G2867" s="6" t="str">
        <f>IF(ISBLANK(F2867),"",VLOOKUP(F2867,'Listes des Lots'!$B$4:$G$55,6,FALSE))</f>
        <v/>
      </c>
      <c r="H2867" s="3"/>
      <c r="I2867" s="3"/>
      <c r="J2867" s="5"/>
      <c r="K2867" s="5"/>
      <c r="L2867" s="4"/>
      <c r="M2867" s="92" t="str">
        <f>IF(RevenueData[[#This Row],[Commentaires /Notes  ]]="","",RevenueData[[#This Row],[Commentaires /Notes  ]])</f>
        <v/>
      </c>
      <c r="N2867" s="21"/>
    </row>
    <row r="2868" spans="2:14" x14ac:dyDescent="0.25">
      <c r="B2868" s="18">
        <f t="shared" si="230"/>
        <v>2864</v>
      </c>
      <c r="C2868" s="13" t="str">
        <f t="shared" si="229"/>
        <v/>
      </c>
      <c r="D2868" s="20"/>
      <c r="E2868" s="5"/>
      <c r="F2868" s="5"/>
      <c r="G2868" s="6" t="str">
        <f>IF(ISBLANK(F2868),"",VLOOKUP(F2868,'Listes des Lots'!$B$4:$G$55,6,FALSE))</f>
        <v/>
      </c>
      <c r="H2868" s="3"/>
      <c r="I2868" s="3"/>
      <c r="J2868" s="5"/>
      <c r="K2868" s="5"/>
      <c r="L2868" s="4"/>
      <c r="M2868" s="92" t="str">
        <f>IF(RevenueData[[#This Row],[Commentaires /Notes  ]]="","",RevenueData[[#This Row],[Commentaires /Notes  ]])</f>
        <v/>
      </c>
      <c r="N2868" s="21"/>
    </row>
    <row r="2869" spans="2:14" x14ac:dyDescent="0.25">
      <c r="B2869" s="18">
        <f t="shared" si="230"/>
        <v>2865</v>
      </c>
      <c r="C2869" s="13" t="str">
        <f t="shared" si="229"/>
        <v/>
      </c>
      <c r="D2869" s="20"/>
      <c r="E2869" s="5"/>
      <c r="F2869" s="5"/>
      <c r="G2869" s="6" t="str">
        <f>IF(ISBLANK(F2869),"",VLOOKUP(F2869,'Listes des Lots'!$B$4:$G$55,6,FALSE))</f>
        <v/>
      </c>
      <c r="H2869" s="3"/>
      <c r="I2869" s="3"/>
      <c r="J2869" s="5"/>
      <c r="K2869" s="5"/>
      <c r="L2869" s="4"/>
      <c r="M2869" s="92" t="str">
        <f>IF(RevenueData[[#This Row],[Commentaires /Notes  ]]="","",RevenueData[[#This Row],[Commentaires /Notes  ]])</f>
        <v/>
      </c>
      <c r="N2869" s="21"/>
    </row>
    <row r="2870" spans="2:14" x14ac:dyDescent="0.25">
      <c r="B2870" s="18">
        <f t="shared" si="230"/>
        <v>2866</v>
      </c>
      <c r="C2870" s="13" t="str">
        <f t="shared" si="229"/>
        <v/>
      </c>
      <c r="D2870" s="20"/>
      <c r="E2870" s="5"/>
      <c r="F2870" s="5"/>
      <c r="G2870" s="6" t="str">
        <f>IF(ISBLANK(F2870),"",VLOOKUP(F2870,'Listes des Lots'!$B$4:$G$55,6,FALSE))</f>
        <v/>
      </c>
      <c r="H2870" s="3"/>
      <c r="I2870" s="3"/>
      <c r="J2870" s="5"/>
      <c r="K2870" s="5"/>
      <c r="L2870" s="4"/>
      <c r="M2870" s="92" t="str">
        <f>IF(RevenueData[[#This Row],[Commentaires /Notes  ]]="","",RevenueData[[#This Row],[Commentaires /Notes  ]])</f>
        <v/>
      </c>
      <c r="N2870" s="21"/>
    </row>
    <row r="2871" spans="2:14" x14ac:dyDescent="0.25">
      <c r="B2871" s="18">
        <f t="shared" si="230"/>
        <v>2867</v>
      </c>
      <c r="C2871" s="13" t="str">
        <f t="shared" si="229"/>
        <v/>
      </c>
      <c r="D2871" s="20"/>
      <c r="E2871" s="5"/>
      <c r="F2871" s="5"/>
      <c r="G2871" s="6" t="str">
        <f>IF(ISBLANK(F2871),"",VLOOKUP(F2871,'Listes des Lots'!$B$4:$G$55,6,FALSE))</f>
        <v/>
      </c>
      <c r="H2871" s="3"/>
      <c r="I2871" s="3"/>
      <c r="J2871" s="5"/>
      <c r="K2871" s="5"/>
      <c r="L2871" s="4"/>
      <c r="M2871" s="92" t="str">
        <f>IF(RevenueData[[#This Row],[Commentaires /Notes  ]]="","",RevenueData[[#This Row],[Commentaires /Notes  ]])</f>
        <v/>
      </c>
      <c r="N2871" s="21"/>
    </row>
    <row r="2872" spans="2:14" x14ac:dyDescent="0.25">
      <c r="B2872" s="18">
        <f t="shared" si="230"/>
        <v>2868</v>
      </c>
      <c r="C2872" s="13" t="str">
        <f t="shared" si="229"/>
        <v/>
      </c>
      <c r="D2872" s="20"/>
      <c r="E2872" s="5"/>
      <c r="F2872" s="5"/>
      <c r="G2872" s="6" t="str">
        <f>IF(ISBLANK(F2872),"",VLOOKUP(F2872,'Listes des Lots'!$B$4:$G$55,6,FALSE))</f>
        <v/>
      </c>
      <c r="H2872" s="3"/>
      <c r="I2872" s="3"/>
      <c r="J2872" s="5"/>
      <c r="K2872" s="5"/>
      <c r="L2872" s="4"/>
      <c r="M2872" s="92" t="str">
        <f>IF(RevenueData[[#This Row],[Commentaires /Notes  ]]="","",RevenueData[[#This Row],[Commentaires /Notes  ]])</f>
        <v/>
      </c>
      <c r="N2872" s="21"/>
    </row>
    <row r="2873" spans="2:14" x14ac:dyDescent="0.25">
      <c r="B2873" s="18">
        <f t="shared" si="230"/>
        <v>2869</v>
      </c>
      <c r="C2873" s="13" t="str">
        <f t="shared" si="229"/>
        <v/>
      </c>
      <c r="D2873" s="20"/>
      <c r="E2873" s="5"/>
      <c r="F2873" s="5"/>
      <c r="G2873" s="6" t="str">
        <f>IF(ISBLANK(F2873),"",VLOOKUP(F2873,'Listes des Lots'!$B$4:$G$55,6,FALSE))</f>
        <v/>
      </c>
      <c r="H2873" s="3"/>
      <c r="I2873" s="3"/>
      <c r="J2873" s="5"/>
      <c r="K2873" s="5"/>
      <c r="L2873" s="4"/>
      <c r="M2873" s="92" t="str">
        <f>IF(RevenueData[[#This Row],[Commentaires /Notes  ]]="","",RevenueData[[#This Row],[Commentaires /Notes  ]])</f>
        <v/>
      </c>
      <c r="N2873" s="21"/>
    </row>
    <row r="2874" spans="2:14" x14ac:dyDescent="0.25">
      <c r="B2874" s="18">
        <f t="shared" si="230"/>
        <v>2870</v>
      </c>
      <c r="C2874" s="13" t="str">
        <f t="shared" si="229"/>
        <v/>
      </c>
      <c r="D2874" s="20"/>
      <c r="E2874" s="5"/>
      <c r="F2874" s="5"/>
      <c r="G2874" s="6" t="str">
        <f>IF(ISBLANK(F2874),"",VLOOKUP(F2874,'Listes des Lots'!$B$4:$G$55,6,FALSE))</f>
        <v/>
      </c>
      <c r="H2874" s="3"/>
      <c r="I2874" s="3"/>
      <c r="J2874" s="5"/>
      <c r="K2874" s="5"/>
      <c r="L2874" s="4"/>
      <c r="M2874" s="92" t="str">
        <f>IF(RevenueData[[#This Row],[Commentaires /Notes  ]]="","",RevenueData[[#This Row],[Commentaires /Notes  ]])</f>
        <v/>
      </c>
      <c r="N2874" s="21"/>
    </row>
    <row r="2875" spans="2:14" x14ac:dyDescent="0.25">
      <c r="B2875" s="18">
        <f t="shared" si="230"/>
        <v>2871</v>
      </c>
      <c r="C2875" s="13" t="str">
        <f t="shared" si="229"/>
        <v/>
      </c>
      <c r="D2875" s="20"/>
      <c r="E2875" s="5"/>
      <c r="F2875" s="5"/>
      <c r="G2875" s="6" t="str">
        <f>IF(ISBLANK(F2875),"",VLOOKUP(F2875,'Listes des Lots'!$B$4:$G$55,6,FALSE))</f>
        <v/>
      </c>
      <c r="H2875" s="3"/>
      <c r="I2875" s="3"/>
      <c r="J2875" s="5"/>
      <c r="K2875" s="5"/>
      <c r="L2875" s="4"/>
      <c r="M2875" s="92" t="str">
        <f>IF(RevenueData[[#This Row],[Commentaires /Notes  ]]="","",RevenueData[[#This Row],[Commentaires /Notes  ]])</f>
        <v/>
      </c>
      <c r="N2875" s="21"/>
    </row>
    <row r="2876" spans="2:14" x14ac:dyDescent="0.25">
      <c r="B2876" s="18">
        <f t="shared" si="230"/>
        <v>2872</v>
      </c>
      <c r="C2876" s="13" t="str">
        <f t="shared" si="229"/>
        <v/>
      </c>
      <c r="D2876" s="20"/>
      <c r="E2876" s="5"/>
      <c r="F2876" s="5"/>
      <c r="G2876" s="6" t="str">
        <f>IF(ISBLANK(F2876),"",VLOOKUP(F2876,'Listes des Lots'!$B$4:$G$55,6,FALSE))</f>
        <v/>
      </c>
      <c r="H2876" s="3"/>
      <c r="I2876" s="3"/>
      <c r="J2876" s="5"/>
      <c r="K2876" s="5"/>
      <c r="L2876" s="4"/>
      <c r="M2876" s="92" t="str">
        <f>IF(RevenueData[[#This Row],[Commentaires /Notes  ]]="","",RevenueData[[#This Row],[Commentaires /Notes  ]])</f>
        <v/>
      </c>
      <c r="N2876" s="21"/>
    </row>
    <row r="2877" spans="2:14" x14ac:dyDescent="0.25">
      <c r="B2877" s="18">
        <f t="shared" si="230"/>
        <v>2873</v>
      </c>
      <c r="C2877" s="13" t="str">
        <f t="shared" si="229"/>
        <v/>
      </c>
      <c r="D2877" s="20"/>
      <c r="E2877" s="5"/>
      <c r="F2877" s="5"/>
      <c r="G2877" s="6" t="str">
        <f>IF(ISBLANK(F2877),"",VLOOKUP(F2877,'Listes des Lots'!$B$4:$G$55,6,FALSE))</f>
        <v/>
      </c>
      <c r="H2877" s="3"/>
      <c r="I2877" s="3"/>
      <c r="J2877" s="5"/>
      <c r="K2877" s="5"/>
      <c r="L2877" s="4"/>
      <c r="M2877" s="92" t="str">
        <f>IF(RevenueData[[#This Row],[Commentaires /Notes  ]]="","",RevenueData[[#This Row],[Commentaires /Notes  ]])</f>
        <v/>
      </c>
      <c r="N2877" s="21"/>
    </row>
    <row r="2878" spans="2:14" x14ac:dyDescent="0.25">
      <c r="B2878" s="18">
        <f t="shared" si="230"/>
        <v>2874</v>
      </c>
      <c r="C2878" s="13" t="str">
        <f t="shared" si="229"/>
        <v/>
      </c>
      <c r="D2878" s="20"/>
      <c r="E2878" s="5"/>
      <c r="F2878" s="5"/>
      <c r="G2878" s="6" t="str">
        <f>IF(ISBLANK(F2878),"",VLOOKUP(F2878,'Listes des Lots'!$B$4:$G$55,6,FALSE))</f>
        <v/>
      </c>
      <c r="H2878" s="3"/>
      <c r="I2878" s="3"/>
      <c r="J2878" s="5"/>
      <c r="K2878" s="5"/>
      <c r="L2878" s="4"/>
      <c r="M2878" s="92" t="str">
        <f>IF(RevenueData[[#This Row],[Commentaires /Notes  ]]="","",RevenueData[[#This Row],[Commentaires /Notes  ]])</f>
        <v/>
      </c>
      <c r="N2878" s="21"/>
    </row>
    <row r="2879" spans="2:14" x14ac:dyDescent="0.25">
      <c r="B2879" s="18">
        <f t="shared" si="230"/>
        <v>2875</v>
      </c>
      <c r="C2879" s="13" t="str">
        <f t="shared" si="229"/>
        <v/>
      </c>
      <c r="D2879" s="20"/>
      <c r="E2879" s="5"/>
      <c r="F2879" s="5"/>
      <c r="G2879" s="6" t="str">
        <f>IF(ISBLANK(F2879),"",VLOOKUP(F2879,'Listes des Lots'!$B$4:$G$55,6,FALSE))</f>
        <v/>
      </c>
      <c r="H2879" s="3"/>
      <c r="I2879" s="3"/>
      <c r="J2879" s="5"/>
      <c r="K2879" s="5"/>
      <c r="L2879" s="4"/>
      <c r="M2879" s="92" t="str">
        <f>IF(RevenueData[[#This Row],[Commentaires /Notes  ]]="","",RevenueData[[#This Row],[Commentaires /Notes  ]])</f>
        <v/>
      </c>
      <c r="N2879" s="21"/>
    </row>
    <row r="2880" spans="2:14" x14ac:dyDescent="0.25">
      <c r="B2880" s="18">
        <f t="shared" si="230"/>
        <v>2876</v>
      </c>
      <c r="C2880" s="13" t="str">
        <f t="shared" si="229"/>
        <v/>
      </c>
      <c r="D2880" s="20"/>
      <c r="E2880" s="5"/>
      <c r="F2880" s="5"/>
      <c r="G2880" s="6" t="str">
        <f>IF(ISBLANK(F2880),"",VLOOKUP(F2880,'Listes des Lots'!$B$4:$G$55,6,FALSE))</f>
        <v/>
      </c>
      <c r="H2880" s="3"/>
      <c r="I2880" s="3"/>
      <c r="J2880" s="5"/>
      <c r="K2880" s="5"/>
      <c r="L2880" s="4"/>
      <c r="M2880" s="92" t="str">
        <f>IF(RevenueData[[#This Row],[Commentaires /Notes  ]]="","",RevenueData[[#This Row],[Commentaires /Notes  ]])</f>
        <v/>
      </c>
      <c r="N2880" s="21"/>
    </row>
    <row r="2881" spans="2:14" x14ac:dyDescent="0.25">
      <c r="B2881" s="18">
        <f t="shared" si="230"/>
        <v>2877</v>
      </c>
      <c r="C2881" s="13" t="str">
        <f t="shared" si="229"/>
        <v/>
      </c>
      <c r="D2881" s="20"/>
      <c r="E2881" s="5"/>
      <c r="F2881" s="5"/>
      <c r="G2881" s="6" t="str">
        <f>IF(ISBLANK(F2881),"",VLOOKUP(F2881,'Listes des Lots'!$B$4:$G$55,6,FALSE))</f>
        <v/>
      </c>
      <c r="H2881" s="3"/>
      <c r="I2881" s="3"/>
      <c r="J2881" s="5"/>
      <c r="K2881" s="5"/>
      <c r="L2881" s="4"/>
      <c r="M2881" s="92" t="str">
        <f>IF(RevenueData[[#This Row],[Commentaires /Notes  ]]="","",RevenueData[[#This Row],[Commentaires /Notes  ]])</f>
        <v/>
      </c>
      <c r="N2881" s="21"/>
    </row>
    <row r="2882" spans="2:14" x14ac:dyDescent="0.25">
      <c r="B2882" s="18">
        <f t="shared" si="230"/>
        <v>2878</v>
      </c>
      <c r="C2882" s="13" t="str">
        <f t="shared" si="229"/>
        <v/>
      </c>
      <c r="D2882" s="20"/>
      <c r="E2882" s="5"/>
      <c r="F2882" s="5"/>
      <c r="G2882" s="6" t="str">
        <f>IF(ISBLANK(F2882),"",VLOOKUP(F2882,'Listes des Lots'!$B$4:$G$55,6,FALSE))</f>
        <v/>
      </c>
      <c r="H2882" s="3"/>
      <c r="I2882" s="3"/>
      <c r="J2882" s="5"/>
      <c r="K2882" s="5"/>
      <c r="L2882" s="4"/>
      <c r="M2882" s="92" t="str">
        <f>IF(RevenueData[[#This Row],[Commentaires /Notes  ]]="","",RevenueData[[#This Row],[Commentaires /Notes  ]])</f>
        <v/>
      </c>
      <c r="N2882" s="21"/>
    </row>
    <row r="2883" spans="2:14" x14ac:dyDescent="0.25">
      <c r="B2883" s="18">
        <f t="shared" si="230"/>
        <v>2879</v>
      </c>
      <c r="C2883" s="13" t="str">
        <f t="shared" si="229"/>
        <v/>
      </c>
      <c r="D2883" s="20"/>
      <c r="E2883" s="5"/>
      <c r="F2883" s="5"/>
      <c r="G2883" s="6" t="str">
        <f>IF(ISBLANK(F2883),"",VLOOKUP(F2883,'Listes des Lots'!$B$4:$G$55,6,FALSE))</f>
        <v/>
      </c>
      <c r="H2883" s="3"/>
      <c r="I2883" s="3"/>
      <c r="J2883" s="5"/>
      <c r="K2883" s="5"/>
      <c r="L2883" s="4"/>
      <c r="M2883" s="92" t="str">
        <f>IF(RevenueData[[#This Row],[Commentaires /Notes  ]]="","",RevenueData[[#This Row],[Commentaires /Notes  ]])</f>
        <v/>
      </c>
      <c r="N2883" s="21"/>
    </row>
    <row r="2884" spans="2:14" x14ac:dyDescent="0.25">
      <c r="B2884" s="18">
        <f t="shared" si="230"/>
        <v>2880</v>
      </c>
      <c r="C2884" s="13" t="str">
        <f t="shared" si="229"/>
        <v/>
      </c>
      <c r="D2884" s="20"/>
      <c r="E2884" s="5"/>
      <c r="F2884" s="5"/>
      <c r="G2884" s="6" t="str">
        <f>IF(ISBLANK(F2884),"",VLOOKUP(F2884,'Listes des Lots'!$B$4:$G$55,6,FALSE))</f>
        <v/>
      </c>
      <c r="H2884" s="3"/>
      <c r="I2884" s="3"/>
      <c r="J2884" s="5"/>
      <c r="K2884" s="5"/>
      <c r="L2884" s="4"/>
      <c r="M2884" s="92" t="str">
        <f>IF(RevenueData[[#This Row],[Commentaires /Notes  ]]="","",RevenueData[[#This Row],[Commentaires /Notes  ]])</f>
        <v/>
      </c>
      <c r="N2884" s="21"/>
    </row>
    <row r="2885" spans="2:14" x14ac:dyDescent="0.25">
      <c r="B2885" s="18">
        <f t="shared" si="230"/>
        <v>2881</v>
      </c>
      <c r="C2885" s="13" t="str">
        <f t="shared" ref="C2885:C2948" si="231">IF(OR(D2885="", E2885="", F2885="", I2885="", J2885="", K2885="", L2885=""), "", TEXT(RIGHT(YEAR(D2885), 2), "00") &amp; TEXT(MONTH(D2885), "00") &amp; TEXT(DAY(D2885), "00") &amp; "_Rev_MC_" &amp; TEXT(B2885, "0"))</f>
        <v/>
      </c>
      <c r="D2885" s="20"/>
      <c r="E2885" s="5"/>
      <c r="F2885" s="5"/>
      <c r="G2885" s="6" t="str">
        <f>IF(ISBLANK(F2885),"",VLOOKUP(F2885,'Listes des Lots'!$B$4:$G$55,6,FALSE))</f>
        <v/>
      </c>
      <c r="H2885" s="3"/>
      <c r="I2885" s="3"/>
      <c r="J2885" s="5"/>
      <c r="K2885" s="5"/>
      <c r="L2885" s="4"/>
      <c r="M2885" s="92" t="str">
        <f>IF(RevenueData[[#This Row],[Commentaires /Notes  ]]="","",RevenueData[[#This Row],[Commentaires /Notes  ]])</f>
        <v/>
      </c>
      <c r="N2885" s="21"/>
    </row>
    <row r="2886" spans="2:14" x14ac:dyDescent="0.25">
      <c r="B2886" s="18">
        <f t="shared" si="230"/>
        <v>2882</v>
      </c>
      <c r="C2886" s="13" t="str">
        <f t="shared" si="231"/>
        <v/>
      </c>
      <c r="D2886" s="20"/>
      <c r="E2886" s="5"/>
      <c r="F2886" s="5"/>
      <c r="G2886" s="6" t="str">
        <f>IF(ISBLANK(F2886),"",VLOOKUP(F2886,'Listes des Lots'!$B$4:$G$55,6,FALSE))</f>
        <v/>
      </c>
      <c r="H2886" s="3"/>
      <c r="I2886" s="3"/>
      <c r="J2886" s="5"/>
      <c r="K2886" s="5"/>
      <c r="L2886" s="4"/>
      <c r="M2886" s="92" t="str">
        <f>IF(RevenueData[[#This Row],[Commentaires /Notes  ]]="","",RevenueData[[#This Row],[Commentaires /Notes  ]])</f>
        <v/>
      </c>
      <c r="N2886" s="21"/>
    </row>
    <row r="2887" spans="2:14" x14ac:dyDescent="0.25">
      <c r="B2887" s="18">
        <f t="shared" ref="B2887:B2950" si="232">B2886+1</f>
        <v>2883</v>
      </c>
      <c r="C2887" s="13" t="str">
        <f t="shared" si="231"/>
        <v/>
      </c>
      <c r="D2887" s="20"/>
      <c r="E2887" s="5"/>
      <c r="F2887" s="5"/>
      <c r="G2887" s="6" t="str">
        <f>IF(ISBLANK(F2887),"",VLOOKUP(F2887,'Listes des Lots'!$B$4:$G$55,6,FALSE))</f>
        <v/>
      </c>
      <c r="H2887" s="3"/>
      <c r="I2887" s="3"/>
      <c r="J2887" s="5"/>
      <c r="K2887" s="5"/>
      <c r="L2887" s="4"/>
      <c r="M2887" s="92" t="str">
        <f>IF(RevenueData[[#This Row],[Commentaires /Notes  ]]="","",RevenueData[[#This Row],[Commentaires /Notes  ]])</f>
        <v/>
      </c>
      <c r="N2887" s="21"/>
    </row>
    <row r="2888" spans="2:14" x14ac:dyDescent="0.25">
      <c r="B2888" s="18">
        <f t="shared" si="232"/>
        <v>2884</v>
      </c>
      <c r="C2888" s="13" t="str">
        <f t="shared" si="231"/>
        <v/>
      </c>
      <c r="D2888" s="20"/>
      <c r="E2888" s="5"/>
      <c r="F2888" s="5"/>
      <c r="G2888" s="6" t="str">
        <f>IF(ISBLANK(F2888),"",VLOOKUP(F2888,'Listes des Lots'!$B$4:$G$55,6,FALSE))</f>
        <v/>
      </c>
      <c r="H2888" s="3"/>
      <c r="I2888" s="3"/>
      <c r="J2888" s="5"/>
      <c r="K2888" s="5"/>
      <c r="L2888" s="4"/>
      <c r="M2888" s="92" t="str">
        <f>IF(RevenueData[[#This Row],[Commentaires /Notes  ]]="","",RevenueData[[#This Row],[Commentaires /Notes  ]])</f>
        <v/>
      </c>
      <c r="N2888" s="21"/>
    </row>
    <row r="2889" spans="2:14" x14ac:dyDescent="0.25">
      <c r="B2889" s="18">
        <f t="shared" si="232"/>
        <v>2885</v>
      </c>
      <c r="C2889" s="13" t="str">
        <f t="shared" si="231"/>
        <v/>
      </c>
      <c r="D2889" s="20"/>
      <c r="E2889" s="5"/>
      <c r="F2889" s="5"/>
      <c r="G2889" s="6" t="str">
        <f>IF(ISBLANK(F2889),"",VLOOKUP(F2889,'Listes des Lots'!$B$4:$G$55,6,FALSE))</f>
        <v/>
      </c>
      <c r="H2889" s="3"/>
      <c r="I2889" s="3"/>
      <c r="J2889" s="5"/>
      <c r="K2889" s="5"/>
      <c r="L2889" s="4"/>
      <c r="M2889" s="92" t="str">
        <f>IF(RevenueData[[#This Row],[Commentaires /Notes  ]]="","",RevenueData[[#This Row],[Commentaires /Notes  ]])</f>
        <v/>
      </c>
      <c r="N2889" s="21"/>
    </row>
    <row r="2890" spans="2:14" x14ac:dyDescent="0.25">
      <c r="B2890" s="18">
        <f t="shared" si="232"/>
        <v>2886</v>
      </c>
      <c r="C2890" s="13" t="str">
        <f t="shared" si="231"/>
        <v/>
      </c>
      <c r="D2890" s="20"/>
      <c r="E2890" s="5"/>
      <c r="F2890" s="5"/>
      <c r="G2890" s="6" t="str">
        <f>IF(ISBLANK(F2890),"",VLOOKUP(F2890,'Listes des Lots'!$B$4:$G$55,6,FALSE))</f>
        <v/>
      </c>
      <c r="H2890" s="3"/>
      <c r="I2890" s="3"/>
      <c r="J2890" s="5"/>
      <c r="K2890" s="5"/>
      <c r="L2890" s="4"/>
      <c r="M2890" s="92" t="str">
        <f>IF(RevenueData[[#This Row],[Commentaires /Notes  ]]="","",RevenueData[[#This Row],[Commentaires /Notes  ]])</f>
        <v/>
      </c>
      <c r="N2890" s="21"/>
    </row>
    <row r="2891" spans="2:14" x14ac:dyDescent="0.25">
      <c r="B2891" s="18">
        <f t="shared" si="232"/>
        <v>2887</v>
      </c>
      <c r="C2891" s="13" t="str">
        <f t="shared" si="231"/>
        <v/>
      </c>
      <c r="D2891" s="20"/>
      <c r="E2891" s="5"/>
      <c r="F2891" s="5"/>
      <c r="G2891" s="6" t="str">
        <f>IF(ISBLANK(F2891),"",VLOOKUP(F2891,'Listes des Lots'!$B$4:$G$55,6,FALSE))</f>
        <v/>
      </c>
      <c r="H2891" s="3"/>
      <c r="I2891" s="3"/>
      <c r="J2891" s="5"/>
      <c r="K2891" s="5"/>
      <c r="L2891" s="4"/>
      <c r="M2891" s="92" t="str">
        <f>IF(RevenueData[[#This Row],[Commentaires /Notes  ]]="","",RevenueData[[#This Row],[Commentaires /Notes  ]])</f>
        <v/>
      </c>
      <c r="N2891" s="21"/>
    </row>
    <row r="2892" spans="2:14" x14ac:dyDescent="0.25">
      <c r="B2892" s="18">
        <f t="shared" si="232"/>
        <v>2888</v>
      </c>
      <c r="C2892" s="13" t="str">
        <f t="shared" si="231"/>
        <v/>
      </c>
      <c r="D2892" s="20"/>
      <c r="E2892" s="5"/>
      <c r="F2892" s="5"/>
      <c r="G2892" s="6" t="str">
        <f>IF(ISBLANK(F2892),"",VLOOKUP(F2892,'Listes des Lots'!$B$4:$G$55,6,FALSE))</f>
        <v/>
      </c>
      <c r="H2892" s="3"/>
      <c r="I2892" s="3"/>
      <c r="J2892" s="5"/>
      <c r="K2892" s="5"/>
      <c r="L2892" s="4"/>
      <c r="M2892" s="92" t="str">
        <f>IF(RevenueData[[#This Row],[Commentaires /Notes  ]]="","",RevenueData[[#This Row],[Commentaires /Notes  ]])</f>
        <v/>
      </c>
      <c r="N2892" s="21"/>
    </row>
    <row r="2893" spans="2:14" x14ac:dyDescent="0.25">
      <c r="B2893" s="18">
        <f t="shared" si="232"/>
        <v>2889</v>
      </c>
      <c r="C2893" s="13" t="str">
        <f t="shared" si="231"/>
        <v/>
      </c>
      <c r="D2893" s="20"/>
      <c r="E2893" s="5"/>
      <c r="F2893" s="5"/>
      <c r="G2893" s="6" t="str">
        <f>IF(ISBLANK(F2893),"",VLOOKUP(F2893,'Listes des Lots'!$B$4:$G$55,6,FALSE))</f>
        <v/>
      </c>
      <c r="H2893" s="3"/>
      <c r="I2893" s="3"/>
      <c r="J2893" s="5"/>
      <c r="K2893" s="5"/>
      <c r="L2893" s="4"/>
      <c r="M2893" s="92" t="str">
        <f>IF(RevenueData[[#This Row],[Commentaires /Notes  ]]="","",RevenueData[[#This Row],[Commentaires /Notes  ]])</f>
        <v/>
      </c>
      <c r="N2893" s="21"/>
    </row>
    <row r="2894" spans="2:14" x14ac:dyDescent="0.25">
      <c r="B2894" s="18">
        <f t="shared" si="232"/>
        <v>2890</v>
      </c>
      <c r="C2894" s="13" t="str">
        <f t="shared" si="231"/>
        <v/>
      </c>
      <c r="D2894" s="20"/>
      <c r="E2894" s="5"/>
      <c r="F2894" s="5"/>
      <c r="G2894" s="6" t="str">
        <f>IF(ISBLANK(F2894),"",VLOOKUP(F2894,'Listes des Lots'!$B$4:$G$55,6,FALSE))</f>
        <v/>
      </c>
      <c r="H2894" s="3"/>
      <c r="I2894" s="3"/>
      <c r="J2894" s="5"/>
      <c r="K2894" s="5"/>
      <c r="L2894" s="4"/>
      <c r="M2894" s="92" t="str">
        <f>IF(RevenueData[[#This Row],[Commentaires /Notes  ]]="","",RevenueData[[#This Row],[Commentaires /Notes  ]])</f>
        <v/>
      </c>
      <c r="N2894" s="21"/>
    </row>
    <row r="2895" spans="2:14" x14ac:dyDescent="0.25">
      <c r="B2895" s="18">
        <f t="shared" si="232"/>
        <v>2891</v>
      </c>
      <c r="C2895" s="13" t="str">
        <f t="shared" si="231"/>
        <v/>
      </c>
      <c r="D2895" s="20"/>
      <c r="E2895" s="5"/>
      <c r="F2895" s="5"/>
      <c r="G2895" s="6" t="str">
        <f>IF(ISBLANK(F2895),"",VLOOKUP(F2895,'Listes des Lots'!$B$4:$G$55,6,FALSE))</f>
        <v/>
      </c>
      <c r="H2895" s="3"/>
      <c r="I2895" s="3"/>
      <c r="J2895" s="5"/>
      <c r="K2895" s="5"/>
      <c r="L2895" s="4"/>
      <c r="M2895" s="92" t="str">
        <f>IF(RevenueData[[#This Row],[Commentaires /Notes  ]]="","",RevenueData[[#This Row],[Commentaires /Notes  ]])</f>
        <v/>
      </c>
      <c r="N2895" s="21"/>
    </row>
    <row r="2896" spans="2:14" x14ac:dyDescent="0.25">
      <c r="B2896" s="18">
        <f t="shared" si="232"/>
        <v>2892</v>
      </c>
      <c r="C2896" s="13" t="str">
        <f t="shared" si="231"/>
        <v/>
      </c>
      <c r="D2896" s="20"/>
      <c r="E2896" s="5"/>
      <c r="F2896" s="5"/>
      <c r="G2896" s="6" t="str">
        <f>IF(ISBLANK(F2896),"",VLOOKUP(F2896,'Listes des Lots'!$B$4:$G$55,6,FALSE))</f>
        <v/>
      </c>
      <c r="H2896" s="3"/>
      <c r="I2896" s="3"/>
      <c r="J2896" s="5"/>
      <c r="K2896" s="5"/>
      <c r="L2896" s="4"/>
      <c r="M2896" s="92" t="str">
        <f>IF(RevenueData[[#This Row],[Commentaires /Notes  ]]="","",RevenueData[[#This Row],[Commentaires /Notes  ]])</f>
        <v/>
      </c>
      <c r="N2896" s="21"/>
    </row>
    <row r="2897" spans="2:14" x14ac:dyDescent="0.25">
      <c r="B2897" s="18">
        <f t="shared" si="232"/>
        <v>2893</v>
      </c>
      <c r="C2897" s="13" t="str">
        <f t="shared" si="231"/>
        <v/>
      </c>
      <c r="D2897" s="20"/>
      <c r="E2897" s="5"/>
      <c r="F2897" s="5"/>
      <c r="G2897" s="6" t="str">
        <f>IF(ISBLANK(F2897),"",VLOOKUP(F2897,'Listes des Lots'!$B$4:$G$55,6,FALSE))</f>
        <v/>
      </c>
      <c r="H2897" s="3"/>
      <c r="I2897" s="3"/>
      <c r="J2897" s="5"/>
      <c r="K2897" s="5"/>
      <c r="L2897" s="4"/>
      <c r="M2897" s="92" t="str">
        <f>IF(RevenueData[[#This Row],[Commentaires /Notes  ]]="","",RevenueData[[#This Row],[Commentaires /Notes  ]])</f>
        <v/>
      </c>
      <c r="N2897" s="21"/>
    </row>
    <row r="2898" spans="2:14" x14ac:dyDescent="0.25">
      <c r="B2898" s="18">
        <f t="shared" si="232"/>
        <v>2894</v>
      </c>
      <c r="C2898" s="13" t="str">
        <f t="shared" si="231"/>
        <v/>
      </c>
      <c r="D2898" s="20"/>
      <c r="E2898" s="5"/>
      <c r="F2898" s="5"/>
      <c r="G2898" s="6" t="str">
        <f>IF(ISBLANK(F2898),"",VLOOKUP(F2898,'Listes des Lots'!$B$4:$G$55,6,FALSE))</f>
        <v/>
      </c>
      <c r="H2898" s="3"/>
      <c r="I2898" s="3"/>
      <c r="J2898" s="5"/>
      <c r="K2898" s="5"/>
      <c r="L2898" s="4"/>
      <c r="M2898" s="92" t="str">
        <f>IF(RevenueData[[#This Row],[Commentaires /Notes  ]]="","",RevenueData[[#This Row],[Commentaires /Notes  ]])</f>
        <v/>
      </c>
      <c r="N2898" s="21"/>
    </row>
    <row r="2899" spans="2:14" x14ac:dyDescent="0.25">
      <c r="B2899" s="18">
        <f t="shared" si="232"/>
        <v>2895</v>
      </c>
      <c r="C2899" s="13" t="str">
        <f t="shared" si="231"/>
        <v/>
      </c>
      <c r="D2899" s="20"/>
      <c r="E2899" s="5"/>
      <c r="F2899" s="5"/>
      <c r="G2899" s="6" t="str">
        <f>IF(ISBLANK(F2899),"",VLOOKUP(F2899,'Listes des Lots'!$B$4:$G$55,6,FALSE))</f>
        <v/>
      </c>
      <c r="H2899" s="3"/>
      <c r="I2899" s="3"/>
      <c r="J2899" s="5"/>
      <c r="K2899" s="5"/>
      <c r="L2899" s="4"/>
      <c r="M2899" s="92" t="str">
        <f>IF(RevenueData[[#This Row],[Commentaires /Notes  ]]="","",RevenueData[[#This Row],[Commentaires /Notes  ]])</f>
        <v/>
      </c>
      <c r="N2899" s="21"/>
    </row>
    <row r="2900" spans="2:14" x14ac:dyDescent="0.25">
      <c r="B2900" s="18">
        <f t="shared" si="232"/>
        <v>2896</v>
      </c>
      <c r="C2900" s="13" t="str">
        <f t="shared" si="231"/>
        <v/>
      </c>
      <c r="D2900" s="20"/>
      <c r="E2900" s="5"/>
      <c r="F2900" s="5"/>
      <c r="G2900" s="6" t="str">
        <f>IF(ISBLANK(F2900),"",VLOOKUP(F2900,'Listes des Lots'!$B$4:$G$55,6,FALSE))</f>
        <v/>
      </c>
      <c r="H2900" s="3"/>
      <c r="I2900" s="3"/>
      <c r="J2900" s="5"/>
      <c r="K2900" s="5"/>
      <c r="L2900" s="4"/>
      <c r="M2900" s="92" t="str">
        <f>IF(RevenueData[[#This Row],[Commentaires /Notes  ]]="","",RevenueData[[#This Row],[Commentaires /Notes  ]])</f>
        <v/>
      </c>
      <c r="N2900" s="21"/>
    </row>
    <row r="2901" spans="2:14" x14ac:dyDescent="0.25">
      <c r="B2901" s="18">
        <f t="shared" si="232"/>
        <v>2897</v>
      </c>
      <c r="C2901" s="13" t="str">
        <f t="shared" si="231"/>
        <v/>
      </c>
      <c r="D2901" s="20"/>
      <c r="E2901" s="5"/>
      <c r="F2901" s="5"/>
      <c r="G2901" s="6" t="str">
        <f>IF(ISBLANK(F2901),"",VLOOKUP(F2901,'Listes des Lots'!$B$4:$G$55,6,FALSE))</f>
        <v/>
      </c>
      <c r="H2901" s="3"/>
      <c r="I2901" s="3"/>
      <c r="J2901" s="5"/>
      <c r="K2901" s="5"/>
      <c r="L2901" s="4"/>
      <c r="M2901" s="92" t="str">
        <f>IF(RevenueData[[#This Row],[Commentaires /Notes  ]]="","",RevenueData[[#This Row],[Commentaires /Notes  ]])</f>
        <v/>
      </c>
      <c r="N2901" s="21"/>
    </row>
    <row r="2902" spans="2:14" x14ac:dyDescent="0.25">
      <c r="B2902" s="18">
        <f t="shared" si="232"/>
        <v>2898</v>
      </c>
      <c r="C2902" s="13" t="str">
        <f t="shared" si="231"/>
        <v/>
      </c>
      <c r="D2902" s="20"/>
      <c r="E2902" s="5"/>
      <c r="F2902" s="5"/>
      <c r="G2902" s="6" t="str">
        <f>IF(ISBLANK(F2902),"",VLOOKUP(F2902,'Listes des Lots'!$B$4:$G$55,6,FALSE))</f>
        <v/>
      </c>
      <c r="H2902" s="3"/>
      <c r="I2902" s="3"/>
      <c r="J2902" s="5"/>
      <c r="K2902" s="5"/>
      <c r="L2902" s="4"/>
      <c r="M2902" s="92" t="str">
        <f>IF(RevenueData[[#This Row],[Commentaires /Notes  ]]="","",RevenueData[[#This Row],[Commentaires /Notes  ]])</f>
        <v/>
      </c>
      <c r="N2902" s="21"/>
    </row>
    <row r="2903" spans="2:14" x14ac:dyDescent="0.25">
      <c r="B2903" s="18">
        <f t="shared" si="232"/>
        <v>2899</v>
      </c>
      <c r="C2903" s="13" t="str">
        <f t="shared" si="231"/>
        <v/>
      </c>
      <c r="D2903" s="20"/>
      <c r="E2903" s="5"/>
      <c r="F2903" s="5"/>
      <c r="G2903" s="6" t="str">
        <f>IF(ISBLANK(F2903),"",VLOOKUP(F2903,'Listes des Lots'!$B$4:$G$55,6,FALSE))</f>
        <v/>
      </c>
      <c r="H2903" s="3"/>
      <c r="I2903" s="3"/>
      <c r="J2903" s="5"/>
      <c r="K2903" s="5"/>
      <c r="L2903" s="4"/>
      <c r="M2903" s="92" t="str">
        <f>IF(RevenueData[[#This Row],[Commentaires /Notes  ]]="","",RevenueData[[#This Row],[Commentaires /Notes  ]])</f>
        <v/>
      </c>
      <c r="N2903" s="21"/>
    </row>
    <row r="2904" spans="2:14" x14ac:dyDescent="0.25">
      <c r="B2904" s="18">
        <f t="shared" si="232"/>
        <v>2900</v>
      </c>
      <c r="C2904" s="13" t="str">
        <f t="shared" si="231"/>
        <v/>
      </c>
      <c r="D2904" s="20"/>
      <c r="E2904" s="5"/>
      <c r="F2904" s="5"/>
      <c r="G2904" s="6" t="str">
        <f>IF(ISBLANK(F2904),"",VLOOKUP(F2904,'Listes des Lots'!$B$4:$G$55,6,FALSE))</f>
        <v/>
      </c>
      <c r="H2904" s="3"/>
      <c r="I2904" s="3"/>
      <c r="J2904" s="5"/>
      <c r="K2904" s="5"/>
      <c r="L2904" s="4"/>
      <c r="M2904" s="92" t="str">
        <f>IF(RevenueData[[#This Row],[Commentaires /Notes  ]]="","",RevenueData[[#This Row],[Commentaires /Notes  ]])</f>
        <v/>
      </c>
      <c r="N2904" s="21"/>
    </row>
    <row r="2905" spans="2:14" x14ac:dyDescent="0.25">
      <c r="B2905" s="18">
        <f t="shared" si="232"/>
        <v>2901</v>
      </c>
      <c r="C2905" s="13" t="str">
        <f t="shared" si="231"/>
        <v/>
      </c>
      <c r="D2905" s="20"/>
      <c r="E2905" s="5"/>
      <c r="F2905" s="5"/>
      <c r="G2905" s="6" t="str">
        <f>IF(ISBLANK(F2905),"",VLOOKUP(F2905,'Listes des Lots'!$B$4:$G$55,6,FALSE))</f>
        <v/>
      </c>
      <c r="H2905" s="3"/>
      <c r="I2905" s="3"/>
      <c r="J2905" s="5"/>
      <c r="K2905" s="5"/>
      <c r="L2905" s="4"/>
      <c r="M2905" s="92" t="str">
        <f>IF(RevenueData[[#This Row],[Commentaires /Notes  ]]="","",RevenueData[[#This Row],[Commentaires /Notes  ]])</f>
        <v/>
      </c>
      <c r="N2905" s="21"/>
    </row>
    <row r="2906" spans="2:14" x14ac:dyDescent="0.25">
      <c r="B2906" s="18">
        <f t="shared" si="232"/>
        <v>2902</v>
      </c>
      <c r="C2906" s="13" t="str">
        <f t="shared" si="231"/>
        <v/>
      </c>
      <c r="D2906" s="20"/>
      <c r="E2906" s="5"/>
      <c r="F2906" s="5"/>
      <c r="G2906" s="6" t="str">
        <f>IF(ISBLANK(F2906),"",VLOOKUP(F2906,'Listes des Lots'!$B$4:$G$55,6,FALSE))</f>
        <v/>
      </c>
      <c r="H2906" s="3"/>
      <c r="I2906" s="3"/>
      <c r="J2906" s="5"/>
      <c r="K2906" s="5"/>
      <c r="L2906" s="4"/>
      <c r="M2906" s="92" t="str">
        <f>IF(RevenueData[[#This Row],[Commentaires /Notes  ]]="","",RevenueData[[#This Row],[Commentaires /Notes  ]])</f>
        <v/>
      </c>
      <c r="N2906" s="21"/>
    </row>
    <row r="2907" spans="2:14" x14ac:dyDescent="0.25">
      <c r="B2907" s="18">
        <f t="shared" si="232"/>
        <v>2903</v>
      </c>
      <c r="C2907" s="13" t="str">
        <f t="shared" si="231"/>
        <v/>
      </c>
      <c r="D2907" s="20"/>
      <c r="E2907" s="5"/>
      <c r="F2907" s="5"/>
      <c r="G2907" s="6" t="str">
        <f>IF(ISBLANK(F2907),"",VLOOKUP(F2907,'Listes des Lots'!$B$4:$G$55,6,FALSE))</f>
        <v/>
      </c>
      <c r="H2907" s="3"/>
      <c r="I2907" s="3"/>
      <c r="J2907" s="5"/>
      <c r="K2907" s="5"/>
      <c r="L2907" s="4"/>
      <c r="M2907" s="92" t="str">
        <f>IF(RevenueData[[#This Row],[Commentaires /Notes  ]]="","",RevenueData[[#This Row],[Commentaires /Notes  ]])</f>
        <v/>
      </c>
      <c r="N2907" s="21"/>
    </row>
    <row r="2908" spans="2:14" x14ac:dyDescent="0.25">
      <c r="B2908" s="18">
        <f t="shared" si="232"/>
        <v>2904</v>
      </c>
      <c r="C2908" s="13" t="str">
        <f t="shared" si="231"/>
        <v/>
      </c>
      <c r="D2908" s="20"/>
      <c r="E2908" s="5"/>
      <c r="F2908" s="5"/>
      <c r="G2908" s="6" t="str">
        <f>IF(ISBLANK(F2908),"",VLOOKUP(F2908,'Listes des Lots'!$B$4:$G$55,6,FALSE))</f>
        <v/>
      </c>
      <c r="H2908" s="3"/>
      <c r="I2908" s="3"/>
      <c r="J2908" s="5"/>
      <c r="K2908" s="5"/>
      <c r="L2908" s="4"/>
      <c r="M2908" s="92" t="str">
        <f>IF(RevenueData[[#This Row],[Commentaires /Notes  ]]="","",RevenueData[[#This Row],[Commentaires /Notes  ]])</f>
        <v/>
      </c>
      <c r="N2908" s="21"/>
    </row>
    <row r="2909" spans="2:14" x14ac:dyDescent="0.25">
      <c r="B2909" s="18">
        <f t="shared" si="232"/>
        <v>2905</v>
      </c>
      <c r="C2909" s="13" t="str">
        <f t="shared" si="231"/>
        <v/>
      </c>
      <c r="D2909" s="20"/>
      <c r="E2909" s="5"/>
      <c r="F2909" s="5"/>
      <c r="G2909" s="6" t="str">
        <f>IF(ISBLANK(F2909),"",VLOOKUP(F2909,'Listes des Lots'!$B$4:$G$55,6,FALSE))</f>
        <v/>
      </c>
      <c r="H2909" s="3"/>
      <c r="I2909" s="3"/>
      <c r="J2909" s="5"/>
      <c r="K2909" s="5"/>
      <c r="L2909" s="4"/>
      <c r="M2909" s="92" t="str">
        <f>IF(RevenueData[[#This Row],[Commentaires /Notes  ]]="","",RevenueData[[#This Row],[Commentaires /Notes  ]])</f>
        <v/>
      </c>
      <c r="N2909" s="21"/>
    </row>
    <row r="2910" spans="2:14" x14ac:dyDescent="0.25">
      <c r="B2910" s="18">
        <f t="shared" si="232"/>
        <v>2906</v>
      </c>
      <c r="C2910" s="13" t="str">
        <f t="shared" si="231"/>
        <v/>
      </c>
      <c r="D2910" s="20"/>
      <c r="E2910" s="5"/>
      <c r="F2910" s="5"/>
      <c r="G2910" s="6" t="str">
        <f>IF(ISBLANK(F2910),"",VLOOKUP(F2910,'Listes des Lots'!$B$4:$G$55,6,FALSE))</f>
        <v/>
      </c>
      <c r="H2910" s="3"/>
      <c r="I2910" s="3"/>
      <c r="J2910" s="5"/>
      <c r="K2910" s="5"/>
      <c r="L2910" s="4"/>
      <c r="M2910" s="92" t="str">
        <f>IF(RevenueData[[#This Row],[Commentaires /Notes  ]]="","",RevenueData[[#This Row],[Commentaires /Notes  ]])</f>
        <v/>
      </c>
      <c r="N2910" s="21"/>
    </row>
    <row r="2911" spans="2:14" x14ac:dyDescent="0.25">
      <c r="B2911" s="18">
        <f t="shared" si="232"/>
        <v>2907</v>
      </c>
      <c r="C2911" s="13" t="str">
        <f t="shared" si="231"/>
        <v/>
      </c>
      <c r="D2911" s="20"/>
      <c r="E2911" s="5"/>
      <c r="F2911" s="5"/>
      <c r="G2911" s="6" t="str">
        <f>IF(ISBLANK(F2911),"",VLOOKUP(F2911,'Listes des Lots'!$B$4:$G$55,6,FALSE))</f>
        <v/>
      </c>
      <c r="H2911" s="3"/>
      <c r="I2911" s="3"/>
      <c r="J2911" s="5"/>
      <c r="K2911" s="5"/>
      <c r="L2911" s="4"/>
      <c r="M2911" s="92" t="str">
        <f>IF(RevenueData[[#This Row],[Commentaires /Notes  ]]="","",RevenueData[[#This Row],[Commentaires /Notes  ]])</f>
        <v/>
      </c>
      <c r="N2911" s="21"/>
    </row>
    <row r="2912" spans="2:14" x14ac:dyDescent="0.25">
      <c r="B2912" s="18">
        <f t="shared" si="232"/>
        <v>2908</v>
      </c>
      <c r="C2912" s="13" t="str">
        <f t="shared" si="231"/>
        <v/>
      </c>
      <c r="D2912" s="20"/>
      <c r="E2912" s="5"/>
      <c r="F2912" s="5"/>
      <c r="G2912" s="6" t="str">
        <f>IF(ISBLANK(F2912),"",VLOOKUP(F2912,'Listes des Lots'!$B$4:$G$55,6,FALSE))</f>
        <v/>
      </c>
      <c r="H2912" s="3"/>
      <c r="I2912" s="3"/>
      <c r="J2912" s="5"/>
      <c r="K2912" s="5"/>
      <c r="L2912" s="4"/>
      <c r="M2912" s="92" t="str">
        <f>IF(RevenueData[[#This Row],[Commentaires /Notes  ]]="","",RevenueData[[#This Row],[Commentaires /Notes  ]])</f>
        <v/>
      </c>
      <c r="N2912" s="21"/>
    </row>
    <row r="2913" spans="2:14" x14ac:dyDescent="0.25">
      <c r="B2913" s="18">
        <f t="shared" si="232"/>
        <v>2909</v>
      </c>
      <c r="C2913" s="13" t="str">
        <f t="shared" si="231"/>
        <v/>
      </c>
      <c r="D2913" s="20"/>
      <c r="E2913" s="5"/>
      <c r="F2913" s="5"/>
      <c r="G2913" s="6" t="str">
        <f>IF(ISBLANK(F2913),"",VLOOKUP(F2913,'Listes des Lots'!$B$4:$G$55,6,FALSE))</f>
        <v/>
      </c>
      <c r="H2913" s="3"/>
      <c r="I2913" s="3"/>
      <c r="J2913" s="5"/>
      <c r="K2913" s="5"/>
      <c r="L2913" s="4"/>
      <c r="M2913" s="92" t="str">
        <f>IF(RevenueData[[#This Row],[Commentaires /Notes  ]]="","",RevenueData[[#This Row],[Commentaires /Notes  ]])</f>
        <v/>
      </c>
      <c r="N2913" s="21"/>
    </row>
    <row r="2914" spans="2:14" x14ac:dyDescent="0.25">
      <c r="B2914" s="18">
        <f t="shared" si="232"/>
        <v>2910</v>
      </c>
      <c r="C2914" s="13" t="str">
        <f t="shared" si="231"/>
        <v/>
      </c>
      <c r="D2914" s="20"/>
      <c r="E2914" s="5"/>
      <c r="F2914" s="5"/>
      <c r="G2914" s="6" t="str">
        <f>IF(ISBLANK(F2914),"",VLOOKUP(F2914,'Listes des Lots'!$B$4:$G$55,6,FALSE))</f>
        <v/>
      </c>
      <c r="H2914" s="3"/>
      <c r="I2914" s="3"/>
      <c r="J2914" s="5"/>
      <c r="K2914" s="5"/>
      <c r="L2914" s="4"/>
      <c r="M2914" s="92" t="str">
        <f>IF(RevenueData[[#This Row],[Commentaires /Notes  ]]="","",RevenueData[[#This Row],[Commentaires /Notes  ]])</f>
        <v/>
      </c>
      <c r="N2914" s="21"/>
    </row>
    <row r="2915" spans="2:14" x14ac:dyDescent="0.25">
      <c r="B2915" s="18">
        <f t="shared" si="232"/>
        <v>2911</v>
      </c>
      <c r="C2915" s="13" t="str">
        <f t="shared" si="231"/>
        <v/>
      </c>
      <c r="D2915" s="20"/>
      <c r="E2915" s="5"/>
      <c r="F2915" s="5"/>
      <c r="G2915" s="6" t="str">
        <f>IF(ISBLANK(F2915),"",VLOOKUP(F2915,'Listes des Lots'!$B$4:$G$55,6,FALSE))</f>
        <v/>
      </c>
      <c r="H2915" s="3"/>
      <c r="I2915" s="3"/>
      <c r="J2915" s="5"/>
      <c r="K2915" s="5"/>
      <c r="L2915" s="4"/>
      <c r="M2915" s="92" t="str">
        <f>IF(RevenueData[[#This Row],[Commentaires /Notes  ]]="","",RevenueData[[#This Row],[Commentaires /Notes  ]])</f>
        <v/>
      </c>
      <c r="N2915" s="21"/>
    </row>
    <row r="2916" spans="2:14" x14ac:dyDescent="0.25">
      <c r="B2916" s="18">
        <f t="shared" si="232"/>
        <v>2912</v>
      </c>
      <c r="C2916" s="13" t="str">
        <f t="shared" si="231"/>
        <v/>
      </c>
      <c r="D2916" s="20"/>
      <c r="E2916" s="5"/>
      <c r="F2916" s="5"/>
      <c r="G2916" s="6" t="str">
        <f>IF(ISBLANK(F2916),"",VLOOKUP(F2916,'Listes des Lots'!$B$4:$G$55,6,FALSE))</f>
        <v/>
      </c>
      <c r="H2916" s="3"/>
      <c r="I2916" s="3"/>
      <c r="J2916" s="5"/>
      <c r="K2916" s="5"/>
      <c r="L2916" s="4"/>
      <c r="M2916" s="92" t="str">
        <f>IF(RevenueData[[#This Row],[Commentaires /Notes  ]]="","",RevenueData[[#This Row],[Commentaires /Notes  ]])</f>
        <v/>
      </c>
      <c r="N2916" s="21"/>
    </row>
    <row r="2917" spans="2:14" x14ac:dyDescent="0.25">
      <c r="B2917" s="18">
        <f t="shared" si="232"/>
        <v>2913</v>
      </c>
      <c r="C2917" s="13" t="str">
        <f t="shared" si="231"/>
        <v/>
      </c>
      <c r="D2917" s="20"/>
      <c r="E2917" s="5"/>
      <c r="F2917" s="5"/>
      <c r="G2917" s="6" t="str">
        <f>IF(ISBLANK(F2917),"",VLOOKUP(F2917,'Listes des Lots'!$B$4:$G$55,6,FALSE))</f>
        <v/>
      </c>
      <c r="H2917" s="3"/>
      <c r="I2917" s="3"/>
      <c r="J2917" s="5"/>
      <c r="K2917" s="5"/>
      <c r="L2917" s="4"/>
      <c r="M2917" s="92" t="str">
        <f>IF(RevenueData[[#This Row],[Commentaires /Notes  ]]="","",RevenueData[[#This Row],[Commentaires /Notes  ]])</f>
        <v/>
      </c>
      <c r="N2917" s="21"/>
    </row>
    <row r="2918" spans="2:14" x14ac:dyDescent="0.25">
      <c r="B2918" s="18">
        <f t="shared" si="232"/>
        <v>2914</v>
      </c>
      <c r="C2918" s="13" t="str">
        <f t="shared" si="231"/>
        <v/>
      </c>
      <c r="D2918" s="20"/>
      <c r="E2918" s="5"/>
      <c r="F2918" s="5"/>
      <c r="G2918" s="6" t="str">
        <f>IF(ISBLANK(F2918),"",VLOOKUP(F2918,'Listes des Lots'!$B$4:$G$55,6,FALSE))</f>
        <v/>
      </c>
      <c r="H2918" s="3"/>
      <c r="I2918" s="3"/>
      <c r="J2918" s="5"/>
      <c r="K2918" s="5"/>
      <c r="L2918" s="4"/>
      <c r="M2918" s="92" t="str">
        <f>IF(RevenueData[[#This Row],[Commentaires /Notes  ]]="","",RevenueData[[#This Row],[Commentaires /Notes  ]])</f>
        <v/>
      </c>
      <c r="N2918" s="21"/>
    </row>
    <row r="2919" spans="2:14" x14ac:dyDescent="0.25">
      <c r="B2919" s="18">
        <f t="shared" si="232"/>
        <v>2915</v>
      </c>
      <c r="C2919" s="13" t="str">
        <f t="shared" si="231"/>
        <v/>
      </c>
      <c r="D2919" s="20"/>
      <c r="E2919" s="5"/>
      <c r="F2919" s="5"/>
      <c r="G2919" s="6" t="str">
        <f>IF(ISBLANK(F2919),"",VLOOKUP(F2919,'Listes des Lots'!$B$4:$G$55,6,FALSE))</f>
        <v/>
      </c>
      <c r="H2919" s="3"/>
      <c r="I2919" s="3"/>
      <c r="J2919" s="5"/>
      <c r="K2919" s="5"/>
      <c r="L2919" s="4"/>
      <c r="M2919" s="92" t="str">
        <f>IF(RevenueData[[#This Row],[Commentaires /Notes  ]]="","",RevenueData[[#This Row],[Commentaires /Notes  ]])</f>
        <v/>
      </c>
      <c r="N2919" s="21"/>
    </row>
    <row r="2920" spans="2:14" x14ac:dyDescent="0.25">
      <c r="B2920" s="18">
        <f t="shared" si="232"/>
        <v>2916</v>
      </c>
      <c r="C2920" s="13" t="str">
        <f t="shared" si="231"/>
        <v/>
      </c>
      <c r="D2920" s="20"/>
      <c r="E2920" s="5"/>
      <c r="F2920" s="5"/>
      <c r="G2920" s="6" t="str">
        <f>IF(ISBLANK(F2920),"",VLOOKUP(F2920,'Listes des Lots'!$B$4:$G$55,6,FALSE))</f>
        <v/>
      </c>
      <c r="H2920" s="3"/>
      <c r="I2920" s="3"/>
      <c r="J2920" s="5"/>
      <c r="K2920" s="5"/>
      <c r="L2920" s="4"/>
      <c r="M2920" s="92" t="str">
        <f>IF(RevenueData[[#This Row],[Commentaires /Notes  ]]="","",RevenueData[[#This Row],[Commentaires /Notes  ]])</f>
        <v/>
      </c>
      <c r="N2920" s="21"/>
    </row>
    <row r="2921" spans="2:14" x14ac:dyDescent="0.25">
      <c r="B2921" s="18">
        <f t="shared" si="232"/>
        <v>2917</v>
      </c>
      <c r="C2921" s="13" t="str">
        <f t="shared" si="231"/>
        <v/>
      </c>
      <c r="D2921" s="20"/>
      <c r="E2921" s="5"/>
      <c r="F2921" s="5"/>
      <c r="G2921" s="6" t="str">
        <f>IF(ISBLANK(F2921),"",VLOOKUP(F2921,'Listes des Lots'!$B$4:$G$55,6,FALSE))</f>
        <v/>
      </c>
      <c r="H2921" s="3"/>
      <c r="I2921" s="3"/>
      <c r="J2921" s="5"/>
      <c r="K2921" s="5"/>
      <c r="L2921" s="4"/>
      <c r="M2921" s="92" t="str">
        <f>IF(RevenueData[[#This Row],[Commentaires /Notes  ]]="","",RevenueData[[#This Row],[Commentaires /Notes  ]])</f>
        <v/>
      </c>
      <c r="N2921" s="21"/>
    </row>
    <row r="2922" spans="2:14" x14ac:dyDescent="0.25">
      <c r="B2922" s="18">
        <f t="shared" si="232"/>
        <v>2918</v>
      </c>
      <c r="C2922" s="13" t="str">
        <f t="shared" si="231"/>
        <v/>
      </c>
      <c r="D2922" s="20"/>
      <c r="E2922" s="5"/>
      <c r="F2922" s="5"/>
      <c r="G2922" s="6" t="str">
        <f>IF(ISBLANK(F2922),"",VLOOKUP(F2922,'Listes des Lots'!$B$4:$G$55,6,FALSE))</f>
        <v/>
      </c>
      <c r="H2922" s="3"/>
      <c r="I2922" s="3"/>
      <c r="J2922" s="5"/>
      <c r="K2922" s="5"/>
      <c r="L2922" s="4"/>
      <c r="M2922" s="92" t="str">
        <f>IF(RevenueData[[#This Row],[Commentaires /Notes  ]]="","",RevenueData[[#This Row],[Commentaires /Notes  ]])</f>
        <v/>
      </c>
      <c r="N2922" s="21"/>
    </row>
    <row r="2923" spans="2:14" x14ac:dyDescent="0.25">
      <c r="B2923" s="18">
        <f t="shared" si="232"/>
        <v>2919</v>
      </c>
      <c r="C2923" s="13" t="str">
        <f t="shared" si="231"/>
        <v/>
      </c>
      <c r="D2923" s="20"/>
      <c r="E2923" s="5"/>
      <c r="F2923" s="5"/>
      <c r="G2923" s="6" t="str">
        <f>IF(ISBLANK(F2923),"",VLOOKUP(F2923,'Listes des Lots'!$B$4:$G$55,6,FALSE))</f>
        <v/>
      </c>
      <c r="H2923" s="3"/>
      <c r="I2923" s="3"/>
      <c r="J2923" s="5"/>
      <c r="K2923" s="5"/>
      <c r="L2923" s="4"/>
      <c r="M2923" s="92" t="str">
        <f>IF(RevenueData[[#This Row],[Commentaires /Notes  ]]="","",RevenueData[[#This Row],[Commentaires /Notes  ]])</f>
        <v/>
      </c>
      <c r="N2923" s="21"/>
    </row>
    <row r="2924" spans="2:14" x14ac:dyDescent="0.25">
      <c r="B2924" s="18">
        <f t="shared" si="232"/>
        <v>2920</v>
      </c>
      <c r="C2924" s="13" t="str">
        <f t="shared" si="231"/>
        <v/>
      </c>
      <c r="D2924" s="20"/>
      <c r="E2924" s="5"/>
      <c r="F2924" s="5"/>
      <c r="G2924" s="6" t="str">
        <f>IF(ISBLANK(F2924),"",VLOOKUP(F2924,'Listes des Lots'!$B$4:$G$55,6,FALSE))</f>
        <v/>
      </c>
      <c r="H2924" s="3"/>
      <c r="I2924" s="3"/>
      <c r="J2924" s="5"/>
      <c r="K2924" s="5"/>
      <c r="L2924" s="4"/>
      <c r="M2924" s="92" t="str">
        <f>IF(RevenueData[[#This Row],[Commentaires /Notes  ]]="","",RevenueData[[#This Row],[Commentaires /Notes  ]])</f>
        <v/>
      </c>
      <c r="N2924" s="21"/>
    </row>
    <row r="2925" spans="2:14" x14ac:dyDescent="0.25">
      <c r="B2925" s="18">
        <f t="shared" si="232"/>
        <v>2921</v>
      </c>
      <c r="C2925" s="13" t="str">
        <f t="shared" si="231"/>
        <v/>
      </c>
      <c r="D2925" s="20"/>
      <c r="E2925" s="5"/>
      <c r="F2925" s="5"/>
      <c r="G2925" s="6" t="str">
        <f>IF(ISBLANK(F2925),"",VLOOKUP(F2925,'Listes des Lots'!$B$4:$G$55,6,FALSE))</f>
        <v/>
      </c>
      <c r="H2925" s="3"/>
      <c r="I2925" s="3"/>
      <c r="J2925" s="5"/>
      <c r="K2925" s="5"/>
      <c r="L2925" s="4"/>
      <c r="M2925" s="92" t="str">
        <f>IF(RevenueData[[#This Row],[Commentaires /Notes  ]]="","",RevenueData[[#This Row],[Commentaires /Notes  ]])</f>
        <v/>
      </c>
      <c r="N2925" s="21"/>
    </row>
    <row r="2926" spans="2:14" x14ac:dyDescent="0.25">
      <c r="B2926" s="18">
        <f t="shared" si="232"/>
        <v>2922</v>
      </c>
      <c r="C2926" s="13" t="str">
        <f t="shared" si="231"/>
        <v/>
      </c>
      <c r="D2926" s="20"/>
      <c r="E2926" s="5"/>
      <c r="F2926" s="5"/>
      <c r="G2926" s="6" t="str">
        <f>IF(ISBLANK(F2926),"",VLOOKUP(F2926,'Listes des Lots'!$B$4:$G$55,6,FALSE))</f>
        <v/>
      </c>
      <c r="H2926" s="3"/>
      <c r="I2926" s="3"/>
      <c r="J2926" s="5"/>
      <c r="K2926" s="5"/>
      <c r="L2926" s="4"/>
      <c r="M2926" s="92" t="str">
        <f>IF(RevenueData[[#This Row],[Commentaires /Notes  ]]="","",RevenueData[[#This Row],[Commentaires /Notes  ]])</f>
        <v/>
      </c>
      <c r="N2926" s="21"/>
    </row>
    <row r="2927" spans="2:14" x14ac:dyDescent="0.25">
      <c r="B2927" s="18">
        <f t="shared" si="232"/>
        <v>2923</v>
      </c>
      <c r="C2927" s="13" t="str">
        <f t="shared" si="231"/>
        <v/>
      </c>
      <c r="D2927" s="20"/>
      <c r="E2927" s="5"/>
      <c r="F2927" s="5"/>
      <c r="G2927" s="6" t="str">
        <f>IF(ISBLANK(F2927),"",VLOOKUP(F2927,'Listes des Lots'!$B$4:$G$55,6,FALSE))</f>
        <v/>
      </c>
      <c r="H2927" s="3"/>
      <c r="I2927" s="3"/>
      <c r="J2927" s="5"/>
      <c r="K2927" s="5"/>
      <c r="L2927" s="4"/>
      <c r="M2927" s="92" t="str">
        <f>IF(RevenueData[[#This Row],[Commentaires /Notes  ]]="","",RevenueData[[#This Row],[Commentaires /Notes  ]])</f>
        <v/>
      </c>
      <c r="N2927" s="21"/>
    </row>
    <row r="2928" spans="2:14" x14ac:dyDescent="0.25">
      <c r="B2928" s="18">
        <f t="shared" si="232"/>
        <v>2924</v>
      </c>
      <c r="C2928" s="13" t="str">
        <f t="shared" si="231"/>
        <v/>
      </c>
      <c r="D2928" s="20"/>
      <c r="E2928" s="5"/>
      <c r="F2928" s="5"/>
      <c r="G2928" s="6" t="str">
        <f>IF(ISBLANK(F2928),"",VLOOKUP(F2928,'Listes des Lots'!$B$4:$G$55,6,FALSE))</f>
        <v/>
      </c>
      <c r="H2928" s="3"/>
      <c r="I2928" s="3"/>
      <c r="J2928" s="5"/>
      <c r="K2928" s="5"/>
      <c r="L2928" s="4"/>
      <c r="M2928" s="92" t="str">
        <f>IF(RevenueData[[#This Row],[Commentaires /Notes  ]]="","",RevenueData[[#This Row],[Commentaires /Notes  ]])</f>
        <v/>
      </c>
      <c r="N2928" s="21"/>
    </row>
    <row r="2929" spans="2:14" x14ac:dyDescent="0.25">
      <c r="B2929" s="18">
        <f t="shared" si="232"/>
        <v>2925</v>
      </c>
      <c r="C2929" s="13" t="str">
        <f t="shared" si="231"/>
        <v/>
      </c>
      <c r="D2929" s="20"/>
      <c r="E2929" s="5"/>
      <c r="F2929" s="5"/>
      <c r="G2929" s="6" t="str">
        <f>IF(ISBLANK(F2929),"",VLOOKUP(F2929,'Listes des Lots'!$B$4:$G$55,6,FALSE))</f>
        <v/>
      </c>
      <c r="H2929" s="3"/>
      <c r="I2929" s="3"/>
      <c r="J2929" s="5"/>
      <c r="K2929" s="5"/>
      <c r="L2929" s="4"/>
      <c r="M2929" s="92" t="str">
        <f>IF(RevenueData[[#This Row],[Commentaires /Notes  ]]="","",RevenueData[[#This Row],[Commentaires /Notes  ]])</f>
        <v/>
      </c>
      <c r="N2929" s="21"/>
    </row>
    <row r="2930" spans="2:14" x14ac:dyDescent="0.25">
      <c r="B2930" s="18">
        <f t="shared" si="232"/>
        <v>2926</v>
      </c>
      <c r="C2930" s="13" t="str">
        <f t="shared" si="231"/>
        <v/>
      </c>
      <c r="D2930" s="20"/>
      <c r="E2930" s="5"/>
      <c r="F2930" s="5"/>
      <c r="G2930" s="6" t="str">
        <f>IF(ISBLANK(F2930),"",VLOOKUP(F2930,'Listes des Lots'!$B$4:$G$55,6,FALSE))</f>
        <v/>
      </c>
      <c r="H2930" s="3"/>
      <c r="I2930" s="3"/>
      <c r="J2930" s="5"/>
      <c r="K2930" s="5"/>
      <c r="L2930" s="4"/>
      <c r="M2930" s="92" t="str">
        <f>IF(RevenueData[[#This Row],[Commentaires /Notes  ]]="","",RevenueData[[#This Row],[Commentaires /Notes  ]])</f>
        <v/>
      </c>
      <c r="N2930" s="21"/>
    </row>
    <row r="2931" spans="2:14" x14ac:dyDescent="0.25">
      <c r="B2931" s="18">
        <f t="shared" si="232"/>
        <v>2927</v>
      </c>
      <c r="C2931" s="13" t="str">
        <f t="shared" si="231"/>
        <v/>
      </c>
      <c r="D2931" s="20"/>
      <c r="E2931" s="5"/>
      <c r="F2931" s="5"/>
      <c r="G2931" s="6" t="str">
        <f>IF(ISBLANK(F2931),"",VLOOKUP(F2931,'Listes des Lots'!$B$4:$G$55,6,FALSE))</f>
        <v/>
      </c>
      <c r="H2931" s="3"/>
      <c r="I2931" s="3"/>
      <c r="J2931" s="5"/>
      <c r="K2931" s="5"/>
      <c r="L2931" s="4"/>
      <c r="M2931" s="92" t="str">
        <f>IF(RevenueData[[#This Row],[Commentaires /Notes  ]]="","",RevenueData[[#This Row],[Commentaires /Notes  ]])</f>
        <v/>
      </c>
      <c r="N2931" s="21"/>
    </row>
    <row r="2932" spans="2:14" x14ac:dyDescent="0.25">
      <c r="B2932" s="18">
        <f t="shared" si="232"/>
        <v>2928</v>
      </c>
      <c r="C2932" s="13" t="str">
        <f t="shared" si="231"/>
        <v/>
      </c>
      <c r="D2932" s="20"/>
      <c r="E2932" s="5"/>
      <c r="F2932" s="5"/>
      <c r="G2932" s="6" t="str">
        <f>IF(ISBLANK(F2932),"",VLOOKUP(F2932,'Listes des Lots'!$B$4:$G$55,6,FALSE))</f>
        <v/>
      </c>
      <c r="H2932" s="3"/>
      <c r="I2932" s="3"/>
      <c r="J2932" s="5"/>
      <c r="K2932" s="5"/>
      <c r="L2932" s="4"/>
      <c r="M2932" s="92" t="str">
        <f>IF(RevenueData[[#This Row],[Commentaires /Notes  ]]="","",RevenueData[[#This Row],[Commentaires /Notes  ]])</f>
        <v/>
      </c>
      <c r="N2932" s="21"/>
    </row>
    <row r="2933" spans="2:14" x14ac:dyDescent="0.25">
      <c r="B2933" s="18">
        <f t="shared" si="232"/>
        <v>2929</v>
      </c>
      <c r="C2933" s="13" t="str">
        <f t="shared" si="231"/>
        <v/>
      </c>
      <c r="D2933" s="20"/>
      <c r="E2933" s="5"/>
      <c r="F2933" s="5"/>
      <c r="G2933" s="6" t="str">
        <f>IF(ISBLANK(F2933),"",VLOOKUP(F2933,'Listes des Lots'!$B$4:$G$55,6,FALSE))</f>
        <v/>
      </c>
      <c r="H2933" s="3"/>
      <c r="I2933" s="3"/>
      <c r="J2933" s="5"/>
      <c r="K2933" s="5"/>
      <c r="L2933" s="4"/>
      <c r="M2933" s="92" t="str">
        <f>IF(RevenueData[[#This Row],[Commentaires /Notes  ]]="","",RevenueData[[#This Row],[Commentaires /Notes  ]])</f>
        <v/>
      </c>
      <c r="N2933" s="21"/>
    </row>
    <row r="2934" spans="2:14" x14ac:dyDescent="0.25">
      <c r="B2934" s="18">
        <f t="shared" si="232"/>
        <v>2930</v>
      </c>
      <c r="C2934" s="13" t="str">
        <f t="shared" si="231"/>
        <v/>
      </c>
      <c r="D2934" s="20"/>
      <c r="E2934" s="5"/>
      <c r="F2934" s="5"/>
      <c r="G2934" s="6" t="str">
        <f>IF(ISBLANK(F2934),"",VLOOKUP(F2934,'Listes des Lots'!$B$4:$G$55,6,FALSE))</f>
        <v/>
      </c>
      <c r="H2934" s="3"/>
      <c r="I2934" s="3"/>
      <c r="J2934" s="5"/>
      <c r="K2934" s="5"/>
      <c r="L2934" s="4"/>
      <c r="M2934" s="92" t="str">
        <f>IF(RevenueData[[#This Row],[Commentaires /Notes  ]]="","",RevenueData[[#This Row],[Commentaires /Notes  ]])</f>
        <v/>
      </c>
      <c r="N2934" s="21"/>
    </row>
    <row r="2935" spans="2:14" x14ac:dyDescent="0.25">
      <c r="B2935" s="18">
        <f t="shared" si="232"/>
        <v>2931</v>
      </c>
      <c r="C2935" s="13" t="str">
        <f t="shared" si="231"/>
        <v/>
      </c>
      <c r="D2935" s="20"/>
      <c r="E2935" s="5"/>
      <c r="F2935" s="5"/>
      <c r="G2935" s="6" t="str">
        <f>IF(ISBLANK(F2935),"",VLOOKUP(F2935,'Listes des Lots'!$B$4:$G$55,6,FALSE))</f>
        <v/>
      </c>
      <c r="H2935" s="3"/>
      <c r="I2935" s="3"/>
      <c r="J2935" s="5"/>
      <c r="K2935" s="5"/>
      <c r="L2935" s="4"/>
      <c r="M2935" s="92" t="str">
        <f>IF(RevenueData[[#This Row],[Commentaires /Notes  ]]="","",RevenueData[[#This Row],[Commentaires /Notes  ]])</f>
        <v/>
      </c>
      <c r="N2935" s="21"/>
    </row>
    <row r="2936" spans="2:14" x14ac:dyDescent="0.25">
      <c r="B2936" s="18">
        <f t="shared" si="232"/>
        <v>2932</v>
      </c>
      <c r="C2936" s="13" t="str">
        <f t="shared" si="231"/>
        <v/>
      </c>
      <c r="D2936" s="20"/>
      <c r="E2936" s="5"/>
      <c r="F2936" s="5"/>
      <c r="G2936" s="6" t="str">
        <f>IF(ISBLANK(F2936),"",VLOOKUP(F2936,'Listes des Lots'!$B$4:$G$55,6,FALSE))</f>
        <v/>
      </c>
      <c r="H2936" s="3"/>
      <c r="I2936" s="3"/>
      <c r="J2936" s="5"/>
      <c r="K2936" s="5"/>
      <c r="L2936" s="4"/>
      <c r="M2936" s="92" t="str">
        <f>IF(RevenueData[[#This Row],[Commentaires /Notes  ]]="","",RevenueData[[#This Row],[Commentaires /Notes  ]])</f>
        <v/>
      </c>
      <c r="N2936" s="21"/>
    </row>
    <row r="2937" spans="2:14" x14ac:dyDescent="0.25">
      <c r="B2937" s="18">
        <f t="shared" si="232"/>
        <v>2933</v>
      </c>
      <c r="C2937" s="13" t="str">
        <f t="shared" si="231"/>
        <v/>
      </c>
      <c r="D2937" s="20"/>
      <c r="E2937" s="5"/>
      <c r="F2937" s="5"/>
      <c r="G2937" s="6" t="str">
        <f>IF(ISBLANK(F2937),"",VLOOKUP(F2937,'Listes des Lots'!$B$4:$G$55,6,FALSE))</f>
        <v/>
      </c>
      <c r="H2937" s="3"/>
      <c r="I2937" s="3"/>
      <c r="J2937" s="5"/>
      <c r="K2937" s="5"/>
      <c r="L2937" s="4"/>
      <c r="M2937" s="92" t="str">
        <f>IF(RevenueData[[#This Row],[Commentaires /Notes  ]]="","",RevenueData[[#This Row],[Commentaires /Notes  ]])</f>
        <v/>
      </c>
      <c r="N2937" s="21"/>
    </row>
    <row r="2938" spans="2:14" x14ac:dyDescent="0.25">
      <c r="B2938" s="18">
        <f t="shared" si="232"/>
        <v>2934</v>
      </c>
      <c r="C2938" s="13" t="str">
        <f t="shared" si="231"/>
        <v/>
      </c>
      <c r="D2938" s="20"/>
      <c r="E2938" s="5"/>
      <c r="F2938" s="5"/>
      <c r="G2938" s="6" t="str">
        <f>IF(ISBLANK(F2938),"",VLOOKUP(F2938,'Listes des Lots'!$B$4:$G$55,6,FALSE))</f>
        <v/>
      </c>
      <c r="H2938" s="3"/>
      <c r="I2938" s="3"/>
      <c r="J2938" s="5"/>
      <c r="K2938" s="5"/>
      <c r="L2938" s="4"/>
      <c r="M2938" s="92" t="str">
        <f>IF(RevenueData[[#This Row],[Commentaires /Notes  ]]="","",RevenueData[[#This Row],[Commentaires /Notes  ]])</f>
        <v/>
      </c>
      <c r="N2938" s="21"/>
    </row>
    <row r="2939" spans="2:14" x14ac:dyDescent="0.25">
      <c r="B2939" s="18">
        <f t="shared" si="232"/>
        <v>2935</v>
      </c>
      <c r="C2939" s="13" t="str">
        <f t="shared" si="231"/>
        <v/>
      </c>
      <c r="D2939" s="20"/>
      <c r="E2939" s="5"/>
      <c r="F2939" s="5"/>
      <c r="G2939" s="6" t="str">
        <f>IF(ISBLANK(F2939),"",VLOOKUP(F2939,'Listes des Lots'!$B$4:$G$55,6,FALSE))</f>
        <v/>
      </c>
      <c r="H2939" s="3"/>
      <c r="I2939" s="3"/>
      <c r="J2939" s="5"/>
      <c r="K2939" s="5"/>
      <c r="L2939" s="4"/>
      <c r="M2939" s="92" t="str">
        <f>IF(RevenueData[[#This Row],[Commentaires /Notes  ]]="","",RevenueData[[#This Row],[Commentaires /Notes  ]])</f>
        <v/>
      </c>
      <c r="N2939" s="21"/>
    </row>
    <row r="2940" spans="2:14" x14ac:dyDescent="0.25">
      <c r="B2940" s="18">
        <f t="shared" si="232"/>
        <v>2936</v>
      </c>
      <c r="C2940" s="13" t="str">
        <f t="shared" si="231"/>
        <v/>
      </c>
      <c r="D2940" s="20"/>
      <c r="E2940" s="5"/>
      <c r="F2940" s="5"/>
      <c r="G2940" s="6" t="str">
        <f>IF(ISBLANK(F2940),"",VLOOKUP(F2940,'Listes des Lots'!$B$4:$G$55,6,FALSE))</f>
        <v/>
      </c>
      <c r="H2940" s="3"/>
      <c r="I2940" s="3"/>
      <c r="J2940" s="5"/>
      <c r="K2940" s="5"/>
      <c r="L2940" s="4"/>
      <c r="M2940" s="92" t="str">
        <f>IF(RevenueData[[#This Row],[Commentaires /Notes  ]]="","",RevenueData[[#This Row],[Commentaires /Notes  ]])</f>
        <v/>
      </c>
      <c r="N2940" s="21"/>
    </row>
    <row r="2941" spans="2:14" x14ac:dyDescent="0.25">
      <c r="B2941" s="18">
        <f t="shared" si="232"/>
        <v>2937</v>
      </c>
      <c r="C2941" s="13" t="str">
        <f t="shared" si="231"/>
        <v/>
      </c>
      <c r="D2941" s="20"/>
      <c r="E2941" s="5"/>
      <c r="F2941" s="5"/>
      <c r="G2941" s="6" t="str">
        <f>IF(ISBLANK(F2941),"",VLOOKUP(F2941,'Listes des Lots'!$B$4:$G$55,6,FALSE))</f>
        <v/>
      </c>
      <c r="H2941" s="3"/>
      <c r="I2941" s="3"/>
      <c r="J2941" s="5"/>
      <c r="K2941" s="5"/>
      <c r="L2941" s="4"/>
      <c r="M2941" s="92" t="str">
        <f>IF(RevenueData[[#This Row],[Commentaires /Notes  ]]="","",RevenueData[[#This Row],[Commentaires /Notes  ]])</f>
        <v/>
      </c>
      <c r="N2941" s="21"/>
    </row>
    <row r="2942" spans="2:14" x14ac:dyDescent="0.25">
      <c r="B2942" s="18">
        <f t="shared" si="232"/>
        <v>2938</v>
      </c>
      <c r="C2942" s="13" t="str">
        <f t="shared" si="231"/>
        <v/>
      </c>
      <c r="D2942" s="20"/>
      <c r="E2942" s="5"/>
      <c r="F2942" s="5"/>
      <c r="G2942" s="6" t="str">
        <f>IF(ISBLANK(F2942),"",VLOOKUP(F2942,'Listes des Lots'!$B$4:$G$55,6,FALSE))</f>
        <v/>
      </c>
      <c r="H2942" s="3"/>
      <c r="I2942" s="3"/>
      <c r="J2942" s="5"/>
      <c r="K2942" s="5"/>
      <c r="L2942" s="4"/>
      <c r="M2942" s="92" t="str">
        <f>IF(RevenueData[[#This Row],[Commentaires /Notes  ]]="","",RevenueData[[#This Row],[Commentaires /Notes  ]])</f>
        <v/>
      </c>
      <c r="N2942" s="21"/>
    </row>
    <row r="2943" spans="2:14" x14ac:dyDescent="0.25">
      <c r="B2943" s="18">
        <f t="shared" si="232"/>
        <v>2939</v>
      </c>
      <c r="C2943" s="13" t="str">
        <f t="shared" si="231"/>
        <v/>
      </c>
      <c r="D2943" s="20"/>
      <c r="E2943" s="5"/>
      <c r="F2943" s="5"/>
      <c r="G2943" s="6" t="str">
        <f>IF(ISBLANK(F2943),"",VLOOKUP(F2943,'Listes des Lots'!$B$4:$G$55,6,FALSE))</f>
        <v/>
      </c>
      <c r="H2943" s="3"/>
      <c r="I2943" s="3"/>
      <c r="J2943" s="5"/>
      <c r="K2943" s="5"/>
      <c r="L2943" s="4"/>
      <c r="M2943" s="92" t="str">
        <f>IF(RevenueData[[#This Row],[Commentaires /Notes  ]]="","",RevenueData[[#This Row],[Commentaires /Notes  ]])</f>
        <v/>
      </c>
      <c r="N2943" s="21"/>
    </row>
    <row r="2944" spans="2:14" x14ac:dyDescent="0.25">
      <c r="B2944" s="18">
        <f t="shared" si="232"/>
        <v>2940</v>
      </c>
      <c r="C2944" s="13" t="str">
        <f t="shared" si="231"/>
        <v/>
      </c>
      <c r="D2944" s="20"/>
      <c r="E2944" s="5"/>
      <c r="F2944" s="5"/>
      <c r="G2944" s="6" t="str">
        <f>IF(ISBLANK(F2944),"",VLOOKUP(F2944,'Listes des Lots'!$B$4:$G$55,6,FALSE))</f>
        <v/>
      </c>
      <c r="H2944" s="3"/>
      <c r="I2944" s="3"/>
      <c r="J2944" s="5"/>
      <c r="K2944" s="5"/>
      <c r="L2944" s="4"/>
      <c r="M2944" s="92" t="str">
        <f>IF(RevenueData[[#This Row],[Commentaires /Notes  ]]="","",RevenueData[[#This Row],[Commentaires /Notes  ]])</f>
        <v/>
      </c>
      <c r="N2944" s="21"/>
    </row>
    <row r="2945" spans="2:14" x14ac:dyDescent="0.25">
      <c r="B2945" s="18">
        <f t="shared" si="232"/>
        <v>2941</v>
      </c>
      <c r="C2945" s="13" t="str">
        <f t="shared" si="231"/>
        <v/>
      </c>
      <c r="D2945" s="20"/>
      <c r="E2945" s="5"/>
      <c r="F2945" s="5"/>
      <c r="G2945" s="6" t="str">
        <f>IF(ISBLANK(F2945),"",VLOOKUP(F2945,'Listes des Lots'!$B$4:$G$55,6,FALSE))</f>
        <v/>
      </c>
      <c r="H2945" s="3"/>
      <c r="I2945" s="3"/>
      <c r="J2945" s="5"/>
      <c r="K2945" s="5"/>
      <c r="L2945" s="4"/>
      <c r="M2945" s="92" t="str">
        <f>IF(RevenueData[[#This Row],[Commentaires /Notes  ]]="","",RevenueData[[#This Row],[Commentaires /Notes  ]])</f>
        <v/>
      </c>
      <c r="N2945" s="21"/>
    </row>
    <row r="2946" spans="2:14" x14ac:dyDescent="0.25">
      <c r="B2946" s="18">
        <f t="shared" si="232"/>
        <v>2942</v>
      </c>
      <c r="C2946" s="13" t="str">
        <f t="shared" si="231"/>
        <v/>
      </c>
      <c r="D2946" s="20"/>
      <c r="E2946" s="5"/>
      <c r="F2946" s="5"/>
      <c r="G2946" s="6" t="str">
        <f>IF(ISBLANK(F2946),"",VLOOKUP(F2946,'Listes des Lots'!$B$4:$G$55,6,FALSE))</f>
        <v/>
      </c>
      <c r="H2946" s="3"/>
      <c r="I2946" s="3"/>
      <c r="J2946" s="5"/>
      <c r="K2946" s="5"/>
      <c r="L2946" s="4"/>
      <c r="M2946" s="92" t="str">
        <f>IF(RevenueData[[#This Row],[Commentaires /Notes  ]]="","",RevenueData[[#This Row],[Commentaires /Notes  ]])</f>
        <v/>
      </c>
      <c r="N2946" s="21"/>
    </row>
    <row r="2947" spans="2:14" x14ac:dyDescent="0.25">
      <c r="B2947" s="18">
        <f t="shared" si="232"/>
        <v>2943</v>
      </c>
      <c r="C2947" s="13" t="str">
        <f t="shared" si="231"/>
        <v/>
      </c>
      <c r="D2947" s="20"/>
      <c r="E2947" s="5"/>
      <c r="F2947" s="5"/>
      <c r="G2947" s="6" t="str">
        <f>IF(ISBLANK(F2947),"",VLOOKUP(F2947,'Listes des Lots'!$B$4:$G$55,6,FALSE))</f>
        <v/>
      </c>
      <c r="H2947" s="3"/>
      <c r="I2947" s="3"/>
      <c r="J2947" s="5"/>
      <c r="K2947" s="5"/>
      <c r="L2947" s="4"/>
      <c r="M2947" s="92" t="str">
        <f>IF(RevenueData[[#This Row],[Commentaires /Notes  ]]="","",RevenueData[[#This Row],[Commentaires /Notes  ]])</f>
        <v/>
      </c>
      <c r="N2947" s="21"/>
    </row>
    <row r="2948" spans="2:14" x14ac:dyDescent="0.25">
      <c r="B2948" s="18">
        <f t="shared" si="232"/>
        <v>2944</v>
      </c>
      <c r="C2948" s="13" t="str">
        <f t="shared" si="231"/>
        <v/>
      </c>
      <c r="D2948" s="20"/>
      <c r="E2948" s="5"/>
      <c r="F2948" s="5"/>
      <c r="G2948" s="6" t="str">
        <f>IF(ISBLANK(F2948),"",VLOOKUP(F2948,'Listes des Lots'!$B$4:$G$55,6,FALSE))</f>
        <v/>
      </c>
      <c r="H2948" s="3"/>
      <c r="I2948" s="3"/>
      <c r="J2948" s="5"/>
      <c r="K2948" s="5"/>
      <c r="L2948" s="4"/>
      <c r="M2948" s="92" t="str">
        <f>IF(RevenueData[[#This Row],[Commentaires /Notes  ]]="","",RevenueData[[#This Row],[Commentaires /Notes  ]])</f>
        <v/>
      </c>
      <c r="N2948" s="21"/>
    </row>
    <row r="2949" spans="2:14" x14ac:dyDescent="0.25">
      <c r="B2949" s="18">
        <f t="shared" si="232"/>
        <v>2945</v>
      </c>
      <c r="C2949" s="13" t="str">
        <f t="shared" ref="C2949:C3004" si="233">IF(OR(D2949="", E2949="", F2949="", I2949="", J2949="", K2949="", L2949=""), "", TEXT(RIGHT(YEAR(D2949), 2), "00") &amp; TEXT(MONTH(D2949), "00") &amp; TEXT(DAY(D2949), "00") &amp; "_Rev_MC_" &amp; TEXT(B2949, "0"))</f>
        <v/>
      </c>
      <c r="D2949" s="20"/>
      <c r="E2949" s="5"/>
      <c r="F2949" s="5"/>
      <c r="G2949" s="6" t="str">
        <f>IF(ISBLANK(F2949),"",VLOOKUP(F2949,'Listes des Lots'!$B$4:$G$55,6,FALSE))</f>
        <v/>
      </c>
      <c r="H2949" s="3"/>
      <c r="I2949" s="3"/>
      <c r="J2949" s="5"/>
      <c r="K2949" s="5"/>
      <c r="L2949" s="4"/>
      <c r="M2949" s="92" t="str">
        <f>IF(RevenueData[[#This Row],[Commentaires /Notes  ]]="","",RevenueData[[#This Row],[Commentaires /Notes  ]])</f>
        <v/>
      </c>
      <c r="N2949" s="21"/>
    </row>
    <row r="2950" spans="2:14" x14ac:dyDescent="0.25">
      <c r="B2950" s="18">
        <f t="shared" si="232"/>
        <v>2946</v>
      </c>
      <c r="C2950" s="13" t="str">
        <f t="shared" si="233"/>
        <v/>
      </c>
      <c r="D2950" s="20"/>
      <c r="E2950" s="5"/>
      <c r="F2950" s="5"/>
      <c r="G2950" s="6" t="str">
        <f>IF(ISBLANK(F2950),"",VLOOKUP(F2950,'Listes des Lots'!$B$4:$G$55,6,FALSE))</f>
        <v/>
      </c>
      <c r="H2950" s="3"/>
      <c r="I2950" s="3"/>
      <c r="J2950" s="5"/>
      <c r="K2950" s="5"/>
      <c r="L2950" s="4"/>
      <c r="M2950" s="92" t="str">
        <f>IF(RevenueData[[#This Row],[Commentaires /Notes  ]]="","",RevenueData[[#This Row],[Commentaires /Notes  ]])</f>
        <v/>
      </c>
      <c r="N2950" s="21"/>
    </row>
    <row r="2951" spans="2:14" x14ac:dyDescent="0.25">
      <c r="B2951" s="18">
        <f t="shared" ref="B2951:B3004" si="234">B2950+1</f>
        <v>2947</v>
      </c>
      <c r="C2951" s="13" t="str">
        <f t="shared" si="233"/>
        <v/>
      </c>
      <c r="D2951" s="20"/>
      <c r="E2951" s="5"/>
      <c r="F2951" s="5"/>
      <c r="G2951" s="6" t="str">
        <f>IF(ISBLANK(F2951),"",VLOOKUP(F2951,'Listes des Lots'!$B$4:$G$55,6,FALSE))</f>
        <v/>
      </c>
      <c r="H2951" s="3"/>
      <c r="I2951" s="3"/>
      <c r="J2951" s="5"/>
      <c r="K2951" s="5"/>
      <c r="L2951" s="4"/>
      <c r="M2951" s="92" t="str">
        <f>IF(RevenueData[[#This Row],[Commentaires /Notes  ]]="","",RevenueData[[#This Row],[Commentaires /Notes  ]])</f>
        <v/>
      </c>
      <c r="N2951" s="21"/>
    </row>
    <row r="2952" spans="2:14" x14ac:dyDescent="0.25">
      <c r="B2952" s="18">
        <f t="shared" si="234"/>
        <v>2948</v>
      </c>
      <c r="C2952" s="13" t="str">
        <f t="shared" si="233"/>
        <v/>
      </c>
      <c r="D2952" s="20"/>
      <c r="E2952" s="5"/>
      <c r="F2952" s="5"/>
      <c r="G2952" s="6" t="str">
        <f>IF(ISBLANK(F2952),"",VLOOKUP(F2952,'Listes des Lots'!$B$4:$G$55,6,FALSE))</f>
        <v/>
      </c>
      <c r="H2952" s="3"/>
      <c r="I2952" s="3"/>
      <c r="J2952" s="5"/>
      <c r="K2952" s="5"/>
      <c r="L2952" s="4"/>
      <c r="M2952" s="92" t="str">
        <f>IF(RevenueData[[#This Row],[Commentaires /Notes  ]]="","",RevenueData[[#This Row],[Commentaires /Notes  ]])</f>
        <v/>
      </c>
      <c r="N2952" s="21"/>
    </row>
    <row r="2953" spans="2:14" x14ac:dyDescent="0.25">
      <c r="B2953" s="18">
        <f t="shared" si="234"/>
        <v>2949</v>
      </c>
      <c r="C2953" s="13" t="str">
        <f t="shared" si="233"/>
        <v/>
      </c>
      <c r="D2953" s="20"/>
      <c r="E2953" s="5"/>
      <c r="F2953" s="5"/>
      <c r="G2953" s="6" t="str">
        <f>IF(ISBLANK(F2953),"",VLOOKUP(F2953,'Listes des Lots'!$B$4:$G$55,6,FALSE))</f>
        <v/>
      </c>
      <c r="H2953" s="3"/>
      <c r="I2953" s="3"/>
      <c r="J2953" s="5"/>
      <c r="K2953" s="5"/>
      <c r="L2953" s="4"/>
      <c r="M2953" s="92" t="str">
        <f>IF(RevenueData[[#This Row],[Commentaires /Notes  ]]="","",RevenueData[[#This Row],[Commentaires /Notes  ]])</f>
        <v/>
      </c>
      <c r="N2953" s="21"/>
    </row>
    <row r="2954" spans="2:14" x14ac:dyDescent="0.25">
      <c r="B2954" s="18">
        <f t="shared" si="234"/>
        <v>2950</v>
      </c>
      <c r="C2954" s="13" t="str">
        <f t="shared" si="233"/>
        <v/>
      </c>
      <c r="D2954" s="20"/>
      <c r="E2954" s="5"/>
      <c r="F2954" s="5"/>
      <c r="G2954" s="6" t="str">
        <f>IF(ISBLANK(F2954),"",VLOOKUP(F2954,'Listes des Lots'!$B$4:$G$55,6,FALSE))</f>
        <v/>
      </c>
      <c r="H2954" s="3"/>
      <c r="I2954" s="3"/>
      <c r="J2954" s="5"/>
      <c r="K2954" s="5"/>
      <c r="L2954" s="4"/>
      <c r="M2954" s="92" t="str">
        <f>IF(RevenueData[[#This Row],[Commentaires /Notes  ]]="","",RevenueData[[#This Row],[Commentaires /Notes  ]])</f>
        <v/>
      </c>
      <c r="N2954" s="21"/>
    </row>
    <row r="2955" spans="2:14" x14ac:dyDescent="0.25">
      <c r="B2955" s="18">
        <f t="shared" si="234"/>
        <v>2951</v>
      </c>
      <c r="C2955" s="13" t="str">
        <f t="shared" si="233"/>
        <v/>
      </c>
      <c r="D2955" s="20"/>
      <c r="E2955" s="5"/>
      <c r="F2955" s="5"/>
      <c r="G2955" s="6" t="str">
        <f>IF(ISBLANK(F2955),"",VLOOKUP(F2955,'Listes des Lots'!$B$4:$G$55,6,FALSE))</f>
        <v/>
      </c>
      <c r="H2955" s="3"/>
      <c r="I2955" s="3"/>
      <c r="J2955" s="5"/>
      <c r="K2955" s="5"/>
      <c r="L2955" s="4"/>
      <c r="M2955" s="92" t="str">
        <f>IF(RevenueData[[#This Row],[Commentaires /Notes  ]]="","",RevenueData[[#This Row],[Commentaires /Notes  ]])</f>
        <v/>
      </c>
      <c r="N2955" s="21"/>
    </row>
    <row r="2956" spans="2:14" x14ac:dyDescent="0.25">
      <c r="B2956" s="18">
        <f t="shared" si="234"/>
        <v>2952</v>
      </c>
      <c r="C2956" s="13" t="str">
        <f t="shared" si="233"/>
        <v/>
      </c>
      <c r="D2956" s="20"/>
      <c r="E2956" s="5"/>
      <c r="F2956" s="5"/>
      <c r="G2956" s="6" t="str">
        <f>IF(ISBLANK(F2956),"",VLOOKUP(F2956,'Listes des Lots'!$B$4:$G$55,6,FALSE))</f>
        <v/>
      </c>
      <c r="H2956" s="3"/>
      <c r="I2956" s="3"/>
      <c r="J2956" s="5"/>
      <c r="K2956" s="5"/>
      <c r="L2956" s="4"/>
      <c r="M2956" s="92" t="str">
        <f>IF(RevenueData[[#This Row],[Commentaires /Notes  ]]="","",RevenueData[[#This Row],[Commentaires /Notes  ]])</f>
        <v/>
      </c>
      <c r="N2956" s="21"/>
    </row>
    <row r="2957" spans="2:14" x14ac:dyDescent="0.25">
      <c r="B2957" s="18">
        <f t="shared" si="234"/>
        <v>2953</v>
      </c>
      <c r="C2957" s="13" t="str">
        <f t="shared" si="233"/>
        <v/>
      </c>
      <c r="D2957" s="20"/>
      <c r="E2957" s="5"/>
      <c r="F2957" s="5"/>
      <c r="G2957" s="6" t="str">
        <f>IF(ISBLANK(F2957),"",VLOOKUP(F2957,'Listes des Lots'!$B$4:$G$55,6,FALSE))</f>
        <v/>
      </c>
      <c r="H2957" s="3"/>
      <c r="I2957" s="3"/>
      <c r="J2957" s="5"/>
      <c r="K2957" s="5"/>
      <c r="L2957" s="4"/>
      <c r="M2957" s="92" t="str">
        <f>IF(RevenueData[[#This Row],[Commentaires /Notes  ]]="","",RevenueData[[#This Row],[Commentaires /Notes  ]])</f>
        <v/>
      </c>
      <c r="N2957" s="21"/>
    </row>
    <row r="2958" spans="2:14" x14ac:dyDescent="0.25">
      <c r="B2958" s="18">
        <f t="shared" si="234"/>
        <v>2954</v>
      </c>
      <c r="C2958" s="13" t="str">
        <f t="shared" si="233"/>
        <v/>
      </c>
      <c r="D2958" s="20"/>
      <c r="E2958" s="5"/>
      <c r="F2958" s="5"/>
      <c r="G2958" s="6" t="str">
        <f>IF(ISBLANK(F2958),"",VLOOKUP(F2958,'Listes des Lots'!$B$4:$G$55,6,FALSE))</f>
        <v/>
      </c>
      <c r="H2958" s="3"/>
      <c r="I2958" s="3"/>
      <c r="J2958" s="5"/>
      <c r="K2958" s="5"/>
      <c r="L2958" s="4"/>
      <c r="M2958" s="92" t="str">
        <f>IF(RevenueData[[#This Row],[Commentaires /Notes  ]]="","",RevenueData[[#This Row],[Commentaires /Notes  ]])</f>
        <v/>
      </c>
      <c r="N2958" s="21"/>
    </row>
    <row r="2959" spans="2:14" x14ac:dyDescent="0.25">
      <c r="B2959" s="18">
        <f t="shared" si="234"/>
        <v>2955</v>
      </c>
      <c r="C2959" s="13" t="str">
        <f t="shared" si="233"/>
        <v/>
      </c>
      <c r="D2959" s="20"/>
      <c r="E2959" s="5"/>
      <c r="F2959" s="5"/>
      <c r="G2959" s="6" t="str">
        <f>IF(ISBLANK(F2959),"",VLOOKUP(F2959,'Listes des Lots'!$B$4:$G$55,6,FALSE))</f>
        <v/>
      </c>
      <c r="H2959" s="3"/>
      <c r="I2959" s="3"/>
      <c r="J2959" s="5"/>
      <c r="K2959" s="5"/>
      <c r="L2959" s="4"/>
      <c r="M2959" s="92" t="str">
        <f>IF(RevenueData[[#This Row],[Commentaires /Notes  ]]="","",RevenueData[[#This Row],[Commentaires /Notes  ]])</f>
        <v/>
      </c>
      <c r="N2959" s="21"/>
    </row>
    <row r="2960" spans="2:14" x14ac:dyDescent="0.25">
      <c r="B2960" s="18">
        <f t="shared" si="234"/>
        <v>2956</v>
      </c>
      <c r="C2960" s="13" t="str">
        <f t="shared" si="233"/>
        <v/>
      </c>
      <c r="D2960" s="20"/>
      <c r="E2960" s="5"/>
      <c r="F2960" s="5"/>
      <c r="G2960" s="6" t="str">
        <f>IF(ISBLANK(F2960),"",VLOOKUP(F2960,'Listes des Lots'!$B$4:$G$55,6,FALSE))</f>
        <v/>
      </c>
      <c r="H2960" s="3"/>
      <c r="I2960" s="3"/>
      <c r="J2960" s="5"/>
      <c r="K2960" s="5"/>
      <c r="L2960" s="4"/>
      <c r="M2960" s="92" t="str">
        <f>IF(RevenueData[[#This Row],[Commentaires /Notes  ]]="","",RevenueData[[#This Row],[Commentaires /Notes  ]])</f>
        <v/>
      </c>
      <c r="N2960" s="21"/>
    </row>
    <row r="2961" spans="2:14" x14ac:dyDescent="0.25">
      <c r="B2961" s="18">
        <f t="shared" si="234"/>
        <v>2957</v>
      </c>
      <c r="C2961" s="13" t="str">
        <f t="shared" si="233"/>
        <v/>
      </c>
      <c r="D2961" s="20"/>
      <c r="E2961" s="5"/>
      <c r="F2961" s="5"/>
      <c r="G2961" s="6" t="str">
        <f>IF(ISBLANK(F2961),"",VLOOKUP(F2961,'Listes des Lots'!$B$4:$G$55,6,FALSE))</f>
        <v/>
      </c>
      <c r="H2961" s="3"/>
      <c r="I2961" s="3"/>
      <c r="J2961" s="5"/>
      <c r="K2961" s="5"/>
      <c r="L2961" s="4"/>
      <c r="M2961" s="92" t="str">
        <f>IF(RevenueData[[#This Row],[Commentaires /Notes  ]]="","",RevenueData[[#This Row],[Commentaires /Notes  ]])</f>
        <v/>
      </c>
      <c r="N2961" s="21"/>
    </row>
    <row r="2962" spans="2:14" x14ac:dyDescent="0.25">
      <c r="B2962" s="18">
        <f t="shared" si="234"/>
        <v>2958</v>
      </c>
      <c r="C2962" s="13" t="str">
        <f t="shared" si="233"/>
        <v/>
      </c>
      <c r="D2962" s="20"/>
      <c r="E2962" s="5"/>
      <c r="F2962" s="5"/>
      <c r="G2962" s="6" t="str">
        <f>IF(ISBLANK(F2962),"",VLOOKUP(F2962,'Listes des Lots'!$B$4:$G$55,6,FALSE))</f>
        <v/>
      </c>
      <c r="H2962" s="3"/>
      <c r="I2962" s="3"/>
      <c r="J2962" s="5"/>
      <c r="K2962" s="5"/>
      <c r="L2962" s="4"/>
      <c r="M2962" s="92" t="str">
        <f>IF(RevenueData[[#This Row],[Commentaires /Notes  ]]="","",RevenueData[[#This Row],[Commentaires /Notes  ]])</f>
        <v/>
      </c>
      <c r="N2962" s="21"/>
    </row>
    <row r="2963" spans="2:14" x14ac:dyDescent="0.25">
      <c r="B2963" s="18">
        <f t="shared" si="234"/>
        <v>2959</v>
      </c>
      <c r="C2963" s="13" t="str">
        <f t="shared" si="233"/>
        <v/>
      </c>
      <c r="D2963" s="20"/>
      <c r="E2963" s="5"/>
      <c r="F2963" s="5"/>
      <c r="G2963" s="6" t="str">
        <f>IF(ISBLANK(F2963),"",VLOOKUP(F2963,'Listes des Lots'!$B$4:$G$55,6,FALSE))</f>
        <v/>
      </c>
      <c r="H2963" s="3"/>
      <c r="I2963" s="3"/>
      <c r="J2963" s="5"/>
      <c r="K2963" s="5"/>
      <c r="L2963" s="4"/>
      <c r="M2963" s="92" t="str">
        <f>IF(RevenueData[[#This Row],[Commentaires /Notes  ]]="","",RevenueData[[#This Row],[Commentaires /Notes  ]])</f>
        <v/>
      </c>
      <c r="N2963" s="21"/>
    </row>
    <row r="2964" spans="2:14" x14ac:dyDescent="0.25">
      <c r="B2964" s="18">
        <f t="shared" si="234"/>
        <v>2960</v>
      </c>
      <c r="C2964" s="13" t="str">
        <f t="shared" si="233"/>
        <v/>
      </c>
      <c r="D2964" s="20"/>
      <c r="E2964" s="5"/>
      <c r="F2964" s="5"/>
      <c r="G2964" s="6" t="str">
        <f>IF(ISBLANK(F2964),"",VLOOKUP(F2964,'Listes des Lots'!$B$4:$G$55,6,FALSE))</f>
        <v/>
      </c>
      <c r="H2964" s="3"/>
      <c r="I2964" s="3"/>
      <c r="J2964" s="5"/>
      <c r="K2964" s="5"/>
      <c r="L2964" s="4"/>
      <c r="M2964" s="92" t="str">
        <f>IF(RevenueData[[#This Row],[Commentaires /Notes  ]]="","",RevenueData[[#This Row],[Commentaires /Notes  ]])</f>
        <v/>
      </c>
      <c r="N2964" s="21"/>
    </row>
    <row r="2965" spans="2:14" x14ac:dyDescent="0.25">
      <c r="B2965" s="18">
        <f t="shared" si="234"/>
        <v>2961</v>
      </c>
      <c r="C2965" s="13" t="str">
        <f t="shared" si="233"/>
        <v/>
      </c>
      <c r="D2965" s="20"/>
      <c r="E2965" s="5"/>
      <c r="F2965" s="5"/>
      <c r="G2965" s="6" t="str">
        <f>IF(ISBLANK(F2965),"",VLOOKUP(F2965,'Listes des Lots'!$B$4:$G$55,6,FALSE))</f>
        <v/>
      </c>
      <c r="H2965" s="3"/>
      <c r="I2965" s="3"/>
      <c r="J2965" s="5"/>
      <c r="K2965" s="5"/>
      <c r="L2965" s="4"/>
      <c r="M2965" s="92" t="str">
        <f>IF(RevenueData[[#This Row],[Commentaires /Notes  ]]="","",RevenueData[[#This Row],[Commentaires /Notes  ]])</f>
        <v/>
      </c>
      <c r="N2965" s="21"/>
    </row>
    <row r="2966" spans="2:14" x14ac:dyDescent="0.25">
      <c r="B2966" s="18">
        <f t="shared" si="234"/>
        <v>2962</v>
      </c>
      <c r="C2966" s="13" t="str">
        <f t="shared" si="233"/>
        <v/>
      </c>
      <c r="D2966" s="20"/>
      <c r="E2966" s="5"/>
      <c r="F2966" s="5"/>
      <c r="G2966" s="6" t="str">
        <f>IF(ISBLANK(F2966),"",VLOOKUP(F2966,'Listes des Lots'!$B$4:$G$55,6,FALSE))</f>
        <v/>
      </c>
      <c r="H2966" s="3"/>
      <c r="I2966" s="3"/>
      <c r="J2966" s="5"/>
      <c r="K2966" s="5"/>
      <c r="L2966" s="4"/>
      <c r="M2966" s="92" t="str">
        <f>IF(RevenueData[[#This Row],[Commentaires /Notes  ]]="","",RevenueData[[#This Row],[Commentaires /Notes  ]])</f>
        <v/>
      </c>
      <c r="N2966" s="21"/>
    </row>
    <row r="2967" spans="2:14" x14ac:dyDescent="0.25">
      <c r="B2967" s="18">
        <f t="shared" si="234"/>
        <v>2963</v>
      </c>
      <c r="C2967" s="13" t="str">
        <f t="shared" si="233"/>
        <v/>
      </c>
      <c r="D2967" s="20"/>
      <c r="E2967" s="5"/>
      <c r="F2967" s="5"/>
      <c r="G2967" s="6" t="str">
        <f>IF(ISBLANK(F2967),"",VLOOKUP(F2967,'Listes des Lots'!$B$4:$G$55,6,FALSE))</f>
        <v/>
      </c>
      <c r="H2967" s="3"/>
      <c r="I2967" s="3"/>
      <c r="J2967" s="5"/>
      <c r="K2967" s="5"/>
      <c r="L2967" s="4"/>
      <c r="M2967" s="92" t="str">
        <f>IF(RevenueData[[#This Row],[Commentaires /Notes  ]]="","",RevenueData[[#This Row],[Commentaires /Notes  ]])</f>
        <v/>
      </c>
      <c r="N2967" s="21"/>
    </row>
    <row r="2968" spans="2:14" x14ac:dyDescent="0.25">
      <c r="B2968" s="18">
        <f t="shared" si="234"/>
        <v>2964</v>
      </c>
      <c r="C2968" s="13" t="str">
        <f t="shared" si="233"/>
        <v/>
      </c>
      <c r="D2968" s="20"/>
      <c r="E2968" s="5"/>
      <c r="F2968" s="5"/>
      <c r="G2968" s="6" t="str">
        <f>IF(ISBLANK(F2968),"",VLOOKUP(F2968,'Listes des Lots'!$B$4:$G$55,6,FALSE))</f>
        <v/>
      </c>
      <c r="H2968" s="3"/>
      <c r="I2968" s="3"/>
      <c r="J2968" s="5"/>
      <c r="K2968" s="5"/>
      <c r="L2968" s="4"/>
      <c r="M2968" s="92" t="str">
        <f>IF(RevenueData[[#This Row],[Commentaires /Notes  ]]="","",RevenueData[[#This Row],[Commentaires /Notes  ]])</f>
        <v/>
      </c>
      <c r="N2968" s="21"/>
    </row>
    <row r="2969" spans="2:14" x14ac:dyDescent="0.25">
      <c r="B2969" s="18">
        <f t="shared" si="234"/>
        <v>2965</v>
      </c>
      <c r="C2969" s="13" t="str">
        <f t="shared" si="233"/>
        <v/>
      </c>
      <c r="D2969" s="20"/>
      <c r="E2969" s="5"/>
      <c r="F2969" s="5"/>
      <c r="G2969" s="6" t="str">
        <f>IF(ISBLANK(F2969),"",VLOOKUP(F2969,'Listes des Lots'!$B$4:$G$55,6,FALSE))</f>
        <v/>
      </c>
      <c r="H2969" s="3"/>
      <c r="I2969" s="3"/>
      <c r="J2969" s="5"/>
      <c r="K2969" s="5"/>
      <c r="L2969" s="4"/>
      <c r="M2969" s="92" t="str">
        <f>IF(RevenueData[[#This Row],[Commentaires /Notes  ]]="","",RevenueData[[#This Row],[Commentaires /Notes  ]])</f>
        <v/>
      </c>
      <c r="N2969" s="21"/>
    </row>
    <row r="2970" spans="2:14" x14ac:dyDescent="0.25">
      <c r="B2970" s="18">
        <f t="shared" si="234"/>
        <v>2966</v>
      </c>
      <c r="C2970" s="13" t="str">
        <f t="shared" si="233"/>
        <v/>
      </c>
      <c r="D2970" s="20"/>
      <c r="E2970" s="5"/>
      <c r="F2970" s="5"/>
      <c r="G2970" s="6" t="str">
        <f>IF(ISBLANK(F2970),"",VLOOKUP(F2970,'Listes des Lots'!$B$4:$G$55,6,FALSE))</f>
        <v/>
      </c>
      <c r="H2970" s="3"/>
      <c r="I2970" s="3"/>
      <c r="J2970" s="5"/>
      <c r="K2970" s="5"/>
      <c r="L2970" s="4"/>
      <c r="M2970" s="92" t="str">
        <f>IF(RevenueData[[#This Row],[Commentaires /Notes  ]]="","",RevenueData[[#This Row],[Commentaires /Notes  ]])</f>
        <v/>
      </c>
      <c r="N2970" s="21"/>
    </row>
    <row r="2971" spans="2:14" x14ac:dyDescent="0.25">
      <c r="B2971" s="18">
        <f t="shared" si="234"/>
        <v>2967</v>
      </c>
      <c r="C2971" s="13" t="str">
        <f t="shared" si="233"/>
        <v/>
      </c>
      <c r="D2971" s="20"/>
      <c r="E2971" s="5"/>
      <c r="F2971" s="5"/>
      <c r="G2971" s="6" t="str">
        <f>IF(ISBLANK(F2971),"",VLOOKUP(F2971,'Listes des Lots'!$B$4:$G$55,6,FALSE))</f>
        <v/>
      </c>
      <c r="H2971" s="3"/>
      <c r="I2971" s="3"/>
      <c r="J2971" s="5"/>
      <c r="K2971" s="5"/>
      <c r="L2971" s="4"/>
      <c r="M2971" s="92" t="str">
        <f>IF(RevenueData[[#This Row],[Commentaires /Notes  ]]="","",RevenueData[[#This Row],[Commentaires /Notes  ]])</f>
        <v/>
      </c>
      <c r="N2971" s="21"/>
    </row>
    <row r="2972" spans="2:14" x14ac:dyDescent="0.25">
      <c r="B2972" s="18">
        <f t="shared" si="234"/>
        <v>2968</v>
      </c>
      <c r="C2972" s="13" t="str">
        <f t="shared" si="233"/>
        <v/>
      </c>
      <c r="D2972" s="20"/>
      <c r="E2972" s="5"/>
      <c r="F2972" s="5"/>
      <c r="G2972" s="6" t="str">
        <f>IF(ISBLANK(F2972),"",VLOOKUP(F2972,'Listes des Lots'!$B$4:$G$55,6,FALSE))</f>
        <v/>
      </c>
      <c r="H2972" s="3"/>
      <c r="I2972" s="3"/>
      <c r="J2972" s="5"/>
      <c r="K2972" s="5"/>
      <c r="L2972" s="4"/>
      <c r="M2972" s="92" t="str">
        <f>IF(RevenueData[[#This Row],[Commentaires /Notes  ]]="","",RevenueData[[#This Row],[Commentaires /Notes  ]])</f>
        <v/>
      </c>
      <c r="N2972" s="21"/>
    </row>
    <row r="2973" spans="2:14" x14ac:dyDescent="0.25">
      <c r="B2973" s="18">
        <f t="shared" si="234"/>
        <v>2969</v>
      </c>
      <c r="C2973" s="13" t="str">
        <f t="shared" si="233"/>
        <v/>
      </c>
      <c r="D2973" s="20"/>
      <c r="E2973" s="5"/>
      <c r="F2973" s="5"/>
      <c r="G2973" s="6" t="str">
        <f>IF(ISBLANK(F2973),"",VLOOKUP(F2973,'Listes des Lots'!$B$4:$G$55,6,FALSE))</f>
        <v/>
      </c>
      <c r="H2973" s="3"/>
      <c r="I2973" s="3"/>
      <c r="J2973" s="5"/>
      <c r="K2973" s="5"/>
      <c r="L2973" s="4"/>
      <c r="M2973" s="92" t="str">
        <f>IF(RevenueData[[#This Row],[Commentaires /Notes  ]]="","",RevenueData[[#This Row],[Commentaires /Notes  ]])</f>
        <v/>
      </c>
      <c r="N2973" s="21"/>
    </row>
    <row r="2974" spans="2:14" x14ac:dyDescent="0.25">
      <c r="B2974" s="18">
        <f t="shared" si="234"/>
        <v>2970</v>
      </c>
      <c r="C2974" s="13" t="str">
        <f t="shared" si="233"/>
        <v/>
      </c>
      <c r="D2974" s="20"/>
      <c r="E2974" s="5"/>
      <c r="F2974" s="5"/>
      <c r="G2974" s="6" t="str">
        <f>IF(ISBLANK(F2974),"",VLOOKUP(F2974,'Listes des Lots'!$B$4:$G$55,6,FALSE))</f>
        <v/>
      </c>
      <c r="H2974" s="3"/>
      <c r="I2974" s="3"/>
      <c r="J2974" s="5"/>
      <c r="K2974" s="5"/>
      <c r="L2974" s="4"/>
      <c r="M2974" s="92" t="str">
        <f>IF(RevenueData[[#This Row],[Commentaires /Notes  ]]="","",RevenueData[[#This Row],[Commentaires /Notes  ]])</f>
        <v/>
      </c>
      <c r="N2974" s="21"/>
    </row>
    <row r="2975" spans="2:14" x14ac:dyDescent="0.25">
      <c r="B2975" s="18">
        <f t="shared" si="234"/>
        <v>2971</v>
      </c>
      <c r="C2975" s="13" t="str">
        <f t="shared" si="233"/>
        <v/>
      </c>
      <c r="D2975" s="20"/>
      <c r="E2975" s="5"/>
      <c r="F2975" s="5"/>
      <c r="G2975" s="6" t="str">
        <f>IF(ISBLANK(F2975),"",VLOOKUP(F2975,'Listes des Lots'!$B$4:$G$55,6,FALSE))</f>
        <v/>
      </c>
      <c r="H2975" s="3"/>
      <c r="I2975" s="3"/>
      <c r="J2975" s="5"/>
      <c r="K2975" s="5"/>
      <c r="L2975" s="4"/>
      <c r="M2975" s="92" t="str">
        <f>IF(RevenueData[[#This Row],[Commentaires /Notes  ]]="","",RevenueData[[#This Row],[Commentaires /Notes  ]])</f>
        <v/>
      </c>
      <c r="N2975" s="21"/>
    </row>
    <row r="2976" spans="2:14" x14ac:dyDescent="0.25">
      <c r="B2976" s="18">
        <f t="shared" si="234"/>
        <v>2972</v>
      </c>
      <c r="C2976" s="13" t="str">
        <f t="shared" si="233"/>
        <v/>
      </c>
      <c r="D2976" s="20"/>
      <c r="E2976" s="5"/>
      <c r="F2976" s="5"/>
      <c r="G2976" s="6" t="str">
        <f>IF(ISBLANK(F2976),"",VLOOKUP(F2976,'Listes des Lots'!$B$4:$G$55,6,FALSE))</f>
        <v/>
      </c>
      <c r="H2976" s="3"/>
      <c r="I2976" s="3"/>
      <c r="J2976" s="5"/>
      <c r="K2976" s="5"/>
      <c r="L2976" s="4"/>
      <c r="M2976" s="92" t="str">
        <f>IF(RevenueData[[#This Row],[Commentaires /Notes  ]]="","",RevenueData[[#This Row],[Commentaires /Notes  ]])</f>
        <v/>
      </c>
      <c r="N2976" s="21"/>
    </row>
    <row r="2977" spans="2:14" x14ac:dyDescent="0.25">
      <c r="B2977" s="18">
        <f t="shared" si="234"/>
        <v>2973</v>
      </c>
      <c r="C2977" s="13" t="str">
        <f t="shared" si="233"/>
        <v/>
      </c>
      <c r="D2977" s="20"/>
      <c r="E2977" s="5"/>
      <c r="F2977" s="5"/>
      <c r="G2977" s="6" t="str">
        <f>IF(ISBLANK(F2977),"",VLOOKUP(F2977,'Listes des Lots'!$B$4:$G$55,6,FALSE))</f>
        <v/>
      </c>
      <c r="H2977" s="3"/>
      <c r="I2977" s="3"/>
      <c r="J2977" s="5"/>
      <c r="K2977" s="5"/>
      <c r="L2977" s="4"/>
      <c r="M2977" s="92" t="str">
        <f>IF(RevenueData[[#This Row],[Commentaires /Notes  ]]="","",RevenueData[[#This Row],[Commentaires /Notes  ]])</f>
        <v/>
      </c>
      <c r="N2977" s="21"/>
    </row>
    <row r="2978" spans="2:14" x14ac:dyDescent="0.25">
      <c r="B2978" s="18">
        <f t="shared" si="234"/>
        <v>2974</v>
      </c>
      <c r="C2978" s="13" t="str">
        <f t="shared" si="233"/>
        <v/>
      </c>
      <c r="D2978" s="20"/>
      <c r="E2978" s="5"/>
      <c r="F2978" s="5"/>
      <c r="G2978" s="6" t="str">
        <f>IF(ISBLANK(F2978),"",VLOOKUP(F2978,'Listes des Lots'!$B$4:$G$55,6,FALSE))</f>
        <v/>
      </c>
      <c r="H2978" s="3"/>
      <c r="I2978" s="3"/>
      <c r="J2978" s="5"/>
      <c r="K2978" s="5"/>
      <c r="L2978" s="4"/>
      <c r="M2978" s="92" t="str">
        <f>IF(RevenueData[[#This Row],[Commentaires /Notes  ]]="","",RevenueData[[#This Row],[Commentaires /Notes  ]])</f>
        <v/>
      </c>
      <c r="N2978" s="21"/>
    </row>
    <row r="2979" spans="2:14" x14ac:dyDescent="0.25">
      <c r="B2979" s="18">
        <f t="shared" si="234"/>
        <v>2975</v>
      </c>
      <c r="C2979" s="13" t="str">
        <f t="shared" si="233"/>
        <v/>
      </c>
      <c r="D2979" s="20"/>
      <c r="E2979" s="5"/>
      <c r="F2979" s="5"/>
      <c r="G2979" s="6" t="str">
        <f>IF(ISBLANK(F2979),"",VLOOKUP(F2979,'Listes des Lots'!$B$4:$G$55,6,FALSE))</f>
        <v/>
      </c>
      <c r="H2979" s="3"/>
      <c r="I2979" s="3"/>
      <c r="J2979" s="5"/>
      <c r="K2979" s="5"/>
      <c r="L2979" s="4"/>
      <c r="M2979" s="92" t="str">
        <f>IF(RevenueData[[#This Row],[Commentaires /Notes  ]]="","",RevenueData[[#This Row],[Commentaires /Notes  ]])</f>
        <v/>
      </c>
      <c r="N2979" s="21"/>
    </row>
    <row r="2980" spans="2:14" x14ac:dyDescent="0.25">
      <c r="B2980" s="18">
        <f t="shared" si="234"/>
        <v>2976</v>
      </c>
      <c r="C2980" s="13" t="str">
        <f t="shared" si="233"/>
        <v/>
      </c>
      <c r="D2980" s="20"/>
      <c r="E2980" s="5"/>
      <c r="F2980" s="5"/>
      <c r="G2980" s="6" t="str">
        <f>IF(ISBLANK(F2980),"",VLOOKUP(F2980,'Listes des Lots'!$B$4:$G$55,6,FALSE))</f>
        <v/>
      </c>
      <c r="H2980" s="3"/>
      <c r="I2980" s="3"/>
      <c r="J2980" s="5"/>
      <c r="K2980" s="5"/>
      <c r="L2980" s="4"/>
      <c r="M2980" s="92" t="str">
        <f>IF(RevenueData[[#This Row],[Commentaires /Notes  ]]="","",RevenueData[[#This Row],[Commentaires /Notes  ]])</f>
        <v/>
      </c>
      <c r="N2980" s="21"/>
    </row>
    <row r="2981" spans="2:14" x14ac:dyDescent="0.25">
      <c r="B2981" s="18">
        <f t="shared" si="234"/>
        <v>2977</v>
      </c>
      <c r="C2981" s="13" t="str">
        <f t="shared" si="233"/>
        <v/>
      </c>
      <c r="D2981" s="20"/>
      <c r="E2981" s="5"/>
      <c r="F2981" s="5"/>
      <c r="G2981" s="6" t="str">
        <f>IF(ISBLANK(F2981),"",VLOOKUP(F2981,'Listes des Lots'!$B$4:$G$55,6,FALSE))</f>
        <v/>
      </c>
      <c r="H2981" s="3"/>
      <c r="I2981" s="3"/>
      <c r="J2981" s="5"/>
      <c r="K2981" s="5"/>
      <c r="L2981" s="4"/>
      <c r="M2981" s="92" t="str">
        <f>IF(RevenueData[[#This Row],[Commentaires /Notes  ]]="","",RevenueData[[#This Row],[Commentaires /Notes  ]])</f>
        <v/>
      </c>
      <c r="N2981" s="21"/>
    </row>
    <row r="2982" spans="2:14" x14ac:dyDescent="0.25">
      <c r="B2982" s="18">
        <f t="shared" si="234"/>
        <v>2978</v>
      </c>
      <c r="C2982" s="13" t="str">
        <f t="shared" si="233"/>
        <v/>
      </c>
      <c r="D2982" s="20"/>
      <c r="E2982" s="5"/>
      <c r="F2982" s="5"/>
      <c r="G2982" s="6" t="str">
        <f>IF(ISBLANK(F2982),"",VLOOKUP(F2982,'Listes des Lots'!$B$4:$G$55,6,FALSE))</f>
        <v/>
      </c>
      <c r="H2982" s="3"/>
      <c r="I2982" s="3"/>
      <c r="J2982" s="5"/>
      <c r="K2982" s="5"/>
      <c r="L2982" s="4"/>
      <c r="M2982" s="92" t="str">
        <f>IF(RevenueData[[#This Row],[Commentaires /Notes  ]]="","",RevenueData[[#This Row],[Commentaires /Notes  ]])</f>
        <v/>
      </c>
      <c r="N2982" s="21"/>
    </row>
    <row r="2983" spans="2:14" x14ac:dyDescent="0.25">
      <c r="B2983" s="18">
        <f t="shared" si="234"/>
        <v>2979</v>
      </c>
      <c r="C2983" s="13" t="str">
        <f t="shared" si="233"/>
        <v/>
      </c>
      <c r="D2983" s="20"/>
      <c r="E2983" s="5"/>
      <c r="F2983" s="5"/>
      <c r="G2983" s="6" t="str">
        <f>IF(ISBLANK(F2983),"",VLOOKUP(F2983,'Listes des Lots'!$B$4:$G$55,6,FALSE))</f>
        <v/>
      </c>
      <c r="H2983" s="3"/>
      <c r="I2983" s="3"/>
      <c r="J2983" s="5"/>
      <c r="K2983" s="5"/>
      <c r="L2983" s="4"/>
      <c r="M2983" s="92" t="str">
        <f>IF(RevenueData[[#This Row],[Commentaires /Notes  ]]="","",RevenueData[[#This Row],[Commentaires /Notes  ]])</f>
        <v/>
      </c>
      <c r="N2983" s="21"/>
    </row>
    <row r="2984" spans="2:14" x14ac:dyDescent="0.25">
      <c r="B2984" s="18">
        <f t="shared" si="234"/>
        <v>2980</v>
      </c>
      <c r="C2984" s="13" t="str">
        <f t="shared" si="233"/>
        <v/>
      </c>
      <c r="D2984" s="20"/>
      <c r="E2984" s="5"/>
      <c r="F2984" s="5"/>
      <c r="G2984" s="6" t="str">
        <f>IF(ISBLANK(F2984),"",VLOOKUP(F2984,'Listes des Lots'!$B$4:$G$55,6,FALSE))</f>
        <v/>
      </c>
      <c r="H2984" s="3"/>
      <c r="I2984" s="3"/>
      <c r="J2984" s="5"/>
      <c r="K2984" s="5"/>
      <c r="L2984" s="4"/>
      <c r="M2984" s="92" t="str">
        <f>IF(RevenueData[[#This Row],[Commentaires /Notes  ]]="","",RevenueData[[#This Row],[Commentaires /Notes  ]])</f>
        <v/>
      </c>
      <c r="N2984" s="21"/>
    </row>
    <row r="2985" spans="2:14" x14ac:dyDescent="0.25">
      <c r="B2985" s="18">
        <f t="shared" si="234"/>
        <v>2981</v>
      </c>
      <c r="C2985" s="13" t="str">
        <f t="shared" si="233"/>
        <v/>
      </c>
      <c r="D2985" s="20"/>
      <c r="E2985" s="5"/>
      <c r="F2985" s="5"/>
      <c r="G2985" s="6" t="str">
        <f>IF(ISBLANK(F2985),"",VLOOKUP(F2985,'Listes des Lots'!$B$4:$G$55,6,FALSE))</f>
        <v/>
      </c>
      <c r="H2985" s="3"/>
      <c r="I2985" s="3"/>
      <c r="J2985" s="5"/>
      <c r="K2985" s="5"/>
      <c r="L2985" s="4"/>
      <c r="M2985" s="92" t="str">
        <f>IF(RevenueData[[#This Row],[Commentaires /Notes  ]]="","",RevenueData[[#This Row],[Commentaires /Notes  ]])</f>
        <v/>
      </c>
      <c r="N2985" s="21"/>
    </row>
    <row r="2986" spans="2:14" x14ac:dyDescent="0.25">
      <c r="B2986" s="18">
        <f t="shared" si="234"/>
        <v>2982</v>
      </c>
      <c r="C2986" s="13" t="str">
        <f t="shared" si="233"/>
        <v/>
      </c>
      <c r="D2986" s="20"/>
      <c r="E2986" s="5"/>
      <c r="F2986" s="5"/>
      <c r="G2986" s="6" t="str">
        <f>IF(ISBLANK(F2986),"",VLOOKUP(F2986,'Listes des Lots'!$B$4:$G$55,6,FALSE))</f>
        <v/>
      </c>
      <c r="H2986" s="3"/>
      <c r="I2986" s="3"/>
      <c r="J2986" s="5"/>
      <c r="K2986" s="5"/>
      <c r="L2986" s="4"/>
      <c r="M2986" s="92" t="str">
        <f>IF(RevenueData[[#This Row],[Commentaires /Notes  ]]="","",RevenueData[[#This Row],[Commentaires /Notes  ]])</f>
        <v/>
      </c>
      <c r="N2986" s="21"/>
    </row>
    <row r="2987" spans="2:14" x14ac:dyDescent="0.25">
      <c r="B2987" s="18">
        <f t="shared" si="234"/>
        <v>2983</v>
      </c>
      <c r="C2987" s="13" t="str">
        <f t="shared" si="233"/>
        <v/>
      </c>
      <c r="D2987" s="20"/>
      <c r="E2987" s="5"/>
      <c r="F2987" s="5"/>
      <c r="G2987" s="6" t="str">
        <f>IF(ISBLANK(F2987),"",VLOOKUP(F2987,'Listes des Lots'!$B$4:$G$55,6,FALSE))</f>
        <v/>
      </c>
      <c r="H2987" s="3"/>
      <c r="I2987" s="3"/>
      <c r="J2987" s="5"/>
      <c r="K2987" s="5"/>
      <c r="L2987" s="4"/>
      <c r="M2987" s="92" t="str">
        <f>IF(RevenueData[[#This Row],[Commentaires /Notes  ]]="","",RevenueData[[#This Row],[Commentaires /Notes  ]])</f>
        <v/>
      </c>
      <c r="N2987" s="21"/>
    </row>
    <row r="2988" spans="2:14" x14ac:dyDescent="0.25">
      <c r="B2988" s="18">
        <f t="shared" si="234"/>
        <v>2984</v>
      </c>
      <c r="C2988" s="13" t="str">
        <f t="shared" si="233"/>
        <v/>
      </c>
      <c r="D2988" s="20"/>
      <c r="E2988" s="5"/>
      <c r="F2988" s="5"/>
      <c r="G2988" s="6" t="str">
        <f>IF(ISBLANK(F2988),"",VLOOKUP(F2988,'Listes des Lots'!$B$4:$G$55,6,FALSE))</f>
        <v/>
      </c>
      <c r="H2988" s="3"/>
      <c r="I2988" s="3"/>
      <c r="J2988" s="5"/>
      <c r="K2988" s="5"/>
      <c r="L2988" s="4"/>
      <c r="M2988" s="92" t="str">
        <f>IF(RevenueData[[#This Row],[Commentaires /Notes  ]]="","",RevenueData[[#This Row],[Commentaires /Notes  ]])</f>
        <v/>
      </c>
      <c r="N2988" s="21"/>
    </row>
    <row r="2989" spans="2:14" x14ac:dyDescent="0.25">
      <c r="B2989" s="18">
        <f t="shared" si="234"/>
        <v>2985</v>
      </c>
      <c r="C2989" s="13" t="str">
        <f t="shared" si="233"/>
        <v/>
      </c>
      <c r="D2989" s="20"/>
      <c r="E2989" s="5"/>
      <c r="F2989" s="5"/>
      <c r="G2989" s="6" t="str">
        <f>IF(ISBLANK(F2989),"",VLOOKUP(F2989,'Listes des Lots'!$B$4:$G$55,6,FALSE))</f>
        <v/>
      </c>
      <c r="H2989" s="3"/>
      <c r="I2989" s="3"/>
      <c r="J2989" s="5"/>
      <c r="K2989" s="5"/>
      <c r="L2989" s="4"/>
      <c r="M2989" s="92" t="str">
        <f>IF(RevenueData[[#This Row],[Commentaires /Notes  ]]="","",RevenueData[[#This Row],[Commentaires /Notes  ]])</f>
        <v/>
      </c>
      <c r="N2989" s="21"/>
    </row>
    <row r="2990" spans="2:14" x14ac:dyDescent="0.25">
      <c r="B2990" s="18">
        <f t="shared" si="234"/>
        <v>2986</v>
      </c>
      <c r="C2990" s="13" t="str">
        <f t="shared" si="233"/>
        <v/>
      </c>
      <c r="D2990" s="20"/>
      <c r="E2990" s="5"/>
      <c r="F2990" s="5"/>
      <c r="G2990" s="6" t="str">
        <f>IF(ISBLANK(F2990),"",VLOOKUP(F2990,'Listes des Lots'!$B$4:$G$55,6,FALSE))</f>
        <v/>
      </c>
      <c r="H2990" s="3"/>
      <c r="I2990" s="3"/>
      <c r="J2990" s="5"/>
      <c r="K2990" s="5"/>
      <c r="L2990" s="4"/>
      <c r="M2990" s="92" t="str">
        <f>IF(RevenueData[[#This Row],[Commentaires /Notes  ]]="","",RevenueData[[#This Row],[Commentaires /Notes  ]])</f>
        <v/>
      </c>
      <c r="N2990" s="21"/>
    </row>
    <row r="2991" spans="2:14" x14ac:dyDescent="0.25">
      <c r="B2991" s="18">
        <f t="shared" si="234"/>
        <v>2987</v>
      </c>
      <c r="C2991" s="13" t="str">
        <f t="shared" si="233"/>
        <v/>
      </c>
      <c r="D2991" s="20"/>
      <c r="E2991" s="5"/>
      <c r="F2991" s="5"/>
      <c r="G2991" s="6" t="str">
        <f>IF(ISBLANK(F2991),"",VLOOKUP(F2991,'Listes des Lots'!$B$4:$G$55,6,FALSE))</f>
        <v/>
      </c>
      <c r="H2991" s="3"/>
      <c r="I2991" s="3"/>
      <c r="J2991" s="5"/>
      <c r="K2991" s="5"/>
      <c r="L2991" s="4"/>
      <c r="M2991" s="92" t="str">
        <f>IF(RevenueData[[#This Row],[Commentaires /Notes  ]]="","",RevenueData[[#This Row],[Commentaires /Notes  ]])</f>
        <v/>
      </c>
      <c r="N2991" s="21"/>
    </row>
    <row r="2992" spans="2:14" x14ac:dyDescent="0.25">
      <c r="B2992" s="18">
        <f t="shared" si="234"/>
        <v>2988</v>
      </c>
      <c r="C2992" s="13" t="str">
        <f t="shared" si="233"/>
        <v/>
      </c>
      <c r="D2992" s="20"/>
      <c r="E2992" s="5"/>
      <c r="F2992" s="5"/>
      <c r="G2992" s="6" t="str">
        <f>IF(ISBLANK(F2992),"",VLOOKUP(F2992,'Listes des Lots'!$B$4:$G$55,6,FALSE))</f>
        <v/>
      </c>
      <c r="H2992" s="3"/>
      <c r="I2992" s="3"/>
      <c r="J2992" s="5"/>
      <c r="K2992" s="5"/>
      <c r="L2992" s="4"/>
      <c r="M2992" s="92" t="str">
        <f>IF(RevenueData[[#This Row],[Commentaires /Notes  ]]="","",RevenueData[[#This Row],[Commentaires /Notes  ]])</f>
        <v/>
      </c>
      <c r="N2992" s="21"/>
    </row>
    <row r="2993" spans="1:14" x14ac:dyDescent="0.25">
      <c r="B2993" s="18">
        <f t="shared" si="234"/>
        <v>2989</v>
      </c>
      <c r="C2993" s="13" t="str">
        <f t="shared" si="233"/>
        <v/>
      </c>
      <c r="D2993" s="20"/>
      <c r="E2993" s="5"/>
      <c r="F2993" s="5"/>
      <c r="G2993" s="6" t="str">
        <f>IF(ISBLANK(F2993),"",VLOOKUP(F2993,'Listes des Lots'!$B$4:$G$55,6,FALSE))</f>
        <v/>
      </c>
      <c r="H2993" s="3"/>
      <c r="I2993" s="3"/>
      <c r="J2993" s="5"/>
      <c r="K2993" s="5"/>
      <c r="L2993" s="4"/>
      <c r="M2993" s="92" t="str">
        <f>IF(RevenueData[[#This Row],[Commentaires /Notes  ]]="","",RevenueData[[#This Row],[Commentaires /Notes  ]])</f>
        <v/>
      </c>
      <c r="N2993" s="21"/>
    </row>
    <row r="2994" spans="1:14" x14ac:dyDescent="0.25">
      <c r="B2994" s="18">
        <f t="shared" si="234"/>
        <v>2990</v>
      </c>
      <c r="C2994" s="13" t="str">
        <f t="shared" si="233"/>
        <v/>
      </c>
      <c r="D2994" s="20"/>
      <c r="E2994" s="5"/>
      <c r="F2994" s="5"/>
      <c r="G2994" s="6" t="str">
        <f>IF(ISBLANK(F2994),"",VLOOKUP(F2994,'Listes des Lots'!$B$4:$G$55,6,FALSE))</f>
        <v/>
      </c>
      <c r="H2994" s="3"/>
      <c r="I2994" s="3"/>
      <c r="J2994" s="5"/>
      <c r="K2994" s="5"/>
      <c r="L2994" s="4"/>
      <c r="M2994" s="92" t="str">
        <f>IF(RevenueData[[#This Row],[Commentaires /Notes  ]]="","",RevenueData[[#This Row],[Commentaires /Notes  ]])</f>
        <v/>
      </c>
      <c r="N2994" s="21"/>
    </row>
    <row r="2995" spans="1:14" x14ac:dyDescent="0.25">
      <c r="B2995" s="18">
        <f t="shared" si="234"/>
        <v>2991</v>
      </c>
      <c r="C2995" s="13" t="str">
        <f t="shared" si="233"/>
        <v/>
      </c>
      <c r="D2995" s="20"/>
      <c r="E2995" s="5"/>
      <c r="F2995" s="5"/>
      <c r="G2995" s="6" t="str">
        <f>IF(ISBLANK(F2995),"",VLOOKUP(F2995,'Listes des Lots'!$B$4:$G$55,6,FALSE))</f>
        <v/>
      </c>
      <c r="H2995" s="3"/>
      <c r="I2995" s="3"/>
      <c r="J2995" s="5"/>
      <c r="K2995" s="5"/>
      <c r="L2995" s="4"/>
      <c r="M2995" s="92" t="str">
        <f>IF(RevenueData[[#This Row],[Commentaires /Notes  ]]="","",RevenueData[[#This Row],[Commentaires /Notes  ]])</f>
        <v/>
      </c>
      <c r="N2995" s="21"/>
    </row>
    <row r="2996" spans="1:14" x14ac:dyDescent="0.25">
      <c r="B2996" s="18">
        <f t="shared" si="234"/>
        <v>2992</v>
      </c>
      <c r="C2996" s="13" t="str">
        <f t="shared" si="233"/>
        <v/>
      </c>
      <c r="D2996" s="20"/>
      <c r="E2996" s="5"/>
      <c r="F2996" s="5"/>
      <c r="G2996" s="6" t="str">
        <f>IF(ISBLANK(F2996),"",VLOOKUP(F2996,'Listes des Lots'!$B$4:$G$55,6,FALSE))</f>
        <v/>
      </c>
      <c r="H2996" s="3"/>
      <c r="I2996" s="3"/>
      <c r="J2996" s="5"/>
      <c r="K2996" s="5"/>
      <c r="L2996" s="4"/>
      <c r="M2996" s="92" t="str">
        <f>IF(RevenueData[[#This Row],[Commentaires /Notes  ]]="","",RevenueData[[#This Row],[Commentaires /Notes  ]])</f>
        <v/>
      </c>
      <c r="N2996" s="21"/>
    </row>
    <row r="2997" spans="1:14" x14ac:dyDescent="0.25">
      <c r="B2997" s="18">
        <f t="shared" si="234"/>
        <v>2993</v>
      </c>
      <c r="C2997" s="13" t="str">
        <f t="shared" si="233"/>
        <v/>
      </c>
      <c r="D2997" s="20"/>
      <c r="E2997" s="5"/>
      <c r="F2997" s="5"/>
      <c r="G2997" s="6" t="str">
        <f>IF(ISBLANK(F2997),"",VLOOKUP(F2997,'Listes des Lots'!$B$4:$G$55,6,FALSE))</f>
        <v/>
      </c>
      <c r="H2997" s="3"/>
      <c r="I2997" s="3"/>
      <c r="J2997" s="5"/>
      <c r="K2997" s="5"/>
      <c r="L2997" s="4"/>
      <c r="M2997" s="92" t="str">
        <f>IF(RevenueData[[#This Row],[Commentaires /Notes  ]]="","",RevenueData[[#This Row],[Commentaires /Notes  ]])</f>
        <v/>
      </c>
      <c r="N2997" s="21"/>
    </row>
    <row r="2998" spans="1:14" x14ac:dyDescent="0.25">
      <c r="B2998" s="18">
        <f t="shared" si="234"/>
        <v>2994</v>
      </c>
      <c r="C2998" s="13" t="str">
        <f t="shared" si="233"/>
        <v/>
      </c>
      <c r="D2998" s="20"/>
      <c r="E2998" s="5"/>
      <c r="F2998" s="5"/>
      <c r="G2998" s="6" t="str">
        <f>IF(ISBLANK(F2998),"",VLOOKUP(F2998,'Listes des Lots'!$B$4:$G$55,6,FALSE))</f>
        <v/>
      </c>
      <c r="H2998" s="3"/>
      <c r="I2998" s="3"/>
      <c r="J2998" s="5"/>
      <c r="K2998" s="5"/>
      <c r="L2998" s="4"/>
      <c r="M2998" s="92" t="str">
        <f>IF(RevenueData[[#This Row],[Commentaires /Notes  ]]="","",RevenueData[[#This Row],[Commentaires /Notes  ]])</f>
        <v/>
      </c>
      <c r="N2998" s="21"/>
    </row>
    <row r="2999" spans="1:14" x14ac:dyDescent="0.25">
      <c r="B2999" s="18">
        <f t="shared" si="234"/>
        <v>2995</v>
      </c>
      <c r="C2999" s="13" t="str">
        <f t="shared" si="233"/>
        <v/>
      </c>
      <c r="D2999" s="20"/>
      <c r="E2999" s="5"/>
      <c r="F2999" s="5"/>
      <c r="G2999" s="6" t="str">
        <f>IF(ISBLANK(F2999),"",VLOOKUP(F2999,'Listes des Lots'!$B$4:$G$55,6,FALSE))</f>
        <v/>
      </c>
      <c r="H2999" s="3"/>
      <c r="I2999" s="3"/>
      <c r="J2999" s="5"/>
      <c r="K2999" s="5"/>
      <c r="L2999" s="4"/>
      <c r="M2999" s="92" t="str">
        <f>IF(RevenueData[[#This Row],[Commentaires /Notes  ]]="","",RevenueData[[#This Row],[Commentaires /Notes  ]])</f>
        <v/>
      </c>
      <c r="N2999" s="21"/>
    </row>
    <row r="3000" spans="1:14" x14ac:dyDescent="0.25">
      <c r="B3000" s="18">
        <f t="shared" si="234"/>
        <v>2996</v>
      </c>
      <c r="C3000" s="13" t="str">
        <f t="shared" si="233"/>
        <v/>
      </c>
      <c r="D3000" s="20"/>
      <c r="E3000" s="5"/>
      <c r="F3000" s="5"/>
      <c r="G3000" s="6" t="str">
        <f>IF(ISBLANK(F3000),"",VLOOKUP(F3000,'Listes des Lots'!$B$4:$G$55,6,FALSE))</f>
        <v/>
      </c>
      <c r="H3000" s="3"/>
      <c r="I3000" s="3"/>
      <c r="J3000" s="5"/>
      <c r="K3000" s="5"/>
      <c r="L3000" s="4"/>
      <c r="M3000" s="92" t="str">
        <f>IF(RevenueData[[#This Row],[Commentaires /Notes  ]]="","",RevenueData[[#This Row],[Commentaires /Notes  ]])</f>
        <v/>
      </c>
      <c r="N3000" s="21"/>
    </row>
    <row r="3001" spans="1:14" x14ac:dyDescent="0.25">
      <c r="B3001" s="18">
        <f t="shared" si="234"/>
        <v>2997</v>
      </c>
      <c r="C3001" s="13" t="str">
        <f t="shared" si="233"/>
        <v/>
      </c>
      <c r="D3001" s="20"/>
      <c r="E3001" s="5"/>
      <c r="F3001" s="5"/>
      <c r="G3001" s="14" t="str">
        <f>IF(ISBLANK(F3001),"",VLOOKUP(F3001,'Listes des Lots'!$B$4:$G$55,6,FALSE))</f>
        <v/>
      </c>
      <c r="H3001" s="3"/>
      <c r="I3001" s="3"/>
      <c r="J3001" s="5"/>
      <c r="K3001" s="5"/>
      <c r="L3001" s="4"/>
      <c r="M3001" s="92" t="str">
        <f>IF(RevenueData[[#This Row],[Commentaires /Notes  ]]="","",RevenueData[[#This Row],[Commentaires /Notes  ]])</f>
        <v/>
      </c>
      <c r="N3001" s="21"/>
    </row>
    <row r="3002" spans="1:14" x14ac:dyDescent="0.25">
      <c r="B3002" s="18">
        <f t="shared" si="234"/>
        <v>2998</v>
      </c>
      <c r="C3002" s="13" t="str">
        <f t="shared" si="233"/>
        <v/>
      </c>
      <c r="D3002" s="20"/>
      <c r="E3002" s="5"/>
      <c r="F3002" s="5"/>
      <c r="G3002" s="14" t="str">
        <f>IF(ISBLANK(F3002),"",VLOOKUP(F3002,'Listes des Lots'!$B$4:$G$55,6,FALSE))</f>
        <v/>
      </c>
      <c r="H3002" s="3"/>
      <c r="I3002" s="3"/>
      <c r="J3002" s="5"/>
      <c r="K3002" s="5"/>
      <c r="L3002" s="4"/>
      <c r="M3002" s="92" t="str">
        <f>IF(RevenueData[[#This Row],[Commentaires /Notes  ]]="","",RevenueData[[#This Row],[Commentaires /Notes  ]])</f>
        <v/>
      </c>
      <c r="N3002" s="21"/>
    </row>
    <row r="3003" spans="1:14" x14ac:dyDescent="0.25">
      <c r="B3003" s="18">
        <f t="shared" si="234"/>
        <v>2999</v>
      </c>
      <c r="C3003" s="13" t="str">
        <f t="shared" si="233"/>
        <v/>
      </c>
      <c r="D3003" s="20"/>
      <c r="E3003" s="5"/>
      <c r="F3003" s="5"/>
      <c r="G3003" s="14" t="str">
        <f>IF(ISBLANK(F3003),"",VLOOKUP(F3003,'Listes des Lots'!$B$4:$G$55,6,FALSE))</f>
        <v/>
      </c>
      <c r="H3003" s="3"/>
      <c r="I3003" s="3"/>
      <c r="J3003" s="5"/>
      <c r="K3003" s="5"/>
      <c r="L3003" s="4"/>
      <c r="M3003" s="92" t="str">
        <f>IF(RevenueData[[#This Row],[Commentaires /Notes  ]]="","",RevenueData[[#This Row],[Commentaires /Notes  ]])</f>
        <v/>
      </c>
      <c r="N3003" s="21"/>
    </row>
    <row r="3004" spans="1:14" x14ac:dyDescent="0.25">
      <c r="B3004" s="18">
        <f t="shared" si="234"/>
        <v>3000</v>
      </c>
      <c r="C3004" s="13" t="str">
        <f t="shared" si="233"/>
        <v/>
      </c>
      <c r="D3004" s="20"/>
      <c r="E3004" s="5"/>
      <c r="F3004" s="5"/>
      <c r="G3004" s="14" t="str">
        <f>IF(ISBLANK(F3004),"",VLOOKUP(F3004,'Listes des Lots'!$B$4:$G$55,6,FALSE))</f>
        <v/>
      </c>
      <c r="H3004" s="3"/>
      <c r="I3004" s="3"/>
      <c r="J3004" s="5"/>
      <c r="K3004" s="5"/>
      <c r="L3004" s="4"/>
      <c r="M3004" s="92" t="str">
        <f>IF(RevenueData[[#This Row],[Commentaires /Notes  ]]="","",RevenueData[[#This Row],[Commentaires /Notes  ]])</f>
        <v/>
      </c>
      <c r="N3004" s="21"/>
    </row>
    <row r="3005" spans="1:14" x14ac:dyDescent="0.25">
      <c r="A3005" s="19" t="s">
        <v>27</v>
      </c>
      <c r="B3005" s="19" t="s">
        <v>27</v>
      </c>
      <c r="C3005" s="19" t="s">
        <v>27</v>
      </c>
      <c r="D3005" s="19" t="s">
        <v>27</v>
      </c>
      <c r="E3005" s="19" t="s">
        <v>27</v>
      </c>
      <c r="F3005" s="19" t="s">
        <v>27</v>
      </c>
      <c r="G3005" s="19" t="s">
        <v>27</v>
      </c>
      <c r="H3005" s="19"/>
      <c r="I3005" s="19" t="s">
        <v>27</v>
      </c>
      <c r="J3005" s="19" t="s">
        <v>27</v>
      </c>
      <c r="K3005" s="19" t="s">
        <v>27</v>
      </c>
      <c r="L3005" s="19" t="s">
        <v>27</v>
      </c>
      <c r="M3005" s="19" t="s">
        <v>27</v>
      </c>
      <c r="N3005" s="19" t="s">
        <v>27</v>
      </c>
    </row>
  </sheetData>
  <sheetProtection algorithmName="SHA-512" hashValue="wI85lrQGD58c3KEmPAyBZ3fiQRjKiVpya/hJaY1YdMLg62JEoPASGL9fjH25UEquiWOOXL66PJ4LoKtI8TmORg==" saltValue="5R3VoJZu4am3KDteB+R5GA==" spinCount="100000" sheet="1" formatColumns="0" formatRows="0" selectLockedCells="1"/>
  <conditionalFormatting sqref="J5:K3005">
    <cfRule type="expression" dxfId="39" priority="10">
      <formula>$K5&lt;$J5</formula>
    </cfRule>
  </conditionalFormatting>
  <conditionalFormatting sqref="C3005 E3005:F3005 N3005 D5:F3004 I5:M3005">
    <cfRule type="expression" dxfId="38" priority="13">
      <formula>OR(COUNTA($D5:$F5)+COUNTA($I5:$L5)=1,COUNTA($D5:$F5)+COUNTA($I5:$L5)=2,COUNTA($D5:$F5)+COUNTA($I5:$L5)=3,COUNTA($D5:$F5)+COUNTA($I5:$L5)=4, COUNTA($D5:$F5)+COUNTA($I5:$L5)=5,COUNTA($D5:$F5)+COUNTA($I5:$L5)=6)</formula>
    </cfRule>
  </conditionalFormatting>
  <conditionalFormatting sqref="D3005">
    <cfRule type="expression" dxfId="37" priority="17">
      <formula>OR(COUNTA($E3005:$F3005)+COUNTA($I3005:$L3005)=1,COUNTA($E3005:$F3005)+COUNTA($I3005:$L3005)=2,COUNTA($E3005:$F3005)+COUNTA($I3005:$L3005)=3,COUNTA($E3005:$F3005)+COUNTA($I3005:$L3005)=4, COUNTA($E3005:$F3005)+COUNTA($I3005:$L3005)=5)</formula>
    </cfRule>
  </conditionalFormatting>
  <conditionalFormatting sqref="H5:H3005">
    <cfRule type="expression" dxfId="36" priority="1">
      <formula>OR(COUNTA($D5:$F5)+COUNTA($I5:$L5)=1,COUNTA($D5:$F5)+COUNTA($I5:$L5)=2,COUNTA($D5:$F5)+COUNTA($I5:$L5)=3,COUNTA($D5:$F5)+COUNTA($I5:$L5)=4, COUNTA($D5:$F5)+COUNTA($I5:$L5)=5,COUNTA($D5:$F5)+COUNTA($I5:$L5)=6)</formula>
    </cfRule>
  </conditionalFormatting>
  <dataValidations count="5">
    <dataValidation type="decimal" allowBlank="1" showInputMessage="1" showErrorMessage="1" error="Merci de renseigner une valeur numerique" sqref="I5:I3004" xr:uid="{4F100E63-455F-4C10-8272-0CF63E4D7404}">
      <formula1>0</formula1>
      <formula2>1E+30</formula2>
    </dataValidation>
    <dataValidation type="date" allowBlank="1" showInputMessage="1" showErrorMessage="1" error="Renseigner une date sous le format jour/mois/annee" sqref="D5 J5:J69 J71:J3004" xr:uid="{CFE4BD38-6261-4695-9515-9B07855B2754}">
      <formula1>36526</formula1>
      <formula2>73415</formula2>
    </dataValidation>
    <dataValidation type="date" allowBlank="1" showErrorMessage="1" errorTitle="Invalid Date " error="Renseigner une date sous le format jour/mois/annee" promptTitle="Message de saisie" prompt="Renseigner une date avec le format jour/mois/annee" sqref="E5:E3004" xr:uid="{F1138770-2CE2-4217-A700-6D194127E2F1}">
      <formula1>36526</formula1>
      <formula2>73415</formula2>
    </dataValidation>
    <dataValidation type="custom" allowBlank="1" showErrorMessage="1" errorTitle="Invalid Date " error="Renseigner une date sous le format jour/mois/annee_x000a_La date de fin de periode doit etre posterieure a la date de debut de periode " promptTitle="Message de saisie" prompt="Renseigner une date avec le format jour/mois/annee" sqref="K5:K69 K71:K3004" xr:uid="{D67D8C2B-853F-4E3B-A4A6-92C1273BDCE3}">
      <formula1>AND(ISNUMBER(K5), K5 &gt;= J5, ISNUMBER(J5))</formula1>
    </dataValidation>
    <dataValidation type="custom" operator="greaterThanOrEqual" showInputMessage="1" showErrorMessage="1" error="Renseigner une date sous le format jour/mois/annee_x000a__x000a_Assurer vous que la date d'enregistrement est posterieure aux precedentes dates d'enregistrement _x000a__x000a_La ligne precedente doit etre renseignee" sqref="J70:K70 D6:D3004" xr:uid="{FF3DFFB4-3B27-4A01-A7E1-C4D8450E24FC}">
      <formula1>AND(ISNUMBER(D5), ISNUMBER(D6), D5&lt;&gt;"", D6&gt;=D5)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2E8ACB5-08C2-4517-90C4-9FF678B338F8}">
          <x14:formula1>
            <xm:f>Listes!$B$20:$B$23</xm:f>
          </x14:formula1>
          <xm:sqref>L5:L3004</xm:sqref>
        </x14:dataValidation>
        <x14:dataValidation type="list" allowBlank="1" showInputMessage="1" showErrorMessage="1" xr:uid="{A22BA824-44EE-43B5-A49E-1E26B7872FA4}">
          <x14:formula1>
            <xm:f>'Listes des Lots'!$B$4:$B$39</xm:f>
          </x14:formula1>
          <xm:sqref>F5:F610</xm:sqref>
        </x14:dataValidation>
        <x14:dataValidation type="list" allowBlank="1" showInputMessage="1" showErrorMessage="1" xr:uid="{343EF209-813F-4342-B5CD-28B170FA1667}">
          <x14:formula1>
            <xm:f>Listes!$B$73:$B$75</xm:f>
          </x14:formula1>
          <xm:sqref>H5:H3004</xm:sqref>
        </x14:dataValidation>
        <x14:dataValidation type="list" allowBlank="1" showInputMessage="1" showErrorMessage="1" xr:uid="{3917BF12-76B4-452D-B60E-B57DD31C3539}">
          <x14:formula1>
            <xm:f>'Listes des Lots'!$B$4:$B$40</xm:f>
          </x14:formula1>
          <xm:sqref>F611:F3004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9AD3-A8D7-4B5D-9BFD-DB6C591C63E3}">
  <sheetPr codeName="Sheet6">
    <tabColor rgb="FFFF5050"/>
    <pageSetUpPr fitToPage="1"/>
  </sheetPr>
  <dimension ref="A1:N3005"/>
  <sheetViews>
    <sheetView showGridLines="0" topLeftCell="C1" zoomScale="66" zoomScaleNormal="66" workbookViewId="0">
      <selection activeCell="D6" sqref="D6"/>
    </sheetView>
  </sheetViews>
  <sheetFormatPr baseColWidth="10" defaultColWidth="9.140625" defaultRowHeight="15" x14ac:dyDescent="0.25"/>
  <cols>
    <col min="2" max="2" width="4.7109375" bestFit="1" customWidth="1"/>
    <col min="3" max="3" width="26.140625" style="60" customWidth="1"/>
    <col min="4" max="5" width="20.42578125" style="60" customWidth="1"/>
    <col min="6" max="6" width="28" style="60" customWidth="1"/>
    <col min="7" max="7" width="18.5703125" style="60" customWidth="1"/>
    <col min="8" max="8" width="16.28515625" style="60" customWidth="1"/>
    <col min="9" max="9" width="16.140625" style="60" customWidth="1"/>
    <col min="10" max="10" width="23" style="60" customWidth="1"/>
    <col min="11" max="12" width="20.42578125" style="60" customWidth="1"/>
    <col min="13" max="13" width="111.85546875" style="60" bestFit="1" customWidth="1"/>
    <col min="14" max="14" width="25.7109375" style="19" customWidth="1"/>
  </cols>
  <sheetData>
    <row r="1" spans="2:14" x14ac:dyDescent="0.25">
      <c r="C1"/>
      <c r="D1"/>
      <c r="E1"/>
      <c r="F1"/>
      <c r="G1"/>
      <c r="H1"/>
      <c r="I1"/>
      <c r="J1"/>
      <c r="K1"/>
      <c r="L1"/>
      <c r="M1"/>
      <c r="N1" s="42"/>
    </row>
    <row r="2" spans="2:14" x14ac:dyDescent="0.25">
      <c r="C2"/>
      <c r="D2"/>
      <c r="E2"/>
      <c r="F2"/>
      <c r="G2"/>
      <c r="H2"/>
      <c r="I2"/>
      <c r="J2"/>
      <c r="K2"/>
      <c r="L2"/>
      <c r="M2"/>
      <c r="N2" s="42"/>
    </row>
    <row r="3" spans="2:14" ht="18.600000000000001" customHeight="1" x14ac:dyDescent="0.25">
      <c r="B3" s="296" t="s">
        <v>377</v>
      </c>
      <c r="C3" s="296"/>
      <c r="D3" s="296"/>
      <c r="E3" s="296"/>
      <c r="F3" s="43"/>
      <c r="G3" s="11"/>
      <c r="H3" s="11"/>
      <c r="I3" s="31"/>
      <c r="J3" s="1"/>
      <c r="K3" s="1"/>
      <c r="L3" s="11"/>
      <c r="M3" s="11"/>
      <c r="N3" s="42"/>
    </row>
    <row r="4" spans="2:14" ht="18.75" x14ac:dyDescent="0.3">
      <c r="B4" s="30" t="s">
        <v>32</v>
      </c>
      <c r="D4" s="276">
        <v>45901</v>
      </c>
      <c r="E4" s="28"/>
      <c r="F4" s="1" t="s">
        <v>378</v>
      </c>
      <c r="G4" s="286">
        <f>SUM(I10:I3004)</f>
        <v>413000</v>
      </c>
      <c r="H4" s="44"/>
      <c r="I4" s="31"/>
      <c r="J4" s="1"/>
      <c r="K4" s="1"/>
      <c r="L4" s="11"/>
      <c r="M4" s="11"/>
      <c r="N4" s="42"/>
    </row>
    <row r="5" spans="2:14" ht="18.75" x14ac:dyDescent="0.3">
      <c r="B5" s="30" t="s">
        <v>33</v>
      </c>
      <c r="D5" s="277">
        <v>46265</v>
      </c>
      <c r="E5" s="29"/>
      <c r="F5" s="11"/>
      <c r="G5" s="11"/>
      <c r="H5" s="11"/>
      <c r="I5" s="31"/>
      <c r="J5" s="1"/>
      <c r="K5" s="1"/>
      <c r="L5" s="11"/>
      <c r="M5" s="11"/>
      <c r="N5" s="42"/>
    </row>
    <row r="6" spans="2:14" s="48" customFormat="1" ht="37.5" x14ac:dyDescent="0.2">
      <c r="B6" s="30" t="s">
        <v>359</v>
      </c>
      <c r="D6" s="275" t="s">
        <v>405</v>
      </c>
      <c r="E6" s="28"/>
      <c r="F6" s="45"/>
      <c r="G6" s="46"/>
      <c r="H6" s="46"/>
      <c r="I6" s="47"/>
      <c r="L6" s="46"/>
      <c r="M6" s="46"/>
      <c r="N6" s="49"/>
    </row>
    <row r="7" spans="2:14" x14ac:dyDescent="0.25">
      <c r="B7" s="31"/>
      <c r="C7" s="11"/>
      <c r="D7" s="32" cm="1">
        <f t="array" ref="D7">MATCH(TRUE, INDEX(ISBLANK(C10:C3005), 0), 0) + 8</f>
        <v>15</v>
      </c>
      <c r="E7" s="31"/>
      <c r="F7" s="11"/>
      <c r="G7" s="11"/>
      <c r="H7" s="11"/>
      <c r="I7" s="31"/>
      <c r="J7" s="1"/>
      <c r="K7" s="1"/>
      <c r="L7" s="11"/>
      <c r="M7" s="11"/>
      <c r="N7" s="42"/>
    </row>
    <row r="8" spans="2:14" x14ac:dyDescent="0.25">
      <c r="B8" s="31"/>
      <c r="C8" s="11"/>
      <c r="D8" s="31"/>
      <c r="E8" s="31"/>
      <c r="F8" s="11"/>
      <c r="G8" s="11"/>
      <c r="H8" s="11"/>
      <c r="I8" s="31"/>
      <c r="J8" s="1"/>
      <c r="K8" s="1"/>
      <c r="L8" s="11"/>
      <c r="M8" s="11"/>
      <c r="N8" s="42"/>
    </row>
    <row r="9" spans="2:14" s="122" customFormat="1" ht="59.25" thickBot="1" x14ac:dyDescent="0.35">
      <c r="B9" s="120" t="s">
        <v>28</v>
      </c>
      <c r="C9" s="106" t="s">
        <v>46</v>
      </c>
      <c r="D9" s="106" t="s">
        <v>49</v>
      </c>
      <c r="E9" s="106" t="s">
        <v>47</v>
      </c>
      <c r="F9" s="106" t="s">
        <v>20</v>
      </c>
      <c r="G9" s="106" t="s">
        <v>14</v>
      </c>
      <c r="H9" s="106" t="s">
        <v>330</v>
      </c>
      <c r="I9" s="106" t="s">
        <v>48</v>
      </c>
      <c r="J9" s="107" t="s">
        <v>30</v>
      </c>
      <c r="K9" s="107" t="s">
        <v>31</v>
      </c>
      <c r="L9" s="106" t="s">
        <v>65</v>
      </c>
      <c r="M9" s="106" t="s">
        <v>29</v>
      </c>
      <c r="N9" s="121" t="s">
        <v>39</v>
      </c>
    </row>
    <row r="10" spans="2:14" ht="39" x14ac:dyDescent="0.25">
      <c r="B10" s="50" cm="1">
        <f t="array" ref="B10:N15">_xlfn._xlws.FILTER(RevenueData[],(RevenueData[Date de la Recette
(jj/mm/aa) ]&gt;=D4)*(RevenueData[Date de la Recette
(jj/mm/aa) ]&lt;=D5)*(RevenueData[[Désignation du Lot ]]=D6),"No Data")</f>
        <v>504</v>
      </c>
      <c r="C10" s="98" t="str">
        <v>250918_Rev_MC_504</v>
      </c>
      <c r="D10" s="108">
        <v>45918</v>
      </c>
      <c r="E10" s="109">
        <v>45911</v>
      </c>
      <c r="F10" s="110" t="str">
        <v>MC-Mag-Nymat_2</v>
      </c>
      <c r="G10" s="110" t="str">
        <v>Location</v>
      </c>
      <c r="H10" s="110" t="str">
        <v xml:space="preserve">Loyer / Nuité </v>
      </c>
      <c r="I10" s="111">
        <v>70000</v>
      </c>
      <c r="J10" s="109">
        <v>45901</v>
      </c>
      <c r="K10" s="109">
        <v>45930</v>
      </c>
      <c r="L10" s="112" t="str">
        <v xml:space="preserve">Espèce - Caisse </v>
      </c>
      <c r="M10" s="113" t="str">
        <v>LOYER NYMAT 2</v>
      </c>
      <c r="N10" s="103" t="str">
        <v>LOYER NYMAT 2</v>
      </c>
    </row>
    <row r="11" spans="2:14" ht="39" x14ac:dyDescent="0.25">
      <c r="B11" s="51">
        <v>549</v>
      </c>
      <c r="C11" s="104" t="str">
        <v>251114_Rev_MC_549</v>
      </c>
      <c r="D11" s="114">
        <v>45975</v>
      </c>
      <c r="E11" s="115">
        <v>45975</v>
      </c>
      <c r="F11" s="116" t="str">
        <v>MC-Mag-Nymat_2</v>
      </c>
      <c r="G11" s="116" t="str">
        <v>Location</v>
      </c>
      <c r="H11" s="116" t="str">
        <v xml:space="preserve">Loyer / Nuité </v>
      </c>
      <c r="I11" s="117">
        <v>70000</v>
      </c>
      <c r="J11" s="115">
        <v>45962</v>
      </c>
      <c r="K11" s="115">
        <v>45991</v>
      </c>
      <c r="L11" s="118" t="str">
        <v xml:space="preserve">Espèce - Caisse </v>
      </c>
      <c r="M11" s="119" t="str">
        <v>LOYER NYMAT 2 NOVEMBRE</v>
      </c>
      <c r="N11" s="105" t="str">
        <v>LOYER NYMAT 2 NOVEMBRE</v>
      </c>
    </row>
    <row r="12" spans="2:14" ht="39" x14ac:dyDescent="0.25">
      <c r="B12" s="51">
        <v>571</v>
      </c>
      <c r="C12" s="104" t="str">
        <v>251209_Rev_MC_571</v>
      </c>
      <c r="D12" s="114">
        <v>46000</v>
      </c>
      <c r="E12" s="115">
        <v>46000</v>
      </c>
      <c r="F12" s="116" t="str">
        <v>MC-Mag-Nymat_2</v>
      </c>
      <c r="G12" s="116" t="str">
        <v>Location</v>
      </c>
      <c r="H12" s="116" t="str">
        <v xml:space="preserve">Loyer / Nuité </v>
      </c>
      <c r="I12" s="117">
        <v>70000</v>
      </c>
      <c r="J12" s="115">
        <v>45992</v>
      </c>
      <c r="K12" s="115">
        <v>46022</v>
      </c>
      <c r="L12" s="118" t="str">
        <v xml:space="preserve">Espèce - Caisse </v>
      </c>
      <c r="M12" s="119" t="str">
        <v>LOYER NYMAT 2 DECEMBRE</v>
      </c>
      <c r="N12" s="105" t="str">
        <v>LOYER NYMAT 2 DECEMBRE</v>
      </c>
    </row>
    <row r="13" spans="2:14" ht="39" x14ac:dyDescent="0.25">
      <c r="B13" s="51">
        <v>611</v>
      </c>
      <c r="C13" s="104" t="str">
        <v>260108_Rev_MC_611</v>
      </c>
      <c r="D13" s="114">
        <v>46030</v>
      </c>
      <c r="E13" s="115">
        <v>46030</v>
      </c>
      <c r="F13" s="116" t="str">
        <v>MC-Mag-Nymat_2</v>
      </c>
      <c r="G13" s="116" t="str">
        <v>Location</v>
      </c>
      <c r="H13" s="116" t="str">
        <v xml:space="preserve">Loyer / Nuité </v>
      </c>
      <c r="I13" s="117">
        <v>63000</v>
      </c>
      <c r="J13" s="115">
        <v>46023</v>
      </c>
      <c r="K13" s="115">
        <v>46053</v>
      </c>
      <c r="L13" s="118" t="str">
        <v xml:space="preserve">Espèce - Caisse </v>
      </c>
      <c r="M13" s="119" t="str">
        <v>Loyer NYMAT 2 JANVIER</v>
      </c>
      <c r="N13" s="105" t="str">
        <v>Loyer NYMAT 2 JANVIER</v>
      </c>
    </row>
    <row r="14" spans="2:14" ht="39" x14ac:dyDescent="0.25">
      <c r="B14" s="51">
        <v>660</v>
      </c>
      <c r="C14" s="104" t="str">
        <v>260211_Rev_MC_660</v>
      </c>
      <c r="D14" s="114">
        <v>46064</v>
      </c>
      <c r="E14" s="115">
        <v>46064</v>
      </c>
      <c r="F14" s="116" t="str">
        <v>MC-Mag-Nymat_2</v>
      </c>
      <c r="G14" s="116" t="str">
        <v>Location</v>
      </c>
      <c r="H14" s="116" t="str">
        <v xml:space="preserve">Loyer / Nuité </v>
      </c>
      <c r="I14" s="117">
        <v>70000</v>
      </c>
      <c r="J14" s="115">
        <v>46054</v>
      </c>
      <c r="K14" s="115">
        <v>46081</v>
      </c>
      <c r="L14" s="118" t="str">
        <v xml:space="preserve">Espèce - Caisse </v>
      </c>
      <c r="M14" s="119" t="str">
        <v>LOYER  FEVRIER  NYMAT 2</v>
      </c>
      <c r="N14" s="105" t="str">
        <v>LOYER  FEVRIER  NYMAT 2</v>
      </c>
    </row>
    <row r="15" spans="2:14" ht="39" x14ac:dyDescent="0.25">
      <c r="B15" s="51">
        <v>689</v>
      </c>
      <c r="C15" s="104" t="str">
        <v>260317_Rev_MC_689</v>
      </c>
      <c r="D15" s="114">
        <v>46098</v>
      </c>
      <c r="E15" s="115">
        <v>46098</v>
      </c>
      <c r="F15" s="116" t="str">
        <v>MC-Mag-Nymat_2</v>
      </c>
      <c r="G15" s="116" t="str">
        <v>Location</v>
      </c>
      <c r="H15" s="116" t="str">
        <v xml:space="preserve">Loyer / Nuité </v>
      </c>
      <c r="I15" s="117">
        <v>70000</v>
      </c>
      <c r="J15" s="115">
        <v>46082</v>
      </c>
      <c r="K15" s="115">
        <v>46112</v>
      </c>
      <c r="L15" s="118" t="str">
        <v xml:space="preserve">Espèce - Caisse </v>
      </c>
      <c r="M15" s="119" t="str">
        <v>LOYER MARS  NYMAT 2</v>
      </c>
      <c r="N15" s="105" t="str">
        <v>LOYER MARS  NYMAT 2</v>
      </c>
    </row>
    <row r="16" spans="2:14" ht="19.5" x14ac:dyDescent="0.25">
      <c r="B16" s="51"/>
      <c r="C16" s="104"/>
      <c r="D16" s="114"/>
      <c r="E16" s="115"/>
      <c r="F16" s="116"/>
      <c r="G16" s="116"/>
      <c r="H16" s="116"/>
      <c r="I16" s="117"/>
      <c r="J16" s="115"/>
      <c r="K16" s="115"/>
      <c r="L16" s="118"/>
      <c r="M16" s="119"/>
      <c r="N16" s="105"/>
    </row>
    <row r="17" spans="2:14" ht="19.5" x14ac:dyDescent="0.25">
      <c r="B17" s="51"/>
      <c r="C17" s="104"/>
      <c r="D17" s="114"/>
      <c r="E17" s="115"/>
      <c r="F17" s="116"/>
      <c r="G17" s="116"/>
      <c r="H17" s="116"/>
      <c r="I17" s="117"/>
      <c r="J17" s="115"/>
      <c r="K17" s="115"/>
      <c r="L17" s="118"/>
      <c r="M17" s="119"/>
      <c r="N17" s="105"/>
    </row>
    <row r="18" spans="2:14" ht="19.5" x14ac:dyDescent="0.25">
      <c r="B18" s="51"/>
      <c r="C18" s="104"/>
      <c r="D18" s="114"/>
      <c r="E18" s="115"/>
      <c r="F18" s="116"/>
      <c r="G18" s="116"/>
      <c r="H18" s="116"/>
      <c r="I18" s="117"/>
      <c r="J18" s="115"/>
      <c r="K18" s="115"/>
      <c r="L18" s="118"/>
      <c r="M18" s="119"/>
      <c r="N18" s="105"/>
    </row>
    <row r="19" spans="2:14" ht="19.5" x14ac:dyDescent="0.25">
      <c r="B19" s="51"/>
      <c r="C19" s="104"/>
      <c r="D19" s="114"/>
      <c r="E19" s="115"/>
      <c r="F19" s="116"/>
      <c r="G19" s="116"/>
      <c r="H19" s="116"/>
      <c r="I19" s="117"/>
      <c r="J19" s="115"/>
      <c r="K19" s="115"/>
      <c r="L19" s="118"/>
      <c r="M19" s="119"/>
      <c r="N19" s="105"/>
    </row>
    <row r="20" spans="2:14" ht="19.5" x14ac:dyDescent="0.25">
      <c r="B20" s="51"/>
      <c r="C20" s="104"/>
      <c r="D20" s="114"/>
      <c r="E20" s="115"/>
      <c r="F20" s="116"/>
      <c r="G20" s="116"/>
      <c r="H20" s="116"/>
      <c r="I20" s="117"/>
      <c r="J20" s="115"/>
      <c r="K20" s="115"/>
      <c r="L20" s="118"/>
      <c r="M20" s="119"/>
      <c r="N20" s="105"/>
    </row>
    <row r="21" spans="2:14" ht="19.5" x14ac:dyDescent="0.25">
      <c r="B21" s="51"/>
      <c r="C21" s="104"/>
      <c r="D21" s="114"/>
      <c r="E21" s="115"/>
      <c r="F21" s="116"/>
      <c r="G21" s="116"/>
      <c r="H21" s="116"/>
      <c r="I21" s="117"/>
      <c r="J21" s="115"/>
      <c r="K21" s="115"/>
      <c r="L21" s="118"/>
      <c r="M21" s="119"/>
      <c r="N21" s="105"/>
    </row>
    <row r="22" spans="2:14" ht="19.5" x14ac:dyDescent="0.25">
      <c r="B22" s="51"/>
      <c r="C22" s="104"/>
      <c r="D22" s="114"/>
      <c r="E22" s="115"/>
      <c r="F22" s="116"/>
      <c r="G22" s="116"/>
      <c r="H22" s="116"/>
      <c r="I22" s="117"/>
      <c r="J22" s="115"/>
      <c r="K22" s="115"/>
      <c r="L22" s="118"/>
      <c r="M22" s="119"/>
      <c r="N22" s="105"/>
    </row>
    <row r="23" spans="2:14" ht="19.5" x14ac:dyDescent="0.25">
      <c r="B23" s="51"/>
      <c r="C23" s="104"/>
      <c r="D23" s="114"/>
      <c r="E23" s="115"/>
      <c r="F23" s="116"/>
      <c r="G23" s="116"/>
      <c r="H23" s="116"/>
      <c r="I23" s="117"/>
      <c r="J23" s="115"/>
      <c r="K23" s="115"/>
      <c r="L23" s="118"/>
      <c r="M23" s="119"/>
      <c r="N23" s="105"/>
    </row>
    <row r="24" spans="2:14" ht="19.5" x14ac:dyDescent="0.25">
      <c r="B24" s="51"/>
      <c r="C24" s="104"/>
      <c r="D24" s="114"/>
      <c r="E24" s="115"/>
      <c r="F24" s="116"/>
      <c r="G24" s="116"/>
      <c r="H24" s="116"/>
      <c r="I24" s="117"/>
      <c r="J24" s="115"/>
      <c r="K24" s="115"/>
      <c r="L24" s="118"/>
      <c r="M24" s="119"/>
      <c r="N24" s="105"/>
    </row>
    <row r="25" spans="2:14" ht="19.5" x14ac:dyDescent="0.25">
      <c r="B25" s="51"/>
      <c r="C25" s="104"/>
      <c r="D25" s="114"/>
      <c r="E25" s="115"/>
      <c r="F25" s="116"/>
      <c r="G25" s="116"/>
      <c r="H25" s="116"/>
      <c r="I25" s="117"/>
      <c r="J25" s="115"/>
      <c r="K25" s="115"/>
      <c r="L25" s="118"/>
      <c r="M25" s="119"/>
      <c r="N25" s="105"/>
    </row>
    <row r="26" spans="2:14" ht="19.5" x14ac:dyDescent="0.25">
      <c r="B26" s="51"/>
      <c r="C26" s="104"/>
      <c r="D26" s="114"/>
      <c r="E26" s="115"/>
      <c r="F26" s="116"/>
      <c r="G26" s="116"/>
      <c r="H26" s="116"/>
      <c r="I26" s="117"/>
      <c r="J26" s="115"/>
      <c r="K26" s="115"/>
      <c r="L26" s="118"/>
      <c r="M26" s="119"/>
      <c r="N26" s="105"/>
    </row>
    <row r="27" spans="2:14" ht="19.5" x14ac:dyDescent="0.25">
      <c r="B27" s="51"/>
      <c r="C27" s="104"/>
      <c r="D27" s="114"/>
      <c r="E27" s="115"/>
      <c r="F27" s="116"/>
      <c r="G27" s="116"/>
      <c r="H27" s="116"/>
      <c r="I27" s="117"/>
      <c r="J27" s="115"/>
      <c r="K27" s="115"/>
      <c r="L27" s="118"/>
      <c r="M27" s="119"/>
      <c r="N27" s="105"/>
    </row>
    <row r="28" spans="2:14" ht="19.5" x14ac:dyDescent="0.25">
      <c r="B28" s="51"/>
      <c r="C28" s="104"/>
      <c r="D28" s="114"/>
      <c r="E28" s="115"/>
      <c r="F28" s="116"/>
      <c r="G28" s="116"/>
      <c r="H28" s="116"/>
      <c r="I28" s="117"/>
      <c r="J28" s="115"/>
      <c r="K28" s="115"/>
      <c r="L28" s="118"/>
      <c r="M28" s="119"/>
      <c r="N28" s="105"/>
    </row>
    <row r="29" spans="2:14" ht="19.5" x14ac:dyDescent="0.25">
      <c r="B29" s="51"/>
      <c r="C29" s="104"/>
      <c r="D29" s="114"/>
      <c r="E29" s="115"/>
      <c r="F29" s="116"/>
      <c r="G29" s="116"/>
      <c r="H29" s="116"/>
      <c r="I29" s="117"/>
      <c r="J29" s="115"/>
      <c r="K29" s="115"/>
      <c r="L29" s="118"/>
      <c r="M29" s="119"/>
      <c r="N29" s="105"/>
    </row>
    <row r="30" spans="2:14" ht="19.5" x14ac:dyDescent="0.25">
      <c r="B30" s="51"/>
      <c r="C30" s="104"/>
      <c r="D30" s="114"/>
      <c r="E30" s="115"/>
      <c r="F30" s="116"/>
      <c r="G30" s="116"/>
      <c r="H30" s="116"/>
      <c r="I30" s="117"/>
      <c r="J30" s="115"/>
      <c r="K30" s="115"/>
      <c r="L30" s="118"/>
      <c r="M30" s="119"/>
      <c r="N30" s="105"/>
    </row>
    <row r="31" spans="2:14" ht="19.5" x14ac:dyDescent="0.25">
      <c r="B31" s="51"/>
      <c r="C31" s="104"/>
      <c r="D31" s="114"/>
      <c r="E31" s="115"/>
      <c r="F31" s="116"/>
      <c r="G31" s="116"/>
      <c r="H31" s="116"/>
      <c r="I31" s="117"/>
      <c r="J31" s="115"/>
      <c r="K31" s="115"/>
      <c r="L31" s="118"/>
      <c r="M31" s="119"/>
      <c r="N31" s="105"/>
    </row>
    <row r="32" spans="2:14" ht="19.5" x14ac:dyDescent="0.25">
      <c r="B32" s="51"/>
      <c r="C32" s="104"/>
      <c r="D32" s="114"/>
      <c r="E32" s="115"/>
      <c r="F32" s="116"/>
      <c r="G32" s="116"/>
      <c r="H32" s="116"/>
      <c r="I32" s="117"/>
      <c r="J32" s="115"/>
      <c r="K32" s="115"/>
      <c r="L32" s="118"/>
      <c r="M32" s="119"/>
      <c r="N32" s="105"/>
    </row>
    <row r="33" spans="2:14" ht="19.5" x14ac:dyDescent="0.25">
      <c r="B33" s="51"/>
      <c r="C33" s="104"/>
      <c r="D33" s="114"/>
      <c r="E33" s="115"/>
      <c r="F33" s="116"/>
      <c r="G33" s="116"/>
      <c r="H33" s="116"/>
      <c r="I33" s="117"/>
      <c r="J33" s="115"/>
      <c r="K33" s="115"/>
      <c r="L33" s="118"/>
      <c r="M33" s="119"/>
      <c r="N33" s="105"/>
    </row>
    <row r="34" spans="2:14" ht="19.5" x14ac:dyDescent="0.25">
      <c r="B34" s="51"/>
      <c r="C34" s="104"/>
      <c r="D34" s="114"/>
      <c r="E34" s="115"/>
      <c r="F34" s="116"/>
      <c r="G34" s="116"/>
      <c r="H34" s="116"/>
      <c r="I34" s="117"/>
      <c r="J34" s="115"/>
      <c r="K34" s="115"/>
      <c r="L34" s="118"/>
      <c r="M34" s="119"/>
      <c r="N34" s="105"/>
    </row>
    <row r="35" spans="2:14" ht="19.5" x14ac:dyDescent="0.25">
      <c r="B35" s="51"/>
      <c r="C35" s="104"/>
      <c r="D35" s="114"/>
      <c r="E35" s="115"/>
      <c r="F35" s="116"/>
      <c r="G35" s="116"/>
      <c r="H35" s="116"/>
      <c r="I35" s="117"/>
      <c r="J35" s="115"/>
      <c r="K35" s="115"/>
      <c r="L35" s="118"/>
      <c r="M35" s="119"/>
      <c r="N35" s="105"/>
    </row>
    <row r="36" spans="2:14" ht="19.5" x14ac:dyDescent="0.25">
      <c r="B36" s="51"/>
      <c r="C36" s="104"/>
      <c r="D36" s="114"/>
      <c r="E36" s="115"/>
      <c r="F36" s="116"/>
      <c r="G36" s="116"/>
      <c r="H36" s="116"/>
      <c r="I36" s="117"/>
      <c r="J36" s="115"/>
      <c r="K36" s="115"/>
      <c r="L36" s="118"/>
      <c r="M36" s="119"/>
      <c r="N36" s="105"/>
    </row>
    <row r="37" spans="2:14" ht="19.5" x14ac:dyDescent="0.25">
      <c r="B37" s="51"/>
      <c r="C37" s="104"/>
      <c r="D37" s="114"/>
      <c r="E37" s="115"/>
      <c r="F37" s="116"/>
      <c r="G37" s="116"/>
      <c r="H37" s="116"/>
      <c r="I37" s="117"/>
      <c r="J37" s="115"/>
      <c r="K37" s="115"/>
      <c r="L37" s="118"/>
      <c r="M37" s="119"/>
      <c r="N37" s="105"/>
    </row>
    <row r="38" spans="2:14" ht="19.5" x14ac:dyDescent="0.25">
      <c r="B38" s="51"/>
      <c r="C38" s="104"/>
      <c r="D38" s="114"/>
      <c r="E38" s="115"/>
      <c r="F38" s="116"/>
      <c r="G38" s="116"/>
      <c r="H38" s="116"/>
      <c r="I38" s="117"/>
      <c r="J38" s="115"/>
      <c r="K38" s="115"/>
      <c r="L38" s="118"/>
      <c r="M38" s="119"/>
      <c r="N38" s="105"/>
    </row>
    <row r="39" spans="2:14" ht="19.5" x14ac:dyDescent="0.25">
      <c r="B39" s="51"/>
      <c r="C39" s="104"/>
      <c r="D39" s="114"/>
      <c r="E39" s="115"/>
      <c r="F39" s="116"/>
      <c r="G39" s="116"/>
      <c r="H39" s="116"/>
      <c r="I39" s="117"/>
      <c r="J39" s="115"/>
      <c r="K39" s="115"/>
      <c r="L39" s="118"/>
      <c r="M39" s="119"/>
      <c r="N39" s="105"/>
    </row>
    <row r="40" spans="2:14" ht="19.5" x14ac:dyDescent="0.25">
      <c r="B40" s="51"/>
      <c r="C40" s="104"/>
      <c r="D40" s="114"/>
      <c r="E40" s="115"/>
      <c r="F40" s="116"/>
      <c r="G40" s="116"/>
      <c r="H40" s="116"/>
      <c r="I40" s="117"/>
      <c r="J40" s="115"/>
      <c r="K40" s="115"/>
      <c r="L40" s="118"/>
      <c r="M40" s="119"/>
      <c r="N40" s="105"/>
    </row>
    <row r="41" spans="2:14" ht="19.5" x14ac:dyDescent="0.25">
      <c r="B41" s="51"/>
      <c r="C41" s="104"/>
      <c r="D41" s="114"/>
      <c r="E41" s="115"/>
      <c r="F41" s="116"/>
      <c r="G41" s="116"/>
      <c r="H41" s="116"/>
      <c r="I41" s="117"/>
      <c r="J41" s="115"/>
      <c r="K41" s="115"/>
      <c r="L41" s="118"/>
      <c r="M41" s="119"/>
      <c r="N41" s="105"/>
    </row>
    <row r="42" spans="2:14" ht="19.5" x14ac:dyDescent="0.25">
      <c r="B42" s="51"/>
      <c r="C42" s="104"/>
      <c r="D42" s="114"/>
      <c r="E42" s="115"/>
      <c r="F42" s="116"/>
      <c r="G42" s="116"/>
      <c r="H42" s="116"/>
      <c r="I42" s="117"/>
      <c r="J42" s="115"/>
      <c r="K42" s="115"/>
      <c r="L42" s="118"/>
      <c r="M42" s="119"/>
      <c r="N42" s="105"/>
    </row>
    <row r="43" spans="2:14" ht="19.5" x14ac:dyDescent="0.25">
      <c r="B43" s="51"/>
      <c r="C43" s="104"/>
      <c r="D43" s="114"/>
      <c r="E43" s="115"/>
      <c r="F43" s="116"/>
      <c r="G43" s="116"/>
      <c r="H43" s="116"/>
      <c r="I43" s="117"/>
      <c r="J43" s="115"/>
      <c r="K43" s="115"/>
      <c r="L43" s="118"/>
      <c r="M43" s="119"/>
      <c r="N43" s="105"/>
    </row>
    <row r="44" spans="2:14" ht="19.5" x14ac:dyDescent="0.25">
      <c r="B44" s="51"/>
      <c r="C44" s="104"/>
      <c r="D44" s="114"/>
      <c r="E44" s="115"/>
      <c r="F44" s="116"/>
      <c r="G44" s="116"/>
      <c r="H44" s="116"/>
      <c r="I44" s="117"/>
      <c r="J44" s="115"/>
      <c r="K44" s="115"/>
      <c r="L44" s="118"/>
      <c r="M44" s="119"/>
      <c r="N44" s="105"/>
    </row>
    <row r="45" spans="2:14" ht="19.5" x14ac:dyDescent="0.25">
      <c r="B45" s="51"/>
      <c r="C45" s="104"/>
      <c r="D45" s="114"/>
      <c r="E45" s="115"/>
      <c r="F45" s="116"/>
      <c r="G45" s="116"/>
      <c r="H45" s="116"/>
      <c r="I45" s="117"/>
      <c r="J45" s="115"/>
      <c r="K45" s="115"/>
      <c r="L45" s="118"/>
      <c r="M45" s="119"/>
      <c r="N45" s="105"/>
    </row>
    <row r="46" spans="2:14" ht="19.5" x14ac:dyDescent="0.25">
      <c r="B46" s="51"/>
      <c r="C46" s="104"/>
      <c r="D46" s="114"/>
      <c r="E46" s="115"/>
      <c r="F46" s="116"/>
      <c r="G46" s="116"/>
      <c r="H46" s="116"/>
      <c r="I46" s="117"/>
      <c r="J46" s="115"/>
      <c r="K46" s="115"/>
      <c r="L46" s="118"/>
      <c r="M46" s="119"/>
      <c r="N46" s="105"/>
    </row>
    <row r="47" spans="2:14" ht="19.5" x14ac:dyDescent="0.25">
      <c r="B47" s="51"/>
      <c r="C47" s="104"/>
      <c r="D47" s="114"/>
      <c r="E47" s="115"/>
      <c r="F47" s="116"/>
      <c r="G47" s="116"/>
      <c r="H47" s="116"/>
      <c r="I47" s="117"/>
      <c r="J47" s="115"/>
      <c r="K47" s="115"/>
      <c r="L47" s="118"/>
      <c r="M47" s="119"/>
      <c r="N47" s="105"/>
    </row>
    <row r="48" spans="2:14" ht="19.5" x14ac:dyDescent="0.25">
      <c r="B48" s="51"/>
      <c r="C48" s="104"/>
      <c r="D48" s="114"/>
      <c r="E48" s="115"/>
      <c r="F48" s="116"/>
      <c r="G48" s="116"/>
      <c r="H48" s="116"/>
      <c r="I48" s="117"/>
      <c r="J48" s="115"/>
      <c r="K48" s="115"/>
      <c r="L48" s="118"/>
      <c r="M48" s="119"/>
      <c r="N48" s="105"/>
    </row>
    <row r="49" spans="2:14" ht="19.5" x14ac:dyDescent="0.25">
      <c r="B49" s="51"/>
      <c r="C49" s="104"/>
      <c r="D49" s="114"/>
      <c r="E49" s="115"/>
      <c r="F49" s="116"/>
      <c r="G49" s="116"/>
      <c r="H49" s="116"/>
      <c r="I49" s="117"/>
      <c r="J49" s="115"/>
      <c r="K49" s="115"/>
      <c r="L49" s="118"/>
      <c r="M49" s="119"/>
      <c r="N49" s="105"/>
    </row>
    <row r="50" spans="2:14" ht="19.5" x14ac:dyDescent="0.25">
      <c r="B50" s="51"/>
      <c r="C50" s="104"/>
      <c r="D50" s="114"/>
      <c r="E50" s="115"/>
      <c r="F50" s="116"/>
      <c r="G50" s="116"/>
      <c r="H50" s="116"/>
      <c r="I50" s="117"/>
      <c r="J50" s="115"/>
      <c r="K50" s="115"/>
      <c r="L50" s="118"/>
      <c r="M50" s="119"/>
      <c r="N50" s="105"/>
    </row>
    <row r="51" spans="2:14" ht="19.5" x14ac:dyDescent="0.25">
      <c r="B51" s="51"/>
      <c r="C51" s="104"/>
      <c r="D51" s="114"/>
      <c r="E51" s="115"/>
      <c r="F51" s="116"/>
      <c r="G51" s="116"/>
      <c r="H51" s="116"/>
      <c r="I51" s="117"/>
      <c r="J51" s="115"/>
      <c r="K51" s="115"/>
      <c r="L51" s="118"/>
      <c r="M51" s="119"/>
      <c r="N51" s="105"/>
    </row>
    <row r="52" spans="2:14" ht="19.5" x14ac:dyDescent="0.25">
      <c r="B52" s="51"/>
      <c r="C52" s="104"/>
      <c r="D52" s="114"/>
      <c r="E52" s="115"/>
      <c r="F52" s="116"/>
      <c r="G52" s="116"/>
      <c r="H52" s="116"/>
      <c r="I52" s="117"/>
      <c r="J52" s="115"/>
      <c r="K52" s="115"/>
      <c r="L52" s="118"/>
      <c r="M52" s="119"/>
      <c r="N52" s="105"/>
    </row>
    <row r="53" spans="2:14" ht="19.5" x14ac:dyDescent="0.25">
      <c r="B53" s="51"/>
      <c r="C53" s="104"/>
      <c r="D53" s="114"/>
      <c r="E53" s="115"/>
      <c r="F53" s="116"/>
      <c r="G53" s="116"/>
      <c r="H53" s="116"/>
      <c r="I53" s="117"/>
      <c r="J53" s="115"/>
      <c r="K53" s="115"/>
      <c r="L53" s="118"/>
      <c r="M53" s="119"/>
      <c r="N53" s="105"/>
    </row>
    <row r="54" spans="2:14" ht="36.950000000000003" customHeight="1" x14ac:dyDescent="0.25">
      <c r="B54" s="51"/>
      <c r="C54" s="123"/>
      <c r="D54" s="114"/>
      <c r="E54" s="115"/>
      <c r="F54" s="116"/>
      <c r="G54" s="116"/>
      <c r="H54" s="116"/>
      <c r="I54" s="117"/>
      <c r="J54" s="115"/>
      <c r="K54" s="115"/>
      <c r="L54" s="118"/>
      <c r="M54" s="119"/>
      <c r="N54" s="105"/>
    </row>
    <row r="55" spans="2:14" ht="36.950000000000003" customHeight="1" x14ac:dyDescent="0.25">
      <c r="B55" s="51"/>
      <c r="C55" s="123"/>
      <c r="D55" s="114"/>
      <c r="E55" s="115"/>
      <c r="F55" s="116"/>
      <c r="G55" s="116"/>
      <c r="H55" s="116"/>
      <c r="I55" s="117"/>
      <c r="J55" s="115"/>
      <c r="K55" s="115"/>
      <c r="L55" s="118"/>
      <c r="M55" s="119"/>
      <c r="N55" s="105"/>
    </row>
    <row r="56" spans="2:14" ht="19.5" x14ac:dyDescent="0.25">
      <c r="B56" s="51"/>
      <c r="C56" s="123"/>
      <c r="D56" s="114"/>
      <c r="E56" s="115"/>
      <c r="F56" s="116"/>
      <c r="G56" s="116"/>
      <c r="H56" s="116"/>
      <c r="I56" s="117"/>
      <c r="J56" s="115"/>
      <c r="K56" s="115"/>
      <c r="L56" s="118"/>
      <c r="M56" s="119"/>
      <c r="N56" s="105"/>
    </row>
    <row r="57" spans="2:14" ht="36.950000000000003" customHeight="1" x14ac:dyDescent="0.25">
      <c r="B57" s="51"/>
      <c r="C57" s="123"/>
      <c r="D57" s="114"/>
      <c r="E57" s="115"/>
      <c r="F57" s="116"/>
      <c r="G57" s="116"/>
      <c r="H57" s="116"/>
      <c r="I57" s="117"/>
      <c r="J57" s="115"/>
      <c r="K57" s="115"/>
      <c r="L57" s="118"/>
      <c r="M57" s="119"/>
      <c r="N57" s="105"/>
    </row>
    <row r="58" spans="2:14" ht="36.950000000000003" customHeight="1" x14ac:dyDescent="0.25">
      <c r="B58" s="51"/>
      <c r="C58" s="123"/>
      <c r="D58" s="114"/>
      <c r="E58" s="115"/>
      <c r="F58" s="116"/>
      <c r="G58" s="116"/>
      <c r="H58" s="116"/>
      <c r="I58" s="117"/>
      <c r="J58" s="115"/>
      <c r="K58" s="115"/>
      <c r="L58" s="118"/>
      <c r="M58" s="119"/>
      <c r="N58" s="105"/>
    </row>
    <row r="59" spans="2:14" ht="36.950000000000003" customHeight="1" x14ac:dyDescent="0.25">
      <c r="B59" s="51"/>
      <c r="C59" s="123"/>
      <c r="D59" s="114"/>
      <c r="E59" s="115"/>
      <c r="F59" s="116"/>
      <c r="G59" s="116"/>
      <c r="H59" s="116"/>
      <c r="I59" s="117"/>
      <c r="J59" s="115"/>
      <c r="K59" s="115"/>
      <c r="L59" s="118"/>
      <c r="M59" s="119"/>
      <c r="N59" s="105"/>
    </row>
    <row r="60" spans="2:14" ht="36.950000000000003" customHeight="1" x14ac:dyDescent="0.25">
      <c r="B60" s="51"/>
      <c r="C60" s="123"/>
      <c r="D60" s="114"/>
      <c r="E60" s="115"/>
      <c r="F60" s="116"/>
      <c r="G60" s="116"/>
      <c r="H60" s="116"/>
      <c r="I60" s="117"/>
      <c r="J60" s="115"/>
      <c r="K60" s="115"/>
      <c r="L60" s="118"/>
      <c r="M60" s="119"/>
      <c r="N60" s="105"/>
    </row>
    <row r="61" spans="2:14" ht="36.950000000000003" customHeight="1" x14ac:dyDescent="0.25">
      <c r="B61" s="51"/>
      <c r="C61" s="123"/>
      <c r="D61" s="114"/>
      <c r="E61" s="115"/>
      <c r="F61" s="116"/>
      <c r="G61" s="116"/>
      <c r="H61" s="116"/>
      <c r="I61" s="117"/>
      <c r="J61" s="115"/>
      <c r="K61" s="115"/>
      <c r="L61" s="118"/>
      <c r="M61" s="119"/>
      <c r="N61" s="105"/>
    </row>
    <row r="62" spans="2:14" ht="36.950000000000003" customHeight="1" x14ac:dyDescent="0.25">
      <c r="B62" s="51"/>
      <c r="C62" s="123"/>
      <c r="D62" s="114"/>
      <c r="E62" s="115"/>
      <c r="F62" s="116"/>
      <c r="G62" s="116"/>
      <c r="H62" s="116"/>
      <c r="I62" s="117"/>
      <c r="J62" s="115"/>
      <c r="K62" s="115"/>
      <c r="L62" s="118"/>
      <c r="M62" s="119"/>
      <c r="N62" s="105"/>
    </row>
    <row r="63" spans="2:14" ht="36.950000000000003" customHeight="1" x14ac:dyDescent="0.25">
      <c r="B63" s="51"/>
      <c r="C63" s="123"/>
      <c r="D63" s="114"/>
      <c r="E63" s="115"/>
      <c r="F63" s="116"/>
      <c r="G63" s="116"/>
      <c r="H63" s="116"/>
      <c r="I63" s="117"/>
      <c r="J63" s="115"/>
      <c r="K63" s="115"/>
      <c r="L63" s="118"/>
      <c r="M63" s="119"/>
      <c r="N63" s="105"/>
    </row>
    <row r="64" spans="2:14" ht="36.950000000000003" customHeight="1" x14ac:dyDescent="0.25">
      <c r="B64" s="51"/>
      <c r="C64" s="123"/>
      <c r="D64" s="114"/>
      <c r="E64" s="115"/>
      <c r="F64" s="116"/>
      <c r="G64" s="116"/>
      <c r="H64" s="116"/>
      <c r="I64" s="117"/>
      <c r="J64" s="115"/>
      <c r="K64" s="115"/>
      <c r="L64" s="118"/>
      <c r="M64" s="119"/>
      <c r="N64" s="105"/>
    </row>
    <row r="65" spans="2:14" ht="36.950000000000003" customHeight="1" x14ac:dyDescent="0.25">
      <c r="B65" s="51"/>
      <c r="C65" s="123"/>
      <c r="D65" s="114"/>
      <c r="E65" s="115"/>
      <c r="F65" s="116"/>
      <c r="G65" s="116"/>
      <c r="H65" s="116"/>
      <c r="I65" s="117"/>
      <c r="J65" s="115"/>
      <c r="K65" s="115"/>
      <c r="L65" s="118"/>
      <c r="M65" s="119"/>
      <c r="N65" s="105"/>
    </row>
    <row r="66" spans="2:14" ht="19.5" x14ac:dyDescent="0.25">
      <c r="B66" s="51"/>
      <c r="C66" s="123"/>
      <c r="D66" s="114"/>
      <c r="E66" s="115"/>
      <c r="F66" s="116"/>
      <c r="G66" s="116"/>
      <c r="H66" s="116"/>
      <c r="I66" s="117"/>
      <c r="J66" s="115"/>
      <c r="K66" s="115"/>
      <c r="L66" s="118"/>
      <c r="M66" s="119"/>
      <c r="N66" s="105"/>
    </row>
    <row r="67" spans="2:14" ht="19.5" x14ac:dyDescent="0.25">
      <c r="B67" s="51"/>
      <c r="C67" s="123"/>
      <c r="D67" s="114"/>
      <c r="E67" s="115"/>
      <c r="F67" s="116"/>
      <c r="G67" s="116"/>
      <c r="H67" s="116"/>
      <c r="I67" s="117"/>
      <c r="J67" s="115"/>
      <c r="K67" s="115"/>
      <c r="L67" s="118"/>
      <c r="M67" s="119"/>
      <c r="N67" s="105"/>
    </row>
    <row r="68" spans="2:14" ht="36.950000000000003" customHeight="1" x14ac:dyDescent="0.25">
      <c r="B68" s="51"/>
      <c r="C68" s="123"/>
      <c r="D68" s="114"/>
      <c r="E68" s="115"/>
      <c r="F68" s="116"/>
      <c r="G68" s="116"/>
      <c r="H68" s="116"/>
      <c r="I68" s="117"/>
      <c r="J68" s="115"/>
      <c r="K68" s="115"/>
      <c r="L68" s="118"/>
      <c r="M68" s="119"/>
      <c r="N68" s="105"/>
    </row>
    <row r="69" spans="2:14" x14ac:dyDescent="0.25">
      <c r="B69" s="51"/>
      <c r="C69" s="53"/>
      <c r="D69" s="54"/>
      <c r="E69" s="55"/>
      <c r="F69" s="56"/>
      <c r="G69" s="56"/>
      <c r="H69" s="56"/>
      <c r="I69" s="57"/>
      <c r="J69" s="55"/>
      <c r="K69" s="55"/>
      <c r="L69" s="53"/>
      <c r="M69" s="58"/>
      <c r="N69" s="52"/>
    </row>
    <row r="70" spans="2:14" x14ac:dyDescent="0.25">
      <c r="B70" s="51"/>
      <c r="C70" s="53"/>
      <c r="D70" s="54"/>
      <c r="E70" s="55"/>
      <c r="F70" s="56"/>
      <c r="G70" s="56"/>
      <c r="H70" s="56"/>
      <c r="I70" s="57"/>
      <c r="J70" s="55"/>
      <c r="K70" s="55"/>
      <c r="L70" s="53"/>
      <c r="M70" s="58"/>
      <c r="N70" s="52"/>
    </row>
    <row r="71" spans="2:14" x14ac:dyDescent="0.25">
      <c r="B71" s="51"/>
      <c r="C71" s="53"/>
      <c r="D71" s="54"/>
      <c r="E71" s="55"/>
      <c r="F71" s="56"/>
      <c r="G71" s="56"/>
      <c r="H71" s="56"/>
      <c r="I71" s="57"/>
      <c r="J71" s="55"/>
      <c r="K71" s="55"/>
      <c r="L71" s="53"/>
      <c r="M71" s="58"/>
      <c r="N71" s="52"/>
    </row>
    <row r="72" spans="2:14" x14ac:dyDescent="0.25">
      <c r="B72" s="51"/>
      <c r="C72" s="53"/>
      <c r="D72" s="54"/>
      <c r="E72" s="55"/>
      <c r="F72" s="56"/>
      <c r="G72" s="56"/>
      <c r="H72" s="56"/>
      <c r="I72" s="57"/>
      <c r="J72" s="55"/>
      <c r="K72" s="55"/>
      <c r="L72" s="53"/>
      <c r="M72" s="58"/>
      <c r="N72" s="52"/>
    </row>
    <row r="73" spans="2:14" x14ac:dyDescent="0.25">
      <c r="B73" s="51"/>
      <c r="C73" s="53"/>
      <c r="D73" s="54"/>
      <c r="E73" s="55"/>
      <c r="F73" s="56"/>
      <c r="G73" s="56"/>
      <c r="H73" s="56"/>
      <c r="I73" s="57"/>
      <c r="J73" s="55"/>
      <c r="K73" s="55"/>
      <c r="L73" s="53"/>
      <c r="M73" s="58"/>
      <c r="N73" s="52"/>
    </row>
    <row r="74" spans="2:14" x14ac:dyDescent="0.25">
      <c r="B74" s="51"/>
      <c r="C74" s="53"/>
      <c r="D74" s="54"/>
      <c r="E74" s="55"/>
      <c r="F74" s="56"/>
      <c r="G74" s="56"/>
      <c r="H74" s="56"/>
      <c r="I74" s="57"/>
      <c r="J74" s="55"/>
      <c r="K74" s="55"/>
      <c r="L74" s="53"/>
      <c r="M74" s="58"/>
      <c r="N74" s="52"/>
    </row>
    <row r="75" spans="2:14" x14ac:dyDescent="0.25">
      <c r="B75" s="51"/>
      <c r="C75" s="53"/>
      <c r="D75" s="54"/>
      <c r="E75" s="55"/>
      <c r="F75" s="56"/>
      <c r="G75" s="56"/>
      <c r="H75" s="56"/>
      <c r="I75" s="57"/>
      <c r="J75" s="55"/>
      <c r="K75" s="55"/>
      <c r="L75" s="53"/>
      <c r="M75" s="58"/>
      <c r="N75" s="52"/>
    </row>
    <row r="76" spans="2:14" x14ac:dyDescent="0.25">
      <c r="B76" s="51"/>
      <c r="C76" s="53"/>
      <c r="D76" s="54"/>
      <c r="E76" s="55"/>
      <c r="F76" s="56"/>
      <c r="G76" s="56"/>
      <c r="H76" s="56"/>
      <c r="I76" s="57"/>
      <c r="J76" s="55"/>
      <c r="K76" s="55"/>
      <c r="L76" s="53"/>
      <c r="M76" s="58"/>
      <c r="N76" s="52"/>
    </row>
    <row r="77" spans="2:14" x14ac:dyDescent="0.25">
      <c r="B77" s="51"/>
      <c r="C77" s="53"/>
      <c r="D77" s="54"/>
      <c r="E77" s="55"/>
      <c r="F77" s="56"/>
      <c r="G77" s="56"/>
      <c r="H77" s="56"/>
      <c r="I77" s="57"/>
      <c r="J77" s="55"/>
      <c r="K77" s="55"/>
      <c r="L77" s="53"/>
      <c r="M77" s="58"/>
      <c r="N77" s="52"/>
    </row>
    <row r="78" spans="2:14" x14ac:dyDescent="0.25">
      <c r="B78" s="51"/>
      <c r="C78" s="53"/>
      <c r="D78" s="54"/>
      <c r="E78" s="55"/>
      <c r="F78" s="56"/>
      <c r="G78" s="56"/>
      <c r="H78" s="56"/>
      <c r="I78" s="57"/>
      <c r="J78" s="55"/>
      <c r="K78" s="55"/>
      <c r="L78" s="53"/>
      <c r="M78" s="58"/>
      <c r="N78" s="52"/>
    </row>
    <row r="79" spans="2:14" x14ac:dyDescent="0.25">
      <c r="B79" s="51"/>
      <c r="C79" s="53"/>
      <c r="D79" s="54"/>
      <c r="E79" s="55"/>
      <c r="F79" s="56"/>
      <c r="G79" s="56"/>
      <c r="H79" s="56"/>
      <c r="I79" s="57"/>
      <c r="J79" s="55"/>
      <c r="K79" s="55"/>
      <c r="L79" s="53"/>
      <c r="M79" s="58"/>
      <c r="N79" s="52"/>
    </row>
    <row r="80" spans="2:14" x14ac:dyDescent="0.25">
      <c r="B80" s="51"/>
      <c r="C80" s="53"/>
      <c r="D80" s="54"/>
      <c r="E80" s="55"/>
      <c r="F80" s="56"/>
      <c r="G80" s="56"/>
      <c r="H80" s="56"/>
      <c r="I80" s="57"/>
      <c r="J80" s="55"/>
      <c r="K80" s="55"/>
      <c r="L80" s="53"/>
      <c r="M80" s="58"/>
      <c r="N80" s="52"/>
    </row>
    <row r="81" spans="2:14" x14ac:dyDescent="0.25">
      <c r="B81" s="51"/>
      <c r="C81" s="53"/>
      <c r="D81" s="54"/>
      <c r="E81" s="55"/>
      <c r="F81" s="56"/>
      <c r="G81" s="56"/>
      <c r="H81" s="56"/>
      <c r="I81" s="57"/>
      <c r="J81" s="55"/>
      <c r="K81" s="55"/>
      <c r="L81" s="53"/>
      <c r="M81" s="58"/>
      <c r="N81" s="52"/>
    </row>
    <row r="82" spans="2:14" x14ac:dyDescent="0.25">
      <c r="B82" s="51"/>
      <c r="C82" s="53"/>
      <c r="D82" s="54"/>
      <c r="E82" s="55"/>
      <c r="F82" s="56"/>
      <c r="G82" s="56"/>
      <c r="H82" s="56"/>
      <c r="I82" s="57"/>
      <c r="J82" s="55"/>
      <c r="K82" s="55"/>
      <c r="L82" s="53"/>
      <c r="M82" s="58"/>
      <c r="N82" s="52"/>
    </row>
    <row r="83" spans="2:14" x14ac:dyDescent="0.25">
      <c r="B83" s="51"/>
      <c r="C83" s="53"/>
      <c r="D83" s="54"/>
      <c r="E83" s="55"/>
      <c r="F83" s="56"/>
      <c r="G83" s="56"/>
      <c r="H83" s="56"/>
      <c r="I83" s="57"/>
      <c r="J83" s="55"/>
      <c r="K83" s="55"/>
      <c r="L83" s="53"/>
      <c r="M83" s="58"/>
      <c r="N83" s="52"/>
    </row>
    <row r="84" spans="2:14" x14ac:dyDescent="0.25">
      <c r="B84" s="51"/>
      <c r="C84" s="53"/>
      <c r="D84" s="54"/>
      <c r="E84" s="55"/>
      <c r="F84" s="56"/>
      <c r="G84" s="56"/>
      <c r="H84" s="56"/>
      <c r="I84" s="57"/>
      <c r="J84" s="55"/>
      <c r="K84" s="55"/>
      <c r="L84" s="53"/>
      <c r="M84" s="58"/>
      <c r="N84" s="52"/>
    </row>
    <row r="85" spans="2:14" x14ac:dyDescent="0.25">
      <c r="B85" s="51"/>
      <c r="C85" s="53"/>
      <c r="D85" s="54"/>
      <c r="E85" s="55"/>
      <c r="F85" s="56"/>
      <c r="G85" s="56"/>
      <c r="H85" s="56"/>
      <c r="I85" s="57"/>
      <c r="J85" s="55"/>
      <c r="K85" s="55"/>
      <c r="L85" s="53"/>
      <c r="M85" s="58"/>
      <c r="N85" s="52"/>
    </row>
    <row r="86" spans="2:14" x14ac:dyDescent="0.25">
      <c r="B86" s="51"/>
      <c r="C86" s="53"/>
      <c r="D86" s="54"/>
      <c r="E86" s="55"/>
      <c r="F86" s="56"/>
      <c r="G86" s="56"/>
      <c r="H86" s="56"/>
      <c r="I86" s="57"/>
      <c r="J86" s="55"/>
      <c r="K86" s="55"/>
      <c r="L86" s="53"/>
      <c r="M86" s="58"/>
      <c r="N86" s="52"/>
    </row>
    <row r="87" spans="2:14" x14ac:dyDescent="0.25">
      <c r="B87" s="51"/>
      <c r="C87" s="53"/>
      <c r="D87" s="54"/>
      <c r="E87" s="55"/>
      <c r="F87" s="56"/>
      <c r="G87" s="56"/>
      <c r="H87" s="56"/>
      <c r="I87" s="57"/>
      <c r="J87" s="55"/>
      <c r="K87" s="55"/>
      <c r="L87" s="53"/>
      <c r="M87" s="58"/>
      <c r="N87" s="52"/>
    </row>
    <row r="88" spans="2:14" x14ac:dyDescent="0.25">
      <c r="B88" s="51"/>
      <c r="C88" s="53"/>
      <c r="D88" s="54"/>
      <c r="E88" s="55"/>
      <c r="F88" s="56"/>
      <c r="G88" s="56"/>
      <c r="H88" s="56"/>
      <c r="I88" s="57"/>
      <c r="J88" s="55"/>
      <c r="K88" s="55"/>
      <c r="L88" s="53"/>
      <c r="M88" s="58"/>
      <c r="N88" s="52"/>
    </row>
    <row r="89" spans="2:14" x14ac:dyDescent="0.25">
      <c r="B89" s="51"/>
      <c r="C89" s="53"/>
      <c r="D89" s="54"/>
      <c r="E89" s="55"/>
      <c r="F89" s="56"/>
      <c r="G89" s="56"/>
      <c r="H89" s="56"/>
      <c r="I89" s="57"/>
      <c r="J89" s="55"/>
      <c r="K89" s="55"/>
      <c r="L89" s="53"/>
      <c r="M89" s="58"/>
      <c r="N89" s="52"/>
    </row>
    <row r="90" spans="2:14" x14ac:dyDescent="0.25">
      <c r="B90" s="51"/>
      <c r="C90" s="53"/>
      <c r="D90" s="54"/>
      <c r="E90" s="55"/>
      <c r="F90" s="56"/>
      <c r="G90" s="56"/>
      <c r="H90" s="56"/>
      <c r="I90" s="57"/>
      <c r="J90" s="55"/>
      <c r="K90" s="55"/>
      <c r="L90" s="53"/>
      <c r="M90" s="58"/>
      <c r="N90" s="52"/>
    </row>
    <row r="91" spans="2:14" x14ac:dyDescent="0.25">
      <c r="B91" s="51"/>
      <c r="C91" s="53"/>
      <c r="D91" s="54"/>
      <c r="E91" s="55"/>
      <c r="F91" s="56"/>
      <c r="G91" s="56"/>
      <c r="H91" s="56"/>
      <c r="I91" s="57"/>
      <c r="J91" s="55"/>
      <c r="K91" s="55"/>
      <c r="L91" s="53"/>
      <c r="M91" s="58"/>
      <c r="N91" s="52"/>
    </row>
    <row r="92" spans="2:14" x14ac:dyDescent="0.25">
      <c r="B92" s="51"/>
      <c r="C92" s="53"/>
      <c r="D92" s="54"/>
      <c r="E92" s="55"/>
      <c r="F92" s="56"/>
      <c r="G92" s="56"/>
      <c r="H92" s="56"/>
      <c r="I92" s="57"/>
      <c r="J92" s="55"/>
      <c r="K92" s="55"/>
      <c r="L92" s="53"/>
      <c r="M92" s="58"/>
      <c r="N92" s="52"/>
    </row>
    <row r="93" spans="2:14" x14ac:dyDescent="0.25">
      <c r="B93" s="51"/>
      <c r="C93" s="53"/>
      <c r="D93" s="54"/>
      <c r="E93" s="55"/>
      <c r="F93" s="56"/>
      <c r="G93" s="56"/>
      <c r="H93" s="56"/>
      <c r="I93" s="57"/>
      <c r="J93" s="55"/>
      <c r="K93" s="55"/>
      <c r="L93" s="53"/>
      <c r="M93" s="58"/>
      <c r="N93" s="52"/>
    </row>
    <row r="94" spans="2:14" x14ac:dyDescent="0.25">
      <c r="B94" s="51"/>
      <c r="C94" s="53"/>
      <c r="D94" s="54"/>
      <c r="E94" s="55"/>
      <c r="F94" s="56"/>
      <c r="G94" s="56"/>
      <c r="H94" s="56"/>
      <c r="I94" s="57"/>
      <c r="J94" s="55"/>
      <c r="K94" s="55"/>
      <c r="L94" s="53"/>
      <c r="M94" s="58"/>
      <c r="N94" s="52"/>
    </row>
    <row r="95" spans="2:14" x14ac:dyDescent="0.25">
      <c r="B95" s="51"/>
      <c r="C95" s="53"/>
      <c r="D95" s="54"/>
      <c r="E95" s="55"/>
      <c r="F95" s="56"/>
      <c r="G95" s="56"/>
      <c r="H95" s="56"/>
      <c r="I95" s="57"/>
      <c r="J95" s="55"/>
      <c r="K95" s="55"/>
      <c r="L95" s="53"/>
      <c r="M95" s="58"/>
      <c r="N95" s="52"/>
    </row>
    <row r="96" spans="2:14" x14ac:dyDescent="0.25">
      <c r="B96" s="51"/>
      <c r="C96" s="53"/>
      <c r="D96" s="54"/>
      <c r="E96" s="55"/>
      <c r="F96" s="56"/>
      <c r="G96" s="56"/>
      <c r="H96" s="56"/>
      <c r="I96" s="57"/>
      <c r="J96" s="55"/>
      <c r="K96" s="55"/>
      <c r="L96" s="53"/>
      <c r="M96" s="58"/>
      <c r="N96" s="52"/>
    </row>
    <row r="97" spans="2:14" x14ac:dyDescent="0.25">
      <c r="B97" s="51"/>
      <c r="C97" s="53"/>
      <c r="D97" s="54"/>
      <c r="E97" s="55"/>
      <c r="F97" s="56"/>
      <c r="G97" s="56"/>
      <c r="H97" s="56"/>
      <c r="I97" s="57"/>
      <c r="J97" s="55"/>
      <c r="K97" s="55"/>
      <c r="L97" s="53"/>
      <c r="M97" s="58"/>
      <c r="N97" s="52"/>
    </row>
    <row r="98" spans="2:14" x14ac:dyDescent="0.25">
      <c r="B98" s="51"/>
      <c r="C98" s="53"/>
      <c r="D98" s="54"/>
      <c r="E98" s="55"/>
      <c r="F98" s="56"/>
      <c r="G98" s="56"/>
      <c r="H98" s="56"/>
      <c r="I98" s="57"/>
      <c r="J98" s="55"/>
      <c r="K98" s="55"/>
      <c r="L98" s="53"/>
      <c r="M98" s="58"/>
      <c r="N98" s="52"/>
    </row>
    <row r="99" spans="2:14" x14ac:dyDescent="0.25">
      <c r="B99" s="51"/>
      <c r="C99" s="53"/>
      <c r="D99" s="54"/>
      <c r="E99" s="55"/>
      <c r="F99" s="56"/>
      <c r="G99" s="56"/>
      <c r="H99" s="56"/>
      <c r="I99" s="57"/>
      <c r="J99" s="55"/>
      <c r="K99" s="55"/>
      <c r="L99" s="53"/>
      <c r="M99" s="58"/>
      <c r="N99" s="52"/>
    </row>
    <row r="100" spans="2:14" x14ac:dyDescent="0.25">
      <c r="B100" s="51"/>
      <c r="C100" s="53"/>
      <c r="D100" s="54"/>
      <c r="E100" s="55"/>
      <c r="F100" s="56"/>
      <c r="G100" s="56"/>
      <c r="H100" s="56"/>
      <c r="I100" s="57"/>
      <c r="J100" s="55"/>
      <c r="K100" s="55"/>
      <c r="L100" s="53"/>
      <c r="M100" s="58"/>
      <c r="N100" s="52"/>
    </row>
    <row r="101" spans="2:14" x14ac:dyDescent="0.25">
      <c r="B101" s="51"/>
      <c r="C101" s="53"/>
      <c r="D101" s="54"/>
      <c r="E101" s="55"/>
      <c r="F101" s="56"/>
      <c r="G101" s="56"/>
      <c r="H101" s="56"/>
      <c r="I101" s="57"/>
      <c r="J101" s="55"/>
      <c r="K101" s="55"/>
      <c r="L101" s="53"/>
      <c r="M101" s="58"/>
      <c r="N101" s="52"/>
    </row>
    <row r="102" spans="2:14" x14ac:dyDescent="0.25">
      <c r="B102" s="51"/>
      <c r="C102" s="53"/>
      <c r="D102" s="54"/>
      <c r="E102" s="55"/>
      <c r="F102" s="56"/>
      <c r="G102" s="56"/>
      <c r="H102" s="56"/>
      <c r="I102" s="57"/>
      <c r="J102" s="55"/>
      <c r="K102" s="55"/>
      <c r="L102" s="53"/>
      <c r="M102" s="58"/>
      <c r="N102" s="52"/>
    </row>
    <row r="103" spans="2:14" x14ac:dyDescent="0.25">
      <c r="B103" s="51"/>
      <c r="C103" s="53"/>
      <c r="D103" s="54"/>
      <c r="E103" s="55"/>
      <c r="F103" s="56"/>
      <c r="G103" s="56"/>
      <c r="H103" s="56"/>
      <c r="I103" s="57"/>
      <c r="J103" s="55"/>
      <c r="K103" s="55"/>
      <c r="L103" s="53"/>
      <c r="M103" s="58"/>
      <c r="N103" s="52"/>
    </row>
    <row r="104" spans="2:14" x14ac:dyDescent="0.25">
      <c r="B104" s="51"/>
      <c r="C104" s="53"/>
      <c r="D104" s="54"/>
      <c r="E104" s="55"/>
      <c r="F104" s="56"/>
      <c r="G104" s="56"/>
      <c r="H104" s="56"/>
      <c r="I104" s="57"/>
      <c r="J104" s="55"/>
      <c r="K104" s="55"/>
      <c r="L104" s="53"/>
      <c r="M104" s="58"/>
      <c r="N104" s="52"/>
    </row>
    <row r="105" spans="2:14" x14ac:dyDescent="0.25">
      <c r="B105" s="51"/>
      <c r="C105" s="53"/>
      <c r="D105" s="54"/>
      <c r="E105" s="55"/>
      <c r="F105" s="56"/>
      <c r="G105" s="56"/>
      <c r="H105" s="56"/>
      <c r="I105" s="57"/>
      <c r="J105" s="55"/>
      <c r="K105" s="55"/>
      <c r="L105" s="53"/>
      <c r="M105" s="58"/>
      <c r="N105" s="52"/>
    </row>
    <row r="106" spans="2:14" x14ac:dyDescent="0.25">
      <c r="B106" s="51"/>
      <c r="C106" s="53"/>
      <c r="D106" s="54"/>
      <c r="E106" s="55"/>
      <c r="F106" s="56"/>
      <c r="G106" s="56"/>
      <c r="H106" s="56"/>
      <c r="I106" s="57"/>
      <c r="J106" s="55"/>
      <c r="K106" s="55"/>
      <c r="L106" s="53"/>
      <c r="M106" s="58"/>
      <c r="N106" s="52"/>
    </row>
    <row r="107" spans="2:14" x14ac:dyDescent="0.25">
      <c r="B107" s="51"/>
      <c r="C107" s="53"/>
      <c r="D107" s="54"/>
      <c r="E107" s="55"/>
      <c r="F107" s="56"/>
      <c r="G107" s="56"/>
      <c r="H107" s="56"/>
      <c r="I107" s="57"/>
      <c r="J107" s="55"/>
      <c r="K107" s="55"/>
      <c r="L107" s="53"/>
      <c r="M107" s="58"/>
      <c r="N107" s="52"/>
    </row>
    <row r="108" spans="2:14" x14ac:dyDescent="0.25">
      <c r="B108" s="51"/>
      <c r="C108" s="53"/>
      <c r="D108" s="54"/>
      <c r="E108" s="55"/>
      <c r="F108" s="56"/>
      <c r="G108" s="56"/>
      <c r="H108" s="56"/>
      <c r="I108" s="57"/>
      <c r="J108" s="55"/>
      <c r="K108" s="55"/>
      <c r="L108" s="53"/>
      <c r="M108" s="58"/>
      <c r="N108" s="52"/>
    </row>
    <row r="109" spans="2:14" x14ac:dyDescent="0.25">
      <c r="B109" s="51"/>
      <c r="C109" s="53"/>
      <c r="D109" s="54"/>
      <c r="E109" s="55"/>
      <c r="F109" s="56"/>
      <c r="G109" s="56"/>
      <c r="H109" s="56"/>
      <c r="I109" s="57"/>
      <c r="J109" s="55"/>
      <c r="K109" s="55"/>
      <c r="L109" s="53"/>
      <c r="M109" s="58"/>
      <c r="N109" s="52"/>
    </row>
    <row r="110" spans="2:14" x14ac:dyDescent="0.25">
      <c r="B110" s="51"/>
      <c r="C110" s="53"/>
      <c r="D110" s="54"/>
      <c r="E110" s="55"/>
      <c r="F110" s="56"/>
      <c r="G110" s="56"/>
      <c r="H110" s="56"/>
      <c r="I110" s="57"/>
      <c r="J110" s="55"/>
      <c r="K110" s="55"/>
      <c r="L110" s="53"/>
      <c r="M110" s="58"/>
      <c r="N110" s="52"/>
    </row>
    <row r="111" spans="2:14" x14ac:dyDescent="0.25">
      <c r="B111" s="51"/>
      <c r="C111" s="53"/>
      <c r="D111" s="54"/>
      <c r="E111" s="55"/>
      <c r="F111" s="56"/>
      <c r="G111" s="56"/>
      <c r="H111" s="56"/>
      <c r="I111" s="57"/>
      <c r="J111" s="55"/>
      <c r="K111" s="55"/>
      <c r="L111" s="53"/>
      <c r="M111" s="58"/>
      <c r="N111" s="52"/>
    </row>
    <row r="112" spans="2:14" x14ac:dyDescent="0.25">
      <c r="B112" s="51"/>
      <c r="C112" s="53"/>
      <c r="D112" s="54"/>
      <c r="E112" s="55"/>
      <c r="F112" s="56"/>
      <c r="G112" s="56"/>
      <c r="H112" s="56"/>
      <c r="I112" s="57"/>
      <c r="J112" s="55"/>
      <c r="K112" s="55"/>
      <c r="L112" s="53"/>
      <c r="M112" s="58"/>
      <c r="N112" s="52"/>
    </row>
    <row r="113" spans="2:14" x14ac:dyDescent="0.25">
      <c r="B113" s="51"/>
      <c r="C113" s="53"/>
      <c r="D113" s="54"/>
      <c r="E113" s="55"/>
      <c r="F113" s="56"/>
      <c r="G113" s="56"/>
      <c r="H113" s="56"/>
      <c r="I113" s="57"/>
      <c r="J113" s="55"/>
      <c r="K113" s="55"/>
      <c r="L113" s="53"/>
      <c r="M113" s="58"/>
      <c r="N113" s="52"/>
    </row>
    <row r="114" spans="2:14" x14ac:dyDescent="0.25">
      <c r="B114" s="51"/>
      <c r="C114" s="53"/>
      <c r="D114" s="54"/>
      <c r="E114" s="55"/>
      <c r="F114" s="56"/>
      <c r="G114" s="56"/>
      <c r="H114" s="56"/>
      <c r="I114" s="57"/>
      <c r="J114" s="55"/>
      <c r="K114" s="55"/>
      <c r="L114" s="53"/>
      <c r="M114" s="58"/>
      <c r="N114" s="52"/>
    </row>
    <row r="115" spans="2:14" x14ac:dyDescent="0.25">
      <c r="B115" s="51"/>
      <c r="C115" s="53"/>
      <c r="D115" s="54"/>
      <c r="E115" s="55"/>
      <c r="F115" s="56"/>
      <c r="G115" s="56"/>
      <c r="H115" s="56"/>
      <c r="I115" s="57"/>
      <c r="J115" s="55"/>
      <c r="K115" s="55"/>
      <c r="L115" s="53"/>
      <c r="M115" s="58"/>
      <c r="N115" s="52"/>
    </row>
    <row r="116" spans="2:14" x14ac:dyDescent="0.25">
      <c r="B116" s="51"/>
      <c r="C116" s="53"/>
      <c r="D116" s="54"/>
      <c r="E116" s="55"/>
      <c r="F116" s="56"/>
      <c r="G116" s="56"/>
      <c r="H116" s="56"/>
      <c r="I116" s="57"/>
      <c r="J116" s="55"/>
      <c r="K116" s="55"/>
      <c r="L116" s="53"/>
      <c r="M116" s="58"/>
      <c r="N116" s="52"/>
    </row>
    <row r="117" spans="2:14" x14ac:dyDescent="0.25">
      <c r="B117" s="51"/>
      <c r="C117" s="53"/>
      <c r="D117" s="54"/>
      <c r="E117" s="55"/>
      <c r="F117" s="56"/>
      <c r="G117" s="56"/>
      <c r="H117" s="56"/>
      <c r="I117" s="57"/>
      <c r="J117" s="55"/>
      <c r="K117" s="55"/>
      <c r="L117" s="53"/>
      <c r="M117" s="58"/>
      <c r="N117" s="52"/>
    </row>
    <row r="118" spans="2:14" x14ac:dyDescent="0.25">
      <c r="B118" s="51"/>
      <c r="C118" s="53"/>
      <c r="D118" s="54"/>
      <c r="E118" s="55"/>
      <c r="F118" s="56"/>
      <c r="G118" s="56"/>
      <c r="H118" s="56"/>
      <c r="I118" s="57"/>
      <c r="J118" s="55"/>
      <c r="K118" s="55"/>
      <c r="L118" s="53"/>
      <c r="M118" s="58"/>
      <c r="N118" s="52"/>
    </row>
    <row r="119" spans="2:14" x14ac:dyDescent="0.25">
      <c r="B119" s="51"/>
      <c r="C119" s="53"/>
      <c r="D119" s="54"/>
      <c r="E119" s="55"/>
      <c r="F119" s="56"/>
      <c r="G119" s="56"/>
      <c r="H119" s="56"/>
      <c r="I119" s="57"/>
      <c r="J119" s="55"/>
      <c r="K119" s="55"/>
      <c r="L119" s="53"/>
      <c r="M119" s="58"/>
      <c r="N119" s="52"/>
    </row>
    <row r="120" spans="2:14" x14ac:dyDescent="0.25">
      <c r="B120" s="51"/>
      <c r="C120" s="53"/>
      <c r="D120" s="54"/>
      <c r="E120" s="55"/>
      <c r="F120" s="56"/>
      <c r="G120" s="56"/>
      <c r="H120" s="56"/>
      <c r="I120" s="57"/>
      <c r="J120" s="55"/>
      <c r="K120" s="55"/>
      <c r="L120" s="53"/>
      <c r="M120" s="58"/>
      <c r="N120" s="52"/>
    </row>
    <row r="121" spans="2:14" x14ac:dyDescent="0.25">
      <c r="B121" s="51"/>
      <c r="C121" s="53"/>
      <c r="D121" s="54"/>
      <c r="E121" s="55"/>
      <c r="F121" s="56"/>
      <c r="G121" s="56"/>
      <c r="H121" s="56"/>
      <c r="I121" s="57"/>
      <c r="J121" s="55"/>
      <c r="K121" s="55"/>
      <c r="L121" s="53"/>
      <c r="M121" s="58"/>
      <c r="N121" s="52"/>
    </row>
    <row r="122" spans="2:14" x14ac:dyDescent="0.25">
      <c r="B122" s="51"/>
      <c r="C122" s="53"/>
      <c r="D122" s="54"/>
      <c r="E122" s="55"/>
      <c r="F122" s="56"/>
      <c r="G122" s="56"/>
      <c r="H122" s="56"/>
      <c r="I122" s="57"/>
      <c r="J122" s="55"/>
      <c r="K122" s="55"/>
      <c r="L122" s="53"/>
      <c r="M122" s="58"/>
      <c r="N122" s="52"/>
    </row>
    <row r="123" spans="2:14" x14ac:dyDescent="0.25">
      <c r="B123" s="51"/>
      <c r="C123" s="53"/>
      <c r="D123" s="54"/>
      <c r="E123" s="55"/>
      <c r="F123" s="56"/>
      <c r="G123" s="56"/>
      <c r="H123" s="56"/>
      <c r="I123" s="57"/>
      <c r="J123" s="55"/>
      <c r="K123" s="55"/>
      <c r="L123" s="53"/>
      <c r="M123" s="58"/>
      <c r="N123" s="52"/>
    </row>
    <row r="124" spans="2:14" x14ac:dyDescent="0.25">
      <c r="B124" s="51"/>
      <c r="C124" s="53"/>
      <c r="D124" s="54"/>
      <c r="E124" s="55"/>
      <c r="F124" s="56"/>
      <c r="G124" s="56"/>
      <c r="H124" s="56"/>
      <c r="I124" s="57"/>
      <c r="J124" s="55"/>
      <c r="K124" s="55"/>
      <c r="L124" s="53"/>
      <c r="M124" s="58"/>
      <c r="N124" s="52"/>
    </row>
    <row r="125" spans="2:14" x14ac:dyDescent="0.25">
      <c r="B125" s="51"/>
      <c r="C125" s="53"/>
      <c r="D125" s="54"/>
      <c r="E125" s="55"/>
      <c r="F125" s="56"/>
      <c r="G125" s="56"/>
      <c r="H125" s="56"/>
      <c r="I125" s="57"/>
      <c r="J125" s="55"/>
      <c r="K125" s="55"/>
      <c r="L125" s="53"/>
      <c r="M125" s="58"/>
      <c r="N125" s="52"/>
    </row>
    <row r="126" spans="2:14" x14ac:dyDescent="0.25">
      <c r="B126" s="51"/>
      <c r="C126" s="53"/>
      <c r="D126" s="54"/>
      <c r="E126" s="55"/>
      <c r="F126" s="56"/>
      <c r="G126" s="56"/>
      <c r="H126" s="56"/>
      <c r="I126" s="57"/>
      <c r="J126" s="55"/>
      <c r="K126" s="55"/>
      <c r="L126" s="53"/>
      <c r="M126" s="58"/>
      <c r="N126" s="52"/>
    </row>
    <row r="127" spans="2:14" x14ac:dyDescent="0.25">
      <c r="B127" s="51"/>
      <c r="C127" s="53"/>
      <c r="D127" s="54"/>
      <c r="E127" s="55"/>
      <c r="F127" s="56"/>
      <c r="G127" s="56"/>
      <c r="H127" s="56"/>
      <c r="I127" s="57"/>
      <c r="J127" s="55"/>
      <c r="K127" s="55"/>
      <c r="L127" s="53"/>
      <c r="M127" s="58"/>
      <c r="N127" s="52"/>
    </row>
    <row r="128" spans="2:14" x14ac:dyDescent="0.25">
      <c r="B128" s="51"/>
      <c r="C128" s="53"/>
      <c r="D128" s="54"/>
      <c r="E128" s="55"/>
      <c r="F128" s="56"/>
      <c r="G128" s="56"/>
      <c r="H128" s="56"/>
      <c r="I128" s="57"/>
      <c r="J128" s="55"/>
      <c r="K128" s="55"/>
      <c r="L128" s="53"/>
      <c r="M128" s="58"/>
      <c r="N128" s="52"/>
    </row>
    <row r="129" spans="2:14" x14ac:dyDescent="0.25">
      <c r="B129" s="51"/>
      <c r="C129" s="53"/>
      <c r="D129" s="54"/>
      <c r="E129" s="55"/>
      <c r="F129" s="56"/>
      <c r="G129" s="56"/>
      <c r="H129" s="56"/>
      <c r="I129" s="57"/>
      <c r="J129" s="55"/>
      <c r="K129" s="55"/>
      <c r="L129" s="53"/>
      <c r="M129" s="58"/>
      <c r="N129" s="52"/>
    </row>
    <row r="130" spans="2:14" x14ac:dyDescent="0.25">
      <c r="B130" s="51"/>
      <c r="C130" s="53"/>
      <c r="D130" s="54"/>
      <c r="E130" s="55"/>
      <c r="F130" s="56"/>
      <c r="G130" s="56"/>
      <c r="H130" s="56"/>
      <c r="I130" s="57"/>
      <c r="J130" s="55"/>
      <c r="K130" s="55"/>
      <c r="L130" s="53"/>
      <c r="M130" s="58"/>
      <c r="N130" s="52"/>
    </row>
    <row r="131" spans="2:14" x14ac:dyDescent="0.25">
      <c r="B131" s="51"/>
      <c r="C131" s="53"/>
      <c r="D131" s="54"/>
      <c r="E131" s="55"/>
      <c r="F131" s="56"/>
      <c r="G131" s="56"/>
      <c r="H131" s="56"/>
      <c r="I131" s="57"/>
      <c r="J131" s="55"/>
      <c r="K131" s="55"/>
      <c r="L131" s="53"/>
      <c r="M131" s="58"/>
      <c r="N131" s="52"/>
    </row>
    <row r="132" spans="2:14" x14ac:dyDescent="0.25">
      <c r="B132" s="51"/>
      <c r="C132" s="53"/>
      <c r="D132" s="54"/>
      <c r="E132" s="55"/>
      <c r="F132" s="56"/>
      <c r="G132" s="56"/>
      <c r="H132" s="56"/>
      <c r="I132" s="57"/>
      <c r="J132" s="55"/>
      <c r="K132" s="55"/>
      <c r="L132" s="53"/>
      <c r="M132" s="58"/>
      <c r="N132" s="52"/>
    </row>
    <row r="133" spans="2:14" x14ac:dyDescent="0.25">
      <c r="B133" s="51"/>
      <c r="C133" s="53"/>
      <c r="D133" s="54"/>
      <c r="E133" s="55"/>
      <c r="F133" s="56"/>
      <c r="G133" s="56"/>
      <c r="H133" s="56"/>
      <c r="I133" s="57"/>
      <c r="J133" s="55"/>
      <c r="K133" s="55"/>
      <c r="L133" s="53"/>
      <c r="M133" s="58"/>
      <c r="N133" s="52"/>
    </row>
    <row r="134" spans="2:14" x14ac:dyDescent="0.25">
      <c r="B134" s="51"/>
      <c r="C134" s="53"/>
      <c r="D134" s="54"/>
      <c r="E134" s="55"/>
      <c r="F134" s="56"/>
      <c r="G134" s="56"/>
      <c r="H134" s="56"/>
      <c r="I134" s="57"/>
      <c r="J134" s="55"/>
      <c r="K134" s="55"/>
      <c r="L134" s="53"/>
      <c r="M134" s="58"/>
      <c r="N134" s="52"/>
    </row>
    <row r="135" spans="2:14" x14ac:dyDescent="0.25">
      <c r="B135" s="51"/>
      <c r="C135" s="53"/>
      <c r="D135" s="54"/>
      <c r="E135" s="55"/>
      <c r="F135" s="56"/>
      <c r="G135" s="56"/>
      <c r="H135" s="56"/>
      <c r="I135" s="57"/>
      <c r="J135" s="55"/>
      <c r="K135" s="55"/>
      <c r="L135" s="53"/>
      <c r="M135" s="58"/>
      <c r="N135" s="52"/>
    </row>
    <row r="136" spans="2:14" x14ac:dyDescent="0.25">
      <c r="B136" s="51"/>
      <c r="C136" s="53"/>
      <c r="D136" s="54"/>
      <c r="E136" s="55"/>
      <c r="F136" s="56"/>
      <c r="G136" s="56"/>
      <c r="H136" s="56"/>
      <c r="I136" s="57"/>
      <c r="J136" s="55"/>
      <c r="K136" s="55"/>
      <c r="L136" s="53"/>
      <c r="M136" s="58"/>
      <c r="N136" s="52"/>
    </row>
    <row r="137" spans="2:14" x14ac:dyDescent="0.25">
      <c r="B137" s="51"/>
      <c r="C137" s="53"/>
      <c r="D137" s="54"/>
      <c r="E137" s="55"/>
      <c r="F137" s="56"/>
      <c r="G137" s="56"/>
      <c r="H137" s="56"/>
      <c r="I137" s="57"/>
      <c r="J137" s="55"/>
      <c r="K137" s="55"/>
      <c r="L137" s="53"/>
      <c r="M137" s="58"/>
      <c r="N137" s="52"/>
    </row>
    <row r="138" spans="2:14" x14ac:dyDescent="0.25">
      <c r="B138" s="51"/>
      <c r="C138" s="53"/>
      <c r="D138" s="54"/>
      <c r="E138" s="55"/>
      <c r="F138" s="56"/>
      <c r="G138" s="56"/>
      <c r="H138" s="56"/>
      <c r="I138" s="57"/>
      <c r="J138" s="55"/>
      <c r="K138" s="55"/>
      <c r="L138" s="53"/>
      <c r="M138" s="58"/>
      <c r="N138" s="52"/>
    </row>
    <row r="139" spans="2:14" x14ac:dyDescent="0.25">
      <c r="B139" s="51"/>
      <c r="C139" s="53"/>
      <c r="D139" s="54"/>
      <c r="E139" s="55"/>
      <c r="F139" s="56"/>
      <c r="G139" s="56"/>
      <c r="H139" s="56"/>
      <c r="I139" s="57"/>
      <c r="J139" s="55"/>
      <c r="K139" s="55"/>
      <c r="L139" s="53"/>
      <c r="M139" s="58"/>
      <c r="N139" s="52"/>
    </row>
    <row r="140" spans="2:14" x14ac:dyDescent="0.25">
      <c r="B140" s="51"/>
      <c r="C140" s="53"/>
      <c r="D140" s="54"/>
      <c r="E140" s="55"/>
      <c r="F140" s="56"/>
      <c r="G140" s="56"/>
      <c r="H140" s="56"/>
      <c r="I140" s="57"/>
      <c r="J140" s="55"/>
      <c r="K140" s="55"/>
      <c r="L140" s="53"/>
      <c r="M140" s="58"/>
      <c r="N140" s="52"/>
    </row>
    <row r="141" spans="2:14" x14ac:dyDescent="0.25">
      <c r="B141" s="51"/>
      <c r="C141" s="53"/>
      <c r="D141" s="54"/>
      <c r="E141" s="55"/>
      <c r="F141" s="56"/>
      <c r="G141" s="56"/>
      <c r="H141" s="56"/>
      <c r="I141" s="57"/>
      <c r="J141" s="55"/>
      <c r="K141" s="55"/>
      <c r="L141" s="53"/>
      <c r="M141" s="58"/>
      <c r="N141" s="52"/>
    </row>
    <row r="142" spans="2:14" x14ac:dyDescent="0.25">
      <c r="B142" s="51"/>
      <c r="C142" s="53"/>
      <c r="D142" s="54"/>
      <c r="E142" s="55"/>
      <c r="F142" s="56"/>
      <c r="G142" s="56"/>
      <c r="H142" s="56"/>
      <c r="I142" s="57"/>
      <c r="J142" s="55"/>
      <c r="K142" s="55"/>
      <c r="L142" s="53"/>
      <c r="M142" s="58"/>
      <c r="N142" s="52"/>
    </row>
    <row r="143" spans="2:14" x14ac:dyDescent="0.25">
      <c r="B143" s="51"/>
      <c r="C143" s="53"/>
      <c r="D143" s="54"/>
      <c r="E143" s="55"/>
      <c r="F143" s="56"/>
      <c r="G143" s="56"/>
      <c r="H143" s="56"/>
      <c r="I143" s="57"/>
      <c r="J143" s="55"/>
      <c r="K143" s="55"/>
      <c r="L143" s="53"/>
      <c r="M143" s="58"/>
      <c r="N143" s="52"/>
    </row>
    <row r="144" spans="2:14" x14ac:dyDescent="0.25">
      <c r="B144" s="51"/>
      <c r="C144" s="53"/>
      <c r="D144" s="54"/>
      <c r="E144" s="55"/>
      <c r="F144" s="56"/>
      <c r="G144" s="56"/>
      <c r="H144" s="56"/>
      <c r="I144" s="57"/>
      <c r="J144" s="55"/>
      <c r="K144" s="55"/>
      <c r="L144" s="53"/>
      <c r="M144" s="58"/>
      <c r="N144" s="52"/>
    </row>
    <row r="145" spans="2:14" x14ac:dyDescent="0.25">
      <c r="B145" s="51"/>
      <c r="C145" s="53"/>
      <c r="D145" s="54"/>
      <c r="E145" s="55"/>
      <c r="F145" s="56"/>
      <c r="G145" s="56"/>
      <c r="H145" s="56"/>
      <c r="I145" s="57"/>
      <c r="J145" s="55"/>
      <c r="K145" s="55"/>
      <c r="L145" s="53"/>
      <c r="M145" s="58"/>
      <c r="N145" s="52"/>
    </row>
    <row r="146" spans="2:14" x14ac:dyDescent="0.25">
      <c r="B146" s="51"/>
      <c r="C146" s="53"/>
      <c r="D146" s="54"/>
      <c r="E146" s="55"/>
      <c r="F146" s="56"/>
      <c r="G146" s="56"/>
      <c r="H146" s="56"/>
      <c r="I146" s="57"/>
      <c r="J146" s="55"/>
      <c r="K146" s="55"/>
      <c r="L146" s="53"/>
      <c r="M146" s="58"/>
      <c r="N146" s="52"/>
    </row>
    <row r="147" spans="2:14" x14ac:dyDescent="0.25">
      <c r="B147" s="51"/>
      <c r="C147" s="53"/>
      <c r="D147" s="54"/>
      <c r="E147" s="55"/>
      <c r="F147" s="56"/>
      <c r="G147" s="56"/>
      <c r="H147" s="56"/>
      <c r="I147" s="57"/>
      <c r="J147" s="55"/>
      <c r="K147" s="55"/>
      <c r="L147" s="53"/>
      <c r="M147" s="58"/>
      <c r="N147" s="52"/>
    </row>
    <row r="148" spans="2:14" x14ac:dyDescent="0.25">
      <c r="B148" s="51"/>
      <c r="C148" s="53"/>
      <c r="D148" s="54"/>
      <c r="E148" s="55"/>
      <c r="F148" s="56"/>
      <c r="G148" s="56"/>
      <c r="H148" s="56"/>
      <c r="I148" s="57"/>
      <c r="J148" s="55"/>
      <c r="K148" s="55"/>
      <c r="L148" s="53"/>
      <c r="M148" s="58"/>
      <c r="N148" s="52"/>
    </row>
    <row r="149" spans="2:14" x14ac:dyDescent="0.25">
      <c r="B149" s="51"/>
      <c r="C149" s="53"/>
      <c r="D149" s="54"/>
      <c r="E149" s="55"/>
      <c r="F149" s="56"/>
      <c r="G149" s="56"/>
      <c r="H149" s="56"/>
      <c r="I149" s="57"/>
      <c r="J149" s="55"/>
      <c r="K149" s="55"/>
      <c r="L149" s="53"/>
      <c r="M149" s="58"/>
      <c r="N149" s="52"/>
    </row>
    <row r="150" spans="2:14" x14ac:dyDescent="0.25">
      <c r="B150" s="51"/>
      <c r="C150" s="53"/>
      <c r="D150" s="54"/>
      <c r="E150" s="55"/>
      <c r="F150" s="56"/>
      <c r="G150" s="56"/>
      <c r="H150" s="56"/>
      <c r="I150" s="57"/>
      <c r="J150" s="55"/>
      <c r="K150" s="55"/>
      <c r="L150" s="53"/>
      <c r="M150" s="58"/>
      <c r="N150" s="52"/>
    </row>
    <row r="151" spans="2:14" x14ac:dyDescent="0.25">
      <c r="B151" s="51"/>
      <c r="C151" s="53"/>
      <c r="D151" s="54"/>
      <c r="E151" s="55"/>
      <c r="F151" s="56"/>
      <c r="G151" s="56"/>
      <c r="H151" s="56"/>
      <c r="I151" s="57"/>
      <c r="J151" s="55"/>
      <c r="K151" s="55"/>
      <c r="L151" s="53"/>
      <c r="M151" s="58"/>
      <c r="N151" s="52"/>
    </row>
    <row r="152" spans="2:14" x14ac:dyDescent="0.25">
      <c r="B152" s="51"/>
      <c r="C152" s="53"/>
      <c r="D152" s="54"/>
      <c r="E152" s="55"/>
      <c r="F152" s="56"/>
      <c r="G152" s="56"/>
      <c r="H152" s="56"/>
      <c r="I152" s="57"/>
      <c r="J152" s="55"/>
      <c r="K152" s="55"/>
      <c r="L152" s="53"/>
      <c r="M152" s="58"/>
      <c r="N152" s="52"/>
    </row>
    <row r="153" spans="2:14" x14ac:dyDescent="0.25">
      <c r="B153" s="51"/>
      <c r="C153" s="53"/>
      <c r="D153" s="54"/>
      <c r="E153" s="55"/>
      <c r="F153" s="56"/>
      <c r="G153" s="56"/>
      <c r="H153" s="56"/>
      <c r="I153" s="57"/>
      <c r="J153" s="55"/>
      <c r="K153" s="55"/>
      <c r="L153" s="53"/>
      <c r="M153" s="58"/>
      <c r="N153" s="52"/>
    </row>
    <row r="154" spans="2:14" x14ac:dyDescent="0.25">
      <c r="B154" s="51"/>
      <c r="C154" s="53"/>
      <c r="D154" s="54"/>
      <c r="E154" s="55"/>
      <c r="F154" s="56"/>
      <c r="G154" s="56"/>
      <c r="H154" s="56"/>
      <c r="I154" s="57"/>
      <c r="J154" s="55"/>
      <c r="K154" s="55"/>
      <c r="L154" s="53"/>
      <c r="M154" s="58"/>
      <c r="N154" s="52"/>
    </row>
    <row r="155" spans="2:14" x14ac:dyDescent="0.25">
      <c r="B155" s="51"/>
      <c r="C155" s="53"/>
      <c r="D155" s="54"/>
      <c r="E155" s="55"/>
      <c r="F155" s="56"/>
      <c r="G155" s="56"/>
      <c r="H155" s="56"/>
      <c r="I155" s="57"/>
      <c r="J155" s="55"/>
      <c r="K155" s="55"/>
      <c r="L155" s="53"/>
      <c r="M155" s="58"/>
      <c r="N155" s="52"/>
    </row>
    <row r="156" spans="2:14" x14ac:dyDescent="0.25">
      <c r="B156" s="51"/>
      <c r="C156" s="53"/>
      <c r="D156" s="54"/>
      <c r="E156" s="55"/>
      <c r="F156" s="56"/>
      <c r="G156" s="56"/>
      <c r="H156" s="56"/>
      <c r="I156" s="57"/>
      <c r="J156" s="55"/>
      <c r="K156" s="55"/>
      <c r="L156" s="53"/>
      <c r="M156" s="58"/>
      <c r="N156" s="52"/>
    </row>
    <row r="157" spans="2:14" x14ac:dyDescent="0.25">
      <c r="B157" s="51"/>
      <c r="C157" s="53"/>
      <c r="D157" s="54"/>
      <c r="E157" s="55"/>
      <c r="F157" s="56"/>
      <c r="G157" s="56"/>
      <c r="H157" s="56"/>
      <c r="I157" s="57"/>
      <c r="J157" s="55"/>
      <c r="K157" s="55"/>
      <c r="L157" s="53"/>
      <c r="M157" s="58"/>
      <c r="N157" s="52"/>
    </row>
    <row r="158" spans="2:14" x14ac:dyDescent="0.25">
      <c r="B158" s="51"/>
      <c r="C158" s="53"/>
      <c r="D158" s="54"/>
      <c r="E158" s="55"/>
      <c r="F158" s="56"/>
      <c r="G158" s="56"/>
      <c r="H158" s="56"/>
      <c r="I158" s="57"/>
      <c r="J158" s="55"/>
      <c r="K158" s="55"/>
      <c r="L158" s="53"/>
      <c r="M158" s="58"/>
      <c r="N158" s="52"/>
    </row>
    <row r="159" spans="2:14" x14ac:dyDescent="0.25">
      <c r="B159" s="51"/>
      <c r="C159" s="53"/>
      <c r="D159" s="54"/>
      <c r="E159" s="55"/>
      <c r="F159" s="56"/>
      <c r="G159" s="56"/>
      <c r="H159" s="56"/>
      <c r="I159" s="57"/>
      <c r="J159" s="55"/>
      <c r="K159" s="55"/>
      <c r="L159" s="53"/>
      <c r="M159" s="58"/>
      <c r="N159" s="52"/>
    </row>
    <row r="160" spans="2:14" x14ac:dyDescent="0.25">
      <c r="B160" s="51"/>
      <c r="C160" s="53"/>
      <c r="D160" s="54"/>
      <c r="E160" s="55"/>
      <c r="F160" s="56"/>
      <c r="G160" s="56"/>
      <c r="H160" s="56"/>
      <c r="I160" s="57"/>
      <c r="J160" s="55"/>
      <c r="K160" s="55"/>
      <c r="L160" s="53"/>
      <c r="M160" s="58"/>
      <c r="N160" s="52"/>
    </row>
    <row r="161" spans="2:14" x14ac:dyDescent="0.25">
      <c r="B161" s="51"/>
      <c r="C161" s="53"/>
      <c r="D161" s="54"/>
      <c r="E161" s="55"/>
      <c r="F161" s="56"/>
      <c r="G161" s="56"/>
      <c r="H161" s="56"/>
      <c r="I161" s="57"/>
      <c r="J161" s="55"/>
      <c r="K161" s="55"/>
      <c r="L161" s="53"/>
      <c r="M161" s="58"/>
      <c r="N161" s="52"/>
    </row>
    <row r="162" spans="2:14" x14ac:dyDescent="0.25">
      <c r="B162" s="51"/>
      <c r="C162" s="53"/>
      <c r="D162" s="54"/>
      <c r="E162" s="55"/>
      <c r="F162" s="56"/>
      <c r="G162" s="56"/>
      <c r="H162" s="56"/>
      <c r="I162" s="57"/>
      <c r="J162" s="55"/>
      <c r="K162" s="55"/>
      <c r="L162" s="53"/>
      <c r="M162" s="58"/>
      <c r="N162" s="52"/>
    </row>
    <row r="163" spans="2:14" x14ac:dyDescent="0.25">
      <c r="B163" s="51"/>
      <c r="C163" s="53"/>
      <c r="D163" s="54"/>
      <c r="E163" s="55"/>
      <c r="F163" s="56"/>
      <c r="G163" s="56"/>
      <c r="H163" s="56"/>
      <c r="I163" s="57"/>
      <c r="J163" s="55"/>
      <c r="K163" s="55"/>
      <c r="L163" s="53"/>
      <c r="M163" s="58"/>
      <c r="N163" s="52"/>
    </row>
    <row r="164" spans="2:14" x14ac:dyDescent="0.25">
      <c r="B164" s="51"/>
      <c r="C164" s="53"/>
      <c r="D164" s="54"/>
      <c r="E164" s="55"/>
      <c r="F164" s="56"/>
      <c r="G164" s="56"/>
      <c r="H164" s="56"/>
      <c r="I164" s="57"/>
      <c r="J164" s="55"/>
      <c r="K164" s="55"/>
      <c r="L164" s="53"/>
      <c r="M164" s="58"/>
      <c r="N164" s="52"/>
    </row>
    <row r="165" spans="2:14" x14ac:dyDescent="0.25">
      <c r="B165" s="51"/>
      <c r="C165" s="53"/>
      <c r="D165" s="54"/>
      <c r="E165" s="55"/>
      <c r="F165" s="56"/>
      <c r="G165" s="56"/>
      <c r="H165" s="56"/>
      <c r="I165" s="57"/>
      <c r="J165" s="55"/>
      <c r="K165" s="55"/>
      <c r="L165" s="53"/>
      <c r="M165" s="58"/>
      <c r="N165" s="52"/>
    </row>
    <row r="166" spans="2:14" x14ac:dyDescent="0.25">
      <c r="B166" s="51"/>
      <c r="C166" s="53"/>
      <c r="D166" s="54"/>
      <c r="E166" s="55"/>
      <c r="F166" s="56"/>
      <c r="G166" s="56"/>
      <c r="H166" s="56"/>
      <c r="I166" s="57"/>
      <c r="J166" s="55"/>
      <c r="K166" s="55"/>
      <c r="L166" s="53"/>
      <c r="M166" s="58"/>
      <c r="N166" s="52"/>
    </row>
    <row r="167" spans="2:14" x14ac:dyDescent="0.25">
      <c r="B167" s="51"/>
      <c r="C167" s="53"/>
      <c r="D167" s="54"/>
      <c r="E167" s="55"/>
      <c r="F167" s="56"/>
      <c r="G167" s="56"/>
      <c r="H167" s="56"/>
      <c r="I167" s="57"/>
      <c r="J167" s="55"/>
      <c r="K167" s="55"/>
      <c r="L167" s="53"/>
      <c r="M167" s="58"/>
      <c r="N167" s="52"/>
    </row>
    <row r="168" spans="2:14" x14ac:dyDescent="0.25">
      <c r="B168" s="51"/>
      <c r="C168" s="53"/>
      <c r="D168" s="54"/>
      <c r="E168" s="55"/>
      <c r="F168" s="56"/>
      <c r="G168" s="56"/>
      <c r="H168" s="56"/>
      <c r="I168" s="57"/>
      <c r="J168" s="55"/>
      <c r="K168" s="55"/>
      <c r="L168" s="53"/>
      <c r="M168" s="58"/>
      <c r="N168" s="52"/>
    </row>
    <row r="169" spans="2:14" x14ac:dyDescent="0.25">
      <c r="B169" s="51"/>
      <c r="C169" s="53"/>
      <c r="D169" s="54"/>
      <c r="E169" s="55"/>
      <c r="F169" s="56"/>
      <c r="G169" s="56"/>
      <c r="H169" s="56"/>
      <c r="I169" s="57"/>
      <c r="J169" s="55"/>
      <c r="K169" s="55"/>
      <c r="L169" s="53"/>
      <c r="M169" s="58"/>
      <c r="N169" s="52"/>
    </row>
    <row r="170" spans="2:14" x14ac:dyDescent="0.25">
      <c r="B170" s="51"/>
      <c r="C170" s="53"/>
      <c r="D170" s="54"/>
      <c r="E170" s="55"/>
      <c r="F170" s="56"/>
      <c r="G170" s="56"/>
      <c r="H170" s="56"/>
      <c r="I170" s="57"/>
      <c r="J170" s="55"/>
      <c r="K170" s="55"/>
      <c r="L170" s="53"/>
      <c r="M170" s="58"/>
      <c r="N170" s="52"/>
    </row>
    <row r="171" spans="2:14" x14ac:dyDescent="0.25">
      <c r="B171" s="51"/>
      <c r="C171" s="53"/>
      <c r="D171" s="54"/>
      <c r="E171" s="55"/>
      <c r="F171" s="56"/>
      <c r="G171" s="56"/>
      <c r="H171" s="56"/>
      <c r="I171" s="57"/>
      <c r="J171" s="55"/>
      <c r="K171" s="55"/>
      <c r="L171" s="53"/>
      <c r="M171" s="58"/>
      <c r="N171" s="52"/>
    </row>
    <row r="172" spans="2:14" x14ac:dyDescent="0.25">
      <c r="B172" s="51"/>
      <c r="C172" s="53"/>
      <c r="D172" s="54"/>
      <c r="E172" s="55"/>
      <c r="F172" s="56"/>
      <c r="G172" s="56"/>
      <c r="H172" s="56"/>
      <c r="I172" s="57"/>
      <c r="J172" s="55"/>
      <c r="K172" s="55"/>
      <c r="L172" s="53"/>
      <c r="M172" s="58"/>
      <c r="N172" s="52"/>
    </row>
    <row r="173" spans="2:14" x14ac:dyDescent="0.25">
      <c r="B173" s="51"/>
      <c r="C173" s="53"/>
      <c r="D173" s="54"/>
      <c r="E173" s="55"/>
      <c r="F173" s="56"/>
      <c r="G173" s="56"/>
      <c r="H173" s="56"/>
      <c r="I173" s="57"/>
      <c r="J173" s="55"/>
      <c r="K173" s="55"/>
      <c r="L173" s="53"/>
      <c r="M173" s="58"/>
      <c r="N173" s="52"/>
    </row>
    <row r="174" spans="2:14" x14ac:dyDescent="0.25">
      <c r="B174" s="51"/>
      <c r="C174" s="53"/>
      <c r="D174" s="54"/>
      <c r="E174" s="55"/>
      <c r="F174" s="56"/>
      <c r="G174" s="56"/>
      <c r="H174" s="56"/>
      <c r="I174" s="57"/>
      <c r="J174" s="55"/>
      <c r="K174" s="55"/>
      <c r="L174" s="53"/>
      <c r="M174" s="58"/>
      <c r="N174" s="52"/>
    </row>
    <row r="175" spans="2:14" x14ac:dyDescent="0.25">
      <c r="B175" s="51"/>
      <c r="C175" s="53"/>
      <c r="D175" s="54"/>
      <c r="E175" s="55"/>
      <c r="F175" s="56"/>
      <c r="G175" s="56"/>
      <c r="H175" s="56"/>
      <c r="I175" s="57"/>
      <c r="J175" s="55"/>
      <c r="K175" s="55"/>
      <c r="L175" s="53"/>
      <c r="M175" s="58"/>
      <c r="N175" s="52"/>
    </row>
    <row r="176" spans="2:14" x14ac:dyDescent="0.25">
      <c r="B176" s="51"/>
      <c r="C176" s="53"/>
      <c r="D176" s="54"/>
      <c r="E176" s="55"/>
      <c r="F176" s="56"/>
      <c r="G176" s="56"/>
      <c r="H176" s="56"/>
      <c r="I176" s="57"/>
      <c r="J176" s="55"/>
      <c r="K176" s="55"/>
      <c r="L176" s="53"/>
      <c r="M176" s="58"/>
      <c r="N176" s="52"/>
    </row>
    <row r="177" spans="2:14" x14ac:dyDescent="0.25">
      <c r="B177" s="51"/>
      <c r="C177" s="53"/>
      <c r="D177" s="54"/>
      <c r="E177" s="55"/>
      <c r="F177" s="56"/>
      <c r="G177" s="56"/>
      <c r="H177" s="56"/>
      <c r="I177" s="57"/>
      <c r="J177" s="55"/>
      <c r="K177" s="55"/>
      <c r="L177" s="53"/>
      <c r="M177" s="58"/>
      <c r="N177" s="52"/>
    </row>
    <row r="178" spans="2:14" x14ac:dyDescent="0.25">
      <c r="B178" s="51"/>
      <c r="C178" s="53"/>
      <c r="D178" s="54"/>
      <c r="E178" s="55"/>
      <c r="F178" s="56"/>
      <c r="G178" s="56"/>
      <c r="H178" s="56"/>
      <c r="I178" s="57"/>
      <c r="J178" s="55"/>
      <c r="K178" s="55"/>
      <c r="L178" s="53"/>
      <c r="M178" s="58"/>
      <c r="N178" s="52"/>
    </row>
    <row r="179" spans="2:14" x14ac:dyDescent="0.25">
      <c r="B179" s="51"/>
      <c r="C179" s="53"/>
      <c r="D179" s="54"/>
      <c r="E179" s="55"/>
      <c r="F179" s="56"/>
      <c r="G179" s="56"/>
      <c r="H179" s="56"/>
      <c r="I179" s="57"/>
      <c r="J179" s="55"/>
      <c r="K179" s="55"/>
      <c r="L179" s="53"/>
      <c r="M179" s="58"/>
      <c r="N179" s="52"/>
    </row>
    <row r="180" spans="2:14" x14ac:dyDescent="0.25">
      <c r="B180" s="51"/>
      <c r="C180" s="53"/>
      <c r="D180" s="54"/>
      <c r="E180" s="55"/>
      <c r="F180" s="56"/>
      <c r="G180" s="56"/>
      <c r="H180" s="56"/>
      <c r="I180" s="57"/>
      <c r="J180" s="55"/>
      <c r="K180" s="55"/>
      <c r="L180" s="53"/>
      <c r="M180" s="58"/>
      <c r="N180" s="52"/>
    </row>
    <row r="181" spans="2:14" x14ac:dyDescent="0.25">
      <c r="B181" s="51"/>
      <c r="C181" s="53"/>
      <c r="D181" s="54"/>
      <c r="E181" s="55"/>
      <c r="F181" s="56"/>
      <c r="G181" s="56"/>
      <c r="H181" s="56"/>
      <c r="I181" s="57"/>
      <c r="J181" s="55"/>
      <c r="K181" s="55"/>
      <c r="L181" s="53"/>
      <c r="M181" s="58"/>
      <c r="N181" s="52"/>
    </row>
    <row r="182" spans="2:14" x14ac:dyDescent="0.25">
      <c r="B182" s="51"/>
      <c r="C182" s="53"/>
      <c r="D182" s="54"/>
      <c r="E182" s="55"/>
      <c r="F182" s="56"/>
      <c r="G182" s="56"/>
      <c r="H182" s="56"/>
      <c r="I182" s="57"/>
      <c r="J182" s="55"/>
      <c r="K182" s="55"/>
      <c r="L182" s="53"/>
      <c r="M182" s="58"/>
      <c r="N182" s="52"/>
    </row>
    <row r="183" spans="2:14" x14ac:dyDescent="0.25">
      <c r="B183" s="51"/>
      <c r="C183" s="53"/>
      <c r="D183" s="54"/>
      <c r="E183" s="55"/>
      <c r="F183" s="56"/>
      <c r="G183" s="56"/>
      <c r="H183" s="56"/>
      <c r="I183" s="57"/>
      <c r="J183" s="55"/>
      <c r="K183" s="55"/>
      <c r="L183" s="53"/>
      <c r="M183" s="58"/>
      <c r="N183" s="52"/>
    </row>
    <row r="184" spans="2:14" x14ac:dyDescent="0.25">
      <c r="B184" s="51"/>
      <c r="C184" s="53"/>
      <c r="D184" s="54"/>
      <c r="E184" s="55"/>
      <c r="F184" s="56"/>
      <c r="G184" s="56"/>
      <c r="H184" s="56"/>
      <c r="I184" s="57"/>
      <c r="J184" s="55"/>
      <c r="K184" s="55"/>
      <c r="L184" s="53"/>
      <c r="M184" s="58"/>
      <c r="N184" s="52"/>
    </row>
    <row r="185" spans="2:14" x14ac:dyDescent="0.25">
      <c r="B185" s="51"/>
      <c r="C185" s="53"/>
      <c r="D185" s="54"/>
      <c r="E185" s="55"/>
      <c r="F185" s="56"/>
      <c r="G185" s="56"/>
      <c r="H185" s="56"/>
      <c r="I185" s="57"/>
      <c r="J185" s="55"/>
      <c r="K185" s="55"/>
      <c r="L185" s="53"/>
      <c r="M185" s="58"/>
      <c r="N185" s="52"/>
    </row>
    <row r="186" spans="2:14" x14ac:dyDescent="0.25">
      <c r="B186" s="51"/>
      <c r="C186" s="53"/>
      <c r="D186" s="54"/>
      <c r="E186" s="55"/>
      <c r="F186" s="56"/>
      <c r="G186" s="56"/>
      <c r="H186" s="56"/>
      <c r="I186" s="57"/>
      <c r="J186" s="55"/>
      <c r="K186" s="55"/>
      <c r="L186" s="53"/>
      <c r="M186" s="58"/>
      <c r="N186" s="52"/>
    </row>
    <row r="187" spans="2:14" x14ac:dyDescent="0.25">
      <c r="B187" s="51"/>
      <c r="C187" s="53"/>
      <c r="D187" s="54"/>
      <c r="E187" s="55"/>
      <c r="F187" s="56"/>
      <c r="G187" s="56"/>
      <c r="H187" s="56"/>
      <c r="I187" s="57"/>
      <c r="J187" s="55"/>
      <c r="K187" s="55"/>
      <c r="L187" s="53"/>
      <c r="M187" s="58"/>
      <c r="N187" s="52"/>
    </row>
    <row r="188" spans="2:14" x14ac:dyDescent="0.25">
      <c r="B188" s="51"/>
      <c r="C188" s="53"/>
      <c r="D188" s="54"/>
      <c r="E188" s="55"/>
      <c r="F188" s="56"/>
      <c r="G188" s="56"/>
      <c r="H188" s="56"/>
      <c r="I188" s="57"/>
      <c r="J188" s="55"/>
      <c r="K188" s="55"/>
      <c r="L188" s="53"/>
      <c r="M188" s="58"/>
      <c r="N188" s="52"/>
    </row>
    <row r="189" spans="2:14" x14ac:dyDescent="0.25">
      <c r="B189" s="51"/>
      <c r="C189" s="53"/>
      <c r="D189" s="54"/>
      <c r="E189" s="55"/>
      <c r="F189" s="56"/>
      <c r="G189" s="56"/>
      <c r="H189" s="56"/>
      <c r="I189" s="57"/>
      <c r="J189" s="55"/>
      <c r="K189" s="55"/>
      <c r="L189" s="53"/>
      <c r="M189" s="58"/>
      <c r="N189" s="52"/>
    </row>
    <row r="190" spans="2:14" x14ac:dyDescent="0.25">
      <c r="B190" s="51"/>
      <c r="C190" s="53"/>
      <c r="D190" s="54"/>
      <c r="E190" s="55"/>
      <c r="F190" s="56"/>
      <c r="G190" s="56"/>
      <c r="H190" s="56"/>
      <c r="I190" s="57"/>
      <c r="J190" s="55"/>
      <c r="K190" s="55"/>
      <c r="L190" s="53"/>
      <c r="M190" s="58"/>
      <c r="N190" s="52"/>
    </row>
    <row r="191" spans="2:14" x14ac:dyDescent="0.25">
      <c r="B191" s="51"/>
      <c r="C191" s="53"/>
      <c r="D191" s="54"/>
      <c r="E191" s="55"/>
      <c r="F191" s="56"/>
      <c r="G191" s="56"/>
      <c r="H191" s="56"/>
      <c r="I191" s="57"/>
      <c r="J191" s="55"/>
      <c r="K191" s="55"/>
      <c r="L191" s="53"/>
      <c r="M191" s="58"/>
      <c r="N191" s="52"/>
    </row>
    <row r="192" spans="2:14" x14ac:dyDescent="0.25">
      <c r="B192" s="51"/>
      <c r="C192" s="53"/>
      <c r="D192" s="54"/>
      <c r="E192" s="55"/>
      <c r="F192" s="56"/>
      <c r="G192" s="56"/>
      <c r="H192" s="56"/>
      <c r="I192" s="57"/>
      <c r="J192" s="55"/>
      <c r="K192" s="55"/>
      <c r="L192" s="53"/>
      <c r="M192" s="58"/>
      <c r="N192" s="52"/>
    </row>
    <row r="193" spans="2:14" x14ac:dyDescent="0.25">
      <c r="B193" s="51"/>
      <c r="C193" s="53"/>
      <c r="D193" s="54"/>
      <c r="E193" s="55"/>
      <c r="F193" s="56"/>
      <c r="G193" s="56"/>
      <c r="H193" s="56"/>
      <c r="I193" s="57"/>
      <c r="J193" s="55"/>
      <c r="K193" s="55"/>
      <c r="L193" s="53"/>
      <c r="M193" s="58"/>
      <c r="N193" s="52"/>
    </row>
    <row r="194" spans="2:14" x14ac:dyDescent="0.25">
      <c r="B194" s="51"/>
      <c r="C194" s="53"/>
      <c r="D194" s="54"/>
      <c r="E194" s="55"/>
      <c r="F194" s="56"/>
      <c r="G194" s="56"/>
      <c r="H194" s="56"/>
      <c r="I194" s="57"/>
      <c r="J194" s="55"/>
      <c r="K194" s="55"/>
      <c r="L194" s="53"/>
      <c r="M194" s="58"/>
      <c r="N194" s="52"/>
    </row>
    <row r="195" spans="2:14" x14ac:dyDescent="0.25">
      <c r="B195" s="51"/>
      <c r="C195" s="53"/>
      <c r="D195" s="54"/>
      <c r="E195" s="55"/>
      <c r="F195" s="56"/>
      <c r="G195" s="56"/>
      <c r="H195" s="56"/>
      <c r="I195" s="57"/>
      <c r="J195" s="55"/>
      <c r="K195" s="55"/>
      <c r="L195" s="53"/>
      <c r="M195" s="58"/>
      <c r="N195" s="52"/>
    </row>
    <row r="196" spans="2:14" x14ac:dyDescent="0.25">
      <c r="B196" s="51"/>
      <c r="C196" s="53"/>
      <c r="D196" s="54"/>
      <c r="E196" s="55"/>
      <c r="F196" s="56"/>
      <c r="G196" s="56"/>
      <c r="H196" s="56"/>
      <c r="I196" s="57"/>
      <c r="J196" s="55"/>
      <c r="K196" s="55"/>
      <c r="L196" s="53"/>
      <c r="M196" s="58"/>
      <c r="N196" s="52"/>
    </row>
    <row r="197" spans="2:14" x14ac:dyDescent="0.25">
      <c r="B197" s="51"/>
      <c r="C197" s="53"/>
      <c r="D197" s="54"/>
      <c r="E197" s="55"/>
      <c r="F197" s="56"/>
      <c r="G197" s="56"/>
      <c r="H197" s="56"/>
      <c r="I197" s="57"/>
      <c r="J197" s="55"/>
      <c r="K197" s="55"/>
      <c r="L197" s="53"/>
      <c r="M197" s="58"/>
      <c r="N197" s="52"/>
    </row>
    <row r="198" spans="2:14" x14ac:dyDescent="0.25">
      <c r="B198" s="51"/>
      <c r="C198" s="53"/>
      <c r="D198" s="54"/>
      <c r="E198" s="55"/>
      <c r="F198" s="56"/>
      <c r="G198" s="56"/>
      <c r="H198" s="56"/>
      <c r="I198" s="57"/>
      <c r="J198" s="55"/>
      <c r="K198" s="55"/>
      <c r="L198" s="53"/>
      <c r="M198" s="58"/>
      <c r="N198" s="52"/>
    </row>
    <row r="199" spans="2:14" x14ac:dyDescent="0.25">
      <c r="B199" s="51"/>
      <c r="C199" s="53"/>
      <c r="D199" s="54"/>
      <c r="E199" s="55"/>
      <c r="F199" s="56"/>
      <c r="G199" s="56"/>
      <c r="H199" s="56"/>
      <c r="I199" s="57"/>
      <c r="J199" s="55"/>
      <c r="K199" s="55"/>
      <c r="L199" s="53"/>
      <c r="M199" s="58"/>
      <c r="N199" s="52"/>
    </row>
    <row r="200" spans="2:14" x14ac:dyDescent="0.25">
      <c r="B200" s="51"/>
      <c r="C200" s="53"/>
      <c r="D200" s="54"/>
      <c r="E200" s="55"/>
      <c r="F200" s="56"/>
      <c r="G200" s="56"/>
      <c r="H200" s="56"/>
      <c r="I200" s="57"/>
      <c r="J200" s="55"/>
      <c r="K200" s="55"/>
      <c r="L200" s="53"/>
      <c r="M200" s="58"/>
      <c r="N200" s="52"/>
    </row>
    <row r="201" spans="2:14" x14ac:dyDescent="0.25">
      <c r="B201" s="51"/>
      <c r="C201" s="53"/>
      <c r="D201" s="54"/>
      <c r="E201" s="55"/>
      <c r="F201" s="56"/>
      <c r="G201" s="56"/>
      <c r="H201" s="56"/>
      <c r="I201" s="57"/>
      <c r="J201" s="55"/>
      <c r="K201" s="55"/>
      <c r="L201" s="53"/>
      <c r="M201" s="58"/>
      <c r="N201" s="52"/>
    </row>
    <row r="202" spans="2:14" x14ac:dyDescent="0.25">
      <c r="B202" s="51"/>
      <c r="C202" s="53"/>
      <c r="D202" s="54"/>
      <c r="E202" s="55"/>
      <c r="F202" s="56"/>
      <c r="G202" s="56"/>
      <c r="H202" s="56"/>
      <c r="I202" s="57"/>
      <c r="J202" s="55"/>
      <c r="K202" s="55"/>
      <c r="L202" s="53"/>
      <c r="M202" s="58"/>
      <c r="N202" s="52"/>
    </row>
    <row r="203" spans="2:14" x14ac:dyDescent="0.25">
      <c r="B203" s="51"/>
      <c r="C203" s="53"/>
      <c r="D203" s="54"/>
      <c r="E203" s="55"/>
      <c r="F203" s="56"/>
      <c r="G203" s="56"/>
      <c r="H203" s="56"/>
      <c r="I203" s="57"/>
      <c r="J203" s="55"/>
      <c r="K203" s="55"/>
      <c r="L203" s="53"/>
      <c r="M203" s="58"/>
      <c r="N203" s="52"/>
    </row>
    <row r="204" spans="2:14" x14ac:dyDescent="0.25">
      <c r="B204" s="51"/>
      <c r="C204" s="53"/>
      <c r="D204" s="54"/>
      <c r="E204" s="55"/>
      <c r="F204" s="56"/>
      <c r="G204" s="56"/>
      <c r="H204" s="56"/>
      <c r="I204" s="57"/>
      <c r="J204" s="55"/>
      <c r="K204" s="55"/>
      <c r="L204" s="53"/>
      <c r="M204" s="58"/>
      <c r="N204" s="52"/>
    </row>
    <row r="205" spans="2:14" x14ac:dyDescent="0.25">
      <c r="B205" s="51"/>
      <c r="C205" s="53"/>
      <c r="D205" s="54"/>
      <c r="E205" s="55"/>
      <c r="F205" s="56"/>
      <c r="G205" s="56"/>
      <c r="H205" s="56"/>
      <c r="I205" s="57"/>
      <c r="J205" s="55"/>
      <c r="K205" s="55"/>
      <c r="L205" s="53"/>
      <c r="M205" s="58"/>
      <c r="N205" s="52"/>
    </row>
    <row r="206" spans="2:14" x14ac:dyDescent="0.25">
      <c r="B206" s="51"/>
      <c r="C206" s="53"/>
      <c r="D206" s="54"/>
      <c r="E206" s="55"/>
      <c r="F206" s="56"/>
      <c r="G206" s="56"/>
      <c r="H206" s="56"/>
      <c r="I206" s="57"/>
      <c r="J206" s="55"/>
      <c r="K206" s="55"/>
      <c r="L206" s="53"/>
      <c r="M206" s="58"/>
      <c r="N206" s="52"/>
    </row>
    <row r="207" spans="2:14" x14ac:dyDescent="0.25">
      <c r="B207" s="51"/>
      <c r="C207" s="53"/>
      <c r="D207" s="54"/>
      <c r="E207" s="55"/>
      <c r="F207" s="56"/>
      <c r="G207" s="56"/>
      <c r="H207" s="56"/>
      <c r="I207" s="57"/>
      <c r="J207" s="55"/>
      <c r="K207" s="55"/>
      <c r="L207" s="53"/>
      <c r="M207" s="58"/>
      <c r="N207" s="52"/>
    </row>
    <row r="208" spans="2:14" x14ac:dyDescent="0.25">
      <c r="B208" s="51"/>
      <c r="C208" s="53"/>
      <c r="D208" s="54"/>
      <c r="E208" s="55"/>
      <c r="F208" s="56"/>
      <c r="G208" s="56"/>
      <c r="H208" s="56"/>
      <c r="I208" s="57"/>
      <c r="J208" s="55"/>
      <c r="K208" s="55"/>
      <c r="L208" s="53"/>
      <c r="M208" s="58"/>
      <c r="N208" s="52"/>
    </row>
    <row r="209" spans="2:14" x14ac:dyDescent="0.25">
      <c r="B209" s="51"/>
      <c r="C209" s="53"/>
      <c r="D209" s="54"/>
      <c r="E209" s="55"/>
      <c r="F209" s="56"/>
      <c r="G209" s="56"/>
      <c r="H209" s="56"/>
      <c r="I209" s="57"/>
      <c r="J209" s="55"/>
      <c r="K209" s="55"/>
      <c r="L209" s="53"/>
      <c r="M209" s="58"/>
      <c r="N209" s="52"/>
    </row>
    <row r="210" spans="2:14" x14ac:dyDescent="0.25">
      <c r="B210" s="51"/>
      <c r="C210" s="53"/>
      <c r="D210" s="54"/>
      <c r="E210" s="55"/>
      <c r="F210" s="56"/>
      <c r="G210" s="56"/>
      <c r="H210" s="56"/>
      <c r="I210" s="57"/>
      <c r="J210" s="55"/>
      <c r="K210" s="55"/>
      <c r="L210" s="53"/>
      <c r="M210" s="58"/>
      <c r="N210" s="52"/>
    </row>
    <row r="211" spans="2:14" x14ac:dyDescent="0.25">
      <c r="B211" s="51"/>
      <c r="C211" s="53"/>
      <c r="D211" s="54"/>
      <c r="E211" s="55"/>
      <c r="F211" s="56"/>
      <c r="G211" s="56"/>
      <c r="H211" s="56"/>
      <c r="I211" s="57"/>
      <c r="J211" s="55"/>
      <c r="K211" s="55"/>
      <c r="L211" s="53"/>
      <c r="M211" s="58"/>
      <c r="N211" s="52"/>
    </row>
    <row r="212" spans="2:14" x14ac:dyDescent="0.25">
      <c r="B212" s="51"/>
      <c r="C212" s="53"/>
      <c r="D212" s="54"/>
      <c r="E212" s="55"/>
      <c r="F212" s="56"/>
      <c r="G212" s="56"/>
      <c r="H212" s="56"/>
      <c r="I212" s="57"/>
      <c r="J212" s="55"/>
      <c r="K212" s="55"/>
      <c r="L212" s="53"/>
      <c r="M212" s="58"/>
      <c r="N212" s="52"/>
    </row>
    <row r="213" spans="2:14" x14ac:dyDescent="0.25">
      <c r="B213" s="51"/>
      <c r="C213" s="53"/>
      <c r="D213" s="54"/>
      <c r="E213" s="55"/>
      <c r="F213" s="56"/>
      <c r="G213" s="56"/>
      <c r="H213" s="56"/>
      <c r="I213" s="57"/>
      <c r="J213" s="55"/>
      <c r="K213" s="55"/>
      <c r="L213" s="53"/>
      <c r="M213" s="58"/>
      <c r="N213" s="52"/>
    </row>
    <row r="214" spans="2:14" x14ac:dyDescent="0.25">
      <c r="B214" s="51"/>
      <c r="C214" s="53"/>
      <c r="D214" s="54"/>
      <c r="E214" s="55"/>
      <c r="F214" s="56"/>
      <c r="G214" s="56"/>
      <c r="H214" s="56"/>
      <c r="I214" s="57"/>
      <c r="J214" s="55"/>
      <c r="K214" s="55"/>
      <c r="L214" s="53"/>
      <c r="M214" s="58"/>
      <c r="N214" s="52"/>
    </row>
    <row r="215" spans="2:14" x14ac:dyDescent="0.25">
      <c r="B215" s="51"/>
      <c r="C215" s="53"/>
      <c r="D215" s="54"/>
      <c r="E215" s="55"/>
      <c r="F215" s="56"/>
      <c r="G215" s="56"/>
      <c r="H215" s="56"/>
      <c r="I215" s="57"/>
      <c r="J215" s="55"/>
      <c r="K215" s="55"/>
      <c r="L215" s="53"/>
      <c r="M215" s="58"/>
      <c r="N215" s="52"/>
    </row>
    <row r="216" spans="2:14" x14ac:dyDescent="0.25">
      <c r="B216" s="51"/>
      <c r="C216" s="53"/>
      <c r="D216" s="54"/>
      <c r="E216" s="55"/>
      <c r="F216" s="56"/>
      <c r="G216" s="56"/>
      <c r="H216" s="56"/>
      <c r="I216" s="57"/>
      <c r="J216" s="55"/>
      <c r="K216" s="55"/>
      <c r="L216" s="53"/>
      <c r="M216" s="58"/>
      <c r="N216" s="52"/>
    </row>
    <row r="217" spans="2:14" x14ac:dyDescent="0.25">
      <c r="B217" s="51"/>
      <c r="C217" s="53"/>
      <c r="D217" s="54"/>
      <c r="E217" s="55"/>
      <c r="F217" s="56"/>
      <c r="G217" s="56"/>
      <c r="H217" s="56"/>
      <c r="I217" s="57"/>
      <c r="J217" s="55"/>
      <c r="K217" s="55"/>
      <c r="L217" s="53"/>
      <c r="M217" s="58"/>
      <c r="N217" s="52"/>
    </row>
    <row r="218" spans="2:14" x14ac:dyDescent="0.25">
      <c r="B218" s="51"/>
      <c r="C218" s="53"/>
      <c r="D218" s="54"/>
      <c r="E218" s="55"/>
      <c r="F218" s="56"/>
      <c r="G218" s="56"/>
      <c r="H218" s="56"/>
      <c r="I218" s="57"/>
      <c r="J218" s="55"/>
      <c r="K218" s="55"/>
      <c r="L218" s="53"/>
      <c r="M218" s="58"/>
      <c r="N218" s="52"/>
    </row>
    <row r="219" spans="2:14" x14ac:dyDescent="0.25">
      <c r="B219" s="51"/>
      <c r="C219" s="53"/>
      <c r="D219" s="54"/>
      <c r="E219" s="55"/>
      <c r="F219" s="56"/>
      <c r="G219" s="56"/>
      <c r="H219" s="56"/>
      <c r="I219" s="57"/>
      <c r="J219" s="55"/>
      <c r="K219" s="55"/>
      <c r="L219" s="53"/>
      <c r="M219" s="58"/>
      <c r="N219" s="52"/>
    </row>
    <row r="220" spans="2:14" x14ac:dyDescent="0.25">
      <c r="B220" s="51"/>
      <c r="C220" s="53"/>
      <c r="D220" s="54"/>
      <c r="E220" s="55"/>
      <c r="F220" s="56"/>
      <c r="G220" s="56"/>
      <c r="H220" s="56"/>
      <c r="I220" s="57"/>
      <c r="J220" s="55"/>
      <c r="K220" s="55"/>
      <c r="L220" s="53"/>
      <c r="M220" s="58"/>
      <c r="N220" s="52"/>
    </row>
    <row r="221" spans="2:14" x14ac:dyDescent="0.25">
      <c r="B221" s="51"/>
      <c r="C221" s="53"/>
      <c r="D221" s="54"/>
      <c r="E221" s="55"/>
      <c r="F221" s="56"/>
      <c r="G221" s="56"/>
      <c r="H221" s="56"/>
      <c r="I221" s="57"/>
      <c r="J221" s="55"/>
      <c r="K221" s="55"/>
      <c r="L221" s="53"/>
      <c r="M221" s="58"/>
      <c r="N221" s="52"/>
    </row>
    <row r="222" spans="2:14" x14ac:dyDescent="0.25">
      <c r="B222" s="51"/>
      <c r="C222" s="53"/>
      <c r="D222" s="54"/>
      <c r="E222" s="55"/>
      <c r="F222" s="56"/>
      <c r="G222" s="56"/>
      <c r="H222" s="56"/>
      <c r="I222" s="57"/>
      <c r="J222" s="55"/>
      <c r="K222" s="55"/>
      <c r="L222" s="53"/>
      <c r="M222" s="58"/>
      <c r="N222" s="52"/>
    </row>
    <row r="223" spans="2:14" x14ac:dyDescent="0.25">
      <c r="B223" s="51"/>
      <c r="C223" s="53"/>
      <c r="D223" s="54"/>
      <c r="E223" s="55"/>
      <c r="F223" s="56"/>
      <c r="G223" s="56"/>
      <c r="H223" s="56"/>
      <c r="I223" s="57"/>
      <c r="J223" s="55"/>
      <c r="K223" s="55"/>
      <c r="L223" s="53"/>
      <c r="M223" s="58"/>
      <c r="N223" s="52"/>
    </row>
    <row r="224" spans="2:14" x14ac:dyDescent="0.25">
      <c r="B224" s="51"/>
      <c r="C224" s="53"/>
      <c r="D224" s="54"/>
      <c r="E224" s="55"/>
      <c r="F224" s="56"/>
      <c r="G224" s="56"/>
      <c r="H224" s="56"/>
      <c r="I224" s="57"/>
      <c r="J224" s="55"/>
      <c r="K224" s="55"/>
      <c r="L224" s="53"/>
      <c r="M224" s="58"/>
      <c r="N224" s="52"/>
    </row>
    <row r="225" spans="2:14" x14ac:dyDescent="0.25">
      <c r="B225" s="51"/>
      <c r="C225" s="53"/>
      <c r="D225" s="54"/>
      <c r="E225" s="55"/>
      <c r="F225" s="56"/>
      <c r="G225" s="56"/>
      <c r="H225" s="56"/>
      <c r="I225" s="57"/>
      <c r="J225" s="55"/>
      <c r="K225" s="55"/>
      <c r="L225" s="53"/>
      <c r="M225" s="58"/>
      <c r="N225" s="52"/>
    </row>
    <row r="226" spans="2:14" x14ac:dyDescent="0.25">
      <c r="B226" s="51"/>
      <c r="C226" s="53"/>
      <c r="D226" s="54"/>
      <c r="E226" s="55"/>
      <c r="F226" s="56"/>
      <c r="G226" s="56"/>
      <c r="H226" s="56"/>
      <c r="I226" s="57"/>
      <c r="J226" s="55"/>
      <c r="K226" s="55"/>
      <c r="L226" s="53"/>
      <c r="M226" s="58"/>
      <c r="N226" s="52"/>
    </row>
    <row r="227" spans="2:14" x14ac:dyDescent="0.25">
      <c r="B227" s="51"/>
      <c r="C227" s="53"/>
      <c r="D227" s="54"/>
      <c r="E227" s="55"/>
      <c r="F227" s="56"/>
      <c r="G227" s="56"/>
      <c r="H227" s="56"/>
      <c r="I227" s="57"/>
      <c r="J227" s="55"/>
      <c r="K227" s="55"/>
      <c r="L227" s="53"/>
      <c r="M227" s="58"/>
      <c r="N227" s="52"/>
    </row>
    <row r="228" spans="2:14" x14ac:dyDescent="0.25">
      <c r="B228" s="51"/>
      <c r="C228" s="53"/>
      <c r="D228" s="54"/>
      <c r="E228" s="55"/>
      <c r="F228" s="56"/>
      <c r="G228" s="56"/>
      <c r="H228" s="56"/>
      <c r="I228" s="57"/>
      <c r="J228" s="55"/>
      <c r="K228" s="55"/>
      <c r="L228" s="53"/>
      <c r="M228" s="58"/>
      <c r="N228" s="52"/>
    </row>
    <row r="229" spans="2:14" x14ac:dyDescent="0.25">
      <c r="B229" s="51"/>
      <c r="C229" s="53"/>
      <c r="D229" s="54"/>
      <c r="E229" s="55"/>
      <c r="F229" s="56"/>
      <c r="G229" s="56"/>
      <c r="H229" s="56"/>
      <c r="I229" s="57"/>
      <c r="J229" s="55"/>
      <c r="K229" s="55"/>
      <c r="L229" s="53"/>
      <c r="M229" s="58"/>
      <c r="N229" s="52"/>
    </row>
    <row r="230" spans="2:14" x14ac:dyDescent="0.25">
      <c r="B230" s="51"/>
      <c r="C230" s="53"/>
      <c r="D230" s="54"/>
      <c r="E230" s="55"/>
      <c r="F230" s="56"/>
      <c r="G230" s="56"/>
      <c r="H230" s="56"/>
      <c r="I230" s="57"/>
      <c r="J230" s="55"/>
      <c r="K230" s="55"/>
      <c r="L230" s="53"/>
      <c r="M230" s="58"/>
      <c r="N230" s="52"/>
    </row>
    <row r="231" spans="2:14" x14ac:dyDescent="0.25">
      <c r="B231" s="51"/>
      <c r="C231" s="53"/>
      <c r="D231" s="54"/>
      <c r="E231" s="55"/>
      <c r="F231" s="56"/>
      <c r="G231" s="56"/>
      <c r="H231" s="56"/>
      <c r="I231" s="57"/>
      <c r="J231" s="55"/>
      <c r="K231" s="55"/>
      <c r="L231" s="53"/>
      <c r="M231" s="58"/>
      <c r="N231" s="52"/>
    </row>
    <row r="232" spans="2:14" x14ac:dyDescent="0.25">
      <c r="B232" s="51"/>
      <c r="C232" s="53"/>
      <c r="D232" s="54"/>
      <c r="E232" s="55"/>
      <c r="F232" s="56"/>
      <c r="G232" s="56"/>
      <c r="H232" s="56"/>
      <c r="I232" s="57"/>
      <c r="J232" s="55"/>
      <c r="K232" s="55"/>
      <c r="L232" s="53"/>
      <c r="M232" s="58"/>
      <c r="N232" s="52"/>
    </row>
    <row r="233" spans="2:14" x14ac:dyDescent="0.25">
      <c r="B233" s="51"/>
      <c r="C233" s="53"/>
      <c r="D233" s="54"/>
      <c r="E233" s="55"/>
      <c r="F233" s="56"/>
      <c r="G233" s="56"/>
      <c r="H233" s="56"/>
      <c r="I233" s="57"/>
      <c r="J233" s="55"/>
      <c r="K233" s="55"/>
      <c r="L233" s="53"/>
      <c r="M233" s="58"/>
      <c r="N233" s="52"/>
    </row>
    <row r="234" spans="2:14" x14ac:dyDescent="0.25">
      <c r="B234" s="51"/>
      <c r="C234" s="53"/>
      <c r="D234" s="54"/>
      <c r="E234" s="55"/>
      <c r="F234" s="56"/>
      <c r="G234" s="56"/>
      <c r="H234" s="56"/>
      <c r="I234" s="57"/>
      <c r="J234" s="55"/>
      <c r="K234" s="55"/>
      <c r="L234" s="53"/>
      <c r="M234" s="58"/>
      <c r="N234" s="52"/>
    </row>
    <row r="235" spans="2:14" x14ac:dyDescent="0.25">
      <c r="B235" s="51"/>
      <c r="C235" s="53"/>
      <c r="D235" s="54"/>
      <c r="E235" s="55"/>
      <c r="F235" s="56"/>
      <c r="G235" s="56"/>
      <c r="H235" s="56"/>
      <c r="I235" s="57"/>
      <c r="J235" s="55"/>
      <c r="K235" s="55"/>
      <c r="L235" s="53"/>
      <c r="M235" s="58"/>
      <c r="N235" s="52"/>
    </row>
    <row r="236" spans="2:14" x14ac:dyDescent="0.25">
      <c r="B236" s="51"/>
      <c r="C236" s="53"/>
      <c r="D236" s="54"/>
      <c r="E236" s="55"/>
      <c r="F236" s="56"/>
      <c r="G236" s="56"/>
      <c r="H236" s="56"/>
      <c r="I236" s="57"/>
      <c r="J236" s="55"/>
      <c r="K236" s="55"/>
      <c r="L236" s="53"/>
      <c r="M236" s="58"/>
      <c r="N236" s="52"/>
    </row>
    <row r="237" spans="2:14" x14ac:dyDescent="0.25">
      <c r="B237" s="51"/>
      <c r="C237" s="53"/>
      <c r="D237" s="54"/>
      <c r="E237" s="55"/>
      <c r="F237" s="56"/>
      <c r="G237" s="56"/>
      <c r="H237" s="56"/>
      <c r="I237" s="57"/>
      <c r="J237" s="55"/>
      <c r="K237" s="55"/>
      <c r="L237" s="53"/>
      <c r="M237" s="58"/>
      <c r="N237" s="52"/>
    </row>
    <row r="238" spans="2:14" x14ac:dyDescent="0.25">
      <c r="B238" s="51"/>
      <c r="C238" s="53"/>
      <c r="D238" s="54"/>
      <c r="E238" s="55"/>
      <c r="F238" s="56"/>
      <c r="G238" s="56"/>
      <c r="H238" s="56"/>
      <c r="I238" s="57"/>
      <c r="J238" s="55"/>
      <c r="K238" s="55"/>
      <c r="L238" s="53"/>
      <c r="M238" s="58"/>
      <c r="N238" s="52"/>
    </row>
    <row r="239" spans="2:14" x14ac:dyDescent="0.25">
      <c r="B239" s="51"/>
      <c r="C239" s="53"/>
      <c r="D239" s="54"/>
      <c r="E239" s="55"/>
      <c r="F239" s="56"/>
      <c r="G239" s="56"/>
      <c r="H239" s="56"/>
      <c r="I239" s="57"/>
      <c r="J239" s="55"/>
      <c r="K239" s="55"/>
      <c r="L239" s="53"/>
      <c r="M239" s="58"/>
      <c r="N239" s="52"/>
    </row>
    <row r="240" spans="2:14" x14ac:dyDescent="0.25">
      <c r="B240" s="51"/>
      <c r="C240" s="53"/>
      <c r="D240" s="54"/>
      <c r="E240" s="55"/>
      <c r="F240" s="56"/>
      <c r="G240" s="56"/>
      <c r="H240" s="56"/>
      <c r="I240" s="57"/>
      <c r="J240" s="55"/>
      <c r="K240" s="55"/>
      <c r="L240" s="53"/>
      <c r="M240" s="58"/>
      <c r="N240" s="52"/>
    </row>
    <row r="241" spans="2:14" x14ac:dyDescent="0.25">
      <c r="B241" s="51"/>
      <c r="C241" s="53"/>
      <c r="D241" s="54"/>
      <c r="E241" s="55"/>
      <c r="F241" s="56"/>
      <c r="G241" s="56"/>
      <c r="H241" s="56"/>
      <c r="I241" s="57"/>
      <c r="J241" s="55"/>
      <c r="K241" s="55"/>
      <c r="L241" s="53"/>
      <c r="M241" s="58"/>
      <c r="N241" s="52"/>
    </row>
    <row r="242" spans="2:14" x14ac:dyDescent="0.25">
      <c r="B242" s="51"/>
      <c r="C242" s="53"/>
      <c r="D242" s="54"/>
      <c r="E242" s="55"/>
      <c r="F242" s="56"/>
      <c r="G242" s="56"/>
      <c r="H242" s="56"/>
      <c r="I242" s="57"/>
      <c r="J242" s="55"/>
      <c r="K242" s="55"/>
      <c r="L242" s="53"/>
      <c r="M242" s="58"/>
      <c r="N242" s="52"/>
    </row>
    <row r="243" spans="2:14" x14ac:dyDescent="0.25">
      <c r="B243" s="51"/>
      <c r="C243" s="53"/>
      <c r="D243" s="54"/>
      <c r="E243" s="55"/>
      <c r="F243" s="56"/>
      <c r="G243" s="56"/>
      <c r="H243" s="56"/>
      <c r="I243" s="57"/>
      <c r="J243" s="55"/>
      <c r="K243" s="55"/>
      <c r="L243" s="53"/>
      <c r="M243" s="58"/>
      <c r="N243" s="52"/>
    </row>
    <row r="244" spans="2:14" x14ac:dyDescent="0.25">
      <c r="B244" s="51"/>
      <c r="C244" s="53"/>
      <c r="D244" s="54"/>
      <c r="E244" s="55"/>
      <c r="F244" s="56"/>
      <c r="G244" s="56"/>
      <c r="H244" s="56"/>
      <c r="I244" s="57"/>
      <c r="J244" s="55"/>
      <c r="K244" s="55"/>
      <c r="L244" s="53"/>
      <c r="M244" s="58"/>
      <c r="N244" s="52"/>
    </row>
    <row r="245" spans="2:14" x14ac:dyDescent="0.25">
      <c r="B245" s="51"/>
      <c r="C245" s="53"/>
      <c r="D245" s="54"/>
      <c r="E245" s="55"/>
      <c r="F245" s="56"/>
      <c r="G245" s="56"/>
      <c r="H245" s="56"/>
      <c r="I245" s="57"/>
      <c r="J245" s="55"/>
      <c r="K245" s="55"/>
      <c r="L245" s="53"/>
      <c r="M245" s="58"/>
      <c r="N245" s="52"/>
    </row>
    <row r="246" spans="2:14" x14ac:dyDescent="0.25">
      <c r="B246" s="51"/>
      <c r="C246" s="53"/>
      <c r="D246" s="54"/>
      <c r="E246" s="55"/>
      <c r="F246" s="56"/>
      <c r="G246" s="56"/>
      <c r="H246" s="56"/>
      <c r="I246" s="57"/>
      <c r="J246" s="55"/>
      <c r="K246" s="55"/>
      <c r="L246" s="53"/>
      <c r="M246" s="58"/>
      <c r="N246" s="52"/>
    </row>
    <row r="247" spans="2:14" x14ac:dyDescent="0.25">
      <c r="B247" s="51"/>
      <c r="C247" s="53"/>
      <c r="D247" s="54"/>
      <c r="E247" s="55"/>
      <c r="F247" s="56"/>
      <c r="G247" s="56"/>
      <c r="H247" s="56"/>
      <c r="I247" s="57"/>
      <c r="J247" s="55"/>
      <c r="K247" s="55"/>
      <c r="L247" s="53"/>
      <c r="M247" s="58"/>
      <c r="N247" s="52"/>
    </row>
    <row r="248" spans="2:14" x14ac:dyDescent="0.25">
      <c r="B248" s="51"/>
      <c r="C248" s="53"/>
      <c r="D248" s="54"/>
      <c r="E248" s="55"/>
      <c r="F248" s="56"/>
      <c r="G248" s="56"/>
      <c r="H248" s="56"/>
      <c r="I248" s="57"/>
      <c r="J248" s="55"/>
      <c r="K248" s="55"/>
      <c r="L248" s="53"/>
      <c r="M248" s="58"/>
      <c r="N248" s="52"/>
    </row>
    <row r="249" spans="2:14" x14ac:dyDescent="0.25">
      <c r="B249" s="51"/>
      <c r="C249" s="53"/>
      <c r="D249" s="54"/>
      <c r="E249" s="55"/>
      <c r="F249" s="56"/>
      <c r="G249" s="56"/>
      <c r="H249" s="56"/>
      <c r="I249" s="57"/>
      <c r="J249" s="55"/>
      <c r="K249" s="55"/>
      <c r="L249" s="53"/>
      <c r="M249" s="58"/>
      <c r="N249" s="52"/>
    </row>
    <row r="250" spans="2:14" x14ac:dyDescent="0.25">
      <c r="B250" s="51"/>
      <c r="C250" s="53"/>
      <c r="D250" s="54"/>
      <c r="E250" s="55"/>
      <c r="F250" s="56"/>
      <c r="G250" s="56"/>
      <c r="H250" s="56"/>
      <c r="I250" s="57"/>
      <c r="J250" s="55"/>
      <c r="K250" s="55"/>
      <c r="L250" s="53"/>
      <c r="M250" s="58"/>
      <c r="N250" s="52"/>
    </row>
    <row r="251" spans="2:14" x14ac:dyDescent="0.25">
      <c r="B251" s="51"/>
      <c r="C251" s="53"/>
      <c r="D251" s="54"/>
      <c r="E251" s="55"/>
      <c r="F251" s="56"/>
      <c r="G251" s="56"/>
      <c r="H251" s="56"/>
      <c r="I251" s="57"/>
      <c r="J251" s="55"/>
      <c r="K251" s="55"/>
      <c r="L251" s="53"/>
      <c r="M251" s="58"/>
      <c r="N251" s="52"/>
    </row>
    <row r="252" spans="2:14" x14ac:dyDescent="0.25">
      <c r="B252" s="51"/>
      <c r="C252" s="53"/>
      <c r="D252" s="54"/>
      <c r="E252" s="55"/>
      <c r="F252" s="56"/>
      <c r="G252" s="56"/>
      <c r="H252" s="56"/>
      <c r="I252" s="57"/>
      <c r="J252" s="55"/>
      <c r="K252" s="55"/>
      <c r="L252" s="53"/>
      <c r="M252" s="58"/>
      <c r="N252" s="52"/>
    </row>
    <row r="253" spans="2:14" x14ac:dyDescent="0.25">
      <c r="B253" s="51"/>
      <c r="C253" s="53"/>
      <c r="D253" s="54"/>
      <c r="E253" s="55"/>
      <c r="F253" s="56"/>
      <c r="G253" s="56"/>
      <c r="H253" s="56"/>
      <c r="I253" s="57"/>
      <c r="J253" s="55"/>
      <c r="K253" s="55"/>
      <c r="L253" s="53"/>
      <c r="M253" s="58"/>
      <c r="N253" s="52"/>
    </row>
    <row r="254" spans="2:14" x14ac:dyDescent="0.25">
      <c r="B254" s="51"/>
      <c r="C254" s="53"/>
      <c r="D254" s="54"/>
      <c r="E254" s="55"/>
      <c r="F254" s="56"/>
      <c r="G254" s="56"/>
      <c r="H254" s="56"/>
      <c r="I254" s="57"/>
      <c r="J254" s="55"/>
      <c r="K254" s="55"/>
      <c r="L254" s="53"/>
      <c r="M254" s="58"/>
      <c r="N254" s="52"/>
    </row>
    <row r="255" spans="2:14" x14ac:dyDescent="0.25">
      <c r="B255" s="51"/>
      <c r="C255" s="53"/>
      <c r="D255" s="54"/>
      <c r="E255" s="55"/>
      <c r="F255" s="56"/>
      <c r="G255" s="56"/>
      <c r="H255" s="56"/>
      <c r="I255" s="57"/>
      <c r="J255" s="55"/>
      <c r="K255" s="55"/>
      <c r="L255" s="53"/>
      <c r="M255" s="58"/>
      <c r="N255" s="52"/>
    </row>
    <row r="256" spans="2:14" x14ac:dyDescent="0.25">
      <c r="B256" s="51"/>
      <c r="C256" s="53"/>
      <c r="D256" s="54"/>
      <c r="E256" s="55"/>
      <c r="F256" s="56"/>
      <c r="G256" s="56"/>
      <c r="H256" s="56"/>
      <c r="I256" s="57"/>
      <c r="J256" s="55"/>
      <c r="K256" s="55"/>
      <c r="L256" s="53"/>
      <c r="M256" s="58"/>
      <c r="N256" s="52"/>
    </row>
    <row r="257" spans="2:14" x14ac:dyDescent="0.25">
      <c r="B257" s="51"/>
      <c r="C257" s="53"/>
      <c r="D257" s="54"/>
      <c r="E257" s="55"/>
      <c r="F257" s="56"/>
      <c r="G257" s="56"/>
      <c r="H257" s="56"/>
      <c r="I257" s="57"/>
      <c r="J257" s="55"/>
      <c r="K257" s="55"/>
      <c r="L257" s="53"/>
      <c r="M257" s="58"/>
      <c r="N257" s="52"/>
    </row>
    <row r="258" spans="2:14" x14ac:dyDescent="0.25">
      <c r="B258" s="51"/>
      <c r="C258" s="53"/>
      <c r="D258" s="54"/>
      <c r="E258" s="55"/>
      <c r="F258" s="56"/>
      <c r="G258" s="56"/>
      <c r="H258" s="56"/>
      <c r="I258" s="57"/>
      <c r="J258" s="55"/>
      <c r="K258" s="55"/>
      <c r="L258" s="53"/>
      <c r="M258" s="58"/>
      <c r="N258" s="52"/>
    </row>
    <row r="259" spans="2:14" x14ac:dyDescent="0.25">
      <c r="B259" s="51"/>
      <c r="C259" s="53"/>
      <c r="D259" s="54"/>
      <c r="E259" s="55"/>
      <c r="F259" s="56"/>
      <c r="G259" s="56"/>
      <c r="H259" s="56"/>
      <c r="I259" s="57"/>
      <c r="J259" s="55"/>
      <c r="K259" s="55"/>
      <c r="L259" s="53"/>
      <c r="M259" s="58"/>
      <c r="N259" s="52"/>
    </row>
    <row r="260" spans="2:14" x14ac:dyDescent="0.25">
      <c r="B260" s="51"/>
      <c r="C260" s="53"/>
      <c r="D260" s="54"/>
      <c r="E260" s="55"/>
      <c r="F260" s="56"/>
      <c r="G260" s="56"/>
      <c r="H260" s="56"/>
      <c r="I260" s="57"/>
      <c r="J260" s="55"/>
      <c r="K260" s="55"/>
      <c r="L260" s="53"/>
      <c r="M260" s="58"/>
      <c r="N260" s="52"/>
    </row>
    <row r="261" spans="2:14" x14ac:dyDescent="0.25">
      <c r="B261" s="51"/>
      <c r="C261" s="53"/>
      <c r="D261" s="54"/>
      <c r="E261" s="55"/>
      <c r="F261" s="56"/>
      <c r="G261" s="56"/>
      <c r="H261" s="56"/>
      <c r="I261" s="57"/>
      <c r="J261" s="55"/>
      <c r="K261" s="55"/>
      <c r="L261" s="53"/>
      <c r="M261" s="58"/>
      <c r="N261" s="52"/>
    </row>
    <row r="262" spans="2:14" x14ac:dyDescent="0.25">
      <c r="B262" s="51"/>
      <c r="C262" s="53"/>
      <c r="D262" s="54"/>
      <c r="E262" s="55"/>
      <c r="F262" s="56"/>
      <c r="G262" s="56"/>
      <c r="H262" s="56"/>
      <c r="I262" s="57"/>
      <c r="J262" s="55"/>
      <c r="K262" s="55"/>
      <c r="L262" s="53"/>
      <c r="M262" s="58"/>
      <c r="N262" s="52"/>
    </row>
    <row r="263" spans="2:14" x14ac:dyDescent="0.25">
      <c r="B263" s="51"/>
      <c r="C263" s="53"/>
      <c r="D263" s="54"/>
      <c r="E263" s="55"/>
      <c r="F263" s="56"/>
      <c r="G263" s="56"/>
      <c r="H263" s="56"/>
      <c r="I263" s="57"/>
      <c r="J263" s="55"/>
      <c r="K263" s="55"/>
      <c r="L263" s="53"/>
      <c r="M263" s="58"/>
      <c r="N263" s="52"/>
    </row>
    <row r="264" spans="2:14" x14ac:dyDescent="0.25">
      <c r="B264" s="51"/>
      <c r="C264" s="53"/>
      <c r="D264" s="54"/>
      <c r="E264" s="55"/>
      <c r="F264" s="56"/>
      <c r="G264" s="56"/>
      <c r="H264" s="56"/>
      <c r="I264" s="57"/>
      <c r="J264" s="55"/>
      <c r="K264" s="55"/>
      <c r="L264" s="53"/>
      <c r="M264" s="58"/>
      <c r="N264" s="52"/>
    </row>
    <row r="265" spans="2:14" x14ac:dyDescent="0.25">
      <c r="B265" s="51"/>
      <c r="C265" s="53"/>
      <c r="D265" s="54"/>
      <c r="E265" s="55"/>
      <c r="F265" s="56"/>
      <c r="G265" s="56"/>
      <c r="H265" s="56"/>
      <c r="I265" s="57"/>
      <c r="J265" s="55"/>
      <c r="K265" s="55"/>
      <c r="L265" s="53"/>
      <c r="M265" s="58"/>
      <c r="N265" s="52"/>
    </row>
    <row r="266" spans="2:14" x14ac:dyDescent="0.25">
      <c r="B266" s="51"/>
      <c r="C266" s="53"/>
      <c r="D266" s="54"/>
      <c r="E266" s="55"/>
      <c r="F266" s="56"/>
      <c r="G266" s="56"/>
      <c r="H266" s="56"/>
      <c r="I266" s="57"/>
      <c r="J266" s="55"/>
      <c r="K266" s="55"/>
      <c r="L266" s="53"/>
      <c r="M266" s="58"/>
      <c r="N266" s="52"/>
    </row>
    <row r="267" spans="2:14" x14ac:dyDescent="0.25">
      <c r="B267" s="51"/>
      <c r="C267" s="53"/>
      <c r="D267" s="54"/>
      <c r="E267" s="55"/>
      <c r="F267" s="56"/>
      <c r="G267" s="56"/>
      <c r="H267" s="56"/>
      <c r="I267" s="57"/>
      <c r="J267" s="55"/>
      <c r="K267" s="55"/>
      <c r="L267" s="53"/>
      <c r="M267" s="58"/>
      <c r="N267" s="52"/>
    </row>
    <row r="268" spans="2:14" x14ac:dyDescent="0.25">
      <c r="B268" s="51"/>
      <c r="C268" s="53"/>
      <c r="D268" s="54"/>
      <c r="E268" s="55"/>
      <c r="F268" s="56"/>
      <c r="G268" s="56"/>
      <c r="H268" s="56"/>
      <c r="I268" s="57"/>
      <c r="J268" s="55"/>
      <c r="K268" s="55"/>
      <c r="L268" s="53"/>
      <c r="M268" s="58"/>
      <c r="N268" s="52"/>
    </row>
    <row r="269" spans="2:14" x14ac:dyDescent="0.25">
      <c r="B269" s="51"/>
      <c r="C269" s="53"/>
      <c r="D269" s="54"/>
      <c r="E269" s="55"/>
      <c r="F269" s="56"/>
      <c r="G269" s="56"/>
      <c r="H269" s="56"/>
      <c r="I269" s="57"/>
      <c r="J269" s="55"/>
      <c r="K269" s="55"/>
      <c r="L269" s="53"/>
      <c r="M269" s="58"/>
      <c r="N269" s="52"/>
    </row>
    <row r="270" spans="2:14" x14ac:dyDescent="0.25">
      <c r="B270" s="51"/>
      <c r="C270" s="53"/>
      <c r="D270" s="54"/>
      <c r="E270" s="55"/>
      <c r="F270" s="56"/>
      <c r="G270" s="56"/>
      <c r="H270" s="56"/>
      <c r="I270" s="57"/>
      <c r="J270" s="55"/>
      <c r="K270" s="55"/>
      <c r="L270" s="53"/>
      <c r="M270" s="58"/>
      <c r="N270" s="52"/>
    </row>
    <row r="271" spans="2:14" x14ac:dyDescent="0.25">
      <c r="B271" s="51"/>
      <c r="C271" s="53"/>
      <c r="D271" s="54"/>
      <c r="E271" s="55"/>
      <c r="F271" s="56"/>
      <c r="G271" s="56"/>
      <c r="H271" s="56"/>
      <c r="I271" s="57"/>
      <c r="J271" s="55"/>
      <c r="K271" s="55"/>
      <c r="L271" s="53"/>
      <c r="M271" s="58"/>
      <c r="N271" s="52"/>
    </row>
    <row r="272" spans="2:14" x14ac:dyDescent="0.25">
      <c r="B272" s="51"/>
      <c r="C272" s="53"/>
      <c r="D272" s="54"/>
      <c r="E272" s="55"/>
      <c r="F272" s="56"/>
      <c r="G272" s="56"/>
      <c r="H272" s="56"/>
      <c r="I272" s="57"/>
      <c r="J272" s="55"/>
      <c r="K272" s="55"/>
      <c r="L272" s="53"/>
      <c r="M272" s="58"/>
      <c r="N272" s="52"/>
    </row>
    <row r="273" spans="2:14" x14ac:dyDescent="0.25">
      <c r="B273" s="51"/>
      <c r="C273" s="53"/>
      <c r="D273" s="54"/>
      <c r="E273" s="55"/>
      <c r="F273" s="56"/>
      <c r="G273" s="56"/>
      <c r="H273" s="56"/>
      <c r="I273" s="57"/>
      <c r="J273" s="55"/>
      <c r="K273" s="55"/>
      <c r="L273" s="53"/>
      <c r="M273" s="58"/>
      <c r="N273" s="52"/>
    </row>
    <row r="274" spans="2:14" x14ac:dyDescent="0.25">
      <c r="B274" s="51"/>
      <c r="C274" s="53"/>
      <c r="D274" s="54"/>
      <c r="E274" s="55"/>
      <c r="F274" s="56"/>
      <c r="G274" s="56"/>
      <c r="H274" s="56"/>
      <c r="I274" s="57"/>
      <c r="J274" s="55"/>
      <c r="K274" s="55"/>
      <c r="L274" s="53"/>
      <c r="M274" s="58"/>
      <c r="N274" s="52"/>
    </row>
    <row r="275" spans="2:14" x14ac:dyDescent="0.25">
      <c r="B275" s="51"/>
      <c r="C275" s="53"/>
      <c r="D275" s="54"/>
      <c r="E275" s="55"/>
      <c r="F275" s="56"/>
      <c r="G275" s="56"/>
      <c r="H275" s="56"/>
      <c r="I275" s="57"/>
      <c r="J275" s="55"/>
      <c r="K275" s="55"/>
      <c r="L275" s="53"/>
      <c r="M275" s="58"/>
      <c r="N275" s="52"/>
    </row>
    <row r="276" spans="2:14" x14ac:dyDescent="0.25">
      <c r="B276" s="51"/>
      <c r="C276" s="53"/>
      <c r="D276" s="54"/>
      <c r="E276" s="55"/>
      <c r="F276" s="56"/>
      <c r="G276" s="56"/>
      <c r="H276" s="56"/>
      <c r="I276" s="57"/>
      <c r="J276" s="55"/>
      <c r="K276" s="55"/>
      <c r="L276" s="53"/>
      <c r="M276" s="58"/>
      <c r="N276" s="52"/>
    </row>
    <row r="277" spans="2:14" x14ac:dyDescent="0.25">
      <c r="B277" s="51"/>
      <c r="C277" s="53"/>
      <c r="D277" s="54"/>
      <c r="E277" s="55"/>
      <c r="F277" s="56"/>
      <c r="G277" s="56"/>
      <c r="H277" s="56"/>
      <c r="I277" s="57"/>
      <c r="J277" s="55"/>
      <c r="K277" s="55"/>
      <c r="L277" s="53"/>
      <c r="M277" s="58"/>
      <c r="N277" s="52"/>
    </row>
    <row r="278" spans="2:14" x14ac:dyDescent="0.25">
      <c r="B278" s="51"/>
      <c r="C278" s="53"/>
      <c r="D278" s="54"/>
      <c r="E278" s="55"/>
      <c r="F278" s="56"/>
      <c r="G278" s="56"/>
      <c r="H278" s="56"/>
      <c r="I278" s="57"/>
      <c r="J278" s="55"/>
      <c r="K278" s="55"/>
      <c r="L278" s="53"/>
      <c r="M278" s="58"/>
      <c r="N278" s="52"/>
    </row>
    <row r="279" spans="2:14" x14ac:dyDescent="0.25">
      <c r="B279" s="51"/>
      <c r="C279" s="53"/>
      <c r="D279" s="54"/>
      <c r="E279" s="55"/>
      <c r="F279" s="56"/>
      <c r="G279" s="56"/>
      <c r="H279" s="56"/>
      <c r="I279" s="57"/>
      <c r="J279" s="55"/>
      <c r="K279" s="55"/>
      <c r="L279" s="53"/>
      <c r="M279" s="58"/>
      <c r="N279" s="52"/>
    </row>
    <row r="280" spans="2:14" x14ac:dyDescent="0.25">
      <c r="B280" s="51"/>
      <c r="C280" s="53"/>
      <c r="D280" s="54"/>
      <c r="E280" s="55"/>
      <c r="F280" s="56"/>
      <c r="G280" s="56"/>
      <c r="H280" s="56"/>
      <c r="I280" s="57"/>
      <c r="J280" s="55"/>
      <c r="K280" s="55"/>
      <c r="L280" s="53"/>
      <c r="M280" s="58"/>
      <c r="N280" s="52"/>
    </row>
    <row r="281" spans="2:14" x14ac:dyDescent="0.25">
      <c r="B281" s="51"/>
      <c r="C281" s="53"/>
      <c r="D281" s="54"/>
      <c r="E281" s="55"/>
      <c r="F281" s="56"/>
      <c r="G281" s="56"/>
      <c r="H281" s="56"/>
      <c r="I281" s="57"/>
      <c r="J281" s="55"/>
      <c r="K281" s="55"/>
      <c r="L281" s="53"/>
      <c r="M281" s="58"/>
      <c r="N281" s="52"/>
    </row>
    <row r="282" spans="2:14" x14ac:dyDescent="0.25">
      <c r="B282" s="51"/>
      <c r="C282" s="53"/>
      <c r="D282" s="54"/>
      <c r="E282" s="55"/>
      <c r="F282" s="56"/>
      <c r="G282" s="56"/>
      <c r="H282" s="56"/>
      <c r="I282" s="57"/>
      <c r="J282" s="55"/>
      <c r="K282" s="55"/>
      <c r="L282" s="53"/>
      <c r="M282" s="58"/>
      <c r="N282" s="52"/>
    </row>
    <row r="283" spans="2:14" x14ac:dyDescent="0.25">
      <c r="B283" s="51"/>
      <c r="C283" s="53"/>
      <c r="D283" s="54"/>
      <c r="E283" s="55"/>
      <c r="F283" s="56"/>
      <c r="G283" s="56"/>
      <c r="H283" s="56"/>
      <c r="I283" s="57"/>
      <c r="J283" s="55"/>
      <c r="K283" s="55"/>
      <c r="L283" s="53"/>
      <c r="M283" s="58"/>
      <c r="N283" s="52"/>
    </row>
    <row r="284" spans="2:14" x14ac:dyDescent="0.25">
      <c r="B284" s="51"/>
      <c r="C284" s="53"/>
      <c r="D284" s="54"/>
      <c r="E284" s="55"/>
      <c r="F284" s="56"/>
      <c r="G284" s="56"/>
      <c r="H284" s="56"/>
      <c r="I284" s="57"/>
      <c r="J284" s="55"/>
      <c r="K284" s="55"/>
      <c r="L284" s="53"/>
      <c r="M284" s="58"/>
      <c r="N284" s="52"/>
    </row>
    <row r="285" spans="2:14" x14ac:dyDescent="0.25">
      <c r="B285" s="51"/>
      <c r="C285" s="53"/>
      <c r="D285" s="54"/>
      <c r="E285" s="55"/>
      <c r="F285" s="56"/>
      <c r="G285" s="56"/>
      <c r="H285" s="56"/>
      <c r="I285" s="57"/>
      <c r="J285" s="55"/>
      <c r="K285" s="55"/>
      <c r="L285" s="53"/>
      <c r="M285" s="58"/>
      <c r="N285" s="52"/>
    </row>
    <row r="286" spans="2:14" x14ac:dyDescent="0.25">
      <c r="B286" s="51"/>
      <c r="C286" s="53"/>
      <c r="D286" s="54"/>
      <c r="E286" s="55"/>
      <c r="F286" s="56"/>
      <c r="G286" s="56"/>
      <c r="H286" s="56"/>
      <c r="I286" s="57"/>
      <c r="J286" s="55"/>
      <c r="K286" s="55"/>
      <c r="L286" s="53"/>
      <c r="M286" s="58"/>
      <c r="N286" s="52"/>
    </row>
    <row r="287" spans="2:14" x14ac:dyDescent="0.25">
      <c r="B287" s="51"/>
      <c r="C287" s="53"/>
      <c r="D287" s="54"/>
      <c r="E287" s="55"/>
      <c r="F287" s="56"/>
      <c r="G287" s="56"/>
      <c r="H287" s="56"/>
      <c r="I287" s="57"/>
      <c r="J287" s="55"/>
      <c r="K287" s="55"/>
      <c r="L287" s="53"/>
      <c r="M287" s="58"/>
      <c r="N287" s="52"/>
    </row>
    <row r="288" spans="2:14" x14ac:dyDescent="0.25">
      <c r="B288" s="51"/>
      <c r="C288" s="53"/>
      <c r="D288" s="54"/>
      <c r="E288" s="55"/>
      <c r="F288" s="56"/>
      <c r="G288" s="56"/>
      <c r="H288" s="56"/>
      <c r="I288" s="57"/>
      <c r="J288" s="55"/>
      <c r="K288" s="55"/>
      <c r="L288" s="53"/>
      <c r="M288" s="58"/>
      <c r="N288" s="52"/>
    </row>
    <row r="289" spans="2:14" x14ac:dyDescent="0.25">
      <c r="B289" s="51"/>
      <c r="C289" s="53"/>
      <c r="D289" s="54"/>
      <c r="E289" s="55"/>
      <c r="F289" s="56"/>
      <c r="G289" s="56"/>
      <c r="H289" s="56"/>
      <c r="I289" s="57"/>
      <c r="J289" s="55"/>
      <c r="K289" s="55"/>
      <c r="L289" s="53"/>
      <c r="M289" s="58"/>
      <c r="N289" s="52"/>
    </row>
    <row r="290" spans="2:14" x14ac:dyDescent="0.25">
      <c r="B290" s="51"/>
      <c r="C290" s="53"/>
      <c r="D290" s="54"/>
      <c r="E290" s="55"/>
      <c r="F290" s="56"/>
      <c r="G290" s="56"/>
      <c r="H290" s="56"/>
      <c r="I290" s="57"/>
      <c r="J290" s="55"/>
      <c r="K290" s="55"/>
      <c r="L290" s="53"/>
      <c r="M290" s="58"/>
      <c r="N290" s="52"/>
    </row>
    <row r="291" spans="2:14" x14ac:dyDescent="0.25">
      <c r="B291" s="51"/>
      <c r="C291" s="53"/>
      <c r="D291" s="54"/>
      <c r="E291" s="55"/>
      <c r="F291" s="56"/>
      <c r="G291" s="56"/>
      <c r="H291" s="56"/>
      <c r="I291" s="57"/>
      <c r="J291" s="55"/>
      <c r="K291" s="55"/>
      <c r="L291" s="53"/>
      <c r="M291" s="58"/>
      <c r="N291" s="52"/>
    </row>
    <row r="292" spans="2:14" x14ac:dyDescent="0.25">
      <c r="B292" s="51"/>
      <c r="C292" s="53"/>
      <c r="D292" s="54"/>
      <c r="E292" s="55"/>
      <c r="F292" s="56"/>
      <c r="G292" s="56"/>
      <c r="H292" s="56"/>
      <c r="I292" s="57"/>
      <c r="J292" s="55"/>
      <c r="K292" s="55"/>
      <c r="L292" s="53"/>
      <c r="M292" s="58"/>
      <c r="N292" s="52"/>
    </row>
    <row r="293" spans="2:14" x14ac:dyDescent="0.25">
      <c r="B293" s="51"/>
      <c r="C293" s="53"/>
      <c r="D293" s="54"/>
      <c r="E293" s="55"/>
      <c r="F293" s="56"/>
      <c r="G293" s="56"/>
      <c r="H293" s="56"/>
      <c r="I293" s="57"/>
      <c r="J293" s="55"/>
      <c r="K293" s="55"/>
      <c r="L293" s="53"/>
      <c r="M293" s="58"/>
      <c r="N293" s="52"/>
    </row>
    <row r="294" spans="2:14" x14ac:dyDescent="0.25">
      <c r="B294" s="51"/>
      <c r="C294" s="53"/>
      <c r="D294" s="54"/>
      <c r="E294" s="55"/>
      <c r="F294" s="56"/>
      <c r="G294" s="56"/>
      <c r="H294" s="56"/>
      <c r="I294" s="57"/>
      <c r="J294" s="55"/>
      <c r="K294" s="55"/>
      <c r="L294" s="53"/>
      <c r="M294" s="58"/>
      <c r="N294" s="52"/>
    </row>
    <row r="295" spans="2:14" x14ac:dyDescent="0.25">
      <c r="B295" s="51"/>
      <c r="C295" s="53"/>
      <c r="D295" s="54"/>
      <c r="E295" s="55"/>
      <c r="F295" s="56"/>
      <c r="G295" s="56"/>
      <c r="H295" s="56"/>
      <c r="I295" s="57"/>
      <c r="J295" s="55"/>
      <c r="K295" s="55"/>
      <c r="L295" s="53"/>
      <c r="M295" s="58"/>
      <c r="N295" s="52"/>
    </row>
    <row r="296" spans="2:14" x14ac:dyDescent="0.25">
      <c r="B296" s="51"/>
      <c r="C296" s="53"/>
      <c r="D296" s="54"/>
      <c r="E296" s="55"/>
      <c r="F296" s="56"/>
      <c r="G296" s="56"/>
      <c r="H296" s="56"/>
      <c r="I296" s="57"/>
      <c r="J296" s="55"/>
      <c r="K296" s="55"/>
      <c r="L296" s="53"/>
      <c r="M296" s="58"/>
      <c r="N296" s="52"/>
    </row>
    <row r="297" spans="2:14" x14ac:dyDescent="0.25">
      <c r="B297" s="51"/>
      <c r="C297" s="53"/>
      <c r="D297" s="54"/>
      <c r="E297" s="55"/>
      <c r="F297" s="56"/>
      <c r="G297" s="56"/>
      <c r="H297" s="56"/>
      <c r="I297" s="57"/>
      <c r="J297" s="55"/>
      <c r="K297" s="55"/>
      <c r="L297" s="53"/>
      <c r="M297" s="58"/>
      <c r="N297" s="52"/>
    </row>
    <row r="298" spans="2:14" x14ac:dyDescent="0.25">
      <c r="B298" s="51"/>
      <c r="C298" s="53"/>
      <c r="D298" s="54"/>
      <c r="E298" s="55"/>
      <c r="F298" s="56"/>
      <c r="G298" s="56"/>
      <c r="H298" s="56"/>
      <c r="I298" s="57"/>
      <c r="J298" s="55"/>
      <c r="K298" s="55"/>
      <c r="L298" s="53"/>
      <c r="M298" s="58"/>
      <c r="N298" s="52"/>
    </row>
    <row r="299" spans="2:14" x14ac:dyDescent="0.25">
      <c r="B299" s="51"/>
      <c r="C299" s="53"/>
      <c r="D299" s="54"/>
      <c r="E299" s="55"/>
      <c r="F299" s="56"/>
      <c r="G299" s="56"/>
      <c r="H299" s="56"/>
      <c r="I299" s="57"/>
      <c r="J299" s="55"/>
      <c r="K299" s="55"/>
      <c r="L299" s="53"/>
      <c r="M299" s="58"/>
      <c r="N299" s="52"/>
    </row>
    <row r="300" spans="2:14" x14ac:dyDescent="0.25">
      <c r="B300" s="51"/>
      <c r="C300" s="53"/>
      <c r="D300" s="54"/>
      <c r="E300" s="55"/>
      <c r="F300" s="56"/>
      <c r="G300" s="56"/>
      <c r="H300" s="56"/>
      <c r="I300" s="57"/>
      <c r="J300" s="55"/>
      <c r="K300" s="55"/>
      <c r="L300" s="53"/>
      <c r="M300" s="58"/>
      <c r="N300" s="52"/>
    </row>
    <row r="301" spans="2:14" x14ac:dyDescent="0.25">
      <c r="B301" s="51"/>
      <c r="C301" s="53"/>
      <c r="D301" s="54"/>
      <c r="E301" s="55"/>
      <c r="F301" s="56"/>
      <c r="G301" s="56"/>
      <c r="H301" s="56"/>
      <c r="I301" s="57"/>
      <c r="J301" s="55"/>
      <c r="K301" s="55"/>
      <c r="L301" s="53"/>
      <c r="M301" s="58"/>
      <c r="N301" s="52"/>
    </row>
    <row r="302" spans="2:14" x14ac:dyDescent="0.25">
      <c r="B302" s="51"/>
      <c r="C302" s="53"/>
      <c r="D302" s="54"/>
      <c r="E302" s="55"/>
      <c r="F302" s="56"/>
      <c r="G302" s="56"/>
      <c r="H302" s="56"/>
      <c r="I302" s="57"/>
      <c r="J302" s="55"/>
      <c r="K302" s="55"/>
      <c r="L302" s="53"/>
      <c r="M302" s="58"/>
      <c r="N302" s="52"/>
    </row>
    <row r="303" spans="2:14" x14ac:dyDescent="0.25">
      <c r="B303" s="51"/>
      <c r="C303" s="53"/>
      <c r="D303" s="54"/>
      <c r="E303" s="55"/>
      <c r="F303" s="56"/>
      <c r="G303" s="56"/>
      <c r="H303" s="56"/>
      <c r="I303" s="57"/>
      <c r="J303" s="55"/>
      <c r="K303" s="55"/>
      <c r="L303" s="53"/>
      <c r="M303" s="58"/>
      <c r="N303" s="52"/>
    </row>
    <row r="304" spans="2:14" x14ac:dyDescent="0.25">
      <c r="B304" s="51"/>
      <c r="C304" s="53"/>
      <c r="D304" s="54"/>
      <c r="E304" s="55"/>
      <c r="F304" s="56"/>
      <c r="G304" s="56"/>
      <c r="H304" s="56"/>
      <c r="I304" s="57"/>
      <c r="J304" s="55"/>
      <c r="K304" s="55"/>
      <c r="L304" s="53"/>
      <c r="M304" s="58"/>
      <c r="N304" s="52"/>
    </row>
    <row r="305" spans="2:14" x14ac:dyDescent="0.25">
      <c r="B305" s="51"/>
      <c r="C305" s="53"/>
      <c r="D305" s="54"/>
      <c r="E305" s="55"/>
      <c r="F305" s="56"/>
      <c r="G305" s="56"/>
      <c r="H305" s="56"/>
      <c r="I305" s="57"/>
      <c r="J305" s="55"/>
      <c r="K305" s="55"/>
      <c r="L305" s="53"/>
      <c r="M305" s="58"/>
      <c r="N305" s="52"/>
    </row>
    <row r="306" spans="2:14" x14ac:dyDescent="0.25">
      <c r="B306" s="51"/>
      <c r="C306" s="53"/>
      <c r="D306" s="54"/>
      <c r="E306" s="55"/>
      <c r="F306" s="56"/>
      <c r="G306" s="56"/>
      <c r="H306" s="56"/>
      <c r="I306" s="57"/>
      <c r="J306" s="55"/>
      <c r="K306" s="55"/>
      <c r="L306" s="53"/>
      <c r="M306" s="58"/>
      <c r="N306" s="52"/>
    </row>
    <row r="307" spans="2:14" x14ac:dyDescent="0.25">
      <c r="B307" s="51"/>
      <c r="C307" s="53"/>
      <c r="D307" s="54"/>
      <c r="E307" s="55"/>
      <c r="F307" s="56"/>
      <c r="G307" s="56"/>
      <c r="H307" s="56"/>
      <c r="I307" s="57"/>
      <c r="J307" s="55"/>
      <c r="K307" s="55"/>
      <c r="L307" s="53"/>
      <c r="M307" s="58"/>
      <c r="N307" s="52"/>
    </row>
    <row r="308" spans="2:14" x14ac:dyDescent="0.25">
      <c r="B308" s="51"/>
      <c r="C308" s="53"/>
      <c r="D308" s="54"/>
      <c r="E308" s="55"/>
      <c r="F308" s="56"/>
      <c r="G308" s="56"/>
      <c r="H308" s="56"/>
      <c r="I308" s="57"/>
      <c r="J308" s="55"/>
      <c r="K308" s="55"/>
      <c r="L308" s="53"/>
      <c r="M308" s="58"/>
      <c r="N308" s="52"/>
    </row>
    <row r="309" spans="2:14" x14ac:dyDescent="0.25">
      <c r="B309" s="51"/>
      <c r="C309" s="53"/>
      <c r="D309" s="54"/>
      <c r="E309" s="55"/>
      <c r="F309" s="56"/>
      <c r="G309" s="56"/>
      <c r="H309" s="56"/>
      <c r="I309" s="57"/>
      <c r="J309" s="55"/>
      <c r="K309" s="55"/>
      <c r="L309" s="53"/>
      <c r="M309" s="58"/>
      <c r="N309" s="52"/>
    </row>
    <row r="310" spans="2:14" x14ac:dyDescent="0.25">
      <c r="B310" s="51"/>
      <c r="C310" s="53"/>
      <c r="D310" s="54"/>
      <c r="E310" s="55"/>
      <c r="F310" s="56"/>
      <c r="G310" s="56"/>
      <c r="H310" s="56"/>
      <c r="I310" s="57"/>
      <c r="J310" s="55"/>
      <c r="K310" s="55"/>
      <c r="L310" s="53"/>
      <c r="M310" s="58"/>
      <c r="N310" s="52"/>
    </row>
    <row r="311" spans="2:14" x14ac:dyDescent="0.25">
      <c r="B311" s="51"/>
      <c r="C311" s="53"/>
      <c r="D311" s="54"/>
      <c r="E311" s="55"/>
      <c r="F311" s="56"/>
      <c r="G311" s="56"/>
      <c r="H311" s="56"/>
      <c r="I311" s="57"/>
      <c r="J311" s="55"/>
      <c r="K311" s="55"/>
      <c r="L311" s="53"/>
      <c r="M311" s="58"/>
      <c r="N311" s="52"/>
    </row>
    <row r="312" spans="2:14" x14ac:dyDescent="0.25">
      <c r="B312" s="51"/>
      <c r="C312" s="53"/>
      <c r="D312" s="54"/>
      <c r="E312" s="55"/>
      <c r="F312" s="56"/>
      <c r="G312" s="56"/>
      <c r="H312" s="56"/>
      <c r="I312" s="57"/>
      <c r="J312" s="55"/>
      <c r="K312" s="55"/>
      <c r="L312" s="53"/>
      <c r="M312" s="58"/>
      <c r="N312" s="52"/>
    </row>
    <row r="313" spans="2:14" x14ac:dyDescent="0.25">
      <c r="B313" s="51"/>
      <c r="C313" s="53"/>
      <c r="D313" s="54"/>
      <c r="E313" s="55"/>
      <c r="F313" s="56"/>
      <c r="G313" s="56"/>
      <c r="H313" s="56"/>
      <c r="I313" s="57"/>
      <c r="J313" s="55"/>
      <c r="K313" s="55"/>
      <c r="L313" s="53"/>
      <c r="M313" s="58"/>
      <c r="N313" s="52"/>
    </row>
    <row r="314" spans="2:14" x14ac:dyDescent="0.25">
      <c r="B314" s="51"/>
      <c r="C314" s="53"/>
      <c r="D314" s="54"/>
      <c r="E314" s="55"/>
      <c r="F314" s="56"/>
      <c r="G314" s="56"/>
      <c r="H314" s="56"/>
      <c r="I314" s="57"/>
      <c r="J314" s="55"/>
      <c r="K314" s="55"/>
      <c r="L314" s="53"/>
      <c r="M314" s="58"/>
      <c r="N314" s="52"/>
    </row>
    <row r="315" spans="2:14" x14ac:dyDescent="0.25">
      <c r="B315" s="51"/>
      <c r="C315" s="53"/>
      <c r="D315" s="54"/>
      <c r="E315" s="55"/>
      <c r="F315" s="56"/>
      <c r="G315" s="56"/>
      <c r="H315" s="56"/>
      <c r="I315" s="57"/>
      <c r="J315" s="55"/>
      <c r="K315" s="55"/>
      <c r="L315" s="53"/>
      <c r="M315" s="58"/>
      <c r="N315" s="52"/>
    </row>
    <row r="316" spans="2:14" x14ac:dyDescent="0.25">
      <c r="B316" s="51"/>
      <c r="C316" s="53"/>
      <c r="D316" s="54"/>
      <c r="E316" s="55"/>
      <c r="F316" s="56"/>
      <c r="G316" s="56"/>
      <c r="H316" s="56"/>
      <c r="I316" s="57"/>
      <c r="J316" s="55"/>
      <c r="K316" s="55"/>
      <c r="L316" s="53"/>
      <c r="M316" s="58"/>
      <c r="N316" s="52"/>
    </row>
    <row r="317" spans="2:14" x14ac:dyDescent="0.25">
      <c r="B317" s="51"/>
      <c r="C317" s="53"/>
      <c r="D317" s="54"/>
      <c r="E317" s="55"/>
      <c r="F317" s="56"/>
      <c r="G317" s="56"/>
      <c r="H317" s="56"/>
      <c r="I317" s="57"/>
      <c r="J317" s="55"/>
      <c r="K317" s="55"/>
      <c r="L317" s="53"/>
      <c r="M317" s="58"/>
      <c r="N317" s="52"/>
    </row>
    <row r="318" spans="2:14" x14ac:dyDescent="0.25">
      <c r="B318" s="51"/>
      <c r="C318" s="53"/>
      <c r="D318" s="54"/>
      <c r="E318" s="55"/>
      <c r="F318" s="56"/>
      <c r="G318" s="56"/>
      <c r="H318" s="56"/>
      <c r="I318" s="57"/>
      <c r="J318" s="55"/>
      <c r="K318" s="55"/>
      <c r="L318" s="53"/>
      <c r="M318" s="58"/>
      <c r="N318" s="52"/>
    </row>
    <row r="319" spans="2:14" x14ac:dyDescent="0.25">
      <c r="B319" s="51"/>
      <c r="C319" s="53"/>
      <c r="D319" s="54"/>
      <c r="E319" s="55"/>
      <c r="F319" s="56"/>
      <c r="G319" s="56"/>
      <c r="H319" s="56"/>
      <c r="I319" s="57"/>
      <c r="J319" s="55"/>
      <c r="K319" s="55"/>
      <c r="L319" s="53"/>
      <c r="M319" s="58"/>
      <c r="N319" s="52"/>
    </row>
    <row r="320" spans="2:14" x14ac:dyDescent="0.25">
      <c r="B320" s="51"/>
      <c r="C320" s="53"/>
      <c r="D320" s="54"/>
      <c r="E320" s="55"/>
      <c r="F320" s="56"/>
      <c r="G320" s="56"/>
      <c r="H320" s="56"/>
      <c r="I320" s="57"/>
      <c r="J320" s="55"/>
      <c r="K320" s="55"/>
      <c r="L320" s="53"/>
      <c r="M320" s="58"/>
      <c r="N320" s="52"/>
    </row>
    <row r="321" spans="2:14" x14ac:dyDescent="0.25">
      <c r="B321" s="51"/>
      <c r="C321" s="53"/>
      <c r="D321" s="54"/>
      <c r="E321" s="55"/>
      <c r="F321" s="56"/>
      <c r="G321" s="56"/>
      <c r="H321" s="56"/>
      <c r="I321" s="57"/>
      <c r="J321" s="55"/>
      <c r="K321" s="55"/>
      <c r="L321" s="53"/>
      <c r="M321" s="58"/>
      <c r="N321" s="52"/>
    </row>
    <row r="322" spans="2:14" x14ac:dyDescent="0.25">
      <c r="B322" s="51"/>
      <c r="C322" s="53"/>
      <c r="D322" s="54"/>
      <c r="E322" s="55"/>
      <c r="F322" s="56"/>
      <c r="G322" s="56"/>
      <c r="H322" s="56"/>
      <c r="I322" s="57"/>
      <c r="J322" s="55"/>
      <c r="K322" s="55"/>
      <c r="L322" s="53"/>
      <c r="M322" s="58"/>
      <c r="N322" s="52"/>
    </row>
    <row r="323" spans="2:14" x14ac:dyDescent="0.25">
      <c r="B323" s="51"/>
      <c r="C323" s="53"/>
      <c r="D323" s="54"/>
      <c r="E323" s="55"/>
      <c r="F323" s="56"/>
      <c r="G323" s="56"/>
      <c r="H323" s="56"/>
      <c r="I323" s="57"/>
      <c r="J323" s="55"/>
      <c r="K323" s="55"/>
      <c r="L323" s="53"/>
      <c r="M323" s="58"/>
      <c r="N323" s="52"/>
    </row>
    <row r="324" spans="2:14" x14ac:dyDescent="0.25">
      <c r="B324" s="51"/>
      <c r="C324" s="53"/>
      <c r="D324" s="54"/>
      <c r="E324" s="55"/>
      <c r="F324" s="56"/>
      <c r="G324" s="56"/>
      <c r="H324" s="56"/>
      <c r="I324" s="57"/>
      <c r="J324" s="55"/>
      <c r="K324" s="55"/>
      <c r="L324" s="53"/>
      <c r="M324" s="58"/>
      <c r="N324" s="52"/>
    </row>
    <row r="325" spans="2:14" x14ac:dyDescent="0.25">
      <c r="B325" s="51"/>
      <c r="C325" s="53"/>
      <c r="D325" s="54"/>
      <c r="E325" s="55"/>
      <c r="F325" s="56"/>
      <c r="G325" s="56"/>
      <c r="H325" s="56"/>
      <c r="I325" s="57"/>
      <c r="J325" s="55"/>
      <c r="K325" s="55"/>
      <c r="L325" s="53"/>
      <c r="M325" s="58"/>
      <c r="N325" s="52"/>
    </row>
    <row r="326" spans="2:14" x14ac:dyDescent="0.25">
      <c r="B326" s="51"/>
      <c r="C326" s="53"/>
      <c r="D326" s="54"/>
      <c r="E326" s="55"/>
      <c r="F326" s="56"/>
      <c r="G326" s="56"/>
      <c r="H326" s="56"/>
      <c r="I326" s="57"/>
      <c r="J326" s="55"/>
      <c r="K326" s="55"/>
      <c r="L326" s="53"/>
      <c r="M326" s="58"/>
      <c r="N326" s="52"/>
    </row>
    <row r="327" spans="2:14" x14ac:dyDescent="0.25">
      <c r="B327" s="51"/>
      <c r="C327" s="53"/>
      <c r="D327" s="54"/>
      <c r="E327" s="55"/>
      <c r="F327" s="56"/>
      <c r="G327" s="56"/>
      <c r="H327" s="56"/>
      <c r="I327" s="57"/>
      <c r="J327" s="55"/>
      <c r="K327" s="55"/>
      <c r="L327" s="53"/>
      <c r="M327" s="58"/>
      <c r="N327" s="52"/>
    </row>
    <row r="328" spans="2:14" x14ac:dyDescent="0.25">
      <c r="B328" s="51"/>
      <c r="C328" s="53"/>
      <c r="D328" s="54"/>
      <c r="E328" s="55"/>
      <c r="F328" s="56"/>
      <c r="G328" s="56"/>
      <c r="H328" s="56"/>
      <c r="I328" s="57"/>
      <c r="J328" s="55"/>
      <c r="K328" s="55"/>
      <c r="L328" s="53"/>
      <c r="M328" s="58"/>
      <c r="N328" s="52"/>
    </row>
    <row r="329" spans="2:14" x14ac:dyDescent="0.25">
      <c r="B329" s="51"/>
      <c r="C329" s="53"/>
      <c r="D329" s="54"/>
      <c r="E329" s="55"/>
      <c r="F329" s="56"/>
      <c r="G329" s="56"/>
      <c r="H329" s="56"/>
      <c r="I329" s="57"/>
      <c r="J329" s="55"/>
      <c r="K329" s="55"/>
      <c r="L329" s="53"/>
      <c r="M329" s="58"/>
      <c r="N329" s="52"/>
    </row>
    <row r="330" spans="2:14" x14ac:dyDescent="0.25">
      <c r="B330" s="51"/>
      <c r="C330" s="53"/>
      <c r="D330" s="54"/>
      <c r="E330" s="55"/>
      <c r="F330" s="56"/>
      <c r="G330" s="56"/>
      <c r="H330" s="56"/>
      <c r="I330" s="57"/>
      <c r="J330" s="55"/>
      <c r="K330" s="55"/>
      <c r="L330" s="53"/>
      <c r="M330" s="58"/>
      <c r="N330" s="52"/>
    </row>
    <row r="331" spans="2:14" x14ac:dyDescent="0.25">
      <c r="B331" s="51"/>
      <c r="C331" s="53"/>
      <c r="D331" s="54"/>
      <c r="E331" s="55"/>
      <c r="F331" s="56"/>
      <c r="G331" s="56"/>
      <c r="H331" s="56"/>
      <c r="I331" s="57"/>
      <c r="J331" s="55"/>
      <c r="K331" s="55"/>
      <c r="L331" s="53"/>
      <c r="M331" s="58"/>
      <c r="N331" s="52"/>
    </row>
    <row r="332" spans="2:14" x14ac:dyDescent="0.25">
      <c r="B332" s="51"/>
      <c r="C332" s="53"/>
      <c r="D332" s="54"/>
      <c r="E332" s="55"/>
      <c r="F332" s="56"/>
      <c r="G332" s="56"/>
      <c r="H332" s="56"/>
      <c r="I332" s="57"/>
      <c r="J332" s="55"/>
      <c r="K332" s="55"/>
      <c r="L332" s="53"/>
      <c r="M332" s="58"/>
      <c r="N332" s="52"/>
    </row>
    <row r="333" spans="2:14" x14ac:dyDescent="0.25">
      <c r="B333" s="51"/>
      <c r="C333" s="53"/>
      <c r="D333" s="54"/>
      <c r="E333" s="55"/>
      <c r="F333" s="56"/>
      <c r="G333" s="56"/>
      <c r="H333" s="56"/>
      <c r="I333" s="57"/>
      <c r="J333" s="55"/>
      <c r="K333" s="55"/>
      <c r="L333" s="53"/>
      <c r="M333" s="58"/>
      <c r="N333" s="52"/>
    </row>
    <row r="334" spans="2:14" x14ac:dyDescent="0.25">
      <c r="B334" s="51"/>
      <c r="C334" s="53"/>
      <c r="D334" s="54"/>
      <c r="E334" s="55"/>
      <c r="F334" s="56"/>
      <c r="G334" s="56"/>
      <c r="H334" s="56"/>
      <c r="I334" s="57"/>
      <c r="J334" s="55"/>
      <c r="K334" s="55"/>
      <c r="L334" s="53"/>
      <c r="M334" s="58"/>
      <c r="N334" s="52"/>
    </row>
    <row r="335" spans="2:14" x14ac:dyDescent="0.25">
      <c r="B335" s="51"/>
      <c r="C335" s="53"/>
      <c r="D335" s="54"/>
      <c r="E335" s="55"/>
      <c r="F335" s="56"/>
      <c r="G335" s="56"/>
      <c r="H335" s="56"/>
      <c r="I335" s="57"/>
      <c r="J335" s="55"/>
      <c r="K335" s="55"/>
      <c r="L335" s="53"/>
      <c r="M335" s="58"/>
      <c r="N335" s="52"/>
    </row>
    <row r="336" spans="2:14" x14ac:dyDescent="0.25">
      <c r="B336" s="51"/>
      <c r="C336" s="53"/>
      <c r="D336" s="54"/>
      <c r="E336" s="55"/>
      <c r="F336" s="56"/>
      <c r="G336" s="56"/>
      <c r="H336" s="56"/>
      <c r="I336" s="57"/>
      <c r="J336" s="55"/>
      <c r="K336" s="55"/>
      <c r="L336" s="53"/>
      <c r="M336" s="58"/>
      <c r="N336" s="52"/>
    </row>
    <row r="337" spans="2:14" x14ac:dyDescent="0.25">
      <c r="B337" s="51"/>
      <c r="C337" s="53"/>
      <c r="D337" s="54"/>
      <c r="E337" s="55"/>
      <c r="F337" s="56"/>
      <c r="G337" s="56"/>
      <c r="H337" s="56"/>
      <c r="I337" s="57"/>
      <c r="J337" s="55"/>
      <c r="K337" s="55"/>
      <c r="L337" s="53"/>
      <c r="M337" s="58"/>
      <c r="N337" s="52"/>
    </row>
    <row r="338" spans="2:14" x14ac:dyDescent="0.25">
      <c r="B338" s="51"/>
      <c r="C338" s="53"/>
      <c r="D338" s="54"/>
      <c r="E338" s="55"/>
      <c r="F338" s="56"/>
      <c r="G338" s="56"/>
      <c r="H338" s="56"/>
      <c r="I338" s="57"/>
      <c r="J338" s="55"/>
      <c r="K338" s="55"/>
      <c r="L338" s="53"/>
      <c r="M338" s="58"/>
      <c r="N338" s="52"/>
    </row>
    <row r="339" spans="2:14" x14ac:dyDescent="0.25">
      <c r="B339" s="51"/>
      <c r="C339" s="53"/>
      <c r="D339" s="54"/>
      <c r="E339" s="55"/>
      <c r="F339" s="56"/>
      <c r="G339" s="56"/>
      <c r="H339" s="56"/>
      <c r="I339" s="57"/>
      <c r="J339" s="55"/>
      <c r="K339" s="55"/>
      <c r="L339" s="53"/>
      <c r="M339" s="58"/>
      <c r="N339" s="52"/>
    </row>
    <row r="340" spans="2:14" x14ac:dyDescent="0.25">
      <c r="B340" s="51"/>
      <c r="C340" s="53"/>
      <c r="D340" s="54"/>
      <c r="E340" s="55"/>
      <c r="F340" s="56"/>
      <c r="G340" s="56"/>
      <c r="H340" s="56"/>
      <c r="I340" s="57"/>
      <c r="J340" s="55"/>
      <c r="K340" s="55"/>
      <c r="L340" s="53"/>
      <c r="M340" s="58"/>
      <c r="N340" s="52"/>
    </row>
    <row r="341" spans="2:14" x14ac:dyDescent="0.25">
      <c r="B341" s="51"/>
      <c r="C341" s="53"/>
      <c r="D341" s="54"/>
      <c r="E341" s="55"/>
      <c r="F341" s="56"/>
      <c r="G341" s="56"/>
      <c r="H341" s="56"/>
      <c r="I341" s="57"/>
      <c r="J341" s="55"/>
      <c r="K341" s="55"/>
      <c r="L341" s="53"/>
      <c r="M341" s="58"/>
      <c r="N341" s="52"/>
    </row>
    <row r="342" spans="2:14" x14ac:dyDescent="0.25">
      <c r="B342" s="51"/>
      <c r="C342" s="53"/>
      <c r="D342" s="54"/>
      <c r="E342" s="55"/>
      <c r="F342" s="56"/>
      <c r="G342" s="56"/>
      <c r="H342" s="56"/>
      <c r="I342" s="57"/>
      <c r="J342" s="55"/>
      <c r="K342" s="55"/>
      <c r="L342" s="53"/>
      <c r="M342" s="58"/>
      <c r="N342" s="52"/>
    </row>
    <row r="343" spans="2:14" x14ac:dyDescent="0.25">
      <c r="B343" s="51"/>
      <c r="C343" s="53"/>
      <c r="D343" s="54"/>
      <c r="E343" s="55"/>
      <c r="F343" s="56"/>
      <c r="G343" s="56"/>
      <c r="H343" s="56"/>
      <c r="I343" s="57"/>
      <c r="J343" s="55"/>
      <c r="K343" s="55"/>
      <c r="L343" s="53"/>
      <c r="M343" s="58"/>
      <c r="N343" s="52"/>
    </row>
    <row r="344" spans="2:14" x14ac:dyDescent="0.25">
      <c r="B344" s="51"/>
      <c r="C344" s="53"/>
      <c r="D344" s="54"/>
      <c r="E344" s="55"/>
      <c r="F344" s="56"/>
      <c r="G344" s="56"/>
      <c r="H344" s="56"/>
      <c r="I344" s="57"/>
      <c r="J344" s="55"/>
      <c r="K344" s="55"/>
      <c r="L344" s="53"/>
      <c r="M344" s="58"/>
      <c r="N344" s="52"/>
    </row>
    <row r="345" spans="2:14" x14ac:dyDescent="0.25">
      <c r="B345" s="51"/>
      <c r="C345" s="53"/>
      <c r="D345" s="54"/>
      <c r="E345" s="55"/>
      <c r="F345" s="56"/>
      <c r="G345" s="56"/>
      <c r="H345" s="56"/>
      <c r="I345" s="57"/>
      <c r="J345" s="55"/>
      <c r="K345" s="55"/>
      <c r="L345" s="53"/>
      <c r="M345" s="58"/>
      <c r="N345" s="52"/>
    </row>
    <row r="346" spans="2:14" x14ac:dyDescent="0.25">
      <c r="B346" s="51"/>
      <c r="C346" s="53"/>
      <c r="D346" s="54"/>
      <c r="E346" s="55"/>
      <c r="F346" s="56"/>
      <c r="G346" s="56"/>
      <c r="H346" s="56"/>
      <c r="I346" s="57"/>
      <c r="J346" s="55"/>
      <c r="K346" s="55"/>
      <c r="L346" s="53"/>
      <c r="M346" s="58"/>
      <c r="N346" s="52"/>
    </row>
    <row r="347" spans="2:14" x14ac:dyDescent="0.25">
      <c r="B347" s="51"/>
      <c r="C347" s="53"/>
      <c r="D347" s="54"/>
      <c r="E347" s="55"/>
      <c r="F347" s="56"/>
      <c r="G347" s="56"/>
      <c r="H347" s="56"/>
      <c r="I347" s="57"/>
      <c r="J347" s="55"/>
      <c r="K347" s="55"/>
      <c r="L347" s="53"/>
      <c r="M347" s="58"/>
      <c r="N347" s="52"/>
    </row>
    <row r="348" spans="2:14" x14ac:dyDescent="0.25">
      <c r="B348" s="51"/>
      <c r="C348" s="53"/>
      <c r="D348" s="54"/>
      <c r="E348" s="55"/>
      <c r="F348" s="56"/>
      <c r="G348" s="56"/>
      <c r="H348" s="56"/>
      <c r="I348" s="57"/>
      <c r="J348" s="55"/>
      <c r="K348" s="55"/>
      <c r="L348" s="53"/>
      <c r="M348" s="58"/>
      <c r="N348" s="52"/>
    </row>
    <row r="349" spans="2:14" x14ac:dyDescent="0.25">
      <c r="B349" s="51"/>
      <c r="C349" s="53"/>
      <c r="D349" s="54"/>
      <c r="E349" s="55"/>
      <c r="F349" s="56"/>
      <c r="G349" s="56"/>
      <c r="H349" s="56"/>
      <c r="I349" s="57"/>
      <c r="J349" s="55"/>
      <c r="K349" s="55"/>
      <c r="L349" s="53"/>
      <c r="M349" s="58"/>
      <c r="N349" s="52"/>
    </row>
    <row r="350" spans="2:14" x14ac:dyDescent="0.25">
      <c r="B350" s="51"/>
      <c r="C350" s="53"/>
      <c r="D350" s="54"/>
      <c r="E350" s="55"/>
      <c r="F350" s="56"/>
      <c r="G350" s="56"/>
      <c r="H350" s="56"/>
      <c r="I350" s="57"/>
      <c r="J350" s="55"/>
      <c r="K350" s="55"/>
      <c r="L350" s="53"/>
      <c r="M350" s="58"/>
      <c r="N350" s="52"/>
    </row>
    <row r="351" spans="2:14" x14ac:dyDescent="0.25">
      <c r="B351" s="51"/>
      <c r="C351" s="53"/>
      <c r="D351" s="54"/>
      <c r="E351" s="55"/>
      <c r="F351" s="56"/>
      <c r="G351" s="56"/>
      <c r="H351" s="56"/>
      <c r="I351" s="57"/>
      <c r="J351" s="55"/>
      <c r="K351" s="55"/>
      <c r="L351" s="53"/>
      <c r="M351" s="58"/>
      <c r="N351" s="52"/>
    </row>
    <row r="352" spans="2:14" x14ac:dyDescent="0.25">
      <c r="B352" s="51"/>
      <c r="C352" s="53"/>
      <c r="D352" s="54"/>
      <c r="E352" s="55"/>
      <c r="F352" s="56"/>
      <c r="G352" s="56"/>
      <c r="H352" s="56"/>
      <c r="I352" s="57"/>
      <c r="J352" s="55"/>
      <c r="K352" s="55"/>
      <c r="L352" s="53"/>
      <c r="M352" s="58"/>
      <c r="N352" s="52"/>
    </row>
    <row r="353" spans="2:14" x14ac:dyDescent="0.25">
      <c r="B353" s="51"/>
      <c r="C353" s="53"/>
      <c r="D353" s="54"/>
      <c r="E353" s="55"/>
      <c r="F353" s="56"/>
      <c r="G353" s="56"/>
      <c r="H353" s="56"/>
      <c r="I353" s="57"/>
      <c r="J353" s="55"/>
      <c r="K353" s="55"/>
      <c r="L353" s="53"/>
      <c r="M353" s="58"/>
      <c r="N353" s="52"/>
    </row>
    <row r="354" spans="2:14" x14ac:dyDescent="0.25">
      <c r="B354" s="51"/>
      <c r="C354" s="53"/>
      <c r="D354" s="54"/>
      <c r="E354" s="55"/>
      <c r="F354" s="56"/>
      <c r="G354" s="56"/>
      <c r="H354" s="56"/>
      <c r="I354" s="57"/>
      <c r="J354" s="55"/>
      <c r="K354" s="55"/>
      <c r="L354" s="53"/>
      <c r="M354" s="58"/>
      <c r="N354" s="52"/>
    </row>
    <row r="355" spans="2:14" x14ac:dyDescent="0.25">
      <c r="B355" s="51"/>
      <c r="C355" s="53"/>
      <c r="D355" s="54"/>
      <c r="E355" s="55"/>
      <c r="F355" s="56"/>
      <c r="G355" s="56"/>
      <c r="H355" s="56"/>
      <c r="I355" s="57"/>
      <c r="J355" s="55"/>
      <c r="K355" s="55"/>
      <c r="L355" s="53"/>
      <c r="M355" s="58"/>
      <c r="N355" s="52"/>
    </row>
    <row r="356" spans="2:14" x14ac:dyDescent="0.25">
      <c r="B356" s="51"/>
      <c r="C356" s="53"/>
      <c r="D356" s="54"/>
      <c r="E356" s="55"/>
      <c r="F356" s="56"/>
      <c r="G356" s="56"/>
      <c r="H356" s="56"/>
      <c r="I356" s="57"/>
      <c r="J356" s="55"/>
      <c r="K356" s="55"/>
      <c r="L356" s="53"/>
      <c r="M356" s="58"/>
      <c r="N356" s="52"/>
    </row>
    <row r="357" spans="2:14" x14ac:dyDescent="0.25">
      <c r="B357" s="51"/>
      <c r="C357" s="53"/>
      <c r="D357" s="54"/>
      <c r="E357" s="55"/>
      <c r="F357" s="56"/>
      <c r="G357" s="56"/>
      <c r="H357" s="56"/>
      <c r="I357" s="57"/>
      <c r="J357" s="55"/>
      <c r="K357" s="55"/>
      <c r="L357" s="53"/>
      <c r="M357" s="58"/>
      <c r="N357" s="52"/>
    </row>
    <row r="358" spans="2:14" x14ac:dyDescent="0.25">
      <c r="B358" s="51"/>
      <c r="C358" s="53"/>
      <c r="D358" s="54"/>
      <c r="E358" s="55"/>
      <c r="F358" s="56"/>
      <c r="G358" s="56"/>
      <c r="H358" s="56"/>
      <c r="I358" s="57"/>
      <c r="J358" s="55"/>
      <c r="K358" s="55"/>
      <c r="L358" s="53"/>
      <c r="M358" s="58"/>
      <c r="N358" s="52"/>
    </row>
    <row r="359" spans="2:14" x14ac:dyDescent="0.25">
      <c r="B359" s="51"/>
      <c r="C359" s="53"/>
      <c r="D359" s="54"/>
      <c r="E359" s="55"/>
      <c r="F359" s="56"/>
      <c r="G359" s="56"/>
      <c r="H359" s="56"/>
      <c r="I359" s="57"/>
      <c r="J359" s="55"/>
      <c r="K359" s="55"/>
      <c r="L359" s="53"/>
      <c r="M359" s="58"/>
      <c r="N359" s="52"/>
    </row>
    <row r="360" spans="2:14" x14ac:dyDescent="0.25">
      <c r="B360" s="51"/>
      <c r="C360" s="53"/>
      <c r="D360" s="54"/>
      <c r="E360" s="55"/>
      <c r="F360" s="56"/>
      <c r="G360" s="56"/>
      <c r="H360" s="56"/>
      <c r="I360" s="57"/>
      <c r="J360" s="55"/>
      <c r="K360" s="55"/>
      <c r="L360" s="53"/>
      <c r="M360" s="58"/>
      <c r="N360" s="52"/>
    </row>
    <row r="361" spans="2:14" x14ac:dyDescent="0.25">
      <c r="B361" s="51"/>
      <c r="C361" s="53"/>
      <c r="D361" s="54"/>
      <c r="E361" s="55"/>
      <c r="F361" s="56"/>
      <c r="G361" s="56"/>
      <c r="H361" s="56"/>
      <c r="I361" s="57"/>
      <c r="J361" s="55"/>
      <c r="K361" s="55"/>
      <c r="L361" s="53"/>
      <c r="M361" s="58"/>
      <c r="N361" s="52"/>
    </row>
    <row r="362" spans="2:14" x14ac:dyDescent="0.25">
      <c r="B362" s="51"/>
      <c r="C362" s="53"/>
      <c r="D362" s="54"/>
      <c r="E362" s="55"/>
      <c r="F362" s="56"/>
      <c r="G362" s="56"/>
      <c r="H362" s="56"/>
      <c r="I362" s="57"/>
      <c r="J362" s="55"/>
      <c r="K362" s="55"/>
      <c r="L362" s="53"/>
      <c r="M362" s="58"/>
      <c r="N362" s="52"/>
    </row>
    <row r="363" spans="2:14" x14ac:dyDescent="0.25">
      <c r="B363" s="51"/>
      <c r="C363" s="53"/>
      <c r="D363" s="54"/>
      <c r="E363" s="55"/>
      <c r="F363" s="56"/>
      <c r="G363" s="56"/>
      <c r="H363" s="56"/>
      <c r="I363" s="57"/>
      <c r="J363" s="55"/>
      <c r="K363" s="55"/>
      <c r="L363" s="53"/>
      <c r="M363" s="58"/>
      <c r="N363" s="52"/>
    </row>
    <row r="364" spans="2:14" x14ac:dyDescent="0.25">
      <c r="B364" s="51"/>
      <c r="C364" s="53"/>
      <c r="D364" s="54"/>
      <c r="E364" s="55"/>
      <c r="F364" s="56"/>
      <c r="G364" s="56"/>
      <c r="H364" s="56"/>
      <c r="I364" s="57"/>
      <c r="J364" s="55"/>
      <c r="K364" s="55"/>
      <c r="L364" s="53"/>
      <c r="M364" s="58"/>
      <c r="N364" s="52"/>
    </row>
    <row r="365" spans="2:14" x14ac:dyDescent="0.25">
      <c r="B365" s="51"/>
      <c r="C365" s="53"/>
      <c r="D365" s="54"/>
      <c r="E365" s="55"/>
      <c r="F365" s="56"/>
      <c r="G365" s="56"/>
      <c r="H365" s="56"/>
      <c r="I365" s="57"/>
      <c r="J365" s="55"/>
      <c r="K365" s="55"/>
      <c r="L365" s="53"/>
      <c r="M365" s="58"/>
      <c r="N365" s="52"/>
    </row>
    <row r="366" spans="2:14" x14ac:dyDescent="0.25">
      <c r="B366" s="51"/>
      <c r="C366" s="53"/>
      <c r="D366" s="54"/>
      <c r="E366" s="55"/>
      <c r="F366" s="56"/>
      <c r="G366" s="56"/>
      <c r="H366" s="56"/>
      <c r="I366" s="57"/>
      <c r="J366" s="55"/>
      <c r="K366" s="55"/>
      <c r="L366" s="53"/>
      <c r="M366" s="58"/>
      <c r="N366" s="52"/>
    </row>
    <row r="367" spans="2:14" x14ac:dyDescent="0.25">
      <c r="B367" s="51"/>
      <c r="C367" s="53"/>
      <c r="D367" s="54"/>
      <c r="E367" s="55"/>
      <c r="F367" s="56"/>
      <c r="G367" s="56"/>
      <c r="H367" s="56"/>
      <c r="I367" s="57"/>
      <c r="J367" s="55"/>
      <c r="K367" s="55"/>
      <c r="L367" s="53"/>
      <c r="M367" s="58"/>
      <c r="N367" s="52"/>
    </row>
    <row r="368" spans="2:14" x14ac:dyDescent="0.25">
      <c r="B368" s="51"/>
      <c r="C368" s="53"/>
      <c r="D368" s="54"/>
      <c r="E368" s="55"/>
      <c r="F368" s="56"/>
      <c r="G368" s="56"/>
      <c r="H368" s="56"/>
      <c r="I368" s="57"/>
      <c r="J368" s="55"/>
      <c r="K368" s="55"/>
      <c r="L368" s="53"/>
      <c r="M368" s="58"/>
      <c r="N368" s="52"/>
    </row>
    <row r="369" spans="2:14" x14ac:dyDescent="0.25">
      <c r="B369" s="51"/>
      <c r="C369" s="53"/>
      <c r="D369" s="54"/>
      <c r="E369" s="55"/>
      <c r="F369" s="56"/>
      <c r="G369" s="56"/>
      <c r="H369" s="56"/>
      <c r="I369" s="57"/>
      <c r="J369" s="55"/>
      <c r="K369" s="55"/>
      <c r="L369" s="53"/>
      <c r="M369" s="58"/>
      <c r="N369" s="52"/>
    </row>
    <row r="370" spans="2:14" x14ac:dyDescent="0.25">
      <c r="B370" s="51"/>
      <c r="C370" s="53"/>
      <c r="D370" s="54"/>
      <c r="E370" s="55"/>
      <c r="F370" s="56"/>
      <c r="G370" s="56"/>
      <c r="H370" s="56"/>
      <c r="I370" s="57"/>
      <c r="J370" s="55"/>
      <c r="K370" s="55"/>
      <c r="L370" s="53"/>
      <c r="M370" s="58"/>
      <c r="N370" s="52"/>
    </row>
    <row r="371" spans="2:14" x14ac:dyDescent="0.25">
      <c r="B371" s="51"/>
      <c r="C371" s="53"/>
      <c r="D371" s="54"/>
      <c r="E371" s="55"/>
      <c r="F371" s="56"/>
      <c r="G371" s="56"/>
      <c r="H371" s="56"/>
      <c r="I371" s="57"/>
      <c r="J371" s="55"/>
      <c r="K371" s="55"/>
      <c r="L371" s="53"/>
      <c r="M371" s="58"/>
      <c r="N371" s="52"/>
    </row>
    <row r="372" spans="2:14" x14ac:dyDescent="0.25">
      <c r="B372" s="51"/>
      <c r="C372" s="53"/>
      <c r="D372" s="54"/>
      <c r="E372" s="55"/>
      <c r="F372" s="56"/>
      <c r="G372" s="56"/>
      <c r="H372" s="56"/>
      <c r="I372" s="57"/>
      <c r="J372" s="55"/>
      <c r="K372" s="55"/>
      <c r="L372" s="53"/>
      <c r="M372" s="58"/>
      <c r="N372" s="52"/>
    </row>
    <row r="373" spans="2:14" x14ac:dyDescent="0.25">
      <c r="B373" s="51"/>
      <c r="C373" s="53"/>
      <c r="D373" s="54"/>
      <c r="E373" s="55"/>
      <c r="F373" s="56"/>
      <c r="G373" s="56"/>
      <c r="H373" s="56"/>
      <c r="I373" s="57"/>
      <c r="J373" s="55"/>
      <c r="K373" s="55"/>
      <c r="L373" s="53"/>
      <c r="M373" s="58"/>
      <c r="N373" s="52"/>
    </row>
    <row r="374" spans="2:14" x14ac:dyDescent="0.25">
      <c r="B374" s="51"/>
      <c r="C374" s="53"/>
      <c r="D374" s="54"/>
      <c r="E374" s="55"/>
      <c r="F374" s="56"/>
      <c r="G374" s="56"/>
      <c r="H374" s="56"/>
      <c r="I374" s="57"/>
      <c r="J374" s="55"/>
      <c r="K374" s="55"/>
      <c r="L374" s="53"/>
      <c r="M374" s="58"/>
      <c r="N374" s="52"/>
    </row>
    <row r="375" spans="2:14" x14ac:dyDescent="0.25">
      <c r="B375" s="51"/>
      <c r="C375" s="53"/>
      <c r="D375" s="54"/>
      <c r="E375" s="55"/>
      <c r="F375" s="56"/>
      <c r="G375" s="56"/>
      <c r="H375" s="56"/>
      <c r="I375" s="57"/>
      <c r="J375" s="55"/>
      <c r="K375" s="55"/>
      <c r="L375" s="53"/>
      <c r="M375" s="58"/>
      <c r="N375" s="52"/>
    </row>
    <row r="376" spans="2:14" x14ac:dyDescent="0.25">
      <c r="B376" s="51"/>
      <c r="C376" s="53"/>
      <c r="D376" s="54"/>
      <c r="E376" s="55"/>
      <c r="F376" s="56"/>
      <c r="G376" s="56"/>
      <c r="H376" s="56"/>
      <c r="I376" s="57"/>
      <c r="J376" s="55"/>
      <c r="K376" s="55"/>
      <c r="L376" s="53"/>
      <c r="M376" s="58"/>
      <c r="N376" s="52"/>
    </row>
    <row r="377" spans="2:14" x14ac:dyDescent="0.25">
      <c r="B377" s="51"/>
      <c r="C377" s="53"/>
      <c r="D377" s="54"/>
      <c r="E377" s="55"/>
      <c r="F377" s="56"/>
      <c r="G377" s="56"/>
      <c r="H377" s="56"/>
      <c r="I377" s="57"/>
      <c r="J377" s="55"/>
      <c r="K377" s="55"/>
      <c r="L377" s="53"/>
      <c r="M377" s="58"/>
      <c r="N377" s="52"/>
    </row>
    <row r="378" spans="2:14" x14ac:dyDescent="0.25">
      <c r="B378" s="51"/>
      <c r="C378" s="53"/>
      <c r="D378" s="54"/>
      <c r="E378" s="55"/>
      <c r="F378" s="56"/>
      <c r="G378" s="56"/>
      <c r="H378" s="56"/>
      <c r="I378" s="57"/>
      <c r="J378" s="55"/>
      <c r="K378" s="55"/>
      <c r="L378" s="53"/>
      <c r="M378" s="58"/>
      <c r="N378" s="52"/>
    </row>
    <row r="379" spans="2:14" x14ac:dyDescent="0.25">
      <c r="B379" s="51"/>
      <c r="C379" s="53"/>
      <c r="D379" s="54"/>
      <c r="E379" s="55"/>
      <c r="F379" s="56"/>
      <c r="G379" s="56"/>
      <c r="H379" s="56"/>
      <c r="I379" s="57"/>
      <c r="J379" s="55"/>
      <c r="K379" s="55"/>
      <c r="L379" s="53"/>
      <c r="M379" s="58"/>
      <c r="N379" s="52"/>
    </row>
    <row r="380" spans="2:14" x14ac:dyDescent="0.25">
      <c r="B380" s="51"/>
      <c r="C380" s="53"/>
      <c r="D380" s="54"/>
      <c r="E380" s="55"/>
      <c r="F380" s="56"/>
      <c r="G380" s="56"/>
      <c r="H380" s="56"/>
      <c r="I380" s="57"/>
      <c r="J380" s="55"/>
      <c r="K380" s="55"/>
      <c r="L380" s="53"/>
      <c r="M380" s="58"/>
      <c r="N380" s="52"/>
    </row>
    <row r="381" spans="2:14" x14ac:dyDescent="0.25">
      <c r="B381" s="51"/>
      <c r="C381" s="53"/>
      <c r="D381" s="54"/>
      <c r="E381" s="55"/>
      <c r="F381" s="56"/>
      <c r="G381" s="56"/>
      <c r="H381" s="56"/>
      <c r="I381" s="57"/>
      <c r="J381" s="55"/>
      <c r="K381" s="55"/>
      <c r="L381" s="53"/>
      <c r="M381" s="58"/>
      <c r="N381" s="52"/>
    </row>
    <row r="382" spans="2:14" x14ac:dyDescent="0.25">
      <c r="B382" s="51"/>
      <c r="C382" s="53"/>
      <c r="D382" s="54"/>
      <c r="E382" s="55"/>
      <c r="F382" s="56"/>
      <c r="G382" s="56"/>
      <c r="H382" s="56"/>
      <c r="I382" s="57"/>
      <c r="J382" s="55"/>
      <c r="K382" s="55"/>
      <c r="L382" s="53"/>
      <c r="M382" s="58"/>
      <c r="N382" s="52"/>
    </row>
    <row r="383" spans="2:14" x14ac:dyDescent="0.25">
      <c r="B383" s="51"/>
      <c r="C383" s="53"/>
      <c r="D383" s="54"/>
      <c r="E383" s="55"/>
      <c r="F383" s="56"/>
      <c r="G383" s="56"/>
      <c r="H383" s="56"/>
      <c r="I383" s="57"/>
      <c r="J383" s="55"/>
      <c r="K383" s="55"/>
      <c r="L383" s="53"/>
      <c r="M383" s="58"/>
      <c r="N383" s="52"/>
    </row>
    <row r="384" spans="2:14" x14ac:dyDescent="0.25">
      <c r="B384" s="51"/>
      <c r="C384" s="53"/>
      <c r="D384" s="54"/>
      <c r="E384" s="55"/>
      <c r="F384" s="56"/>
      <c r="G384" s="56"/>
      <c r="H384" s="56"/>
      <c r="I384" s="57"/>
      <c r="J384" s="55"/>
      <c r="K384" s="55"/>
      <c r="L384" s="53"/>
      <c r="M384" s="58"/>
      <c r="N384" s="52"/>
    </row>
    <row r="385" spans="2:14" x14ac:dyDescent="0.25">
      <c r="B385" s="51"/>
      <c r="C385" s="53"/>
      <c r="D385" s="54"/>
      <c r="E385" s="55"/>
      <c r="F385" s="56"/>
      <c r="G385" s="56"/>
      <c r="H385" s="56"/>
      <c r="I385" s="57"/>
      <c r="J385" s="55"/>
      <c r="K385" s="55"/>
      <c r="L385" s="53"/>
      <c r="M385" s="58"/>
      <c r="N385" s="52"/>
    </row>
    <row r="386" spans="2:14" x14ac:dyDescent="0.25">
      <c r="B386" s="51"/>
      <c r="C386" s="53"/>
      <c r="D386" s="54"/>
      <c r="E386" s="55"/>
      <c r="F386" s="56"/>
      <c r="G386" s="56"/>
      <c r="H386" s="56"/>
      <c r="I386" s="57"/>
      <c r="J386" s="55"/>
      <c r="K386" s="55"/>
      <c r="L386" s="53"/>
      <c r="M386" s="58"/>
      <c r="N386" s="52"/>
    </row>
    <row r="387" spans="2:14" x14ac:dyDescent="0.25">
      <c r="B387" s="51"/>
      <c r="C387" s="53"/>
      <c r="D387" s="54"/>
      <c r="E387" s="55"/>
      <c r="F387" s="56"/>
      <c r="G387" s="56"/>
      <c r="H387" s="56"/>
      <c r="I387" s="57"/>
      <c r="J387" s="55"/>
      <c r="K387" s="55"/>
      <c r="L387" s="53"/>
      <c r="M387" s="58"/>
      <c r="N387" s="52"/>
    </row>
    <row r="388" spans="2:14" x14ac:dyDescent="0.25">
      <c r="B388" s="51"/>
      <c r="C388" s="53"/>
      <c r="D388" s="54"/>
      <c r="E388" s="55"/>
      <c r="F388" s="56"/>
      <c r="G388" s="56"/>
      <c r="H388" s="56"/>
      <c r="I388" s="57"/>
      <c r="J388" s="55"/>
      <c r="K388" s="55"/>
      <c r="L388" s="53"/>
      <c r="M388" s="58"/>
      <c r="N388" s="52"/>
    </row>
    <row r="389" spans="2:14" x14ac:dyDescent="0.25">
      <c r="B389" s="51"/>
      <c r="C389" s="53"/>
      <c r="D389" s="54"/>
      <c r="E389" s="55"/>
      <c r="F389" s="56"/>
      <c r="G389" s="56"/>
      <c r="H389" s="56"/>
      <c r="I389" s="57"/>
      <c r="J389" s="55"/>
      <c r="K389" s="55"/>
      <c r="L389" s="53"/>
      <c r="M389" s="58"/>
      <c r="N389" s="52"/>
    </row>
    <row r="390" spans="2:14" x14ac:dyDescent="0.25">
      <c r="B390" s="51"/>
      <c r="C390" s="53"/>
      <c r="D390" s="54"/>
      <c r="E390" s="55"/>
      <c r="F390" s="56"/>
      <c r="G390" s="56"/>
      <c r="H390" s="56"/>
      <c r="I390" s="57"/>
      <c r="J390" s="55"/>
      <c r="K390" s="55"/>
      <c r="L390" s="53"/>
      <c r="M390" s="58"/>
      <c r="N390" s="52"/>
    </row>
    <row r="391" spans="2:14" x14ac:dyDescent="0.25">
      <c r="B391" s="51"/>
      <c r="C391" s="53"/>
      <c r="D391" s="54"/>
      <c r="E391" s="55"/>
      <c r="F391" s="56"/>
      <c r="G391" s="56"/>
      <c r="H391" s="56"/>
      <c r="I391" s="57"/>
      <c r="J391" s="55"/>
      <c r="K391" s="55"/>
      <c r="L391" s="53"/>
      <c r="M391" s="58"/>
      <c r="N391" s="52"/>
    </row>
    <row r="392" spans="2:14" x14ac:dyDescent="0.25">
      <c r="B392" s="51"/>
      <c r="C392" s="53"/>
      <c r="D392" s="54"/>
      <c r="E392" s="55"/>
      <c r="F392" s="56"/>
      <c r="G392" s="56"/>
      <c r="H392" s="56"/>
      <c r="I392" s="57"/>
      <c r="J392" s="55"/>
      <c r="K392" s="55"/>
      <c r="L392" s="53"/>
      <c r="M392" s="58"/>
      <c r="N392" s="52"/>
    </row>
    <row r="393" spans="2:14" x14ac:dyDescent="0.25">
      <c r="B393" s="51"/>
      <c r="C393" s="53"/>
      <c r="D393" s="54"/>
      <c r="E393" s="55"/>
      <c r="F393" s="56"/>
      <c r="G393" s="56"/>
      <c r="H393" s="56"/>
      <c r="I393" s="57"/>
      <c r="J393" s="55"/>
      <c r="K393" s="55"/>
      <c r="L393" s="53"/>
      <c r="M393" s="58"/>
      <c r="N393" s="52"/>
    </row>
    <row r="394" spans="2:14" x14ac:dyDescent="0.25">
      <c r="B394" s="51"/>
      <c r="C394" s="53"/>
      <c r="D394" s="54"/>
      <c r="E394" s="55"/>
      <c r="F394" s="56"/>
      <c r="G394" s="56"/>
      <c r="H394" s="56"/>
      <c r="I394" s="57"/>
      <c r="J394" s="55"/>
      <c r="K394" s="55"/>
      <c r="L394" s="53"/>
      <c r="M394" s="58"/>
      <c r="N394" s="52"/>
    </row>
    <row r="395" spans="2:14" x14ac:dyDescent="0.25">
      <c r="B395" s="51"/>
      <c r="C395" s="53"/>
      <c r="D395" s="54"/>
      <c r="E395" s="55"/>
      <c r="F395" s="56"/>
      <c r="G395" s="56"/>
      <c r="H395" s="56"/>
      <c r="I395" s="57"/>
      <c r="J395" s="55"/>
      <c r="K395" s="55"/>
      <c r="L395" s="53"/>
      <c r="M395" s="58"/>
      <c r="N395" s="52"/>
    </row>
    <row r="396" spans="2:14" x14ac:dyDescent="0.25">
      <c r="B396" s="51"/>
      <c r="C396" s="53"/>
      <c r="D396" s="54"/>
      <c r="E396" s="55"/>
      <c r="F396" s="56"/>
      <c r="G396" s="56"/>
      <c r="H396" s="56"/>
      <c r="I396" s="57"/>
      <c r="J396" s="55"/>
      <c r="K396" s="55"/>
      <c r="L396" s="53"/>
      <c r="M396" s="58"/>
      <c r="N396" s="52"/>
    </row>
    <row r="397" spans="2:14" x14ac:dyDescent="0.25">
      <c r="B397" s="51"/>
      <c r="C397" s="53"/>
      <c r="D397" s="54"/>
      <c r="E397" s="55"/>
      <c r="F397" s="56"/>
      <c r="G397" s="56"/>
      <c r="H397" s="56"/>
      <c r="I397" s="57"/>
      <c r="J397" s="55"/>
      <c r="K397" s="55"/>
      <c r="L397" s="53"/>
      <c r="M397" s="58"/>
      <c r="N397" s="52"/>
    </row>
    <row r="398" spans="2:14" x14ac:dyDescent="0.25">
      <c r="B398" s="51"/>
      <c r="C398" s="53"/>
      <c r="D398" s="54"/>
      <c r="E398" s="55"/>
      <c r="F398" s="56"/>
      <c r="G398" s="56"/>
      <c r="H398" s="56"/>
      <c r="I398" s="57"/>
      <c r="J398" s="55"/>
      <c r="K398" s="55"/>
      <c r="L398" s="53"/>
      <c r="M398" s="58"/>
      <c r="N398" s="52"/>
    </row>
    <row r="399" spans="2:14" x14ac:dyDescent="0.25">
      <c r="B399" s="51"/>
      <c r="C399" s="53"/>
      <c r="D399" s="54"/>
      <c r="E399" s="55"/>
      <c r="F399" s="56"/>
      <c r="G399" s="56"/>
      <c r="H399" s="56"/>
      <c r="I399" s="57"/>
      <c r="J399" s="55"/>
      <c r="K399" s="55"/>
      <c r="L399" s="53"/>
      <c r="M399" s="58"/>
      <c r="N399" s="52"/>
    </row>
    <row r="400" spans="2:14" x14ac:dyDescent="0.25">
      <c r="B400" s="51"/>
      <c r="C400" s="53"/>
      <c r="D400" s="54"/>
      <c r="E400" s="55"/>
      <c r="F400" s="56"/>
      <c r="G400" s="56"/>
      <c r="H400" s="56"/>
      <c r="I400" s="57"/>
      <c r="J400" s="55"/>
      <c r="K400" s="55"/>
      <c r="L400" s="53"/>
      <c r="M400" s="58"/>
      <c r="N400" s="52"/>
    </row>
    <row r="401" spans="2:14" x14ac:dyDescent="0.25">
      <c r="B401" s="51"/>
      <c r="C401" s="53"/>
      <c r="D401" s="54"/>
      <c r="E401" s="55"/>
      <c r="F401" s="56"/>
      <c r="G401" s="56"/>
      <c r="H401" s="56"/>
      <c r="I401" s="57"/>
      <c r="J401" s="55"/>
      <c r="K401" s="55"/>
      <c r="L401" s="53"/>
      <c r="M401" s="58"/>
      <c r="N401" s="52"/>
    </row>
    <row r="402" spans="2:14" x14ac:dyDescent="0.25">
      <c r="B402" s="51"/>
      <c r="C402" s="53"/>
      <c r="D402" s="54"/>
      <c r="E402" s="55"/>
      <c r="F402" s="56"/>
      <c r="G402" s="56"/>
      <c r="H402" s="56"/>
      <c r="I402" s="57"/>
      <c r="J402" s="55"/>
      <c r="K402" s="55"/>
      <c r="L402" s="53"/>
      <c r="M402" s="58"/>
      <c r="N402" s="52"/>
    </row>
    <row r="403" spans="2:14" x14ac:dyDescent="0.25">
      <c r="B403" s="51"/>
      <c r="C403" s="53"/>
      <c r="D403" s="54"/>
      <c r="E403" s="55"/>
      <c r="F403" s="56"/>
      <c r="G403" s="56"/>
      <c r="H403" s="56"/>
      <c r="I403" s="57"/>
      <c r="J403" s="55"/>
      <c r="K403" s="55"/>
      <c r="L403" s="53"/>
      <c r="M403" s="58"/>
      <c r="N403" s="52"/>
    </row>
    <row r="404" spans="2:14" x14ac:dyDescent="0.25">
      <c r="B404" s="51"/>
      <c r="C404" s="53"/>
      <c r="D404" s="54"/>
      <c r="E404" s="55"/>
      <c r="F404" s="56"/>
      <c r="G404" s="56"/>
      <c r="H404" s="56"/>
      <c r="I404" s="57"/>
      <c r="J404" s="55"/>
      <c r="K404" s="55"/>
      <c r="L404" s="53"/>
      <c r="M404" s="58"/>
      <c r="N404" s="52"/>
    </row>
    <row r="405" spans="2:14" x14ac:dyDescent="0.25">
      <c r="B405" s="51"/>
      <c r="C405" s="53"/>
      <c r="D405" s="54"/>
      <c r="E405" s="55"/>
      <c r="F405" s="56"/>
      <c r="G405" s="56"/>
      <c r="H405" s="56"/>
      <c r="I405" s="57"/>
      <c r="J405" s="55"/>
      <c r="K405" s="55"/>
      <c r="L405" s="53"/>
      <c r="M405" s="58"/>
      <c r="N405" s="52"/>
    </row>
    <row r="406" spans="2:14" x14ac:dyDescent="0.25">
      <c r="B406" s="51"/>
      <c r="C406" s="53"/>
      <c r="D406" s="54"/>
      <c r="E406" s="55"/>
      <c r="F406" s="56"/>
      <c r="G406" s="56"/>
      <c r="H406" s="56"/>
      <c r="I406" s="57"/>
      <c r="J406" s="55"/>
      <c r="K406" s="55"/>
      <c r="L406" s="53"/>
      <c r="M406" s="58"/>
      <c r="N406" s="52"/>
    </row>
    <row r="407" spans="2:14" x14ac:dyDescent="0.25">
      <c r="B407" s="51"/>
      <c r="C407" s="53"/>
      <c r="D407" s="54"/>
      <c r="E407" s="55"/>
      <c r="F407" s="56"/>
      <c r="G407" s="56"/>
      <c r="H407" s="56"/>
      <c r="I407" s="57"/>
      <c r="J407" s="55"/>
      <c r="K407" s="55"/>
      <c r="L407" s="53"/>
      <c r="M407" s="58"/>
      <c r="N407" s="52"/>
    </row>
    <row r="408" spans="2:14" x14ac:dyDescent="0.25">
      <c r="B408" s="51"/>
      <c r="C408" s="53"/>
      <c r="D408" s="54"/>
      <c r="E408" s="55"/>
      <c r="F408" s="56"/>
      <c r="G408" s="56"/>
      <c r="H408" s="56"/>
      <c r="I408" s="57"/>
      <c r="J408" s="55"/>
      <c r="K408" s="55"/>
      <c r="L408" s="53"/>
      <c r="M408" s="58"/>
      <c r="N408" s="52"/>
    </row>
    <row r="409" spans="2:14" x14ac:dyDescent="0.25">
      <c r="B409" s="51"/>
      <c r="C409" s="53"/>
      <c r="D409" s="54"/>
      <c r="E409" s="55"/>
      <c r="F409" s="56"/>
      <c r="G409" s="56"/>
      <c r="H409" s="56"/>
      <c r="I409" s="57"/>
      <c r="J409" s="55"/>
      <c r="K409" s="55"/>
      <c r="L409" s="53"/>
      <c r="M409" s="58"/>
      <c r="N409" s="52"/>
    </row>
    <row r="410" spans="2:14" x14ac:dyDescent="0.25">
      <c r="B410" s="51"/>
      <c r="C410" s="53"/>
      <c r="D410" s="54"/>
      <c r="E410" s="55"/>
      <c r="F410" s="56"/>
      <c r="G410" s="56"/>
      <c r="H410" s="56"/>
      <c r="I410" s="57"/>
      <c r="J410" s="55"/>
      <c r="K410" s="55"/>
      <c r="L410" s="53"/>
      <c r="M410" s="58"/>
      <c r="N410" s="52"/>
    </row>
    <row r="411" spans="2:14" x14ac:dyDescent="0.25">
      <c r="B411" s="51"/>
      <c r="C411" s="53"/>
      <c r="D411" s="54"/>
      <c r="E411" s="55"/>
      <c r="F411" s="56"/>
      <c r="G411" s="56"/>
      <c r="H411" s="56"/>
      <c r="I411" s="57"/>
      <c r="J411" s="55"/>
      <c r="K411" s="55"/>
      <c r="L411" s="53"/>
      <c r="M411" s="58"/>
      <c r="N411" s="52"/>
    </row>
    <row r="412" spans="2:14" x14ac:dyDescent="0.25">
      <c r="B412" s="51"/>
      <c r="C412" s="53"/>
      <c r="D412" s="54"/>
      <c r="E412" s="55"/>
      <c r="F412" s="56"/>
      <c r="G412" s="56"/>
      <c r="H412" s="56"/>
      <c r="I412" s="57"/>
      <c r="J412" s="55"/>
      <c r="K412" s="55"/>
      <c r="L412" s="53"/>
      <c r="M412" s="58"/>
      <c r="N412" s="52"/>
    </row>
    <row r="413" spans="2:14" x14ac:dyDescent="0.25">
      <c r="B413" s="51"/>
      <c r="C413" s="53"/>
      <c r="D413" s="54"/>
      <c r="E413" s="55"/>
      <c r="F413" s="56"/>
      <c r="G413" s="56"/>
      <c r="H413" s="56"/>
      <c r="I413" s="57"/>
      <c r="J413" s="55"/>
      <c r="K413" s="55"/>
      <c r="L413" s="53"/>
      <c r="M413" s="58"/>
      <c r="N413" s="52"/>
    </row>
    <row r="414" spans="2:14" x14ac:dyDescent="0.25">
      <c r="B414" s="51"/>
      <c r="C414" s="53"/>
      <c r="D414" s="54"/>
      <c r="E414" s="55"/>
      <c r="F414" s="56"/>
      <c r="G414" s="56"/>
      <c r="H414" s="56"/>
      <c r="I414" s="57"/>
      <c r="J414" s="55"/>
      <c r="K414" s="55"/>
      <c r="L414" s="53"/>
      <c r="M414" s="58"/>
      <c r="N414" s="52"/>
    </row>
    <row r="415" spans="2:14" x14ac:dyDescent="0.25">
      <c r="B415" s="51"/>
      <c r="C415" s="53"/>
      <c r="D415" s="54"/>
      <c r="E415" s="55"/>
      <c r="F415" s="56"/>
      <c r="G415" s="56"/>
      <c r="H415" s="56"/>
      <c r="I415" s="57"/>
      <c r="J415" s="55"/>
      <c r="K415" s="55"/>
      <c r="L415" s="53"/>
      <c r="M415" s="58"/>
      <c r="N415" s="52"/>
    </row>
    <row r="416" spans="2:14" x14ac:dyDescent="0.25">
      <c r="B416" s="51"/>
      <c r="C416" s="53"/>
      <c r="D416" s="54"/>
      <c r="E416" s="55"/>
      <c r="F416" s="56"/>
      <c r="G416" s="56"/>
      <c r="H416" s="56"/>
      <c r="I416" s="57"/>
      <c r="J416" s="55"/>
      <c r="K416" s="55"/>
      <c r="L416" s="53"/>
      <c r="M416" s="58"/>
      <c r="N416" s="52"/>
    </row>
    <row r="417" spans="2:14" x14ac:dyDescent="0.25">
      <c r="B417" s="51"/>
      <c r="C417" s="53"/>
      <c r="D417" s="54"/>
      <c r="E417" s="55"/>
      <c r="F417" s="56"/>
      <c r="G417" s="56"/>
      <c r="H417" s="56"/>
      <c r="I417" s="57"/>
      <c r="J417" s="55"/>
      <c r="K417" s="55"/>
      <c r="L417" s="53"/>
      <c r="M417" s="58"/>
      <c r="N417" s="52"/>
    </row>
    <row r="418" spans="2:14" x14ac:dyDescent="0.25">
      <c r="B418" s="51"/>
      <c r="C418" s="53"/>
      <c r="D418" s="54"/>
      <c r="E418" s="55"/>
      <c r="F418" s="56"/>
      <c r="G418" s="56"/>
      <c r="H418" s="56"/>
      <c r="I418" s="57"/>
      <c r="J418" s="55"/>
      <c r="K418" s="55"/>
      <c r="L418" s="53"/>
      <c r="M418" s="58"/>
      <c r="N418" s="52"/>
    </row>
    <row r="419" spans="2:14" x14ac:dyDescent="0.25">
      <c r="B419" s="51"/>
      <c r="C419" s="53"/>
      <c r="D419" s="54"/>
      <c r="E419" s="55"/>
      <c r="F419" s="56"/>
      <c r="G419" s="56"/>
      <c r="H419" s="56"/>
      <c r="I419" s="57"/>
      <c r="J419" s="55"/>
      <c r="K419" s="55"/>
      <c r="L419" s="53"/>
      <c r="M419" s="58"/>
      <c r="N419" s="52"/>
    </row>
    <row r="420" spans="2:14" x14ac:dyDescent="0.25">
      <c r="B420" s="51"/>
      <c r="C420" s="53"/>
      <c r="D420" s="54"/>
      <c r="E420" s="55"/>
      <c r="F420" s="56"/>
      <c r="G420" s="56"/>
      <c r="H420" s="56"/>
      <c r="I420" s="57"/>
      <c r="J420" s="55"/>
      <c r="K420" s="55"/>
      <c r="L420" s="53"/>
      <c r="M420" s="58"/>
      <c r="N420" s="52"/>
    </row>
    <row r="421" spans="2:14" x14ac:dyDescent="0.25">
      <c r="B421" s="51"/>
      <c r="C421" s="53"/>
      <c r="D421" s="54"/>
      <c r="E421" s="55"/>
      <c r="F421" s="56"/>
      <c r="G421" s="56"/>
      <c r="H421" s="56"/>
      <c r="I421" s="57"/>
      <c r="J421" s="55"/>
      <c r="K421" s="55"/>
      <c r="L421" s="53"/>
      <c r="M421" s="58"/>
      <c r="N421" s="52"/>
    </row>
    <row r="422" spans="2:14" x14ac:dyDescent="0.25">
      <c r="B422" s="51"/>
      <c r="C422" s="53"/>
      <c r="D422" s="54"/>
      <c r="E422" s="55"/>
      <c r="F422" s="56"/>
      <c r="G422" s="56"/>
      <c r="H422" s="56"/>
      <c r="I422" s="57"/>
      <c r="J422" s="55"/>
      <c r="K422" s="55"/>
      <c r="L422" s="53"/>
      <c r="M422" s="58"/>
      <c r="N422" s="52"/>
    </row>
    <row r="423" spans="2:14" x14ac:dyDescent="0.25">
      <c r="B423" s="51"/>
      <c r="C423" s="53"/>
      <c r="D423" s="54"/>
      <c r="E423" s="55"/>
      <c r="F423" s="56"/>
      <c r="G423" s="56"/>
      <c r="H423" s="56"/>
      <c r="I423" s="57"/>
      <c r="J423" s="55"/>
      <c r="K423" s="55"/>
      <c r="L423" s="53"/>
      <c r="M423" s="58"/>
      <c r="N423" s="52"/>
    </row>
    <row r="424" spans="2:14" x14ac:dyDescent="0.25">
      <c r="B424" s="51"/>
      <c r="C424" s="53"/>
      <c r="D424" s="54"/>
      <c r="E424" s="55"/>
      <c r="F424" s="56"/>
      <c r="G424" s="56"/>
      <c r="H424" s="56"/>
      <c r="I424" s="57"/>
      <c r="J424" s="55"/>
      <c r="K424" s="55"/>
      <c r="L424" s="53"/>
      <c r="M424" s="58"/>
      <c r="N424" s="52"/>
    </row>
    <row r="425" spans="2:14" x14ac:dyDescent="0.25">
      <c r="B425" s="51"/>
      <c r="C425" s="53"/>
      <c r="D425" s="54"/>
      <c r="E425" s="55"/>
      <c r="F425" s="56"/>
      <c r="G425" s="56"/>
      <c r="H425" s="56"/>
      <c r="I425" s="57"/>
      <c r="J425" s="55"/>
      <c r="K425" s="55"/>
      <c r="L425" s="53"/>
      <c r="M425" s="58"/>
      <c r="N425" s="52"/>
    </row>
    <row r="426" spans="2:14" x14ac:dyDescent="0.25">
      <c r="B426" s="51"/>
      <c r="C426" s="53"/>
      <c r="D426" s="54"/>
      <c r="E426" s="55"/>
      <c r="F426" s="56"/>
      <c r="G426" s="56"/>
      <c r="H426" s="56"/>
      <c r="I426" s="57"/>
      <c r="J426" s="55"/>
      <c r="K426" s="55"/>
      <c r="L426" s="53"/>
      <c r="M426" s="58"/>
      <c r="N426" s="52"/>
    </row>
    <row r="427" spans="2:14" x14ac:dyDescent="0.25">
      <c r="B427" s="51"/>
      <c r="C427" s="53"/>
      <c r="D427" s="54"/>
      <c r="E427" s="55"/>
      <c r="F427" s="56"/>
      <c r="G427" s="56"/>
      <c r="H427" s="56"/>
      <c r="I427" s="57"/>
      <c r="J427" s="55"/>
      <c r="K427" s="55"/>
      <c r="L427" s="53"/>
      <c r="M427" s="58"/>
      <c r="N427" s="52"/>
    </row>
    <row r="428" spans="2:14" x14ac:dyDescent="0.25">
      <c r="B428" s="51"/>
      <c r="C428" s="53"/>
      <c r="D428" s="54"/>
      <c r="E428" s="55"/>
      <c r="F428" s="56"/>
      <c r="G428" s="56"/>
      <c r="H428" s="56"/>
      <c r="I428" s="57"/>
      <c r="J428" s="55"/>
      <c r="K428" s="55"/>
      <c r="L428" s="53"/>
      <c r="M428" s="58"/>
      <c r="N428" s="52"/>
    </row>
    <row r="429" spans="2:14" x14ac:dyDescent="0.25">
      <c r="B429" s="51"/>
      <c r="C429" s="53"/>
      <c r="D429" s="54"/>
      <c r="E429" s="55"/>
      <c r="F429" s="56"/>
      <c r="G429" s="56"/>
      <c r="H429" s="56"/>
      <c r="I429" s="57"/>
      <c r="J429" s="55"/>
      <c r="K429" s="55"/>
      <c r="L429" s="53"/>
      <c r="M429" s="58"/>
      <c r="N429" s="52"/>
    </row>
    <row r="430" spans="2:14" x14ac:dyDescent="0.25">
      <c r="B430" s="51"/>
      <c r="C430" s="53"/>
      <c r="D430" s="54"/>
      <c r="E430" s="55"/>
      <c r="F430" s="56"/>
      <c r="G430" s="56"/>
      <c r="H430" s="56"/>
      <c r="I430" s="57"/>
      <c r="J430" s="55"/>
      <c r="K430" s="55"/>
      <c r="L430" s="53"/>
      <c r="M430" s="58"/>
      <c r="N430" s="52"/>
    </row>
    <row r="431" spans="2:14" x14ac:dyDescent="0.25">
      <c r="B431" s="51"/>
      <c r="C431" s="53"/>
      <c r="D431" s="54"/>
      <c r="E431" s="55"/>
      <c r="F431" s="56"/>
      <c r="G431" s="56"/>
      <c r="H431" s="56"/>
      <c r="I431" s="57"/>
      <c r="J431" s="55"/>
      <c r="K431" s="55"/>
      <c r="L431" s="53"/>
      <c r="M431" s="58"/>
      <c r="N431" s="52"/>
    </row>
    <row r="432" spans="2:14" x14ac:dyDescent="0.25">
      <c r="B432" s="51"/>
      <c r="C432" s="53"/>
      <c r="D432" s="54"/>
      <c r="E432" s="55"/>
      <c r="F432" s="56"/>
      <c r="G432" s="56"/>
      <c r="H432" s="56"/>
      <c r="I432" s="57"/>
      <c r="J432" s="55"/>
      <c r="K432" s="55"/>
      <c r="L432" s="53"/>
      <c r="M432" s="58"/>
      <c r="N432" s="52"/>
    </row>
    <row r="433" spans="2:14" x14ac:dyDescent="0.25">
      <c r="B433" s="51"/>
      <c r="C433" s="53"/>
      <c r="D433" s="54"/>
      <c r="E433" s="55"/>
      <c r="F433" s="56"/>
      <c r="G433" s="56"/>
      <c r="H433" s="56"/>
      <c r="I433" s="57"/>
      <c r="J433" s="55"/>
      <c r="K433" s="55"/>
      <c r="L433" s="53"/>
      <c r="M433" s="58"/>
      <c r="N433" s="52"/>
    </row>
    <row r="434" spans="2:14" x14ac:dyDescent="0.25">
      <c r="B434" s="51"/>
      <c r="C434" s="53"/>
      <c r="D434" s="54"/>
      <c r="E434" s="55"/>
      <c r="F434" s="56"/>
      <c r="G434" s="56"/>
      <c r="H434" s="56"/>
      <c r="I434" s="57"/>
      <c r="J434" s="55"/>
      <c r="K434" s="55"/>
      <c r="L434" s="53"/>
      <c r="M434" s="58"/>
      <c r="N434" s="52"/>
    </row>
    <row r="435" spans="2:14" x14ac:dyDescent="0.25">
      <c r="B435" s="51"/>
      <c r="C435" s="53"/>
      <c r="D435" s="54"/>
      <c r="E435" s="55"/>
      <c r="F435" s="56"/>
      <c r="G435" s="56"/>
      <c r="H435" s="56"/>
      <c r="I435" s="57"/>
      <c r="J435" s="55"/>
      <c r="K435" s="55"/>
      <c r="L435" s="53"/>
      <c r="M435" s="58"/>
      <c r="N435" s="52"/>
    </row>
    <row r="436" spans="2:14" x14ac:dyDescent="0.25">
      <c r="B436" s="51"/>
      <c r="C436" s="53"/>
      <c r="D436" s="54"/>
      <c r="E436" s="55"/>
      <c r="F436" s="56"/>
      <c r="G436" s="56"/>
      <c r="H436" s="56"/>
      <c r="I436" s="57"/>
      <c r="J436" s="55"/>
      <c r="K436" s="55"/>
      <c r="L436" s="53"/>
      <c r="M436" s="58"/>
      <c r="N436" s="52"/>
    </row>
    <row r="437" spans="2:14" x14ac:dyDescent="0.25">
      <c r="B437" s="51"/>
      <c r="C437" s="53"/>
      <c r="D437" s="54"/>
      <c r="E437" s="55"/>
      <c r="F437" s="56"/>
      <c r="G437" s="56"/>
      <c r="H437" s="56"/>
      <c r="I437" s="57"/>
      <c r="J437" s="55"/>
      <c r="K437" s="55"/>
      <c r="L437" s="53"/>
      <c r="M437" s="58"/>
      <c r="N437" s="52"/>
    </row>
    <row r="438" spans="2:14" x14ac:dyDescent="0.25">
      <c r="B438" s="51"/>
      <c r="C438" s="53"/>
      <c r="D438" s="54"/>
      <c r="E438" s="55"/>
      <c r="F438" s="56"/>
      <c r="G438" s="56"/>
      <c r="H438" s="56"/>
      <c r="I438" s="57"/>
      <c r="J438" s="55"/>
      <c r="K438" s="55"/>
      <c r="L438" s="53"/>
      <c r="M438" s="58"/>
      <c r="N438" s="52"/>
    </row>
    <row r="439" spans="2:14" x14ac:dyDescent="0.25">
      <c r="B439" s="51"/>
      <c r="C439" s="53"/>
      <c r="D439" s="54"/>
      <c r="E439" s="55"/>
      <c r="F439" s="56"/>
      <c r="G439" s="56"/>
      <c r="H439" s="56"/>
      <c r="I439" s="57"/>
      <c r="J439" s="55"/>
      <c r="K439" s="55"/>
      <c r="L439" s="53"/>
      <c r="M439" s="58"/>
      <c r="N439" s="52"/>
    </row>
    <row r="440" spans="2:14" x14ac:dyDescent="0.25">
      <c r="B440" s="51"/>
      <c r="C440" s="53"/>
      <c r="D440" s="54"/>
      <c r="E440" s="55"/>
      <c r="F440" s="56"/>
      <c r="G440" s="56"/>
      <c r="H440" s="56"/>
      <c r="I440" s="57"/>
      <c r="J440" s="55"/>
      <c r="K440" s="55"/>
      <c r="L440" s="53"/>
      <c r="M440" s="58"/>
      <c r="N440" s="52"/>
    </row>
    <row r="441" spans="2:14" x14ac:dyDescent="0.25">
      <c r="B441" s="51"/>
      <c r="C441" s="53"/>
      <c r="D441" s="54"/>
      <c r="E441" s="55"/>
      <c r="F441" s="56"/>
      <c r="G441" s="56"/>
      <c r="H441" s="56"/>
      <c r="I441" s="57"/>
      <c r="J441" s="55"/>
      <c r="K441" s="55"/>
      <c r="L441" s="53"/>
      <c r="M441" s="58"/>
      <c r="N441" s="52"/>
    </row>
    <row r="442" spans="2:14" x14ac:dyDescent="0.25">
      <c r="B442" s="51"/>
      <c r="C442" s="53"/>
      <c r="D442" s="54"/>
      <c r="E442" s="55"/>
      <c r="F442" s="56"/>
      <c r="G442" s="56"/>
      <c r="H442" s="56"/>
      <c r="I442" s="57"/>
      <c r="J442" s="55"/>
      <c r="K442" s="55"/>
      <c r="L442" s="53"/>
      <c r="M442" s="58"/>
      <c r="N442" s="52"/>
    </row>
    <row r="443" spans="2:14" x14ac:dyDescent="0.25">
      <c r="B443" s="51"/>
      <c r="C443" s="53"/>
      <c r="D443" s="54"/>
      <c r="E443" s="55"/>
      <c r="F443" s="56"/>
      <c r="G443" s="56"/>
      <c r="H443" s="56"/>
      <c r="I443" s="57"/>
      <c r="J443" s="55"/>
      <c r="K443" s="55"/>
      <c r="L443" s="53"/>
      <c r="M443" s="58"/>
      <c r="N443" s="52"/>
    </row>
    <row r="444" spans="2:14" x14ac:dyDescent="0.25">
      <c r="B444" s="51"/>
      <c r="C444" s="53"/>
      <c r="D444" s="54"/>
      <c r="E444" s="55"/>
      <c r="F444" s="56"/>
      <c r="G444" s="56"/>
      <c r="H444" s="56"/>
      <c r="I444" s="57"/>
      <c r="J444" s="55"/>
      <c r="K444" s="55"/>
      <c r="L444" s="53"/>
      <c r="M444" s="58"/>
      <c r="N444" s="52"/>
    </row>
    <row r="445" spans="2:14" x14ac:dyDescent="0.25">
      <c r="B445" s="51"/>
      <c r="C445" s="53"/>
      <c r="D445" s="54"/>
      <c r="E445" s="55"/>
      <c r="F445" s="56"/>
      <c r="G445" s="56"/>
      <c r="H445" s="56"/>
      <c r="I445" s="57"/>
      <c r="J445" s="55"/>
      <c r="K445" s="55"/>
      <c r="L445" s="53"/>
      <c r="M445" s="58"/>
      <c r="N445" s="52"/>
    </row>
    <row r="446" spans="2:14" x14ac:dyDescent="0.25">
      <c r="B446" s="51"/>
      <c r="C446" s="53"/>
      <c r="D446" s="54"/>
      <c r="E446" s="55"/>
      <c r="F446" s="56"/>
      <c r="G446" s="56"/>
      <c r="H446" s="56"/>
      <c r="I446" s="57"/>
      <c r="J446" s="55"/>
      <c r="K446" s="55"/>
      <c r="L446" s="53"/>
      <c r="M446" s="58"/>
      <c r="N446" s="52"/>
    </row>
    <row r="447" spans="2:14" x14ac:dyDescent="0.25">
      <c r="B447" s="51"/>
      <c r="C447" s="53"/>
      <c r="D447" s="54"/>
      <c r="E447" s="55"/>
      <c r="F447" s="56"/>
      <c r="G447" s="56"/>
      <c r="H447" s="56"/>
      <c r="I447" s="57"/>
      <c r="J447" s="55"/>
      <c r="K447" s="55"/>
      <c r="L447" s="53"/>
      <c r="M447" s="58"/>
      <c r="N447" s="52"/>
    </row>
    <row r="448" spans="2:14" x14ac:dyDescent="0.25">
      <c r="B448" s="51"/>
      <c r="C448" s="53"/>
      <c r="D448" s="54"/>
      <c r="E448" s="55"/>
      <c r="F448" s="56"/>
      <c r="G448" s="56"/>
      <c r="H448" s="56"/>
      <c r="I448" s="57"/>
      <c r="J448" s="55"/>
      <c r="K448" s="55"/>
      <c r="L448" s="53"/>
      <c r="M448" s="58"/>
      <c r="N448" s="52"/>
    </row>
    <row r="449" spans="2:14" x14ac:dyDescent="0.25">
      <c r="B449" s="51"/>
      <c r="C449" s="53"/>
      <c r="D449" s="54"/>
      <c r="E449" s="55"/>
      <c r="F449" s="56"/>
      <c r="G449" s="56"/>
      <c r="H449" s="56"/>
      <c r="I449" s="57"/>
      <c r="J449" s="55"/>
      <c r="K449" s="55"/>
      <c r="L449" s="53"/>
      <c r="M449" s="58"/>
      <c r="N449" s="52"/>
    </row>
    <row r="450" spans="2:14" x14ac:dyDescent="0.25">
      <c r="B450" s="51"/>
      <c r="C450" s="53"/>
      <c r="D450" s="54"/>
      <c r="E450" s="55"/>
      <c r="F450" s="56"/>
      <c r="G450" s="56"/>
      <c r="H450" s="56"/>
      <c r="I450" s="57"/>
      <c r="J450" s="55"/>
      <c r="K450" s="55"/>
      <c r="L450" s="53"/>
      <c r="M450" s="58"/>
      <c r="N450" s="52"/>
    </row>
    <row r="451" spans="2:14" x14ac:dyDescent="0.25">
      <c r="B451" s="51"/>
      <c r="C451" s="53"/>
      <c r="D451" s="54"/>
      <c r="E451" s="55"/>
      <c r="F451" s="56"/>
      <c r="G451" s="56"/>
      <c r="H451" s="56"/>
      <c r="I451" s="57"/>
      <c r="J451" s="55"/>
      <c r="K451" s="55"/>
      <c r="L451" s="53"/>
      <c r="M451" s="58"/>
      <c r="N451" s="52"/>
    </row>
    <row r="452" spans="2:14" x14ac:dyDescent="0.25">
      <c r="B452" s="51"/>
      <c r="C452" s="53"/>
      <c r="D452" s="54"/>
      <c r="E452" s="55"/>
      <c r="F452" s="56"/>
      <c r="G452" s="56"/>
      <c r="H452" s="56"/>
      <c r="I452" s="57"/>
      <c r="J452" s="55"/>
      <c r="K452" s="55"/>
      <c r="L452" s="53"/>
      <c r="M452" s="58"/>
      <c r="N452" s="52"/>
    </row>
    <row r="453" spans="2:14" x14ac:dyDescent="0.25">
      <c r="B453" s="51"/>
      <c r="C453" s="53"/>
      <c r="D453" s="54"/>
      <c r="E453" s="55"/>
      <c r="F453" s="56"/>
      <c r="G453" s="56"/>
      <c r="H453" s="56"/>
      <c r="I453" s="57"/>
      <c r="J453" s="55"/>
      <c r="K453" s="55"/>
      <c r="L453" s="53"/>
      <c r="M453" s="58"/>
      <c r="N453" s="52"/>
    </row>
    <row r="454" spans="2:14" x14ac:dyDescent="0.25">
      <c r="B454" s="51"/>
      <c r="C454" s="53"/>
      <c r="D454" s="54"/>
      <c r="E454" s="55"/>
      <c r="F454" s="56"/>
      <c r="G454" s="56"/>
      <c r="H454" s="56"/>
      <c r="I454" s="57"/>
      <c r="J454" s="55"/>
      <c r="K454" s="55"/>
      <c r="L454" s="53"/>
      <c r="M454" s="58"/>
      <c r="N454" s="52"/>
    </row>
    <row r="455" spans="2:14" x14ac:dyDescent="0.25">
      <c r="B455" s="51"/>
      <c r="C455" s="53"/>
      <c r="D455" s="54"/>
      <c r="E455" s="55"/>
      <c r="F455" s="56"/>
      <c r="G455" s="56"/>
      <c r="H455" s="56"/>
      <c r="I455" s="57"/>
      <c r="J455" s="55"/>
      <c r="K455" s="55"/>
      <c r="L455" s="53"/>
      <c r="M455" s="58"/>
      <c r="N455" s="52"/>
    </row>
    <row r="456" spans="2:14" x14ac:dyDescent="0.25">
      <c r="B456" s="51"/>
      <c r="C456" s="53"/>
      <c r="D456" s="54"/>
      <c r="E456" s="55"/>
      <c r="F456" s="56"/>
      <c r="G456" s="56"/>
      <c r="H456" s="56"/>
      <c r="I456" s="57"/>
      <c r="J456" s="55"/>
      <c r="K456" s="55"/>
      <c r="L456" s="53"/>
      <c r="M456" s="58"/>
      <c r="N456" s="52"/>
    </row>
    <row r="457" spans="2:14" x14ac:dyDescent="0.25">
      <c r="B457" s="51"/>
      <c r="C457" s="53"/>
      <c r="D457" s="54"/>
      <c r="E457" s="55"/>
      <c r="F457" s="56"/>
      <c r="G457" s="56"/>
      <c r="H457" s="56"/>
      <c r="I457" s="57"/>
      <c r="J457" s="55"/>
      <c r="K457" s="55"/>
      <c r="L457" s="53"/>
      <c r="M457" s="58"/>
      <c r="N457" s="52"/>
    </row>
    <row r="458" spans="2:14" x14ac:dyDescent="0.25">
      <c r="B458" s="51"/>
      <c r="C458" s="53"/>
      <c r="D458" s="54"/>
      <c r="E458" s="55"/>
      <c r="F458" s="56"/>
      <c r="G458" s="56"/>
      <c r="H458" s="56"/>
      <c r="I458" s="57"/>
      <c r="J458" s="55"/>
      <c r="K458" s="55"/>
      <c r="L458" s="53"/>
      <c r="M458" s="58"/>
      <c r="N458" s="52"/>
    </row>
    <row r="459" spans="2:14" x14ac:dyDescent="0.25">
      <c r="B459" s="51"/>
      <c r="C459" s="53"/>
      <c r="D459" s="54"/>
      <c r="E459" s="55"/>
      <c r="F459" s="56"/>
      <c r="G459" s="56"/>
      <c r="H459" s="56"/>
      <c r="I459" s="57"/>
      <c r="J459" s="55"/>
      <c r="K459" s="55"/>
      <c r="L459" s="53"/>
      <c r="M459" s="58"/>
      <c r="N459" s="52"/>
    </row>
    <row r="460" spans="2:14" x14ac:dyDescent="0.25">
      <c r="B460" s="51"/>
      <c r="C460" s="53"/>
      <c r="D460" s="54"/>
      <c r="E460" s="55"/>
      <c r="F460" s="56"/>
      <c r="G460" s="56"/>
      <c r="H460" s="56"/>
      <c r="I460" s="57"/>
      <c r="J460" s="55"/>
      <c r="K460" s="55"/>
      <c r="L460" s="53"/>
      <c r="M460" s="58"/>
      <c r="N460" s="52"/>
    </row>
    <row r="461" spans="2:14" x14ac:dyDescent="0.25">
      <c r="B461" s="51"/>
      <c r="C461" s="53"/>
      <c r="D461" s="54"/>
      <c r="E461" s="55"/>
      <c r="F461" s="56"/>
      <c r="G461" s="56"/>
      <c r="H461" s="56"/>
      <c r="I461" s="57"/>
      <c r="J461" s="55"/>
      <c r="K461" s="55"/>
      <c r="L461" s="53"/>
      <c r="M461" s="58"/>
      <c r="N461" s="52"/>
    </row>
    <row r="462" spans="2:14" x14ac:dyDescent="0.25">
      <c r="B462" s="51"/>
      <c r="C462" s="53"/>
      <c r="D462" s="54"/>
      <c r="E462" s="55"/>
      <c r="F462" s="56"/>
      <c r="G462" s="56"/>
      <c r="H462" s="56"/>
      <c r="I462" s="57"/>
      <c r="J462" s="55"/>
      <c r="K462" s="55"/>
      <c r="L462" s="53"/>
      <c r="M462" s="58"/>
      <c r="N462" s="52"/>
    </row>
    <row r="463" spans="2:14" x14ac:dyDescent="0.25">
      <c r="B463" s="51"/>
      <c r="C463" s="53"/>
      <c r="D463" s="54"/>
      <c r="E463" s="55"/>
      <c r="F463" s="56"/>
      <c r="G463" s="56"/>
      <c r="H463" s="56"/>
      <c r="I463" s="57"/>
      <c r="J463" s="55"/>
      <c r="K463" s="55"/>
      <c r="L463" s="53"/>
      <c r="M463" s="58"/>
      <c r="N463" s="52"/>
    </row>
    <row r="464" spans="2:14" x14ac:dyDescent="0.25">
      <c r="B464" s="51"/>
      <c r="C464" s="53"/>
      <c r="D464" s="54"/>
      <c r="E464" s="55"/>
      <c r="F464" s="56"/>
      <c r="G464" s="56"/>
      <c r="H464" s="56"/>
      <c r="I464" s="57"/>
      <c r="J464" s="55"/>
      <c r="K464" s="55"/>
      <c r="L464" s="53"/>
      <c r="M464" s="58"/>
      <c r="N464" s="52"/>
    </row>
    <row r="465" spans="2:14" x14ac:dyDescent="0.25">
      <c r="B465" s="51"/>
      <c r="C465" s="53"/>
      <c r="D465" s="54"/>
      <c r="E465" s="55"/>
      <c r="F465" s="56"/>
      <c r="G465" s="56"/>
      <c r="H465" s="56"/>
      <c r="I465" s="57"/>
      <c r="J465" s="55"/>
      <c r="K465" s="55"/>
      <c r="L465" s="53"/>
      <c r="M465" s="58"/>
      <c r="N465" s="52"/>
    </row>
    <row r="466" spans="2:14" x14ac:dyDescent="0.25">
      <c r="B466" s="51"/>
      <c r="C466" s="53"/>
      <c r="D466" s="54"/>
      <c r="E466" s="55"/>
      <c r="F466" s="56"/>
      <c r="G466" s="56"/>
      <c r="H466" s="56"/>
      <c r="I466" s="57"/>
      <c r="J466" s="55"/>
      <c r="K466" s="55"/>
      <c r="L466" s="53"/>
      <c r="M466" s="58"/>
      <c r="N466" s="52"/>
    </row>
    <row r="467" spans="2:14" x14ac:dyDescent="0.25">
      <c r="B467" s="51"/>
      <c r="C467" s="53"/>
      <c r="D467" s="54"/>
      <c r="E467" s="55"/>
      <c r="F467" s="56"/>
      <c r="G467" s="56"/>
      <c r="H467" s="56"/>
      <c r="I467" s="57"/>
      <c r="J467" s="55"/>
      <c r="K467" s="55"/>
      <c r="L467" s="53"/>
      <c r="M467" s="58"/>
      <c r="N467" s="52"/>
    </row>
    <row r="468" spans="2:14" x14ac:dyDescent="0.25">
      <c r="B468" s="51"/>
      <c r="C468" s="53"/>
      <c r="D468" s="54"/>
      <c r="E468" s="55"/>
      <c r="F468" s="56"/>
      <c r="G468" s="56"/>
      <c r="H468" s="56"/>
      <c r="I468" s="57"/>
      <c r="J468" s="55"/>
      <c r="K468" s="55"/>
      <c r="L468" s="53"/>
      <c r="M468" s="58"/>
      <c r="N468" s="52"/>
    </row>
    <row r="469" spans="2:14" x14ac:dyDescent="0.25">
      <c r="B469" s="51"/>
      <c r="C469" s="53"/>
      <c r="D469" s="54"/>
      <c r="E469" s="55"/>
      <c r="F469" s="56"/>
      <c r="G469" s="56"/>
      <c r="H469" s="56"/>
      <c r="I469" s="57"/>
      <c r="J469" s="55"/>
      <c r="K469" s="55"/>
      <c r="L469" s="53"/>
      <c r="M469" s="58"/>
      <c r="N469" s="52"/>
    </row>
    <row r="470" spans="2:14" x14ac:dyDescent="0.25">
      <c r="B470" s="51"/>
      <c r="C470" s="53"/>
      <c r="D470" s="54"/>
      <c r="E470" s="55"/>
      <c r="F470" s="56"/>
      <c r="G470" s="56"/>
      <c r="H470" s="56"/>
      <c r="I470" s="57"/>
      <c r="J470" s="55"/>
      <c r="K470" s="55"/>
      <c r="L470" s="53"/>
      <c r="M470" s="58"/>
      <c r="N470" s="52"/>
    </row>
    <row r="471" spans="2:14" x14ac:dyDescent="0.25">
      <c r="B471" s="51"/>
      <c r="C471" s="53"/>
      <c r="D471" s="54"/>
      <c r="E471" s="55"/>
      <c r="F471" s="56"/>
      <c r="G471" s="56"/>
      <c r="H471" s="56"/>
      <c r="I471" s="57"/>
      <c r="J471" s="55"/>
      <c r="K471" s="55"/>
      <c r="L471" s="53"/>
      <c r="M471" s="58"/>
      <c r="N471" s="52"/>
    </row>
    <row r="472" spans="2:14" x14ac:dyDescent="0.25">
      <c r="B472" s="51"/>
      <c r="C472" s="53"/>
      <c r="D472" s="54"/>
      <c r="E472" s="55"/>
      <c r="F472" s="56"/>
      <c r="G472" s="56"/>
      <c r="H472" s="56"/>
      <c r="I472" s="57"/>
      <c r="J472" s="55"/>
      <c r="K472" s="55"/>
      <c r="L472" s="53"/>
      <c r="M472" s="58"/>
      <c r="N472" s="52"/>
    </row>
    <row r="473" spans="2:14" x14ac:dyDescent="0.25">
      <c r="B473" s="51"/>
      <c r="C473" s="53"/>
      <c r="D473" s="54"/>
      <c r="E473" s="55"/>
      <c r="F473" s="56"/>
      <c r="G473" s="56"/>
      <c r="H473" s="56"/>
      <c r="I473" s="57"/>
      <c r="J473" s="55"/>
      <c r="K473" s="55"/>
      <c r="L473" s="53"/>
      <c r="M473" s="58"/>
      <c r="N473" s="52"/>
    </row>
    <row r="474" spans="2:14" x14ac:dyDescent="0.25">
      <c r="B474" s="51"/>
      <c r="C474" s="53"/>
      <c r="D474" s="54"/>
      <c r="E474" s="55"/>
      <c r="F474" s="56"/>
      <c r="G474" s="56"/>
      <c r="H474" s="56"/>
      <c r="I474" s="57"/>
      <c r="J474" s="55"/>
      <c r="K474" s="55"/>
      <c r="L474" s="53"/>
      <c r="M474" s="58"/>
      <c r="N474" s="52"/>
    </row>
    <row r="475" spans="2:14" x14ac:dyDescent="0.25">
      <c r="B475" s="51"/>
      <c r="C475" s="53"/>
      <c r="D475" s="54"/>
      <c r="E475" s="55"/>
      <c r="F475" s="56"/>
      <c r="G475" s="56"/>
      <c r="H475" s="56"/>
      <c r="I475" s="57"/>
      <c r="J475" s="55"/>
      <c r="K475" s="55"/>
      <c r="L475" s="53"/>
      <c r="M475" s="58"/>
      <c r="N475" s="52"/>
    </row>
    <row r="476" spans="2:14" x14ac:dyDescent="0.25">
      <c r="B476" s="51"/>
      <c r="C476" s="53"/>
      <c r="D476" s="54"/>
      <c r="E476" s="55"/>
      <c r="F476" s="56"/>
      <c r="G476" s="56"/>
      <c r="H476" s="56"/>
      <c r="I476" s="57"/>
      <c r="J476" s="55"/>
      <c r="K476" s="55"/>
      <c r="L476" s="53"/>
      <c r="M476" s="58"/>
      <c r="N476" s="52"/>
    </row>
    <row r="477" spans="2:14" x14ac:dyDescent="0.25">
      <c r="B477" s="51"/>
      <c r="C477" s="53"/>
      <c r="D477" s="54"/>
      <c r="E477" s="55"/>
      <c r="F477" s="56"/>
      <c r="G477" s="56"/>
      <c r="H477" s="56"/>
      <c r="I477" s="57"/>
      <c r="J477" s="55"/>
      <c r="K477" s="55"/>
      <c r="L477" s="53"/>
      <c r="M477" s="58"/>
      <c r="N477" s="52"/>
    </row>
    <row r="478" spans="2:14" x14ac:dyDescent="0.25">
      <c r="B478" s="51"/>
      <c r="C478" s="53"/>
      <c r="D478" s="54"/>
      <c r="E478" s="55"/>
      <c r="F478" s="56"/>
      <c r="G478" s="56"/>
      <c r="H478" s="56"/>
      <c r="I478" s="57"/>
      <c r="J478" s="55"/>
      <c r="K478" s="55"/>
      <c r="L478" s="53"/>
      <c r="M478" s="58"/>
      <c r="N478" s="52"/>
    </row>
    <row r="479" spans="2:14" x14ac:dyDescent="0.25">
      <c r="B479" s="51"/>
      <c r="C479" s="53"/>
      <c r="D479" s="54"/>
      <c r="E479" s="55"/>
      <c r="F479" s="56"/>
      <c r="G479" s="56"/>
      <c r="H479" s="56"/>
      <c r="I479" s="57"/>
      <c r="J479" s="55"/>
      <c r="K479" s="55"/>
      <c r="L479" s="53"/>
      <c r="M479" s="58"/>
      <c r="N479" s="52"/>
    </row>
    <row r="480" spans="2:14" x14ac:dyDescent="0.25">
      <c r="B480" s="51"/>
      <c r="C480" s="53"/>
      <c r="D480" s="54"/>
      <c r="E480" s="55"/>
      <c r="F480" s="56"/>
      <c r="G480" s="56"/>
      <c r="H480" s="56"/>
      <c r="I480" s="57"/>
      <c r="J480" s="55"/>
      <c r="K480" s="55"/>
      <c r="L480" s="53"/>
      <c r="M480" s="58"/>
      <c r="N480" s="52"/>
    </row>
    <row r="481" spans="2:14" x14ac:dyDescent="0.25">
      <c r="B481" s="51"/>
      <c r="C481" s="53"/>
      <c r="D481" s="54"/>
      <c r="E481" s="55"/>
      <c r="F481" s="56"/>
      <c r="G481" s="56"/>
      <c r="H481" s="56"/>
      <c r="I481" s="57"/>
      <c r="J481" s="55"/>
      <c r="K481" s="55"/>
      <c r="L481" s="53"/>
      <c r="M481" s="58"/>
      <c r="N481" s="52"/>
    </row>
    <row r="482" spans="2:14" x14ac:dyDescent="0.25">
      <c r="B482" s="51"/>
      <c r="C482" s="53"/>
      <c r="D482" s="54"/>
      <c r="E482" s="55"/>
      <c r="F482" s="56"/>
      <c r="G482" s="56"/>
      <c r="H482" s="56"/>
      <c r="I482" s="57"/>
      <c r="J482" s="55"/>
      <c r="K482" s="55"/>
      <c r="L482" s="53"/>
      <c r="M482" s="58"/>
      <c r="N482" s="52"/>
    </row>
    <row r="483" spans="2:14" x14ac:dyDescent="0.25">
      <c r="B483" s="51"/>
      <c r="C483" s="53"/>
      <c r="D483" s="54"/>
      <c r="E483" s="55"/>
      <c r="F483" s="56"/>
      <c r="G483" s="56"/>
      <c r="H483" s="56"/>
      <c r="I483" s="57"/>
      <c r="J483" s="55"/>
      <c r="K483" s="55"/>
      <c r="L483" s="53"/>
      <c r="M483" s="58"/>
      <c r="N483" s="52"/>
    </row>
    <row r="484" spans="2:14" x14ac:dyDescent="0.25">
      <c r="B484" s="51"/>
      <c r="C484" s="53"/>
      <c r="D484" s="54"/>
      <c r="E484" s="55"/>
      <c r="F484" s="56"/>
      <c r="G484" s="56"/>
      <c r="H484" s="56"/>
      <c r="I484" s="57"/>
      <c r="J484" s="55"/>
      <c r="K484" s="55"/>
      <c r="L484" s="53"/>
      <c r="M484" s="58"/>
      <c r="N484" s="52"/>
    </row>
    <row r="485" spans="2:14" x14ac:dyDescent="0.25">
      <c r="B485" s="51"/>
      <c r="C485" s="53"/>
      <c r="D485" s="54"/>
      <c r="E485" s="55"/>
      <c r="F485" s="56"/>
      <c r="G485" s="56"/>
      <c r="H485" s="56"/>
      <c r="I485" s="57"/>
      <c r="J485" s="55"/>
      <c r="K485" s="55"/>
      <c r="L485" s="53"/>
      <c r="M485" s="58"/>
      <c r="N485" s="52"/>
    </row>
    <row r="486" spans="2:14" x14ac:dyDescent="0.25">
      <c r="B486" s="51"/>
      <c r="C486" s="53"/>
      <c r="D486" s="54"/>
      <c r="E486" s="55"/>
      <c r="F486" s="56"/>
      <c r="G486" s="56"/>
      <c r="H486" s="56"/>
      <c r="I486" s="57"/>
      <c r="J486" s="55"/>
      <c r="K486" s="55"/>
      <c r="L486" s="53"/>
      <c r="M486" s="58"/>
      <c r="N486" s="52"/>
    </row>
    <row r="487" spans="2:14" x14ac:dyDescent="0.25">
      <c r="B487" s="51"/>
      <c r="C487" s="53"/>
      <c r="D487" s="54"/>
      <c r="E487" s="55"/>
      <c r="F487" s="56"/>
      <c r="G487" s="56"/>
      <c r="H487" s="56"/>
      <c r="I487" s="57"/>
      <c r="J487" s="55"/>
      <c r="K487" s="55"/>
      <c r="L487" s="53"/>
      <c r="M487" s="58"/>
      <c r="N487" s="52"/>
    </row>
    <row r="488" spans="2:14" x14ac:dyDescent="0.25">
      <c r="B488" s="51"/>
      <c r="C488" s="53"/>
      <c r="D488" s="54"/>
      <c r="E488" s="55"/>
      <c r="F488" s="56"/>
      <c r="G488" s="56"/>
      <c r="H488" s="56"/>
      <c r="I488" s="57"/>
      <c r="J488" s="55"/>
      <c r="K488" s="55"/>
      <c r="L488" s="53"/>
      <c r="M488" s="58"/>
      <c r="N488" s="52"/>
    </row>
    <row r="489" spans="2:14" x14ac:dyDescent="0.25">
      <c r="B489" s="51"/>
      <c r="C489" s="53"/>
      <c r="D489" s="54"/>
      <c r="E489" s="55"/>
      <c r="F489" s="56"/>
      <c r="G489" s="56"/>
      <c r="H489" s="56"/>
      <c r="I489" s="57"/>
      <c r="J489" s="55"/>
      <c r="K489" s="55"/>
      <c r="L489" s="53"/>
      <c r="M489" s="58"/>
      <c r="N489" s="52"/>
    </row>
    <row r="490" spans="2:14" x14ac:dyDescent="0.25">
      <c r="B490" s="51"/>
      <c r="C490" s="53"/>
      <c r="D490" s="54"/>
      <c r="E490" s="55"/>
      <c r="F490" s="56"/>
      <c r="G490" s="56"/>
      <c r="H490" s="56"/>
      <c r="I490" s="57"/>
      <c r="J490" s="55"/>
      <c r="K490" s="55"/>
      <c r="L490" s="53"/>
      <c r="M490" s="58"/>
      <c r="N490" s="52"/>
    </row>
    <row r="491" spans="2:14" x14ac:dyDescent="0.25">
      <c r="B491" s="51"/>
      <c r="C491" s="53"/>
      <c r="D491" s="54"/>
      <c r="E491" s="55"/>
      <c r="F491" s="56"/>
      <c r="G491" s="56"/>
      <c r="H491" s="56"/>
      <c r="I491" s="57"/>
      <c r="J491" s="55"/>
      <c r="K491" s="55"/>
      <c r="L491" s="53"/>
      <c r="M491" s="58"/>
      <c r="N491" s="52"/>
    </row>
    <row r="492" spans="2:14" x14ac:dyDescent="0.25">
      <c r="B492" s="51"/>
      <c r="C492" s="53"/>
      <c r="D492" s="54"/>
      <c r="E492" s="55"/>
      <c r="F492" s="56"/>
      <c r="G492" s="56"/>
      <c r="H492" s="56"/>
      <c r="I492" s="57"/>
      <c r="J492" s="55"/>
      <c r="K492" s="55"/>
      <c r="L492" s="53"/>
      <c r="M492" s="58"/>
      <c r="N492" s="52"/>
    </row>
    <row r="493" spans="2:14" x14ac:dyDescent="0.25">
      <c r="B493" s="51"/>
      <c r="C493" s="53"/>
      <c r="D493" s="54"/>
      <c r="E493" s="55"/>
      <c r="F493" s="56"/>
      <c r="G493" s="56"/>
      <c r="H493" s="56"/>
      <c r="I493" s="57"/>
      <c r="J493" s="55"/>
      <c r="K493" s="55"/>
      <c r="L493" s="53"/>
      <c r="M493" s="58"/>
      <c r="N493" s="52"/>
    </row>
    <row r="494" spans="2:14" x14ac:dyDescent="0.25">
      <c r="B494" s="51"/>
      <c r="C494" s="53"/>
      <c r="D494" s="54"/>
      <c r="E494" s="55"/>
      <c r="F494" s="56"/>
      <c r="G494" s="56"/>
      <c r="H494" s="56"/>
      <c r="I494" s="57"/>
      <c r="J494" s="55"/>
      <c r="K494" s="55"/>
      <c r="L494" s="53"/>
      <c r="M494" s="58"/>
      <c r="N494" s="52"/>
    </row>
    <row r="495" spans="2:14" x14ac:dyDescent="0.25">
      <c r="B495" s="51"/>
      <c r="C495" s="53"/>
      <c r="D495" s="54"/>
      <c r="E495" s="55"/>
      <c r="F495" s="56"/>
      <c r="G495" s="56"/>
      <c r="H495" s="56"/>
      <c r="I495" s="57"/>
      <c r="J495" s="55"/>
      <c r="K495" s="55"/>
      <c r="L495" s="53"/>
      <c r="M495" s="58"/>
      <c r="N495" s="52"/>
    </row>
    <row r="496" spans="2:14" x14ac:dyDescent="0.25">
      <c r="B496" s="51"/>
      <c r="C496" s="53"/>
      <c r="D496" s="54"/>
      <c r="E496" s="55"/>
      <c r="F496" s="56"/>
      <c r="G496" s="56"/>
      <c r="H496" s="56"/>
      <c r="I496" s="57"/>
      <c r="J496" s="55"/>
      <c r="K496" s="55"/>
      <c r="L496" s="53"/>
      <c r="M496" s="58"/>
      <c r="N496" s="52"/>
    </row>
    <row r="497" spans="2:14" x14ac:dyDescent="0.25">
      <c r="B497" s="51"/>
      <c r="C497" s="53"/>
      <c r="D497" s="54"/>
      <c r="E497" s="55"/>
      <c r="F497" s="56"/>
      <c r="G497" s="56"/>
      <c r="H497" s="56"/>
      <c r="I497" s="57"/>
      <c r="J497" s="55"/>
      <c r="K497" s="55"/>
      <c r="L497" s="53"/>
      <c r="M497" s="58"/>
      <c r="N497" s="52"/>
    </row>
    <row r="498" spans="2:14" x14ac:dyDescent="0.25">
      <c r="B498" s="51"/>
      <c r="C498" s="53"/>
      <c r="D498" s="54"/>
      <c r="E498" s="55"/>
      <c r="F498" s="56"/>
      <c r="G498" s="56"/>
      <c r="H498" s="56"/>
      <c r="I498" s="57"/>
      <c r="J498" s="55"/>
      <c r="K498" s="55"/>
      <c r="L498" s="53"/>
      <c r="M498" s="58"/>
      <c r="N498" s="52"/>
    </row>
    <row r="499" spans="2:14" x14ac:dyDescent="0.25">
      <c r="B499" s="51"/>
      <c r="C499" s="53"/>
      <c r="D499" s="54"/>
      <c r="E499" s="55"/>
      <c r="F499" s="56"/>
      <c r="G499" s="56"/>
      <c r="H499" s="56"/>
      <c r="I499" s="57"/>
      <c r="J499" s="55"/>
      <c r="K499" s="55"/>
      <c r="L499" s="53"/>
      <c r="M499" s="58"/>
      <c r="N499" s="52"/>
    </row>
    <row r="500" spans="2:14" x14ac:dyDescent="0.25">
      <c r="B500" s="51"/>
      <c r="C500" s="53"/>
      <c r="D500" s="54"/>
      <c r="E500" s="55"/>
      <c r="F500" s="56"/>
      <c r="G500" s="56"/>
      <c r="H500" s="56"/>
      <c r="I500" s="57"/>
      <c r="J500" s="55"/>
      <c r="K500" s="55"/>
      <c r="L500" s="53"/>
      <c r="M500" s="58"/>
      <c r="N500" s="52"/>
    </row>
    <row r="501" spans="2:14" x14ac:dyDescent="0.25">
      <c r="B501" s="51"/>
      <c r="C501" s="53"/>
      <c r="D501" s="54"/>
      <c r="E501" s="55"/>
      <c r="F501" s="56"/>
      <c r="G501" s="56"/>
      <c r="H501" s="56"/>
      <c r="I501" s="57"/>
      <c r="J501" s="55"/>
      <c r="K501" s="55"/>
      <c r="L501" s="53"/>
      <c r="M501" s="58"/>
      <c r="N501" s="52"/>
    </row>
    <row r="502" spans="2:14" x14ac:dyDescent="0.25">
      <c r="B502" s="51"/>
      <c r="C502" s="53"/>
      <c r="D502" s="54"/>
      <c r="E502" s="55"/>
      <c r="F502" s="56"/>
      <c r="G502" s="56"/>
      <c r="H502" s="56"/>
      <c r="I502" s="57"/>
      <c r="J502" s="55"/>
      <c r="K502" s="55"/>
      <c r="L502" s="53"/>
      <c r="M502" s="58"/>
      <c r="N502" s="52"/>
    </row>
    <row r="503" spans="2:14" x14ac:dyDescent="0.25">
      <c r="B503" s="51"/>
      <c r="C503" s="53"/>
      <c r="D503" s="54"/>
      <c r="E503" s="55"/>
      <c r="F503" s="56"/>
      <c r="G503" s="56"/>
      <c r="H503" s="56"/>
      <c r="I503" s="57"/>
      <c r="J503" s="55"/>
      <c r="K503" s="55"/>
      <c r="L503" s="53"/>
      <c r="M503" s="58"/>
      <c r="N503" s="52"/>
    </row>
    <row r="504" spans="2:14" x14ac:dyDescent="0.25">
      <c r="B504" s="51"/>
      <c r="C504" s="53"/>
      <c r="D504" s="54"/>
      <c r="E504" s="55"/>
      <c r="F504" s="56"/>
      <c r="G504" s="56"/>
      <c r="H504" s="56"/>
      <c r="I504" s="57"/>
      <c r="J504" s="55"/>
      <c r="K504" s="55"/>
      <c r="L504" s="53"/>
      <c r="M504" s="58"/>
      <c r="N504" s="52"/>
    </row>
    <row r="505" spans="2:14" x14ac:dyDescent="0.25">
      <c r="B505" s="51"/>
      <c r="C505" s="53"/>
      <c r="D505" s="54"/>
      <c r="E505" s="55"/>
      <c r="F505" s="56"/>
      <c r="G505" s="56"/>
      <c r="H505" s="56"/>
      <c r="I505" s="57"/>
      <c r="J505" s="55"/>
      <c r="K505" s="55"/>
      <c r="L505" s="53"/>
      <c r="M505" s="58"/>
      <c r="N505" s="52"/>
    </row>
    <row r="506" spans="2:14" x14ac:dyDescent="0.25">
      <c r="B506" s="51"/>
      <c r="C506" s="53"/>
      <c r="D506" s="54"/>
      <c r="E506" s="55"/>
      <c r="F506" s="56"/>
      <c r="G506" s="56"/>
      <c r="H506" s="56"/>
      <c r="I506" s="57"/>
      <c r="J506" s="55"/>
      <c r="K506" s="55"/>
      <c r="L506" s="53"/>
      <c r="M506" s="58"/>
      <c r="N506" s="52"/>
    </row>
    <row r="507" spans="2:14" x14ac:dyDescent="0.25">
      <c r="B507" s="51"/>
      <c r="C507" s="53"/>
      <c r="D507" s="54"/>
      <c r="E507" s="55"/>
      <c r="F507" s="56"/>
      <c r="G507" s="56"/>
      <c r="H507" s="56"/>
      <c r="I507" s="57"/>
      <c r="J507" s="55"/>
      <c r="K507" s="55"/>
      <c r="L507" s="53"/>
      <c r="M507" s="58"/>
      <c r="N507" s="52"/>
    </row>
    <row r="508" spans="2:14" x14ac:dyDescent="0.25">
      <c r="B508" s="51"/>
      <c r="C508" s="53"/>
      <c r="D508" s="54"/>
      <c r="E508" s="55"/>
      <c r="F508" s="56"/>
      <c r="G508" s="56"/>
      <c r="H508" s="56"/>
      <c r="I508" s="57"/>
      <c r="J508" s="55"/>
      <c r="K508" s="55"/>
      <c r="L508" s="53"/>
      <c r="M508" s="58"/>
      <c r="N508" s="52"/>
    </row>
    <row r="509" spans="2:14" x14ac:dyDescent="0.25">
      <c r="B509" s="51"/>
      <c r="C509" s="53"/>
      <c r="D509" s="54"/>
      <c r="E509" s="55"/>
      <c r="F509" s="56"/>
      <c r="G509" s="56"/>
      <c r="H509" s="56"/>
      <c r="I509" s="57"/>
      <c r="J509" s="55"/>
      <c r="K509" s="55"/>
      <c r="L509" s="53"/>
      <c r="M509" s="58"/>
      <c r="N509" s="52"/>
    </row>
    <row r="510" spans="2:14" x14ac:dyDescent="0.25">
      <c r="B510" s="51"/>
      <c r="C510" s="53"/>
      <c r="D510" s="54"/>
      <c r="E510" s="55"/>
      <c r="F510" s="56"/>
      <c r="G510" s="56"/>
      <c r="H510" s="56"/>
      <c r="I510" s="57"/>
      <c r="J510" s="55"/>
      <c r="K510" s="55"/>
      <c r="L510" s="53"/>
      <c r="M510" s="58"/>
      <c r="N510" s="52"/>
    </row>
    <row r="511" spans="2:14" x14ac:dyDescent="0.25">
      <c r="B511" s="51"/>
      <c r="C511" s="53"/>
      <c r="D511" s="54"/>
      <c r="E511" s="55"/>
      <c r="F511" s="56"/>
      <c r="G511" s="56"/>
      <c r="H511" s="56"/>
      <c r="I511" s="57"/>
      <c r="J511" s="55"/>
      <c r="K511" s="55"/>
      <c r="L511" s="53"/>
      <c r="M511" s="58"/>
      <c r="N511" s="52"/>
    </row>
    <row r="512" spans="2:14" x14ac:dyDescent="0.25">
      <c r="B512" s="51"/>
      <c r="C512" s="53"/>
      <c r="D512" s="54"/>
      <c r="E512" s="55"/>
      <c r="F512" s="56"/>
      <c r="G512" s="56"/>
      <c r="H512" s="56"/>
      <c r="I512" s="57"/>
      <c r="J512" s="55"/>
      <c r="K512" s="55"/>
      <c r="L512" s="53"/>
      <c r="M512" s="58"/>
      <c r="N512" s="52"/>
    </row>
    <row r="513" spans="2:14" x14ac:dyDescent="0.25">
      <c r="B513" s="51"/>
      <c r="C513" s="53"/>
      <c r="D513" s="54"/>
      <c r="E513" s="55"/>
      <c r="F513" s="56"/>
      <c r="G513" s="56"/>
      <c r="H513" s="56"/>
      <c r="I513" s="57"/>
      <c r="J513" s="55"/>
      <c r="K513" s="55"/>
      <c r="L513" s="53"/>
      <c r="M513" s="58"/>
      <c r="N513" s="52"/>
    </row>
    <row r="514" spans="2:14" x14ac:dyDescent="0.25">
      <c r="B514" s="51"/>
      <c r="C514" s="53"/>
      <c r="D514" s="54"/>
      <c r="E514" s="55"/>
      <c r="F514" s="56"/>
      <c r="G514" s="56"/>
      <c r="H514" s="56"/>
      <c r="I514" s="57"/>
      <c r="J514" s="55"/>
      <c r="K514" s="55"/>
      <c r="L514" s="53"/>
      <c r="M514" s="58"/>
      <c r="N514" s="52"/>
    </row>
    <row r="515" spans="2:14" x14ac:dyDescent="0.25">
      <c r="B515" s="51"/>
      <c r="C515" s="53"/>
      <c r="D515" s="54"/>
      <c r="E515" s="55"/>
      <c r="F515" s="56"/>
      <c r="G515" s="56"/>
      <c r="H515" s="56"/>
      <c r="I515" s="57"/>
      <c r="J515" s="55"/>
      <c r="K515" s="55"/>
      <c r="L515" s="53"/>
      <c r="M515" s="58"/>
      <c r="N515" s="52"/>
    </row>
    <row r="516" spans="2:14" x14ac:dyDescent="0.25">
      <c r="B516" s="51"/>
      <c r="C516" s="53"/>
      <c r="D516" s="54"/>
      <c r="E516" s="55"/>
      <c r="F516" s="56"/>
      <c r="G516" s="56"/>
      <c r="H516" s="56"/>
      <c r="I516" s="57"/>
      <c r="J516" s="55"/>
      <c r="K516" s="55"/>
      <c r="L516" s="53"/>
      <c r="M516" s="58"/>
      <c r="N516" s="52"/>
    </row>
    <row r="517" spans="2:14" x14ac:dyDescent="0.25">
      <c r="B517" s="51"/>
      <c r="C517" s="53"/>
      <c r="D517" s="54"/>
      <c r="E517" s="55"/>
      <c r="F517" s="56"/>
      <c r="G517" s="56"/>
      <c r="H517" s="56"/>
      <c r="I517" s="57"/>
      <c r="J517" s="55"/>
      <c r="K517" s="55"/>
      <c r="L517" s="53"/>
      <c r="M517" s="58"/>
      <c r="N517" s="52"/>
    </row>
    <row r="518" spans="2:14" x14ac:dyDescent="0.25">
      <c r="B518" s="51"/>
      <c r="C518" s="53"/>
      <c r="D518" s="54"/>
      <c r="E518" s="55"/>
      <c r="F518" s="56"/>
      <c r="G518" s="56"/>
      <c r="H518" s="56"/>
      <c r="I518" s="57"/>
      <c r="J518" s="55"/>
      <c r="K518" s="55"/>
      <c r="L518" s="53"/>
      <c r="M518" s="58"/>
      <c r="N518" s="52"/>
    </row>
    <row r="519" spans="2:14" x14ac:dyDescent="0.25">
      <c r="B519" s="51"/>
      <c r="C519" s="53"/>
      <c r="D519" s="54"/>
      <c r="E519" s="55"/>
      <c r="F519" s="56"/>
      <c r="G519" s="56"/>
      <c r="H519" s="56"/>
      <c r="I519" s="57"/>
      <c r="J519" s="55"/>
      <c r="K519" s="55"/>
      <c r="L519" s="53"/>
      <c r="M519" s="58"/>
      <c r="N519" s="52"/>
    </row>
    <row r="520" spans="2:14" x14ac:dyDescent="0.25">
      <c r="B520" s="51"/>
      <c r="C520" s="53"/>
      <c r="D520" s="54"/>
      <c r="E520" s="55"/>
      <c r="F520" s="56"/>
      <c r="G520" s="56"/>
      <c r="H520" s="56"/>
      <c r="I520" s="57"/>
      <c r="J520" s="55"/>
      <c r="K520" s="55"/>
      <c r="L520" s="53"/>
      <c r="M520" s="58"/>
      <c r="N520" s="52"/>
    </row>
    <row r="521" spans="2:14" x14ac:dyDescent="0.25">
      <c r="B521" s="51"/>
      <c r="C521" s="53"/>
      <c r="D521" s="54"/>
      <c r="E521" s="55"/>
      <c r="F521" s="56"/>
      <c r="G521" s="56"/>
      <c r="H521" s="56"/>
      <c r="I521" s="57"/>
      <c r="J521" s="55"/>
      <c r="K521" s="55"/>
      <c r="L521" s="53"/>
      <c r="M521" s="58"/>
      <c r="N521" s="52"/>
    </row>
    <row r="522" spans="2:14" x14ac:dyDescent="0.25">
      <c r="B522" s="51"/>
      <c r="C522" s="53"/>
      <c r="D522" s="54"/>
      <c r="E522" s="55"/>
      <c r="F522" s="56"/>
      <c r="G522" s="56"/>
      <c r="H522" s="56"/>
      <c r="I522" s="57"/>
      <c r="J522" s="55"/>
      <c r="K522" s="55"/>
      <c r="L522" s="53"/>
      <c r="M522" s="58"/>
      <c r="N522" s="52"/>
    </row>
    <row r="523" spans="2:14" x14ac:dyDescent="0.25">
      <c r="B523" s="51"/>
      <c r="C523" s="53"/>
      <c r="D523" s="54"/>
      <c r="E523" s="55"/>
      <c r="F523" s="56"/>
      <c r="G523" s="56"/>
      <c r="H523" s="56"/>
      <c r="I523" s="57"/>
      <c r="J523" s="55"/>
      <c r="K523" s="55"/>
      <c r="L523" s="53"/>
      <c r="M523" s="58"/>
      <c r="N523" s="52"/>
    </row>
    <row r="524" spans="2:14" x14ac:dyDescent="0.25">
      <c r="B524" s="51"/>
      <c r="C524" s="53"/>
      <c r="D524" s="54"/>
      <c r="E524" s="55"/>
      <c r="F524" s="56"/>
      <c r="G524" s="56"/>
      <c r="H524" s="56"/>
      <c r="I524" s="57"/>
      <c r="J524" s="55"/>
      <c r="K524" s="55"/>
      <c r="L524" s="53"/>
      <c r="M524" s="58"/>
      <c r="N524" s="52"/>
    </row>
    <row r="525" spans="2:14" x14ac:dyDescent="0.25">
      <c r="B525" s="51"/>
      <c r="C525" s="53"/>
      <c r="D525" s="54"/>
      <c r="E525" s="55"/>
      <c r="F525" s="56"/>
      <c r="G525" s="56"/>
      <c r="H525" s="56"/>
      <c r="I525" s="57"/>
      <c r="J525" s="55"/>
      <c r="K525" s="55"/>
      <c r="L525" s="53"/>
      <c r="M525" s="58"/>
      <c r="N525" s="52"/>
    </row>
    <row r="526" spans="2:14" x14ac:dyDescent="0.25">
      <c r="B526" s="51"/>
      <c r="C526" s="53"/>
      <c r="D526" s="54"/>
      <c r="E526" s="55"/>
      <c r="F526" s="56"/>
      <c r="G526" s="56"/>
      <c r="H526" s="56"/>
      <c r="I526" s="57"/>
      <c r="J526" s="55"/>
      <c r="K526" s="55"/>
      <c r="L526" s="53"/>
      <c r="M526" s="58"/>
      <c r="N526" s="52"/>
    </row>
    <row r="527" spans="2:14" x14ac:dyDescent="0.25">
      <c r="B527" s="51"/>
      <c r="C527" s="53"/>
      <c r="D527" s="54"/>
      <c r="E527" s="55"/>
      <c r="F527" s="56"/>
      <c r="G527" s="56"/>
      <c r="H527" s="56"/>
      <c r="I527" s="57"/>
      <c r="J527" s="55"/>
      <c r="K527" s="55"/>
      <c r="L527" s="53"/>
      <c r="M527" s="58"/>
      <c r="N527" s="52"/>
    </row>
    <row r="528" spans="2:14" x14ac:dyDescent="0.25">
      <c r="B528" s="51"/>
      <c r="C528" s="53"/>
      <c r="D528" s="54"/>
      <c r="E528" s="55"/>
      <c r="F528" s="56"/>
      <c r="G528" s="56"/>
      <c r="H528" s="56"/>
      <c r="I528" s="57"/>
      <c r="J528" s="55"/>
      <c r="K528" s="55"/>
      <c r="L528" s="53"/>
      <c r="M528" s="58"/>
      <c r="N528" s="52"/>
    </row>
    <row r="529" spans="2:14" x14ac:dyDescent="0.25">
      <c r="B529" s="51"/>
      <c r="C529" s="53"/>
      <c r="D529" s="54"/>
      <c r="E529" s="55"/>
      <c r="F529" s="56"/>
      <c r="G529" s="56"/>
      <c r="H529" s="56"/>
      <c r="I529" s="57"/>
      <c r="J529" s="55"/>
      <c r="K529" s="55"/>
      <c r="L529" s="53"/>
      <c r="M529" s="58"/>
      <c r="N529" s="52"/>
    </row>
    <row r="530" spans="2:14" x14ac:dyDescent="0.25">
      <c r="B530" s="51"/>
      <c r="C530" s="53"/>
      <c r="D530" s="54"/>
      <c r="E530" s="55"/>
      <c r="F530" s="56"/>
      <c r="G530" s="56"/>
      <c r="H530" s="56"/>
      <c r="I530" s="57"/>
      <c r="J530" s="55"/>
      <c r="K530" s="55"/>
      <c r="L530" s="53"/>
      <c r="M530" s="58"/>
      <c r="N530" s="52"/>
    </row>
    <row r="531" spans="2:14" x14ac:dyDescent="0.25">
      <c r="B531" s="51"/>
      <c r="C531" s="53"/>
      <c r="D531" s="54"/>
      <c r="E531" s="55"/>
      <c r="F531" s="56"/>
      <c r="G531" s="56"/>
      <c r="H531" s="56"/>
      <c r="I531" s="57"/>
      <c r="J531" s="55"/>
      <c r="K531" s="55"/>
      <c r="L531" s="53"/>
      <c r="M531" s="58"/>
      <c r="N531" s="52"/>
    </row>
    <row r="532" spans="2:14" x14ac:dyDescent="0.25">
      <c r="B532" s="51"/>
      <c r="C532" s="53"/>
      <c r="D532" s="54"/>
      <c r="E532" s="55"/>
      <c r="F532" s="56"/>
      <c r="G532" s="56"/>
      <c r="H532" s="56"/>
      <c r="I532" s="57"/>
      <c r="J532" s="55"/>
      <c r="K532" s="55"/>
      <c r="L532" s="53"/>
      <c r="M532" s="58"/>
      <c r="N532" s="52"/>
    </row>
    <row r="533" spans="2:14" x14ac:dyDescent="0.25">
      <c r="B533" s="51"/>
      <c r="C533" s="53"/>
      <c r="D533" s="54"/>
      <c r="E533" s="55"/>
      <c r="F533" s="56"/>
      <c r="G533" s="56"/>
      <c r="H533" s="56"/>
      <c r="I533" s="57"/>
      <c r="J533" s="55"/>
      <c r="K533" s="55"/>
      <c r="L533" s="53"/>
      <c r="M533" s="58"/>
      <c r="N533" s="52"/>
    </row>
    <row r="534" spans="2:14" x14ac:dyDescent="0.25">
      <c r="B534" s="51"/>
      <c r="C534" s="53"/>
      <c r="D534" s="54"/>
      <c r="E534" s="55"/>
      <c r="F534" s="56"/>
      <c r="G534" s="56"/>
      <c r="H534" s="56"/>
      <c r="I534" s="57"/>
      <c r="J534" s="55"/>
      <c r="K534" s="55"/>
      <c r="L534" s="53"/>
      <c r="M534" s="58"/>
      <c r="N534" s="52"/>
    </row>
    <row r="535" spans="2:14" x14ac:dyDescent="0.25">
      <c r="B535" s="51"/>
      <c r="C535" s="53"/>
      <c r="D535" s="54"/>
      <c r="E535" s="55"/>
      <c r="F535" s="56"/>
      <c r="G535" s="56"/>
      <c r="H535" s="56"/>
      <c r="I535" s="57"/>
      <c r="J535" s="55"/>
      <c r="K535" s="55"/>
      <c r="L535" s="53"/>
      <c r="M535" s="58"/>
      <c r="N535" s="52"/>
    </row>
    <row r="536" spans="2:14" x14ac:dyDescent="0.25">
      <c r="B536" s="51"/>
      <c r="C536" s="53"/>
      <c r="D536" s="54"/>
      <c r="E536" s="55"/>
      <c r="F536" s="56"/>
      <c r="G536" s="56"/>
      <c r="H536" s="56"/>
      <c r="I536" s="57"/>
      <c r="J536" s="55"/>
      <c r="K536" s="55"/>
      <c r="L536" s="53"/>
      <c r="M536" s="58"/>
      <c r="N536" s="52"/>
    </row>
    <row r="537" spans="2:14" x14ac:dyDescent="0.25">
      <c r="B537" s="51"/>
      <c r="C537" s="53"/>
      <c r="D537" s="54"/>
      <c r="E537" s="55"/>
      <c r="F537" s="56"/>
      <c r="G537" s="56"/>
      <c r="H537" s="56"/>
      <c r="I537" s="57"/>
      <c r="J537" s="55"/>
      <c r="K537" s="55"/>
      <c r="L537" s="53"/>
      <c r="M537" s="58"/>
      <c r="N537" s="52"/>
    </row>
    <row r="538" spans="2:14" x14ac:dyDescent="0.25">
      <c r="B538" s="51"/>
      <c r="C538" s="53"/>
      <c r="D538" s="54"/>
      <c r="E538" s="55"/>
      <c r="F538" s="56"/>
      <c r="G538" s="56"/>
      <c r="H538" s="56"/>
      <c r="I538" s="57"/>
      <c r="J538" s="55"/>
      <c r="K538" s="55"/>
      <c r="L538" s="53"/>
      <c r="M538" s="58"/>
      <c r="N538" s="52"/>
    </row>
    <row r="539" spans="2:14" x14ac:dyDescent="0.25">
      <c r="B539" s="51"/>
      <c r="C539" s="53"/>
      <c r="D539" s="54"/>
      <c r="E539" s="55"/>
      <c r="F539" s="56"/>
      <c r="G539" s="56"/>
      <c r="H539" s="56"/>
      <c r="I539" s="57"/>
      <c r="J539" s="55"/>
      <c r="K539" s="55"/>
      <c r="L539" s="53"/>
      <c r="M539" s="58"/>
      <c r="N539" s="52"/>
    </row>
    <row r="540" spans="2:14" x14ac:dyDescent="0.25">
      <c r="B540" s="51"/>
      <c r="C540" s="53"/>
      <c r="D540" s="54"/>
      <c r="E540" s="55"/>
      <c r="F540" s="56"/>
      <c r="G540" s="56"/>
      <c r="H540" s="56"/>
      <c r="I540" s="57"/>
      <c r="J540" s="55"/>
      <c r="K540" s="55"/>
      <c r="L540" s="53"/>
      <c r="M540" s="58"/>
      <c r="N540" s="52"/>
    </row>
    <row r="541" spans="2:14" x14ac:dyDescent="0.25">
      <c r="B541" s="51"/>
      <c r="C541" s="53"/>
      <c r="D541" s="54"/>
      <c r="E541" s="55"/>
      <c r="F541" s="56"/>
      <c r="G541" s="56"/>
      <c r="H541" s="56"/>
      <c r="I541" s="57"/>
      <c r="J541" s="55"/>
      <c r="K541" s="55"/>
      <c r="L541" s="53"/>
      <c r="M541" s="58"/>
      <c r="N541" s="52"/>
    </row>
    <row r="542" spans="2:14" x14ac:dyDescent="0.25">
      <c r="B542" s="51"/>
      <c r="C542" s="53"/>
      <c r="D542" s="54"/>
      <c r="E542" s="55"/>
      <c r="F542" s="56"/>
      <c r="G542" s="56"/>
      <c r="H542" s="56"/>
      <c r="I542" s="57"/>
      <c r="J542" s="55"/>
      <c r="K542" s="55"/>
      <c r="L542" s="53"/>
      <c r="M542" s="58"/>
      <c r="N542" s="52"/>
    </row>
    <row r="543" spans="2:14" x14ac:dyDescent="0.25">
      <c r="B543" s="51"/>
      <c r="C543" s="53"/>
      <c r="D543" s="54"/>
      <c r="E543" s="55"/>
      <c r="F543" s="56"/>
      <c r="G543" s="56"/>
      <c r="H543" s="56"/>
      <c r="I543" s="57"/>
      <c r="J543" s="55"/>
      <c r="K543" s="55"/>
      <c r="L543" s="53"/>
      <c r="M543" s="58"/>
      <c r="N543" s="52"/>
    </row>
    <row r="544" spans="2:14" x14ac:dyDescent="0.25">
      <c r="B544" s="51"/>
      <c r="C544" s="53"/>
      <c r="D544" s="54"/>
      <c r="E544" s="55"/>
      <c r="F544" s="56"/>
      <c r="G544" s="56"/>
      <c r="H544" s="56"/>
      <c r="I544" s="57"/>
      <c r="J544" s="55"/>
      <c r="K544" s="55"/>
      <c r="L544" s="53"/>
      <c r="M544" s="58"/>
      <c r="N544" s="52"/>
    </row>
    <row r="545" spans="2:14" x14ac:dyDescent="0.25">
      <c r="B545" s="51"/>
      <c r="C545" s="53"/>
      <c r="D545" s="54"/>
      <c r="E545" s="55"/>
      <c r="F545" s="56"/>
      <c r="G545" s="56"/>
      <c r="H545" s="56"/>
      <c r="I545" s="57"/>
      <c r="J545" s="55"/>
      <c r="K545" s="55"/>
      <c r="L545" s="53"/>
      <c r="M545" s="58"/>
      <c r="N545" s="52"/>
    </row>
    <row r="546" spans="2:14" x14ac:dyDescent="0.25">
      <c r="B546" s="51"/>
      <c r="C546" s="53"/>
      <c r="D546" s="54"/>
      <c r="E546" s="55"/>
      <c r="F546" s="56"/>
      <c r="G546" s="56"/>
      <c r="H546" s="56"/>
      <c r="I546" s="57"/>
      <c r="J546" s="55"/>
      <c r="K546" s="55"/>
      <c r="L546" s="53"/>
      <c r="M546" s="58"/>
      <c r="N546" s="52"/>
    </row>
    <row r="547" spans="2:14" x14ac:dyDescent="0.25">
      <c r="B547" s="51"/>
      <c r="C547" s="53"/>
      <c r="D547" s="54"/>
      <c r="E547" s="55"/>
      <c r="F547" s="56"/>
      <c r="G547" s="56"/>
      <c r="H547" s="56"/>
      <c r="I547" s="57"/>
      <c r="J547" s="55"/>
      <c r="K547" s="55"/>
      <c r="L547" s="53"/>
      <c r="M547" s="58"/>
      <c r="N547" s="52"/>
    </row>
    <row r="548" spans="2:14" x14ac:dyDescent="0.25">
      <c r="B548" s="51"/>
      <c r="C548" s="53"/>
      <c r="D548" s="54"/>
      <c r="E548" s="55"/>
      <c r="F548" s="56"/>
      <c r="G548" s="56"/>
      <c r="H548" s="56"/>
      <c r="I548" s="57"/>
      <c r="J548" s="55"/>
      <c r="K548" s="55"/>
      <c r="L548" s="53"/>
      <c r="M548" s="58"/>
      <c r="N548" s="52"/>
    </row>
    <row r="549" spans="2:14" x14ac:dyDescent="0.25">
      <c r="B549" s="51"/>
      <c r="C549" s="53"/>
      <c r="D549" s="54"/>
      <c r="E549" s="55"/>
      <c r="F549" s="56"/>
      <c r="G549" s="56"/>
      <c r="H549" s="56"/>
      <c r="I549" s="57"/>
      <c r="J549" s="55"/>
      <c r="K549" s="55"/>
      <c r="L549" s="53"/>
      <c r="M549" s="58"/>
      <c r="N549" s="52"/>
    </row>
    <row r="550" spans="2:14" x14ac:dyDescent="0.25">
      <c r="B550" s="51"/>
      <c r="C550" s="53"/>
      <c r="D550" s="54"/>
      <c r="E550" s="55"/>
      <c r="F550" s="56"/>
      <c r="G550" s="56"/>
      <c r="H550" s="56"/>
      <c r="I550" s="57"/>
      <c r="J550" s="55"/>
      <c r="K550" s="55"/>
      <c r="L550" s="53"/>
      <c r="M550" s="58"/>
      <c r="N550" s="52"/>
    </row>
    <row r="551" spans="2:14" x14ac:dyDescent="0.25">
      <c r="B551" s="51"/>
      <c r="C551" s="53"/>
      <c r="D551" s="54"/>
      <c r="E551" s="55"/>
      <c r="F551" s="56"/>
      <c r="G551" s="56"/>
      <c r="H551" s="56"/>
      <c r="I551" s="57"/>
      <c r="J551" s="55"/>
      <c r="K551" s="55"/>
      <c r="L551" s="53"/>
      <c r="M551" s="58"/>
      <c r="N551" s="52"/>
    </row>
    <row r="552" spans="2:14" x14ac:dyDescent="0.25">
      <c r="B552" s="51"/>
      <c r="C552" s="53"/>
      <c r="D552" s="54"/>
      <c r="E552" s="55"/>
      <c r="F552" s="56"/>
      <c r="G552" s="56"/>
      <c r="H552" s="56"/>
      <c r="I552" s="57"/>
      <c r="J552" s="55"/>
      <c r="K552" s="55"/>
      <c r="L552" s="53"/>
      <c r="M552" s="58"/>
      <c r="N552" s="52"/>
    </row>
    <row r="553" spans="2:14" x14ac:dyDescent="0.25">
      <c r="B553" s="51"/>
      <c r="C553" s="53"/>
      <c r="D553" s="54"/>
      <c r="E553" s="55"/>
      <c r="F553" s="56"/>
      <c r="G553" s="56"/>
      <c r="H553" s="56"/>
      <c r="I553" s="57"/>
      <c r="J553" s="55"/>
      <c r="K553" s="55"/>
      <c r="L553" s="53"/>
      <c r="M553" s="58"/>
      <c r="N553" s="52"/>
    </row>
    <row r="554" spans="2:14" x14ac:dyDescent="0.25">
      <c r="B554" s="51"/>
      <c r="C554" s="53"/>
      <c r="D554" s="54"/>
      <c r="E554" s="55"/>
      <c r="F554" s="56"/>
      <c r="G554" s="56"/>
      <c r="H554" s="56"/>
      <c r="I554" s="57"/>
      <c r="J554" s="55"/>
      <c r="K554" s="55"/>
      <c r="L554" s="53"/>
      <c r="M554" s="58"/>
      <c r="N554" s="52"/>
    </row>
    <row r="555" spans="2:14" x14ac:dyDescent="0.25">
      <c r="B555" s="51"/>
      <c r="C555" s="53"/>
      <c r="D555" s="54"/>
      <c r="E555" s="55"/>
      <c r="F555" s="56"/>
      <c r="G555" s="56"/>
      <c r="H555" s="56"/>
      <c r="I555" s="57"/>
      <c r="J555" s="55"/>
      <c r="K555" s="55"/>
      <c r="L555" s="53"/>
      <c r="M555" s="58"/>
      <c r="N555" s="52"/>
    </row>
    <row r="556" spans="2:14" x14ac:dyDescent="0.25">
      <c r="B556" s="51"/>
      <c r="C556" s="53"/>
      <c r="D556" s="54"/>
      <c r="E556" s="55"/>
      <c r="F556" s="56"/>
      <c r="G556" s="56"/>
      <c r="H556" s="56"/>
      <c r="I556" s="57"/>
      <c r="J556" s="55"/>
      <c r="K556" s="55"/>
      <c r="L556" s="53"/>
      <c r="M556" s="58"/>
      <c r="N556" s="52"/>
    </row>
    <row r="557" spans="2:14" x14ac:dyDescent="0.25">
      <c r="B557" s="51"/>
      <c r="C557" s="53"/>
      <c r="D557" s="54"/>
      <c r="E557" s="55"/>
      <c r="F557" s="56"/>
      <c r="G557" s="56"/>
      <c r="H557" s="56"/>
      <c r="I557" s="57"/>
      <c r="J557" s="55"/>
      <c r="K557" s="55"/>
      <c r="L557" s="53"/>
      <c r="M557" s="58"/>
      <c r="N557" s="52"/>
    </row>
    <row r="558" spans="2:14" x14ac:dyDescent="0.25">
      <c r="B558" s="51"/>
      <c r="C558" s="53"/>
      <c r="D558" s="54"/>
      <c r="E558" s="55"/>
      <c r="F558" s="56"/>
      <c r="G558" s="56"/>
      <c r="H558" s="56"/>
      <c r="I558" s="57"/>
      <c r="J558" s="55"/>
      <c r="K558" s="55"/>
      <c r="L558" s="53"/>
      <c r="M558" s="58"/>
      <c r="N558" s="52"/>
    </row>
    <row r="559" spans="2:14" x14ac:dyDescent="0.25">
      <c r="B559" s="51"/>
      <c r="C559" s="53"/>
      <c r="D559" s="54"/>
      <c r="E559" s="55"/>
      <c r="F559" s="56"/>
      <c r="G559" s="56"/>
      <c r="H559" s="56"/>
      <c r="I559" s="57"/>
      <c r="J559" s="55"/>
      <c r="K559" s="55"/>
      <c r="L559" s="53"/>
      <c r="M559" s="58"/>
      <c r="N559" s="52"/>
    </row>
    <row r="560" spans="2:14" x14ac:dyDescent="0.25">
      <c r="B560" s="51"/>
      <c r="C560" s="53"/>
      <c r="D560" s="54"/>
      <c r="E560" s="55"/>
      <c r="F560" s="56"/>
      <c r="G560" s="56"/>
      <c r="H560" s="56"/>
      <c r="I560" s="57"/>
      <c r="J560" s="55"/>
      <c r="K560" s="55"/>
      <c r="L560" s="53"/>
      <c r="M560" s="58"/>
      <c r="N560" s="52"/>
    </row>
    <row r="561" spans="2:14" x14ac:dyDescent="0.25">
      <c r="B561" s="51"/>
      <c r="C561" s="53"/>
      <c r="D561" s="54"/>
      <c r="E561" s="55"/>
      <c r="F561" s="56"/>
      <c r="G561" s="56"/>
      <c r="H561" s="56"/>
      <c r="I561" s="57"/>
      <c r="J561" s="55"/>
      <c r="K561" s="55"/>
      <c r="L561" s="53"/>
      <c r="M561" s="58"/>
      <c r="N561" s="52"/>
    </row>
    <row r="562" spans="2:14" x14ac:dyDescent="0.25">
      <c r="B562" s="51"/>
      <c r="C562" s="53"/>
      <c r="D562" s="54"/>
      <c r="E562" s="55"/>
      <c r="F562" s="56"/>
      <c r="G562" s="56"/>
      <c r="H562" s="56"/>
      <c r="I562" s="57"/>
      <c r="J562" s="55"/>
      <c r="K562" s="55"/>
      <c r="L562" s="53"/>
      <c r="M562" s="58"/>
      <c r="N562" s="52"/>
    </row>
    <row r="563" spans="2:14" x14ac:dyDescent="0.25">
      <c r="B563" s="51"/>
      <c r="C563" s="53"/>
      <c r="D563" s="54"/>
      <c r="E563" s="55"/>
      <c r="F563" s="56"/>
      <c r="G563" s="56"/>
      <c r="H563" s="56"/>
      <c r="I563" s="57"/>
      <c r="J563" s="55"/>
      <c r="K563" s="55"/>
      <c r="L563" s="53"/>
      <c r="M563" s="58"/>
      <c r="N563" s="52"/>
    </row>
    <row r="564" spans="2:14" x14ac:dyDescent="0.25">
      <c r="B564" s="51"/>
      <c r="C564" s="53"/>
      <c r="D564" s="54"/>
      <c r="E564" s="55"/>
      <c r="F564" s="56"/>
      <c r="G564" s="56"/>
      <c r="H564" s="56"/>
      <c r="I564" s="57"/>
      <c r="J564" s="55"/>
      <c r="K564" s="55"/>
      <c r="L564" s="53"/>
      <c r="M564" s="58"/>
      <c r="N564" s="52"/>
    </row>
    <row r="565" spans="2:14" x14ac:dyDescent="0.25">
      <c r="B565" s="51"/>
      <c r="C565" s="53"/>
      <c r="D565" s="54"/>
      <c r="E565" s="55"/>
      <c r="F565" s="56"/>
      <c r="G565" s="56"/>
      <c r="H565" s="56"/>
      <c r="I565" s="57"/>
      <c r="J565" s="55"/>
      <c r="K565" s="55"/>
      <c r="L565" s="53"/>
      <c r="M565" s="58"/>
      <c r="N565" s="52"/>
    </row>
    <row r="566" spans="2:14" x14ac:dyDescent="0.25">
      <c r="B566" s="51"/>
      <c r="C566" s="53"/>
      <c r="D566" s="54"/>
      <c r="E566" s="55"/>
      <c r="F566" s="56"/>
      <c r="G566" s="56"/>
      <c r="H566" s="56"/>
      <c r="I566" s="57"/>
      <c r="J566" s="55"/>
      <c r="K566" s="55"/>
      <c r="L566" s="53"/>
      <c r="M566" s="58"/>
      <c r="N566" s="52"/>
    </row>
    <row r="567" spans="2:14" x14ac:dyDescent="0.25">
      <c r="B567" s="51"/>
      <c r="C567" s="53"/>
      <c r="D567" s="54"/>
      <c r="E567" s="55"/>
      <c r="F567" s="56"/>
      <c r="G567" s="56"/>
      <c r="H567" s="56"/>
      <c r="I567" s="57"/>
      <c r="J567" s="55"/>
      <c r="K567" s="55"/>
      <c r="L567" s="53"/>
      <c r="M567" s="58"/>
      <c r="N567" s="52"/>
    </row>
    <row r="568" spans="2:14" x14ac:dyDescent="0.25">
      <c r="B568" s="51"/>
      <c r="C568" s="53"/>
      <c r="D568" s="54"/>
      <c r="E568" s="55"/>
      <c r="F568" s="56"/>
      <c r="G568" s="56"/>
      <c r="H568" s="56"/>
      <c r="I568" s="57"/>
      <c r="J568" s="55"/>
      <c r="K568" s="55"/>
      <c r="L568" s="53"/>
      <c r="M568" s="58"/>
      <c r="N568" s="52"/>
    </row>
    <row r="569" spans="2:14" x14ac:dyDescent="0.25">
      <c r="B569" s="51"/>
      <c r="C569" s="53"/>
      <c r="D569" s="54"/>
      <c r="E569" s="55"/>
      <c r="F569" s="56"/>
      <c r="G569" s="56"/>
      <c r="H569" s="56"/>
      <c r="I569" s="57"/>
      <c r="J569" s="55"/>
      <c r="K569" s="55"/>
      <c r="L569" s="53"/>
      <c r="M569" s="58"/>
      <c r="N569" s="52"/>
    </row>
    <row r="570" spans="2:14" x14ac:dyDescent="0.25">
      <c r="B570" s="51"/>
      <c r="C570" s="53"/>
      <c r="D570" s="54"/>
      <c r="E570" s="55"/>
      <c r="F570" s="56"/>
      <c r="G570" s="56"/>
      <c r="H570" s="56"/>
      <c r="I570" s="57"/>
      <c r="J570" s="55"/>
      <c r="K570" s="55"/>
      <c r="L570" s="53"/>
      <c r="M570" s="58"/>
      <c r="N570" s="52"/>
    </row>
    <row r="571" spans="2:14" x14ac:dyDescent="0.25">
      <c r="B571" s="51"/>
      <c r="C571" s="53"/>
      <c r="D571" s="54"/>
      <c r="E571" s="55"/>
      <c r="F571" s="56"/>
      <c r="G571" s="56"/>
      <c r="H571" s="56"/>
      <c r="I571" s="57"/>
      <c r="J571" s="55"/>
      <c r="K571" s="55"/>
      <c r="L571" s="53"/>
      <c r="M571" s="58"/>
      <c r="N571" s="52"/>
    </row>
    <row r="572" spans="2:14" x14ac:dyDescent="0.25">
      <c r="B572" s="51"/>
      <c r="C572" s="53"/>
      <c r="D572" s="54"/>
      <c r="E572" s="55"/>
      <c r="F572" s="56"/>
      <c r="G572" s="56"/>
      <c r="H572" s="56"/>
      <c r="I572" s="57"/>
      <c r="J572" s="55"/>
      <c r="K572" s="55"/>
      <c r="L572" s="53"/>
      <c r="M572" s="58"/>
      <c r="N572" s="52"/>
    </row>
    <row r="573" spans="2:14" x14ac:dyDescent="0.25">
      <c r="B573" s="51"/>
      <c r="C573" s="53"/>
      <c r="D573" s="54"/>
      <c r="E573" s="55"/>
      <c r="F573" s="56"/>
      <c r="G573" s="56"/>
      <c r="H573" s="56"/>
      <c r="I573" s="57"/>
      <c r="J573" s="55"/>
      <c r="K573" s="55"/>
      <c r="L573" s="53"/>
      <c r="M573" s="58"/>
      <c r="N573" s="52"/>
    </row>
    <row r="574" spans="2:14" x14ac:dyDescent="0.25">
      <c r="B574" s="51"/>
      <c r="C574" s="53"/>
      <c r="D574" s="54"/>
      <c r="E574" s="55"/>
      <c r="F574" s="56"/>
      <c r="G574" s="56"/>
      <c r="H574" s="56"/>
      <c r="I574" s="57"/>
      <c r="J574" s="55"/>
      <c r="K574" s="55"/>
      <c r="L574" s="53"/>
      <c r="M574" s="58"/>
      <c r="N574" s="52"/>
    </row>
    <row r="575" spans="2:14" x14ac:dyDescent="0.25">
      <c r="B575" s="51"/>
      <c r="C575" s="53"/>
      <c r="D575" s="54"/>
      <c r="E575" s="55"/>
      <c r="F575" s="56"/>
      <c r="G575" s="56"/>
      <c r="H575" s="56"/>
      <c r="I575" s="57"/>
      <c r="J575" s="55"/>
      <c r="K575" s="55"/>
      <c r="L575" s="53"/>
      <c r="M575" s="58"/>
      <c r="N575" s="52"/>
    </row>
    <row r="576" spans="2:14" x14ac:dyDescent="0.25">
      <c r="B576" s="51"/>
      <c r="C576" s="53"/>
      <c r="D576" s="54"/>
      <c r="E576" s="55"/>
      <c r="F576" s="56"/>
      <c r="G576" s="56"/>
      <c r="H576" s="56"/>
      <c r="I576" s="57"/>
      <c r="J576" s="55"/>
      <c r="K576" s="55"/>
      <c r="L576" s="53"/>
      <c r="M576" s="58"/>
      <c r="N576" s="52"/>
    </row>
    <row r="577" spans="2:14" x14ac:dyDescent="0.25">
      <c r="B577" s="51"/>
      <c r="C577" s="53"/>
      <c r="D577" s="54"/>
      <c r="E577" s="55"/>
      <c r="F577" s="56"/>
      <c r="G577" s="56"/>
      <c r="H577" s="56"/>
      <c r="I577" s="57"/>
      <c r="J577" s="55"/>
      <c r="K577" s="55"/>
      <c r="L577" s="53"/>
      <c r="M577" s="58"/>
      <c r="N577" s="52"/>
    </row>
    <row r="578" spans="2:14" x14ac:dyDescent="0.25">
      <c r="B578" s="51"/>
      <c r="C578" s="53"/>
      <c r="D578" s="54"/>
      <c r="E578" s="55"/>
      <c r="F578" s="56"/>
      <c r="G578" s="56"/>
      <c r="H578" s="56"/>
      <c r="I578" s="57"/>
      <c r="J578" s="55"/>
      <c r="K578" s="55"/>
      <c r="L578" s="53"/>
      <c r="M578" s="58"/>
      <c r="N578" s="52"/>
    </row>
    <row r="579" spans="2:14" x14ac:dyDescent="0.25">
      <c r="B579" s="51"/>
      <c r="C579" s="53"/>
      <c r="D579" s="54"/>
      <c r="E579" s="55"/>
      <c r="F579" s="56"/>
      <c r="G579" s="56"/>
      <c r="H579" s="56"/>
      <c r="I579" s="57"/>
      <c r="J579" s="55"/>
      <c r="K579" s="55"/>
      <c r="L579" s="53"/>
      <c r="M579" s="58"/>
      <c r="N579" s="52"/>
    </row>
    <row r="580" spans="2:14" x14ac:dyDescent="0.25">
      <c r="B580" s="51"/>
      <c r="C580" s="53"/>
      <c r="D580" s="54"/>
      <c r="E580" s="55"/>
      <c r="F580" s="56"/>
      <c r="G580" s="56"/>
      <c r="H580" s="56"/>
      <c r="I580" s="57"/>
      <c r="J580" s="55"/>
      <c r="K580" s="55"/>
      <c r="L580" s="53"/>
      <c r="M580" s="58"/>
      <c r="N580" s="52"/>
    </row>
    <row r="581" spans="2:14" x14ac:dyDescent="0.25">
      <c r="B581" s="51"/>
      <c r="C581" s="53"/>
      <c r="D581" s="54"/>
      <c r="E581" s="55"/>
      <c r="F581" s="56"/>
      <c r="G581" s="56"/>
      <c r="H581" s="56"/>
      <c r="I581" s="57"/>
      <c r="J581" s="55"/>
      <c r="K581" s="55"/>
      <c r="L581" s="53"/>
      <c r="M581" s="58"/>
      <c r="N581" s="52"/>
    </row>
    <row r="582" spans="2:14" x14ac:dyDescent="0.25">
      <c r="B582" s="51"/>
      <c r="C582" s="53"/>
      <c r="D582" s="54"/>
      <c r="E582" s="55"/>
      <c r="F582" s="56"/>
      <c r="G582" s="56"/>
      <c r="H582" s="56"/>
      <c r="I582" s="57"/>
      <c r="J582" s="55"/>
      <c r="K582" s="55"/>
      <c r="L582" s="53"/>
      <c r="M582" s="58"/>
      <c r="N582" s="52"/>
    </row>
    <row r="583" spans="2:14" x14ac:dyDescent="0.25">
      <c r="B583" s="51"/>
      <c r="C583" s="53"/>
      <c r="D583" s="54"/>
      <c r="E583" s="55"/>
      <c r="F583" s="56"/>
      <c r="G583" s="56"/>
      <c r="H583" s="56"/>
      <c r="I583" s="57"/>
      <c r="J583" s="55"/>
      <c r="K583" s="55"/>
      <c r="L583" s="53"/>
      <c r="M583" s="58"/>
      <c r="N583" s="52"/>
    </row>
    <row r="584" spans="2:14" x14ac:dyDescent="0.25">
      <c r="B584" s="51"/>
      <c r="C584" s="53"/>
      <c r="D584" s="54"/>
      <c r="E584" s="55"/>
      <c r="F584" s="56"/>
      <c r="G584" s="56"/>
      <c r="H584" s="56"/>
      <c r="I584" s="57"/>
      <c r="J584" s="55"/>
      <c r="K584" s="55"/>
      <c r="L584" s="53"/>
      <c r="M584" s="58"/>
      <c r="N584" s="52"/>
    </row>
    <row r="585" spans="2:14" x14ac:dyDescent="0.25">
      <c r="B585" s="51"/>
      <c r="C585" s="53"/>
      <c r="D585" s="54"/>
      <c r="E585" s="55"/>
      <c r="F585" s="56"/>
      <c r="G585" s="56"/>
      <c r="H585" s="56"/>
      <c r="I585" s="57"/>
      <c r="J585" s="55"/>
      <c r="K585" s="55"/>
      <c r="L585" s="53"/>
      <c r="M585" s="58"/>
      <c r="N585" s="52"/>
    </row>
    <row r="586" spans="2:14" x14ac:dyDescent="0.25">
      <c r="B586" s="51"/>
      <c r="C586" s="53"/>
      <c r="D586" s="54"/>
      <c r="E586" s="55"/>
      <c r="F586" s="56"/>
      <c r="G586" s="56"/>
      <c r="H586" s="56"/>
      <c r="I586" s="57"/>
      <c r="J586" s="55"/>
      <c r="K586" s="55"/>
      <c r="L586" s="53"/>
      <c r="M586" s="58"/>
      <c r="N586" s="52"/>
    </row>
    <row r="587" spans="2:14" x14ac:dyDescent="0.25">
      <c r="B587" s="51"/>
      <c r="C587" s="53"/>
      <c r="D587" s="54"/>
      <c r="E587" s="55"/>
      <c r="F587" s="56"/>
      <c r="G587" s="56"/>
      <c r="H587" s="56"/>
      <c r="I587" s="57"/>
      <c r="J587" s="55"/>
      <c r="K587" s="55"/>
      <c r="L587" s="53"/>
      <c r="M587" s="58"/>
      <c r="N587" s="52"/>
    </row>
    <row r="588" spans="2:14" x14ac:dyDescent="0.25">
      <c r="B588" s="51"/>
      <c r="C588" s="53"/>
      <c r="D588" s="54"/>
      <c r="E588" s="55"/>
      <c r="F588" s="56"/>
      <c r="G588" s="56"/>
      <c r="H588" s="56"/>
      <c r="I588" s="57"/>
      <c r="J588" s="55"/>
      <c r="K588" s="55"/>
      <c r="L588" s="53"/>
      <c r="M588" s="58"/>
      <c r="N588" s="52"/>
    </row>
    <row r="589" spans="2:14" x14ac:dyDescent="0.25">
      <c r="B589" s="51"/>
      <c r="C589" s="53"/>
      <c r="D589" s="54"/>
      <c r="E589" s="55"/>
      <c r="F589" s="56"/>
      <c r="G589" s="56"/>
      <c r="H589" s="56"/>
      <c r="I589" s="57"/>
      <c r="J589" s="55"/>
      <c r="K589" s="55"/>
      <c r="L589" s="53"/>
      <c r="M589" s="58"/>
      <c r="N589" s="52"/>
    </row>
    <row r="590" spans="2:14" x14ac:dyDescent="0.25">
      <c r="B590" s="51"/>
      <c r="C590" s="53"/>
      <c r="D590" s="54"/>
      <c r="E590" s="55"/>
      <c r="F590" s="56"/>
      <c r="G590" s="56"/>
      <c r="H590" s="56"/>
      <c r="I590" s="57"/>
      <c r="J590" s="55"/>
      <c r="K590" s="55"/>
      <c r="L590" s="53"/>
      <c r="M590" s="58"/>
      <c r="N590" s="52"/>
    </row>
    <row r="591" spans="2:14" x14ac:dyDescent="0.25">
      <c r="B591" s="51"/>
      <c r="C591" s="53"/>
      <c r="D591" s="54"/>
      <c r="E591" s="55"/>
      <c r="F591" s="56"/>
      <c r="G591" s="56"/>
      <c r="H591" s="56"/>
      <c r="I591" s="57"/>
      <c r="J591" s="55"/>
      <c r="K591" s="55"/>
      <c r="L591" s="53"/>
      <c r="M591" s="58"/>
      <c r="N591" s="52"/>
    </row>
    <row r="592" spans="2:14" x14ac:dyDescent="0.25">
      <c r="B592" s="51"/>
      <c r="C592" s="53"/>
      <c r="D592" s="54"/>
      <c r="E592" s="55"/>
      <c r="F592" s="56"/>
      <c r="G592" s="56"/>
      <c r="H592" s="56"/>
      <c r="I592" s="57"/>
      <c r="J592" s="55"/>
      <c r="K592" s="55"/>
      <c r="L592" s="53"/>
      <c r="M592" s="58"/>
      <c r="N592" s="52"/>
    </row>
    <row r="593" spans="2:14" x14ac:dyDescent="0.25">
      <c r="B593" s="51"/>
      <c r="C593" s="53"/>
      <c r="D593" s="54"/>
      <c r="E593" s="55"/>
      <c r="F593" s="56"/>
      <c r="G593" s="56"/>
      <c r="H593" s="56"/>
      <c r="I593" s="57"/>
      <c r="J593" s="55"/>
      <c r="K593" s="55"/>
      <c r="L593" s="53"/>
      <c r="M593" s="58"/>
      <c r="N593" s="52"/>
    </row>
    <row r="594" spans="2:14" x14ac:dyDescent="0.25">
      <c r="B594" s="51"/>
      <c r="C594" s="53"/>
      <c r="D594" s="54"/>
      <c r="E594" s="55"/>
      <c r="F594" s="56"/>
      <c r="G594" s="56"/>
      <c r="H594" s="56"/>
      <c r="I594" s="57"/>
      <c r="J594" s="55"/>
      <c r="K594" s="55"/>
      <c r="L594" s="53"/>
      <c r="M594" s="58"/>
      <c r="N594" s="52"/>
    </row>
    <row r="595" spans="2:14" x14ac:dyDescent="0.25">
      <c r="B595" s="51"/>
      <c r="C595" s="53"/>
      <c r="D595" s="54"/>
      <c r="E595" s="55"/>
      <c r="F595" s="56"/>
      <c r="G595" s="56"/>
      <c r="H595" s="56"/>
      <c r="I595" s="57"/>
      <c r="J595" s="55"/>
      <c r="K595" s="55"/>
      <c r="L595" s="53"/>
      <c r="M595" s="58"/>
      <c r="N595" s="52"/>
    </row>
    <row r="596" spans="2:14" x14ac:dyDescent="0.25">
      <c r="B596" s="51"/>
      <c r="C596" s="53"/>
      <c r="D596" s="54"/>
      <c r="E596" s="55"/>
      <c r="F596" s="56"/>
      <c r="G596" s="56"/>
      <c r="H596" s="56"/>
      <c r="I596" s="57"/>
      <c r="J596" s="55"/>
      <c r="K596" s="55"/>
      <c r="L596" s="53"/>
      <c r="M596" s="58"/>
      <c r="N596" s="52"/>
    </row>
    <row r="597" spans="2:14" x14ac:dyDescent="0.25">
      <c r="B597" s="51"/>
      <c r="C597" s="53"/>
      <c r="D597" s="54"/>
      <c r="E597" s="55"/>
      <c r="F597" s="56"/>
      <c r="G597" s="56"/>
      <c r="H597" s="56"/>
      <c r="I597" s="57"/>
      <c r="J597" s="55"/>
      <c r="K597" s="55"/>
      <c r="L597" s="53"/>
      <c r="M597" s="58"/>
      <c r="N597" s="52"/>
    </row>
    <row r="598" spans="2:14" x14ac:dyDescent="0.25">
      <c r="B598" s="51"/>
      <c r="C598" s="53"/>
      <c r="D598" s="54"/>
      <c r="E598" s="55"/>
      <c r="F598" s="56"/>
      <c r="G598" s="56"/>
      <c r="H598" s="56"/>
      <c r="I598" s="57"/>
      <c r="J598" s="55"/>
      <c r="K598" s="55"/>
      <c r="L598" s="53"/>
      <c r="M598" s="58"/>
      <c r="N598" s="52"/>
    </row>
    <row r="599" spans="2:14" x14ac:dyDescent="0.25">
      <c r="B599" s="51"/>
      <c r="C599" s="53"/>
      <c r="D599" s="54"/>
      <c r="E599" s="55"/>
      <c r="F599" s="56"/>
      <c r="G599" s="56"/>
      <c r="H599" s="56"/>
      <c r="I599" s="57"/>
      <c r="J599" s="55"/>
      <c r="K599" s="55"/>
      <c r="L599" s="53"/>
      <c r="M599" s="58"/>
      <c r="N599" s="52"/>
    </row>
    <row r="600" spans="2:14" x14ac:dyDescent="0.25">
      <c r="B600" s="51"/>
      <c r="C600" s="53"/>
      <c r="D600" s="54"/>
      <c r="E600" s="55"/>
      <c r="F600" s="56"/>
      <c r="G600" s="56"/>
      <c r="H600" s="56"/>
      <c r="I600" s="57"/>
      <c r="J600" s="55"/>
      <c r="K600" s="55"/>
      <c r="L600" s="53"/>
      <c r="M600" s="58"/>
      <c r="N600" s="52"/>
    </row>
    <row r="601" spans="2:14" x14ac:dyDescent="0.25">
      <c r="B601" s="51"/>
      <c r="C601" s="53"/>
      <c r="D601" s="54"/>
      <c r="E601" s="55"/>
      <c r="F601" s="56"/>
      <c r="G601" s="56"/>
      <c r="H601" s="56"/>
      <c r="I601" s="57"/>
      <c r="J601" s="55"/>
      <c r="K601" s="55"/>
      <c r="L601" s="53"/>
      <c r="M601" s="58"/>
      <c r="N601" s="52"/>
    </row>
    <row r="602" spans="2:14" x14ac:dyDescent="0.25">
      <c r="B602" s="51"/>
      <c r="C602" s="53"/>
      <c r="D602" s="54"/>
      <c r="E602" s="55"/>
      <c r="F602" s="56"/>
      <c r="G602" s="56"/>
      <c r="H602" s="56"/>
      <c r="I602" s="57"/>
      <c r="J602" s="55"/>
      <c r="K602" s="55"/>
      <c r="L602" s="53"/>
      <c r="M602" s="58"/>
      <c r="N602" s="52"/>
    </row>
    <row r="603" spans="2:14" x14ac:dyDescent="0.25">
      <c r="B603" s="51"/>
      <c r="C603" s="53"/>
      <c r="D603" s="54"/>
      <c r="E603" s="55"/>
      <c r="F603" s="56"/>
      <c r="G603" s="56"/>
      <c r="H603" s="56"/>
      <c r="I603" s="57"/>
      <c r="J603" s="55"/>
      <c r="K603" s="55"/>
      <c r="L603" s="53"/>
      <c r="M603" s="58"/>
      <c r="N603" s="52"/>
    </row>
    <row r="604" spans="2:14" x14ac:dyDescent="0.25">
      <c r="B604" s="51"/>
      <c r="C604" s="53"/>
      <c r="D604" s="54"/>
      <c r="E604" s="55"/>
      <c r="F604" s="56"/>
      <c r="G604" s="56"/>
      <c r="H604" s="56"/>
      <c r="I604" s="57"/>
      <c r="J604" s="55"/>
      <c r="K604" s="55"/>
      <c r="L604" s="53"/>
      <c r="M604" s="58"/>
      <c r="N604" s="52"/>
    </row>
    <row r="605" spans="2:14" x14ac:dyDescent="0.25">
      <c r="B605" s="51"/>
      <c r="C605" s="53"/>
      <c r="D605" s="54"/>
      <c r="E605" s="55"/>
      <c r="F605" s="56"/>
      <c r="G605" s="56"/>
      <c r="H605" s="56"/>
      <c r="I605" s="57"/>
      <c r="J605" s="55"/>
      <c r="K605" s="55"/>
      <c r="L605" s="53"/>
      <c r="M605" s="58"/>
      <c r="N605" s="52"/>
    </row>
    <row r="606" spans="2:14" x14ac:dyDescent="0.25">
      <c r="B606" s="51"/>
      <c r="C606" s="53"/>
      <c r="D606" s="54"/>
      <c r="E606" s="55"/>
      <c r="F606" s="56"/>
      <c r="G606" s="56"/>
      <c r="H606" s="56"/>
      <c r="I606" s="57"/>
      <c r="J606" s="55"/>
      <c r="K606" s="55"/>
      <c r="L606" s="53"/>
      <c r="M606" s="58"/>
      <c r="N606" s="52"/>
    </row>
    <row r="607" spans="2:14" x14ac:dyDescent="0.25">
      <c r="B607" s="51"/>
      <c r="C607" s="53"/>
      <c r="D607" s="54"/>
      <c r="E607" s="55"/>
      <c r="F607" s="56"/>
      <c r="G607" s="56"/>
      <c r="H607" s="56"/>
      <c r="I607" s="57"/>
      <c r="J607" s="55"/>
      <c r="K607" s="55"/>
      <c r="L607" s="53"/>
      <c r="M607" s="58"/>
      <c r="N607" s="52"/>
    </row>
    <row r="608" spans="2:14" x14ac:dyDescent="0.25">
      <c r="B608" s="51"/>
      <c r="C608" s="53"/>
      <c r="D608" s="54"/>
      <c r="E608" s="55"/>
      <c r="F608" s="56"/>
      <c r="G608" s="56"/>
      <c r="H608" s="56"/>
      <c r="I608" s="57"/>
      <c r="J608" s="55"/>
      <c r="K608" s="55"/>
      <c r="L608" s="53"/>
      <c r="M608" s="58"/>
      <c r="N608" s="52"/>
    </row>
    <row r="609" spans="2:14" x14ac:dyDescent="0.25">
      <c r="B609" s="51"/>
      <c r="C609" s="53"/>
      <c r="D609" s="54"/>
      <c r="E609" s="55"/>
      <c r="F609" s="56"/>
      <c r="G609" s="56"/>
      <c r="H609" s="56"/>
      <c r="I609" s="57"/>
      <c r="J609" s="55"/>
      <c r="K609" s="55"/>
      <c r="L609" s="53"/>
      <c r="M609" s="58"/>
      <c r="N609" s="52"/>
    </row>
    <row r="610" spans="2:14" x14ac:dyDescent="0.25">
      <c r="B610" s="51"/>
      <c r="C610" s="53"/>
      <c r="D610" s="54"/>
      <c r="E610" s="55"/>
      <c r="F610" s="56"/>
      <c r="G610" s="56"/>
      <c r="H610" s="56"/>
      <c r="I610" s="57"/>
      <c r="J610" s="55"/>
      <c r="K610" s="55"/>
      <c r="L610" s="53"/>
      <c r="M610" s="58"/>
      <c r="N610" s="52"/>
    </row>
    <row r="611" spans="2:14" x14ac:dyDescent="0.25">
      <c r="B611" s="51"/>
      <c r="C611" s="53"/>
      <c r="D611" s="54"/>
      <c r="E611" s="55"/>
      <c r="F611" s="56"/>
      <c r="G611" s="56"/>
      <c r="H611" s="56"/>
      <c r="I611" s="57"/>
      <c r="J611" s="55"/>
      <c r="K611" s="55"/>
      <c r="L611" s="53"/>
      <c r="M611" s="58"/>
      <c r="N611" s="52"/>
    </row>
    <row r="612" spans="2:14" x14ac:dyDescent="0.25">
      <c r="B612" s="51"/>
      <c r="C612" s="53"/>
      <c r="D612" s="54"/>
      <c r="E612" s="55"/>
      <c r="F612" s="56"/>
      <c r="G612" s="56"/>
      <c r="H612" s="56"/>
      <c r="I612" s="57"/>
      <c r="J612" s="55"/>
      <c r="K612" s="55"/>
      <c r="L612" s="53"/>
      <c r="M612" s="58"/>
      <c r="N612" s="52"/>
    </row>
    <row r="613" spans="2:14" x14ac:dyDescent="0.25">
      <c r="B613" s="51"/>
      <c r="C613" s="53"/>
      <c r="D613" s="54"/>
      <c r="E613" s="55"/>
      <c r="F613" s="56"/>
      <c r="G613" s="56"/>
      <c r="H613" s="56"/>
      <c r="I613" s="57"/>
      <c r="J613" s="55"/>
      <c r="K613" s="55"/>
      <c r="L613" s="53"/>
      <c r="M613" s="58"/>
      <c r="N613" s="52"/>
    </row>
    <row r="614" spans="2:14" x14ac:dyDescent="0.25">
      <c r="B614" s="51"/>
      <c r="C614" s="53"/>
      <c r="D614" s="54"/>
      <c r="E614" s="55"/>
      <c r="F614" s="56"/>
      <c r="G614" s="56"/>
      <c r="H614" s="56"/>
      <c r="I614" s="57"/>
      <c r="J614" s="55"/>
      <c r="K614" s="55"/>
      <c r="L614" s="53"/>
      <c r="M614" s="58"/>
      <c r="N614" s="52"/>
    </row>
    <row r="615" spans="2:14" x14ac:dyDescent="0.25">
      <c r="B615" s="51"/>
      <c r="C615" s="53"/>
      <c r="D615" s="54"/>
      <c r="E615" s="55"/>
      <c r="F615" s="56"/>
      <c r="G615" s="56"/>
      <c r="H615" s="56"/>
      <c r="I615" s="57"/>
      <c r="J615" s="55"/>
      <c r="K615" s="55"/>
      <c r="L615" s="53"/>
      <c r="M615" s="58"/>
      <c r="N615" s="52"/>
    </row>
    <row r="616" spans="2:14" x14ac:dyDescent="0.25">
      <c r="B616" s="51"/>
      <c r="C616" s="53"/>
      <c r="D616" s="54"/>
      <c r="E616" s="55"/>
      <c r="F616" s="56"/>
      <c r="G616" s="56"/>
      <c r="H616" s="56"/>
      <c r="I616" s="57"/>
      <c r="J616" s="55"/>
      <c r="K616" s="55"/>
      <c r="L616" s="53"/>
      <c r="M616" s="58"/>
      <c r="N616" s="52"/>
    </row>
    <row r="617" spans="2:14" x14ac:dyDescent="0.25">
      <c r="B617" s="51"/>
      <c r="C617" s="53"/>
      <c r="D617" s="54"/>
      <c r="E617" s="55"/>
      <c r="F617" s="56"/>
      <c r="G617" s="56"/>
      <c r="H617" s="56"/>
      <c r="I617" s="57"/>
      <c r="J617" s="55"/>
      <c r="K617" s="55"/>
      <c r="L617" s="53"/>
      <c r="M617" s="58"/>
      <c r="N617" s="52"/>
    </row>
    <row r="618" spans="2:14" x14ac:dyDescent="0.25">
      <c r="B618" s="51"/>
      <c r="C618" s="53"/>
      <c r="D618" s="54"/>
      <c r="E618" s="55"/>
      <c r="F618" s="56"/>
      <c r="G618" s="56"/>
      <c r="H618" s="56"/>
      <c r="I618" s="57"/>
      <c r="J618" s="55"/>
      <c r="K618" s="55"/>
      <c r="L618" s="53"/>
      <c r="M618" s="58"/>
      <c r="N618" s="52"/>
    </row>
    <row r="619" spans="2:14" x14ac:dyDescent="0.25">
      <c r="B619" s="51"/>
      <c r="C619" s="53"/>
      <c r="D619" s="54"/>
      <c r="E619" s="55"/>
      <c r="F619" s="56"/>
      <c r="G619" s="56"/>
      <c r="H619" s="56"/>
      <c r="I619" s="57"/>
      <c r="J619" s="55"/>
      <c r="K619" s="55"/>
      <c r="L619" s="53"/>
      <c r="M619" s="58"/>
      <c r="N619" s="52"/>
    </row>
    <row r="620" spans="2:14" x14ac:dyDescent="0.25">
      <c r="B620" s="51"/>
      <c r="C620" s="53"/>
      <c r="D620" s="54"/>
      <c r="E620" s="55"/>
      <c r="F620" s="56"/>
      <c r="G620" s="56"/>
      <c r="H620" s="56"/>
      <c r="I620" s="57"/>
      <c r="J620" s="55"/>
      <c r="K620" s="55"/>
      <c r="L620" s="53"/>
      <c r="M620" s="58"/>
      <c r="N620" s="52"/>
    </row>
    <row r="621" spans="2:14" x14ac:dyDescent="0.25">
      <c r="B621" s="51"/>
      <c r="C621" s="53"/>
      <c r="D621" s="54"/>
      <c r="E621" s="55"/>
      <c r="F621" s="56"/>
      <c r="G621" s="56"/>
      <c r="H621" s="56"/>
      <c r="I621" s="57"/>
      <c r="J621" s="55"/>
      <c r="K621" s="55"/>
      <c r="L621" s="53"/>
      <c r="M621" s="58"/>
      <c r="N621" s="52"/>
    </row>
    <row r="622" spans="2:14" x14ac:dyDescent="0.25">
      <c r="B622" s="51"/>
      <c r="C622" s="53"/>
      <c r="D622" s="54"/>
      <c r="E622" s="55"/>
      <c r="F622" s="56"/>
      <c r="G622" s="56"/>
      <c r="H622" s="56"/>
      <c r="I622" s="57"/>
      <c r="J622" s="55"/>
      <c r="K622" s="55"/>
      <c r="L622" s="53"/>
      <c r="M622" s="58"/>
      <c r="N622" s="52"/>
    </row>
    <row r="623" spans="2:14" x14ac:dyDescent="0.25">
      <c r="B623" s="51"/>
      <c r="C623" s="53"/>
      <c r="D623" s="54"/>
      <c r="E623" s="55"/>
      <c r="F623" s="56"/>
      <c r="G623" s="56"/>
      <c r="H623" s="56"/>
      <c r="I623" s="57"/>
      <c r="J623" s="55"/>
      <c r="K623" s="55"/>
      <c r="L623" s="53"/>
      <c r="M623" s="58"/>
      <c r="N623" s="52"/>
    </row>
    <row r="624" spans="2:14" x14ac:dyDescent="0.25">
      <c r="B624" s="51"/>
      <c r="C624" s="53"/>
      <c r="D624" s="54"/>
      <c r="E624" s="55"/>
      <c r="F624" s="56"/>
      <c r="G624" s="56"/>
      <c r="H624" s="56"/>
      <c r="I624" s="57"/>
      <c r="J624" s="55"/>
      <c r="K624" s="55"/>
      <c r="L624" s="53"/>
      <c r="M624" s="58"/>
      <c r="N624" s="52"/>
    </row>
    <row r="625" spans="2:14" x14ac:dyDescent="0.25">
      <c r="B625" s="51"/>
      <c r="C625" s="53"/>
      <c r="D625" s="54"/>
      <c r="E625" s="55"/>
      <c r="F625" s="56"/>
      <c r="G625" s="56"/>
      <c r="H625" s="56"/>
      <c r="I625" s="57"/>
      <c r="J625" s="55"/>
      <c r="K625" s="55"/>
      <c r="L625" s="53"/>
      <c r="M625" s="58"/>
      <c r="N625" s="52"/>
    </row>
    <row r="626" spans="2:14" x14ac:dyDescent="0.25">
      <c r="B626" s="51"/>
      <c r="C626" s="53"/>
      <c r="D626" s="54"/>
      <c r="E626" s="55"/>
      <c r="F626" s="56"/>
      <c r="G626" s="56"/>
      <c r="H626" s="56"/>
      <c r="I626" s="57"/>
      <c r="J626" s="55"/>
      <c r="K626" s="55"/>
      <c r="L626" s="53"/>
      <c r="M626" s="58"/>
      <c r="N626" s="52"/>
    </row>
    <row r="627" spans="2:14" x14ac:dyDescent="0.25">
      <c r="B627" s="51"/>
      <c r="C627" s="53"/>
      <c r="D627" s="54"/>
      <c r="E627" s="55"/>
      <c r="F627" s="56"/>
      <c r="G627" s="56"/>
      <c r="H627" s="56"/>
      <c r="I627" s="57"/>
      <c r="J627" s="55"/>
      <c r="K627" s="55"/>
      <c r="L627" s="53"/>
      <c r="M627" s="58"/>
      <c r="N627" s="52"/>
    </row>
    <row r="628" spans="2:14" x14ac:dyDescent="0.25">
      <c r="B628" s="51"/>
      <c r="C628" s="53"/>
      <c r="D628" s="54"/>
      <c r="E628" s="55"/>
      <c r="F628" s="56"/>
      <c r="G628" s="56"/>
      <c r="H628" s="56"/>
      <c r="I628" s="57"/>
      <c r="J628" s="55"/>
      <c r="K628" s="55"/>
      <c r="L628" s="53"/>
      <c r="M628" s="58"/>
      <c r="N628" s="52"/>
    </row>
    <row r="629" spans="2:14" x14ac:dyDescent="0.25">
      <c r="B629" s="51"/>
      <c r="C629" s="53"/>
      <c r="D629" s="54"/>
      <c r="E629" s="55"/>
      <c r="F629" s="56"/>
      <c r="G629" s="56"/>
      <c r="H629" s="56"/>
      <c r="I629" s="57"/>
      <c r="J629" s="55"/>
      <c r="K629" s="55"/>
      <c r="L629" s="53"/>
      <c r="M629" s="58"/>
      <c r="N629" s="52"/>
    </row>
    <row r="630" spans="2:14" x14ac:dyDescent="0.25">
      <c r="B630" s="51"/>
      <c r="C630" s="53"/>
      <c r="D630" s="54"/>
      <c r="E630" s="55"/>
      <c r="F630" s="56"/>
      <c r="G630" s="56"/>
      <c r="H630" s="56"/>
      <c r="I630" s="57"/>
      <c r="J630" s="55"/>
      <c r="K630" s="55"/>
      <c r="L630" s="53"/>
      <c r="M630" s="58"/>
      <c r="N630" s="52"/>
    </row>
    <row r="631" spans="2:14" x14ac:dyDescent="0.25">
      <c r="B631" s="51"/>
      <c r="C631" s="53"/>
      <c r="D631" s="54"/>
      <c r="E631" s="55"/>
      <c r="F631" s="56"/>
      <c r="G631" s="56"/>
      <c r="H631" s="56"/>
      <c r="I631" s="57"/>
      <c r="J631" s="55"/>
      <c r="K631" s="55"/>
      <c r="L631" s="53"/>
      <c r="M631" s="58"/>
      <c r="N631" s="52"/>
    </row>
    <row r="632" spans="2:14" x14ac:dyDescent="0.25">
      <c r="B632" s="51"/>
      <c r="C632" s="53"/>
      <c r="D632" s="54"/>
      <c r="E632" s="55"/>
      <c r="F632" s="56"/>
      <c r="G632" s="56"/>
      <c r="H632" s="56"/>
      <c r="I632" s="57"/>
      <c r="J632" s="55"/>
      <c r="K632" s="55"/>
      <c r="L632" s="53"/>
      <c r="M632" s="58"/>
      <c r="N632" s="52"/>
    </row>
    <row r="633" spans="2:14" x14ac:dyDescent="0.25">
      <c r="B633" s="51"/>
      <c r="C633" s="53"/>
      <c r="D633" s="54"/>
      <c r="E633" s="55"/>
      <c r="F633" s="56"/>
      <c r="G633" s="56"/>
      <c r="H633" s="56"/>
      <c r="I633" s="57"/>
      <c r="J633" s="55"/>
      <c r="K633" s="55"/>
      <c r="L633" s="53"/>
      <c r="M633" s="58"/>
      <c r="N633" s="52"/>
    </row>
    <row r="634" spans="2:14" x14ac:dyDescent="0.25">
      <c r="B634" s="51"/>
      <c r="C634" s="53"/>
      <c r="D634" s="54"/>
      <c r="E634" s="55"/>
      <c r="F634" s="56"/>
      <c r="G634" s="56"/>
      <c r="H634" s="56"/>
      <c r="I634" s="57"/>
      <c r="J634" s="55"/>
      <c r="K634" s="55"/>
      <c r="L634" s="53"/>
      <c r="M634" s="58"/>
      <c r="N634" s="52"/>
    </row>
    <row r="635" spans="2:14" x14ac:dyDescent="0.25">
      <c r="B635" s="51"/>
      <c r="C635" s="53"/>
      <c r="D635" s="54"/>
      <c r="E635" s="55"/>
      <c r="F635" s="56"/>
      <c r="G635" s="56"/>
      <c r="H635" s="56"/>
      <c r="I635" s="57"/>
      <c r="J635" s="55"/>
      <c r="K635" s="55"/>
      <c r="L635" s="53"/>
      <c r="M635" s="58"/>
      <c r="N635" s="52"/>
    </row>
    <row r="636" spans="2:14" x14ac:dyDescent="0.25">
      <c r="B636" s="51"/>
      <c r="C636" s="53"/>
      <c r="D636" s="54"/>
      <c r="E636" s="55"/>
      <c r="F636" s="56"/>
      <c r="G636" s="56"/>
      <c r="H636" s="56"/>
      <c r="I636" s="57"/>
      <c r="J636" s="55"/>
      <c r="K636" s="55"/>
      <c r="L636" s="53"/>
      <c r="M636" s="58"/>
      <c r="N636" s="52"/>
    </row>
    <row r="637" spans="2:14" x14ac:dyDescent="0.25">
      <c r="B637" s="51"/>
      <c r="C637" s="53"/>
      <c r="D637" s="54"/>
      <c r="E637" s="55"/>
      <c r="F637" s="56"/>
      <c r="G637" s="56"/>
      <c r="H637" s="56"/>
      <c r="I637" s="57"/>
      <c r="J637" s="55"/>
      <c r="K637" s="55"/>
      <c r="L637" s="53"/>
      <c r="M637" s="58"/>
      <c r="N637" s="52"/>
    </row>
    <row r="638" spans="2:14" x14ac:dyDescent="0.25">
      <c r="B638" s="51"/>
      <c r="C638" s="53"/>
      <c r="D638" s="54"/>
      <c r="E638" s="55"/>
      <c r="F638" s="56"/>
      <c r="G638" s="56"/>
      <c r="H638" s="56"/>
      <c r="I638" s="57"/>
      <c r="J638" s="55"/>
      <c r="K638" s="55"/>
      <c r="L638" s="53"/>
      <c r="M638" s="58"/>
      <c r="N638" s="52"/>
    </row>
    <row r="639" spans="2:14" x14ac:dyDescent="0.25">
      <c r="B639" s="51"/>
      <c r="C639" s="53"/>
      <c r="D639" s="54"/>
      <c r="E639" s="55"/>
      <c r="F639" s="56"/>
      <c r="G639" s="56"/>
      <c r="H639" s="56"/>
      <c r="I639" s="57"/>
      <c r="J639" s="55"/>
      <c r="K639" s="55"/>
      <c r="L639" s="53"/>
      <c r="M639" s="58"/>
      <c r="N639" s="52"/>
    </row>
    <row r="640" spans="2:14" x14ac:dyDescent="0.25">
      <c r="B640" s="51"/>
      <c r="C640" s="53"/>
      <c r="D640" s="54"/>
      <c r="E640" s="55"/>
      <c r="F640" s="56"/>
      <c r="G640" s="56"/>
      <c r="H640" s="56"/>
      <c r="I640" s="57"/>
      <c r="J640" s="55"/>
      <c r="K640" s="55"/>
      <c r="L640" s="53"/>
      <c r="M640" s="58"/>
      <c r="N640" s="52"/>
    </row>
    <row r="641" spans="2:14" x14ac:dyDescent="0.25">
      <c r="B641" s="51"/>
      <c r="C641" s="53"/>
      <c r="D641" s="54"/>
      <c r="E641" s="55"/>
      <c r="F641" s="56"/>
      <c r="G641" s="56"/>
      <c r="H641" s="56"/>
      <c r="I641" s="57"/>
      <c r="J641" s="55"/>
      <c r="K641" s="55"/>
      <c r="L641" s="53"/>
      <c r="M641" s="58"/>
      <c r="N641" s="52"/>
    </row>
    <row r="642" spans="2:14" x14ac:dyDescent="0.25">
      <c r="B642" s="51"/>
      <c r="C642" s="53"/>
      <c r="D642" s="54"/>
      <c r="E642" s="55"/>
      <c r="F642" s="56"/>
      <c r="G642" s="56"/>
      <c r="H642" s="56"/>
      <c r="I642" s="57"/>
      <c r="J642" s="55"/>
      <c r="K642" s="55"/>
      <c r="L642" s="53"/>
      <c r="M642" s="58"/>
      <c r="N642" s="52"/>
    </row>
    <row r="643" spans="2:14" x14ac:dyDescent="0.25">
      <c r="B643" s="51"/>
      <c r="C643" s="53"/>
      <c r="D643" s="54"/>
      <c r="E643" s="55"/>
      <c r="F643" s="56"/>
      <c r="G643" s="56"/>
      <c r="H643" s="56"/>
      <c r="I643" s="57"/>
      <c r="J643" s="55"/>
      <c r="K643" s="55"/>
      <c r="L643" s="53"/>
      <c r="M643" s="58"/>
      <c r="N643" s="52"/>
    </row>
    <row r="644" spans="2:14" x14ac:dyDescent="0.25">
      <c r="B644" s="51"/>
      <c r="C644" s="53"/>
      <c r="D644" s="54"/>
      <c r="E644" s="55"/>
      <c r="F644" s="56"/>
      <c r="G644" s="56"/>
      <c r="H644" s="56"/>
      <c r="I644" s="57"/>
      <c r="J644" s="55"/>
      <c r="K644" s="55"/>
      <c r="L644" s="53"/>
      <c r="M644" s="58"/>
      <c r="N644" s="52"/>
    </row>
    <row r="645" spans="2:14" x14ac:dyDescent="0.25">
      <c r="B645" s="51"/>
      <c r="C645" s="53"/>
      <c r="D645" s="54"/>
      <c r="E645" s="55"/>
      <c r="F645" s="56"/>
      <c r="G645" s="56"/>
      <c r="H645" s="56"/>
      <c r="I645" s="57"/>
      <c r="J645" s="55"/>
      <c r="K645" s="55"/>
      <c r="L645" s="53"/>
      <c r="M645" s="58"/>
      <c r="N645" s="52"/>
    </row>
    <row r="646" spans="2:14" x14ac:dyDescent="0.25">
      <c r="B646" s="51"/>
      <c r="C646" s="53"/>
      <c r="D646" s="54"/>
      <c r="E646" s="55"/>
      <c r="F646" s="56"/>
      <c r="G646" s="56"/>
      <c r="H646" s="56"/>
      <c r="I646" s="57"/>
      <c r="J646" s="55"/>
      <c r="K646" s="55"/>
      <c r="L646" s="53"/>
      <c r="M646" s="58"/>
      <c r="N646" s="52"/>
    </row>
    <row r="647" spans="2:14" x14ac:dyDescent="0.25">
      <c r="B647" s="51"/>
      <c r="C647" s="53"/>
      <c r="D647" s="54"/>
      <c r="E647" s="55"/>
      <c r="F647" s="56"/>
      <c r="G647" s="56"/>
      <c r="H647" s="56"/>
      <c r="I647" s="57"/>
      <c r="J647" s="55"/>
      <c r="K647" s="55"/>
      <c r="L647" s="53"/>
      <c r="M647" s="58"/>
      <c r="N647" s="52"/>
    </row>
    <row r="648" spans="2:14" x14ac:dyDescent="0.25">
      <c r="B648" s="51"/>
      <c r="C648" s="53"/>
      <c r="D648" s="54"/>
      <c r="E648" s="55"/>
      <c r="F648" s="56"/>
      <c r="G648" s="56"/>
      <c r="H648" s="56"/>
      <c r="I648" s="57"/>
      <c r="J648" s="55"/>
      <c r="K648" s="55"/>
      <c r="L648" s="53"/>
      <c r="M648" s="58"/>
      <c r="N648" s="52"/>
    </row>
    <row r="649" spans="2:14" x14ac:dyDescent="0.25">
      <c r="B649" s="51"/>
      <c r="C649" s="53"/>
      <c r="D649" s="54"/>
      <c r="E649" s="55"/>
      <c r="F649" s="56"/>
      <c r="G649" s="56"/>
      <c r="H649" s="56"/>
      <c r="I649" s="57"/>
      <c r="J649" s="55"/>
      <c r="K649" s="55"/>
      <c r="L649" s="53"/>
      <c r="M649" s="58"/>
      <c r="N649" s="52"/>
    </row>
    <row r="650" spans="2:14" x14ac:dyDescent="0.25">
      <c r="B650" s="51"/>
      <c r="C650" s="53"/>
      <c r="D650" s="54"/>
      <c r="E650" s="55"/>
      <c r="F650" s="56"/>
      <c r="G650" s="56"/>
      <c r="H650" s="56"/>
      <c r="I650" s="57"/>
      <c r="J650" s="55"/>
      <c r="K650" s="55"/>
      <c r="L650" s="53"/>
      <c r="M650" s="58"/>
      <c r="N650" s="52"/>
    </row>
    <row r="651" spans="2:14" x14ac:dyDescent="0.25">
      <c r="B651" s="51"/>
      <c r="C651" s="53"/>
      <c r="D651" s="54"/>
      <c r="E651" s="55"/>
      <c r="F651" s="56"/>
      <c r="G651" s="56"/>
      <c r="H651" s="56"/>
      <c r="I651" s="57"/>
      <c r="J651" s="55"/>
      <c r="K651" s="55"/>
      <c r="L651" s="53"/>
      <c r="M651" s="58"/>
      <c r="N651" s="52"/>
    </row>
    <row r="652" spans="2:14" x14ac:dyDescent="0.25">
      <c r="B652" s="51"/>
      <c r="C652" s="53"/>
      <c r="D652" s="54"/>
      <c r="E652" s="55"/>
      <c r="F652" s="56"/>
      <c r="G652" s="56"/>
      <c r="H652" s="56"/>
      <c r="I652" s="57"/>
      <c r="J652" s="55"/>
      <c r="K652" s="55"/>
      <c r="L652" s="53"/>
      <c r="M652" s="58"/>
      <c r="N652" s="52"/>
    </row>
    <row r="653" spans="2:14" x14ac:dyDescent="0.25">
      <c r="B653" s="51"/>
      <c r="C653" s="53"/>
      <c r="D653" s="54"/>
      <c r="E653" s="55"/>
      <c r="F653" s="56"/>
      <c r="G653" s="56"/>
      <c r="H653" s="56"/>
      <c r="I653" s="57"/>
      <c r="J653" s="55"/>
      <c r="K653" s="55"/>
      <c r="L653" s="53"/>
      <c r="M653" s="58"/>
      <c r="N653" s="52"/>
    </row>
    <row r="654" spans="2:14" x14ac:dyDescent="0.25">
      <c r="B654" s="51"/>
      <c r="C654" s="53"/>
      <c r="D654" s="54"/>
      <c r="E654" s="55"/>
      <c r="F654" s="56"/>
      <c r="G654" s="56"/>
      <c r="H654" s="56"/>
      <c r="I654" s="57"/>
      <c r="J654" s="55"/>
      <c r="K654" s="55"/>
      <c r="L654" s="53"/>
      <c r="M654" s="58"/>
      <c r="N654" s="52"/>
    </row>
    <row r="655" spans="2:14" x14ac:dyDescent="0.25">
      <c r="B655" s="51"/>
      <c r="C655" s="53"/>
      <c r="D655" s="54"/>
      <c r="E655" s="55"/>
      <c r="F655" s="56"/>
      <c r="G655" s="56"/>
      <c r="H655" s="56"/>
      <c r="I655" s="57"/>
      <c r="J655" s="55"/>
      <c r="K655" s="55"/>
      <c r="L655" s="53"/>
      <c r="M655" s="58"/>
      <c r="N655" s="52"/>
    </row>
    <row r="656" spans="2:14" x14ac:dyDescent="0.25">
      <c r="B656" s="51"/>
      <c r="C656" s="53"/>
      <c r="D656" s="54"/>
      <c r="E656" s="55"/>
      <c r="F656" s="56"/>
      <c r="G656" s="56"/>
      <c r="H656" s="56"/>
      <c r="I656" s="57"/>
      <c r="J656" s="55"/>
      <c r="K656" s="55"/>
      <c r="L656" s="53"/>
      <c r="M656" s="58"/>
      <c r="N656" s="52"/>
    </row>
    <row r="657" spans="2:14" x14ac:dyDescent="0.25">
      <c r="B657" s="51"/>
      <c r="C657" s="53"/>
      <c r="D657" s="54"/>
      <c r="E657" s="55"/>
      <c r="F657" s="56"/>
      <c r="G657" s="56"/>
      <c r="H657" s="56"/>
      <c r="I657" s="57"/>
      <c r="J657" s="55"/>
      <c r="K657" s="55"/>
      <c r="L657" s="53"/>
      <c r="M657" s="58"/>
      <c r="N657" s="52"/>
    </row>
    <row r="658" spans="2:14" x14ac:dyDescent="0.25">
      <c r="B658" s="51"/>
      <c r="C658" s="53"/>
      <c r="D658" s="54"/>
      <c r="E658" s="55"/>
      <c r="F658" s="56"/>
      <c r="G658" s="56"/>
      <c r="H658" s="56"/>
      <c r="I658" s="57"/>
      <c r="J658" s="55"/>
      <c r="K658" s="55"/>
      <c r="L658" s="53"/>
      <c r="M658" s="58"/>
      <c r="N658" s="52"/>
    </row>
    <row r="659" spans="2:14" x14ac:dyDescent="0.25">
      <c r="B659" s="51"/>
      <c r="C659" s="53"/>
      <c r="D659" s="54"/>
      <c r="E659" s="55"/>
      <c r="F659" s="56"/>
      <c r="G659" s="56"/>
      <c r="H659" s="56"/>
      <c r="I659" s="57"/>
      <c r="J659" s="55"/>
      <c r="K659" s="55"/>
      <c r="L659" s="53"/>
      <c r="M659" s="58"/>
      <c r="N659" s="52"/>
    </row>
    <row r="660" spans="2:14" x14ac:dyDescent="0.25">
      <c r="B660" s="51"/>
      <c r="C660" s="53"/>
      <c r="D660" s="54"/>
      <c r="E660" s="55"/>
      <c r="F660" s="56"/>
      <c r="G660" s="56"/>
      <c r="H660" s="56"/>
      <c r="I660" s="57"/>
      <c r="J660" s="55"/>
      <c r="K660" s="55"/>
      <c r="L660" s="53"/>
      <c r="M660" s="58"/>
      <c r="N660" s="52"/>
    </row>
    <row r="661" spans="2:14" x14ac:dyDescent="0.25">
      <c r="B661" s="51"/>
      <c r="C661" s="53"/>
      <c r="D661" s="54"/>
      <c r="E661" s="55"/>
      <c r="F661" s="56"/>
      <c r="G661" s="56"/>
      <c r="H661" s="56"/>
      <c r="I661" s="57"/>
      <c r="J661" s="55"/>
      <c r="K661" s="55"/>
      <c r="L661" s="53"/>
      <c r="M661" s="58"/>
      <c r="N661" s="52"/>
    </row>
    <row r="662" spans="2:14" x14ac:dyDescent="0.25">
      <c r="B662" s="51"/>
      <c r="C662" s="53"/>
      <c r="D662" s="54"/>
      <c r="E662" s="55"/>
      <c r="F662" s="56"/>
      <c r="G662" s="56"/>
      <c r="H662" s="56"/>
      <c r="I662" s="57"/>
      <c r="J662" s="55"/>
      <c r="K662" s="55"/>
      <c r="L662" s="53"/>
      <c r="M662" s="58"/>
      <c r="N662" s="52"/>
    </row>
    <row r="663" spans="2:14" x14ac:dyDescent="0.25">
      <c r="B663" s="51"/>
      <c r="C663" s="53"/>
      <c r="D663" s="54"/>
      <c r="E663" s="55"/>
      <c r="F663" s="56"/>
      <c r="G663" s="56"/>
      <c r="H663" s="56"/>
      <c r="I663" s="57"/>
      <c r="J663" s="55"/>
      <c r="K663" s="55"/>
      <c r="L663" s="53"/>
      <c r="M663" s="58"/>
      <c r="N663" s="52"/>
    </row>
    <row r="664" spans="2:14" x14ac:dyDescent="0.25">
      <c r="B664" s="51"/>
      <c r="C664" s="53"/>
      <c r="D664" s="54"/>
      <c r="E664" s="55"/>
      <c r="F664" s="56"/>
      <c r="G664" s="56"/>
      <c r="H664" s="56"/>
      <c r="I664" s="57"/>
      <c r="J664" s="55"/>
      <c r="K664" s="55"/>
      <c r="L664" s="53"/>
      <c r="M664" s="58"/>
      <c r="N664" s="52"/>
    </row>
    <row r="665" spans="2:14" x14ac:dyDescent="0.25">
      <c r="B665" s="51"/>
      <c r="C665" s="53"/>
      <c r="D665" s="54"/>
      <c r="E665" s="55"/>
      <c r="F665" s="56"/>
      <c r="G665" s="56"/>
      <c r="H665" s="56"/>
      <c r="I665" s="57"/>
      <c r="J665" s="55"/>
      <c r="K665" s="55"/>
      <c r="L665" s="53"/>
      <c r="M665" s="58"/>
      <c r="N665" s="52"/>
    </row>
    <row r="666" spans="2:14" x14ac:dyDescent="0.25">
      <c r="B666" s="51"/>
      <c r="C666" s="53"/>
      <c r="D666" s="54"/>
      <c r="E666" s="55"/>
      <c r="F666" s="56"/>
      <c r="G666" s="56"/>
      <c r="H666" s="56"/>
      <c r="I666" s="57"/>
      <c r="J666" s="55"/>
      <c r="K666" s="55"/>
      <c r="L666" s="53"/>
      <c r="M666" s="58"/>
      <c r="N666" s="52"/>
    </row>
    <row r="667" spans="2:14" x14ac:dyDescent="0.25">
      <c r="B667" s="51"/>
      <c r="C667" s="53"/>
      <c r="D667" s="54"/>
      <c r="E667" s="55"/>
      <c r="F667" s="56"/>
      <c r="G667" s="56"/>
      <c r="H667" s="56"/>
      <c r="I667" s="57"/>
      <c r="J667" s="55"/>
      <c r="K667" s="55"/>
      <c r="L667" s="53"/>
      <c r="M667" s="58"/>
      <c r="N667" s="52"/>
    </row>
    <row r="668" spans="2:14" x14ac:dyDescent="0.25">
      <c r="B668" s="51"/>
      <c r="C668" s="53"/>
      <c r="D668" s="54"/>
      <c r="E668" s="55"/>
      <c r="F668" s="56"/>
      <c r="G668" s="56"/>
      <c r="H668" s="56"/>
      <c r="I668" s="57"/>
      <c r="J668" s="55"/>
      <c r="K668" s="55"/>
      <c r="L668" s="53"/>
      <c r="M668" s="58"/>
      <c r="N668" s="52"/>
    </row>
    <row r="669" spans="2:14" x14ac:dyDescent="0.25">
      <c r="B669" s="51"/>
      <c r="C669" s="53"/>
      <c r="D669" s="54"/>
      <c r="E669" s="55"/>
      <c r="F669" s="56"/>
      <c r="G669" s="56"/>
      <c r="H669" s="56"/>
      <c r="I669" s="57"/>
      <c r="J669" s="55"/>
      <c r="K669" s="55"/>
      <c r="L669" s="53"/>
      <c r="M669" s="58"/>
      <c r="N669" s="52"/>
    </row>
    <row r="670" spans="2:14" x14ac:dyDescent="0.25">
      <c r="B670" s="51"/>
      <c r="C670" s="53"/>
      <c r="D670" s="54"/>
      <c r="E670" s="55"/>
      <c r="F670" s="56"/>
      <c r="G670" s="56"/>
      <c r="H670" s="56"/>
      <c r="I670" s="57"/>
      <c r="J670" s="55"/>
      <c r="K670" s="55"/>
      <c r="L670" s="53"/>
      <c r="M670" s="58"/>
      <c r="N670" s="52"/>
    </row>
    <row r="671" spans="2:14" x14ac:dyDescent="0.25">
      <c r="B671" s="51"/>
      <c r="C671" s="53"/>
      <c r="D671" s="54"/>
      <c r="E671" s="55"/>
      <c r="F671" s="56"/>
      <c r="G671" s="56"/>
      <c r="H671" s="56"/>
      <c r="I671" s="57"/>
      <c r="J671" s="55"/>
      <c r="K671" s="55"/>
      <c r="L671" s="53"/>
      <c r="M671" s="58"/>
      <c r="N671" s="52"/>
    </row>
    <row r="672" spans="2:14" x14ac:dyDescent="0.25">
      <c r="B672" s="51"/>
      <c r="C672" s="53"/>
      <c r="D672" s="54"/>
      <c r="E672" s="55"/>
      <c r="F672" s="56"/>
      <c r="G672" s="56"/>
      <c r="H672" s="56"/>
      <c r="I672" s="57"/>
      <c r="J672" s="55"/>
      <c r="K672" s="55"/>
      <c r="L672" s="53"/>
      <c r="M672" s="58"/>
      <c r="N672" s="52"/>
    </row>
    <row r="673" spans="2:14" x14ac:dyDescent="0.25">
      <c r="B673" s="51"/>
      <c r="C673" s="53"/>
      <c r="D673" s="54"/>
      <c r="E673" s="55"/>
      <c r="F673" s="56"/>
      <c r="G673" s="56"/>
      <c r="H673" s="56"/>
      <c r="I673" s="57"/>
      <c r="J673" s="55"/>
      <c r="K673" s="55"/>
      <c r="L673" s="53"/>
      <c r="M673" s="58"/>
      <c r="N673" s="52"/>
    </row>
    <row r="674" spans="2:14" x14ac:dyDescent="0.25">
      <c r="B674" s="51"/>
      <c r="C674" s="53"/>
      <c r="D674" s="54"/>
      <c r="E674" s="55"/>
      <c r="F674" s="56"/>
      <c r="G674" s="56"/>
      <c r="H674" s="56"/>
      <c r="I674" s="57"/>
      <c r="J674" s="55"/>
      <c r="K674" s="55"/>
      <c r="L674" s="53"/>
      <c r="M674" s="58"/>
      <c r="N674" s="52"/>
    </row>
    <row r="675" spans="2:14" x14ac:dyDescent="0.25">
      <c r="B675" s="51"/>
      <c r="C675" s="53"/>
      <c r="D675" s="54"/>
      <c r="E675" s="55"/>
      <c r="F675" s="56"/>
      <c r="G675" s="56"/>
      <c r="H675" s="56"/>
      <c r="I675" s="57"/>
      <c r="J675" s="55"/>
      <c r="K675" s="55"/>
      <c r="L675" s="53"/>
      <c r="M675" s="58"/>
      <c r="N675" s="52"/>
    </row>
    <row r="676" spans="2:14" x14ac:dyDescent="0.25">
      <c r="B676" s="51"/>
      <c r="C676" s="53"/>
      <c r="D676" s="54"/>
      <c r="E676" s="55"/>
      <c r="F676" s="56"/>
      <c r="G676" s="56"/>
      <c r="H676" s="56"/>
      <c r="I676" s="57"/>
      <c r="J676" s="55"/>
      <c r="K676" s="55"/>
      <c r="L676" s="53"/>
      <c r="M676" s="58"/>
      <c r="N676" s="52"/>
    </row>
    <row r="677" spans="2:14" x14ac:dyDescent="0.25">
      <c r="B677" s="51"/>
      <c r="C677" s="53"/>
      <c r="D677" s="54"/>
      <c r="E677" s="55"/>
      <c r="F677" s="56"/>
      <c r="G677" s="56"/>
      <c r="H677" s="56"/>
      <c r="I677" s="57"/>
      <c r="J677" s="55"/>
      <c r="K677" s="55"/>
      <c r="L677" s="53"/>
      <c r="M677" s="58"/>
      <c r="N677" s="52"/>
    </row>
    <row r="678" spans="2:14" x14ac:dyDescent="0.25">
      <c r="B678" s="51"/>
      <c r="C678" s="53"/>
      <c r="D678" s="54"/>
      <c r="E678" s="55"/>
      <c r="F678" s="56"/>
      <c r="G678" s="56"/>
      <c r="H678" s="56"/>
      <c r="I678" s="57"/>
      <c r="J678" s="55"/>
      <c r="K678" s="55"/>
      <c r="L678" s="53"/>
      <c r="M678" s="58"/>
      <c r="N678" s="52"/>
    </row>
    <row r="679" spans="2:14" x14ac:dyDescent="0.25">
      <c r="B679" s="51"/>
      <c r="C679" s="53"/>
      <c r="D679" s="54"/>
      <c r="E679" s="55"/>
      <c r="F679" s="56"/>
      <c r="G679" s="56"/>
      <c r="H679" s="56"/>
      <c r="I679" s="57"/>
      <c r="J679" s="55"/>
      <c r="K679" s="55"/>
      <c r="L679" s="53"/>
      <c r="M679" s="58"/>
      <c r="N679" s="52"/>
    </row>
    <row r="680" spans="2:14" x14ac:dyDescent="0.25">
      <c r="B680" s="51"/>
      <c r="C680" s="53"/>
      <c r="D680" s="54"/>
      <c r="E680" s="55"/>
      <c r="F680" s="56"/>
      <c r="G680" s="56"/>
      <c r="H680" s="56"/>
      <c r="I680" s="57"/>
      <c r="J680" s="55"/>
      <c r="K680" s="55"/>
      <c r="L680" s="53"/>
      <c r="M680" s="58"/>
      <c r="N680" s="52"/>
    </row>
    <row r="681" spans="2:14" x14ac:dyDescent="0.25">
      <c r="B681" s="51"/>
      <c r="C681" s="53"/>
      <c r="D681" s="54"/>
      <c r="E681" s="55"/>
      <c r="F681" s="56"/>
      <c r="G681" s="56"/>
      <c r="H681" s="56"/>
      <c r="I681" s="57"/>
      <c r="J681" s="55"/>
      <c r="K681" s="55"/>
      <c r="L681" s="53"/>
      <c r="M681" s="58"/>
      <c r="N681" s="52"/>
    </row>
    <row r="682" spans="2:14" x14ac:dyDescent="0.25">
      <c r="B682" s="51"/>
      <c r="C682" s="53"/>
      <c r="D682" s="54"/>
      <c r="E682" s="55"/>
      <c r="F682" s="56"/>
      <c r="G682" s="56"/>
      <c r="H682" s="56"/>
      <c r="I682" s="57"/>
      <c r="J682" s="55"/>
      <c r="K682" s="55"/>
      <c r="L682" s="53"/>
      <c r="M682" s="58"/>
      <c r="N682" s="52"/>
    </row>
    <row r="683" spans="2:14" x14ac:dyDescent="0.25">
      <c r="B683" s="51"/>
      <c r="C683" s="53"/>
      <c r="D683" s="54"/>
      <c r="E683" s="55"/>
      <c r="F683" s="56"/>
      <c r="G683" s="56"/>
      <c r="H683" s="56"/>
      <c r="I683" s="57"/>
      <c r="J683" s="55"/>
      <c r="K683" s="55"/>
      <c r="L683" s="53"/>
      <c r="M683" s="58"/>
      <c r="N683" s="52"/>
    </row>
    <row r="684" spans="2:14" x14ac:dyDescent="0.25">
      <c r="B684" s="51"/>
      <c r="C684" s="53"/>
      <c r="D684" s="54"/>
      <c r="E684" s="55"/>
      <c r="F684" s="56"/>
      <c r="G684" s="56"/>
      <c r="H684" s="56"/>
      <c r="I684" s="57"/>
      <c r="J684" s="55"/>
      <c r="K684" s="55"/>
      <c r="L684" s="53"/>
      <c r="M684" s="58"/>
      <c r="N684" s="52"/>
    </row>
    <row r="685" spans="2:14" x14ac:dyDescent="0.25">
      <c r="B685" s="51"/>
      <c r="C685" s="53"/>
      <c r="D685" s="54"/>
      <c r="E685" s="55"/>
      <c r="F685" s="56"/>
      <c r="G685" s="56"/>
      <c r="H685" s="56"/>
      <c r="I685" s="57"/>
      <c r="J685" s="55"/>
      <c r="K685" s="55"/>
      <c r="L685" s="53"/>
      <c r="M685" s="58"/>
      <c r="N685" s="52"/>
    </row>
    <row r="686" spans="2:14" x14ac:dyDescent="0.25">
      <c r="B686" s="51"/>
      <c r="C686" s="53"/>
      <c r="D686" s="54"/>
      <c r="E686" s="55"/>
      <c r="F686" s="56"/>
      <c r="G686" s="56"/>
      <c r="H686" s="56"/>
      <c r="I686" s="57"/>
      <c r="J686" s="55"/>
      <c r="K686" s="55"/>
      <c r="L686" s="53"/>
      <c r="M686" s="58"/>
      <c r="N686" s="52"/>
    </row>
    <row r="687" spans="2:14" x14ac:dyDescent="0.25">
      <c r="B687" s="51"/>
      <c r="C687" s="53"/>
      <c r="D687" s="54"/>
      <c r="E687" s="55"/>
      <c r="F687" s="56"/>
      <c r="G687" s="56"/>
      <c r="H687" s="56"/>
      <c r="I687" s="57"/>
      <c r="J687" s="55"/>
      <c r="K687" s="55"/>
      <c r="L687" s="53"/>
      <c r="M687" s="58"/>
      <c r="N687" s="52"/>
    </row>
    <row r="688" spans="2:14" x14ac:dyDescent="0.25">
      <c r="B688" s="51"/>
      <c r="C688" s="53"/>
      <c r="D688" s="54"/>
      <c r="E688" s="55"/>
      <c r="F688" s="56"/>
      <c r="G688" s="56"/>
      <c r="H688" s="56"/>
      <c r="I688" s="57"/>
      <c r="J688" s="55"/>
      <c r="K688" s="55"/>
      <c r="L688" s="53"/>
      <c r="M688" s="58"/>
      <c r="N688" s="52"/>
    </row>
    <row r="689" spans="2:14" x14ac:dyDescent="0.25">
      <c r="B689" s="51"/>
      <c r="C689" s="53"/>
      <c r="D689" s="54"/>
      <c r="E689" s="55"/>
      <c r="F689" s="56"/>
      <c r="G689" s="56"/>
      <c r="H689" s="56"/>
      <c r="I689" s="57"/>
      <c r="J689" s="55"/>
      <c r="K689" s="55"/>
      <c r="L689" s="53"/>
      <c r="M689" s="58"/>
      <c r="N689" s="52"/>
    </row>
    <row r="690" spans="2:14" x14ac:dyDescent="0.25">
      <c r="B690" s="51"/>
      <c r="C690" s="53"/>
      <c r="D690" s="54"/>
      <c r="E690" s="55"/>
      <c r="F690" s="56"/>
      <c r="G690" s="56"/>
      <c r="H690" s="56"/>
      <c r="I690" s="57"/>
      <c r="J690" s="55"/>
      <c r="K690" s="55"/>
      <c r="L690" s="53"/>
      <c r="M690" s="58"/>
      <c r="N690" s="52"/>
    </row>
    <row r="691" spans="2:14" x14ac:dyDescent="0.25">
      <c r="B691" s="51"/>
      <c r="C691" s="53"/>
      <c r="D691" s="54"/>
      <c r="E691" s="55"/>
      <c r="F691" s="56"/>
      <c r="G691" s="56"/>
      <c r="H691" s="56"/>
      <c r="I691" s="57"/>
      <c r="J691" s="55"/>
      <c r="K691" s="55"/>
      <c r="L691" s="53"/>
      <c r="M691" s="58"/>
      <c r="N691" s="52"/>
    </row>
    <row r="692" spans="2:14" x14ac:dyDescent="0.25">
      <c r="B692" s="51"/>
      <c r="C692" s="53"/>
      <c r="D692" s="54"/>
      <c r="E692" s="55"/>
      <c r="F692" s="56"/>
      <c r="G692" s="56"/>
      <c r="H692" s="56"/>
      <c r="I692" s="57"/>
      <c r="J692" s="55"/>
      <c r="K692" s="55"/>
      <c r="L692" s="53"/>
      <c r="M692" s="58"/>
      <c r="N692" s="52"/>
    </row>
    <row r="693" spans="2:14" x14ac:dyDescent="0.25">
      <c r="B693" s="51"/>
      <c r="C693" s="53"/>
      <c r="D693" s="54"/>
      <c r="E693" s="55"/>
      <c r="F693" s="56"/>
      <c r="G693" s="56"/>
      <c r="H693" s="56"/>
      <c r="I693" s="57"/>
      <c r="J693" s="55"/>
      <c r="K693" s="55"/>
      <c r="L693" s="53"/>
      <c r="M693" s="58"/>
      <c r="N693" s="52"/>
    </row>
    <row r="694" spans="2:14" x14ac:dyDescent="0.25">
      <c r="B694" s="51"/>
      <c r="C694" s="53"/>
      <c r="D694" s="54"/>
      <c r="E694" s="55"/>
      <c r="F694" s="56"/>
      <c r="G694" s="56"/>
      <c r="H694" s="56"/>
      <c r="I694" s="57"/>
      <c r="J694" s="55"/>
      <c r="K694" s="55"/>
      <c r="L694" s="53"/>
      <c r="M694" s="58"/>
      <c r="N694" s="52"/>
    </row>
    <row r="695" spans="2:14" x14ac:dyDescent="0.25">
      <c r="B695" s="51"/>
      <c r="C695" s="53"/>
      <c r="D695" s="54"/>
      <c r="E695" s="55"/>
      <c r="F695" s="56"/>
      <c r="G695" s="56"/>
      <c r="H695" s="56"/>
      <c r="I695" s="57"/>
      <c r="J695" s="55"/>
      <c r="K695" s="55"/>
      <c r="L695" s="53"/>
      <c r="M695" s="58"/>
      <c r="N695" s="52"/>
    </row>
    <row r="696" spans="2:14" x14ac:dyDescent="0.25">
      <c r="B696" s="51"/>
      <c r="C696" s="53"/>
      <c r="D696" s="54"/>
      <c r="E696" s="55"/>
      <c r="F696" s="56"/>
      <c r="G696" s="56"/>
      <c r="H696" s="56"/>
      <c r="I696" s="57"/>
      <c r="J696" s="55"/>
      <c r="K696" s="55"/>
      <c r="L696" s="53"/>
      <c r="M696" s="58"/>
      <c r="N696" s="52"/>
    </row>
    <row r="697" spans="2:14" x14ac:dyDescent="0.25">
      <c r="B697" s="51"/>
      <c r="C697" s="53"/>
      <c r="D697" s="54"/>
      <c r="E697" s="55"/>
      <c r="F697" s="56"/>
      <c r="G697" s="56"/>
      <c r="H697" s="56"/>
      <c r="I697" s="57"/>
      <c r="J697" s="55"/>
      <c r="K697" s="55"/>
      <c r="L697" s="53"/>
      <c r="M697" s="58"/>
      <c r="N697" s="52"/>
    </row>
    <row r="698" spans="2:14" x14ac:dyDescent="0.25">
      <c r="B698" s="51"/>
      <c r="C698" s="53"/>
      <c r="D698" s="54"/>
      <c r="E698" s="55"/>
      <c r="F698" s="56"/>
      <c r="G698" s="56"/>
      <c r="H698" s="56"/>
      <c r="I698" s="57"/>
      <c r="J698" s="55"/>
      <c r="K698" s="55"/>
      <c r="L698" s="53"/>
      <c r="M698" s="58"/>
      <c r="N698" s="52"/>
    </row>
    <row r="699" spans="2:14" x14ac:dyDescent="0.25">
      <c r="B699" s="51"/>
      <c r="C699" s="53"/>
      <c r="D699" s="54"/>
      <c r="E699" s="55"/>
      <c r="F699" s="56"/>
      <c r="G699" s="56"/>
      <c r="H699" s="56"/>
      <c r="I699" s="57"/>
      <c r="J699" s="55"/>
      <c r="K699" s="55"/>
      <c r="L699" s="53"/>
      <c r="M699" s="58"/>
      <c r="N699" s="52"/>
    </row>
    <row r="700" spans="2:14" x14ac:dyDescent="0.25">
      <c r="B700" s="51"/>
      <c r="C700" s="53"/>
      <c r="D700" s="54"/>
      <c r="E700" s="55"/>
      <c r="F700" s="56"/>
      <c r="G700" s="56"/>
      <c r="H700" s="56"/>
      <c r="I700" s="57"/>
      <c r="J700" s="55"/>
      <c r="K700" s="55"/>
      <c r="L700" s="53"/>
      <c r="M700" s="58"/>
      <c r="N700" s="52"/>
    </row>
    <row r="701" spans="2:14" x14ac:dyDescent="0.25">
      <c r="B701" s="51"/>
      <c r="C701" s="53"/>
      <c r="D701" s="54"/>
      <c r="E701" s="55"/>
      <c r="F701" s="56"/>
      <c r="G701" s="56"/>
      <c r="H701" s="56"/>
      <c r="I701" s="57"/>
      <c r="J701" s="55"/>
      <c r="K701" s="55"/>
      <c r="L701" s="53"/>
      <c r="M701" s="58"/>
      <c r="N701" s="52"/>
    </row>
    <row r="702" spans="2:14" x14ac:dyDescent="0.25">
      <c r="B702" s="51"/>
      <c r="C702" s="53"/>
      <c r="D702" s="54"/>
      <c r="E702" s="55"/>
      <c r="F702" s="56"/>
      <c r="G702" s="56"/>
      <c r="H702" s="56"/>
      <c r="I702" s="57"/>
      <c r="J702" s="55"/>
      <c r="K702" s="55"/>
      <c r="L702" s="53"/>
      <c r="M702" s="58"/>
      <c r="N702" s="52"/>
    </row>
    <row r="703" spans="2:14" x14ac:dyDescent="0.25">
      <c r="B703" s="51"/>
      <c r="C703" s="53"/>
      <c r="D703" s="54"/>
      <c r="E703" s="55"/>
      <c r="F703" s="56"/>
      <c r="G703" s="56"/>
      <c r="H703" s="56"/>
      <c r="I703" s="57"/>
      <c r="J703" s="55"/>
      <c r="K703" s="55"/>
      <c r="L703" s="53"/>
      <c r="M703" s="58"/>
      <c r="N703" s="52"/>
    </row>
    <row r="704" spans="2:14" x14ac:dyDescent="0.25">
      <c r="B704" s="51"/>
      <c r="C704" s="53"/>
      <c r="D704" s="54"/>
      <c r="E704" s="55"/>
      <c r="F704" s="56"/>
      <c r="G704" s="56"/>
      <c r="H704" s="56"/>
      <c r="I704" s="57"/>
      <c r="J704" s="55"/>
      <c r="K704" s="55"/>
      <c r="L704" s="53"/>
      <c r="M704" s="58"/>
      <c r="N704" s="52"/>
    </row>
    <row r="705" spans="2:14" x14ac:dyDescent="0.25">
      <c r="B705" s="51"/>
      <c r="C705" s="53"/>
      <c r="D705" s="54"/>
      <c r="E705" s="55"/>
      <c r="F705" s="56"/>
      <c r="G705" s="56"/>
      <c r="H705" s="56"/>
      <c r="I705" s="57"/>
      <c r="J705" s="55"/>
      <c r="K705" s="55"/>
      <c r="L705" s="53"/>
      <c r="M705" s="58"/>
      <c r="N705" s="52"/>
    </row>
    <row r="706" spans="2:14" x14ac:dyDescent="0.25">
      <c r="B706" s="51"/>
      <c r="C706" s="53"/>
      <c r="D706" s="54"/>
      <c r="E706" s="55"/>
      <c r="F706" s="56"/>
      <c r="G706" s="56"/>
      <c r="H706" s="56"/>
      <c r="I706" s="57"/>
      <c r="J706" s="55"/>
      <c r="K706" s="55"/>
      <c r="L706" s="53"/>
      <c r="M706" s="58"/>
      <c r="N706" s="52"/>
    </row>
    <row r="707" spans="2:14" x14ac:dyDescent="0.25">
      <c r="B707" s="51"/>
      <c r="C707" s="53"/>
      <c r="D707" s="54"/>
      <c r="E707" s="55"/>
      <c r="F707" s="56"/>
      <c r="G707" s="56"/>
      <c r="H707" s="56"/>
      <c r="I707" s="57"/>
      <c r="J707" s="55"/>
      <c r="K707" s="55"/>
      <c r="L707" s="53"/>
      <c r="M707" s="58"/>
      <c r="N707" s="52"/>
    </row>
    <row r="708" spans="2:14" x14ac:dyDescent="0.25">
      <c r="B708" s="51"/>
      <c r="C708" s="53"/>
      <c r="D708" s="54"/>
      <c r="E708" s="55"/>
      <c r="F708" s="56"/>
      <c r="G708" s="56"/>
      <c r="H708" s="56"/>
      <c r="I708" s="57"/>
      <c r="J708" s="55"/>
      <c r="K708" s="55"/>
      <c r="L708" s="53"/>
      <c r="M708" s="58"/>
      <c r="N708" s="52"/>
    </row>
    <row r="709" spans="2:14" x14ac:dyDescent="0.25">
      <c r="B709" s="51"/>
      <c r="C709" s="53"/>
      <c r="D709" s="54"/>
      <c r="E709" s="55"/>
      <c r="F709" s="56"/>
      <c r="G709" s="56"/>
      <c r="H709" s="56"/>
      <c r="I709" s="57"/>
      <c r="J709" s="55"/>
      <c r="K709" s="55"/>
      <c r="L709" s="53"/>
      <c r="M709" s="58"/>
      <c r="N709" s="52"/>
    </row>
    <row r="710" spans="2:14" x14ac:dyDescent="0.25">
      <c r="B710" s="51"/>
      <c r="C710" s="53"/>
      <c r="D710" s="54"/>
      <c r="E710" s="55"/>
      <c r="F710" s="56"/>
      <c r="G710" s="56"/>
      <c r="H710" s="56"/>
      <c r="I710" s="57"/>
      <c r="J710" s="55"/>
      <c r="K710" s="55"/>
      <c r="L710" s="53"/>
      <c r="M710" s="58"/>
      <c r="N710" s="52"/>
    </row>
    <row r="711" spans="2:14" x14ac:dyDescent="0.25">
      <c r="B711" s="51"/>
      <c r="C711" s="53"/>
      <c r="D711" s="54"/>
      <c r="E711" s="55"/>
      <c r="F711" s="56"/>
      <c r="G711" s="56"/>
      <c r="H711" s="56"/>
      <c r="I711" s="57"/>
      <c r="J711" s="55"/>
      <c r="K711" s="55"/>
      <c r="L711" s="53"/>
      <c r="M711" s="58"/>
      <c r="N711" s="52"/>
    </row>
    <row r="712" spans="2:14" x14ac:dyDescent="0.25">
      <c r="B712" s="51"/>
      <c r="C712" s="53"/>
      <c r="D712" s="54"/>
      <c r="E712" s="55"/>
      <c r="F712" s="56"/>
      <c r="G712" s="56"/>
      <c r="H712" s="56"/>
      <c r="I712" s="57"/>
      <c r="J712" s="55"/>
      <c r="K712" s="55"/>
      <c r="L712" s="53"/>
      <c r="M712" s="58"/>
      <c r="N712" s="52"/>
    </row>
    <row r="713" spans="2:14" x14ac:dyDescent="0.25">
      <c r="B713" s="51"/>
      <c r="C713" s="53"/>
      <c r="D713" s="54"/>
      <c r="E713" s="55"/>
      <c r="F713" s="56"/>
      <c r="G713" s="56"/>
      <c r="H713" s="56"/>
      <c r="I713" s="57"/>
      <c r="J713" s="55"/>
      <c r="K713" s="55"/>
      <c r="L713" s="53"/>
      <c r="M713" s="58"/>
      <c r="N713" s="52"/>
    </row>
    <row r="714" spans="2:14" x14ac:dyDescent="0.25">
      <c r="B714" s="51"/>
      <c r="C714" s="53"/>
      <c r="D714" s="54"/>
      <c r="E714" s="55"/>
      <c r="F714" s="56"/>
      <c r="G714" s="56"/>
      <c r="H714" s="56"/>
      <c r="I714" s="57"/>
      <c r="J714" s="55"/>
      <c r="K714" s="55"/>
      <c r="L714" s="53"/>
      <c r="M714" s="58"/>
      <c r="N714" s="52"/>
    </row>
    <row r="715" spans="2:14" x14ac:dyDescent="0.25">
      <c r="B715" s="51"/>
      <c r="C715" s="53"/>
      <c r="D715" s="54"/>
      <c r="E715" s="55"/>
      <c r="F715" s="56"/>
      <c r="G715" s="56"/>
      <c r="H715" s="56"/>
      <c r="I715" s="57"/>
      <c r="J715" s="55"/>
      <c r="K715" s="55"/>
      <c r="L715" s="53"/>
      <c r="M715" s="58"/>
      <c r="N715" s="52"/>
    </row>
    <row r="716" spans="2:14" x14ac:dyDescent="0.25">
      <c r="B716" s="51"/>
      <c r="C716" s="53"/>
      <c r="D716" s="54"/>
      <c r="E716" s="55"/>
      <c r="F716" s="56"/>
      <c r="G716" s="56"/>
      <c r="H716" s="56"/>
      <c r="I716" s="57"/>
      <c r="J716" s="55"/>
      <c r="K716" s="55"/>
      <c r="L716" s="53"/>
      <c r="M716" s="58"/>
      <c r="N716" s="52"/>
    </row>
    <row r="717" spans="2:14" x14ac:dyDescent="0.25">
      <c r="B717" s="51"/>
      <c r="C717" s="53"/>
      <c r="D717" s="54"/>
      <c r="E717" s="55"/>
      <c r="F717" s="56"/>
      <c r="G717" s="56"/>
      <c r="H717" s="56"/>
      <c r="I717" s="57"/>
      <c r="J717" s="55"/>
      <c r="K717" s="55"/>
      <c r="L717" s="53"/>
      <c r="M717" s="58"/>
      <c r="N717" s="52"/>
    </row>
    <row r="718" spans="2:14" x14ac:dyDescent="0.25">
      <c r="B718" s="51"/>
      <c r="C718" s="53"/>
      <c r="D718" s="54"/>
      <c r="E718" s="55"/>
      <c r="F718" s="56"/>
      <c r="G718" s="56"/>
      <c r="H718" s="56"/>
      <c r="I718" s="57"/>
      <c r="J718" s="55"/>
      <c r="K718" s="55"/>
      <c r="L718" s="53"/>
      <c r="M718" s="58"/>
      <c r="N718" s="52"/>
    </row>
    <row r="719" spans="2:14" x14ac:dyDescent="0.25">
      <c r="B719" s="51"/>
      <c r="C719" s="53"/>
      <c r="D719" s="54"/>
      <c r="E719" s="55"/>
      <c r="F719" s="56"/>
      <c r="G719" s="56"/>
      <c r="H719" s="56"/>
      <c r="I719" s="57"/>
      <c r="J719" s="55"/>
      <c r="K719" s="55"/>
      <c r="L719" s="53"/>
      <c r="M719" s="58"/>
      <c r="N719" s="52"/>
    </row>
    <row r="720" spans="2:14" x14ac:dyDescent="0.25">
      <c r="B720" s="51"/>
      <c r="C720" s="53"/>
      <c r="D720" s="54"/>
      <c r="E720" s="55"/>
      <c r="F720" s="56"/>
      <c r="G720" s="56"/>
      <c r="H720" s="56"/>
      <c r="I720" s="57"/>
      <c r="J720" s="55"/>
      <c r="K720" s="55"/>
      <c r="L720" s="53"/>
      <c r="M720" s="58"/>
      <c r="N720" s="52"/>
    </row>
    <row r="721" spans="2:14" x14ac:dyDescent="0.25">
      <c r="B721" s="51"/>
      <c r="C721" s="53"/>
      <c r="D721" s="54"/>
      <c r="E721" s="55"/>
      <c r="F721" s="56"/>
      <c r="G721" s="56"/>
      <c r="H721" s="56"/>
      <c r="I721" s="57"/>
      <c r="J721" s="55"/>
      <c r="K721" s="55"/>
      <c r="L721" s="53"/>
      <c r="M721" s="58"/>
      <c r="N721" s="52"/>
    </row>
    <row r="722" spans="2:14" x14ac:dyDescent="0.25">
      <c r="B722" s="51"/>
      <c r="C722" s="53"/>
      <c r="D722" s="54"/>
      <c r="E722" s="55"/>
      <c r="F722" s="56"/>
      <c r="G722" s="56"/>
      <c r="H722" s="56"/>
      <c r="I722" s="57"/>
      <c r="J722" s="55"/>
      <c r="K722" s="55"/>
      <c r="L722" s="53"/>
      <c r="M722" s="58"/>
      <c r="N722" s="52"/>
    </row>
    <row r="723" spans="2:14" x14ac:dyDescent="0.25">
      <c r="B723" s="51"/>
      <c r="C723" s="53"/>
      <c r="D723" s="54"/>
      <c r="E723" s="55"/>
      <c r="F723" s="56"/>
      <c r="G723" s="56"/>
      <c r="H723" s="56"/>
      <c r="I723" s="57"/>
      <c r="J723" s="55"/>
      <c r="K723" s="55"/>
      <c r="L723" s="53"/>
      <c r="M723" s="58"/>
      <c r="N723" s="52"/>
    </row>
    <row r="724" spans="2:14" x14ac:dyDescent="0.25">
      <c r="B724" s="51"/>
      <c r="C724" s="53"/>
      <c r="D724" s="54"/>
      <c r="E724" s="55"/>
      <c r="F724" s="56"/>
      <c r="G724" s="56"/>
      <c r="H724" s="56"/>
      <c r="I724" s="57"/>
      <c r="J724" s="55"/>
      <c r="K724" s="55"/>
      <c r="L724" s="53"/>
      <c r="M724" s="58"/>
      <c r="N724" s="52"/>
    </row>
    <row r="725" spans="2:14" x14ac:dyDescent="0.25">
      <c r="B725" s="51"/>
      <c r="C725" s="53"/>
      <c r="D725" s="54"/>
      <c r="E725" s="55"/>
      <c r="F725" s="56"/>
      <c r="G725" s="56"/>
      <c r="H725" s="56"/>
      <c r="I725" s="57"/>
      <c r="J725" s="55"/>
      <c r="K725" s="55"/>
      <c r="L725" s="53"/>
      <c r="M725" s="58"/>
      <c r="N725" s="52"/>
    </row>
    <row r="726" spans="2:14" x14ac:dyDescent="0.25">
      <c r="B726" s="51"/>
      <c r="C726" s="53"/>
      <c r="D726" s="54"/>
      <c r="E726" s="55"/>
      <c r="F726" s="56"/>
      <c r="G726" s="56"/>
      <c r="H726" s="56"/>
      <c r="I726" s="57"/>
      <c r="J726" s="55"/>
      <c r="K726" s="55"/>
      <c r="L726" s="53"/>
      <c r="M726" s="58"/>
      <c r="N726" s="52"/>
    </row>
    <row r="727" spans="2:14" x14ac:dyDescent="0.25">
      <c r="B727" s="51"/>
      <c r="C727" s="53"/>
      <c r="D727" s="54"/>
      <c r="E727" s="55"/>
      <c r="F727" s="56"/>
      <c r="G727" s="56"/>
      <c r="H727" s="56"/>
      <c r="I727" s="57"/>
      <c r="J727" s="55"/>
      <c r="K727" s="55"/>
      <c r="L727" s="53"/>
      <c r="M727" s="58"/>
      <c r="N727" s="52"/>
    </row>
    <row r="728" spans="2:14" x14ac:dyDescent="0.25">
      <c r="B728" s="51"/>
      <c r="C728" s="53"/>
      <c r="D728" s="54"/>
      <c r="E728" s="55"/>
      <c r="F728" s="56"/>
      <c r="G728" s="56"/>
      <c r="H728" s="56"/>
      <c r="I728" s="57"/>
      <c r="J728" s="55"/>
      <c r="K728" s="55"/>
      <c r="L728" s="53"/>
      <c r="M728" s="58"/>
      <c r="N728" s="52"/>
    </row>
    <row r="729" spans="2:14" x14ac:dyDescent="0.25">
      <c r="B729" s="51"/>
      <c r="C729" s="53"/>
      <c r="D729" s="54"/>
      <c r="E729" s="55"/>
      <c r="F729" s="56"/>
      <c r="G729" s="56"/>
      <c r="H729" s="56"/>
      <c r="I729" s="57"/>
      <c r="J729" s="55"/>
      <c r="K729" s="55"/>
      <c r="L729" s="53"/>
      <c r="M729" s="58"/>
      <c r="N729" s="52"/>
    </row>
    <row r="730" spans="2:14" x14ac:dyDescent="0.25">
      <c r="B730" s="51"/>
      <c r="C730" s="53"/>
      <c r="D730" s="54"/>
      <c r="E730" s="55"/>
      <c r="F730" s="56"/>
      <c r="G730" s="56"/>
      <c r="H730" s="56"/>
      <c r="I730" s="57"/>
      <c r="J730" s="55"/>
      <c r="K730" s="55"/>
      <c r="L730" s="53"/>
      <c r="M730" s="58"/>
      <c r="N730" s="52"/>
    </row>
    <row r="731" spans="2:14" x14ac:dyDescent="0.25">
      <c r="B731" s="51"/>
      <c r="C731" s="53"/>
      <c r="D731" s="54"/>
      <c r="E731" s="55"/>
      <c r="F731" s="56"/>
      <c r="G731" s="56"/>
      <c r="H731" s="56"/>
      <c r="I731" s="57"/>
      <c r="J731" s="55"/>
      <c r="K731" s="55"/>
      <c r="L731" s="53"/>
      <c r="M731" s="58"/>
      <c r="N731" s="52"/>
    </row>
    <row r="732" spans="2:14" x14ac:dyDescent="0.25">
      <c r="B732" s="51"/>
      <c r="C732" s="53"/>
      <c r="D732" s="54"/>
      <c r="E732" s="55"/>
      <c r="F732" s="56"/>
      <c r="G732" s="56"/>
      <c r="H732" s="56"/>
      <c r="I732" s="57"/>
      <c r="J732" s="55"/>
      <c r="K732" s="55"/>
      <c r="L732" s="53"/>
      <c r="M732" s="58"/>
      <c r="N732" s="52"/>
    </row>
    <row r="733" spans="2:14" x14ac:dyDescent="0.25">
      <c r="B733" s="51"/>
      <c r="C733" s="53"/>
      <c r="D733" s="54"/>
      <c r="E733" s="55"/>
      <c r="F733" s="56"/>
      <c r="G733" s="56"/>
      <c r="H733" s="56"/>
      <c r="I733" s="57"/>
      <c r="J733" s="55"/>
      <c r="K733" s="55"/>
      <c r="L733" s="53"/>
      <c r="M733" s="58"/>
      <c r="N733" s="52"/>
    </row>
    <row r="734" spans="2:14" x14ac:dyDescent="0.25">
      <c r="B734" s="51"/>
      <c r="C734" s="53"/>
      <c r="D734" s="54"/>
      <c r="E734" s="55"/>
      <c r="F734" s="56"/>
      <c r="G734" s="56"/>
      <c r="H734" s="56"/>
      <c r="I734" s="57"/>
      <c r="J734" s="55"/>
      <c r="K734" s="55"/>
      <c r="L734" s="53"/>
      <c r="M734" s="58"/>
      <c r="N734" s="52"/>
    </row>
    <row r="735" spans="2:14" x14ac:dyDescent="0.25">
      <c r="B735" s="51"/>
      <c r="C735" s="53"/>
      <c r="D735" s="54"/>
      <c r="E735" s="55"/>
      <c r="F735" s="56"/>
      <c r="G735" s="56"/>
      <c r="H735" s="56"/>
      <c r="I735" s="57"/>
      <c r="J735" s="55"/>
      <c r="K735" s="55"/>
      <c r="L735" s="53"/>
      <c r="M735" s="58"/>
      <c r="N735" s="52"/>
    </row>
    <row r="736" spans="2:14" x14ac:dyDescent="0.25">
      <c r="B736" s="51"/>
      <c r="C736" s="53"/>
      <c r="D736" s="54"/>
      <c r="E736" s="55"/>
      <c r="F736" s="56"/>
      <c r="G736" s="56"/>
      <c r="H736" s="56"/>
      <c r="I736" s="57"/>
      <c r="J736" s="55"/>
      <c r="K736" s="55"/>
      <c r="L736" s="53"/>
      <c r="M736" s="58"/>
      <c r="N736" s="52"/>
    </row>
    <row r="737" spans="2:14" x14ac:dyDescent="0.25">
      <c r="B737" s="51"/>
      <c r="C737" s="53"/>
      <c r="D737" s="54"/>
      <c r="E737" s="55"/>
      <c r="F737" s="56"/>
      <c r="G737" s="56"/>
      <c r="H737" s="56"/>
      <c r="I737" s="57"/>
      <c r="J737" s="55"/>
      <c r="K737" s="55"/>
      <c r="L737" s="53"/>
      <c r="M737" s="58"/>
      <c r="N737" s="52"/>
    </row>
    <row r="738" spans="2:14" x14ac:dyDescent="0.25">
      <c r="B738" s="51"/>
      <c r="C738" s="53"/>
      <c r="D738" s="54"/>
      <c r="E738" s="55"/>
      <c r="F738" s="56"/>
      <c r="G738" s="56"/>
      <c r="H738" s="56"/>
      <c r="I738" s="57"/>
      <c r="J738" s="55"/>
      <c r="K738" s="55"/>
      <c r="L738" s="53"/>
      <c r="M738" s="58"/>
      <c r="N738" s="52"/>
    </row>
    <row r="739" spans="2:14" x14ac:dyDescent="0.25">
      <c r="B739" s="51"/>
      <c r="C739" s="53"/>
      <c r="D739" s="54"/>
      <c r="E739" s="55"/>
      <c r="F739" s="56"/>
      <c r="G739" s="56"/>
      <c r="H739" s="56"/>
      <c r="I739" s="57"/>
      <c r="J739" s="55"/>
      <c r="K739" s="55"/>
      <c r="L739" s="53"/>
      <c r="M739" s="58"/>
      <c r="N739" s="52"/>
    </row>
    <row r="740" spans="2:14" x14ac:dyDescent="0.25">
      <c r="B740" s="51"/>
      <c r="C740" s="53"/>
      <c r="D740" s="54"/>
      <c r="E740" s="55"/>
      <c r="F740" s="56"/>
      <c r="G740" s="56"/>
      <c r="H740" s="56"/>
      <c r="I740" s="57"/>
      <c r="J740" s="55"/>
      <c r="K740" s="55"/>
      <c r="L740" s="53"/>
      <c r="M740" s="58"/>
      <c r="N740" s="52"/>
    </row>
    <row r="741" spans="2:14" x14ac:dyDescent="0.25">
      <c r="B741" s="51"/>
      <c r="C741" s="53"/>
      <c r="D741" s="54"/>
      <c r="E741" s="55"/>
      <c r="F741" s="56"/>
      <c r="G741" s="56"/>
      <c r="H741" s="56"/>
      <c r="I741" s="57"/>
      <c r="J741" s="55"/>
      <c r="K741" s="55"/>
      <c r="L741" s="53"/>
      <c r="M741" s="58"/>
      <c r="N741" s="52"/>
    </row>
    <row r="742" spans="2:14" x14ac:dyDescent="0.25">
      <c r="B742" s="51"/>
      <c r="C742" s="53"/>
      <c r="D742" s="54"/>
      <c r="E742" s="55"/>
      <c r="F742" s="56"/>
      <c r="G742" s="56"/>
      <c r="H742" s="56"/>
      <c r="I742" s="57"/>
      <c r="J742" s="55"/>
      <c r="K742" s="55"/>
      <c r="L742" s="53"/>
      <c r="M742" s="58"/>
      <c r="N742" s="52"/>
    </row>
    <row r="743" spans="2:14" x14ac:dyDescent="0.25">
      <c r="B743" s="51"/>
      <c r="C743" s="53"/>
      <c r="D743" s="54"/>
      <c r="E743" s="55"/>
      <c r="F743" s="56"/>
      <c r="G743" s="56"/>
      <c r="H743" s="56"/>
      <c r="I743" s="57"/>
      <c r="J743" s="55"/>
      <c r="K743" s="55"/>
      <c r="L743" s="53"/>
      <c r="M743" s="58"/>
      <c r="N743" s="52"/>
    </row>
    <row r="744" spans="2:14" x14ac:dyDescent="0.25">
      <c r="B744" s="51"/>
      <c r="C744" s="53"/>
      <c r="D744" s="54"/>
      <c r="E744" s="55"/>
      <c r="F744" s="56"/>
      <c r="G744" s="56"/>
      <c r="H744" s="56"/>
      <c r="I744" s="57"/>
      <c r="J744" s="55"/>
      <c r="K744" s="55"/>
      <c r="L744" s="53"/>
      <c r="M744" s="58"/>
      <c r="N744" s="52"/>
    </row>
    <row r="745" spans="2:14" x14ac:dyDescent="0.25">
      <c r="B745" s="51"/>
      <c r="C745" s="53"/>
      <c r="D745" s="54"/>
      <c r="E745" s="55"/>
      <c r="F745" s="56"/>
      <c r="G745" s="56"/>
      <c r="H745" s="56"/>
      <c r="I745" s="57"/>
      <c r="J745" s="55"/>
      <c r="K745" s="55"/>
      <c r="L745" s="53"/>
      <c r="M745" s="58"/>
      <c r="N745" s="52"/>
    </row>
    <row r="746" spans="2:14" x14ac:dyDescent="0.25">
      <c r="B746" s="51"/>
      <c r="C746" s="53"/>
      <c r="D746" s="54"/>
      <c r="E746" s="55"/>
      <c r="F746" s="56"/>
      <c r="G746" s="56"/>
      <c r="H746" s="56"/>
      <c r="I746" s="57"/>
      <c r="J746" s="55"/>
      <c r="K746" s="55"/>
      <c r="L746" s="53"/>
      <c r="M746" s="58"/>
      <c r="N746" s="52"/>
    </row>
    <row r="747" spans="2:14" x14ac:dyDescent="0.25">
      <c r="B747" s="51"/>
      <c r="C747" s="53"/>
      <c r="D747" s="54"/>
      <c r="E747" s="55"/>
      <c r="F747" s="56"/>
      <c r="G747" s="56"/>
      <c r="H747" s="56"/>
      <c r="I747" s="57"/>
      <c r="J747" s="55"/>
      <c r="K747" s="55"/>
      <c r="L747" s="53"/>
      <c r="M747" s="58"/>
      <c r="N747" s="52"/>
    </row>
    <row r="748" spans="2:14" x14ac:dyDescent="0.25">
      <c r="B748" s="51"/>
      <c r="C748" s="53"/>
      <c r="D748" s="54"/>
      <c r="E748" s="55"/>
      <c r="F748" s="56"/>
      <c r="G748" s="56"/>
      <c r="H748" s="56"/>
      <c r="I748" s="57"/>
      <c r="J748" s="55"/>
      <c r="K748" s="55"/>
      <c r="L748" s="53"/>
      <c r="M748" s="58"/>
      <c r="N748" s="52"/>
    </row>
    <row r="749" spans="2:14" x14ac:dyDescent="0.25">
      <c r="B749" s="51"/>
      <c r="C749" s="53"/>
      <c r="D749" s="54"/>
      <c r="E749" s="55"/>
      <c r="F749" s="56"/>
      <c r="G749" s="56"/>
      <c r="H749" s="56"/>
      <c r="I749" s="57"/>
      <c r="J749" s="55"/>
      <c r="K749" s="55"/>
      <c r="L749" s="53"/>
      <c r="M749" s="58"/>
      <c r="N749" s="52"/>
    </row>
    <row r="750" spans="2:14" x14ac:dyDescent="0.25">
      <c r="B750" s="51"/>
      <c r="C750" s="53"/>
      <c r="D750" s="54"/>
      <c r="E750" s="55"/>
      <c r="F750" s="56"/>
      <c r="G750" s="56"/>
      <c r="H750" s="56"/>
      <c r="I750" s="57"/>
      <c r="J750" s="55"/>
      <c r="K750" s="55"/>
      <c r="L750" s="53"/>
      <c r="M750" s="58"/>
      <c r="N750" s="52"/>
    </row>
    <row r="751" spans="2:14" x14ac:dyDescent="0.25">
      <c r="B751" s="51"/>
      <c r="C751" s="53"/>
      <c r="D751" s="54"/>
      <c r="E751" s="55"/>
      <c r="F751" s="56"/>
      <c r="G751" s="56"/>
      <c r="H751" s="56"/>
      <c r="I751" s="57"/>
      <c r="J751" s="55"/>
      <c r="K751" s="55"/>
      <c r="L751" s="53"/>
      <c r="M751" s="58"/>
      <c r="N751" s="52"/>
    </row>
    <row r="752" spans="2:14" x14ac:dyDescent="0.25">
      <c r="B752" s="51"/>
      <c r="C752" s="53"/>
      <c r="D752" s="54"/>
      <c r="E752" s="55"/>
      <c r="F752" s="56"/>
      <c r="G752" s="56"/>
      <c r="H752" s="56"/>
      <c r="I752" s="57"/>
      <c r="J752" s="55"/>
      <c r="K752" s="55"/>
      <c r="L752" s="53"/>
      <c r="M752" s="58"/>
      <c r="N752" s="52"/>
    </row>
    <row r="753" spans="2:14" x14ac:dyDescent="0.25">
      <c r="B753" s="51"/>
      <c r="C753" s="53"/>
      <c r="D753" s="54"/>
      <c r="E753" s="55"/>
      <c r="F753" s="56"/>
      <c r="G753" s="56"/>
      <c r="H753" s="56"/>
      <c r="I753" s="57"/>
      <c r="J753" s="55"/>
      <c r="K753" s="55"/>
      <c r="L753" s="53"/>
      <c r="M753" s="58"/>
      <c r="N753" s="52"/>
    </row>
    <row r="754" spans="2:14" x14ac:dyDescent="0.25">
      <c r="B754" s="51"/>
      <c r="C754" s="53"/>
      <c r="D754" s="54"/>
      <c r="E754" s="55"/>
      <c r="F754" s="56"/>
      <c r="G754" s="56"/>
      <c r="H754" s="56"/>
      <c r="I754" s="57"/>
      <c r="J754" s="55"/>
      <c r="K754" s="55"/>
      <c r="L754" s="53"/>
      <c r="M754" s="58"/>
      <c r="N754" s="52"/>
    </row>
    <row r="755" spans="2:14" x14ac:dyDescent="0.25">
      <c r="B755" s="51"/>
      <c r="C755" s="53"/>
      <c r="D755" s="54"/>
      <c r="E755" s="55"/>
      <c r="F755" s="56"/>
      <c r="G755" s="56"/>
      <c r="H755" s="56"/>
      <c r="I755" s="57"/>
      <c r="J755" s="55"/>
      <c r="K755" s="55"/>
      <c r="L755" s="53"/>
      <c r="M755" s="58"/>
      <c r="N755" s="52"/>
    </row>
    <row r="756" spans="2:14" x14ac:dyDescent="0.25">
      <c r="B756" s="51"/>
      <c r="C756" s="53"/>
      <c r="D756" s="54"/>
      <c r="E756" s="55"/>
      <c r="F756" s="56"/>
      <c r="G756" s="56"/>
      <c r="H756" s="56"/>
      <c r="I756" s="57"/>
      <c r="J756" s="55"/>
      <c r="K756" s="55"/>
      <c r="L756" s="53"/>
      <c r="M756" s="58"/>
      <c r="N756" s="52"/>
    </row>
    <row r="757" spans="2:14" x14ac:dyDescent="0.25">
      <c r="B757" s="51"/>
      <c r="C757" s="53"/>
      <c r="D757" s="54"/>
      <c r="E757" s="55"/>
      <c r="F757" s="56"/>
      <c r="G757" s="56"/>
      <c r="H757" s="56"/>
      <c r="I757" s="57"/>
      <c r="J757" s="55"/>
      <c r="K757" s="55"/>
      <c r="L757" s="53"/>
      <c r="M757" s="58"/>
      <c r="N757" s="52"/>
    </row>
    <row r="758" spans="2:14" x14ac:dyDescent="0.25">
      <c r="B758" s="51"/>
      <c r="C758" s="53"/>
      <c r="D758" s="54"/>
      <c r="E758" s="55"/>
      <c r="F758" s="56"/>
      <c r="G758" s="56"/>
      <c r="H758" s="56"/>
      <c r="I758" s="57"/>
      <c r="J758" s="55"/>
      <c r="K758" s="55"/>
      <c r="L758" s="53"/>
      <c r="M758" s="58"/>
      <c r="N758" s="52"/>
    </row>
    <row r="759" spans="2:14" x14ac:dyDescent="0.25">
      <c r="B759" s="51"/>
      <c r="C759" s="53"/>
      <c r="D759" s="54"/>
      <c r="E759" s="55"/>
      <c r="F759" s="56"/>
      <c r="G759" s="56"/>
      <c r="H759" s="56"/>
      <c r="I759" s="57"/>
      <c r="J759" s="55"/>
      <c r="K759" s="55"/>
      <c r="L759" s="53"/>
      <c r="M759" s="58"/>
      <c r="N759" s="52"/>
    </row>
    <row r="760" spans="2:14" x14ac:dyDescent="0.25">
      <c r="B760" s="51"/>
      <c r="C760" s="53"/>
      <c r="D760" s="54"/>
      <c r="E760" s="55"/>
      <c r="F760" s="56"/>
      <c r="G760" s="56"/>
      <c r="H760" s="56"/>
      <c r="I760" s="57"/>
      <c r="J760" s="55"/>
      <c r="K760" s="55"/>
      <c r="L760" s="53"/>
      <c r="M760" s="58"/>
      <c r="N760" s="52"/>
    </row>
    <row r="761" spans="2:14" x14ac:dyDescent="0.25">
      <c r="B761" s="51"/>
      <c r="C761" s="53"/>
      <c r="D761" s="54"/>
      <c r="E761" s="55"/>
      <c r="F761" s="56"/>
      <c r="G761" s="56"/>
      <c r="H761" s="56"/>
      <c r="I761" s="57"/>
      <c r="J761" s="55"/>
      <c r="K761" s="55"/>
      <c r="L761" s="53"/>
      <c r="M761" s="58"/>
      <c r="N761" s="52"/>
    </row>
    <row r="762" spans="2:14" x14ac:dyDescent="0.25">
      <c r="B762" s="51"/>
      <c r="C762" s="53"/>
      <c r="D762" s="54"/>
      <c r="E762" s="55"/>
      <c r="F762" s="56"/>
      <c r="G762" s="56"/>
      <c r="H762" s="56"/>
      <c r="I762" s="57"/>
      <c r="J762" s="55"/>
      <c r="K762" s="55"/>
      <c r="L762" s="53"/>
      <c r="M762" s="58"/>
      <c r="N762" s="52"/>
    </row>
    <row r="763" spans="2:14" x14ac:dyDescent="0.25">
      <c r="B763" s="51"/>
      <c r="C763" s="53"/>
      <c r="D763" s="54"/>
      <c r="E763" s="55"/>
      <c r="F763" s="56"/>
      <c r="G763" s="56"/>
      <c r="H763" s="56"/>
      <c r="I763" s="57"/>
      <c r="J763" s="55"/>
      <c r="K763" s="55"/>
      <c r="L763" s="53"/>
      <c r="M763" s="58"/>
      <c r="N763" s="52"/>
    </row>
    <row r="764" spans="2:14" x14ac:dyDescent="0.25">
      <c r="B764" s="51"/>
      <c r="C764" s="53"/>
      <c r="D764" s="54"/>
      <c r="E764" s="55"/>
      <c r="F764" s="56"/>
      <c r="G764" s="56"/>
      <c r="H764" s="56"/>
      <c r="I764" s="57"/>
      <c r="J764" s="55"/>
      <c r="K764" s="55"/>
      <c r="L764" s="53"/>
      <c r="M764" s="58"/>
      <c r="N764" s="52"/>
    </row>
    <row r="765" spans="2:14" x14ac:dyDescent="0.25">
      <c r="B765" s="51"/>
      <c r="C765" s="53"/>
      <c r="D765" s="54"/>
      <c r="E765" s="55"/>
      <c r="F765" s="56"/>
      <c r="G765" s="56"/>
      <c r="H765" s="56"/>
      <c r="I765" s="57"/>
      <c r="J765" s="55"/>
      <c r="K765" s="55"/>
      <c r="L765" s="53"/>
      <c r="M765" s="58"/>
      <c r="N765" s="52"/>
    </row>
    <row r="766" spans="2:14" x14ac:dyDescent="0.25">
      <c r="B766" s="51"/>
      <c r="C766" s="53"/>
      <c r="D766" s="54"/>
      <c r="E766" s="55"/>
      <c r="F766" s="56"/>
      <c r="G766" s="56"/>
      <c r="H766" s="56"/>
      <c r="I766" s="57"/>
      <c r="J766" s="55"/>
      <c r="K766" s="55"/>
      <c r="L766" s="53"/>
      <c r="M766" s="58"/>
      <c r="N766" s="52"/>
    </row>
    <row r="767" spans="2:14" x14ac:dyDescent="0.25">
      <c r="B767" s="51"/>
      <c r="C767" s="53"/>
      <c r="D767" s="54"/>
      <c r="E767" s="55"/>
      <c r="F767" s="56"/>
      <c r="G767" s="56"/>
      <c r="H767" s="56"/>
      <c r="I767" s="57"/>
      <c r="J767" s="55"/>
      <c r="K767" s="55"/>
      <c r="L767" s="53"/>
      <c r="M767" s="58"/>
      <c r="N767" s="52"/>
    </row>
    <row r="768" spans="2:14" x14ac:dyDescent="0.25">
      <c r="B768" s="51"/>
      <c r="C768" s="53"/>
      <c r="D768" s="54"/>
      <c r="E768" s="55"/>
      <c r="F768" s="56"/>
      <c r="G768" s="56"/>
      <c r="H768" s="56"/>
      <c r="I768" s="57"/>
      <c r="J768" s="55"/>
      <c r="K768" s="55"/>
      <c r="L768" s="53"/>
      <c r="M768" s="58"/>
      <c r="N768" s="52"/>
    </row>
    <row r="769" spans="2:14" x14ac:dyDescent="0.25">
      <c r="B769" s="51"/>
      <c r="C769" s="53"/>
      <c r="D769" s="54"/>
      <c r="E769" s="55"/>
      <c r="F769" s="56"/>
      <c r="G769" s="56"/>
      <c r="H769" s="56"/>
      <c r="I769" s="57"/>
      <c r="J769" s="55"/>
      <c r="K769" s="55"/>
      <c r="L769" s="53"/>
      <c r="M769" s="58"/>
      <c r="N769" s="52"/>
    </row>
    <row r="770" spans="2:14" x14ac:dyDescent="0.25">
      <c r="B770" s="51"/>
      <c r="C770" s="53"/>
      <c r="D770" s="54"/>
      <c r="E770" s="55"/>
      <c r="F770" s="56"/>
      <c r="G770" s="56"/>
      <c r="H770" s="56"/>
      <c r="I770" s="57"/>
      <c r="J770" s="55"/>
      <c r="K770" s="55"/>
      <c r="L770" s="53"/>
      <c r="M770" s="58"/>
      <c r="N770" s="52"/>
    </row>
    <row r="771" spans="2:14" x14ac:dyDescent="0.25">
      <c r="B771" s="51"/>
      <c r="C771" s="53"/>
      <c r="D771" s="54"/>
      <c r="E771" s="55"/>
      <c r="F771" s="56"/>
      <c r="G771" s="56"/>
      <c r="H771" s="56"/>
      <c r="I771" s="57"/>
      <c r="J771" s="55"/>
      <c r="K771" s="55"/>
      <c r="L771" s="53"/>
      <c r="M771" s="58"/>
      <c r="N771" s="52"/>
    </row>
    <row r="772" spans="2:14" x14ac:dyDescent="0.25">
      <c r="B772" s="51"/>
      <c r="C772" s="53"/>
      <c r="D772" s="54"/>
      <c r="E772" s="55"/>
      <c r="F772" s="56"/>
      <c r="G772" s="56"/>
      <c r="H772" s="56"/>
      <c r="I772" s="57"/>
      <c r="J772" s="55"/>
      <c r="K772" s="55"/>
      <c r="L772" s="53"/>
      <c r="M772" s="58"/>
      <c r="N772" s="52"/>
    </row>
    <row r="773" spans="2:14" x14ac:dyDescent="0.25">
      <c r="B773" s="51"/>
      <c r="C773" s="53"/>
      <c r="D773" s="54"/>
      <c r="E773" s="55"/>
      <c r="F773" s="56"/>
      <c r="G773" s="56"/>
      <c r="H773" s="56"/>
      <c r="I773" s="57"/>
      <c r="J773" s="55"/>
      <c r="K773" s="55"/>
      <c r="L773" s="53"/>
      <c r="M773" s="58"/>
      <c r="N773" s="52"/>
    </row>
    <row r="774" spans="2:14" x14ac:dyDescent="0.25">
      <c r="B774" s="51"/>
      <c r="C774" s="53"/>
      <c r="D774" s="54"/>
      <c r="E774" s="55"/>
      <c r="F774" s="56"/>
      <c r="G774" s="56"/>
      <c r="H774" s="56"/>
      <c r="I774" s="57"/>
      <c r="J774" s="55"/>
      <c r="K774" s="55"/>
      <c r="L774" s="53"/>
      <c r="M774" s="58"/>
      <c r="N774" s="52"/>
    </row>
    <row r="775" spans="2:14" x14ac:dyDescent="0.25">
      <c r="B775" s="51"/>
      <c r="C775" s="53"/>
      <c r="D775" s="54"/>
      <c r="E775" s="55"/>
      <c r="F775" s="56"/>
      <c r="G775" s="56"/>
      <c r="H775" s="56"/>
      <c r="I775" s="57"/>
      <c r="J775" s="55"/>
      <c r="K775" s="55"/>
      <c r="L775" s="53"/>
      <c r="M775" s="58"/>
      <c r="N775" s="52"/>
    </row>
    <row r="776" spans="2:14" x14ac:dyDescent="0.25">
      <c r="B776" s="51"/>
      <c r="C776" s="53"/>
      <c r="D776" s="54"/>
      <c r="E776" s="55"/>
      <c r="F776" s="56"/>
      <c r="G776" s="56"/>
      <c r="H776" s="56"/>
      <c r="I776" s="57"/>
      <c r="J776" s="55"/>
      <c r="K776" s="55"/>
      <c r="L776" s="53"/>
      <c r="M776" s="58"/>
      <c r="N776" s="52"/>
    </row>
    <row r="777" spans="2:14" x14ac:dyDescent="0.25">
      <c r="B777" s="51"/>
      <c r="C777" s="53"/>
      <c r="D777" s="54"/>
      <c r="E777" s="55"/>
      <c r="F777" s="56"/>
      <c r="G777" s="56"/>
      <c r="H777" s="56"/>
      <c r="I777" s="57"/>
      <c r="J777" s="55"/>
      <c r="K777" s="55"/>
      <c r="L777" s="53"/>
      <c r="M777" s="58"/>
      <c r="N777" s="52"/>
    </row>
    <row r="778" spans="2:14" x14ac:dyDescent="0.25">
      <c r="B778" s="51"/>
      <c r="C778" s="53"/>
      <c r="D778" s="54"/>
      <c r="E778" s="55"/>
      <c r="F778" s="56"/>
      <c r="G778" s="56"/>
      <c r="H778" s="56"/>
      <c r="I778" s="57"/>
      <c r="J778" s="55"/>
      <c r="K778" s="55"/>
      <c r="L778" s="53"/>
      <c r="M778" s="58"/>
      <c r="N778" s="52"/>
    </row>
    <row r="779" spans="2:14" x14ac:dyDescent="0.25">
      <c r="B779" s="51"/>
      <c r="C779" s="53"/>
      <c r="D779" s="54"/>
      <c r="E779" s="55"/>
      <c r="F779" s="56"/>
      <c r="G779" s="56"/>
      <c r="H779" s="56"/>
      <c r="I779" s="57"/>
      <c r="J779" s="55"/>
      <c r="K779" s="55"/>
      <c r="L779" s="53"/>
      <c r="M779" s="58"/>
      <c r="N779" s="52"/>
    </row>
    <row r="780" spans="2:14" x14ac:dyDescent="0.25">
      <c r="B780" s="51"/>
      <c r="C780" s="53"/>
      <c r="D780" s="54"/>
      <c r="E780" s="55"/>
      <c r="F780" s="56"/>
      <c r="G780" s="56"/>
      <c r="H780" s="56"/>
      <c r="I780" s="57"/>
      <c r="J780" s="55"/>
      <c r="K780" s="55"/>
      <c r="L780" s="53"/>
      <c r="M780" s="58"/>
      <c r="N780" s="52"/>
    </row>
    <row r="781" spans="2:14" x14ac:dyDescent="0.25">
      <c r="B781" s="51"/>
      <c r="C781" s="53"/>
      <c r="D781" s="54"/>
      <c r="E781" s="55"/>
      <c r="F781" s="56"/>
      <c r="G781" s="56"/>
      <c r="H781" s="56"/>
      <c r="I781" s="57"/>
      <c r="J781" s="55"/>
      <c r="K781" s="55"/>
      <c r="L781" s="53"/>
      <c r="M781" s="58"/>
      <c r="N781" s="52"/>
    </row>
    <row r="782" spans="2:14" x14ac:dyDescent="0.25">
      <c r="B782" s="51"/>
      <c r="C782" s="53"/>
      <c r="D782" s="54"/>
      <c r="E782" s="55"/>
      <c r="F782" s="56"/>
      <c r="G782" s="56"/>
      <c r="H782" s="56"/>
      <c r="I782" s="57"/>
      <c r="J782" s="55"/>
      <c r="K782" s="55"/>
      <c r="L782" s="53"/>
      <c r="M782" s="58"/>
      <c r="N782" s="52"/>
    </row>
    <row r="783" spans="2:14" x14ac:dyDescent="0.25">
      <c r="B783" s="51"/>
      <c r="C783" s="53"/>
      <c r="D783" s="54"/>
      <c r="E783" s="55"/>
      <c r="F783" s="56"/>
      <c r="G783" s="56"/>
      <c r="H783" s="56"/>
      <c r="I783" s="57"/>
      <c r="J783" s="55"/>
      <c r="K783" s="55"/>
      <c r="L783" s="53"/>
      <c r="M783" s="58"/>
      <c r="N783" s="52"/>
    </row>
    <row r="784" spans="2:14" x14ac:dyDescent="0.25">
      <c r="B784" s="51"/>
      <c r="C784" s="53"/>
      <c r="D784" s="54"/>
      <c r="E784" s="55"/>
      <c r="F784" s="56"/>
      <c r="G784" s="56"/>
      <c r="H784" s="56"/>
      <c r="I784" s="57"/>
      <c r="J784" s="55"/>
      <c r="K784" s="55"/>
      <c r="L784" s="53"/>
      <c r="M784" s="58"/>
      <c r="N784" s="52"/>
    </row>
    <row r="785" spans="2:14" x14ac:dyDescent="0.25">
      <c r="B785" s="51"/>
      <c r="C785" s="53"/>
      <c r="D785" s="54"/>
      <c r="E785" s="55"/>
      <c r="F785" s="56"/>
      <c r="G785" s="56"/>
      <c r="H785" s="56"/>
      <c r="I785" s="57"/>
      <c r="J785" s="55"/>
      <c r="K785" s="55"/>
      <c r="L785" s="53"/>
      <c r="M785" s="58"/>
      <c r="N785" s="52"/>
    </row>
    <row r="786" spans="2:14" x14ac:dyDescent="0.25">
      <c r="B786" s="51"/>
      <c r="C786" s="53"/>
      <c r="D786" s="54"/>
      <c r="E786" s="55"/>
      <c r="F786" s="56"/>
      <c r="G786" s="56"/>
      <c r="H786" s="56"/>
      <c r="I786" s="57"/>
      <c r="J786" s="55"/>
      <c r="K786" s="55"/>
      <c r="L786" s="53"/>
      <c r="M786" s="58"/>
      <c r="N786" s="52"/>
    </row>
    <row r="787" spans="2:14" x14ac:dyDescent="0.25">
      <c r="B787" s="51"/>
      <c r="C787" s="53"/>
      <c r="D787" s="54"/>
      <c r="E787" s="55"/>
      <c r="F787" s="56"/>
      <c r="G787" s="56"/>
      <c r="H787" s="56"/>
      <c r="I787" s="57"/>
      <c r="J787" s="55"/>
      <c r="K787" s="55"/>
      <c r="L787" s="53"/>
      <c r="M787" s="58"/>
      <c r="N787" s="52"/>
    </row>
    <row r="788" spans="2:14" x14ac:dyDescent="0.25">
      <c r="B788" s="51"/>
      <c r="C788" s="53"/>
      <c r="D788" s="54"/>
      <c r="E788" s="55"/>
      <c r="F788" s="56"/>
      <c r="G788" s="56"/>
      <c r="H788" s="56"/>
      <c r="I788" s="57"/>
      <c r="J788" s="55"/>
      <c r="K788" s="55"/>
      <c r="L788" s="53"/>
      <c r="M788" s="58"/>
      <c r="N788" s="52"/>
    </row>
    <row r="789" spans="2:14" x14ac:dyDescent="0.25">
      <c r="B789" s="51"/>
      <c r="C789" s="53"/>
      <c r="D789" s="54"/>
      <c r="E789" s="55"/>
      <c r="F789" s="56"/>
      <c r="G789" s="56"/>
      <c r="H789" s="56"/>
      <c r="I789" s="57"/>
      <c r="J789" s="55"/>
      <c r="K789" s="55"/>
      <c r="L789" s="53"/>
      <c r="M789" s="58"/>
      <c r="N789" s="52"/>
    </row>
    <row r="790" spans="2:14" x14ac:dyDescent="0.25">
      <c r="B790" s="51"/>
      <c r="C790" s="53"/>
      <c r="D790" s="54"/>
      <c r="E790" s="55"/>
      <c r="F790" s="56"/>
      <c r="G790" s="56"/>
      <c r="H790" s="56"/>
      <c r="I790" s="57"/>
      <c r="J790" s="55"/>
      <c r="K790" s="55"/>
      <c r="L790" s="53"/>
      <c r="M790" s="58"/>
      <c r="N790" s="52"/>
    </row>
    <row r="791" spans="2:14" x14ac:dyDescent="0.25">
      <c r="B791" s="51"/>
      <c r="C791" s="53"/>
      <c r="D791" s="54"/>
      <c r="E791" s="55"/>
      <c r="F791" s="56"/>
      <c r="G791" s="56"/>
      <c r="H791" s="56"/>
      <c r="I791" s="57"/>
      <c r="J791" s="55"/>
      <c r="K791" s="55"/>
      <c r="L791" s="53"/>
      <c r="M791" s="58"/>
      <c r="N791" s="52"/>
    </row>
    <row r="792" spans="2:14" x14ac:dyDescent="0.25">
      <c r="B792" s="51"/>
      <c r="C792" s="53"/>
      <c r="D792" s="54"/>
      <c r="E792" s="55"/>
      <c r="F792" s="56"/>
      <c r="G792" s="56"/>
      <c r="H792" s="56"/>
      <c r="I792" s="57"/>
      <c r="J792" s="55"/>
      <c r="K792" s="55"/>
      <c r="L792" s="53"/>
      <c r="M792" s="58"/>
      <c r="N792" s="52"/>
    </row>
    <row r="793" spans="2:14" x14ac:dyDescent="0.25">
      <c r="B793" s="51"/>
      <c r="C793" s="53"/>
      <c r="D793" s="54"/>
      <c r="E793" s="55"/>
      <c r="F793" s="56"/>
      <c r="G793" s="56"/>
      <c r="H793" s="56"/>
      <c r="I793" s="57"/>
      <c r="J793" s="55"/>
      <c r="K793" s="55"/>
      <c r="L793" s="53"/>
      <c r="M793" s="58"/>
      <c r="N793" s="52"/>
    </row>
    <row r="794" spans="2:14" x14ac:dyDescent="0.25">
      <c r="B794" s="51"/>
      <c r="C794" s="53"/>
      <c r="D794" s="54"/>
      <c r="E794" s="55"/>
      <c r="F794" s="56"/>
      <c r="G794" s="56"/>
      <c r="H794" s="56"/>
      <c r="I794" s="57"/>
      <c r="J794" s="55"/>
      <c r="K794" s="55"/>
      <c r="L794" s="53"/>
      <c r="M794" s="58"/>
      <c r="N794" s="52"/>
    </row>
    <row r="795" spans="2:14" x14ac:dyDescent="0.25">
      <c r="B795" s="51"/>
      <c r="C795" s="53"/>
      <c r="D795" s="54"/>
      <c r="E795" s="55"/>
      <c r="F795" s="56"/>
      <c r="G795" s="56"/>
      <c r="H795" s="56"/>
      <c r="I795" s="57"/>
      <c r="J795" s="55"/>
      <c r="K795" s="55"/>
      <c r="L795" s="53"/>
      <c r="M795" s="58"/>
      <c r="N795" s="52"/>
    </row>
    <row r="796" spans="2:14" x14ac:dyDescent="0.25">
      <c r="B796" s="51"/>
      <c r="C796" s="53"/>
      <c r="D796" s="54"/>
      <c r="E796" s="55"/>
      <c r="F796" s="56"/>
      <c r="G796" s="56"/>
      <c r="H796" s="56"/>
      <c r="I796" s="57"/>
      <c r="J796" s="55"/>
      <c r="K796" s="55"/>
      <c r="L796" s="53"/>
      <c r="M796" s="58"/>
      <c r="N796" s="52"/>
    </row>
    <row r="797" spans="2:14" x14ac:dyDescent="0.25">
      <c r="B797" s="51"/>
      <c r="C797" s="53"/>
      <c r="D797" s="54"/>
      <c r="E797" s="55"/>
      <c r="F797" s="56"/>
      <c r="G797" s="56"/>
      <c r="H797" s="56"/>
      <c r="I797" s="57"/>
      <c r="J797" s="55"/>
      <c r="K797" s="55"/>
      <c r="L797" s="53"/>
      <c r="M797" s="58"/>
      <c r="N797" s="52"/>
    </row>
    <row r="798" spans="2:14" x14ac:dyDescent="0.25">
      <c r="B798" s="51"/>
      <c r="C798" s="53"/>
      <c r="D798" s="54"/>
      <c r="E798" s="55"/>
      <c r="F798" s="56"/>
      <c r="G798" s="56"/>
      <c r="H798" s="56"/>
      <c r="I798" s="57"/>
      <c r="J798" s="55"/>
      <c r="K798" s="55"/>
      <c r="L798" s="53"/>
      <c r="M798" s="58"/>
      <c r="N798" s="52"/>
    </row>
    <row r="799" spans="2:14" x14ac:dyDescent="0.25">
      <c r="B799" s="51"/>
      <c r="C799" s="53"/>
      <c r="D799" s="54"/>
      <c r="E799" s="55"/>
      <c r="F799" s="56"/>
      <c r="G799" s="56"/>
      <c r="H799" s="56"/>
      <c r="I799" s="57"/>
      <c r="J799" s="55"/>
      <c r="K799" s="55"/>
      <c r="L799" s="53"/>
      <c r="M799" s="58"/>
      <c r="N799" s="52"/>
    </row>
    <row r="800" spans="2:14" x14ac:dyDescent="0.25">
      <c r="B800" s="51"/>
      <c r="C800" s="53"/>
      <c r="D800" s="54"/>
      <c r="E800" s="55"/>
      <c r="F800" s="56"/>
      <c r="G800" s="56"/>
      <c r="H800" s="56"/>
      <c r="I800" s="57"/>
      <c r="J800" s="55"/>
      <c r="K800" s="55"/>
      <c r="L800" s="53"/>
      <c r="M800" s="58"/>
      <c r="N800" s="52"/>
    </row>
    <row r="801" spans="2:14" x14ac:dyDescent="0.25">
      <c r="B801" s="51"/>
      <c r="C801" s="53"/>
      <c r="D801" s="54"/>
      <c r="E801" s="55"/>
      <c r="F801" s="56"/>
      <c r="G801" s="56"/>
      <c r="H801" s="56"/>
      <c r="I801" s="57"/>
      <c r="J801" s="55"/>
      <c r="K801" s="55"/>
      <c r="L801" s="53"/>
      <c r="M801" s="58"/>
      <c r="N801" s="52"/>
    </row>
    <row r="802" spans="2:14" x14ac:dyDescent="0.25">
      <c r="B802" s="51"/>
      <c r="C802" s="53"/>
      <c r="D802" s="54"/>
      <c r="E802" s="55"/>
      <c r="F802" s="56"/>
      <c r="G802" s="56"/>
      <c r="H802" s="56"/>
      <c r="I802" s="57"/>
      <c r="J802" s="55"/>
      <c r="K802" s="55"/>
      <c r="L802" s="53"/>
      <c r="M802" s="58"/>
      <c r="N802" s="52"/>
    </row>
    <row r="803" spans="2:14" x14ac:dyDescent="0.25">
      <c r="B803" s="51"/>
      <c r="C803" s="53"/>
      <c r="D803" s="54"/>
      <c r="E803" s="55"/>
      <c r="F803" s="56"/>
      <c r="G803" s="56"/>
      <c r="H803" s="56"/>
      <c r="I803" s="57"/>
      <c r="J803" s="55"/>
      <c r="K803" s="55"/>
      <c r="L803" s="53"/>
      <c r="M803" s="58"/>
      <c r="N803" s="52"/>
    </row>
    <row r="804" spans="2:14" x14ac:dyDescent="0.25">
      <c r="B804" s="51"/>
      <c r="C804" s="53"/>
      <c r="D804" s="54"/>
      <c r="E804" s="55"/>
      <c r="F804" s="56"/>
      <c r="G804" s="56"/>
      <c r="H804" s="56"/>
      <c r="I804" s="57"/>
      <c r="J804" s="55"/>
      <c r="K804" s="55"/>
      <c r="L804" s="53"/>
      <c r="M804" s="58"/>
      <c r="N804" s="52"/>
    </row>
    <row r="805" spans="2:14" x14ac:dyDescent="0.25">
      <c r="B805" s="51"/>
      <c r="C805" s="53"/>
      <c r="D805" s="54"/>
      <c r="E805" s="55"/>
      <c r="F805" s="56"/>
      <c r="G805" s="56"/>
      <c r="H805" s="56"/>
      <c r="I805" s="57"/>
      <c r="J805" s="55"/>
      <c r="K805" s="55"/>
      <c r="L805" s="53"/>
      <c r="M805" s="58"/>
      <c r="N805" s="52"/>
    </row>
    <row r="806" spans="2:14" x14ac:dyDescent="0.25">
      <c r="B806" s="51"/>
      <c r="C806" s="53"/>
      <c r="D806" s="54"/>
      <c r="E806" s="55"/>
      <c r="F806" s="56"/>
      <c r="G806" s="56"/>
      <c r="H806" s="56"/>
      <c r="I806" s="57"/>
      <c r="J806" s="55"/>
      <c r="K806" s="55"/>
      <c r="L806" s="53"/>
      <c r="M806" s="58"/>
      <c r="N806" s="52"/>
    </row>
    <row r="807" spans="2:14" x14ac:dyDescent="0.25">
      <c r="B807" s="51"/>
      <c r="C807" s="53"/>
      <c r="D807" s="54"/>
      <c r="E807" s="55"/>
      <c r="F807" s="56"/>
      <c r="G807" s="56"/>
      <c r="H807" s="56"/>
      <c r="I807" s="57"/>
      <c r="J807" s="55"/>
      <c r="K807" s="55"/>
      <c r="L807" s="53"/>
      <c r="M807" s="58"/>
      <c r="N807" s="52"/>
    </row>
    <row r="808" spans="2:14" x14ac:dyDescent="0.25">
      <c r="B808" s="51"/>
      <c r="C808" s="53"/>
      <c r="D808" s="54"/>
      <c r="E808" s="55"/>
      <c r="F808" s="56"/>
      <c r="G808" s="56"/>
      <c r="H808" s="56"/>
      <c r="I808" s="57"/>
      <c r="J808" s="55"/>
      <c r="K808" s="55"/>
      <c r="L808" s="53"/>
      <c r="M808" s="58"/>
      <c r="N808" s="52"/>
    </row>
    <row r="809" spans="2:14" x14ac:dyDescent="0.25">
      <c r="B809" s="51"/>
      <c r="C809" s="53"/>
      <c r="D809" s="54"/>
      <c r="E809" s="55"/>
      <c r="F809" s="56"/>
      <c r="G809" s="56"/>
      <c r="H809" s="56"/>
      <c r="I809" s="57"/>
      <c r="J809" s="55"/>
      <c r="K809" s="55"/>
      <c r="L809" s="53"/>
      <c r="M809" s="58"/>
      <c r="N809" s="52"/>
    </row>
    <row r="810" spans="2:14" x14ac:dyDescent="0.25">
      <c r="B810" s="51"/>
      <c r="C810" s="53"/>
      <c r="D810" s="54"/>
      <c r="E810" s="55"/>
      <c r="F810" s="56"/>
      <c r="G810" s="56"/>
      <c r="H810" s="56"/>
      <c r="I810" s="57"/>
      <c r="J810" s="55"/>
      <c r="K810" s="55"/>
      <c r="L810" s="53"/>
      <c r="M810" s="58"/>
      <c r="N810" s="52"/>
    </row>
    <row r="811" spans="2:14" x14ac:dyDescent="0.25">
      <c r="B811" s="51"/>
      <c r="C811" s="53"/>
      <c r="D811" s="54"/>
      <c r="E811" s="55"/>
      <c r="F811" s="56"/>
      <c r="G811" s="56"/>
      <c r="H811" s="56"/>
      <c r="I811" s="57"/>
      <c r="J811" s="55"/>
      <c r="K811" s="55"/>
      <c r="L811" s="53"/>
      <c r="M811" s="58"/>
      <c r="N811" s="52"/>
    </row>
    <row r="812" spans="2:14" x14ac:dyDescent="0.25">
      <c r="B812" s="51"/>
      <c r="C812" s="53"/>
      <c r="D812" s="54"/>
      <c r="E812" s="55"/>
      <c r="F812" s="56"/>
      <c r="G812" s="56"/>
      <c r="H812" s="56"/>
      <c r="I812" s="57"/>
      <c r="J812" s="55"/>
      <c r="K812" s="55"/>
      <c r="L812" s="53"/>
      <c r="M812" s="58"/>
      <c r="N812" s="52"/>
    </row>
    <row r="813" spans="2:14" x14ac:dyDescent="0.25">
      <c r="B813" s="51"/>
      <c r="C813" s="53"/>
      <c r="D813" s="54"/>
      <c r="E813" s="55"/>
      <c r="F813" s="56"/>
      <c r="G813" s="56"/>
      <c r="H813" s="56"/>
      <c r="I813" s="57"/>
      <c r="J813" s="55"/>
      <c r="K813" s="55"/>
      <c r="L813" s="53"/>
      <c r="M813" s="58"/>
      <c r="N813" s="52"/>
    </row>
    <row r="814" spans="2:14" x14ac:dyDescent="0.25">
      <c r="B814" s="51"/>
      <c r="C814" s="53"/>
      <c r="D814" s="54"/>
      <c r="E814" s="55"/>
      <c r="F814" s="56"/>
      <c r="G814" s="56"/>
      <c r="H814" s="56"/>
      <c r="I814" s="57"/>
      <c r="J814" s="55"/>
      <c r="K814" s="55"/>
      <c r="L814" s="53"/>
      <c r="M814" s="58"/>
      <c r="N814" s="52"/>
    </row>
    <row r="815" spans="2:14" x14ac:dyDescent="0.25">
      <c r="B815" s="51"/>
      <c r="C815" s="53"/>
      <c r="D815" s="54"/>
      <c r="E815" s="55"/>
      <c r="F815" s="56"/>
      <c r="G815" s="56"/>
      <c r="H815" s="56"/>
      <c r="I815" s="57"/>
      <c r="J815" s="55"/>
      <c r="K815" s="55"/>
      <c r="L815" s="53"/>
      <c r="M815" s="58"/>
      <c r="N815" s="52"/>
    </row>
    <row r="816" spans="2:14" x14ac:dyDescent="0.25">
      <c r="B816" s="51"/>
      <c r="C816" s="53"/>
      <c r="D816" s="54"/>
      <c r="E816" s="55"/>
      <c r="F816" s="56"/>
      <c r="G816" s="56"/>
      <c r="H816" s="56"/>
      <c r="I816" s="57"/>
      <c r="J816" s="55"/>
      <c r="K816" s="55"/>
      <c r="L816" s="53"/>
      <c r="M816" s="58"/>
      <c r="N816" s="52"/>
    </row>
    <row r="817" spans="2:14" x14ac:dyDescent="0.25">
      <c r="B817" s="51"/>
      <c r="C817" s="53"/>
      <c r="D817" s="54"/>
      <c r="E817" s="55"/>
      <c r="F817" s="56"/>
      <c r="G817" s="56"/>
      <c r="H817" s="56"/>
      <c r="I817" s="57"/>
      <c r="J817" s="55"/>
      <c r="K817" s="55"/>
      <c r="L817" s="53"/>
      <c r="M817" s="58"/>
      <c r="N817" s="52"/>
    </row>
    <row r="818" spans="2:14" x14ac:dyDescent="0.25">
      <c r="B818" s="51"/>
      <c r="C818" s="53"/>
      <c r="D818" s="54"/>
      <c r="E818" s="55"/>
      <c r="F818" s="56"/>
      <c r="G818" s="56"/>
      <c r="H818" s="56"/>
      <c r="I818" s="57"/>
      <c r="J818" s="55"/>
      <c r="K818" s="55"/>
      <c r="L818" s="53"/>
      <c r="M818" s="58"/>
      <c r="N818" s="52"/>
    </row>
    <row r="819" spans="2:14" x14ac:dyDescent="0.25">
      <c r="B819" s="51"/>
      <c r="C819" s="53"/>
      <c r="D819" s="54"/>
      <c r="E819" s="55"/>
      <c r="F819" s="56"/>
      <c r="G819" s="56"/>
      <c r="H819" s="56"/>
      <c r="I819" s="57"/>
      <c r="J819" s="55"/>
      <c r="K819" s="55"/>
      <c r="L819" s="53"/>
      <c r="M819" s="58"/>
      <c r="N819" s="52"/>
    </row>
    <row r="820" spans="2:14" x14ac:dyDescent="0.25">
      <c r="B820" s="51"/>
      <c r="C820" s="53"/>
      <c r="D820" s="54"/>
      <c r="E820" s="55"/>
      <c r="F820" s="56"/>
      <c r="G820" s="56"/>
      <c r="H820" s="56"/>
      <c r="I820" s="57"/>
      <c r="J820" s="55"/>
      <c r="K820" s="55"/>
      <c r="L820" s="53"/>
      <c r="M820" s="58"/>
      <c r="N820" s="52"/>
    </row>
    <row r="821" spans="2:14" x14ac:dyDescent="0.25">
      <c r="B821" s="51"/>
      <c r="C821" s="53"/>
      <c r="D821" s="54"/>
      <c r="E821" s="55"/>
      <c r="F821" s="56"/>
      <c r="G821" s="56"/>
      <c r="H821" s="56"/>
      <c r="I821" s="57"/>
      <c r="J821" s="55"/>
      <c r="K821" s="55"/>
      <c r="L821" s="53"/>
      <c r="M821" s="58"/>
      <c r="N821" s="52"/>
    </row>
    <row r="822" spans="2:14" x14ac:dyDescent="0.25">
      <c r="B822" s="51"/>
      <c r="C822" s="53"/>
      <c r="D822" s="54"/>
      <c r="E822" s="55"/>
      <c r="F822" s="56"/>
      <c r="G822" s="56"/>
      <c r="H822" s="56"/>
      <c r="I822" s="57"/>
      <c r="J822" s="55"/>
      <c r="K822" s="55"/>
      <c r="L822" s="53"/>
      <c r="M822" s="58"/>
      <c r="N822" s="52"/>
    </row>
    <row r="823" spans="2:14" x14ac:dyDescent="0.25">
      <c r="B823" s="51"/>
      <c r="C823" s="53"/>
      <c r="D823" s="54"/>
      <c r="E823" s="55"/>
      <c r="F823" s="56"/>
      <c r="G823" s="56"/>
      <c r="H823" s="56"/>
      <c r="I823" s="57"/>
      <c r="J823" s="55"/>
      <c r="K823" s="55"/>
      <c r="L823" s="53"/>
      <c r="M823" s="58"/>
      <c r="N823" s="52"/>
    </row>
    <row r="824" spans="2:14" x14ac:dyDescent="0.25">
      <c r="B824" s="51"/>
      <c r="C824" s="53"/>
      <c r="D824" s="54"/>
      <c r="E824" s="55"/>
      <c r="F824" s="56"/>
      <c r="G824" s="56"/>
      <c r="H824" s="56"/>
      <c r="I824" s="57"/>
      <c r="J824" s="55"/>
      <c r="K824" s="55"/>
      <c r="L824" s="53"/>
      <c r="M824" s="58"/>
      <c r="N824" s="52"/>
    </row>
    <row r="825" spans="2:14" x14ac:dyDescent="0.25">
      <c r="B825" s="51"/>
      <c r="C825" s="53"/>
      <c r="D825" s="54"/>
      <c r="E825" s="55"/>
      <c r="F825" s="56"/>
      <c r="G825" s="56"/>
      <c r="H825" s="56"/>
      <c r="I825" s="57"/>
      <c r="J825" s="55"/>
      <c r="K825" s="55"/>
      <c r="L825" s="53"/>
      <c r="M825" s="58"/>
      <c r="N825" s="52"/>
    </row>
    <row r="826" spans="2:14" x14ac:dyDescent="0.25">
      <c r="B826" s="51"/>
      <c r="C826" s="53"/>
      <c r="D826" s="54"/>
      <c r="E826" s="55"/>
      <c r="F826" s="56"/>
      <c r="G826" s="56"/>
      <c r="H826" s="56"/>
      <c r="I826" s="57"/>
      <c r="J826" s="55"/>
      <c r="K826" s="55"/>
      <c r="L826" s="53"/>
      <c r="M826" s="58"/>
      <c r="N826" s="52"/>
    </row>
    <row r="827" spans="2:14" x14ac:dyDescent="0.25">
      <c r="B827" s="51"/>
      <c r="C827" s="53"/>
      <c r="D827" s="54"/>
      <c r="E827" s="55"/>
      <c r="F827" s="56"/>
      <c r="G827" s="56"/>
      <c r="H827" s="56"/>
      <c r="I827" s="57"/>
      <c r="J827" s="55"/>
      <c r="K827" s="55"/>
      <c r="L827" s="53"/>
      <c r="M827" s="58"/>
      <c r="N827" s="52"/>
    </row>
    <row r="828" spans="2:14" x14ac:dyDescent="0.25">
      <c r="B828" s="51"/>
      <c r="C828" s="53"/>
      <c r="D828" s="54"/>
      <c r="E828" s="55"/>
      <c r="F828" s="56"/>
      <c r="G828" s="56"/>
      <c r="H828" s="56"/>
      <c r="I828" s="57"/>
      <c r="J828" s="55"/>
      <c r="K828" s="55"/>
      <c r="L828" s="53"/>
      <c r="M828" s="58"/>
      <c r="N828" s="52"/>
    </row>
    <row r="829" spans="2:14" x14ac:dyDescent="0.25">
      <c r="B829" s="51"/>
      <c r="C829" s="53"/>
      <c r="D829" s="54"/>
      <c r="E829" s="55"/>
      <c r="F829" s="56"/>
      <c r="G829" s="56"/>
      <c r="H829" s="56"/>
      <c r="I829" s="57"/>
      <c r="J829" s="55"/>
      <c r="K829" s="55"/>
      <c r="L829" s="53"/>
      <c r="M829" s="58"/>
      <c r="N829" s="52"/>
    </row>
    <row r="830" spans="2:14" x14ac:dyDescent="0.25">
      <c r="B830" s="51"/>
      <c r="C830" s="53"/>
      <c r="D830" s="54"/>
      <c r="E830" s="55"/>
      <c r="F830" s="56"/>
      <c r="G830" s="56"/>
      <c r="H830" s="56"/>
      <c r="I830" s="57"/>
      <c r="J830" s="55"/>
      <c r="K830" s="55"/>
      <c r="L830" s="53"/>
      <c r="M830" s="58"/>
      <c r="N830" s="52"/>
    </row>
    <row r="831" spans="2:14" x14ac:dyDescent="0.25">
      <c r="B831" s="51"/>
      <c r="C831" s="53"/>
      <c r="D831" s="54"/>
      <c r="E831" s="55"/>
      <c r="F831" s="56"/>
      <c r="G831" s="56"/>
      <c r="H831" s="56"/>
      <c r="I831" s="57"/>
      <c r="J831" s="55"/>
      <c r="K831" s="55"/>
      <c r="L831" s="53"/>
      <c r="M831" s="58"/>
      <c r="N831" s="52"/>
    </row>
    <row r="832" spans="2:14" x14ac:dyDescent="0.25">
      <c r="B832" s="51"/>
      <c r="C832" s="53"/>
      <c r="D832" s="54"/>
      <c r="E832" s="55"/>
      <c r="F832" s="56"/>
      <c r="G832" s="56"/>
      <c r="H832" s="56"/>
      <c r="I832" s="57"/>
      <c r="J832" s="55"/>
      <c r="K832" s="55"/>
      <c r="L832" s="53"/>
      <c r="M832" s="58"/>
      <c r="N832" s="52"/>
    </row>
    <row r="833" spans="2:14" x14ac:dyDescent="0.25">
      <c r="B833" s="51"/>
      <c r="C833" s="53"/>
      <c r="D833" s="54"/>
      <c r="E833" s="55"/>
      <c r="F833" s="56"/>
      <c r="G833" s="56"/>
      <c r="H833" s="56"/>
      <c r="I833" s="57"/>
      <c r="J833" s="55"/>
      <c r="K833" s="55"/>
      <c r="L833" s="53"/>
      <c r="M833" s="58"/>
      <c r="N833" s="52"/>
    </row>
    <row r="834" spans="2:14" x14ac:dyDescent="0.25">
      <c r="B834" s="51"/>
      <c r="C834" s="53"/>
      <c r="D834" s="54"/>
      <c r="E834" s="55"/>
      <c r="F834" s="56"/>
      <c r="G834" s="56"/>
      <c r="H834" s="56"/>
      <c r="I834" s="57"/>
      <c r="J834" s="55"/>
      <c r="K834" s="55"/>
      <c r="L834" s="53"/>
      <c r="M834" s="58"/>
      <c r="N834" s="52"/>
    </row>
    <row r="835" spans="2:14" x14ac:dyDescent="0.25">
      <c r="B835" s="51"/>
      <c r="C835" s="53"/>
      <c r="D835" s="54"/>
      <c r="E835" s="55"/>
      <c r="F835" s="56"/>
      <c r="G835" s="56"/>
      <c r="H835" s="56"/>
      <c r="I835" s="57"/>
      <c r="J835" s="55"/>
      <c r="K835" s="55"/>
      <c r="L835" s="53"/>
      <c r="M835" s="58"/>
      <c r="N835" s="52"/>
    </row>
    <row r="836" spans="2:14" x14ac:dyDescent="0.25">
      <c r="B836" s="51"/>
      <c r="C836" s="53"/>
      <c r="D836" s="54"/>
      <c r="E836" s="55"/>
      <c r="F836" s="56"/>
      <c r="G836" s="56"/>
      <c r="H836" s="56"/>
      <c r="I836" s="57"/>
      <c r="J836" s="55"/>
      <c r="K836" s="55"/>
      <c r="L836" s="53"/>
      <c r="M836" s="58"/>
      <c r="N836" s="52"/>
    </row>
    <row r="837" spans="2:14" x14ac:dyDescent="0.25">
      <c r="B837" s="51"/>
      <c r="C837" s="53"/>
      <c r="D837" s="54"/>
      <c r="E837" s="55"/>
      <c r="F837" s="56"/>
      <c r="G837" s="56"/>
      <c r="H837" s="56"/>
      <c r="I837" s="57"/>
      <c r="J837" s="55"/>
      <c r="K837" s="55"/>
      <c r="L837" s="53"/>
      <c r="M837" s="58"/>
      <c r="N837" s="52"/>
    </row>
    <row r="838" spans="2:14" x14ac:dyDescent="0.25">
      <c r="B838" s="51"/>
      <c r="C838" s="53"/>
      <c r="D838" s="54"/>
      <c r="E838" s="55"/>
      <c r="F838" s="56"/>
      <c r="G838" s="56"/>
      <c r="H838" s="56"/>
      <c r="I838" s="57"/>
      <c r="J838" s="55"/>
      <c r="K838" s="55"/>
      <c r="L838" s="53"/>
      <c r="M838" s="58"/>
      <c r="N838" s="52"/>
    </row>
    <row r="839" spans="2:14" x14ac:dyDescent="0.25">
      <c r="B839" s="51"/>
      <c r="C839" s="53"/>
      <c r="D839" s="54"/>
      <c r="E839" s="55"/>
      <c r="F839" s="56"/>
      <c r="G839" s="56"/>
      <c r="H839" s="56"/>
      <c r="I839" s="57"/>
      <c r="J839" s="55"/>
      <c r="K839" s="55"/>
      <c r="L839" s="53"/>
      <c r="M839" s="58"/>
      <c r="N839" s="52"/>
    </row>
    <row r="840" spans="2:14" x14ac:dyDescent="0.25">
      <c r="B840" s="51"/>
      <c r="C840" s="53"/>
      <c r="D840" s="54"/>
      <c r="E840" s="55"/>
      <c r="F840" s="56"/>
      <c r="G840" s="56"/>
      <c r="H840" s="56"/>
      <c r="I840" s="57"/>
      <c r="J840" s="55"/>
      <c r="K840" s="55"/>
      <c r="L840" s="53"/>
      <c r="M840" s="58"/>
      <c r="N840" s="52"/>
    </row>
    <row r="841" spans="2:14" x14ac:dyDescent="0.25">
      <c r="B841" s="51"/>
      <c r="C841" s="53"/>
      <c r="D841" s="54"/>
      <c r="E841" s="55"/>
      <c r="F841" s="56"/>
      <c r="G841" s="56"/>
      <c r="H841" s="56"/>
      <c r="I841" s="57"/>
      <c r="J841" s="55"/>
      <c r="K841" s="55"/>
      <c r="L841" s="53"/>
      <c r="M841" s="58"/>
      <c r="N841" s="52"/>
    </row>
    <row r="842" spans="2:14" x14ac:dyDescent="0.25">
      <c r="B842" s="51"/>
      <c r="C842" s="53"/>
      <c r="D842" s="54"/>
      <c r="E842" s="55"/>
      <c r="F842" s="56"/>
      <c r="G842" s="56"/>
      <c r="H842" s="56"/>
      <c r="I842" s="57"/>
      <c r="J842" s="55"/>
      <c r="K842" s="55"/>
      <c r="L842" s="53"/>
      <c r="M842" s="58"/>
      <c r="N842" s="52"/>
    </row>
    <row r="843" spans="2:14" x14ac:dyDescent="0.25">
      <c r="B843" s="51"/>
      <c r="C843" s="53"/>
      <c r="D843" s="54"/>
      <c r="E843" s="55"/>
      <c r="F843" s="56"/>
      <c r="G843" s="56"/>
      <c r="H843" s="56"/>
      <c r="I843" s="57"/>
      <c r="J843" s="55"/>
      <c r="K843" s="55"/>
      <c r="L843" s="53"/>
      <c r="M843" s="58"/>
      <c r="N843" s="52"/>
    </row>
    <row r="844" spans="2:14" x14ac:dyDescent="0.25">
      <c r="B844" s="51"/>
      <c r="C844" s="53"/>
      <c r="D844" s="54"/>
      <c r="E844" s="55"/>
      <c r="F844" s="56"/>
      <c r="G844" s="56"/>
      <c r="H844" s="56"/>
      <c r="I844" s="57"/>
      <c r="J844" s="55"/>
      <c r="K844" s="55"/>
      <c r="L844" s="53"/>
      <c r="M844" s="58"/>
      <c r="N844" s="52"/>
    </row>
    <row r="845" spans="2:14" x14ac:dyDescent="0.25">
      <c r="B845" s="51"/>
      <c r="C845" s="53"/>
      <c r="D845" s="54"/>
      <c r="E845" s="55"/>
      <c r="F845" s="56"/>
      <c r="G845" s="56"/>
      <c r="H845" s="56"/>
      <c r="I845" s="57"/>
      <c r="J845" s="55"/>
      <c r="K845" s="55"/>
      <c r="L845" s="53"/>
      <c r="M845" s="58"/>
      <c r="N845" s="52"/>
    </row>
    <row r="846" spans="2:14" x14ac:dyDescent="0.25">
      <c r="B846" s="51"/>
      <c r="C846" s="53"/>
      <c r="D846" s="54"/>
      <c r="E846" s="55"/>
      <c r="F846" s="56"/>
      <c r="G846" s="56"/>
      <c r="H846" s="56"/>
      <c r="I846" s="57"/>
      <c r="J846" s="55"/>
      <c r="K846" s="55"/>
      <c r="L846" s="53"/>
      <c r="M846" s="58"/>
      <c r="N846" s="52"/>
    </row>
    <row r="847" spans="2:14" x14ac:dyDescent="0.25">
      <c r="B847" s="51"/>
      <c r="C847" s="53"/>
      <c r="D847" s="54"/>
      <c r="E847" s="55"/>
      <c r="F847" s="56"/>
      <c r="G847" s="56"/>
      <c r="H847" s="56"/>
      <c r="I847" s="57"/>
      <c r="J847" s="55"/>
      <c r="K847" s="55"/>
      <c r="L847" s="53"/>
      <c r="M847" s="58"/>
      <c r="N847" s="52"/>
    </row>
    <row r="848" spans="2:14" x14ac:dyDescent="0.25">
      <c r="B848" s="51"/>
      <c r="C848" s="53"/>
      <c r="D848" s="54"/>
      <c r="E848" s="55"/>
      <c r="F848" s="56"/>
      <c r="G848" s="56"/>
      <c r="H848" s="56"/>
      <c r="I848" s="57"/>
      <c r="J848" s="55"/>
      <c r="K848" s="55"/>
      <c r="L848" s="53"/>
      <c r="M848" s="58"/>
      <c r="N848" s="52"/>
    </row>
    <row r="849" spans="2:14" x14ac:dyDescent="0.25">
      <c r="B849" s="51"/>
      <c r="C849" s="53"/>
      <c r="D849" s="54"/>
      <c r="E849" s="55"/>
      <c r="F849" s="56"/>
      <c r="G849" s="56"/>
      <c r="H849" s="56"/>
      <c r="I849" s="57"/>
      <c r="J849" s="55"/>
      <c r="K849" s="55"/>
      <c r="L849" s="53"/>
      <c r="M849" s="58"/>
      <c r="N849" s="52"/>
    </row>
    <row r="850" spans="2:14" x14ac:dyDescent="0.25">
      <c r="B850" s="51"/>
      <c r="C850" s="53"/>
      <c r="D850" s="54"/>
      <c r="E850" s="55"/>
      <c r="F850" s="56"/>
      <c r="G850" s="56"/>
      <c r="H850" s="56"/>
      <c r="I850" s="57"/>
      <c r="J850" s="55"/>
      <c r="K850" s="55"/>
      <c r="L850" s="53"/>
      <c r="M850" s="58"/>
      <c r="N850" s="52"/>
    </row>
    <row r="851" spans="2:14" x14ac:dyDescent="0.25">
      <c r="B851" s="51"/>
      <c r="C851" s="53"/>
      <c r="D851" s="54"/>
      <c r="E851" s="55"/>
      <c r="F851" s="56"/>
      <c r="G851" s="56"/>
      <c r="H851" s="56"/>
      <c r="I851" s="57"/>
      <c r="J851" s="55"/>
      <c r="K851" s="55"/>
      <c r="L851" s="53"/>
      <c r="M851" s="58"/>
      <c r="N851" s="52"/>
    </row>
    <row r="852" spans="2:14" x14ac:dyDescent="0.25">
      <c r="B852" s="51"/>
      <c r="C852" s="53"/>
      <c r="D852" s="54"/>
      <c r="E852" s="55"/>
      <c r="F852" s="56"/>
      <c r="G852" s="56"/>
      <c r="H852" s="56"/>
      <c r="I852" s="57"/>
      <c r="J852" s="55"/>
      <c r="K852" s="55"/>
      <c r="L852" s="53"/>
      <c r="M852" s="58"/>
      <c r="N852" s="52"/>
    </row>
    <row r="853" spans="2:14" x14ac:dyDescent="0.25">
      <c r="B853" s="51"/>
      <c r="C853" s="53"/>
      <c r="D853" s="54"/>
      <c r="E853" s="55"/>
      <c r="F853" s="56"/>
      <c r="G853" s="56"/>
      <c r="H853" s="56"/>
      <c r="I853" s="57"/>
      <c r="J853" s="55"/>
      <c r="K853" s="55"/>
      <c r="L853" s="53"/>
      <c r="M853" s="58"/>
      <c r="N853" s="52"/>
    </row>
    <row r="854" spans="2:14" x14ac:dyDescent="0.25">
      <c r="B854" s="51"/>
      <c r="C854" s="53"/>
      <c r="D854" s="54"/>
      <c r="E854" s="55"/>
      <c r="F854" s="56"/>
      <c r="G854" s="56"/>
      <c r="H854" s="56"/>
      <c r="I854" s="57"/>
      <c r="J854" s="55"/>
      <c r="K854" s="55"/>
      <c r="L854" s="53"/>
      <c r="M854" s="58"/>
      <c r="N854" s="52"/>
    </row>
    <row r="855" spans="2:14" x14ac:dyDescent="0.25">
      <c r="B855" s="51"/>
      <c r="C855" s="53"/>
      <c r="D855" s="54"/>
      <c r="E855" s="55"/>
      <c r="F855" s="56"/>
      <c r="G855" s="56"/>
      <c r="H855" s="56"/>
      <c r="I855" s="57"/>
      <c r="J855" s="55"/>
      <c r="K855" s="55"/>
      <c r="L855" s="53"/>
      <c r="M855" s="58"/>
      <c r="N855" s="52"/>
    </row>
    <row r="856" spans="2:14" x14ac:dyDescent="0.25">
      <c r="B856" s="51"/>
      <c r="C856" s="53"/>
      <c r="D856" s="54"/>
      <c r="E856" s="55"/>
      <c r="F856" s="56"/>
      <c r="G856" s="56"/>
      <c r="H856" s="56"/>
      <c r="I856" s="57"/>
      <c r="J856" s="55"/>
      <c r="K856" s="55"/>
      <c r="L856" s="53"/>
      <c r="M856" s="58"/>
      <c r="N856" s="52"/>
    </row>
    <row r="857" spans="2:14" x14ac:dyDescent="0.25">
      <c r="B857" s="51"/>
      <c r="C857" s="53"/>
      <c r="D857" s="54"/>
      <c r="E857" s="55"/>
      <c r="F857" s="56"/>
      <c r="G857" s="56"/>
      <c r="H857" s="56"/>
      <c r="I857" s="57"/>
      <c r="J857" s="55"/>
      <c r="K857" s="55"/>
      <c r="L857" s="53"/>
      <c r="M857" s="58"/>
      <c r="N857" s="52"/>
    </row>
    <row r="858" spans="2:14" x14ac:dyDescent="0.25">
      <c r="B858" s="51"/>
      <c r="C858" s="53"/>
      <c r="D858" s="54"/>
      <c r="E858" s="55"/>
      <c r="F858" s="56"/>
      <c r="G858" s="56"/>
      <c r="H858" s="56"/>
      <c r="I858" s="57"/>
      <c r="J858" s="55"/>
      <c r="K858" s="55"/>
      <c r="L858" s="53"/>
      <c r="M858" s="58"/>
      <c r="N858" s="52"/>
    </row>
    <row r="859" spans="2:14" x14ac:dyDescent="0.25">
      <c r="B859" s="51"/>
      <c r="C859" s="53"/>
      <c r="D859" s="54"/>
      <c r="E859" s="55"/>
      <c r="F859" s="56"/>
      <c r="G859" s="56"/>
      <c r="H859" s="56"/>
      <c r="I859" s="57"/>
      <c r="J859" s="55"/>
      <c r="K859" s="55"/>
      <c r="L859" s="53"/>
      <c r="M859" s="58"/>
      <c r="N859" s="52"/>
    </row>
    <row r="860" spans="2:14" x14ac:dyDescent="0.25">
      <c r="B860" s="51"/>
      <c r="C860" s="53"/>
      <c r="D860" s="54"/>
      <c r="E860" s="55"/>
      <c r="F860" s="56"/>
      <c r="G860" s="56"/>
      <c r="H860" s="56"/>
      <c r="I860" s="57"/>
      <c r="J860" s="55"/>
      <c r="K860" s="55"/>
      <c r="L860" s="53"/>
      <c r="M860" s="58"/>
      <c r="N860" s="52"/>
    </row>
    <row r="861" spans="2:14" x14ac:dyDescent="0.25">
      <c r="B861" s="51"/>
      <c r="C861" s="53"/>
      <c r="D861" s="54"/>
      <c r="E861" s="55"/>
      <c r="F861" s="56"/>
      <c r="G861" s="56"/>
      <c r="H861" s="56"/>
      <c r="I861" s="57"/>
      <c r="J861" s="55"/>
      <c r="K861" s="55"/>
      <c r="L861" s="53"/>
      <c r="M861" s="58"/>
      <c r="N861" s="52"/>
    </row>
    <row r="862" spans="2:14" x14ac:dyDescent="0.25">
      <c r="B862" s="51"/>
      <c r="C862" s="53"/>
      <c r="D862" s="54"/>
      <c r="E862" s="55"/>
      <c r="F862" s="56"/>
      <c r="G862" s="56"/>
      <c r="H862" s="56"/>
      <c r="I862" s="57"/>
      <c r="J862" s="55"/>
      <c r="K862" s="55"/>
      <c r="L862" s="53"/>
      <c r="M862" s="58"/>
      <c r="N862" s="52"/>
    </row>
    <row r="863" spans="2:14" x14ac:dyDescent="0.25">
      <c r="B863" s="51"/>
      <c r="C863" s="53"/>
      <c r="D863" s="54"/>
      <c r="E863" s="55"/>
      <c r="F863" s="56"/>
      <c r="G863" s="56"/>
      <c r="H863" s="56"/>
      <c r="I863" s="57"/>
      <c r="J863" s="55"/>
      <c r="K863" s="55"/>
      <c r="L863" s="53"/>
      <c r="M863" s="58"/>
      <c r="N863" s="52"/>
    </row>
    <row r="864" spans="2:14" x14ac:dyDescent="0.25">
      <c r="B864" s="51"/>
      <c r="C864" s="53"/>
      <c r="D864" s="54"/>
      <c r="E864" s="55"/>
      <c r="F864" s="56"/>
      <c r="G864" s="56"/>
      <c r="H864" s="56"/>
      <c r="I864" s="57"/>
      <c r="J864" s="55"/>
      <c r="K864" s="55"/>
      <c r="L864" s="53"/>
      <c r="M864" s="58"/>
      <c r="N864" s="52"/>
    </row>
    <row r="865" spans="2:14" x14ac:dyDescent="0.25">
      <c r="B865" s="51"/>
      <c r="C865" s="53"/>
      <c r="D865" s="54"/>
      <c r="E865" s="55"/>
      <c r="F865" s="56"/>
      <c r="G865" s="56"/>
      <c r="H865" s="56"/>
      <c r="I865" s="57"/>
      <c r="J865" s="55"/>
      <c r="K865" s="55"/>
      <c r="L865" s="53"/>
      <c r="M865" s="58"/>
      <c r="N865" s="52"/>
    </row>
    <row r="866" spans="2:14" x14ac:dyDescent="0.25">
      <c r="B866" s="51"/>
      <c r="C866" s="53"/>
      <c r="D866" s="54"/>
      <c r="E866" s="55"/>
      <c r="F866" s="56"/>
      <c r="G866" s="56"/>
      <c r="H866" s="56"/>
      <c r="I866" s="57"/>
      <c r="J866" s="55"/>
      <c r="K866" s="55"/>
      <c r="L866" s="53"/>
      <c r="M866" s="58"/>
      <c r="N866" s="52"/>
    </row>
    <row r="867" spans="2:14" x14ac:dyDescent="0.25">
      <c r="B867" s="51"/>
      <c r="C867" s="53"/>
      <c r="D867" s="54"/>
      <c r="E867" s="55"/>
      <c r="F867" s="56"/>
      <c r="G867" s="56"/>
      <c r="H867" s="56"/>
      <c r="I867" s="57"/>
      <c r="J867" s="55"/>
      <c r="K867" s="55"/>
      <c r="L867" s="53"/>
      <c r="M867" s="58"/>
      <c r="N867" s="52"/>
    </row>
    <row r="868" spans="2:14" x14ac:dyDescent="0.25">
      <c r="B868" s="51"/>
      <c r="C868" s="53"/>
      <c r="D868" s="54"/>
      <c r="E868" s="55"/>
      <c r="F868" s="56"/>
      <c r="G868" s="56"/>
      <c r="H868" s="56"/>
      <c r="I868" s="57"/>
      <c r="J868" s="55"/>
      <c r="K868" s="55"/>
      <c r="L868" s="53"/>
      <c r="M868" s="58"/>
      <c r="N868" s="52"/>
    </row>
    <row r="869" spans="2:14" x14ac:dyDescent="0.25">
      <c r="B869" s="51"/>
      <c r="C869" s="53"/>
      <c r="D869" s="54"/>
      <c r="E869" s="55"/>
      <c r="F869" s="56"/>
      <c r="G869" s="56"/>
      <c r="H869" s="56"/>
      <c r="I869" s="57"/>
      <c r="J869" s="55"/>
      <c r="K869" s="55"/>
      <c r="L869" s="53"/>
      <c r="M869" s="58"/>
      <c r="N869" s="52"/>
    </row>
    <row r="870" spans="2:14" x14ac:dyDescent="0.25">
      <c r="B870" s="51"/>
      <c r="C870" s="53"/>
      <c r="D870" s="54"/>
      <c r="E870" s="55"/>
      <c r="F870" s="56"/>
      <c r="G870" s="56"/>
      <c r="H870" s="56"/>
      <c r="I870" s="57"/>
      <c r="J870" s="55"/>
      <c r="K870" s="55"/>
      <c r="L870" s="53"/>
      <c r="M870" s="58"/>
      <c r="N870" s="52"/>
    </row>
    <row r="871" spans="2:14" x14ac:dyDescent="0.25">
      <c r="B871" s="51"/>
      <c r="C871" s="53"/>
      <c r="D871" s="54"/>
      <c r="E871" s="55"/>
      <c r="F871" s="56"/>
      <c r="G871" s="56"/>
      <c r="H871" s="56"/>
      <c r="I871" s="57"/>
      <c r="J871" s="55"/>
      <c r="K871" s="55"/>
      <c r="L871" s="53"/>
      <c r="M871" s="58"/>
      <c r="N871" s="52"/>
    </row>
    <row r="872" spans="2:14" x14ac:dyDescent="0.25">
      <c r="B872" s="51"/>
      <c r="C872" s="53"/>
      <c r="D872" s="54"/>
      <c r="E872" s="55"/>
      <c r="F872" s="56"/>
      <c r="G872" s="56"/>
      <c r="H872" s="56"/>
      <c r="I872" s="57"/>
      <c r="J872" s="55"/>
      <c r="K872" s="55"/>
      <c r="L872" s="53"/>
      <c r="M872" s="58"/>
      <c r="N872" s="52"/>
    </row>
    <row r="873" spans="2:14" x14ac:dyDescent="0.25">
      <c r="B873" s="51"/>
      <c r="C873" s="53"/>
      <c r="D873" s="54"/>
      <c r="E873" s="55"/>
      <c r="F873" s="56"/>
      <c r="G873" s="56"/>
      <c r="H873" s="56"/>
      <c r="I873" s="57"/>
      <c r="J873" s="55"/>
      <c r="K873" s="55"/>
      <c r="L873" s="53"/>
      <c r="M873" s="58"/>
      <c r="N873" s="52"/>
    </row>
    <row r="874" spans="2:14" x14ac:dyDescent="0.25">
      <c r="B874" s="51"/>
      <c r="C874" s="53"/>
      <c r="D874" s="54"/>
      <c r="E874" s="55"/>
      <c r="F874" s="56"/>
      <c r="G874" s="56"/>
      <c r="H874" s="56"/>
      <c r="I874" s="57"/>
      <c r="J874" s="55"/>
      <c r="K874" s="55"/>
      <c r="L874" s="53"/>
      <c r="M874" s="58"/>
      <c r="N874" s="52"/>
    </row>
    <row r="875" spans="2:14" x14ac:dyDescent="0.25">
      <c r="B875" s="51"/>
      <c r="C875" s="53"/>
      <c r="D875" s="54"/>
      <c r="E875" s="55"/>
      <c r="F875" s="56"/>
      <c r="G875" s="56"/>
      <c r="H875" s="56"/>
      <c r="I875" s="57"/>
      <c r="J875" s="55"/>
      <c r="K875" s="55"/>
      <c r="L875" s="53"/>
      <c r="M875" s="58"/>
      <c r="N875" s="52"/>
    </row>
    <row r="876" spans="2:14" x14ac:dyDescent="0.25">
      <c r="B876" s="51"/>
      <c r="C876" s="53"/>
      <c r="D876" s="54"/>
      <c r="E876" s="55"/>
      <c r="F876" s="56"/>
      <c r="G876" s="56"/>
      <c r="H876" s="56"/>
      <c r="I876" s="57"/>
      <c r="J876" s="55"/>
      <c r="K876" s="55"/>
      <c r="L876" s="53"/>
      <c r="M876" s="58"/>
      <c r="N876" s="52"/>
    </row>
    <row r="877" spans="2:14" x14ac:dyDescent="0.25">
      <c r="B877" s="51"/>
      <c r="C877" s="53"/>
      <c r="D877" s="54"/>
      <c r="E877" s="55"/>
      <c r="F877" s="56"/>
      <c r="G877" s="56"/>
      <c r="H877" s="56"/>
      <c r="I877" s="57"/>
      <c r="J877" s="55"/>
      <c r="K877" s="55"/>
      <c r="L877" s="53"/>
      <c r="M877" s="58"/>
      <c r="N877" s="52"/>
    </row>
    <row r="878" spans="2:14" x14ac:dyDescent="0.25">
      <c r="B878" s="51"/>
      <c r="C878" s="53"/>
      <c r="D878" s="54"/>
      <c r="E878" s="55"/>
      <c r="F878" s="56"/>
      <c r="G878" s="56"/>
      <c r="H878" s="56"/>
      <c r="I878" s="57"/>
      <c r="J878" s="55"/>
      <c r="K878" s="55"/>
      <c r="L878" s="53"/>
      <c r="M878" s="58"/>
      <c r="N878" s="52"/>
    </row>
    <row r="879" spans="2:14" x14ac:dyDescent="0.25">
      <c r="B879" s="51"/>
      <c r="C879" s="53"/>
      <c r="D879" s="54"/>
      <c r="E879" s="55"/>
      <c r="F879" s="56"/>
      <c r="G879" s="56"/>
      <c r="H879" s="56"/>
      <c r="I879" s="57"/>
      <c r="J879" s="55"/>
      <c r="K879" s="55"/>
      <c r="L879" s="53"/>
      <c r="M879" s="58"/>
      <c r="N879" s="52"/>
    </row>
    <row r="880" spans="2:14" x14ac:dyDescent="0.25">
      <c r="B880" s="51"/>
      <c r="C880" s="53"/>
      <c r="D880" s="54"/>
      <c r="E880" s="55"/>
      <c r="F880" s="56"/>
      <c r="G880" s="56"/>
      <c r="H880" s="56"/>
      <c r="I880" s="57"/>
      <c r="J880" s="55"/>
      <c r="K880" s="55"/>
      <c r="L880" s="53"/>
      <c r="M880" s="58"/>
      <c r="N880" s="52"/>
    </row>
    <row r="881" spans="2:14" x14ac:dyDescent="0.25">
      <c r="B881" s="51"/>
      <c r="C881" s="53"/>
      <c r="D881" s="54"/>
      <c r="E881" s="55"/>
      <c r="F881" s="56"/>
      <c r="G881" s="56"/>
      <c r="H881" s="56"/>
      <c r="I881" s="57"/>
      <c r="J881" s="55"/>
      <c r="K881" s="55"/>
      <c r="L881" s="53"/>
      <c r="M881" s="58"/>
      <c r="N881" s="52"/>
    </row>
    <row r="882" spans="2:14" x14ac:dyDescent="0.25">
      <c r="B882" s="51"/>
      <c r="C882" s="53"/>
      <c r="D882" s="54"/>
      <c r="E882" s="55"/>
      <c r="F882" s="56"/>
      <c r="G882" s="56"/>
      <c r="H882" s="56"/>
      <c r="I882" s="57"/>
      <c r="J882" s="55"/>
      <c r="K882" s="55"/>
      <c r="L882" s="53"/>
      <c r="M882" s="58"/>
      <c r="N882" s="52"/>
    </row>
    <row r="883" spans="2:14" x14ac:dyDescent="0.25">
      <c r="B883" s="51"/>
      <c r="C883" s="53"/>
      <c r="D883" s="54"/>
      <c r="E883" s="55"/>
      <c r="F883" s="56"/>
      <c r="G883" s="56"/>
      <c r="H883" s="56"/>
      <c r="I883" s="57"/>
      <c r="J883" s="55"/>
      <c r="K883" s="55"/>
      <c r="L883" s="53"/>
      <c r="M883" s="58"/>
      <c r="N883" s="52"/>
    </row>
    <row r="884" spans="2:14" x14ac:dyDescent="0.25">
      <c r="B884" s="51"/>
      <c r="C884" s="53"/>
      <c r="D884" s="54"/>
      <c r="E884" s="55"/>
      <c r="F884" s="56"/>
      <c r="G884" s="56"/>
      <c r="H884" s="56"/>
      <c r="I884" s="57"/>
      <c r="J884" s="55"/>
      <c r="K884" s="55"/>
      <c r="L884" s="53"/>
      <c r="M884" s="58"/>
      <c r="N884" s="52"/>
    </row>
    <row r="885" spans="2:14" x14ac:dyDescent="0.25">
      <c r="B885" s="51"/>
      <c r="C885" s="53"/>
      <c r="D885" s="54"/>
      <c r="E885" s="55"/>
      <c r="F885" s="56"/>
      <c r="G885" s="56"/>
      <c r="H885" s="56"/>
      <c r="I885" s="57"/>
      <c r="J885" s="55"/>
      <c r="K885" s="55"/>
      <c r="L885" s="53"/>
      <c r="M885" s="58"/>
      <c r="N885" s="52"/>
    </row>
    <row r="886" spans="2:14" x14ac:dyDescent="0.25">
      <c r="B886" s="51"/>
      <c r="C886" s="53"/>
      <c r="D886" s="54"/>
      <c r="E886" s="55"/>
      <c r="F886" s="56"/>
      <c r="G886" s="56"/>
      <c r="H886" s="56"/>
      <c r="I886" s="57"/>
      <c r="J886" s="55"/>
      <c r="K886" s="55"/>
      <c r="L886" s="53"/>
      <c r="M886" s="58"/>
      <c r="N886" s="52"/>
    </row>
    <row r="887" spans="2:14" x14ac:dyDescent="0.25">
      <c r="B887" s="51"/>
      <c r="C887" s="53"/>
      <c r="D887" s="54"/>
      <c r="E887" s="55"/>
      <c r="F887" s="56"/>
      <c r="G887" s="56"/>
      <c r="H887" s="56"/>
      <c r="I887" s="57"/>
      <c r="J887" s="55"/>
      <c r="K887" s="55"/>
      <c r="L887" s="53"/>
      <c r="M887" s="58"/>
      <c r="N887" s="52"/>
    </row>
    <row r="888" spans="2:14" x14ac:dyDescent="0.25">
      <c r="B888" s="51"/>
      <c r="C888" s="53"/>
      <c r="D888" s="54"/>
      <c r="E888" s="55"/>
      <c r="F888" s="56"/>
      <c r="G888" s="56"/>
      <c r="H888" s="56"/>
      <c r="I888" s="57"/>
      <c r="J888" s="55"/>
      <c r="K888" s="55"/>
      <c r="L888" s="53"/>
      <c r="M888" s="58"/>
      <c r="N888" s="52"/>
    </row>
    <row r="889" spans="2:14" x14ac:dyDescent="0.25">
      <c r="B889" s="51"/>
      <c r="C889" s="53"/>
      <c r="D889" s="54"/>
      <c r="E889" s="55"/>
      <c r="F889" s="56"/>
      <c r="G889" s="56"/>
      <c r="H889" s="56"/>
      <c r="I889" s="57"/>
      <c r="J889" s="55"/>
      <c r="K889" s="55"/>
      <c r="L889" s="53"/>
      <c r="M889" s="58"/>
      <c r="N889" s="52"/>
    </row>
    <row r="890" spans="2:14" x14ac:dyDescent="0.25">
      <c r="B890" s="51"/>
      <c r="C890" s="53"/>
      <c r="D890" s="54"/>
      <c r="E890" s="55"/>
      <c r="F890" s="56"/>
      <c r="G890" s="56"/>
      <c r="H890" s="56"/>
      <c r="I890" s="57"/>
      <c r="J890" s="55"/>
      <c r="K890" s="55"/>
      <c r="L890" s="53"/>
      <c r="M890" s="58"/>
      <c r="N890" s="52"/>
    </row>
    <row r="891" spans="2:14" x14ac:dyDescent="0.25">
      <c r="B891" s="51"/>
      <c r="C891" s="53"/>
      <c r="D891" s="54"/>
      <c r="E891" s="55"/>
      <c r="F891" s="56"/>
      <c r="G891" s="56"/>
      <c r="H891" s="56"/>
      <c r="I891" s="57"/>
      <c r="J891" s="55"/>
      <c r="K891" s="55"/>
      <c r="L891" s="53"/>
      <c r="M891" s="58"/>
      <c r="N891" s="52"/>
    </row>
    <row r="892" spans="2:14" x14ac:dyDescent="0.25">
      <c r="B892" s="51"/>
      <c r="C892" s="53"/>
      <c r="D892" s="54"/>
      <c r="E892" s="55"/>
      <c r="F892" s="56"/>
      <c r="G892" s="56"/>
      <c r="H892" s="56"/>
      <c r="I892" s="57"/>
      <c r="J892" s="55"/>
      <c r="K892" s="55"/>
      <c r="L892" s="53"/>
      <c r="M892" s="58"/>
      <c r="N892" s="52"/>
    </row>
    <row r="893" spans="2:14" x14ac:dyDescent="0.25">
      <c r="B893" s="51"/>
      <c r="C893" s="53"/>
      <c r="D893" s="54"/>
      <c r="E893" s="55"/>
      <c r="F893" s="56"/>
      <c r="G893" s="56"/>
      <c r="H893" s="56"/>
      <c r="I893" s="57"/>
      <c r="J893" s="55"/>
      <c r="K893" s="55"/>
      <c r="L893" s="53"/>
      <c r="M893" s="58"/>
      <c r="N893" s="52"/>
    </row>
    <row r="894" spans="2:14" x14ac:dyDescent="0.25">
      <c r="B894" s="51"/>
      <c r="C894" s="53"/>
      <c r="D894" s="54"/>
      <c r="E894" s="55"/>
      <c r="F894" s="56"/>
      <c r="G894" s="56"/>
      <c r="H894" s="56"/>
      <c r="I894" s="57"/>
      <c r="J894" s="55"/>
      <c r="K894" s="55"/>
      <c r="L894" s="53"/>
      <c r="M894" s="58"/>
      <c r="N894" s="52"/>
    </row>
    <row r="895" spans="2:14" x14ac:dyDescent="0.25">
      <c r="B895" s="51"/>
      <c r="C895" s="53"/>
      <c r="D895" s="54"/>
      <c r="E895" s="55"/>
      <c r="F895" s="56"/>
      <c r="G895" s="56"/>
      <c r="H895" s="56"/>
      <c r="I895" s="57"/>
      <c r="J895" s="55"/>
      <c r="K895" s="55"/>
      <c r="L895" s="53"/>
      <c r="M895" s="58"/>
      <c r="N895" s="52"/>
    </row>
    <row r="896" spans="2:14" x14ac:dyDescent="0.25">
      <c r="B896" s="51"/>
      <c r="C896" s="53"/>
      <c r="D896" s="54"/>
      <c r="E896" s="55"/>
      <c r="F896" s="56"/>
      <c r="G896" s="56"/>
      <c r="H896" s="56"/>
      <c r="I896" s="57"/>
      <c r="J896" s="55"/>
      <c r="K896" s="55"/>
      <c r="L896" s="53"/>
      <c r="M896" s="58"/>
      <c r="N896" s="52"/>
    </row>
    <row r="897" spans="2:14" x14ac:dyDescent="0.25">
      <c r="B897" s="51"/>
      <c r="C897" s="53"/>
      <c r="D897" s="54"/>
      <c r="E897" s="55"/>
      <c r="F897" s="56"/>
      <c r="G897" s="56"/>
      <c r="H897" s="56"/>
      <c r="I897" s="57"/>
      <c r="J897" s="55"/>
      <c r="K897" s="55"/>
      <c r="L897" s="53"/>
      <c r="M897" s="58"/>
      <c r="N897" s="52"/>
    </row>
    <row r="898" spans="2:14" x14ac:dyDescent="0.25">
      <c r="B898" s="51"/>
      <c r="C898" s="53"/>
      <c r="D898" s="54"/>
      <c r="E898" s="55"/>
      <c r="F898" s="56"/>
      <c r="G898" s="56"/>
      <c r="H898" s="56"/>
      <c r="I898" s="57"/>
      <c r="J898" s="55"/>
      <c r="K898" s="55"/>
      <c r="L898" s="53"/>
      <c r="M898" s="58"/>
      <c r="N898" s="52"/>
    </row>
    <row r="899" spans="2:14" x14ac:dyDescent="0.25">
      <c r="B899" s="51"/>
      <c r="C899" s="53"/>
      <c r="D899" s="54"/>
      <c r="E899" s="55"/>
      <c r="F899" s="56"/>
      <c r="G899" s="56"/>
      <c r="H899" s="56"/>
      <c r="I899" s="57"/>
      <c r="J899" s="55"/>
      <c r="K899" s="55"/>
      <c r="L899" s="53"/>
      <c r="M899" s="58"/>
      <c r="N899" s="52"/>
    </row>
    <row r="900" spans="2:14" x14ac:dyDescent="0.25">
      <c r="B900" s="51"/>
      <c r="C900" s="53"/>
      <c r="D900" s="54"/>
      <c r="E900" s="55"/>
      <c r="F900" s="56"/>
      <c r="G900" s="56"/>
      <c r="H900" s="56"/>
      <c r="I900" s="57"/>
      <c r="J900" s="55"/>
      <c r="K900" s="55"/>
      <c r="L900" s="53"/>
      <c r="M900" s="58"/>
      <c r="N900" s="52"/>
    </row>
    <row r="901" spans="2:14" x14ac:dyDescent="0.25">
      <c r="B901" s="51"/>
      <c r="C901" s="53"/>
      <c r="D901" s="54"/>
      <c r="E901" s="55"/>
      <c r="F901" s="56"/>
      <c r="G901" s="56"/>
      <c r="H901" s="56"/>
      <c r="I901" s="57"/>
      <c r="J901" s="55"/>
      <c r="K901" s="55"/>
      <c r="L901" s="53"/>
      <c r="M901" s="58"/>
      <c r="N901" s="52"/>
    </row>
    <row r="902" spans="2:14" x14ac:dyDescent="0.25">
      <c r="B902" s="51"/>
      <c r="C902" s="53"/>
      <c r="D902" s="54"/>
      <c r="E902" s="55"/>
      <c r="F902" s="56"/>
      <c r="G902" s="56"/>
      <c r="H902" s="56"/>
      <c r="I902" s="57"/>
      <c r="J902" s="55"/>
      <c r="K902" s="55"/>
      <c r="L902" s="53"/>
      <c r="M902" s="58"/>
      <c r="N902" s="52"/>
    </row>
    <row r="903" spans="2:14" x14ac:dyDescent="0.25">
      <c r="B903" s="51"/>
      <c r="C903" s="53"/>
      <c r="D903" s="54"/>
      <c r="E903" s="55"/>
      <c r="F903" s="56"/>
      <c r="G903" s="56"/>
      <c r="H903" s="56"/>
      <c r="I903" s="57"/>
      <c r="J903" s="55"/>
      <c r="K903" s="55"/>
      <c r="L903" s="53"/>
      <c r="M903" s="58"/>
      <c r="N903" s="52"/>
    </row>
    <row r="904" spans="2:14" x14ac:dyDescent="0.25">
      <c r="B904" s="51"/>
      <c r="C904" s="53"/>
      <c r="D904" s="54"/>
      <c r="E904" s="55"/>
      <c r="F904" s="56"/>
      <c r="G904" s="56"/>
      <c r="H904" s="56"/>
      <c r="I904" s="57"/>
      <c r="J904" s="55"/>
      <c r="K904" s="55"/>
      <c r="L904" s="53"/>
      <c r="M904" s="58"/>
      <c r="N904" s="52"/>
    </row>
    <row r="905" spans="2:14" x14ac:dyDescent="0.25">
      <c r="B905" s="51"/>
      <c r="C905" s="53"/>
      <c r="D905" s="54"/>
      <c r="E905" s="55"/>
      <c r="F905" s="56"/>
      <c r="G905" s="56"/>
      <c r="H905" s="56"/>
      <c r="I905" s="57"/>
      <c r="J905" s="55"/>
      <c r="K905" s="55"/>
      <c r="L905" s="53"/>
      <c r="M905" s="58"/>
      <c r="N905" s="52"/>
    </row>
    <row r="906" spans="2:14" x14ac:dyDescent="0.25">
      <c r="B906" s="51"/>
      <c r="C906" s="53"/>
      <c r="D906" s="54"/>
      <c r="E906" s="55"/>
      <c r="F906" s="56"/>
      <c r="G906" s="56"/>
      <c r="H906" s="56"/>
      <c r="I906" s="57"/>
      <c r="J906" s="55"/>
      <c r="K906" s="55"/>
      <c r="L906" s="53"/>
      <c r="M906" s="58"/>
      <c r="N906" s="52"/>
    </row>
    <row r="907" spans="2:14" x14ac:dyDescent="0.25">
      <c r="B907" s="51"/>
      <c r="C907" s="53"/>
      <c r="D907" s="54"/>
      <c r="E907" s="55"/>
      <c r="F907" s="56"/>
      <c r="G907" s="56"/>
      <c r="H907" s="56"/>
      <c r="I907" s="57"/>
      <c r="J907" s="55"/>
      <c r="K907" s="55"/>
      <c r="L907" s="53"/>
      <c r="M907" s="58"/>
      <c r="N907" s="52"/>
    </row>
    <row r="908" spans="2:14" x14ac:dyDescent="0.25">
      <c r="B908" s="51"/>
      <c r="C908" s="53"/>
      <c r="D908" s="54"/>
      <c r="E908" s="55"/>
      <c r="F908" s="56"/>
      <c r="G908" s="56"/>
      <c r="H908" s="56"/>
      <c r="I908" s="57"/>
      <c r="J908" s="55"/>
      <c r="K908" s="55"/>
      <c r="L908" s="53"/>
      <c r="M908" s="58"/>
      <c r="N908" s="52"/>
    </row>
    <row r="909" spans="2:14" x14ac:dyDescent="0.25">
      <c r="B909" s="51"/>
      <c r="C909" s="53"/>
      <c r="D909" s="54"/>
      <c r="E909" s="55"/>
      <c r="F909" s="56"/>
      <c r="G909" s="56"/>
      <c r="H909" s="56"/>
      <c r="I909" s="57"/>
      <c r="J909" s="55"/>
      <c r="K909" s="55"/>
      <c r="L909" s="53"/>
      <c r="M909" s="58"/>
      <c r="N909" s="52"/>
    </row>
    <row r="910" spans="2:14" x14ac:dyDescent="0.25">
      <c r="B910" s="51"/>
      <c r="C910" s="53"/>
      <c r="D910" s="54"/>
      <c r="E910" s="55"/>
      <c r="F910" s="56"/>
      <c r="G910" s="56"/>
      <c r="H910" s="56"/>
      <c r="I910" s="57"/>
      <c r="J910" s="55"/>
      <c r="K910" s="55"/>
      <c r="L910" s="53"/>
      <c r="M910" s="58"/>
      <c r="N910" s="52"/>
    </row>
    <row r="911" spans="2:14" x14ac:dyDescent="0.25">
      <c r="B911" s="51"/>
      <c r="C911" s="53"/>
      <c r="D911" s="54"/>
      <c r="E911" s="55"/>
      <c r="F911" s="56"/>
      <c r="G911" s="56"/>
      <c r="H911" s="56"/>
      <c r="I911" s="57"/>
      <c r="J911" s="55"/>
      <c r="K911" s="55"/>
      <c r="L911" s="53"/>
      <c r="M911" s="58"/>
      <c r="N911" s="52"/>
    </row>
    <row r="912" spans="2:14" x14ac:dyDescent="0.25">
      <c r="B912" s="51"/>
      <c r="C912" s="53"/>
      <c r="D912" s="54"/>
      <c r="E912" s="55"/>
      <c r="F912" s="56"/>
      <c r="G912" s="56"/>
      <c r="H912" s="56"/>
      <c r="I912" s="57"/>
      <c r="J912" s="55"/>
      <c r="K912" s="55"/>
      <c r="L912" s="53"/>
      <c r="M912" s="58"/>
      <c r="N912" s="52"/>
    </row>
    <row r="913" spans="2:14" x14ac:dyDescent="0.25">
      <c r="B913" s="51"/>
      <c r="C913" s="53"/>
      <c r="D913" s="54"/>
      <c r="E913" s="55"/>
      <c r="F913" s="56"/>
      <c r="G913" s="56"/>
      <c r="H913" s="56"/>
      <c r="I913" s="57"/>
      <c r="J913" s="55"/>
      <c r="K913" s="55"/>
      <c r="L913" s="53"/>
      <c r="M913" s="58"/>
      <c r="N913" s="52"/>
    </row>
    <row r="914" spans="2:14" x14ac:dyDescent="0.25">
      <c r="B914" s="51"/>
      <c r="C914" s="53"/>
      <c r="D914" s="54"/>
      <c r="E914" s="55"/>
      <c r="F914" s="56"/>
      <c r="G914" s="56"/>
      <c r="H914" s="56"/>
      <c r="I914" s="57"/>
      <c r="J914" s="55"/>
      <c r="K914" s="55"/>
      <c r="L914" s="53"/>
      <c r="M914" s="58"/>
      <c r="N914" s="52"/>
    </row>
    <row r="915" spans="2:14" x14ac:dyDescent="0.25">
      <c r="B915" s="51"/>
      <c r="C915" s="53"/>
      <c r="D915" s="54"/>
      <c r="E915" s="55"/>
      <c r="F915" s="56"/>
      <c r="G915" s="56"/>
      <c r="H915" s="56"/>
      <c r="I915" s="57"/>
      <c r="J915" s="55"/>
      <c r="K915" s="55"/>
      <c r="L915" s="53"/>
      <c r="M915" s="58"/>
      <c r="N915" s="52"/>
    </row>
    <row r="916" spans="2:14" x14ac:dyDescent="0.25">
      <c r="B916" s="51"/>
      <c r="C916" s="53"/>
      <c r="D916" s="54"/>
      <c r="E916" s="55"/>
      <c r="F916" s="56"/>
      <c r="G916" s="56"/>
      <c r="H916" s="56"/>
      <c r="I916" s="57"/>
      <c r="J916" s="55"/>
      <c r="K916" s="55"/>
      <c r="L916" s="53"/>
      <c r="M916" s="58"/>
      <c r="N916" s="52"/>
    </row>
    <row r="917" spans="2:14" x14ac:dyDescent="0.25">
      <c r="B917" s="51"/>
      <c r="C917" s="53"/>
      <c r="D917" s="54"/>
      <c r="E917" s="55"/>
      <c r="F917" s="56"/>
      <c r="G917" s="56"/>
      <c r="H917" s="56"/>
      <c r="I917" s="57"/>
      <c r="J917" s="55"/>
      <c r="K917" s="55"/>
      <c r="L917" s="53"/>
      <c r="M917" s="58"/>
      <c r="N917" s="52"/>
    </row>
    <row r="918" spans="2:14" x14ac:dyDescent="0.25">
      <c r="B918" s="51"/>
      <c r="C918" s="53"/>
      <c r="D918" s="54"/>
      <c r="E918" s="55"/>
      <c r="F918" s="56"/>
      <c r="G918" s="56"/>
      <c r="H918" s="56"/>
      <c r="I918" s="57"/>
      <c r="J918" s="55"/>
      <c r="K918" s="55"/>
      <c r="L918" s="53"/>
      <c r="M918" s="58"/>
      <c r="N918" s="52"/>
    </row>
    <row r="919" spans="2:14" x14ac:dyDescent="0.25">
      <c r="B919" s="51"/>
      <c r="C919" s="53"/>
      <c r="D919" s="54"/>
      <c r="E919" s="55"/>
      <c r="F919" s="56"/>
      <c r="G919" s="56"/>
      <c r="H919" s="56"/>
      <c r="I919" s="57"/>
      <c r="J919" s="55"/>
      <c r="K919" s="55"/>
      <c r="L919" s="53"/>
      <c r="M919" s="58"/>
      <c r="N919" s="52"/>
    </row>
    <row r="920" spans="2:14" x14ac:dyDescent="0.25">
      <c r="B920" s="51"/>
      <c r="C920" s="53"/>
      <c r="D920" s="54"/>
      <c r="E920" s="55"/>
      <c r="F920" s="56"/>
      <c r="G920" s="56"/>
      <c r="H920" s="56"/>
      <c r="I920" s="57"/>
      <c r="J920" s="55"/>
      <c r="K920" s="55"/>
      <c r="L920" s="53"/>
      <c r="M920" s="58"/>
      <c r="N920" s="52"/>
    </row>
    <row r="921" spans="2:14" x14ac:dyDescent="0.25">
      <c r="B921" s="51"/>
      <c r="C921" s="53"/>
      <c r="D921" s="54"/>
      <c r="E921" s="55"/>
      <c r="F921" s="56"/>
      <c r="G921" s="56"/>
      <c r="H921" s="56"/>
      <c r="I921" s="57"/>
      <c r="J921" s="55"/>
      <c r="K921" s="55"/>
      <c r="L921" s="53"/>
      <c r="M921" s="58"/>
      <c r="N921" s="52"/>
    </row>
    <row r="922" spans="2:14" x14ac:dyDescent="0.25">
      <c r="B922" s="51"/>
      <c r="C922" s="53"/>
      <c r="D922" s="54"/>
      <c r="E922" s="55"/>
      <c r="F922" s="56"/>
      <c r="G922" s="56"/>
      <c r="H922" s="56"/>
      <c r="I922" s="57"/>
      <c r="J922" s="55"/>
      <c r="K922" s="55"/>
      <c r="L922" s="53"/>
      <c r="M922" s="58"/>
      <c r="N922" s="52"/>
    </row>
    <row r="923" spans="2:14" x14ac:dyDescent="0.25">
      <c r="B923" s="51"/>
      <c r="C923" s="53"/>
      <c r="D923" s="54"/>
      <c r="E923" s="55"/>
      <c r="F923" s="56"/>
      <c r="G923" s="56"/>
      <c r="H923" s="56"/>
      <c r="I923" s="57"/>
      <c r="J923" s="55"/>
      <c r="K923" s="55"/>
      <c r="L923" s="53"/>
      <c r="M923" s="58"/>
      <c r="N923" s="52"/>
    </row>
    <row r="924" spans="2:14" x14ac:dyDescent="0.25">
      <c r="B924" s="51"/>
      <c r="C924" s="53"/>
      <c r="D924" s="54"/>
      <c r="E924" s="55"/>
      <c r="F924" s="56"/>
      <c r="G924" s="56"/>
      <c r="H924" s="56"/>
      <c r="I924" s="57"/>
      <c r="J924" s="55"/>
      <c r="K924" s="55"/>
      <c r="L924" s="53"/>
      <c r="M924" s="58"/>
      <c r="N924" s="52"/>
    </row>
    <row r="925" spans="2:14" x14ac:dyDescent="0.25">
      <c r="B925" s="51"/>
      <c r="C925" s="53"/>
      <c r="D925" s="54"/>
      <c r="E925" s="55"/>
      <c r="F925" s="56"/>
      <c r="G925" s="56"/>
      <c r="H925" s="56"/>
      <c r="I925" s="57"/>
      <c r="J925" s="55"/>
      <c r="K925" s="55"/>
      <c r="L925" s="53"/>
      <c r="M925" s="58"/>
      <c r="N925" s="52"/>
    </row>
    <row r="926" spans="2:14" x14ac:dyDescent="0.25">
      <c r="B926" s="51"/>
      <c r="C926" s="53"/>
      <c r="D926" s="54"/>
      <c r="E926" s="55"/>
      <c r="F926" s="56"/>
      <c r="G926" s="56"/>
      <c r="H926" s="56"/>
      <c r="I926" s="57"/>
      <c r="J926" s="55"/>
      <c r="K926" s="55"/>
      <c r="L926" s="53"/>
      <c r="M926" s="58"/>
      <c r="N926" s="52"/>
    </row>
    <row r="927" spans="2:14" x14ac:dyDescent="0.25">
      <c r="B927" s="51"/>
      <c r="C927" s="53"/>
      <c r="D927" s="54"/>
      <c r="E927" s="55"/>
      <c r="F927" s="56"/>
      <c r="G927" s="56"/>
      <c r="H927" s="56"/>
      <c r="I927" s="57"/>
      <c r="J927" s="55"/>
      <c r="K927" s="55"/>
      <c r="L927" s="53"/>
      <c r="M927" s="58"/>
      <c r="N927" s="52"/>
    </row>
    <row r="928" spans="2:14" x14ac:dyDescent="0.25">
      <c r="B928" s="51"/>
      <c r="C928" s="53"/>
      <c r="D928" s="54"/>
      <c r="E928" s="55"/>
      <c r="F928" s="56"/>
      <c r="G928" s="56"/>
      <c r="H928" s="56"/>
      <c r="I928" s="57"/>
      <c r="J928" s="55"/>
      <c r="K928" s="55"/>
      <c r="L928" s="53"/>
      <c r="M928" s="58"/>
      <c r="N928" s="52"/>
    </row>
    <row r="929" spans="2:14" x14ac:dyDescent="0.25">
      <c r="B929" s="51"/>
      <c r="C929" s="53"/>
      <c r="D929" s="54"/>
      <c r="E929" s="55"/>
      <c r="F929" s="56"/>
      <c r="G929" s="56"/>
      <c r="H929" s="56"/>
      <c r="I929" s="57"/>
      <c r="J929" s="55"/>
      <c r="K929" s="55"/>
      <c r="L929" s="53"/>
      <c r="M929" s="58"/>
      <c r="N929" s="52"/>
    </row>
    <row r="930" spans="2:14" x14ac:dyDescent="0.25">
      <c r="B930" s="51"/>
      <c r="C930" s="53"/>
      <c r="D930" s="54"/>
      <c r="E930" s="55"/>
      <c r="F930" s="56"/>
      <c r="G930" s="56"/>
      <c r="H930" s="56"/>
      <c r="I930" s="57"/>
      <c r="J930" s="55"/>
      <c r="K930" s="55"/>
      <c r="L930" s="53"/>
      <c r="M930" s="58"/>
      <c r="N930" s="52"/>
    </row>
    <row r="931" spans="2:14" x14ac:dyDescent="0.25">
      <c r="B931" s="51"/>
      <c r="C931" s="53"/>
      <c r="D931" s="54"/>
      <c r="E931" s="55"/>
      <c r="F931" s="56"/>
      <c r="G931" s="56"/>
      <c r="H931" s="56"/>
      <c r="I931" s="57"/>
      <c r="J931" s="55"/>
      <c r="K931" s="55"/>
      <c r="L931" s="53"/>
      <c r="M931" s="58"/>
      <c r="N931" s="52"/>
    </row>
    <row r="932" spans="2:14" x14ac:dyDescent="0.25">
      <c r="B932" s="51"/>
      <c r="C932" s="53"/>
      <c r="D932" s="54"/>
      <c r="E932" s="55"/>
      <c r="F932" s="56"/>
      <c r="G932" s="56"/>
      <c r="H932" s="56"/>
      <c r="I932" s="57"/>
      <c r="J932" s="55"/>
      <c r="K932" s="55"/>
      <c r="L932" s="53"/>
      <c r="M932" s="58"/>
      <c r="N932" s="52"/>
    </row>
    <row r="933" spans="2:14" x14ac:dyDescent="0.25">
      <c r="B933" s="51"/>
      <c r="C933" s="53"/>
      <c r="D933" s="54"/>
      <c r="E933" s="55"/>
      <c r="F933" s="56"/>
      <c r="G933" s="56"/>
      <c r="H933" s="56"/>
      <c r="I933" s="57"/>
      <c r="J933" s="55"/>
      <c r="K933" s="55"/>
      <c r="L933" s="53"/>
      <c r="M933" s="58"/>
      <c r="N933" s="52"/>
    </row>
    <row r="934" spans="2:14" x14ac:dyDescent="0.25">
      <c r="B934" s="51"/>
      <c r="C934" s="53"/>
      <c r="D934" s="54"/>
      <c r="E934" s="55"/>
      <c r="F934" s="56"/>
      <c r="G934" s="56"/>
      <c r="H934" s="56"/>
      <c r="I934" s="57"/>
      <c r="J934" s="55"/>
      <c r="K934" s="55"/>
      <c r="L934" s="53"/>
      <c r="M934" s="58"/>
      <c r="N934" s="52"/>
    </row>
    <row r="935" spans="2:14" x14ac:dyDescent="0.25">
      <c r="B935" s="51"/>
      <c r="C935" s="53"/>
      <c r="D935" s="54"/>
      <c r="E935" s="55"/>
      <c r="F935" s="56"/>
      <c r="G935" s="56"/>
      <c r="H935" s="56"/>
      <c r="I935" s="57"/>
      <c r="J935" s="55"/>
      <c r="K935" s="55"/>
      <c r="L935" s="53"/>
      <c r="M935" s="58"/>
      <c r="N935" s="52"/>
    </row>
    <row r="936" spans="2:14" x14ac:dyDescent="0.25">
      <c r="B936" s="51"/>
      <c r="C936" s="53"/>
      <c r="D936" s="54"/>
      <c r="E936" s="55"/>
      <c r="F936" s="56"/>
      <c r="G936" s="56"/>
      <c r="H936" s="56"/>
      <c r="I936" s="57"/>
      <c r="J936" s="55"/>
      <c r="K936" s="55"/>
      <c r="L936" s="53"/>
      <c r="M936" s="58"/>
      <c r="N936" s="52"/>
    </row>
    <row r="937" spans="2:14" x14ac:dyDescent="0.25">
      <c r="B937" s="51"/>
      <c r="C937" s="53"/>
      <c r="D937" s="54"/>
      <c r="E937" s="55"/>
      <c r="F937" s="56"/>
      <c r="G937" s="56"/>
      <c r="H937" s="56"/>
      <c r="I937" s="57"/>
      <c r="J937" s="55"/>
      <c r="K937" s="55"/>
      <c r="L937" s="53"/>
      <c r="M937" s="58"/>
      <c r="N937" s="52"/>
    </row>
    <row r="938" spans="2:14" x14ac:dyDescent="0.25">
      <c r="B938" s="51"/>
      <c r="C938" s="53"/>
      <c r="D938" s="54"/>
      <c r="E938" s="55"/>
      <c r="F938" s="56"/>
      <c r="G938" s="56"/>
      <c r="H938" s="56"/>
      <c r="I938" s="57"/>
      <c r="J938" s="55"/>
      <c r="K938" s="55"/>
      <c r="L938" s="53"/>
      <c r="M938" s="58"/>
      <c r="N938" s="52"/>
    </row>
    <row r="939" spans="2:14" x14ac:dyDescent="0.25">
      <c r="B939" s="51"/>
      <c r="C939" s="53"/>
      <c r="D939" s="54"/>
      <c r="E939" s="55"/>
      <c r="F939" s="56"/>
      <c r="G939" s="56"/>
      <c r="H939" s="56"/>
      <c r="I939" s="57"/>
      <c r="J939" s="55"/>
      <c r="K939" s="55"/>
      <c r="L939" s="53"/>
      <c r="M939" s="58"/>
      <c r="N939" s="52"/>
    </row>
    <row r="940" spans="2:14" x14ac:dyDescent="0.25">
      <c r="B940" s="51"/>
      <c r="C940" s="53"/>
      <c r="D940" s="54"/>
      <c r="E940" s="55"/>
      <c r="F940" s="56"/>
      <c r="G940" s="56"/>
      <c r="H940" s="56"/>
      <c r="I940" s="57"/>
      <c r="J940" s="55"/>
      <c r="K940" s="55"/>
      <c r="L940" s="53"/>
      <c r="M940" s="58"/>
      <c r="N940" s="52"/>
    </row>
    <row r="941" spans="2:14" x14ac:dyDescent="0.25">
      <c r="B941" s="51"/>
      <c r="C941" s="53"/>
      <c r="D941" s="54"/>
      <c r="E941" s="55"/>
      <c r="F941" s="56"/>
      <c r="G941" s="56"/>
      <c r="H941" s="56"/>
      <c r="I941" s="57"/>
      <c r="J941" s="55"/>
      <c r="K941" s="55"/>
      <c r="L941" s="53"/>
      <c r="M941" s="58"/>
      <c r="N941" s="52"/>
    </row>
    <row r="942" spans="2:14" x14ac:dyDescent="0.25">
      <c r="B942" s="51"/>
      <c r="C942" s="53"/>
      <c r="D942" s="54"/>
      <c r="E942" s="55"/>
      <c r="F942" s="56"/>
      <c r="G942" s="56"/>
      <c r="H942" s="56"/>
      <c r="I942" s="57"/>
      <c r="J942" s="55"/>
      <c r="K942" s="55"/>
      <c r="L942" s="53"/>
      <c r="M942" s="58"/>
      <c r="N942" s="52"/>
    </row>
    <row r="943" spans="2:14" x14ac:dyDescent="0.25">
      <c r="B943" s="51"/>
      <c r="C943" s="53"/>
      <c r="D943" s="54"/>
      <c r="E943" s="55"/>
      <c r="F943" s="56"/>
      <c r="G943" s="56"/>
      <c r="H943" s="56"/>
      <c r="I943" s="57"/>
      <c r="J943" s="55"/>
      <c r="K943" s="55"/>
      <c r="L943" s="53"/>
      <c r="M943" s="58"/>
      <c r="N943" s="52"/>
    </row>
    <row r="944" spans="2:14" x14ac:dyDescent="0.25">
      <c r="B944" s="51"/>
      <c r="C944" s="53"/>
      <c r="D944" s="54"/>
      <c r="E944" s="55"/>
      <c r="F944" s="56"/>
      <c r="G944" s="56"/>
      <c r="H944" s="56"/>
      <c r="I944" s="57"/>
      <c r="J944" s="55"/>
      <c r="K944" s="55"/>
      <c r="L944" s="53"/>
      <c r="M944" s="58"/>
      <c r="N944" s="52"/>
    </row>
    <row r="945" spans="2:14" x14ac:dyDescent="0.25">
      <c r="B945" s="51"/>
      <c r="C945" s="53"/>
      <c r="D945" s="54"/>
      <c r="E945" s="55"/>
      <c r="F945" s="56"/>
      <c r="G945" s="56"/>
      <c r="H945" s="56"/>
      <c r="I945" s="57"/>
      <c r="J945" s="55"/>
      <c r="K945" s="55"/>
      <c r="L945" s="53"/>
      <c r="M945" s="58"/>
      <c r="N945" s="52"/>
    </row>
    <row r="946" spans="2:14" x14ac:dyDescent="0.25">
      <c r="B946" s="51"/>
      <c r="C946" s="53"/>
      <c r="D946" s="54"/>
      <c r="E946" s="55"/>
      <c r="F946" s="56"/>
      <c r="G946" s="56"/>
      <c r="H946" s="56"/>
      <c r="I946" s="57"/>
      <c r="J946" s="55"/>
      <c r="K946" s="55"/>
      <c r="L946" s="53"/>
      <c r="M946" s="58"/>
      <c r="N946" s="52"/>
    </row>
    <row r="947" spans="2:14" x14ac:dyDescent="0.25">
      <c r="B947" s="51"/>
      <c r="C947" s="53"/>
      <c r="D947" s="54"/>
      <c r="E947" s="55"/>
      <c r="F947" s="56"/>
      <c r="G947" s="56"/>
      <c r="H947" s="56"/>
      <c r="I947" s="57"/>
      <c r="J947" s="55"/>
      <c r="K947" s="55"/>
      <c r="L947" s="53"/>
      <c r="M947" s="58"/>
      <c r="N947" s="52"/>
    </row>
    <row r="948" spans="2:14" x14ac:dyDescent="0.25">
      <c r="B948" s="51"/>
      <c r="C948" s="53"/>
      <c r="D948" s="54"/>
      <c r="E948" s="55"/>
      <c r="F948" s="56"/>
      <c r="G948" s="56"/>
      <c r="H948" s="56"/>
      <c r="I948" s="57"/>
      <c r="J948" s="55"/>
      <c r="K948" s="55"/>
      <c r="L948" s="53"/>
      <c r="M948" s="58"/>
      <c r="N948" s="52"/>
    </row>
    <row r="949" spans="2:14" x14ac:dyDescent="0.25">
      <c r="B949" s="51"/>
      <c r="C949" s="53"/>
      <c r="D949" s="54"/>
      <c r="E949" s="55"/>
      <c r="F949" s="56"/>
      <c r="G949" s="56"/>
      <c r="H949" s="56"/>
      <c r="I949" s="57"/>
      <c r="J949" s="55"/>
      <c r="K949" s="55"/>
      <c r="L949" s="53"/>
      <c r="M949" s="58"/>
      <c r="N949" s="52"/>
    </row>
    <row r="950" spans="2:14" x14ac:dyDescent="0.25">
      <c r="B950" s="51"/>
      <c r="C950" s="53"/>
      <c r="D950" s="54"/>
      <c r="E950" s="55"/>
      <c r="F950" s="56"/>
      <c r="G950" s="56"/>
      <c r="H950" s="56"/>
      <c r="I950" s="57"/>
      <c r="J950" s="55"/>
      <c r="K950" s="55"/>
      <c r="L950" s="53"/>
      <c r="M950" s="58"/>
      <c r="N950" s="52"/>
    </row>
    <row r="951" spans="2:14" x14ac:dyDescent="0.25">
      <c r="B951" s="51"/>
      <c r="C951" s="53"/>
      <c r="D951" s="54"/>
      <c r="E951" s="55"/>
      <c r="F951" s="56"/>
      <c r="G951" s="56"/>
      <c r="H951" s="56"/>
      <c r="I951" s="57"/>
      <c r="J951" s="55"/>
      <c r="K951" s="55"/>
      <c r="L951" s="53"/>
      <c r="M951" s="58"/>
      <c r="N951" s="52"/>
    </row>
    <row r="952" spans="2:14" x14ac:dyDescent="0.25">
      <c r="B952" s="51"/>
      <c r="C952" s="53"/>
      <c r="D952" s="54"/>
      <c r="E952" s="55"/>
      <c r="F952" s="56"/>
      <c r="G952" s="56"/>
      <c r="H952" s="56"/>
      <c r="I952" s="57"/>
      <c r="J952" s="55"/>
      <c r="K952" s="55"/>
      <c r="L952" s="53"/>
      <c r="M952" s="58"/>
      <c r="N952" s="52"/>
    </row>
    <row r="953" spans="2:14" x14ac:dyDescent="0.25">
      <c r="B953" s="51"/>
      <c r="C953" s="53"/>
      <c r="D953" s="54"/>
      <c r="E953" s="55"/>
      <c r="F953" s="56"/>
      <c r="G953" s="56"/>
      <c r="H953" s="56"/>
      <c r="I953" s="57"/>
      <c r="J953" s="55"/>
      <c r="K953" s="55"/>
      <c r="L953" s="53"/>
      <c r="M953" s="58"/>
      <c r="N953" s="52"/>
    </row>
    <row r="954" spans="2:14" x14ac:dyDescent="0.25">
      <c r="B954" s="51"/>
      <c r="C954" s="53"/>
      <c r="D954" s="54"/>
      <c r="E954" s="55"/>
      <c r="F954" s="56"/>
      <c r="G954" s="56"/>
      <c r="H954" s="56"/>
      <c r="I954" s="57"/>
      <c r="J954" s="55"/>
      <c r="K954" s="55"/>
      <c r="L954" s="53"/>
      <c r="M954" s="58"/>
      <c r="N954" s="52"/>
    </row>
    <row r="955" spans="2:14" x14ac:dyDescent="0.25">
      <c r="B955" s="51"/>
      <c r="C955" s="53"/>
      <c r="D955" s="54"/>
      <c r="E955" s="55"/>
      <c r="F955" s="56"/>
      <c r="G955" s="56"/>
      <c r="H955" s="56"/>
      <c r="I955" s="57"/>
      <c r="J955" s="55"/>
      <c r="K955" s="55"/>
      <c r="L955" s="53"/>
      <c r="M955" s="58"/>
      <c r="N955" s="52"/>
    </row>
    <row r="956" spans="2:14" x14ac:dyDescent="0.25">
      <c r="B956" s="51"/>
      <c r="C956" s="53"/>
      <c r="D956" s="54"/>
      <c r="E956" s="55"/>
      <c r="F956" s="56"/>
      <c r="G956" s="56"/>
      <c r="H956" s="56"/>
      <c r="I956" s="57"/>
      <c r="J956" s="55"/>
      <c r="K956" s="55"/>
      <c r="L956" s="53"/>
      <c r="M956" s="58"/>
      <c r="N956" s="52"/>
    </row>
    <row r="957" spans="2:14" x14ac:dyDescent="0.25">
      <c r="B957" s="51"/>
      <c r="C957" s="53"/>
      <c r="D957" s="54"/>
      <c r="E957" s="55"/>
      <c r="F957" s="56"/>
      <c r="G957" s="56"/>
      <c r="H957" s="56"/>
      <c r="I957" s="57"/>
      <c r="J957" s="55"/>
      <c r="K957" s="55"/>
      <c r="L957" s="53"/>
      <c r="M957" s="58"/>
      <c r="N957" s="52"/>
    </row>
    <row r="958" spans="2:14" x14ac:dyDescent="0.25">
      <c r="B958" s="51"/>
      <c r="C958" s="53"/>
      <c r="D958" s="54"/>
      <c r="E958" s="55"/>
      <c r="F958" s="56"/>
      <c r="G958" s="56"/>
      <c r="H958" s="56"/>
      <c r="I958" s="57"/>
      <c r="J958" s="55"/>
      <c r="K958" s="55"/>
      <c r="L958" s="53"/>
      <c r="M958" s="58"/>
      <c r="N958" s="52"/>
    </row>
    <row r="959" spans="2:14" x14ac:dyDescent="0.25">
      <c r="B959" s="51"/>
      <c r="C959" s="53"/>
      <c r="D959" s="54"/>
      <c r="E959" s="55"/>
      <c r="F959" s="56"/>
      <c r="G959" s="56"/>
      <c r="H959" s="56"/>
      <c r="I959" s="57"/>
      <c r="J959" s="55"/>
      <c r="K959" s="55"/>
      <c r="L959" s="53"/>
      <c r="M959" s="58"/>
      <c r="N959" s="52"/>
    </row>
    <row r="960" spans="2:14" x14ac:dyDescent="0.25">
      <c r="B960" s="51"/>
      <c r="C960" s="53"/>
      <c r="D960" s="54"/>
      <c r="E960" s="55"/>
      <c r="F960" s="56"/>
      <c r="G960" s="56"/>
      <c r="H960" s="56"/>
      <c r="I960" s="57"/>
      <c r="J960" s="55"/>
      <c r="K960" s="55"/>
      <c r="L960" s="53"/>
      <c r="M960" s="58"/>
      <c r="N960" s="52"/>
    </row>
    <row r="961" spans="2:14" x14ac:dyDescent="0.25">
      <c r="B961" s="51"/>
      <c r="C961" s="53"/>
      <c r="D961" s="54"/>
      <c r="E961" s="55"/>
      <c r="F961" s="56"/>
      <c r="G961" s="56"/>
      <c r="H961" s="56"/>
      <c r="I961" s="57"/>
      <c r="J961" s="55"/>
      <c r="K961" s="55"/>
      <c r="L961" s="53"/>
      <c r="M961" s="58"/>
      <c r="N961" s="52"/>
    </row>
    <row r="962" spans="2:14" x14ac:dyDescent="0.25">
      <c r="B962" s="51"/>
      <c r="C962" s="53"/>
      <c r="D962" s="54"/>
      <c r="E962" s="55"/>
      <c r="F962" s="56"/>
      <c r="G962" s="56"/>
      <c r="H962" s="56"/>
      <c r="I962" s="57"/>
      <c r="J962" s="55"/>
      <c r="K962" s="55"/>
      <c r="L962" s="53"/>
      <c r="M962" s="58"/>
      <c r="N962" s="52"/>
    </row>
    <row r="963" spans="2:14" x14ac:dyDescent="0.25">
      <c r="B963" s="51"/>
      <c r="C963" s="53"/>
      <c r="D963" s="54"/>
      <c r="E963" s="55"/>
      <c r="F963" s="56"/>
      <c r="G963" s="56"/>
      <c r="H963" s="56"/>
      <c r="I963" s="57"/>
      <c r="J963" s="55"/>
      <c r="K963" s="55"/>
      <c r="L963" s="53"/>
      <c r="M963" s="58"/>
      <c r="N963" s="52"/>
    </row>
    <row r="964" spans="2:14" x14ac:dyDescent="0.25">
      <c r="B964" s="51"/>
      <c r="C964" s="53"/>
      <c r="D964" s="54"/>
      <c r="E964" s="55"/>
      <c r="F964" s="56"/>
      <c r="G964" s="56"/>
      <c r="H964" s="56"/>
      <c r="I964" s="57"/>
      <c r="J964" s="55"/>
      <c r="K964" s="55"/>
      <c r="L964" s="53"/>
      <c r="M964" s="58"/>
      <c r="N964" s="52"/>
    </row>
    <row r="965" spans="2:14" x14ac:dyDescent="0.25">
      <c r="B965" s="51"/>
      <c r="C965" s="53"/>
      <c r="D965" s="54"/>
      <c r="E965" s="55"/>
      <c r="F965" s="56"/>
      <c r="G965" s="56"/>
      <c r="H965" s="56"/>
      <c r="I965" s="57"/>
      <c r="J965" s="55"/>
      <c r="K965" s="55"/>
      <c r="L965" s="53"/>
      <c r="M965" s="58"/>
      <c r="N965" s="52"/>
    </row>
    <row r="966" spans="2:14" x14ac:dyDescent="0.25">
      <c r="B966" s="51"/>
      <c r="C966" s="53"/>
      <c r="D966" s="54"/>
      <c r="E966" s="55"/>
      <c r="F966" s="56"/>
      <c r="G966" s="56"/>
      <c r="H966" s="56"/>
      <c r="I966" s="57"/>
      <c r="J966" s="55"/>
      <c r="K966" s="55"/>
      <c r="L966" s="53"/>
      <c r="M966" s="58"/>
      <c r="N966" s="52"/>
    </row>
    <row r="967" spans="2:14" x14ac:dyDescent="0.25">
      <c r="B967" s="51"/>
      <c r="C967" s="53"/>
      <c r="D967" s="54"/>
      <c r="E967" s="55"/>
      <c r="F967" s="56"/>
      <c r="G967" s="56"/>
      <c r="H967" s="56"/>
      <c r="I967" s="57"/>
      <c r="J967" s="55"/>
      <c r="K967" s="55"/>
      <c r="L967" s="53"/>
      <c r="M967" s="58"/>
      <c r="N967" s="52"/>
    </row>
    <row r="968" spans="2:14" x14ac:dyDescent="0.25">
      <c r="B968" s="51"/>
      <c r="C968" s="53"/>
      <c r="D968" s="54"/>
      <c r="E968" s="55"/>
      <c r="F968" s="56"/>
      <c r="G968" s="56"/>
      <c r="H968" s="56"/>
      <c r="I968" s="57"/>
      <c r="J968" s="55"/>
      <c r="K968" s="55"/>
      <c r="L968" s="53"/>
      <c r="M968" s="58"/>
      <c r="N968" s="52"/>
    </row>
    <row r="969" spans="2:14" x14ac:dyDescent="0.25">
      <c r="B969" s="51"/>
      <c r="C969" s="53"/>
      <c r="D969" s="54"/>
      <c r="E969" s="55"/>
      <c r="F969" s="56"/>
      <c r="G969" s="56"/>
      <c r="H969" s="56"/>
      <c r="I969" s="57"/>
      <c r="J969" s="55"/>
      <c r="K969" s="55"/>
      <c r="L969" s="53"/>
      <c r="M969" s="58"/>
      <c r="N969" s="52"/>
    </row>
    <row r="970" spans="2:14" x14ac:dyDescent="0.25">
      <c r="B970" s="51"/>
      <c r="C970" s="53"/>
      <c r="D970" s="54"/>
      <c r="E970" s="55"/>
      <c r="F970" s="56"/>
      <c r="G970" s="56"/>
      <c r="H970" s="56"/>
      <c r="I970" s="57"/>
      <c r="J970" s="55"/>
      <c r="K970" s="55"/>
      <c r="L970" s="53"/>
      <c r="M970" s="58"/>
      <c r="N970" s="52"/>
    </row>
    <row r="971" spans="2:14" x14ac:dyDescent="0.25">
      <c r="B971" s="51"/>
      <c r="C971" s="53"/>
      <c r="D971" s="54"/>
      <c r="E971" s="55"/>
      <c r="F971" s="56"/>
      <c r="G971" s="56"/>
      <c r="H971" s="56"/>
      <c r="I971" s="57"/>
      <c r="J971" s="55"/>
      <c r="K971" s="55"/>
      <c r="L971" s="53"/>
      <c r="M971" s="58"/>
      <c r="N971" s="52"/>
    </row>
    <row r="972" spans="2:14" x14ac:dyDescent="0.25">
      <c r="B972" s="51"/>
      <c r="C972" s="53"/>
      <c r="D972" s="54"/>
      <c r="E972" s="55"/>
      <c r="F972" s="56"/>
      <c r="G972" s="56"/>
      <c r="H972" s="56"/>
      <c r="I972" s="57"/>
      <c r="J972" s="55"/>
      <c r="K972" s="55"/>
      <c r="L972" s="53"/>
      <c r="M972" s="58"/>
      <c r="N972" s="52"/>
    </row>
    <row r="973" spans="2:14" x14ac:dyDescent="0.25">
      <c r="B973" s="51"/>
      <c r="C973" s="53"/>
      <c r="D973" s="54"/>
      <c r="E973" s="55"/>
      <c r="F973" s="56"/>
      <c r="G973" s="56"/>
      <c r="H973" s="56"/>
      <c r="I973" s="57"/>
      <c r="J973" s="55"/>
      <c r="K973" s="55"/>
      <c r="L973" s="53"/>
      <c r="M973" s="58"/>
      <c r="N973" s="52"/>
    </row>
    <row r="974" spans="2:14" x14ac:dyDescent="0.25">
      <c r="B974" s="51"/>
      <c r="C974" s="53"/>
      <c r="D974" s="54"/>
      <c r="E974" s="55"/>
      <c r="F974" s="56"/>
      <c r="G974" s="56"/>
      <c r="H974" s="56"/>
      <c r="I974" s="57"/>
      <c r="J974" s="55"/>
      <c r="K974" s="55"/>
      <c r="L974" s="53"/>
      <c r="M974" s="58"/>
      <c r="N974" s="52"/>
    </row>
    <row r="975" spans="2:14" x14ac:dyDescent="0.25">
      <c r="B975" s="51"/>
      <c r="C975" s="53"/>
      <c r="D975" s="54"/>
      <c r="E975" s="55"/>
      <c r="F975" s="56"/>
      <c r="G975" s="56"/>
      <c r="H975" s="56"/>
      <c r="I975" s="57"/>
      <c r="J975" s="55"/>
      <c r="K975" s="55"/>
      <c r="L975" s="53"/>
      <c r="M975" s="58"/>
      <c r="N975" s="52"/>
    </row>
    <row r="976" spans="2:14" x14ac:dyDescent="0.25">
      <c r="B976" s="51"/>
      <c r="C976" s="53"/>
      <c r="D976" s="54"/>
      <c r="E976" s="55"/>
      <c r="F976" s="56"/>
      <c r="G976" s="56"/>
      <c r="H976" s="56"/>
      <c r="I976" s="57"/>
      <c r="J976" s="55"/>
      <c r="K976" s="55"/>
      <c r="L976" s="53"/>
      <c r="M976" s="58"/>
      <c r="N976" s="52"/>
    </row>
    <row r="977" spans="2:14" x14ac:dyDescent="0.25">
      <c r="B977" s="51"/>
      <c r="C977" s="53"/>
      <c r="D977" s="54"/>
      <c r="E977" s="55"/>
      <c r="F977" s="56"/>
      <c r="G977" s="56"/>
      <c r="H977" s="56"/>
      <c r="I977" s="57"/>
      <c r="J977" s="55"/>
      <c r="K977" s="55"/>
      <c r="L977" s="53"/>
      <c r="M977" s="58"/>
      <c r="N977" s="52"/>
    </row>
    <row r="978" spans="2:14" x14ac:dyDescent="0.25">
      <c r="B978" s="51"/>
      <c r="C978" s="53"/>
      <c r="D978" s="54"/>
      <c r="E978" s="55"/>
      <c r="F978" s="56"/>
      <c r="G978" s="56"/>
      <c r="H978" s="56"/>
      <c r="I978" s="57"/>
      <c r="J978" s="55"/>
      <c r="K978" s="55"/>
      <c r="L978" s="53"/>
      <c r="M978" s="58"/>
      <c r="N978" s="52"/>
    </row>
    <row r="979" spans="2:14" x14ac:dyDescent="0.25">
      <c r="B979" s="51"/>
      <c r="C979" s="53"/>
      <c r="D979" s="54"/>
      <c r="E979" s="55"/>
      <c r="F979" s="56"/>
      <c r="G979" s="56"/>
      <c r="H979" s="56"/>
      <c r="I979" s="57"/>
      <c r="J979" s="55"/>
      <c r="K979" s="55"/>
      <c r="L979" s="53"/>
      <c r="M979" s="58"/>
      <c r="N979" s="52"/>
    </row>
    <row r="980" spans="2:14" x14ac:dyDescent="0.25">
      <c r="B980" s="51"/>
      <c r="C980" s="53"/>
      <c r="D980" s="54"/>
      <c r="E980" s="55"/>
      <c r="F980" s="56"/>
      <c r="G980" s="56"/>
      <c r="H980" s="56"/>
      <c r="I980" s="57"/>
      <c r="J980" s="55"/>
      <c r="K980" s="55"/>
      <c r="L980" s="53"/>
      <c r="M980" s="58"/>
      <c r="N980" s="52"/>
    </row>
    <row r="981" spans="2:14" x14ac:dyDescent="0.25">
      <c r="B981" s="51"/>
      <c r="C981" s="53"/>
      <c r="D981" s="54"/>
      <c r="E981" s="55"/>
      <c r="F981" s="56"/>
      <c r="G981" s="56"/>
      <c r="H981" s="56"/>
      <c r="I981" s="57"/>
      <c r="J981" s="55"/>
      <c r="K981" s="55"/>
      <c r="L981" s="53"/>
      <c r="M981" s="58"/>
      <c r="N981" s="52"/>
    </row>
    <row r="982" spans="2:14" x14ac:dyDescent="0.25">
      <c r="B982" s="51"/>
      <c r="C982" s="53"/>
      <c r="D982" s="54"/>
      <c r="E982" s="55"/>
      <c r="F982" s="56"/>
      <c r="G982" s="56"/>
      <c r="H982" s="56"/>
      <c r="I982" s="57"/>
      <c r="J982" s="55"/>
      <c r="K982" s="55"/>
      <c r="L982" s="53"/>
      <c r="M982" s="58"/>
      <c r="N982" s="52"/>
    </row>
    <row r="983" spans="2:14" x14ac:dyDescent="0.25">
      <c r="B983" s="51"/>
      <c r="C983" s="53"/>
      <c r="D983" s="54"/>
      <c r="E983" s="55"/>
      <c r="F983" s="56"/>
      <c r="G983" s="56"/>
      <c r="H983" s="56"/>
      <c r="I983" s="57"/>
      <c r="J983" s="55"/>
      <c r="K983" s="55"/>
      <c r="L983" s="53"/>
      <c r="M983" s="58"/>
      <c r="N983" s="52"/>
    </row>
    <row r="984" spans="2:14" x14ac:dyDescent="0.25">
      <c r="B984" s="51"/>
      <c r="C984" s="53"/>
      <c r="D984" s="54"/>
      <c r="E984" s="55"/>
      <c r="F984" s="56"/>
      <c r="G984" s="56"/>
      <c r="H984" s="56"/>
      <c r="I984" s="57"/>
      <c r="J984" s="55"/>
      <c r="K984" s="55"/>
      <c r="L984" s="53"/>
      <c r="M984" s="58"/>
      <c r="N984" s="52"/>
    </row>
    <row r="985" spans="2:14" x14ac:dyDescent="0.25">
      <c r="B985" s="51"/>
      <c r="C985" s="53"/>
      <c r="D985" s="54"/>
      <c r="E985" s="55"/>
      <c r="F985" s="56"/>
      <c r="G985" s="56"/>
      <c r="H985" s="56"/>
      <c r="I985" s="57"/>
      <c r="J985" s="55"/>
      <c r="K985" s="55"/>
      <c r="L985" s="53"/>
      <c r="M985" s="58"/>
      <c r="N985" s="52"/>
    </row>
    <row r="986" spans="2:14" x14ac:dyDescent="0.25">
      <c r="B986" s="51"/>
      <c r="C986" s="53"/>
      <c r="D986" s="54"/>
      <c r="E986" s="55"/>
      <c r="F986" s="56"/>
      <c r="G986" s="56"/>
      <c r="H986" s="56"/>
      <c r="I986" s="57"/>
      <c r="J986" s="55"/>
      <c r="K986" s="55"/>
      <c r="L986" s="53"/>
      <c r="M986" s="58"/>
      <c r="N986" s="52"/>
    </row>
    <row r="987" spans="2:14" x14ac:dyDescent="0.25">
      <c r="B987" s="51"/>
      <c r="C987" s="53"/>
      <c r="D987" s="54"/>
      <c r="E987" s="55"/>
      <c r="F987" s="56"/>
      <c r="G987" s="56"/>
      <c r="H987" s="56"/>
      <c r="I987" s="57"/>
      <c r="J987" s="55"/>
      <c r="K987" s="55"/>
      <c r="L987" s="53"/>
      <c r="M987" s="58"/>
      <c r="N987" s="52"/>
    </row>
    <row r="988" spans="2:14" x14ac:dyDescent="0.25">
      <c r="B988" s="51"/>
      <c r="C988" s="53"/>
      <c r="D988" s="54"/>
      <c r="E988" s="55"/>
      <c r="F988" s="56"/>
      <c r="G988" s="56"/>
      <c r="H988" s="56"/>
      <c r="I988" s="57"/>
      <c r="J988" s="55"/>
      <c r="K988" s="55"/>
      <c r="L988" s="53"/>
      <c r="M988" s="58"/>
      <c r="N988" s="52"/>
    </row>
    <row r="989" spans="2:14" x14ac:dyDescent="0.25">
      <c r="B989" s="51"/>
      <c r="C989" s="53"/>
      <c r="D989" s="54"/>
      <c r="E989" s="55"/>
      <c r="F989" s="56"/>
      <c r="G989" s="56"/>
      <c r="H989" s="56"/>
      <c r="I989" s="57"/>
      <c r="J989" s="55"/>
      <c r="K989" s="55"/>
      <c r="L989" s="53"/>
      <c r="M989" s="58"/>
      <c r="N989" s="52"/>
    </row>
    <row r="990" spans="2:14" x14ac:dyDescent="0.25">
      <c r="B990" s="51"/>
      <c r="C990" s="53"/>
      <c r="D990" s="54"/>
      <c r="E990" s="55"/>
      <c r="F990" s="56"/>
      <c r="G990" s="56"/>
      <c r="H990" s="56"/>
      <c r="I990" s="57"/>
      <c r="J990" s="55"/>
      <c r="K990" s="55"/>
      <c r="L990" s="53"/>
      <c r="M990" s="58"/>
      <c r="N990" s="52"/>
    </row>
    <row r="991" spans="2:14" x14ac:dyDescent="0.25">
      <c r="B991" s="51"/>
      <c r="C991" s="53"/>
      <c r="D991" s="54"/>
      <c r="E991" s="55"/>
      <c r="F991" s="56"/>
      <c r="G991" s="56"/>
      <c r="H991" s="56"/>
      <c r="I991" s="57"/>
      <c r="J991" s="55"/>
      <c r="K991" s="55"/>
      <c r="L991" s="53"/>
      <c r="M991" s="58"/>
      <c r="N991" s="52"/>
    </row>
    <row r="992" spans="2:14" x14ac:dyDescent="0.25">
      <c r="B992" s="51"/>
      <c r="C992" s="53"/>
      <c r="D992" s="54"/>
      <c r="E992" s="55"/>
      <c r="F992" s="56"/>
      <c r="G992" s="56"/>
      <c r="H992" s="56"/>
      <c r="I992" s="57"/>
      <c r="J992" s="55"/>
      <c r="K992" s="55"/>
      <c r="L992" s="53"/>
      <c r="M992" s="58"/>
      <c r="N992" s="52"/>
    </row>
    <row r="993" spans="2:14" x14ac:dyDescent="0.25">
      <c r="B993" s="51"/>
      <c r="C993" s="53"/>
      <c r="D993" s="54"/>
      <c r="E993" s="55"/>
      <c r="F993" s="56"/>
      <c r="G993" s="56"/>
      <c r="H993" s="56"/>
      <c r="I993" s="57"/>
      <c r="J993" s="55"/>
      <c r="K993" s="55"/>
      <c r="L993" s="53"/>
      <c r="M993" s="58"/>
      <c r="N993" s="52"/>
    </row>
    <row r="994" spans="2:14" x14ac:dyDescent="0.25">
      <c r="B994" s="51"/>
      <c r="C994" s="53"/>
      <c r="D994" s="54"/>
      <c r="E994" s="55"/>
      <c r="F994" s="56"/>
      <c r="G994" s="56"/>
      <c r="H994" s="56"/>
      <c r="I994" s="57"/>
      <c r="J994" s="55"/>
      <c r="K994" s="55"/>
      <c r="L994" s="53"/>
      <c r="M994" s="58"/>
      <c r="N994" s="52"/>
    </row>
    <row r="995" spans="2:14" x14ac:dyDescent="0.25">
      <c r="B995" s="51"/>
      <c r="C995" s="53"/>
      <c r="D995" s="54"/>
      <c r="E995" s="55"/>
      <c r="F995" s="56"/>
      <c r="G995" s="56"/>
      <c r="H995" s="56"/>
      <c r="I995" s="57"/>
      <c r="J995" s="55"/>
      <c r="K995" s="55"/>
      <c r="L995" s="53"/>
      <c r="M995" s="58"/>
      <c r="N995" s="52"/>
    </row>
    <row r="996" spans="2:14" x14ac:dyDescent="0.25">
      <c r="B996" s="51"/>
      <c r="C996" s="53"/>
      <c r="D996" s="54"/>
      <c r="E996" s="55"/>
      <c r="F996" s="56"/>
      <c r="G996" s="56"/>
      <c r="H996" s="56"/>
      <c r="I996" s="57"/>
      <c r="J996" s="55"/>
      <c r="K996" s="55"/>
      <c r="L996" s="53"/>
      <c r="M996" s="58"/>
      <c r="N996" s="52"/>
    </row>
    <row r="997" spans="2:14" x14ac:dyDescent="0.25">
      <c r="B997" s="51"/>
      <c r="C997" s="53"/>
      <c r="D997" s="54"/>
      <c r="E997" s="55"/>
      <c r="F997" s="56"/>
      <c r="G997" s="56"/>
      <c r="H997" s="56"/>
      <c r="I997" s="57"/>
      <c r="J997" s="55"/>
      <c r="K997" s="55"/>
      <c r="L997" s="53"/>
      <c r="M997" s="58"/>
      <c r="N997" s="52"/>
    </row>
    <row r="998" spans="2:14" x14ac:dyDescent="0.25">
      <c r="B998" s="51"/>
      <c r="C998" s="53"/>
      <c r="D998" s="54"/>
      <c r="E998" s="55"/>
      <c r="F998" s="56"/>
      <c r="G998" s="56"/>
      <c r="H998" s="56"/>
      <c r="I998" s="57"/>
      <c r="J998" s="55"/>
      <c r="K998" s="55"/>
      <c r="L998" s="53"/>
      <c r="M998" s="58"/>
      <c r="N998" s="52"/>
    </row>
    <row r="999" spans="2:14" x14ac:dyDescent="0.25">
      <c r="B999" s="51"/>
      <c r="C999" s="53"/>
      <c r="D999" s="54"/>
      <c r="E999" s="55"/>
      <c r="F999" s="56"/>
      <c r="G999" s="56"/>
      <c r="H999" s="56"/>
      <c r="I999" s="57"/>
      <c r="J999" s="55"/>
      <c r="K999" s="55"/>
      <c r="L999" s="53"/>
      <c r="M999" s="58"/>
      <c r="N999" s="52"/>
    </row>
    <row r="1000" spans="2:14" x14ac:dyDescent="0.25">
      <c r="B1000" s="51"/>
      <c r="C1000" s="53"/>
      <c r="D1000" s="54"/>
      <c r="E1000" s="55"/>
      <c r="F1000" s="56"/>
      <c r="G1000" s="56"/>
      <c r="H1000" s="56"/>
      <c r="I1000" s="57"/>
      <c r="J1000" s="55"/>
      <c r="K1000" s="55"/>
      <c r="L1000" s="53"/>
      <c r="M1000" s="58"/>
      <c r="N1000" s="52"/>
    </row>
    <row r="1001" spans="2:14" x14ac:dyDescent="0.25">
      <c r="B1001" s="51"/>
      <c r="C1001" s="53"/>
      <c r="D1001" s="54"/>
      <c r="E1001" s="55"/>
      <c r="F1001" s="56"/>
      <c r="G1001" s="56"/>
      <c r="H1001" s="56"/>
      <c r="I1001" s="57"/>
      <c r="J1001" s="55"/>
      <c r="K1001" s="55"/>
      <c r="L1001" s="53"/>
      <c r="M1001" s="58"/>
      <c r="N1001" s="52"/>
    </row>
    <row r="1002" spans="2:14" x14ac:dyDescent="0.25">
      <c r="B1002" s="51"/>
      <c r="C1002" s="53"/>
      <c r="D1002" s="54"/>
      <c r="E1002" s="55"/>
      <c r="F1002" s="56"/>
      <c r="G1002" s="56"/>
      <c r="H1002" s="56"/>
      <c r="I1002" s="57"/>
      <c r="J1002" s="55"/>
      <c r="K1002" s="55"/>
      <c r="L1002" s="53"/>
      <c r="M1002" s="58"/>
      <c r="N1002" s="52"/>
    </row>
    <row r="1003" spans="2:14" x14ac:dyDescent="0.25">
      <c r="B1003" s="51"/>
      <c r="C1003" s="53"/>
      <c r="D1003" s="54"/>
      <c r="E1003" s="55"/>
      <c r="F1003" s="56"/>
      <c r="G1003" s="56"/>
      <c r="H1003" s="56"/>
      <c r="I1003" s="57"/>
      <c r="J1003" s="55"/>
      <c r="K1003" s="55"/>
      <c r="L1003" s="53"/>
      <c r="M1003" s="58"/>
      <c r="N1003" s="52"/>
    </row>
    <row r="1004" spans="2:14" x14ac:dyDescent="0.25">
      <c r="B1004" s="51"/>
      <c r="C1004" s="53"/>
      <c r="D1004" s="54"/>
      <c r="E1004" s="55"/>
      <c r="F1004" s="56"/>
      <c r="G1004" s="56"/>
      <c r="H1004" s="56"/>
      <c r="I1004" s="57"/>
      <c r="J1004" s="55"/>
      <c r="K1004" s="55"/>
      <c r="L1004" s="53"/>
      <c r="M1004" s="58"/>
      <c r="N1004" s="52"/>
    </row>
    <row r="1005" spans="2:14" x14ac:dyDescent="0.25">
      <c r="B1005" s="51"/>
      <c r="C1005" s="53"/>
      <c r="D1005" s="54"/>
      <c r="E1005" s="55"/>
      <c r="F1005" s="56"/>
      <c r="G1005" s="56"/>
      <c r="H1005" s="56"/>
      <c r="I1005" s="57"/>
      <c r="J1005" s="55"/>
      <c r="K1005" s="55"/>
      <c r="L1005" s="53"/>
      <c r="M1005" s="58"/>
      <c r="N1005" s="52"/>
    </row>
    <row r="1006" spans="2:14" x14ac:dyDescent="0.25">
      <c r="B1006" s="51"/>
      <c r="C1006" s="53"/>
      <c r="D1006" s="54"/>
      <c r="E1006" s="55"/>
      <c r="F1006" s="56"/>
      <c r="G1006" s="56"/>
      <c r="H1006" s="56"/>
      <c r="I1006" s="57"/>
      <c r="J1006" s="55"/>
      <c r="K1006" s="55"/>
      <c r="L1006" s="53"/>
      <c r="M1006" s="58"/>
      <c r="N1006" s="52"/>
    </row>
    <row r="1007" spans="2:14" x14ac:dyDescent="0.25">
      <c r="B1007" s="51"/>
      <c r="C1007" s="53"/>
      <c r="D1007" s="54"/>
      <c r="E1007" s="55"/>
      <c r="F1007" s="56"/>
      <c r="G1007" s="56"/>
      <c r="H1007" s="56"/>
      <c r="I1007" s="57"/>
      <c r="J1007" s="55"/>
      <c r="K1007" s="55"/>
      <c r="L1007" s="53"/>
      <c r="M1007" s="58"/>
      <c r="N1007" s="52"/>
    </row>
    <row r="1008" spans="2:14" x14ac:dyDescent="0.25">
      <c r="B1008" s="51"/>
      <c r="C1008" s="53"/>
      <c r="D1008" s="54"/>
      <c r="E1008" s="55"/>
      <c r="F1008" s="56"/>
      <c r="G1008" s="56"/>
      <c r="H1008" s="56"/>
      <c r="I1008" s="57"/>
      <c r="J1008" s="55"/>
      <c r="K1008" s="55"/>
      <c r="L1008" s="53"/>
      <c r="M1008" s="58"/>
      <c r="N1008" s="52"/>
    </row>
    <row r="1009" spans="2:14" x14ac:dyDescent="0.25">
      <c r="B1009" s="51"/>
      <c r="C1009" s="53"/>
      <c r="D1009" s="54"/>
      <c r="E1009" s="55"/>
      <c r="F1009" s="56"/>
      <c r="G1009" s="56"/>
      <c r="H1009" s="56"/>
      <c r="I1009" s="57"/>
      <c r="J1009" s="55"/>
      <c r="K1009" s="55"/>
      <c r="L1009" s="53"/>
      <c r="M1009" s="58"/>
      <c r="N1009" s="52"/>
    </row>
    <row r="1010" spans="2:14" x14ac:dyDescent="0.25">
      <c r="B1010" s="51"/>
      <c r="C1010" s="53"/>
      <c r="D1010" s="54"/>
      <c r="E1010" s="55"/>
      <c r="F1010" s="56"/>
      <c r="G1010" s="56"/>
      <c r="H1010" s="56"/>
      <c r="I1010" s="57"/>
      <c r="J1010" s="55"/>
      <c r="K1010" s="55"/>
      <c r="L1010" s="53"/>
      <c r="M1010" s="58"/>
      <c r="N1010" s="52"/>
    </row>
    <row r="1011" spans="2:14" x14ac:dyDescent="0.25">
      <c r="B1011" s="51"/>
      <c r="C1011" s="53"/>
      <c r="D1011" s="54"/>
      <c r="E1011" s="55"/>
      <c r="F1011" s="56"/>
      <c r="G1011" s="56"/>
      <c r="H1011" s="56"/>
      <c r="I1011" s="57"/>
      <c r="J1011" s="55"/>
      <c r="K1011" s="55"/>
      <c r="L1011" s="53"/>
      <c r="M1011" s="58"/>
      <c r="N1011" s="52"/>
    </row>
    <row r="1012" spans="2:14" x14ac:dyDescent="0.25">
      <c r="B1012" s="51"/>
      <c r="C1012" s="53"/>
      <c r="D1012" s="54"/>
      <c r="E1012" s="55"/>
      <c r="F1012" s="56"/>
      <c r="G1012" s="56"/>
      <c r="H1012" s="56"/>
      <c r="I1012" s="57"/>
      <c r="J1012" s="55"/>
      <c r="K1012" s="55"/>
      <c r="L1012" s="53"/>
      <c r="M1012" s="58"/>
      <c r="N1012" s="52"/>
    </row>
    <row r="1013" spans="2:14" x14ac:dyDescent="0.25">
      <c r="B1013" s="51"/>
      <c r="C1013" s="53"/>
      <c r="D1013" s="54"/>
      <c r="E1013" s="55"/>
      <c r="F1013" s="56"/>
      <c r="G1013" s="56"/>
      <c r="H1013" s="56"/>
      <c r="I1013" s="57"/>
      <c r="J1013" s="55"/>
      <c r="K1013" s="55"/>
      <c r="L1013" s="53"/>
      <c r="M1013" s="58"/>
      <c r="N1013" s="52"/>
    </row>
    <row r="1014" spans="2:14" x14ac:dyDescent="0.25">
      <c r="B1014" s="51"/>
      <c r="C1014" s="53"/>
      <c r="D1014" s="54"/>
      <c r="E1014" s="55"/>
      <c r="F1014" s="56"/>
      <c r="G1014" s="56"/>
      <c r="H1014" s="56"/>
      <c r="I1014" s="57"/>
      <c r="J1014" s="55"/>
      <c r="K1014" s="55"/>
      <c r="L1014" s="53"/>
      <c r="M1014" s="58"/>
      <c r="N1014" s="52"/>
    </row>
    <row r="1015" spans="2:14" x14ac:dyDescent="0.25">
      <c r="B1015" s="51"/>
      <c r="C1015" s="53"/>
      <c r="D1015" s="54"/>
      <c r="E1015" s="55"/>
      <c r="F1015" s="56"/>
      <c r="G1015" s="56"/>
      <c r="H1015" s="56"/>
      <c r="I1015" s="57"/>
      <c r="J1015" s="55"/>
      <c r="K1015" s="55"/>
      <c r="L1015" s="53"/>
      <c r="M1015" s="58"/>
      <c r="N1015" s="52"/>
    </row>
    <row r="1016" spans="2:14" x14ac:dyDescent="0.25">
      <c r="B1016" s="51"/>
      <c r="C1016" s="53"/>
      <c r="D1016" s="54"/>
      <c r="E1016" s="55"/>
      <c r="F1016" s="56"/>
      <c r="G1016" s="56"/>
      <c r="H1016" s="56"/>
      <c r="I1016" s="57"/>
      <c r="J1016" s="55"/>
      <c r="K1016" s="55"/>
      <c r="L1016" s="53"/>
      <c r="M1016" s="58"/>
      <c r="N1016" s="52"/>
    </row>
    <row r="1017" spans="2:14" x14ac:dyDescent="0.25">
      <c r="B1017" s="51"/>
      <c r="C1017" s="53"/>
      <c r="D1017" s="54"/>
      <c r="E1017" s="55"/>
      <c r="F1017" s="56"/>
      <c r="G1017" s="56"/>
      <c r="H1017" s="56"/>
      <c r="I1017" s="57"/>
      <c r="J1017" s="55"/>
      <c r="K1017" s="55"/>
      <c r="L1017" s="53"/>
      <c r="M1017" s="58"/>
      <c r="N1017" s="52"/>
    </row>
    <row r="1018" spans="2:14" x14ac:dyDescent="0.25">
      <c r="B1018" s="51"/>
      <c r="C1018" s="53"/>
      <c r="D1018" s="54"/>
      <c r="E1018" s="55"/>
      <c r="F1018" s="56"/>
      <c r="G1018" s="56"/>
      <c r="H1018" s="56"/>
      <c r="I1018" s="57"/>
      <c r="J1018" s="55"/>
      <c r="K1018" s="55"/>
      <c r="L1018" s="53"/>
      <c r="M1018" s="58"/>
      <c r="N1018" s="52"/>
    </row>
    <row r="1019" spans="2:14" x14ac:dyDescent="0.25">
      <c r="B1019" s="51"/>
      <c r="C1019" s="53"/>
      <c r="D1019" s="54"/>
      <c r="E1019" s="55"/>
      <c r="F1019" s="56"/>
      <c r="G1019" s="56"/>
      <c r="H1019" s="56"/>
      <c r="I1019" s="57"/>
      <c r="J1019" s="55"/>
      <c r="K1019" s="55"/>
      <c r="L1019" s="53"/>
      <c r="M1019" s="58"/>
      <c r="N1019" s="52"/>
    </row>
    <row r="1020" spans="2:14" x14ac:dyDescent="0.25">
      <c r="B1020" s="51"/>
      <c r="C1020" s="53"/>
      <c r="D1020" s="54"/>
      <c r="E1020" s="55"/>
      <c r="F1020" s="56"/>
      <c r="G1020" s="56"/>
      <c r="H1020" s="56"/>
      <c r="I1020" s="57"/>
      <c r="J1020" s="55"/>
      <c r="K1020" s="55"/>
      <c r="L1020" s="53"/>
      <c r="M1020" s="58"/>
      <c r="N1020" s="52"/>
    </row>
    <row r="1021" spans="2:14" x14ac:dyDescent="0.25">
      <c r="B1021" s="51"/>
      <c r="C1021" s="53"/>
      <c r="D1021" s="54"/>
      <c r="E1021" s="55"/>
      <c r="F1021" s="56"/>
      <c r="G1021" s="56"/>
      <c r="H1021" s="56"/>
      <c r="I1021" s="57"/>
      <c r="J1021" s="55"/>
      <c r="K1021" s="55"/>
      <c r="L1021" s="53"/>
      <c r="M1021" s="58"/>
      <c r="N1021" s="52"/>
    </row>
    <row r="1022" spans="2:14" x14ac:dyDescent="0.25">
      <c r="B1022" s="51"/>
      <c r="C1022" s="53"/>
      <c r="D1022" s="54"/>
      <c r="E1022" s="55"/>
      <c r="F1022" s="56"/>
      <c r="G1022" s="56"/>
      <c r="H1022" s="56"/>
      <c r="I1022" s="57"/>
      <c r="J1022" s="55"/>
      <c r="K1022" s="55"/>
      <c r="L1022" s="53"/>
      <c r="M1022" s="58"/>
      <c r="N1022" s="52"/>
    </row>
    <row r="1023" spans="2:14" x14ac:dyDescent="0.25">
      <c r="B1023" s="51"/>
      <c r="C1023" s="53"/>
      <c r="D1023" s="54"/>
      <c r="E1023" s="55"/>
      <c r="F1023" s="56"/>
      <c r="G1023" s="56"/>
      <c r="H1023" s="56"/>
      <c r="I1023" s="57"/>
      <c r="J1023" s="55"/>
      <c r="K1023" s="55"/>
      <c r="L1023" s="53"/>
      <c r="M1023" s="58"/>
      <c r="N1023" s="52"/>
    </row>
    <row r="1024" spans="2:14" x14ac:dyDescent="0.25">
      <c r="B1024" s="51"/>
      <c r="C1024" s="53"/>
      <c r="D1024" s="54"/>
      <c r="E1024" s="55"/>
      <c r="F1024" s="56"/>
      <c r="G1024" s="56"/>
      <c r="H1024" s="56"/>
      <c r="I1024" s="57"/>
      <c r="J1024" s="55"/>
      <c r="K1024" s="55"/>
      <c r="L1024" s="53"/>
      <c r="M1024" s="58"/>
      <c r="N1024" s="52"/>
    </row>
    <row r="1025" spans="2:14" x14ac:dyDescent="0.25">
      <c r="B1025" s="51"/>
      <c r="C1025" s="53"/>
      <c r="D1025" s="54"/>
      <c r="E1025" s="55"/>
      <c r="F1025" s="56"/>
      <c r="G1025" s="56"/>
      <c r="H1025" s="56"/>
      <c r="I1025" s="57"/>
      <c r="J1025" s="55"/>
      <c r="K1025" s="55"/>
      <c r="L1025" s="53"/>
      <c r="M1025" s="58"/>
      <c r="N1025" s="52"/>
    </row>
    <row r="1026" spans="2:14" x14ac:dyDescent="0.25">
      <c r="B1026" s="51"/>
      <c r="C1026" s="53"/>
      <c r="D1026" s="54"/>
      <c r="E1026" s="55"/>
      <c r="F1026" s="56"/>
      <c r="G1026" s="56"/>
      <c r="H1026" s="56"/>
      <c r="I1026" s="57"/>
      <c r="J1026" s="55"/>
      <c r="K1026" s="55"/>
      <c r="L1026" s="53"/>
      <c r="M1026" s="58"/>
      <c r="N1026" s="52"/>
    </row>
    <row r="1027" spans="2:14" x14ac:dyDescent="0.25">
      <c r="B1027" s="51"/>
      <c r="C1027" s="53"/>
      <c r="D1027" s="54"/>
      <c r="E1027" s="55"/>
      <c r="F1027" s="56"/>
      <c r="G1027" s="56"/>
      <c r="H1027" s="56"/>
      <c r="I1027" s="57"/>
      <c r="J1027" s="55"/>
      <c r="K1027" s="55"/>
      <c r="L1027" s="53"/>
      <c r="M1027" s="58"/>
      <c r="N1027" s="52"/>
    </row>
    <row r="1028" spans="2:14" x14ac:dyDescent="0.25">
      <c r="B1028" s="51"/>
      <c r="C1028" s="53"/>
      <c r="D1028" s="54"/>
      <c r="E1028" s="55"/>
      <c r="F1028" s="56"/>
      <c r="G1028" s="56"/>
      <c r="H1028" s="56"/>
      <c r="I1028" s="57"/>
      <c r="J1028" s="55"/>
      <c r="K1028" s="55"/>
      <c r="L1028" s="53"/>
      <c r="M1028" s="58"/>
      <c r="N1028" s="52"/>
    </row>
    <row r="1029" spans="2:14" x14ac:dyDescent="0.25">
      <c r="B1029" s="51"/>
      <c r="C1029" s="53"/>
      <c r="D1029" s="54"/>
      <c r="E1029" s="55"/>
      <c r="F1029" s="56"/>
      <c r="G1029" s="56"/>
      <c r="H1029" s="56"/>
      <c r="I1029" s="57"/>
      <c r="J1029" s="55"/>
      <c r="K1029" s="55"/>
      <c r="L1029" s="53"/>
      <c r="M1029" s="58"/>
      <c r="N1029" s="52"/>
    </row>
    <row r="1030" spans="2:14" x14ac:dyDescent="0.25">
      <c r="B1030" s="51"/>
      <c r="C1030" s="53"/>
      <c r="D1030" s="54"/>
      <c r="E1030" s="55"/>
      <c r="F1030" s="56"/>
      <c r="G1030" s="56"/>
      <c r="H1030" s="56"/>
      <c r="I1030" s="57"/>
      <c r="J1030" s="55"/>
      <c r="K1030" s="55"/>
      <c r="L1030" s="53"/>
      <c r="M1030" s="58"/>
      <c r="N1030" s="52"/>
    </row>
    <row r="1031" spans="2:14" x14ac:dyDescent="0.25">
      <c r="B1031" s="51"/>
      <c r="C1031" s="53"/>
      <c r="D1031" s="54"/>
      <c r="E1031" s="55"/>
      <c r="F1031" s="56"/>
      <c r="G1031" s="56"/>
      <c r="H1031" s="56"/>
      <c r="I1031" s="57"/>
      <c r="J1031" s="55"/>
      <c r="K1031" s="55"/>
      <c r="L1031" s="53"/>
      <c r="M1031" s="58"/>
      <c r="N1031" s="52"/>
    </row>
    <row r="1032" spans="2:14" x14ac:dyDescent="0.25">
      <c r="B1032" s="51"/>
      <c r="C1032" s="53"/>
      <c r="D1032" s="54"/>
      <c r="E1032" s="55"/>
      <c r="F1032" s="56"/>
      <c r="G1032" s="56"/>
      <c r="H1032" s="56"/>
      <c r="I1032" s="57"/>
      <c r="J1032" s="55"/>
      <c r="K1032" s="55"/>
      <c r="L1032" s="53"/>
      <c r="M1032" s="58"/>
      <c r="N1032" s="52"/>
    </row>
    <row r="1033" spans="2:14" x14ac:dyDescent="0.25">
      <c r="B1033" s="51"/>
      <c r="C1033" s="53"/>
      <c r="D1033" s="54"/>
      <c r="E1033" s="55"/>
      <c r="F1033" s="56"/>
      <c r="G1033" s="56"/>
      <c r="H1033" s="56"/>
      <c r="I1033" s="57"/>
      <c r="J1033" s="55"/>
      <c r="K1033" s="55"/>
      <c r="L1033" s="53"/>
      <c r="M1033" s="58"/>
      <c r="N1033" s="52"/>
    </row>
    <row r="1034" spans="2:14" x14ac:dyDescent="0.25">
      <c r="B1034" s="51"/>
      <c r="C1034" s="53"/>
      <c r="D1034" s="54"/>
      <c r="E1034" s="55"/>
      <c r="F1034" s="56"/>
      <c r="G1034" s="56"/>
      <c r="H1034" s="56"/>
      <c r="I1034" s="57"/>
      <c r="J1034" s="55"/>
      <c r="K1034" s="55"/>
      <c r="L1034" s="53"/>
      <c r="M1034" s="58"/>
      <c r="N1034" s="52"/>
    </row>
    <row r="1035" spans="2:14" x14ac:dyDescent="0.25">
      <c r="B1035" s="51"/>
      <c r="C1035" s="53"/>
      <c r="D1035" s="54"/>
      <c r="E1035" s="55"/>
      <c r="F1035" s="56"/>
      <c r="G1035" s="56"/>
      <c r="H1035" s="56"/>
      <c r="I1035" s="57"/>
      <c r="J1035" s="55"/>
      <c r="K1035" s="55"/>
      <c r="L1035" s="53"/>
      <c r="M1035" s="58"/>
      <c r="N1035" s="52"/>
    </row>
    <row r="1036" spans="2:14" x14ac:dyDescent="0.25">
      <c r="B1036" s="51"/>
      <c r="C1036" s="53"/>
      <c r="D1036" s="54"/>
      <c r="E1036" s="55"/>
      <c r="F1036" s="56"/>
      <c r="G1036" s="56"/>
      <c r="H1036" s="56"/>
      <c r="I1036" s="57"/>
      <c r="J1036" s="55"/>
      <c r="K1036" s="55"/>
      <c r="L1036" s="53"/>
      <c r="M1036" s="58"/>
      <c r="N1036" s="52"/>
    </row>
    <row r="1037" spans="2:14" x14ac:dyDescent="0.25">
      <c r="B1037" s="51"/>
      <c r="C1037" s="53"/>
      <c r="D1037" s="54"/>
      <c r="E1037" s="55"/>
      <c r="F1037" s="56"/>
      <c r="G1037" s="56"/>
      <c r="H1037" s="56"/>
      <c r="I1037" s="57"/>
      <c r="J1037" s="55"/>
      <c r="K1037" s="55"/>
      <c r="L1037" s="53"/>
      <c r="M1037" s="58"/>
      <c r="N1037" s="52"/>
    </row>
    <row r="1038" spans="2:14" x14ac:dyDescent="0.25">
      <c r="B1038" s="51"/>
      <c r="C1038" s="53"/>
      <c r="D1038" s="54"/>
      <c r="E1038" s="55"/>
      <c r="F1038" s="56"/>
      <c r="G1038" s="56"/>
      <c r="H1038" s="56"/>
      <c r="I1038" s="57"/>
      <c r="J1038" s="55"/>
      <c r="K1038" s="55"/>
      <c r="L1038" s="53"/>
      <c r="M1038" s="58"/>
      <c r="N1038" s="52"/>
    </row>
    <row r="1039" spans="2:14" x14ac:dyDescent="0.25">
      <c r="B1039" s="51"/>
      <c r="C1039" s="53"/>
      <c r="D1039" s="54"/>
      <c r="E1039" s="55"/>
      <c r="F1039" s="56"/>
      <c r="G1039" s="56"/>
      <c r="H1039" s="56"/>
      <c r="I1039" s="57"/>
      <c r="J1039" s="55"/>
      <c r="K1039" s="55"/>
      <c r="L1039" s="53"/>
      <c r="M1039" s="58"/>
      <c r="N1039" s="52"/>
    </row>
    <row r="1040" spans="2:14" x14ac:dyDescent="0.25">
      <c r="B1040" s="51"/>
      <c r="C1040" s="53"/>
      <c r="D1040" s="54"/>
      <c r="E1040" s="55"/>
      <c r="F1040" s="56"/>
      <c r="G1040" s="56"/>
      <c r="H1040" s="56"/>
      <c r="I1040" s="57"/>
      <c r="J1040" s="55"/>
      <c r="K1040" s="55"/>
      <c r="L1040" s="53"/>
      <c r="M1040" s="58"/>
      <c r="N1040" s="52"/>
    </row>
    <row r="1041" spans="2:14" x14ac:dyDescent="0.25">
      <c r="B1041" s="51"/>
      <c r="C1041" s="53"/>
      <c r="D1041" s="54"/>
      <c r="E1041" s="55"/>
      <c r="F1041" s="56"/>
      <c r="G1041" s="56"/>
      <c r="H1041" s="56"/>
      <c r="I1041" s="57"/>
      <c r="J1041" s="55"/>
      <c r="K1041" s="55"/>
      <c r="L1041" s="53"/>
      <c r="M1041" s="58"/>
      <c r="N1041" s="52"/>
    </row>
    <row r="1042" spans="2:14" x14ac:dyDescent="0.25">
      <c r="B1042" s="51"/>
      <c r="C1042" s="53"/>
      <c r="D1042" s="54"/>
      <c r="E1042" s="55"/>
      <c r="F1042" s="56"/>
      <c r="G1042" s="56"/>
      <c r="H1042" s="56"/>
      <c r="I1042" s="57"/>
      <c r="J1042" s="55"/>
      <c r="K1042" s="55"/>
      <c r="L1042" s="53"/>
      <c r="M1042" s="58"/>
      <c r="N1042" s="52"/>
    </row>
    <row r="1043" spans="2:14" x14ac:dyDescent="0.25">
      <c r="B1043" s="51"/>
      <c r="C1043" s="53"/>
      <c r="D1043" s="54"/>
      <c r="E1043" s="55"/>
      <c r="F1043" s="56"/>
      <c r="G1043" s="56"/>
      <c r="H1043" s="56"/>
      <c r="I1043" s="57"/>
      <c r="J1043" s="55"/>
      <c r="K1043" s="55"/>
      <c r="L1043" s="53"/>
      <c r="M1043" s="58"/>
      <c r="N1043" s="52"/>
    </row>
    <row r="1044" spans="2:14" x14ac:dyDescent="0.25">
      <c r="B1044" s="51"/>
      <c r="C1044" s="53"/>
      <c r="D1044" s="54"/>
      <c r="E1044" s="55"/>
      <c r="F1044" s="56"/>
      <c r="G1044" s="56"/>
      <c r="H1044" s="56"/>
      <c r="I1044" s="57"/>
      <c r="J1044" s="55"/>
      <c r="K1044" s="55"/>
      <c r="L1044" s="53"/>
      <c r="M1044" s="58"/>
      <c r="N1044" s="52"/>
    </row>
    <row r="1045" spans="2:14" x14ac:dyDescent="0.25">
      <c r="B1045" s="51"/>
      <c r="C1045" s="53"/>
      <c r="D1045" s="54"/>
      <c r="E1045" s="55"/>
      <c r="F1045" s="56"/>
      <c r="G1045" s="56"/>
      <c r="H1045" s="56"/>
      <c r="I1045" s="57"/>
      <c r="J1045" s="55"/>
      <c r="K1045" s="55"/>
      <c r="L1045" s="53"/>
      <c r="M1045" s="58"/>
      <c r="N1045" s="52"/>
    </row>
    <row r="1046" spans="2:14" x14ac:dyDescent="0.25">
      <c r="B1046" s="51"/>
      <c r="C1046" s="53"/>
      <c r="D1046" s="54"/>
      <c r="E1046" s="55"/>
      <c r="F1046" s="56"/>
      <c r="G1046" s="56"/>
      <c r="H1046" s="56"/>
      <c r="I1046" s="57"/>
      <c r="J1046" s="55"/>
      <c r="K1046" s="55"/>
      <c r="L1046" s="53"/>
      <c r="M1046" s="58"/>
      <c r="N1046" s="52"/>
    </row>
    <row r="1047" spans="2:14" x14ac:dyDescent="0.25">
      <c r="B1047" s="51"/>
      <c r="C1047" s="53"/>
      <c r="D1047" s="54"/>
      <c r="E1047" s="55"/>
      <c r="F1047" s="56"/>
      <c r="G1047" s="56"/>
      <c r="H1047" s="56"/>
      <c r="I1047" s="57"/>
      <c r="J1047" s="55"/>
      <c r="K1047" s="55"/>
      <c r="L1047" s="53"/>
      <c r="M1047" s="58"/>
      <c r="N1047" s="52"/>
    </row>
    <row r="1048" spans="2:14" x14ac:dyDescent="0.25">
      <c r="B1048" s="51"/>
      <c r="C1048" s="53"/>
      <c r="D1048" s="54"/>
      <c r="E1048" s="55"/>
      <c r="F1048" s="56"/>
      <c r="G1048" s="56"/>
      <c r="H1048" s="56"/>
      <c r="I1048" s="57"/>
      <c r="J1048" s="55"/>
      <c r="K1048" s="55"/>
      <c r="L1048" s="53"/>
      <c r="M1048" s="58"/>
      <c r="N1048" s="52"/>
    </row>
    <row r="1049" spans="2:14" x14ac:dyDescent="0.25">
      <c r="B1049" s="51"/>
      <c r="C1049" s="53"/>
      <c r="D1049" s="54"/>
      <c r="E1049" s="55"/>
      <c r="F1049" s="56"/>
      <c r="G1049" s="56"/>
      <c r="H1049" s="56"/>
      <c r="I1049" s="57"/>
      <c r="J1049" s="55"/>
      <c r="K1049" s="55"/>
      <c r="L1049" s="53"/>
      <c r="M1049" s="58"/>
      <c r="N1049" s="52"/>
    </row>
    <row r="1050" spans="2:14" x14ac:dyDescent="0.25">
      <c r="B1050" s="51"/>
      <c r="C1050" s="53"/>
      <c r="D1050" s="54"/>
      <c r="E1050" s="55"/>
      <c r="F1050" s="56"/>
      <c r="G1050" s="56"/>
      <c r="H1050" s="56"/>
      <c r="I1050" s="57"/>
      <c r="J1050" s="55"/>
      <c r="K1050" s="55"/>
      <c r="L1050" s="53"/>
      <c r="M1050" s="58"/>
      <c r="N1050" s="52"/>
    </row>
    <row r="1051" spans="2:14" x14ac:dyDescent="0.25">
      <c r="B1051" s="51"/>
      <c r="C1051" s="53"/>
      <c r="D1051" s="54"/>
      <c r="E1051" s="55"/>
      <c r="F1051" s="56"/>
      <c r="G1051" s="56"/>
      <c r="H1051" s="56"/>
      <c r="I1051" s="57"/>
      <c r="J1051" s="55"/>
      <c r="K1051" s="55"/>
      <c r="L1051" s="53"/>
      <c r="M1051" s="58"/>
      <c r="N1051" s="52"/>
    </row>
    <row r="1052" spans="2:14" x14ac:dyDescent="0.25">
      <c r="B1052" s="51"/>
      <c r="C1052" s="53"/>
      <c r="D1052" s="54"/>
      <c r="E1052" s="55"/>
      <c r="F1052" s="56"/>
      <c r="G1052" s="56"/>
      <c r="H1052" s="56"/>
      <c r="I1052" s="57"/>
      <c r="J1052" s="55"/>
      <c r="K1052" s="55"/>
      <c r="L1052" s="53"/>
      <c r="M1052" s="58"/>
      <c r="N1052" s="52"/>
    </row>
    <row r="1053" spans="2:14" x14ac:dyDescent="0.25">
      <c r="B1053" s="51"/>
      <c r="C1053" s="53"/>
      <c r="D1053" s="54"/>
      <c r="E1053" s="55"/>
      <c r="F1053" s="56"/>
      <c r="G1053" s="56"/>
      <c r="H1053" s="56"/>
      <c r="I1053" s="57"/>
      <c r="J1053" s="55"/>
      <c r="K1053" s="55"/>
      <c r="L1053" s="53"/>
      <c r="M1053" s="58"/>
      <c r="N1053" s="52"/>
    </row>
    <row r="1054" spans="2:14" x14ac:dyDescent="0.25">
      <c r="B1054" s="51"/>
      <c r="C1054" s="53"/>
      <c r="D1054" s="54"/>
      <c r="E1054" s="55"/>
      <c r="F1054" s="56"/>
      <c r="G1054" s="56"/>
      <c r="H1054" s="56"/>
      <c r="I1054" s="57"/>
      <c r="J1054" s="55"/>
      <c r="K1054" s="55"/>
      <c r="L1054" s="53"/>
      <c r="M1054" s="58"/>
      <c r="N1054" s="52"/>
    </row>
    <row r="1055" spans="2:14" x14ac:dyDescent="0.25">
      <c r="B1055" s="51"/>
      <c r="C1055" s="53"/>
      <c r="D1055" s="54"/>
      <c r="E1055" s="55"/>
      <c r="F1055" s="56"/>
      <c r="G1055" s="56"/>
      <c r="H1055" s="56"/>
      <c r="I1055" s="57"/>
      <c r="J1055" s="55"/>
      <c r="K1055" s="55"/>
      <c r="L1055" s="53"/>
      <c r="M1055" s="58"/>
      <c r="N1055" s="52"/>
    </row>
    <row r="1056" spans="2:14" x14ac:dyDescent="0.25">
      <c r="B1056" s="51"/>
      <c r="C1056" s="53"/>
      <c r="D1056" s="54"/>
      <c r="E1056" s="55"/>
      <c r="F1056" s="56"/>
      <c r="G1056" s="56"/>
      <c r="H1056" s="56"/>
      <c r="I1056" s="57"/>
      <c r="J1056" s="55"/>
      <c r="K1056" s="55"/>
      <c r="L1056" s="53"/>
      <c r="M1056" s="58"/>
      <c r="N1056" s="52"/>
    </row>
    <row r="1057" spans="2:14" x14ac:dyDescent="0.25">
      <c r="B1057" s="51"/>
      <c r="C1057" s="53"/>
      <c r="D1057" s="54"/>
      <c r="E1057" s="55"/>
      <c r="F1057" s="56"/>
      <c r="G1057" s="56"/>
      <c r="H1057" s="56"/>
      <c r="I1057" s="57"/>
      <c r="J1057" s="55"/>
      <c r="K1057" s="55"/>
      <c r="L1057" s="53"/>
      <c r="M1057" s="58"/>
      <c r="N1057" s="52"/>
    </row>
    <row r="1058" spans="2:14" x14ac:dyDescent="0.25">
      <c r="B1058" s="51"/>
      <c r="C1058" s="53"/>
      <c r="D1058" s="54"/>
      <c r="E1058" s="55"/>
      <c r="F1058" s="56"/>
      <c r="G1058" s="56"/>
      <c r="H1058" s="56"/>
      <c r="I1058" s="57"/>
      <c r="J1058" s="55"/>
      <c r="K1058" s="55"/>
      <c r="L1058" s="53"/>
      <c r="M1058" s="58"/>
      <c r="N1058" s="52"/>
    </row>
    <row r="1059" spans="2:14" x14ac:dyDescent="0.25">
      <c r="B1059" s="51"/>
      <c r="C1059" s="53"/>
      <c r="D1059" s="54"/>
      <c r="E1059" s="55"/>
      <c r="F1059" s="56"/>
      <c r="G1059" s="56"/>
      <c r="H1059" s="56"/>
      <c r="I1059" s="57"/>
      <c r="J1059" s="55"/>
      <c r="K1059" s="55"/>
      <c r="L1059" s="53"/>
      <c r="M1059" s="58"/>
      <c r="N1059" s="52"/>
    </row>
    <row r="1060" spans="2:14" x14ac:dyDescent="0.25">
      <c r="B1060" s="51"/>
      <c r="C1060" s="53"/>
      <c r="D1060" s="54"/>
      <c r="E1060" s="55"/>
      <c r="F1060" s="56"/>
      <c r="G1060" s="56"/>
      <c r="H1060" s="56"/>
      <c r="I1060" s="57"/>
      <c r="J1060" s="55"/>
      <c r="K1060" s="55"/>
      <c r="L1060" s="53"/>
      <c r="M1060" s="58"/>
      <c r="N1060" s="52"/>
    </row>
    <row r="1061" spans="2:14" x14ac:dyDescent="0.25">
      <c r="B1061" s="51"/>
      <c r="C1061" s="53"/>
      <c r="D1061" s="54"/>
      <c r="E1061" s="55"/>
      <c r="F1061" s="56"/>
      <c r="G1061" s="56"/>
      <c r="H1061" s="56"/>
      <c r="I1061" s="57"/>
      <c r="J1061" s="55"/>
      <c r="K1061" s="55"/>
      <c r="L1061" s="53"/>
      <c r="M1061" s="58"/>
      <c r="N1061" s="52"/>
    </row>
    <row r="1062" spans="2:14" x14ac:dyDescent="0.25">
      <c r="B1062" s="51"/>
      <c r="C1062" s="53"/>
      <c r="D1062" s="54"/>
      <c r="E1062" s="55"/>
      <c r="F1062" s="56"/>
      <c r="G1062" s="56"/>
      <c r="H1062" s="56"/>
      <c r="I1062" s="57"/>
      <c r="J1062" s="55"/>
      <c r="K1062" s="55"/>
      <c r="L1062" s="53"/>
      <c r="M1062" s="58"/>
      <c r="N1062" s="52"/>
    </row>
    <row r="1063" spans="2:14" x14ac:dyDescent="0.25">
      <c r="B1063" s="51"/>
      <c r="C1063" s="53"/>
      <c r="D1063" s="54"/>
      <c r="E1063" s="55"/>
      <c r="F1063" s="56"/>
      <c r="G1063" s="56"/>
      <c r="H1063" s="56"/>
      <c r="I1063" s="57"/>
      <c r="J1063" s="55"/>
      <c r="K1063" s="55"/>
      <c r="L1063" s="53"/>
      <c r="M1063" s="58"/>
      <c r="N1063" s="52"/>
    </row>
    <row r="1064" spans="2:14" x14ac:dyDescent="0.25">
      <c r="B1064" s="51"/>
      <c r="C1064" s="53"/>
      <c r="D1064" s="54"/>
      <c r="E1064" s="55"/>
      <c r="F1064" s="56"/>
      <c r="G1064" s="56"/>
      <c r="H1064" s="56"/>
      <c r="I1064" s="57"/>
      <c r="J1064" s="55"/>
      <c r="K1064" s="55"/>
      <c r="L1064" s="53"/>
      <c r="M1064" s="58"/>
      <c r="N1064" s="52"/>
    </row>
    <row r="1065" spans="2:14" x14ac:dyDescent="0.25">
      <c r="B1065" s="51"/>
      <c r="C1065" s="53"/>
      <c r="D1065" s="54"/>
      <c r="E1065" s="55"/>
      <c r="F1065" s="56"/>
      <c r="G1065" s="56"/>
      <c r="H1065" s="56"/>
      <c r="I1065" s="57"/>
      <c r="J1065" s="55"/>
      <c r="K1065" s="55"/>
      <c r="L1065" s="53"/>
      <c r="M1065" s="58"/>
      <c r="N1065" s="52"/>
    </row>
    <row r="1066" spans="2:14" x14ac:dyDescent="0.25">
      <c r="B1066" s="51"/>
      <c r="C1066" s="53"/>
      <c r="D1066" s="54"/>
      <c r="E1066" s="55"/>
      <c r="F1066" s="56"/>
      <c r="G1066" s="56"/>
      <c r="H1066" s="56"/>
      <c r="I1066" s="57"/>
      <c r="J1066" s="55"/>
      <c r="K1066" s="55"/>
      <c r="L1066" s="53"/>
      <c r="M1066" s="58"/>
      <c r="N1066" s="52"/>
    </row>
    <row r="1067" spans="2:14" x14ac:dyDescent="0.25">
      <c r="B1067" s="51"/>
      <c r="C1067" s="53"/>
      <c r="D1067" s="54"/>
      <c r="E1067" s="55"/>
      <c r="F1067" s="56"/>
      <c r="G1067" s="56"/>
      <c r="H1067" s="56"/>
      <c r="I1067" s="57"/>
      <c r="J1067" s="55"/>
      <c r="K1067" s="55"/>
      <c r="L1067" s="53"/>
      <c r="M1067" s="58"/>
      <c r="N1067" s="52"/>
    </row>
    <row r="1068" spans="2:14" x14ac:dyDescent="0.25">
      <c r="B1068" s="51"/>
      <c r="C1068" s="53"/>
      <c r="D1068" s="54"/>
      <c r="E1068" s="55"/>
      <c r="F1068" s="56"/>
      <c r="G1068" s="56"/>
      <c r="H1068" s="56"/>
      <c r="I1068" s="57"/>
      <c r="J1068" s="55"/>
      <c r="K1068" s="55"/>
      <c r="L1068" s="53"/>
      <c r="M1068" s="58"/>
      <c r="N1068" s="52"/>
    </row>
    <row r="1069" spans="2:14" x14ac:dyDescent="0.25">
      <c r="B1069" s="51"/>
      <c r="C1069" s="53"/>
      <c r="D1069" s="54"/>
      <c r="E1069" s="55"/>
      <c r="F1069" s="56"/>
      <c r="G1069" s="56"/>
      <c r="H1069" s="56"/>
      <c r="I1069" s="57"/>
      <c r="J1069" s="55"/>
      <c r="K1069" s="55"/>
      <c r="L1069" s="53"/>
      <c r="M1069" s="58"/>
      <c r="N1069" s="52"/>
    </row>
    <row r="1070" spans="2:14" x14ac:dyDescent="0.25">
      <c r="B1070" s="51"/>
      <c r="C1070" s="53"/>
      <c r="D1070" s="54"/>
      <c r="E1070" s="55"/>
      <c r="F1070" s="56"/>
      <c r="G1070" s="56"/>
      <c r="H1070" s="56"/>
      <c r="I1070" s="57"/>
      <c r="J1070" s="55"/>
      <c r="K1070" s="55"/>
      <c r="L1070" s="53"/>
      <c r="M1070" s="58"/>
      <c r="N1070" s="52"/>
    </row>
    <row r="1071" spans="2:14" x14ac:dyDescent="0.25">
      <c r="B1071" s="51"/>
      <c r="C1071" s="53"/>
      <c r="D1071" s="54"/>
      <c r="E1071" s="55"/>
      <c r="F1071" s="56"/>
      <c r="G1071" s="56"/>
      <c r="H1071" s="56"/>
      <c r="I1071" s="57"/>
      <c r="J1071" s="55"/>
      <c r="K1071" s="55"/>
      <c r="L1071" s="53"/>
      <c r="M1071" s="58"/>
      <c r="N1071" s="52"/>
    </row>
    <row r="1072" spans="2:14" x14ac:dyDescent="0.25">
      <c r="B1072" s="51"/>
      <c r="C1072" s="53"/>
      <c r="D1072" s="54"/>
      <c r="E1072" s="55"/>
      <c r="F1072" s="56"/>
      <c r="G1072" s="56"/>
      <c r="H1072" s="56"/>
      <c r="I1072" s="57"/>
      <c r="J1072" s="55"/>
      <c r="K1072" s="55"/>
      <c r="L1072" s="53"/>
      <c r="M1072" s="58"/>
      <c r="N1072" s="52"/>
    </row>
    <row r="1073" spans="2:14" x14ac:dyDescent="0.25">
      <c r="B1073" s="51"/>
      <c r="C1073" s="53"/>
      <c r="D1073" s="54"/>
      <c r="E1073" s="55"/>
      <c r="F1073" s="56"/>
      <c r="G1073" s="56"/>
      <c r="H1073" s="56"/>
      <c r="I1073" s="57"/>
      <c r="J1073" s="55"/>
      <c r="K1073" s="55"/>
      <c r="L1073" s="53"/>
      <c r="M1073" s="58"/>
      <c r="N1073" s="52"/>
    </row>
    <row r="1074" spans="2:14" x14ac:dyDescent="0.25">
      <c r="B1074" s="51"/>
      <c r="C1074" s="53"/>
      <c r="D1074" s="54"/>
      <c r="E1074" s="55"/>
      <c r="F1074" s="56"/>
      <c r="G1074" s="56"/>
      <c r="H1074" s="56"/>
      <c r="I1074" s="57"/>
      <c r="J1074" s="55"/>
      <c r="K1074" s="55"/>
      <c r="L1074" s="53"/>
      <c r="M1074" s="58"/>
      <c r="N1074" s="52"/>
    </row>
    <row r="1075" spans="2:14" x14ac:dyDescent="0.25">
      <c r="B1075" s="51"/>
      <c r="C1075" s="53"/>
      <c r="D1075" s="54"/>
      <c r="E1075" s="55"/>
      <c r="F1075" s="56"/>
      <c r="G1075" s="56"/>
      <c r="H1075" s="56"/>
      <c r="I1075" s="57"/>
      <c r="J1075" s="55"/>
      <c r="K1075" s="55"/>
      <c r="L1075" s="53"/>
      <c r="M1075" s="58"/>
      <c r="N1075" s="52"/>
    </row>
    <row r="1076" spans="2:14" x14ac:dyDescent="0.25">
      <c r="B1076" s="51"/>
      <c r="C1076" s="53"/>
      <c r="D1076" s="54"/>
      <c r="E1076" s="55"/>
      <c r="F1076" s="56"/>
      <c r="G1076" s="56"/>
      <c r="H1076" s="56"/>
      <c r="I1076" s="57"/>
      <c r="J1076" s="55"/>
      <c r="K1076" s="55"/>
      <c r="L1076" s="53"/>
      <c r="M1076" s="58"/>
      <c r="N1076" s="52"/>
    </row>
    <row r="1077" spans="2:14" x14ac:dyDescent="0.25">
      <c r="B1077" s="51"/>
      <c r="C1077" s="53"/>
      <c r="D1077" s="54"/>
      <c r="E1077" s="55"/>
      <c r="F1077" s="56"/>
      <c r="G1077" s="56"/>
      <c r="H1077" s="56"/>
      <c r="I1077" s="57"/>
      <c r="J1077" s="55"/>
      <c r="K1077" s="55"/>
      <c r="L1077" s="53"/>
      <c r="M1077" s="58"/>
      <c r="N1077" s="52"/>
    </row>
    <row r="1078" spans="2:14" x14ac:dyDescent="0.25">
      <c r="B1078" s="51"/>
      <c r="C1078" s="53"/>
      <c r="D1078" s="54"/>
      <c r="E1078" s="55"/>
      <c r="F1078" s="56"/>
      <c r="G1078" s="56"/>
      <c r="H1078" s="56"/>
      <c r="I1078" s="57"/>
      <c r="J1078" s="55"/>
      <c r="K1078" s="55"/>
      <c r="L1078" s="53"/>
      <c r="M1078" s="58"/>
      <c r="N1078" s="52"/>
    </row>
    <row r="1079" spans="2:14" x14ac:dyDescent="0.25">
      <c r="B1079" s="51"/>
      <c r="C1079" s="53"/>
      <c r="D1079" s="54"/>
      <c r="E1079" s="55"/>
      <c r="F1079" s="56"/>
      <c r="G1079" s="56"/>
      <c r="H1079" s="56"/>
      <c r="I1079" s="57"/>
      <c r="J1079" s="55"/>
      <c r="K1079" s="55"/>
      <c r="L1079" s="53"/>
      <c r="M1079" s="58"/>
      <c r="N1079" s="52"/>
    </row>
    <row r="1080" spans="2:14" x14ac:dyDescent="0.25">
      <c r="B1080" s="51"/>
      <c r="C1080" s="53"/>
      <c r="D1080" s="54"/>
      <c r="E1080" s="55"/>
      <c r="F1080" s="56"/>
      <c r="G1080" s="56"/>
      <c r="H1080" s="56"/>
      <c r="I1080" s="57"/>
      <c r="J1080" s="55"/>
      <c r="K1080" s="55"/>
      <c r="L1080" s="53"/>
      <c r="M1080" s="58"/>
      <c r="N1080" s="52"/>
    </row>
    <row r="1081" spans="2:14" x14ac:dyDescent="0.25">
      <c r="B1081" s="51"/>
      <c r="C1081" s="53"/>
      <c r="D1081" s="54"/>
      <c r="E1081" s="55"/>
      <c r="F1081" s="56"/>
      <c r="G1081" s="56"/>
      <c r="H1081" s="56"/>
      <c r="I1081" s="57"/>
      <c r="J1081" s="55"/>
      <c r="K1081" s="55"/>
      <c r="L1081" s="53"/>
      <c r="M1081" s="58"/>
      <c r="N1081" s="52"/>
    </row>
    <row r="1082" spans="2:14" x14ac:dyDescent="0.25">
      <c r="B1082" s="51"/>
      <c r="C1082" s="53"/>
      <c r="D1082" s="54"/>
      <c r="E1082" s="55"/>
      <c r="F1082" s="56"/>
      <c r="G1082" s="56"/>
      <c r="H1082" s="56"/>
      <c r="I1082" s="57"/>
      <c r="J1082" s="55"/>
      <c r="K1082" s="55"/>
      <c r="L1082" s="53"/>
      <c r="M1082" s="58"/>
      <c r="N1082" s="52"/>
    </row>
    <row r="1083" spans="2:14" x14ac:dyDescent="0.25">
      <c r="B1083" s="51"/>
      <c r="C1083" s="53"/>
      <c r="D1083" s="54"/>
      <c r="E1083" s="55"/>
      <c r="F1083" s="56"/>
      <c r="G1083" s="56"/>
      <c r="H1083" s="56"/>
      <c r="I1083" s="57"/>
      <c r="J1083" s="55"/>
      <c r="K1083" s="55"/>
      <c r="L1083" s="53"/>
      <c r="M1083" s="58"/>
      <c r="N1083" s="52"/>
    </row>
    <row r="1084" spans="2:14" x14ac:dyDescent="0.25">
      <c r="B1084" s="51"/>
      <c r="C1084" s="53"/>
      <c r="D1084" s="54"/>
      <c r="E1084" s="55"/>
      <c r="F1084" s="56"/>
      <c r="G1084" s="56"/>
      <c r="H1084" s="56"/>
      <c r="I1084" s="57"/>
      <c r="J1084" s="55"/>
      <c r="K1084" s="55"/>
      <c r="L1084" s="53"/>
      <c r="M1084" s="58"/>
      <c r="N1084" s="52"/>
    </row>
    <row r="1085" spans="2:14" x14ac:dyDescent="0.25">
      <c r="B1085" s="51"/>
      <c r="C1085" s="53"/>
      <c r="D1085" s="54"/>
      <c r="E1085" s="55"/>
      <c r="F1085" s="56"/>
      <c r="G1085" s="56"/>
      <c r="H1085" s="56"/>
      <c r="I1085" s="57"/>
      <c r="J1085" s="55"/>
      <c r="K1085" s="55"/>
      <c r="L1085" s="53"/>
      <c r="M1085" s="58"/>
      <c r="N1085" s="52"/>
    </row>
    <row r="1086" spans="2:14" x14ac:dyDescent="0.25">
      <c r="B1086" s="51"/>
      <c r="C1086" s="53"/>
      <c r="D1086" s="54"/>
      <c r="E1086" s="55"/>
      <c r="F1086" s="56"/>
      <c r="G1086" s="56"/>
      <c r="H1086" s="56"/>
      <c r="I1086" s="57"/>
      <c r="J1086" s="55"/>
      <c r="K1086" s="55"/>
      <c r="L1086" s="53"/>
      <c r="M1086" s="58"/>
      <c r="N1086" s="52"/>
    </row>
    <row r="1087" spans="2:14" x14ac:dyDescent="0.25">
      <c r="B1087" s="51"/>
      <c r="C1087" s="53"/>
      <c r="D1087" s="54"/>
      <c r="E1087" s="55"/>
      <c r="F1087" s="56"/>
      <c r="G1087" s="56"/>
      <c r="H1087" s="56"/>
      <c r="I1087" s="57"/>
      <c r="J1087" s="55"/>
      <c r="K1087" s="55"/>
      <c r="L1087" s="53"/>
      <c r="M1087" s="58"/>
      <c r="N1087" s="52"/>
    </row>
    <row r="1088" spans="2:14" x14ac:dyDescent="0.25">
      <c r="B1088" s="51"/>
      <c r="C1088" s="53"/>
      <c r="D1088" s="54"/>
      <c r="E1088" s="55"/>
      <c r="F1088" s="56"/>
      <c r="G1088" s="56"/>
      <c r="H1088" s="56"/>
      <c r="I1088" s="57"/>
      <c r="J1088" s="55"/>
      <c r="K1088" s="55"/>
      <c r="L1088" s="53"/>
      <c r="M1088" s="58"/>
      <c r="N1088" s="52"/>
    </row>
    <row r="1089" spans="2:14" x14ac:dyDescent="0.25">
      <c r="B1089" s="51"/>
      <c r="C1089" s="53"/>
      <c r="D1089" s="54"/>
      <c r="E1089" s="55"/>
      <c r="F1089" s="56"/>
      <c r="G1089" s="56"/>
      <c r="H1089" s="56"/>
      <c r="I1089" s="57"/>
      <c r="J1089" s="55"/>
      <c r="K1089" s="55"/>
      <c r="L1089" s="53"/>
      <c r="M1089" s="58"/>
      <c r="N1089" s="52"/>
    </row>
    <row r="1090" spans="2:14" x14ac:dyDescent="0.25">
      <c r="B1090" s="51"/>
      <c r="C1090" s="53"/>
      <c r="D1090" s="54"/>
      <c r="E1090" s="55"/>
      <c r="F1090" s="56"/>
      <c r="G1090" s="56"/>
      <c r="H1090" s="56"/>
      <c r="I1090" s="57"/>
      <c r="J1090" s="55"/>
      <c r="K1090" s="55"/>
      <c r="L1090" s="53"/>
      <c r="M1090" s="58"/>
      <c r="N1090" s="52"/>
    </row>
    <row r="1091" spans="2:14" x14ac:dyDescent="0.25">
      <c r="B1091" s="51"/>
      <c r="C1091" s="53"/>
      <c r="D1091" s="54"/>
      <c r="E1091" s="55"/>
      <c r="F1091" s="56"/>
      <c r="G1091" s="56"/>
      <c r="H1091" s="56"/>
      <c r="I1091" s="57"/>
      <c r="J1091" s="55"/>
      <c r="K1091" s="55"/>
      <c r="L1091" s="53"/>
      <c r="M1091" s="58"/>
      <c r="N1091" s="52"/>
    </row>
    <row r="1092" spans="2:14" x14ac:dyDescent="0.25">
      <c r="B1092" s="51"/>
      <c r="C1092" s="53"/>
      <c r="D1092" s="54"/>
      <c r="E1092" s="55"/>
      <c r="F1092" s="56"/>
      <c r="G1092" s="56"/>
      <c r="H1092" s="56"/>
      <c r="I1092" s="57"/>
      <c r="J1092" s="55"/>
      <c r="K1092" s="55"/>
      <c r="L1092" s="53"/>
      <c r="M1092" s="58"/>
      <c r="N1092" s="52"/>
    </row>
    <row r="1093" spans="2:14" x14ac:dyDescent="0.25">
      <c r="B1093" s="51"/>
      <c r="C1093" s="53"/>
      <c r="D1093" s="54"/>
      <c r="E1093" s="55"/>
      <c r="F1093" s="56"/>
      <c r="G1093" s="56"/>
      <c r="H1093" s="56"/>
      <c r="I1093" s="57"/>
      <c r="J1093" s="55"/>
      <c r="K1093" s="55"/>
      <c r="L1093" s="53"/>
      <c r="M1093" s="58"/>
      <c r="N1093" s="52"/>
    </row>
    <row r="1094" spans="2:14" x14ac:dyDescent="0.25">
      <c r="B1094" s="51"/>
      <c r="C1094" s="53"/>
      <c r="D1094" s="54"/>
      <c r="E1094" s="55"/>
      <c r="F1094" s="56"/>
      <c r="G1094" s="56"/>
      <c r="H1094" s="56"/>
      <c r="I1094" s="57"/>
      <c r="J1094" s="55"/>
      <c r="K1094" s="55"/>
      <c r="L1094" s="53"/>
      <c r="M1094" s="58"/>
      <c r="N1094" s="52"/>
    </row>
    <row r="1095" spans="2:14" x14ac:dyDescent="0.25">
      <c r="B1095" s="51"/>
      <c r="C1095" s="53"/>
      <c r="D1095" s="54"/>
      <c r="E1095" s="55"/>
      <c r="F1095" s="56"/>
      <c r="G1095" s="56"/>
      <c r="H1095" s="56"/>
      <c r="I1095" s="57"/>
      <c r="J1095" s="55"/>
      <c r="K1095" s="55"/>
      <c r="L1095" s="53"/>
      <c r="M1095" s="58"/>
      <c r="N1095" s="52"/>
    </row>
    <row r="1096" spans="2:14" x14ac:dyDescent="0.25">
      <c r="B1096" s="51"/>
      <c r="C1096" s="53"/>
      <c r="D1096" s="54"/>
      <c r="E1096" s="55"/>
      <c r="F1096" s="56"/>
      <c r="G1096" s="56"/>
      <c r="H1096" s="56"/>
      <c r="I1096" s="57"/>
      <c r="J1096" s="55"/>
      <c r="K1096" s="55"/>
      <c r="L1096" s="53"/>
      <c r="M1096" s="58"/>
      <c r="N1096" s="52"/>
    </row>
    <row r="1097" spans="2:14" x14ac:dyDescent="0.25">
      <c r="B1097" s="51"/>
      <c r="C1097" s="53"/>
      <c r="D1097" s="54"/>
      <c r="E1097" s="55"/>
      <c r="F1097" s="56"/>
      <c r="G1097" s="56"/>
      <c r="H1097" s="56"/>
      <c r="I1097" s="57"/>
      <c r="J1097" s="55"/>
      <c r="K1097" s="55"/>
      <c r="L1097" s="53"/>
      <c r="M1097" s="58"/>
      <c r="N1097" s="52"/>
    </row>
    <row r="1098" spans="2:14" x14ac:dyDescent="0.25">
      <c r="B1098" s="51"/>
      <c r="C1098" s="53"/>
      <c r="D1098" s="54"/>
      <c r="E1098" s="55"/>
      <c r="F1098" s="56"/>
      <c r="G1098" s="56"/>
      <c r="H1098" s="56"/>
      <c r="I1098" s="57"/>
      <c r="J1098" s="55"/>
      <c r="K1098" s="55"/>
      <c r="L1098" s="53"/>
      <c r="M1098" s="58"/>
      <c r="N1098" s="52"/>
    </row>
    <row r="1099" spans="2:14" x14ac:dyDescent="0.25">
      <c r="B1099" s="51"/>
      <c r="C1099" s="53"/>
      <c r="D1099" s="54"/>
      <c r="E1099" s="55"/>
      <c r="F1099" s="56"/>
      <c r="G1099" s="56"/>
      <c r="H1099" s="56"/>
      <c r="I1099" s="57"/>
      <c r="J1099" s="55"/>
      <c r="K1099" s="55"/>
      <c r="L1099" s="53"/>
      <c r="M1099" s="58"/>
      <c r="N1099" s="52"/>
    </row>
    <row r="1100" spans="2:14" x14ac:dyDescent="0.25">
      <c r="B1100" s="51"/>
      <c r="C1100" s="53"/>
      <c r="D1100" s="54"/>
      <c r="E1100" s="55"/>
      <c r="F1100" s="56"/>
      <c r="G1100" s="56"/>
      <c r="H1100" s="56"/>
      <c r="I1100" s="57"/>
      <c r="J1100" s="55"/>
      <c r="K1100" s="55"/>
      <c r="L1100" s="53"/>
      <c r="M1100" s="58"/>
      <c r="N1100" s="52"/>
    </row>
    <row r="1101" spans="2:14" x14ac:dyDescent="0.25">
      <c r="B1101" s="51"/>
      <c r="C1101" s="53"/>
      <c r="D1101" s="54"/>
      <c r="E1101" s="55"/>
      <c r="F1101" s="56"/>
      <c r="G1101" s="56"/>
      <c r="H1101" s="56"/>
      <c r="I1101" s="57"/>
      <c r="J1101" s="55"/>
      <c r="K1101" s="55"/>
      <c r="L1101" s="53"/>
      <c r="M1101" s="58"/>
      <c r="N1101" s="52"/>
    </row>
    <row r="1102" spans="2:14" x14ac:dyDescent="0.25">
      <c r="B1102" s="51"/>
      <c r="C1102" s="53"/>
      <c r="D1102" s="54"/>
      <c r="E1102" s="55"/>
      <c r="F1102" s="56"/>
      <c r="G1102" s="56"/>
      <c r="H1102" s="56"/>
      <c r="I1102" s="57"/>
      <c r="J1102" s="55"/>
      <c r="K1102" s="55"/>
      <c r="L1102" s="53"/>
      <c r="M1102" s="58"/>
      <c r="N1102" s="52"/>
    </row>
    <row r="1103" spans="2:14" x14ac:dyDescent="0.25">
      <c r="B1103" s="51"/>
      <c r="C1103" s="53"/>
      <c r="D1103" s="54"/>
      <c r="E1103" s="55"/>
      <c r="F1103" s="56"/>
      <c r="G1103" s="56"/>
      <c r="H1103" s="56"/>
      <c r="I1103" s="57"/>
      <c r="J1103" s="55"/>
      <c r="K1103" s="55"/>
      <c r="L1103" s="53"/>
      <c r="M1103" s="58"/>
      <c r="N1103" s="52"/>
    </row>
    <row r="1104" spans="2:14" x14ac:dyDescent="0.25">
      <c r="B1104" s="51"/>
      <c r="C1104" s="53"/>
      <c r="D1104" s="54"/>
      <c r="E1104" s="55"/>
      <c r="F1104" s="56"/>
      <c r="G1104" s="56"/>
      <c r="H1104" s="56"/>
      <c r="I1104" s="57"/>
      <c r="J1104" s="55"/>
      <c r="K1104" s="55"/>
      <c r="L1104" s="53"/>
      <c r="M1104" s="58"/>
      <c r="N1104" s="52"/>
    </row>
    <row r="1105" spans="2:14" x14ac:dyDescent="0.25">
      <c r="B1105" s="51"/>
      <c r="C1105" s="53"/>
      <c r="D1105" s="54"/>
      <c r="E1105" s="55"/>
      <c r="F1105" s="56"/>
      <c r="G1105" s="56"/>
      <c r="H1105" s="56"/>
      <c r="I1105" s="57"/>
      <c r="J1105" s="55"/>
      <c r="K1105" s="55"/>
      <c r="L1105" s="53"/>
      <c r="M1105" s="58"/>
      <c r="N1105" s="52"/>
    </row>
    <row r="1106" spans="2:14" x14ac:dyDescent="0.25">
      <c r="B1106" s="51"/>
      <c r="C1106" s="53"/>
      <c r="D1106" s="54"/>
      <c r="E1106" s="55"/>
      <c r="F1106" s="56"/>
      <c r="G1106" s="56"/>
      <c r="H1106" s="56"/>
      <c r="I1106" s="57"/>
      <c r="J1106" s="55"/>
      <c r="K1106" s="55"/>
      <c r="L1106" s="53"/>
      <c r="M1106" s="58"/>
      <c r="N1106" s="52"/>
    </row>
    <row r="1107" spans="2:14" x14ac:dyDescent="0.25">
      <c r="B1107" s="51"/>
      <c r="C1107" s="53"/>
      <c r="D1107" s="54"/>
      <c r="E1107" s="55"/>
      <c r="F1107" s="56"/>
      <c r="G1107" s="56"/>
      <c r="H1107" s="56"/>
      <c r="I1107" s="57"/>
      <c r="J1107" s="55"/>
      <c r="K1107" s="55"/>
      <c r="L1107" s="53"/>
      <c r="M1107" s="58"/>
      <c r="N1107" s="52"/>
    </row>
    <row r="1108" spans="2:14" x14ac:dyDescent="0.25">
      <c r="B1108" s="51"/>
      <c r="C1108" s="53"/>
      <c r="D1108" s="54"/>
      <c r="E1108" s="55"/>
      <c r="F1108" s="56"/>
      <c r="G1108" s="56"/>
      <c r="H1108" s="56"/>
      <c r="I1108" s="57"/>
      <c r="J1108" s="55"/>
      <c r="K1108" s="55"/>
      <c r="L1108" s="53"/>
      <c r="M1108" s="58"/>
      <c r="N1108" s="52"/>
    </row>
    <row r="1109" spans="2:14" x14ac:dyDescent="0.25">
      <c r="B1109" s="51"/>
      <c r="C1109" s="53"/>
      <c r="D1109" s="54"/>
      <c r="E1109" s="55"/>
      <c r="F1109" s="56"/>
      <c r="G1109" s="56"/>
      <c r="H1109" s="56"/>
      <c r="I1109" s="57"/>
      <c r="J1109" s="55"/>
      <c r="K1109" s="55"/>
      <c r="L1109" s="53"/>
      <c r="M1109" s="58"/>
      <c r="N1109" s="52"/>
    </row>
    <row r="1110" spans="2:14" x14ac:dyDescent="0.25">
      <c r="B1110" s="51"/>
      <c r="C1110" s="53"/>
      <c r="D1110" s="54"/>
      <c r="E1110" s="55"/>
      <c r="F1110" s="56"/>
      <c r="G1110" s="56"/>
      <c r="H1110" s="56"/>
      <c r="I1110" s="57"/>
      <c r="J1110" s="55"/>
      <c r="K1110" s="55"/>
      <c r="L1110" s="53"/>
      <c r="M1110" s="58"/>
      <c r="N1110" s="52"/>
    </row>
    <row r="1111" spans="2:14" x14ac:dyDescent="0.25">
      <c r="B1111" s="51"/>
      <c r="C1111" s="53"/>
      <c r="D1111" s="54"/>
      <c r="E1111" s="55"/>
      <c r="F1111" s="56"/>
      <c r="G1111" s="56"/>
      <c r="H1111" s="56"/>
      <c r="I1111" s="57"/>
      <c r="J1111" s="55"/>
      <c r="K1111" s="55"/>
      <c r="L1111" s="53"/>
      <c r="M1111" s="58"/>
      <c r="N1111" s="52"/>
    </row>
    <row r="1112" spans="2:14" x14ac:dyDescent="0.25">
      <c r="B1112" s="51"/>
      <c r="C1112" s="53"/>
      <c r="D1112" s="54"/>
      <c r="E1112" s="55"/>
      <c r="F1112" s="56"/>
      <c r="G1112" s="56"/>
      <c r="H1112" s="56"/>
      <c r="I1112" s="57"/>
      <c r="J1112" s="55"/>
      <c r="K1112" s="55"/>
      <c r="L1112" s="53"/>
      <c r="M1112" s="58"/>
      <c r="N1112" s="52"/>
    </row>
    <row r="1113" spans="2:14" x14ac:dyDescent="0.25">
      <c r="B1113" s="51"/>
      <c r="C1113" s="53"/>
      <c r="D1113" s="54"/>
      <c r="E1113" s="55"/>
      <c r="F1113" s="56"/>
      <c r="G1113" s="56"/>
      <c r="H1113" s="56"/>
      <c r="I1113" s="57"/>
      <c r="J1113" s="55"/>
      <c r="K1113" s="55"/>
      <c r="L1113" s="53"/>
      <c r="M1113" s="58"/>
      <c r="N1113" s="52"/>
    </row>
    <row r="1114" spans="2:14" x14ac:dyDescent="0.25">
      <c r="B1114" s="51"/>
      <c r="C1114" s="53"/>
      <c r="D1114" s="54"/>
      <c r="E1114" s="55"/>
      <c r="F1114" s="56"/>
      <c r="G1114" s="56"/>
      <c r="H1114" s="56"/>
      <c r="I1114" s="57"/>
      <c r="J1114" s="55"/>
      <c r="K1114" s="55"/>
      <c r="L1114" s="53"/>
      <c r="M1114" s="58"/>
      <c r="N1114" s="52"/>
    </row>
    <row r="1115" spans="2:14" x14ac:dyDescent="0.25">
      <c r="B1115" s="51"/>
      <c r="C1115" s="53"/>
      <c r="D1115" s="54"/>
      <c r="E1115" s="55"/>
      <c r="F1115" s="56"/>
      <c r="G1115" s="56"/>
      <c r="H1115" s="56"/>
      <c r="I1115" s="57"/>
      <c r="J1115" s="55"/>
      <c r="K1115" s="55"/>
      <c r="L1115" s="53"/>
      <c r="M1115" s="58"/>
      <c r="N1115" s="52"/>
    </row>
    <row r="1116" spans="2:14" x14ac:dyDescent="0.25">
      <c r="B1116" s="51"/>
      <c r="C1116" s="53"/>
      <c r="D1116" s="54"/>
      <c r="E1116" s="55"/>
      <c r="F1116" s="56"/>
      <c r="G1116" s="56"/>
      <c r="H1116" s="56"/>
      <c r="I1116" s="57"/>
      <c r="J1116" s="55"/>
      <c r="K1116" s="55"/>
      <c r="L1116" s="53"/>
      <c r="M1116" s="58"/>
      <c r="N1116" s="52"/>
    </row>
    <row r="1117" spans="2:14" x14ac:dyDescent="0.25">
      <c r="B1117" s="51"/>
      <c r="C1117" s="53"/>
      <c r="D1117" s="54"/>
      <c r="E1117" s="55"/>
      <c r="F1117" s="56"/>
      <c r="G1117" s="56"/>
      <c r="H1117" s="56"/>
      <c r="I1117" s="57"/>
      <c r="J1117" s="55"/>
      <c r="K1117" s="55"/>
      <c r="L1117" s="53"/>
      <c r="M1117" s="58"/>
      <c r="N1117" s="52"/>
    </row>
    <row r="1118" spans="2:14" x14ac:dyDescent="0.25">
      <c r="B1118" s="51"/>
      <c r="C1118" s="53"/>
      <c r="D1118" s="54"/>
      <c r="E1118" s="55"/>
      <c r="F1118" s="56"/>
      <c r="G1118" s="56"/>
      <c r="H1118" s="56"/>
      <c r="I1118" s="57"/>
      <c r="J1118" s="55"/>
      <c r="K1118" s="55"/>
      <c r="L1118" s="53"/>
      <c r="M1118" s="58"/>
      <c r="N1118" s="52"/>
    </row>
    <row r="1119" spans="2:14" x14ac:dyDescent="0.25">
      <c r="B1119" s="51"/>
      <c r="C1119" s="53"/>
      <c r="D1119" s="54"/>
      <c r="E1119" s="55"/>
      <c r="F1119" s="56"/>
      <c r="G1119" s="56"/>
      <c r="H1119" s="56"/>
      <c r="I1119" s="57"/>
      <c r="J1119" s="55"/>
      <c r="K1119" s="55"/>
      <c r="L1119" s="53"/>
      <c r="M1119" s="58"/>
      <c r="N1119" s="52"/>
    </row>
    <row r="1120" spans="2:14" x14ac:dyDescent="0.25">
      <c r="B1120" s="51"/>
      <c r="C1120" s="53"/>
      <c r="D1120" s="54"/>
      <c r="E1120" s="55"/>
      <c r="F1120" s="56"/>
      <c r="G1120" s="56"/>
      <c r="H1120" s="56"/>
      <c r="I1120" s="57"/>
      <c r="J1120" s="55"/>
      <c r="K1120" s="55"/>
      <c r="L1120" s="53"/>
      <c r="M1120" s="58"/>
      <c r="N1120" s="52"/>
    </row>
    <row r="1121" spans="2:14" x14ac:dyDescent="0.25">
      <c r="B1121" s="51"/>
      <c r="C1121" s="53"/>
      <c r="D1121" s="54"/>
      <c r="E1121" s="55"/>
      <c r="F1121" s="56"/>
      <c r="G1121" s="56"/>
      <c r="H1121" s="56"/>
      <c r="I1121" s="57"/>
      <c r="J1121" s="55"/>
      <c r="K1121" s="55"/>
      <c r="L1121" s="53"/>
      <c r="M1121" s="58"/>
      <c r="N1121" s="52"/>
    </row>
    <row r="1122" spans="2:14" x14ac:dyDescent="0.25">
      <c r="B1122" s="51"/>
      <c r="C1122" s="53"/>
      <c r="D1122" s="54"/>
      <c r="E1122" s="55"/>
      <c r="F1122" s="56"/>
      <c r="G1122" s="56"/>
      <c r="H1122" s="56"/>
      <c r="I1122" s="57"/>
      <c r="J1122" s="55"/>
      <c r="K1122" s="55"/>
      <c r="L1122" s="53"/>
      <c r="M1122" s="58"/>
      <c r="N1122" s="52"/>
    </row>
    <row r="1123" spans="2:14" x14ac:dyDescent="0.25">
      <c r="B1123" s="51"/>
      <c r="C1123" s="53"/>
      <c r="D1123" s="54"/>
      <c r="E1123" s="55"/>
      <c r="F1123" s="56"/>
      <c r="G1123" s="56"/>
      <c r="H1123" s="56"/>
      <c r="I1123" s="57"/>
      <c r="J1123" s="55"/>
      <c r="K1123" s="55"/>
      <c r="L1123" s="53"/>
      <c r="M1123" s="58"/>
      <c r="N1123" s="52"/>
    </row>
    <row r="1124" spans="2:14" x14ac:dyDescent="0.25">
      <c r="B1124" s="51"/>
      <c r="C1124" s="53"/>
      <c r="D1124" s="54"/>
      <c r="E1124" s="55"/>
      <c r="F1124" s="56"/>
      <c r="G1124" s="56"/>
      <c r="H1124" s="56"/>
      <c r="I1124" s="57"/>
      <c r="J1124" s="55"/>
      <c r="K1124" s="55"/>
      <c r="L1124" s="53"/>
      <c r="M1124" s="58"/>
      <c r="N1124" s="52"/>
    </row>
    <row r="1125" spans="2:14" x14ac:dyDescent="0.25">
      <c r="B1125" s="51"/>
      <c r="C1125" s="53"/>
      <c r="D1125" s="54"/>
      <c r="E1125" s="55"/>
      <c r="F1125" s="56"/>
      <c r="G1125" s="56"/>
      <c r="H1125" s="56"/>
      <c r="I1125" s="57"/>
      <c r="J1125" s="55"/>
      <c r="K1125" s="55"/>
      <c r="L1125" s="53"/>
      <c r="M1125" s="58"/>
      <c r="N1125" s="52"/>
    </row>
    <row r="1126" spans="2:14" x14ac:dyDescent="0.25">
      <c r="B1126" s="51"/>
      <c r="C1126" s="53"/>
      <c r="D1126" s="54"/>
      <c r="E1126" s="55"/>
      <c r="F1126" s="56"/>
      <c r="G1126" s="56"/>
      <c r="H1126" s="56"/>
      <c r="I1126" s="57"/>
      <c r="J1126" s="55"/>
      <c r="K1126" s="55"/>
      <c r="L1126" s="53"/>
      <c r="M1126" s="58"/>
      <c r="N1126" s="52"/>
    </row>
    <row r="1127" spans="2:14" x14ac:dyDescent="0.25">
      <c r="B1127" s="51"/>
      <c r="C1127" s="53"/>
      <c r="D1127" s="54"/>
      <c r="E1127" s="55"/>
      <c r="F1127" s="56"/>
      <c r="G1127" s="56"/>
      <c r="H1127" s="56"/>
      <c r="I1127" s="57"/>
      <c r="J1127" s="55"/>
      <c r="K1127" s="55"/>
      <c r="L1127" s="53"/>
      <c r="M1127" s="58"/>
      <c r="N1127" s="52"/>
    </row>
    <row r="1128" spans="2:14" x14ac:dyDescent="0.25">
      <c r="B1128" s="51"/>
      <c r="C1128" s="53"/>
      <c r="D1128" s="54"/>
      <c r="E1128" s="55"/>
      <c r="F1128" s="56"/>
      <c r="G1128" s="56"/>
      <c r="H1128" s="56"/>
      <c r="I1128" s="57"/>
      <c r="J1128" s="55"/>
      <c r="K1128" s="55"/>
      <c r="L1128" s="53"/>
      <c r="M1128" s="58"/>
      <c r="N1128" s="52"/>
    </row>
    <row r="1129" spans="2:14" x14ac:dyDescent="0.25">
      <c r="B1129" s="51"/>
      <c r="C1129" s="53"/>
      <c r="D1129" s="54"/>
      <c r="E1129" s="55"/>
      <c r="F1129" s="56"/>
      <c r="G1129" s="56"/>
      <c r="H1129" s="56"/>
      <c r="I1129" s="57"/>
      <c r="J1129" s="55"/>
      <c r="K1129" s="55"/>
      <c r="L1129" s="53"/>
      <c r="M1129" s="58"/>
      <c r="N1129" s="52"/>
    </row>
    <row r="1130" spans="2:14" x14ac:dyDescent="0.25">
      <c r="B1130" s="51"/>
      <c r="C1130" s="53"/>
      <c r="D1130" s="54"/>
      <c r="E1130" s="55"/>
      <c r="F1130" s="56"/>
      <c r="G1130" s="56"/>
      <c r="H1130" s="56"/>
      <c r="I1130" s="57"/>
      <c r="J1130" s="55"/>
      <c r="K1130" s="55"/>
      <c r="L1130" s="53"/>
      <c r="M1130" s="58"/>
      <c r="N1130" s="52"/>
    </row>
    <row r="1131" spans="2:14" x14ac:dyDescent="0.25">
      <c r="B1131" s="51"/>
      <c r="C1131" s="53"/>
      <c r="D1131" s="54"/>
      <c r="E1131" s="55"/>
      <c r="F1131" s="56"/>
      <c r="G1131" s="56"/>
      <c r="H1131" s="56"/>
      <c r="I1131" s="57"/>
      <c r="J1131" s="55"/>
      <c r="K1131" s="55"/>
      <c r="L1131" s="53"/>
      <c r="M1131" s="58"/>
      <c r="N1131" s="52"/>
    </row>
    <row r="1132" spans="2:14" x14ac:dyDescent="0.25">
      <c r="B1132" s="51"/>
      <c r="C1132" s="53"/>
      <c r="D1132" s="54"/>
      <c r="E1132" s="55"/>
      <c r="F1132" s="56"/>
      <c r="G1132" s="56"/>
      <c r="H1132" s="56"/>
      <c r="I1132" s="57"/>
      <c r="J1132" s="55"/>
      <c r="K1132" s="55"/>
      <c r="L1132" s="53"/>
      <c r="M1132" s="58"/>
      <c r="N1132" s="52"/>
    </row>
    <row r="1133" spans="2:14" x14ac:dyDescent="0.25">
      <c r="B1133" s="51"/>
      <c r="C1133" s="53"/>
      <c r="D1133" s="54"/>
      <c r="E1133" s="55"/>
      <c r="F1133" s="56"/>
      <c r="G1133" s="56"/>
      <c r="H1133" s="56"/>
      <c r="I1133" s="57"/>
      <c r="J1133" s="55"/>
      <c r="K1133" s="55"/>
      <c r="L1133" s="53"/>
      <c r="M1133" s="58"/>
      <c r="N1133" s="52"/>
    </row>
    <row r="1134" spans="2:14" x14ac:dyDescent="0.25">
      <c r="B1134" s="51"/>
      <c r="C1134" s="53"/>
      <c r="D1134" s="54"/>
      <c r="E1134" s="55"/>
      <c r="F1134" s="56"/>
      <c r="G1134" s="56"/>
      <c r="H1134" s="56"/>
      <c r="I1134" s="57"/>
      <c r="J1134" s="55"/>
      <c r="K1134" s="55"/>
      <c r="L1134" s="53"/>
      <c r="M1134" s="58"/>
      <c r="N1134" s="52"/>
    </row>
    <row r="1135" spans="2:14" x14ac:dyDescent="0.25">
      <c r="B1135" s="51"/>
      <c r="C1135" s="53"/>
      <c r="D1135" s="54"/>
      <c r="E1135" s="55"/>
      <c r="F1135" s="56"/>
      <c r="G1135" s="56"/>
      <c r="H1135" s="56"/>
      <c r="I1135" s="57"/>
      <c r="J1135" s="55"/>
      <c r="K1135" s="55"/>
      <c r="L1135" s="53"/>
      <c r="M1135" s="58"/>
      <c r="N1135" s="52"/>
    </row>
    <row r="1136" spans="2:14" x14ac:dyDescent="0.25">
      <c r="B1136" s="51"/>
      <c r="C1136" s="53"/>
      <c r="D1136" s="54"/>
      <c r="E1136" s="55"/>
      <c r="F1136" s="56"/>
      <c r="G1136" s="56"/>
      <c r="H1136" s="56"/>
      <c r="I1136" s="57"/>
      <c r="J1136" s="55"/>
      <c r="K1136" s="55"/>
      <c r="L1136" s="53"/>
      <c r="M1136" s="58"/>
      <c r="N1136" s="52"/>
    </row>
    <row r="1137" spans="2:14" x14ac:dyDescent="0.25">
      <c r="B1137" s="51"/>
      <c r="C1137" s="53"/>
      <c r="D1137" s="54"/>
      <c r="E1137" s="55"/>
      <c r="F1137" s="56"/>
      <c r="G1137" s="56"/>
      <c r="H1137" s="56"/>
      <c r="I1137" s="57"/>
      <c r="J1137" s="55"/>
      <c r="K1137" s="55"/>
      <c r="L1137" s="53"/>
      <c r="M1137" s="58"/>
      <c r="N1137" s="52"/>
    </row>
    <row r="1138" spans="2:14" x14ac:dyDescent="0.25">
      <c r="B1138" s="51"/>
      <c r="C1138" s="53"/>
      <c r="D1138" s="54"/>
      <c r="E1138" s="55"/>
      <c r="F1138" s="56"/>
      <c r="G1138" s="56"/>
      <c r="H1138" s="56"/>
      <c r="I1138" s="57"/>
      <c r="J1138" s="55"/>
      <c r="K1138" s="55"/>
      <c r="L1138" s="53"/>
      <c r="M1138" s="58"/>
      <c r="N1138" s="52"/>
    </row>
    <row r="1139" spans="2:14" x14ac:dyDescent="0.25">
      <c r="B1139" s="51"/>
      <c r="C1139" s="53"/>
      <c r="D1139" s="54"/>
      <c r="E1139" s="55"/>
      <c r="F1139" s="56"/>
      <c r="G1139" s="56"/>
      <c r="H1139" s="56"/>
      <c r="I1139" s="57"/>
      <c r="J1139" s="55"/>
      <c r="K1139" s="55"/>
      <c r="L1139" s="53"/>
      <c r="M1139" s="58"/>
      <c r="N1139" s="52"/>
    </row>
    <row r="1140" spans="2:14" x14ac:dyDescent="0.25">
      <c r="B1140" s="51"/>
      <c r="C1140" s="53"/>
      <c r="D1140" s="54"/>
      <c r="E1140" s="55"/>
      <c r="F1140" s="56"/>
      <c r="G1140" s="56"/>
      <c r="H1140" s="56"/>
      <c r="I1140" s="57"/>
      <c r="J1140" s="55"/>
      <c r="K1140" s="55"/>
      <c r="L1140" s="53"/>
      <c r="M1140" s="58"/>
      <c r="N1140" s="52"/>
    </row>
    <row r="1141" spans="2:14" x14ac:dyDescent="0.25">
      <c r="B1141" s="51"/>
      <c r="C1141" s="53"/>
      <c r="D1141" s="54"/>
      <c r="E1141" s="55"/>
      <c r="F1141" s="56"/>
      <c r="G1141" s="56"/>
      <c r="H1141" s="56"/>
      <c r="I1141" s="57"/>
      <c r="J1141" s="55"/>
      <c r="K1141" s="55"/>
      <c r="L1141" s="53"/>
      <c r="M1141" s="58"/>
      <c r="N1141" s="52"/>
    </row>
    <row r="1142" spans="2:14" x14ac:dyDescent="0.25">
      <c r="B1142" s="51"/>
      <c r="C1142" s="53"/>
      <c r="D1142" s="54"/>
      <c r="E1142" s="55"/>
      <c r="F1142" s="56"/>
      <c r="G1142" s="56"/>
      <c r="H1142" s="56"/>
      <c r="I1142" s="57"/>
      <c r="J1142" s="55"/>
      <c r="K1142" s="55"/>
      <c r="L1142" s="53"/>
      <c r="M1142" s="58"/>
      <c r="N1142" s="52"/>
    </row>
    <row r="1143" spans="2:14" x14ac:dyDescent="0.25">
      <c r="B1143" s="51"/>
      <c r="C1143" s="53"/>
      <c r="D1143" s="54"/>
      <c r="E1143" s="55"/>
      <c r="F1143" s="56"/>
      <c r="G1143" s="56"/>
      <c r="H1143" s="56"/>
      <c r="I1143" s="57"/>
      <c r="J1143" s="55"/>
      <c r="K1143" s="55"/>
      <c r="L1143" s="53"/>
      <c r="M1143" s="58"/>
      <c r="N1143" s="52"/>
    </row>
    <row r="1144" spans="2:14" x14ac:dyDescent="0.25">
      <c r="B1144" s="51"/>
      <c r="C1144" s="53"/>
      <c r="D1144" s="54"/>
      <c r="E1144" s="55"/>
      <c r="F1144" s="56"/>
      <c r="G1144" s="56"/>
      <c r="H1144" s="56"/>
      <c r="I1144" s="57"/>
      <c r="J1144" s="55"/>
      <c r="K1144" s="55"/>
      <c r="L1144" s="53"/>
      <c r="M1144" s="58"/>
      <c r="N1144" s="52"/>
    </row>
    <row r="1145" spans="2:14" x14ac:dyDescent="0.25">
      <c r="B1145" s="51"/>
      <c r="C1145" s="53"/>
      <c r="D1145" s="54"/>
      <c r="E1145" s="55"/>
      <c r="F1145" s="56"/>
      <c r="G1145" s="56"/>
      <c r="H1145" s="56"/>
      <c r="I1145" s="57"/>
      <c r="J1145" s="55"/>
      <c r="K1145" s="55"/>
      <c r="L1145" s="53"/>
      <c r="M1145" s="58"/>
      <c r="N1145" s="52"/>
    </row>
    <row r="1146" spans="2:14" x14ac:dyDescent="0.25">
      <c r="B1146" s="51"/>
      <c r="C1146" s="53"/>
      <c r="D1146" s="54"/>
      <c r="E1146" s="55"/>
      <c r="F1146" s="56"/>
      <c r="G1146" s="56"/>
      <c r="H1146" s="56"/>
      <c r="I1146" s="57"/>
      <c r="J1146" s="55"/>
      <c r="K1146" s="55"/>
      <c r="L1146" s="53"/>
      <c r="M1146" s="58"/>
      <c r="N1146" s="52"/>
    </row>
    <row r="1147" spans="2:14" x14ac:dyDescent="0.25">
      <c r="B1147" s="51"/>
      <c r="C1147" s="53"/>
      <c r="D1147" s="54"/>
      <c r="E1147" s="55"/>
      <c r="F1147" s="56"/>
      <c r="G1147" s="56"/>
      <c r="H1147" s="56"/>
      <c r="I1147" s="57"/>
      <c r="J1147" s="55"/>
      <c r="K1147" s="55"/>
      <c r="L1147" s="53"/>
      <c r="M1147" s="58"/>
      <c r="N1147" s="52"/>
    </row>
    <row r="1148" spans="2:14" x14ac:dyDescent="0.25">
      <c r="B1148" s="51"/>
      <c r="C1148" s="53"/>
      <c r="D1148" s="54"/>
      <c r="E1148" s="55"/>
      <c r="F1148" s="56"/>
      <c r="G1148" s="56"/>
      <c r="H1148" s="56"/>
      <c r="I1148" s="57"/>
      <c r="J1148" s="55"/>
      <c r="K1148" s="55"/>
      <c r="L1148" s="53"/>
      <c r="M1148" s="58"/>
      <c r="N1148" s="52"/>
    </row>
    <row r="1149" spans="2:14" x14ac:dyDescent="0.25">
      <c r="B1149" s="51"/>
      <c r="C1149" s="53"/>
      <c r="D1149" s="54"/>
      <c r="E1149" s="55"/>
      <c r="F1149" s="56"/>
      <c r="G1149" s="56"/>
      <c r="H1149" s="56"/>
      <c r="I1149" s="57"/>
      <c r="J1149" s="55"/>
      <c r="K1149" s="55"/>
      <c r="L1149" s="53"/>
      <c r="M1149" s="58"/>
      <c r="N1149" s="52"/>
    </row>
    <row r="1150" spans="2:14" x14ac:dyDescent="0.25">
      <c r="B1150" s="51"/>
      <c r="C1150" s="53"/>
      <c r="D1150" s="54"/>
      <c r="E1150" s="55"/>
      <c r="F1150" s="56"/>
      <c r="G1150" s="56"/>
      <c r="H1150" s="56"/>
      <c r="I1150" s="57"/>
      <c r="J1150" s="55"/>
      <c r="K1150" s="55"/>
      <c r="L1150" s="53"/>
      <c r="M1150" s="58"/>
      <c r="N1150" s="52"/>
    </row>
    <row r="1151" spans="2:14" x14ac:dyDescent="0.25">
      <c r="B1151" s="51"/>
      <c r="C1151" s="53"/>
      <c r="D1151" s="54"/>
      <c r="E1151" s="55"/>
      <c r="F1151" s="56"/>
      <c r="G1151" s="56"/>
      <c r="H1151" s="56"/>
      <c r="I1151" s="57"/>
      <c r="J1151" s="55"/>
      <c r="K1151" s="55"/>
      <c r="L1151" s="53"/>
      <c r="M1151" s="58"/>
      <c r="N1151" s="52"/>
    </row>
    <row r="1152" spans="2:14" x14ac:dyDescent="0.25">
      <c r="B1152" s="51"/>
      <c r="C1152" s="53"/>
      <c r="D1152" s="54"/>
      <c r="E1152" s="55"/>
      <c r="F1152" s="56"/>
      <c r="G1152" s="56"/>
      <c r="H1152" s="56"/>
      <c r="I1152" s="57"/>
      <c r="J1152" s="55"/>
      <c r="K1152" s="55"/>
      <c r="L1152" s="53"/>
      <c r="M1152" s="58"/>
      <c r="N1152" s="52"/>
    </row>
    <row r="1153" spans="2:14" x14ac:dyDescent="0.25">
      <c r="B1153" s="51"/>
      <c r="C1153" s="53"/>
      <c r="D1153" s="54"/>
      <c r="E1153" s="55"/>
      <c r="F1153" s="56"/>
      <c r="G1153" s="56"/>
      <c r="H1153" s="56"/>
      <c r="I1153" s="57"/>
      <c r="J1153" s="55"/>
      <c r="K1153" s="55"/>
      <c r="L1153" s="53"/>
      <c r="M1153" s="58"/>
      <c r="N1153" s="52"/>
    </row>
    <row r="1154" spans="2:14" x14ac:dyDescent="0.25">
      <c r="B1154" s="51"/>
      <c r="C1154" s="53"/>
      <c r="D1154" s="54"/>
      <c r="E1154" s="55"/>
      <c r="F1154" s="56"/>
      <c r="G1154" s="56"/>
      <c r="H1154" s="56"/>
      <c r="I1154" s="57"/>
      <c r="J1154" s="55"/>
      <c r="K1154" s="55"/>
      <c r="L1154" s="53"/>
      <c r="M1154" s="58"/>
      <c r="N1154" s="52"/>
    </row>
    <row r="1155" spans="2:14" x14ac:dyDescent="0.25">
      <c r="B1155" s="51"/>
      <c r="C1155" s="53"/>
      <c r="D1155" s="54"/>
      <c r="E1155" s="55"/>
      <c r="F1155" s="56"/>
      <c r="G1155" s="56"/>
      <c r="H1155" s="56"/>
      <c r="I1155" s="57"/>
      <c r="J1155" s="55"/>
      <c r="K1155" s="55"/>
      <c r="L1155" s="53"/>
      <c r="M1155" s="58"/>
      <c r="N1155" s="52"/>
    </row>
    <row r="1156" spans="2:14" x14ac:dyDescent="0.25">
      <c r="B1156" s="51"/>
      <c r="C1156" s="53"/>
      <c r="D1156" s="54"/>
      <c r="E1156" s="55"/>
      <c r="F1156" s="56"/>
      <c r="G1156" s="56"/>
      <c r="H1156" s="56"/>
      <c r="I1156" s="57"/>
      <c r="J1156" s="55"/>
      <c r="K1156" s="55"/>
      <c r="L1156" s="53"/>
      <c r="M1156" s="58"/>
      <c r="N1156" s="52"/>
    </row>
    <row r="1157" spans="2:14" x14ac:dyDescent="0.25">
      <c r="B1157" s="51"/>
      <c r="C1157" s="53"/>
      <c r="D1157" s="54"/>
      <c r="E1157" s="55"/>
      <c r="F1157" s="56"/>
      <c r="G1157" s="56"/>
      <c r="H1157" s="56"/>
      <c r="I1157" s="57"/>
      <c r="J1157" s="55"/>
      <c r="K1157" s="55"/>
      <c r="L1157" s="53"/>
      <c r="M1157" s="58"/>
      <c r="N1157" s="52"/>
    </row>
    <row r="1158" spans="2:14" x14ac:dyDescent="0.25">
      <c r="B1158" s="51"/>
      <c r="C1158" s="53"/>
      <c r="D1158" s="54"/>
      <c r="E1158" s="55"/>
      <c r="F1158" s="56"/>
      <c r="G1158" s="56"/>
      <c r="H1158" s="56"/>
      <c r="I1158" s="57"/>
      <c r="J1158" s="55"/>
      <c r="K1158" s="55"/>
      <c r="L1158" s="53"/>
      <c r="M1158" s="58"/>
      <c r="N1158" s="52"/>
    </row>
    <row r="1159" spans="2:14" x14ac:dyDescent="0.25">
      <c r="B1159" s="51"/>
      <c r="C1159" s="53"/>
      <c r="D1159" s="54"/>
      <c r="E1159" s="55"/>
      <c r="F1159" s="56"/>
      <c r="G1159" s="56"/>
      <c r="H1159" s="56"/>
      <c r="I1159" s="57"/>
      <c r="J1159" s="55"/>
      <c r="K1159" s="55"/>
      <c r="L1159" s="53"/>
      <c r="M1159" s="58"/>
      <c r="N1159" s="52"/>
    </row>
    <row r="1160" spans="2:14" x14ac:dyDescent="0.25">
      <c r="B1160" s="51"/>
      <c r="C1160" s="53"/>
      <c r="D1160" s="54"/>
      <c r="E1160" s="55"/>
      <c r="F1160" s="56"/>
      <c r="G1160" s="56"/>
      <c r="H1160" s="56"/>
      <c r="I1160" s="57"/>
      <c r="J1160" s="55"/>
      <c r="K1160" s="55"/>
      <c r="L1160" s="53"/>
      <c r="M1160" s="58"/>
      <c r="N1160" s="52"/>
    </row>
    <row r="1161" spans="2:14" x14ac:dyDescent="0.25">
      <c r="B1161" s="51"/>
      <c r="C1161" s="53"/>
      <c r="D1161" s="54"/>
      <c r="E1161" s="55"/>
      <c r="F1161" s="56"/>
      <c r="G1161" s="56"/>
      <c r="H1161" s="56"/>
      <c r="I1161" s="57"/>
      <c r="J1161" s="55"/>
      <c r="K1161" s="55"/>
      <c r="L1161" s="53"/>
      <c r="M1161" s="58"/>
      <c r="N1161" s="52"/>
    </row>
    <row r="1162" spans="2:14" x14ac:dyDescent="0.25">
      <c r="B1162" s="51"/>
      <c r="C1162" s="53"/>
      <c r="D1162" s="54"/>
      <c r="E1162" s="55"/>
      <c r="F1162" s="56"/>
      <c r="G1162" s="56"/>
      <c r="H1162" s="56"/>
      <c r="I1162" s="57"/>
      <c r="J1162" s="55"/>
      <c r="K1162" s="55"/>
      <c r="L1162" s="53"/>
      <c r="M1162" s="58"/>
      <c r="N1162" s="52"/>
    </row>
    <row r="1163" spans="2:14" x14ac:dyDescent="0.25">
      <c r="B1163" s="51"/>
      <c r="C1163" s="53"/>
      <c r="D1163" s="54"/>
      <c r="E1163" s="55"/>
      <c r="F1163" s="56"/>
      <c r="G1163" s="56"/>
      <c r="H1163" s="56"/>
      <c r="I1163" s="57"/>
      <c r="J1163" s="55"/>
      <c r="K1163" s="55"/>
      <c r="L1163" s="53"/>
      <c r="M1163" s="58"/>
      <c r="N1163" s="52"/>
    </row>
    <row r="1164" spans="2:14" x14ac:dyDescent="0.25">
      <c r="B1164" s="51"/>
      <c r="C1164" s="53"/>
      <c r="D1164" s="54"/>
      <c r="E1164" s="55"/>
      <c r="F1164" s="56"/>
      <c r="G1164" s="56"/>
      <c r="H1164" s="56"/>
      <c r="I1164" s="57"/>
      <c r="J1164" s="55"/>
      <c r="K1164" s="55"/>
      <c r="L1164" s="53"/>
      <c r="M1164" s="58"/>
      <c r="N1164" s="52"/>
    </row>
    <row r="1165" spans="2:14" x14ac:dyDescent="0.25">
      <c r="B1165" s="51"/>
      <c r="C1165" s="53"/>
      <c r="D1165" s="54"/>
      <c r="E1165" s="55"/>
      <c r="F1165" s="56"/>
      <c r="G1165" s="56"/>
      <c r="H1165" s="56"/>
      <c r="I1165" s="57"/>
      <c r="J1165" s="55"/>
      <c r="K1165" s="55"/>
      <c r="L1165" s="53"/>
      <c r="M1165" s="58"/>
      <c r="N1165" s="52"/>
    </row>
    <row r="1166" spans="2:14" x14ac:dyDescent="0.25">
      <c r="B1166" s="51"/>
      <c r="C1166" s="53"/>
      <c r="D1166" s="54"/>
      <c r="E1166" s="55"/>
      <c r="F1166" s="56"/>
      <c r="G1166" s="56"/>
      <c r="H1166" s="56"/>
      <c r="I1166" s="57"/>
      <c r="J1166" s="55"/>
      <c r="K1166" s="55"/>
      <c r="L1166" s="53"/>
      <c r="M1166" s="58"/>
      <c r="N1166" s="52"/>
    </row>
    <row r="1167" spans="2:14" x14ac:dyDescent="0.25">
      <c r="B1167" s="51"/>
      <c r="C1167" s="53"/>
      <c r="D1167" s="54"/>
      <c r="E1167" s="55"/>
      <c r="F1167" s="56"/>
      <c r="G1167" s="56"/>
      <c r="H1167" s="56"/>
      <c r="I1167" s="57"/>
      <c r="J1167" s="55"/>
      <c r="K1167" s="55"/>
      <c r="L1167" s="53"/>
      <c r="M1167" s="58"/>
      <c r="N1167" s="52"/>
    </row>
    <row r="1168" spans="2:14" x14ac:dyDescent="0.25">
      <c r="B1168" s="51"/>
      <c r="C1168" s="53"/>
      <c r="D1168" s="54"/>
      <c r="E1168" s="55"/>
      <c r="F1168" s="56"/>
      <c r="G1168" s="56"/>
      <c r="H1168" s="56"/>
      <c r="I1168" s="57"/>
      <c r="J1168" s="55"/>
      <c r="K1168" s="55"/>
      <c r="L1168" s="53"/>
      <c r="M1168" s="58"/>
      <c r="N1168" s="52"/>
    </row>
    <row r="1169" spans="2:14" x14ac:dyDescent="0.25">
      <c r="B1169" s="51"/>
      <c r="C1169" s="53"/>
      <c r="D1169" s="54"/>
      <c r="E1169" s="55"/>
      <c r="F1169" s="56"/>
      <c r="G1169" s="56"/>
      <c r="H1169" s="56"/>
      <c r="I1169" s="57"/>
      <c r="J1169" s="55"/>
      <c r="K1169" s="55"/>
      <c r="L1169" s="53"/>
      <c r="M1169" s="58"/>
      <c r="N1169" s="52"/>
    </row>
    <row r="1170" spans="2:14" x14ac:dyDescent="0.25">
      <c r="B1170" s="51"/>
      <c r="C1170" s="53"/>
      <c r="D1170" s="54"/>
      <c r="E1170" s="55"/>
      <c r="F1170" s="56"/>
      <c r="G1170" s="56"/>
      <c r="H1170" s="56"/>
      <c r="I1170" s="57"/>
      <c r="J1170" s="55"/>
      <c r="K1170" s="55"/>
      <c r="L1170" s="53"/>
      <c r="M1170" s="58"/>
      <c r="N1170" s="52"/>
    </row>
    <row r="1171" spans="2:14" x14ac:dyDescent="0.25">
      <c r="B1171" s="51"/>
      <c r="C1171" s="53"/>
      <c r="D1171" s="54"/>
      <c r="E1171" s="55"/>
      <c r="F1171" s="56"/>
      <c r="G1171" s="56"/>
      <c r="H1171" s="56"/>
      <c r="I1171" s="57"/>
      <c r="J1171" s="55"/>
      <c r="K1171" s="55"/>
      <c r="L1171" s="53"/>
      <c r="M1171" s="58"/>
      <c r="N1171" s="52"/>
    </row>
    <row r="1172" spans="2:14" x14ac:dyDescent="0.25">
      <c r="B1172" s="51"/>
      <c r="C1172" s="53"/>
      <c r="D1172" s="54"/>
      <c r="E1172" s="55"/>
      <c r="F1172" s="56"/>
      <c r="G1172" s="56"/>
      <c r="H1172" s="56"/>
      <c r="I1172" s="57"/>
      <c r="J1172" s="55"/>
      <c r="K1172" s="55"/>
      <c r="L1172" s="53"/>
      <c r="M1172" s="58"/>
      <c r="N1172" s="52"/>
    </row>
    <row r="1173" spans="2:14" x14ac:dyDescent="0.25">
      <c r="B1173" s="51"/>
      <c r="C1173" s="53"/>
      <c r="D1173" s="54"/>
      <c r="E1173" s="55"/>
      <c r="F1173" s="56"/>
      <c r="G1173" s="56"/>
      <c r="H1173" s="56"/>
      <c r="I1173" s="57"/>
      <c r="J1173" s="55"/>
      <c r="K1173" s="55"/>
      <c r="L1173" s="53"/>
      <c r="M1173" s="58"/>
      <c r="N1173" s="52"/>
    </row>
    <row r="1174" spans="2:14" x14ac:dyDescent="0.25">
      <c r="B1174" s="51"/>
      <c r="C1174" s="53"/>
      <c r="D1174" s="54"/>
      <c r="E1174" s="55"/>
      <c r="F1174" s="56"/>
      <c r="G1174" s="56"/>
      <c r="H1174" s="56"/>
      <c r="I1174" s="57"/>
      <c r="J1174" s="55"/>
      <c r="K1174" s="55"/>
      <c r="L1174" s="53"/>
      <c r="M1174" s="58"/>
      <c r="N1174" s="52"/>
    </row>
    <row r="1175" spans="2:14" x14ac:dyDescent="0.25">
      <c r="B1175" s="51"/>
      <c r="C1175" s="53"/>
      <c r="D1175" s="54"/>
      <c r="E1175" s="55"/>
      <c r="F1175" s="56"/>
      <c r="G1175" s="56"/>
      <c r="H1175" s="56"/>
      <c r="I1175" s="57"/>
      <c r="J1175" s="55"/>
      <c r="K1175" s="55"/>
      <c r="L1175" s="53"/>
      <c r="M1175" s="58"/>
      <c r="N1175" s="52"/>
    </row>
    <row r="1176" spans="2:14" x14ac:dyDescent="0.25">
      <c r="B1176" s="51"/>
      <c r="C1176" s="53"/>
      <c r="D1176" s="54"/>
      <c r="E1176" s="55"/>
      <c r="F1176" s="56"/>
      <c r="G1176" s="56"/>
      <c r="H1176" s="56"/>
      <c r="I1176" s="57"/>
      <c r="J1176" s="55"/>
      <c r="K1176" s="55"/>
      <c r="L1176" s="53"/>
      <c r="M1176" s="58"/>
      <c r="N1176" s="52"/>
    </row>
    <row r="1177" spans="2:14" x14ac:dyDescent="0.25">
      <c r="B1177" s="51"/>
      <c r="C1177" s="53"/>
      <c r="D1177" s="54"/>
      <c r="E1177" s="55"/>
      <c r="F1177" s="56"/>
      <c r="G1177" s="56"/>
      <c r="H1177" s="56"/>
      <c r="I1177" s="57"/>
      <c r="J1177" s="55"/>
      <c r="K1177" s="55"/>
      <c r="L1177" s="53"/>
      <c r="M1177" s="58"/>
      <c r="N1177" s="52"/>
    </row>
    <row r="1178" spans="2:14" x14ac:dyDescent="0.25">
      <c r="B1178" s="51"/>
      <c r="C1178" s="53"/>
      <c r="D1178" s="54"/>
      <c r="E1178" s="55"/>
      <c r="F1178" s="56"/>
      <c r="G1178" s="56"/>
      <c r="H1178" s="56"/>
      <c r="I1178" s="57"/>
      <c r="J1178" s="55"/>
      <c r="K1178" s="55"/>
      <c r="L1178" s="53"/>
      <c r="M1178" s="58"/>
      <c r="N1178" s="52"/>
    </row>
    <row r="1179" spans="2:14" x14ac:dyDescent="0.25">
      <c r="B1179" s="51"/>
      <c r="C1179" s="53"/>
      <c r="D1179" s="54"/>
      <c r="E1179" s="55"/>
      <c r="F1179" s="56"/>
      <c r="G1179" s="56"/>
      <c r="H1179" s="56"/>
      <c r="I1179" s="57"/>
      <c r="J1179" s="55"/>
      <c r="K1179" s="55"/>
      <c r="L1179" s="53"/>
      <c r="M1179" s="58"/>
      <c r="N1179" s="52"/>
    </row>
    <row r="1180" spans="2:14" x14ac:dyDescent="0.25">
      <c r="B1180" s="51"/>
      <c r="C1180" s="53"/>
      <c r="D1180" s="54"/>
      <c r="E1180" s="55"/>
      <c r="F1180" s="56"/>
      <c r="G1180" s="56"/>
      <c r="H1180" s="56"/>
      <c r="I1180" s="57"/>
      <c r="J1180" s="55"/>
      <c r="K1180" s="55"/>
      <c r="L1180" s="53"/>
      <c r="M1180" s="58"/>
      <c r="N1180" s="52"/>
    </row>
    <row r="1181" spans="2:14" x14ac:dyDescent="0.25">
      <c r="B1181" s="51"/>
      <c r="C1181" s="53"/>
      <c r="D1181" s="54"/>
      <c r="E1181" s="55"/>
      <c r="F1181" s="56"/>
      <c r="G1181" s="56"/>
      <c r="H1181" s="56"/>
      <c r="I1181" s="57"/>
      <c r="J1181" s="55"/>
      <c r="K1181" s="55"/>
      <c r="L1181" s="53"/>
      <c r="M1181" s="58"/>
      <c r="N1181" s="52"/>
    </row>
    <row r="1182" spans="2:14" x14ac:dyDescent="0.25">
      <c r="B1182" s="51"/>
      <c r="C1182" s="53"/>
      <c r="D1182" s="54"/>
      <c r="E1182" s="55"/>
      <c r="F1182" s="56"/>
      <c r="G1182" s="56"/>
      <c r="H1182" s="56"/>
      <c r="I1182" s="57"/>
      <c r="J1182" s="55"/>
      <c r="K1182" s="55"/>
      <c r="L1182" s="53"/>
      <c r="M1182" s="58"/>
      <c r="N1182" s="52"/>
    </row>
    <row r="1183" spans="2:14" x14ac:dyDescent="0.25">
      <c r="B1183" s="51"/>
      <c r="C1183" s="53"/>
      <c r="D1183" s="54"/>
      <c r="E1183" s="55"/>
      <c r="F1183" s="56"/>
      <c r="G1183" s="56"/>
      <c r="H1183" s="56"/>
      <c r="I1183" s="57"/>
      <c r="J1183" s="55"/>
      <c r="K1183" s="55"/>
      <c r="L1183" s="53"/>
      <c r="M1183" s="58"/>
      <c r="N1183" s="52"/>
    </row>
    <row r="1184" spans="2:14" x14ac:dyDescent="0.25">
      <c r="B1184" s="51"/>
      <c r="C1184" s="53"/>
      <c r="D1184" s="54"/>
      <c r="E1184" s="55"/>
      <c r="F1184" s="56"/>
      <c r="G1184" s="56"/>
      <c r="H1184" s="56"/>
      <c r="I1184" s="57"/>
      <c r="J1184" s="55"/>
      <c r="K1184" s="55"/>
      <c r="L1184" s="53"/>
      <c r="M1184" s="58"/>
      <c r="N1184" s="52"/>
    </row>
    <row r="1185" spans="2:14" x14ac:dyDescent="0.25">
      <c r="B1185" s="51"/>
      <c r="C1185" s="53"/>
      <c r="D1185" s="54"/>
      <c r="E1185" s="55"/>
      <c r="F1185" s="56"/>
      <c r="G1185" s="56"/>
      <c r="H1185" s="56"/>
      <c r="I1185" s="57"/>
      <c r="J1185" s="55"/>
      <c r="K1185" s="55"/>
      <c r="L1185" s="53"/>
      <c r="M1185" s="58"/>
      <c r="N1185" s="52"/>
    </row>
    <row r="1186" spans="2:14" x14ac:dyDescent="0.25">
      <c r="B1186" s="51"/>
      <c r="C1186" s="53"/>
      <c r="D1186" s="54"/>
      <c r="E1186" s="55"/>
      <c r="F1186" s="56"/>
      <c r="G1186" s="56"/>
      <c r="H1186" s="56"/>
      <c r="I1186" s="57"/>
      <c r="J1186" s="55"/>
      <c r="K1186" s="55"/>
      <c r="L1186" s="53"/>
      <c r="M1186" s="58"/>
      <c r="N1186" s="52"/>
    </row>
    <row r="1187" spans="2:14" x14ac:dyDescent="0.25">
      <c r="B1187" s="51"/>
      <c r="C1187" s="53"/>
      <c r="D1187" s="54"/>
      <c r="E1187" s="55"/>
      <c r="F1187" s="56"/>
      <c r="G1187" s="56"/>
      <c r="H1187" s="56"/>
      <c r="I1187" s="57"/>
      <c r="J1187" s="55"/>
      <c r="K1187" s="55"/>
      <c r="L1187" s="53"/>
      <c r="M1187" s="58"/>
      <c r="N1187" s="52"/>
    </row>
    <row r="1188" spans="2:14" x14ac:dyDescent="0.25">
      <c r="B1188" s="51"/>
      <c r="C1188" s="53"/>
      <c r="D1188" s="54"/>
      <c r="E1188" s="55"/>
      <c r="F1188" s="56"/>
      <c r="G1188" s="56"/>
      <c r="H1188" s="56"/>
      <c r="I1188" s="57"/>
      <c r="J1188" s="55"/>
      <c r="K1188" s="55"/>
      <c r="L1188" s="53"/>
      <c r="M1188" s="58"/>
      <c r="N1188" s="52"/>
    </row>
    <row r="1189" spans="2:14" x14ac:dyDescent="0.25">
      <c r="B1189" s="51"/>
      <c r="C1189" s="53"/>
      <c r="D1189" s="54"/>
      <c r="E1189" s="55"/>
      <c r="F1189" s="56"/>
      <c r="G1189" s="56"/>
      <c r="H1189" s="56"/>
      <c r="I1189" s="57"/>
      <c r="J1189" s="55"/>
      <c r="K1189" s="55"/>
      <c r="L1189" s="53"/>
      <c r="M1189" s="58"/>
      <c r="N1189" s="52"/>
    </row>
    <row r="1190" spans="2:14" x14ac:dyDescent="0.25">
      <c r="B1190" s="51"/>
      <c r="C1190" s="53"/>
      <c r="D1190" s="54"/>
      <c r="E1190" s="55"/>
      <c r="F1190" s="56"/>
      <c r="G1190" s="56"/>
      <c r="H1190" s="56"/>
      <c r="I1190" s="57"/>
      <c r="J1190" s="55"/>
      <c r="K1190" s="55"/>
      <c r="L1190" s="53"/>
      <c r="M1190" s="58"/>
      <c r="N1190" s="52"/>
    </row>
    <row r="1191" spans="2:14" x14ac:dyDescent="0.25">
      <c r="B1191" s="51"/>
      <c r="C1191" s="53"/>
      <c r="D1191" s="54"/>
      <c r="E1191" s="55"/>
      <c r="F1191" s="56"/>
      <c r="G1191" s="56"/>
      <c r="H1191" s="56"/>
      <c r="I1191" s="57"/>
      <c r="J1191" s="55"/>
      <c r="K1191" s="55"/>
      <c r="L1191" s="53"/>
      <c r="M1191" s="58"/>
      <c r="N1191" s="52"/>
    </row>
    <row r="1192" spans="2:14" x14ac:dyDescent="0.25">
      <c r="B1192" s="51"/>
      <c r="C1192" s="53"/>
      <c r="D1192" s="54"/>
      <c r="E1192" s="55"/>
      <c r="F1192" s="56"/>
      <c r="G1192" s="56"/>
      <c r="H1192" s="56"/>
      <c r="I1192" s="57"/>
      <c r="J1192" s="55"/>
      <c r="K1192" s="55"/>
      <c r="L1192" s="53"/>
      <c r="M1192" s="58"/>
      <c r="N1192" s="52"/>
    </row>
    <row r="1193" spans="2:14" x14ac:dyDescent="0.25">
      <c r="B1193" s="51"/>
      <c r="C1193" s="53"/>
      <c r="D1193" s="54"/>
      <c r="E1193" s="55"/>
      <c r="F1193" s="56"/>
      <c r="G1193" s="56"/>
      <c r="H1193" s="56"/>
      <c r="I1193" s="57"/>
      <c r="J1193" s="55"/>
      <c r="K1193" s="55"/>
      <c r="L1193" s="53"/>
      <c r="M1193" s="58"/>
      <c r="N1193" s="52"/>
    </row>
    <row r="1194" spans="2:14" x14ac:dyDescent="0.25">
      <c r="B1194" s="51"/>
      <c r="C1194" s="53"/>
      <c r="D1194" s="54"/>
      <c r="E1194" s="55"/>
      <c r="F1194" s="56"/>
      <c r="G1194" s="56"/>
      <c r="H1194" s="56"/>
      <c r="I1194" s="57"/>
      <c r="J1194" s="55"/>
      <c r="K1194" s="55"/>
      <c r="L1194" s="53"/>
      <c r="M1194" s="58"/>
      <c r="N1194" s="52"/>
    </row>
    <row r="1195" spans="2:14" x14ac:dyDescent="0.25">
      <c r="B1195" s="51"/>
      <c r="C1195" s="53"/>
      <c r="D1195" s="54"/>
      <c r="E1195" s="55"/>
      <c r="F1195" s="56"/>
      <c r="G1195" s="56"/>
      <c r="H1195" s="56"/>
      <c r="I1195" s="57"/>
      <c r="J1195" s="55"/>
      <c r="K1195" s="55"/>
      <c r="L1195" s="53"/>
      <c r="M1195" s="58"/>
      <c r="N1195" s="52"/>
    </row>
    <row r="1196" spans="2:14" x14ac:dyDescent="0.25">
      <c r="B1196" s="51"/>
      <c r="C1196" s="53"/>
      <c r="D1196" s="54"/>
      <c r="E1196" s="55"/>
      <c r="F1196" s="56"/>
      <c r="G1196" s="56"/>
      <c r="H1196" s="56"/>
      <c r="I1196" s="57"/>
      <c r="J1196" s="55"/>
      <c r="K1196" s="55"/>
      <c r="L1196" s="53"/>
      <c r="M1196" s="58"/>
      <c r="N1196" s="52"/>
    </row>
    <row r="1197" spans="2:14" x14ac:dyDescent="0.25">
      <c r="B1197" s="51"/>
      <c r="C1197" s="53"/>
      <c r="D1197" s="54"/>
      <c r="E1197" s="55"/>
      <c r="F1197" s="56"/>
      <c r="G1197" s="56"/>
      <c r="H1197" s="56"/>
      <c r="I1197" s="57"/>
      <c r="J1197" s="55"/>
      <c r="K1197" s="55"/>
      <c r="L1197" s="53"/>
      <c r="M1197" s="58"/>
      <c r="N1197" s="52"/>
    </row>
    <row r="1198" spans="2:14" x14ac:dyDescent="0.25">
      <c r="B1198" s="51"/>
      <c r="C1198" s="53"/>
      <c r="D1198" s="54"/>
      <c r="E1198" s="55"/>
      <c r="F1198" s="56"/>
      <c r="G1198" s="56"/>
      <c r="H1198" s="56"/>
      <c r="I1198" s="57"/>
      <c r="J1198" s="55"/>
      <c r="K1198" s="55"/>
      <c r="L1198" s="53"/>
      <c r="M1198" s="58"/>
      <c r="N1198" s="52"/>
    </row>
    <row r="1199" spans="2:14" x14ac:dyDescent="0.25">
      <c r="B1199" s="51"/>
      <c r="C1199" s="53"/>
      <c r="D1199" s="54"/>
      <c r="E1199" s="55"/>
      <c r="F1199" s="56"/>
      <c r="G1199" s="56"/>
      <c r="H1199" s="56"/>
      <c r="I1199" s="57"/>
      <c r="J1199" s="55"/>
      <c r="K1199" s="55"/>
      <c r="L1199" s="53"/>
      <c r="M1199" s="58"/>
      <c r="N1199" s="52"/>
    </row>
    <row r="1200" spans="2:14" x14ac:dyDescent="0.25">
      <c r="B1200" s="51"/>
      <c r="C1200" s="53"/>
      <c r="D1200" s="54"/>
      <c r="E1200" s="55"/>
      <c r="F1200" s="56"/>
      <c r="G1200" s="56"/>
      <c r="H1200" s="56"/>
      <c r="I1200" s="57"/>
      <c r="J1200" s="55"/>
      <c r="K1200" s="55"/>
      <c r="L1200" s="53"/>
      <c r="M1200" s="58"/>
      <c r="N1200" s="52"/>
    </row>
    <row r="1201" spans="2:14" x14ac:dyDescent="0.25">
      <c r="B1201" s="51"/>
      <c r="C1201" s="53"/>
      <c r="D1201" s="54"/>
      <c r="E1201" s="55"/>
      <c r="F1201" s="56"/>
      <c r="G1201" s="56"/>
      <c r="H1201" s="56"/>
      <c r="I1201" s="57"/>
      <c r="J1201" s="55"/>
      <c r="K1201" s="55"/>
      <c r="L1201" s="53"/>
      <c r="M1201" s="58"/>
      <c r="N1201" s="52"/>
    </row>
    <row r="1202" spans="2:14" x14ac:dyDescent="0.25">
      <c r="B1202" s="51"/>
      <c r="C1202" s="53"/>
      <c r="D1202" s="54"/>
      <c r="E1202" s="55"/>
      <c r="F1202" s="56"/>
      <c r="G1202" s="56"/>
      <c r="H1202" s="56"/>
      <c r="I1202" s="57"/>
      <c r="J1202" s="55"/>
      <c r="K1202" s="55"/>
      <c r="L1202" s="53"/>
      <c r="M1202" s="58"/>
      <c r="N1202" s="52"/>
    </row>
    <row r="1203" spans="2:14" x14ac:dyDescent="0.25">
      <c r="B1203" s="51"/>
      <c r="C1203" s="53"/>
      <c r="D1203" s="54"/>
      <c r="E1203" s="55"/>
      <c r="F1203" s="56"/>
      <c r="G1203" s="56"/>
      <c r="H1203" s="56"/>
      <c r="I1203" s="57"/>
      <c r="J1203" s="55"/>
      <c r="K1203" s="55"/>
      <c r="L1203" s="53"/>
      <c r="M1203" s="58"/>
      <c r="N1203" s="52"/>
    </row>
    <row r="1204" spans="2:14" x14ac:dyDescent="0.25">
      <c r="B1204" s="51"/>
      <c r="C1204" s="53"/>
      <c r="D1204" s="54"/>
      <c r="E1204" s="55"/>
      <c r="F1204" s="56"/>
      <c r="G1204" s="56"/>
      <c r="H1204" s="56"/>
      <c r="I1204" s="57"/>
      <c r="J1204" s="55"/>
      <c r="K1204" s="55"/>
      <c r="L1204" s="53"/>
      <c r="M1204" s="58"/>
      <c r="N1204" s="52"/>
    </row>
    <row r="1205" spans="2:14" x14ac:dyDescent="0.25">
      <c r="B1205" s="51"/>
      <c r="C1205" s="53"/>
      <c r="D1205" s="54"/>
      <c r="E1205" s="55"/>
      <c r="F1205" s="56"/>
      <c r="G1205" s="56"/>
      <c r="H1205" s="56"/>
      <c r="I1205" s="57"/>
      <c r="J1205" s="55"/>
      <c r="K1205" s="55"/>
      <c r="L1205" s="53"/>
      <c r="M1205" s="58"/>
      <c r="N1205" s="52"/>
    </row>
    <row r="1206" spans="2:14" x14ac:dyDescent="0.25">
      <c r="B1206" s="51"/>
      <c r="C1206" s="53"/>
      <c r="D1206" s="54"/>
      <c r="E1206" s="55"/>
      <c r="F1206" s="56"/>
      <c r="G1206" s="56"/>
      <c r="H1206" s="56"/>
      <c r="I1206" s="57"/>
      <c r="J1206" s="55"/>
      <c r="K1206" s="55"/>
      <c r="L1206" s="53"/>
      <c r="M1206" s="58"/>
      <c r="N1206" s="52"/>
    </row>
    <row r="1207" spans="2:14" x14ac:dyDescent="0.25">
      <c r="B1207" s="51"/>
      <c r="C1207" s="53"/>
      <c r="D1207" s="54"/>
      <c r="E1207" s="55"/>
      <c r="F1207" s="56"/>
      <c r="G1207" s="56"/>
      <c r="H1207" s="56"/>
      <c r="I1207" s="57"/>
      <c r="J1207" s="55"/>
      <c r="K1207" s="55"/>
      <c r="L1207" s="53"/>
      <c r="M1207" s="58"/>
      <c r="N1207" s="52"/>
    </row>
    <row r="1208" spans="2:14" x14ac:dyDescent="0.25">
      <c r="B1208" s="51"/>
      <c r="C1208" s="53"/>
      <c r="D1208" s="54"/>
      <c r="E1208" s="55"/>
      <c r="F1208" s="56"/>
      <c r="G1208" s="56"/>
      <c r="H1208" s="56"/>
      <c r="I1208" s="57"/>
      <c r="J1208" s="55"/>
      <c r="K1208" s="55"/>
      <c r="L1208" s="53"/>
      <c r="M1208" s="58"/>
      <c r="N1208" s="52"/>
    </row>
    <row r="1209" spans="2:14" x14ac:dyDescent="0.25">
      <c r="B1209" s="51"/>
      <c r="C1209" s="53"/>
      <c r="D1209" s="54"/>
      <c r="E1209" s="55"/>
      <c r="F1209" s="56"/>
      <c r="G1209" s="56"/>
      <c r="H1209" s="56"/>
      <c r="I1209" s="57"/>
      <c r="J1209" s="55"/>
      <c r="K1209" s="55"/>
      <c r="L1209" s="53"/>
      <c r="M1209" s="58"/>
      <c r="N1209" s="52"/>
    </row>
    <row r="1210" spans="2:14" x14ac:dyDescent="0.25">
      <c r="B1210" s="51"/>
      <c r="C1210" s="53"/>
      <c r="D1210" s="54"/>
      <c r="E1210" s="55"/>
      <c r="F1210" s="56"/>
      <c r="G1210" s="56"/>
      <c r="H1210" s="56"/>
      <c r="I1210" s="57"/>
      <c r="J1210" s="55"/>
      <c r="K1210" s="55"/>
      <c r="L1210" s="53"/>
      <c r="M1210" s="58"/>
      <c r="N1210" s="52"/>
    </row>
    <row r="1211" spans="2:14" x14ac:dyDescent="0.25">
      <c r="B1211" s="51"/>
      <c r="C1211" s="53"/>
      <c r="D1211" s="54"/>
      <c r="E1211" s="55"/>
      <c r="F1211" s="56"/>
      <c r="G1211" s="56"/>
      <c r="H1211" s="56"/>
      <c r="I1211" s="57"/>
      <c r="J1211" s="55"/>
      <c r="K1211" s="55"/>
      <c r="L1211" s="53"/>
      <c r="M1211" s="58"/>
      <c r="N1211" s="52"/>
    </row>
    <row r="1212" spans="2:14" x14ac:dyDescent="0.25">
      <c r="B1212" s="51"/>
      <c r="C1212" s="53"/>
      <c r="D1212" s="54"/>
      <c r="E1212" s="55"/>
      <c r="F1212" s="56"/>
      <c r="G1212" s="56"/>
      <c r="H1212" s="56"/>
      <c r="I1212" s="57"/>
      <c r="J1212" s="55"/>
      <c r="K1212" s="55"/>
      <c r="L1212" s="53"/>
      <c r="M1212" s="58"/>
      <c r="N1212" s="52"/>
    </row>
    <row r="1213" spans="2:14" x14ac:dyDescent="0.25">
      <c r="B1213" s="51"/>
      <c r="C1213" s="53"/>
      <c r="D1213" s="54"/>
      <c r="E1213" s="55"/>
      <c r="F1213" s="56"/>
      <c r="G1213" s="56"/>
      <c r="H1213" s="56"/>
      <c r="I1213" s="57"/>
      <c r="J1213" s="55"/>
      <c r="K1213" s="55"/>
      <c r="L1213" s="53"/>
      <c r="M1213" s="58"/>
      <c r="N1213" s="52"/>
    </row>
    <row r="1214" spans="2:14" x14ac:dyDescent="0.25">
      <c r="B1214" s="51"/>
      <c r="C1214" s="53"/>
      <c r="D1214" s="54"/>
      <c r="E1214" s="55"/>
      <c r="F1214" s="56"/>
      <c r="G1214" s="56"/>
      <c r="H1214" s="56"/>
      <c r="I1214" s="57"/>
      <c r="J1214" s="55"/>
      <c r="K1214" s="55"/>
      <c r="L1214" s="53"/>
      <c r="M1214" s="58"/>
      <c r="N1214" s="52"/>
    </row>
    <row r="1215" spans="2:14" x14ac:dyDescent="0.25">
      <c r="B1215" s="51"/>
      <c r="C1215" s="53"/>
      <c r="D1215" s="54"/>
      <c r="E1215" s="55"/>
      <c r="F1215" s="56"/>
      <c r="G1215" s="56"/>
      <c r="H1215" s="56"/>
      <c r="I1215" s="57"/>
      <c r="J1215" s="55"/>
      <c r="K1215" s="55"/>
      <c r="L1215" s="53"/>
      <c r="M1215" s="58"/>
      <c r="N1215" s="52"/>
    </row>
    <row r="1216" spans="2:14" x14ac:dyDescent="0.25">
      <c r="B1216" s="51"/>
      <c r="C1216" s="53"/>
      <c r="D1216" s="54"/>
      <c r="E1216" s="55"/>
      <c r="F1216" s="56"/>
      <c r="G1216" s="56"/>
      <c r="H1216" s="56"/>
      <c r="I1216" s="57"/>
      <c r="J1216" s="55"/>
      <c r="K1216" s="55"/>
      <c r="L1216" s="53"/>
      <c r="M1216" s="58"/>
      <c r="N1216" s="52"/>
    </row>
    <row r="1217" spans="2:14" x14ac:dyDescent="0.25">
      <c r="B1217" s="51"/>
      <c r="C1217" s="53"/>
      <c r="D1217" s="54"/>
      <c r="E1217" s="55"/>
      <c r="F1217" s="56"/>
      <c r="G1217" s="56"/>
      <c r="H1217" s="56"/>
      <c r="I1217" s="57"/>
      <c r="J1217" s="55"/>
      <c r="K1217" s="55"/>
      <c r="L1217" s="53"/>
      <c r="M1217" s="58"/>
      <c r="N1217" s="52"/>
    </row>
    <row r="1218" spans="2:14" x14ac:dyDescent="0.25">
      <c r="B1218" s="51"/>
      <c r="C1218" s="53"/>
      <c r="D1218" s="54"/>
      <c r="E1218" s="55"/>
      <c r="F1218" s="56"/>
      <c r="G1218" s="56"/>
      <c r="H1218" s="56"/>
      <c r="I1218" s="57"/>
      <c r="J1218" s="55"/>
      <c r="K1218" s="55"/>
      <c r="L1218" s="53"/>
      <c r="M1218" s="58"/>
      <c r="N1218" s="52"/>
    </row>
    <row r="1219" spans="2:14" x14ac:dyDescent="0.25">
      <c r="B1219" s="51"/>
      <c r="C1219" s="53"/>
      <c r="D1219" s="54"/>
      <c r="E1219" s="55"/>
      <c r="F1219" s="56"/>
      <c r="G1219" s="56"/>
      <c r="H1219" s="56"/>
      <c r="I1219" s="57"/>
      <c r="J1219" s="55"/>
      <c r="K1219" s="55"/>
      <c r="L1219" s="53"/>
      <c r="M1219" s="58"/>
      <c r="N1219" s="52"/>
    </row>
    <row r="1220" spans="2:14" x14ac:dyDescent="0.25">
      <c r="B1220" s="51"/>
      <c r="C1220" s="53"/>
      <c r="D1220" s="54"/>
      <c r="E1220" s="55"/>
      <c r="F1220" s="56"/>
      <c r="G1220" s="56"/>
      <c r="H1220" s="56"/>
      <c r="I1220" s="57"/>
      <c r="J1220" s="55"/>
      <c r="K1220" s="55"/>
      <c r="L1220" s="53"/>
      <c r="M1220" s="58"/>
      <c r="N1220" s="52"/>
    </row>
    <row r="1221" spans="2:14" x14ac:dyDescent="0.25">
      <c r="B1221" s="51"/>
      <c r="C1221" s="53"/>
      <c r="D1221" s="54"/>
      <c r="E1221" s="55"/>
      <c r="F1221" s="56"/>
      <c r="G1221" s="56"/>
      <c r="H1221" s="56"/>
      <c r="I1221" s="57"/>
      <c r="J1221" s="55"/>
      <c r="K1221" s="55"/>
      <c r="L1221" s="53"/>
      <c r="M1221" s="58"/>
      <c r="N1221" s="52"/>
    </row>
    <row r="1222" spans="2:14" x14ac:dyDescent="0.25">
      <c r="B1222" s="51"/>
      <c r="C1222" s="53"/>
      <c r="D1222" s="54"/>
      <c r="E1222" s="55"/>
      <c r="F1222" s="56"/>
      <c r="G1222" s="56"/>
      <c r="H1222" s="56"/>
      <c r="I1222" s="57"/>
      <c r="J1222" s="55"/>
      <c r="K1222" s="55"/>
      <c r="L1222" s="53"/>
      <c r="M1222" s="58"/>
      <c r="N1222" s="52"/>
    </row>
    <row r="1223" spans="2:14" x14ac:dyDescent="0.25">
      <c r="B1223" s="51"/>
      <c r="C1223" s="53"/>
      <c r="D1223" s="54"/>
      <c r="E1223" s="55"/>
      <c r="F1223" s="56"/>
      <c r="G1223" s="56"/>
      <c r="H1223" s="56"/>
      <c r="I1223" s="57"/>
      <c r="J1223" s="55"/>
      <c r="K1223" s="55"/>
      <c r="L1223" s="53"/>
      <c r="M1223" s="58"/>
      <c r="N1223" s="52"/>
    </row>
    <row r="1224" spans="2:14" x14ac:dyDescent="0.25">
      <c r="B1224" s="51"/>
      <c r="C1224" s="53"/>
      <c r="D1224" s="54"/>
      <c r="E1224" s="55"/>
      <c r="F1224" s="56"/>
      <c r="G1224" s="56"/>
      <c r="H1224" s="56"/>
      <c r="I1224" s="57"/>
      <c r="J1224" s="55"/>
      <c r="K1224" s="55"/>
      <c r="L1224" s="53"/>
      <c r="M1224" s="58"/>
      <c r="N1224" s="52"/>
    </row>
    <row r="1225" spans="2:14" x14ac:dyDescent="0.25">
      <c r="B1225" s="51"/>
      <c r="C1225" s="53"/>
      <c r="D1225" s="54"/>
      <c r="E1225" s="55"/>
      <c r="F1225" s="56"/>
      <c r="G1225" s="56"/>
      <c r="H1225" s="56"/>
      <c r="I1225" s="57"/>
      <c r="J1225" s="55"/>
      <c r="K1225" s="55"/>
      <c r="L1225" s="53"/>
      <c r="M1225" s="58"/>
      <c r="N1225" s="52"/>
    </row>
    <row r="1226" spans="2:14" x14ac:dyDescent="0.25">
      <c r="B1226" s="51"/>
      <c r="C1226" s="53"/>
      <c r="D1226" s="54"/>
      <c r="E1226" s="55"/>
      <c r="F1226" s="56"/>
      <c r="G1226" s="56"/>
      <c r="H1226" s="56"/>
      <c r="I1226" s="57"/>
      <c r="J1226" s="55"/>
      <c r="K1226" s="55"/>
      <c r="L1226" s="53"/>
      <c r="M1226" s="58"/>
      <c r="N1226" s="52"/>
    </row>
    <row r="1227" spans="2:14" x14ac:dyDescent="0.25">
      <c r="B1227" s="51"/>
      <c r="C1227" s="53"/>
      <c r="D1227" s="54"/>
      <c r="E1227" s="55"/>
      <c r="F1227" s="56"/>
      <c r="G1227" s="56"/>
      <c r="H1227" s="56"/>
      <c r="I1227" s="57"/>
      <c r="J1227" s="55"/>
      <c r="K1227" s="55"/>
      <c r="L1227" s="53"/>
      <c r="M1227" s="58"/>
      <c r="N1227" s="52"/>
    </row>
    <row r="1228" spans="2:14" x14ac:dyDescent="0.25">
      <c r="B1228" s="51"/>
      <c r="C1228" s="53"/>
      <c r="D1228" s="54"/>
      <c r="E1228" s="55"/>
      <c r="F1228" s="56"/>
      <c r="G1228" s="56"/>
      <c r="H1228" s="56"/>
      <c r="I1228" s="57"/>
      <c r="J1228" s="55"/>
      <c r="K1228" s="55"/>
      <c r="L1228" s="53"/>
      <c r="M1228" s="58"/>
      <c r="N1228" s="52"/>
    </row>
    <row r="1229" spans="2:14" x14ac:dyDescent="0.25">
      <c r="B1229" s="51"/>
      <c r="C1229" s="53"/>
      <c r="D1229" s="54"/>
      <c r="E1229" s="55"/>
      <c r="F1229" s="56"/>
      <c r="G1229" s="56"/>
      <c r="H1229" s="56"/>
      <c r="I1229" s="57"/>
      <c r="J1229" s="55"/>
      <c r="K1229" s="55"/>
      <c r="L1229" s="53"/>
      <c r="M1229" s="58"/>
      <c r="N1229" s="52"/>
    </row>
    <row r="1230" spans="2:14" x14ac:dyDescent="0.25">
      <c r="B1230" s="51"/>
      <c r="C1230" s="53"/>
      <c r="D1230" s="54"/>
      <c r="E1230" s="55"/>
      <c r="F1230" s="56"/>
      <c r="G1230" s="56"/>
      <c r="H1230" s="56"/>
      <c r="I1230" s="57"/>
      <c r="J1230" s="55"/>
      <c r="K1230" s="55"/>
      <c r="L1230" s="53"/>
      <c r="M1230" s="58"/>
      <c r="N1230" s="52"/>
    </row>
    <row r="1231" spans="2:14" x14ac:dyDescent="0.25">
      <c r="B1231" s="51"/>
      <c r="C1231" s="53"/>
      <c r="D1231" s="54"/>
      <c r="E1231" s="55"/>
      <c r="F1231" s="56"/>
      <c r="G1231" s="56"/>
      <c r="H1231" s="56"/>
      <c r="I1231" s="57"/>
      <c r="J1231" s="55"/>
      <c r="K1231" s="55"/>
      <c r="L1231" s="53"/>
      <c r="M1231" s="58"/>
      <c r="N1231" s="52"/>
    </row>
    <row r="1232" spans="2:14" x14ac:dyDescent="0.25">
      <c r="B1232" s="51"/>
      <c r="C1232" s="53"/>
      <c r="D1232" s="54"/>
      <c r="E1232" s="55"/>
      <c r="F1232" s="56"/>
      <c r="G1232" s="56"/>
      <c r="H1232" s="56"/>
      <c r="I1232" s="57"/>
      <c r="J1232" s="55"/>
      <c r="K1232" s="55"/>
      <c r="L1232" s="53"/>
      <c r="M1232" s="58"/>
      <c r="N1232" s="52"/>
    </row>
    <row r="1233" spans="2:14" x14ac:dyDescent="0.25">
      <c r="B1233" s="51"/>
      <c r="C1233" s="53"/>
      <c r="D1233" s="54"/>
      <c r="E1233" s="55"/>
      <c r="F1233" s="56"/>
      <c r="G1233" s="56"/>
      <c r="H1233" s="56"/>
      <c r="I1233" s="57"/>
      <c r="J1233" s="55"/>
      <c r="K1233" s="55"/>
      <c r="L1233" s="53"/>
      <c r="M1233" s="58"/>
      <c r="N1233" s="52"/>
    </row>
    <row r="1234" spans="2:14" x14ac:dyDescent="0.25">
      <c r="B1234" s="51"/>
      <c r="C1234" s="53"/>
      <c r="D1234" s="54"/>
      <c r="E1234" s="55"/>
      <c r="F1234" s="56"/>
      <c r="G1234" s="56"/>
      <c r="H1234" s="56"/>
      <c r="I1234" s="57"/>
      <c r="J1234" s="55"/>
      <c r="K1234" s="55"/>
      <c r="L1234" s="53"/>
      <c r="M1234" s="58"/>
      <c r="N1234" s="52"/>
    </row>
    <row r="1235" spans="2:14" x14ac:dyDescent="0.25">
      <c r="B1235" s="51"/>
      <c r="C1235" s="53"/>
      <c r="D1235" s="54"/>
      <c r="E1235" s="55"/>
      <c r="F1235" s="56"/>
      <c r="G1235" s="56"/>
      <c r="H1235" s="56"/>
      <c r="I1235" s="57"/>
      <c r="J1235" s="55"/>
      <c r="K1235" s="55"/>
      <c r="L1235" s="53"/>
      <c r="M1235" s="58"/>
      <c r="N1235" s="52"/>
    </row>
    <row r="1236" spans="2:14" x14ac:dyDescent="0.25">
      <c r="B1236" s="51"/>
      <c r="C1236" s="53"/>
      <c r="D1236" s="54"/>
      <c r="E1236" s="55"/>
      <c r="F1236" s="56"/>
      <c r="G1236" s="56"/>
      <c r="H1236" s="56"/>
      <c r="I1236" s="57"/>
      <c r="J1236" s="55"/>
      <c r="K1236" s="55"/>
      <c r="L1236" s="53"/>
      <c r="M1236" s="58"/>
      <c r="N1236" s="52"/>
    </row>
    <row r="1237" spans="2:14" x14ac:dyDescent="0.25">
      <c r="B1237" s="51"/>
      <c r="C1237" s="53"/>
      <c r="D1237" s="54"/>
      <c r="E1237" s="55"/>
      <c r="F1237" s="56"/>
      <c r="G1237" s="56"/>
      <c r="H1237" s="56"/>
      <c r="I1237" s="57"/>
      <c r="J1237" s="55"/>
      <c r="K1237" s="55"/>
      <c r="L1237" s="53"/>
      <c r="M1237" s="58"/>
      <c r="N1237" s="52"/>
    </row>
    <row r="1238" spans="2:14" x14ac:dyDescent="0.25">
      <c r="B1238" s="51"/>
      <c r="C1238" s="53"/>
      <c r="D1238" s="54"/>
      <c r="E1238" s="55"/>
      <c r="F1238" s="56"/>
      <c r="G1238" s="56"/>
      <c r="H1238" s="56"/>
      <c r="I1238" s="57"/>
      <c r="J1238" s="55"/>
      <c r="K1238" s="55"/>
      <c r="L1238" s="53"/>
      <c r="M1238" s="58"/>
      <c r="N1238" s="52"/>
    </row>
    <row r="1239" spans="2:14" x14ac:dyDescent="0.25">
      <c r="B1239" s="51"/>
      <c r="C1239" s="53"/>
      <c r="D1239" s="54"/>
      <c r="E1239" s="55"/>
      <c r="F1239" s="56"/>
      <c r="G1239" s="56"/>
      <c r="H1239" s="56"/>
      <c r="I1239" s="57"/>
      <c r="J1239" s="55"/>
      <c r="K1239" s="55"/>
      <c r="L1239" s="53"/>
      <c r="M1239" s="58"/>
      <c r="N1239" s="52"/>
    </row>
    <row r="1240" spans="2:14" x14ac:dyDescent="0.25">
      <c r="B1240" s="51"/>
      <c r="C1240" s="53"/>
      <c r="D1240" s="54"/>
      <c r="E1240" s="55"/>
      <c r="F1240" s="56"/>
      <c r="G1240" s="56"/>
      <c r="H1240" s="56"/>
      <c r="I1240" s="57"/>
      <c r="J1240" s="55"/>
      <c r="K1240" s="55"/>
      <c r="L1240" s="53"/>
      <c r="M1240" s="58"/>
      <c r="N1240" s="52"/>
    </row>
    <row r="1241" spans="2:14" x14ac:dyDescent="0.25">
      <c r="B1241" s="51"/>
      <c r="C1241" s="53"/>
      <c r="D1241" s="54"/>
      <c r="E1241" s="55"/>
      <c r="F1241" s="56"/>
      <c r="G1241" s="56"/>
      <c r="H1241" s="56"/>
      <c r="I1241" s="57"/>
      <c r="J1241" s="55"/>
      <c r="K1241" s="55"/>
      <c r="L1241" s="53"/>
      <c r="M1241" s="58"/>
      <c r="N1241" s="52"/>
    </row>
    <row r="1242" spans="2:14" x14ac:dyDescent="0.25">
      <c r="B1242" s="51"/>
      <c r="C1242" s="53"/>
      <c r="D1242" s="54"/>
      <c r="E1242" s="55"/>
      <c r="F1242" s="56"/>
      <c r="G1242" s="56"/>
      <c r="H1242" s="56"/>
      <c r="I1242" s="57"/>
      <c r="J1242" s="55"/>
      <c r="K1242" s="55"/>
      <c r="L1242" s="53"/>
      <c r="M1242" s="58"/>
      <c r="N1242" s="52"/>
    </row>
    <row r="1243" spans="2:14" x14ac:dyDescent="0.25">
      <c r="B1243" s="51"/>
      <c r="C1243" s="53"/>
      <c r="D1243" s="54"/>
      <c r="E1243" s="55"/>
      <c r="F1243" s="56"/>
      <c r="G1243" s="56"/>
      <c r="H1243" s="56"/>
      <c r="I1243" s="57"/>
      <c r="J1243" s="55"/>
      <c r="K1243" s="55"/>
      <c r="L1243" s="53"/>
      <c r="M1243" s="58"/>
      <c r="N1243" s="52"/>
    </row>
    <row r="1244" spans="2:14" x14ac:dyDescent="0.25">
      <c r="B1244" s="51"/>
      <c r="C1244" s="53"/>
      <c r="D1244" s="54"/>
      <c r="E1244" s="55"/>
      <c r="F1244" s="56"/>
      <c r="G1244" s="56"/>
      <c r="H1244" s="56"/>
      <c r="I1244" s="57"/>
      <c r="J1244" s="55"/>
      <c r="K1244" s="55"/>
      <c r="L1244" s="53"/>
      <c r="M1244" s="58"/>
      <c r="N1244" s="52"/>
    </row>
    <row r="1245" spans="2:14" x14ac:dyDescent="0.25">
      <c r="B1245" s="51"/>
      <c r="C1245" s="53"/>
      <c r="D1245" s="54"/>
      <c r="E1245" s="55"/>
      <c r="F1245" s="56"/>
      <c r="G1245" s="56"/>
      <c r="H1245" s="56"/>
      <c r="I1245" s="57"/>
      <c r="J1245" s="55"/>
      <c r="K1245" s="55"/>
      <c r="L1245" s="53"/>
      <c r="M1245" s="58"/>
      <c r="N1245" s="52"/>
    </row>
    <row r="1246" spans="2:14" x14ac:dyDescent="0.25">
      <c r="B1246" s="51"/>
      <c r="C1246" s="53"/>
      <c r="D1246" s="54"/>
      <c r="E1246" s="55"/>
      <c r="F1246" s="56"/>
      <c r="G1246" s="56"/>
      <c r="H1246" s="56"/>
      <c r="I1246" s="57"/>
      <c r="J1246" s="55"/>
      <c r="K1246" s="55"/>
      <c r="L1246" s="53"/>
      <c r="M1246" s="58"/>
      <c r="N1246" s="52"/>
    </row>
    <row r="1247" spans="2:14" x14ac:dyDescent="0.25">
      <c r="B1247" s="51"/>
      <c r="C1247" s="53"/>
      <c r="D1247" s="54"/>
      <c r="E1247" s="55"/>
      <c r="F1247" s="56"/>
      <c r="G1247" s="56"/>
      <c r="H1247" s="56"/>
      <c r="I1247" s="57"/>
      <c r="J1247" s="55"/>
      <c r="K1247" s="55"/>
      <c r="L1247" s="53"/>
      <c r="M1247" s="58"/>
      <c r="N1247" s="52"/>
    </row>
    <row r="1248" spans="2:14" x14ac:dyDescent="0.25">
      <c r="B1248" s="51"/>
      <c r="C1248" s="53"/>
      <c r="D1248" s="54"/>
      <c r="E1248" s="55"/>
      <c r="F1248" s="56"/>
      <c r="G1248" s="56"/>
      <c r="H1248" s="56"/>
      <c r="I1248" s="57"/>
      <c r="J1248" s="55"/>
      <c r="K1248" s="55"/>
      <c r="L1248" s="53"/>
      <c r="M1248" s="58"/>
      <c r="N1248" s="52"/>
    </row>
    <row r="1249" spans="2:14" x14ac:dyDescent="0.25">
      <c r="B1249" s="51"/>
      <c r="C1249" s="53"/>
      <c r="D1249" s="54"/>
      <c r="E1249" s="55"/>
      <c r="F1249" s="56"/>
      <c r="G1249" s="56"/>
      <c r="H1249" s="56"/>
      <c r="I1249" s="57"/>
      <c r="J1249" s="55"/>
      <c r="K1249" s="55"/>
      <c r="L1249" s="53"/>
      <c r="M1249" s="58"/>
      <c r="N1249" s="52"/>
    </row>
    <row r="1250" spans="2:14" x14ac:dyDescent="0.25">
      <c r="B1250" s="51"/>
      <c r="C1250" s="53"/>
      <c r="D1250" s="54"/>
      <c r="E1250" s="55"/>
      <c r="F1250" s="56"/>
      <c r="G1250" s="56"/>
      <c r="H1250" s="56"/>
      <c r="I1250" s="57"/>
      <c r="J1250" s="55"/>
      <c r="K1250" s="55"/>
      <c r="L1250" s="53"/>
      <c r="M1250" s="58"/>
      <c r="N1250" s="52"/>
    </row>
    <row r="1251" spans="2:14" x14ac:dyDescent="0.25">
      <c r="B1251" s="51"/>
      <c r="C1251" s="53"/>
      <c r="D1251" s="54"/>
      <c r="E1251" s="55"/>
      <c r="F1251" s="56"/>
      <c r="G1251" s="56"/>
      <c r="H1251" s="56"/>
      <c r="I1251" s="57"/>
      <c r="J1251" s="55"/>
      <c r="K1251" s="55"/>
      <c r="L1251" s="53"/>
      <c r="M1251" s="58"/>
      <c r="N1251" s="52"/>
    </row>
    <row r="1252" spans="2:14" x14ac:dyDescent="0.25">
      <c r="B1252" s="51"/>
      <c r="C1252" s="53"/>
      <c r="D1252" s="54"/>
      <c r="E1252" s="55"/>
      <c r="F1252" s="56"/>
      <c r="G1252" s="56"/>
      <c r="H1252" s="56"/>
      <c r="I1252" s="57"/>
      <c r="J1252" s="55"/>
      <c r="K1252" s="55"/>
      <c r="L1252" s="53"/>
      <c r="M1252" s="58"/>
      <c r="N1252" s="52"/>
    </row>
    <row r="1253" spans="2:14" x14ac:dyDescent="0.25">
      <c r="B1253" s="51"/>
      <c r="C1253" s="53"/>
      <c r="D1253" s="54"/>
      <c r="E1253" s="55"/>
      <c r="F1253" s="56"/>
      <c r="G1253" s="56"/>
      <c r="H1253" s="56"/>
      <c r="I1253" s="57"/>
      <c r="J1253" s="55"/>
      <c r="K1253" s="55"/>
      <c r="L1253" s="53"/>
      <c r="M1253" s="58"/>
      <c r="N1253" s="52"/>
    </row>
    <row r="1254" spans="2:14" x14ac:dyDescent="0.25">
      <c r="B1254" s="51"/>
      <c r="C1254" s="53"/>
      <c r="D1254" s="54"/>
      <c r="E1254" s="55"/>
      <c r="F1254" s="56"/>
      <c r="G1254" s="56"/>
      <c r="H1254" s="56"/>
      <c r="I1254" s="57"/>
      <c r="J1254" s="55"/>
      <c r="K1254" s="55"/>
      <c r="L1254" s="53"/>
      <c r="M1254" s="58"/>
      <c r="N1254" s="52"/>
    </row>
    <row r="1255" spans="2:14" x14ac:dyDescent="0.25">
      <c r="B1255" s="51"/>
      <c r="C1255" s="53"/>
      <c r="D1255" s="54"/>
      <c r="E1255" s="55"/>
      <c r="F1255" s="56"/>
      <c r="G1255" s="56"/>
      <c r="H1255" s="56"/>
      <c r="I1255" s="57"/>
      <c r="J1255" s="55"/>
      <c r="K1255" s="55"/>
      <c r="L1255" s="53"/>
      <c r="M1255" s="58"/>
      <c r="N1255" s="52"/>
    </row>
    <row r="1256" spans="2:14" x14ac:dyDescent="0.25">
      <c r="B1256" s="51"/>
      <c r="C1256" s="53"/>
      <c r="D1256" s="54"/>
      <c r="E1256" s="55"/>
      <c r="F1256" s="56"/>
      <c r="G1256" s="56"/>
      <c r="H1256" s="56"/>
      <c r="I1256" s="57"/>
      <c r="J1256" s="55"/>
      <c r="K1256" s="55"/>
      <c r="L1256" s="53"/>
      <c r="M1256" s="58"/>
      <c r="N1256" s="52"/>
    </row>
    <row r="1257" spans="2:14" x14ac:dyDescent="0.25">
      <c r="B1257" s="51"/>
      <c r="C1257" s="53"/>
      <c r="D1257" s="54"/>
      <c r="E1257" s="55"/>
      <c r="F1257" s="56"/>
      <c r="G1257" s="56"/>
      <c r="H1257" s="56"/>
      <c r="I1257" s="57"/>
      <c r="J1257" s="55"/>
      <c r="K1257" s="55"/>
      <c r="L1257" s="53"/>
      <c r="M1257" s="58"/>
      <c r="N1257" s="52"/>
    </row>
    <row r="1258" spans="2:14" x14ac:dyDescent="0.25">
      <c r="B1258" s="51"/>
      <c r="C1258" s="53"/>
      <c r="D1258" s="54"/>
      <c r="E1258" s="55"/>
      <c r="F1258" s="56"/>
      <c r="G1258" s="56"/>
      <c r="H1258" s="56"/>
      <c r="I1258" s="57"/>
      <c r="J1258" s="55"/>
      <c r="K1258" s="55"/>
      <c r="L1258" s="53"/>
      <c r="M1258" s="58"/>
      <c r="N1258" s="52"/>
    </row>
    <row r="1259" spans="2:14" x14ac:dyDescent="0.25">
      <c r="B1259" s="51"/>
      <c r="C1259" s="53"/>
      <c r="D1259" s="54"/>
      <c r="E1259" s="55"/>
      <c r="F1259" s="56"/>
      <c r="G1259" s="56"/>
      <c r="H1259" s="56"/>
      <c r="I1259" s="57"/>
      <c r="J1259" s="55"/>
      <c r="K1259" s="55"/>
      <c r="L1259" s="53"/>
      <c r="M1259" s="58"/>
      <c r="N1259" s="52"/>
    </row>
    <row r="1260" spans="2:14" x14ac:dyDescent="0.25">
      <c r="B1260" s="51"/>
      <c r="C1260" s="53"/>
      <c r="D1260" s="54"/>
      <c r="E1260" s="55"/>
      <c r="F1260" s="56"/>
      <c r="G1260" s="56"/>
      <c r="H1260" s="56"/>
      <c r="I1260" s="57"/>
      <c r="J1260" s="55"/>
      <c r="K1260" s="55"/>
      <c r="L1260" s="53"/>
      <c r="M1260" s="58"/>
      <c r="N1260" s="52"/>
    </row>
    <row r="1261" spans="2:14" x14ac:dyDescent="0.25">
      <c r="B1261" s="51"/>
      <c r="C1261" s="53"/>
      <c r="D1261" s="54"/>
      <c r="E1261" s="55"/>
      <c r="F1261" s="56"/>
      <c r="G1261" s="56"/>
      <c r="H1261" s="56"/>
      <c r="I1261" s="57"/>
      <c r="J1261" s="55"/>
      <c r="K1261" s="55"/>
      <c r="L1261" s="53"/>
      <c r="M1261" s="58"/>
      <c r="N1261" s="52"/>
    </row>
    <row r="1262" spans="2:14" x14ac:dyDescent="0.25">
      <c r="B1262" s="51"/>
      <c r="C1262" s="53"/>
      <c r="D1262" s="54"/>
      <c r="E1262" s="55"/>
      <c r="F1262" s="56"/>
      <c r="G1262" s="56"/>
      <c r="H1262" s="56"/>
      <c r="I1262" s="57"/>
      <c r="J1262" s="55"/>
      <c r="K1262" s="55"/>
      <c r="L1262" s="53"/>
      <c r="M1262" s="58"/>
      <c r="N1262" s="52"/>
    </row>
    <row r="1263" spans="2:14" x14ac:dyDescent="0.25">
      <c r="B1263" s="51"/>
      <c r="C1263" s="53"/>
      <c r="D1263" s="54"/>
      <c r="E1263" s="55"/>
      <c r="F1263" s="56"/>
      <c r="G1263" s="56"/>
      <c r="H1263" s="56"/>
      <c r="I1263" s="57"/>
      <c r="J1263" s="55"/>
      <c r="K1263" s="55"/>
      <c r="L1263" s="53"/>
      <c r="M1263" s="58"/>
      <c r="N1263" s="52"/>
    </row>
    <row r="1264" spans="2:14" x14ac:dyDescent="0.25">
      <c r="B1264" s="51"/>
      <c r="C1264" s="53"/>
      <c r="D1264" s="54"/>
      <c r="E1264" s="55"/>
      <c r="F1264" s="56"/>
      <c r="G1264" s="56"/>
      <c r="H1264" s="56"/>
      <c r="I1264" s="57"/>
      <c r="J1264" s="55"/>
      <c r="K1264" s="55"/>
      <c r="L1264" s="53"/>
      <c r="M1264" s="58"/>
      <c r="N1264" s="52"/>
    </row>
    <row r="1265" spans="2:14" x14ac:dyDescent="0.25">
      <c r="B1265" s="51"/>
      <c r="C1265" s="53"/>
      <c r="D1265" s="54"/>
      <c r="E1265" s="55"/>
      <c r="F1265" s="56"/>
      <c r="G1265" s="56"/>
      <c r="H1265" s="56"/>
      <c r="I1265" s="57"/>
      <c r="J1265" s="55"/>
      <c r="K1265" s="55"/>
      <c r="L1265" s="53"/>
      <c r="M1265" s="58"/>
      <c r="N1265" s="52"/>
    </row>
    <row r="1266" spans="2:14" x14ac:dyDescent="0.25">
      <c r="B1266" s="51"/>
      <c r="C1266" s="53"/>
      <c r="D1266" s="54"/>
      <c r="E1266" s="55"/>
      <c r="F1266" s="56"/>
      <c r="G1266" s="56"/>
      <c r="H1266" s="56"/>
      <c r="I1266" s="57"/>
      <c r="J1266" s="55"/>
      <c r="K1266" s="55"/>
      <c r="L1266" s="53"/>
      <c r="M1266" s="58"/>
      <c r="N1266" s="52"/>
    </row>
    <row r="1267" spans="2:14" x14ac:dyDescent="0.25">
      <c r="B1267" s="51"/>
      <c r="C1267" s="53"/>
      <c r="D1267" s="54"/>
      <c r="E1267" s="55"/>
      <c r="F1267" s="56"/>
      <c r="G1267" s="56"/>
      <c r="H1267" s="56"/>
      <c r="I1267" s="57"/>
      <c r="J1267" s="55"/>
      <c r="K1267" s="55"/>
      <c r="L1267" s="53"/>
      <c r="M1267" s="58"/>
      <c r="N1267" s="52"/>
    </row>
    <row r="1268" spans="2:14" x14ac:dyDescent="0.25">
      <c r="B1268" s="51"/>
      <c r="C1268" s="53"/>
      <c r="D1268" s="54"/>
      <c r="E1268" s="55"/>
      <c r="F1268" s="56"/>
      <c r="G1268" s="56"/>
      <c r="H1268" s="56"/>
      <c r="I1268" s="57"/>
      <c r="J1268" s="55"/>
      <c r="K1268" s="55"/>
      <c r="L1268" s="53"/>
      <c r="M1268" s="58"/>
      <c r="N1268" s="52"/>
    </row>
    <row r="1269" spans="2:14" x14ac:dyDescent="0.25">
      <c r="B1269" s="51"/>
      <c r="C1269" s="53"/>
      <c r="D1269" s="54"/>
      <c r="E1269" s="55"/>
      <c r="F1269" s="56"/>
      <c r="G1269" s="56"/>
      <c r="H1269" s="56"/>
      <c r="I1269" s="57"/>
      <c r="J1269" s="55"/>
      <c r="K1269" s="55"/>
      <c r="L1269" s="53"/>
      <c r="M1269" s="58"/>
      <c r="N1269" s="52"/>
    </row>
    <row r="1270" spans="2:14" x14ac:dyDescent="0.25">
      <c r="B1270" s="51"/>
      <c r="C1270" s="53"/>
      <c r="D1270" s="54"/>
      <c r="E1270" s="55"/>
      <c r="F1270" s="56"/>
      <c r="G1270" s="56"/>
      <c r="H1270" s="56"/>
      <c r="I1270" s="57"/>
      <c r="J1270" s="55"/>
      <c r="K1270" s="55"/>
      <c r="L1270" s="53"/>
      <c r="M1270" s="58"/>
      <c r="N1270" s="52"/>
    </row>
    <row r="1271" spans="2:14" x14ac:dyDescent="0.25">
      <c r="B1271" s="51"/>
      <c r="C1271" s="53"/>
      <c r="D1271" s="54"/>
      <c r="E1271" s="55"/>
      <c r="F1271" s="56"/>
      <c r="G1271" s="56"/>
      <c r="H1271" s="56"/>
      <c r="I1271" s="57"/>
      <c r="J1271" s="55"/>
      <c r="K1271" s="55"/>
      <c r="L1271" s="53"/>
      <c r="M1271" s="58"/>
      <c r="N1271" s="52"/>
    </row>
    <row r="1272" spans="2:14" x14ac:dyDescent="0.25">
      <c r="B1272" s="51"/>
      <c r="C1272" s="53"/>
      <c r="D1272" s="54"/>
      <c r="E1272" s="55"/>
      <c r="F1272" s="56"/>
      <c r="G1272" s="56"/>
      <c r="H1272" s="56"/>
      <c r="I1272" s="57"/>
      <c r="J1272" s="55"/>
      <c r="K1272" s="55"/>
      <c r="L1272" s="53"/>
      <c r="M1272" s="58"/>
      <c r="N1272" s="52"/>
    </row>
    <row r="1273" spans="2:14" x14ac:dyDescent="0.25">
      <c r="B1273" s="51"/>
      <c r="C1273" s="53"/>
      <c r="D1273" s="54"/>
      <c r="E1273" s="55"/>
      <c r="F1273" s="56"/>
      <c r="G1273" s="56"/>
      <c r="H1273" s="56"/>
      <c r="I1273" s="57"/>
      <c r="J1273" s="55"/>
      <c r="K1273" s="55"/>
      <c r="L1273" s="53"/>
      <c r="M1273" s="58"/>
      <c r="N1273" s="52"/>
    </row>
    <row r="1274" spans="2:14" x14ac:dyDescent="0.25">
      <c r="B1274" s="51"/>
      <c r="C1274" s="53"/>
      <c r="D1274" s="54"/>
      <c r="E1274" s="55"/>
      <c r="F1274" s="56"/>
      <c r="G1274" s="56"/>
      <c r="H1274" s="56"/>
      <c r="I1274" s="57"/>
      <c r="J1274" s="55"/>
      <c r="K1274" s="55"/>
      <c r="L1274" s="53"/>
      <c r="M1274" s="58"/>
      <c r="N1274" s="52"/>
    </row>
    <row r="1275" spans="2:14" x14ac:dyDescent="0.25">
      <c r="B1275" s="51"/>
      <c r="C1275" s="53"/>
      <c r="D1275" s="54"/>
      <c r="E1275" s="55"/>
      <c r="F1275" s="56"/>
      <c r="G1275" s="56"/>
      <c r="H1275" s="56"/>
      <c r="I1275" s="57"/>
      <c r="J1275" s="55"/>
      <c r="K1275" s="55"/>
      <c r="L1275" s="53"/>
      <c r="M1275" s="58"/>
      <c r="N1275" s="52"/>
    </row>
    <row r="1276" spans="2:14" x14ac:dyDescent="0.25">
      <c r="B1276" s="51"/>
      <c r="C1276" s="53"/>
      <c r="D1276" s="54"/>
      <c r="E1276" s="55"/>
      <c r="F1276" s="56"/>
      <c r="G1276" s="56"/>
      <c r="H1276" s="56"/>
      <c r="I1276" s="57"/>
      <c r="J1276" s="55"/>
      <c r="K1276" s="55"/>
      <c r="L1276" s="53"/>
      <c r="M1276" s="58"/>
      <c r="N1276" s="52"/>
    </row>
    <row r="1277" spans="2:14" x14ac:dyDescent="0.25">
      <c r="B1277" s="51"/>
      <c r="C1277" s="53"/>
      <c r="D1277" s="54"/>
      <c r="E1277" s="55"/>
      <c r="F1277" s="56"/>
      <c r="G1277" s="56"/>
      <c r="H1277" s="56"/>
      <c r="I1277" s="57"/>
      <c r="J1277" s="55"/>
      <c r="K1277" s="55"/>
      <c r="L1277" s="53"/>
      <c r="M1277" s="58"/>
      <c r="N1277" s="52"/>
    </row>
    <row r="1278" spans="2:14" x14ac:dyDescent="0.25">
      <c r="B1278" s="51"/>
      <c r="C1278" s="53"/>
      <c r="D1278" s="54"/>
      <c r="E1278" s="55"/>
      <c r="F1278" s="56"/>
      <c r="G1278" s="56"/>
      <c r="H1278" s="56"/>
      <c r="I1278" s="57"/>
      <c r="J1278" s="55"/>
      <c r="K1278" s="55"/>
      <c r="L1278" s="53"/>
      <c r="M1278" s="58"/>
      <c r="N1278" s="52"/>
    </row>
    <row r="1279" spans="2:14" x14ac:dyDescent="0.25">
      <c r="B1279" s="51"/>
      <c r="C1279" s="53"/>
      <c r="D1279" s="54"/>
      <c r="E1279" s="55"/>
      <c r="F1279" s="56"/>
      <c r="G1279" s="56"/>
      <c r="H1279" s="56"/>
      <c r="I1279" s="57"/>
      <c r="J1279" s="55"/>
      <c r="K1279" s="55"/>
      <c r="L1279" s="53"/>
      <c r="M1279" s="58"/>
      <c r="N1279" s="52"/>
    </row>
    <row r="1280" spans="2:14" x14ac:dyDescent="0.25">
      <c r="B1280" s="51"/>
      <c r="C1280" s="53"/>
      <c r="D1280" s="54"/>
      <c r="E1280" s="55"/>
      <c r="F1280" s="56"/>
      <c r="G1280" s="56"/>
      <c r="H1280" s="56"/>
      <c r="I1280" s="57"/>
      <c r="J1280" s="55"/>
      <c r="K1280" s="55"/>
      <c r="L1280" s="53"/>
      <c r="M1280" s="58"/>
      <c r="N1280" s="52"/>
    </row>
    <row r="1281" spans="2:14" x14ac:dyDescent="0.25">
      <c r="B1281" s="51"/>
      <c r="C1281" s="53"/>
      <c r="D1281" s="54"/>
      <c r="E1281" s="55"/>
      <c r="F1281" s="56"/>
      <c r="G1281" s="56"/>
      <c r="H1281" s="56"/>
      <c r="I1281" s="57"/>
      <c r="J1281" s="55"/>
      <c r="K1281" s="55"/>
      <c r="L1281" s="53"/>
      <c r="M1281" s="58"/>
      <c r="N1281" s="52"/>
    </row>
    <row r="1282" spans="2:14" x14ac:dyDescent="0.25">
      <c r="B1282" s="51"/>
      <c r="C1282" s="53"/>
      <c r="D1282" s="54"/>
      <c r="E1282" s="55"/>
      <c r="F1282" s="56"/>
      <c r="G1282" s="56"/>
      <c r="H1282" s="56"/>
      <c r="I1282" s="57"/>
      <c r="J1282" s="55"/>
      <c r="K1282" s="55"/>
      <c r="L1282" s="53"/>
      <c r="M1282" s="58"/>
      <c r="N1282" s="52"/>
    </row>
    <row r="1283" spans="2:14" x14ac:dyDescent="0.25">
      <c r="B1283" s="51"/>
      <c r="C1283" s="53"/>
      <c r="D1283" s="54"/>
      <c r="E1283" s="55"/>
      <c r="F1283" s="56"/>
      <c r="G1283" s="56"/>
      <c r="H1283" s="56"/>
      <c r="I1283" s="57"/>
      <c r="J1283" s="55"/>
      <c r="K1283" s="55"/>
      <c r="L1283" s="53"/>
      <c r="M1283" s="58"/>
      <c r="N1283" s="52"/>
    </row>
    <row r="1284" spans="2:14" x14ac:dyDescent="0.25">
      <c r="B1284" s="51"/>
      <c r="C1284" s="53"/>
      <c r="D1284" s="54"/>
      <c r="E1284" s="55"/>
      <c r="F1284" s="56"/>
      <c r="G1284" s="56"/>
      <c r="H1284" s="56"/>
      <c r="I1284" s="57"/>
      <c r="J1284" s="55"/>
      <c r="K1284" s="55"/>
      <c r="L1284" s="53"/>
      <c r="M1284" s="58"/>
      <c r="N1284" s="52"/>
    </row>
    <row r="1285" spans="2:14" x14ac:dyDescent="0.25">
      <c r="B1285" s="51"/>
      <c r="C1285" s="53"/>
      <c r="D1285" s="54"/>
      <c r="E1285" s="55"/>
      <c r="F1285" s="56"/>
      <c r="G1285" s="56"/>
      <c r="H1285" s="56"/>
      <c r="I1285" s="57"/>
      <c r="J1285" s="55"/>
      <c r="K1285" s="55"/>
      <c r="L1285" s="53"/>
      <c r="M1285" s="58"/>
      <c r="N1285" s="52"/>
    </row>
    <row r="1286" spans="2:14" x14ac:dyDescent="0.25">
      <c r="B1286" s="51"/>
      <c r="C1286" s="53"/>
      <c r="D1286" s="54"/>
      <c r="E1286" s="55"/>
      <c r="F1286" s="56"/>
      <c r="G1286" s="56"/>
      <c r="H1286" s="56"/>
      <c r="I1286" s="57"/>
      <c r="J1286" s="55"/>
      <c r="K1286" s="55"/>
      <c r="L1286" s="53"/>
      <c r="M1286" s="58"/>
      <c r="N1286" s="52"/>
    </row>
    <row r="1287" spans="2:14" x14ac:dyDescent="0.25">
      <c r="B1287" s="51"/>
      <c r="C1287" s="53"/>
      <c r="D1287" s="54"/>
      <c r="E1287" s="55"/>
      <c r="F1287" s="56"/>
      <c r="G1287" s="56"/>
      <c r="H1287" s="56"/>
      <c r="I1287" s="57"/>
      <c r="J1287" s="55"/>
      <c r="K1287" s="55"/>
      <c r="L1287" s="53"/>
      <c r="M1287" s="58"/>
      <c r="N1287" s="52"/>
    </row>
    <row r="1288" spans="2:14" x14ac:dyDescent="0.25">
      <c r="B1288" s="51"/>
      <c r="C1288" s="53"/>
      <c r="D1288" s="54"/>
      <c r="E1288" s="55"/>
      <c r="F1288" s="56"/>
      <c r="G1288" s="56"/>
      <c r="H1288" s="56"/>
      <c r="I1288" s="57"/>
      <c r="J1288" s="55"/>
      <c r="K1288" s="55"/>
      <c r="L1288" s="53"/>
      <c r="M1288" s="58"/>
      <c r="N1288" s="52"/>
    </row>
    <row r="1289" spans="2:14" x14ac:dyDescent="0.25">
      <c r="B1289" s="51"/>
      <c r="C1289" s="53"/>
      <c r="D1289" s="54"/>
      <c r="E1289" s="55"/>
      <c r="F1289" s="56"/>
      <c r="G1289" s="56"/>
      <c r="H1289" s="56"/>
      <c r="I1289" s="57"/>
      <c r="J1289" s="55"/>
      <c r="K1289" s="55"/>
      <c r="L1289" s="53"/>
      <c r="M1289" s="58"/>
      <c r="N1289" s="52"/>
    </row>
    <row r="1290" spans="2:14" x14ac:dyDescent="0.25">
      <c r="B1290" s="51"/>
      <c r="C1290" s="53"/>
      <c r="D1290" s="54"/>
      <c r="E1290" s="55"/>
      <c r="F1290" s="56"/>
      <c r="G1290" s="56"/>
      <c r="H1290" s="56"/>
      <c r="I1290" s="57"/>
      <c r="J1290" s="55"/>
      <c r="K1290" s="55"/>
      <c r="L1290" s="53"/>
      <c r="M1290" s="58"/>
      <c r="N1290" s="52"/>
    </row>
    <row r="1291" spans="2:14" x14ac:dyDescent="0.25">
      <c r="B1291" s="51"/>
      <c r="C1291" s="53"/>
      <c r="D1291" s="54"/>
      <c r="E1291" s="55"/>
      <c r="F1291" s="56"/>
      <c r="G1291" s="56"/>
      <c r="H1291" s="56"/>
      <c r="I1291" s="57"/>
      <c r="J1291" s="55"/>
      <c r="K1291" s="55"/>
      <c r="L1291" s="53"/>
      <c r="M1291" s="58"/>
      <c r="N1291" s="52"/>
    </row>
    <row r="1292" spans="2:14" x14ac:dyDescent="0.25">
      <c r="B1292" s="51"/>
      <c r="C1292" s="53"/>
      <c r="D1292" s="54"/>
      <c r="E1292" s="55"/>
      <c r="F1292" s="56"/>
      <c r="G1292" s="56"/>
      <c r="H1292" s="56"/>
      <c r="I1292" s="57"/>
      <c r="J1292" s="55"/>
      <c r="K1292" s="55"/>
      <c r="L1292" s="53"/>
      <c r="M1292" s="58"/>
      <c r="N1292" s="52"/>
    </row>
    <row r="1293" spans="2:14" x14ac:dyDescent="0.25">
      <c r="B1293" s="51"/>
      <c r="C1293" s="53"/>
      <c r="D1293" s="54"/>
      <c r="E1293" s="55"/>
      <c r="F1293" s="56"/>
      <c r="G1293" s="56"/>
      <c r="H1293" s="56"/>
      <c r="I1293" s="57"/>
      <c r="J1293" s="55"/>
      <c r="K1293" s="55"/>
      <c r="L1293" s="53"/>
      <c r="M1293" s="58"/>
      <c r="N1293" s="52"/>
    </row>
    <row r="1294" spans="2:14" x14ac:dyDescent="0.25">
      <c r="B1294" s="51"/>
      <c r="C1294" s="53"/>
      <c r="D1294" s="54"/>
      <c r="E1294" s="55"/>
      <c r="F1294" s="56"/>
      <c r="G1294" s="56"/>
      <c r="H1294" s="56"/>
      <c r="I1294" s="57"/>
      <c r="J1294" s="55"/>
      <c r="K1294" s="55"/>
      <c r="L1294" s="53"/>
      <c r="M1294" s="58"/>
      <c r="N1294" s="52"/>
    </row>
    <row r="1295" spans="2:14" x14ac:dyDescent="0.25">
      <c r="B1295" s="51"/>
      <c r="C1295" s="53"/>
      <c r="D1295" s="54"/>
      <c r="E1295" s="55"/>
      <c r="F1295" s="56"/>
      <c r="G1295" s="56"/>
      <c r="H1295" s="56"/>
      <c r="I1295" s="57"/>
      <c r="J1295" s="55"/>
      <c r="K1295" s="55"/>
      <c r="L1295" s="53"/>
      <c r="M1295" s="58"/>
      <c r="N1295" s="52"/>
    </row>
    <row r="1296" spans="2:14" x14ac:dyDescent="0.25">
      <c r="B1296" s="51"/>
      <c r="C1296" s="53"/>
      <c r="D1296" s="54"/>
      <c r="E1296" s="55"/>
      <c r="F1296" s="56"/>
      <c r="G1296" s="56"/>
      <c r="H1296" s="56"/>
      <c r="I1296" s="57"/>
      <c r="J1296" s="55"/>
      <c r="K1296" s="55"/>
      <c r="L1296" s="53"/>
      <c r="M1296" s="58"/>
      <c r="N1296" s="52"/>
    </row>
    <row r="1297" spans="2:14" x14ac:dyDescent="0.25">
      <c r="B1297" s="51"/>
      <c r="C1297" s="53"/>
      <c r="D1297" s="54"/>
      <c r="E1297" s="55"/>
      <c r="F1297" s="56"/>
      <c r="G1297" s="56"/>
      <c r="H1297" s="56"/>
      <c r="I1297" s="57"/>
      <c r="J1297" s="55"/>
      <c r="K1297" s="55"/>
      <c r="L1297" s="53"/>
      <c r="M1297" s="58"/>
      <c r="N1297" s="52"/>
    </row>
    <row r="1298" spans="2:14" x14ac:dyDescent="0.25">
      <c r="B1298" s="51"/>
      <c r="C1298" s="53"/>
      <c r="D1298" s="54"/>
      <c r="E1298" s="55"/>
      <c r="F1298" s="56"/>
      <c r="G1298" s="56"/>
      <c r="H1298" s="56"/>
      <c r="I1298" s="57"/>
      <c r="J1298" s="55"/>
      <c r="K1298" s="55"/>
      <c r="L1298" s="53"/>
      <c r="M1298" s="58"/>
      <c r="N1298" s="52"/>
    </row>
    <row r="1299" spans="2:14" x14ac:dyDescent="0.25">
      <c r="B1299" s="51"/>
      <c r="C1299" s="53"/>
      <c r="D1299" s="54"/>
      <c r="E1299" s="55"/>
      <c r="F1299" s="56"/>
      <c r="G1299" s="56"/>
      <c r="H1299" s="56"/>
      <c r="I1299" s="57"/>
      <c r="J1299" s="55"/>
      <c r="K1299" s="55"/>
      <c r="L1299" s="53"/>
      <c r="M1299" s="58"/>
      <c r="N1299" s="52"/>
    </row>
    <row r="1300" spans="2:14" x14ac:dyDescent="0.25">
      <c r="B1300" s="51"/>
      <c r="C1300" s="53"/>
      <c r="D1300" s="54"/>
      <c r="E1300" s="55"/>
      <c r="F1300" s="56"/>
      <c r="G1300" s="56"/>
      <c r="H1300" s="56"/>
      <c r="I1300" s="57"/>
      <c r="J1300" s="55"/>
      <c r="K1300" s="55"/>
      <c r="L1300" s="53"/>
      <c r="M1300" s="58"/>
      <c r="N1300" s="52"/>
    </row>
    <row r="1301" spans="2:14" x14ac:dyDescent="0.25">
      <c r="B1301" s="51"/>
      <c r="C1301" s="53"/>
      <c r="D1301" s="54"/>
      <c r="E1301" s="55"/>
      <c r="F1301" s="56"/>
      <c r="G1301" s="56"/>
      <c r="H1301" s="56"/>
      <c r="I1301" s="57"/>
      <c r="J1301" s="55"/>
      <c r="K1301" s="55"/>
      <c r="L1301" s="53"/>
      <c r="M1301" s="58"/>
      <c r="N1301" s="52"/>
    </row>
    <row r="1302" spans="2:14" x14ac:dyDescent="0.25">
      <c r="B1302" s="51"/>
      <c r="C1302" s="53"/>
      <c r="D1302" s="54"/>
      <c r="E1302" s="55"/>
      <c r="F1302" s="56"/>
      <c r="G1302" s="56"/>
      <c r="H1302" s="56"/>
      <c r="I1302" s="57"/>
      <c r="J1302" s="55"/>
      <c r="K1302" s="55"/>
      <c r="L1302" s="53"/>
      <c r="M1302" s="58"/>
      <c r="N1302" s="52"/>
    </row>
    <row r="1303" spans="2:14" x14ac:dyDescent="0.25">
      <c r="B1303" s="51"/>
      <c r="C1303" s="53"/>
      <c r="D1303" s="54"/>
      <c r="E1303" s="55"/>
      <c r="F1303" s="56"/>
      <c r="G1303" s="56"/>
      <c r="H1303" s="56"/>
      <c r="I1303" s="57"/>
      <c r="J1303" s="55"/>
      <c r="K1303" s="55"/>
      <c r="L1303" s="53"/>
      <c r="M1303" s="58"/>
      <c r="N1303" s="52"/>
    </row>
    <row r="1304" spans="2:14" x14ac:dyDescent="0.25">
      <c r="B1304" s="51"/>
      <c r="C1304" s="53"/>
      <c r="D1304" s="54"/>
      <c r="E1304" s="55"/>
      <c r="F1304" s="56"/>
      <c r="G1304" s="56"/>
      <c r="H1304" s="56"/>
      <c r="I1304" s="57"/>
      <c r="J1304" s="55"/>
      <c r="K1304" s="55"/>
      <c r="L1304" s="53"/>
      <c r="M1304" s="58"/>
      <c r="N1304" s="52"/>
    </row>
    <row r="1305" spans="2:14" x14ac:dyDescent="0.25">
      <c r="B1305" s="51"/>
      <c r="C1305" s="53"/>
      <c r="D1305" s="54"/>
      <c r="E1305" s="55"/>
      <c r="F1305" s="56"/>
      <c r="G1305" s="56"/>
      <c r="H1305" s="56"/>
      <c r="I1305" s="57"/>
      <c r="J1305" s="55"/>
      <c r="K1305" s="55"/>
      <c r="L1305" s="53"/>
      <c r="M1305" s="58"/>
      <c r="N1305" s="52"/>
    </row>
    <row r="1306" spans="2:14" x14ac:dyDescent="0.25">
      <c r="B1306" s="51"/>
      <c r="C1306" s="53"/>
      <c r="D1306" s="54"/>
      <c r="E1306" s="55"/>
      <c r="F1306" s="56"/>
      <c r="G1306" s="56"/>
      <c r="H1306" s="56"/>
      <c r="I1306" s="57"/>
      <c r="J1306" s="55"/>
      <c r="K1306" s="55"/>
      <c r="L1306" s="53"/>
      <c r="M1306" s="58"/>
      <c r="N1306" s="52"/>
    </row>
    <row r="1307" spans="2:14" x14ac:dyDescent="0.25">
      <c r="B1307" s="51"/>
      <c r="C1307" s="53"/>
      <c r="D1307" s="54"/>
      <c r="E1307" s="55"/>
      <c r="F1307" s="56"/>
      <c r="G1307" s="56"/>
      <c r="H1307" s="56"/>
      <c r="I1307" s="57"/>
      <c r="J1307" s="55"/>
      <c r="K1307" s="55"/>
      <c r="L1307" s="53"/>
      <c r="M1307" s="58"/>
      <c r="N1307" s="52"/>
    </row>
    <row r="1308" spans="2:14" x14ac:dyDescent="0.25">
      <c r="B1308" s="51"/>
      <c r="C1308" s="53"/>
      <c r="D1308" s="54"/>
      <c r="E1308" s="55"/>
      <c r="F1308" s="56"/>
      <c r="G1308" s="56"/>
      <c r="H1308" s="56"/>
      <c r="I1308" s="57"/>
      <c r="J1308" s="55"/>
      <c r="K1308" s="55"/>
      <c r="L1308" s="53"/>
      <c r="M1308" s="58"/>
      <c r="N1308" s="52"/>
    </row>
    <row r="1309" spans="2:14" x14ac:dyDescent="0.25">
      <c r="B1309" s="51"/>
      <c r="C1309" s="53"/>
      <c r="D1309" s="54"/>
      <c r="E1309" s="55"/>
      <c r="F1309" s="56"/>
      <c r="G1309" s="56"/>
      <c r="H1309" s="56"/>
      <c r="I1309" s="57"/>
      <c r="J1309" s="55"/>
      <c r="K1309" s="55"/>
      <c r="L1309" s="53"/>
      <c r="M1309" s="58"/>
      <c r="N1309" s="52"/>
    </row>
    <row r="1310" spans="2:14" x14ac:dyDescent="0.25">
      <c r="B1310" s="51"/>
      <c r="C1310" s="53"/>
      <c r="D1310" s="54"/>
      <c r="E1310" s="55"/>
      <c r="F1310" s="56"/>
      <c r="G1310" s="56"/>
      <c r="H1310" s="56"/>
      <c r="I1310" s="57"/>
      <c r="J1310" s="55"/>
      <c r="K1310" s="55"/>
      <c r="L1310" s="53"/>
      <c r="M1310" s="58"/>
      <c r="N1310" s="52"/>
    </row>
    <row r="1311" spans="2:14" x14ac:dyDescent="0.25">
      <c r="B1311" s="51"/>
      <c r="C1311" s="53"/>
      <c r="D1311" s="54"/>
      <c r="E1311" s="55"/>
      <c r="F1311" s="56"/>
      <c r="G1311" s="56"/>
      <c r="H1311" s="56"/>
      <c r="I1311" s="57"/>
      <c r="J1311" s="55"/>
      <c r="K1311" s="55"/>
      <c r="L1311" s="53"/>
      <c r="M1311" s="58"/>
      <c r="N1311" s="52"/>
    </row>
    <row r="1312" spans="2:14" x14ac:dyDescent="0.25">
      <c r="B1312" s="51"/>
      <c r="C1312" s="53"/>
      <c r="D1312" s="54"/>
      <c r="E1312" s="55"/>
      <c r="F1312" s="56"/>
      <c r="G1312" s="56"/>
      <c r="H1312" s="56"/>
      <c r="I1312" s="57"/>
      <c r="J1312" s="55"/>
      <c r="K1312" s="55"/>
      <c r="L1312" s="53"/>
      <c r="M1312" s="58"/>
      <c r="N1312" s="52"/>
    </row>
    <row r="1313" spans="2:14" x14ac:dyDescent="0.25">
      <c r="B1313" s="51"/>
      <c r="C1313" s="53"/>
      <c r="D1313" s="54"/>
      <c r="E1313" s="55"/>
      <c r="F1313" s="56"/>
      <c r="G1313" s="56"/>
      <c r="H1313" s="56"/>
      <c r="I1313" s="57"/>
      <c r="J1313" s="55"/>
      <c r="K1313" s="55"/>
      <c r="L1313" s="53"/>
      <c r="M1313" s="58"/>
      <c r="N1313" s="52"/>
    </row>
    <row r="1314" spans="2:14" x14ac:dyDescent="0.25">
      <c r="B1314" s="51"/>
      <c r="C1314" s="53"/>
      <c r="D1314" s="54"/>
      <c r="E1314" s="55"/>
      <c r="F1314" s="56"/>
      <c r="G1314" s="56"/>
      <c r="H1314" s="56"/>
      <c r="I1314" s="57"/>
      <c r="J1314" s="55"/>
      <c r="K1314" s="55"/>
      <c r="L1314" s="53"/>
      <c r="M1314" s="58"/>
      <c r="N1314" s="52"/>
    </row>
    <row r="1315" spans="2:14" x14ac:dyDescent="0.25">
      <c r="B1315" s="51"/>
      <c r="C1315" s="53"/>
      <c r="D1315" s="54"/>
      <c r="E1315" s="55"/>
      <c r="F1315" s="56"/>
      <c r="G1315" s="56"/>
      <c r="H1315" s="56"/>
      <c r="I1315" s="57"/>
      <c r="J1315" s="55"/>
      <c r="K1315" s="55"/>
      <c r="L1315" s="53"/>
      <c r="M1315" s="58"/>
      <c r="N1315" s="52"/>
    </row>
    <row r="1316" spans="2:14" x14ac:dyDescent="0.25">
      <c r="B1316" s="51"/>
      <c r="C1316" s="53"/>
      <c r="D1316" s="54"/>
      <c r="E1316" s="55"/>
      <c r="F1316" s="56"/>
      <c r="G1316" s="56"/>
      <c r="H1316" s="56"/>
      <c r="I1316" s="57"/>
      <c r="J1316" s="55"/>
      <c r="K1316" s="55"/>
      <c r="L1316" s="53"/>
      <c r="M1316" s="58"/>
      <c r="N1316" s="52"/>
    </row>
    <row r="1317" spans="2:14" x14ac:dyDescent="0.25">
      <c r="B1317" s="51"/>
      <c r="C1317" s="53"/>
      <c r="D1317" s="54"/>
      <c r="E1317" s="55"/>
      <c r="F1317" s="56"/>
      <c r="G1317" s="56"/>
      <c r="H1317" s="56"/>
      <c r="I1317" s="57"/>
      <c r="J1317" s="55"/>
      <c r="K1317" s="55"/>
      <c r="L1317" s="53"/>
      <c r="M1317" s="58"/>
      <c r="N1317" s="52"/>
    </row>
    <row r="1318" spans="2:14" x14ac:dyDescent="0.25">
      <c r="B1318" s="51"/>
      <c r="C1318" s="53"/>
      <c r="D1318" s="54"/>
      <c r="E1318" s="55"/>
      <c r="F1318" s="56"/>
      <c r="G1318" s="56"/>
      <c r="H1318" s="56"/>
      <c r="I1318" s="57"/>
      <c r="J1318" s="55"/>
      <c r="K1318" s="55"/>
      <c r="L1318" s="53"/>
      <c r="M1318" s="58"/>
      <c r="N1318" s="52"/>
    </row>
    <row r="1319" spans="2:14" x14ac:dyDescent="0.25">
      <c r="B1319" s="51"/>
      <c r="C1319" s="53"/>
      <c r="D1319" s="54"/>
      <c r="E1319" s="55"/>
      <c r="F1319" s="56"/>
      <c r="G1319" s="56"/>
      <c r="H1319" s="56"/>
      <c r="I1319" s="57"/>
      <c r="J1319" s="55"/>
      <c r="K1319" s="55"/>
      <c r="L1319" s="53"/>
      <c r="M1319" s="58"/>
      <c r="N1319" s="52"/>
    </row>
    <row r="1320" spans="2:14" x14ac:dyDescent="0.25">
      <c r="B1320" s="51"/>
      <c r="C1320" s="53"/>
      <c r="D1320" s="54"/>
      <c r="E1320" s="55"/>
      <c r="F1320" s="56"/>
      <c r="G1320" s="56"/>
      <c r="H1320" s="56"/>
      <c r="I1320" s="57"/>
      <c r="J1320" s="55"/>
      <c r="K1320" s="55"/>
      <c r="L1320" s="53"/>
      <c r="M1320" s="58"/>
      <c r="N1320" s="52"/>
    </row>
    <row r="1321" spans="2:14" x14ac:dyDescent="0.25">
      <c r="B1321" s="51"/>
      <c r="C1321" s="53"/>
      <c r="D1321" s="54"/>
      <c r="E1321" s="55"/>
      <c r="F1321" s="56"/>
      <c r="G1321" s="56"/>
      <c r="H1321" s="56"/>
      <c r="I1321" s="57"/>
      <c r="J1321" s="55"/>
      <c r="K1321" s="55"/>
      <c r="L1321" s="53"/>
      <c r="M1321" s="58"/>
      <c r="N1321" s="52"/>
    </row>
    <row r="1322" spans="2:14" x14ac:dyDescent="0.25">
      <c r="B1322" s="51"/>
      <c r="C1322" s="53"/>
      <c r="D1322" s="54"/>
      <c r="E1322" s="55"/>
      <c r="F1322" s="56"/>
      <c r="G1322" s="56"/>
      <c r="H1322" s="56"/>
      <c r="I1322" s="57"/>
      <c r="J1322" s="55"/>
      <c r="K1322" s="55"/>
      <c r="L1322" s="53"/>
      <c r="M1322" s="58"/>
      <c r="N1322" s="52"/>
    </row>
    <row r="1323" spans="2:14" x14ac:dyDescent="0.25">
      <c r="B1323" s="51"/>
      <c r="C1323" s="53"/>
      <c r="D1323" s="54"/>
      <c r="E1323" s="55"/>
      <c r="F1323" s="56"/>
      <c r="G1323" s="56"/>
      <c r="H1323" s="56"/>
      <c r="I1323" s="57"/>
      <c r="J1323" s="55"/>
      <c r="K1323" s="55"/>
      <c r="L1323" s="53"/>
      <c r="M1323" s="58"/>
      <c r="N1323" s="52"/>
    </row>
    <row r="1324" spans="2:14" x14ac:dyDescent="0.25">
      <c r="B1324" s="51"/>
      <c r="C1324" s="53"/>
      <c r="D1324" s="54"/>
      <c r="E1324" s="55"/>
      <c r="F1324" s="56"/>
      <c r="G1324" s="56"/>
      <c r="H1324" s="56"/>
      <c r="I1324" s="57"/>
      <c r="J1324" s="55"/>
      <c r="K1324" s="55"/>
      <c r="L1324" s="53"/>
      <c r="M1324" s="58"/>
      <c r="N1324" s="52"/>
    </row>
    <row r="1325" spans="2:14" x14ac:dyDescent="0.25">
      <c r="B1325" s="51"/>
      <c r="C1325" s="53"/>
      <c r="D1325" s="54"/>
      <c r="E1325" s="55"/>
      <c r="F1325" s="56"/>
      <c r="G1325" s="56"/>
      <c r="H1325" s="56"/>
      <c r="I1325" s="57"/>
      <c r="J1325" s="55"/>
      <c r="K1325" s="55"/>
      <c r="L1325" s="53"/>
      <c r="M1325" s="58"/>
      <c r="N1325" s="52"/>
    </row>
    <row r="1326" spans="2:14" x14ac:dyDescent="0.25">
      <c r="B1326" s="51"/>
      <c r="C1326" s="53"/>
      <c r="D1326" s="54"/>
      <c r="E1326" s="55"/>
      <c r="F1326" s="56"/>
      <c r="G1326" s="56"/>
      <c r="H1326" s="56"/>
      <c r="I1326" s="57"/>
      <c r="J1326" s="55"/>
      <c r="K1326" s="55"/>
      <c r="L1326" s="53"/>
      <c r="M1326" s="58"/>
      <c r="N1326" s="52"/>
    </row>
    <row r="1327" spans="2:14" x14ac:dyDescent="0.25">
      <c r="B1327" s="51"/>
      <c r="C1327" s="53"/>
      <c r="D1327" s="54"/>
      <c r="E1327" s="55"/>
      <c r="F1327" s="56"/>
      <c r="G1327" s="56"/>
      <c r="H1327" s="56"/>
      <c r="I1327" s="57"/>
      <c r="J1327" s="55"/>
      <c r="K1327" s="55"/>
      <c r="L1327" s="53"/>
      <c r="M1327" s="58"/>
      <c r="N1327" s="52"/>
    </row>
    <row r="1328" spans="2:14" x14ac:dyDescent="0.25">
      <c r="B1328" s="51"/>
      <c r="C1328" s="53"/>
      <c r="D1328" s="54"/>
      <c r="E1328" s="55"/>
      <c r="F1328" s="56"/>
      <c r="G1328" s="56"/>
      <c r="H1328" s="56"/>
      <c r="I1328" s="57"/>
      <c r="J1328" s="55"/>
      <c r="K1328" s="55"/>
      <c r="L1328" s="53"/>
      <c r="M1328" s="58"/>
      <c r="N1328" s="52"/>
    </row>
    <row r="1329" spans="2:14" x14ac:dyDescent="0.25">
      <c r="B1329" s="51"/>
      <c r="C1329" s="53"/>
      <c r="D1329" s="54"/>
      <c r="E1329" s="55"/>
      <c r="F1329" s="56"/>
      <c r="G1329" s="56"/>
      <c r="H1329" s="56"/>
      <c r="I1329" s="57"/>
      <c r="J1329" s="55"/>
      <c r="K1329" s="55"/>
      <c r="L1329" s="53"/>
      <c r="M1329" s="58"/>
      <c r="N1329" s="52"/>
    </row>
    <row r="1330" spans="2:14" x14ac:dyDescent="0.25">
      <c r="B1330" s="51"/>
      <c r="C1330" s="53"/>
      <c r="D1330" s="54"/>
      <c r="E1330" s="55"/>
      <c r="F1330" s="56"/>
      <c r="G1330" s="56"/>
      <c r="H1330" s="56"/>
      <c r="I1330" s="57"/>
      <c r="J1330" s="55"/>
      <c r="K1330" s="55"/>
      <c r="L1330" s="53"/>
      <c r="M1330" s="58"/>
      <c r="N1330" s="52"/>
    </row>
    <row r="1331" spans="2:14" x14ac:dyDescent="0.25">
      <c r="B1331" s="51"/>
      <c r="C1331" s="53"/>
      <c r="D1331" s="54"/>
      <c r="E1331" s="55"/>
      <c r="F1331" s="56"/>
      <c r="G1331" s="56"/>
      <c r="H1331" s="56"/>
      <c r="I1331" s="57"/>
      <c r="J1331" s="55"/>
      <c r="K1331" s="55"/>
      <c r="L1331" s="53"/>
      <c r="M1331" s="58"/>
      <c r="N1331" s="52"/>
    </row>
    <row r="1332" spans="2:14" x14ac:dyDescent="0.25">
      <c r="B1332" s="51"/>
      <c r="C1332" s="53"/>
      <c r="D1332" s="54"/>
      <c r="E1332" s="55"/>
      <c r="F1332" s="56"/>
      <c r="G1332" s="56"/>
      <c r="H1332" s="56"/>
      <c r="I1332" s="57"/>
      <c r="J1332" s="55"/>
      <c r="K1332" s="55"/>
      <c r="L1332" s="53"/>
      <c r="M1332" s="58"/>
      <c r="N1332" s="52"/>
    </row>
    <row r="1333" spans="2:14" x14ac:dyDescent="0.25">
      <c r="B1333" s="51"/>
      <c r="C1333" s="53"/>
      <c r="D1333" s="54"/>
      <c r="E1333" s="55"/>
      <c r="F1333" s="56"/>
      <c r="G1333" s="56"/>
      <c r="H1333" s="56"/>
      <c r="I1333" s="57"/>
      <c r="J1333" s="55"/>
      <c r="K1333" s="55"/>
      <c r="L1333" s="53"/>
      <c r="M1333" s="58"/>
      <c r="N1333" s="52"/>
    </row>
    <row r="1334" spans="2:14" x14ac:dyDescent="0.25">
      <c r="B1334" s="51"/>
      <c r="C1334" s="53"/>
      <c r="D1334" s="54"/>
      <c r="E1334" s="55"/>
      <c r="F1334" s="56"/>
      <c r="G1334" s="56"/>
      <c r="H1334" s="56"/>
      <c r="I1334" s="57"/>
      <c r="J1334" s="55"/>
      <c r="K1334" s="55"/>
      <c r="L1334" s="53"/>
      <c r="M1334" s="58"/>
      <c r="N1334" s="52"/>
    </row>
    <row r="1335" spans="2:14" x14ac:dyDescent="0.25">
      <c r="B1335" s="51"/>
      <c r="C1335" s="53"/>
      <c r="D1335" s="54"/>
      <c r="E1335" s="55"/>
      <c r="F1335" s="56"/>
      <c r="G1335" s="56"/>
      <c r="H1335" s="56"/>
      <c r="I1335" s="57"/>
      <c r="J1335" s="55"/>
      <c r="K1335" s="55"/>
      <c r="L1335" s="53"/>
      <c r="M1335" s="58"/>
      <c r="N1335" s="52"/>
    </row>
    <row r="1336" spans="2:14" x14ac:dyDescent="0.25">
      <c r="B1336" s="51"/>
      <c r="C1336" s="53"/>
      <c r="D1336" s="54"/>
      <c r="E1336" s="55"/>
      <c r="F1336" s="56"/>
      <c r="G1336" s="56"/>
      <c r="H1336" s="56"/>
      <c r="I1336" s="57"/>
      <c r="J1336" s="55"/>
      <c r="K1336" s="55"/>
      <c r="L1336" s="53"/>
      <c r="M1336" s="58"/>
      <c r="N1336" s="52"/>
    </row>
    <row r="1337" spans="2:14" x14ac:dyDescent="0.25">
      <c r="B1337" s="51"/>
      <c r="C1337" s="53"/>
      <c r="D1337" s="54"/>
      <c r="E1337" s="55"/>
      <c r="F1337" s="56"/>
      <c r="G1337" s="56"/>
      <c r="H1337" s="56"/>
      <c r="I1337" s="57"/>
      <c r="J1337" s="55"/>
      <c r="K1337" s="55"/>
      <c r="L1337" s="53"/>
      <c r="M1337" s="58"/>
      <c r="N1337" s="52"/>
    </row>
    <row r="1338" spans="2:14" x14ac:dyDescent="0.25">
      <c r="B1338" s="51"/>
      <c r="C1338" s="53"/>
      <c r="D1338" s="54"/>
      <c r="E1338" s="55"/>
      <c r="F1338" s="56"/>
      <c r="G1338" s="56"/>
      <c r="H1338" s="56"/>
      <c r="I1338" s="57"/>
      <c r="J1338" s="55"/>
      <c r="K1338" s="55"/>
      <c r="L1338" s="53"/>
      <c r="M1338" s="58"/>
      <c r="N1338" s="52"/>
    </row>
    <row r="1339" spans="2:14" x14ac:dyDescent="0.25">
      <c r="B1339" s="51"/>
      <c r="C1339" s="53"/>
      <c r="D1339" s="54"/>
      <c r="E1339" s="55"/>
      <c r="F1339" s="56"/>
      <c r="G1339" s="56"/>
      <c r="H1339" s="56"/>
      <c r="I1339" s="57"/>
      <c r="J1339" s="55"/>
      <c r="K1339" s="55"/>
      <c r="L1339" s="53"/>
      <c r="M1339" s="58"/>
      <c r="N1339" s="52"/>
    </row>
    <row r="1340" spans="2:14" x14ac:dyDescent="0.25">
      <c r="B1340" s="51"/>
      <c r="C1340" s="53"/>
      <c r="D1340" s="54"/>
      <c r="E1340" s="55"/>
      <c r="F1340" s="56"/>
      <c r="G1340" s="56"/>
      <c r="H1340" s="56"/>
      <c r="I1340" s="57"/>
      <c r="J1340" s="55"/>
      <c r="K1340" s="55"/>
      <c r="L1340" s="53"/>
      <c r="M1340" s="58"/>
      <c r="N1340" s="52"/>
    </row>
    <row r="1341" spans="2:14" x14ac:dyDescent="0.25">
      <c r="B1341" s="51"/>
      <c r="C1341" s="53"/>
      <c r="D1341" s="54"/>
      <c r="E1341" s="55"/>
      <c r="F1341" s="56"/>
      <c r="G1341" s="56"/>
      <c r="H1341" s="56"/>
      <c r="I1341" s="57"/>
      <c r="J1341" s="55"/>
      <c r="K1341" s="55"/>
      <c r="L1341" s="53"/>
      <c r="M1341" s="58"/>
      <c r="N1341" s="52"/>
    </row>
    <row r="1342" spans="2:14" x14ac:dyDescent="0.25">
      <c r="B1342" s="51"/>
      <c r="C1342" s="53"/>
      <c r="D1342" s="54"/>
      <c r="E1342" s="55"/>
      <c r="F1342" s="56"/>
      <c r="G1342" s="56"/>
      <c r="H1342" s="56"/>
      <c r="I1342" s="57"/>
      <c r="J1342" s="55"/>
      <c r="K1342" s="55"/>
      <c r="L1342" s="53"/>
      <c r="M1342" s="58"/>
      <c r="N1342" s="52"/>
    </row>
    <row r="1343" spans="2:14" x14ac:dyDescent="0.25">
      <c r="B1343" s="51"/>
      <c r="C1343" s="53"/>
      <c r="D1343" s="54"/>
      <c r="E1343" s="55"/>
      <c r="F1343" s="56"/>
      <c r="G1343" s="56"/>
      <c r="H1343" s="56"/>
      <c r="I1343" s="57"/>
      <c r="J1343" s="55"/>
      <c r="K1343" s="55"/>
      <c r="L1343" s="53"/>
      <c r="M1343" s="58"/>
      <c r="N1343" s="52"/>
    </row>
    <row r="1344" spans="2:14" x14ac:dyDescent="0.25">
      <c r="B1344" s="51"/>
      <c r="C1344" s="53"/>
      <c r="D1344" s="54"/>
      <c r="E1344" s="55"/>
      <c r="F1344" s="56"/>
      <c r="G1344" s="56"/>
      <c r="H1344" s="56"/>
      <c r="I1344" s="57"/>
      <c r="J1344" s="55"/>
      <c r="K1344" s="55"/>
      <c r="L1344" s="53"/>
      <c r="M1344" s="58"/>
      <c r="N1344" s="52"/>
    </row>
    <row r="1345" spans="2:14" x14ac:dyDescent="0.25">
      <c r="B1345" s="51"/>
      <c r="C1345" s="53"/>
      <c r="D1345" s="54"/>
      <c r="E1345" s="55"/>
      <c r="F1345" s="56"/>
      <c r="G1345" s="56"/>
      <c r="H1345" s="56"/>
      <c r="I1345" s="57"/>
      <c r="J1345" s="55"/>
      <c r="K1345" s="55"/>
      <c r="L1345" s="53"/>
      <c r="M1345" s="58"/>
      <c r="N1345" s="52"/>
    </row>
    <row r="1346" spans="2:14" x14ac:dyDescent="0.25">
      <c r="B1346" s="51"/>
      <c r="C1346" s="53"/>
      <c r="D1346" s="54"/>
      <c r="E1346" s="55"/>
      <c r="F1346" s="56"/>
      <c r="G1346" s="56"/>
      <c r="H1346" s="56"/>
      <c r="I1346" s="57"/>
      <c r="J1346" s="55"/>
      <c r="K1346" s="55"/>
      <c r="L1346" s="53"/>
      <c r="M1346" s="58"/>
      <c r="N1346" s="52"/>
    </row>
    <row r="1347" spans="2:14" x14ac:dyDescent="0.25">
      <c r="B1347" s="51"/>
      <c r="C1347" s="53"/>
      <c r="D1347" s="54"/>
      <c r="E1347" s="55"/>
      <c r="F1347" s="56"/>
      <c r="G1347" s="56"/>
      <c r="H1347" s="56"/>
      <c r="I1347" s="57"/>
      <c r="J1347" s="55"/>
      <c r="K1347" s="55"/>
      <c r="L1347" s="53"/>
      <c r="M1347" s="58"/>
      <c r="N1347" s="52"/>
    </row>
    <row r="1348" spans="2:14" x14ac:dyDescent="0.25">
      <c r="B1348" s="51"/>
      <c r="C1348" s="53"/>
      <c r="D1348" s="54"/>
      <c r="E1348" s="55"/>
      <c r="F1348" s="56"/>
      <c r="G1348" s="56"/>
      <c r="H1348" s="56"/>
      <c r="I1348" s="57"/>
      <c r="J1348" s="55"/>
      <c r="K1348" s="55"/>
      <c r="L1348" s="53"/>
      <c r="M1348" s="58"/>
      <c r="N1348" s="52"/>
    </row>
    <row r="1349" spans="2:14" x14ac:dyDescent="0.25">
      <c r="B1349" s="51"/>
      <c r="C1349" s="53"/>
      <c r="D1349" s="54"/>
      <c r="E1349" s="55"/>
      <c r="F1349" s="56"/>
      <c r="G1349" s="56"/>
      <c r="H1349" s="56"/>
      <c r="I1349" s="57"/>
      <c r="J1349" s="55"/>
      <c r="K1349" s="55"/>
      <c r="L1349" s="53"/>
      <c r="M1349" s="58"/>
      <c r="N1349" s="52"/>
    </row>
    <row r="1350" spans="2:14" x14ac:dyDescent="0.25">
      <c r="B1350" s="51"/>
      <c r="C1350" s="53"/>
      <c r="D1350" s="54"/>
      <c r="E1350" s="55"/>
      <c r="F1350" s="56"/>
      <c r="G1350" s="56"/>
      <c r="H1350" s="56"/>
      <c r="I1350" s="57"/>
      <c r="J1350" s="55"/>
      <c r="K1350" s="55"/>
      <c r="L1350" s="53"/>
      <c r="M1350" s="58"/>
      <c r="N1350" s="52"/>
    </row>
    <row r="1351" spans="2:14" x14ac:dyDescent="0.25">
      <c r="B1351" s="51"/>
      <c r="C1351" s="53"/>
      <c r="D1351" s="54"/>
      <c r="E1351" s="55"/>
      <c r="F1351" s="56"/>
      <c r="G1351" s="56"/>
      <c r="H1351" s="56"/>
      <c r="I1351" s="57"/>
      <c r="J1351" s="55"/>
      <c r="K1351" s="55"/>
      <c r="L1351" s="53"/>
      <c r="M1351" s="58"/>
      <c r="N1351" s="52"/>
    </row>
    <row r="1352" spans="2:14" x14ac:dyDescent="0.25">
      <c r="B1352" s="51"/>
      <c r="C1352" s="53"/>
      <c r="D1352" s="54"/>
      <c r="E1352" s="55"/>
      <c r="F1352" s="56"/>
      <c r="G1352" s="56"/>
      <c r="H1352" s="56"/>
      <c r="I1352" s="57"/>
      <c r="J1352" s="55"/>
      <c r="K1352" s="55"/>
      <c r="L1352" s="53"/>
      <c r="M1352" s="58"/>
      <c r="N1352" s="52"/>
    </row>
    <row r="1353" spans="2:14" x14ac:dyDescent="0.25">
      <c r="B1353" s="51"/>
      <c r="C1353" s="53"/>
      <c r="D1353" s="54"/>
      <c r="E1353" s="55"/>
      <c r="F1353" s="56"/>
      <c r="G1353" s="56"/>
      <c r="H1353" s="56"/>
      <c r="I1353" s="57"/>
      <c r="J1353" s="55"/>
      <c r="K1353" s="55"/>
      <c r="L1353" s="53"/>
      <c r="M1353" s="58"/>
      <c r="N1353" s="52"/>
    </row>
    <row r="1354" spans="2:14" x14ac:dyDescent="0.25">
      <c r="B1354" s="51"/>
      <c r="C1354" s="53"/>
      <c r="D1354" s="54"/>
      <c r="E1354" s="55"/>
      <c r="F1354" s="56"/>
      <c r="G1354" s="56"/>
      <c r="H1354" s="56"/>
      <c r="I1354" s="57"/>
      <c r="J1354" s="55"/>
      <c r="K1354" s="55"/>
      <c r="L1354" s="53"/>
      <c r="M1354" s="58"/>
      <c r="N1354" s="52"/>
    </row>
    <row r="1355" spans="2:14" x14ac:dyDescent="0.25">
      <c r="B1355" s="51"/>
      <c r="C1355" s="53"/>
      <c r="D1355" s="54"/>
      <c r="E1355" s="55"/>
      <c r="F1355" s="56"/>
      <c r="G1355" s="56"/>
      <c r="H1355" s="56"/>
      <c r="I1355" s="57"/>
      <c r="J1355" s="55"/>
      <c r="K1355" s="55"/>
      <c r="L1355" s="53"/>
      <c r="M1355" s="58"/>
      <c r="N1355" s="52"/>
    </row>
    <row r="1356" spans="2:14" x14ac:dyDescent="0.25">
      <c r="B1356" s="51"/>
      <c r="C1356" s="53"/>
      <c r="D1356" s="54"/>
      <c r="E1356" s="55"/>
      <c r="F1356" s="56"/>
      <c r="G1356" s="56"/>
      <c r="H1356" s="56"/>
      <c r="I1356" s="57"/>
      <c r="J1356" s="55"/>
      <c r="K1356" s="55"/>
      <c r="L1356" s="53"/>
      <c r="M1356" s="58"/>
      <c r="N1356" s="52"/>
    </row>
    <row r="1357" spans="2:14" x14ac:dyDescent="0.25">
      <c r="B1357" s="51"/>
      <c r="C1357" s="53"/>
      <c r="D1357" s="54"/>
      <c r="E1357" s="55"/>
      <c r="F1357" s="56"/>
      <c r="G1357" s="56"/>
      <c r="H1357" s="56"/>
      <c r="I1357" s="57"/>
      <c r="J1357" s="55"/>
      <c r="K1357" s="55"/>
      <c r="L1357" s="53"/>
      <c r="M1357" s="58"/>
      <c r="N1357" s="52"/>
    </row>
    <row r="1358" spans="2:14" x14ac:dyDescent="0.25">
      <c r="B1358" s="51"/>
      <c r="C1358" s="53"/>
      <c r="D1358" s="54"/>
      <c r="E1358" s="55"/>
      <c r="F1358" s="56"/>
      <c r="G1358" s="56"/>
      <c r="H1358" s="56"/>
      <c r="I1358" s="57"/>
      <c r="J1358" s="55"/>
      <c r="K1358" s="55"/>
      <c r="L1358" s="53"/>
      <c r="M1358" s="58"/>
      <c r="N1358" s="52"/>
    </row>
    <row r="1359" spans="2:14" x14ac:dyDescent="0.25">
      <c r="B1359" s="51"/>
      <c r="C1359" s="53"/>
      <c r="D1359" s="54"/>
      <c r="E1359" s="55"/>
      <c r="F1359" s="56"/>
      <c r="G1359" s="56"/>
      <c r="H1359" s="56"/>
      <c r="I1359" s="57"/>
      <c r="J1359" s="55"/>
      <c r="K1359" s="55"/>
      <c r="L1359" s="53"/>
      <c r="M1359" s="58"/>
      <c r="N1359" s="52"/>
    </row>
    <row r="1360" spans="2:14" x14ac:dyDescent="0.25">
      <c r="B1360" s="51"/>
      <c r="C1360" s="53"/>
      <c r="D1360" s="54"/>
      <c r="E1360" s="55"/>
      <c r="F1360" s="56"/>
      <c r="G1360" s="56"/>
      <c r="H1360" s="56"/>
      <c r="I1360" s="57"/>
      <c r="J1360" s="55"/>
      <c r="K1360" s="55"/>
      <c r="L1360" s="53"/>
      <c r="M1360" s="58"/>
      <c r="N1360" s="52"/>
    </row>
    <row r="1361" spans="2:14" x14ac:dyDescent="0.25">
      <c r="B1361" s="51"/>
      <c r="C1361" s="53"/>
      <c r="D1361" s="54"/>
      <c r="E1361" s="55"/>
      <c r="F1361" s="56"/>
      <c r="G1361" s="56"/>
      <c r="H1361" s="56"/>
      <c r="I1361" s="57"/>
      <c r="J1361" s="55"/>
      <c r="K1361" s="55"/>
      <c r="L1361" s="53"/>
      <c r="M1361" s="58"/>
      <c r="N1361" s="52"/>
    </row>
    <row r="1362" spans="2:14" x14ac:dyDescent="0.25">
      <c r="B1362" s="51"/>
      <c r="C1362" s="53"/>
      <c r="D1362" s="54"/>
      <c r="E1362" s="55"/>
      <c r="F1362" s="56"/>
      <c r="G1362" s="56"/>
      <c r="H1362" s="56"/>
      <c r="I1362" s="57"/>
      <c r="J1362" s="55"/>
      <c r="K1362" s="55"/>
      <c r="L1362" s="53"/>
      <c r="M1362" s="58"/>
      <c r="N1362" s="52"/>
    </row>
    <row r="1363" spans="2:14" x14ac:dyDescent="0.25">
      <c r="B1363" s="51"/>
      <c r="C1363" s="53"/>
      <c r="D1363" s="54"/>
      <c r="E1363" s="55"/>
      <c r="F1363" s="56"/>
      <c r="G1363" s="56"/>
      <c r="H1363" s="56"/>
      <c r="I1363" s="57"/>
      <c r="J1363" s="55"/>
      <c r="K1363" s="55"/>
      <c r="L1363" s="53"/>
      <c r="M1363" s="58"/>
      <c r="N1363" s="52"/>
    </row>
    <row r="1364" spans="2:14" x14ac:dyDescent="0.25">
      <c r="B1364" s="51"/>
      <c r="C1364" s="53"/>
      <c r="D1364" s="54"/>
      <c r="E1364" s="55"/>
      <c r="F1364" s="56"/>
      <c r="G1364" s="56"/>
      <c r="H1364" s="56"/>
      <c r="I1364" s="57"/>
      <c r="J1364" s="55"/>
      <c r="K1364" s="55"/>
      <c r="L1364" s="53"/>
      <c r="M1364" s="58"/>
      <c r="N1364" s="52"/>
    </row>
    <row r="1365" spans="2:14" x14ac:dyDescent="0.25">
      <c r="B1365" s="51"/>
      <c r="C1365" s="53"/>
      <c r="D1365" s="54"/>
      <c r="E1365" s="55"/>
      <c r="F1365" s="56"/>
      <c r="G1365" s="56"/>
      <c r="H1365" s="56"/>
      <c r="I1365" s="57"/>
      <c r="J1365" s="55"/>
      <c r="K1365" s="55"/>
      <c r="L1365" s="53"/>
      <c r="M1365" s="58"/>
      <c r="N1365" s="52"/>
    </row>
    <row r="1366" spans="2:14" x14ac:dyDescent="0.25">
      <c r="B1366" s="51"/>
      <c r="C1366" s="53"/>
      <c r="D1366" s="54"/>
      <c r="E1366" s="55"/>
      <c r="F1366" s="56"/>
      <c r="G1366" s="56"/>
      <c r="H1366" s="56"/>
      <c r="I1366" s="57"/>
      <c r="J1366" s="55"/>
      <c r="K1366" s="55"/>
      <c r="L1366" s="53"/>
      <c r="M1366" s="58"/>
      <c r="N1366" s="52"/>
    </row>
    <row r="1367" spans="2:14" x14ac:dyDescent="0.25">
      <c r="B1367" s="51"/>
      <c r="C1367" s="53"/>
      <c r="D1367" s="54"/>
      <c r="E1367" s="55"/>
      <c r="F1367" s="56"/>
      <c r="G1367" s="56"/>
      <c r="H1367" s="56"/>
      <c r="I1367" s="57"/>
      <c r="J1367" s="55"/>
      <c r="K1367" s="55"/>
      <c r="L1367" s="53"/>
      <c r="M1367" s="58"/>
      <c r="N1367" s="52"/>
    </row>
    <row r="1368" spans="2:14" x14ac:dyDescent="0.25">
      <c r="B1368" s="51"/>
      <c r="C1368" s="53"/>
      <c r="D1368" s="54"/>
      <c r="E1368" s="55"/>
      <c r="F1368" s="56"/>
      <c r="G1368" s="56"/>
      <c r="H1368" s="56"/>
      <c r="I1368" s="57"/>
      <c r="J1368" s="55"/>
      <c r="K1368" s="55"/>
      <c r="L1368" s="53"/>
      <c r="M1368" s="58"/>
      <c r="N1368" s="52"/>
    </row>
    <row r="1369" spans="2:14" x14ac:dyDescent="0.25">
      <c r="B1369" s="51"/>
      <c r="C1369" s="53"/>
      <c r="D1369" s="54"/>
      <c r="E1369" s="55"/>
      <c r="F1369" s="56"/>
      <c r="G1369" s="56"/>
      <c r="H1369" s="56"/>
      <c r="I1369" s="57"/>
      <c r="J1369" s="55"/>
      <c r="K1369" s="55"/>
      <c r="L1369" s="53"/>
      <c r="M1369" s="58"/>
      <c r="N1369" s="52"/>
    </row>
    <row r="1370" spans="2:14" x14ac:dyDescent="0.25">
      <c r="B1370" s="51"/>
      <c r="C1370" s="53"/>
      <c r="D1370" s="54"/>
      <c r="E1370" s="55"/>
      <c r="F1370" s="56"/>
      <c r="G1370" s="56"/>
      <c r="H1370" s="56"/>
      <c r="I1370" s="57"/>
      <c r="J1370" s="55"/>
      <c r="K1370" s="55"/>
      <c r="L1370" s="53"/>
      <c r="M1370" s="58"/>
      <c r="N1370" s="52"/>
    </row>
    <row r="1371" spans="2:14" x14ac:dyDescent="0.25">
      <c r="B1371" s="51"/>
      <c r="C1371" s="53"/>
      <c r="D1371" s="54"/>
      <c r="E1371" s="55"/>
      <c r="F1371" s="56"/>
      <c r="G1371" s="56"/>
      <c r="H1371" s="56"/>
      <c r="I1371" s="57"/>
      <c r="J1371" s="55"/>
      <c r="K1371" s="55"/>
      <c r="L1371" s="53"/>
      <c r="M1371" s="58"/>
      <c r="N1371" s="52"/>
    </row>
    <row r="1372" spans="2:14" x14ac:dyDescent="0.25">
      <c r="B1372" s="51"/>
      <c r="C1372" s="53"/>
      <c r="D1372" s="54"/>
      <c r="E1372" s="55"/>
      <c r="F1372" s="56"/>
      <c r="G1372" s="56"/>
      <c r="H1372" s="56"/>
      <c r="I1372" s="57"/>
      <c r="J1372" s="55"/>
      <c r="K1372" s="55"/>
      <c r="L1372" s="53"/>
      <c r="M1372" s="58"/>
      <c r="N1372" s="52"/>
    </row>
    <row r="1373" spans="2:14" x14ac:dyDescent="0.25">
      <c r="B1373" s="51"/>
      <c r="C1373" s="53"/>
      <c r="D1373" s="54"/>
      <c r="E1373" s="55"/>
      <c r="F1373" s="56"/>
      <c r="G1373" s="56"/>
      <c r="H1373" s="56"/>
      <c r="I1373" s="57"/>
      <c r="J1373" s="55"/>
      <c r="K1373" s="55"/>
      <c r="L1373" s="53"/>
      <c r="M1373" s="58"/>
      <c r="N1373" s="52"/>
    </row>
    <row r="1374" spans="2:14" x14ac:dyDescent="0.25">
      <c r="B1374" s="51"/>
      <c r="C1374" s="53"/>
      <c r="D1374" s="54"/>
      <c r="E1374" s="55"/>
      <c r="F1374" s="56"/>
      <c r="G1374" s="56"/>
      <c r="H1374" s="56"/>
      <c r="I1374" s="57"/>
      <c r="J1374" s="55"/>
      <c r="K1374" s="55"/>
      <c r="L1374" s="53"/>
      <c r="M1374" s="58"/>
      <c r="N1374" s="52"/>
    </row>
    <row r="1375" spans="2:14" x14ac:dyDescent="0.25">
      <c r="B1375" s="51"/>
      <c r="C1375" s="53"/>
      <c r="D1375" s="54"/>
      <c r="E1375" s="55"/>
      <c r="F1375" s="56"/>
      <c r="G1375" s="56"/>
      <c r="H1375" s="56"/>
      <c r="I1375" s="57"/>
      <c r="J1375" s="55"/>
      <c r="K1375" s="55"/>
      <c r="L1375" s="53"/>
      <c r="M1375" s="58"/>
      <c r="N1375" s="52"/>
    </row>
    <row r="1376" spans="2:14" x14ac:dyDescent="0.25">
      <c r="B1376" s="51"/>
      <c r="C1376" s="53"/>
      <c r="D1376" s="54"/>
      <c r="E1376" s="55"/>
      <c r="F1376" s="56"/>
      <c r="G1376" s="56"/>
      <c r="H1376" s="56"/>
      <c r="I1376" s="57"/>
      <c r="J1376" s="55"/>
      <c r="K1376" s="55"/>
      <c r="L1376" s="53"/>
      <c r="M1376" s="58"/>
      <c r="N1376" s="52"/>
    </row>
    <row r="1377" spans="2:14" x14ac:dyDescent="0.25">
      <c r="B1377" s="51"/>
      <c r="C1377" s="53"/>
      <c r="D1377" s="54"/>
      <c r="E1377" s="55"/>
      <c r="F1377" s="56"/>
      <c r="G1377" s="56"/>
      <c r="H1377" s="56"/>
      <c r="I1377" s="57"/>
      <c r="J1377" s="55"/>
      <c r="K1377" s="55"/>
      <c r="L1377" s="53"/>
      <c r="M1377" s="58"/>
      <c r="N1377" s="52"/>
    </row>
    <row r="1378" spans="2:14" x14ac:dyDescent="0.25">
      <c r="B1378" s="51"/>
      <c r="C1378" s="53"/>
      <c r="D1378" s="54"/>
      <c r="E1378" s="55"/>
      <c r="F1378" s="56"/>
      <c r="G1378" s="56"/>
      <c r="H1378" s="56"/>
      <c r="I1378" s="57"/>
      <c r="J1378" s="55"/>
      <c r="K1378" s="55"/>
      <c r="L1378" s="53"/>
      <c r="M1378" s="58"/>
      <c r="N1378" s="52"/>
    </row>
    <row r="1379" spans="2:14" x14ac:dyDescent="0.25">
      <c r="B1379" s="51"/>
      <c r="C1379" s="53"/>
      <c r="D1379" s="54"/>
      <c r="E1379" s="55"/>
      <c r="F1379" s="56"/>
      <c r="G1379" s="56"/>
      <c r="H1379" s="56"/>
      <c r="I1379" s="57"/>
      <c r="J1379" s="55"/>
      <c r="K1379" s="55"/>
      <c r="L1379" s="53"/>
      <c r="M1379" s="58"/>
      <c r="N1379" s="52"/>
    </row>
    <row r="1380" spans="2:14" x14ac:dyDescent="0.25">
      <c r="B1380" s="51"/>
      <c r="C1380" s="53"/>
      <c r="D1380" s="54"/>
      <c r="E1380" s="55"/>
      <c r="F1380" s="56"/>
      <c r="G1380" s="56"/>
      <c r="H1380" s="56"/>
      <c r="I1380" s="57"/>
      <c r="J1380" s="55"/>
      <c r="K1380" s="55"/>
      <c r="L1380" s="53"/>
      <c r="M1380" s="58"/>
      <c r="N1380" s="52"/>
    </row>
    <row r="1381" spans="2:14" x14ac:dyDescent="0.25">
      <c r="B1381" s="51"/>
      <c r="C1381" s="53"/>
      <c r="D1381" s="54"/>
      <c r="E1381" s="55"/>
      <c r="F1381" s="56"/>
      <c r="G1381" s="56"/>
      <c r="H1381" s="56"/>
      <c r="I1381" s="57"/>
      <c r="J1381" s="55"/>
      <c r="K1381" s="55"/>
      <c r="L1381" s="53"/>
      <c r="M1381" s="58"/>
      <c r="N1381" s="52"/>
    </row>
    <row r="1382" spans="2:14" x14ac:dyDescent="0.25">
      <c r="B1382" s="51"/>
      <c r="C1382" s="53"/>
      <c r="D1382" s="54"/>
      <c r="E1382" s="55"/>
      <c r="F1382" s="56"/>
      <c r="G1382" s="56"/>
      <c r="H1382" s="56"/>
      <c r="I1382" s="57"/>
      <c r="J1382" s="55"/>
      <c r="K1382" s="55"/>
      <c r="L1382" s="53"/>
      <c r="M1382" s="58"/>
      <c r="N1382" s="52"/>
    </row>
    <row r="1383" spans="2:14" x14ac:dyDescent="0.25">
      <c r="B1383" s="51"/>
      <c r="C1383" s="53"/>
      <c r="D1383" s="54"/>
      <c r="E1383" s="55"/>
      <c r="F1383" s="56"/>
      <c r="G1383" s="56"/>
      <c r="H1383" s="56"/>
      <c r="I1383" s="57"/>
      <c r="J1383" s="55"/>
      <c r="K1383" s="55"/>
      <c r="L1383" s="53"/>
      <c r="M1383" s="58"/>
      <c r="N1383" s="52"/>
    </row>
    <row r="1384" spans="2:14" x14ac:dyDescent="0.25">
      <c r="B1384" s="51"/>
      <c r="C1384" s="53"/>
      <c r="D1384" s="54"/>
      <c r="E1384" s="55"/>
      <c r="F1384" s="56"/>
      <c r="G1384" s="56"/>
      <c r="H1384" s="56"/>
      <c r="I1384" s="57"/>
      <c r="J1384" s="55"/>
      <c r="K1384" s="55"/>
      <c r="L1384" s="53"/>
      <c r="M1384" s="58"/>
      <c r="N1384" s="52"/>
    </row>
    <row r="1385" spans="2:14" x14ac:dyDescent="0.25">
      <c r="B1385" s="51"/>
      <c r="C1385" s="53"/>
      <c r="D1385" s="54"/>
      <c r="E1385" s="55"/>
      <c r="F1385" s="56"/>
      <c r="G1385" s="56"/>
      <c r="H1385" s="56"/>
      <c r="I1385" s="57"/>
      <c r="J1385" s="55"/>
      <c r="K1385" s="55"/>
      <c r="L1385" s="53"/>
      <c r="M1385" s="58"/>
      <c r="N1385" s="52"/>
    </row>
    <row r="1386" spans="2:14" x14ac:dyDescent="0.25">
      <c r="B1386" s="51"/>
      <c r="C1386" s="53"/>
      <c r="D1386" s="54"/>
      <c r="E1386" s="55"/>
      <c r="F1386" s="56"/>
      <c r="G1386" s="56"/>
      <c r="H1386" s="56"/>
      <c r="I1386" s="57"/>
      <c r="J1386" s="55"/>
      <c r="K1386" s="55"/>
      <c r="L1386" s="53"/>
      <c r="M1386" s="58"/>
      <c r="N1386" s="52"/>
    </row>
    <row r="1387" spans="2:14" x14ac:dyDescent="0.25">
      <c r="B1387" s="51"/>
      <c r="C1387" s="53"/>
      <c r="D1387" s="54"/>
      <c r="E1387" s="55"/>
      <c r="F1387" s="56"/>
      <c r="G1387" s="56"/>
      <c r="H1387" s="56"/>
      <c r="I1387" s="57"/>
      <c r="J1387" s="55"/>
      <c r="K1387" s="55"/>
      <c r="L1387" s="53"/>
      <c r="M1387" s="58"/>
      <c r="N1387" s="52"/>
    </row>
    <row r="1388" spans="2:14" x14ac:dyDescent="0.25">
      <c r="B1388" s="51"/>
      <c r="C1388" s="53"/>
      <c r="D1388" s="54"/>
      <c r="E1388" s="55"/>
      <c r="F1388" s="56"/>
      <c r="G1388" s="56"/>
      <c r="H1388" s="56"/>
      <c r="I1388" s="57"/>
      <c r="J1388" s="55"/>
      <c r="K1388" s="55"/>
      <c r="L1388" s="53"/>
      <c r="M1388" s="58"/>
      <c r="N1388" s="52"/>
    </row>
    <row r="1389" spans="2:14" x14ac:dyDescent="0.25">
      <c r="B1389" s="51"/>
      <c r="C1389" s="53"/>
      <c r="D1389" s="54"/>
      <c r="E1389" s="55"/>
      <c r="F1389" s="56"/>
      <c r="G1389" s="56"/>
      <c r="H1389" s="56"/>
      <c r="I1389" s="57"/>
      <c r="J1389" s="55"/>
      <c r="K1389" s="55"/>
      <c r="L1389" s="53"/>
      <c r="M1389" s="58"/>
      <c r="N1389" s="52"/>
    </row>
    <row r="1390" spans="2:14" x14ac:dyDescent="0.25">
      <c r="B1390" s="51"/>
      <c r="C1390" s="53"/>
      <c r="D1390" s="54"/>
      <c r="E1390" s="55"/>
      <c r="F1390" s="56"/>
      <c r="G1390" s="56"/>
      <c r="H1390" s="56"/>
      <c r="I1390" s="57"/>
      <c r="J1390" s="55"/>
      <c r="K1390" s="55"/>
      <c r="L1390" s="53"/>
      <c r="M1390" s="58"/>
      <c r="N1390" s="52"/>
    </row>
    <row r="1391" spans="2:14" x14ac:dyDescent="0.25">
      <c r="B1391" s="51"/>
      <c r="C1391" s="53"/>
      <c r="D1391" s="54"/>
      <c r="E1391" s="55"/>
      <c r="F1391" s="56"/>
      <c r="G1391" s="56"/>
      <c r="H1391" s="56"/>
      <c r="I1391" s="57"/>
      <c r="J1391" s="55"/>
      <c r="K1391" s="55"/>
      <c r="L1391" s="53"/>
      <c r="M1391" s="58"/>
      <c r="N1391" s="52"/>
    </row>
    <row r="1392" spans="2:14" x14ac:dyDescent="0.25">
      <c r="B1392" s="51"/>
      <c r="C1392" s="53"/>
      <c r="D1392" s="54"/>
      <c r="E1392" s="55"/>
      <c r="F1392" s="56"/>
      <c r="G1392" s="56"/>
      <c r="H1392" s="56"/>
      <c r="I1392" s="57"/>
      <c r="J1392" s="55"/>
      <c r="K1392" s="55"/>
      <c r="L1392" s="53"/>
      <c r="M1392" s="58"/>
      <c r="N1392" s="52"/>
    </row>
    <row r="1393" spans="2:14" x14ac:dyDescent="0.25">
      <c r="B1393" s="51"/>
      <c r="C1393" s="53"/>
      <c r="D1393" s="54"/>
      <c r="E1393" s="55"/>
      <c r="F1393" s="56"/>
      <c r="G1393" s="56"/>
      <c r="H1393" s="56"/>
      <c r="I1393" s="57"/>
      <c r="J1393" s="55"/>
      <c r="K1393" s="55"/>
      <c r="L1393" s="53"/>
      <c r="M1393" s="58"/>
      <c r="N1393" s="52"/>
    </row>
    <row r="1394" spans="2:14" x14ac:dyDescent="0.25">
      <c r="B1394" s="51"/>
      <c r="C1394" s="53"/>
      <c r="D1394" s="54"/>
      <c r="E1394" s="55"/>
      <c r="F1394" s="56"/>
      <c r="G1394" s="56"/>
      <c r="H1394" s="56"/>
      <c r="I1394" s="57"/>
      <c r="J1394" s="55"/>
      <c r="K1394" s="55"/>
      <c r="L1394" s="53"/>
      <c r="M1394" s="58"/>
      <c r="N1394" s="52"/>
    </row>
    <row r="1395" spans="2:14" x14ac:dyDescent="0.25">
      <c r="B1395" s="51"/>
      <c r="C1395" s="53"/>
      <c r="D1395" s="54"/>
      <c r="E1395" s="55"/>
      <c r="F1395" s="56"/>
      <c r="G1395" s="56"/>
      <c r="H1395" s="56"/>
      <c r="I1395" s="57"/>
      <c r="J1395" s="55"/>
      <c r="K1395" s="55"/>
      <c r="L1395" s="53"/>
      <c r="M1395" s="58"/>
      <c r="N1395" s="52"/>
    </row>
    <row r="1396" spans="2:14" x14ac:dyDescent="0.25">
      <c r="B1396" s="51"/>
      <c r="C1396" s="53"/>
      <c r="D1396" s="54"/>
      <c r="E1396" s="55"/>
      <c r="F1396" s="56"/>
      <c r="G1396" s="56"/>
      <c r="H1396" s="56"/>
      <c r="I1396" s="57"/>
      <c r="J1396" s="55"/>
      <c r="K1396" s="55"/>
      <c r="L1396" s="53"/>
      <c r="M1396" s="58"/>
      <c r="N1396" s="52"/>
    </row>
    <row r="1397" spans="2:14" x14ac:dyDescent="0.25">
      <c r="B1397" s="51"/>
      <c r="C1397" s="53"/>
      <c r="D1397" s="54"/>
      <c r="E1397" s="55"/>
      <c r="F1397" s="56"/>
      <c r="G1397" s="56"/>
      <c r="H1397" s="56"/>
      <c r="I1397" s="57"/>
      <c r="J1397" s="55"/>
      <c r="K1397" s="55"/>
      <c r="L1397" s="53"/>
      <c r="M1397" s="58"/>
      <c r="N1397" s="52"/>
    </row>
    <row r="1398" spans="2:14" x14ac:dyDescent="0.25">
      <c r="B1398" s="51"/>
      <c r="C1398" s="53"/>
      <c r="D1398" s="54"/>
      <c r="E1398" s="55"/>
      <c r="F1398" s="56"/>
      <c r="G1398" s="56"/>
      <c r="H1398" s="56"/>
      <c r="I1398" s="57"/>
      <c r="J1398" s="55"/>
      <c r="K1398" s="55"/>
      <c r="L1398" s="53"/>
      <c r="M1398" s="58"/>
      <c r="N1398" s="52"/>
    </row>
    <row r="1399" spans="2:14" x14ac:dyDescent="0.25">
      <c r="B1399" s="51"/>
      <c r="C1399" s="53"/>
      <c r="D1399" s="54"/>
      <c r="E1399" s="55"/>
      <c r="F1399" s="56"/>
      <c r="G1399" s="56"/>
      <c r="H1399" s="56"/>
      <c r="I1399" s="57"/>
      <c r="J1399" s="55"/>
      <c r="K1399" s="55"/>
      <c r="L1399" s="53"/>
      <c r="M1399" s="58"/>
      <c r="N1399" s="52"/>
    </row>
    <row r="1400" spans="2:14" x14ac:dyDescent="0.25">
      <c r="B1400" s="51"/>
      <c r="C1400" s="53"/>
      <c r="D1400" s="54"/>
      <c r="E1400" s="55"/>
      <c r="F1400" s="56"/>
      <c r="G1400" s="56"/>
      <c r="H1400" s="56"/>
      <c r="I1400" s="57"/>
      <c r="J1400" s="55"/>
      <c r="K1400" s="55"/>
      <c r="L1400" s="53"/>
      <c r="M1400" s="58"/>
      <c r="N1400" s="52"/>
    </row>
    <row r="1401" spans="2:14" x14ac:dyDescent="0.25">
      <c r="B1401" s="51"/>
      <c r="C1401" s="53"/>
      <c r="D1401" s="54"/>
      <c r="E1401" s="55"/>
      <c r="F1401" s="56"/>
      <c r="G1401" s="56"/>
      <c r="H1401" s="56"/>
      <c r="I1401" s="57"/>
      <c r="J1401" s="55"/>
      <c r="K1401" s="55"/>
      <c r="L1401" s="53"/>
      <c r="M1401" s="58"/>
      <c r="N1401" s="52"/>
    </row>
    <row r="1402" spans="2:14" x14ac:dyDescent="0.25">
      <c r="B1402" s="51"/>
      <c r="C1402" s="53"/>
      <c r="D1402" s="54"/>
      <c r="E1402" s="55"/>
      <c r="F1402" s="56"/>
      <c r="G1402" s="56"/>
      <c r="H1402" s="56"/>
      <c r="I1402" s="57"/>
      <c r="J1402" s="55"/>
      <c r="K1402" s="55"/>
      <c r="L1402" s="53"/>
      <c r="M1402" s="58"/>
      <c r="N1402" s="52"/>
    </row>
    <row r="1403" spans="2:14" x14ac:dyDescent="0.25">
      <c r="B1403" s="51"/>
      <c r="C1403" s="53"/>
      <c r="D1403" s="54"/>
      <c r="E1403" s="55"/>
      <c r="F1403" s="56"/>
      <c r="G1403" s="56"/>
      <c r="H1403" s="56"/>
      <c r="I1403" s="57"/>
      <c r="J1403" s="55"/>
      <c r="K1403" s="55"/>
      <c r="L1403" s="53"/>
      <c r="M1403" s="58"/>
      <c r="N1403" s="52"/>
    </row>
    <row r="1404" spans="2:14" x14ac:dyDescent="0.25">
      <c r="B1404" s="51"/>
      <c r="C1404" s="53"/>
      <c r="D1404" s="54"/>
      <c r="E1404" s="55"/>
      <c r="F1404" s="56"/>
      <c r="G1404" s="56"/>
      <c r="H1404" s="56"/>
      <c r="I1404" s="57"/>
      <c r="J1404" s="55"/>
      <c r="K1404" s="55"/>
      <c r="L1404" s="53"/>
      <c r="M1404" s="58"/>
      <c r="N1404" s="52"/>
    </row>
    <row r="1405" spans="2:14" x14ac:dyDescent="0.25">
      <c r="B1405" s="51"/>
      <c r="C1405" s="53"/>
      <c r="D1405" s="54"/>
      <c r="E1405" s="55"/>
      <c r="F1405" s="56"/>
      <c r="G1405" s="56"/>
      <c r="H1405" s="56"/>
      <c r="I1405" s="57"/>
      <c r="J1405" s="55"/>
      <c r="K1405" s="55"/>
      <c r="L1405" s="53"/>
      <c r="M1405" s="58"/>
      <c r="N1405" s="52"/>
    </row>
    <row r="1406" spans="2:14" x14ac:dyDescent="0.25">
      <c r="B1406" s="51"/>
      <c r="C1406" s="53"/>
      <c r="D1406" s="54"/>
      <c r="E1406" s="55"/>
      <c r="F1406" s="56"/>
      <c r="G1406" s="56"/>
      <c r="H1406" s="56"/>
      <c r="I1406" s="57"/>
      <c r="J1406" s="55"/>
      <c r="K1406" s="55"/>
      <c r="L1406" s="53"/>
      <c r="M1406" s="58"/>
      <c r="N1406" s="52"/>
    </row>
    <row r="1407" spans="2:14" x14ac:dyDescent="0.25">
      <c r="B1407" s="51"/>
      <c r="C1407" s="53"/>
      <c r="D1407" s="54"/>
      <c r="E1407" s="55"/>
      <c r="F1407" s="56"/>
      <c r="G1407" s="56"/>
      <c r="H1407" s="56"/>
      <c r="I1407" s="57"/>
      <c r="J1407" s="55"/>
      <c r="K1407" s="55"/>
      <c r="L1407" s="53"/>
      <c r="M1407" s="58"/>
      <c r="N1407" s="52"/>
    </row>
    <row r="1408" spans="2:14" x14ac:dyDescent="0.25">
      <c r="B1408" s="51"/>
      <c r="C1408" s="53"/>
      <c r="D1408" s="54"/>
      <c r="E1408" s="55"/>
      <c r="F1408" s="56"/>
      <c r="G1408" s="56"/>
      <c r="H1408" s="56"/>
      <c r="I1408" s="57"/>
      <c r="J1408" s="55"/>
      <c r="K1408" s="55"/>
      <c r="L1408" s="53"/>
      <c r="M1408" s="58"/>
      <c r="N1408" s="52"/>
    </row>
    <row r="1409" spans="2:14" x14ac:dyDescent="0.25">
      <c r="B1409" s="51"/>
      <c r="C1409" s="53"/>
      <c r="D1409" s="54"/>
      <c r="E1409" s="55"/>
      <c r="F1409" s="56"/>
      <c r="G1409" s="56"/>
      <c r="H1409" s="56"/>
      <c r="I1409" s="57"/>
      <c r="J1409" s="55"/>
      <c r="K1409" s="55"/>
      <c r="L1409" s="53"/>
      <c r="M1409" s="58"/>
      <c r="N1409" s="52"/>
    </row>
    <row r="1410" spans="2:14" x14ac:dyDescent="0.25">
      <c r="B1410" s="51"/>
      <c r="C1410" s="53"/>
      <c r="D1410" s="54"/>
      <c r="E1410" s="55"/>
      <c r="F1410" s="56"/>
      <c r="G1410" s="56"/>
      <c r="H1410" s="56"/>
      <c r="I1410" s="57"/>
      <c r="J1410" s="55"/>
      <c r="K1410" s="55"/>
      <c r="L1410" s="53"/>
      <c r="M1410" s="58"/>
      <c r="N1410" s="52"/>
    </row>
    <row r="1411" spans="2:14" x14ac:dyDescent="0.25">
      <c r="B1411" s="51"/>
      <c r="C1411" s="53"/>
      <c r="D1411" s="54"/>
      <c r="E1411" s="55"/>
      <c r="F1411" s="56"/>
      <c r="G1411" s="56"/>
      <c r="H1411" s="56"/>
      <c r="I1411" s="57"/>
      <c r="J1411" s="55"/>
      <c r="K1411" s="55"/>
      <c r="L1411" s="53"/>
      <c r="M1411" s="58"/>
      <c r="N1411" s="52"/>
    </row>
    <row r="1412" spans="2:14" x14ac:dyDescent="0.25">
      <c r="B1412" s="51"/>
      <c r="C1412" s="53"/>
      <c r="D1412" s="54"/>
      <c r="E1412" s="55"/>
      <c r="F1412" s="56"/>
      <c r="G1412" s="56"/>
      <c r="H1412" s="56"/>
      <c r="I1412" s="57"/>
      <c r="J1412" s="55"/>
      <c r="K1412" s="55"/>
      <c r="L1412" s="53"/>
      <c r="M1412" s="58"/>
      <c r="N1412" s="52"/>
    </row>
    <row r="1413" spans="2:14" x14ac:dyDescent="0.25">
      <c r="B1413" s="51"/>
      <c r="C1413" s="53"/>
      <c r="D1413" s="54"/>
      <c r="E1413" s="55"/>
      <c r="F1413" s="56"/>
      <c r="G1413" s="56"/>
      <c r="H1413" s="56"/>
      <c r="I1413" s="57"/>
      <c r="J1413" s="55"/>
      <c r="K1413" s="55"/>
      <c r="L1413" s="53"/>
      <c r="M1413" s="58"/>
      <c r="N1413" s="52"/>
    </row>
    <row r="1414" spans="2:14" x14ac:dyDescent="0.25">
      <c r="B1414" s="51"/>
      <c r="C1414" s="53"/>
      <c r="D1414" s="54"/>
      <c r="E1414" s="55"/>
      <c r="F1414" s="56"/>
      <c r="G1414" s="56"/>
      <c r="H1414" s="56"/>
      <c r="I1414" s="57"/>
      <c r="J1414" s="55"/>
      <c r="K1414" s="55"/>
      <c r="L1414" s="53"/>
      <c r="M1414" s="58"/>
      <c r="N1414" s="52"/>
    </row>
    <row r="1415" spans="2:14" x14ac:dyDescent="0.25">
      <c r="B1415" s="51"/>
      <c r="C1415" s="53"/>
      <c r="D1415" s="54"/>
      <c r="E1415" s="55"/>
      <c r="F1415" s="56"/>
      <c r="G1415" s="56"/>
      <c r="H1415" s="56"/>
      <c r="I1415" s="57"/>
      <c r="J1415" s="55"/>
      <c r="K1415" s="55"/>
      <c r="L1415" s="53"/>
      <c r="M1415" s="58"/>
      <c r="N1415" s="52"/>
    </row>
    <row r="1416" spans="2:14" x14ac:dyDescent="0.25">
      <c r="B1416" s="51"/>
      <c r="C1416" s="53"/>
      <c r="D1416" s="54"/>
      <c r="E1416" s="55"/>
      <c r="F1416" s="56"/>
      <c r="G1416" s="56"/>
      <c r="H1416" s="56"/>
      <c r="I1416" s="57"/>
      <c r="J1416" s="55"/>
      <c r="K1416" s="55"/>
      <c r="L1416" s="53"/>
      <c r="M1416" s="58"/>
      <c r="N1416" s="52"/>
    </row>
    <row r="1417" spans="2:14" x14ac:dyDescent="0.25">
      <c r="B1417" s="51"/>
      <c r="C1417" s="53"/>
      <c r="D1417" s="54"/>
      <c r="E1417" s="55"/>
      <c r="F1417" s="56"/>
      <c r="G1417" s="56"/>
      <c r="H1417" s="56"/>
      <c r="I1417" s="57"/>
      <c r="J1417" s="55"/>
      <c r="K1417" s="55"/>
      <c r="L1417" s="53"/>
      <c r="M1417" s="58"/>
      <c r="N1417" s="52"/>
    </row>
    <row r="1418" spans="2:14" x14ac:dyDescent="0.25">
      <c r="B1418" s="51"/>
      <c r="C1418" s="53"/>
      <c r="D1418" s="54"/>
      <c r="E1418" s="55"/>
      <c r="F1418" s="56"/>
      <c r="G1418" s="56"/>
      <c r="H1418" s="56"/>
      <c r="I1418" s="57"/>
      <c r="J1418" s="55"/>
      <c r="K1418" s="55"/>
      <c r="L1418" s="53"/>
      <c r="M1418" s="58"/>
      <c r="N1418" s="52"/>
    </row>
    <row r="1419" spans="2:14" x14ac:dyDescent="0.25">
      <c r="B1419" s="51"/>
      <c r="C1419" s="53"/>
      <c r="D1419" s="54"/>
      <c r="E1419" s="55"/>
      <c r="F1419" s="56"/>
      <c r="G1419" s="56"/>
      <c r="H1419" s="56"/>
      <c r="I1419" s="57"/>
      <c r="J1419" s="55"/>
      <c r="K1419" s="55"/>
      <c r="L1419" s="53"/>
      <c r="M1419" s="58"/>
      <c r="N1419" s="52"/>
    </row>
    <row r="1420" spans="2:14" x14ac:dyDescent="0.25">
      <c r="B1420" s="51"/>
      <c r="C1420" s="53"/>
      <c r="D1420" s="54"/>
      <c r="E1420" s="55"/>
      <c r="F1420" s="56"/>
      <c r="G1420" s="56"/>
      <c r="H1420" s="56"/>
      <c r="I1420" s="57"/>
      <c r="J1420" s="55"/>
      <c r="K1420" s="55"/>
      <c r="L1420" s="53"/>
      <c r="M1420" s="58"/>
      <c r="N1420" s="52"/>
    </row>
    <row r="1421" spans="2:14" x14ac:dyDescent="0.25">
      <c r="B1421" s="51"/>
      <c r="C1421" s="53"/>
      <c r="D1421" s="54"/>
      <c r="E1421" s="55"/>
      <c r="F1421" s="56"/>
      <c r="G1421" s="56"/>
      <c r="H1421" s="56"/>
      <c r="I1421" s="57"/>
      <c r="J1421" s="55"/>
      <c r="K1421" s="55"/>
      <c r="L1421" s="53"/>
      <c r="M1421" s="58"/>
      <c r="N1421" s="52"/>
    </row>
    <row r="1422" spans="2:14" x14ac:dyDescent="0.25">
      <c r="B1422" s="51"/>
      <c r="C1422" s="53"/>
      <c r="D1422" s="54"/>
      <c r="E1422" s="55"/>
      <c r="F1422" s="56"/>
      <c r="G1422" s="56"/>
      <c r="H1422" s="56"/>
      <c r="I1422" s="57"/>
      <c r="J1422" s="55"/>
      <c r="K1422" s="55"/>
      <c r="L1422" s="53"/>
      <c r="M1422" s="58"/>
      <c r="N1422" s="52"/>
    </row>
    <row r="1423" spans="2:14" x14ac:dyDescent="0.25">
      <c r="B1423" s="51"/>
      <c r="C1423" s="53"/>
      <c r="D1423" s="54"/>
      <c r="E1423" s="55"/>
      <c r="F1423" s="56"/>
      <c r="G1423" s="56"/>
      <c r="H1423" s="56"/>
      <c r="I1423" s="57"/>
      <c r="J1423" s="55"/>
      <c r="K1423" s="55"/>
      <c r="L1423" s="53"/>
      <c r="M1423" s="58"/>
      <c r="N1423" s="52"/>
    </row>
    <row r="1424" spans="2:14" x14ac:dyDescent="0.25">
      <c r="B1424" s="51"/>
      <c r="C1424" s="53"/>
      <c r="D1424" s="54"/>
      <c r="E1424" s="55"/>
      <c r="F1424" s="56"/>
      <c r="G1424" s="56"/>
      <c r="H1424" s="56"/>
      <c r="I1424" s="57"/>
      <c r="J1424" s="55"/>
      <c r="K1424" s="55"/>
      <c r="L1424" s="53"/>
      <c r="M1424" s="58"/>
      <c r="N1424" s="52"/>
    </row>
    <row r="1425" spans="2:14" x14ac:dyDescent="0.25">
      <c r="B1425" s="51"/>
      <c r="C1425" s="53"/>
      <c r="D1425" s="54"/>
      <c r="E1425" s="55"/>
      <c r="F1425" s="56"/>
      <c r="G1425" s="56"/>
      <c r="H1425" s="56"/>
      <c r="I1425" s="57"/>
      <c r="J1425" s="55"/>
      <c r="K1425" s="55"/>
      <c r="L1425" s="53"/>
      <c r="M1425" s="58"/>
      <c r="N1425" s="52"/>
    </row>
    <row r="1426" spans="2:14" x14ac:dyDescent="0.25">
      <c r="B1426" s="51"/>
      <c r="C1426" s="53"/>
      <c r="D1426" s="54"/>
      <c r="E1426" s="55"/>
      <c r="F1426" s="56"/>
      <c r="G1426" s="56"/>
      <c r="H1426" s="56"/>
      <c r="I1426" s="57"/>
      <c r="J1426" s="55"/>
      <c r="K1426" s="55"/>
      <c r="L1426" s="53"/>
      <c r="M1426" s="58"/>
      <c r="N1426" s="52"/>
    </row>
    <row r="1427" spans="2:14" x14ac:dyDescent="0.25">
      <c r="B1427" s="51"/>
      <c r="C1427" s="53"/>
      <c r="D1427" s="54"/>
      <c r="E1427" s="55"/>
      <c r="F1427" s="56"/>
      <c r="G1427" s="56"/>
      <c r="H1427" s="56"/>
      <c r="I1427" s="57"/>
      <c r="J1427" s="55"/>
      <c r="K1427" s="55"/>
      <c r="L1427" s="53"/>
      <c r="M1427" s="58"/>
      <c r="N1427" s="52"/>
    </row>
    <row r="1428" spans="2:14" x14ac:dyDescent="0.25">
      <c r="B1428" s="51"/>
      <c r="C1428" s="53"/>
      <c r="D1428" s="54"/>
      <c r="E1428" s="55"/>
      <c r="F1428" s="56"/>
      <c r="G1428" s="56"/>
      <c r="H1428" s="56"/>
      <c r="I1428" s="57"/>
      <c r="J1428" s="55"/>
      <c r="K1428" s="55"/>
      <c r="L1428" s="53"/>
      <c r="M1428" s="58"/>
      <c r="N1428" s="52"/>
    </row>
    <row r="1429" spans="2:14" x14ac:dyDescent="0.25">
      <c r="B1429" s="51"/>
      <c r="C1429" s="53"/>
      <c r="D1429" s="54"/>
      <c r="E1429" s="55"/>
      <c r="F1429" s="56"/>
      <c r="G1429" s="56"/>
      <c r="H1429" s="56"/>
      <c r="I1429" s="57"/>
      <c r="J1429" s="55"/>
      <c r="K1429" s="55"/>
      <c r="L1429" s="53"/>
      <c r="M1429" s="58"/>
      <c r="N1429" s="52"/>
    </row>
    <row r="1430" spans="2:14" x14ac:dyDescent="0.25">
      <c r="B1430" s="51"/>
      <c r="C1430" s="53"/>
      <c r="D1430" s="54"/>
      <c r="E1430" s="55"/>
      <c r="F1430" s="56"/>
      <c r="G1430" s="56"/>
      <c r="H1430" s="56"/>
      <c r="I1430" s="57"/>
      <c r="J1430" s="55"/>
      <c r="K1430" s="55"/>
      <c r="L1430" s="53"/>
      <c r="M1430" s="58"/>
      <c r="N1430" s="52"/>
    </row>
    <row r="1431" spans="2:14" x14ac:dyDescent="0.25">
      <c r="B1431" s="51"/>
      <c r="C1431" s="53"/>
      <c r="D1431" s="54"/>
      <c r="E1431" s="55"/>
      <c r="F1431" s="56"/>
      <c r="G1431" s="56"/>
      <c r="H1431" s="56"/>
      <c r="I1431" s="57"/>
      <c r="J1431" s="55"/>
      <c r="K1431" s="55"/>
      <c r="L1431" s="53"/>
      <c r="M1431" s="58"/>
      <c r="N1431" s="52"/>
    </row>
    <row r="1432" spans="2:14" x14ac:dyDescent="0.25">
      <c r="B1432" s="51"/>
      <c r="C1432" s="53"/>
      <c r="D1432" s="54"/>
      <c r="E1432" s="55"/>
      <c r="F1432" s="56"/>
      <c r="G1432" s="56"/>
      <c r="H1432" s="56"/>
      <c r="I1432" s="57"/>
      <c r="J1432" s="55"/>
      <c r="K1432" s="55"/>
      <c r="L1432" s="53"/>
      <c r="M1432" s="58"/>
      <c r="N1432" s="52"/>
    </row>
    <row r="1433" spans="2:14" x14ac:dyDescent="0.25">
      <c r="B1433" s="51"/>
      <c r="C1433" s="53"/>
      <c r="D1433" s="54"/>
      <c r="E1433" s="55"/>
      <c r="F1433" s="56"/>
      <c r="G1433" s="56"/>
      <c r="H1433" s="56"/>
      <c r="I1433" s="57"/>
      <c r="J1433" s="55"/>
      <c r="K1433" s="55"/>
      <c r="L1433" s="53"/>
      <c r="M1433" s="58"/>
      <c r="N1433" s="52"/>
    </row>
    <row r="1434" spans="2:14" x14ac:dyDescent="0.25">
      <c r="B1434" s="51"/>
      <c r="C1434" s="53"/>
      <c r="D1434" s="54"/>
      <c r="E1434" s="55"/>
      <c r="F1434" s="56"/>
      <c r="G1434" s="56"/>
      <c r="H1434" s="56"/>
      <c r="I1434" s="57"/>
      <c r="J1434" s="55"/>
      <c r="K1434" s="55"/>
      <c r="L1434" s="53"/>
      <c r="M1434" s="58"/>
      <c r="N1434" s="52"/>
    </row>
    <row r="1435" spans="2:14" x14ac:dyDescent="0.25">
      <c r="B1435" s="51"/>
      <c r="C1435" s="53"/>
      <c r="D1435" s="54"/>
      <c r="E1435" s="55"/>
      <c r="F1435" s="56"/>
      <c r="G1435" s="56"/>
      <c r="H1435" s="56"/>
      <c r="I1435" s="57"/>
      <c r="J1435" s="55"/>
      <c r="K1435" s="55"/>
      <c r="L1435" s="53"/>
      <c r="M1435" s="58"/>
      <c r="N1435" s="52"/>
    </row>
    <row r="1436" spans="2:14" x14ac:dyDescent="0.25">
      <c r="B1436" s="51"/>
      <c r="C1436" s="53"/>
      <c r="D1436" s="54"/>
      <c r="E1436" s="55"/>
      <c r="F1436" s="56"/>
      <c r="G1436" s="56"/>
      <c r="H1436" s="56"/>
      <c r="I1436" s="57"/>
      <c r="J1436" s="55"/>
      <c r="K1436" s="55"/>
      <c r="L1436" s="53"/>
      <c r="M1436" s="58"/>
      <c r="N1436" s="52"/>
    </row>
    <row r="1437" spans="2:14" x14ac:dyDescent="0.25">
      <c r="B1437" s="51"/>
      <c r="C1437" s="53"/>
      <c r="D1437" s="54"/>
      <c r="E1437" s="55"/>
      <c r="F1437" s="56"/>
      <c r="G1437" s="56"/>
      <c r="H1437" s="56"/>
      <c r="I1437" s="57"/>
      <c r="J1437" s="55"/>
      <c r="K1437" s="55"/>
      <c r="L1437" s="53"/>
      <c r="M1437" s="58"/>
      <c r="N1437" s="52"/>
    </row>
    <row r="1438" spans="2:14" x14ac:dyDescent="0.25">
      <c r="B1438" s="51"/>
      <c r="C1438" s="53"/>
      <c r="D1438" s="54"/>
      <c r="E1438" s="55"/>
      <c r="F1438" s="56"/>
      <c r="G1438" s="56"/>
      <c r="H1438" s="56"/>
      <c r="I1438" s="57"/>
      <c r="J1438" s="55"/>
      <c r="K1438" s="55"/>
      <c r="L1438" s="53"/>
      <c r="M1438" s="58"/>
      <c r="N1438" s="52"/>
    </row>
    <row r="1439" spans="2:14" x14ac:dyDescent="0.25">
      <c r="B1439" s="51"/>
      <c r="C1439" s="53"/>
      <c r="D1439" s="54"/>
      <c r="E1439" s="55"/>
      <c r="F1439" s="56"/>
      <c r="G1439" s="56"/>
      <c r="H1439" s="56"/>
      <c r="I1439" s="57"/>
      <c r="J1439" s="55"/>
      <c r="K1439" s="55"/>
      <c r="L1439" s="53"/>
      <c r="M1439" s="58"/>
      <c r="N1439" s="52"/>
    </row>
    <row r="1440" spans="2:14" x14ac:dyDescent="0.25">
      <c r="B1440" s="51"/>
      <c r="C1440" s="53"/>
      <c r="D1440" s="54"/>
      <c r="E1440" s="55"/>
      <c r="F1440" s="56"/>
      <c r="G1440" s="56"/>
      <c r="H1440" s="56"/>
      <c r="I1440" s="57"/>
      <c r="J1440" s="55"/>
      <c r="K1440" s="55"/>
      <c r="L1440" s="53"/>
      <c r="M1440" s="58"/>
      <c r="N1440" s="52"/>
    </row>
    <row r="1441" spans="2:14" x14ac:dyDescent="0.25">
      <c r="B1441" s="51"/>
      <c r="C1441" s="53"/>
      <c r="D1441" s="54"/>
      <c r="E1441" s="55"/>
      <c r="F1441" s="56"/>
      <c r="G1441" s="56"/>
      <c r="H1441" s="56"/>
      <c r="I1441" s="57"/>
      <c r="J1441" s="55"/>
      <c r="K1441" s="55"/>
      <c r="L1441" s="53"/>
      <c r="M1441" s="58"/>
      <c r="N1441" s="52"/>
    </row>
    <row r="1442" spans="2:14" x14ac:dyDescent="0.25">
      <c r="B1442" s="51"/>
      <c r="C1442" s="53"/>
      <c r="D1442" s="54"/>
      <c r="E1442" s="55"/>
      <c r="F1442" s="56"/>
      <c r="G1442" s="56"/>
      <c r="H1442" s="56"/>
      <c r="I1442" s="57"/>
      <c r="J1442" s="55"/>
      <c r="K1442" s="55"/>
      <c r="L1442" s="53"/>
      <c r="M1442" s="58"/>
      <c r="N1442" s="52"/>
    </row>
    <row r="1443" spans="2:14" x14ac:dyDescent="0.25">
      <c r="B1443" s="51"/>
      <c r="C1443" s="53"/>
      <c r="D1443" s="54"/>
      <c r="E1443" s="55"/>
      <c r="F1443" s="56"/>
      <c r="G1443" s="56"/>
      <c r="H1443" s="56"/>
      <c r="I1443" s="57"/>
      <c r="J1443" s="55"/>
      <c r="K1443" s="55"/>
      <c r="L1443" s="53"/>
      <c r="M1443" s="58"/>
      <c r="N1443" s="52"/>
    </row>
    <row r="1444" spans="2:14" x14ac:dyDescent="0.25">
      <c r="B1444" s="51"/>
      <c r="C1444" s="53"/>
      <c r="D1444" s="54"/>
      <c r="E1444" s="55"/>
      <c r="F1444" s="56"/>
      <c r="G1444" s="56"/>
      <c r="H1444" s="56"/>
      <c r="I1444" s="57"/>
      <c r="J1444" s="55"/>
      <c r="K1444" s="55"/>
      <c r="L1444" s="53"/>
      <c r="M1444" s="58"/>
      <c r="N1444" s="52"/>
    </row>
    <row r="1445" spans="2:14" x14ac:dyDescent="0.25">
      <c r="B1445" s="51"/>
      <c r="C1445" s="53"/>
      <c r="D1445" s="54"/>
      <c r="E1445" s="55"/>
      <c r="F1445" s="56"/>
      <c r="G1445" s="56"/>
      <c r="H1445" s="56"/>
      <c r="I1445" s="57"/>
      <c r="J1445" s="55"/>
      <c r="K1445" s="55"/>
      <c r="L1445" s="53"/>
      <c r="M1445" s="58"/>
      <c r="N1445" s="52"/>
    </row>
    <row r="1446" spans="2:14" x14ac:dyDescent="0.25">
      <c r="B1446" s="51"/>
      <c r="C1446" s="53"/>
      <c r="D1446" s="54"/>
      <c r="E1446" s="55"/>
      <c r="F1446" s="56"/>
      <c r="G1446" s="56"/>
      <c r="H1446" s="56"/>
      <c r="I1446" s="57"/>
      <c r="J1446" s="55"/>
      <c r="K1446" s="55"/>
      <c r="L1446" s="53"/>
      <c r="M1446" s="58"/>
      <c r="N1446" s="52"/>
    </row>
    <row r="1447" spans="2:14" x14ac:dyDescent="0.25">
      <c r="B1447" s="51"/>
      <c r="C1447" s="53"/>
      <c r="D1447" s="54"/>
      <c r="E1447" s="55"/>
      <c r="F1447" s="56"/>
      <c r="G1447" s="56"/>
      <c r="H1447" s="56"/>
      <c r="I1447" s="57"/>
      <c r="J1447" s="55"/>
      <c r="K1447" s="55"/>
      <c r="L1447" s="53"/>
      <c r="M1447" s="58"/>
      <c r="N1447" s="52"/>
    </row>
    <row r="1448" spans="2:14" x14ac:dyDescent="0.25">
      <c r="B1448" s="51"/>
      <c r="C1448" s="53"/>
      <c r="D1448" s="54"/>
      <c r="E1448" s="55"/>
      <c r="F1448" s="56"/>
      <c r="G1448" s="56"/>
      <c r="H1448" s="56"/>
      <c r="I1448" s="57"/>
      <c r="J1448" s="55"/>
      <c r="K1448" s="55"/>
      <c r="L1448" s="53"/>
      <c r="M1448" s="58"/>
      <c r="N1448" s="52"/>
    </row>
    <row r="1449" spans="2:14" x14ac:dyDescent="0.25">
      <c r="B1449" s="51"/>
      <c r="C1449" s="53"/>
      <c r="D1449" s="54"/>
      <c r="E1449" s="55"/>
      <c r="F1449" s="56"/>
      <c r="G1449" s="56"/>
      <c r="H1449" s="56"/>
      <c r="I1449" s="57"/>
      <c r="J1449" s="55"/>
      <c r="K1449" s="55"/>
      <c r="L1449" s="53"/>
      <c r="M1449" s="58"/>
      <c r="N1449" s="52"/>
    </row>
    <row r="1450" spans="2:14" x14ac:dyDescent="0.25">
      <c r="B1450" s="51"/>
      <c r="C1450" s="53"/>
      <c r="D1450" s="54"/>
      <c r="E1450" s="55"/>
      <c r="F1450" s="56"/>
      <c r="G1450" s="56"/>
      <c r="H1450" s="56"/>
      <c r="I1450" s="57"/>
      <c r="J1450" s="55"/>
      <c r="K1450" s="55"/>
      <c r="L1450" s="53"/>
      <c r="M1450" s="58"/>
      <c r="N1450" s="52"/>
    </row>
    <row r="1451" spans="2:14" x14ac:dyDescent="0.25">
      <c r="B1451" s="51"/>
      <c r="C1451" s="53"/>
      <c r="D1451" s="54"/>
      <c r="E1451" s="55"/>
      <c r="F1451" s="56"/>
      <c r="G1451" s="56"/>
      <c r="H1451" s="56"/>
      <c r="I1451" s="57"/>
      <c r="J1451" s="55"/>
      <c r="K1451" s="55"/>
      <c r="L1451" s="53"/>
      <c r="M1451" s="58"/>
      <c r="N1451" s="52"/>
    </row>
    <row r="1452" spans="2:14" x14ac:dyDescent="0.25">
      <c r="B1452" s="51"/>
      <c r="C1452" s="53"/>
      <c r="D1452" s="54"/>
      <c r="E1452" s="55"/>
      <c r="F1452" s="56"/>
      <c r="G1452" s="56"/>
      <c r="H1452" s="56"/>
      <c r="I1452" s="57"/>
      <c r="J1452" s="55"/>
      <c r="K1452" s="55"/>
      <c r="L1452" s="53"/>
      <c r="M1452" s="58"/>
      <c r="N1452" s="52"/>
    </row>
    <row r="1453" spans="2:14" x14ac:dyDescent="0.25">
      <c r="B1453" s="51"/>
      <c r="C1453" s="53"/>
      <c r="D1453" s="54"/>
      <c r="E1453" s="55"/>
      <c r="F1453" s="56"/>
      <c r="G1453" s="56"/>
      <c r="H1453" s="56"/>
      <c r="I1453" s="57"/>
      <c r="J1453" s="55"/>
      <c r="K1453" s="55"/>
      <c r="L1453" s="53"/>
      <c r="M1453" s="58"/>
      <c r="N1453" s="52"/>
    </row>
    <row r="1454" spans="2:14" x14ac:dyDescent="0.25">
      <c r="B1454" s="51"/>
      <c r="C1454" s="53"/>
      <c r="D1454" s="54"/>
      <c r="E1454" s="55"/>
      <c r="F1454" s="56"/>
      <c r="G1454" s="56"/>
      <c r="H1454" s="56"/>
      <c r="I1454" s="57"/>
      <c r="J1454" s="55"/>
      <c r="K1454" s="55"/>
      <c r="L1454" s="53"/>
      <c r="M1454" s="58"/>
      <c r="N1454" s="52"/>
    </row>
    <row r="1455" spans="2:14" x14ac:dyDescent="0.25">
      <c r="B1455" s="51"/>
      <c r="C1455" s="53"/>
      <c r="D1455" s="54"/>
      <c r="E1455" s="55"/>
      <c r="F1455" s="56"/>
      <c r="G1455" s="56"/>
      <c r="H1455" s="56"/>
      <c r="I1455" s="57"/>
      <c r="J1455" s="55"/>
      <c r="K1455" s="55"/>
      <c r="L1455" s="53"/>
      <c r="M1455" s="58"/>
      <c r="N1455" s="52"/>
    </row>
    <row r="1456" spans="2:14" x14ac:dyDescent="0.25">
      <c r="B1456" s="51"/>
      <c r="C1456" s="53"/>
      <c r="D1456" s="54"/>
      <c r="E1456" s="55"/>
      <c r="F1456" s="56"/>
      <c r="G1456" s="56"/>
      <c r="H1456" s="56"/>
      <c r="I1456" s="57"/>
      <c r="J1456" s="55"/>
      <c r="K1456" s="55"/>
      <c r="L1456" s="53"/>
      <c r="M1456" s="58"/>
      <c r="N1456" s="52"/>
    </row>
    <row r="1457" spans="2:14" x14ac:dyDescent="0.25">
      <c r="B1457" s="51"/>
      <c r="C1457" s="53"/>
      <c r="D1457" s="54"/>
      <c r="E1457" s="55"/>
      <c r="F1457" s="56"/>
      <c r="G1457" s="56"/>
      <c r="H1457" s="56"/>
      <c r="I1457" s="57"/>
      <c r="J1457" s="55"/>
      <c r="K1457" s="55"/>
      <c r="L1457" s="53"/>
      <c r="M1457" s="58"/>
      <c r="N1457" s="52"/>
    </row>
    <row r="1458" spans="2:14" x14ac:dyDescent="0.25">
      <c r="B1458" s="51"/>
      <c r="C1458" s="53"/>
      <c r="D1458" s="54"/>
      <c r="E1458" s="55"/>
      <c r="F1458" s="56"/>
      <c r="G1458" s="56"/>
      <c r="H1458" s="56"/>
      <c r="I1458" s="57"/>
      <c r="J1458" s="55"/>
      <c r="K1458" s="55"/>
      <c r="L1458" s="53"/>
      <c r="M1458" s="58"/>
      <c r="N1458" s="52"/>
    </row>
    <row r="1459" spans="2:14" x14ac:dyDescent="0.25">
      <c r="B1459" s="51"/>
      <c r="C1459" s="53"/>
      <c r="D1459" s="54"/>
      <c r="E1459" s="55"/>
      <c r="F1459" s="56"/>
      <c r="G1459" s="56"/>
      <c r="H1459" s="56"/>
      <c r="I1459" s="57"/>
      <c r="J1459" s="55"/>
      <c r="K1459" s="55"/>
      <c r="L1459" s="53"/>
      <c r="M1459" s="58"/>
      <c r="N1459" s="52"/>
    </row>
    <row r="1460" spans="2:14" x14ac:dyDescent="0.25">
      <c r="B1460" s="51"/>
      <c r="C1460" s="53"/>
      <c r="D1460" s="54"/>
      <c r="E1460" s="55"/>
      <c r="F1460" s="56"/>
      <c r="G1460" s="56"/>
      <c r="H1460" s="56"/>
      <c r="I1460" s="57"/>
      <c r="J1460" s="55"/>
      <c r="K1460" s="55"/>
      <c r="L1460" s="53"/>
      <c r="M1460" s="58"/>
      <c r="N1460" s="52"/>
    </row>
    <row r="1461" spans="2:14" x14ac:dyDescent="0.25">
      <c r="B1461" s="51"/>
      <c r="C1461" s="53"/>
      <c r="D1461" s="54"/>
      <c r="E1461" s="55"/>
      <c r="F1461" s="56"/>
      <c r="G1461" s="56"/>
      <c r="H1461" s="56"/>
      <c r="I1461" s="57"/>
      <c r="J1461" s="55"/>
      <c r="K1461" s="55"/>
      <c r="L1461" s="53"/>
      <c r="M1461" s="58"/>
      <c r="N1461" s="52"/>
    </row>
    <row r="1462" spans="2:14" x14ac:dyDescent="0.25">
      <c r="B1462" s="51"/>
      <c r="C1462" s="53"/>
      <c r="D1462" s="54"/>
      <c r="E1462" s="55"/>
      <c r="F1462" s="56"/>
      <c r="G1462" s="56"/>
      <c r="H1462" s="56"/>
      <c r="I1462" s="57"/>
      <c r="J1462" s="55"/>
      <c r="K1462" s="55"/>
      <c r="L1462" s="53"/>
      <c r="M1462" s="58"/>
      <c r="N1462" s="52"/>
    </row>
    <row r="1463" spans="2:14" x14ac:dyDescent="0.25">
      <c r="B1463" s="51"/>
      <c r="C1463" s="53"/>
      <c r="D1463" s="54"/>
      <c r="E1463" s="55"/>
      <c r="F1463" s="56"/>
      <c r="G1463" s="56"/>
      <c r="H1463" s="56"/>
      <c r="I1463" s="57"/>
      <c r="J1463" s="55"/>
      <c r="K1463" s="55"/>
      <c r="L1463" s="53"/>
      <c r="M1463" s="58"/>
      <c r="N1463" s="52"/>
    </row>
    <row r="1464" spans="2:14" x14ac:dyDescent="0.25">
      <c r="B1464" s="51"/>
      <c r="C1464" s="53"/>
      <c r="D1464" s="54"/>
      <c r="E1464" s="55"/>
      <c r="F1464" s="56"/>
      <c r="G1464" s="56"/>
      <c r="H1464" s="56"/>
      <c r="I1464" s="57"/>
      <c r="J1464" s="55"/>
      <c r="K1464" s="55"/>
      <c r="L1464" s="53"/>
      <c r="M1464" s="58"/>
      <c r="N1464" s="52"/>
    </row>
    <row r="1465" spans="2:14" x14ac:dyDescent="0.25">
      <c r="B1465" s="51"/>
      <c r="C1465" s="53"/>
      <c r="D1465" s="54"/>
      <c r="E1465" s="55"/>
      <c r="F1465" s="56"/>
      <c r="G1465" s="56"/>
      <c r="H1465" s="56"/>
      <c r="I1465" s="57"/>
      <c r="J1465" s="55"/>
      <c r="K1465" s="55"/>
      <c r="L1465" s="53"/>
      <c r="M1465" s="58"/>
      <c r="N1465" s="52"/>
    </row>
    <row r="1466" spans="2:14" x14ac:dyDescent="0.25">
      <c r="B1466" s="51"/>
      <c r="C1466" s="53"/>
      <c r="D1466" s="54"/>
      <c r="E1466" s="55"/>
      <c r="F1466" s="56"/>
      <c r="G1466" s="56"/>
      <c r="H1466" s="56"/>
      <c r="I1466" s="57"/>
      <c r="J1466" s="55"/>
      <c r="K1466" s="55"/>
      <c r="L1466" s="53"/>
      <c r="M1466" s="58"/>
      <c r="N1466" s="52"/>
    </row>
    <row r="1467" spans="2:14" x14ac:dyDescent="0.25">
      <c r="B1467" s="51"/>
      <c r="C1467" s="53"/>
      <c r="D1467" s="54"/>
      <c r="E1467" s="55"/>
      <c r="F1467" s="56"/>
      <c r="G1467" s="56"/>
      <c r="H1467" s="56"/>
      <c r="I1467" s="57"/>
      <c r="J1467" s="55"/>
      <c r="K1467" s="55"/>
      <c r="L1467" s="53"/>
      <c r="M1467" s="58"/>
      <c r="N1467" s="52"/>
    </row>
    <row r="1468" spans="2:14" x14ac:dyDescent="0.25">
      <c r="B1468" s="51"/>
      <c r="C1468" s="53"/>
      <c r="D1468" s="54"/>
      <c r="E1468" s="55"/>
      <c r="F1468" s="56"/>
      <c r="G1468" s="56"/>
      <c r="H1468" s="56"/>
      <c r="I1468" s="57"/>
      <c r="J1468" s="55"/>
      <c r="K1468" s="55"/>
      <c r="L1468" s="53"/>
      <c r="M1468" s="58"/>
      <c r="N1468" s="52"/>
    </row>
    <row r="1469" spans="2:14" x14ac:dyDescent="0.25">
      <c r="B1469" s="51"/>
      <c r="C1469" s="53"/>
      <c r="D1469" s="54"/>
      <c r="E1469" s="55"/>
      <c r="F1469" s="56"/>
      <c r="G1469" s="56"/>
      <c r="H1469" s="56"/>
      <c r="I1469" s="57"/>
      <c r="J1469" s="55"/>
      <c r="K1469" s="55"/>
      <c r="L1469" s="53"/>
      <c r="M1469" s="58"/>
      <c r="N1469" s="52"/>
    </row>
    <row r="1470" spans="2:14" x14ac:dyDescent="0.25">
      <c r="B1470" s="51"/>
      <c r="C1470" s="53"/>
      <c r="D1470" s="54"/>
      <c r="E1470" s="55"/>
      <c r="F1470" s="56"/>
      <c r="G1470" s="56"/>
      <c r="H1470" s="56"/>
      <c r="I1470" s="57"/>
      <c r="J1470" s="55"/>
      <c r="K1470" s="55"/>
      <c r="L1470" s="53"/>
      <c r="M1470" s="58"/>
      <c r="N1470" s="52"/>
    </row>
    <row r="1471" spans="2:14" x14ac:dyDescent="0.25">
      <c r="B1471" s="51"/>
      <c r="C1471" s="53"/>
      <c r="D1471" s="54"/>
      <c r="E1471" s="55"/>
      <c r="F1471" s="56"/>
      <c r="G1471" s="56"/>
      <c r="H1471" s="56"/>
      <c r="I1471" s="57"/>
      <c r="J1471" s="55"/>
      <c r="K1471" s="55"/>
      <c r="L1471" s="53"/>
      <c r="M1471" s="58"/>
      <c r="N1471" s="52"/>
    </row>
    <row r="1472" spans="2:14" x14ac:dyDescent="0.25">
      <c r="B1472" s="51"/>
      <c r="C1472" s="53"/>
      <c r="D1472" s="54"/>
      <c r="E1472" s="55"/>
      <c r="F1472" s="56"/>
      <c r="G1472" s="56"/>
      <c r="H1472" s="56"/>
      <c r="I1472" s="57"/>
      <c r="J1472" s="55"/>
      <c r="K1472" s="55"/>
      <c r="L1472" s="53"/>
      <c r="M1472" s="58"/>
      <c r="N1472" s="52"/>
    </row>
    <row r="1473" spans="2:14" x14ac:dyDescent="0.25">
      <c r="B1473" s="51"/>
      <c r="C1473" s="53"/>
      <c r="D1473" s="54"/>
      <c r="E1473" s="55"/>
      <c r="F1473" s="56"/>
      <c r="G1473" s="56"/>
      <c r="H1473" s="56"/>
      <c r="I1473" s="57"/>
      <c r="J1473" s="55"/>
      <c r="K1473" s="55"/>
      <c r="L1473" s="53"/>
      <c r="M1473" s="58"/>
      <c r="N1473" s="52"/>
    </row>
    <row r="1474" spans="2:14" x14ac:dyDescent="0.25">
      <c r="B1474" s="51"/>
      <c r="C1474" s="53"/>
      <c r="D1474" s="54"/>
      <c r="E1474" s="55"/>
      <c r="F1474" s="56"/>
      <c r="G1474" s="56"/>
      <c r="H1474" s="56"/>
      <c r="I1474" s="57"/>
      <c r="J1474" s="55"/>
      <c r="K1474" s="55"/>
      <c r="L1474" s="53"/>
      <c r="M1474" s="58"/>
      <c r="N1474" s="52"/>
    </row>
    <row r="1475" spans="2:14" x14ac:dyDescent="0.25">
      <c r="B1475" s="51"/>
      <c r="C1475" s="53"/>
      <c r="D1475" s="54"/>
      <c r="E1475" s="55"/>
      <c r="F1475" s="56"/>
      <c r="G1475" s="56"/>
      <c r="H1475" s="56"/>
      <c r="I1475" s="57"/>
      <c r="J1475" s="55"/>
      <c r="K1475" s="55"/>
      <c r="L1475" s="53"/>
      <c r="M1475" s="58"/>
      <c r="N1475" s="52"/>
    </row>
    <row r="1476" spans="2:14" x14ac:dyDescent="0.25">
      <c r="B1476" s="51"/>
      <c r="C1476" s="53"/>
      <c r="D1476" s="54"/>
      <c r="E1476" s="55"/>
      <c r="F1476" s="56"/>
      <c r="G1476" s="56"/>
      <c r="H1476" s="56"/>
      <c r="I1476" s="57"/>
      <c r="J1476" s="55"/>
      <c r="K1476" s="55"/>
      <c r="L1476" s="53"/>
      <c r="M1476" s="58"/>
      <c r="N1476" s="52"/>
    </row>
    <row r="1477" spans="2:14" x14ac:dyDescent="0.25">
      <c r="B1477" s="51"/>
      <c r="C1477" s="53"/>
      <c r="D1477" s="54"/>
      <c r="E1477" s="55"/>
      <c r="F1477" s="56"/>
      <c r="G1477" s="56"/>
      <c r="H1477" s="56"/>
      <c r="I1477" s="57"/>
      <c r="J1477" s="55"/>
      <c r="K1477" s="55"/>
      <c r="L1477" s="53"/>
      <c r="M1477" s="58"/>
      <c r="N1477" s="52"/>
    </row>
    <row r="1478" spans="2:14" x14ac:dyDescent="0.25">
      <c r="B1478" s="51"/>
      <c r="C1478" s="53"/>
      <c r="D1478" s="54"/>
      <c r="E1478" s="55"/>
      <c r="F1478" s="56"/>
      <c r="G1478" s="56"/>
      <c r="H1478" s="56"/>
      <c r="I1478" s="57"/>
      <c r="J1478" s="55"/>
      <c r="K1478" s="55"/>
      <c r="L1478" s="53"/>
      <c r="M1478" s="58"/>
      <c r="N1478" s="52"/>
    </row>
    <row r="1479" spans="2:14" x14ac:dyDescent="0.25">
      <c r="B1479" s="51"/>
      <c r="C1479" s="53"/>
      <c r="D1479" s="54"/>
      <c r="E1479" s="55"/>
      <c r="F1479" s="56"/>
      <c r="G1479" s="56"/>
      <c r="H1479" s="56"/>
      <c r="I1479" s="57"/>
      <c r="J1479" s="55"/>
      <c r="K1479" s="55"/>
      <c r="L1479" s="53"/>
      <c r="M1479" s="58"/>
      <c r="N1479" s="52"/>
    </row>
    <row r="1480" spans="2:14" x14ac:dyDescent="0.25">
      <c r="B1480" s="51"/>
      <c r="C1480" s="53"/>
      <c r="D1480" s="54"/>
      <c r="E1480" s="55"/>
      <c r="F1480" s="56"/>
      <c r="G1480" s="56"/>
      <c r="H1480" s="56"/>
      <c r="I1480" s="57"/>
      <c r="J1480" s="55"/>
      <c r="K1480" s="55"/>
      <c r="L1480" s="53"/>
      <c r="M1480" s="58"/>
      <c r="N1480" s="52"/>
    </row>
    <row r="1481" spans="2:14" x14ac:dyDescent="0.25">
      <c r="B1481" s="51"/>
      <c r="C1481" s="53"/>
      <c r="D1481" s="54"/>
      <c r="E1481" s="55"/>
      <c r="F1481" s="56"/>
      <c r="G1481" s="56"/>
      <c r="H1481" s="56"/>
      <c r="I1481" s="57"/>
      <c r="J1481" s="55"/>
      <c r="K1481" s="55"/>
      <c r="L1481" s="53"/>
      <c r="M1481" s="58"/>
      <c r="N1481" s="52"/>
    </row>
    <row r="1482" spans="2:14" x14ac:dyDescent="0.25">
      <c r="B1482" s="51"/>
      <c r="C1482" s="53"/>
      <c r="D1482" s="54"/>
      <c r="E1482" s="55"/>
      <c r="F1482" s="56"/>
      <c r="G1482" s="56"/>
      <c r="H1482" s="56"/>
      <c r="I1482" s="57"/>
      <c r="J1482" s="55"/>
      <c r="K1482" s="55"/>
      <c r="L1482" s="53"/>
      <c r="M1482" s="58"/>
      <c r="N1482" s="52"/>
    </row>
    <row r="1483" spans="2:14" x14ac:dyDescent="0.25">
      <c r="B1483" s="51"/>
      <c r="C1483" s="53"/>
      <c r="D1483" s="54"/>
      <c r="E1483" s="55"/>
      <c r="F1483" s="56"/>
      <c r="G1483" s="56"/>
      <c r="H1483" s="56"/>
      <c r="I1483" s="57"/>
      <c r="J1483" s="55"/>
      <c r="K1483" s="55"/>
      <c r="L1483" s="53"/>
      <c r="M1483" s="58"/>
      <c r="N1483" s="52"/>
    </row>
    <row r="1484" spans="2:14" x14ac:dyDescent="0.25">
      <c r="B1484" s="51"/>
      <c r="C1484" s="53"/>
      <c r="D1484" s="54"/>
      <c r="E1484" s="55"/>
      <c r="F1484" s="56"/>
      <c r="G1484" s="56"/>
      <c r="H1484" s="56"/>
      <c r="I1484" s="57"/>
      <c r="J1484" s="55"/>
      <c r="K1484" s="55"/>
      <c r="L1484" s="53"/>
      <c r="M1484" s="58"/>
      <c r="N1484" s="52"/>
    </row>
    <row r="1485" spans="2:14" x14ac:dyDescent="0.25">
      <c r="B1485" s="51"/>
      <c r="C1485" s="53"/>
      <c r="D1485" s="54"/>
      <c r="E1485" s="55"/>
      <c r="F1485" s="56"/>
      <c r="G1485" s="56"/>
      <c r="H1485" s="56"/>
      <c r="I1485" s="57"/>
      <c r="J1485" s="55"/>
      <c r="K1485" s="55"/>
      <c r="L1485" s="53"/>
      <c r="M1485" s="58"/>
      <c r="N1485" s="52"/>
    </row>
    <row r="1486" spans="2:14" x14ac:dyDescent="0.25">
      <c r="B1486" s="51"/>
      <c r="C1486" s="53"/>
      <c r="D1486" s="54"/>
      <c r="E1486" s="55"/>
      <c r="F1486" s="56"/>
      <c r="G1486" s="56"/>
      <c r="H1486" s="56"/>
      <c r="I1486" s="57"/>
      <c r="J1486" s="55"/>
      <c r="K1486" s="55"/>
      <c r="L1486" s="53"/>
      <c r="M1486" s="58"/>
      <c r="N1486" s="52"/>
    </row>
    <row r="1487" spans="2:14" x14ac:dyDescent="0.25">
      <c r="B1487" s="51"/>
      <c r="C1487" s="53"/>
      <c r="D1487" s="54"/>
      <c r="E1487" s="55"/>
      <c r="F1487" s="56"/>
      <c r="G1487" s="56"/>
      <c r="H1487" s="56"/>
      <c r="I1487" s="57"/>
      <c r="J1487" s="55"/>
      <c r="K1487" s="55"/>
      <c r="L1487" s="53"/>
      <c r="M1487" s="58"/>
      <c r="N1487" s="52"/>
    </row>
    <row r="1488" spans="2:14" x14ac:dyDescent="0.25">
      <c r="B1488" s="51"/>
      <c r="C1488" s="53"/>
      <c r="D1488" s="54"/>
      <c r="E1488" s="55"/>
      <c r="F1488" s="56"/>
      <c r="G1488" s="56"/>
      <c r="H1488" s="56"/>
      <c r="I1488" s="57"/>
      <c r="J1488" s="55"/>
      <c r="K1488" s="55"/>
      <c r="L1488" s="53"/>
      <c r="M1488" s="58"/>
      <c r="N1488" s="52"/>
    </row>
    <row r="1489" spans="2:14" x14ac:dyDescent="0.25">
      <c r="B1489" s="51"/>
      <c r="C1489" s="53"/>
      <c r="D1489" s="54"/>
      <c r="E1489" s="55"/>
      <c r="F1489" s="56"/>
      <c r="G1489" s="56"/>
      <c r="H1489" s="56"/>
      <c r="I1489" s="57"/>
      <c r="J1489" s="55"/>
      <c r="K1489" s="55"/>
      <c r="L1489" s="53"/>
      <c r="M1489" s="58"/>
      <c r="N1489" s="52"/>
    </row>
    <row r="1490" spans="2:14" x14ac:dyDescent="0.25">
      <c r="B1490" s="51"/>
      <c r="C1490" s="53"/>
      <c r="D1490" s="54"/>
      <c r="E1490" s="55"/>
      <c r="F1490" s="56"/>
      <c r="G1490" s="56"/>
      <c r="H1490" s="56"/>
      <c r="I1490" s="57"/>
      <c r="J1490" s="55"/>
      <c r="K1490" s="55"/>
      <c r="L1490" s="53"/>
      <c r="M1490" s="58"/>
      <c r="N1490" s="52"/>
    </row>
    <row r="1491" spans="2:14" x14ac:dyDescent="0.25">
      <c r="B1491" s="51"/>
      <c r="C1491" s="53"/>
      <c r="D1491" s="54"/>
      <c r="E1491" s="55"/>
      <c r="F1491" s="56"/>
      <c r="G1491" s="56"/>
      <c r="H1491" s="56"/>
      <c r="I1491" s="57"/>
      <c r="J1491" s="55"/>
      <c r="K1491" s="55"/>
      <c r="L1491" s="53"/>
      <c r="M1491" s="58"/>
      <c r="N1491" s="52"/>
    </row>
    <row r="1492" spans="2:14" x14ac:dyDescent="0.25">
      <c r="B1492" s="51"/>
      <c r="C1492" s="53"/>
      <c r="D1492" s="54"/>
      <c r="E1492" s="55"/>
      <c r="F1492" s="56"/>
      <c r="G1492" s="56"/>
      <c r="H1492" s="56"/>
      <c r="I1492" s="57"/>
      <c r="J1492" s="55"/>
      <c r="K1492" s="55"/>
      <c r="L1492" s="53"/>
      <c r="M1492" s="58"/>
      <c r="N1492" s="52"/>
    </row>
    <row r="1493" spans="2:14" x14ac:dyDescent="0.25">
      <c r="B1493" s="51"/>
      <c r="C1493" s="53"/>
      <c r="D1493" s="54"/>
      <c r="E1493" s="55"/>
      <c r="F1493" s="56"/>
      <c r="G1493" s="56"/>
      <c r="H1493" s="56"/>
      <c r="I1493" s="57"/>
      <c r="J1493" s="55"/>
      <c r="K1493" s="55"/>
      <c r="L1493" s="53"/>
      <c r="M1493" s="58"/>
      <c r="N1493" s="52"/>
    </row>
    <row r="1494" spans="2:14" x14ac:dyDescent="0.25">
      <c r="B1494" s="51"/>
      <c r="C1494" s="53"/>
      <c r="D1494" s="54"/>
      <c r="E1494" s="55"/>
      <c r="F1494" s="56"/>
      <c r="G1494" s="56"/>
      <c r="H1494" s="56"/>
      <c r="I1494" s="57"/>
      <c r="J1494" s="55"/>
      <c r="K1494" s="55"/>
      <c r="L1494" s="53"/>
      <c r="M1494" s="58"/>
      <c r="N1494" s="52"/>
    </row>
    <row r="1495" spans="2:14" x14ac:dyDescent="0.25">
      <c r="B1495" s="51"/>
      <c r="C1495" s="53"/>
      <c r="D1495" s="54"/>
      <c r="E1495" s="55"/>
      <c r="F1495" s="56"/>
      <c r="G1495" s="56"/>
      <c r="H1495" s="56"/>
      <c r="I1495" s="57"/>
      <c r="J1495" s="55"/>
      <c r="K1495" s="55"/>
      <c r="L1495" s="53"/>
      <c r="M1495" s="58"/>
      <c r="N1495" s="52"/>
    </row>
    <row r="1496" spans="2:14" x14ac:dyDescent="0.25">
      <c r="B1496" s="51"/>
      <c r="C1496" s="53"/>
      <c r="D1496" s="54"/>
      <c r="E1496" s="55"/>
      <c r="F1496" s="56"/>
      <c r="G1496" s="56"/>
      <c r="H1496" s="56"/>
      <c r="I1496" s="57"/>
      <c r="J1496" s="55"/>
      <c r="K1496" s="55"/>
      <c r="L1496" s="53"/>
      <c r="M1496" s="58"/>
      <c r="N1496" s="52"/>
    </row>
    <row r="1497" spans="2:14" x14ac:dyDescent="0.25">
      <c r="B1497" s="51"/>
      <c r="C1497" s="53"/>
      <c r="D1497" s="54"/>
      <c r="E1497" s="55"/>
      <c r="F1497" s="56"/>
      <c r="G1497" s="56"/>
      <c r="H1497" s="56"/>
      <c r="I1497" s="57"/>
      <c r="J1497" s="55"/>
      <c r="K1497" s="55"/>
      <c r="L1497" s="53"/>
      <c r="M1497" s="58"/>
      <c r="N1497" s="52"/>
    </row>
    <row r="1498" spans="2:14" x14ac:dyDescent="0.25">
      <c r="B1498" s="51"/>
      <c r="C1498" s="53"/>
      <c r="D1498" s="54"/>
      <c r="E1498" s="55"/>
      <c r="F1498" s="56"/>
      <c r="G1498" s="56"/>
      <c r="H1498" s="56"/>
      <c r="I1498" s="57"/>
      <c r="J1498" s="55"/>
      <c r="K1498" s="55"/>
      <c r="L1498" s="53"/>
      <c r="M1498" s="58"/>
      <c r="N1498" s="52"/>
    </row>
    <row r="1499" spans="2:14" x14ac:dyDescent="0.25">
      <c r="B1499" s="51"/>
      <c r="C1499" s="53"/>
      <c r="D1499" s="54"/>
      <c r="E1499" s="55"/>
      <c r="F1499" s="56"/>
      <c r="G1499" s="56"/>
      <c r="H1499" s="56"/>
      <c r="I1499" s="57"/>
      <c r="J1499" s="55"/>
      <c r="K1499" s="55"/>
      <c r="L1499" s="53"/>
      <c r="M1499" s="58"/>
      <c r="N1499" s="52"/>
    </row>
    <row r="1500" spans="2:14" x14ac:dyDescent="0.25">
      <c r="B1500" s="51"/>
      <c r="C1500" s="53"/>
      <c r="D1500" s="54"/>
      <c r="E1500" s="55"/>
      <c r="F1500" s="56"/>
      <c r="G1500" s="56"/>
      <c r="H1500" s="56"/>
      <c r="I1500" s="57"/>
      <c r="J1500" s="55"/>
      <c r="K1500" s="55"/>
      <c r="L1500" s="53"/>
      <c r="M1500" s="58"/>
      <c r="N1500" s="52"/>
    </row>
    <row r="1501" spans="2:14" x14ac:dyDescent="0.25">
      <c r="B1501" s="51"/>
      <c r="C1501" s="53"/>
      <c r="D1501" s="54"/>
      <c r="E1501" s="55"/>
      <c r="F1501" s="56"/>
      <c r="G1501" s="56"/>
      <c r="H1501" s="56"/>
      <c r="I1501" s="57"/>
      <c r="J1501" s="55"/>
      <c r="K1501" s="55"/>
      <c r="L1501" s="53"/>
      <c r="M1501" s="58"/>
      <c r="N1501" s="52"/>
    </row>
    <row r="1502" spans="2:14" x14ac:dyDescent="0.25">
      <c r="B1502" s="51"/>
      <c r="C1502" s="53"/>
      <c r="D1502" s="54"/>
      <c r="E1502" s="55"/>
      <c r="F1502" s="56"/>
      <c r="G1502" s="56"/>
      <c r="H1502" s="56"/>
      <c r="I1502" s="57"/>
      <c r="J1502" s="55"/>
      <c r="K1502" s="55"/>
      <c r="L1502" s="53"/>
      <c r="M1502" s="58"/>
      <c r="N1502" s="52"/>
    </row>
    <row r="1503" spans="2:14" x14ac:dyDescent="0.25">
      <c r="B1503" s="51"/>
      <c r="C1503" s="53"/>
      <c r="D1503" s="54"/>
      <c r="E1503" s="55"/>
      <c r="F1503" s="56"/>
      <c r="G1503" s="56"/>
      <c r="H1503" s="56"/>
      <c r="I1503" s="57"/>
      <c r="J1503" s="55"/>
      <c r="K1503" s="55"/>
      <c r="L1503" s="53"/>
      <c r="M1503" s="58"/>
      <c r="N1503" s="52"/>
    </row>
    <row r="1504" spans="2:14" x14ac:dyDescent="0.25">
      <c r="B1504" s="51"/>
      <c r="C1504" s="53"/>
      <c r="D1504" s="54"/>
      <c r="E1504" s="55"/>
      <c r="F1504" s="56"/>
      <c r="G1504" s="56"/>
      <c r="H1504" s="56"/>
      <c r="I1504" s="57"/>
      <c r="J1504" s="55"/>
      <c r="K1504" s="55"/>
      <c r="L1504" s="53"/>
      <c r="M1504" s="58"/>
      <c r="N1504" s="52"/>
    </row>
    <row r="1505" spans="2:14" x14ac:dyDescent="0.25">
      <c r="B1505" s="51"/>
      <c r="C1505" s="53"/>
      <c r="D1505" s="54"/>
      <c r="E1505" s="55"/>
      <c r="F1505" s="56"/>
      <c r="G1505" s="56"/>
      <c r="H1505" s="56"/>
      <c r="I1505" s="57"/>
      <c r="J1505" s="55"/>
      <c r="K1505" s="55"/>
      <c r="L1505" s="53"/>
      <c r="M1505" s="58"/>
      <c r="N1505" s="52"/>
    </row>
    <row r="1506" spans="2:14" x14ac:dyDescent="0.25">
      <c r="B1506" s="51"/>
      <c r="C1506" s="53"/>
      <c r="D1506" s="54"/>
      <c r="E1506" s="55"/>
      <c r="F1506" s="56"/>
      <c r="G1506" s="56"/>
      <c r="H1506" s="56"/>
      <c r="I1506" s="57"/>
      <c r="J1506" s="55"/>
      <c r="K1506" s="55"/>
      <c r="L1506" s="53"/>
      <c r="M1506" s="58"/>
      <c r="N1506" s="52"/>
    </row>
    <row r="1507" spans="2:14" x14ac:dyDescent="0.25">
      <c r="B1507" s="51"/>
      <c r="C1507" s="53"/>
      <c r="D1507" s="54"/>
      <c r="E1507" s="55"/>
      <c r="F1507" s="56"/>
      <c r="G1507" s="56"/>
      <c r="H1507" s="56"/>
      <c r="I1507" s="57"/>
      <c r="J1507" s="55"/>
      <c r="K1507" s="55"/>
      <c r="L1507" s="53"/>
      <c r="M1507" s="58"/>
      <c r="N1507" s="52"/>
    </row>
    <row r="1508" spans="2:14" x14ac:dyDescent="0.25">
      <c r="B1508" s="51"/>
      <c r="C1508" s="53"/>
      <c r="D1508" s="54"/>
      <c r="E1508" s="55"/>
      <c r="F1508" s="56"/>
      <c r="G1508" s="56"/>
      <c r="H1508" s="56"/>
      <c r="I1508" s="57"/>
      <c r="J1508" s="55"/>
      <c r="K1508" s="55"/>
      <c r="L1508" s="53"/>
      <c r="M1508" s="58"/>
      <c r="N1508" s="52"/>
    </row>
    <row r="1509" spans="2:14" x14ac:dyDescent="0.25">
      <c r="B1509" s="51"/>
      <c r="C1509" s="53"/>
      <c r="D1509" s="54"/>
      <c r="E1509" s="55"/>
      <c r="F1509" s="56"/>
      <c r="G1509" s="56"/>
      <c r="H1509" s="56"/>
      <c r="I1509" s="57"/>
      <c r="J1509" s="55"/>
      <c r="K1509" s="55"/>
      <c r="L1509" s="53"/>
      <c r="M1509" s="58"/>
      <c r="N1509" s="52"/>
    </row>
    <row r="1510" spans="2:14" x14ac:dyDescent="0.25">
      <c r="B1510" s="51"/>
      <c r="C1510" s="53"/>
      <c r="D1510" s="54"/>
      <c r="E1510" s="55"/>
      <c r="F1510" s="56"/>
      <c r="G1510" s="56"/>
      <c r="H1510" s="56"/>
      <c r="I1510" s="57"/>
      <c r="J1510" s="55"/>
      <c r="K1510" s="55"/>
      <c r="L1510" s="53"/>
      <c r="M1510" s="58"/>
      <c r="N1510" s="52"/>
    </row>
    <row r="1511" spans="2:14" x14ac:dyDescent="0.25">
      <c r="B1511" s="51"/>
      <c r="C1511" s="53"/>
      <c r="D1511" s="54"/>
      <c r="E1511" s="55"/>
      <c r="F1511" s="56"/>
      <c r="G1511" s="56"/>
      <c r="H1511" s="56"/>
      <c r="I1511" s="57"/>
      <c r="J1511" s="55"/>
      <c r="K1511" s="55"/>
      <c r="L1511" s="53"/>
      <c r="M1511" s="58"/>
      <c r="N1511" s="52"/>
    </row>
    <row r="1512" spans="2:14" x14ac:dyDescent="0.25">
      <c r="B1512" s="51"/>
      <c r="C1512" s="53"/>
      <c r="D1512" s="54"/>
      <c r="E1512" s="55"/>
      <c r="F1512" s="56"/>
      <c r="G1512" s="56"/>
      <c r="H1512" s="56"/>
      <c r="I1512" s="57"/>
      <c r="J1512" s="55"/>
      <c r="K1512" s="55"/>
      <c r="L1512" s="53"/>
      <c r="M1512" s="58"/>
      <c r="N1512" s="52"/>
    </row>
    <row r="1513" spans="2:14" x14ac:dyDescent="0.25">
      <c r="B1513" s="51"/>
      <c r="C1513" s="53"/>
      <c r="D1513" s="54"/>
      <c r="E1513" s="55"/>
      <c r="F1513" s="56"/>
      <c r="G1513" s="56"/>
      <c r="H1513" s="56"/>
      <c r="I1513" s="57"/>
      <c r="J1513" s="55"/>
      <c r="K1513" s="55"/>
      <c r="L1513" s="53"/>
      <c r="M1513" s="58"/>
      <c r="N1513" s="52"/>
    </row>
    <row r="1514" spans="2:14" x14ac:dyDescent="0.25">
      <c r="B1514" s="51"/>
      <c r="C1514" s="53"/>
      <c r="D1514" s="54"/>
      <c r="E1514" s="55"/>
      <c r="F1514" s="56"/>
      <c r="G1514" s="56"/>
      <c r="H1514" s="56"/>
      <c r="I1514" s="57"/>
      <c r="J1514" s="55"/>
      <c r="K1514" s="55"/>
      <c r="L1514" s="53"/>
      <c r="M1514" s="58"/>
      <c r="N1514" s="52"/>
    </row>
    <row r="1515" spans="2:14" x14ac:dyDescent="0.25">
      <c r="B1515" s="51"/>
      <c r="C1515" s="53"/>
      <c r="D1515" s="54"/>
      <c r="E1515" s="55"/>
      <c r="F1515" s="56"/>
      <c r="G1515" s="56"/>
      <c r="H1515" s="56"/>
      <c r="I1515" s="57"/>
      <c r="J1515" s="55"/>
      <c r="K1515" s="55"/>
      <c r="L1515" s="53"/>
      <c r="M1515" s="58"/>
      <c r="N1515" s="52"/>
    </row>
    <row r="1516" spans="2:14" x14ac:dyDescent="0.25">
      <c r="B1516" s="51"/>
      <c r="C1516" s="53"/>
      <c r="D1516" s="54"/>
      <c r="E1516" s="55"/>
      <c r="F1516" s="56"/>
      <c r="G1516" s="56"/>
      <c r="H1516" s="56"/>
      <c r="I1516" s="57"/>
      <c r="J1516" s="55"/>
      <c r="K1516" s="55"/>
      <c r="L1516" s="53"/>
      <c r="M1516" s="58"/>
      <c r="N1516" s="52"/>
    </row>
    <row r="1517" spans="2:14" x14ac:dyDescent="0.25">
      <c r="B1517" s="51"/>
      <c r="C1517" s="53"/>
      <c r="D1517" s="54"/>
      <c r="E1517" s="55"/>
      <c r="F1517" s="56"/>
      <c r="G1517" s="56"/>
      <c r="H1517" s="56"/>
      <c r="I1517" s="57"/>
      <c r="J1517" s="55"/>
      <c r="K1517" s="55"/>
      <c r="L1517" s="53"/>
      <c r="M1517" s="58"/>
      <c r="N1517" s="52"/>
    </row>
    <row r="1518" spans="2:14" x14ac:dyDescent="0.25">
      <c r="B1518" s="51"/>
      <c r="C1518" s="53"/>
      <c r="D1518" s="54"/>
      <c r="E1518" s="55"/>
      <c r="F1518" s="56"/>
      <c r="G1518" s="56"/>
      <c r="H1518" s="56"/>
      <c r="I1518" s="57"/>
      <c r="J1518" s="55"/>
      <c r="K1518" s="55"/>
      <c r="L1518" s="53"/>
      <c r="M1518" s="58"/>
      <c r="N1518" s="52"/>
    </row>
    <row r="1519" spans="2:14" x14ac:dyDescent="0.25">
      <c r="B1519" s="51"/>
      <c r="C1519" s="53"/>
      <c r="D1519" s="54"/>
      <c r="E1519" s="55"/>
      <c r="F1519" s="56"/>
      <c r="G1519" s="56"/>
      <c r="H1519" s="56"/>
      <c r="I1519" s="57"/>
      <c r="J1519" s="55"/>
      <c r="K1519" s="55"/>
      <c r="L1519" s="53"/>
      <c r="M1519" s="58"/>
      <c r="N1519" s="52"/>
    </row>
    <row r="1520" spans="2:14" x14ac:dyDescent="0.25">
      <c r="B1520" s="51"/>
      <c r="C1520" s="53"/>
      <c r="D1520" s="54"/>
      <c r="E1520" s="55"/>
      <c r="F1520" s="56"/>
      <c r="G1520" s="56"/>
      <c r="H1520" s="56"/>
      <c r="I1520" s="57"/>
      <c r="J1520" s="55"/>
      <c r="K1520" s="55"/>
      <c r="L1520" s="53"/>
      <c r="M1520" s="58"/>
      <c r="N1520" s="52"/>
    </row>
    <row r="1521" spans="2:14" x14ac:dyDescent="0.25">
      <c r="B1521" s="51"/>
      <c r="C1521" s="53"/>
      <c r="D1521" s="54"/>
      <c r="E1521" s="55"/>
      <c r="F1521" s="56"/>
      <c r="G1521" s="56"/>
      <c r="H1521" s="56"/>
      <c r="I1521" s="57"/>
      <c r="J1521" s="55"/>
      <c r="K1521" s="55"/>
      <c r="L1521" s="53"/>
      <c r="M1521" s="58"/>
      <c r="N1521" s="52"/>
    </row>
    <row r="1522" spans="2:14" x14ac:dyDescent="0.25">
      <c r="B1522" s="51"/>
      <c r="C1522" s="53"/>
      <c r="D1522" s="54"/>
      <c r="E1522" s="55"/>
      <c r="F1522" s="56"/>
      <c r="G1522" s="56"/>
      <c r="H1522" s="56"/>
      <c r="I1522" s="57"/>
      <c r="J1522" s="55"/>
      <c r="K1522" s="55"/>
      <c r="L1522" s="53"/>
      <c r="M1522" s="58"/>
      <c r="N1522" s="52"/>
    </row>
    <row r="1523" spans="2:14" x14ac:dyDescent="0.25">
      <c r="B1523" s="51"/>
      <c r="C1523" s="53"/>
      <c r="D1523" s="54"/>
      <c r="E1523" s="55"/>
      <c r="F1523" s="56"/>
      <c r="G1523" s="56"/>
      <c r="H1523" s="56"/>
      <c r="I1523" s="57"/>
      <c r="J1523" s="55"/>
      <c r="K1523" s="55"/>
      <c r="L1523" s="53"/>
      <c r="M1523" s="58"/>
      <c r="N1523" s="52"/>
    </row>
    <row r="1524" spans="2:14" x14ac:dyDescent="0.25">
      <c r="B1524" s="51"/>
      <c r="C1524" s="53"/>
      <c r="D1524" s="54"/>
      <c r="E1524" s="55"/>
      <c r="F1524" s="56"/>
      <c r="G1524" s="56"/>
      <c r="H1524" s="56"/>
      <c r="I1524" s="57"/>
      <c r="J1524" s="55"/>
      <c r="K1524" s="55"/>
      <c r="L1524" s="53"/>
      <c r="M1524" s="58"/>
      <c r="N1524" s="52"/>
    </row>
    <row r="1525" spans="2:14" x14ac:dyDescent="0.25">
      <c r="B1525" s="51"/>
      <c r="C1525" s="53"/>
      <c r="D1525" s="54"/>
      <c r="E1525" s="55"/>
      <c r="F1525" s="56"/>
      <c r="G1525" s="56"/>
      <c r="H1525" s="56"/>
      <c r="I1525" s="57"/>
      <c r="J1525" s="55"/>
      <c r="K1525" s="55"/>
      <c r="L1525" s="53"/>
      <c r="M1525" s="58"/>
      <c r="N1525" s="52"/>
    </row>
    <row r="1526" spans="2:14" x14ac:dyDescent="0.25">
      <c r="B1526" s="51"/>
      <c r="C1526" s="53"/>
      <c r="D1526" s="54"/>
      <c r="E1526" s="55"/>
      <c r="F1526" s="56"/>
      <c r="G1526" s="56"/>
      <c r="H1526" s="56"/>
      <c r="I1526" s="57"/>
      <c r="J1526" s="55"/>
      <c r="K1526" s="55"/>
      <c r="L1526" s="53"/>
      <c r="M1526" s="58"/>
      <c r="N1526" s="52"/>
    </row>
    <row r="1527" spans="2:14" x14ac:dyDescent="0.25">
      <c r="B1527" s="51"/>
      <c r="C1527" s="53"/>
      <c r="D1527" s="54"/>
      <c r="E1527" s="55"/>
      <c r="F1527" s="56"/>
      <c r="G1527" s="56"/>
      <c r="H1527" s="56"/>
      <c r="I1527" s="57"/>
      <c r="J1527" s="55"/>
      <c r="K1527" s="55"/>
      <c r="L1527" s="53"/>
      <c r="M1527" s="58"/>
      <c r="N1527" s="52"/>
    </row>
    <row r="1528" spans="2:14" x14ac:dyDescent="0.25">
      <c r="B1528" s="51"/>
      <c r="C1528" s="53"/>
      <c r="D1528" s="54"/>
      <c r="E1528" s="55"/>
      <c r="F1528" s="56"/>
      <c r="G1528" s="56"/>
      <c r="H1528" s="56"/>
      <c r="I1528" s="57"/>
      <c r="J1528" s="55"/>
      <c r="K1528" s="55"/>
      <c r="L1528" s="53"/>
      <c r="M1528" s="58"/>
      <c r="N1528" s="52"/>
    </row>
    <row r="1529" spans="2:14" x14ac:dyDescent="0.25">
      <c r="B1529" s="51"/>
      <c r="C1529" s="53"/>
      <c r="D1529" s="54"/>
      <c r="E1529" s="55"/>
      <c r="F1529" s="56"/>
      <c r="G1529" s="56"/>
      <c r="H1529" s="56"/>
      <c r="I1529" s="57"/>
      <c r="J1529" s="55"/>
      <c r="K1529" s="55"/>
      <c r="L1529" s="53"/>
      <c r="M1529" s="58"/>
      <c r="N1529" s="52"/>
    </row>
    <row r="1530" spans="2:14" x14ac:dyDescent="0.25">
      <c r="B1530" s="51"/>
      <c r="C1530" s="53"/>
      <c r="D1530" s="54"/>
      <c r="E1530" s="55"/>
      <c r="F1530" s="56"/>
      <c r="G1530" s="56"/>
      <c r="H1530" s="56"/>
      <c r="I1530" s="57"/>
      <c r="J1530" s="55"/>
      <c r="K1530" s="55"/>
      <c r="L1530" s="53"/>
      <c r="M1530" s="58"/>
      <c r="N1530" s="52"/>
    </row>
    <row r="1531" spans="2:14" x14ac:dyDescent="0.25">
      <c r="B1531" s="51"/>
      <c r="C1531" s="53"/>
      <c r="D1531" s="54"/>
      <c r="E1531" s="55"/>
      <c r="F1531" s="56"/>
      <c r="G1531" s="56"/>
      <c r="H1531" s="56"/>
      <c r="I1531" s="57"/>
      <c r="J1531" s="55"/>
      <c r="K1531" s="55"/>
      <c r="L1531" s="53"/>
      <c r="M1531" s="58"/>
      <c r="N1531" s="52"/>
    </row>
    <row r="1532" spans="2:14" x14ac:dyDescent="0.25">
      <c r="B1532" s="51"/>
      <c r="C1532" s="53"/>
      <c r="D1532" s="54"/>
      <c r="E1532" s="55"/>
      <c r="F1532" s="56"/>
      <c r="G1532" s="56"/>
      <c r="H1532" s="56"/>
      <c r="I1532" s="57"/>
      <c r="J1532" s="55"/>
      <c r="K1532" s="55"/>
      <c r="L1532" s="53"/>
      <c r="M1532" s="58"/>
      <c r="N1532" s="52"/>
    </row>
    <row r="1533" spans="2:14" x14ac:dyDescent="0.25">
      <c r="B1533" s="51"/>
      <c r="C1533" s="53"/>
      <c r="D1533" s="54"/>
      <c r="E1533" s="55"/>
      <c r="F1533" s="56"/>
      <c r="G1533" s="56"/>
      <c r="H1533" s="56"/>
      <c r="I1533" s="57"/>
      <c r="J1533" s="55"/>
      <c r="K1533" s="55"/>
      <c r="L1533" s="53"/>
      <c r="M1533" s="58"/>
      <c r="N1533" s="52"/>
    </row>
    <row r="1534" spans="2:14" x14ac:dyDescent="0.25">
      <c r="B1534" s="51"/>
      <c r="C1534" s="53"/>
      <c r="D1534" s="54"/>
      <c r="E1534" s="55"/>
      <c r="F1534" s="56"/>
      <c r="G1534" s="56"/>
      <c r="H1534" s="56"/>
      <c r="I1534" s="57"/>
      <c r="J1534" s="55"/>
      <c r="K1534" s="55"/>
      <c r="L1534" s="53"/>
      <c r="M1534" s="58"/>
      <c r="N1534" s="52"/>
    </row>
    <row r="1535" spans="2:14" x14ac:dyDescent="0.25">
      <c r="B1535" s="51"/>
      <c r="C1535" s="53"/>
      <c r="D1535" s="54"/>
      <c r="E1535" s="55"/>
      <c r="F1535" s="56"/>
      <c r="G1535" s="56"/>
      <c r="H1535" s="56"/>
      <c r="I1535" s="57"/>
      <c r="J1535" s="55"/>
      <c r="K1535" s="55"/>
      <c r="L1535" s="53"/>
      <c r="M1535" s="58"/>
      <c r="N1535" s="52"/>
    </row>
    <row r="1536" spans="2:14" x14ac:dyDescent="0.25">
      <c r="B1536" s="51"/>
      <c r="C1536" s="53"/>
      <c r="D1536" s="54"/>
      <c r="E1536" s="55"/>
      <c r="F1536" s="56"/>
      <c r="G1536" s="56"/>
      <c r="H1536" s="56"/>
      <c r="I1536" s="57"/>
      <c r="J1536" s="55"/>
      <c r="K1536" s="55"/>
      <c r="L1536" s="53"/>
      <c r="M1536" s="58"/>
      <c r="N1536" s="52"/>
    </row>
    <row r="1537" spans="2:14" x14ac:dyDescent="0.25">
      <c r="B1537" s="51"/>
      <c r="C1537" s="53"/>
      <c r="D1537" s="54"/>
      <c r="E1537" s="55"/>
      <c r="F1537" s="56"/>
      <c r="G1537" s="56"/>
      <c r="H1537" s="56"/>
      <c r="I1537" s="57"/>
      <c r="J1537" s="55"/>
      <c r="K1537" s="55"/>
      <c r="L1537" s="53"/>
      <c r="M1537" s="58"/>
      <c r="N1537" s="52"/>
    </row>
    <row r="1538" spans="2:14" x14ac:dyDescent="0.25">
      <c r="B1538" s="51"/>
      <c r="C1538" s="53"/>
      <c r="D1538" s="54"/>
      <c r="E1538" s="55"/>
      <c r="F1538" s="56"/>
      <c r="G1538" s="56"/>
      <c r="H1538" s="56"/>
      <c r="I1538" s="57"/>
      <c r="J1538" s="55"/>
      <c r="K1538" s="55"/>
      <c r="L1538" s="53"/>
      <c r="M1538" s="58"/>
      <c r="N1538" s="52"/>
    </row>
    <row r="1539" spans="2:14" x14ac:dyDescent="0.25">
      <c r="B1539" s="51"/>
      <c r="C1539" s="53"/>
      <c r="D1539" s="54"/>
      <c r="E1539" s="55"/>
      <c r="F1539" s="56"/>
      <c r="G1539" s="56"/>
      <c r="H1539" s="56"/>
      <c r="I1539" s="57"/>
      <c r="J1539" s="55"/>
      <c r="K1539" s="55"/>
      <c r="L1539" s="53"/>
      <c r="M1539" s="58"/>
      <c r="N1539" s="52"/>
    </row>
    <row r="1540" spans="2:14" x14ac:dyDescent="0.25">
      <c r="B1540" s="51"/>
      <c r="C1540" s="53"/>
      <c r="D1540" s="54"/>
      <c r="E1540" s="55"/>
      <c r="F1540" s="56"/>
      <c r="G1540" s="56"/>
      <c r="H1540" s="56"/>
      <c r="I1540" s="57"/>
      <c r="J1540" s="55"/>
      <c r="K1540" s="55"/>
      <c r="L1540" s="53"/>
      <c r="M1540" s="58"/>
      <c r="N1540" s="52"/>
    </row>
    <row r="1541" spans="2:14" x14ac:dyDescent="0.25">
      <c r="B1541" s="51"/>
      <c r="C1541" s="53"/>
      <c r="D1541" s="54"/>
      <c r="E1541" s="55"/>
      <c r="F1541" s="56"/>
      <c r="G1541" s="56"/>
      <c r="H1541" s="56"/>
      <c r="I1541" s="57"/>
      <c r="J1541" s="55"/>
      <c r="K1541" s="55"/>
      <c r="L1541" s="53"/>
      <c r="M1541" s="58"/>
      <c r="N1541" s="52"/>
    </row>
    <row r="1542" spans="2:14" x14ac:dyDescent="0.25">
      <c r="B1542" s="51"/>
      <c r="C1542" s="53"/>
      <c r="D1542" s="54"/>
      <c r="E1542" s="55"/>
      <c r="F1542" s="56"/>
      <c r="G1542" s="56"/>
      <c r="H1542" s="56"/>
      <c r="I1542" s="57"/>
      <c r="J1542" s="55"/>
      <c r="K1542" s="55"/>
      <c r="L1542" s="53"/>
      <c r="M1542" s="58"/>
      <c r="N1542" s="52"/>
    </row>
    <row r="1543" spans="2:14" x14ac:dyDescent="0.25">
      <c r="B1543" s="51"/>
      <c r="C1543" s="53"/>
      <c r="D1543" s="54"/>
      <c r="E1543" s="55"/>
      <c r="F1543" s="56"/>
      <c r="G1543" s="56"/>
      <c r="H1543" s="56"/>
      <c r="I1543" s="57"/>
      <c r="J1543" s="55"/>
      <c r="K1543" s="55"/>
      <c r="L1543" s="53"/>
      <c r="M1543" s="58"/>
      <c r="N1543" s="52"/>
    </row>
    <row r="1544" spans="2:14" x14ac:dyDescent="0.25">
      <c r="B1544" s="51"/>
      <c r="C1544" s="53"/>
      <c r="D1544" s="54"/>
      <c r="E1544" s="55"/>
      <c r="F1544" s="56"/>
      <c r="G1544" s="56"/>
      <c r="H1544" s="56"/>
      <c r="I1544" s="57"/>
      <c r="J1544" s="55"/>
      <c r="K1544" s="55"/>
      <c r="L1544" s="53"/>
      <c r="M1544" s="58"/>
      <c r="N1544" s="52"/>
    </row>
    <row r="1545" spans="2:14" x14ac:dyDescent="0.25">
      <c r="B1545" s="51"/>
      <c r="C1545" s="53"/>
      <c r="D1545" s="54"/>
      <c r="E1545" s="55"/>
      <c r="F1545" s="56"/>
      <c r="G1545" s="56"/>
      <c r="H1545" s="56"/>
      <c r="I1545" s="57"/>
      <c r="J1545" s="55"/>
      <c r="K1545" s="55"/>
      <c r="L1545" s="53"/>
      <c r="M1545" s="58"/>
      <c r="N1545" s="52"/>
    </row>
    <row r="1546" spans="2:14" x14ac:dyDescent="0.25">
      <c r="B1546" s="51"/>
      <c r="C1546" s="53"/>
      <c r="D1546" s="54"/>
      <c r="E1546" s="55"/>
      <c r="F1546" s="56"/>
      <c r="G1546" s="56"/>
      <c r="H1546" s="56"/>
      <c r="I1546" s="57"/>
      <c r="J1546" s="55"/>
      <c r="K1546" s="55"/>
      <c r="L1546" s="53"/>
      <c r="M1546" s="58"/>
      <c r="N1546" s="52"/>
    </row>
    <row r="1547" spans="2:14" x14ac:dyDescent="0.25">
      <c r="B1547" s="51"/>
      <c r="C1547" s="53"/>
      <c r="D1547" s="54"/>
      <c r="E1547" s="55"/>
      <c r="F1547" s="56"/>
      <c r="G1547" s="56"/>
      <c r="H1547" s="56"/>
      <c r="I1547" s="57"/>
      <c r="J1547" s="55"/>
      <c r="K1547" s="55"/>
      <c r="L1547" s="53"/>
      <c r="M1547" s="58"/>
      <c r="N1547" s="52"/>
    </row>
    <row r="1548" spans="2:14" x14ac:dyDescent="0.25">
      <c r="B1548" s="51"/>
      <c r="C1548" s="53"/>
      <c r="D1548" s="54"/>
      <c r="E1548" s="55"/>
      <c r="F1548" s="56"/>
      <c r="G1548" s="56"/>
      <c r="H1548" s="56"/>
      <c r="I1548" s="57"/>
      <c r="J1548" s="55"/>
      <c r="K1548" s="55"/>
      <c r="L1548" s="53"/>
      <c r="M1548" s="58"/>
      <c r="N1548" s="52"/>
    </row>
    <row r="1549" spans="2:14" x14ac:dyDescent="0.25">
      <c r="B1549" s="51"/>
      <c r="C1549" s="53"/>
      <c r="D1549" s="54"/>
      <c r="E1549" s="55"/>
      <c r="F1549" s="56"/>
      <c r="G1549" s="56"/>
      <c r="H1549" s="56"/>
      <c r="I1549" s="57"/>
      <c r="J1549" s="55"/>
      <c r="K1549" s="55"/>
      <c r="L1549" s="53"/>
      <c r="M1549" s="58"/>
      <c r="N1549" s="52"/>
    </row>
    <row r="1550" spans="2:14" x14ac:dyDescent="0.25">
      <c r="B1550" s="51"/>
      <c r="C1550" s="53"/>
      <c r="D1550" s="54"/>
      <c r="E1550" s="55"/>
      <c r="F1550" s="56"/>
      <c r="G1550" s="56"/>
      <c r="H1550" s="56"/>
      <c r="I1550" s="57"/>
      <c r="J1550" s="55"/>
      <c r="K1550" s="55"/>
      <c r="L1550" s="53"/>
      <c r="M1550" s="58"/>
      <c r="N1550" s="52"/>
    </row>
    <row r="1551" spans="2:14" x14ac:dyDescent="0.25">
      <c r="B1551" s="51"/>
      <c r="C1551" s="53"/>
      <c r="D1551" s="54"/>
      <c r="E1551" s="55"/>
      <c r="F1551" s="56"/>
      <c r="G1551" s="56"/>
      <c r="H1551" s="56"/>
      <c r="I1551" s="57"/>
      <c r="J1551" s="55"/>
      <c r="K1551" s="55"/>
      <c r="L1551" s="53"/>
      <c r="M1551" s="58"/>
      <c r="N1551" s="52"/>
    </row>
    <row r="1552" spans="2:14" x14ac:dyDescent="0.25">
      <c r="B1552" s="51"/>
      <c r="C1552" s="53"/>
      <c r="D1552" s="54"/>
      <c r="E1552" s="55"/>
      <c r="F1552" s="56"/>
      <c r="G1552" s="56"/>
      <c r="H1552" s="56"/>
      <c r="I1552" s="57"/>
      <c r="J1552" s="55"/>
      <c r="K1552" s="55"/>
      <c r="L1552" s="53"/>
      <c r="M1552" s="58"/>
      <c r="N1552" s="52"/>
    </row>
    <row r="1553" spans="2:14" x14ac:dyDescent="0.25">
      <c r="B1553" s="51"/>
      <c r="C1553" s="53"/>
      <c r="D1553" s="54"/>
      <c r="E1553" s="55"/>
      <c r="F1553" s="56"/>
      <c r="G1553" s="56"/>
      <c r="H1553" s="56"/>
      <c r="I1553" s="57"/>
      <c r="J1553" s="55"/>
      <c r="K1553" s="55"/>
      <c r="L1553" s="53"/>
      <c r="M1553" s="58"/>
      <c r="N1553" s="52"/>
    </row>
    <row r="1554" spans="2:14" x14ac:dyDescent="0.25">
      <c r="B1554" s="51"/>
      <c r="C1554" s="53"/>
      <c r="D1554" s="54"/>
      <c r="E1554" s="55"/>
      <c r="F1554" s="56"/>
      <c r="G1554" s="56"/>
      <c r="H1554" s="56"/>
      <c r="I1554" s="57"/>
      <c r="J1554" s="55"/>
      <c r="K1554" s="55"/>
      <c r="L1554" s="53"/>
      <c r="M1554" s="58"/>
      <c r="N1554" s="52"/>
    </row>
    <row r="1555" spans="2:14" x14ac:dyDescent="0.25">
      <c r="B1555" s="51"/>
      <c r="C1555" s="53"/>
      <c r="D1555" s="54"/>
      <c r="E1555" s="55"/>
      <c r="F1555" s="56"/>
      <c r="G1555" s="56"/>
      <c r="H1555" s="56"/>
      <c r="I1555" s="57"/>
      <c r="J1555" s="55"/>
      <c r="K1555" s="55"/>
      <c r="L1555" s="53"/>
      <c r="M1555" s="58"/>
      <c r="N1555" s="52"/>
    </row>
    <row r="1556" spans="2:14" x14ac:dyDescent="0.25">
      <c r="B1556" s="51"/>
      <c r="C1556" s="53"/>
      <c r="D1556" s="54"/>
      <c r="E1556" s="55"/>
      <c r="F1556" s="56"/>
      <c r="G1556" s="56"/>
      <c r="H1556" s="56"/>
      <c r="I1556" s="57"/>
      <c r="J1556" s="55"/>
      <c r="K1556" s="55"/>
      <c r="L1556" s="53"/>
      <c r="M1556" s="58"/>
      <c r="N1556" s="52"/>
    </row>
    <row r="1557" spans="2:14" x14ac:dyDescent="0.25">
      <c r="B1557" s="51"/>
      <c r="C1557" s="53"/>
      <c r="D1557" s="54"/>
      <c r="E1557" s="55"/>
      <c r="F1557" s="56"/>
      <c r="G1557" s="56"/>
      <c r="H1557" s="56"/>
      <c r="I1557" s="57"/>
      <c r="J1557" s="55"/>
      <c r="K1557" s="55"/>
      <c r="L1557" s="53"/>
      <c r="M1557" s="58"/>
      <c r="N1557" s="52"/>
    </row>
    <row r="1558" spans="2:14" x14ac:dyDescent="0.25">
      <c r="B1558" s="51"/>
      <c r="C1558" s="53"/>
      <c r="D1558" s="54"/>
      <c r="E1558" s="55"/>
      <c r="F1558" s="56"/>
      <c r="G1558" s="56"/>
      <c r="H1558" s="56"/>
      <c r="I1558" s="57"/>
      <c r="J1558" s="55"/>
      <c r="K1558" s="55"/>
      <c r="L1558" s="53"/>
      <c r="M1558" s="58"/>
      <c r="N1558" s="52"/>
    </row>
    <row r="1559" spans="2:14" x14ac:dyDescent="0.25">
      <c r="B1559" s="51"/>
      <c r="C1559" s="53"/>
      <c r="D1559" s="54"/>
      <c r="E1559" s="55"/>
      <c r="F1559" s="56"/>
      <c r="G1559" s="56"/>
      <c r="H1559" s="56"/>
      <c r="I1559" s="57"/>
      <c r="J1559" s="55"/>
      <c r="K1559" s="55"/>
      <c r="L1559" s="53"/>
      <c r="M1559" s="58"/>
      <c r="N1559" s="52"/>
    </row>
    <row r="1560" spans="2:14" x14ac:dyDescent="0.25">
      <c r="B1560" s="51"/>
      <c r="C1560" s="53"/>
      <c r="D1560" s="54"/>
      <c r="E1560" s="55"/>
      <c r="F1560" s="56"/>
      <c r="G1560" s="56"/>
      <c r="H1560" s="56"/>
      <c r="I1560" s="57"/>
      <c r="J1560" s="55"/>
      <c r="K1560" s="55"/>
      <c r="L1560" s="53"/>
      <c r="M1560" s="58"/>
      <c r="N1560" s="52"/>
    </row>
    <row r="1561" spans="2:14" x14ac:dyDescent="0.25">
      <c r="B1561" s="51"/>
      <c r="C1561" s="53"/>
      <c r="D1561" s="54"/>
      <c r="E1561" s="55"/>
      <c r="F1561" s="56"/>
      <c r="G1561" s="56"/>
      <c r="H1561" s="56"/>
      <c r="I1561" s="57"/>
      <c r="J1561" s="55"/>
      <c r="K1561" s="55"/>
      <c r="L1561" s="53"/>
      <c r="M1561" s="58"/>
      <c r="N1561" s="52"/>
    </row>
    <row r="1562" spans="2:14" x14ac:dyDescent="0.25">
      <c r="B1562" s="51"/>
      <c r="C1562" s="53"/>
      <c r="D1562" s="54"/>
      <c r="E1562" s="55"/>
      <c r="F1562" s="56"/>
      <c r="G1562" s="56"/>
      <c r="H1562" s="56"/>
      <c r="I1562" s="57"/>
      <c r="J1562" s="55"/>
      <c r="K1562" s="55"/>
      <c r="L1562" s="53"/>
      <c r="M1562" s="58"/>
      <c r="N1562" s="52"/>
    </row>
    <row r="1563" spans="2:14" x14ac:dyDescent="0.25">
      <c r="B1563" s="51"/>
      <c r="C1563" s="53"/>
      <c r="D1563" s="54"/>
      <c r="E1563" s="55"/>
      <c r="F1563" s="56"/>
      <c r="G1563" s="56"/>
      <c r="H1563" s="56"/>
      <c r="I1563" s="57"/>
      <c r="J1563" s="55"/>
      <c r="K1563" s="55"/>
      <c r="L1563" s="53"/>
      <c r="M1563" s="58"/>
      <c r="N1563" s="52"/>
    </row>
    <row r="1564" spans="2:14" x14ac:dyDescent="0.25">
      <c r="B1564" s="51"/>
      <c r="C1564" s="53"/>
      <c r="D1564" s="54"/>
      <c r="E1564" s="55"/>
      <c r="F1564" s="56"/>
      <c r="G1564" s="56"/>
      <c r="H1564" s="56"/>
      <c r="I1564" s="57"/>
      <c r="J1564" s="55"/>
      <c r="K1564" s="55"/>
      <c r="L1564" s="53"/>
      <c r="M1564" s="58"/>
      <c r="N1564" s="52"/>
    </row>
    <row r="1565" spans="2:14" x14ac:dyDescent="0.25">
      <c r="B1565" s="51"/>
      <c r="C1565" s="53"/>
      <c r="D1565" s="54"/>
      <c r="E1565" s="55"/>
      <c r="F1565" s="56"/>
      <c r="G1565" s="56"/>
      <c r="H1565" s="56"/>
      <c r="I1565" s="57"/>
      <c r="J1565" s="55"/>
      <c r="K1565" s="55"/>
      <c r="L1565" s="53"/>
      <c r="M1565" s="58"/>
      <c r="N1565" s="52"/>
    </row>
    <row r="1566" spans="2:14" x14ac:dyDescent="0.25">
      <c r="B1566" s="51"/>
      <c r="C1566" s="53"/>
      <c r="D1566" s="54"/>
      <c r="E1566" s="55"/>
      <c r="F1566" s="56"/>
      <c r="G1566" s="56"/>
      <c r="H1566" s="56"/>
      <c r="I1566" s="57"/>
      <c r="J1566" s="55"/>
      <c r="K1566" s="55"/>
      <c r="L1566" s="53"/>
      <c r="M1566" s="58"/>
      <c r="N1566" s="52"/>
    </row>
    <row r="1567" spans="2:14" x14ac:dyDescent="0.25">
      <c r="B1567" s="51"/>
      <c r="C1567" s="53"/>
      <c r="D1567" s="54"/>
      <c r="E1567" s="55"/>
      <c r="F1567" s="56"/>
      <c r="G1567" s="56"/>
      <c r="H1567" s="56"/>
      <c r="I1567" s="57"/>
      <c r="J1567" s="55"/>
      <c r="K1567" s="55"/>
      <c r="L1567" s="53"/>
      <c r="M1567" s="58"/>
      <c r="N1567" s="52"/>
    </row>
    <row r="1568" spans="2:14" x14ac:dyDescent="0.25">
      <c r="B1568" s="51"/>
      <c r="C1568" s="53"/>
      <c r="D1568" s="54"/>
      <c r="E1568" s="55"/>
      <c r="F1568" s="56"/>
      <c r="G1568" s="56"/>
      <c r="H1568" s="56"/>
      <c r="I1568" s="57"/>
      <c r="J1568" s="55"/>
      <c r="K1568" s="55"/>
      <c r="L1568" s="53"/>
      <c r="M1568" s="58"/>
      <c r="N1568" s="52"/>
    </row>
    <row r="1569" spans="2:14" x14ac:dyDescent="0.25">
      <c r="B1569" s="51"/>
      <c r="C1569" s="53"/>
      <c r="D1569" s="54"/>
      <c r="E1569" s="55"/>
      <c r="F1569" s="56"/>
      <c r="G1569" s="56"/>
      <c r="H1569" s="56"/>
      <c r="I1569" s="57"/>
      <c r="J1569" s="55"/>
      <c r="K1569" s="55"/>
      <c r="L1569" s="53"/>
      <c r="M1569" s="58"/>
      <c r="N1569" s="52"/>
    </row>
    <row r="1570" spans="2:14" x14ac:dyDescent="0.25">
      <c r="B1570" s="51"/>
      <c r="C1570" s="53"/>
      <c r="D1570" s="54"/>
      <c r="E1570" s="55"/>
      <c r="F1570" s="56"/>
      <c r="G1570" s="56"/>
      <c r="H1570" s="56"/>
      <c r="I1570" s="57"/>
      <c r="J1570" s="55"/>
      <c r="K1570" s="55"/>
      <c r="L1570" s="53"/>
      <c r="M1570" s="58"/>
      <c r="N1570" s="52"/>
    </row>
    <row r="1571" spans="2:14" x14ac:dyDescent="0.25">
      <c r="B1571" s="51"/>
      <c r="C1571" s="53"/>
      <c r="D1571" s="54"/>
      <c r="E1571" s="55"/>
      <c r="F1571" s="56"/>
      <c r="G1571" s="56"/>
      <c r="H1571" s="56"/>
      <c r="I1571" s="57"/>
      <c r="J1571" s="55"/>
      <c r="K1571" s="55"/>
      <c r="L1571" s="53"/>
      <c r="M1571" s="58"/>
      <c r="N1571" s="52"/>
    </row>
    <row r="1572" spans="2:14" x14ac:dyDescent="0.25">
      <c r="B1572" s="51"/>
      <c r="C1572" s="53"/>
      <c r="D1572" s="54"/>
      <c r="E1572" s="55"/>
      <c r="F1572" s="56"/>
      <c r="G1572" s="56"/>
      <c r="H1572" s="56"/>
      <c r="I1572" s="57"/>
      <c r="J1572" s="55"/>
      <c r="K1572" s="55"/>
      <c r="L1572" s="53"/>
      <c r="M1572" s="58"/>
      <c r="N1572" s="52"/>
    </row>
    <row r="1573" spans="2:14" x14ac:dyDescent="0.25">
      <c r="B1573" s="51"/>
      <c r="C1573" s="53"/>
      <c r="D1573" s="54"/>
      <c r="E1573" s="55"/>
      <c r="F1573" s="56"/>
      <c r="G1573" s="56"/>
      <c r="H1573" s="56"/>
      <c r="I1573" s="57"/>
      <c r="J1573" s="55"/>
      <c r="K1573" s="55"/>
      <c r="L1573" s="53"/>
      <c r="M1573" s="58"/>
      <c r="N1573" s="52"/>
    </row>
    <row r="1574" spans="2:14" x14ac:dyDescent="0.25">
      <c r="B1574" s="51"/>
      <c r="C1574" s="53"/>
      <c r="D1574" s="54"/>
      <c r="E1574" s="55"/>
      <c r="F1574" s="56"/>
      <c r="G1574" s="56"/>
      <c r="H1574" s="56"/>
      <c r="I1574" s="57"/>
      <c r="J1574" s="55"/>
      <c r="K1574" s="55"/>
      <c r="L1574" s="53"/>
      <c r="M1574" s="58"/>
      <c r="N1574" s="52"/>
    </row>
    <row r="1575" spans="2:14" x14ac:dyDescent="0.25">
      <c r="B1575" s="51"/>
      <c r="C1575" s="53"/>
      <c r="D1575" s="54"/>
      <c r="E1575" s="55"/>
      <c r="F1575" s="56"/>
      <c r="G1575" s="56"/>
      <c r="H1575" s="56"/>
      <c r="I1575" s="57"/>
      <c r="J1575" s="55"/>
      <c r="K1575" s="55"/>
      <c r="L1575" s="53"/>
      <c r="M1575" s="58"/>
      <c r="N1575" s="52"/>
    </row>
    <row r="1576" spans="2:14" x14ac:dyDescent="0.25">
      <c r="B1576" s="51"/>
      <c r="C1576" s="53"/>
      <c r="D1576" s="54"/>
      <c r="E1576" s="55"/>
      <c r="F1576" s="56"/>
      <c r="G1576" s="56"/>
      <c r="H1576" s="56"/>
      <c r="I1576" s="57"/>
      <c r="J1576" s="55"/>
      <c r="K1576" s="55"/>
      <c r="L1576" s="53"/>
      <c r="M1576" s="58"/>
      <c r="N1576" s="52"/>
    </row>
    <row r="1577" spans="2:14" x14ac:dyDescent="0.25">
      <c r="B1577" s="51"/>
      <c r="C1577" s="53"/>
      <c r="D1577" s="54"/>
      <c r="E1577" s="55"/>
      <c r="F1577" s="56"/>
      <c r="G1577" s="56"/>
      <c r="H1577" s="56"/>
      <c r="I1577" s="57"/>
      <c r="J1577" s="55"/>
      <c r="K1577" s="55"/>
      <c r="L1577" s="53"/>
      <c r="M1577" s="58"/>
      <c r="N1577" s="52"/>
    </row>
    <row r="1578" spans="2:14" x14ac:dyDescent="0.25">
      <c r="B1578" s="51"/>
      <c r="C1578" s="53"/>
      <c r="D1578" s="54"/>
      <c r="E1578" s="55"/>
      <c r="F1578" s="56"/>
      <c r="G1578" s="56"/>
      <c r="H1578" s="56"/>
      <c r="I1578" s="57"/>
      <c r="J1578" s="55"/>
      <c r="K1578" s="55"/>
      <c r="L1578" s="53"/>
      <c r="M1578" s="58"/>
      <c r="N1578" s="52"/>
    </row>
    <row r="1579" spans="2:14" x14ac:dyDescent="0.25">
      <c r="B1579" s="51"/>
      <c r="C1579" s="53"/>
      <c r="D1579" s="54"/>
      <c r="E1579" s="55"/>
      <c r="F1579" s="56"/>
      <c r="G1579" s="56"/>
      <c r="H1579" s="56"/>
      <c r="I1579" s="57"/>
      <c r="J1579" s="55"/>
      <c r="K1579" s="55"/>
      <c r="L1579" s="53"/>
      <c r="M1579" s="58"/>
      <c r="N1579" s="52"/>
    </row>
    <row r="1580" spans="2:14" x14ac:dyDescent="0.25">
      <c r="B1580" s="51"/>
      <c r="C1580" s="53"/>
      <c r="D1580" s="54"/>
      <c r="E1580" s="55"/>
      <c r="F1580" s="56"/>
      <c r="G1580" s="56"/>
      <c r="H1580" s="56"/>
      <c r="I1580" s="57"/>
      <c r="J1580" s="55"/>
      <c r="K1580" s="55"/>
      <c r="L1580" s="53"/>
      <c r="M1580" s="58"/>
      <c r="N1580" s="52"/>
    </row>
    <row r="1581" spans="2:14" x14ac:dyDescent="0.25">
      <c r="B1581" s="51"/>
      <c r="C1581" s="53"/>
      <c r="D1581" s="54"/>
      <c r="E1581" s="55"/>
      <c r="F1581" s="56"/>
      <c r="G1581" s="56"/>
      <c r="H1581" s="56"/>
      <c r="I1581" s="57"/>
      <c r="J1581" s="55"/>
      <c r="K1581" s="55"/>
      <c r="L1581" s="53"/>
      <c r="M1581" s="58"/>
      <c r="N1581" s="52"/>
    </row>
    <row r="1582" spans="2:14" x14ac:dyDescent="0.25">
      <c r="B1582" s="51"/>
      <c r="C1582" s="53"/>
      <c r="D1582" s="54"/>
      <c r="E1582" s="55"/>
      <c r="F1582" s="56"/>
      <c r="G1582" s="56"/>
      <c r="H1582" s="56"/>
      <c r="I1582" s="57"/>
      <c r="J1582" s="55"/>
      <c r="K1582" s="55"/>
      <c r="L1582" s="53"/>
      <c r="M1582" s="58"/>
      <c r="N1582" s="52"/>
    </row>
    <row r="1583" spans="2:14" x14ac:dyDescent="0.25">
      <c r="B1583" s="51"/>
      <c r="C1583" s="53"/>
      <c r="D1583" s="54"/>
      <c r="E1583" s="55"/>
      <c r="F1583" s="56"/>
      <c r="G1583" s="56"/>
      <c r="H1583" s="56"/>
      <c r="I1583" s="57"/>
      <c r="J1583" s="55"/>
      <c r="K1583" s="55"/>
      <c r="L1583" s="53"/>
      <c r="M1583" s="58"/>
      <c r="N1583" s="52"/>
    </row>
    <row r="1584" spans="2:14" x14ac:dyDescent="0.25">
      <c r="B1584" s="51"/>
      <c r="C1584" s="53"/>
      <c r="D1584" s="54"/>
      <c r="E1584" s="55"/>
      <c r="F1584" s="56"/>
      <c r="G1584" s="56"/>
      <c r="H1584" s="56"/>
      <c r="I1584" s="57"/>
      <c r="J1584" s="55"/>
      <c r="K1584" s="55"/>
      <c r="L1584" s="53"/>
      <c r="M1584" s="58"/>
      <c r="N1584" s="52"/>
    </row>
    <row r="1585" spans="2:14" x14ac:dyDescent="0.25">
      <c r="B1585" s="51"/>
      <c r="C1585" s="53"/>
      <c r="D1585" s="54"/>
      <c r="E1585" s="55"/>
      <c r="F1585" s="56"/>
      <c r="G1585" s="56"/>
      <c r="H1585" s="56"/>
      <c r="I1585" s="57"/>
      <c r="J1585" s="55"/>
      <c r="K1585" s="55"/>
      <c r="L1585" s="53"/>
      <c r="M1585" s="58"/>
      <c r="N1585" s="52"/>
    </row>
    <row r="1586" spans="2:14" x14ac:dyDescent="0.25">
      <c r="B1586" s="51"/>
      <c r="C1586" s="53"/>
      <c r="D1586" s="54"/>
      <c r="E1586" s="55"/>
      <c r="F1586" s="56"/>
      <c r="G1586" s="56"/>
      <c r="H1586" s="56"/>
      <c r="I1586" s="57"/>
      <c r="J1586" s="55"/>
      <c r="K1586" s="55"/>
      <c r="L1586" s="53"/>
      <c r="M1586" s="58"/>
      <c r="N1586" s="52"/>
    </row>
    <row r="1587" spans="2:14" x14ac:dyDescent="0.25">
      <c r="B1587" s="51"/>
      <c r="C1587" s="53"/>
      <c r="D1587" s="54"/>
      <c r="E1587" s="55"/>
      <c r="F1587" s="56"/>
      <c r="G1587" s="56"/>
      <c r="H1587" s="56"/>
      <c r="I1587" s="57"/>
      <c r="J1587" s="55"/>
      <c r="K1587" s="55"/>
      <c r="L1587" s="53"/>
      <c r="M1587" s="58"/>
      <c r="N1587" s="52"/>
    </row>
    <row r="1588" spans="2:14" x14ac:dyDescent="0.25">
      <c r="B1588" s="51"/>
      <c r="C1588" s="53"/>
      <c r="D1588" s="54"/>
      <c r="E1588" s="55"/>
      <c r="F1588" s="56"/>
      <c r="G1588" s="56"/>
      <c r="H1588" s="56"/>
      <c r="I1588" s="57"/>
      <c r="J1588" s="55"/>
      <c r="K1588" s="55"/>
      <c r="L1588" s="53"/>
      <c r="M1588" s="58"/>
      <c r="N1588" s="52"/>
    </row>
    <row r="1589" spans="2:14" x14ac:dyDescent="0.25">
      <c r="B1589" s="51"/>
      <c r="C1589" s="53"/>
      <c r="D1589" s="54"/>
      <c r="E1589" s="55"/>
      <c r="F1589" s="56"/>
      <c r="G1589" s="56"/>
      <c r="H1589" s="56"/>
      <c r="I1589" s="57"/>
      <c r="J1589" s="55"/>
      <c r="K1589" s="55"/>
      <c r="L1589" s="53"/>
      <c r="M1589" s="58"/>
      <c r="N1589" s="52"/>
    </row>
    <row r="1590" spans="2:14" x14ac:dyDescent="0.25">
      <c r="B1590" s="51"/>
      <c r="C1590" s="53"/>
      <c r="D1590" s="54"/>
      <c r="E1590" s="55"/>
      <c r="F1590" s="56"/>
      <c r="G1590" s="56"/>
      <c r="H1590" s="56"/>
      <c r="I1590" s="57"/>
      <c r="J1590" s="55"/>
      <c r="K1590" s="55"/>
      <c r="L1590" s="53"/>
      <c r="M1590" s="58"/>
      <c r="N1590" s="52"/>
    </row>
    <row r="1591" spans="2:14" x14ac:dyDescent="0.25">
      <c r="B1591" s="51"/>
      <c r="C1591" s="53"/>
      <c r="D1591" s="54"/>
      <c r="E1591" s="55"/>
      <c r="F1591" s="56"/>
      <c r="G1591" s="56"/>
      <c r="H1591" s="56"/>
      <c r="I1591" s="57"/>
      <c r="J1591" s="55"/>
      <c r="K1591" s="55"/>
      <c r="L1591" s="53"/>
      <c r="M1591" s="58"/>
      <c r="N1591" s="52"/>
    </row>
    <row r="1592" spans="2:14" x14ac:dyDescent="0.25">
      <c r="B1592" s="51"/>
      <c r="C1592" s="53"/>
      <c r="D1592" s="54"/>
      <c r="E1592" s="55"/>
      <c r="F1592" s="56"/>
      <c r="G1592" s="56"/>
      <c r="H1592" s="56"/>
      <c r="I1592" s="57"/>
      <c r="J1592" s="55"/>
      <c r="K1592" s="55"/>
      <c r="L1592" s="53"/>
      <c r="M1592" s="58"/>
      <c r="N1592" s="52"/>
    </row>
    <row r="1593" spans="2:14" x14ac:dyDescent="0.25">
      <c r="B1593" s="51"/>
      <c r="C1593" s="53"/>
      <c r="D1593" s="54"/>
      <c r="E1593" s="55"/>
      <c r="F1593" s="56"/>
      <c r="G1593" s="56"/>
      <c r="H1593" s="56"/>
      <c r="I1593" s="57"/>
      <c r="J1593" s="55"/>
      <c r="K1593" s="55"/>
      <c r="L1593" s="53"/>
      <c r="M1593" s="58"/>
      <c r="N1593" s="52"/>
    </row>
    <row r="1594" spans="2:14" x14ac:dyDescent="0.25">
      <c r="B1594" s="51"/>
      <c r="C1594" s="53"/>
      <c r="D1594" s="54"/>
      <c r="E1594" s="55"/>
      <c r="F1594" s="56"/>
      <c r="G1594" s="56"/>
      <c r="H1594" s="56"/>
      <c r="I1594" s="57"/>
      <c r="J1594" s="55"/>
      <c r="K1594" s="55"/>
      <c r="L1594" s="53"/>
      <c r="M1594" s="58"/>
      <c r="N1594" s="52"/>
    </row>
    <row r="1595" spans="2:14" x14ac:dyDescent="0.25">
      <c r="B1595" s="51"/>
      <c r="C1595" s="53"/>
      <c r="D1595" s="54"/>
      <c r="E1595" s="55"/>
      <c r="F1595" s="56"/>
      <c r="G1595" s="56"/>
      <c r="H1595" s="56"/>
      <c r="I1595" s="57"/>
      <c r="J1595" s="55"/>
      <c r="K1595" s="55"/>
      <c r="L1595" s="53"/>
      <c r="M1595" s="58"/>
      <c r="N1595" s="52"/>
    </row>
    <row r="1596" spans="2:14" x14ac:dyDescent="0.25">
      <c r="B1596" s="51"/>
      <c r="C1596" s="53"/>
      <c r="D1596" s="54"/>
      <c r="E1596" s="55"/>
      <c r="F1596" s="56"/>
      <c r="G1596" s="56"/>
      <c r="H1596" s="56"/>
      <c r="I1596" s="57"/>
      <c r="J1596" s="55"/>
      <c r="K1596" s="55"/>
      <c r="L1596" s="53"/>
      <c r="M1596" s="58"/>
      <c r="N1596" s="52"/>
    </row>
    <row r="1597" spans="2:14" x14ac:dyDescent="0.25">
      <c r="B1597" s="51"/>
      <c r="C1597" s="53"/>
      <c r="D1597" s="54"/>
      <c r="E1597" s="55"/>
      <c r="F1597" s="56"/>
      <c r="G1597" s="56"/>
      <c r="H1597" s="56"/>
      <c r="I1597" s="57"/>
      <c r="J1597" s="55"/>
      <c r="K1597" s="55"/>
      <c r="L1597" s="53"/>
      <c r="M1597" s="58"/>
      <c r="N1597" s="52"/>
    </row>
    <row r="1598" spans="2:14" x14ac:dyDescent="0.25">
      <c r="B1598" s="51"/>
      <c r="C1598" s="53"/>
      <c r="D1598" s="54"/>
      <c r="E1598" s="55"/>
      <c r="F1598" s="56"/>
      <c r="G1598" s="56"/>
      <c r="H1598" s="56"/>
      <c r="I1598" s="57"/>
      <c r="J1598" s="55"/>
      <c r="K1598" s="55"/>
      <c r="L1598" s="53"/>
      <c r="M1598" s="58"/>
      <c r="N1598" s="52"/>
    </row>
    <row r="1599" spans="2:14" x14ac:dyDescent="0.25">
      <c r="B1599" s="51"/>
      <c r="C1599" s="53"/>
      <c r="D1599" s="54"/>
      <c r="E1599" s="55"/>
      <c r="F1599" s="56"/>
      <c r="G1599" s="56"/>
      <c r="H1599" s="56"/>
      <c r="I1599" s="57"/>
      <c r="J1599" s="55"/>
      <c r="K1599" s="55"/>
      <c r="L1599" s="53"/>
      <c r="M1599" s="58"/>
      <c r="N1599" s="52"/>
    </row>
    <row r="1600" spans="2:14" x14ac:dyDescent="0.25">
      <c r="B1600" s="51"/>
      <c r="C1600" s="53"/>
      <c r="D1600" s="54"/>
      <c r="E1600" s="55"/>
      <c r="F1600" s="56"/>
      <c r="G1600" s="56"/>
      <c r="H1600" s="56"/>
      <c r="I1600" s="57"/>
      <c r="J1600" s="55"/>
      <c r="K1600" s="55"/>
      <c r="L1600" s="53"/>
      <c r="M1600" s="58"/>
      <c r="N1600" s="52"/>
    </row>
    <row r="1601" spans="2:14" x14ac:dyDescent="0.25">
      <c r="B1601" s="51"/>
      <c r="C1601" s="53"/>
      <c r="D1601" s="54"/>
      <c r="E1601" s="55"/>
      <c r="F1601" s="56"/>
      <c r="G1601" s="56"/>
      <c r="H1601" s="56"/>
      <c r="I1601" s="57"/>
      <c r="J1601" s="55"/>
      <c r="K1601" s="55"/>
      <c r="L1601" s="53"/>
      <c r="M1601" s="58"/>
      <c r="N1601" s="52"/>
    </row>
    <row r="1602" spans="2:14" x14ac:dyDescent="0.25">
      <c r="B1602" s="51"/>
      <c r="C1602" s="53"/>
      <c r="D1602" s="54"/>
      <c r="E1602" s="55"/>
      <c r="F1602" s="56"/>
      <c r="G1602" s="56"/>
      <c r="H1602" s="56"/>
      <c r="I1602" s="57"/>
      <c r="J1602" s="55"/>
      <c r="K1602" s="55"/>
      <c r="L1602" s="53"/>
      <c r="M1602" s="58"/>
      <c r="N1602" s="52"/>
    </row>
    <row r="1603" spans="2:14" x14ac:dyDescent="0.25">
      <c r="B1603" s="51"/>
      <c r="C1603" s="53"/>
      <c r="D1603" s="54"/>
      <c r="E1603" s="55"/>
      <c r="F1603" s="56"/>
      <c r="G1603" s="56"/>
      <c r="H1603" s="56"/>
      <c r="I1603" s="57"/>
      <c r="J1603" s="55"/>
      <c r="K1603" s="55"/>
      <c r="L1603" s="53"/>
      <c r="M1603" s="58"/>
      <c r="N1603" s="52"/>
    </row>
    <row r="1604" spans="2:14" x14ac:dyDescent="0.25">
      <c r="B1604" s="51"/>
      <c r="C1604" s="53"/>
      <c r="D1604" s="54"/>
      <c r="E1604" s="55"/>
      <c r="F1604" s="56"/>
      <c r="G1604" s="56"/>
      <c r="H1604" s="56"/>
      <c r="I1604" s="57"/>
      <c r="J1604" s="55"/>
      <c r="K1604" s="55"/>
      <c r="L1604" s="53"/>
      <c r="M1604" s="58"/>
      <c r="N1604" s="52"/>
    </row>
    <row r="1605" spans="2:14" x14ac:dyDescent="0.25">
      <c r="B1605" s="51"/>
      <c r="C1605" s="53"/>
      <c r="D1605" s="54"/>
      <c r="E1605" s="55"/>
      <c r="F1605" s="56"/>
      <c r="G1605" s="56"/>
      <c r="H1605" s="56"/>
      <c r="I1605" s="57"/>
      <c r="J1605" s="55"/>
      <c r="K1605" s="55"/>
      <c r="L1605" s="53"/>
      <c r="M1605" s="58"/>
      <c r="N1605" s="52"/>
    </row>
    <row r="1606" spans="2:14" x14ac:dyDescent="0.25">
      <c r="B1606" s="51"/>
      <c r="C1606" s="53"/>
      <c r="D1606" s="54"/>
      <c r="E1606" s="55"/>
      <c r="F1606" s="56"/>
      <c r="G1606" s="56"/>
      <c r="H1606" s="56"/>
      <c r="I1606" s="57"/>
      <c r="J1606" s="55"/>
      <c r="K1606" s="55"/>
      <c r="L1606" s="53"/>
      <c r="M1606" s="58"/>
      <c r="N1606" s="52"/>
    </row>
    <row r="1607" spans="2:14" x14ac:dyDescent="0.25">
      <c r="B1607" s="51"/>
      <c r="C1607" s="53"/>
      <c r="D1607" s="54"/>
      <c r="E1607" s="55"/>
      <c r="F1607" s="56"/>
      <c r="G1607" s="56"/>
      <c r="H1607" s="56"/>
      <c r="I1607" s="57"/>
      <c r="J1607" s="55"/>
      <c r="K1607" s="55"/>
      <c r="L1607" s="53"/>
      <c r="M1607" s="58"/>
      <c r="N1607" s="52"/>
    </row>
    <row r="1608" spans="2:14" x14ac:dyDescent="0.25">
      <c r="B1608" s="51"/>
      <c r="C1608" s="53"/>
      <c r="D1608" s="54"/>
      <c r="E1608" s="55"/>
      <c r="F1608" s="56"/>
      <c r="G1608" s="56"/>
      <c r="H1608" s="56"/>
      <c r="I1608" s="57"/>
      <c r="J1608" s="55"/>
      <c r="K1608" s="55"/>
      <c r="L1608" s="53"/>
      <c r="M1608" s="58"/>
      <c r="N1608" s="52"/>
    </row>
    <row r="1609" spans="2:14" x14ac:dyDescent="0.25">
      <c r="B1609" s="51"/>
      <c r="C1609" s="53"/>
      <c r="D1609" s="54"/>
      <c r="E1609" s="55"/>
      <c r="F1609" s="56"/>
      <c r="G1609" s="56"/>
      <c r="H1609" s="56"/>
      <c r="I1609" s="57"/>
      <c r="J1609" s="55"/>
      <c r="K1609" s="55"/>
      <c r="L1609" s="53"/>
      <c r="M1609" s="58"/>
      <c r="N1609" s="52"/>
    </row>
    <row r="1610" spans="2:14" x14ac:dyDescent="0.25">
      <c r="B1610" s="51"/>
      <c r="C1610" s="53"/>
      <c r="D1610" s="54"/>
      <c r="E1610" s="55"/>
      <c r="F1610" s="56"/>
      <c r="G1610" s="56"/>
      <c r="H1610" s="56"/>
      <c r="I1610" s="57"/>
      <c r="J1610" s="55"/>
      <c r="K1610" s="55"/>
      <c r="L1610" s="53"/>
      <c r="M1610" s="58"/>
      <c r="N1610" s="52"/>
    </row>
    <row r="1611" spans="2:14" x14ac:dyDescent="0.25">
      <c r="B1611" s="51"/>
      <c r="C1611" s="53"/>
      <c r="D1611" s="54"/>
      <c r="E1611" s="55"/>
      <c r="F1611" s="56"/>
      <c r="G1611" s="56"/>
      <c r="H1611" s="56"/>
      <c r="I1611" s="57"/>
      <c r="J1611" s="55"/>
      <c r="K1611" s="55"/>
      <c r="L1611" s="53"/>
      <c r="M1611" s="58"/>
      <c r="N1611" s="52"/>
    </row>
    <row r="1612" spans="2:14" x14ac:dyDescent="0.25">
      <c r="B1612" s="51"/>
      <c r="C1612" s="53"/>
      <c r="D1612" s="54"/>
      <c r="E1612" s="55"/>
      <c r="F1612" s="56"/>
      <c r="G1612" s="56"/>
      <c r="H1612" s="56"/>
      <c r="I1612" s="57"/>
      <c r="J1612" s="55"/>
      <c r="K1612" s="55"/>
      <c r="L1612" s="53"/>
      <c r="M1612" s="58"/>
      <c r="N1612" s="52"/>
    </row>
    <row r="1613" spans="2:14" x14ac:dyDescent="0.25">
      <c r="B1613" s="51"/>
      <c r="C1613" s="53"/>
      <c r="D1613" s="54"/>
      <c r="E1613" s="55"/>
      <c r="F1613" s="56"/>
      <c r="G1613" s="56"/>
      <c r="H1613" s="56"/>
      <c r="I1613" s="57"/>
      <c r="J1613" s="55"/>
      <c r="K1613" s="55"/>
      <c r="L1613" s="53"/>
      <c r="M1613" s="58"/>
      <c r="N1613" s="52"/>
    </row>
    <row r="1614" spans="2:14" x14ac:dyDescent="0.25">
      <c r="B1614" s="51"/>
      <c r="C1614" s="53"/>
      <c r="D1614" s="54"/>
      <c r="E1614" s="55"/>
      <c r="F1614" s="56"/>
      <c r="G1614" s="56"/>
      <c r="H1614" s="56"/>
      <c r="I1614" s="57"/>
      <c r="J1614" s="55"/>
      <c r="K1614" s="55"/>
      <c r="L1614" s="53"/>
      <c r="M1614" s="58"/>
      <c r="N1614" s="52"/>
    </row>
    <row r="1615" spans="2:14" x14ac:dyDescent="0.25">
      <c r="B1615" s="51"/>
      <c r="C1615" s="53"/>
      <c r="D1615" s="54"/>
      <c r="E1615" s="55"/>
      <c r="F1615" s="56"/>
      <c r="G1615" s="56"/>
      <c r="H1615" s="56"/>
      <c r="I1615" s="57"/>
      <c r="J1615" s="55"/>
      <c r="K1615" s="55"/>
      <c r="L1615" s="53"/>
      <c r="M1615" s="58"/>
      <c r="N1615" s="52"/>
    </row>
    <row r="1616" spans="2:14" x14ac:dyDescent="0.25">
      <c r="B1616" s="51"/>
      <c r="C1616" s="53"/>
      <c r="D1616" s="54"/>
      <c r="E1616" s="55"/>
      <c r="F1616" s="56"/>
      <c r="G1616" s="56"/>
      <c r="H1616" s="56"/>
      <c r="I1616" s="57"/>
      <c r="J1616" s="55"/>
      <c r="K1616" s="55"/>
      <c r="L1616" s="53"/>
      <c r="M1616" s="58"/>
      <c r="N1616" s="52"/>
    </row>
    <row r="1617" spans="2:14" x14ac:dyDescent="0.25">
      <c r="B1617" s="51"/>
      <c r="C1617" s="53"/>
      <c r="D1617" s="54"/>
      <c r="E1617" s="55"/>
      <c r="F1617" s="56"/>
      <c r="G1617" s="56"/>
      <c r="H1617" s="56"/>
      <c r="I1617" s="57"/>
      <c r="J1617" s="55"/>
      <c r="K1617" s="55"/>
      <c r="L1617" s="53"/>
      <c r="M1617" s="58"/>
      <c r="N1617" s="52"/>
    </row>
    <row r="1618" spans="2:14" x14ac:dyDescent="0.25">
      <c r="B1618" s="51"/>
      <c r="C1618" s="53"/>
      <c r="D1618" s="54"/>
      <c r="E1618" s="55"/>
      <c r="F1618" s="56"/>
      <c r="G1618" s="56"/>
      <c r="H1618" s="56"/>
      <c r="I1618" s="57"/>
      <c r="J1618" s="55"/>
      <c r="K1618" s="55"/>
      <c r="L1618" s="53"/>
      <c r="M1618" s="58"/>
      <c r="N1618" s="52"/>
    </row>
    <row r="1619" spans="2:14" x14ac:dyDescent="0.25">
      <c r="B1619" s="51"/>
      <c r="C1619" s="53"/>
      <c r="D1619" s="54"/>
      <c r="E1619" s="55"/>
      <c r="F1619" s="56"/>
      <c r="G1619" s="56"/>
      <c r="H1619" s="56"/>
      <c r="I1619" s="57"/>
      <c r="J1619" s="55"/>
      <c r="K1619" s="55"/>
      <c r="L1619" s="53"/>
      <c r="M1619" s="58"/>
      <c r="N1619" s="52"/>
    </row>
    <row r="1620" spans="2:14" x14ac:dyDescent="0.25">
      <c r="B1620" s="51"/>
      <c r="C1620" s="53"/>
      <c r="D1620" s="54"/>
      <c r="E1620" s="55"/>
      <c r="F1620" s="56"/>
      <c r="G1620" s="56"/>
      <c r="H1620" s="56"/>
      <c r="I1620" s="57"/>
      <c r="J1620" s="55"/>
      <c r="K1620" s="55"/>
      <c r="L1620" s="53"/>
      <c r="M1620" s="58"/>
      <c r="N1620" s="52"/>
    </row>
    <row r="1621" spans="2:14" x14ac:dyDescent="0.25">
      <c r="B1621" s="51"/>
      <c r="C1621" s="53"/>
      <c r="D1621" s="54"/>
      <c r="E1621" s="55"/>
      <c r="F1621" s="56"/>
      <c r="G1621" s="56"/>
      <c r="H1621" s="56"/>
      <c r="I1621" s="57"/>
      <c r="J1621" s="55"/>
      <c r="K1621" s="55"/>
      <c r="L1621" s="53"/>
      <c r="M1621" s="58"/>
      <c r="N1621" s="52"/>
    </row>
    <row r="1622" spans="2:14" x14ac:dyDescent="0.25">
      <c r="B1622" s="51"/>
      <c r="C1622" s="53"/>
      <c r="D1622" s="54"/>
      <c r="E1622" s="55"/>
      <c r="F1622" s="56"/>
      <c r="G1622" s="56"/>
      <c r="H1622" s="56"/>
      <c r="I1622" s="57"/>
      <c r="J1622" s="55"/>
      <c r="K1622" s="55"/>
      <c r="L1622" s="53"/>
      <c r="M1622" s="58"/>
      <c r="N1622" s="52"/>
    </row>
    <row r="1623" spans="2:14" x14ac:dyDescent="0.25">
      <c r="B1623" s="51"/>
      <c r="C1623" s="53"/>
      <c r="D1623" s="54"/>
      <c r="E1623" s="55"/>
      <c r="F1623" s="56"/>
      <c r="G1623" s="56"/>
      <c r="H1623" s="56"/>
      <c r="I1623" s="57"/>
      <c r="J1623" s="55"/>
      <c r="K1623" s="55"/>
      <c r="L1623" s="53"/>
      <c r="M1623" s="58"/>
      <c r="N1623" s="52"/>
    </row>
    <row r="1624" spans="2:14" x14ac:dyDescent="0.25">
      <c r="B1624" s="51"/>
      <c r="C1624" s="53"/>
      <c r="D1624" s="54"/>
      <c r="E1624" s="55"/>
      <c r="F1624" s="56"/>
      <c r="G1624" s="56"/>
      <c r="H1624" s="56"/>
      <c r="I1624" s="57"/>
      <c r="J1624" s="55"/>
      <c r="K1624" s="55"/>
      <c r="L1624" s="53"/>
      <c r="M1624" s="58"/>
      <c r="N1624" s="52"/>
    </row>
    <row r="1625" spans="2:14" x14ac:dyDescent="0.25">
      <c r="B1625" s="51"/>
      <c r="C1625" s="53"/>
      <c r="D1625" s="54"/>
      <c r="E1625" s="55"/>
      <c r="F1625" s="56"/>
      <c r="G1625" s="56"/>
      <c r="H1625" s="56"/>
      <c r="I1625" s="57"/>
      <c r="J1625" s="55"/>
      <c r="K1625" s="55"/>
      <c r="L1625" s="53"/>
      <c r="M1625" s="58"/>
      <c r="N1625" s="52"/>
    </row>
    <row r="1626" spans="2:14" x14ac:dyDescent="0.25">
      <c r="B1626" s="51"/>
      <c r="C1626" s="53"/>
      <c r="D1626" s="54"/>
      <c r="E1626" s="55"/>
      <c r="F1626" s="56"/>
      <c r="G1626" s="56"/>
      <c r="H1626" s="56"/>
      <c r="I1626" s="57"/>
      <c r="J1626" s="55"/>
      <c r="K1626" s="55"/>
      <c r="L1626" s="53"/>
      <c r="M1626" s="58"/>
      <c r="N1626" s="52"/>
    </row>
    <row r="1627" spans="2:14" x14ac:dyDescent="0.25">
      <c r="B1627" s="51"/>
      <c r="C1627" s="53"/>
      <c r="D1627" s="54"/>
      <c r="E1627" s="55"/>
      <c r="F1627" s="56"/>
      <c r="G1627" s="56"/>
      <c r="H1627" s="56"/>
      <c r="I1627" s="57"/>
      <c r="J1627" s="55"/>
      <c r="K1627" s="55"/>
      <c r="L1627" s="53"/>
      <c r="M1627" s="58"/>
      <c r="N1627" s="52"/>
    </row>
    <row r="1628" spans="2:14" x14ac:dyDescent="0.25">
      <c r="B1628" s="51"/>
      <c r="C1628" s="53"/>
      <c r="D1628" s="54"/>
      <c r="E1628" s="55"/>
      <c r="F1628" s="56"/>
      <c r="G1628" s="56"/>
      <c r="H1628" s="56"/>
      <c r="I1628" s="57"/>
      <c r="J1628" s="55"/>
      <c r="K1628" s="55"/>
      <c r="L1628" s="53"/>
      <c r="M1628" s="58"/>
      <c r="N1628" s="52"/>
    </row>
    <row r="1629" spans="2:14" x14ac:dyDescent="0.25">
      <c r="B1629" s="51"/>
      <c r="C1629" s="53"/>
      <c r="D1629" s="54"/>
      <c r="E1629" s="55"/>
      <c r="F1629" s="56"/>
      <c r="G1629" s="56"/>
      <c r="H1629" s="56"/>
      <c r="I1629" s="57"/>
      <c r="J1629" s="55"/>
      <c r="K1629" s="55"/>
      <c r="L1629" s="53"/>
      <c r="M1629" s="58"/>
      <c r="N1629" s="52"/>
    </row>
    <row r="1630" spans="2:14" x14ac:dyDescent="0.25">
      <c r="B1630" s="51"/>
      <c r="C1630" s="53"/>
      <c r="D1630" s="54"/>
      <c r="E1630" s="55"/>
      <c r="F1630" s="56"/>
      <c r="G1630" s="56"/>
      <c r="H1630" s="56"/>
      <c r="I1630" s="57"/>
      <c r="J1630" s="55"/>
      <c r="K1630" s="55"/>
      <c r="L1630" s="53"/>
      <c r="M1630" s="58"/>
      <c r="N1630" s="52"/>
    </row>
    <row r="1631" spans="2:14" x14ac:dyDescent="0.25">
      <c r="B1631" s="51"/>
      <c r="C1631" s="53"/>
      <c r="D1631" s="54"/>
      <c r="E1631" s="55"/>
      <c r="F1631" s="56"/>
      <c r="G1631" s="56"/>
      <c r="H1631" s="56"/>
      <c r="I1631" s="57"/>
      <c r="J1631" s="55"/>
      <c r="K1631" s="55"/>
      <c r="L1631" s="53"/>
      <c r="M1631" s="58"/>
      <c r="N1631" s="52"/>
    </row>
    <row r="1632" spans="2:14" x14ac:dyDescent="0.25">
      <c r="B1632" s="51"/>
      <c r="C1632" s="53"/>
      <c r="D1632" s="54"/>
      <c r="E1632" s="55"/>
      <c r="F1632" s="56"/>
      <c r="G1632" s="56"/>
      <c r="H1632" s="56"/>
      <c r="I1632" s="57"/>
      <c r="J1632" s="55"/>
      <c r="K1632" s="55"/>
      <c r="L1632" s="53"/>
      <c r="M1632" s="58"/>
      <c r="N1632" s="52"/>
    </row>
    <row r="1633" spans="2:14" x14ac:dyDescent="0.25">
      <c r="B1633" s="51"/>
      <c r="C1633" s="53"/>
      <c r="D1633" s="54"/>
      <c r="E1633" s="55"/>
      <c r="F1633" s="56"/>
      <c r="G1633" s="56"/>
      <c r="H1633" s="56"/>
      <c r="I1633" s="57"/>
      <c r="J1633" s="55"/>
      <c r="K1633" s="55"/>
      <c r="L1633" s="53"/>
      <c r="M1633" s="58"/>
      <c r="N1633" s="52"/>
    </row>
    <row r="1634" spans="2:14" x14ac:dyDescent="0.25">
      <c r="B1634" s="51"/>
      <c r="C1634" s="53"/>
      <c r="D1634" s="54"/>
      <c r="E1634" s="55"/>
      <c r="F1634" s="56"/>
      <c r="G1634" s="56"/>
      <c r="H1634" s="56"/>
      <c r="I1634" s="57"/>
      <c r="J1634" s="55"/>
      <c r="K1634" s="55"/>
      <c r="L1634" s="53"/>
      <c r="M1634" s="58"/>
      <c r="N1634" s="52"/>
    </row>
    <row r="1635" spans="2:14" x14ac:dyDescent="0.25">
      <c r="B1635" s="51"/>
      <c r="C1635" s="53"/>
      <c r="D1635" s="54"/>
      <c r="E1635" s="55"/>
      <c r="F1635" s="56"/>
      <c r="G1635" s="56"/>
      <c r="H1635" s="56"/>
      <c r="I1635" s="57"/>
      <c r="J1635" s="55"/>
      <c r="K1635" s="55"/>
      <c r="L1635" s="53"/>
      <c r="M1635" s="58"/>
      <c r="N1635" s="52"/>
    </row>
    <row r="1636" spans="2:14" x14ac:dyDescent="0.25">
      <c r="B1636" s="51"/>
      <c r="C1636" s="53"/>
      <c r="D1636" s="54"/>
      <c r="E1636" s="55"/>
      <c r="F1636" s="56"/>
      <c r="G1636" s="56"/>
      <c r="H1636" s="56"/>
      <c r="I1636" s="57"/>
      <c r="J1636" s="55"/>
      <c r="K1636" s="55"/>
      <c r="L1636" s="53"/>
      <c r="M1636" s="58"/>
      <c r="N1636" s="52"/>
    </row>
    <row r="1637" spans="2:14" x14ac:dyDescent="0.25">
      <c r="B1637" s="51"/>
      <c r="C1637" s="53"/>
      <c r="D1637" s="54"/>
      <c r="E1637" s="55"/>
      <c r="F1637" s="56"/>
      <c r="G1637" s="56"/>
      <c r="H1637" s="56"/>
      <c r="I1637" s="57"/>
      <c r="J1637" s="55"/>
      <c r="K1637" s="55"/>
      <c r="L1637" s="53"/>
      <c r="M1637" s="58"/>
      <c r="N1637" s="52"/>
    </row>
    <row r="1638" spans="2:14" x14ac:dyDescent="0.25">
      <c r="B1638" s="51"/>
      <c r="C1638" s="53"/>
      <c r="D1638" s="54"/>
      <c r="E1638" s="55"/>
      <c r="F1638" s="56"/>
      <c r="G1638" s="56"/>
      <c r="H1638" s="56"/>
      <c r="I1638" s="57"/>
      <c r="J1638" s="55"/>
      <c r="K1638" s="55"/>
      <c r="L1638" s="53"/>
      <c r="M1638" s="58"/>
      <c r="N1638" s="52"/>
    </row>
    <row r="1639" spans="2:14" x14ac:dyDescent="0.25">
      <c r="B1639" s="51"/>
      <c r="C1639" s="53"/>
      <c r="D1639" s="54"/>
      <c r="E1639" s="55"/>
      <c r="F1639" s="56"/>
      <c r="G1639" s="56"/>
      <c r="H1639" s="56"/>
      <c r="I1639" s="57"/>
      <c r="J1639" s="55"/>
      <c r="K1639" s="55"/>
      <c r="L1639" s="53"/>
      <c r="M1639" s="58"/>
      <c r="N1639" s="52"/>
    </row>
    <row r="1640" spans="2:14" x14ac:dyDescent="0.25">
      <c r="B1640" s="51"/>
      <c r="C1640" s="53"/>
      <c r="D1640" s="54"/>
      <c r="E1640" s="55"/>
      <c r="F1640" s="56"/>
      <c r="G1640" s="56"/>
      <c r="H1640" s="56"/>
      <c r="I1640" s="57"/>
      <c r="J1640" s="55"/>
      <c r="K1640" s="55"/>
      <c r="L1640" s="53"/>
      <c r="M1640" s="58"/>
      <c r="N1640" s="52"/>
    </row>
    <row r="1641" spans="2:14" x14ac:dyDescent="0.25">
      <c r="B1641" s="51"/>
      <c r="C1641" s="53"/>
      <c r="D1641" s="54"/>
      <c r="E1641" s="55"/>
      <c r="F1641" s="56"/>
      <c r="G1641" s="56"/>
      <c r="H1641" s="56"/>
      <c r="I1641" s="57"/>
      <c r="J1641" s="55"/>
      <c r="K1641" s="55"/>
      <c r="L1641" s="53"/>
      <c r="M1641" s="58"/>
      <c r="N1641" s="52"/>
    </row>
    <row r="1642" spans="2:14" x14ac:dyDescent="0.25">
      <c r="B1642" s="51"/>
      <c r="C1642" s="53"/>
      <c r="D1642" s="54"/>
      <c r="E1642" s="55"/>
      <c r="F1642" s="56"/>
      <c r="G1642" s="56"/>
      <c r="H1642" s="56"/>
      <c r="I1642" s="57"/>
      <c r="J1642" s="55"/>
      <c r="K1642" s="55"/>
      <c r="L1642" s="53"/>
      <c r="M1642" s="58"/>
      <c r="N1642" s="52"/>
    </row>
    <row r="1643" spans="2:14" x14ac:dyDescent="0.25">
      <c r="B1643" s="51"/>
      <c r="C1643" s="53"/>
      <c r="D1643" s="54"/>
      <c r="E1643" s="55"/>
      <c r="F1643" s="56"/>
      <c r="G1643" s="56"/>
      <c r="H1643" s="56"/>
      <c r="I1643" s="57"/>
      <c r="J1643" s="55"/>
      <c r="K1643" s="55"/>
      <c r="L1643" s="53"/>
      <c r="M1643" s="58"/>
      <c r="N1643" s="52"/>
    </row>
    <row r="1644" spans="2:14" x14ac:dyDescent="0.25">
      <c r="B1644" s="51"/>
      <c r="C1644" s="53"/>
      <c r="D1644" s="54"/>
      <c r="E1644" s="55"/>
      <c r="F1644" s="56"/>
      <c r="G1644" s="56"/>
      <c r="H1644" s="56"/>
      <c r="I1644" s="57"/>
      <c r="J1644" s="55"/>
      <c r="K1644" s="55"/>
      <c r="L1644" s="53"/>
      <c r="M1644" s="58"/>
      <c r="N1644" s="52"/>
    </row>
    <row r="1645" spans="2:14" x14ac:dyDescent="0.25">
      <c r="B1645" s="51"/>
      <c r="C1645" s="53"/>
      <c r="D1645" s="54"/>
      <c r="E1645" s="55"/>
      <c r="F1645" s="56"/>
      <c r="G1645" s="56"/>
      <c r="H1645" s="56"/>
      <c r="I1645" s="57"/>
      <c r="J1645" s="55"/>
      <c r="K1645" s="55"/>
      <c r="L1645" s="53"/>
      <c r="M1645" s="58"/>
      <c r="N1645" s="52"/>
    </row>
    <row r="1646" spans="2:14" x14ac:dyDescent="0.25">
      <c r="B1646" s="51"/>
      <c r="C1646" s="53"/>
      <c r="D1646" s="54"/>
      <c r="E1646" s="55"/>
      <c r="F1646" s="56"/>
      <c r="G1646" s="56"/>
      <c r="H1646" s="56"/>
      <c r="I1646" s="57"/>
      <c r="J1646" s="55"/>
      <c r="K1646" s="55"/>
      <c r="L1646" s="53"/>
      <c r="M1646" s="58"/>
      <c r="N1646" s="52"/>
    </row>
    <row r="1647" spans="2:14" x14ac:dyDescent="0.25">
      <c r="B1647" s="51"/>
      <c r="C1647" s="53"/>
      <c r="D1647" s="54"/>
      <c r="E1647" s="55"/>
      <c r="F1647" s="56"/>
      <c r="G1647" s="56"/>
      <c r="H1647" s="56"/>
      <c r="I1647" s="57"/>
      <c r="J1647" s="55"/>
      <c r="K1647" s="55"/>
      <c r="L1647" s="53"/>
      <c r="M1647" s="58"/>
      <c r="N1647" s="52"/>
    </row>
    <row r="1648" spans="2:14" x14ac:dyDescent="0.25">
      <c r="B1648" s="51"/>
      <c r="C1648" s="53"/>
      <c r="D1648" s="54"/>
      <c r="E1648" s="55"/>
      <c r="F1648" s="56"/>
      <c r="G1648" s="56"/>
      <c r="H1648" s="56"/>
      <c r="I1648" s="57"/>
      <c r="J1648" s="55"/>
      <c r="K1648" s="55"/>
      <c r="L1648" s="53"/>
      <c r="M1648" s="58"/>
      <c r="N1648" s="52"/>
    </row>
    <row r="1649" spans="2:14" x14ac:dyDescent="0.25">
      <c r="B1649" s="51"/>
      <c r="C1649" s="53"/>
      <c r="D1649" s="54"/>
      <c r="E1649" s="55"/>
      <c r="F1649" s="56"/>
      <c r="G1649" s="56"/>
      <c r="H1649" s="56"/>
      <c r="I1649" s="57"/>
      <c r="J1649" s="55"/>
      <c r="K1649" s="55"/>
      <c r="L1649" s="53"/>
      <c r="M1649" s="58"/>
      <c r="N1649" s="52"/>
    </row>
    <row r="1650" spans="2:14" x14ac:dyDescent="0.25">
      <c r="B1650" s="51"/>
      <c r="C1650" s="53"/>
      <c r="D1650" s="54"/>
      <c r="E1650" s="55"/>
      <c r="F1650" s="56"/>
      <c r="G1650" s="56"/>
      <c r="H1650" s="56"/>
      <c r="I1650" s="57"/>
      <c r="J1650" s="55"/>
      <c r="K1650" s="55"/>
      <c r="L1650" s="53"/>
      <c r="M1650" s="58"/>
      <c r="N1650" s="52"/>
    </row>
    <row r="1651" spans="2:14" x14ac:dyDescent="0.25">
      <c r="B1651" s="51"/>
      <c r="C1651" s="53"/>
      <c r="D1651" s="54"/>
      <c r="E1651" s="55"/>
      <c r="F1651" s="56"/>
      <c r="G1651" s="56"/>
      <c r="H1651" s="56"/>
      <c r="I1651" s="57"/>
      <c r="J1651" s="55"/>
      <c r="K1651" s="55"/>
      <c r="L1651" s="53"/>
      <c r="M1651" s="58"/>
      <c r="N1651" s="52"/>
    </row>
    <row r="1652" spans="2:14" x14ac:dyDescent="0.25">
      <c r="B1652" s="51"/>
      <c r="C1652" s="53"/>
      <c r="D1652" s="54"/>
      <c r="E1652" s="55"/>
      <c r="F1652" s="56"/>
      <c r="G1652" s="56"/>
      <c r="H1652" s="56"/>
      <c r="I1652" s="57"/>
      <c r="J1652" s="55"/>
      <c r="K1652" s="55"/>
      <c r="L1652" s="53"/>
      <c r="M1652" s="58"/>
      <c r="N1652" s="52"/>
    </row>
    <row r="1653" spans="2:14" x14ac:dyDescent="0.25">
      <c r="B1653" s="51"/>
      <c r="C1653" s="53"/>
      <c r="D1653" s="54"/>
      <c r="E1653" s="55"/>
      <c r="F1653" s="56"/>
      <c r="G1653" s="56"/>
      <c r="H1653" s="56"/>
      <c r="I1653" s="57"/>
      <c r="J1653" s="55"/>
      <c r="K1653" s="55"/>
      <c r="L1653" s="53"/>
      <c r="M1653" s="58"/>
      <c r="N1653" s="52"/>
    </row>
    <row r="1654" spans="2:14" x14ac:dyDescent="0.25">
      <c r="B1654" s="51"/>
      <c r="C1654" s="53"/>
      <c r="D1654" s="54"/>
      <c r="E1654" s="55"/>
      <c r="F1654" s="56"/>
      <c r="G1654" s="56"/>
      <c r="H1654" s="56"/>
      <c r="I1654" s="57"/>
      <c r="J1654" s="55"/>
      <c r="K1654" s="55"/>
      <c r="L1654" s="53"/>
      <c r="M1654" s="58"/>
      <c r="N1654" s="52"/>
    </row>
    <row r="1655" spans="2:14" x14ac:dyDescent="0.25">
      <c r="B1655" s="51"/>
      <c r="C1655" s="53"/>
      <c r="D1655" s="54"/>
      <c r="E1655" s="55"/>
      <c r="F1655" s="56"/>
      <c r="G1655" s="56"/>
      <c r="H1655" s="56"/>
      <c r="I1655" s="57"/>
      <c r="J1655" s="55"/>
      <c r="K1655" s="55"/>
      <c r="L1655" s="53"/>
      <c r="M1655" s="58"/>
      <c r="N1655" s="52"/>
    </row>
    <row r="1656" spans="2:14" x14ac:dyDescent="0.25">
      <c r="B1656" s="51"/>
      <c r="C1656" s="53"/>
      <c r="D1656" s="54"/>
      <c r="E1656" s="55"/>
      <c r="F1656" s="56"/>
      <c r="G1656" s="56"/>
      <c r="H1656" s="56"/>
      <c r="I1656" s="57"/>
      <c r="J1656" s="55"/>
      <c r="K1656" s="55"/>
      <c r="L1656" s="53"/>
      <c r="M1656" s="58"/>
      <c r="N1656" s="52"/>
    </row>
    <row r="1657" spans="2:14" x14ac:dyDescent="0.25">
      <c r="B1657" s="51"/>
      <c r="C1657" s="53"/>
      <c r="D1657" s="54"/>
      <c r="E1657" s="55"/>
      <c r="F1657" s="56"/>
      <c r="G1657" s="56"/>
      <c r="H1657" s="56"/>
      <c r="I1657" s="57"/>
      <c r="J1657" s="55"/>
      <c r="K1657" s="55"/>
      <c r="L1657" s="53"/>
      <c r="M1657" s="58"/>
      <c r="N1657" s="52"/>
    </row>
    <row r="1658" spans="2:14" x14ac:dyDescent="0.25">
      <c r="B1658" s="51"/>
      <c r="C1658" s="53"/>
      <c r="D1658" s="54"/>
      <c r="E1658" s="55"/>
      <c r="F1658" s="56"/>
      <c r="G1658" s="56"/>
      <c r="H1658" s="56"/>
      <c r="I1658" s="57"/>
      <c r="J1658" s="55"/>
      <c r="K1658" s="55"/>
      <c r="L1658" s="53"/>
      <c r="M1658" s="58"/>
      <c r="N1658" s="52"/>
    </row>
    <row r="1659" spans="2:14" x14ac:dyDescent="0.25">
      <c r="B1659" s="51"/>
      <c r="C1659" s="53"/>
      <c r="D1659" s="54"/>
      <c r="E1659" s="55"/>
      <c r="F1659" s="56"/>
      <c r="G1659" s="56"/>
      <c r="H1659" s="56"/>
      <c r="I1659" s="57"/>
      <c r="J1659" s="55"/>
      <c r="K1659" s="55"/>
      <c r="L1659" s="53"/>
      <c r="M1659" s="58"/>
      <c r="N1659" s="52"/>
    </row>
    <row r="1660" spans="2:14" x14ac:dyDescent="0.25">
      <c r="B1660" s="51"/>
      <c r="C1660" s="53"/>
      <c r="D1660" s="54"/>
      <c r="E1660" s="55"/>
      <c r="F1660" s="56"/>
      <c r="G1660" s="56"/>
      <c r="H1660" s="56"/>
      <c r="I1660" s="57"/>
      <c r="J1660" s="55"/>
      <c r="K1660" s="55"/>
      <c r="L1660" s="53"/>
      <c r="M1660" s="58"/>
      <c r="N1660" s="52"/>
    </row>
    <row r="1661" spans="2:14" x14ac:dyDescent="0.25">
      <c r="B1661" s="51"/>
      <c r="C1661" s="53"/>
      <c r="D1661" s="54"/>
      <c r="E1661" s="55"/>
      <c r="F1661" s="56"/>
      <c r="G1661" s="56"/>
      <c r="H1661" s="56"/>
      <c r="I1661" s="57"/>
      <c r="J1661" s="55"/>
      <c r="K1661" s="55"/>
      <c r="L1661" s="53"/>
      <c r="M1661" s="58"/>
      <c r="N1661" s="52"/>
    </row>
    <row r="1662" spans="2:14" x14ac:dyDescent="0.25">
      <c r="B1662" s="51"/>
      <c r="C1662" s="53"/>
      <c r="D1662" s="54"/>
      <c r="E1662" s="55"/>
      <c r="F1662" s="56"/>
      <c r="G1662" s="56"/>
      <c r="H1662" s="56"/>
      <c r="I1662" s="57"/>
      <c r="J1662" s="55"/>
      <c r="K1662" s="55"/>
      <c r="L1662" s="53"/>
      <c r="M1662" s="58"/>
      <c r="N1662" s="52"/>
    </row>
    <row r="1663" spans="2:14" x14ac:dyDescent="0.25">
      <c r="B1663" s="51"/>
      <c r="C1663" s="53"/>
      <c r="D1663" s="54"/>
      <c r="E1663" s="55"/>
      <c r="F1663" s="56"/>
      <c r="G1663" s="56"/>
      <c r="H1663" s="56"/>
      <c r="I1663" s="57"/>
      <c r="J1663" s="55"/>
      <c r="K1663" s="55"/>
      <c r="L1663" s="53"/>
      <c r="M1663" s="58"/>
      <c r="N1663" s="52"/>
    </row>
    <row r="1664" spans="2:14" x14ac:dyDescent="0.25">
      <c r="B1664" s="51"/>
      <c r="C1664" s="53"/>
      <c r="D1664" s="54"/>
      <c r="E1664" s="55"/>
      <c r="F1664" s="56"/>
      <c r="G1664" s="56"/>
      <c r="H1664" s="56"/>
      <c r="I1664" s="57"/>
      <c r="J1664" s="55"/>
      <c r="K1664" s="55"/>
      <c r="L1664" s="53"/>
      <c r="M1664" s="58"/>
      <c r="N1664" s="52"/>
    </row>
    <row r="1665" spans="2:14" x14ac:dyDescent="0.25">
      <c r="B1665" s="51"/>
      <c r="C1665" s="53"/>
      <c r="D1665" s="54"/>
      <c r="E1665" s="55"/>
      <c r="F1665" s="56"/>
      <c r="G1665" s="56"/>
      <c r="H1665" s="56"/>
      <c r="I1665" s="57"/>
      <c r="J1665" s="55"/>
      <c r="K1665" s="55"/>
      <c r="L1665" s="53"/>
      <c r="M1665" s="58"/>
      <c r="N1665" s="52"/>
    </row>
    <row r="1666" spans="2:14" x14ac:dyDescent="0.25">
      <c r="B1666" s="51"/>
      <c r="C1666" s="53"/>
      <c r="D1666" s="54"/>
      <c r="E1666" s="55"/>
      <c r="F1666" s="56"/>
      <c r="G1666" s="56"/>
      <c r="H1666" s="56"/>
      <c r="I1666" s="57"/>
      <c r="J1666" s="55"/>
      <c r="K1666" s="55"/>
      <c r="L1666" s="53"/>
      <c r="M1666" s="58"/>
      <c r="N1666" s="52"/>
    </row>
    <row r="1667" spans="2:14" x14ac:dyDescent="0.25">
      <c r="B1667" s="51"/>
      <c r="C1667" s="53"/>
      <c r="D1667" s="54"/>
      <c r="E1667" s="55"/>
      <c r="F1667" s="56"/>
      <c r="G1667" s="56"/>
      <c r="H1667" s="56"/>
      <c r="I1667" s="57"/>
      <c r="J1667" s="55"/>
      <c r="K1667" s="55"/>
      <c r="L1667" s="53"/>
      <c r="M1667" s="58"/>
      <c r="N1667" s="52"/>
    </row>
    <row r="1668" spans="2:14" x14ac:dyDescent="0.25">
      <c r="B1668" s="51"/>
      <c r="C1668" s="53"/>
      <c r="D1668" s="54"/>
      <c r="E1668" s="55"/>
      <c r="F1668" s="56"/>
      <c r="G1668" s="56"/>
      <c r="H1668" s="56"/>
      <c r="I1668" s="57"/>
      <c r="J1668" s="55"/>
      <c r="K1668" s="55"/>
      <c r="L1668" s="53"/>
      <c r="M1668" s="58"/>
      <c r="N1668" s="52"/>
    </row>
    <row r="1669" spans="2:14" x14ac:dyDescent="0.25">
      <c r="B1669" s="51"/>
      <c r="C1669" s="53"/>
      <c r="D1669" s="54"/>
      <c r="E1669" s="55"/>
      <c r="F1669" s="56"/>
      <c r="G1669" s="56"/>
      <c r="H1669" s="56"/>
      <c r="I1669" s="57"/>
      <c r="J1669" s="55"/>
      <c r="K1669" s="55"/>
      <c r="L1669" s="53"/>
      <c r="M1669" s="58"/>
      <c r="N1669" s="52"/>
    </row>
    <row r="1670" spans="2:14" x14ac:dyDescent="0.25">
      <c r="B1670" s="51"/>
      <c r="C1670" s="53"/>
      <c r="D1670" s="54"/>
      <c r="E1670" s="55"/>
      <c r="F1670" s="56"/>
      <c r="G1670" s="56"/>
      <c r="H1670" s="56"/>
      <c r="I1670" s="57"/>
      <c r="J1670" s="55"/>
      <c r="K1670" s="55"/>
      <c r="L1670" s="53"/>
      <c r="M1670" s="58"/>
      <c r="N1670" s="52"/>
    </row>
    <row r="1671" spans="2:14" x14ac:dyDescent="0.25">
      <c r="B1671" s="51"/>
      <c r="C1671" s="53"/>
      <c r="D1671" s="54"/>
      <c r="E1671" s="55"/>
      <c r="F1671" s="56"/>
      <c r="G1671" s="56"/>
      <c r="H1671" s="56"/>
      <c r="I1671" s="57"/>
      <c r="J1671" s="55"/>
      <c r="K1671" s="55"/>
      <c r="L1671" s="53"/>
      <c r="M1671" s="58"/>
      <c r="N1671" s="52"/>
    </row>
    <row r="1672" spans="2:14" x14ac:dyDescent="0.25">
      <c r="B1672" s="51"/>
      <c r="C1672" s="53"/>
      <c r="D1672" s="54"/>
      <c r="E1672" s="55"/>
      <c r="F1672" s="56"/>
      <c r="G1672" s="56"/>
      <c r="H1672" s="56"/>
      <c r="I1672" s="57"/>
      <c r="J1672" s="55"/>
      <c r="K1672" s="55"/>
      <c r="L1672" s="53"/>
      <c r="M1672" s="58"/>
      <c r="N1672" s="52"/>
    </row>
    <row r="1673" spans="2:14" x14ac:dyDescent="0.25">
      <c r="B1673" s="51"/>
      <c r="C1673" s="53"/>
      <c r="D1673" s="54"/>
      <c r="E1673" s="55"/>
      <c r="F1673" s="56"/>
      <c r="G1673" s="56"/>
      <c r="H1673" s="56"/>
      <c r="I1673" s="57"/>
      <c r="J1673" s="55"/>
      <c r="K1673" s="55"/>
      <c r="L1673" s="53"/>
      <c r="M1673" s="58"/>
      <c r="N1673" s="52"/>
    </row>
    <row r="1674" spans="2:14" x14ac:dyDescent="0.25">
      <c r="B1674" s="51"/>
      <c r="C1674" s="53"/>
      <c r="D1674" s="54"/>
      <c r="E1674" s="55"/>
      <c r="F1674" s="56"/>
      <c r="G1674" s="56"/>
      <c r="H1674" s="56"/>
      <c r="I1674" s="57"/>
      <c r="J1674" s="55"/>
      <c r="K1674" s="55"/>
      <c r="L1674" s="53"/>
      <c r="M1674" s="58"/>
      <c r="N1674" s="52"/>
    </row>
    <row r="1675" spans="2:14" x14ac:dyDescent="0.25">
      <c r="B1675" s="51"/>
      <c r="C1675" s="53"/>
      <c r="D1675" s="54"/>
      <c r="E1675" s="55"/>
      <c r="F1675" s="56"/>
      <c r="G1675" s="56"/>
      <c r="H1675" s="56"/>
      <c r="I1675" s="57"/>
      <c r="J1675" s="55"/>
      <c r="K1675" s="55"/>
      <c r="L1675" s="53"/>
      <c r="M1675" s="58"/>
      <c r="N1675" s="52"/>
    </row>
    <row r="1676" spans="2:14" x14ac:dyDescent="0.25">
      <c r="B1676" s="51"/>
      <c r="C1676" s="53"/>
      <c r="D1676" s="54"/>
      <c r="E1676" s="55"/>
      <c r="F1676" s="56"/>
      <c r="G1676" s="56"/>
      <c r="H1676" s="56"/>
      <c r="I1676" s="57"/>
      <c r="J1676" s="55"/>
      <c r="K1676" s="55"/>
      <c r="L1676" s="53"/>
      <c r="M1676" s="58"/>
      <c r="N1676" s="52"/>
    </row>
    <row r="1677" spans="2:14" x14ac:dyDescent="0.25">
      <c r="B1677" s="51"/>
      <c r="C1677" s="53"/>
      <c r="D1677" s="54"/>
      <c r="E1677" s="55"/>
      <c r="F1677" s="56"/>
      <c r="G1677" s="56"/>
      <c r="H1677" s="56"/>
      <c r="I1677" s="57"/>
      <c r="J1677" s="55"/>
      <c r="K1677" s="55"/>
      <c r="L1677" s="53"/>
      <c r="M1677" s="58"/>
      <c r="N1677" s="52"/>
    </row>
    <row r="1678" spans="2:14" x14ac:dyDescent="0.25">
      <c r="B1678" s="51"/>
      <c r="C1678" s="53"/>
      <c r="D1678" s="54"/>
      <c r="E1678" s="55"/>
      <c r="F1678" s="56"/>
      <c r="G1678" s="56"/>
      <c r="H1678" s="56"/>
      <c r="I1678" s="57"/>
      <c r="J1678" s="55"/>
      <c r="K1678" s="55"/>
      <c r="L1678" s="53"/>
      <c r="M1678" s="58"/>
      <c r="N1678" s="52"/>
    </row>
    <row r="1679" spans="2:14" x14ac:dyDescent="0.25">
      <c r="B1679" s="51"/>
      <c r="C1679" s="53"/>
      <c r="D1679" s="54"/>
      <c r="E1679" s="55"/>
      <c r="F1679" s="56"/>
      <c r="G1679" s="56"/>
      <c r="H1679" s="56"/>
      <c r="I1679" s="57"/>
      <c r="J1679" s="55"/>
      <c r="K1679" s="55"/>
      <c r="L1679" s="53"/>
      <c r="M1679" s="58"/>
      <c r="N1679" s="52"/>
    </row>
    <row r="1680" spans="2:14" x14ac:dyDescent="0.25">
      <c r="B1680" s="51"/>
      <c r="C1680" s="53"/>
      <c r="D1680" s="54"/>
      <c r="E1680" s="55"/>
      <c r="F1680" s="56"/>
      <c r="G1680" s="56"/>
      <c r="H1680" s="56"/>
      <c r="I1680" s="57"/>
      <c r="J1680" s="55"/>
      <c r="K1680" s="55"/>
      <c r="L1680" s="53"/>
      <c r="M1680" s="58"/>
      <c r="N1680" s="52"/>
    </row>
    <row r="1681" spans="2:14" x14ac:dyDescent="0.25">
      <c r="B1681" s="51"/>
      <c r="C1681" s="53"/>
      <c r="D1681" s="54"/>
      <c r="E1681" s="55"/>
      <c r="F1681" s="56"/>
      <c r="G1681" s="56"/>
      <c r="H1681" s="56"/>
      <c r="I1681" s="57"/>
      <c r="J1681" s="55"/>
      <c r="K1681" s="55"/>
      <c r="L1681" s="53"/>
      <c r="M1681" s="58"/>
      <c r="N1681" s="52"/>
    </row>
    <row r="1682" spans="2:14" x14ac:dyDescent="0.25">
      <c r="B1682" s="51"/>
      <c r="C1682" s="53"/>
      <c r="D1682" s="54"/>
      <c r="E1682" s="55"/>
      <c r="F1682" s="56"/>
      <c r="G1682" s="56"/>
      <c r="H1682" s="56"/>
      <c r="I1682" s="57"/>
      <c r="J1682" s="55"/>
      <c r="K1682" s="55"/>
      <c r="L1682" s="53"/>
      <c r="M1682" s="58"/>
      <c r="N1682" s="52"/>
    </row>
    <row r="1683" spans="2:14" x14ac:dyDescent="0.25">
      <c r="B1683" s="51"/>
      <c r="C1683" s="53"/>
      <c r="D1683" s="54"/>
      <c r="E1683" s="55"/>
      <c r="F1683" s="56"/>
      <c r="G1683" s="56"/>
      <c r="H1683" s="56"/>
      <c r="I1683" s="57"/>
      <c r="J1683" s="55"/>
      <c r="K1683" s="55"/>
      <c r="L1683" s="53"/>
      <c r="M1683" s="58"/>
      <c r="N1683" s="52"/>
    </row>
    <row r="1684" spans="2:14" x14ac:dyDescent="0.25">
      <c r="B1684" s="51"/>
      <c r="C1684" s="53"/>
      <c r="D1684" s="54"/>
      <c r="E1684" s="55"/>
      <c r="F1684" s="56"/>
      <c r="G1684" s="56"/>
      <c r="H1684" s="56"/>
      <c r="I1684" s="57"/>
      <c r="J1684" s="55"/>
      <c r="K1684" s="55"/>
      <c r="L1684" s="53"/>
      <c r="M1684" s="58"/>
      <c r="N1684" s="52"/>
    </row>
    <row r="1685" spans="2:14" x14ac:dyDescent="0.25">
      <c r="B1685" s="51"/>
      <c r="C1685" s="53"/>
      <c r="D1685" s="54"/>
      <c r="E1685" s="55"/>
      <c r="F1685" s="56"/>
      <c r="G1685" s="56"/>
      <c r="H1685" s="56"/>
      <c r="I1685" s="57"/>
      <c r="J1685" s="55"/>
      <c r="K1685" s="55"/>
      <c r="L1685" s="53"/>
      <c r="M1685" s="58"/>
      <c r="N1685" s="52"/>
    </row>
    <row r="1686" spans="2:14" x14ac:dyDescent="0.25">
      <c r="B1686" s="51"/>
      <c r="C1686" s="53"/>
      <c r="D1686" s="54"/>
      <c r="E1686" s="55"/>
      <c r="F1686" s="56"/>
      <c r="G1686" s="56"/>
      <c r="H1686" s="56"/>
      <c r="I1686" s="57"/>
      <c r="J1686" s="55"/>
      <c r="K1686" s="55"/>
      <c r="L1686" s="53"/>
      <c r="M1686" s="58"/>
      <c r="N1686" s="52"/>
    </row>
    <row r="1687" spans="2:14" x14ac:dyDescent="0.25">
      <c r="B1687" s="51"/>
      <c r="C1687" s="53"/>
      <c r="D1687" s="54"/>
      <c r="E1687" s="55"/>
      <c r="F1687" s="56"/>
      <c r="G1687" s="56"/>
      <c r="H1687" s="56"/>
      <c r="I1687" s="57"/>
      <c r="J1687" s="55"/>
      <c r="K1687" s="55"/>
      <c r="L1687" s="53"/>
      <c r="M1687" s="58"/>
      <c r="N1687" s="52"/>
    </row>
    <row r="1688" spans="2:14" x14ac:dyDescent="0.25">
      <c r="B1688" s="51"/>
      <c r="C1688" s="53"/>
      <c r="D1688" s="54"/>
      <c r="E1688" s="55"/>
      <c r="F1688" s="56"/>
      <c r="G1688" s="56"/>
      <c r="H1688" s="56"/>
      <c r="I1688" s="57"/>
      <c r="J1688" s="55"/>
      <c r="K1688" s="55"/>
      <c r="L1688" s="53"/>
      <c r="M1688" s="58"/>
      <c r="N1688" s="52"/>
    </row>
    <row r="1689" spans="2:14" x14ac:dyDescent="0.25">
      <c r="B1689" s="51"/>
      <c r="C1689" s="53"/>
      <c r="D1689" s="54"/>
      <c r="E1689" s="55"/>
      <c r="F1689" s="56"/>
      <c r="G1689" s="56"/>
      <c r="H1689" s="56"/>
      <c r="I1689" s="57"/>
      <c r="J1689" s="55"/>
      <c r="K1689" s="55"/>
      <c r="L1689" s="53"/>
      <c r="M1689" s="58"/>
      <c r="N1689" s="52"/>
    </row>
    <row r="1690" spans="2:14" x14ac:dyDescent="0.25">
      <c r="B1690" s="51"/>
      <c r="C1690" s="53"/>
      <c r="D1690" s="54"/>
      <c r="E1690" s="55"/>
      <c r="F1690" s="56"/>
      <c r="G1690" s="56"/>
      <c r="H1690" s="56"/>
      <c r="I1690" s="57"/>
      <c r="J1690" s="55"/>
      <c r="K1690" s="55"/>
      <c r="L1690" s="53"/>
      <c r="M1690" s="58"/>
      <c r="N1690" s="52"/>
    </row>
    <row r="1691" spans="2:14" x14ac:dyDescent="0.25">
      <c r="B1691" s="51"/>
      <c r="C1691" s="53"/>
      <c r="D1691" s="54"/>
      <c r="E1691" s="55"/>
      <c r="F1691" s="56"/>
      <c r="G1691" s="56"/>
      <c r="H1691" s="56"/>
      <c r="I1691" s="57"/>
      <c r="J1691" s="55"/>
      <c r="K1691" s="55"/>
      <c r="L1691" s="53"/>
      <c r="M1691" s="58"/>
      <c r="N1691" s="52"/>
    </row>
    <row r="1692" spans="2:14" x14ac:dyDescent="0.25">
      <c r="B1692" s="51"/>
      <c r="C1692" s="53"/>
      <c r="D1692" s="54"/>
      <c r="E1692" s="55"/>
      <c r="F1692" s="56"/>
      <c r="G1692" s="56"/>
      <c r="H1692" s="56"/>
      <c r="I1692" s="57"/>
      <c r="J1692" s="55"/>
      <c r="K1692" s="55"/>
      <c r="L1692" s="53"/>
      <c r="M1692" s="58"/>
      <c r="N1692" s="52"/>
    </row>
    <row r="1693" spans="2:14" x14ac:dyDescent="0.25">
      <c r="B1693" s="51"/>
      <c r="C1693" s="53"/>
      <c r="D1693" s="54"/>
      <c r="E1693" s="55"/>
      <c r="F1693" s="56"/>
      <c r="G1693" s="56"/>
      <c r="H1693" s="56"/>
      <c r="I1693" s="57"/>
      <c r="J1693" s="55"/>
      <c r="K1693" s="55"/>
      <c r="L1693" s="53"/>
      <c r="M1693" s="58"/>
      <c r="N1693" s="52"/>
    </row>
    <row r="1694" spans="2:14" x14ac:dyDescent="0.25">
      <c r="B1694" s="51"/>
      <c r="C1694" s="53"/>
      <c r="D1694" s="54"/>
      <c r="E1694" s="55"/>
      <c r="F1694" s="56"/>
      <c r="G1694" s="56"/>
      <c r="H1694" s="56"/>
      <c r="I1694" s="57"/>
      <c r="J1694" s="55"/>
      <c r="K1694" s="55"/>
      <c r="L1694" s="53"/>
      <c r="M1694" s="58"/>
      <c r="N1694" s="52"/>
    </row>
    <row r="1695" spans="2:14" x14ac:dyDescent="0.25">
      <c r="B1695" s="51"/>
      <c r="C1695" s="53"/>
      <c r="D1695" s="54"/>
      <c r="E1695" s="55"/>
      <c r="F1695" s="56"/>
      <c r="G1695" s="56"/>
      <c r="H1695" s="56"/>
      <c r="I1695" s="57"/>
      <c r="J1695" s="55"/>
      <c r="K1695" s="55"/>
      <c r="L1695" s="53"/>
      <c r="M1695" s="58"/>
      <c r="N1695" s="52"/>
    </row>
    <row r="1696" spans="2:14" x14ac:dyDescent="0.25">
      <c r="B1696" s="51"/>
      <c r="C1696" s="53"/>
      <c r="D1696" s="54"/>
      <c r="E1696" s="55"/>
      <c r="F1696" s="56"/>
      <c r="G1696" s="56"/>
      <c r="H1696" s="56"/>
      <c r="I1696" s="57"/>
      <c r="J1696" s="55"/>
      <c r="K1696" s="55"/>
      <c r="L1696" s="53"/>
      <c r="M1696" s="58"/>
      <c r="N1696" s="52"/>
    </row>
    <row r="1697" spans="2:14" x14ac:dyDescent="0.25">
      <c r="B1697" s="51"/>
      <c r="C1697" s="53"/>
      <c r="D1697" s="54"/>
      <c r="E1697" s="55"/>
      <c r="F1697" s="56"/>
      <c r="G1697" s="56"/>
      <c r="H1697" s="56"/>
      <c r="I1697" s="57"/>
      <c r="J1697" s="55"/>
      <c r="K1697" s="55"/>
      <c r="L1697" s="53"/>
      <c r="M1697" s="58"/>
      <c r="N1697" s="52"/>
    </row>
    <row r="1698" spans="2:14" x14ac:dyDescent="0.25">
      <c r="B1698" s="51"/>
      <c r="C1698" s="53"/>
      <c r="D1698" s="54"/>
      <c r="E1698" s="55"/>
      <c r="F1698" s="56"/>
      <c r="G1698" s="56"/>
      <c r="H1698" s="56"/>
      <c r="I1698" s="57"/>
      <c r="J1698" s="55"/>
      <c r="K1698" s="55"/>
      <c r="L1698" s="53"/>
      <c r="M1698" s="58"/>
      <c r="N1698" s="52"/>
    </row>
    <row r="1699" spans="2:14" x14ac:dyDescent="0.25">
      <c r="B1699" s="51"/>
      <c r="C1699" s="53"/>
      <c r="D1699" s="54"/>
      <c r="E1699" s="55"/>
      <c r="F1699" s="56"/>
      <c r="G1699" s="56"/>
      <c r="H1699" s="56"/>
      <c r="I1699" s="57"/>
      <c r="J1699" s="55"/>
      <c r="K1699" s="55"/>
      <c r="L1699" s="53"/>
      <c r="M1699" s="58"/>
      <c r="N1699" s="52"/>
    </row>
    <row r="1700" spans="2:14" x14ac:dyDescent="0.25">
      <c r="B1700" s="51"/>
      <c r="C1700" s="53"/>
      <c r="D1700" s="54"/>
      <c r="E1700" s="55"/>
      <c r="F1700" s="56"/>
      <c r="G1700" s="56"/>
      <c r="H1700" s="56"/>
      <c r="I1700" s="57"/>
      <c r="J1700" s="55"/>
      <c r="K1700" s="55"/>
      <c r="L1700" s="53"/>
      <c r="M1700" s="58"/>
      <c r="N1700" s="52"/>
    </row>
    <row r="1701" spans="2:14" x14ac:dyDescent="0.25">
      <c r="B1701" s="51"/>
      <c r="C1701" s="53"/>
      <c r="D1701" s="54"/>
      <c r="E1701" s="55"/>
      <c r="F1701" s="56"/>
      <c r="G1701" s="56"/>
      <c r="H1701" s="56"/>
      <c r="I1701" s="57"/>
      <c r="J1701" s="55"/>
      <c r="K1701" s="55"/>
      <c r="L1701" s="53"/>
      <c r="M1701" s="58"/>
      <c r="N1701" s="52"/>
    </row>
    <row r="1702" spans="2:14" x14ac:dyDescent="0.25">
      <c r="B1702" s="51"/>
      <c r="C1702" s="53"/>
      <c r="D1702" s="54"/>
      <c r="E1702" s="55"/>
      <c r="F1702" s="56"/>
      <c r="G1702" s="56"/>
      <c r="H1702" s="56"/>
      <c r="I1702" s="57"/>
      <c r="J1702" s="55"/>
      <c r="K1702" s="55"/>
      <c r="L1702" s="53"/>
      <c r="M1702" s="58"/>
      <c r="N1702" s="52"/>
    </row>
    <row r="1703" spans="2:14" x14ac:dyDescent="0.25">
      <c r="B1703" s="51"/>
      <c r="C1703" s="53"/>
      <c r="D1703" s="54"/>
      <c r="E1703" s="55"/>
      <c r="F1703" s="56"/>
      <c r="G1703" s="56"/>
      <c r="H1703" s="56"/>
      <c r="I1703" s="57"/>
      <c r="J1703" s="55"/>
      <c r="K1703" s="55"/>
      <c r="L1703" s="53"/>
      <c r="M1703" s="58"/>
      <c r="N1703" s="52"/>
    </row>
    <row r="1704" spans="2:14" x14ac:dyDescent="0.25">
      <c r="B1704" s="51"/>
      <c r="C1704" s="53"/>
      <c r="D1704" s="54"/>
      <c r="E1704" s="55"/>
      <c r="F1704" s="56"/>
      <c r="G1704" s="56"/>
      <c r="H1704" s="56"/>
      <c r="I1704" s="57"/>
      <c r="J1704" s="55"/>
      <c r="K1704" s="55"/>
      <c r="L1704" s="53"/>
      <c r="M1704" s="58"/>
      <c r="N1704" s="52"/>
    </row>
    <row r="1705" spans="2:14" x14ac:dyDescent="0.25">
      <c r="B1705" s="51"/>
      <c r="C1705" s="53"/>
      <c r="D1705" s="54"/>
      <c r="E1705" s="55"/>
      <c r="F1705" s="56"/>
      <c r="G1705" s="56"/>
      <c r="H1705" s="56"/>
      <c r="I1705" s="57"/>
      <c r="J1705" s="55"/>
      <c r="K1705" s="55"/>
      <c r="L1705" s="53"/>
      <c r="M1705" s="58"/>
      <c r="N1705" s="52"/>
    </row>
    <row r="1706" spans="2:14" x14ac:dyDescent="0.25">
      <c r="B1706" s="51"/>
      <c r="C1706" s="53"/>
      <c r="D1706" s="54"/>
      <c r="E1706" s="55"/>
      <c r="F1706" s="56"/>
      <c r="G1706" s="56"/>
      <c r="H1706" s="56"/>
      <c r="I1706" s="57"/>
      <c r="J1706" s="55"/>
      <c r="K1706" s="55"/>
      <c r="L1706" s="53"/>
      <c r="M1706" s="58"/>
      <c r="N1706" s="52"/>
    </row>
    <row r="1707" spans="2:14" x14ac:dyDescent="0.25">
      <c r="B1707" s="51"/>
      <c r="C1707" s="53"/>
      <c r="D1707" s="54"/>
      <c r="E1707" s="55"/>
      <c r="F1707" s="56"/>
      <c r="G1707" s="56"/>
      <c r="H1707" s="56"/>
      <c r="I1707" s="57"/>
      <c r="J1707" s="55"/>
      <c r="K1707" s="55"/>
      <c r="L1707" s="53"/>
      <c r="M1707" s="58"/>
      <c r="N1707" s="52"/>
    </row>
    <row r="1708" spans="2:14" x14ac:dyDescent="0.25">
      <c r="B1708" s="51"/>
      <c r="C1708" s="53"/>
      <c r="D1708" s="54"/>
      <c r="E1708" s="55"/>
      <c r="F1708" s="56"/>
      <c r="G1708" s="56"/>
      <c r="H1708" s="56"/>
      <c r="I1708" s="57"/>
      <c r="J1708" s="55"/>
      <c r="K1708" s="55"/>
      <c r="L1708" s="53"/>
      <c r="M1708" s="58"/>
      <c r="N1708" s="52"/>
    </row>
    <row r="1709" spans="2:14" x14ac:dyDescent="0.25">
      <c r="B1709" s="51"/>
      <c r="C1709" s="53"/>
      <c r="D1709" s="54"/>
      <c r="E1709" s="55"/>
      <c r="F1709" s="56"/>
      <c r="G1709" s="56"/>
      <c r="H1709" s="56"/>
      <c r="I1709" s="57"/>
      <c r="J1709" s="55"/>
      <c r="K1709" s="55"/>
      <c r="L1709" s="53"/>
      <c r="M1709" s="58"/>
      <c r="N1709" s="52"/>
    </row>
    <row r="1710" spans="2:14" x14ac:dyDescent="0.25">
      <c r="B1710" s="51"/>
      <c r="C1710" s="53"/>
      <c r="D1710" s="54"/>
      <c r="E1710" s="55"/>
      <c r="F1710" s="56"/>
      <c r="G1710" s="56"/>
      <c r="H1710" s="56"/>
      <c r="I1710" s="57"/>
      <c r="J1710" s="55"/>
      <c r="K1710" s="55"/>
      <c r="L1710" s="53"/>
      <c r="M1710" s="58"/>
      <c r="N1710" s="52"/>
    </row>
    <row r="1711" spans="2:14" x14ac:dyDescent="0.25">
      <c r="B1711" s="51"/>
      <c r="C1711" s="53"/>
      <c r="D1711" s="54"/>
      <c r="E1711" s="55"/>
      <c r="F1711" s="56"/>
      <c r="G1711" s="56"/>
      <c r="H1711" s="56"/>
      <c r="I1711" s="57"/>
      <c r="J1711" s="55"/>
      <c r="K1711" s="55"/>
      <c r="L1711" s="53"/>
      <c r="M1711" s="58"/>
      <c r="N1711" s="52"/>
    </row>
    <row r="1712" spans="2:14" x14ac:dyDescent="0.25">
      <c r="B1712" s="51"/>
      <c r="C1712" s="53"/>
      <c r="D1712" s="54"/>
      <c r="E1712" s="55"/>
      <c r="F1712" s="56"/>
      <c r="G1712" s="56"/>
      <c r="H1712" s="56"/>
      <c r="I1712" s="57"/>
      <c r="J1712" s="55"/>
      <c r="K1712" s="55"/>
      <c r="L1712" s="53"/>
      <c r="M1712" s="58"/>
      <c r="N1712" s="52"/>
    </row>
    <row r="1713" spans="2:14" x14ac:dyDescent="0.25">
      <c r="B1713" s="51"/>
      <c r="C1713" s="53"/>
      <c r="D1713" s="54"/>
      <c r="E1713" s="55"/>
      <c r="F1713" s="56"/>
      <c r="G1713" s="56"/>
      <c r="H1713" s="56"/>
      <c r="I1713" s="57"/>
      <c r="J1713" s="55"/>
      <c r="K1713" s="55"/>
      <c r="L1713" s="53"/>
      <c r="M1713" s="58"/>
      <c r="N1713" s="52"/>
    </row>
    <row r="1714" spans="2:14" x14ac:dyDescent="0.25">
      <c r="B1714" s="51"/>
      <c r="C1714" s="53"/>
      <c r="D1714" s="54"/>
      <c r="E1714" s="55"/>
      <c r="F1714" s="56"/>
      <c r="G1714" s="56"/>
      <c r="H1714" s="56"/>
      <c r="I1714" s="57"/>
      <c r="J1714" s="55"/>
      <c r="K1714" s="55"/>
      <c r="L1714" s="53"/>
      <c r="M1714" s="58"/>
      <c r="N1714" s="52"/>
    </row>
    <row r="1715" spans="2:14" x14ac:dyDescent="0.25">
      <c r="B1715" s="51"/>
      <c r="C1715" s="53"/>
      <c r="D1715" s="54"/>
      <c r="E1715" s="55"/>
      <c r="F1715" s="56"/>
      <c r="G1715" s="56"/>
      <c r="H1715" s="56"/>
      <c r="I1715" s="57"/>
      <c r="J1715" s="55"/>
      <c r="K1715" s="55"/>
      <c r="L1715" s="53"/>
      <c r="M1715" s="58"/>
      <c r="N1715" s="52"/>
    </row>
    <row r="1716" spans="2:14" x14ac:dyDescent="0.25">
      <c r="B1716" s="51"/>
      <c r="C1716" s="53"/>
      <c r="D1716" s="54"/>
      <c r="E1716" s="55"/>
      <c r="F1716" s="56"/>
      <c r="G1716" s="56"/>
      <c r="H1716" s="56"/>
      <c r="I1716" s="57"/>
      <c r="J1716" s="55"/>
      <c r="K1716" s="55"/>
      <c r="L1716" s="53"/>
      <c r="M1716" s="58"/>
      <c r="N1716" s="52"/>
    </row>
    <row r="1717" spans="2:14" x14ac:dyDescent="0.25">
      <c r="B1717" s="51"/>
      <c r="C1717" s="53"/>
      <c r="D1717" s="54"/>
      <c r="E1717" s="55"/>
      <c r="F1717" s="56"/>
      <c r="G1717" s="56"/>
      <c r="H1717" s="56"/>
      <c r="I1717" s="57"/>
      <c r="J1717" s="55"/>
      <c r="K1717" s="55"/>
      <c r="L1717" s="53"/>
      <c r="M1717" s="58"/>
      <c r="N1717" s="52"/>
    </row>
    <row r="1718" spans="2:14" x14ac:dyDescent="0.25">
      <c r="B1718" s="51"/>
      <c r="C1718" s="53"/>
      <c r="D1718" s="54"/>
      <c r="E1718" s="55"/>
      <c r="F1718" s="56"/>
      <c r="G1718" s="56"/>
      <c r="H1718" s="56"/>
      <c r="I1718" s="57"/>
      <c r="J1718" s="55"/>
      <c r="K1718" s="55"/>
      <c r="L1718" s="53"/>
      <c r="M1718" s="58"/>
      <c r="N1718" s="52"/>
    </row>
    <row r="1719" spans="2:14" x14ac:dyDescent="0.25">
      <c r="B1719" s="51"/>
      <c r="C1719" s="53"/>
      <c r="D1719" s="54"/>
      <c r="E1719" s="55"/>
      <c r="F1719" s="56"/>
      <c r="G1719" s="56"/>
      <c r="H1719" s="56"/>
      <c r="I1719" s="57"/>
      <c r="J1719" s="55"/>
      <c r="K1719" s="55"/>
      <c r="L1719" s="53"/>
      <c r="M1719" s="58"/>
      <c r="N1719" s="52"/>
    </row>
    <row r="1720" spans="2:14" x14ac:dyDescent="0.25">
      <c r="B1720" s="51"/>
      <c r="C1720" s="53"/>
      <c r="D1720" s="54"/>
      <c r="E1720" s="55"/>
      <c r="F1720" s="56"/>
      <c r="G1720" s="56"/>
      <c r="H1720" s="56"/>
      <c r="I1720" s="57"/>
      <c r="J1720" s="55"/>
      <c r="K1720" s="55"/>
      <c r="L1720" s="53"/>
      <c r="M1720" s="58"/>
      <c r="N1720" s="52"/>
    </row>
    <row r="1721" spans="2:14" x14ac:dyDescent="0.25">
      <c r="B1721" s="51"/>
      <c r="C1721" s="53"/>
      <c r="D1721" s="54"/>
      <c r="E1721" s="55"/>
      <c r="F1721" s="56"/>
      <c r="G1721" s="56"/>
      <c r="H1721" s="56"/>
      <c r="I1721" s="57"/>
      <c r="J1721" s="55"/>
      <c r="K1721" s="55"/>
      <c r="L1721" s="53"/>
      <c r="M1721" s="58"/>
      <c r="N1721" s="52"/>
    </row>
    <row r="1722" spans="2:14" x14ac:dyDescent="0.25">
      <c r="B1722" s="51"/>
      <c r="C1722" s="53"/>
      <c r="D1722" s="54"/>
      <c r="E1722" s="55"/>
      <c r="F1722" s="56"/>
      <c r="G1722" s="56"/>
      <c r="H1722" s="56"/>
      <c r="I1722" s="57"/>
      <c r="J1722" s="55"/>
      <c r="K1722" s="55"/>
      <c r="L1722" s="53"/>
      <c r="M1722" s="58"/>
      <c r="N1722" s="52"/>
    </row>
    <row r="1723" spans="2:14" x14ac:dyDescent="0.25">
      <c r="B1723" s="51"/>
      <c r="C1723" s="53"/>
      <c r="D1723" s="54"/>
      <c r="E1723" s="55"/>
      <c r="F1723" s="56"/>
      <c r="G1723" s="56"/>
      <c r="H1723" s="56"/>
      <c r="I1723" s="57"/>
      <c r="J1723" s="55"/>
      <c r="K1723" s="55"/>
      <c r="L1723" s="53"/>
      <c r="M1723" s="58"/>
      <c r="N1723" s="52"/>
    </row>
    <row r="1724" spans="2:14" x14ac:dyDescent="0.25">
      <c r="B1724" s="51"/>
      <c r="C1724" s="53"/>
      <c r="D1724" s="54"/>
      <c r="E1724" s="55"/>
      <c r="F1724" s="56"/>
      <c r="G1724" s="56"/>
      <c r="H1724" s="56"/>
      <c r="I1724" s="57"/>
      <c r="J1724" s="55"/>
      <c r="K1724" s="55"/>
      <c r="L1724" s="53"/>
      <c r="M1724" s="58"/>
      <c r="N1724" s="52"/>
    </row>
    <row r="1725" spans="2:14" x14ac:dyDescent="0.25">
      <c r="B1725" s="51"/>
      <c r="C1725" s="53"/>
      <c r="D1725" s="54"/>
      <c r="E1725" s="55"/>
      <c r="F1725" s="56"/>
      <c r="G1725" s="56"/>
      <c r="H1725" s="56"/>
      <c r="I1725" s="57"/>
      <c r="J1725" s="55"/>
      <c r="K1725" s="55"/>
      <c r="L1725" s="53"/>
      <c r="M1725" s="58"/>
      <c r="N1725" s="52"/>
    </row>
    <row r="1726" spans="2:14" x14ac:dyDescent="0.25">
      <c r="B1726" s="51"/>
      <c r="C1726" s="53"/>
      <c r="D1726" s="54"/>
      <c r="E1726" s="55"/>
      <c r="F1726" s="56"/>
      <c r="G1726" s="56"/>
      <c r="H1726" s="56"/>
      <c r="I1726" s="57"/>
      <c r="J1726" s="55"/>
      <c r="K1726" s="55"/>
      <c r="L1726" s="53"/>
      <c r="M1726" s="58"/>
      <c r="N1726" s="52"/>
    </row>
    <row r="1727" spans="2:14" x14ac:dyDescent="0.25">
      <c r="B1727" s="51"/>
      <c r="C1727" s="53"/>
      <c r="D1727" s="54"/>
      <c r="E1727" s="55"/>
      <c r="F1727" s="56"/>
      <c r="G1727" s="56"/>
      <c r="H1727" s="56"/>
      <c r="I1727" s="57"/>
      <c r="J1727" s="55"/>
      <c r="K1727" s="55"/>
      <c r="L1727" s="53"/>
      <c r="M1727" s="58"/>
      <c r="N1727" s="52"/>
    </row>
    <row r="1728" spans="2:14" x14ac:dyDescent="0.25">
      <c r="B1728" s="51"/>
      <c r="C1728" s="53"/>
      <c r="D1728" s="54"/>
      <c r="E1728" s="55"/>
      <c r="F1728" s="56"/>
      <c r="G1728" s="56"/>
      <c r="H1728" s="56"/>
      <c r="I1728" s="57"/>
      <c r="J1728" s="55"/>
      <c r="K1728" s="55"/>
      <c r="L1728" s="53"/>
      <c r="M1728" s="58"/>
      <c r="N1728" s="52"/>
    </row>
    <row r="1729" spans="2:14" x14ac:dyDescent="0.25">
      <c r="B1729" s="51"/>
      <c r="C1729" s="53"/>
      <c r="D1729" s="54"/>
      <c r="E1729" s="55"/>
      <c r="F1729" s="56"/>
      <c r="G1729" s="56"/>
      <c r="H1729" s="56"/>
      <c r="I1729" s="57"/>
      <c r="J1729" s="55"/>
      <c r="K1729" s="55"/>
      <c r="L1729" s="53"/>
      <c r="M1729" s="58"/>
      <c r="N1729" s="52"/>
    </row>
    <row r="1730" spans="2:14" x14ac:dyDescent="0.25">
      <c r="B1730" s="51"/>
      <c r="C1730" s="53"/>
      <c r="D1730" s="54"/>
      <c r="E1730" s="55"/>
      <c r="F1730" s="56"/>
      <c r="G1730" s="56"/>
      <c r="H1730" s="56"/>
      <c r="I1730" s="57"/>
      <c r="J1730" s="55"/>
      <c r="K1730" s="55"/>
      <c r="L1730" s="53"/>
      <c r="M1730" s="58"/>
      <c r="N1730" s="52"/>
    </row>
    <row r="1731" spans="2:14" x14ac:dyDescent="0.25">
      <c r="B1731" s="51"/>
      <c r="C1731" s="53"/>
      <c r="D1731" s="54"/>
      <c r="E1731" s="55"/>
      <c r="F1731" s="56"/>
      <c r="G1731" s="56"/>
      <c r="H1731" s="56"/>
      <c r="I1731" s="57"/>
      <c r="J1731" s="55"/>
      <c r="K1731" s="55"/>
      <c r="L1731" s="53"/>
      <c r="M1731" s="58"/>
      <c r="N1731" s="52"/>
    </row>
    <row r="1732" spans="2:14" x14ac:dyDescent="0.25">
      <c r="B1732" s="51"/>
      <c r="C1732" s="53"/>
      <c r="D1732" s="54"/>
      <c r="E1732" s="55"/>
      <c r="F1732" s="56"/>
      <c r="G1732" s="56"/>
      <c r="H1732" s="56"/>
      <c r="I1732" s="57"/>
      <c r="J1732" s="55"/>
      <c r="K1732" s="55"/>
      <c r="L1732" s="53"/>
      <c r="M1732" s="58"/>
      <c r="N1732" s="52"/>
    </row>
    <row r="1733" spans="2:14" x14ac:dyDescent="0.25">
      <c r="B1733" s="51"/>
      <c r="C1733" s="53"/>
      <c r="D1733" s="54"/>
      <c r="E1733" s="55"/>
      <c r="F1733" s="56"/>
      <c r="G1733" s="56"/>
      <c r="H1733" s="56"/>
      <c r="I1733" s="57"/>
      <c r="J1733" s="55"/>
      <c r="K1733" s="55"/>
      <c r="L1733" s="53"/>
      <c r="M1733" s="58"/>
      <c r="N1733" s="52"/>
    </row>
    <row r="1734" spans="2:14" x14ac:dyDescent="0.25">
      <c r="B1734" s="51"/>
      <c r="C1734" s="53"/>
      <c r="D1734" s="54"/>
      <c r="E1734" s="55"/>
      <c r="F1734" s="56"/>
      <c r="G1734" s="56"/>
      <c r="H1734" s="56"/>
      <c r="I1734" s="57"/>
      <c r="J1734" s="55"/>
      <c r="K1734" s="55"/>
      <c r="L1734" s="53"/>
      <c r="M1734" s="58"/>
      <c r="N1734" s="52"/>
    </row>
    <row r="1735" spans="2:14" x14ac:dyDescent="0.25">
      <c r="B1735" s="51"/>
      <c r="C1735" s="53"/>
      <c r="D1735" s="54"/>
      <c r="E1735" s="55"/>
      <c r="F1735" s="56"/>
      <c r="G1735" s="56"/>
      <c r="H1735" s="56"/>
      <c r="I1735" s="57"/>
      <c r="J1735" s="55"/>
      <c r="K1735" s="55"/>
      <c r="L1735" s="53"/>
      <c r="M1735" s="58"/>
      <c r="N1735" s="52"/>
    </row>
    <row r="1736" spans="2:14" x14ac:dyDescent="0.25">
      <c r="B1736" s="51"/>
      <c r="C1736" s="53"/>
      <c r="D1736" s="54"/>
      <c r="E1736" s="55"/>
      <c r="F1736" s="56"/>
      <c r="G1736" s="56"/>
      <c r="H1736" s="56"/>
      <c r="I1736" s="57"/>
      <c r="J1736" s="55"/>
      <c r="K1736" s="55"/>
      <c r="L1736" s="53"/>
      <c r="M1736" s="58"/>
      <c r="N1736" s="52"/>
    </row>
    <row r="1737" spans="2:14" x14ac:dyDescent="0.25">
      <c r="B1737" s="51"/>
      <c r="C1737" s="53"/>
      <c r="D1737" s="54"/>
      <c r="E1737" s="55"/>
      <c r="F1737" s="56"/>
      <c r="G1737" s="56"/>
      <c r="H1737" s="56"/>
      <c r="I1737" s="57"/>
      <c r="J1737" s="55"/>
      <c r="K1737" s="55"/>
      <c r="L1737" s="53"/>
      <c r="M1737" s="58"/>
      <c r="N1737" s="52"/>
    </row>
    <row r="1738" spans="2:14" x14ac:dyDescent="0.25">
      <c r="B1738" s="51"/>
      <c r="C1738" s="53"/>
      <c r="D1738" s="54"/>
      <c r="E1738" s="55"/>
      <c r="F1738" s="56"/>
      <c r="G1738" s="56"/>
      <c r="H1738" s="56"/>
      <c r="I1738" s="57"/>
      <c r="J1738" s="55"/>
      <c r="K1738" s="55"/>
      <c r="L1738" s="53"/>
      <c r="M1738" s="58"/>
      <c r="N1738" s="52"/>
    </row>
    <row r="1739" spans="2:14" x14ac:dyDescent="0.25">
      <c r="B1739" s="51"/>
      <c r="C1739" s="53"/>
      <c r="D1739" s="54"/>
      <c r="E1739" s="55"/>
      <c r="F1739" s="56"/>
      <c r="G1739" s="56"/>
      <c r="H1739" s="56"/>
      <c r="I1739" s="57"/>
      <c r="J1739" s="55"/>
      <c r="K1739" s="55"/>
      <c r="L1739" s="53"/>
      <c r="M1739" s="58"/>
      <c r="N1739" s="52"/>
    </row>
    <row r="1740" spans="2:14" x14ac:dyDescent="0.25">
      <c r="B1740" s="51"/>
      <c r="C1740" s="53"/>
      <c r="D1740" s="54"/>
      <c r="E1740" s="55"/>
      <c r="F1740" s="56"/>
      <c r="G1740" s="56"/>
      <c r="H1740" s="56"/>
      <c r="I1740" s="57"/>
      <c r="J1740" s="55"/>
      <c r="K1740" s="55"/>
      <c r="L1740" s="53"/>
      <c r="M1740" s="58"/>
      <c r="N1740" s="52"/>
    </row>
    <row r="1741" spans="2:14" x14ac:dyDescent="0.25">
      <c r="B1741" s="51"/>
      <c r="C1741" s="53"/>
      <c r="D1741" s="54"/>
      <c r="E1741" s="55"/>
      <c r="F1741" s="56"/>
      <c r="G1741" s="56"/>
      <c r="H1741" s="56"/>
      <c r="I1741" s="57"/>
      <c r="J1741" s="55"/>
      <c r="K1741" s="55"/>
      <c r="L1741" s="53"/>
      <c r="M1741" s="58"/>
      <c r="N1741" s="52"/>
    </row>
    <row r="1742" spans="2:14" x14ac:dyDescent="0.25">
      <c r="B1742" s="51"/>
      <c r="C1742" s="53"/>
      <c r="D1742" s="54"/>
      <c r="E1742" s="55"/>
      <c r="F1742" s="56"/>
      <c r="G1742" s="56"/>
      <c r="H1742" s="56"/>
      <c r="I1742" s="57"/>
      <c r="J1742" s="55"/>
      <c r="K1742" s="55"/>
      <c r="L1742" s="53"/>
      <c r="M1742" s="58"/>
      <c r="N1742" s="52"/>
    </row>
    <row r="1743" spans="2:14" x14ac:dyDescent="0.25">
      <c r="B1743" s="51"/>
      <c r="C1743" s="53"/>
      <c r="D1743" s="54"/>
      <c r="E1743" s="55"/>
      <c r="F1743" s="56"/>
      <c r="G1743" s="56"/>
      <c r="H1743" s="56"/>
      <c r="I1743" s="57"/>
      <c r="J1743" s="55"/>
      <c r="K1743" s="55"/>
      <c r="L1743" s="53"/>
      <c r="M1743" s="58"/>
      <c r="N1743" s="52"/>
    </row>
    <row r="1744" spans="2:14" x14ac:dyDescent="0.25">
      <c r="B1744" s="51"/>
      <c r="C1744" s="53"/>
      <c r="D1744" s="54"/>
      <c r="E1744" s="55"/>
      <c r="F1744" s="56"/>
      <c r="G1744" s="56"/>
      <c r="H1744" s="56"/>
      <c r="I1744" s="57"/>
      <c r="J1744" s="55"/>
      <c r="K1744" s="55"/>
      <c r="L1744" s="53"/>
      <c r="M1744" s="58"/>
      <c r="N1744" s="52"/>
    </row>
    <row r="1745" spans="2:14" x14ac:dyDescent="0.25">
      <c r="B1745" s="51"/>
      <c r="C1745" s="53"/>
      <c r="D1745" s="54"/>
      <c r="E1745" s="55"/>
      <c r="F1745" s="56"/>
      <c r="G1745" s="56"/>
      <c r="H1745" s="56"/>
      <c r="I1745" s="57"/>
      <c r="J1745" s="55"/>
      <c r="K1745" s="55"/>
      <c r="L1745" s="53"/>
      <c r="M1745" s="58"/>
      <c r="N1745" s="52"/>
    </row>
    <row r="1746" spans="2:14" x14ac:dyDescent="0.25">
      <c r="B1746" s="51"/>
      <c r="C1746" s="53"/>
      <c r="D1746" s="54"/>
      <c r="E1746" s="55"/>
      <c r="F1746" s="56"/>
      <c r="G1746" s="56"/>
      <c r="H1746" s="56"/>
      <c r="I1746" s="57"/>
      <c r="J1746" s="55"/>
      <c r="K1746" s="55"/>
      <c r="L1746" s="53"/>
      <c r="M1746" s="58"/>
      <c r="N1746" s="52"/>
    </row>
    <row r="1747" spans="2:14" x14ac:dyDescent="0.25">
      <c r="B1747" s="51"/>
      <c r="C1747" s="53"/>
      <c r="D1747" s="54"/>
      <c r="E1747" s="55"/>
      <c r="F1747" s="56"/>
      <c r="G1747" s="56"/>
      <c r="H1747" s="56"/>
      <c r="I1747" s="57"/>
      <c r="J1747" s="55"/>
      <c r="K1747" s="55"/>
      <c r="L1747" s="53"/>
      <c r="M1747" s="58"/>
      <c r="N1747" s="52"/>
    </row>
    <row r="1748" spans="2:14" x14ac:dyDescent="0.25">
      <c r="B1748" s="51"/>
      <c r="C1748" s="53"/>
      <c r="D1748" s="54"/>
      <c r="E1748" s="55"/>
      <c r="F1748" s="56"/>
      <c r="G1748" s="56"/>
      <c r="H1748" s="56"/>
      <c r="I1748" s="57"/>
      <c r="J1748" s="55"/>
      <c r="K1748" s="55"/>
      <c r="L1748" s="53"/>
      <c r="M1748" s="58"/>
      <c r="N1748" s="52"/>
    </row>
    <row r="1749" spans="2:14" x14ac:dyDescent="0.25">
      <c r="B1749" s="51"/>
      <c r="C1749" s="53"/>
      <c r="D1749" s="54"/>
      <c r="E1749" s="55"/>
      <c r="F1749" s="56"/>
      <c r="G1749" s="56"/>
      <c r="H1749" s="56"/>
      <c r="I1749" s="57"/>
      <c r="J1749" s="55"/>
      <c r="K1749" s="55"/>
      <c r="L1749" s="53"/>
      <c r="M1749" s="58"/>
      <c r="N1749" s="52"/>
    </row>
    <row r="1750" spans="2:14" x14ac:dyDescent="0.25">
      <c r="B1750" s="51"/>
      <c r="C1750" s="53"/>
      <c r="D1750" s="54"/>
      <c r="E1750" s="55"/>
      <c r="F1750" s="56"/>
      <c r="G1750" s="56"/>
      <c r="H1750" s="56"/>
      <c r="I1750" s="57"/>
      <c r="J1750" s="55"/>
      <c r="K1750" s="55"/>
      <c r="L1750" s="53"/>
      <c r="M1750" s="58"/>
      <c r="N1750" s="52"/>
    </row>
    <row r="1751" spans="2:14" x14ac:dyDescent="0.25">
      <c r="B1751" s="51"/>
      <c r="C1751" s="53"/>
      <c r="D1751" s="54"/>
      <c r="E1751" s="55"/>
      <c r="F1751" s="56"/>
      <c r="G1751" s="56"/>
      <c r="H1751" s="56"/>
      <c r="I1751" s="57"/>
      <c r="J1751" s="55"/>
      <c r="K1751" s="55"/>
      <c r="L1751" s="53"/>
      <c r="M1751" s="58"/>
      <c r="N1751" s="52"/>
    </row>
    <row r="1752" spans="2:14" x14ac:dyDescent="0.25">
      <c r="B1752" s="51"/>
      <c r="C1752" s="53"/>
      <c r="D1752" s="54"/>
      <c r="E1752" s="55"/>
      <c r="F1752" s="56"/>
      <c r="G1752" s="56"/>
      <c r="H1752" s="56"/>
      <c r="I1752" s="57"/>
      <c r="J1752" s="55"/>
      <c r="K1752" s="55"/>
      <c r="L1752" s="53"/>
      <c r="M1752" s="58"/>
      <c r="N1752" s="52"/>
    </row>
    <row r="1753" spans="2:14" x14ac:dyDescent="0.25">
      <c r="B1753" s="51"/>
      <c r="C1753" s="53"/>
      <c r="D1753" s="54"/>
      <c r="E1753" s="55"/>
      <c r="F1753" s="56"/>
      <c r="G1753" s="56"/>
      <c r="H1753" s="56"/>
      <c r="I1753" s="57"/>
      <c r="J1753" s="55"/>
      <c r="K1753" s="55"/>
      <c r="L1753" s="53"/>
      <c r="M1753" s="58"/>
      <c r="N1753" s="52"/>
    </row>
    <row r="1754" spans="2:14" x14ac:dyDescent="0.25">
      <c r="B1754" s="51"/>
      <c r="C1754" s="53"/>
      <c r="D1754" s="54"/>
      <c r="E1754" s="55"/>
      <c r="F1754" s="56"/>
      <c r="G1754" s="56"/>
      <c r="H1754" s="56"/>
      <c r="I1754" s="57"/>
      <c r="J1754" s="55"/>
      <c r="K1754" s="55"/>
      <c r="L1754" s="53"/>
      <c r="M1754" s="58"/>
      <c r="N1754" s="52"/>
    </row>
    <row r="1755" spans="2:14" x14ac:dyDescent="0.25">
      <c r="B1755" s="51"/>
      <c r="C1755" s="53"/>
      <c r="D1755" s="54"/>
      <c r="E1755" s="55"/>
      <c r="F1755" s="56"/>
      <c r="G1755" s="56"/>
      <c r="H1755" s="56"/>
      <c r="I1755" s="57"/>
      <c r="J1755" s="55"/>
      <c r="K1755" s="55"/>
      <c r="L1755" s="53"/>
      <c r="M1755" s="58"/>
      <c r="N1755" s="52"/>
    </row>
    <row r="1756" spans="2:14" x14ac:dyDescent="0.25">
      <c r="B1756" s="51"/>
      <c r="C1756" s="53"/>
      <c r="D1756" s="54"/>
      <c r="E1756" s="55"/>
      <c r="F1756" s="56"/>
      <c r="G1756" s="56"/>
      <c r="H1756" s="56"/>
      <c r="I1756" s="57"/>
      <c r="J1756" s="55"/>
      <c r="K1756" s="55"/>
      <c r="L1756" s="53"/>
      <c r="M1756" s="58"/>
      <c r="N1756" s="52"/>
    </row>
    <row r="1757" spans="2:14" x14ac:dyDescent="0.25">
      <c r="B1757" s="51"/>
      <c r="C1757" s="53"/>
      <c r="D1757" s="54"/>
      <c r="E1757" s="55"/>
      <c r="F1757" s="56"/>
      <c r="G1757" s="56"/>
      <c r="H1757" s="56"/>
      <c r="I1757" s="57"/>
      <c r="J1757" s="55"/>
      <c r="K1757" s="55"/>
      <c r="L1757" s="53"/>
      <c r="M1757" s="58"/>
      <c r="N1757" s="52"/>
    </row>
    <row r="1758" spans="2:14" x14ac:dyDescent="0.25">
      <c r="B1758" s="51"/>
      <c r="C1758" s="53"/>
      <c r="D1758" s="54"/>
      <c r="E1758" s="55"/>
      <c r="F1758" s="56"/>
      <c r="G1758" s="56"/>
      <c r="H1758" s="56"/>
      <c r="I1758" s="57"/>
      <c r="J1758" s="55"/>
      <c r="K1758" s="55"/>
      <c r="L1758" s="53"/>
      <c r="M1758" s="58"/>
      <c r="N1758" s="52"/>
    </row>
    <row r="1759" spans="2:14" x14ac:dyDescent="0.25">
      <c r="B1759" s="51"/>
      <c r="C1759" s="53"/>
      <c r="D1759" s="54"/>
      <c r="E1759" s="55"/>
      <c r="F1759" s="56"/>
      <c r="G1759" s="56"/>
      <c r="H1759" s="56"/>
      <c r="I1759" s="57"/>
      <c r="J1759" s="55"/>
      <c r="K1759" s="55"/>
      <c r="L1759" s="53"/>
      <c r="M1759" s="58"/>
      <c r="N1759" s="52"/>
    </row>
    <row r="1760" spans="2:14" x14ac:dyDescent="0.25">
      <c r="B1760" s="51"/>
      <c r="C1760" s="53"/>
      <c r="D1760" s="54"/>
      <c r="E1760" s="55"/>
      <c r="F1760" s="56"/>
      <c r="G1760" s="56"/>
      <c r="H1760" s="56"/>
      <c r="I1760" s="57"/>
      <c r="J1760" s="55"/>
      <c r="K1760" s="55"/>
      <c r="L1760" s="53"/>
      <c r="M1760" s="58"/>
      <c r="N1760" s="52"/>
    </row>
    <row r="1761" spans="2:14" x14ac:dyDescent="0.25">
      <c r="B1761" s="51"/>
      <c r="C1761" s="53"/>
      <c r="D1761" s="54"/>
      <c r="E1761" s="55"/>
      <c r="F1761" s="56"/>
      <c r="G1761" s="56"/>
      <c r="H1761" s="56"/>
      <c r="I1761" s="57"/>
      <c r="J1761" s="55"/>
      <c r="K1761" s="55"/>
      <c r="L1761" s="53"/>
      <c r="M1761" s="58"/>
      <c r="N1761" s="52"/>
    </row>
    <row r="1762" spans="2:14" x14ac:dyDescent="0.25">
      <c r="B1762" s="51"/>
      <c r="C1762" s="53"/>
      <c r="D1762" s="54"/>
      <c r="E1762" s="55"/>
      <c r="F1762" s="56"/>
      <c r="G1762" s="56"/>
      <c r="H1762" s="56"/>
      <c r="I1762" s="57"/>
      <c r="J1762" s="55"/>
      <c r="K1762" s="55"/>
      <c r="L1762" s="53"/>
      <c r="M1762" s="58"/>
      <c r="N1762" s="52"/>
    </row>
    <row r="1763" spans="2:14" x14ac:dyDescent="0.25">
      <c r="B1763" s="51"/>
      <c r="C1763" s="53"/>
      <c r="D1763" s="54"/>
      <c r="E1763" s="55"/>
      <c r="F1763" s="56"/>
      <c r="G1763" s="56"/>
      <c r="H1763" s="56"/>
      <c r="I1763" s="57"/>
      <c r="J1763" s="55"/>
      <c r="K1763" s="55"/>
      <c r="L1763" s="53"/>
      <c r="M1763" s="58"/>
      <c r="N1763" s="52"/>
    </row>
    <row r="1764" spans="2:14" x14ac:dyDescent="0.25">
      <c r="B1764" s="51"/>
      <c r="C1764" s="53"/>
      <c r="D1764" s="54"/>
      <c r="E1764" s="55"/>
      <c r="F1764" s="56"/>
      <c r="G1764" s="56"/>
      <c r="H1764" s="56"/>
      <c r="I1764" s="57"/>
      <c r="J1764" s="55"/>
      <c r="K1764" s="55"/>
      <c r="L1764" s="53"/>
      <c r="M1764" s="58"/>
      <c r="N1764" s="52"/>
    </row>
    <row r="1765" spans="2:14" x14ac:dyDescent="0.25">
      <c r="B1765" s="51"/>
      <c r="C1765" s="53"/>
      <c r="D1765" s="54"/>
      <c r="E1765" s="55"/>
      <c r="F1765" s="56"/>
      <c r="G1765" s="56"/>
      <c r="H1765" s="56"/>
      <c r="I1765" s="57"/>
      <c r="J1765" s="55"/>
      <c r="K1765" s="55"/>
      <c r="L1765" s="53"/>
      <c r="M1765" s="58"/>
      <c r="N1765" s="52"/>
    </row>
    <row r="1766" spans="2:14" x14ac:dyDescent="0.25">
      <c r="B1766" s="51"/>
      <c r="C1766" s="53"/>
      <c r="D1766" s="54"/>
      <c r="E1766" s="55"/>
      <c r="F1766" s="56"/>
      <c r="G1766" s="56"/>
      <c r="H1766" s="56"/>
      <c r="I1766" s="57"/>
      <c r="J1766" s="55"/>
      <c r="K1766" s="55"/>
      <c r="L1766" s="53"/>
      <c r="M1766" s="58"/>
      <c r="N1766" s="52"/>
    </row>
    <row r="1767" spans="2:14" x14ac:dyDescent="0.25">
      <c r="B1767" s="51"/>
      <c r="C1767" s="53"/>
      <c r="D1767" s="54"/>
      <c r="E1767" s="55"/>
      <c r="F1767" s="56"/>
      <c r="G1767" s="56"/>
      <c r="H1767" s="56"/>
      <c r="I1767" s="57"/>
      <c r="J1767" s="55"/>
      <c r="K1767" s="55"/>
      <c r="L1767" s="53"/>
      <c r="M1767" s="58"/>
      <c r="N1767" s="52"/>
    </row>
    <row r="1768" spans="2:14" x14ac:dyDescent="0.25">
      <c r="B1768" s="51"/>
      <c r="C1768" s="53"/>
      <c r="D1768" s="54"/>
      <c r="E1768" s="55"/>
      <c r="F1768" s="56"/>
      <c r="G1768" s="56"/>
      <c r="H1768" s="56"/>
      <c r="I1768" s="57"/>
      <c r="J1768" s="55"/>
      <c r="K1768" s="55"/>
      <c r="L1768" s="53"/>
      <c r="M1768" s="58"/>
      <c r="N1768" s="52"/>
    </row>
    <row r="1769" spans="2:14" x14ac:dyDescent="0.25">
      <c r="B1769" s="51"/>
      <c r="C1769" s="53"/>
      <c r="D1769" s="54"/>
      <c r="E1769" s="55"/>
      <c r="F1769" s="56"/>
      <c r="G1769" s="56"/>
      <c r="H1769" s="56"/>
      <c r="I1769" s="57"/>
      <c r="J1769" s="55"/>
      <c r="K1769" s="55"/>
      <c r="L1769" s="53"/>
      <c r="M1769" s="58"/>
      <c r="N1769" s="52"/>
    </row>
    <row r="1770" spans="2:14" x14ac:dyDescent="0.25">
      <c r="B1770" s="51"/>
      <c r="C1770" s="53"/>
      <c r="D1770" s="54"/>
      <c r="E1770" s="55"/>
      <c r="F1770" s="56"/>
      <c r="G1770" s="56"/>
      <c r="H1770" s="56"/>
      <c r="I1770" s="57"/>
      <c r="J1770" s="55"/>
      <c r="K1770" s="55"/>
      <c r="L1770" s="53"/>
      <c r="M1770" s="58"/>
      <c r="N1770" s="52"/>
    </row>
    <row r="1771" spans="2:14" x14ac:dyDescent="0.25">
      <c r="B1771" s="51"/>
      <c r="C1771" s="53"/>
      <c r="D1771" s="54"/>
      <c r="E1771" s="55"/>
      <c r="F1771" s="56"/>
      <c r="G1771" s="56"/>
      <c r="H1771" s="56"/>
      <c r="I1771" s="57"/>
      <c r="J1771" s="55"/>
      <c r="K1771" s="55"/>
      <c r="L1771" s="53"/>
      <c r="M1771" s="58"/>
      <c r="N1771" s="52"/>
    </row>
    <row r="1772" spans="2:14" x14ac:dyDescent="0.25">
      <c r="B1772" s="51"/>
      <c r="C1772" s="53"/>
      <c r="D1772" s="54"/>
      <c r="E1772" s="55"/>
      <c r="F1772" s="56"/>
      <c r="G1772" s="56"/>
      <c r="H1772" s="56"/>
      <c r="I1772" s="57"/>
      <c r="J1772" s="55"/>
      <c r="K1772" s="55"/>
      <c r="L1772" s="53"/>
      <c r="M1772" s="58"/>
      <c r="N1772" s="52"/>
    </row>
    <row r="1773" spans="2:14" x14ac:dyDescent="0.25">
      <c r="B1773" s="51"/>
      <c r="C1773" s="53"/>
      <c r="D1773" s="54"/>
      <c r="E1773" s="55"/>
      <c r="F1773" s="56"/>
      <c r="G1773" s="56"/>
      <c r="H1773" s="56"/>
      <c r="I1773" s="57"/>
      <c r="J1773" s="55"/>
      <c r="K1773" s="55"/>
      <c r="L1773" s="53"/>
      <c r="M1773" s="58"/>
      <c r="N1773" s="52"/>
    </row>
    <row r="1774" spans="2:14" x14ac:dyDescent="0.25">
      <c r="B1774" s="51"/>
      <c r="C1774" s="53"/>
      <c r="D1774" s="54"/>
      <c r="E1774" s="55"/>
      <c r="F1774" s="56"/>
      <c r="G1774" s="56"/>
      <c r="H1774" s="56"/>
      <c r="I1774" s="57"/>
      <c r="J1774" s="55"/>
      <c r="K1774" s="55"/>
      <c r="L1774" s="53"/>
      <c r="M1774" s="58"/>
      <c r="N1774" s="52"/>
    </row>
    <row r="1775" spans="2:14" x14ac:dyDescent="0.25">
      <c r="B1775" s="51"/>
      <c r="C1775" s="53"/>
      <c r="D1775" s="54"/>
      <c r="E1775" s="55"/>
      <c r="F1775" s="56"/>
      <c r="G1775" s="56"/>
      <c r="H1775" s="56"/>
      <c r="I1775" s="57"/>
      <c r="J1775" s="55"/>
      <c r="K1775" s="55"/>
      <c r="L1775" s="53"/>
      <c r="M1775" s="58"/>
      <c r="N1775" s="52"/>
    </row>
    <row r="1776" spans="2:14" x14ac:dyDescent="0.25">
      <c r="B1776" s="51"/>
      <c r="C1776" s="53"/>
      <c r="D1776" s="54"/>
      <c r="E1776" s="55"/>
      <c r="F1776" s="56"/>
      <c r="G1776" s="56"/>
      <c r="H1776" s="56"/>
      <c r="I1776" s="57"/>
      <c r="J1776" s="55"/>
      <c r="K1776" s="55"/>
      <c r="L1776" s="53"/>
      <c r="M1776" s="58"/>
      <c r="N1776" s="52"/>
    </row>
    <row r="1777" spans="2:14" x14ac:dyDescent="0.25">
      <c r="B1777" s="51"/>
      <c r="C1777" s="53"/>
      <c r="D1777" s="54"/>
      <c r="E1777" s="55"/>
      <c r="F1777" s="56"/>
      <c r="G1777" s="56"/>
      <c r="H1777" s="56"/>
      <c r="I1777" s="57"/>
      <c r="J1777" s="55"/>
      <c r="K1777" s="55"/>
      <c r="L1777" s="53"/>
      <c r="M1777" s="58"/>
      <c r="N1777" s="52"/>
    </row>
    <row r="1778" spans="2:14" x14ac:dyDescent="0.25">
      <c r="B1778" s="51"/>
      <c r="C1778" s="53"/>
      <c r="D1778" s="54"/>
      <c r="E1778" s="55"/>
      <c r="F1778" s="56"/>
      <c r="G1778" s="56"/>
      <c r="H1778" s="56"/>
      <c r="I1778" s="57"/>
      <c r="J1778" s="55"/>
      <c r="K1778" s="55"/>
      <c r="L1778" s="53"/>
      <c r="M1778" s="58"/>
      <c r="N1778" s="52"/>
    </row>
    <row r="1779" spans="2:14" x14ac:dyDescent="0.25">
      <c r="B1779" s="51"/>
      <c r="C1779" s="53"/>
      <c r="D1779" s="54"/>
      <c r="E1779" s="55"/>
      <c r="F1779" s="56"/>
      <c r="G1779" s="56"/>
      <c r="H1779" s="56"/>
      <c r="I1779" s="57"/>
      <c r="J1779" s="55"/>
      <c r="K1779" s="55"/>
      <c r="L1779" s="53"/>
      <c r="M1779" s="58"/>
      <c r="N1779" s="52"/>
    </row>
    <row r="1780" spans="2:14" x14ac:dyDescent="0.25">
      <c r="B1780" s="51"/>
      <c r="C1780" s="53"/>
      <c r="D1780" s="54"/>
      <c r="E1780" s="55"/>
      <c r="F1780" s="56"/>
      <c r="G1780" s="56"/>
      <c r="H1780" s="56"/>
      <c r="I1780" s="57"/>
      <c r="J1780" s="55"/>
      <c r="K1780" s="55"/>
      <c r="L1780" s="53"/>
      <c r="M1780" s="58"/>
      <c r="N1780" s="52"/>
    </row>
    <row r="1781" spans="2:14" x14ac:dyDescent="0.25">
      <c r="B1781" s="51"/>
      <c r="C1781" s="53"/>
      <c r="D1781" s="54"/>
      <c r="E1781" s="55"/>
      <c r="F1781" s="56"/>
      <c r="G1781" s="56"/>
      <c r="H1781" s="56"/>
      <c r="I1781" s="57"/>
      <c r="J1781" s="55"/>
      <c r="K1781" s="55"/>
      <c r="L1781" s="53"/>
      <c r="M1781" s="58"/>
      <c r="N1781" s="52"/>
    </row>
    <row r="1782" spans="2:14" x14ac:dyDescent="0.25">
      <c r="B1782" s="51"/>
      <c r="C1782" s="53"/>
      <c r="D1782" s="54"/>
      <c r="E1782" s="55"/>
      <c r="F1782" s="56"/>
      <c r="G1782" s="56"/>
      <c r="H1782" s="56"/>
      <c r="I1782" s="57"/>
      <c r="J1782" s="55"/>
      <c r="K1782" s="55"/>
      <c r="L1782" s="53"/>
      <c r="M1782" s="58"/>
      <c r="N1782" s="52"/>
    </row>
    <row r="1783" spans="2:14" x14ac:dyDescent="0.25">
      <c r="B1783" s="51"/>
      <c r="C1783" s="53"/>
      <c r="D1783" s="54"/>
      <c r="E1783" s="55"/>
      <c r="F1783" s="56"/>
      <c r="G1783" s="56"/>
      <c r="H1783" s="56"/>
      <c r="I1783" s="57"/>
      <c r="J1783" s="55"/>
      <c r="K1783" s="55"/>
      <c r="L1783" s="53"/>
      <c r="M1783" s="58"/>
      <c r="N1783" s="52"/>
    </row>
    <row r="1784" spans="2:14" x14ac:dyDescent="0.25">
      <c r="B1784" s="51"/>
      <c r="C1784" s="53"/>
      <c r="D1784" s="54"/>
      <c r="E1784" s="55"/>
      <c r="F1784" s="56"/>
      <c r="G1784" s="56"/>
      <c r="H1784" s="56"/>
      <c r="I1784" s="57"/>
      <c r="J1784" s="55"/>
      <c r="K1784" s="55"/>
      <c r="L1784" s="53"/>
      <c r="M1784" s="58"/>
      <c r="N1784" s="52"/>
    </row>
    <row r="1785" spans="2:14" x14ac:dyDescent="0.25">
      <c r="B1785" s="51"/>
      <c r="C1785" s="53"/>
      <c r="D1785" s="54"/>
      <c r="E1785" s="55"/>
      <c r="F1785" s="56"/>
      <c r="G1785" s="56"/>
      <c r="H1785" s="56"/>
      <c r="I1785" s="57"/>
      <c r="J1785" s="55"/>
      <c r="K1785" s="55"/>
      <c r="L1785" s="53"/>
      <c r="M1785" s="58"/>
      <c r="N1785" s="52"/>
    </row>
    <row r="1786" spans="2:14" x14ac:dyDescent="0.25">
      <c r="B1786" s="51"/>
      <c r="C1786" s="53"/>
      <c r="D1786" s="54"/>
      <c r="E1786" s="55"/>
      <c r="F1786" s="56"/>
      <c r="G1786" s="56"/>
      <c r="H1786" s="56"/>
      <c r="I1786" s="57"/>
      <c r="J1786" s="55"/>
      <c r="K1786" s="55"/>
      <c r="L1786" s="53"/>
      <c r="M1786" s="58"/>
      <c r="N1786" s="52"/>
    </row>
    <row r="1787" spans="2:14" x14ac:dyDescent="0.25">
      <c r="B1787" s="51"/>
      <c r="C1787" s="53"/>
      <c r="D1787" s="54"/>
      <c r="E1787" s="55"/>
      <c r="F1787" s="56"/>
      <c r="G1787" s="56"/>
      <c r="H1787" s="56"/>
      <c r="I1787" s="57"/>
      <c r="J1787" s="55"/>
      <c r="K1787" s="55"/>
      <c r="L1787" s="53"/>
      <c r="M1787" s="58"/>
      <c r="N1787" s="52"/>
    </row>
    <row r="1788" spans="2:14" x14ac:dyDescent="0.25">
      <c r="B1788" s="51"/>
      <c r="C1788" s="53"/>
      <c r="D1788" s="54"/>
      <c r="E1788" s="55"/>
      <c r="F1788" s="56"/>
      <c r="G1788" s="56"/>
      <c r="H1788" s="56"/>
      <c r="I1788" s="57"/>
      <c r="J1788" s="55"/>
      <c r="K1788" s="55"/>
      <c r="L1788" s="53"/>
      <c r="M1788" s="58"/>
      <c r="N1788" s="52"/>
    </row>
    <row r="1789" spans="2:14" x14ac:dyDescent="0.25">
      <c r="B1789" s="51"/>
      <c r="C1789" s="53"/>
      <c r="D1789" s="54"/>
      <c r="E1789" s="55"/>
      <c r="F1789" s="56"/>
      <c r="G1789" s="56"/>
      <c r="H1789" s="56"/>
      <c r="I1789" s="57"/>
      <c r="J1789" s="55"/>
      <c r="K1789" s="55"/>
      <c r="L1789" s="53"/>
      <c r="M1789" s="58"/>
      <c r="N1789" s="52"/>
    </row>
    <row r="1790" spans="2:14" x14ac:dyDescent="0.25">
      <c r="B1790" s="51"/>
      <c r="C1790" s="53"/>
      <c r="D1790" s="54"/>
      <c r="E1790" s="55"/>
      <c r="F1790" s="56"/>
      <c r="G1790" s="56"/>
      <c r="H1790" s="56"/>
      <c r="I1790" s="57"/>
      <c r="J1790" s="55"/>
      <c r="K1790" s="55"/>
      <c r="L1790" s="53"/>
      <c r="M1790" s="58"/>
      <c r="N1790" s="52"/>
    </row>
    <row r="1791" spans="2:14" x14ac:dyDescent="0.25">
      <c r="B1791" s="51"/>
      <c r="C1791" s="53"/>
      <c r="D1791" s="54"/>
      <c r="E1791" s="55"/>
      <c r="F1791" s="56"/>
      <c r="G1791" s="56"/>
      <c r="H1791" s="56"/>
      <c r="I1791" s="57"/>
      <c r="J1791" s="55"/>
      <c r="K1791" s="55"/>
      <c r="L1791" s="53"/>
      <c r="M1791" s="58"/>
      <c r="N1791" s="52"/>
    </row>
    <row r="1792" spans="2:14" x14ac:dyDescent="0.25">
      <c r="B1792" s="51"/>
      <c r="C1792" s="53"/>
      <c r="D1792" s="54"/>
      <c r="E1792" s="55"/>
      <c r="F1792" s="56"/>
      <c r="G1792" s="56"/>
      <c r="H1792" s="56"/>
      <c r="I1792" s="57"/>
      <c r="J1792" s="55"/>
      <c r="K1792" s="55"/>
      <c r="L1792" s="53"/>
      <c r="M1792" s="58"/>
      <c r="N1792" s="52"/>
    </row>
    <row r="1793" spans="2:14" x14ac:dyDescent="0.25">
      <c r="B1793" s="51"/>
      <c r="C1793" s="53"/>
      <c r="D1793" s="54"/>
      <c r="E1793" s="55"/>
      <c r="F1793" s="56"/>
      <c r="G1793" s="56"/>
      <c r="H1793" s="56"/>
      <c r="I1793" s="57"/>
      <c r="J1793" s="55"/>
      <c r="K1793" s="55"/>
      <c r="L1793" s="53"/>
      <c r="M1793" s="58"/>
      <c r="N1793" s="52"/>
    </row>
    <row r="1794" spans="2:14" x14ac:dyDescent="0.25">
      <c r="B1794" s="51"/>
      <c r="C1794" s="53"/>
      <c r="D1794" s="54"/>
      <c r="E1794" s="55"/>
      <c r="F1794" s="56"/>
      <c r="G1794" s="56"/>
      <c r="H1794" s="56"/>
      <c r="I1794" s="57"/>
      <c r="J1794" s="55"/>
      <c r="K1794" s="55"/>
      <c r="L1794" s="53"/>
      <c r="M1794" s="58"/>
      <c r="N1794" s="52"/>
    </row>
    <row r="1795" spans="2:14" x14ac:dyDescent="0.25">
      <c r="B1795" s="51"/>
      <c r="C1795" s="53"/>
      <c r="D1795" s="54"/>
      <c r="E1795" s="55"/>
      <c r="F1795" s="56"/>
      <c r="G1795" s="56"/>
      <c r="H1795" s="56"/>
      <c r="I1795" s="57"/>
      <c r="J1795" s="55"/>
      <c r="K1795" s="55"/>
      <c r="L1795" s="53"/>
      <c r="M1795" s="58"/>
      <c r="N1795" s="52"/>
    </row>
    <row r="1796" spans="2:14" x14ac:dyDescent="0.25">
      <c r="B1796" s="51"/>
      <c r="C1796" s="53"/>
      <c r="D1796" s="54"/>
      <c r="E1796" s="55"/>
      <c r="F1796" s="56"/>
      <c r="G1796" s="56"/>
      <c r="H1796" s="56"/>
      <c r="I1796" s="57"/>
      <c r="J1796" s="55"/>
      <c r="K1796" s="55"/>
      <c r="L1796" s="53"/>
      <c r="M1796" s="58"/>
      <c r="N1796" s="52"/>
    </row>
    <row r="1797" spans="2:14" x14ac:dyDescent="0.25">
      <c r="B1797" s="51"/>
      <c r="C1797" s="53"/>
      <c r="D1797" s="54"/>
      <c r="E1797" s="55"/>
      <c r="F1797" s="56"/>
      <c r="G1797" s="56"/>
      <c r="H1797" s="56"/>
      <c r="I1797" s="57"/>
      <c r="J1797" s="55"/>
      <c r="K1797" s="55"/>
      <c r="L1797" s="53"/>
      <c r="M1797" s="58"/>
      <c r="N1797" s="52"/>
    </row>
    <row r="1798" spans="2:14" x14ac:dyDescent="0.25">
      <c r="B1798" s="51"/>
      <c r="C1798" s="53"/>
      <c r="D1798" s="54"/>
      <c r="E1798" s="55"/>
      <c r="F1798" s="56"/>
      <c r="G1798" s="56"/>
      <c r="H1798" s="56"/>
      <c r="I1798" s="57"/>
      <c r="J1798" s="55"/>
      <c r="K1798" s="55"/>
      <c r="L1798" s="53"/>
      <c r="M1798" s="58"/>
      <c r="N1798" s="52"/>
    </row>
    <row r="1799" spans="2:14" x14ac:dyDescent="0.25">
      <c r="B1799" s="51"/>
      <c r="C1799" s="53"/>
      <c r="D1799" s="54"/>
      <c r="E1799" s="55"/>
      <c r="F1799" s="56"/>
      <c r="G1799" s="56"/>
      <c r="H1799" s="56"/>
      <c r="I1799" s="57"/>
      <c r="J1799" s="55"/>
      <c r="K1799" s="55"/>
      <c r="L1799" s="53"/>
      <c r="M1799" s="58"/>
      <c r="N1799" s="52"/>
    </row>
    <row r="1800" spans="2:14" x14ac:dyDescent="0.25">
      <c r="B1800" s="51"/>
      <c r="C1800" s="53"/>
      <c r="D1800" s="54"/>
      <c r="E1800" s="55"/>
      <c r="F1800" s="56"/>
      <c r="G1800" s="56"/>
      <c r="H1800" s="56"/>
      <c r="I1800" s="57"/>
      <c r="J1800" s="55"/>
      <c r="K1800" s="55"/>
      <c r="L1800" s="53"/>
      <c r="M1800" s="58"/>
      <c r="N1800" s="52"/>
    </row>
    <row r="1801" spans="2:14" x14ac:dyDescent="0.25">
      <c r="B1801" s="51"/>
      <c r="C1801" s="53"/>
      <c r="D1801" s="54"/>
      <c r="E1801" s="55"/>
      <c r="F1801" s="56"/>
      <c r="G1801" s="56"/>
      <c r="H1801" s="56"/>
      <c r="I1801" s="57"/>
      <c r="J1801" s="55"/>
      <c r="K1801" s="55"/>
      <c r="L1801" s="53"/>
      <c r="M1801" s="58"/>
      <c r="N1801" s="52"/>
    </row>
    <row r="1802" spans="2:14" x14ac:dyDescent="0.25">
      <c r="B1802" s="51"/>
      <c r="C1802" s="53"/>
      <c r="D1802" s="54"/>
      <c r="E1802" s="55"/>
      <c r="F1802" s="56"/>
      <c r="G1802" s="56"/>
      <c r="H1802" s="56"/>
      <c r="I1802" s="57"/>
      <c r="J1802" s="55"/>
      <c r="K1802" s="55"/>
      <c r="L1802" s="53"/>
      <c r="M1802" s="58"/>
      <c r="N1802" s="52"/>
    </row>
    <row r="1803" spans="2:14" x14ac:dyDescent="0.25">
      <c r="B1803" s="51"/>
      <c r="C1803" s="53"/>
      <c r="D1803" s="54"/>
      <c r="E1803" s="55"/>
      <c r="F1803" s="56"/>
      <c r="G1803" s="56"/>
      <c r="H1803" s="56"/>
      <c r="I1803" s="57"/>
      <c r="J1803" s="55"/>
      <c r="K1803" s="55"/>
      <c r="L1803" s="53"/>
      <c r="M1803" s="58"/>
      <c r="N1803" s="52"/>
    </row>
    <row r="1804" spans="2:14" x14ac:dyDescent="0.25">
      <c r="B1804" s="51"/>
      <c r="C1804" s="53"/>
      <c r="D1804" s="54"/>
      <c r="E1804" s="55"/>
      <c r="F1804" s="56"/>
      <c r="G1804" s="56"/>
      <c r="H1804" s="56"/>
      <c r="I1804" s="57"/>
      <c r="J1804" s="55"/>
      <c r="K1804" s="55"/>
      <c r="L1804" s="53"/>
      <c r="M1804" s="58"/>
      <c r="N1804" s="52"/>
    </row>
    <row r="1805" spans="2:14" x14ac:dyDescent="0.25">
      <c r="B1805" s="51"/>
      <c r="C1805" s="53"/>
      <c r="D1805" s="54"/>
      <c r="E1805" s="55"/>
      <c r="F1805" s="56"/>
      <c r="G1805" s="56"/>
      <c r="H1805" s="56"/>
      <c r="I1805" s="57"/>
      <c r="J1805" s="55"/>
      <c r="K1805" s="55"/>
      <c r="L1805" s="53"/>
      <c r="M1805" s="58"/>
      <c r="N1805" s="52"/>
    </row>
    <row r="1806" spans="2:14" x14ac:dyDescent="0.25">
      <c r="B1806" s="51"/>
      <c r="C1806" s="53"/>
      <c r="D1806" s="54"/>
      <c r="E1806" s="55"/>
      <c r="F1806" s="56"/>
      <c r="G1806" s="56"/>
      <c r="H1806" s="56"/>
      <c r="I1806" s="57"/>
      <c r="J1806" s="55"/>
      <c r="K1806" s="55"/>
      <c r="L1806" s="53"/>
      <c r="M1806" s="58"/>
      <c r="N1806" s="52"/>
    </row>
    <row r="1807" spans="2:14" x14ac:dyDescent="0.25">
      <c r="B1807" s="51"/>
      <c r="C1807" s="53"/>
      <c r="D1807" s="54"/>
      <c r="E1807" s="55"/>
      <c r="F1807" s="56"/>
      <c r="G1807" s="56"/>
      <c r="H1807" s="56"/>
      <c r="I1807" s="57"/>
      <c r="J1807" s="55"/>
      <c r="K1807" s="55"/>
      <c r="L1807" s="53"/>
      <c r="M1807" s="58"/>
      <c r="N1807" s="52"/>
    </row>
    <row r="1808" spans="2:14" x14ac:dyDescent="0.25">
      <c r="B1808" s="51"/>
      <c r="C1808" s="53"/>
      <c r="D1808" s="54"/>
      <c r="E1808" s="55"/>
      <c r="F1808" s="56"/>
      <c r="G1808" s="56"/>
      <c r="H1808" s="56"/>
      <c r="I1808" s="57"/>
      <c r="J1808" s="55"/>
      <c r="K1808" s="55"/>
      <c r="L1808" s="53"/>
      <c r="M1808" s="58"/>
      <c r="N1808" s="52"/>
    </row>
    <row r="1809" spans="2:14" x14ac:dyDescent="0.25">
      <c r="B1809" s="51"/>
      <c r="C1809" s="53"/>
      <c r="D1809" s="54"/>
      <c r="E1809" s="55"/>
      <c r="F1809" s="56"/>
      <c r="G1809" s="56"/>
      <c r="H1809" s="56"/>
      <c r="I1809" s="57"/>
      <c r="J1809" s="55"/>
      <c r="K1809" s="55"/>
      <c r="L1809" s="53"/>
      <c r="M1809" s="58"/>
      <c r="N1809" s="52"/>
    </row>
    <row r="1810" spans="2:14" x14ac:dyDescent="0.25">
      <c r="B1810" s="51"/>
      <c r="C1810" s="53"/>
      <c r="D1810" s="54"/>
      <c r="E1810" s="55"/>
      <c r="F1810" s="56"/>
      <c r="G1810" s="56"/>
      <c r="H1810" s="56"/>
      <c r="I1810" s="57"/>
      <c r="J1810" s="55"/>
      <c r="K1810" s="55"/>
      <c r="L1810" s="53"/>
      <c r="M1810" s="58"/>
      <c r="N1810" s="52"/>
    </row>
    <row r="1811" spans="2:14" x14ac:dyDescent="0.25">
      <c r="B1811" s="51"/>
      <c r="C1811" s="53"/>
      <c r="D1811" s="54"/>
      <c r="E1811" s="55"/>
      <c r="F1811" s="56"/>
      <c r="G1811" s="56"/>
      <c r="H1811" s="56"/>
      <c r="I1811" s="57"/>
      <c r="J1811" s="55"/>
      <c r="K1811" s="55"/>
      <c r="L1811" s="53"/>
      <c r="M1811" s="58"/>
      <c r="N1811" s="52"/>
    </row>
    <row r="1812" spans="2:14" x14ac:dyDescent="0.25">
      <c r="B1812" s="51"/>
      <c r="C1812" s="53"/>
      <c r="D1812" s="54"/>
      <c r="E1812" s="55"/>
      <c r="F1812" s="56"/>
      <c r="G1812" s="56"/>
      <c r="H1812" s="56"/>
      <c r="I1812" s="57"/>
      <c r="J1812" s="55"/>
      <c r="K1812" s="55"/>
      <c r="L1812" s="53"/>
      <c r="M1812" s="58"/>
      <c r="N1812" s="52"/>
    </row>
    <row r="1813" spans="2:14" x14ac:dyDescent="0.25">
      <c r="B1813" s="51"/>
      <c r="C1813" s="53"/>
      <c r="D1813" s="54"/>
      <c r="E1813" s="55"/>
      <c r="F1813" s="56"/>
      <c r="G1813" s="56"/>
      <c r="H1813" s="56"/>
      <c r="I1813" s="57"/>
      <c r="J1813" s="55"/>
      <c r="K1813" s="55"/>
      <c r="L1813" s="53"/>
      <c r="M1813" s="58"/>
      <c r="N1813" s="52"/>
    </row>
    <row r="1814" spans="2:14" x14ac:dyDescent="0.25">
      <c r="B1814" s="51"/>
      <c r="C1814" s="53"/>
      <c r="D1814" s="54"/>
      <c r="E1814" s="55"/>
      <c r="F1814" s="56"/>
      <c r="G1814" s="56"/>
      <c r="H1814" s="56"/>
      <c r="I1814" s="57"/>
      <c r="J1814" s="55"/>
      <c r="K1814" s="55"/>
      <c r="L1814" s="53"/>
      <c r="M1814" s="58"/>
      <c r="N1814" s="52"/>
    </row>
    <row r="1815" spans="2:14" x14ac:dyDescent="0.25">
      <c r="B1815" s="51"/>
      <c r="C1815" s="53"/>
      <c r="D1815" s="54"/>
      <c r="E1815" s="55"/>
      <c r="F1815" s="56"/>
      <c r="G1815" s="56"/>
      <c r="H1815" s="56"/>
      <c r="I1815" s="57"/>
      <c r="J1815" s="55"/>
      <c r="K1815" s="55"/>
      <c r="L1815" s="53"/>
      <c r="M1815" s="58"/>
      <c r="N1815" s="52"/>
    </row>
    <row r="1816" spans="2:14" x14ac:dyDescent="0.25">
      <c r="B1816" s="51"/>
      <c r="C1816" s="53"/>
      <c r="D1816" s="54"/>
      <c r="E1816" s="55"/>
      <c r="F1816" s="56"/>
      <c r="G1816" s="56"/>
      <c r="H1816" s="56"/>
      <c r="I1816" s="57"/>
      <c r="J1816" s="55"/>
      <c r="K1816" s="55"/>
      <c r="L1816" s="53"/>
      <c r="M1816" s="58"/>
      <c r="N1816" s="52"/>
    </row>
    <row r="1817" spans="2:14" x14ac:dyDescent="0.25">
      <c r="B1817" s="51"/>
      <c r="C1817" s="53"/>
      <c r="D1817" s="54"/>
      <c r="E1817" s="55"/>
      <c r="F1817" s="56"/>
      <c r="G1817" s="56"/>
      <c r="H1817" s="56"/>
      <c r="I1817" s="57"/>
      <c r="J1817" s="55"/>
      <c r="K1817" s="55"/>
      <c r="L1817" s="53"/>
      <c r="M1817" s="58"/>
      <c r="N1817" s="52"/>
    </row>
    <row r="1818" spans="2:14" x14ac:dyDescent="0.25">
      <c r="B1818" s="51"/>
      <c r="C1818" s="53"/>
      <c r="D1818" s="54"/>
      <c r="E1818" s="55"/>
      <c r="F1818" s="56"/>
      <c r="G1818" s="56"/>
      <c r="H1818" s="56"/>
      <c r="I1818" s="57"/>
      <c r="J1818" s="55"/>
      <c r="K1818" s="55"/>
      <c r="L1818" s="53"/>
      <c r="M1818" s="58"/>
      <c r="N1818" s="52"/>
    </row>
    <row r="1819" spans="2:14" x14ac:dyDescent="0.25">
      <c r="B1819" s="51"/>
      <c r="C1819" s="53"/>
      <c r="D1819" s="54"/>
      <c r="E1819" s="55"/>
      <c r="F1819" s="56"/>
      <c r="G1819" s="56"/>
      <c r="H1819" s="56"/>
      <c r="I1819" s="57"/>
      <c r="J1819" s="55"/>
      <c r="K1819" s="55"/>
      <c r="L1819" s="53"/>
      <c r="M1819" s="58"/>
      <c r="N1819" s="52"/>
    </row>
    <row r="1820" spans="2:14" x14ac:dyDescent="0.25">
      <c r="B1820" s="51"/>
      <c r="C1820" s="53"/>
      <c r="D1820" s="54"/>
      <c r="E1820" s="55"/>
      <c r="F1820" s="56"/>
      <c r="G1820" s="56"/>
      <c r="H1820" s="56"/>
      <c r="I1820" s="57"/>
      <c r="J1820" s="55"/>
      <c r="K1820" s="55"/>
      <c r="L1820" s="53"/>
      <c r="M1820" s="58"/>
      <c r="N1820" s="52"/>
    </row>
    <row r="1821" spans="2:14" x14ac:dyDescent="0.25">
      <c r="B1821" s="51"/>
      <c r="C1821" s="53"/>
      <c r="D1821" s="54"/>
      <c r="E1821" s="55"/>
      <c r="F1821" s="56"/>
      <c r="G1821" s="56"/>
      <c r="H1821" s="56"/>
      <c r="I1821" s="57"/>
      <c r="J1821" s="55"/>
      <c r="K1821" s="55"/>
      <c r="L1821" s="53"/>
      <c r="M1821" s="58"/>
      <c r="N1821" s="52"/>
    </row>
    <row r="1822" spans="2:14" x14ac:dyDescent="0.25">
      <c r="B1822" s="51"/>
      <c r="C1822" s="53"/>
      <c r="D1822" s="54"/>
      <c r="E1822" s="55"/>
      <c r="F1822" s="56"/>
      <c r="G1822" s="56"/>
      <c r="H1822" s="56"/>
      <c r="I1822" s="57"/>
      <c r="J1822" s="55"/>
      <c r="K1822" s="55"/>
      <c r="L1822" s="53"/>
      <c r="M1822" s="58"/>
      <c r="N1822" s="52"/>
    </row>
    <row r="1823" spans="2:14" x14ac:dyDescent="0.25">
      <c r="B1823" s="51"/>
      <c r="C1823" s="53"/>
      <c r="D1823" s="54"/>
      <c r="E1823" s="55"/>
      <c r="F1823" s="56"/>
      <c r="G1823" s="56"/>
      <c r="H1823" s="56"/>
      <c r="I1823" s="57"/>
      <c r="J1823" s="55"/>
      <c r="K1823" s="55"/>
      <c r="L1823" s="53"/>
      <c r="M1823" s="58"/>
      <c r="N1823" s="52"/>
    </row>
    <row r="1824" spans="2:14" x14ac:dyDescent="0.25">
      <c r="B1824" s="51"/>
      <c r="C1824" s="53"/>
      <c r="D1824" s="54"/>
      <c r="E1824" s="55"/>
      <c r="F1824" s="56"/>
      <c r="G1824" s="56"/>
      <c r="H1824" s="56"/>
      <c r="I1824" s="57"/>
      <c r="J1824" s="55"/>
      <c r="K1824" s="55"/>
      <c r="L1824" s="53"/>
      <c r="M1824" s="58"/>
      <c r="N1824" s="52"/>
    </row>
    <row r="1825" spans="2:14" x14ac:dyDescent="0.25">
      <c r="B1825" s="51"/>
      <c r="C1825" s="53"/>
      <c r="D1825" s="54"/>
      <c r="E1825" s="55"/>
      <c r="F1825" s="56"/>
      <c r="G1825" s="56"/>
      <c r="H1825" s="56"/>
      <c r="I1825" s="57"/>
      <c r="J1825" s="55"/>
      <c r="K1825" s="55"/>
      <c r="L1825" s="53"/>
      <c r="M1825" s="58"/>
      <c r="N1825" s="52"/>
    </row>
    <row r="1826" spans="2:14" x14ac:dyDescent="0.25">
      <c r="B1826" s="51"/>
      <c r="C1826" s="53"/>
      <c r="D1826" s="54"/>
      <c r="E1826" s="55"/>
      <c r="F1826" s="56"/>
      <c r="G1826" s="56"/>
      <c r="H1826" s="56"/>
      <c r="I1826" s="57"/>
      <c r="J1826" s="55"/>
      <c r="K1826" s="55"/>
      <c r="L1826" s="53"/>
      <c r="M1826" s="58"/>
      <c r="N1826" s="52"/>
    </row>
    <row r="1827" spans="2:14" x14ac:dyDescent="0.25">
      <c r="B1827" s="51"/>
      <c r="C1827" s="53"/>
      <c r="D1827" s="54"/>
      <c r="E1827" s="55"/>
      <c r="F1827" s="56"/>
      <c r="G1827" s="56"/>
      <c r="H1827" s="56"/>
      <c r="I1827" s="57"/>
      <c r="J1827" s="55"/>
      <c r="K1827" s="55"/>
      <c r="L1827" s="53"/>
      <c r="M1827" s="58"/>
      <c r="N1827" s="52"/>
    </row>
    <row r="1828" spans="2:14" x14ac:dyDescent="0.25">
      <c r="B1828" s="51"/>
      <c r="C1828" s="53"/>
      <c r="D1828" s="54"/>
      <c r="E1828" s="55"/>
      <c r="F1828" s="56"/>
      <c r="G1828" s="56"/>
      <c r="H1828" s="56"/>
      <c r="I1828" s="57"/>
      <c r="J1828" s="55"/>
      <c r="K1828" s="55"/>
      <c r="L1828" s="53"/>
      <c r="M1828" s="58"/>
      <c r="N1828" s="52"/>
    </row>
    <row r="1829" spans="2:14" x14ac:dyDescent="0.25">
      <c r="B1829" s="51"/>
      <c r="C1829" s="53"/>
      <c r="D1829" s="54"/>
      <c r="E1829" s="55"/>
      <c r="F1829" s="56"/>
      <c r="G1829" s="56"/>
      <c r="H1829" s="56"/>
      <c r="I1829" s="57"/>
      <c r="J1829" s="55"/>
      <c r="K1829" s="55"/>
      <c r="L1829" s="53"/>
      <c r="M1829" s="58"/>
      <c r="N1829" s="52"/>
    </row>
    <row r="1830" spans="2:14" x14ac:dyDescent="0.25">
      <c r="B1830" s="51"/>
      <c r="C1830" s="53"/>
      <c r="D1830" s="54"/>
      <c r="E1830" s="55"/>
      <c r="F1830" s="56"/>
      <c r="G1830" s="56"/>
      <c r="H1830" s="56"/>
      <c r="I1830" s="57"/>
      <c r="J1830" s="55"/>
      <c r="K1830" s="55"/>
      <c r="L1830" s="53"/>
      <c r="M1830" s="58"/>
      <c r="N1830" s="52"/>
    </row>
    <row r="1831" spans="2:14" x14ac:dyDescent="0.25">
      <c r="B1831" s="51"/>
      <c r="C1831" s="53"/>
      <c r="D1831" s="54"/>
      <c r="E1831" s="55"/>
      <c r="F1831" s="56"/>
      <c r="G1831" s="56"/>
      <c r="H1831" s="56"/>
      <c r="I1831" s="57"/>
      <c r="J1831" s="55"/>
      <c r="K1831" s="55"/>
      <c r="L1831" s="53"/>
      <c r="M1831" s="58"/>
      <c r="N1831" s="52"/>
    </row>
    <row r="1832" spans="2:14" x14ac:dyDescent="0.25">
      <c r="B1832" s="51"/>
      <c r="C1832" s="53"/>
      <c r="D1832" s="54"/>
      <c r="E1832" s="55"/>
      <c r="F1832" s="56"/>
      <c r="G1832" s="56"/>
      <c r="H1832" s="56"/>
      <c r="I1832" s="57"/>
      <c r="J1832" s="55"/>
      <c r="K1832" s="55"/>
      <c r="L1832" s="53"/>
      <c r="M1832" s="58"/>
      <c r="N1832" s="52"/>
    </row>
    <row r="1833" spans="2:14" x14ac:dyDescent="0.25">
      <c r="B1833" s="51"/>
      <c r="C1833" s="53"/>
      <c r="D1833" s="54"/>
      <c r="E1833" s="55"/>
      <c r="F1833" s="56"/>
      <c r="G1833" s="56"/>
      <c r="H1833" s="56"/>
      <c r="I1833" s="57"/>
      <c r="J1833" s="55"/>
      <c r="K1833" s="55"/>
      <c r="L1833" s="53"/>
      <c r="M1833" s="58"/>
      <c r="N1833" s="52"/>
    </row>
    <row r="1834" spans="2:14" x14ac:dyDescent="0.25">
      <c r="B1834" s="51"/>
      <c r="C1834" s="53"/>
      <c r="D1834" s="54"/>
      <c r="E1834" s="55"/>
      <c r="F1834" s="56"/>
      <c r="G1834" s="56"/>
      <c r="H1834" s="56"/>
      <c r="I1834" s="57"/>
      <c r="J1834" s="55"/>
      <c r="K1834" s="55"/>
      <c r="L1834" s="53"/>
      <c r="M1834" s="58"/>
      <c r="N1834" s="52"/>
    </row>
    <row r="1835" spans="2:14" x14ac:dyDescent="0.25">
      <c r="B1835" s="51"/>
      <c r="C1835" s="53"/>
      <c r="D1835" s="54"/>
      <c r="E1835" s="55"/>
      <c r="F1835" s="56"/>
      <c r="G1835" s="56"/>
      <c r="H1835" s="56"/>
      <c r="I1835" s="57"/>
      <c r="J1835" s="55"/>
      <c r="K1835" s="55"/>
      <c r="L1835" s="53"/>
      <c r="M1835" s="58"/>
      <c r="N1835" s="52"/>
    </row>
    <row r="1836" spans="2:14" x14ac:dyDescent="0.25">
      <c r="B1836" s="51"/>
      <c r="C1836" s="53"/>
      <c r="D1836" s="54"/>
      <c r="E1836" s="55"/>
      <c r="F1836" s="56"/>
      <c r="G1836" s="56"/>
      <c r="H1836" s="56"/>
      <c r="I1836" s="57"/>
      <c r="J1836" s="55"/>
      <c r="K1836" s="55"/>
      <c r="L1836" s="53"/>
      <c r="M1836" s="58"/>
      <c r="N1836" s="52"/>
    </row>
    <row r="1837" spans="2:14" x14ac:dyDescent="0.25">
      <c r="B1837" s="51"/>
      <c r="C1837" s="53"/>
      <c r="D1837" s="54"/>
      <c r="E1837" s="55"/>
      <c r="F1837" s="56"/>
      <c r="G1837" s="56"/>
      <c r="H1837" s="56"/>
      <c r="I1837" s="57"/>
      <c r="J1837" s="55"/>
      <c r="K1837" s="55"/>
      <c r="L1837" s="53"/>
      <c r="M1837" s="58"/>
      <c r="N1837" s="52"/>
    </row>
    <row r="1838" spans="2:14" x14ac:dyDescent="0.25">
      <c r="B1838" s="51"/>
      <c r="C1838" s="53"/>
      <c r="D1838" s="54"/>
      <c r="E1838" s="55"/>
      <c r="F1838" s="56"/>
      <c r="G1838" s="56"/>
      <c r="H1838" s="56"/>
      <c r="I1838" s="57"/>
      <c r="J1838" s="55"/>
      <c r="K1838" s="55"/>
      <c r="L1838" s="53"/>
      <c r="M1838" s="58"/>
      <c r="N1838" s="52"/>
    </row>
    <row r="1839" spans="2:14" x14ac:dyDescent="0.25">
      <c r="B1839" s="51"/>
      <c r="C1839" s="53"/>
      <c r="D1839" s="54"/>
      <c r="E1839" s="55"/>
      <c r="F1839" s="56"/>
      <c r="G1839" s="56"/>
      <c r="H1839" s="56"/>
      <c r="I1839" s="57"/>
      <c r="J1839" s="55"/>
      <c r="K1839" s="55"/>
      <c r="L1839" s="53"/>
      <c r="M1839" s="58"/>
      <c r="N1839" s="52"/>
    </row>
    <row r="1840" spans="2:14" x14ac:dyDescent="0.25">
      <c r="B1840" s="51"/>
      <c r="C1840" s="53"/>
      <c r="D1840" s="54"/>
      <c r="E1840" s="55"/>
      <c r="F1840" s="56"/>
      <c r="G1840" s="56"/>
      <c r="H1840" s="56"/>
      <c r="I1840" s="57"/>
      <c r="J1840" s="55"/>
      <c r="K1840" s="55"/>
      <c r="L1840" s="53"/>
      <c r="M1840" s="58"/>
      <c r="N1840" s="52"/>
    </row>
    <row r="1841" spans="2:14" x14ac:dyDescent="0.25">
      <c r="B1841" s="51"/>
      <c r="C1841" s="53"/>
      <c r="D1841" s="54"/>
      <c r="E1841" s="55"/>
      <c r="F1841" s="56"/>
      <c r="G1841" s="56"/>
      <c r="H1841" s="56"/>
      <c r="I1841" s="57"/>
      <c r="J1841" s="55"/>
      <c r="K1841" s="55"/>
      <c r="L1841" s="53"/>
      <c r="M1841" s="58"/>
      <c r="N1841" s="52"/>
    </row>
    <row r="1842" spans="2:14" x14ac:dyDescent="0.25">
      <c r="B1842" s="51"/>
      <c r="C1842" s="53"/>
      <c r="D1842" s="54"/>
      <c r="E1842" s="55"/>
      <c r="F1842" s="56"/>
      <c r="G1842" s="56"/>
      <c r="H1842" s="56"/>
      <c r="I1842" s="57"/>
      <c r="J1842" s="55"/>
      <c r="K1842" s="55"/>
      <c r="L1842" s="53"/>
      <c r="M1842" s="58"/>
      <c r="N1842" s="52"/>
    </row>
    <row r="1843" spans="2:14" x14ac:dyDescent="0.25">
      <c r="B1843" s="51"/>
      <c r="C1843" s="53"/>
      <c r="D1843" s="54"/>
      <c r="E1843" s="55"/>
      <c r="F1843" s="56"/>
      <c r="G1843" s="56"/>
      <c r="H1843" s="56"/>
      <c r="I1843" s="57"/>
      <c r="J1843" s="55"/>
      <c r="K1843" s="55"/>
      <c r="L1843" s="53"/>
      <c r="M1843" s="58"/>
      <c r="N1843" s="52"/>
    </row>
    <row r="1844" spans="2:14" x14ac:dyDescent="0.25">
      <c r="B1844" s="51"/>
      <c r="C1844" s="53"/>
      <c r="D1844" s="54"/>
      <c r="E1844" s="55"/>
      <c r="F1844" s="56"/>
      <c r="G1844" s="56"/>
      <c r="H1844" s="56"/>
      <c r="I1844" s="57"/>
      <c r="J1844" s="55"/>
      <c r="K1844" s="55"/>
      <c r="L1844" s="53"/>
      <c r="M1844" s="58"/>
      <c r="N1844" s="52"/>
    </row>
    <row r="1845" spans="2:14" x14ac:dyDescent="0.25">
      <c r="B1845" s="51"/>
      <c r="C1845" s="53"/>
      <c r="D1845" s="54"/>
      <c r="E1845" s="55"/>
      <c r="F1845" s="56"/>
      <c r="G1845" s="56"/>
      <c r="H1845" s="56"/>
      <c r="I1845" s="57"/>
      <c r="J1845" s="55"/>
      <c r="K1845" s="55"/>
      <c r="L1845" s="53"/>
      <c r="M1845" s="58"/>
      <c r="N1845" s="52"/>
    </row>
    <row r="1846" spans="2:14" x14ac:dyDescent="0.25">
      <c r="B1846" s="51"/>
      <c r="C1846" s="53"/>
      <c r="D1846" s="54"/>
      <c r="E1846" s="55"/>
      <c r="F1846" s="56"/>
      <c r="G1846" s="56"/>
      <c r="H1846" s="56"/>
      <c r="I1846" s="57"/>
      <c r="J1846" s="55"/>
      <c r="K1846" s="55"/>
      <c r="L1846" s="53"/>
      <c r="M1846" s="58"/>
      <c r="N1846" s="52"/>
    </row>
    <row r="1847" spans="2:14" x14ac:dyDescent="0.25">
      <c r="B1847" s="51"/>
      <c r="C1847" s="53"/>
      <c r="D1847" s="54"/>
      <c r="E1847" s="55"/>
      <c r="F1847" s="56"/>
      <c r="G1847" s="56"/>
      <c r="H1847" s="56"/>
      <c r="I1847" s="57"/>
      <c r="J1847" s="55"/>
      <c r="K1847" s="55"/>
      <c r="L1847" s="53"/>
      <c r="M1847" s="58"/>
      <c r="N1847" s="52"/>
    </row>
    <row r="1848" spans="2:14" x14ac:dyDescent="0.25">
      <c r="B1848" s="51"/>
      <c r="C1848" s="53"/>
      <c r="D1848" s="54"/>
      <c r="E1848" s="55"/>
      <c r="F1848" s="56"/>
      <c r="G1848" s="56"/>
      <c r="H1848" s="56"/>
      <c r="I1848" s="57"/>
      <c r="J1848" s="55"/>
      <c r="K1848" s="55"/>
      <c r="L1848" s="53"/>
      <c r="M1848" s="58"/>
      <c r="N1848" s="52"/>
    </row>
    <row r="1849" spans="2:14" x14ac:dyDescent="0.25">
      <c r="B1849" s="51"/>
      <c r="C1849" s="53"/>
      <c r="D1849" s="54"/>
      <c r="E1849" s="55"/>
      <c r="F1849" s="56"/>
      <c r="G1849" s="56"/>
      <c r="H1849" s="56"/>
      <c r="I1849" s="57"/>
      <c r="J1849" s="55"/>
      <c r="K1849" s="55"/>
      <c r="L1849" s="53"/>
      <c r="M1849" s="58"/>
      <c r="N1849" s="52"/>
    </row>
    <row r="1850" spans="2:14" x14ac:dyDescent="0.25">
      <c r="B1850" s="51"/>
      <c r="C1850" s="53"/>
      <c r="D1850" s="54"/>
      <c r="E1850" s="55"/>
      <c r="F1850" s="56"/>
      <c r="G1850" s="56"/>
      <c r="H1850" s="56"/>
      <c r="I1850" s="57"/>
      <c r="J1850" s="55"/>
      <c r="K1850" s="55"/>
      <c r="L1850" s="53"/>
      <c r="M1850" s="58"/>
      <c r="N1850" s="52"/>
    </row>
    <row r="1851" spans="2:14" x14ac:dyDescent="0.25">
      <c r="B1851" s="51"/>
      <c r="C1851" s="53"/>
      <c r="D1851" s="54"/>
      <c r="E1851" s="55"/>
      <c r="F1851" s="56"/>
      <c r="G1851" s="56"/>
      <c r="H1851" s="56"/>
      <c r="I1851" s="57"/>
      <c r="J1851" s="55"/>
      <c r="K1851" s="55"/>
      <c r="L1851" s="53"/>
      <c r="M1851" s="58"/>
      <c r="N1851" s="52"/>
    </row>
    <row r="1852" spans="2:14" x14ac:dyDescent="0.25">
      <c r="B1852" s="51"/>
      <c r="C1852" s="53"/>
      <c r="D1852" s="54"/>
      <c r="E1852" s="55"/>
      <c r="F1852" s="56"/>
      <c r="G1852" s="56"/>
      <c r="H1852" s="56"/>
      <c r="I1852" s="57"/>
      <c r="J1852" s="55"/>
      <c r="K1852" s="55"/>
      <c r="L1852" s="53"/>
      <c r="M1852" s="58"/>
      <c r="N1852" s="52"/>
    </row>
    <row r="1853" spans="2:14" x14ac:dyDescent="0.25">
      <c r="B1853" s="51"/>
      <c r="C1853" s="53"/>
      <c r="D1853" s="54"/>
      <c r="E1853" s="55"/>
      <c r="F1853" s="56"/>
      <c r="G1853" s="56"/>
      <c r="H1853" s="56"/>
      <c r="I1853" s="57"/>
      <c r="J1853" s="55"/>
      <c r="K1853" s="55"/>
      <c r="L1853" s="53"/>
      <c r="M1853" s="58"/>
      <c r="N1853" s="52"/>
    </row>
    <row r="1854" spans="2:14" x14ac:dyDescent="0.25">
      <c r="B1854" s="51"/>
      <c r="C1854" s="53"/>
      <c r="D1854" s="54"/>
      <c r="E1854" s="55"/>
      <c r="F1854" s="56"/>
      <c r="G1854" s="56"/>
      <c r="H1854" s="56"/>
      <c r="I1854" s="57"/>
      <c r="J1854" s="55"/>
      <c r="K1854" s="55"/>
      <c r="L1854" s="53"/>
      <c r="M1854" s="58"/>
      <c r="N1854" s="52"/>
    </row>
    <row r="1855" spans="2:14" x14ac:dyDescent="0.25">
      <c r="B1855" s="51"/>
      <c r="C1855" s="53"/>
      <c r="D1855" s="54"/>
      <c r="E1855" s="55"/>
      <c r="F1855" s="56"/>
      <c r="G1855" s="56"/>
      <c r="H1855" s="56"/>
      <c r="I1855" s="57"/>
      <c r="J1855" s="55"/>
      <c r="K1855" s="55"/>
      <c r="L1855" s="53"/>
      <c r="M1855" s="58"/>
      <c r="N1855" s="52"/>
    </row>
    <row r="1856" spans="2:14" x14ac:dyDescent="0.25">
      <c r="B1856" s="51"/>
      <c r="C1856" s="53"/>
      <c r="D1856" s="54"/>
      <c r="E1856" s="55"/>
      <c r="F1856" s="56"/>
      <c r="G1856" s="56"/>
      <c r="H1856" s="56"/>
      <c r="I1856" s="57"/>
      <c r="J1856" s="55"/>
      <c r="K1856" s="55"/>
      <c r="L1856" s="53"/>
      <c r="M1856" s="58"/>
      <c r="N1856" s="52"/>
    </row>
    <row r="1857" spans="2:14" x14ac:dyDescent="0.25">
      <c r="B1857" s="51"/>
      <c r="C1857" s="53"/>
      <c r="D1857" s="54"/>
      <c r="E1857" s="55"/>
      <c r="F1857" s="56"/>
      <c r="G1857" s="56"/>
      <c r="H1857" s="56"/>
      <c r="I1857" s="57"/>
      <c r="J1857" s="55"/>
      <c r="K1857" s="55"/>
      <c r="L1857" s="53"/>
      <c r="M1857" s="58"/>
      <c r="N1857" s="52"/>
    </row>
    <row r="1858" spans="2:14" x14ac:dyDescent="0.25">
      <c r="B1858" s="51"/>
      <c r="C1858" s="53"/>
      <c r="D1858" s="54"/>
      <c r="E1858" s="55"/>
      <c r="F1858" s="56"/>
      <c r="G1858" s="56"/>
      <c r="H1858" s="56"/>
      <c r="I1858" s="57"/>
      <c r="J1858" s="55"/>
      <c r="K1858" s="55"/>
      <c r="L1858" s="53"/>
      <c r="M1858" s="58"/>
      <c r="N1858" s="52"/>
    </row>
    <row r="1859" spans="2:14" x14ac:dyDescent="0.25">
      <c r="B1859" s="51"/>
      <c r="C1859" s="53"/>
      <c r="D1859" s="54"/>
      <c r="E1859" s="55"/>
      <c r="F1859" s="56"/>
      <c r="G1859" s="56"/>
      <c r="H1859" s="56"/>
      <c r="I1859" s="57"/>
      <c r="J1859" s="55"/>
      <c r="K1859" s="55"/>
      <c r="L1859" s="53"/>
      <c r="M1859" s="58"/>
      <c r="N1859" s="52"/>
    </row>
    <row r="1860" spans="2:14" x14ac:dyDescent="0.25">
      <c r="B1860" s="51"/>
      <c r="C1860" s="53"/>
      <c r="D1860" s="54"/>
      <c r="E1860" s="55"/>
      <c r="F1860" s="56"/>
      <c r="G1860" s="56"/>
      <c r="H1860" s="56"/>
      <c r="I1860" s="57"/>
      <c r="J1860" s="55"/>
      <c r="K1860" s="55"/>
      <c r="L1860" s="53"/>
      <c r="M1860" s="58"/>
      <c r="N1860" s="52"/>
    </row>
    <row r="1861" spans="2:14" x14ac:dyDescent="0.25">
      <c r="B1861" s="51"/>
      <c r="C1861" s="53"/>
      <c r="D1861" s="54"/>
      <c r="E1861" s="55"/>
      <c r="F1861" s="56"/>
      <c r="G1861" s="56"/>
      <c r="H1861" s="56"/>
      <c r="I1861" s="57"/>
      <c r="J1861" s="55"/>
      <c r="K1861" s="55"/>
      <c r="L1861" s="53"/>
      <c r="M1861" s="58"/>
      <c r="N1861" s="52"/>
    </row>
    <row r="1862" spans="2:14" x14ac:dyDescent="0.25">
      <c r="B1862" s="51"/>
      <c r="C1862" s="53"/>
      <c r="D1862" s="54"/>
      <c r="E1862" s="55"/>
      <c r="F1862" s="56"/>
      <c r="G1862" s="56"/>
      <c r="H1862" s="56"/>
      <c r="I1862" s="57"/>
      <c r="J1862" s="55"/>
      <c r="K1862" s="55"/>
      <c r="L1862" s="53"/>
      <c r="M1862" s="58"/>
      <c r="N1862" s="52"/>
    </row>
    <row r="1863" spans="2:14" x14ac:dyDescent="0.25">
      <c r="B1863" s="51"/>
      <c r="C1863" s="53"/>
      <c r="D1863" s="54"/>
      <c r="E1863" s="55"/>
      <c r="F1863" s="56"/>
      <c r="G1863" s="56"/>
      <c r="H1863" s="56"/>
      <c r="I1863" s="57"/>
      <c r="J1863" s="55"/>
      <c r="K1863" s="55"/>
      <c r="L1863" s="53"/>
      <c r="M1863" s="58"/>
      <c r="N1863" s="52"/>
    </row>
    <row r="1864" spans="2:14" x14ac:dyDescent="0.25">
      <c r="B1864" s="51"/>
      <c r="C1864" s="53"/>
      <c r="D1864" s="54"/>
      <c r="E1864" s="55"/>
      <c r="F1864" s="56"/>
      <c r="G1864" s="56"/>
      <c r="H1864" s="56"/>
      <c r="I1864" s="57"/>
      <c r="J1864" s="55"/>
      <c r="K1864" s="55"/>
      <c r="L1864" s="53"/>
      <c r="M1864" s="58"/>
      <c r="N1864" s="52"/>
    </row>
    <row r="1865" spans="2:14" x14ac:dyDescent="0.25">
      <c r="B1865" s="51"/>
      <c r="C1865" s="53"/>
      <c r="D1865" s="54"/>
      <c r="E1865" s="55"/>
      <c r="F1865" s="56"/>
      <c r="G1865" s="56"/>
      <c r="H1865" s="56"/>
      <c r="I1865" s="57"/>
      <c r="J1865" s="55"/>
      <c r="K1865" s="55"/>
      <c r="L1865" s="53"/>
      <c r="M1865" s="58"/>
      <c r="N1865" s="52"/>
    </row>
    <row r="1866" spans="2:14" x14ac:dyDescent="0.25">
      <c r="B1866" s="51"/>
      <c r="C1866" s="53"/>
      <c r="D1866" s="54"/>
      <c r="E1866" s="55"/>
      <c r="F1866" s="56"/>
      <c r="G1866" s="56"/>
      <c r="H1866" s="56"/>
      <c r="I1866" s="57"/>
      <c r="J1866" s="55"/>
      <c r="K1866" s="55"/>
      <c r="L1866" s="53"/>
      <c r="M1866" s="58"/>
      <c r="N1866" s="52"/>
    </row>
    <row r="1867" spans="2:14" x14ac:dyDescent="0.25">
      <c r="B1867" s="51"/>
      <c r="C1867" s="53"/>
      <c r="D1867" s="54"/>
      <c r="E1867" s="55"/>
      <c r="F1867" s="56"/>
      <c r="G1867" s="56"/>
      <c r="H1867" s="56"/>
      <c r="I1867" s="57"/>
      <c r="J1867" s="55"/>
      <c r="K1867" s="55"/>
      <c r="L1867" s="53"/>
      <c r="M1867" s="58"/>
      <c r="N1867" s="52"/>
    </row>
    <row r="1868" spans="2:14" x14ac:dyDescent="0.25">
      <c r="B1868" s="51"/>
      <c r="C1868" s="53"/>
      <c r="D1868" s="54"/>
      <c r="E1868" s="55"/>
      <c r="F1868" s="56"/>
      <c r="G1868" s="56"/>
      <c r="H1868" s="56"/>
      <c r="I1868" s="57"/>
      <c r="J1868" s="55"/>
      <c r="K1868" s="55"/>
      <c r="L1868" s="53"/>
      <c r="M1868" s="58"/>
      <c r="N1868" s="52"/>
    </row>
    <row r="1869" spans="2:14" x14ac:dyDescent="0.25">
      <c r="B1869" s="51"/>
      <c r="C1869" s="53"/>
      <c r="D1869" s="54"/>
      <c r="E1869" s="55"/>
      <c r="F1869" s="56"/>
      <c r="G1869" s="56"/>
      <c r="H1869" s="56"/>
      <c r="I1869" s="57"/>
      <c r="J1869" s="55"/>
      <c r="K1869" s="55"/>
      <c r="L1869" s="53"/>
      <c r="M1869" s="58"/>
      <c r="N1869" s="52"/>
    </row>
    <row r="1870" spans="2:14" x14ac:dyDescent="0.25">
      <c r="B1870" s="51"/>
      <c r="C1870" s="53"/>
      <c r="D1870" s="54"/>
      <c r="E1870" s="55"/>
      <c r="F1870" s="56"/>
      <c r="G1870" s="56"/>
      <c r="H1870" s="56"/>
      <c r="I1870" s="57"/>
      <c r="J1870" s="55"/>
      <c r="K1870" s="55"/>
      <c r="L1870" s="53"/>
      <c r="M1870" s="58"/>
      <c r="N1870" s="52"/>
    </row>
    <row r="1871" spans="2:14" x14ac:dyDescent="0.25">
      <c r="B1871" s="51"/>
      <c r="C1871" s="53"/>
      <c r="D1871" s="54"/>
      <c r="E1871" s="55"/>
      <c r="F1871" s="56"/>
      <c r="G1871" s="56"/>
      <c r="H1871" s="56"/>
      <c r="I1871" s="57"/>
      <c r="J1871" s="55"/>
      <c r="K1871" s="55"/>
      <c r="L1871" s="53"/>
      <c r="M1871" s="58"/>
      <c r="N1871" s="52"/>
    </row>
    <row r="1872" spans="2:14" x14ac:dyDescent="0.25">
      <c r="B1872" s="51"/>
      <c r="C1872" s="53"/>
      <c r="D1872" s="54"/>
      <c r="E1872" s="55"/>
      <c r="F1872" s="56"/>
      <c r="G1872" s="56"/>
      <c r="H1872" s="56"/>
      <c r="I1872" s="57"/>
      <c r="J1872" s="55"/>
      <c r="K1872" s="55"/>
      <c r="L1872" s="53"/>
      <c r="M1872" s="58"/>
      <c r="N1872" s="52"/>
    </row>
    <row r="1873" spans="2:14" x14ac:dyDescent="0.25">
      <c r="B1873" s="51"/>
      <c r="C1873" s="53"/>
      <c r="D1873" s="54"/>
      <c r="E1873" s="55"/>
      <c r="F1873" s="56"/>
      <c r="G1873" s="56"/>
      <c r="H1873" s="56"/>
      <c r="I1873" s="57"/>
      <c r="J1873" s="55"/>
      <c r="K1873" s="55"/>
      <c r="L1873" s="53"/>
      <c r="M1873" s="58"/>
      <c r="N1873" s="52"/>
    </row>
    <row r="1874" spans="2:14" x14ac:dyDescent="0.25">
      <c r="B1874" s="51"/>
      <c r="C1874" s="53"/>
      <c r="D1874" s="54"/>
      <c r="E1874" s="55"/>
      <c r="F1874" s="56"/>
      <c r="G1874" s="56"/>
      <c r="H1874" s="56"/>
      <c r="I1874" s="57"/>
      <c r="J1874" s="55"/>
      <c r="K1874" s="55"/>
      <c r="L1874" s="53"/>
      <c r="M1874" s="58"/>
      <c r="N1874" s="52"/>
    </row>
    <row r="1875" spans="2:14" x14ac:dyDescent="0.25">
      <c r="B1875" s="51"/>
      <c r="C1875" s="53"/>
      <c r="D1875" s="54"/>
      <c r="E1875" s="55"/>
      <c r="F1875" s="56"/>
      <c r="G1875" s="56"/>
      <c r="H1875" s="56"/>
      <c r="I1875" s="57"/>
      <c r="J1875" s="55"/>
      <c r="K1875" s="55"/>
      <c r="L1875" s="53"/>
      <c r="M1875" s="58"/>
      <c r="N1875" s="52"/>
    </row>
    <row r="1876" spans="2:14" x14ac:dyDescent="0.25">
      <c r="B1876" s="51"/>
      <c r="C1876" s="53"/>
      <c r="D1876" s="54"/>
      <c r="E1876" s="55"/>
      <c r="F1876" s="56"/>
      <c r="G1876" s="56"/>
      <c r="H1876" s="56"/>
      <c r="I1876" s="57"/>
      <c r="J1876" s="55"/>
      <c r="K1876" s="55"/>
      <c r="L1876" s="53"/>
      <c r="M1876" s="58"/>
      <c r="N1876" s="52"/>
    </row>
    <row r="1877" spans="2:14" x14ac:dyDescent="0.25">
      <c r="B1877" s="51"/>
      <c r="C1877" s="53"/>
      <c r="D1877" s="54"/>
      <c r="E1877" s="55"/>
      <c r="F1877" s="56"/>
      <c r="G1877" s="56"/>
      <c r="H1877" s="56"/>
      <c r="I1877" s="57"/>
      <c r="J1877" s="55"/>
      <c r="K1877" s="55"/>
      <c r="L1877" s="53"/>
      <c r="M1877" s="58"/>
      <c r="N1877" s="52"/>
    </row>
    <row r="1878" spans="2:14" x14ac:dyDescent="0.25">
      <c r="B1878" s="51"/>
      <c r="C1878" s="53"/>
      <c r="D1878" s="54"/>
      <c r="E1878" s="55"/>
      <c r="F1878" s="56"/>
      <c r="G1878" s="56"/>
      <c r="H1878" s="56"/>
      <c r="I1878" s="57"/>
      <c r="J1878" s="55"/>
      <c r="K1878" s="55"/>
      <c r="L1878" s="53"/>
      <c r="M1878" s="58"/>
      <c r="N1878" s="52"/>
    </row>
    <row r="1879" spans="2:14" x14ac:dyDescent="0.25">
      <c r="B1879" s="51"/>
      <c r="C1879" s="53"/>
      <c r="D1879" s="54"/>
      <c r="E1879" s="55"/>
      <c r="F1879" s="56"/>
      <c r="G1879" s="56"/>
      <c r="H1879" s="56"/>
      <c r="I1879" s="57"/>
      <c r="J1879" s="55"/>
      <c r="K1879" s="55"/>
      <c r="L1879" s="53"/>
      <c r="M1879" s="58"/>
      <c r="N1879" s="52"/>
    </row>
    <row r="1880" spans="2:14" x14ac:dyDescent="0.25">
      <c r="B1880" s="51"/>
      <c r="C1880" s="53"/>
      <c r="D1880" s="54"/>
      <c r="E1880" s="55"/>
      <c r="F1880" s="56"/>
      <c r="G1880" s="56"/>
      <c r="H1880" s="56"/>
      <c r="I1880" s="57"/>
      <c r="J1880" s="55"/>
      <c r="K1880" s="55"/>
      <c r="L1880" s="53"/>
      <c r="M1880" s="58"/>
      <c r="N1880" s="52"/>
    </row>
    <row r="1881" spans="2:14" x14ac:dyDescent="0.25">
      <c r="B1881" s="51"/>
      <c r="C1881" s="53"/>
      <c r="D1881" s="54"/>
      <c r="E1881" s="55"/>
      <c r="F1881" s="56"/>
      <c r="G1881" s="56"/>
      <c r="H1881" s="56"/>
      <c r="I1881" s="57"/>
      <c r="J1881" s="55"/>
      <c r="K1881" s="55"/>
      <c r="L1881" s="53"/>
      <c r="M1881" s="58"/>
      <c r="N1881" s="52"/>
    </row>
    <row r="1882" spans="2:14" x14ac:dyDescent="0.25">
      <c r="B1882" s="51"/>
      <c r="C1882" s="53"/>
      <c r="D1882" s="54"/>
      <c r="E1882" s="55"/>
      <c r="F1882" s="56"/>
      <c r="G1882" s="56"/>
      <c r="H1882" s="56"/>
      <c r="I1882" s="57"/>
      <c r="J1882" s="55"/>
      <c r="K1882" s="55"/>
      <c r="L1882" s="53"/>
      <c r="M1882" s="58"/>
      <c r="N1882" s="52"/>
    </row>
    <row r="1883" spans="2:14" x14ac:dyDescent="0.25">
      <c r="B1883" s="51"/>
      <c r="C1883" s="53"/>
      <c r="D1883" s="54"/>
      <c r="E1883" s="55"/>
      <c r="F1883" s="56"/>
      <c r="G1883" s="56"/>
      <c r="H1883" s="56"/>
      <c r="I1883" s="57"/>
      <c r="J1883" s="55"/>
      <c r="K1883" s="55"/>
      <c r="L1883" s="53"/>
      <c r="M1883" s="58"/>
      <c r="N1883" s="52"/>
    </row>
    <row r="1884" spans="2:14" x14ac:dyDescent="0.25">
      <c r="B1884" s="51"/>
      <c r="C1884" s="53"/>
      <c r="D1884" s="54"/>
      <c r="E1884" s="55"/>
      <c r="F1884" s="56"/>
      <c r="G1884" s="56"/>
      <c r="H1884" s="56"/>
      <c r="I1884" s="57"/>
      <c r="J1884" s="55"/>
      <c r="K1884" s="55"/>
      <c r="L1884" s="53"/>
      <c r="M1884" s="58"/>
      <c r="N1884" s="52"/>
    </row>
    <row r="1885" spans="2:14" x14ac:dyDescent="0.25">
      <c r="B1885" s="51"/>
      <c r="C1885" s="53"/>
      <c r="D1885" s="54"/>
      <c r="E1885" s="55"/>
      <c r="F1885" s="56"/>
      <c r="G1885" s="56"/>
      <c r="H1885" s="56"/>
      <c r="I1885" s="57"/>
      <c r="J1885" s="55"/>
      <c r="K1885" s="55"/>
      <c r="L1885" s="53"/>
      <c r="M1885" s="58"/>
      <c r="N1885" s="52"/>
    </row>
    <row r="1886" spans="2:14" x14ac:dyDescent="0.25">
      <c r="B1886" s="51"/>
      <c r="C1886" s="53"/>
      <c r="D1886" s="54"/>
      <c r="E1886" s="55"/>
      <c r="F1886" s="56"/>
      <c r="G1886" s="56"/>
      <c r="H1886" s="56"/>
      <c r="I1886" s="57"/>
      <c r="J1886" s="55"/>
      <c r="K1886" s="55"/>
      <c r="L1886" s="53"/>
      <c r="M1886" s="58"/>
      <c r="N1886" s="52"/>
    </row>
    <row r="1887" spans="2:14" x14ac:dyDescent="0.25">
      <c r="B1887" s="51"/>
      <c r="C1887" s="53"/>
      <c r="D1887" s="54"/>
      <c r="E1887" s="55"/>
      <c r="F1887" s="56"/>
      <c r="G1887" s="56"/>
      <c r="H1887" s="56"/>
      <c r="I1887" s="57"/>
      <c r="J1887" s="55"/>
      <c r="K1887" s="55"/>
      <c r="L1887" s="53"/>
      <c r="M1887" s="58"/>
      <c r="N1887" s="52"/>
    </row>
    <row r="1888" spans="2:14" x14ac:dyDescent="0.25">
      <c r="B1888" s="51"/>
      <c r="C1888" s="53"/>
      <c r="D1888" s="54"/>
      <c r="E1888" s="55"/>
      <c r="F1888" s="56"/>
      <c r="G1888" s="56"/>
      <c r="H1888" s="56"/>
      <c r="I1888" s="57"/>
      <c r="J1888" s="55"/>
      <c r="K1888" s="55"/>
      <c r="L1888" s="53"/>
      <c r="M1888" s="58"/>
      <c r="N1888" s="52"/>
    </row>
    <row r="1889" spans="2:14" x14ac:dyDescent="0.25">
      <c r="B1889" s="51"/>
      <c r="C1889" s="53"/>
      <c r="D1889" s="54"/>
      <c r="E1889" s="55"/>
      <c r="F1889" s="56"/>
      <c r="G1889" s="56"/>
      <c r="H1889" s="56"/>
      <c r="I1889" s="57"/>
      <c r="J1889" s="55"/>
      <c r="K1889" s="55"/>
      <c r="L1889" s="53"/>
      <c r="M1889" s="58"/>
      <c r="N1889" s="52"/>
    </row>
    <row r="1890" spans="2:14" x14ac:dyDescent="0.25">
      <c r="B1890" s="51"/>
      <c r="C1890" s="53"/>
      <c r="D1890" s="54"/>
      <c r="E1890" s="55"/>
      <c r="F1890" s="56"/>
      <c r="G1890" s="56"/>
      <c r="H1890" s="56"/>
      <c r="I1890" s="57"/>
      <c r="J1890" s="55"/>
      <c r="K1890" s="55"/>
      <c r="L1890" s="53"/>
      <c r="M1890" s="58"/>
      <c r="N1890" s="52"/>
    </row>
    <row r="1891" spans="2:14" x14ac:dyDescent="0.25">
      <c r="B1891" s="51"/>
      <c r="C1891" s="53"/>
      <c r="D1891" s="54"/>
      <c r="E1891" s="55"/>
      <c r="F1891" s="56"/>
      <c r="G1891" s="56"/>
      <c r="H1891" s="56"/>
      <c r="I1891" s="57"/>
      <c r="J1891" s="55"/>
      <c r="K1891" s="55"/>
      <c r="L1891" s="53"/>
      <c r="M1891" s="58"/>
      <c r="N1891" s="52"/>
    </row>
    <row r="1892" spans="2:14" x14ac:dyDescent="0.25">
      <c r="B1892" s="51"/>
      <c r="C1892" s="53"/>
      <c r="D1892" s="54"/>
      <c r="E1892" s="55"/>
      <c r="F1892" s="56"/>
      <c r="G1892" s="56"/>
      <c r="H1892" s="56"/>
      <c r="I1892" s="57"/>
      <c r="J1892" s="55"/>
      <c r="K1892" s="55"/>
      <c r="L1892" s="53"/>
      <c r="M1892" s="58"/>
      <c r="N1892" s="52"/>
    </row>
    <row r="1893" spans="2:14" x14ac:dyDescent="0.25">
      <c r="B1893" s="51"/>
      <c r="C1893" s="53"/>
      <c r="D1893" s="54"/>
      <c r="E1893" s="55"/>
      <c r="F1893" s="56"/>
      <c r="G1893" s="56"/>
      <c r="H1893" s="56"/>
      <c r="I1893" s="57"/>
      <c r="J1893" s="55"/>
      <c r="K1893" s="55"/>
      <c r="L1893" s="53"/>
      <c r="M1893" s="58"/>
      <c r="N1893" s="52"/>
    </row>
    <row r="1894" spans="2:14" x14ac:dyDescent="0.25">
      <c r="B1894" s="51"/>
      <c r="C1894" s="53"/>
      <c r="D1894" s="54"/>
      <c r="E1894" s="55"/>
      <c r="F1894" s="56"/>
      <c r="G1894" s="56"/>
      <c r="H1894" s="56"/>
      <c r="I1894" s="57"/>
      <c r="J1894" s="55"/>
      <c r="K1894" s="55"/>
      <c r="L1894" s="53"/>
      <c r="M1894" s="58"/>
      <c r="N1894" s="52"/>
    </row>
    <row r="1895" spans="2:14" x14ac:dyDescent="0.25">
      <c r="B1895" s="51"/>
      <c r="C1895" s="53"/>
      <c r="D1895" s="54"/>
      <c r="E1895" s="55"/>
      <c r="F1895" s="56"/>
      <c r="G1895" s="56"/>
      <c r="H1895" s="56"/>
      <c r="I1895" s="57"/>
      <c r="J1895" s="55"/>
      <c r="K1895" s="55"/>
      <c r="L1895" s="53"/>
      <c r="M1895" s="58"/>
      <c r="N1895" s="52"/>
    </row>
    <row r="1896" spans="2:14" x14ac:dyDescent="0.25">
      <c r="B1896" s="51"/>
      <c r="C1896" s="53"/>
      <c r="D1896" s="54"/>
      <c r="E1896" s="55"/>
      <c r="F1896" s="56"/>
      <c r="G1896" s="56"/>
      <c r="H1896" s="56"/>
      <c r="I1896" s="57"/>
      <c r="J1896" s="55"/>
      <c r="K1896" s="55"/>
      <c r="L1896" s="53"/>
      <c r="M1896" s="58"/>
      <c r="N1896" s="52"/>
    </row>
    <row r="1897" spans="2:14" x14ac:dyDescent="0.25">
      <c r="B1897" s="51"/>
      <c r="C1897" s="53"/>
      <c r="D1897" s="54"/>
      <c r="E1897" s="55"/>
      <c r="F1897" s="56"/>
      <c r="G1897" s="56"/>
      <c r="H1897" s="56"/>
      <c r="I1897" s="57"/>
      <c r="J1897" s="55"/>
      <c r="K1897" s="55"/>
      <c r="L1897" s="53"/>
      <c r="M1897" s="58"/>
      <c r="N1897" s="52"/>
    </row>
    <row r="1898" spans="2:14" x14ac:dyDescent="0.25">
      <c r="B1898" s="51"/>
      <c r="C1898" s="53"/>
      <c r="D1898" s="54"/>
      <c r="E1898" s="55"/>
      <c r="F1898" s="56"/>
      <c r="G1898" s="56"/>
      <c r="H1898" s="56"/>
      <c r="I1898" s="57"/>
      <c r="J1898" s="55"/>
      <c r="K1898" s="55"/>
      <c r="L1898" s="53"/>
      <c r="M1898" s="58"/>
      <c r="N1898" s="52"/>
    </row>
    <row r="1899" spans="2:14" x14ac:dyDescent="0.25">
      <c r="B1899" s="51"/>
      <c r="C1899" s="53"/>
      <c r="D1899" s="54"/>
      <c r="E1899" s="55"/>
      <c r="F1899" s="56"/>
      <c r="G1899" s="56"/>
      <c r="H1899" s="56"/>
      <c r="I1899" s="57"/>
      <c r="J1899" s="55"/>
      <c r="K1899" s="55"/>
      <c r="L1899" s="53"/>
      <c r="M1899" s="58"/>
      <c r="N1899" s="52"/>
    </row>
    <row r="1900" spans="2:14" x14ac:dyDescent="0.25">
      <c r="B1900" s="51"/>
      <c r="C1900" s="53"/>
      <c r="D1900" s="54"/>
      <c r="E1900" s="55"/>
      <c r="F1900" s="56"/>
      <c r="G1900" s="56"/>
      <c r="H1900" s="56"/>
      <c r="I1900" s="57"/>
      <c r="J1900" s="55"/>
      <c r="K1900" s="55"/>
      <c r="L1900" s="53"/>
      <c r="M1900" s="58"/>
      <c r="N1900" s="52"/>
    </row>
    <row r="1901" spans="2:14" x14ac:dyDescent="0.25">
      <c r="B1901" s="51"/>
      <c r="C1901" s="53"/>
      <c r="D1901" s="54"/>
      <c r="E1901" s="55"/>
      <c r="F1901" s="56"/>
      <c r="G1901" s="56"/>
      <c r="H1901" s="56"/>
      <c r="I1901" s="57"/>
      <c r="J1901" s="55"/>
      <c r="K1901" s="55"/>
      <c r="L1901" s="53"/>
      <c r="M1901" s="58"/>
      <c r="N1901" s="52"/>
    </row>
    <row r="1902" spans="2:14" x14ac:dyDescent="0.25">
      <c r="B1902" s="51"/>
      <c r="C1902" s="53"/>
      <c r="D1902" s="54"/>
      <c r="E1902" s="55"/>
      <c r="F1902" s="56"/>
      <c r="G1902" s="56"/>
      <c r="H1902" s="56"/>
      <c r="I1902" s="57"/>
      <c r="J1902" s="55"/>
      <c r="K1902" s="55"/>
      <c r="L1902" s="53"/>
      <c r="M1902" s="58"/>
      <c r="N1902" s="52"/>
    </row>
    <row r="1903" spans="2:14" x14ac:dyDescent="0.25">
      <c r="B1903" s="51"/>
      <c r="C1903" s="53"/>
      <c r="D1903" s="54"/>
      <c r="E1903" s="55"/>
      <c r="F1903" s="56"/>
      <c r="G1903" s="56"/>
      <c r="H1903" s="56"/>
      <c r="I1903" s="57"/>
      <c r="J1903" s="55"/>
      <c r="K1903" s="55"/>
      <c r="L1903" s="53"/>
      <c r="M1903" s="58"/>
      <c r="N1903" s="52"/>
    </row>
    <row r="1904" spans="2:14" x14ac:dyDescent="0.25">
      <c r="B1904" s="51"/>
      <c r="C1904" s="53"/>
      <c r="D1904" s="54"/>
      <c r="E1904" s="55"/>
      <c r="F1904" s="56"/>
      <c r="G1904" s="56"/>
      <c r="H1904" s="56"/>
      <c r="I1904" s="57"/>
      <c r="J1904" s="55"/>
      <c r="K1904" s="55"/>
      <c r="L1904" s="53"/>
      <c r="M1904" s="58"/>
      <c r="N1904" s="52"/>
    </row>
    <row r="1905" spans="2:14" x14ac:dyDescent="0.25">
      <c r="B1905" s="51"/>
      <c r="C1905" s="53"/>
      <c r="D1905" s="54"/>
      <c r="E1905" s="55"/>
      <c r="F1905" s="56"/>
      <c r="G1905" s="56"/>
      <c r="H1905" s="56"/>
      <c r="I1905" s="57"/>
      <c r="J1905" s="55"/>
      <c r="K1905" s="55"/>
      <c r="L1905" s="53"/>
      <c r="M1905" s="58"/>
      <c r="N1905" s="52"/>
    </row>
    <row r="1906" spans="2:14" x14ac:dyDescent="0.25">
      <c r="B1906" s="51"/>
      <c r="C1906" s="53"/>
      <c r="D1906" s="54"/>
      <c r="E1906" s="55"/>
      <c r="F1906" s="56"/>
      <c r="G1906" s="56"/>
      <c r="H1906" s="56"/>
      <c r="I1906" s="57"/>
      <c r="J1906" s="55"/>
      <c r="K1906" s="55"/>
      <c r="L1906" s="53"/>
      <c r="M1906" s="58"/>
      <c r="N1906" s="52"/>
    </row>
    <row r="1907" spans="2:14" x14ac:dyDescent="0.25">
      <c r="B1907" s="51"/>
      <c r="C1907" s="53"/>
      <c r="D1907" s="54"/>
      <c r="E1907" s="55"/>
      <c r="F1907" s="56"/>
      <c r="G1907" s="56"/>
      <c r="H1907" s="56"/>
      <c r="I1907" s="57"/>
      <c r="J1907" s="55"/>
      <c r="K1907" s="55"/>
      <c r="L1907" s="53"/>
      <c r="M1907" s="58"/>
      <c r="N1907" s="52"/>
    </row>
    <row r="1908" spans="2:14" x14ac:dyDescent="0.25">
      <c r="B1908" s="51"/>
      <c r="C1908" s="53"/>
      <c r="D1908" s="54"/>
      <c r="E1908" s="55"/>
      <c r="F1908" s="56"/>
      <c r="G1908" s="56"/>
      <c r="H1908" s="56"/>
      <c r="I1908" s="57"/>
      <c r="J1908" s="55"/>
      <c r="K1908" s="55"/>
      <c r="L1908" s="53"/>
      <c r="M1908" s="58"/>
      <c r="N1908" s="52"/>
    </row>
    <row r="1909" spans="2:14" x14ac:dyDescent="0.25">
      <c r="B1909" s="51"/>
      <c r="C1909" s="53"/>
      <c r="D1909" s="54"/>
      <c r="E1909" s="55"/>
      <c r="F1909" s="56"/>
      <c r="G1909" s="56"/>
      <c r="H1909" s="56"/>
      <c r="I1909" s="57"/>
      <c r="J1909" s="55"/>
      <c r="K1909" s="55"/>
      <c r="L1909" s="53"/>
      <c r="M1909" s="58"/>
      <c r="N1909" s="52"/>
    </row>
    <row r="1910" spans="2:14" x14ac:dyDescent="0.25">
      <c r="B1910" s="51"/>
      <c r="C1910" s="53"/>
      <c r="D1910" s="54"/>
      <c r="E1910" s="55"/>
      <c r="F1910" s="56"/>
      <c r="G1910" s="56"/>
      <c r="H1910" s="56"/>
      <c r="I1910" s="57"/>
      <c r="J1910" s="55"/>
      <c r="K1910" s="55"/>
      <c r="L1910" s="53"/>
      <c r="M1910" s="58"/>
      <c r="N1910" s="52"/>
    </row>
    <row r="1911" spans="2:14" x14ac:dyDescent="0.25">
      <c r="B1911" s="51"/>
      <c r="C1911" s="53"/>
      <c r="D1911" s="54"/>
      <c r="E1911" s="55"/>
      <c r="F1911" s="56"/>
      <c r="G1911" s="56"/>
      <c r="H1911" s="56"/>
      <c r="I1911" s="57"/>
      <c r="J1911" s="55"/>
      <c r="K1911" s="55"/>
      <c r="L1911" s="53"/>
      <c r="M1911" s="58"/>
      <c r="N1911" s="52"/>
    </row>
    <row r="1912" spans="2:14" x14ac:dyDescent="0.25">
      <c r="B1912" s="51"/>
      <c r="C1912" s="53"/>
      <c r="D1912" s="54"/>
      <c r="E1912" s="55"/>
      <c r="F1912" s="56"/>
      <c r="G1912" s="56"/>
      <c r="H1912" s="56"/>
      <c r="I1912" s="57"/>
      <c r="J1912" s="55"/>
      <c r="K1912" s="55"/>
      <c r="L1912" s="53"/>
      <c r="M1912" s="58"/>
      <c r="N1912" s="52"/>
    </row>
    <row r="1913" spans="2:14" x14ac:dyDescent="0.25">
      <c r="B1913" s="51"/>
      <c r="C1913" s="53"/>
      <c r="D1913" s="54"/>
      <c r="E1913" s="55"/>
      <c r="F1913" s="56"/>
      <c r="G1913" s="56"/>
      <c r="H1913" s="56"/>
      <c r="I1913" s="57"/>
      <c r="J1913" s="55"/>
      <c r="K1913" s="55"/>
      <c r="L1913" s="53"/>
      <c r="M1913" s="58"/>
      <c r="N1913" s="52"/>
    </row>
    <row r="1914" spans="2:14" x14ac:dyDescent="0.25">
      <c r="B1914" s="51"/>
      <c r="C1914" s="53"/>
      <c r="D1914" s="54"/>
      <c r="E1914" s="55"/>
      <c r="F1914" s="56"/>
      <c r="G1914" s="56"/>
      <c r="H1914" s="56"/>
      <c r="I1914" s="57"/>
      <c r="J1914" s="55"/>
      <c r="K1914" s="55"/>
      <c r="L1914" s="53"/>
      <c r="M1914" s="58"/>
      <c r="N1914" s="52"/>
    </row>
    <row r="1915" spans="2:14" x14ac:dyDescent="0.25">
      <c r="B1915" s="51"/>
      <c r="C1915" s="53"/>
      <c r="D1915" s="54"/>
      <c r="E1915" s="55"/>
      <c r="F1915" s="56"/>
      <c r="G1915" s="56"/>
      <c r="H1915" s="56"/>
      <c r="I1915" s="57"/>
      <c r="J1915" s="55"/>
      <c r="K1915" s="55"/>
      <c r="L1915" s="53"/>
      <c r="M1915" s="58"/>
      <c r="N1915" s="52"/>
    </row>
    <row r="1916" spans="2:14" x14ac:dyDescent="0.25">
      <c r="B1916" s="51"/>
      <c r="C1916" s="53"/>
      <c r="D1916" s="54"/>
      <c r="E1916" s="55"/>
      <c r="F1916" s="56"/>
      <c r="G1916" s="56"/>
      <c r="H1916" s="56"/>
      <c r="I1916" s="57"/>
      <c r="J1916" s="55"/>
      <c r="K1916" s="55"/>
      <c r="L1916" s="53"/>
      <c r="M1916" s="58"/>
      <c r="N1916" s="52"/>
    </row>
    <row r="1917" spans="2:14" x14ac:dyDescent="0.25">
      <c r="B1917" s="51"/>
      <c r="C1917" s="53"/>
      <c r="D1917" s="54"/>
      <c r="E1917" s="55"/>
      <c r="F1917" s="56"/>
      <c r="G1917" s="56"/>
      <c r="H1917" s="56"/>
      <c r="I1917" s="57"/>
      <c r="J1917" s="55"/>
      <c r="K1917" s="55"/>
      <c r="L1917" s="53"/>
      <c r="M1917" s="58"/>
      <c r="N1917" s="52"/>
    </row>
    <row r="1918" spans="2:14" x14ac:dyDescent="0.25">
      <c r="B1918" s="51"/>
      <c r="C1918" s="53"/>
      <c r="D1918" s="54"/>
      <c r="E1918" s="55"/>
      <c r="F1918" s="56"/>
      <c r="G1918" s="56"/>
      <c r="H1918" s="56"/>
      <c r="I1918" s="57"/>
      <c r="J1918" s="55"/>
      <c r="K1918" s="55"/>
      <c r="L1918" s="53"/>
      <c r="M1918" s="58"/>
      <c r="N1918" s="52"/>
    </row>
    <row r="1919" spans="2:14" x14ac:dyDescent="0.25">
      <c r="B1919" s="51"/>
      <c r="C1919" s="53"/>
      <c r="D1919" s="54"/>
      <c r="E1919" s="55"/>
      <c r="F1919" s="56"/>
      <c r="G1919" s="56"/>
      <c r="H1919" s="56"/>
      <c r="I1919" s="57"/>
      <c r="J1919" s="55"/>
      <c r="K1919" s="55"/>
      <c r="L1919" s="53"/>
      <c r="M1919" s="58"/>
      <c r="N1919" s="52"/>
    </row>
    <row r="1920" spans="2:14" x14ac:dyDescent="0.25">
      <c r="B1920" s="51"/>
      <c r="C1920" s="53"/>
      <c r="D1920" s="54"/>
      <c r="E1920" s="55"/>
      <c r="F1920" s="56"/>
      <c r="G1920" s="56"/>
      <c r="H1920" s="56"/>
      <c r="I1920" s="57"/>
      <c r="J1920" s="55"/>
      <c r="K1920" s="55"/>
      <c r="L1920" s="53"/>
      <c r="M1920" s="58"/>
      <c r="N1920" s="52"/>
    </row>
    <row r="1921" spans="2:14" x14ac:dyDescent="0.25">
      <c r="B1921" s="51"/>
      <c r="C1921" s="53"/>
      <c r="D1921" s="54"/>
      <c r="E1921" s="55"/>
      <c r="F1921" s="56"/>
      <c r="G1921" s="56"/>
      <c r="H1921" s="56"/>
      <c r="I1921" s="57"/>
      <c r="J1921" s="55"/>
      <c r="K1921" s="55"/>
      <c r="L1921" s="53"/>
      <c r="M1921" s="58"/>
      <c r="N1921" s="52"/>
    </row>
    <row r="1922" spans="2:14" x14ac:dyDescent="0.25">
      <c r="B1922" s="51"/>
      <c r="C1922" s="53"/>
      <c r="D1922" s="54"/>
      <c r="E1922" s="55"/>
      <c r="F1922" s="56"/>
      <c r="G1922" s="56"/>
      <c r="H1922" s="56"/>
      <c r="I1922" s="57"/>
      <c r="J1922" s="55"/>
      <c r="K1922" s="55"/>
      <c r="L1922" s="53"/>
      <c r="M1922" s="58"/>
      <c r="N1922" s="52"/>
    </row>
    <row r="1923" spans="2:14" x14ac:dyDescent="0.25">
      <c r="B1923" s="51"/>
      <c r="C1923" s="53"/>
      <c r="D1923" s="54"/>
      <c r="E1923" s="55"/>
      <c r="F1923" s="56"/>
      <c r="G1923" s="56"/>
      <c r="H1923" s="56"/>
      <c r="I1923" s="57"/>
      <c r="J1923" s="55"/>
      <c r="K1923" s="55"/>
      <c r="L1923" s="53"/>
      <c r="M1923" s="58"/>
      <c r="N1923" s="52"/>
    </row>
    <row r="1924" spans="2:14" x14ac:dyDescent="0.25">
      <c r="B1924" s="51"/>
      <c r="C1924" s="53"/>
      <c r="D1924" s="54"/>
      <c r="E1924" s="55"/>
      <c r="F1924" s="56"/>
      <c r="G1924" s="56"/>
      <c r="H1924" s="56"/>
      <c r="I1924" s="57"/>
      <c r="J1924" s="55"/>
      <c r="K1924" s="55"/>
      <c r="L1924" s="53"/>
      <c r="M1924" s="58"/>
      <c r="N1924" s="52"/>
    </row>
    <row r="1925" spans="2:14" x14ac:dyDescent="0.25">
      <c r="B1925" s="51"/>
      <c r="C1925" s="53"/>
      <c r="D1925" s="54"/>
      <c r="E1925" s="55"/>
      <c r="F1925" s="56"/>
      <c r="G1925" s="56"/>
      <c r="H1925" s="56"/>
      <c r="I1925" s="57"/>
      <c r="J1925" s="55"/>
      <c r="K1925" s="55"/>
      <c r="L1925" s="53"/>
      <c r="M1925" s="58"/>
      <c r="N1925" s="52"/>
    </row>
    <row r="1926" spans="2:14" x14ac:dyDescent="0.25">
      <c r="B1926" s="51"/>
      <c r="C1926" s="53"/>
      <c r="D1926" s="54"/>
      <c r="E1926" s="55"/>
      <c r="F1926" s="56"/>
      <c r="G1926" s="56"/>
      <c r="H1926" s="56"/>
      <c r="I1926" s="57"/>
      <c r="J1926" s="55"/>
      <c r="K1926" s="55"/>
      <c r="L1926" s="53"/>
      <c r="M1926" s="58"/>
      <c r="N1926" s="52"/>
    </row>
    <row r="1927" spans="2:14" x14ac:dyDescent="0.25">
      <c r="B1927" s="51"/>
      <c r="C1927" s="53"/>
      <c r="D1927" s="54"/>
      <c r="E1927" s="55"/>
      <c r="F1927" s="56"/>
      <c r="G1927" s="56"/>
      <c r="H1927" s="56"/>
      <c r="I1927" s="57"/>
      <c r="J1927" s="55"/>
      <c r="K1927" s="55"/>
      <c r="L1927" s="53"/>
      <c r="M1927" s="58"/>
      <c r="N1927" s="52"/>
    </row>
    <row r="1928" spans="2:14" x14ac:dyDescent="0.25">
      <c r="B1928" s="51"/>
      <c r="C1928" s="53"/>
      <c r="D1928" s="54"/>
      <c r="E1928" s="55"/>
      <c r="F1928" s="56"/>
      <c r="G1928" s="56"/>
      <c r="H1928" s="56"/>
      <c r="I1928" s="57"/>
      <c r="J1928" s="55"/>
      <c r="K1928" s="55"/>
      <c r="L1928" s="53"/>
      <c r="M1928" s="58"/>
      <c r="N1928" s="52"/>
    </row>
    <row r="1929" spans="2:14" x14ac:dyDescent="0.25">
      <c r="B1929" s="51"/>
      <c r="C1929" s="53"/>
      <c r="D1929" s="54"/>
      <c r="E1929" s="55"/>
      <c r="F1929" s="56"/>
      <c r="G1929" s="56"/>
      <c r="H1929" s="56"/>
      <c r="I1929" s="57"/>
      <c r="J1929" s="55"/>
      <c r="K1929" s="55"/>
      <c r="L1929" s="53"/>
      <c r="M1929" s="58"/>
      <c r="N1929" s="52"/>
    </row>
    <row r="1930" spans="2:14" x14ac:dyDescent="0.25">
      <c r="B1930" s="51"/>
      <c r="C1930" s="53"/>
      <c r="D1930" s="54"/>
      <c r="E1930" s="55"/>
      <c r="F1930" s="56"/>
      <c r="G1930" s="56"/>
      <c r="H1930" s="56"/>
      <c r="I1930" s="57"/>
      <c r="J1930" s="55"/>
      <c r="K1930" s="55"/>
      <c r="L1930" s="53"/>
      <c r="M1930" s="58"/>
      <c r="N1930" s="52"/>
    </row>
    <row r="1931" spans="2:14" x14ac:dyDescent="0.25">
      <c r="B1931" s="51"/>
      <c r="C1931" s="53"/>
      <c r="D1931" s="54"/>
      <c r="E1931" s="55"/>
      <c r="F1931" s="56"/>
      <c r="G1931" s="56"/>
      <c r="H1931" s="56"/>
      <c r="I1931" s="57"/>
      <c r="J1931" s="55"/>
      <c r="K1931" s="55"/>
      <c r="L1931" s="53"/>
      <c r="M1931" s="58"/>
      <c r="N1931" s="52"/>
    </row>
    <row r="1932" spans="2:14" x14ac:dyDescent="0.25">
      <c r="B1932" s="51"/>
      <c r="C1932" s="53"/>
      <c r="D1932" s="54"/>
      <c r="E1932" s="55"/>
      <c r="F1932" s="56"/>
      <c r="G1932" s="56"/>
      <c r="H1932" s="56"/>
      <c r="I1932" s="57"/>
      <c r="J1932" s="55"/>
      <c r="K1932" s="55"/>
      <c r="L1932" s="53"/>
      <c r="M1932" s="58"/>
      <c r="N1932" s="52"/>
    </row>
    <row r="1933" spans="2:14" x14ac:dyDescent="0.25">
      <c r="B1933" s="51"/>
      <c r="C1933" s="53"/>
      <c r="D1933" s="54"/>
      <c r="E1933" s="55"/>
      <c r="F1933" s="56"/>
      <c r="G1933" s="56"/>
      <c r="H1933" s="56"/>
      <c r="I1933" s="57"/>
      <c r="J1933" s="55"/>
      <c r="K1933" s="55"/>
      <c r="L1933" s="53"/>
      <c r="M1933" s="58"/>
      <c r="N1933" s="52"/>
    </row>
    <row r="1934" spans="2:14" x14ac:dyDescent="0.25">
      <c r="B1934" s="51"/>
      <c r="C1934" s="53"/>
      <c r="D1934" s="54"/>
      <c r="E1934" s="55"/>
      <c r="F1934" s="56"/>
      <c r="G1934" s="56"/>
      <c r="H1934" s="56"/>
      <c r="I1934" s="57"/>
      <c r="J1934" s="55"/>
      <c r="K1934" s="55"/>
      <c r="L1934" s="53"/>
      <c r="M1934" s="58"/>
      <c r="N1934" s="52"/>
    </row>
    <row r="1935" spans="2:14" x14ac:dyDescent="0.25">
      <c r="B1935" s="51"/>
      <c r="C1935" s="53"/>
      <c r="D1935" s="54"/>
      <c r="E1935" s="55"/>
      <c r="F1935" s="56"/>
      <c r="G1935" s="56"/>
      <c r="H1935" s="56"/>
      <c r="I1935" s="57"/>
      <c r="J1935" s="55"/>
      <c r="K1935" s="55"/>
      <c r="L1935" s="53"/>
      <c r="M1935" s="58"/>
      <c r="N1935" s="52"/>
    </row>
    <row r="1936" spans="2:14" x14ac:dyDescent="0.25">
      <c r="B1936" s="51"/>
      <c r="C1936" s="53"/>
      <c r="D1936" s="54"/>
      <c r="E1936" s="55"/>
      <c r="F1936" s="56"/>
      <c r="G1936" s="56"/>
      <c r="H1936" s="56"/>
      <c r="I1936" s="57"/>
      <c r="J1936" s="55"/>
      <c r="K1936" s="55"/>
      <c r="L1936" s="53"/>
      <c r="M1936" s="58"/>
      <c r="N1936" s="52"/>
    </row>
    <row r="1937" spans="2:14" x14ac:dyDescent="0.25">
      <c r="B1937" s="51"/>
      <c r="C1937" s="53"/>
      <c r="D1937" s="54"/>
      <c r="E1937" s="55"/>
      <c r="F1937" s="56"/>
      <c r="G1937" s="56"/>
      <c r="H1937" s="56"/>
      <c r="I1937" s="57"/>
      <c r="J1937" s="55"/>
      <c r="K1937" s="55"/>
      <c r="L1937" s="53"/>
      <c r="M1937" s="58"/>
      <c r="N1937" s="52"/>
    </row>
    <row r="1938" spans="2:14" x14ac:dyDescent="0.25">
      <c r="B1938" s="51"/>
      <c r="C1938" s="53"/>
      <c r="D1938" s="54"/>
      <c r="E1938" s="55"/>
      <c r="F1938" s="56"/>
      <c r="G1938" s="56"/>
      <c r="H1938" s="56"/>
      <c r="I1938" s="57"/>
      <c r="J1938" s="55"/>
      <c r="K1938" s="55"/>
      <c r="L1938" s="53"/>
      <c r="M1938" s="58"/>
      <c r="N1938" s="52"/>
    </row>
    <row r="1939" spans="2:14" x14ac:dyDescent="0.25">
      <c r="B1939" s="51"/>
      <c r="C1939" s="53"/>
      <c r="D1939" s="54"/>
      <c r="E1939" s="55"/>
      <c r="F1939" s="56"/>
      <c r="G1939" s="56"/>
      <c r="H1939" s="56"/>
      <c r="I1939" s="57"/>
      <c r="J1939" s="55"/>
      <c r="K1939" s="55"/>
      <c r="L1939" s="53"/>
      <c r="M1939" s="58"/>
      <c r="N1939" s="52"/>
    </row>
    <row r="1940" spans="2:14" x14ac:dyDescent="0.25">
      <c r="B1940" s="51"/>
      <c r="C1940" s="53"/>
      <c r="D1940" s="54"/>
      <c r="E1940" s="55"/>
      <c r="F1940" s="56"/>
      <c r="G1940" s="56"/>
      <c r="H1940" s="56"/>
      <c r="I1940" s="57"/>
      <c r="J1940" s="55"/>
      <c r="K1940" s="55"/>
      <c r="L1940" s="53"/>
      <c r="M1940" s="58"/>
      <c r="N1940" s="52"/>
    </row>
    <row r="1941" spans="2:14" x14ac:dyDescent="0.25">
      <c r="B1941" s="51"/>
      <c r="C1941" s="53"/>
      <c r="D1941" s="54"/>
      <c r="E1941" s="55"/>
      <c r="F1941" s="56"/>
      <c r="G1941" s="56"/>
      <c r="H1941" s="56"/>
      <c r="I1941" s="57"/>
      <c r="J1941" s="55"/>
      <c r="K1941" s="55"/>
      <c r="L1941" s="53"/>
      <c r="M1941" s="58"/>
      <c r="N1941" s="52"/>
    </row>
    <row r="1942" spans="2:14" x14ac:dyDescent="0.25">
      <c r="B1942" s="51"/>
      <c r="C1942" s="53"/>
      <c r="D1942" s="54"/>
      <c r="E1942" s="55"/>
      <c r="F1942" s="56"/>
      <c r="G1942" s="56"/>
      <c r="H1942" s="56"/>
      <c r="I1942" s="57"/>
      <c r="J1942" s="55"/>
      <c r="K1942" s="55"/>
      <c r="L1942" s="53"/>
      <c r="M1942" s="58"/>
      <c r="N1942" s="52"/>
    </row>
    <row r="1943" spans="2:14" x14ac:dyDescent="0.25">
      <c r="B1943" s="51"/>
      <c r="C1943" s="53"/>
      <c r="D1943" s="54"/>
      <c r="E1943" s="55"/>
      <c r="F1943" s="56"/>
      <c r="G1943" s="56"/>
      <c r="H1943" s="56"/>
      <c r="I1943" s="57"/>
      <c r="J1943" s="55"/>
      <c r="K1943" s="55"/>
      <c r="L1943" s="53"/>
      <c r="M1943" s="58"/>
      <c r="N1943" s="52"/>
    </row>
    <row r="1944" spans="2:14" x14ac:dyDescent="0.25">
      <c r="B1944" s="51"/>
      <c r="C1944" s="53"/>
      <c r="D1944" s="54"/>
      <c r="E1944" s="55"/>
      <c r="F1944" s="56"/>
      <c r="G1944" s="56"/>
      <c r="H1944" s="56"/>
      <c r="I1944" s="57"/>
      <c r="J1944" s="55"/>
      <c r="K1944" s="55"/>
      <c r="L1944" s="53"/>
      <c r="M1944" s="58"/>
      <c r="N1944" s="52"/>
    </row>
    <row r="1945" spans="2:14" x14ac:dyDescent="0.25">
      <c r="B1945" s="51"/>
      <c r="C1945" s="53"/>
      <c r="D1945" s="54"/>
      <c r="E1945" s="55"/>
      <c r="F1945" s="56"/>
      <c r="G1945" s="56"/>
      <c r="H1945" s="56"/>
      <c r="I1945" s="57"/>
      <c r="J1945" s="55"/>
      <c r="K1945" s="55"/>
      <c r="L1945" s="53"/>
      <c r="M1945" s="58"/>
      <c r="N1945" s="52"/>
    </row>
    <row r="1946" spans="2:14" x14ac:dyDescent="0.25">
      <c r="B1946" s="51"/>
      <c r="C1946" s="53"/>
      <c r="D1946" s="54"/>
      <c r="E1946" s="55"/>
      <c r="F1946" s="56"/>
      <c r="G1946" s="56"/>
      <c r="H1946" s="56"/>
      <c r="I1946" s="57"/>
      <c r="J1946" s="55"/>
      <c r="K1946" s="55"/>
      <c r="L1946" s="53"/>
      <c r="M1946" s="58"/>
      <c r="N1946" s="52"/>
    </row>
    <row r="1947" spans="2:14" x14ac:dyDescent="0.25">
      <c r="B1947" s="51"/>
      <c r="C1947" s="53"/>
      <c r="D1947" s="54"/>
      <c r="E1947" s="55"/>
      <c r="F1947" s="56"/>
      <c r="G1947" s="56"/>
      <c r="H1947" s="56"/>
      <c r="I1947" s="57"/>
      <c r="J1947" s="55"/>
      <c r="K1947" s="55"/>
      <c r="L1947" s="53"/>
      <c r="M1947" s="58"/>
      <c r="N1947" s="52"/>
    </row>
    <row r="1948" spans="2:14" x14ac:dyDescent="0.25">
      <c r="B1948" s="51"/>
      <c r="C1948" s="53"/>
      <c r="D1948" s="54"/>
      <c r="E1948" s="55"/>
      <c r="F1948" s="56"/>
      <c r="G1948" s="56"/>
      <c r="H1948" s="56"/>
      <c r="I1948" s="57"/>
      <c r="J1948" s="55"/>
      <c r="K1948" s="55"/>
      <c r="L1948" s="53"/>
      <c r="M1948" s="58"/>
      <c r="N1948" s="52"/>
    </row>
    <row r="1949" spans="2:14" x14ac:dyDescent="0.25">
      <c r="B1949" s="51"/>
      <c r="C1949" s="53"/>
      <c r="D1949" s="54"/>
      <c r="E1949" s="55"/>
      <c r="F1949" s="56"/>
      <c r="G1949" s="56"/>
      <c r="H1949" s="56"/>
      <c r="I1949" s="57"/>
      <c r="J1949" s="55"/>
      <c r="K1949" s="55"/>
      <c r="L1949" s="53"/>
      <c r="M1949" s="58"/>
      <c r="N1949" s="52"/>
    </row>
    <row r="1950" spans="2:14" x14ac:dyDescent="0.25">
      <c r="B1950" s="51"/>
      <c r="C1950" s="53"/>
      <c r="D1950" s="54"/>
      <c r="E1950" s="55"/>
      <c r="F1950" s="56"/>
      <c r="G1950" s="56"/>
      <c r="H1950" s="56"/>
      <c r="I1950" s="57"/>
      <c r="J1950" s="55"/>
      <c r="K1950" s="55"/>
      <c r="L1950" s="53"/>
      <c r="M1950" s="58"/>
      <c r="N1950" s="52"/>
    </row>
    <row r="1951" spans="2:14" x14ac:dyDescent="0.25">
      <c r="B1951" s="51"/>
      <c r="C1951" s="53"/>
      <c r="D1951" s="54"/>
      <c r="E1951" s="55"/>
      <c r="F1951" s="56"/>
      <c r="G1951" s="56"/>
      <c r="H1951" s="56"/>
      <c r="I1951" s="57"/>
      <c r="J1951" s="55"/>
      <c r="K1951" s="55"/>
      <c r="L1951" s="53"/>
      <c r="M1951" s="58"/>
      <c r="N1951" s="52"/>
    </row>
    <row r="1952" spans="2:14" x14ac:dyDescent="0.25">
      <c r="B1952" s="51"/>
      <c r="C1952" s="53"/>
      <c r="D1952" s="54"/>
      <c r="E1952" s="55"/>
      <c r="F1952" s="56"/>
      <c r="G1952" s="56"/>
      <c r="H1952" s="56"/>
      <c r="I1952" s="57"/>
      <c r="J1952" s="55"/>
      <c r="K1952" s="55"/>
      <c r="L1952" s="53"/>
      <c r="M1952" s="58"/>
      <c r="N1952" s="52"/>
    </row>
    <row r="1953" spans="2:14" x14ac:dyDescent="0.25">
      <c r="B1953" s="51"/>
      <c r="C1953" s="53"/>
      <c r="D1953" s="54"/>
      <c r="E1953" s="55"/>
      <c r="F1953" s="56"/>
      <c r="G1953" s="56"/>
      <c r="H1953" s="56"/>
      <c r="I1953" s="57"/>
      <c r="J1953" s="55"/>
      <c r="K1953" s="55"/>
      <c r="L1953" s="53"/>
      <c r="M1953" s="58"/>
      <c r="N1953" s="52"/>
    </row>
    <row r="1954" spans="2:14" x14ac:dyDescent="0.25">
      <c r="B1954" s="51"/>
      <c r="C1954" s="53"/>
      <c r="D1954" s="54"/>
      <c r="E1954" s="55"/>
      <c r="F1954" s="56"/>
      <c r="G1954" s="56"/>
      <c r="H1954" s="56"/>
      <c r="I1954" s="57"/>
      <c r="J1954" s="55"/>
      <c r="K1954" s="55"/>
      <c r="L1954" s="53"/>
      <c r="M1954" s="58"/>
      <c r="N1954" s="52"/>
    </row>
    <row r="1955" spans="2:14" x14ac:dyDescent="0.25">
      <c r="B1955" s="51"/>
      <c r="C1955" s="53"/>
      <c r="D1955" s="54"/>
      <c r="E1955" s="55"/>
      <c r="F1955" s="56"/>
      <c r="G1955" s="56"/>
      <c r="H1955" s="56"/>
      <c r="I1955" s="57"/>
      <c r="J1955" s="55"/>
      <c r="K1955" s="55"/>
      <c r="L1955" s="53"/>
      <c r="M1955" s="58"/>
      <c r="N1955" s="52"/>
    </row>
    <row r="1956" spans="2:14" x14ac:dyDescent="0.25">
      <c r="B1956" s="51"/>
      <c r="C1956" s="53"/>
      <c r="D1956" s="54"/>
      <c r="E1956" s="55"/>
      <c r="F1956" s="56"/>
      <c r="G1956" s="56"/>
      <c r="H1956" s="56"/>
      <c r="I1956" s="57"/>
      <c r="J1956" s="55"/>
      <c r="K1956" s="55"/>
      <c r="L1956" s="53"/>
      <c r="M1956" s="58"/>
      <c r="N1956" s="52"/>
    </row>
    <row r="1957" spans="2:14" x14ac:dyDescent="0.25">
      <c r="B1957" s="51"/>
      <c r="C1957" s="53"/>
      <c r="D1957" s="54"/>
      <c r="E1957" s="55"/>
      <c r="F1957" s="56"/>
      <c r="G1957" s="56"/>
      <c r="H1957" s="56"/>
      <c r="I1957" s="57"/>
      <c r="J1957" s="55"/>
      <c r="K1957" s="55"/>
      <c r="L1957" s="53"/>
      <c r="M1957" s="58"/>
      <c r="N1957" s="52"/>
    </row>
    <row r="1958" spans="2:14" x14ac:dyDescent="0.25">
      <c r="B1958" s="51"/>
      <c r="C1958" s="53"/>
      <c r="D1958" s="54"/>
      <c r="E1958" s="55"/>
      <c r="F1958" s="56"/>
      <c r="G1958" s="56"/>
      <c r="H1958" s="56"/>
      <c r="I1958" s="57"/>
      <c r="J1958" s="55"/>
      <c r="K1958" s="55"/>
      <c r="L1958" s="53"/>
      <c r="M1958" s="58"/>
      <c r="N1958" s="52"/>
    </row>
    <row r="1959" spans="2:14" x14ac:dyDescent="0.25">
      <c r="B1959" s="51"/>
      <c r="C1959" s="53"/>
      <c r="D1959" s="54"/>
      <c r="E1959" s="55"/>
      <c r="F1959" s="56"/>
      <c r="G1959" s="56"/>
      <c r="H1959" s="56"/>
      <c r="I1959" s="57"/>
      <c r="J1959" s="55"/>
      <c r="K1959" s="55"/>
      <c r="L1959" s="53"/>
      <c r="M1959" s="58"/>
      <c r="N1959" s="52"/>
    </row>
    <row r="1960" spans="2:14" x14ac:dyDescent="0.25">
      <c r="B1960" s="51"/>
      <c r="C1960" s="53"/>
      <c r="D1960" s="54"/>
      <c r="E1960" s="55"/>
      <c r="F1960" s="56"/>
      <c r="G1960" s="56"/>
      <c r="H1960" s="56"/>
      <c r="I1960" s="57"/>
      <c r="J1960" s="55"/>
      <c r="K1960" s="55"/>
      <c r="L1960" s="53"/>
      <c r="M1960" s="58"/>
      <c r="N1960" s="52"/>
    </row>
    <row r="1961" spans="2:14" x14ac:dyDescent="0.25">
      <c r="B1961" s="51"/>
      <c r="C1961" s="53"/>
      <c r="D1961" s="54"/>
      <c r="E1961" s="55"/>
      <c r="F1961" s="56"/>
      <c r="G1961" s="56"/>
      <c r="H1961" s="56"/>
      <c r="I1961" s="57"/>
      <c r="J1961" s="55"/>
      <c r="K1961" s="55"/>
      <c r="L1961" s="53"/>
      <c r="M1961" s="58"/>
      <c r="N1961" s="52"/>
    </row>
    <row r="1962" spans="2:14" x14ac:dyDescent="0.25">
      <c r="B1962" s="51"/>
      <c r="C1962" s="53"/>
      <c r="D1962" s="54"/>
      <c r="E1962" s="55"/>
      <c r="F1962" s="56"/>
      <c r="G1962" s="56"/>
      <c r="H1962" s="56"/>
      <c r="I1962" s="57"/>
      <c r="J1962" s="55"/>
      <c r="K1962" s="55"/>
      <c r="L1962" s="53"/>
      <c r="M1962" s="58"/>
      <c r="N1962" s="52"/>
    </row>
    <row r="1963" spans="2:14" x14ac:dyDescent="0.25">
      <c r="B1963" s="51"/>
      <c r="C1963" s="53"/>
      <c r="D1963" s="54"/>
      <c r="E1963" s="55"/>
      <c r="F1963" s="56"/>
      <c r="G1963" s="56"/>
      <c r="H1963" s="56"/>
      <c r="I1963" s="57"/>
      <c r="J1963" s="55"/>
      <c r="K1963" s="55"/>
      <c r="L1963" s="53"/>
      <c r="M1963" s="58"/>
      <c r="N1963" s="52"/>
    </row>
    <row r="1964" spans="2:14" x14ac:dyDescent="0.25">
      <c r="B1964" s="51"/>
      <c r="C1964" s="53"/>
      <c r="D1964" s="54"/>
      <c r="E1964" s="55"/>
      <c r="F1964" s="56"/>
      <c r="G1964" s="56"/>
      <c r="H1964" s="56"/>
      <c r="I1964" s="57"/>
      <c r="J1964" s="55"/>
      <c r="K1964" s="55"/>
      <c r="L1964" s="53"/>
      <c r="M1964" s="58"/>
      <c r="N1964" s="52"/>
    </row>
    <row r="1965" spans="2:14" x14ac:dyDescent="0.25">
      <c r="B1965" s="51"/>
      <c r="C1965" s="53"/>
      <c r="D1965" s="54"/>
      <c r="E1965" s="55"/>
      <c r="F1965" s="56"/>
      <c r="G1965" s="56"/>
      <c r="H1965" s="56"/>
      <c r="I1965" s="57"/>
      <c r="J1965" s="55"/>
      <c r="K1965" s="55"/>
      <c r="L1965" s="53"/>
      <c r="M1965" s="58"/>
      <c r="N1965" s="52"/>
    </row>
    <row r="1966" spans="2:14" x14ac:dyDescent="0.25">
      <c r="B1966" s="51"/>
      <c r="C1966" s="53"/>
      <c r="D1966" s="54"/>
      <c r="E1966" s="55"/>
      <c r="F1966" s="56"/>
      <c r="G1966" s="56"/>
      <c r="H1966" s="56"/>
      <c r="I1966" s="57"/>
      <c r="J1966" s="55"/>
      <c r="K1966" s="55"/>
      <c r="L1966" s="53"/>
      <c r="M1966" s="58"/>
      <c r="N1966" s="52"/>
    </row>
    <row r="1967" spans="2:14" x14ac:dyDescent="0.25">
      <c r="B1967" s="51"/>
      <c r="C1967" s="53"/>
      <c r="D1967" s="54"/>
      <c r="E1967" s="55"/>
      <c r="F1967" s="56"/>
      <c r="G1967" s="56"/>
      <c r="H1967" s="56"/>
      <c r="I1967" s="57"/>
      <c r="J1967" s="55"/>
      <c r="K1967" s="55"/>
      <c r="L1967" s="53"/>
      <c r="M1967" s="58"/>
      <c r="N1967" s="52"/>
    </row>
    <row r="1968" spans="2:14" x14ac:dyDescent="0.25">
      <c r="B1968" s="51"/>
      <c r="C1968" s="53"/>
      <c r="D1968" s="54"/>
      <c r="E1968" s="55"/>
      <c r="F1968" s="56"/>
      <c r="G1968" s="56"/>
      <c r="H1968" s="56"/>
      <c r="I1968" s="57"/>
      <c r="J1968" s="55"/>
      <c r="K1968" s="55"/>
      <c r="L1968" s="53"/>
      <c r="M1968" s="58"/>
      <c r="N1968" s="52"/>
    </row>
    <row r="1969" spans="2:14" x14ac:dyDescent="0.25">
      <c r="B1969" s="51"/>
      <c r="C1969" s="53"/>
      <c r="D1969" s="54"/>
      <c r="E1969" s="55"/>
      <c r="F1969" s="56"/>
      <c r="G1969" s="56"/>
      <c r="H1969" s="56"/>
      <c r="I1969" s="57"/>
      <c r="J1969" s="55"/>
      <c r="K1969" s="55"/>
      <c r="L1969" s="53"/>
      <c r="M1969" s="58"/>
      <c r="N1969" s="52"/>
    </row>
    <row r="1970" spans="2:14" x14ac:dyDescent="0.25">
      <c r="B1970" s="51"/>
      <c r="C1970" s="53"/>
      <c r="D1970" s="54"/>
      <c r="E1970" s="55"/>
      <c r="F1970" s="56"/>
      <c r="G1970" s="56"/>
      <c r="H1970" s="56"/>
      <c r="I1970" s="57"/>
      <c r="J1970" s="55"/>
      <c r="K1970" s="55"/>
      <c r="L1970" s="53"/>
      <c r="M1970" s="58"/>
      <c r="N1970" s="52"/>
    </row>
    <row r="1971" spans="2:14" x14ac:dyDescent="0.25">
      <c r="B1971" s="51"/>
      <c r="C1971" s="53"/>
      <c r="D1971" s="54"/>
      <c r="E1971" s="55"/>
      <c r="F1971" s="56"/>
      <c r="G1971" s="56"/>
      <c r="H1971" s="56"/>
      <c r="I1971" s="57"/>
      <c r="J1971" s="55"/>
      <c r="K1971" s="55"/>
      <c r="L1971" s="53"/>
      <c r="M1971" s="58"/>
      <c r="N1971" s="52"/>
    </row>
    <row r="1972" spans="2:14" x14ac:dyDescent="0.25">
      <c r="B1972" s="51"/>
      <c r="C1972" s="53"/>
      <c r="D1972" s="54"/>
      <c r="E1972" s="55"/>
      <c r="F1972" s="56"/>
      <c r="G1972" s="56"/>
      <c r="H1972" s="56"/>
      <c r="I1972" s="57"/>
      <c r="J1972" s="55"/>
      <c r="K1972" s="55"/>
      <c r="L1972" s="53"/>
      <c r="M1972" s="58"/>
      <c r="N1972" s="52"/>
    </row>
    <row r="1973" spans="2:14" x14ac:dyDescent="0.25">
      <c r="B1973" s="51"/>
      <c r="C1973" s="53"/>
      <c r="D1973" s="54"/>
      <c r="E1973" s="55"/>
      <c r="F1973" s="56"/>
      <c r="G1973" s="56"/>
      <c r="H1973" s="56"/>
      <c r="I1973" s="57"/>
      <c r="J1973" s="55"/>
      <c r="K1973" s="55"/>
      <c r="L1973" s="53"/>
      <c r="M1973" s="58"/>
      <c r="N1973" s="52"/>
    </row>
    <row r="1974" spans="2:14" x14ac:dyDescent="0.25">
      <c r="B1974" s="51"/>
      <c r="C1974" s="53"/>
      <c r="D1974" s="54"/>
      <c r="E1974" s="55"/>
      <c r="F1974" s="56"/>
      <c r="G1974" s="56"/>
      <c r="H1974" s="56"/>
      <c r="I1974" s="57"/>
      <c r="J1974" s="55"/>
      <c r="K1974" s="55"/>
      <c r="L1974" s="53"/>
      <c r="M1974" s="58"/>
      <c r="N1974" s="52"/>
    </row>
    <row r="1975" spans="2:14" x14ac:dyDescent="0.25">
      <c r="B1975" s="51"/>
      <c r="C1975" s="53"/>
      <c r="D1975" s="54"/>
      <c r="E1975" s="55"/>
      <c r="F1975" s="56"/>
      <c r="G1975" s="56"/>
      <c r="H1975" s="56"/>
      <c r="I1975" s="57"/>
      <c r="J1975" s="55"/>
      <c r="K1975" s="55"/>
      <c r="L1975" s="53"/>
      <c r="M1975" s="58"/>
      <c r="N1975" s="52"/>
    </row>
    <row r="1976" spans="2:14" x14ac:dyDescent="0.25">
      <c r="B1976" s="51"/>
      <c r="C1976" s="53"/>
      <c r="D1976" s="54"/>
      <c r="E1976" s="55"/>
      <c r="F1976" s="56"/>
      <c r="G1976" s="56"/>
      <c r="H1976" s="56"/>
      <c r="I1976" s="57"/>
      <c r="J1976" s="55"/>
      <c r="K1976" s="55"/>
      <c r="L1976" s="53"/>
      <c r="M1976" s="58"/>
      <c r="N1976" s="52"/>
    </row>
    <row r="1977" spans="2:14" x14ac:dyDescent="0.25">
      <c r="B1977" s="51"/>
      <c r="C1977" s="53"/>
      <c r="D1977" s="54"/>
      <c r="E1977" s="55"/>
      <c r="F1977" s="56"/>
      <c r="G1977" s="56"/>
      <c r="H1977" s="56"/>
      <c r="I1977" s="57"/>
      <c r="J1977" s="55"/>
      <c r="K1977" s="55"/>
      <c r="L1977" s="53"/>
      <c r="M1977" s="58"/>
      <c r="N1977" s="52"/>
    </row>
    <row r="1978" spans="2:14" x14ac:dyDescent="0.25">
      <c r="B1978" s="51"/>
      <c r="C1978" s="53"/>
      <c r="D1978" s="54"/>
      <c r="E1978" s="55"/>
      <c r="F1978" s="56"/>
      <c r="G1978" s="56"/>
      <c r="H1978" s="56"/>
      <c r="I1978" s="57"/>
      <c r="J1978" s="55"/>
      <c r="K1978" s="55"/>
      <c r="L1978" s="53"/>
      <c r="M1978" s="58"/>
      <c r="N1978" s="52"/>
    </row>
    <row r="1979" spans="2:14" x14ac:dyDescent="0.25">
      <c r="B1979" s="51"/>
      <c r="C1979" s="53"/>
      <c r="D1979" s="54"/>
      <c r="E1979" s="55"/>
      <c r="F1979" s="56"/>
      <c r="G1979" s="56"/>
      <c r="H1979" s="56"/>
      <c r="I1979" s="57"/>
      <c r="J1979" s="55"/>
      <c r="K1979" s="55"/>
      <c r="L1979" s="53"/>
      <c r="M1979" s="58"/>
      <c r="N1979" s="52"/>
    </row>
    <row r="1980" spans="2:14" x14ac:dyDescent="0.25">
      <c r="B1980" s="51"/>
      <c r="C1980" s="53"/>
      <c r="D1980" s="54"/>
      <c r="E1980" s="55"/>
      <c r="F1980" s="56"/>
      <c r="G1980" s="56"/>
      <c r="H1980" s="56"/>
      <c r="I1980" s="57"/>
      <c r="J1980" s="55"/>
      <c r="K1980" s="55"/>
      <c r="L1980" s="53"/>
      <c r="M1980" s="58"/>
      <c r="N1980" s="52"/>
    </row>
    <row r="1981" spans="2:14" x14ac:dyDescent="0.25">
      <c r="B1981" s="51"/>
      <c r="C1981" s="53"/>
      <c r="D1981" s="54"/>
      <c r="E1981" s="55"/>
      <c r="F1981" s="56"/>
      <c r="G1981" s="56"/>
      <c r="H1981" s="56"/>
      <c r="I1981" s="57"/>
      <c r="J1981" s="55"/>
      <c r="K1981" s="55"/>
      <c r="L1981" s="53"/>
      <c r="M1981" s="58"/>
      <c r="N1981" s="52"/>
    </row>
    <row r="1982" spans="2:14" x14ac:dyDescent="0.25">
      <c r="B1982" s="51"/>
      <c r="C1982" s="53"/>
      <c r="D1982" s="54"/>
      <c r="E1982" s="55"/>
      <c r="F1982" s="56"/>
      <c r="G1982" s="56"/>
      <c r="H1982" s="56"/>
      <c r="I1982" s="57"/>
      <c r="J1982" s="55"/>
      <c r="K1982" s="55"/>
      <c r="L1982" s="53"/>
      <c r="M1982" s="58"/>
      <c r="N1982" s="52"/>
    </row>
    <row r="1983" spans="2:14" x14ac:dyDescent="0.25">
      <c r="B1983" s="51"/>
      <c r="C1983" s="53"/>
      <c r="D1983" s="54"/>
      <c r="E1983" s="55"/>
      <c r="F1983" s="56"/>
      <c r="G1983" s="56"/>
      <c r="H1983" s="56"/>
      <c r="I1983" s="57"/>
      <c r="J1983" s="55"/>
      <c r="K1983" s="55"/>
      <c r="L1983" s="53"/>
      <c r="M1983" s="58"/>
      <c r="N1983" s="52"/>
    </row>
    <row r="1984" spans="2:14" x14ac:dyDescent="0.25">
      <c r="B1984" s="51"/>
      <c r="C1984" s="53"/>
      <c r="D1984" s="54"/>
      <c r="E1984" s="55"/>
      <c r="F1984" s="56"/>
      <c r="G1984" s="56"/>
      <c r="H1984" s="56"/>
      <c r="I1984" s="57"/>
      <c r="J1984" s="55"/>
      <c r="K1984" s="55"/>
      <c r="L1984" s="53"/>
      <c r="M1984" s="58"/>
      <c r="N1984" s="52"/>
    </row>
    <row r="1985" spans="2:14" x14ac:dyDescent="0.25">
      <c r="B1985" s="51"/>
      <c r="C1985" s="53"/>
      <c r="D1985" s="54"/>
      <c r="E1985" s="55"/>
      <c r="F1985" s="56"/>
      <c r="G1985" s="56"/>
      <c r="H1985" s="56"/>
      <c r="I1985" s="57"/>
      <c r="J1985" s="55"/>
      <c r="K1985" s="55"/>
      <c r="L1985" s="53"/>
      <c r="M1985" s="58"/>
      <c r="N1985" s="52"/>
    </row>
    <row r="1986" spans="2:14" x14ac:dyDescent="0.25">
      <c r="B1986" s="51"/>
      <c r="C1986" s="53"/>
      <c r="D1986" s="54"/>
      <c r="E1986" s="55"/>
      <c r="F1986" s="56"/>
      <c r="G1986" s="56"/>
      <c r="H1986" s="56"/>
      <c r="I1986" s="57"/>
      <c r="J1986" s="55"/>
      <c r="K1986" s="55"/>
      <c r="L1986" s="53"/>
      <c r="M1986" s="58"/>
      <c r="N1986" s="52"/>
    </row>
    <row r="1987" spans="2:14" x14ac:dyDescent="0.25">
      <c r="B1987" s="51"/>
      <c r="C1987" s="53"/>
      <c r="D1987" s="54"/>
      <c r="E1987" s="55"/>
      <c r="F1987" s="56"/>
      <c r="G1987" s="56"/>
      <c r="H1987" s="56"/>
      <c r="I1987" s="57"/>
      <c r="J1987" s="55"/>
      <c r="K1987" s="55"/>
      <c r="L1987" s="53"/>
      <c r="M1987" s="58"/>
      <c r="N1987" s="52"/>
    </row>
    <row r="1988" spans="2:14" x14ac:dyDescent="0.25">
      <c r="B1988" s="51"/>
      <c r="C1988" s="53"/>
      <c r="D1988" s="54"/>
      <c r="E1988" s="55"/>
      <c r="F1988" s="56"/>
      <c r="G1988" s="56"/>
      <c r="H1988" s="56"/>
      <c r="I1988" s="57"/>
      <c r="J1988" s="55"/>
      <c r="K1988" s="55"/>
      <c r="L1988" s="53"/>
      <c r="M1988" s="58"/>
      <c r="N1988" s="52"/>
    </row>
    <row r="1989" spans="2:14" x14ac:dyDescent="0.25">
      <c r="B1989" s="51"/>
      <c r="C1989" s="53"/>
      <c r="D1989" s="54"/>
      <c r="E1989" s="55"/>
      <c r="F1989" s="56"/>
      <c r="G1989" s="56"/>
      <c r="H1989" s="56"/>
      <c r="I1989" s="57"/>
      <c r="J1989" s="55"/>
      <c r="K1989" s="55"/>
      <c r="L1989" s="53"/>
      <c r="M1989" s="58"/>
      <c r="N1989" s="52"/>
    </row>
    <row r="1990" spans="2:14" x14ac:dyDescent="0.25">
      <c r="B1990" s="51"/>
      <c r="C1990" s="53"/>
      <c r="D1990" s="54"/>
      <c r="E1990" s="55"/>
      <c r="F1990" s="56"/>
      <c r="G1990" s="56"/>
      <c r="H1990" s="56"/>
      <c r="I1990" s="57"/>
      <c r="J1990" s="55"/>
      <c r="K1990" s="55"/>
      <c r="L1990" s="53"/>
      <c r="M1990" s="58"/>
      <c r="N1990" s="52"/>
    </row>
    <row r="1991" spans="2:14" x14ac:dyDescent="0.25">
      <c r="B1991" s="51"/>
      <c r="C1991" s="53"/>
      <c r="D1991" s="54"/>
      <c r="E1991" s="55"/>
      <c r="F1991" s="56"/>
      <c r="G1991" s="56"/>
      <c r="H1991" s="56"/>
      <c r="I1991" s="57"/>
      <c r="J1991" s="55"/>
      <c r="K1991" s="55"/>
      <c r="L1991" s="53"/>
      <c r="M1991" s="58"/>
      <c r="N1991" s="52"/>
    </row>
    <row r="1992" spans="2:14" x14ac:dyDescent="0.25">
      <c r="B1992" s="51"/>
      <c r="C1992" s="53"/>
      <c r="D1992" s="54"/>
      <c r="E1992" s="55"/>
      <c r="F1992" s="56"/>
      <c r="G1992" s="56"/>
      <c r="H1992" s="56"/>
      <c r="I1992" s="57"/>
      <c r="J1992" s="55"/>
      <c r="K1992" s="55"/>
      <c r="L1992" s="53"/>
      <c r="M1992" s="58"/>
      <c r="N1992" s="52"/>
    </row>
    <row r="1993" spans="2:14" x14ac:dyDescent="0.25">
      <c r="B1993" s="51"/>
      <c r="C1993" s="53"/>
      <c r="D1993" s="54"/>
      <c r="E1993" s="55"/>
      <c r="F1993" s="56"/>
      <c r="G1993" s="56"/>
      <c r="H1993" s="56"/>
      <c r="I1993" s="57"/>
      <c r="J1993" s="55"/>
      <c r="K1993" s="55"/>
      <c r="L1993" s="53"/>
      <c r="M1993" s="58"/>
      <c r="N1993" s="52"/>
    </row>
    <row r="1994" spans="2:14" x14ac:dyDescent="0.25">
      <c r="B1994" s="51"/>
      <c r="C1994" s="53"/>
      <c r="D1994" s="54"/>
      <c r="E1994" s="55"/>
      <c r="F1994" s="56"/>
      <c r="G1994" s="56"/>
      <c r="H1994" s="56"/>
      <c r="I1994" s="57"/>
      <c r="J1994" s="55"/>
      <c r="K1994" s="55"/>
      <c r="L1994" s="53"/>
      <c r="M1994" s="58"/>
      <c r="N1994" s="52"/>
    </row>
    <row r="1995" spans="2:14" x14ac:dyDescent="0.25">
      <c r="B1995" s="51"/>
      <c r="C1995" s="53"/>
      <c r="D1995" s="54"/>
      <c r="E1995" s="55"/>
      <c r="F1995" s="56"/>
      <c r="G1995" s="56"/>
      <c r="H1995" s="56"/>
      <c r="I1995" s="57"/>
      <c r="J1995" s="55"/>
      <c r="K1995" s="55"/>
      <c r="L1995" s="53"/>
      <c r="M1995" s="58"/>
      <c r="N1995" s="52"/>
    </row>
    <row r="1996" spans="2:14" x14ac:dyDescent="0.25">
      <c r="B1996" s="51"/>
      <c r="C1996" s="53"/>
      <c r="D1996" s="54"/>
      <c r="E1996" s="55"/>
      <c r="F1996" s="56"/>
      <c r="G1996" s="56"/>
      <c r="H1996" s="56"/>
      <c r="I1996" s="57"/>
      <c r="J1996" s="55"/>
      <c r="K1996" s="55"/>
      <c r="L1996" s="53"/>
      <c r="M1996" s="58"/>
      <c r="N1996" s="52"/>
    </row>
    <row r="1997" spans="2:14" x14ac:dyDescent="0.25">
      <c r="B1997" s="51"/>
      <c r="C1997" s="53"/>
      <c r="D1997" s="54"/>
      <c r="E1997" s="55"/>
      <c r="F1997" s="56"/>
      <c r="G1997" s="56"/>
      <c r="H1997" s="56"/>
      <c r="I1997" s="57"/>
      <c r="J1997" s="55"/>
      <c r="K1997" s="55"/>
      <c r="L1997" s="53"/>
      <c r="M1997" s="58"/>
      <c r="N1997" s="52"/>
    </row>
    <row r="1998" spans="2:14" x14ac:dyDescent="0.25">
      <c r="B1998" s="51"/>
      <c r="C1998" s="53"/>
      <c r="D1998" s="54"/>
      <c r="E1998" s="55"/>
      <c r="F1998" s="56"/>
      <c r="G1998" s="56"/>
      <c r="H1998" s="56"/>
      <c r="I1998" s="57"/>
      <c r="J1998" s="55"/>
      <c r="K1998" s="55"/>
      <c r="L1998" s="53"/>
      <c r="M1998" s="58"/>
      <c r="N1998" s="52"/>
    </row>
    <row r="1999" spans="2:14" x14ac:dyDescent="0.25">
      <c r="B1999" s="51"/>
      <c r="C1999" s="53"/>
      <c r="D1999" s="54"/>
      <c r="E1999" s="55"/>
      <c r="F1999" s="56"/>
      <c r="G1999" s="56"/>
      <c r="H1999" s="56"/>
      <c r="I1999" s="57"/>
      <c r="J1999" s="55"/>
      <c r="K1999" s="55"/>
      <c r="L1999" s="53"/>
      <c r="M1999" s="58"/>
      <c r="N1999" s="52"/>
    </row>
    <row r="2000" spans="2:14" x14ac:dyDescent="0.25">
      <c r="B2000" s="51"/>
      <c r="C2000" s="53"/>
      <c r="D2000" s="54"/>
      <c r="E2000" s="55"/>
      <c r="F2000" s="56"/>
      <c r="G2000" s="56"/>
      <c r="H2000" s="56"/>
      <c r="I2000" s="57"/>
      <c r="J2000" s="55"/>
      <c r="K2000" s="55"/>
      <c r="L2000" s="53"/>
      <c r="M2000" s="58"/>
      <c r="N2000" s="52"/>
    </row>
    <row r="2001" spans="2:14" x14ac:dyDescent="0.25">
      <c r="B2001" s="51"/>
      <c r="C2001" s="53"/>
      <c r="D2001" s="54"/>
      <c r="E2001" s="55"/>
      <c r="F2001" s="56"/>
      <c r="G2001" s="56"/>
      <c r="H2001" s="56"/>
      <c r="I2001" s="57"/>
      <c r="J2001" s="55"/>
      <c r="K2001" s="55"/>
      <c r="L2001" s="53"/>
      <c r="M2001" s="58"/>
      <c r="N2001" s="52"/>
    </row>
    <row r="2002" spans="2:14" x14ac:dyDescent="0.25">
      <c r="B2002" s="51"/>
      <c r="C2002" s="53"/>
      <c r="D2002" s="54"/>
      <c r="E2002" s="55"/>
      <c r="F2002" s="56"/>
      <c r="G2002" s="56"/>
      <c r="H2002" s="56"/>
      <c r="I2002" s="57"/>
      <c r="J2002" s="55"/>
      <c r="K2002" s="55"/>
      <c r="L2002" s="53"/>
      <c r="M2002" s="58"/>
      <c r="N2002" s="52"/>
    </row>
    <row r="2003" spans="2:14" x14ac:dyDescent="0.25">
      <c r="B2003" s="51"/>
      <c r="C2003" s="53"/>
      <c r="D2003" s="54"/>
      <c r="E2003" s="55"/>
      <c r="F2003" s="56"/>
      <c r="G2003" s="56"/>
      <c r="H2003" s="56"/>
      <c r="I2003" s="57"/>
      <c r="J2003" s="55"/>
      <c r="K2003" s="55"/>
      <c r="L2003" s="53"/>
      <c r="M2003" s="58"/>
      <c r="N2003" s="52"/>
    </row>
    <row r="2004" spans="2:14" x14ac:dyDescent="0.25">
      <c r="B2004" s="51"/>
      <c r="C2004" s="53"/>
      <c r="D2004" s="54"/>
      <c r="E2004" s="55"/>
      <c r="F2004" s="56"/>
      <c r="G2004" s="56"/>
      <c r="H2004" s="56"/>
      <c r="I2004" s="57"/>
      <c r="J2004" s="55"/>
      <c r="K2004" s="55"/>
      <c r="L2004" s="53"/>
      <c r="M2004" s="58"/>
      <c r="N2004" s="52"/>
    </row>
    <row r="2005" spans="2:14" x14ac:dyDescent="0.25">
      <c r="B2005" s="51"/>
      <c r="C2005" s="53"/>
      <c r="D2005" s="54"/>
      <c r="E2005" s="55"/>
      <c r="F2005" s="56"/>
      <c r="G2005" s="56"/>
      <c r="H2005" s="56"/>
      <c r="I2005" s="57"/>
      <c r="J2005" s="55"/>
      <c r="K2005" s="55"/>
      <c r="L2005" s="53"/>
      <c r="M2005" s="58"/>
      <c r="N2005" s="52"/>
    </row>
    <row r="2006" spans="2:14" x14ac:dyDescent="0.25">
      <c r="B2006" s="51"/>
      <c r="C2006" s="53"/>
      <c r="D2006" s="54"/>
      <c r="E2006" s="55"/>
      <c r="F2006" s="56"/>
      <c r="G2006" s="56"/>
      <c r="H2006" s="56"/>
      <c r="I2006" s="57"/>
      <c r="J2006" s="55"/>
      <c r="K2006" s="55"/>
      <c r="L2006" s="53"/>
      <c r="M2006" s="58"/>
      <c r="N2006" s="52"/>
    </row>
    <row r="2007" spans="2:14" x14ac:dyDescent="0.25">
      <c r="B2007" s="51"/>
      <c r="C2007" s="53"/>
      <c r="D2007" s="54"/>
      <c r="E2007" s="55"/>
      <c r="F2007" s="56"/>
      <c r="G2007" s="56"/>
      <c r="H2007" s="56"/>
      <c r="I2007" s="57"/>
      <c r="J2007" s="55"/>
      <c r="K2007" s="55"/>
      <c r="L2007" s="53"/>
      <c r="M2007" s="58"/>
      <c r="N2007" s="52"/>
    </row>
    <row r="2008" spans="2:14" x14ac:dyDescent="0.25">
      <c r="B2008" s="51"/>
      <c r="C2008" s="53"/>
      <c r="D2008" s="54"/>
      <c r="E2008" s="55"/>
      <c r="F2008" s="56"/>
      <c r="G2008" s="56"/>
      <c r="H2008" s="56"/>
      <c r="I2008" s="57"/>
      <c r="J2008" s="55"/>
      <c r="K2008" s="55"/>
      <c r="L2008" s="53"/>
      <c r="M2008" s="58"/>
      <c r="N2008" s="52"/>
    </row>
    <row r="2009" spans="2:14" x14ac:dyDescent="0.25">
      <c r="B2009" s="51"/>
      <c r="C2009" s="53"/>
      <c r="D2009" s="54"/>
      <c r="E2009" s="55"/>
      <c r="F2009" s="56"/>
      <c r="G2009" s="56"/>
      <c r="H2009" s="56"/>
      <c r="I2009" s="57"/>
      <c r="J2009" s="55"/>
      <c r="K2009" s="55"/>
      <c r="L2009" s="53"/>
      <c r="M2009" s="58"/>
      <c r="N2009" s="52"/>
    </row>
    <row r="2010" spans="2:14" x14ac:dyDescent="0.25">
      <c r="B2010" s="51"/>
      <c r="C2010" s="53"/>
      <c r="D2010" s="54"/>
      <c r="E2010" s="55"/>
      <c r="F2010" s="56"/>
      <c r="G2010" s="56"/>
      <c r="H2010" s="56"/>
      <c r="I2010" s="57"/>
      <c r="J2010" s="55"/>
      <c r="K2010" s="55"/>
      <c r="L2010" s="53"/>
      <c r="M2010" s="58"/>
      <c r="N2010" s="52"/>
    </row>
    <row r="2011" spans="2:14" x14ac:dyDescent="0.25">
      <c r="B2011" s="51"/>
      <c r="C2011" s="53"/>
      <c r="D2011" s="54"/>
      <c r="E2011" s="55"/>
      <c r="F2011" s="56"/>
      <c r="G2011" s="56"/>
      <c r="H2011" s="56"/>
      <c r="I2011" s="57"/>
      <c r="J2011" s="55"/>
      <c r="K2011" s="55"/>
      <c r="L2011" s="53"/>
      <c r="M2011" s="58"/>
      <c r="N2011" s="52"/>
    </row>
    <row r="2012" spans="2:14" x14ac:dyDescent="0.25">
      <c r="B2012" s="51"/>
      <c r="C2012" s="53"/>
      <c r="D2012" s="54"/>
      <c r="E2012" s="55"/>
      <c r="F2012" s="56"/>
      <c r="G2012" s="56"/>
      <c r="H2012" s="56"/>
      <c r="I2012" s="57"/>
      <c r="J2012" s="55"/>
      <c r="K2012" s="55"/>
      <c r="L2012" s="53"/>
      <c r="M2012" s="58"/>
      <c r="N2012" s="52"/>
    </row>
    <row r="2013" spans="2:14" x14ac:dyDescent="0.25">
      <c r="B2013" s="51"/>
      <c r="C2013" s="53"/>
      <c r="D2013" s="54"/>
      <c r="E2013" s="55"/>
      <c r="F2013" s="56"/>
      <c r="G2013" s="56"/>
      <c r="H2013" s="56"/>
      <c r="I2013" s="57"/>
      <c r="J2013" s="55"/>
      <c r="K2013" s="55"/>
      <c r="L2013" s="53"/>
      <c r="M2013" s="58"/>
      <c r="N2013" s="52"/>
    </row>
    <row r="2014" spans="2:14" x14ac:dyDescent="0.25">
      <c r="B2014" s="51"/>
      <c r="C2014" s="53"/>
      <c r="D2014" s="54"/>
      <c r="E2014" s="55"/>
      <c r="F2014" s="56"/>
      <c r="G2014" s="56"/>
      <c r="H2014" s="56"/>
      <c r="I2014" s="57"/>
      <c r="J2014" s="55"/>
      <c r="K2014" s="55"/>
      <c r="L2014" s="53"/>
      <c r="M2014" s="58"/>
      <c r="N2014" s="52"/>
    </row>
    <row r="2015" spans="2:14" x14ac:dyDescent="0.25">
      <c r="B2015" s="51"/>
      <c r="C2015" s="53"/>
      <c r="D2015" s="54"/>
      <c r="E2015" s="55"/>
      <c r="F2015" s="56"/>
      <c r="G2015" s="56"/>
      <c r="H2015" s="56"/>
      <c r="I2015" s="57"/>
      <c r="J2015" s="55"/>
      <c r="K2015" s="55"/>
      <c r="L2015" s="53"/>
      <c r="M2015" s="58"/>
      <c r="N2015" s="52"/>
    </row>
    <row r="2016" spans="2:14" x14ac:dyDescent="0.25">
      <c r="B2016" s="51"/>
      <c r="C2016" s="53"/>
      <c r="D2016" s="54"/>
      <c r="E2016" s="55"/>
      <c r="F2016" s="56"/>
      <c r="G2016" s="56"/>
      <c r="H2016" s="56"/>
      <c r="I2016" s="57"/>
      <c r="J2016" s="55"/>
      <c r="K2016" s="55"/>
      <c r="L2016" s="53"/>
      <c r="M2016" s="58"/>
      <c r="N2016" s="52"/>
    </row>
    <row r="2017" spans="2:14" x14ac:dyDescent="0.25">
      <c r="B2017" s="51"/>
      <c r="C2017" s="53"/>
      <c r="D2017" s="54"/>
      <c r="E2017" s="55"/>
      <c r="F2017" s="56"/>
      <c r="G2017" s="56"/>
      <c r="H2017" s="56"/>
      <c r="I2017" s="57"/>
      <c r="J2017" s="55"/>
      <c r="K2017" s="55"/>
      <c r="L2017" s="53"/>
      <c r="M2017" s="58"/>
      <c r="N2017" s="52"/>
    </row>
    <row r="2018" spans="2:14" x14ac:dyDescent="0.25">
      <c r="B2018" s="51"/>
      <c r="C2018" s="53"/>
      <c r="D2018" s="54"/>
      <c r="E2018" s="55"/>
      <c r="F2018" s="56"/>
      <c r="G2018" s="56"/>
      <c r="H2018" s="56"/>
      <c r="I2018" s="57"/>
      <c r="J2018" s="55"/>
      <c r="K2018" s="55"/>
      <c r="L2018" s="53"/>
      <c r="M2018" s="58"/>
      <c r="N2018" s="52"/>
    </row>
    <row r="2019" spans="2:14" x14ac:dyDescent="0.25">
      <c r="B2019" s="51"/>
      <c r="C2019" s="53"/>
      <c r="D2019" s="54"/>
      <c r="E2019" s="55"/>
      <c r="F2019" s="56"/>
      <c r="G2019" s="56"/>
      <c r="H2019" s="56"/>
      <c r="I2019" s="57"/>
      <c r="J2019" s="55"/>
      <c r="K2019" s="55"/>
      <c r="L2019" s="53"/>
      <c r="M2019" s="58"/>
      <c r="N2019" s="52"/>
    </row>
    <row r="2020" spans="2:14" x14ac:dyDescent="0.25">
      <c r="B2020" s="51"/>
      <c r="C2020" s="53"/>
      <c r="D2020" s="54"/>
      <c r="E2020" s="55"/>
      <c r="F2020" s="56"/>
      <c r="G2020" s="56"/>
      <c r="H2020" s="56"/>
      <c r="I2020" s="57"/>
      <c r="J2020" s="55"/>
      <c r="K2020" s="55"/>
      <c r="L2020" s="53"/>
      <c r="M2020" s="58"/>
      <c r="N2020" s="52"/>
    </row>
    <row r="2021" spans="2:14" x14ac:dyDescent="0.25">
      <c r="B2021" s="51"/>
      <c r="C2021" s="53"/>
      <c r="D2021" s="54"/>
      <c r="E2021" s="55"/>
      <c r="F2021" s="56"/>
      <c r="G2021" s="56"/>
      <c r="H2021" s="56"/>
      <c r="I2021" s="57"/>
      <c r="J2021" s="55"/>
      <c r="K2021" s="55"/>
      <c r="L2021" s="53"/>
      <c r="M2021" s="58"/>
      <c r="N2021" s="52"/>
    </row>
    <row r="2022" spans="2:14" x14ac:dyDescent="0.25">
      <c r="B2022" s="51"/>
      <c r="C2022" s="53"/>
      <c r="D2022" s="54"/>
      <c r="E2022" s="55"/>
      <c r="F2022" s="56"/>
      <c r="G2022" s="56"/>
      <c r="H2022" s="56"/>
      <c r="I2022" s="57"/>
      <c r="J2022" s="55"/>
      <c r="K2022" s="55"/>
      <c r="L2022" s="53"/>
      <c r="M2022" s="58"/>
      <c r="N2022" s="52"/>
    </row>
    <row r="2023" spans="2:14" x14ac:dyDescent="0.25">
      <c r="B2023" s="51"/>
      <c r="C2023" s="53"/>
      <c r="D2023" s="54"/>
      <c r="E2023" s="55"/>
      <c r="F2023" s="56"/>
      <c r="G2023" s="56"/>
      <c r="H2023" s="56"/>
      <c r="I2023" s="57"/>
      <c r="J2023" s="55"/>
      <c r="K2023" s="55"/>
      <c r="L2023" s="53"/>
      <c r="M2023" s="58"/>
      <c r="N2023" s="52"/>
    </row>
    <row r="2024" spans="2:14" x14ac:dyDescent="0.25">
      <c r="B2024" s="51"/>
      <c r="C2024" s="53"/>
      <c r="D2024" s="54"/>
      <c r="E2024" s="55"/>
      <c r="F2024" s="56"/>
      <c r="G2024" s="56"/>
      <c r="H2024" s="56"/>
      <c r="I2024" s="57"/>
      <c r="J2024" s="55"/>
      <c r="K2024" s="55"/>
      <c r="L2024" s="53"/>
      <c r="M2024" s="58"/>
      <c r="N2024" s="52"/>
    </row>
    <row r="2025" spans="2:14" x14ac:dyDescent="0.25">
      <c r="B2025" s="51"/>
      <c r="C2025" s="53"/>
      <c r="D2025" s="54"/>
      <c r="E2025" s="55"/>
      <c r="F2025" s="56"/>
      <c r="G2025" s="56"/>
      <c r="H2025" s="56"/>
      <c r="I2025" s="57"/>
      <c r="J2025" s="55"/>
      <c r="K2025" s="55"/>
      <c r="L2025" s="53"/>
      <c r="M2025" s="58"/>
      <c r="N2025" s="52"/>
    </row>
    <row r="2026" spans="2:14" x14ac:dyDescent="0.25">
      <c r="B2026" s="51"/>
      <c r="C2026" s="53"/>
      <c r="D2026" s="54"/>
      <c r="E2026" s="55"/>
      <c r="F2026" s="56"/>
      <c r="G2026" s="56"/>
      <c r="H2026" s="56"/>
      <c r="I2026" s="57"/>
      <c r="J2026" s="55"/>
      <c r="K2026" s="55"/>
      <c r="L2026" s="53"/>
      <c r="M2026" s="58"/>
      <c r="N2026" s="52"/>
    </row>
    <row r="2027" spans="2:14" x14ac:dyDescent="0.25">
      <c r="B2027" s="51"/>
      <c r="C2027" s="53"/>
      <c r="D2027" s="54"/>
      <c r="E2027" s="55"/>
      <c r="F2027" s="56"/>
      <c r="G2027" s="56"/>
      <c r="H2027" s="56"/>
      <c r="I2027" s="57"/>
      <c r="J2027" s="55"/>
      <c r="K2027" s="55"/>
      <c r="L2027" s="53"/>
      <c r="M2027" s="58"/>
      <c r="N2027" s="52"/>
    </row>
    <row r="2028" spans="2:14" x14ac:dyDescent="0.25">
      <c r="B2028" s="51"/>
      <c r="C2028" s="53"/>
      <c r="D2028" s="54"/>
      <c r="E2028" s="55"/>
      <c r="F2028" s="56"/>
      <c r="G2028" s="56"/>
      <c r="H2028" s="56"/>
      <c r="I2028" s="57"/>
      <c r="J2028" s="55"/>
      <c r="K2028" s="55"/>
      <c r="L2028" s="53"/>
      <c r="M2028" s="58"/>
      <c r="N2028" s="52"/>
    </row>
    <row r="2029" spans="2:14" x14ac:dyDescent="0.25">
      <c r="B2029" s="51"/>
      <c r="C2029" s="53"/>
      <c r="D2029" s="54"/>
      <c r="E2029" s="55"/>
      <c r="F2029" s="56"/>
      <c r="G2029" s="56"/>
      <c r="H2029" s="56"/>
      <c r="I2029" s="57"/>
      <c r="J2029" s="55"/>
      <c r="K2029" s="55"/>
      <c r="L2029" s="53"/>
      <c r="M2029" s="58"/>
      <c r="N2029" s="52"/>
    </row>
    <row r="2030" spans="2:14" x14ac:dyDescent="0.25">
      <c r="B2030" s="51"/>
      <c r="C2030" s="53"/>
      <c r="D2030" s="54"/>
      <c r="E2030" s="55"/>
      <c r="F2030" s="56"/>
      <c r="G2030" s="56"/>
      <c r="H2030" s="56"/>
      <c r="I2030" s="57"/>
      <c r="J2030" s="55"/>
      <c r="K2030" s="55"/>
      <c r="L2030" s="53"/>
      <c r="M2030" s="58"/>
      <c r="N2030" s="52"/>
    </row>
    <row r="2031" spans="2:14" x14ac:dyDescent="0.25">
      <c r="B2031" s="51"/>
      <c r="C2031" s="53"/>
      <c r="D2031" s="54"/>
      <c r="E2031" s="55"/>
      <c r="F2031" s="56"/>
      <c r="G2031" s="56"/>
      <c r="H2031" s="56"/>
      <c r="I2031" s="57"/>
      <c r="J2031" s="55"/>
      <c r="K2031" s="55"/>
      <c r="L2031" s="53"/>
      <c r="M2031" s="58"/>
      <c r="N2031" s="52"/>
    </row>
    <row r="2032" spans="2:14" x14ac:dyDescent="0.25">
      <c r="B2032" s="51"/>
      <c r="C2032" s="53"/>
      <c r="D2032" s="54"/>
      <c r="E2032" s="55"/>
      <c r="F2032" s="56"/>
      <c r="G2032" s="56"/>
      <c r="H2032" s="56"/>
      <c r="I2032" s="57"/>
      <c r="J2032" s="55"/>
      <c r="K2032" s="55"/>
      <c r="L2032" s="53"/>
      <c r="M2032" s="58"/>
      <c r="N2032" s="52"/>
    </row>
    <row r="2033" spans="2:14" x14ac:dyDescent="0.25">
      <c r="B2033" s="51"/>
      <c r="C2033" s="53"/>
      <c r="D2033" s="54"/>
      <c r="E2033" s="55"/>
      <c r="F2033" s="56"/>
      <c r="G2033" s="56"/>
      <c r="H2033" s="56"/>
      <c r="I2033" s="57"/>
      <c r="J2033" s="55"/>
      <c r="K2033" s="55"/>
      <c r="L2033" s="53"/>
      <c r="M2033" s="58"/>
      <c r="N2033" s="52"/>
    </row>
    <row r="2034" spans="2:14" x14ac:dyDescent="0.25">
      <c r="B2034" s="51"/>
      <c r="C2034" s="53"/>
      <c r="D2034" s="54"/>
      <c r="E2034" s="55"/>
      <c r="F2034" s="56"/>
      <c r="G2034" s="56"/>
      <c r="H2034" s="56"/>
      <c r="I2034" s="57"/>
      <c r="J2034" s="55"/>
      <c r="K2034" s="55"/>
      <c r="L2034" s="53"/>
      <c r="M2034" s="58"/>
      <c r="N2034" s="52"/>
    </row>
    <row r="2035" spans="2:14" x14ac:dyDescent="0.25">
      <c r="B2035" s="51"/>
      <c r="C2035" s="53"/>
      <c r="D2035" s="54"/>
      <c r="E2035" s="55"/>
      <c r="F2035" s="56"/>
      <c r="G2035" s="56"/>
      <c r="H2035" s="56"/>
      <c r="I2035" s="57"/>
      <c r="J2035" s="55"/>
      <c r="K2035" s="55"/>
      <c r="L2035" s="53"/>
      <c r="M2035" s="58"/>
      <c r="N2035" s="52"/>
    </row>
    <row r="2036" spans="2:14" x14ac:dyDescent="0.25">
      <c r="B2036" s="51"/>
      <c r="C2036" s="53"/>
      <c r="D2036" s="54"/>
      <c r="E2036" s="55"/>
      <c r="F2036" s="56"/>
      <c r="G2036" s="56"/>
      <c r="H2036" s="56"/>
      <c r="I2036" s="57"/>
      <c r="J2036" s="55"/>
      <c r="K2036" s="55"/>
      <c r="L2036" s="53"/>
      <c r="M2036" s="58"/>
      <c r="N2036" s="52"/>
    </row>
    <row r="2037" spans="2:14" x14ac:dyDescent="0.25">
      <c r="B2037" s="51"/>
      <c r="C2037" s="53"/>
      <c r="D2037" s="54"/>
      <c r="E2037" s="55"/>
      <c r="F2037" s="56"/>
      <c r="G2037" s="56"/>
      <c r="H2037" s="56"/>
      <c r="I2037" s="57"/>
      <c r="J2037" s="55"/>
      <c r="K2037" s="55"/>
      <c r="L2037" s="53"/>
      <c r="M2037" s="58"/>
      <c r="N2037" s="52"/>
    </row>
    <row r="2038" spans="2:14" x14ac:dyDescent="0.25">
      <c r="B2038" s="51"/>
      <c r="C2038" s="53"/>
      <c r="D2038" s="54"/>
      <c r="E2038" s="55"/>
      <c r="F2038" s="56"/>
      <c r="G2038" s="56"/>
      <c r="H2038" s="56"/>
      <c r="I2038" s="57"/>
      <c r="J2038" s="55"/>
      <c r="K2038" s="55"/>
      <c r="L2038" s="53"/>
      <c r="M2038" s="58"/>
      <c r="N2038" s="52"/>
    </row>
    <row r="2039" spans="2:14" x14ac:dyDescent="0.25">
      <c r="B2039" s="51"/>
      <c r="C2039" s="53"/>
      <c r="D2039" s="54"/>
      <c r="E2039" s="55"/>
      <c r="F2039" s="56"/>
      <c r="G2039" s="56"/>
      <c r="H2039" s="56"/>
      <c r="I2039" s="57"/>
      <c r="J2039" s="55"/>
      <c r="K2039" s="55"/>
      <c r="L2039" s="53"/>
      <c r="M2039" s="58"/>
      <c r="N2039" s="52"/>
    </row>
    <row r="2040" spans="2:14" x14ac:dyDescent="0.25">
      <c r="B2040" s="51"/>
      <c r="C2040" s="53"/>
      <c r="D2040" s="54"/>
      <c r="E2040" s="55"/>
      <c r="F2040" s="56"/>
      <c r="G2040" s="56"/>
      <c r="H2040" s="56"/>
      <c r="I2040" s="57"/>
      <c r="J2040" s="55"/>
      <c r="K2040" s="55"/>
      <c r="L2040" s="53"/>
      <c r="M2040" s="58"/>
      <c r="N2040" s="52"/>
    </row>
    <row r="2041" spans="2:14" x14ac:dyDescent="0.25">
      <c r="B2041" s="51"/>
      <c r="C2041" s="53"/>
      <c r="D2041" s="54"/>
      <c r="E2041" s="55"/>
      <c r="F2041" s="56"/>
      <c r="G2041" s="56"/>
      <c r="H2041" s="56"/>
      <c r="I2041" s="57"/>
      <c r="J2041" s="55"/>
      <c r="K2041" s="55"/>
      <c r="L2041" s="53"/>
      <c r="M2041" s="58"/>
      <c r="N2041" s="52"/>
    </row>
    <row r="2042" spans="2:14" x14ac:dyDescent="0.25">
      <c r="B2042" s="51"/>
      <c r="C2042" s="53"/>
      <c r="D2042" s="54"/>
      <c r="E2042" s="55"/>
      <c r="F2042" s="56"/>
      <c r="G2042" s="56"/>
      <c r="H2042" s="56"/>
      <c r="I2042" s="57"/>
      <c r="J2042" s="55"/>
      <c r="K2042" s="55"/>
      <c r="L2042" s="53"/>
      <c r="M2042" s="58"/>
      <c r="N2042" s="52"/>
    </row>
    <row r="2043" spans="2:14" x14ac:dyDescent="0.25">
      <c r="B2043" s="51"/>
      <c r="C2043" s="53"/>
      <c r="D2043" s="54"/>
      <c r="E2043" s="55"/>
      <c r="F2043" s="56"/>
      <c r="G2043" s="56"/>
      <c r="H2043" s="56"/>
      <c r="I2043" s="57"/>
      <c r="J2043" s="55"/>
      <c r="K2043" s="55"/>
      <c r="L2043" s="53"/>
      <c r="M2043" s="58"/>
      <c r="N2043" s="52"/>
    </row>
    <row r="2044" spans="2:14" x14ac:dyDescent="0.25">
      <c r="B2044" s="51"/>
      <c r="C2044" s="53"/>
      <c r="D2044" s="54"/>
      <c r="E2044" s="55"/>
      <c r="F2044" s="56"/>
      <c r="G2044" s="56"/>
      <c r="H2044" s="56"/>
      <c r="I2044" s="57"/>
      <c r="J2044" s="55"/>
      <c r="K2044" s="55"/>
      <c r="L2044" s="53"/>
      <c r="M2044" s="58"/>
      <c r="N2044" s="52"/>
    </row>
    <row r="2045" spans="2:14" x14ac:dyDescent="0.25">
      <c r="B2045" s="51"/>
      <c r="C2045" s="53"/>
      <c r="D2045" s="54"/>
      <c r="E2045" s="55"/>
      <c r="F2045" s="56"/>
      <c r="G2045" s="56"/>
      <c r="H2045" s="56"/>
      <c r="I2045" s="57"/>
      <c r="J2045" s="55"/>
      <c r="K2045" s="55"/>
      <c r="L2045" s="53"/>
      <c r="M2045" s="58"/>
      <c r="N2045" s="52"/>
    </row>
    <row r="2046" spans="2:14" x14ac:dyDescent="0.25">
      <c r="B2046" s="51"/>
      <c r="C2046" s="53"/>
      <c r="D2046" s="54"/>
      <c r="E2046" s="55"/>
      <c r="F2046" s="56"/>
      <c r="G2046" s="56"/>
      <c r="H2046" s="56"/>
      <c r="I2046" s="57"/>
      <c r="J2046" s="55"/>
      <c r="K2046" s="55"/>
      <c r="L2046" s="53"/>
      <c r="M2046" s="58"/>
      <c r="N2046" s="52"/>
    </row>
    <row r="2047" spans="2:14" x14ac:dyDescent="0.25">
      <c r="B2047" s="51"/>
      <c r="C2047" s="53"/>
      <c r="D2047" s="54"/>
      <c r="E2047" s="55"/>
      <c r="F2047" s="56"/>
      <c r="G2047" s="56"/>
      <c r="H2047" s="56"/>
      <c r="I2047" s="57"/>
      <c r="J2047" s="55"/>
      <c r="K2047" s="55"/>
      <c r="L2047" s="53"/>
      <c r="M2047" s="58"/>
      <c r="N2047" s="52"/>
    </row>
    <row r="2048" spans="2:14" x14ac:dyDescent="0.25">
      <c r="B2048" s="51"/>
      <c r="C2048" s="53"/>
      <c r="D2048" s="54"/>
      <c r="E2048" s="55"/>
      <c r="F2048" s="56"/>
      <c r="G2048" s="56"/>
      <c r="H2048" s="56"/>
      <c r="I2048" s="57"/>
      <c r="J2048" s="55"/>
      <c r="K2048" s="55"/>
      <c r="L2048" s="53"/>
      <c r="M2048" s="58"/>
      <c r="N2048" s="52"/>
    </row>
    <row r="2049" spans="2:14" x14ac:dyDescent="0.25">
      <c r="B2049" s="51"/>
      <c r="C2049" s="53"/>
      <c r="D2049" s="54"/>
      <c r="E2049" s="55"/>
      <c r="F2049" s="56"/>
      <c r="G2049" s="56"/>
      <c r="H2049" s="56"/>
      <c r="I2049" s="57"/>
      <c r="J2049" s="55"/>
      <c r="K2049" s="55"/>
      <c r="L2049" s="53"/>
      <c r="M2049" s="58"/>
      <c r="N2049" s="52"/>
    </row>
    <row r="2050" spans="2:14" x14ac:dyDescent="0.25">
      <c r="B2050" s="51"/>
      <c r="C2050" s="53"/>
      <c r="D2050" s="54"/>
      <c r="E2050" s="55"/>
      <c r="F2050" s="56"/>
      <c r="G2050" s="56"/>
      <c r="H2050" s="56"/>
      <c r="I2050" s="57"/>
      <c r="J2050" s="55"/>
      <c r="K2050" s="55"/>
      <c r="L2050" s="53"/>
      <c r="M2050" s="58"/>
      <c r="N2050" s="52"/>
    </row>
    <row r="2051" spans="2:14" x14ac:dyDescent="0.25">
      <c r="B2051" s="51"/>
      <c r="C2051" s="53"/>
      <c r="D2051" s="54"/>
      <c r="E2051" s="55"/>
      <c r="F2051" s="56"/>
      <c r="G2051" s="56"/>
      <c r="H2051" s="56"/>
      <c r="I2051" s="57"/>
      <c r="J2051" s="55"/>
      <c r="K2051" s="55"/>
      <c r="L2051" s="53"/>
      <c r="M2051" s="58"/>
      <c r="N2051" s="52"/>
    </row>
    <row r="2052" spans="2:14" x14ac:dyDescent="0.25">
      <c r="B2052" s="51"/>
      <c r="C2052" s="53"/>
      <c r="D2052" s="54"/>
      <c r="E2052" s="55"/>
      <c r="F2052" s="56"/>
      <c r="G2052" s="56"/>
      <c r="H2052" s="56"/>
      <c r="I2052" s="57"/>
      <c r="J2052" s="55"/>
      <c r="K2052" s="55"/>
      <c r="L2052" s="53"/>
      <c r="M2052" s="58"/>
      <c r="N2052" s="52"/>
    </row>
    <row r="2053" spans="2:14" x14ac:dyDescent="0.25">
      <c r="B2053" s="51"/>
      <c r="C2053" s="53"/>
      <c r="D2053" s="54"/>
      <c r="E2053" s="55"/>
      <c r="F2053" s="56"/>
      <c r="G2053" s="56"/>
      <c r="H2053" s="56"/>
      <c r="I2053" s="57"/>
      <c r="J2053" s="55"/>
      <c r="K2053" s="55"/>
      <c r="L2053" s="53"/>
      <c r="M2053" s="58"/>
      <c r="N2053" s="52"/>
    </row>
    <row r="2054" spans="2:14" x14ac:dyDescent="0.25">
      <c r="B2054" s="51"/>
      <c r="C2054" s="53"/>
      <c r="D2054" s="54"/>
      <c r="E2054" s="55"/>
      <c r="F2054" s="56"/>
      <c r="G2054" s="56"/>
      <c r="H2054" s="56"/>
      <c r="I2054" s="57"/>
      <c r="J2054" s="55"/>
      <c r="K2054" s="55"/>
      <c r="L2054" s="53"/>
      <c r="M2054" s="58"/>
      <c r="N2054" s="52"/>
    </row>
    <row r="2055" spans="2:14" x14ac:dyDescent="0.25">
      <c r="B2055" s="51"/>
      <c r="C2055" s="53"/>
      <c r="D2055" s="54"/>
      <c r="E2055" s="55"/>
      <c r="F2055" s="56"/>
      <c r="G2055" s="56"/>
      <c r="H2055" s="56"/>
      <c r="I2055" s="57"/>
      <c r="J2055" s="55"/>
      <c r="K2055" s="55"/>
      <c r="L2055" s="53"/>
      <c r="M2055" s="58"/>
      <c r="N2055" s="52"/>
    </row>
    <row r="2056" spans="2:14" x14ac:dyDescent="0.25">
      <c r="B2056" s="51"/>
      <c r="C2056" s="53"/>
      <c r="D2056" s="54"/>
      <c r="E2056" s="55"/>
      <c r="F2056" s="56"/>
      <c r="G2056" s="56"/>
      <c r="H2056" s="56"/>
      <c r="I2056" s="57"/>
      <c r="J2056" s="55"/>
      <c r="K2056" s="55"/>
      <c r="L2056" s="53"/>
      <c r="M2056" s="58"/>
      <c r="N2056" s="52"/>
    </row>
    <row r="2057" spans="2:14" x14ac:dyDescent="0.25">
      <c r="B2057" s="51"/>
      <c r="C2057" s="53"/>
      <c r="D2057" s="54"/>
      <c r="E2057" s="55"/>
      <c r="F2057" s="56"/>
      <c r="G2057" s="56"/>
      <c r="H2057" s="56"/>
      <c r="I2057" s="57"/>
      <c r="J2057" s="55"/>
      <c r="K2057" s="55"/>
      <c r="L2057" s="53"/>
      <c r="M2057" s="58"/>
      <c r="N2057" s="52"/>
    </row>
    <row r="2058" spans="2:14" x14ac:dyDescent="0.25">
      <c r="B2058" s="51"/>
      <c r="C2058" s="53"/>
      <c r="D2058" s="54"/>
      <c r="E2058" s="55"/>
      <c r="F2058" s="56"/>
      <c r="G2058" s="56"/>
      <c r="H2058" s="56"/>
      <c r="I2058" s="57"/>
      <c r="J2058" s="55"/>
      <c r="K2058" s="55"/>
      <c r="L2058" s="53"/>
      <c r="M2058" s="58"/>
      <c r="N2058" s="52"/>
    </row>
    <row r="2059" spans="2:14" x14ac:dyDescent="0.25">
      <c r="B2059" s="51"/>
      <c r="C2059" s="53"/>
      <c r="D2059" s="54"/>
      <c r="E2059" s="55"/>
      <c r="F2059" s="56"/>
      <c r="G2059" s="56"/>
      <c r="H2059" s="56"/>
      <c r="I2059" s="57"/>
      <c r="J2059" s="55"/>
      <c r="K2059" s="55"/>
      <c r="L2059" s="53"/>
      <c r="M2059" s="58"/>
      <c r="N2059" s="52"/>
    </row>
    <row r="2060" spans="2:14" x14ac:dyDescent="0.25">
      <c r="B2060" s="51"/>
      <c r="C2060" s="53"/>
      <c r="D2060" s="54"/>
      <c r="E2060" s="55"/>
      <c r="F2060" s="56"/>
      <c r="G2060" s="56"/>
      <c r="H2060" s="56"/>
      <c r="I2060" s="57"/>
      <c r="J2060" s="55"/>
      <c r="K2060" s="55"/>
      <c r="L2060" s="53"/>
      <c r="M2060" s="58"/>
      <c r="N2060" s="52"/>
    </row>
    <row r="2061" spans="2:14" x14ac:dyDescent="0.25">
      <c r="B2061" s="51"/>
      <c r="C2061" s="53"/>
      <c r="D2061" s="54"/>
      <c r="E2061" s="55"/>
      <c r="F2061" s="56"/>
      <c r="G2061" s="56"/>
      <c r="H2061" s="56"/>
      <c r="I2061" s="57"/>
      <c r="J2061" s="55"/>
      <c r="K2061" s="55"/>
      <c r="L2061" s="53"/>
      <c r="M2061" s="58"/>
      <c r="N2061" s="52"/>
    </row>
    <row r="2062" spans="2:14" x14ac:dyDescent="0.25">
      <c r="B2062" s="51"/>
      <c r="C2062" s="53"/>
      <c r="D2062" s="54"/>
      <c r="E2062" s="55"/>
      <c r="F2062" s="56"/>
      <c r="G2062" s="56"/>
      <c r="H2062" s="56"/>
      <c r="I2062" s="57"/>
      <c r="J2062" s="55"/>
      <c r="K2062" s="55"/>
      <c r="L2062" s="53"/>
      <c r="M2062" s="58"/>
      <c r="N2062" s="52"/>
    </row>
    <row r="2063" spans="2:14" x14ac:dyDescent="0.25">
      <c r="B2063" s="51"/>
      <c r="C2063" s="53"/>
      <c r="D2063" s="54"/>
      <c r="E2063" s="55"/>
      <c r="F2063" s="56"/>
      <c r="G2063" s="56"/>
      <c r="H2063" s="56"/>
      <c r="I2063" s="57"/>
      <c r="J2063" s="55"/>
      <c r="K2063" s="55"/>
      <c r="L2063" s="53"/>
      <c r="M2063" s="58"/>
      <c r="N2063" s="52"/>
    </row>
    <row r="2064" spans="2:14" x14ac:dyDescent="0.25">
      <c r="B2064" s="51"/>
      <c r="C2064" s="53"/>
      <c r="D2064" s="54"/>
      <c r="E2064" s="55"/>
      <c r="F2064" s="56"/>
      <c r="G2064" s="56"/>
      <c r="H2064" s="56"/>
      <c r="I2064" s="57"/>
      <c r="J2064" s="55"/>
      <c r="K2064" s="55"/>
      <c r="L2064" s="53"/>
      <c r="M2064" s="58"/>
      <c r="N2064" s="52"/>
    </row>
    <row r="2065" spans="2:14" x14ac:dyDescent="0.25">
      <c r="B2065" s="51"/>
      <c r="C2065" s="53"/>
      <c r="D2065" s="54"/>
      <c r="E2065" s="55"/>
      <c r="F2065" s="56"/>
      <c r="G2065" s="56"/>
      <c r="H2065" s="56"/>
      <c r="I2065" s="57"/>
      <c r="J2065" s="55"/>
      <c r="K2065" s="55"/>
      <c r="L2065" s="53"/>
      <c r="M2065" s="58"/>
      <c r="N2065" s="52"/>
    </row>
    <row r="2066" spans="2:14" x14ac:dyDescent="0.25">
      <c r="B2066" s="51"/>
      <c r="C2066" s="53"/>
      <c r="D2066" s="54"/>
      <c r="E2066" s="55"/>
      <c r="F2066" s="56"/>
      <c r="G2066" s="56"/>
      <c r="H2066" s="56"/>
      <c r="I2066" s="57"/>
      <c r="J2066" s="55"/>
      <c r="K2066" s="55"/>
      <c r="L2066" s="53"/>
      <c r="M2066" s="58"/>
      <c r="N2066" s="52"/>
    </row>
    <row r="2067" spans="2:14" x14ac:dyDescent="0.25">
      <c r="B2067" s="51"/>
      <c r="C2067" s="53"/>
      <c r="D2067" s="54"/>
      <c r="E2067" s="55"/>
      <c r="F2067" s="56"/>
      <c r="G2067" s="56"/>
      <c r="H2067" s="56"/>
      <c r="I2067" s="57"/>
      <c r="J2067" s="55"/>
      <c r="K2067" s="55"/>
      <c r="L2067" s="53"/>
      <c r="M2067" s="58"/>
      <c r="N2067" s="52"/>
    </row>
    <row r="2068" spans="2:14" x14ac:dyDescent="0.25">
      <c r="B2068" s="51"/>
      <c r="C2068" s="53"/>
      <c r="D2068" s="54"/>
      <c r="E2068" s="55"/>
      <c r="F2068" s="56"/>
      <c r="G2068" s="56"/>
      <c r="H2068" s="56"/>
      <c r="I2068" s="57"/>
      <c r="J2068" s="55"/>
      <c r="K2068" s="55"/>
      <c r="L2068" s="53"/>
      <c r="M2068" s="58"/>
      <c r="N2068" s="52"/>
    </row>
    <row r="2069" spans="2:14" x14ac:dyDescent="0.25">
      <c r="B2069" s="51"/>
      <c r="C2069" s="53"/>
      <c r="D2069" s="54"/>
      <c r="E2069" s="55"/>
      <c r="F2069" s="56"/>
      <c r="G2069" s="56"/>
      <c r="H2069" s="56"/>
      <c r="I2069" s="57"/>
      <c r="J2069" s="55"/>
      <c r="K2069" s="55"/>
      <c r="L2069" s="53"/>
      <c r="M2069" s="58"/>
      <c r="N2069" s="52"/>
    </row>
    <row r="2070" spans="2:14" x14ac:dyDescent="0.25">
      <c r="B2070" s="51"/>
      <c r="C2070" s="53"/>
      <c r="D2070" s="54"/>
      <c r="E2070" s="55"/>
      <c r="F2070" s="56"/>
      <c r="G2070" s="56"/>
      <c r="H2070" s="56"/>
      <c r="I2070" s="57"/>
      <c r="J2070" s="55"/>
      <c r="K2070" s="55"/>
      <c r="L2070" s="53"/>
      <c r="M2070" s="58"/>
      <c r="N2070" s="52"/>
    </row>
    <row r="2071" spans="2:14" x14ac:dyDescent="0.25">
      <c r="B2071" s="51"/>
      <c r="C2071" s="53"/>
      <c r="D2071" s="54"/>
      <c r="E2071" s="55"/>
      <c r="F2071" s="56"/>
      <c r="G2071" s="56"/>
      <c r="H2071" s="56"/>
      <c r="I2071" s="57"/>
      <c r="J2071" s="55"/>
      <c r="K2071" s="55"/>
      <c r="L2071" s="53"/>
      <c r="M2071" s="58"/>
      <c r="N2071" s="52"/>
    </row>
    <row r="2072" spans="2:14" x14ac:dyDescent="0.25">
      <c r="B2072" s="51"/>
      <c r="C2072" s="53"/>
      <c r="D2072" s="54"/>
      <c r="E2072" s="55"/>
      <c r="F2072" s="56"/>
      <c r="G2072" s="56"/>
      <c r="H2072" s="56"/>
      <c r="I2072" s="57"/>
      <c r="J2072" s="55"/>
      <c r="K2072" s="55"/>
      <c r="L2072" s="53"/>
      <c r="M2072" s="58"/>
      <c r="N2072" s="52"/>
    </row>
    <row r="2073" spans="2:14" x14ac:dyDescent="0.25">
      <c r="B2073" s="51"/>
      <c r="C2073" s="53"/>
      <c r="D2073" s="54"/>
      <c r="E2073" s="55"/>
      <c r="F2073" s="56"/>
      <c r="G2073" s="56"/>
      <c r="H2073" s="56"/>
      <c r="I2073" s="57"/>
      <c r="J2073" s="55"/>
      <c r="K2073" s="55"/>
      <c r="L2073" s="53"/>
      <c r="M2073" s="58"/>
      <c r="N2073" s="52"/>
    </row>
    <row r="2074" spans="2:14" x14ac:dyDescent="0.25">
      <c r="B2074" s="51"/>
      <c r="C2074" s="53"/>
      <c r="D2074" s="54"/>
      <c r="E2074" s="55"/>
      <c r="F2074" s="56"/>
      <c r="G2074" s="56"/>
      <c r="H2074" s="56"/>
      <c r="I2074" s="57"/>
      <c r="J2074" s="55"/>
      <c r="K2074" s="55"/>
      <c r="L2074" s="53"/>
      <c r="M2074" s="58"/>
      <c r="N2074" s="52"/>
    </row>
    <row r="2075" spans="2:14" x14ac:dyDescent="0.25">
      <c r="B2075" s="51"/>
      <c r="C2075" s="53"/>
      <c r="D2075" s="54"/>
      <c r="E2075" s="55"/>
      <c r="F2075" s="56"/>
      <c r="G2075" s="56"/>
      <c r="H2075" s="56"/>
      <c r="I2075" s="57"/>
      <c r="J2075" s="55"/>
      <c r="K2075" s="55"/>
      <c r="L2075" s="53"/>
      <c r="M2075" s="58"/>
      <c r="N2075" s="52"/>
    </row>
    <row r="2076" spans="2:14" x14ac:dyDescent="0.25">
      <c r="B2076" s="51"/>
      <c r="C2076" s="53"/>
      <c r="D2076" s="54"/>
      <c r="E2076" s="55"/>
      <c r="F2076" s="56"/>
      <c r="G2076" s="56"/>
      <c r="H2076" s="56"/>
      <c r="I2076" s="57"/>
      <c r="J2076" s="55"/>
      <c r="K2076" s="55"/>
      <c r="L2076" s="53"/>
      <c r="M2076" s="58"/>
      <c r="N2076" s="52"/>
    </row>
    <row r="2077" spans="2:14" x14ac:dyDescent="0.25">
      <c r="B2077" s="51"/>
      <c r="C2077" s="53"/>
      <c r="D2077" s="54"/>
      <c r="E2077" s="55"/>
      <c r="F2077" s="56"/>
      <c r="G2077" s="56"/>
      <c r="H2077" s="56"/>
      <c r="I2077" s="57"/>
      <c r="J2077" s="55"/>
      <c r="K2077" s="55"/>
      <c r="L2077" s="53"/>
      <c r="M2077" s="58"/>
      <c r="N2077" s="52"/>
    </row>
    <row r="2078" spans="2:14" x14ac:dyDescent="0.25">
      <c r="B2078" s="51"/>
      <c r="C2078" s="53"/>
      <c r="D2078" s="54"/>
      <c r="E2078" s="55"/>
      <c r="F2078" s="56"/>
      <c r="G2078" s="56"/>
      <c r="H2078" s="56"/>
      <c r="I2078" s="57"/>
      <c r="J2078" s="55"/>
      <c r="K2078" s="55"/>
      <c r="L2078" s="53"/>
      <c r="M2078" s="58"/>
      <c r="N2078" s="52"/>
    </row>
    <row r="2079" spans="2:14" x14ac:dyDescent="0.25">
      <c r="B2079" s="51"/>
      <c r="C2079" s="53"/>
      <c r="D2079" s="54"/>
      <c r="E2079" s="55"/>
      <c r="F2079" s="56"/>
      <c r="G2079" s="56"/>
      <c r="H2079" s="56"/>
      <c r="I2079" s="57"/>
      <c r="J2079" s="55"/>
      <c r="K2079" s="55"/>
      <c r="L2079" s="53"/>
      <c r="M2079" s="58"/>
      <c r="N2079" s="52"/>
    </row>
    <row r="2080" spans="2:14" x14ac:dyDescent="0.25">
      <c r="B2080" s="51"/>
      <c r="C2080" s="53"/>
      <c r="D2080" s="54"/>
      <c r="E2080" s="55"/>
      <c r="F2080" s="56"/>
      <c r="G2080" s="56"/>
      <c r="H2080" s="56"/>
      <c r="I2080" s="57"/>
      <c r="J2080" s="55"/>
      <c r="K2080" s="55"/>
      <c r="L2080" s="53"/>
      <c r="M2080" s="58"/>
      <c r="N2080" s="52"/>
    </row>
    <row r="2081" spans="2:14" x14ac:dyDescent="0.25">
      <c r="B2081" s="51"/>
      <c r="C2081" s="53"/>
      <c r="D2081" s="54"/>
      <c r="E2081" s="55"/>
      <c r="F2081" s="56"/>
      <c r="G2081" s="56"/>
      <c r="H2081" s="56"/>
      <c r="I2081" s="57"/>
      <c r="J2081" s="55"/>
      <c r="K2081" s="55"/>
      <c r="L2081" s="53"/>
      <c r="M2081" s="58"/>
      <c r="N2081" s="52"/>
    </row>
    <row r="2082" spans="2:14" x14ac:dyDescent="0.25">
      <c r="B2082" s="51"/>
      <c r="C2082" s="53"/>
      <c r="D2082" s="54"/>
      <c r="E2082" s="55"/>
      <c r="F2082" s="56"/>
      <c r="G2082" s="56"/>
      <c r="H2082" s="56"/>
      <c r="I2082" s="57"/>
      <c r="J2082" s="55"/>
      <c r="K2082" s="55"/>
      <c r="L2082" s="53"/>
      <c r="M2082" s="58"/>
      <c r="N2082" s="52"/>
    </row>
    <row r="2083" spans="2:14" x14ac:dyDescent="0.25">
      <c r="B2083" s="51"/>
      <c r="C2083" s="53"/>
      <c r="D2083" s="54"/>
      <c r="E2083" s="55"/>
      <c r="F2083" s="56"/>
      <c r="G2083" s="56"/>
      <c r="H2083" s="56"/>
      <c r="I2083" s="57"/>
      <c r="J2083" s="55"/>
      <c r="K2083" s="55"/>
      <c r="L2083" s="53"/>
      <c r="M2083" s="58"/>
      <c r="N2083" s="52"/>
    </row>
    <row r="2084" spans="2:14" x14ac:dyDescent="0.25">
      <c r="B2084" s="51"/>
      <c r="C2084" s="53"/>
      <c r="D2084" s="54"/>
      <c r="E2084" s="55"/>
      <c r="F2084" s="56"/>
      <c r="G2084" s="56"/>
      <c r="H2084" s="56"/>
      <c r="I2084" s="57"/>
      <c r="J2084" s="55"/>
      <c r="K2084" s="55"/>
      <c r="L2084" s="53"/>
      <c r="M2084" s="58"/>
      <c r="N2084" s="52"/>
    </row>
    <row r="2085" spans="2:14" x14ac:dyDescent="0.25">
      <c r="B2085" s="51"/>
      <c r="C2085" s="53"/>
      <c r="D2085" s="54"/>
      <c r="E2085" s="55"/>
      <c r="F2085" s="56"/>
      <c r="G2085" s="56"/>
      <c r="H2085" s="56"/>
      <c r="I2085" s="57"/>
      <c r="J2085" s="55"/>
      <c r="K2085" s="55"/>
      <c r="L2085" s="53"/>
      <c r="M2085" s="58"/>
      <c r="N2085" s="52"/>
    </row>
    <row r="2086" spans="2:14" x14ac:dyDescent="0.25">
      <c r="B2086" s="51"/>
      <c r="C2086" s="53"/>
      <c r="D2086" s="54"/>
      <c r="E2086" s="55"/>
      <c r="F2086" s="56"/>
      <c r="G2086" s="56"/>
      <c r="H2086" s="56"/>
      <c r="I2086" s="57"/>
      <c r="J2086" s="55"/>
      <c r="K2086" s="55"/>
      <c r="L2086" s="53"/>
      <c r="M2086" s="58"/>
      <c r="N2086" s="52"/>
    </row>
    <row r="2087" spans="2:14" x14ac:dyDescent="0.25">
      <c r="B2087" s="51"/>
      <c r="C2087" s="53"/>
      <c r="D2087" s="54"/>
      <c r="E2087" s="55"/>
      <c r="F2087" s="56"/>
      <c r="G2087" s="56"/>
      <c r="H2087" s="56"/>
      <c r="I2087" s="57"/>
      <c r="J2087" s="55"/>
      <c r="K2087" s="55"/>
      <c r="L2087" s="53"/>
      <c r="M2087" s="58"/>
      <c r="N2087" s="52"/>
    </row>
    <row r="2088" spans="2:14" x14ac:dyDescent="0.25">
      <c r="B2088" s="51"/>
      <c r="C2088" s="53"/>
      <c r="D2088" s="54"/>
      <c r="E2088" s="55"/>
      <c r="F2088" s="56"/>
      <c r="G2088" s="56"/>
      <c r="H2088" s="56"/>
      <c r="I2088" s="57"/>
      <c r="J2088" s="55"/>
      <c r="K2088" s="55"/>
      <c r="L2088" s="53"/>
      <c r="M2088" s="58"/>
      <c r="N2088" s="52"/>
    </row>
    <row r="2089" spans="2:14" x14ac:dyDescent="0.25">
      <c r="B2089" s="51"/>
      <c r="C2089" s="53"/>
      <c r="D2089" s="54"/>
      <c r="E2089" s="55"/>
      <c r="F2089" s="56"/>
      <c r="G2089" s="56"/>
      <c r="H2089" s="56"/>
      <c r="I2089" s="57"/>
      <c r="J2089" s="55"/>
      <c r="K2089" s="55"/>
      <c r="L2089" s="53"/>
      <c r="M2089" s="58"/>
      <c r="N2089" s="52"/>
    </row>
    <row r="2090" spans="2:14" x14ac:dyDescent="0.25">
      <c r="B2090" s="51"/>
      <c r="C2090" s="53"/>
      <c r="D2090" s="54"/>
      <c r="E2090" s="55"/>
      <c r="F2090" s="56"/>
      <c r="G2090" s="56"/>
      <c r="H2090" s="56"/>
      <c r="I2090" s="57"/>
      <c r="J2090" s="55"/>
      <c r="K2090" s="55"/>
      <c r="L2090" s="53"/>
      <c r="M2090" s="58"/>
      <c r="N2090" s="52"/>
    </row>
    <row r="2091" spans="2:14" x14ac:dyDescent="0.25">
      <c r="B2091" s="51"/>
      <c r="C2091" s="53"/>
      <c r="D2091" s="54"/>
      <c r="E2091" s="55"/>
      <c r="F2091" s="56"/>
      <c r="G2091" s="56"/>
      <c r="H2091" s="56"/>
      <c r="I2091" s="57"/>
      <c r="J2091" s="55"/>
      <c r="K2091" s="55"/>
      <c r="L2091" s="53"/>
      <c r="M2091" s="58"/>
      <c r="N2091" s="52"/>
    </row>
    <row r="2092" spans="2:14" x14ac:dyDescent="0.25">
      <c r="B2092" s="51"/>
      <c r="C2092" s="53"/>
      <c r="D2092" s="54"/>
      <c r="E2092" s="55"/>
      <c r="F2092" s="56"/>
      <c r="G2092" s="56"/>
      <c r="H2092" s="56"/>
      <c r="I2092" s="57"/>
      <c r="J2092" s="55"/>
      <c r="K2092" s="55"/>
      <c r="L2092" s="53"/>
      <c r="M2092" s="58"/>
      <c r="N2092" s="52"/>
    </row>
    <row r="2093" spans="2:14" x14ac:dyDescent="0.25">
      <c r="B2093" s="51"/>
      <c r="C2093" s="53"/>
      <c r="D2093" s="54"/>
      <c r="E2093" s="55"/>
      <c r="F2093" s="56"/>
      <c r="G2093" s="56"/>
      <c r="H2093" s="56"/>
      <c r="I2093" s="57"/>
      <c r="J2093" s="55"/>
      <c r="K2093" s="55"/>
      <c r="L2093" s="53"/>
      <c r="M2093" s="58"/>
      <c r="N2093" s="52"/>
    </row>
    <row r="2094" spans="2:14" x14ac:dyDescent="0.25">
      <c r="B2094" s="51"/>
      <c r="C2094" s="53"/>
      <c r="D2094" s="54"/>
      <c r="E2094" s="55"/>
      <c r="F2094" s="56"/>
      <c r="G2094" s="56"/>
      <c r="H2094" s="56"/>
      <c r="I2094" s="57"/>
      <c r="J2094" s="55"/>
      <c r="K2094" s="55"/>
      <c r="L2094" s="53"/>
      <c r="M2094" s="58"/>
      <c r="N2094" s="52"/>
    </row>
    <row r="2095" spans="2:14" x14ac:dyDescent="0.25">
      <c r="B2095" s="51"/>
      <c r="C2095" s="53"/>
      <c r="D2095" s="54"/>
      <c r="E2095" s="55"/>
      <c r="F2095" s="56"/>
      <c r="G2095" s="56"/>
      <c r="H2095" s="56"/>
      <c r="I2095" s="57"/>
      <c r="J2095" s="55"/>
      <c r="K2095" s="55"/>
      <c r="L2095" s="53"/>
      <c r="M2095" s="58"/>
      <c r="N2095" s="52"/>
    </row>
    <row r="2096" spans="2:14" x14ac:dyDescent="0.25">
      <c r="B2096" s="51"/>
      <c r="C2096" s="53"/>
      <c r="D2096" s="54"/>
      <c r="E2096" s="55"/>
      <c r="F2096" s="56"/>
      <c r="G2096" s="56"/>
      <c r="H2096" s="56"/>
      <c r="I2096" s="57"/>
      <c r="J2096" s="55"/>
      <c r="K2096" s="55"/>
      <c r="L2096" s="53"/>
      <c r="M2096" s="58"/>
      <c r="N2096" s="52"/>
    </row>
    <row r="2097" spans="2:14" x14ac:dyDescent="0.25">
      <c r="B2097" s="51"/>
      <c r="C2097" s="53"/>
      <c r="D2097" s="54"/>
      <c r="E2097" s="55"/>
      <c r="F2097" s="56"/>
      <c r="G2097" s="56"/>
      <c r="H2097" s="56"/>
      <c r="I2097" s="57"/>
      <c r="J2097" s="55"/>
      <c r="K2097" s="55"/>
      <c r="L2097" s="53"/>
      <c r="M2097" s="58"/>
      <c r="N2097" s="52"/>
    </row>
    <row r="2098" spans="2:14" x14ac:dyDescent="0.25">
      <c r="B2098" s="51"/>
      <c r="C2098" s="53"/>
      <c r="D2098" s="54"/>
      <c r="E2098" s="55"/>
      <c r="F2098" s="56"/>
      <c r="G2098" s="56"/>
      <c r="H2098" s="56"/>
      <c r="I2098" s="57"/>
      <c r="J2098" s="55"/>
      <c r="K2098" s="55"/>
      <c r="L2098" s="53"/>
      <c r="M2098" s="58"/>
      <c r="N2098" s="52"/>
    </row>
    <row r="2099" spans="2:14" x14ac:dyDescent="0.25">
      <c r="B2099" s="51"/>
      <c r="C2099" s="53"/>
      <c r="D2099" s="54"/>
      <c r="E2099" s="55"/>
      <c r="F2099" s="56"/>
      <c r="G2099" s="56"/>
      <c r="H2099" s="56"/>
      <c r="I2099" s="57"/>
      <c r="J2099" s="55"/>
      <c r="K2099" s="55"/>
      <c r="L2099" s="53"/>
      <c r="M2099" s="58"/>
      <c r="N2099" s="52"/>
    </row>
    <row r="2100" spans="2:14" x14ac:dyDescent="0.25">
      <c r="B2100" s="51"/>
      <c r="C2100" s="53"/>
      <c r="D2100" s="54"/>
      <c r="E2100" s="55"/>
      <c r="F2100" s="56"/>
      <c r="G2100" s="56"/>
      <c r="H2100" s="56"/>
      <c r="I2100" s="57"/>
      <c r="J2100" s="55"/>
      <c r="K2100" s="55"/>
      <c r="L2100" s="53"/>
      <c r="M2100" s="58"/>
      <c r="N2100" s="52"/>
    </row>
    <row r="2101" spans="2:14" x14ac:dyDescent="0.25">
      <c r="B2101" s="51"/>
      <c r="C2101" s="53"/>
      <c r="D2101" s="54"/>
      <c r="E2101" s="55"/>
      <c r="F2101" s="56"/>
      <c r="G2101" s="56"/>
      <c r="H2101" s="56"/>
      <c r="I2101" s="57"/>
      <c r="J2101" s="55"/>
      <c r="K2101" s="55"/>
      <c r="L2101" s="53"/>
      <c r="M2101" s="58"/>
      <c r="N2101" s="52"/>
    </row>
    <row r="2102" spans="2:14" x14ac:dyDescent="0.25">
      <c r="B2102" s="51"/>
      <c r="C2102" s="53"/>
      <c r="D2102" s="54"/>
      <c r="E2102" s="55"/>
      <c r="F2102" s="56"/>
      <c r="G2102" s="56"/>
      <c r="H2102" s="56"/>
      <c r="I2102" s="57"/>
      <c r="J2102" s="55"/>
      <c r="K2102" s="55"/>
      <c r="L2102" s="53"/>
      <c r="M2102" s="58"/>
      <c r="N2102" s="52"/>
    </row>
    <row r="2103" spans="2:14" x14ac:dyDescent="0.25">
      <c r="B2103" s="51"/>
      <c r="C2103" s="53"/>
      <c r="D2103" s="54"/>
      <c r="E2103" s="55"/>
      <c r="F2103" s="56"/>
      <c r="G2103" s="56"/>
      <c r="H2103" s="56"/>
      <c r="I2103" s="57"/>
      <c r="J2103" s="55"/>
      <c r="K2103" s="55"/>
      <c r="L2103" s="53"/>
      <c r="M2103" s="58"/>
      <c r="N2103" s="52"/>
    </row>
    <row r="2104" spans="2:14" x14ac:dyDescent="0.25">
      <c r="B2104" s="51"/>
      <c r="C2104" s="53"/>
      <c r="D2104" s="54"/>
      <c r="E2104" s="55"/>
      <c r="F2104" s="56"/>
      <c r="G2104" s="56"/>
      <c r="H2104" s="56"/>
      <c r="I2104" s="57"/>
      <c r="J2104" s="55"/>
      <c r="K2104" s="55"/>
      <c r="L2104" s="53"/>
      <c r="M2104" s="58"/>
      <c r="N2104" s="52"/>
    </row>
    <row r="2105" spans="2:14" x14ac:dyDescent="0.25">
      <c r="B2105" s="51"/>
      <c r="C2105" s="53"/>
      <c r="D2105" s="54"/>
      <c r="E2105" s="55"/>
      <c r="F2105" s="56"/>
      <c r="G2105" s="56"/>
      <c r="H2105" s="56"/>
      <c r="I2105" s="57"/>
      <c r="J2105" s="55"/>
      <c r="K2105" s="55"/>
      <c r="L2105" s="53"/>
      <c r="M2105" s="58"/>
      <c r="N2105" s="52"/>
    </row>
    <row r="2106" spans="2:14" x14ac:dyDescent="0.25">
      <c r="B2106" s="51"/>
      <c r="C2106" s="53"/>
      <c r="D2106" s="54"/>
      <c r="E2106" s="55"/>
      <c r="F2106" s="56"/>
      <c r="G2106" s="56"/>
      <c r="H2106" s="56"/>
      <c r="I2106" s="57"/>
      <c r="J2106" s="55"/>
      <c r="K2106" s="55"/>
      <c r="L2106" s="53"/>
      <c r="M2106" s="58"/>
      <c r="N2106" s="52"/>
    </row>
    <row r="2107" spans="2:14" x14ac:dyDescent="0.25">
      <c r="B2107" s="51"/>
      <c r="C2107" s="53"/>
      <c r="D2107" s="54"/>
      <c r="E2107" s="55"/>
      <c r="F2107" s="56"/>
      <c r="G2107" s="56"/>
      <c r="H2107" s="56"/>
      <c r="I2107" s="57"/>
      <c r="J2107" s="55"/>
      <c r="K2107" s="55"/>
      <c r="L2107" s="53"/>
      <c r="M2107" s="58"/>
      <c r="N2107" s="52"/>
    </row>
    <row r="2108" spans="2:14" x14ac:dyDescent="0.25">
      <c r="B2108" s="51"/>
      <c r="C2108" s="53"/>
      <c r="D2108" s="54"/>
      <c r="E2108" s="55"/>
      <c r="F2108" s="56"/>
      <c r="G2108" s="56"/>
      <c r="H2108" s="56"/>
      <c r="I2108" s="57"/>
      <c r="J2108" s="55"/>
      <c r="K2108" s="55"/>
      <c r="L2108" s="53"/>
      <c r="M2108" s="58"/>
      <c r="N2108" s="52"/>
    </row>
    <row r="2109" spans="2:14" x14ac:dyDescent="0.25">
      <c r="B2109" s="51"/>
      <c r="C2109" s="53"/>
      <c r="D2109" s="54"/>
      <c r="E2109" s="55"/>
      <c r="F2109" s="56"/>
      <c r="G2109" s="56"/>
      <c r="H2109" s="56"/>
      <c r="I2109" s="57"/>
      <c r="J2109" s="55"/>
      <c r="K2109" s="55"/>
      <c r="L2109" s="53"/>
      <c r="M2109" s="58"/>
      <c r="N2109" s="52"/>
    </row>
    <row r="2110" spans="2:14" x14ac:dyDescent="0.25">
      <c r="B2110" s="51"/>
      <c r="C2110" s="53"/>
      <c r="D2110" s="54"/>
      <c r="E2110" s="55"/>
      <c r="F2110" s="56"/>
      <c r="G2110" s="56"/>
      <c r="H2110" s="56"/>
      <c r="I2110" s="57"/>
      <c r="J2110" s="55"/>
      <c r="K2110" s="55"/>
      <c r="L2110" s="53"/>
      <c r="M2110" s="58"/>
      <c r="N2110" s="52"/>
    </row>
    <row r="2111" spans="2:14" x14ac:dyDescent="0.25">
      <c r="B2111" s="51"/>
      <c r="C2111" s="53"/>
      <c r="D2111" s="54"/>
      <c r="E2111" s="55"/>
      <c r="F2111" s="56"/>
      <c r="G2111" s="56"/>
      <c r="H2111" s="56"/>
      <c r="I2111" s="57"/>
      <c r="J2111" s="55"/>
      <c r="K2111" s="55"/>
      <c r="L2111" s="53"/>
      <c r="M2111" s="58"/>
      <c r="N2111" s="52"/>
    </row>
    <row r="2112" spans="2:14" x14ac:dyDescent="0.25">
      <c r="B2112" s="51"/>
      <c r="C2112" s="53"/>
      <c r="D2112" s="54"/>
      <c r="E2112" s="55"/>
      <c r="F2112" s="56"/>
      <c r="G2112" s="56"/>
      <c r="H2112" s="56"/>
      <c r="I2112" s="57"/>
      <c r="J2112" s="55"/>
      <c r="K2112" s="55"/>
      <c r="L2112" s="53"/>
      <c r="M2112" s="58"/>
      <c r="N2112" s="52"/>
    </row>
    <row r="2113" spans="2:14" x14ac:dyDescent="0.25">
      <c r="B2113" s="51"/>
      <c r="C2113" s="53"/>
      <c r="D2113" s="54"/>
      <c r="E2113" s="55"/>
      <c r="F2113" s="56"/>
      <c r="G2113" s="56"/>
      <c r="H2113" s="56"/>
      <c r="I2113" s="57"/>
      <c r="J2113" s="55"/>
      <c r="K2113" s="55"/>
      <c r="L2113" s="53"/>
      <c r="M2113" s="58"/>
      <c r="N2113" s="52"/>
    </row>
    <row r="2114" spans="2:14" x14ac:dyDescent="0.25">
      <c r="B2114" s="51"/>
      <c r="C2114" s="53"/>
      <c r="D2114" s="54"/>
      <c r="E2114" s="55"/>
      <c r="F2114" s="56"/>
      <c r="G2114" s="56"/>
      <c r="H2114" s="56"/>
      <c r="I2114" s="57"/>
      <c r="J2114" s="55"/>
      <c r="K2114" s="55"/>
      <c r="L2114" s="53"/>
      <c r="M2114" s="58"/>
      <c r="N2114" s="52"/>
    </row>
    <row r="2115" spans="2:14" x14ac:dyDescent="0.25">
      <c r="B2115" s="51"/>
      <c r="C2115" s="53"/>
      <c r="D2115" s="54"/>
      <c r="E2115" s="55"/>
      <c r="F2115" s="56"/>
      <c r="G2115" s="56"/>
      <c r="H2115" s="56"/>
      <c r="I2115" s="57"/>
      <c r="J2115" s="55"/>
      <c r="K2115" s="55"/>
      <c r="L2115" s="53"/>
      <c r="M2115" s="58"/>
      <c r="N2115" s="52"/>
    </row>
    <row r="2116" spans="2:14" x14ac:dyDescent="0.25">
      <c r="B2116" s="51"/>
      <c r="C2116" s="53"/>
      <c r="D2116" s="54"/>
      <c r="E2116" s="55"/>
      <c r="F2116" s="56"/>
      <c r="G2116" s="56"/>
      <c r="H2116" s="56"/>
      <c r="I2116" s="57"/>
      <c r="J2116" s="55"/>
      <c r="K2116" s="55"/>
      <c r="L2116" s="53"/>
      <c r="M2116" s="58"/>
      <c r="N2116" s="52"/>
    </row>
    <row r="2117" spans="2:14" x14ac:dyDescent="0.25">
      <c r="B2117" s="51"/>
      <c r="C2117" s="53"/>
      <c r="D2117" s="54"/>
      <c r="E2117" s="55"/>
      <c r="F2117" s="56"/>
      <c r="G2117" s="56"/>
      <c r="H2117" s="56"/>
      <c r="I2117" s="57"/>
      <c r="J2117" s="55"/>
      <c r="K2117" s="55"/>
      <c r="L2117" s="53"/>
      <c r="M2117" s="58"/>
      <c r="N2117" s="52"/>
    </row>
    <row r="2118" spans="2:14" x14ac:dyDescent="0.25">
      <c r="B2118" s="51"/>
      <c r="C2118" s="53"/>
      <c r="D2118" s="54"/>
      <c r="E2118" s="55"/>
      <c r="F2118" s="56"/>
      <c r="G2118" s="56"/>
      <c r="H2118" s="56"/>
      <c r="I2118" s="57"/>
      <c r="J2118" s="55"/>
      <c r="K2118" s="55"/>
      <c r="L2118" s="53"/>
      <c r="M2118" s="58"/>
      <c r="N2118" s="52"/>
    </row>
    <row r="2119" spans="2:14" x14ac:dyDescent="0.25">
      <c r="B2119" s="51"/>
      <c r="C2119" s="53"/>
      <c r="D2119" s="54"/>
      <c r="E2119" s="55"/>
      <c r="F2119" s="56"/>
      <c r="G2119" s="56"/>
      <c r="H2119" s="56"/>
      <c r="I2119" s="57"/>
      <c r="J2119" s="55"/>
      <c r="K2119" s="55"/>
      <c r="L2119" s="53"/>
      <c r="M2119" s="58"/>
      <c r="N2119" s="52"/>
    </row>
    <row r="2120" spans="2:14" x14ac:dyDescent="0.25">
      <c r="B2120" s="51"/>
      <c r="C2120" s="53"/>
      <c r="D2120" s="54"/>
      <c r="E2120" s="55"/>
      <c r="F2120" s="56"/>
      <c r="G2120" s="56"/>
      <c r="H2120" s="56"/>
      <c r="I2120" s="57"/>
      <c r="J2120" s="55"/>
      <c r="K2120" s="55"/>
      <c r="L2120" s="53"/>
      <c r="M2120" s="58"/>
      <c r="N2120" s="52"/>
    </row>
    <row r="2121" spans="2:14" x14ac:dyDescent="0.25">
      <c r="B2121" s="51"/>
      <c r="C2121" s="53"/>
      <c r="D2121" s="54"/>
      <c r="E2121" s="55"/>
      <c r="F2121" s="56"/>
      <c r="G2121" s="56"/>
      <c r="H2121" s="56"/>
      <c r="I2121" s="57"/>
      <c r="J2121" s="55"/>
      <c r="K2121" s="55"/>
      <c r="L2121" s="53"/>
      <c r="M2121" s="58"/>
      <c r="N2121" s="52"/>
    </row>
    <row r="2122" spans="2:14" x14ac:dyDescent="0.25">
      <c r="B2122" s="51"/>
      <c r="C2122" s="53"/>
      <c r="D2122" s="54"/>
      <c r="E2122" s="55"/>
      <c r="F2122" s="56"/>
      <c r="G2122" s="56"/>
      <c r="H2122" s="56"/>
      <c r="I2122" s="57"/>
      <c r="J2122" s="55"/>
      <c r="K2122" s="55"/>
      <c r="L2122" s="53"/>
      <c r="M2122" s="58"/>
      <c r="N2122" s="52"/>
    </row>
    <row r="2123" spans="2:14" x14ac:dyDescent="0.25">
      <c r="B2123" s="51"/>
      <c r="C2123" s="53"/>
      <c r="D2123" s="54"/>
      <c r="E2123" s="55"/>
      <c r="F2123" s="56"/>
      <c r="G2123" s="56"/>
      <c r="H2123" s="56"/>
      <c r="I2123" s="57"/>
      <c r="J2123" s="55"/>
      <c r="K2123" s="55"/>
      <c r="L2123" s="53"/>
      <c r="M2123" s="58"/>
      <c r="N2123" s="52"/>
    </row>
    <row r="2124" spans="2:14" x14ac:dyDescent="0.25">
      <c r="B2124" s="51"/>
      <c r="C2124" s="53"/>
      <c r="D2124" s="54"/>
      <c r="E2124" s="55"/>
      <c r="F2124" s="56"/>
      <c r="G2124" s="56"/>
      <c r="H2124" s="56"/>
      <c r="I2124" s="57"/>
      <c r="J2124" s="55"/>
      <c r="K2124" s="55"/>
      <c r="L2124" s="53"/>
      <c r="M2124" s="58"/>
      <c r="N2124" s="52"/>
    </row>
    <row r="2125" spans="2:14" x14ac:dyDescent="0.25">
      <c r="B2125" s="51"/>
      <c r="C2125" s="53"/>
      <c r="D2125" s="54"/>
      <c r="E2125" s="55"/>
      <c r="F2125" s="56"/>
      <c r="G2125" s="56"/>
      <c r="H2125" s="56"/>
      <c r="I2125" s="57"/>
      <c r="J2125" s="55"/>
      <c r="K2125" s="55"/>
      <c r="L2125" s="53"/>
      <c r="M2125" s="58"/>
      <c r="N2125" s="52"/>
    </row>
    <row r="2126" spans="2:14" x14ac:dyDescent="0.25">
      <c r="B2126" s="51"/>
      <c r="C2126" s="53"/>
      <c r="D2126" s="54"/>
      <c r="E2126" s="55"/>
      <c r="F2126" s="56"/>
      <c r="G2126" s="56"/>
      <c r="H2126" s="56"/>
      <c r="I2126" s="57"/>
      <c r="J2126" s="55"/>
      <c r="K2126" s="55"/>
      <c r="L2126" s="53"/>
      <c r="M2126" s="58"/>
      <c r="N2126" s="52"/>
    </row>
    <row r="2127" spans="2:14" x14ac:dyDescent="0.25">
      <c r="B2127" s="51"/>
      <c r="C2127" s="53"/>
      <c r="D2127" s="54"/>
      <c r="E2127" s="55"/>
      <c r="F2127" s="56"/>
      <c r="G2127" s="56"/>
      <c r="H2127" s="56"/>
      <c r="I2127" s="57"/>
      <c r="J2127" s="55"/>
      <c r="K2127" s="55"/>
      <c r="L2127" s="53"/>
      <c r="M2127" s="58"/>
      <c r="N2127" s="52"/>
    </row>
    <row r="2128" spans="2:14" x14ac:dyDescent="0.25">
      <c r="B2128" s="51"/>
      <c r="C2128" s="53"/>
      <c r="D2128" s="54"/>
      <c r="E2128" s="55"/>
      <c r="F2128" s="56"/>
      <c r="G2128" s="56"/>
      <c r="H2128" s="56"/>
      <c r="I2128" s="57"/>
      <c r="J2128" s="55"/>
      <c r="K2128" s="55"/>
      <c r="L2128" s="53"/>
      <c r="M2128" s="58"/>
      <c r="N2128" s="52"/>
    </row>
    <row r="2129" spans="2:14" x14ac:dyDescent="0.25">
      <c r="B2129" s="51"/>
      <c r="C2129" s="53"/>
      <c r="D2129" s="54"/>
      <c r="E2129" s="55"/>
      <c r="F2129" s="56"/>
      <c r="G2129" s="56"/>
      <c r="H2129" s="56"/>
      <c r="I2129" s="57"/>
      <c r="J2129" s="55"/>
      <c r="K2129" s="55"/>
      <c r="L2129" s="53"/>
      <c r="M2129" s="58"/>
      <c r="N2129" s="52"/>
    </row>
    <row r="2130" spans="2:14" x14ac:dyDescent="0.25">
      <c r="B2130" s="51"/>
      <c r="C2130" s="53"/>
      <c r="D2130" s="54"/>
      <c r="E2130" s="55"/>
      <c r="F2130" s="56"/>
      <c r="G2130" s="56"/>
      <c r="H2130" s="56"/>
      <c r="I2130" s="57"/>
      <c r="J2130" s="55"/>
      <c r="K2130" s="55"/>
      <c r="L2130" s="53"/>
      <c r="M2130" s="58"/>
      <c r="N2130" s="52"/>
    </row>
    <row r="2131" spans="2:14" x14ac:dyDescent="0.25">
      <c r="B2131" s="51"/>
      <c r="C2131" s="53"/>
      <c r="D2131" s="54"/>
      <c r="E2131" s="55"/>
      <c r="F2131" s="56"/>
      <c r="G2131" s="56"/>
      <c r="H2131" s="56"/>
      <c r="I2131" s="57"/>
      <c r="J2131" s="55"/>
      <c r="K2131" s="55"/>
      <c r="L2131" s="53"/>
      <c r="M2131" s="58"/>
      <c r="N2131" s="52"/>
    </row>
    <row r="2132" spans="2:14" x14ac:dyDescent="0.25">
      <c r="B2132" s="51"/>
      <c r="C2132" s="53"/>
      <c r="D2132" s="54"/>
      <c r="E2132" s="55"/>
      <c r="F2132" s="56"/>
      <c r="G2132" s="56"/>
      <c r="H2132" s="56"/>
      <c r="I2132" s="57"/>
      <c r="J2132" s="55"/>
      <c r="K2132" s="55"/>
      <c r="L2132" s="53"/>
      <c r="M2132" s="58"/>
      <c r="N2132" s="52"/>
    </row>
    <row r="2133" spans="2:14" x14ac:dyDescent="0.25">
      <c r="B2133" s="51"/>
      <c r="C2133" s="53"/>
      <c r="D2133" s="54"/>
      <c r="E2133" s="55"/>
      <c r="F2133" s="56"/>
      <c r="G2133" s="56"/>
      <c r="H2133" s="56"/>
      <c r="I2133" s="57"/>
      <c r="J2133" s="55"/>
      <c r="K2133" s="55"/>
      <c r="L2133" s="53"/>
      <c r="M2133" s="58"/>
      <c r="N2133" s="52"/>
    </row>
    <row r="2134" spans="2:14" x14ac:dyDescent="0.25">
      <c r="B2134" s="51"/>
      <c r="C2134" s="53"/>
      <c r="D2134" s="54"/>
      <c r="E2134" s="55"/>
      <c r="F2134" s="56"/>
      <c r="G2134" s="56"/>
      <c r="H2134" s="56"/>
      <c r="I2134" s="57"/>
      <c r="J2134" s="55"/>
      <c r="K2134" s="55"/>
      <c r="L2134" s="53"/>
      <c r="M2134" s="58"/>
      <c r="N2134" s="52"/>
    </row>
    <row r="2135" spans="2:14" x14ac:dyDescent="0.25">
      <c r="B2135" s="51"/>
      <c r="C2135" s="53"/>
      <c r="D2135" s="54"/>
      <c r="E2135" s="55"/>
      <c r="F2135" s="56"/>
      <c r="G2135" s="56"/>
      <c r="H2135" s="56"/>
      <c r="I2135" s="57"/>
      <c r="J2135" s="55"/>
      <c r="K2135" s="55"/>
      <c r="L2135" s="53"/>
      <c r="M2135" s="58"/>
      <c r="N2135" s="52"/>
    </row>
    <row r="2136" spans="2:14" x14ac:dyDescent="0.25">
      <c r="B2136" s="51"/>
      <c r="C2136" s="53"/>
      <c r="D2136" s="54"/>
      <c r="E2136" s="55"/>
      <c r="F2136" s="56"/>
      <c r="G2136" s="56"/>
      <c r="H2136" s="56"/>
      <c r="I2136" s="57"/>
      <c r="J2136" s="55"/>
      <c r="K2136" s="55"/>
      <c r="L2136" s="53"/>
      <c r="M2136" s="58"/>
      <c r="N2136" s="52"/>
    </row>
    <row r="2137" spans="2:14" x14ac:dyDescent="0.25">
      <c r="B2137" s="51"/>
      <c r="C2137" s="53"/>
      <c r="D2137" s="54"/>
      <c r="E2137" s="55"/>
      <c r="F2137" s="56"/>
      <c r="G2137" s="56"/>
      <c r="H2137" s="56"/>
      <c r="I2137" s="57"/>
      <c r="J2137" s="55"/>
      <c r="K2137" s="55"/>
      <c r="L2137" s="53"/>
      <c r="M2137" s="58"/>
      <c r="N2137" s="52"/>
    </row>
    <row r="2138" spans="2:14" x14ac:dyDescent="0.25">
      <c r="B2138" s="51"/>
      <c r="C2138" s="53"/>
      <c r="D2138" s="54"/>
      <c r="E2138" s="55"/>
      <c r="F2138" s="56"/>
      <c r="G2138" s="56"/>
      <c r="H2138" s="56"/>
      <c r="I2138" s="57"/>
      <c r="J2138" s="55"/>
      <c r="K2138" s="55"/>
      <c r="L2138" s="53"/>
      <c r="M2138" s="58"/>
      <c r="N2138" s="52"/>
    </row>
    <row r="2139" spans="2:14" x14ac:dyDescent="0.25">
      <c r="B2139" s="51"/>
      <c r="C2139" s="53"/>
      <c r="D2139" s="54"/>
      <c r="E2139" s="55"/>
      <c r="F2139" s="56"/>
      <c r="G2139" s="56"/>
      <c r="H2139" s="56"/>
      <c r="I2139" s="57"/>
      <c r="J2139" s="55"/>
      <c r="K2139" s="55"/>
      <c r="L2139" s="53"/>
      <c r="M2139" s="58"/>
      <c r="N2139" s="52"/>
    </row>
    <row r="2140" spans="2:14" x14ac:dyDescent="0.25">
      <c r="B2140" s="51"/>
      <c r="C2140" s="53"/>
      <c r="D2140" s="54"/>
      <c r="E2140" s="55"/>
      <c r="F2140" s="56"/>
      <c r="G2140" s="56"/>
      <c r="H2140" s="56"/>
      <c r="I2140" s="57"/>
      <c r="J2140" s="55"/>
      <c r="K2140" s="55"/>
      <c r="L2140" s="53"/>
      <c r="M2140" s="58"/>
      <c r="N2140" s="52"/>
    </row>
    <row r="2141" spans="2:14" x14ac:dyDescent="0.25">
      <c r="B2141" s="51"/>
      <c r="C2141" s="53"/>
      <c r="D2141" s="54"/>
      <c r="E2141" s="55"/>
      <c r="F2141" s="56"/>
      <c r="G2141" s="56"/>
      <c r="H2141" s="56"/>
      <c r="I2141" s="57"/>
      <c r="J2141" s="55"/>
      <c r="K2141" s="55"/>
      <c r="L2141" s="53"/>
      <c r="M2141" s="58"/>
      <c r="N2141" s="52"/>
    </row>
    <row r="2142" spans="2:14" x14ac:dyDescent="0.25">
      <c r="B2142" s="51"/>
      <c r="C2142" s="53"/>
      <c r="D2142" s="54"/>
      <c r="E2142" s="55"/>
      <c r="F2142" s="56"/>
      <c r="G2142" s="56"/>
      <c r="H2142" s="56"/>
      <c r="I2142" s="57"/>
      <c r="J2142" s="55"/>
      <c r="K2142" s="55"/>
      <c r="L2142" s="53"/>
      <c r="M2142" s="58"/>
      <c r="N2142" s="52"/>
    </row>
    <row r="2143" spans="2:14" x14ac:dyDescent="0.25">
      <c r="B2143" s="51"/>
      <c r="C2143" s="53"/>
      <c r="D2143" s="54"/>
      <c r="E2143" s="55"/>
      <c r="F2143" s="56"/>
      <c r="G2143" s="56"/>
      <c r="H2143" s="56"/>
      <c r="I2143" s="57"/>
      <c r="J2143" s="55"/>
      <c r="K2143" s="55"/>
      <c r="L2143" s="53"/>
      <c r="M2143" s="58"/>
      <c r="N2143" s="52"/>
    </row>
    <row r="2144" spans="2:14" x14ac:dyDescent="0.25">
      <c r="B2144" s="51"/>
      <c r="C2144" s="53"/>
      <c r="D2144" s="54"/>
      <c r="E2144" s="55"/>
      <c r="F2144" s="56"/>
      <c r="G2144" s="56"/>
      <c r="H2144" s="56"/>
      <c r="I2144" s="57"/>
      <c r="J2144" s="55"/>
      <c r="K2144" s="55"/>
      <c r="L2144" s="53"/>
      <c r="M2144" s="58"/>
      <c r="N2144" s="52"/>
    </row>
    <row r="2145" spans="2:14" x14ac:dyDescent="0.25">
      <c r="B2145" s="51"/>
      <c r="C2145" s="53"/>
      <c r="D2145" s="54"/>
      <c r="E2145" s="55"/>
      <c r="F2145" s="56"/>
      <c r="G2145" s="56"/>
      <c r="H2145" s="56"/>
      <c r="I2145" s="57"/>
      <c r="J2145" s="55"/>
      <c r="K2145" s="55"/>
      <c r="L2145" s="53"/>
      <c r="M2145" s="58"/>
      <c r="N2145" s="52"/>
    </row>
    <row r="2146" spans="2:14" x14ac:dyDescent="0.25">
      <c r="B2146" s="51"/>
      <c r="C2146" s="53"/>
      <c r="D2146" s="54"/>
      <c r="E2146" s="55"/>
      <c r="F2146" s="56"/>
      <c r="G2146" s="56"/>
      <c r="H2146" s="56"/>
      <c r="I2146" s="57"/>
      <c r="J2146" s="55"/>
      <c r="K2146" s="55"/>
      <c r="L2146" s="53"/>
      <c r="M2146" s="58"/>
      <c r="N2146" s="52"/>
    </row>
    <row r="2147" spans="2:14" x14ac:dyDescent="0.25">
      <c r="B2147" s="51"/>
      <c r="C2147" s="53"/>
      <c r="D2147" s="54"/>
      <c r="E2147" s="55"/>
      <c r="F2147" s="56"/>
      <c r="G2147" s="56"/>
      <c r="H2147" s="56"/>
      <c r="I2147" s="57"/>
      <c r="J2147" s="55"/>
      <c r="K2147" s="55"/>
      <c r="L2147" s="53"/>
      <c r="M2147" s="58"/>
      <c r="N2147" s="52"/>
    </row>
    <row r="2148" spans="2:14" x14ac:dyDescent="0.25">
      <c r="B2148" s="51"/>
      <c r="C2148" s="53"/>
      <c r="D2148" s="54"/>
      <c r="E2148" s="55"/>
      <c r="F2148" s="56"/>
      <c r="G2148" s="56"/>
      <c r="H2148" s="56"/>
      <c r="I2148" s="57"/>
      <c r="J2148" s="55"/>
      <c r="K2148" s="55"/>
      <c r="L2148" s="53"/>
      <c r="M2148" s="58"/>
      <c r="N2148" s="52"/>
    </row>
    <row r="2149" spans="2:14" x14ac:dyDescent="0.25">
      <c r="B2149" s="51"/>
      <c r="C2149" s="53"/>
      <c r="D2149" s="54"/>
      <c r="E2149" s="55"/>
      <c r="F2149" s="56"/>
      <c r="G2149" s="56"/>
      <c r="H2149" s="56"/>
      <c r="I2149" s="57"/>
      <c r="J2149" s="55"/>
      <c r="K2149" s="55"/>
      <c r="L2149" s="53"/>
      <c r="M2149" s="58"/>
      <c r="N2149" s="52"/>
    </row>
    <row r="2150" spans="2:14" x14ac:dyDescent="0.25">
      <c r="B2150" s="51"/>
      <c r="C2150" s="53"/>
      <c r="D2150" s="54"/>
      <c r="E2150" s="55"/>
      <c r="F2150" s="56"/>
      <c r="G2150" s="56"/>
      <c r="H2150" s="56"/>
      <c r="I2150" s="57"/>
      <c r="J2150" s="55"/>
      <c r="K2150" s="55"/>
      <c r="L2150" s="53"/>
      <c r="M2150" s="58"/>
      <c r="N2150" s="52"/>
    </row>
    <row r="2151" spans="2:14" x14ac:dyDescent="0.25">
      <c r="B2151" s="51"/>
      <c r="C2151" s="53"/>
      <c r="D2151" s="54"/>
      <c r="E2151" s="55"/>
      <c r="F2151" s="56"/>
      <c r="G2151" s="56"/>
      <c r="H2151" s="56"/>
      <c r="I2151" s="57"/>
      <c r="J2151" s="55"/>
      <c r="K2151" s="55"/>
      <c r="L2151" s="53"/>
      <c r="M2151" s="58"/>
      <c r="N2151" s="52"/>
    </row>
    <row r="2152" spans="2:14" x14ac:dyDescent="0.25">
      <c r="B2152" s="51"/>
      <c r="C2152" s="53"/>
      <c r="D2152" s="54"/>
      <c r="E2152" s="55"/>
      <c r="F2152" s="56"/>
      <c r="G2152" s="56"/>
      <c r="H2152" s="56"/>
      <c r="I2152" s="57"/>
      <c r="J2152" s="55"/>
      <c r="K2152" s="55"/>
      <c r="L2152" s="53"/>
      <c r="M2152" s="58"/>
      <c r="N2152" s="52"/>
    </row>
    <row r="2153" spans="2:14" x14ac:dyDescent="0.25">
      <c r="B2153" s="51"/>
      <c r="C2153" s="53"/>
      <c r="D2153" s="54"/>
      <c r="E2153" s="55"/>
      <c r="F2153" s="56"/>
      <c r="G2153" s="56"/>
      <c r="H2153" s="56"/>
      <c r="I2153" s="57"/>
      <c r="J2153" s="55"/>
      <c r="K2153" s="55"/>
      <c r="L2153" s="53"/>
      <c r="M2153" s="58"/>
      <c r="N2153" s="52"/>
    </row>
    <row r="2154" spans="2:14" x14ac:dyDescent="0.25">
      <c r="B2154" s="51"/>
      <c r="C2154" s="53"/>
      <c r="D2154" s="54"/>
      <c r="E2154" s="55"/>
      <c r="F2154" s="56"/>
      <c r="G2154" s="56"/>
      <c r="H2154" s="56"/>
      <c r="I2154" s="57"/>
      <c r="J2154" s="55"/>
      <c r="K2154" s="55"/>
      <c r="L2154" s="53"/>
      <c r="M2154" s="58"/>
      <c r="N2154" s="52"/>
    </row>
    <row r="2155" spans="2:14" x14ac:dyDescent="0.25">
      <c r="B2155" s="51"/>
      <c r="C2155" s="53"/>
      <c r="D2155" s="54"/>
      <c r="E2155" s="55"/>
      <c r="F2155" s="56"/>
      <c r="G2155" s="56"/>
      <c r="H2155" s="56"/>
      <c r="I2155" s="57"/>
      <c r="J2155" s="55"/>
      <c r="K2155" s="55"/>
      <c r="L2155" s="53"/>
      <c r="M2155" s="58"/>
      <c r="N2155" s="52"/>
    </row>
    <row r="2156" spans="2:14" x14ac:dyDescent="0.25">
      <c r="B2156" s="51"/>
      <c r="C2156" s="53"/>
      <c r="D2156" s="54"/>
      <c r="E2156" s="55"/>
      <c r="F2156" s="56"/>
      <c r="G2156" s="56"/>
      <c r="H2156" s="56"/>
      <c r="I2156" s="57"/>
      <c r="J2156" s="55"/>
      <c r="K2156" s="55"/>
      <c r="L2156" s="53"/>
      <c r="M2156" s="58"/>
      <c r="N2156" s="52"/>
    </row>
    <row r="2157" spans="2:14" x14ac:dyDescent="0.25">
      <c r="B2157" s="51"/>
      <c r="C2157" s="53"/>
      <c r="D2157" s="54"/>
      <c r="E2157" s="55"/>
      <c r="F2157" s="56"/>
      <c r="G2157" s="56"/>
      <c r="H2157" s="56"/>
      <c r="I2157" s="57"/>
      <c r="J2157" s="55"/>
      <c r="K2157" s="55"/>
      <c r="L2157" s="53"/>
      <c r="M2157" s="58"/>
      <c r="N2157" s="52"/>
    </row>
    <row r="2158" spans="2:14" x14ac:dyDescent="0.25">
      <c r="B2158" s="51"/>
      <c r="C2158" s="53"/>
      <c r="D2158" s="54"/>
      <c r="E2158" s="55"/>
      <c r="F2158" s="56"/>
      <c r="G2158" s="56"/>
      <c r="H2158" s="56"/>
      <c r="I2158" s="57"/>
      <c r="J2158" s="55"/>
      <c r="K2158" s="55"/>
      <c r="L2158" s="53"/>
      <c r="M2158" s="58"/>
      <c r="N2158" s="52"/>
    </row>
    <row r="2159" spans="2:14" x14ac:dyDescent="0.25">
      <c r="B2159" s="51"/>
      <c r="C2159" s="53"/>
      <c r="D2159" s="54"/>
      <c r="E2159" s="55"/>
      <c r="F2159" s="56"/>
      <c r="G2159" s="56"/>
      <c r="H2159" s="56"/>
      <c r="I2159" s="57"/>
      <c r="J2159" s="55"/>
      <c r="K2159" s="55"/>
      <c r="L2159" s="53"/>
      <c r="M2159" s="58"/>
      <c r="N2159" s="52"/>
    </row>
    <row r="2160" spans="2:14" x14ac:dyDescent="0.25">
      <c r="B2160" s="51"/>
      <c r="C2160" s="53"/>
      <c r="D2160" s="54"/>
      <c r="E2160" s="55"/>
      <c r="F2160" s="56"/>
      <c r="G2160" s="56"/>
      <c r="H2160" s="56"/>
      <c r="I2160" s="57"/>
      <c r="J2160" s="55"/>
      <c r="K2160" s="55"/>
      <c r="L2160" s="53"/>
      <c r="M2160" s="58"/>
      <c r="N2160" s="52"/>
    </row>
    <row r="2161" spans="2:14" x14ac:dyDescent="0.25">
      <c r="B2161" s="51"/>
      <c r="C2161" s="53"/>
      <c r="D2161" s="54"/>
      <c r="E2161" s="55"/>
      <c r="F2161" s="56"/>
      <c r="G2161" s="56"/>
      <c r="H2161" s="56"/>
      <c r="I2161" s="57"/>
      <c r="J2161" s="55"/>
      <c r="K2161" s="55"/>
      <c r="L2161" s="53"/>
      <c r="M2161" s="58"/>
      <c r="N2161" s="52"/>
    </row>
    <row r="2162" spans="2:14" x14ac:dyDescent="0.25">
      <c r="B2162" s="51"/>
      <c r="C2162" s="53"/>
      <c r="D2162" s="54"/>
      <c r="E2162" s="55"/>
      <c r="F2162" s="56"/>
      <c r="G2162" s="56"/>
      <c r="H2162" s="56"/>
      <c r="I2162" s="57"/>
      <c r="J2162" s="55"/>
      <c r="K2162" s="55"/>
      <c r="L2162" s="53"/>
      <c r="M2162" s="58"/>
      <c r="N2162" s="52"/>
    </row>
    <row r="2163" spans="2:14" x14ac:dyDescent="0.25">
      <c r="B2163" s="51"/>
      <c r="C2163" s="53"/>
      <c r="D2163" s="54"/>
      <c r="E2163" s="55"/>
      <c r="F2163" s="56"/>
      <c r="G2163" s="56"/>
      <c r="H2163" s="56"/>
      <c r="I2163" s="57"/>
      <c r="J2163" s="55"/>
      <c r="K2163" s="55"/>
      <c r="L2163" s="53"/>
      <c r="M2163" s="58"/>
      <c r="N2163" s="52"/>
    </row>
    <row r="2164" spans="2:14" x14ac:dyDescent="0.25">
      <c r="B2164" s="51"/>
      <c r="C2164" s="53"/>
      <c r="D2164" s="54"/>
      <c r="E2164" s="55"/>
      <c r="F2164" s="56"/>
      <c r="G2164" s="56"/>
      <c r="H2164" s="56"/>
      <c r="I2164" s="57"/>
      <c r="J2164" s="55"/>
      <c r="K2164" s="55"/>
      <c r="L2164" s="53"/>
      <c r="M2164" s="58"/>
      <c r="N2164" s="52"/>
    </row>
    <row r="2165" spans="2:14" x14ac:dyDescent="0.25">
      <c r="B2165" s="51"/>
      <c r="C2165" s="53"/>
      <c r="D2165" s="54"/>
      <c r="E2165" s="55"/>
      <c r="F2165" s="56"/>
      <c r="G2165" s="56"/>
      <c r="H2165" s="56"/>
      <c r="I2165" s="57"/>
      <c r="J2165" s="55"/>
      <c r="K2165" s="55"/>
      <c r="L2165" s="53"/>
      <c r="M2165" s="58"/>
      <c r="N2165" s="52"/>
    </row>
    <row r="2166" spans="2:14" x14ac:dyDescent="0.25">
      <c r="B2166" s="51"/>
      <c r="C2166" s="53"/>
      <c r="D2166" s="54"/>
      <c r="E2166" s="55"/>
      <c r="F2166" s="56"/>
      <c r="G2166" s="56"/>
      <c r="H2166" s="56"/>
      <c r="I2166" s="57"/>
      <c r="J2166" s="55"/>
      <c r="K2166" s="55"/>
      <c r="L2166" s="53"/>
      <c r="M2166" s="58"/>
      <c r="N2166" s="52"/>
    </row>
    <row r="2167" spans="2:14" x14ac:dyDescent="0.25">
      <c r="B2167" s="51"/>
      <c r="C2167" s="53"/>
      <c r="D2167" s="54"/>
      <c r="E2167" s="55"/>
      <c r="F2167" s="56"/>
      <c r="G2167" s="56"/>
      <c r="H2167" s="56"/>
      <c r="I2167" s="57"/>
      <c r="J2167" s="55"/>
      <c r="K2167" s="55"/>
      <c r="L2167" s="53"/>
      <c r="M2167" s="58"/>
      <c r="N2167" s="52"/>
    </row>
    <row r="2168" spans="2:14" x14ac:dyDescent="0.25">
      <c r="B2168" s="51"/>
      <c r="C2168" s="53"/>
      <c r="D2168" s="54"/>
      <c r="E2168" s="55"/>
      <c r="F2168" s="56"/>
      <c r="G2168" s="56"/>
      <c r="H2168" s="56"/>
      <c r="I2168" s="57"/>
      <c r="J2168" s="55"/>
      <c r="K2168" s="55"/>
      <c r="L2168" s="53"/>
      <c r="M2168" s="58"/>
      <c r="N2168" s="52"/>
    </row>
    <row r="2169" spans="2:14" x14ac:dyDescent="0.25">
      <c r="B2169" s="51"/>
      <c r="C2169" s="53"/>
      <c r="D2169" s="54"/>
      <c r="E2169" s="55"/>
      <c r="F2169" s="56"/>
      <c r="G2169" s="56"/>
      <c r="H2169" s="56"/>
      <c r="I2169" s="57"/>
      <c r="J2169" s="55"/>
      <c r="K2169" s="55"/>
      <c r="L2169" s="53"/>
      <c r="M2169" s="58"/>
      <c r="N2169" s="52"/>
    </row>
    <row r="2170" spans="2:14" x14ac:dyDescent="0.25">
      <c r="B2170" s="51"/>
      <c r="C2170" s="53"/>
      <c r="D2170" s="54"/>
      <c r="E2170" s="55"/>
      <c r="F2170" s="56"/>
      <c r="G2170" s="56"/>
      <c r="H2170" s="56"/>
      <c r="I2170" s="57"/>
      <c r="J2170" s="55"/>
      <c r="K2170" s="55"/>
      <c r="L2170" s="53"/>
      <c r="M2170" s="58"/>
      <c r="N2170" s="52"/>
    </row>
    <row r="2171" spans="2:14" x14ac:dyDescent="0.25">
      <c r="B2171" s="51"/>
      <c r="C2171" s="53"/>
      <c r="D2171" s="54"/>
      <c r="E2171" s="55"/>
      <c r="F2171" s="56"/>
      <c r="G2171" s="56"/>
      <c r="H2171" s="56"/>
      <c r="I2171" s="57"/>
      <c r="J2171" s="55"/>
      <c r="K2171" s="55"/>
      <c r="L2171" s="53"/>
      <c r="M2171" s="58"/>
      <c r="N2171" s="52"/>
    </row>
    <row r="2172" spans="2:14" x14ac:dyDescent="0.25">
      <c r="B2172" s="51"/>
      <c r="C2172" s="53"/>
      <c r="D2172" s="54"/>
      <c r="E2172" s="55"/>
      <c r="F2172" s="56"/>
      <c r="G2172" s="56"/>
      <c r="H2172" s="56"/>
      <c r="I2172" s="57"/>
      <c r="J2172" s="55"/>
      <c r="K2172" s="55"/>
      <c r="L2172" s="53"/>
      <c r="M2172" s="58"/>
      <c r="N2172" s="52"/>
    </row>
    <row r="2173" spans="2:14" x14ac:dyDescent="0.25">
      <c r="B2173" s="51"/>
      <c r="C2173" s="53"/>
      <c r="D2173" s="54"/>
      <c r="E2173" s="55"/>
      <c r="F2173" s="56"/>
      <c r="G2173" s="56"/>
      <c r="H2173" s="56"/>
      <c r="I2173" s="57"/>
      <c r="J2173" s="55"/>
      <c r="K2173" s="55"/>
      <c r="L2173" s="53"/>
      <c r="M2173" s="58"/>
      <c r="N2173" s="52"/>
    </row>
    <row r="2174" spans="2:14" x14ac:dyDescent="0.25">
      <c r="B2174" s="51"/>
      <c r="C2174" s="53"/>
      <c r="D2174" s="54"/>
      <c r="E2174" s="55"/>
      <c r="F2174" s="56"/>
      <c r="G2174" s="56"/>
      <c r="H2174" s="56"/>
      <c r="I2174" s="57"/>
      <c r="J2174" s="55"/>
      <c r="K2174" s="55"/>
      <c r="L2174" s="53"/>
      <c r="M2174" s="58"/>
      <c r="N2174" s="52"/>
    </row>
    <row r="2175" spans="2:14" x14ac:dyDescent="0.25">
      <c r="B2175" s="51"/>
      <c r="C2175" s="53"/>
      <c r="D2175" s="54"/>
      <c r="E2175" s="55"/>
      <c r="F2175" s="56"/>
      <c r="G2175" s="56"/>
      <c r="H2175" s="56"/>
      <c r="I2175" s="57"/>
      <c r="J2175" s="55"/>
      <c r="K2175" s="55"/>
      <c r="L2175" s="53"/>
      <c r="M2175" s="58"/>
      <c r="N2175" s="52"/>
    </row>
    <row r="2176" spans="2:14" x14ac:dyDescent="0.25">
      <c r="B2176" s="51"/>
      <c r="C2176" s="53"/>
      <c r="D2176" s="54"/>
      <c r="E2176" s="55"/>
      <c r="F2176" s="56"/>
      <c r="G2176" s="56"/>
      <c r="H2176" s="56"/>
      <c r="I2176" s="57"/>
      <c r="J2176" s="55"/>
      <c r="K2176" s="55"/>
      <c r="L2176" s="53"/>
      <c r="M2176" s="58"/>
      <c r="N2176" s="52"/>
    </row>
    <row r="2177" spans="2:14" x14ac:dyDescent="0.25">
      <c r="B2177" s="51"/>
      <c r="C2177" s="53"/>
      <c r="D2177" s="54"/>
      <c r="E2177" s="55"/>
      <c r="F2177" s="56"/>
      <c r="G2177" s="56"/>
      <c r="H2177" s="56"/>
      <c r="I2177" s="57"/>
      <c r="J2177" s="55"/>
      <c r="K2177" s="55"/>
      <c r="L2177" s="53"/>
      <c r="M2177" s="58"/>
      <c r="N2177" s="52"/>
    </row>
    <row r="2178" spans="2:14" x14ac:dyDescent="0.25">
      <c r="B2178" s="51"/>
      <c r="C2178" s="53"/>
      <c r="D2178" s="54"/>
      <c r="E2178" s="55"/>
      <c r="F2178" s="56"/>
      <c r="G2178" s="56"/>
      <c r="H2178" s="56"/>
      <c r="I2178" s="57"/>
      <c r="J2178" s="55"/>
      <c r="K2178" s="55"/>
      <c r="L2178" s="53"/>
      <c r="M2178" s="58"/>
      <c r="N2178" s="52"/>
    </row>
    <row r="2179" spans="2:14" x14ac:dyDescent="0.25">
      <c r="B2179" s="51"/>
      <c r="C2179" s="53"/>
      <c r="D2179" s="54"/>
      <c r="E2179" s="55"/>
      <c r="F2179" s="56"/>
      <c r="G2179" s="56"/>
      <c r="H2179" s="56"/>
      <c r="I2179" s="57"/>
      <c r="J2179" s="55"/>
      <c r="K2179" s="55"/>
      <c r="L2179" s="53"/>
      <c r="M2179" s="58"/>
      <c r="N2179" s="52"/>
    </row>
    <row r="2180" spans="2:14" x14ac:dyDescent="0.25">
      <c r="B2180" s="51"/>
      <c r="C2180" s="53"/>
      <c r="D2180" s="54"/>
      <c r="E2180" s="55"/>
      <c r="F2180" s="56"/>
      <c r="G2180" s="56"/>
      <c r="H2180" s="56"/>
      <c r="I2180" s="57"/>
      <c r="J2180" s="55"/>
      <c r="K2180" s="55"/>
      <c r="L2180" s="53"/>
      <c r="M2180" s="58"/>
      <c r="N2180" s="52"/>
    </row>
    <row r="2181" spans="2:14" x14ac:dyDescent="0.25">
      <c r="B2181" s="51"/>
      <c r="C2181" s="53"/>
      <c r="D2181" s="54"/>
      <c r="E2181" s="55"/>
      <c r="F2181" s="56"/>
      <c r="G2181" s="56"/>
      <c r="H2181" s="56"/>
      <c r="I2181" s="57"/>
      <c r="J2181" s="55"/>
      <c r="K2181" s="55"/>
      <c r="L2181" s="53"/>
      <c r="M2181" s="58"/>
      <c r="N2181" s="52"/>
    </row>
    <row r="2182" spans="2:14" x14ac:dyDescent="0.25">
      <c r="B2182" s="51"/>
      <c r="C2182" s="53"/>
      <c r="D2182" s="54"/>
      <c r="E2182" s="55"/>
      <c r="F2182" s="56"/>
      <c r="G2182" s="56"/>
      <c r="H2182" s="56"/>
      <c r="I2182" s="57"/>
      <c r="J2182" s="55"/>
      <c r="K2182" s="55"/>
      <c r="L2182" s="53"/>
      <c r="M2182" s="58"/>
      <c r="N2182" s="52"/>
    </row>
    <row r="2183" spans="2:14" x14ac:dyDescent="0.25">
      <c r="B2183" s="51"/>
      <c r="C2183" s="53"/>
      <c r="D2183" s="54"/>
      <c r="E2183" s="55"/>
      <c r="F2183" s="56"/>
      <c r="G2183" s="56"/>
      <c r="H2183" s="56"/>
      <c r="I2183" s="57"/>
      <c r="J2183" s="55"/>
      <c r="K2183" s="55"/>
      <c r="L2183" s="53"/>
      <c r="M2183" s="58"/>
      <c r="N2183" s="52"/>
    </row>
    <row r="2184" spans="2:14" x14ac:dyDescent="0.25">
      <c r="B2184" s="51"/>
      <c r="C2184" s="53"/>
      <c r="D2184" s="54"/>
      <c r="E2184" s="55"/>
      <c r="F2184" s="56"/>
      <c r="G2184" s="56"/>
      <c r="H2184" s="56"/>
      <c r="I2184" s="57"/>
      <c r="J2184" s="55"/>
      <c r="K2184" s="55"/>
      <c r="L2184" s="53"/>
      <c r="M2184" s="58"/>
      <c r="N2184" s="52"/>
    </row>
    <row r="2185" spans="2:14" x14ac:dyDescent="0.25">
      <c r="B2185" s="51"/>
      <c r="C2185" s="53"/>
      <c r="D2185" s="54"/>
      <c r="E2185" s="55"/>
      <c r="F2185" s="56"/>
      <c r="G2185" s="56"/>
      <c r="H2185" s="56"/>
      <c r="I2185" s="57"/>
      <c r="J2185" s="55"/>
      <c r="K2185" s="55"/>
      <c r="L2185" s="53"/>
      <c r="M2185" s="58"/>
      <c r="N2185" s="52"/>
    </row>
    <row r="2186" spans="2:14" x14ac:dyDescent="0.25">
      <c r="B2186" s="51"/>
      <c r="C2186" s="53"/>
      <c r="D2186" s="54"/>
      <c r="E2186" s="55"/>
      <c r="F2186" s="56"/>
      <c r="G2186" s="56"/>
      <c r="H2186" s="56"/>
      <c r="I2186" s="57"/>
      <c r="J2186" s="55"/>
      <c r="K2186" s="55"/>
      <c r="L2186" s="53"/>
      <c r="M2186" s="58"/>
      <c r="N2186" s="52"/>
    </row>
    <row r="2187" spans="2:14" x14ac:dyDescent="0.25">
      <c r="B2187" s="51"/>
      <c r="C2187" s="53"/>
      <c r="D2187" s="54"/>
      <c r="E2187" s="55"/>
      <c r="F2187" s="56"/>
      <c r="G2187" s="56"/>
      <c r="H2187" s="56"/>
      <c r="I2187" s="57"/>
      <c r="J2187" s="55"/>
      <c r="K2187" s="55"/>
      <c r="L2187" s="53"/>
      <c r="M2187" s="58"/>
      <c r="N2187" s="52"/>
    </row>
    <row r="2188" spans="2:14" x14ac:dyDescent="0.25">
      <c r="B2188" s="51"/>
      <c r="C2188" s="53"/>
      <c r="D2188" s="54"/>
      <c r="E2188" s="55"/>
      <c r="F2188" s="56"/>
      <c r="G2188" s="56"/>
      <c r="H2188" s="56"/>
      <c r="I2188" s="57"/>
      <c r="J2188" s="55"/>
      <c r="K2188" s="55"/>
      <c r="L2188" s="53"/>
      <c r="M2188" s="58"/>
      <c r="N2188" s="52"/>
    </row>
    <row r="2189" spans="2:14" x14ac:dyDescent="0.25">
      <c r="B2189" s="51"/>
      <c r="C2189" s="53"/>
      <c r="D2189" s="54"/>
      <c r="E2189" s="55"/>
      <c r="F2189" s="56"/>
      <c r="G2189" s="56"/>
      <c r="H2189" s="56"/>
      <c r="I2189" s="57"/>
      <c r="J2189" s="55"/>
      <c r="K2189" s="55"/>
      <c r="L2189" s="53"/>
      <c r="M2189" s="58"/>
      <c r="N2189" s="52"/>
    </row>
    <row r="2190" spans="2:14" x14ac:dyDescent="0.25">
      <c r="B2190" s="51"/>
      <c r="C2190" s="53"/>
      <c r="D2190" s="54"/>
      <c r="E2190" s="55"/>
      <c r="F2190" s="56"/>
      <c r="G2190" s="56"/>
      <c r="H2190" s="56"/>
      <c r="I2190" s="57"/>
      <c r="J2190" s="55"/>
      <c r="K2190" s="55"/>
      <c r="L2190" s="53"/>
      <c r="M2190" s="58"/>
      <c r="N2190" s="52"/>
    </row>
    <row r="2191" spans="2:14" x14ac:dyDescent="0.25">
      <c r="B2191" s="51"/>
      <c r="C2191" s="53"/>
      <c r="D2191" s="54"/>
      <c r="E2191" s="55"/>
      <c r="F2191" s="56"/>
      <c r="G2191" s="56"/>
      <c r="H2191" s="56"/>
      <c r="I2191" s="57"/>
      <c r="J2191" s="55"/>
      <c r="K2191" s="55"/>
      <c r="L2191" s="53"/>
      <c r="M2191" s="58"/>
      <c r="N2191" s="52"/>
    </row>
    <row r="2192" spans="2:14" x14ac:dyDescent="0.25">
      <c r="B2192" s="51"/>
      <c r="C2192" s="53"/>
      <c r="D2192" s="54"/>
      <c r="E2192" s="55"/>
      <c r="F2192" s="56"/>
      <c r="G2192" s="56"/>
      <c r="H2192" s="56"/>
      <c r="I2192" s="57"/>
      <c r="J2192" s="55"/>
      <c r="K2192" s="55"/>
      <c r="L2192" s="53"/>
      <c r="M2192" s="58"/>
      <c r="N2192" s="52"/>
    </row>
    <row r="2193" spans="2:14" x14ac:dyDescent="0.25">
      <c r="B2193" s="51"/>
      <c r="C2193" s="53"/>
      <c r="D2193" s="54"/>
      <c r="E2193" s="55"/>
      <c r="F2193" s="56"/>
      <c r="G2193" s="56"/>
      <c r="H2193" s="56"/>
      <c r="I2193" s="57"/>
      <c r="J2193" s="55"/>
      <c r="K2193" s="55"/>
      <c r="L2193" s="53"/>
      <c r="M2193" s="58"/>
      <c r="N2193" s="52"/>
    </row>
    <row r="2194" spans="2:14" x14ac:dyDescent="0.25">
      <c r="B2194" s="51"/>
      <c r="C2194" s="53"/>
      <c r="D2194" s="54"/>
      <c r="E2194" s="55"/>
      <c r="F2194" s="56"/>
      <c r="G2194" s="56"/>
      <c r="H2194" s="56"/>
      <c r="I2194" s="57"/>
      <c r="J2194" s="55"/>
      <c r="K2194" s="55"/>
      <c r="L2194" s="53"/>
      <c r="M2194" s="58"/>
      <c r="N2194" s="52"/>
    </row>
    <row r="2195" spans="2:14" x14ac:dyDescent="0.25">
      <c r="B2195" s="51"/>
      <c r="C2195" s="53"/>
      <c r="D2195" s="54"/>
      <c r="E2195" s="55"/>
      <c r="F2195" s="56"/>
      <c r="G2195" s="56"/>
      <c r="H2195" s="56"/>
      <c r="I2195" s="57"/>
      <c r="J2195" s="55"/>
      <c r="K2195" s="55"/>
      <c r="L2195" s="53"/>
      <c r="M2195" s="58"/>
      <c r="N2195" s="52"/>
    </row>
    <row r="2196" spans="2:14" x14ac:dyDescent="0.25">
      <c r="B2196" s="51"/>
      <c r="C2196" s="53"/>
      <c r="D2196" s="54"/>
      <c r="E2196" s="55"/>
      <c r="F2196" s="56"/>
      <c r="G2196" s="56"/>
      <c r="H2196" s="56"/>
      <c r="I2196" s="57"/>
      <c r="J2196" s="55"/>
      <c r="K2196" s="55"/>
      <c r="L2196" s="53"/>
      <c r="M2196" s="58"/>
      <c r="N2196" s="52"/>
    </row>
    <row r="2197" spans="2:14" x14ac:dyDescent="0.25">
      <c r="B2197" s="51"/>
      <c r="C2197" s="53"/>
      <c r="D2197" s="54"/>
      <c r="E2197" s="55"/>
      <c r="F2197" s="56"/>
      <c r="G2197" s="56"/>
      <c r="H2197" s="56"/>
      <c r="I2197" s="57"/>
      <c r="J2197" s="55"/>
      <c r="K2197" s="55"/>
      <c r="L2197" s="53"/>
      <c r="M2197" s="58"/>
      <c r="N2197" s="52"/>
    </row>
    <row r="2198" spans="2:14" x14ac:dyDescent="0.25">
      <c r="B2198" s="51"/>
      <c r="C2198" s="53"/>
      <c r="D2198" s="54"/>
      <c r="E2198" s="55"/>
      <c r="F2198" s="56"/>
      <c r="G2198" s="56"/>
      <c r="H2198" s="56"/>
      <c r="I2198" s="57"/>
      <c r="J2198" s="55"/>
      <c r="K2198" s="55"/>
      <c r="L2198" s="53"/>
      <c r="M2198" s="58"/>
      <c r="N2198" s="52"/>
    </row>
    <row r="2199" spans="2:14" x14ac:dyDescent="0.25">
      <c r="B2199" s="51"/>
      <c r="C2199" s="53"/>
      <c r="D2199" s="54"/>
      <c r="E2199" s="55"/>
      <c r="F2199" s="56"/>
      <c r="G2199" s="56"/>
      <c r="H2199" s="56"/>
      <c r="I2199" s="57"/>
      <c r="J2199" s="55"/>
      <c r="K2199" s="55"/>
      <c r="L2199" s="53"/>
      <c r="M2199" s="58"/>
      <c r="N2199" s="52"/>
    </row>
    <row r="2200" spans="2:14" x14ac:dyDescent="0.25">
      <c r="B2200" s="51"/>
      <c r="C2200" s="53"/>
      <c r="D2200" s="54"/>
      <c r="E2200" s="55"/>
      <c r="F2200" s="56"/>
      <c r="G2200" s="56"/>
      <c r="H2200" s="56"/>
      <c r="I2200" s="57"/>
      <c r="J2200" s="55"/>
      <c r="K2200" s="55"/>
      <c r="L2200" s="53"/>
      <c r="M2200" s="58"/>
      <c r="N2200" s="52"/>
    </row>
    <row r="2201" spans="2:14" x14ac:dyDescent="0.25">
      <c r="B2201" s="51"/>
      <c r="C2201" s="53"/>
      <c r="D2201" s="54"/>
      <c r="E2201" s="55"/>
      <c r="F2201" s="56"/>
      <c r="G2201" s="56"/>
      <c r="H2201" s="56"/>
      <c r="I2201" s="57"/>
      <c r="J2201" s="55"/>
      <c r="K2201" s="55"/>
      <c r="L2201" s="53"/>
      <c r="M2201" s="58"/>
      <c r="N2201" s="52"/>
    </row>
    <row r="2202" spans="2:14" x14ac:dyDescent="0.25">
      <c r="B2202" s="51"/>
      <c r="C2202" s="53"/>
      <c r="D2202" s="54"/>
      <c r="E2202" s="55"/>
      <c r="F2202" s="56"/>
      <c r="G2202" s="56"/>
      <c r="H2202" s="56"/>
      <c r="I2202" s="57"/>
      <c r="J2202" s="55"/>
      <c r="K2202" s="55"/>
      <c r="L2202" s="53"/>
      <c r="M2202" s="58"/>
      <c r="N2202" s="52"/>
    </row>
    <row r="2203" spans="2:14" x14ac:dyDescent="0.25">
      <c r="B2203" s="51"/>
      <c r="C2203" s="53"/>
      <c r="D2203" s="54"/>
      <c r="E2203" s="55"/>
      <c r="F2203" s="56"/>
      <c r="G2203" s="56"/>
      <c r="H2203" s="56"/>
      <c r="I2203" s="57"/>
      <c r="J2203" s="55"/>
      <c r="K2203" s="55"/>
      <c r="L2203" s="53"/>
      <c r="M2203" s="58"/>
      <c r="N2203" s="52"/>
    </row>
    <row r="2204" spans="2:14" x14ac:dyDescent="0.25">
      <c r="B2204" s="51"/>
      <c r="C2204" s="53"/>
      <c r="D2204" s="54"/>
      <c r="E2204" s="55"/>
      <c r="F2204" s="56"/>
      <c r="G2204" s="56"/>
      <c r="H2204" s="56"/>
      <c r="I2204" s="57"/>
      <c r="J2204" s="55"/>
      <c r="K2204" s="55"/>
      <c r="L2204" s="53"/>
      <c r="M2204" s="58"/>
      <c r="N2204" s="52"/>
    </row>
    <row r="2205" spans="2:14" x14ac:dyDescent="0.25">
      <c r="B2205" s="51"/>
      <c r="C2205" s="53"/>
      <c r="D2205" s="54"/>
      <c r="E2205" s="55"/>
      <c r="F2205" s="56"/>
      <c r="G2205" s="56"/>
      <c r="H2205" s="56"/>
      <c r="I2205" s="57"/>
      <c r="J2205" s="55"/>
      <c r="K2205" s="55"/>
      <c r="L2205" s="53"/>
      <c r="M2205" s="58"/>
      <c r="N2205" s="52"/>
    </row>
    <row r="2206" spans="2:14" x14ac:dyDescent="0.25">
      <c r="B2206" s="51"/>
      <c r="C2206" s="53"/>
      <c r="D2206" s="54"/>
      <c r="E2206" s="55"/>
      <c r="F2206" s="56"/>
      <c r="G2206" s="56"/>
      <c r="H2206" s="56"/>
      <c r="I2206" s="57"/>
      <c r="J2206" s="55"/>
      <c r="K2206" s="55"/>
      <c r="L2206" s="53"/>
      <c r="M2206" s="58"/>
      <c r="N2206" s="52"/>
    </row>
    <row r="2207" spans="2:14" x14ac:dyDescent="0.25">
      <c r="B2207" s="51"/>
      <c r="C2207" s="53"/>
      <c r="D2207" s="54"/>
      <c r="E2207" s="55"/>
      <c r="F2207" s="56"/>
      <c r="G2207" s="56"/>
      <c r="H2207" s="56"/>
      <c r="I2207" s="57"/>
      <c r="J2207" s="55"/>
      <c r="K2207" s="55"/>
      <c r="L2207" s="53"/>
      <c r="M2207" s="58"/>
      <c r="N2207" s="52"/>
    </row>
    <row r="2208" spans="2:14" x14ac:dyDescent="0.25">
      <c r="B2208" s="51"/>
      <c r="C2208" s="53"/>
      <c r="D2208" s="54"/>
      <c r="E2208" s="55"/>
      <c r="F2208" s="56"/>
      <c r="G2208" s="56"/>
      <c r="H2208" s="56"/>
      <c r="I2208" s="57"/>
      <c r="J2208" s="55"/>
      <c r="K2208" s="55"/>
      <c r="L2208" s="53"/>
      <c r="M2208" s="58"/>
      <c r="N2208" s="52"/>
    </row>
    <row r="2209" spans="2:14" x14ac:dyDescent="0.25">
      <c r="B2209" s="51"/>
      <c r="C2209" s="53"/>
      <c r="D2209" s="54"/>
      <c r="E2209" s="55"/>
      <c r="F2209" s="56"/>
      <c r="G2209" s="56"/>
      <c r="H2209" s="56"/>
      <c r="I2209" s="57"/>
      <c r="J2209" s="55"/>
      <c r="K2209" s="55"/>
      <c r="L2209" s="53"/>
      <c r="M2209" s="58"/>
      <c r="N2209" s="52"/>
    </row>
    <row r="2210" spans="2:14" x14ac:dyDescent="0.25">
      <c r="B2210" s="51"/>
      <c r="C2210" s="53"/>
      <c r="D2210" s="54"/>
      <c r="E2210" s="55"/>
      <c r="F2210" s="56"/>
      <c r="G2210" s="56"/>
      <c r="H2210" s="56"/>
      <c r="I2210" s="57"/>
      <c r="J2210" s="55"/>
      <c r="K2210" s="55"/>
      <c r="L2210" s="53"/>
      <c r="M2210" s="58"/>
      <c r="N2210" s="52"/>
    </row>
    <row r="2211" spans="2:14" x14ac:dyDescent="0.25">
      <c r="B2211" s="51"/>
      <c r="C2211" s="53"/>
      <c r="D2211" s="54"/>
      <c r="E2211" s="55"/>
      <c r="F2211" s="56"/>
      <c r="G2211" s="56"/>
      <c r="H2211" s="56"/>
      <c r="I2211" s="57"/>
      <c r="J2211" s="55"/>
      <c r="K2211" s="55"/>
      <c r="L2211" s="53"/>
      <c r="M2211" s="58"/>
      <c r="N2211" s="52"/>
    </row>
    <row r="2212" spans="2:14" x14ac:dyDescent="0.25">
      <c r="B2212" s="51"/>
      <c r="C2212" s="53"/>
      <c r="D2212" s="54"/>
      <c r="E2212" s="55"/>
      <c r="F2212" s="56"/>
      <c r="G2212" s="56"/>
      <c r="H2212" s="56"/>
      <c r="I2212" s="57"/>
      <c r="J2212" s="55"/>
      <c r="K2212" s="55"/>
      <c r="L2212" s="53"/>
      <c r="M2212" s="58"/>
      <c r="N2212" s="52"/>
    </row>
    <row r="2213" spans="2:14" x14ac:dyDescent="0.25">
      <c r="B2213" s="51"/>
      <c r="C2213" s="53"/>
      <c r="D2213" s="54"/>
      <c r="E2213" s="55"/>
      <c r="F2213" s="56"/>
      <c r="G2213" s="56"/>
      <c r="H2213" s="56"/>
      <c r="I2213" s="57"/>
      <c r="J2213" s="55"/>
      <c r="K2213" s="55"/>
      <c r="L2213" s="53"/>
      <c r="M2213" s="58"/>
      <c r="N2213" s="52"/>
    </row>
    <row r="2214" spans="2:14" x14ac:dyDescent="0.25">
      <c r="B2214" s="51"/>
      <c r="C2214" s="53"/>
      <c r="D2214" s="54"/>
      <c r="E2214" s="55"/>
      <c r="F2214" s="56"/>
      <c r="G2214" s="56"/>
      <c r="H2214" s="56"/>
      <c r="I2214" s="57"/>
      <c r="J2214" s="55"/>
      <c r="K2214" s="55"/>
      <c r="L2214" s="53"/>
      <c r="M2214" s="58"/>
      <c r="N2214" s="52"/>
    </row>
    <row r="2215" spans="2:14" x14ac:dyDescent="0.25">
      <c r="B2215" s="51"/>
      <c r="C2215" s="53"/>
      <c r="D2215" s="54"/>
      <c r="E2215" s="55"/>
      <c r="F2215" s="56"/>
      <c r="G2215" s="56"/>
      <c r="H2215" s="56"/>
      <c r="I2215" s="57"/>
      <c r="J2215" s="55"/>
      <c r="K2215" s="55"/>
      <c r="L2215" s="53"/>
      <c r="M2215" s="58"/>
      <c r="N2215" s="52"/>
    </row>
    <row r="2216" spans="2:14" x14ac:dyDescent="0.25">
      <c r="B2216" s="51"/>
      <c r="C2216" s="53"/>
      <c r="D2216" s="54"/>
      <c r="E2216" s="55"/>
      <c r="F2216" s="56"/>
      <c r="G2216" s="56"/>
      <c r="H2216" s="56"/>
      <c r="I2216" s="57"/>
      <c r="J2216" s="55"/>
      <c r="K2216" s="55"/>
      <c r="L2216" s="53"/>
      <c r="M2216" s="58"/>
      <c r="N2216" s="52"/>
    </row>
    <row r="2217" spans="2:14" x14ac:dyDescent="0.25">
      <c r="B2217" s="51"/>
      <c r="C2217" s="53"/>
      <c r="D2217" s="54"/>
      <c r="E2217" s="55"/>
      <c r="F2217" s="56"/>
      <c r="G2217" s="56"/>
      <c r="H2217" s="56"/>
      <c r="I2217" s="57"/>
      <c r="J2217" s="55"/>
      <c r="K2217" s="55"/>
      <c r="L2217" s="53"/>
      <c r="M2217" s="58"/>
      <c r="N2217" s="52"/>
    </row>
    <row r="2218" spans="2:14" x14ac:dyDescent="0.25">
      <c r="B2218" s="51"/>
      <c r="C2218" s="53"/>
      <c r="D2218" s="54"/>
      <c r="E2218" s="55"/>
      <c r="F2218" s="56"/>
      <c r="G2218" s="56"/>
      <c r="H2218" s="56"/>
      <c r="I2218" s="57"/>
      <c r="J2218" s="55"/>
      <c r="K2218" s="55"/>
      <c r="L2218" s="53"/>
      <c r="M2218" s="58"/>
      <c r="N2218" s="52"/>
    </row>
    <row r="2219" spans="2:14" x14ac:dyDescent="0.25">
      <c r="B2219" s="51"/>
      <c r="C2219" s="53"/>
      <c r="D2219" s="54"/>
      <c r="E2219" s="55"/>
      <c r="F2219" s="56"/>
      <c r="G2219" s="56"/>
      <c r="H2219" s="56"/>
      <c r="I2219" s="57"/>
      <c r="J2219" s="55"/>
      <c r="K2219" s="55"/>
      <c r="L2219" s="53"/>
      <c r="M2219" s="58"/>
      <c r="N2219" s="52"/>
    </row>
    <row r="2220" spans="2:14" x14ac:dyDescent="0.25">
      <c r="B2220" s="51"/>
      <c r="C2220" s="53"/>
      <c r="D2220" s="54"/>
      <c r="E2220" s="55"/>
      <c r="F2220" s="56"/>
      <c r="G2220" s="56"/>
      <c r="H2220" s="56"/>
      <c r="I2220" s="57"/>
      <c r="J2220" s="55"/>
      <c r="K2220" s="55"/>
      <c r="L2220" s="53"/>
      <c r="M2220" s="58"/>
      <c r="N2220" s="52"/>
    </row>
    <row r="2221" spans="2:14" x14ac:dyDescent="0.25">
      <c r="B2221" s="51"/>
      <c r="C2221" s="53"/>
      <c r="D2221" s="54"/>
      <c r="E2221" s="55"/>
      <c r="F2221" s="56"/>
      <c r="G2221" s="56"/>
      <c r="H2221" s="56"/>
      <c r="I2221" s="57"/>
      <c r="J2221" s="55"/>
      <c r="K2221" s="55"/>
      <c r="L2221" s="53"/>
      <c r="M2221" s="58"/>
      <c r="N2221" s="52"/>
    </row>
    <row r="2222" spans="2:14" x14ac:dyDescent="0.25">
      <c r="B2222" s="51"/>
      <c r="C2222" s="53"/>
      <c r="D2222" s="54"/>
      <c r="E2222" s="55"/>
      <c r="F2222" s="56"/>
      <c r="G2222" s="56"/>
      <c r="H2222" s="56"/>
      <c r="I2222" s="57"/>
      <c r="J2222" s="55"/>
      <c r="K2222" s="55"/>
      <c r="L2222" s="53"/>
      <c r="M2222" s="58"/>
      <c r="N2222" s="52"/>
    </row>
    <row r="2223" spans="2:14" x14ac:dyDescent="0.25">
      <c r="B2223" s="51"/>
      <c r="C2223" s="53"/>
      <c r="D2223" s="54"/>
      <c r="E2223" s="55"/>
      <c r="F2223" s="56"/>
      <c r="G2223" s="56"/>
      <c r="H2223" s="56"/>
      <c r="I2223" s="57"/>
      <c r="J2223" s="55"/>
      <c r="K2223" s="55"/>
      <c r="L2223" s="53"/>
      <c r="M2223" s="58"/>
      <c r="N2223" s="52"/>
    </row>
    <row r="2224" spans="2:14" x14ac:dyDescent="0.25">
      <c r="B2224" s="51"/>
      <c r="C2224" s="53"/>
      <c r="D2224" s="54"/>
      <c r="E2224" s="55"/>
      <c r="F2224" s="56"/>
      <c r="G2224" s="56"/>
      <c r="H2224" s="56"/>
      <c r="I2224" s="57"/>
      <c r="J2224" s="55"/>
      <c r="K2224" s="55"/>
      <c r="L2224" s="53"/>
      <c r="M2224" s="58"/>
      <c r="N2224" s="52"/>
    </row>
    <row r="2225" spans="2:14" x14ac:dyDescent="0.25">
      <c r="B2225" s="51"/>
      <c r="C2225" s="53"/>
      <c r="D2225" s="54"/>
      <c r="E2225" s="55"/>
      <c r="F2225" s="56"/>
      <c r="G2225" s="56"/>
      <c r="H2225" s="56"/>
      <c r="I2225" s="57"/>
      <c r="J2225" s="55"/>
      <c r="K2225" s="55"/>
      <c r="L2225" s="53"/>
      <c r="M2225" s="58"/>
      <c r="N2225" s="52"/>
    </row>
    <row r="2226" spans="2:14" x14ac:dyDescent="0.25">
      <c r="B2226" s="51"/>
      <c r="C2226" s="53"/>
      <c r="D2226" s="54"/>
      <c r="E2226" s="55"/>
      <c r="F2226" s="56"/>
      <c r="G2226" s="56"/>
      <c r="H2226" s="56"/>
      <c r="I2226" s="57"/>
      <c r="J2226" s="55"/>
      <c r="K2226" s="55"/>
      <c r="L2226" s="53"/>
      <c r="M2226" s="58"/>
      <c r="N2226" s="52"/>
    </row>
    <row r="2227" spans="2:14" x14ac:dyDescent="0.25">
      <c r="B2227" s="51"/>
      <c r="C2227" s="53"/>
      <c r="D2227" s="54"/>
      <c r="E2227" s="55"/>
      <c r="F2227" s="56"/>
      <c r="G2227" s="56"/>
      <c r="H2227" s="56"/>
      <c r="I2227" s="57"/>
      <c r="J2227" s="55"/>
      <c r="K2227" s="55"/>
      <c r="L2227" s="53"/>
      <c r="M2227" s="58"/>
      <c r="N2227" s="52"/>
    </row>
    <row r="2228" spans="2:14" x14ac:dyDescent="0.25">
      <c r="B2228" s="51"/>
      <c r="C2228" s="53"/>
      <c r="D2228" s="54"/>
      <c r="E2228" s="55"/>
      <c r="F2228" s="56"/>
      <c r="G2228" s="56"/>
      <c r="H2228" s="56"/>
      <c r="I2228" s="57"/>
      <c r="J2228" s="55"/>
      <c r="K2228" s="55"/>
      <c r="L2228" s="53"/>
      <c r="M2228" s="58"/>
      <c r="N2228" s="52"/>
    </row>
    <row r="2229" spans="2:14" x14ac:dyDescent="0.25">
      <c r="B2229" s="51"/>
      <c r="C2229" s="53"/>
      <c r="D2229" s="54"/>
      <c r="E2229" s="55"/>
      <c r="F2229" s="56"/>
      <c r="G2229" s="56"/>
      <c r="H2229" s="56"/>
      <c r="I2229" s="57"/>
      <c r="J2229" s="55"/>
      <c r="K2229" s="55"/>
      <c r="L2229" s="53"/>
      <c r="M2229" s="58"/>
      <c r="N2229" s="52"/>
    </row>
    <row r="2230" spans="2:14" x14ac:dyDescent="0.25">
      <c r="B2230" s="51"/>
      <c r="C2230" s="53"/>
      <c r="D2230" s="54"/>
      <c r="E2230" s="55"/>
      <c r="F2230" s="56"/>
      <c r="G2230" s="56"/>
      <c r="H2230" s="56"/>
      <c r="I2230" s="57"/>
      <c r="J2230" s="55"/>
      <c r="K2230" s="55"/>
      <c r="L2230" s="53"/>
      <c r="M2230" s="58"/>
      <c r="N2230" s="52"/>
    </row>
    <row r="2231" spans="2:14" x14ac:dyDescent="0.25">
      <c r="B2231" s="51"/>
      <c r="C2231" s="53"/>
      <c r="D2231" s="54"/>
      <c r="E2231" s="55"/>
      <c r="F2231" s="56"/>
      <c r="G2231" s="56"/>
      <c r="H2231" s="56"/>
      <c r="I2231" s="57"/>
      <c r="J2231" s="55"/>
      <c r="K2231" s="55"/>
      <c r="L2231" s="53"/>
      <c r="M2231" s="58"/>
      <c r="N2231" s="52"/>
    </row>
    <row r="2232" spans="2:14" x14ac:dyDescent="0.25">
      <c r="B2232" s="51"/>
      <c r="C2232" s="53"/>
      <c r="D2232" s="54"/>
      <c r="E2232" s="55"/>
      <c r="F2232" s="56"/>
      <c r="G2232" s="56"/>
      <c r="H2232" s="56"/>
      <c r="I2232" s="57"/>
      <c r="J2232" s="55"/>
      <c r="K2232" s="55"/>
      <c r="L2232" s="53"/>
      <c r="M2232" s="58"/>
      <c r="N2232" s="52"/>
    </row>
    <row r="2233" spans="2:14" x14ac:dyDescent="0.25">
      <c r="B2233" s="51"/>
      <c r="C2233" s="53"/>
      <c r="D2233" s="54"/>
      <c r="E2233" s="55"/>
      <c r="F2233" s="56"/>
      <c r="G2233" s="56"/>
      <c r="H2233" s="56"/>
      <c r="I2233" s="57"/>
      <c r="J2233" s="55"/>
      <c r="K2233" s="55"/>
      <c r="L2233" s="53"/>
      <c r="M2233" s="58"/>
      <c r="N2233" s="52"/>
    </row>
    <row r="2234" spans="2:14" x14ac:dyDescent="0.25">
      <c r="B2234" s="51"/>
      <c r="C2234" s="53"/>
      <c r="D2234" s="54"/>
      <c r="E2234" s="55"/>
      <c r="F2234" s="56"/>
      <c r="G2234" s="56"/>
      <c r="H2234" s="56"/>
      <c r="I2234" s="57"/>
      <c r="J2234" s="55"/>
      <c r="K2234" s="55"/>
      <c r="L2234" s="53"/>
      <c r="M2234" s="58"/>
      <c r="N2234" s="52"/>
    </row>
    <row r="2235" spans="2:14" x14ac:dyDescent="0.25">
      <c r="B2235" s="51"/>
      <c r="C2235" s="53"/>
      <c r="D2235" s="54"/>
      <c r="E2235" s="55"/>
      <c r="F2235" s="56"/>
      <c r="G2235" s="56"/>
      <c r="H2235" s="56"/>
      <c r="I2235" s="57"/>
      <c r="J2235" s="55"/>
      <c r="K2235" s="55"/>
      <c r="L2235" s="53"/>
      <c r="M2235" s="58"/>
      <c r="N2235" s="52"/>
    </row>
    <row r="2236" spans="2:14" x14ac:dyDescent="0.25">
      <c r="B2236" s="51"/>
      <c r="C2236" s="53"/>
      <c r="D2236" s="54"/>
      <c r="E2236" s="55"/>
      <c r="F2236" s="56"/>
      <c r="G2236" s="56"/>
      <c r="H2236" s="56"/>
      <c r="I2236" s="57"/>
      <c r="J2236" s="55"/>
      <c r="K2236" s="55"/>
      <c r="L2236" s="53"/>
      <c r="M2236" s="58"/>
      <c r="N2236" s="52"/>
    </row>
    <row r="2237" spans="2:14" x14ac:dyDescent="0.25">
      <c r="B2237" s="51"/>
      <c r="C2237" s="53"/>
      <c r="D2237" s="54"/>
      <c r="E2237" s="55"/>
      <c r="F2237" s="56"/>
      <c r="G2237" s="56"/>
      <c r="H2237" s="56"/>
      <c r="I2237" s="57"/>
      <c r="J2237" s="55"/>
      <c r="K2237" s="55"/>
      <c r="L2237" s="53"/>
      <c r="M2237" s="58"/>
      <c r="N2237" s="52"/>
    </row>
    <row r="2238" spans="2:14" x14ac:dyDescent="0.25">
      <c r="B2238" s="51"/>
      <c r="C2238" s="53"/>
      <c r="D2238" s="54"/>
      <c r="E2238" s="55"/>
      <c r="F2238" s="56"/>
      <c r="G2238" s="56"/>
      <c r="H2238" s="56"/>
      <c r="I2238" s="57"/>
      <c r="J2238" s="55"/>
      <c r="K2238" s="55"/>
      <c r="L2238" s="53"/>
      <c r="M2238" s="58"/>
      <c r="N2238" s="52"/>
    </row>
    <row r="2239" spans="2:14" x14ac:dyDescent="0.25">
      <c r="B2239" s="51"/>
      <c r="C2239" s="53"/>
      <c r="D2239" s="54"/>
      <c r="E2239" s="55"/>
      <c r="F2239" s="56"/>
      <c r="G2239" s="56"/>
      <c r="H2239" s="56"/>
      <c r="I2239" s="57"/>
      <c r="J2239" s="55"/>
      <c r="K2239" s="55"/>
      <c r="L2239" s="53"/>
      <c r="M2239" s="58"/>
      <c r="N2239" s="52"/>
    </row>
    <row r="2240" spans="2:14" x14ac:dyDescent="0.25">
      <c r="B2240" s="51"/>
      <c r="C2240" s="53"/>
      <c r="D2240" s="54"/>
      <c r="E2240" s="55"/>
      <c r="F2240" s="56"/>
      <c r="G2240" s="56"/>
      <c r="H2240" s="56"/>
      <c r="I2240" s="57"/>
      <c r="J2240" s="55"/>
      <c r="K2240" s="55"/>
      <c r="L2240" s="53"/>
      <c r="M2240" s="58"/>
      <c r="N2240" s="52"/>
    </row>
    <row r="2241" spans="2:14" x14ac:dyDescent="0.25">
      <c r="B2241" s="51"/>
      <c r="C2241" s="53"/>
      <c r="D2241" s="54"/>
      <c r="E2241" s="55"/>
      <c r="F2241" s="56"/>
      <c r="G2241" s="56"/>
      <c r="H2241" s="56"/>
      <c r="I2241" s="57"/>
      <c r="J2241" s="55"/>
      <c r="K2241" s="55"/>
      <c r="L2241" s="53"/>
      <c r="M2241" s="58"/>
      <c r="N2241" s="52"/>
    </row>
    <row r="2242" spans="2:14" x14ac:dyDescent="0.25">
      <c r="B2242" s="51"/>
      <c r="C2242" s="53"/>
      <c r="D2242" s="54"/>
      <c r="E2242" s="55"/>
      <c r="F2242" s="56"/>
      <c r="G2242" s="56"/>
      <c r="H2242" s="56"/>
      <c r="I2242" s="57"/>
      <c r="J2242" s="55"/>
      <c r="K2242" s="55"/>
      <c r="L2242" s="53"/>
      <c r="M2242" s="58"/>
      <c r="N2242" s="52"/>
    </row>
    <row r="2243" spans="2:14" x14ac:dyDescent="0.25">
      <c r="B2243" s="51"/>
      <c r="C2243" s="53"/>
      <c r="D2243" s="54"/>
      <c r="E2243" s="55"/>
      <c r="F2243" s="56"/>
      <c r="G2243" s="56"/>
      <c r="H2243" s="56"/>
      <c r="I2243" s="57"/>
      <c r="J2243" s="55"/>
      <c r="K2243" s="55"/>
      <c r="L2243" s="53"/>
      <c r="M2243" s="58"/>
      <c r="N2243" s="52"/>
    </row>
    <row r="2244" spans="2:14" x14ac:dyDescent="0.25">
      <c r="B2244" s="51"/>
      <c r="C2244" s="53"/>
      <c r="D2244" s="54"/>
      <c r="E2244" s="55"/>
      <c r="F2244" s="56"/>
      <c r="G2244" s="56"/>
      <c r="H2244" s="56"/>
      <c r="I2244" s="57"/>
      <c r="J2244" s="55"/>
      <c r="K2244" s="55"/>
      <c r="L2244" s="53"/>
      <c r="M2244" s="58"/>
      <c r="N2244" s="52"/>
    </row>
    <row r="2245" spans="2:14" x14ac:dyDescent="0.25">
      <c r="B2245" s="51"/>
      <c r="C2245" s="53"/>
      <c r="D2245" s="54"/>
      <c r="E2245" s="55"/>
      <c r="F2245" s="56"/>
      <c r="G2245" s="56"/>
      <c r="H2245" s="56"/>
      <c r="I2245" s="57"/>
      <c r="J2245" s="55"/>
      <c r="K2245" s="55"/>
      <c r="L2245" s="53"/>
      <c r="M2245" s="58"/>
      <c r="N2245" s="52"/>
    </row>
    <row r="2246" spans="2:14" x14ac:dyDescent="0.25">
      <c r="B2246" s="51"/>
      <c r="C2246" s="53"/>
      <c r="D2246" s="54"/>
      <c r="E2246" s="55"/>
      <c r="F2246" s="56"/>
      <c r="G2246" s="56"/>
      <c r="H2246" s="56"/>
      <c r="I2246" s="57"/>
      <c r="J2246" s="55"/>
      <c r="K2246" s="55"/>
      <c r="L2246" s="53"/>
      <c r="M2246" s="58"/>
      <c r="N2246" s="52"/>
    </row>
    <row r="2247" spans="2:14" x14ac:dyDescent="0.25">
      <c r="B2247" s="51"/>
      <c r="C2247" s="53"/>
      <c r="D2247" s="54"/>
      <c r="E2247" s="55"/>
      <c r="F2247" s="56"/>
      <c r="G2247" s="56"/>
      <c r="H2247" s="56"/>
      <c r="I2247" s="57"/>
      <c r="J2247" s="55"/>
      <c r="K2247" s="55"/>
      <c r="L2247" s="53"/>
      <c r="M2247" s="58"/>
      <c r="N2247" s="52"/>
    </row>
    <row r="2248" spans="2:14" x14ac:dyDescent="0.25">
      <c r="B2248" s="51"/>
      <c r="C2248" s="53"/>
      <c r="D2248" s="54"/>
      <c r="E2248" s="55"/>
      <c r="F2248" s="56"/>
      <c r="G2248" s="56"/>
      <c r="H2248" s="56"/>
      <c r="I2248" s="57"/>
      <c r="J2248" s="55"/>
      <c r="K2248" s="55"/>
      <c r="L2248" s="53"/>
      <c r="M2248" s="58"/>
      <c r="N2248" s="52"/>
    </row>
    <row r="2249" spans="2:14" x14ac:dyDescent="0.25">
      <c r="B2249" s="51"/>
      <c r="C2249" s="53"/>
      <c r="D2249" s="54"/>
      <c r="E2249" s="55"/>
      <c r="F2249" s="56"/>
      <c r="G2249" s="56"/>
      <c r="H2249" s="56"/>
      <c r="I2249" s="57"/>
      <c r="J2249" s="55"/>
      <c r="K2249" s="55"/>
      <c r="L2249" s="53"/>
      <c r="M2249" s="58"/>
      <c r="N2249" s="52"/>
    </row>
    <row r="2250" spans="2:14" x14ac:dyDescent="0.25">
      <c r="B2250" s="51"/>
      <c r="C2250" s="53"/>
      <c r="D2250" s="54"/>
      <c r="E2250" s="55"/>
      <c r="F2250" s="56"/>
      <c r="G2250" s="56"/>
      <c r="H2250" s="56"/>
      <c r="I2250" s="57"/>
      <c r="J2250" s="55"/>
      <c r="K2250" s="55"/>
      <c r="L2250" s="53"/>
      <c r="M2250" s="58"/>
      <c r="N2250" s="52"/>
    </row>
    <row r="2251" spans="2:14" x14ac:dyDescent="0.25">
      <c r="B2251" s="51"/>
      <c r="C2251" s="53"/>
      <c r="D2251" s="54"/>
      <c r="E2251" s="55"/>
      <c r="F2251" s="56"/>
      <c r="G2251" s="56"/>
      <c r="H2251" s="56"/>
      <c r="I2251" s="57"/>
      <c r="J2251" s="55"/>
      <c r="K2251" s="55"/>
      <c r="L2251" s="53"/>
      <c r="M2251" s="58"/>
      <c r="N2251" s="52"/>
    </row>
    <row r="2252" spans="2:14" x14ac:dyDescent="0.25">
      <c r="B2252" s="51"/>
      <c r="C2252" s="53"/>
      <c r="D2252" s="54"/>
      <c r="E2252" s="55"/>
      <c r="F2252" s="56"/>
      <c r="G2252" s="56"/>
      <c r="H2252" s="56"/>
      <c r="I2252" s="57"/>
      <c r="J2252" s="55"/>
      <c r="K2252" s="55"/>
      <c r="L2252" s="53"/>
      <c r="M2252" s="58"/>
      <c r="N2252" s="52"/>
    </row>
    <row r="2253" spans="2:14" x14ac:dyDescent="0.25">
      <c r="B2253" s="51"/>
      <c r="C2253" s="53"/>
      <c r="D2253" s="54"/>
      <c r="E2253" s="55"/>
      <c r="F2253" s="56"/>
      <c r="G2253" s="56"/>
      <c r="H2253" s="56"/>
      <c r="I2253" s="57"/>
      <c r="J2253" s="55"/>
      <c r="K2253" s="55"/>
      <c r="L2253" s="53"/>
      <c r="M2253" s="58"/>
      <c r="N2253" s="52"/>
    </row>
    <row r="2254" spans="2:14" x14ac:dyDescent="0.25">
      <c r="B2254" s="51"/>
      <c r="C2254" s="53"/>
      <c r="D2254" s="54"/>
      <c r="E2254" s="55"/>
      <c r="F2254" s="56"/>
      <c r="G2254" s="56"/>
      <c r="H2254" s="56"/>
      <c r="I2254" s="57"/>
      <c r="J2254" s="55"/>
      <c r="K2254" s="55"/>
      <c r="L2254" s="53"/>
      <c r="M2254" s="58"/>
      <c r="N2254" s="52"/>
    </row>
    <row r="2255" spans="2:14" x14ac:dyDescent="0.25">
      <c r="B2255" s="51"/>
      <c r="C2255" s="53"/>
      <c r="D2255" s="54"/>
      <c r="E2255" s="55"/>
      <c r="F2255" s="56"/>
      <c r="G2255" s="56"/>
      <c r="H2255" s="56"/>
      <c r="I2255" s="57"/>
      <c r="J2255" s="55"/>
      <c r="K2255" s="55"/>
      <c r="L2255" s="53"/>
      <c r="M2255" s="58"/>
      <c r="N2255" s="52"/>
    </row>
    <row r="2256" spans="2:14" x14ac:dyDescent="0.25">
      <c r="B2256" s="51"/>
      <c r="C2256" s="53"/>
      <c r="D2256" s="54"/>
      <c r="E2256" s="55"/>
      <c r="F2256" s="56"/>
      <c r="G2256" s="56"/>
      <c r="H2256" s="56"/>
      <c r="I2256" s="57"/>
      <c r="J2256" s="55"/>
      <c r="K2256" s="55"/>
      <c r="L2256" s="53"/>
      <c r="M2256" s="58"/>
      <c r="N2256" s="52"/>
    </row>
    <row r="2257" spans="2:14" x14ac:dyDescent="0.25">
      <c r="B2257" s="51"/>
      <c r="C2257" s="53"/>
      <c r="D2257" s="54"/>
      <c r="E2257" s="55"/>
      <c r="F2257" s="56"/>
      <c r="G2257" s="56"/>
      <c r="H2257" s="56"/>
      <c r="I2257" s="57"/>
      <c r="J2257" s="55"/>
      <c r="K2257" s="55"/>
      <c r="L2257" s="53"/>
      <c r="M2257" s="58"/>
      <c r="N2257" s="52"/>
    </row>
    <row r="2258" spans="2:14" x14ac:dyDescent="0.25">
      <c r="B2258" s="51"/>
      <c r="C2258" s="53"/>
      <c r="D2258" s="54"/>
      <c r="E2258" s="55"/>
      <c r="F2258" s="56"/>
      <c r="G2258" s="56"/>
      <c r="H2258" s="56"/>
      <c r="I2258" s="57"/>
      <c r="J2258" s="55"/>
      <c r="K2258" s="55"/>
      <c r="L2258" s="53"/>
      <c r="M2258" s="58"/>
      <c r="N2258" s="52"/>
    </row>
    <row r="2259" spans="2:14" x14ac:dyDescent="0.25">
      <c r="B2259" s="51"/>
      <c r="C2259" s="53"/>
      <c r="D2259" s="54"/>
      <c r="E2259" s="55"/>
      <c r="F2259" s="56"/>
      <c r="G2259" s="56"/>
      <c r="H2259" s="56"/>
      <c r="I2259" s="57"/>
      <c r="J2259" s="55"/>
      <c r="K2259" s="55"/>
      <c r="L2259" s="53"/>
      <c r="M2259" s="58"/>
      <c r="N2259" s="52"/>
    </row>
    <row r="2260" spans="2:14" x14ac:dyDescent="0.25">
      <c r="B2260" s="51"/>
      <c r="C2260" s="53"/>
      <c r="D2260" s="54"/>
      <c r="E2260" s="55"/>
      <c r="F2260" s="56"/>
      <c r="G2260" s="56"/>
      <c r="H2260" s="56"/>
      <c r="I2260" s="57"/>
      <c r="J2260" s="55"/>
      <c r="K2260" s="55"/>
      <c r="L2260" s="53"/>
      <c r="M2260" s="58"/>
      <c r="N2260" s="52"/>
    </row>
    <row r="2261" spans="2:14" x14ac:dyDescent="0.25">
      <c r="B2261" s="51"/>
      <c r="C2261" s="53"/>
      <c r="D2261" s="54"/>
      <c r="E2261" s="55"/>
      <c r="F2261" s="56"/>
      <c r="G2261" s="56"/>
      <c r="H2261" s="56"/>
      <c r="I2261" s="57"/>
      <c r="J2261" s="55"/>
      <c r="K2261" s="55"/>
      <c r="L2261" s="53"/>
      <c r="M2261" s="58"/>
      <c r="N2261" s="52"/>
    </row>
    <row r="2262" spans="2:14" x14ac:dyDescent="0.25">
      <c r="B2262" s="51"/>
      <c r="C2262" s="53"/>
      <c r="D2262" s="54"/>
      <c r="E2262" s="55"/>
      <c r="F2262" s="56"/>
      <c r="G2262" s="56"/>
      <c r="H2262" s="56"/>
      <c r="I2262" s="57"/>
      <c r="J2262" s="55"/>
      <c r="K2262" s="55"/>
      <c r="L2262" s="53"/>
      <c r="M2262" s="58"/>
      <c r="N2262" s="52"/>
    </row>
    <row r="2263" spans="2:14" x14ac:dyDescent="0.25">
      <c r="B2263" s="51"/>
      <c r="C2263" s="53"/>
      <c r="D2263" s="54"/>
      <c r="E2263" s="55"/>
      <c r="F2263" s="56"/>
      <c r="G2263" s="56"/>
      <c r="H2263" s="56"/>
      <c r="I2263" s="57"/>
      <c r="J2263" s="55"/>
      <c r="K2263" s="55"/>
      <c r="L2263" s="53"/>
      <c r="M2263" s="58"/>
      <c r="N2263" s="52"/>
    </row>
    <row r="2264" spans="2:14" x14ac:dyDescent="0.25">
      <c r="B2264" s="51"/>
      <c r="C2264" s="53"/>
      <c r="D2264" s="54"/>
      <c r="E2264" s="55"/>
      <c r="F2264" s="56"/>
      <c r="G2264" s="56"/>
      <c r="H2264" s="56"/>
      <c r="I2264" s="57"/>
      <c r="J2264" s="55"/>
      <c r="K2264" s="55"/>
      <c r="L2264" s="53"/>
      <c r="M2264" s="58"/>
      <c r="N2264" s="52"/>
    </row>
    <row r="2265" spans="2:14" x14ac:dyDescent="0.25">
      <c r="B2265" s="51"/>
      <c r="C2265" s="53"/>
      <c r="D2265" s="54"/>
      <c r="E2265" s="55"/>
      <c r="F2265" s="56"/>
      <c r="G2265" s="56"/>
      <c r="H2265" s="56"/>
      <c r="I2265" s="57"/>
      <c r="J2265" s="55"/>
      <c r="K2265" s="55"/>
      <c r="L2265" s="53"/>
      <c r="M2265" s="58"/>
      <c r="N2265" s="52"/>
    </row>
    <row r="2266" spans="2:14" x14ac:dyDescent="0.25">
      <c r="B2266" s="51"/>
      <c r="C2266" s="53"/>
      <c r="D2266" s="54"/>
      <c r="E2266" s="55"/>
      <c r="F2266" s="56"/>
      <c r="G2266" s="56"/>
      <c r="H2266" s="56"/>
      <c r="I2266" s="57"/>
      <c r="J2266" s="55"/>
      <c r="K2266" s="55"/>
      <c r="L2266" s="53"/>
      <c r="M2266" s="58"/>
      <c r="N2266" s="52"/>
    </row>
    <row r="2267" spans="2:14" x14ac:dyDescent="0.25">
      <c r="B2267" s="51"/>
      <c r="C2267" s="53"/>
      <c r="D2267" s="54"/>
      <c r="E2267" s="55"/>
      <c r="F2267" s="56"/>
      <c r="G2267" s="56"/>
      <c r="H2267" s="56"/>
      <c r="I2267" s="57"/>
      <c r="J2267" s="55"/>
      <c r="K2267" s="55"/>
      <c r="L2267" s="53"/>
      <c r="M2267" s="58"/>
      <c r="N2267" s="52"/>
    </row>
    <row r="2268" spans="2:14" x14ac:dyDescent="0.25">
      <c r="B2268" s="51"/>
      <c r="C2268" s="53"/>
      <c r="D2268" s="54"/>
      <c r="E2268" s="55"/>
      <c r="F2268" s="56"/>
      <c r="G2268" s="56"/>
      <c r="H2268" s="56"/>
      <c r="I2268" s="57"/>
      <c r="J2268" s="55"/>
      <c r="K2268" s="55"/>
      <c r="L2268" s="53"/>
      <c r="M2268" s="58"/>
      <c r="N2268" s="52"/>
    </row>
    <row r="2269" spans="2:14" x14ac:dyDescent="0.25">
      <c r="B2269" s="51"/>
      <c r="C2269" s="53"/>
      <c r="D2269" s="54"/>
      <c r="E2269" s="55"/>
      <c r="F2269" s="56"/>
      <c r="G2269" s="56"/>
      <c r="H2269" s="56"/>
      <c r="I2269" s="57"/>
      <c r="J2269" s="55"/>
      <c r="K2269" s="55"/>
      <c r="L2269" s="53"/>
      <c r="M2269" s="58"/>
      <c r="N2269" s="52"/>
    </row>
    <row r="2270" spans="2:14" x14ac:dyDescent="0.25">
      <c r="B2270" s="51"/>
      <c r="C2270" s="53"/>
      <c r="D2270" s="54"/>
      <c r="E2270" s="55"/>
      <c r="F2270" s="56"/>
      <c r="G2270" s="56"/>
      <c r="H2270" s="56"/>
      <c r="I2270" s="57"/>
      <c r="J2270" s="55"/>
      <c r="K2270" s="55"/>
      <c r="L2270" s="53"/>
      <c r="M2270" s="58"/>
      <c r="N2270" s="52"/>
    </row>
    <row r="2271" spans="2:14" x14ac:dyDescent="0.25">
      <c r="B2271" s="51"/>
      <c r="C2271" s="53"/>
      <c r="D2271" s="54"/>
      <c r="E2271" s="55"/>
      <c r="F2271" s="56"/>
      <c r="G2271" s="56"/>
      <c r="H2271" s="56"/>
      <c r="I2271" s="57"/>
      <c r="J2271" s="55"/>
      <c r="K2271" s="55"/>
      <c r="L2271" s="53"/>
      <c r="M2271" s="58"/>
      <c r="N2271" s="52"/>
    </row>
    <row r="2272" spans="2:14" x14ac:dyDescent="0.25">
      <c r="B2272" s="51"/>
      <c r="C2272" s="53"/>
      <c r="D2272" s="54"/>
      <c r="E2272" s="55"/>
      <c r="F2272" s="56"/>
      <c r="G2272" s="56"/>
      <c r="H2272" s="56"/>
      <c r="I2272" s="57"/>
      <c r="J2272" s="55"/>
      <c r="K2272" s="55"/>
      <c r="L2272" s="53"/>
      <c r="M2272" s="58"/>
      <c r="N2272" s="52"/>
    </row>
    <row r="2273" spans="2:14" x14ac:dyDescent="0.25">
      <c r="B2273" s="51"/>
      <c r="C2273" s="53"/>
      <c r="D2273" s="54"/>
      <c r="E2273" s="55"/>
      <c r="F2273" s="56"/>
      <c r="G2273" s="56"/>
      <c r="H2273" s="56"/>
      <c r="I2273" s="57"/>
      <c r="J2273" s="55"/>
      <c r="K2273" s="55"/>
      <c r="L2273" s="53"/>
      <c r="M2273" s="58"/>
      <c r="N2273" s="52"/>
    </row>
    <row r="2274" spans="2:14" x14ac:dyDescent="0.25">
      <c r="B2274" s="51"/>
      <c r="C2274" s="53"/>
      <c r="D2274" s="54"/>
      <c r="E2274" s="55"/>
      <c r="F2274" s="56"/>
      <c r="G2274" s="56"/>
      <c r="H2274" s="56"/>
      <c r="I2274" s="57"/>
      <c r="J2274" s="55"/>
      <c r="K2274" s="55"/>
      <c r="L2274" s="53"/>
      <c r="M2274" s="58"/>
      <c r="N2274" s="52"/>
    </row>
    <row r="2275" spans="2:14" x14ac:dyDescent="0.25">
      <c r="B2275" s="51"/>
      <c r="C2275" s="53"/>
      <c r="D2275" s="54"/>
      <c r="E2275" s="55"/>
      <c r="F2275" s="56"/>
      <c r="G2275" s="56"/>
      <c r="H2275" s="56"/>
      <c r="I2275" s="57"/>
      <c r="J2275" s="55"/>
      <c r="K2275" s="55"/>
      <c r="L2275" s="53"/>
      <c r="M2275" s="58"/>
      <c r="N2275" s="52"/>
    </row>
    <row r="2276" spans="2:14" x14ac:dyDescent="0.25">
      <c r="B2276" s="51"/>
      <c r="C2276" s="53"/>
      <c r="D2276" s="54"/>
      <c r="E2276" s="55"/>
      <c r="F2276" s="56"/>
      <c r="G2276" s="56"/>
      <c r="H2276" s="56"/>
      <c r="I2276" s="57"/>
      <c r="J2276" s="55"/>
      <c r="K2276" s="55"/>
      <c r="L2276" s="53"/>
      <c r="M2276" s="58"/>
      <c r="N2276" s="52"/>
    </row>
    <row r="2277" spans="2:14" x14ac:dyDescent="0.25">
      <c r="B2277" s="51"/>
      <c r="C2277" s="53"/>
      <c r="D2277" s="54"/>
      <c r="E2277" s="55"/>
      <c r="F2277" s="56"/>
      <c r="G2277" s="56"/>
      <c r="H2277" s="56"/>
      <c r="I2277" s="57"/>
      <c r="J2277" s="55"/>
      <c r="K2277" s="55"/>
      <c r="L2277" s="53"/>
      <c r="M2277" s="58"/>
      <c r="N2277" s="52"/>
    </row>
    <row r="2278" spans="2:14" x14ac:dyDescent="0.25">
      <c r="B2278" s="51"/>
      <c r="C2278" s="53"/>
      <c r="D2278" s="54"/>
      <c r="E2278" s="55"/>
      <c r="F2278" s="56"/>
      <c r="G2278" s="56"/>
      <c r="H2278" s="56"/>
      <c r="I2278" s="57"/>
      <c r="J2278" s="55"/>
      <c r="K2278" s="55"/>
      <c r="L2278" s="53"/>
      <c r="M2278" s="58"/>
      <c r="N2278" s="52"/>
    </row>
    <row r="2279" spans="2:14" x14ac:dyDescent="0.25">
      <c r="B2279" s="51"/>
      <c r="C2279" s="53"/>
      <c r="D2279" s="54"/>
      <c r="E2279" s="55"/>
      <c r="F2279" s="56"/>
      <c r="G2279" s="56"/>
      <c r="H2279" s="56"/>
      <c r="I2279" s="57"/>
      <c r="J2279" s="55"/>
      <c r="K2279" s="55"/>
      <c r="L2279" s="53"/>
      <c r="M2279" s="58"/>
      <c r="N2279" s="52"/>
    </row>
    <row r="2280" spans="2:14" x14ac:dyDescent="0.25">
      <c r="B2280" s="51"/>
      <c r="C2280" s="53"/>
      <c r="D2280" s="54"/>
      <c r="E2280" s="55"/>
      <c r="F2280" s="56"/>
      <c r="G2280" s="56"/>
      <c r="H2280" s="56"/>
      <c r="I2280" s="57"/>
      <c r="J2280" s="55"/>
      <c r="K2280" s="55"/>
      <c r="L2280" s="53"/>
      <c r="M2280" s="58"/>
      <c r="N2280" s="52"/>
    </row>
    <row r="2281" spans="2:14" x14ac:dyDescent="0.25">
      <c r="B2281" s="51"/>
      <c r="C2281" s="53"/>
      <c r="D2281" s="54"/>
      <c r="E2281" s="55"/>
      <c r="F2281" s="56"/>
      <c r="G2281" s="56"/>
      <c r="H2281" s="56"/>
      <c r="I2281" s="57"/>
      <c r="J2281" s="55"/>
      <c r="K2281" s="55"/>
      <c r="L2281" s="53"/>
      <c r="M2281" s="58"/>
      <c r="N2281" s="52"/>
    </row>
    <row r="2282" spans="2:14" x14ac:dyDescent="0.25">
      <c r="B2282" s="51"/>
      <c r="C2282" s="53"/>
      <c r="D2282" s="54"/>
      <c r="E2282" s="55"/>
      <c r="F2282" s="56"/>
      <c r="G2282" s="56"/>
      <c r="H2282" s="56"/>
      <c r="I2282" s="57"/>
      <c r="J2282" s="55"/>
      <c r="K2282" s="55"/>
      <c r="L2282" s="53"/>
      <c r="M2282" s="58"/>
      <c r="N2282" s="52"/>
    </row>
    <row r="2283" spans="2:14" x14ac:dyDescent="0.25">
      <c r="B2283" s="51"/>
      <c r="C2283" s="53"/>
      <c r="D2283" s="54"/>
      <c r="E2283" s="55"/>
      <c r="F2283" s="56"/>
      <c r="G2283" s="56"/>
      <c r="H2283" s="56"/>
      <c r="I2283" s="57"/>
      <c r="J2283" s="55"/>
      <c r="K2283" s="55"/>
      <c r="L2283" s="53"/>
      <c r="M2283" s="58"/>
      <c r="N2283" s="52"/>
    </row>
    <row r="2284" spans="2:14" x14ac:dyDescent="0.25">
      <c r="B2284" s="51"/>
      <c r="C2284" s="53"/>
      <c r="D2284" s="54"/>
      <c r="E2284" s="55"/>
      <c r="F2284" s="56"/>
      <c r="G2284" s="56"/>
      <c r="H2284" s="56"/>
      <c r="I2284" s="57"/>
      <c r="J2284" s="55"/>
      <c r="K2284" s="55"/>
      <c r="L2284" s="53"/>
      <c r="M2284" s="58"/>
      <c r="N2284" s="52"/>
    </row>
    <row r="2285" spans="2:14" x14ac:dyDescent="0.25">
      <c r="B2285" s="51"/>
      <c r="C2285" s="53"/>
      <c r="D2285" s="54"/>
      <c r="E2285" s="55"/>
      <c r="F2285" s="56"/>
      <c r="G2285" s="56"/>
      <c r="H2285" s="56"/>
      <c r="I2285" s="57"/>
      <c r="J2285" s="55"/>
      <c r="K2285" s="55"/>
      <c r="L2285" s="53"/>
      <c r="M2285" s="58"/>
      <c r="N2285" s="52"/>
    </row>
    <row r="2286" spans="2:14" x14ac:dyDescent="0.25">
      <c r="B2286" s="51"/>
      <c r="C2286" s="53"/>
      <c r="D2286" s="54"/>
      <c r="E2286" s="55"/>
      <c r="F2286" s="56"/>
      <c r="G2286" s="56"/>
      <c r="H2286" s="56"/>
      <c r="I2286" s="57"/>
      <c r="J2286" s="55"/>
      <c r="K2286" s="55"/>
      <c r="L2286" s="53"/>
      <c r="M2286" s="58"/>
      <c r="N2286" s="52"/>
    </row>
    <row r="2287" spans="2:14" x14ac:dyDescent="0.25">
      <c r="B2287" s="51"/>
      <c r="C2287" s="53"/>
      <c r="D2287" s="54"/>
      <c r="E2287" s="55"/>
      <c r="F2287" s="56"/>
      <c r="G2287" s="56"/>
      <c r="H2287" s="56"/>
      <c r="I2287" s="57"/>
      <c r="J2287" s="55"/>
      <c r="K2287" s="55"/>
      <c r="L2287" s="53"/>
      <c r="M2287" s="58"/>
      <c r="N2287" s="52"/>
    </row>
    <row r="2288" spans="2:14" x14ac:dyDescent="0.25">
      <c r="B2288" s="51"/>
      <c r="C2288" s="53"/>
      <c r="D2288" s="54"/>
      <c r="E2288" s="55"/>
      <c r="F2288" s="56"/>
      <c r="G2288" s="56"/>
      <c r="H2288" s="56"/>
      <c r="I2288" s="57"/>
      <c r="J2288" s="55"/>
      <c r="K2288" s="55"/>
      <c r="L2288" s="53"/>
      <c r="M2288" s="58"/>
      <c r="N2288" s="52"/>
    </row>
    <row r="2289" spans="2:14" x14ac:dyDescent="0.25">
      <c r="B2289" s="51"/>
      <c r="C2289" s="53"/>
      <c r="D2289" s="54"/>
      <c r="E2289" s="55"/>
      <c r="F2289" s="56"/>
      <c r="G2289" s="56"/>
      <c r="H2289" s="56"/>
      <c r="I2289" s="57"/>
      <c r="J2289" s="55"/>
      <c r="K2289" s="55"/>
      <c r="L2289" s="53"/>
      <c r="M2289" s="58"/>
      <c r="N2289" s="52"/>
    </row>
    <row r="2290" spans="2:14" x14ac:dyDescent="0.25">
      <c r="B2290" s="51"/>
      <c r="C2290" s="53"/>
      <c r="D2290" s="54"/>
      <c r="E2290" s="55"/>
      <c r="F2290" s="56"/>
      <c r="G2290" s="56"/>
      <c r="H2290" s="56"/>
      <c r="I2290" s="57"/>
      <c r="J2290" s="55"/>
      <c r="K2290" s="55"/>
      <c r="L2290" s="53"/>
      <c r="M2290" s="58"/>
      <c r="N2290" s="52"/>
    </row>
    <row r="2291" spans="2:14" x14ac:dyDescent="0.25">
      <c r="B2291" s="51"/>
      <c r="C2291" s="53"/>
      <c r="D2291" s="54"/>
      <c r="E2291" s="55"/>
      <c r="F2291" s="56"/>
      <c r="G2291" s="56"/>
      <c r="H2291" s="56"/>
      <c r="I2291" s="57"/>
      <c r="J2291" s="55"/>
      <c r="K2291" s="55"/>
      <c r="L2291" s="53"/>
      <c r="M2291" s="58"/>
      <c r="N2291" s="52"/>
    </row>
    <row r="2292" spans="2:14" x14ac:dyDescent="0.25">
      <c r="B2292" s="51"/>
      <c r="C2292" s="53"/>
      <c r="D2292" s="54"/>
      <c r="E2292" s="55"/>
      <c r="F2292" s="56"/>
      <c r="G2292" s="56"/>
      <c r="H2292" s="56"/>
      <c r="I2292" s="57"/>
      <c r="J2292" s="55"/>
      <c r="K2292" s="55"/>
      <c r="L2292" s="53"/>
      <c r="M2292" s="58"/>
      <c r="N2292" s="52"/>
    </row>
    <row r="2293" spans="2:14" x14ac:dyDescent="0.25">
      <c r="B2293" s="51"/>
      <c r="C2293" s="53"/>
      <c r="D2293" s="54"/>
      <c r="E2293" s="55"/>
      <c r="F2293" s="56"/>
      <c r="G2293" s="56"/>
      <c r="H2293" s="56"/>
      <c r="I2293" s="57"/>
      <c r="J2293" s="55"/>
      <c r="K2293" s="55"/>
      <c r="L2293" s="53"/>
      <c r="M2293" s="58"/>
      <c r="N2293" s="52"/>
    </row>
    <row r="2294" spans="2:14" x14ac:dyDescent="0.25">
      <c r="B2294" s="51"/>
      <c r="C2294" s="53"/>
      <c r="D2294" s="54"/>
      <c r="E2294" s="55"/>
      <c r="F2294" s="56"/>
      <c r="G2294" s="56"/>
      <c r="H2294" s="56"/>
      <c r="I2294" s="57"/>
      <c r="J2294" s="55"/>
      <c r="K2294" s="55"/>
      <c r="L2294" s="53"/>
      <c r="M2294" s="58"/>
      <c r="N2294" s="52"/>
    </row>
    <row r="2295" spans="2:14" x14ac:dyDescent="0.25">
      <c r="B2295" s="51"/>
      <c r="C2295" s="53"/>
      <c r="D2295" s="54"/>
      <c r="E2295" s="55"/>
      <c r="F2295" s="56"/>
      <c r="G2295" s="56"/>
      <c r="H2295" s="56"/>
      <c r="I2295" s="57"/>
      <c r="J2295" s="55"/>
      <c r="K2295" s="55"/>
      <c r="L2295" s="53"/>
      <c r="M2295" s="58"/>
      <c r="N2295" s="52"/>
    </row>
    <row r="2296" spans="2:14" x14ac:dyDescent="0.25">
      <c r="B2296" s="51"/>
      <c r="C2296" s="53"/>
      <c r="D2296" s="54"/>
      <c r="E2296" s="55"/>
      <c r="F2296" s="56"/>
      <c r="G2296" s="56"/>
      <c r="H2296" s="56"/>
      <c r="I2296" s="57"/>
      <c r="J2296" s="55"/>
      <c r="K2296" s="55"/>
      <c r="L2296" s="53"/>
      <c r="M2296" s="58"/>
      <c r="N2296" s="52"/>
    </row>
    <row r="2297" spans="2:14" x14ac:dyDescent="0.25">
      <c r="B2297" s="51"/>
      <c r="C2297" s="53"/>
      <c r="D2297" s="54"/>
      <c r="E2297" s="55"/>
      <c r="F2297" s="56"/>
      <c r="G2297" s="56"/>
      <c r="H2297" s="56"/>
      <c r="I2297" s="57"/>
      <c r="J2297" s="55"/>
      <c r="K2297" s="55"/>
      <c r="L2297" s="53"/>
      <c r="M2297" s="58"/>
      <c r="N2297" s="52"/>
    </row>
    <row r="2298" spans="2:14" x14ac:dyDescent="0.25">
      <c r="B2298" s="51"/>
      <c r="C2298" s="53"/>
      <c r="D2298" s="54"/>
      <c r="E2298" s="55"/>
      <c r="F2298" s="56"/>
      <c r="G2298" s="56"/>
      <c r="H2298" s="56"/>
      <c r="I2298" s="57"/>
      <c r="J2298" s="55"/>
      <c r="K2298" s="55"/>
      <c r="L2298" s="53"/>
      <c r="M2298" s="58"/>
      <c r="N2298" s="52"/>
    </row>
    <row r="2299" spans="2:14" x14ac:dyDescent="0.25">
      <c r="B2299" s="51"/>
      <c r="C2299" s="53"/>
      <c r="D2299" s="54"/>
      <c r="E2299" s="55"/>
      <c r="F2299" s="56"/>
      <c r="G2299" s="56"/>
      <c r="H2299" s="56"/>
      <c r="I2299" s="57"/>
      <c r="J2299" s="55"/>
      <c r="K2299" s="55"/>
      <c r="L2299" s="53"/>
      <c r="M2299" s="58"/>
      <c r="N2299" s="52"/>
    </row>
    <row r="2300" spans="2:14" x14ac:dyDescent="0.25">
      <c r="B2300" s="51"/>
      <c r="C2300" s="53"/>
      <c r="D2300" s="54"/>
      <c r="E2300" s="55"/>
      <c r="F2300" s="56"/>
      <c r="G2300" s="56"/>
      <c r="H2300" s="56"/>
      <c r="I2300" s="57"/>
      <c r="J2300" s="55"/>
      <c r="K2300" s="55"/>
      <c r="L2300" s="53"/>
      <c r="M2300" s="58"/>
      <c r="N2300" s="52"/>
    </row>
    <row r="2301" spans="2:14" x14ac:dyDescent="0.25">
      <c r="B2301" s="51"/>
      <c r="C2301" s="53"/>
      <c r="D2301" s="54"/>
      <c r="E2301" s="55"/>
      <c r="F2301" s="56"/>
      <c r="G2301" s="56"/>
      <c r="H2301" s="56"/>
      <c r="I2301" s="57"/>
      <c r="J2301" s="55"/>
      <c r="K2301" s="55"/>
      <c r="L2301" s="53"/>
      <c r="M2301" s="58"/>
      <c r="N2301" s="52"/>
    </row>
    <row r="2302" spans="2:14" x14ac:dyDescent="0.25">
      <c r="B2302" s="51"/>
      <c r="C2302" s="53"/>
      <c r="D2302" s="54"/>
      <c r="E2302" s="55"/>
      <c r="F2302" s="56"/>
      <c r="G2302" s="56"/>
      <c r="H2302" s="56"/>
      <c r="I2302" s="57"/>
      <c r="J2302" s="55"/>
      <c r="K2302" s="55"/>
      <c r="L2302" s="53"/>
      <c r="M2302" s="58"/>
      <c r="N2302" s="52"/>
    </row>
    <row r="2303" spans="2:14" x14ac:dyDescent="0.25">
      <c r="B2303" s="51"/>
      <c r="C2303" s="53"/>
      <c r="D2303" s="54"/>
      <c r="E2303" s="55"/>
      <c r="F2303" s="56"/>
      <c r="G2303" s="56"/>
      <c r="H2303" s="56"/>
      <c r="I2303" s="57"/>
      <c r="J2303" s="55"/>
      <c r="K2303" s="55"/>
      <c r="L2303" s="53"/>
      <c r="M2303" s="58"/>
      <c r="N2303" s="52"/>
    </row>
    <row r="2304" spans="2:14" x14ac:dyDescent="0.25">
      <c r="B2304" s="51"/>
      <c r="C2304" s="53"/>
      <c r="D2304" s="54"/>
      <c r="E2304" s="55"/>
      <c r="F2304" s="56"/>
      <c r="G2304" s="56"/>
      <c r="H2304" s="56"/>
      <c r="I2304" s="57"/>
      <c r="J2304" s="55"/>
      <c r="K2304" s="55"/>
      <c r="L2304" s="53"/>
      <c r="M2304" s="58"/>
      <c r="N2304" s="52"/>
    </row>
    <row r="2305" spans="2:14" x14ac:dyDescent="0.25">
      <c r="B2305" s="51"/>
      <c r="C2305" s="53"/>
      <c r="D2305" s="54"/>
      <c r="E2305" s="55"/>
      <c r="F2305" s="56"/>
      <c r="G2305" s="56"/>
      <c r="H2305" s="56"/>
      <c r="I2305" s="57"/>
      <c r="J2305" s="55"/>
      <c r="K2305" s="55"/>
      <c r="L2305" s="53"/>
      <c r="M2305" s="58"/>
      <c r="N2305" s="52"/>
    </row>
    <row r="2306" spans="2:14" x14ac:dyDescent="0.25">
      <c r="B2306" s="51"/>
      <c r="C2306" s="53"/>
      <c r="D2306" s="54"/>
      <c r="E2306" s="55"/>
      <c r="F2306" s="56"/>
      <c r="G2306" s="56"/>
      <c r="H2306" s="56"/>
      <c r="I2306" s="57"/>
      <c r="J2306" s="55"/>
      <c r="K2306" s="55"/>
      <c r="L2306" s="53"/>
      <c r="M2306" s="58"/>
      <c r="N2306" s="52"/>
    </row>
    <row r="2307" spans="2:14" x14ac:dyDescent="0.25">
      <c r="B2307" s="51"/>
      <c r="C2307" s="53"/>
      <c r="D2307" s="54"/>
      <c r="E2307" s="55"/>
      <c r="F2307" s="56"/>
      <c r="G2307" s="56"/>
      <c r="H2307" s="56"/>
      <c r="I2307" s="57"/>
      <c r="J2307" s="55"/>
      <c r="K2307" s="55"/>
      <c r="L2307" s="53"/>
      <c r="M2307" s="58"/>
      <c r="N2307" s="52"/>
    </row>
    <row r="2308" spans="2:14" x14ac:dyDescent="0.25">
      <c r="B2308" s="51"/>
      <c r="C2308" s="53"/>
      <c r="D2308" s="54"/>
      <c r="E2308" s="55"/>
      <c r="F2308" s="56"/>
      <c r="G2308" s="56"/>
      <c r="H2308" s="56"/>
      <c r="I2308" s="57"/>
      <c r="J2308" s="55"/>
      <c r="K2308" s="55"/>
      <c r="L2308" s="53"/>
      <c r="M2308" s="58"/>
      <c r="N2308" s="52"/>
    </row>
    <row r="2309" spans="2:14" x14ac:dyDescent="0.25">
      <c r="B2309" s="51"/>
      <c r="C2309" s="53"/>
      <c r="D2309" s="54"/>
      <c r="E2309" s="55"/>
      <c r="F2309" s="56"/>
      <c r="G2309" s="56"/>
      <c r="H2309" s="56"/>
      <c r="I2309" s="57"/>
      <c r="J2309" s="55"/>
      <c r="K2309" s="55"/>
      <c r="L2309" s="53"/>
      <c r="M2309" s="58"/>
      <c r="N2309" s="52"/>
    </row>
    <row r="2310" spans="2:14" x14ac:dyDescent="0.25">
      <c r="B2310" s="51"/>
      <c r="C2310" s="53"/>
      <c r="D2310" s="54"/>
      <c r="E2310" s="55"/>
      <c r="F2310" s="56"/>
      <c r="G2310" s="56"/>
      <c r="H2310" s="56"/>
      <c r="I2310" s="57"/>
      <c r="J2310" s="55"/>
      <c r="K2310" s="55"/>
      <c r="L2310" s="53"/>
      <c r="M2310" s="58"/>
      <c r="N2310" s="52"/>
    </row>
    <row r="2311" spans="2:14" x14ac:dyDescent="0.25">
      <c r="B2311" s="51"/>
      <c r="C2311" s="53"/>
      <c r="D2311" s="54"/>
      <c r="E2311" s="55"/>
      <c r="F2311" s="56"/>
      <c r="G2311" s="56"/>
      <c r="H2311" s="56"/>
      <c r="I2311" s="57"/>
      <c r="J2311" s="55"/>
      <c r="K2311" s="55"/>
      <c r="L2311" s="53"/>
      <c r="M2311" s="58"/>
      <c r="N2311" s="52"/>
    </row>
    <row r="2312" spans="2:14" x14ac:dyDescent="0.25">
      <c r="B2312" s="51"/>
      <c r="C2312" s="53"/>
      <c r="D2312" s="54"/>
      <c r="E2312" s="55"/>
      <c r="F2312" s="56"/>
      <c r="G2312" s="56"/>
      <c r="H2312" s="56"/>
      <c r="I2312" s="57"/>
      <c r="J2312" s="55"/>
      <c r="K2312" s="55"/>
      <c r="L2312" s="53"/>
      <c r="M2312" s="58"/>
      <c r="N2312" s="52"/>
    </row>
    <row r="2313" spans="2:14" x14ac:dyDescent="0.25">
      <c r="B2313" s="51"/>
      <c r="C2313" s="53"/>
      <c r="D2313" s="54"/>
      <c r="E2313" s="55"/>
      <c r="F2313" s="56"/>
      <c r="G2313" s="56"/>
      <c r="H2313" s="56"/>
      <c r="I2313" s="57"/>
      <c r="J2313" s="55"/>
      <c r="K2313" s="55"/>
      <c r="L2313" s="53"/>
      <c r="M2313" s="58"/>
      <c r="N2313" s="52"/>
    </row>
    <row r="2314" spans="2:14" x14ac:dyDescent="0.25">
      <c r="B2314" s="51"/>
      <c r="C2314" s="53"/>
      <c r="D2314" s="54"/>
      <c r="E2314" s="55"/>
      <c r="F2314" s="56"/>
      <c r="G2314" s="56"/>
      <c r="H2314" s="56"/>
      <c r="I2314" s="57"/>
      <c r="J2314" s="55"/>
      <c r="K2314" s="55"/>
      <c r="L2314" s="53"/>
      <c r="M2314" s="58"/>
      <c r="N2314" s="52"/>
    </row>
    <row r="2315" spans="2:14" x14ac:dyDescent="0.25">
      <c r="B2315" s="51"/>
      <c r="C2315" s="53"/>
      <c r="D2315" s="54"/>
      <c r="E2315" s="55"/>
      <c r="F2315" s="56"/>
      <c r="G2315" s="56"/>
      <c r="H2315" s="56"/>
      <c r="I2315" s="57"/>
      <c r="J2315" s="55"/>
      <c r="K2315" s="55"/>
      <c r="L2315" s="53"/>
      <c r="M2315" s="58"/>
      <c r="N2315" s="52"/>
    </row>
    <row r="2316" spans="2:14" x14ac:dyDescent="0.25">
      <c r="B2316" s="51"/>
      <c r="C2316" s="53"/>
      <c r="D2316" s="54"/>
      <c r="E2316" s="55"/>
      <c r="F2316" s="56"/>
      <c r="G2316" s="56"/>
      <c r="H2316" s="56"/>
      <c r="I2316" s="57"/>
      <c r="J2316" s="55"/>
      <c r="K2316" s="55"/>
      <c r="L2316" s="53"/>
      <c r="M2316" s="58"/>
      <c r="N2316" s="52"/>
    </row>
    <row r="2317" spans="2:14" x14ac:dyDescent="0.25">
      <c r="B2317" s="51"/>
      <c r="C2317" s="53"/>
      <c r="D2317" s="54"/>
      <c r="E2317" s="55"/>
      <c r="F2317" s="56"/>
      <c r="G2317" s="56"/>
      <c r="H2317" s="56"/>
      <c r="I2317" s="57"/>
      <c r="J2317" s="55"/>
      <c r="K2317" s="55"/>
      <c r="L2317" s="53"/>
      <c r="M2317" s="58"/>
      <c r="N2317" s="52"/>
    </row>
    <row r="2318" spans="2:14" x14ac:dyDescent="0.25">
      <c r="B2318" s="51"/>
      <c r="C2318" s="53"/>
      <c r="D2318" s="54"/>
      <c r="E2318" s="55"/>
      <c r="F2318" s="56"/>
      <c r="G2318" s="56"/>
      <c r="H2318" s="56"/>
      <c r="I2318" s="57"/>
      <c r="J2318" s="55"/>
      <c r="K2318" s="55"/>
      <c r="L2318" s="53"/>
      <c r="M2318" s="58"/>
      <c r="N2318" s="52"/>
    </row>
    <row r="2319" spans="2:14" x14ac:dyDescent="0.25">
      <c r="B2319" s="51"/>
      <c r="C2319" s="53"/>
      <c r="D2319" s="54"/>
      <c r="E2319" s="55"/>
      <c r="F2319" s="56"/>
      <c r="G2319" s="56"/>
      <c r="H2319" s="56"/>
      <c r="I2319" s="57"/>
      <c r="J2319" s="55"/>
      <c r="K2319" s="55"/>
      <c r="L2319" s="53"/>
      <c r="M2319" s="58"/>
      <c r="N2319" s="52"/>
    </row>
    <row r="2320" spans="2:14" x14ac:dyDescent="0.25">
      <c r="B2320" s="51"/>
      <c r="C2320" s="53"/>
      <c r="D2320" s="54"/>
      <c r="E2320" s="55"/>
      <c r="F2320" s="56"/>
      <c r="G2320" s="56"/>
      <c r="H2320" s="56"/>
      <c r="I2320" s="57"/>
      <c r="J2320" s="55"/>
      <c r="K2320" s="55"/>
      <c r="L2320" s="53"/>
      <c r="M2320" s="58"/>
      <c r="N2320" s="52"/>
    </row>
    <row r="2321" spans="2:14" x14ac:dyDescent="0.25">
      <c r="B2321" s="51"/>
      <c r="C2321" s="53"/>
      <c r="D2321" s="54"/>
      <c r="E2321" s="55"/>
      <c r="F2321" s="56"/>
      <c r="G2321" s="56"/>
      <c r="H2321" s="56"/>
      <c r="I2321" s="57"/>
      <c r="J2321" s="55"/>
      <c r="K2321" s="55"/>
      <c r="L2321" s="53"/>
      <c r="M2321" s="58"/>
      <c r="N2321" s="52"/>
    </row>
    <row r="2322" spans="2:14" x14ac:dyDescent="0.25">
      <c r="B2322" s="51"/>
      <c r="C2322" s="53"/>
      <c r="D2322" s="54"/>
      <c r="E2322" s="55"/>
      <c r="F2322" s="56"/>
      <c r="G2322" s="56"/>
      <c r="H2322" s="56"/>
      <c r="I2322" s="57"/>
      <c r="J2322" s="55"/>
      <c r="K2322" s="55"/>
      <c r="L2322" s="53"/>
      <c r="M2322" s="58"/>
      <c r="N2322" s="52"/>
    </row>
    <row r="2323" spans="2:14" x14ac:dyDescent="0.25">
      <c r="B2323" s="51"/>
      <c r="C2323" s="53"/>
      <c r="D2323" s="54"/>
      <c r="E2323" s="55"/>
      <c r="F2323" s="56"/>
      <c r="G2323" s="56"/>
      <c r="H2323" s="56"/>
      <c r="I2323" s="57"/>
      <c r="J2323" s="55"/>
      <c r="K2323" s="55"/>
      <c r="L2323" s="53"/>
      <c r="M2323" s="58"/>
      <c r="N2323" s="52"/>
    </row>
    <row r="2324" spans="2:14" x14ac:dyDescent="0.25">
      <c r="B2324" s="51"/>
      <c r="C2324" s="53"/>
      <c r="D2324" s="54"/>
      <c r="E2324" s="55"/>
      <c r="F2324" s="56"/>
      <c r="G2324" s="56"/>
      <c r="H2324" s="56"/>
      <c r="I2324" s="57"/>
      <c r="J2324" s="55"/>
      <c r="K2324" s="55"/>
      <c r="L2324" s="53"/>
      <c r="M2324" s="58"/>
      <c r="N2324" s="52"/>
    </row>
    <row r="2325" spans="2:14" x14ac:dyDescent="0.25">
      <c r="B2325" s="51"/>
      <c r="C2325" s="53"/>
      <c r="D2325" s="54"/>
      <c r="E2325" s="55"/>
      <c r="F2325" s="56"/>
      <c r="G2325" s="56"/>
      <c r="H2325" s="56"/>
      <c r="I2325" s="57"/>
      <c r="J2325" s="55"/>
      <c r="K2325" s="55"/>
      <c r="L2325" s="53"/>
      <c r="M2325" s="58"/>
      <c r="N2325" s="52"/>
    </row>
    <row r="2326" spans="2:14" x14ac:dyDescent="0.25">
      <c r="B2326" s="51"/>
      <c r="C2326" s="53"/>
      <c r="D2326" s="54"/>
      <c r="E2326" s="55"/>
      <c r="F2326" s="56"/>
      <c r="G2326" s="56"/>
      <c r="H2326" s="56"/>
      <c r="I2326" s="57"/>
      <c r="J2326" s="55"/>
      <c r="K2326" s="55"/>
      <c r="L2326" s="53"/>
      <c r="M2326" s="58"/>
      <c r="N2326" s="52"/>
    </row>
    <row r="2327" spans="2:14" x14ac:dyDescent="0.25">
      <c r="B2327" s="51"/>
      <c r="C2327" s="53"/>
      <c r="D2327" s="54"/>
      <c r="E2327" s="55"/>
      <c r="F2327" s="56"/>
      <c r="G2327" s="56"/>
      <c r="H2327" s="56"/>
      <c r="I2327" s="57"/>
      <c r="J2327" s="55"/>
      <c r="K2327" s="55"/>
      <c r="L2327" s="53"/>
      <c r="M2327" s="58"/>
      <c r="N2327" s="52"/>
    </row>
    <row r="2328" spans="2:14" x14ac:dyDescent="0.25">
      <c r="B2328" s="51"/>
      <c r="C2328" s="53"/>
      <c r="D2328" s="54"/>
      <c r="E2328" s="55"/>
      <c r="F2328" s="56"/>
      <c r="G2328" s="56"/>
      <c r="H2328" s="56"/>
      <c r="I2328" s="57"/>
      <c r="J2328" s="55"/>
      <c r="K2328" s="55"/>
      <c r="L2328" s="53"/>
      <c r="M2328" s="58"/>
      <c r="N2328" s="52"/>
    </row>
    <row r="2329" spans="2:14" x14ac:dyDescent="0.25">
      <c r="B2329" s="51"/>
      <c r="C2329" s="53"/>
      <c r="D2329" s="54"/>
      <c r="E2329" s="55"/>
      <c r="F2329" s="56"/>
      <c r="G2329" s="56"/>
      <c r="H2329" s="56"/>
      <c r="I2329" s="57"/>
      <c r="J2329" s="55"/>
      <c r="K2329" s="55"/>
      <c r="L2329" s="53"/>
      <c r="M2329" s="58"/>
      <c r="N2329" s="52"/>
    </row>
    <row r="2330" spans="2:14" x14ac:dyDescent="0.25">
      <c r="B2330" s="51"/>
      <c r="C2330" s="53"/>
      <c r="D2330" s="54"/>
      <c r="E2330" s="55"/>
      <c r="F2330" s="56"/>
      <c r="G2330" s="56"/>
      <c r="H2330" s="56"/>
      <c r="I2330" s="57"/>
      <c r="J2330" s="55"/>
      <c r="K2330" s="55"/>
      <c r="L2330" s="53"/>
      <c r="M2330" s="58"/>
      <c r="N2330" s="52"/>
    </row>
    <row r="2331" spans="2:14" x14ac:dyDescent="0.25">
      <c r="B2331" s="51"/>
      <c r="C2331" s="53"/>
      <c r="D2331" s="54"/>
      <c r="E2331" s="55"/>
      <c r="F2331" s="56"/>
      <c r="G2331" s="56"/>
      <c r="H2331" s="56"/>
      <c r="I2331" s="57"/>
      <c r="J2331" s="55"/>
      <c r="K2331" s="55"/>
      <c r="L2331" s="53"/>
      <c r="M2331" s="58"/>
      <c r="N2331" s="52"/>
    </row>
    <row r="2332" spans="2:14" x14ac:dyDescent="0.25">
      <c r="B2332" s="51"/>
      <c r="C2332" s="53"/>
      <c r="D2332" s="54"/>
      <c r="E2332" s="55"/>
      <c r="F2332" s="56"/>
      <c r="G2332" s="56"/>
      <c r="H2332" s="56"/>
      <c r="I2332" s="57"/>
      <c r="J2332" s="55"/>
      <c r="K2332" s="55"/>
      <c r="L2332" s="53"/>
      <c r="M2332" s="58"/>
      <c r="N2332" s="52"/>
    </row>
    <row r="2333" spans="2:14" x14ac:dyDescent="0.25">
      <c r="B2333" s="51"/>
      <c r="C2333" s="53"/>
      <c r="D2333" s="54"/>
      <c r="E2333" s="55"/>
      <c r="F2333" s="56"/>
      <c r="G2333" s="56"/>
      <c r="H2333" s="56"/>
      <c r="I2333" s="57"/>
      <c r="J2333" s="55"/>
      <c r="K2333" s="55"/>
      <c r="L2333" s="53"/>
      <c r="M2333" s="58"/>
      <c r="N2333" s="52"/>
    </row>
    <row r="2334" spans="2:14" x14ac:dyDescent="0.25">
      <c r="B2334" s="51"/>
      <c r="C2334" s="53"/>
      <c r="D2334" s="54"/>
      <c r="E2334" s="55"/>
      <c r="F2334" s="56"/>
      <c r="G2334" s="56"/>
      <c r="H2334" s="56"/>
      <c r="I2334" s="57"/>
      <c r="J2334" s="55"/>
      <c r="K2334" s="55"/>
      <c r="L2334" s="53"/>
      <c r="M2334" s="58"/>
      <c r="N2334" s="52"/>
    </row>
    <row r="2335" spans="2:14" x14ac:dyDescent="0.25">
      <c r="B2335" s="51"/>
      <c r="C2335" s="53"/>
      <c r="D2335" s="54"/>
      <c r="E2335" s="55"/>
      <c r="F2335" s="56"/>
      <c r="G2335" s="56"/>
      <c r="H2335" s="56"/>
      <c r="I2335" s="57"/>
      <c r="J2335" s="55"/>
      <c r="K2335" s="55"/>
      <c r="L2335" s="53"/>
      <c r="M2335" s="58"/>
      <c r="N2335" s="52"/>
    </row>
    <row r="2336" spans="2:14" x14ac:dyDescent="0.25">
      <c r="B2336" s="51"/>
      <c r="C2336" s="53"/>
      <c r="D2336" s="54"/>
      <c r="E2336" s="55"/>
      <c r="F2336" s="56"/>
      <c r="G2336" s="56"/>
      <c r="H2336" s="56"/>
      <c r="I2336" s="57"/>
      <c r="J2336" s="55"/>
      <c r="K2336" s="55"/>
      <c r="L2336" s="53"/>
      <c r="M2336" s="58"/>
      <c r="N2336" s="52"/>
    </row>
    <row r="2337" spans="2:14" x14ac:dyDescent="0.25">
      <c r="B2337" s="51"/>
      <c r="C2337" s="53"/>
      <c r="D2337" s="54"/>
      <c r="E2337" s="55"/>
      <c r="F2337" s="56"/>
      <c r="G2337" s="56"/>
      <c r="H2337" s="56"/>
      <c r="I2337" s="57"/>
      <c r="J2337" s="55"/>
      <c r="K2337" s="55"/>
      <c r="L2337" s="53"/>
      <c r="M2337" s="58"/>
      <c r="N2337" s="52"/>
    </row>
    <row r="2338" spans="2:14" x14ac:dyDescent="0.25">
      <c r="B2338" s="51"/>
      <c r="C2338" s="53"/>
      <c r="D2338" s="54"/>
      <c r="E2338" s="55"/>
      <c r="F2338" s="56"/>
      <c r="G2338" s="56"/>
      <c r="H2338" s="56"/>
      <c r="I2338" s="57"/>
      <c r="J2338" s="55"/>
      <c r="K2338" s="55"/>
      <c r="L2338" s="53"/>
      <c r="M2338" s="58"/>
      <c r="N2338" s="52"/>
    </row>
    <row r="2339" spans="2:14" x14ac:dyDescent="0.25">
      <c r="B2339" s="51"/>
      <c r="C2339" s="53"/>
      <c r="D2339" s="54"/>
      <c r="E2339" s="55"/>
      <c r="F2339" s="56"/>
      <c r="G2339" s="56"/>
      <c r="H2339" s="56"/>
      <c r="I2339" s="57"/>
      <c r="J2339" s="55"/>
      <c r="K2339" s="55"/>
      <c r="L2339" s="53"/>
      <c r="M2339" s="58"/>
      <c r="N2339" s="52"/>
    </row>
    <row r="2340" spans="2:14" x14ac:dyDescent="0.25">
      <c r="B2340" s="51"/>
      <c r="C2340" s="53"/>
      <c r="D2340" s="54"/>
      <c r="E2340" s="55"/>
      <c r="F2340" s="56"/>
      <c r="G2340" s="56"/>
      <c r="H2340" s="56"/>
      <c r="I2340" s="57"/>
      <c r="J2340" s="55"/>
      <c r="K2340" s="55"/>
      <c r="L2340" s="53"/>
      <c r="M2340" s="58"/>
      <c r="N2340" s="52"/>
    </row>
    <row r="2341" spans="2:14" x14ac:dyDescent="0.25">
      <c r="B2341" s="51"/>
      <c r="C2341" s="53"/>
      <c r="D2341" s="54"/>
      <c r="E2341" s="55"/>
      <c r="F2341" s="56"/>
      <c r="G2341" s="56"/>
      <c r="H2341" s="56"/>
      <c r="I2341" s="57"/>
      <c r="J2341" s="55"/>
      <c r="K2341" s="55"/>
      <c r="L2341" s="53"/>
      <c r="M2341" s="58"/>
      <c r="N2341" s="52"/>
    </row>
    <row r="2342" spans="2:14" x14ac:dyDescent="0.25">
      <c r="B2342" s="51"/>
      <c r="C2342" s="53"/>
      <c r="D2342" s="54"/>
      <c r="E2342" s="55"/>
      <c r="F2342" s="56"/>
      <c r="G2342" s="56"/>
      <c r="H2342" s="56"/>
      <c r="I2342" s="57"/>
      <c r="J2342" s="55"/>
      <c r="K2342" s="55"/>
      <c r="L2342" s="53"/>
      <c r="M2342" s="58"/>
      <c r="N2342" s="52"/>
    </row>
    <row r="2343" spans="2:14" x14ac:dyDescent="0.25">
      <c r="B2343" s="51"/>
      <c r="C2343" s="53"/>
      <c r="D2343" s="54"/>
      <c r="E2343" s="55"/>
      <c r="F2343" s="56"/>
      <c r="G2343" s="56"/>
      <c r="H2343" s="56"/>
      <c r="I2343" s="57"/>
      <c r="J2343" s="55"/>
      <c r="K2343" s="55"/>
      <c r="L2343" s="53"/>
      <c r="M2343" s="58"/>
      <c r="N2343" s="52"/>
    </row>
    <row r="2344" spans="2:14" x14ac:dyDescent="0.25">
      <c r="B2344" s="51"/>
      <c r="C2344" s="53"/>
      <c r="D2344" s="54"/>
      <c r="E2344" s="55"/>
      <c r="F2344" s="56"/>
      <c r="G2344" s="56"/>
      <c r="H2344" s="56"/>
      <c r="I2344" s="57"/>
      <c r="J2344" s="55"/>
      <c r="K2344" s="55"/>
      <c r="L2344" s="53"/>
      <c r="M2344" s="58"/>
      <c r="N2344" s="52"/>
    </row>
    <row r="2345" spans="2:14" x14ac:dyDescent="0.25">
      <c r="B2345" s="51"/>
      <c r="C2345" s="53"/>
      <c r="D2345" s="54"/>
      <c r="E2345" s="55"/>
      <c r="F2345" s="56"/>
      <c r="G2345" s="56"/>
      <c r="H2345" s="56"/>
      <c r="I2345" s="57"/>
      <c r="J2345" s="55"/>
      <c r="K2345" s="55"/>
      <c r="L2345" s="53"/>
      <c r="M2345" s="58"/>
      <c r="N2345" s="52"/>
    </row>
    <row r="2346" spans="2:14" x14ac:dyDescent="0.25">
      <c r="B2346" s="51"/>
      <c r="C2346" s="53"/>
      <c r="D2346" s="54"/>
      <c r="E2346" s="55"/>
      <c r="F2346" s="56"/>
      <c r="G2346" s="56"/>
      <c r="H2346" s="56"/>
      <c r="I2346" s="57"/>
      <c r="J2346" s="55"/>
      <c r="K2346" s="55"/>
      <c r="L2346" s="53"/>
      <c r="M2346" s="58"/>
      <c r="N2346" s="52"/>
    </row>
    <row r="2347" spans="2:14" x14ac:dyDescent="0.25">
      <c r="B2347" s="51"/>
      <c r="C2347" s="53"/>
      <c r="D2347" s="54"/>
      <c r="E2347" s="55"/>
      <c r="F2347" s="56"/>
      <c r="G2347" s="56"/>
      <c r="H2347" s="56"/>
      <c r="I2347" s="57"/>
      <c r="J2347" s="55"/>
      <c r="K2347" s="55"/>
      <c r="L2347" s="53"/>
      <c r="M2347" s="58"/>
      <c r="N2347" s="52"/>
    </row>
    <row r="2348" spans="2:14" x14ac:dyDescent="0.25">
      <c r="B2348" s="51"/>
      <c r="C2348" s="53"/>
      <c r="D2348" s="54"/>
      <c r="E2348" s="55"/>
      <c r="F2348" s="56"/>
      <c r="G2348" s="56"/>
      <c r="H2348" s="56"/>
      <c r="I2348" s="57"/>
      <c r="J2348" s="55"/>
      <c r="K2348" s="55"/>
      <c r="L2348" s="53"/>
      <c r="M2348" s="58"/>
      <c r="N2348" s="52"/>
    </row>
    <row r="2349" spans="2:14" x14ac:dyDescent="0.25">
      <c r="B2349" s="51"/>
      <c r="C2349" s="53"/>
      <c r="D2349" s="54"/>
      <c r="E2349" s="55"/>
      <c r="F2349" s="56"/>
      <c r="G2349" s="56"/>
      <c r="H2349" s="56"/>
      <c r="I2349" s="57"/>
      <c r="J2349" s="55"/>
      <c r="K2349" s="55"/>
      <c r="L2349" s="53"/>
      <c r="M2349" s="58"/>
      <c r="N2349" s="52"/>
    </row>
    <row r="2350" spans="2:14" x14ac:dyDescent="0.25">
      <c r="B2350" s="51"/>
      <c r="C2350" s="53"/>
      <c r="D2350" s="54"/>
      <c r="E2350" s="55"/>
      <c r="F2350" s="56"/>
      <c r="G2350" s="56"/>
      <c r="H2350" s="56"/>
      <c r="I2350" s="57"/>
      <c r="J2350" s="55"/>
      <c r="K2350" s="55"/>
      <c r="L2350" s="53"/>
      <c r="M2350" s="58"/>
      <c r="N2350" s="52"/>
    </row>
    <row r="2351" spans="2:14" x14ac:dyDescent="0.25">
      <c r="B2351" s="51"/>
      <c r="C2351" s="53"/>
      <c r="D2351" s="54"/>
      <c r="E2351" s="55"/>
      <c r="F2351" s="56"/>
      <c r="G2351" s="56"/>
      <c r="H2351" s="56"/>
      <c r="I2351" s="57"/>
      <c r="J2351" s="55"/>
      <c r="K2351" s="55"/>
      <c r="L2351" s="53"/>
      <c r="M2351" s="58"/>
      <c r="N2351" s="52"/>
    </row>
    <row r="2352" spans="2:14" x14ac:dyDescent="0.25">
      <c r="B2352" s="51"/>
      <c r="C2352" s="53"/>
      <c r="D2352" s="54"/>
      <c r="E2352" s="55"/>
      <c r="F2352" s="56"/>
      <c r="G2352" s="56"/>
      <c r="H2352" s="56"/>
      <c r="I2352" s="57"/>
      <c r="J2352" s="55"/>
      <c r="K2352" s="55"/>
      <c r="L2352" s="53"/>
      <c r="M2352" s="58"/>
      <c r="N2352" s="52"/>
    </row>
    <row r="2353" spans="2:14" x14ac:dyDescent="0.25">
      <c r="B2353" s="51"/>
      <c r="C2353" s="53"/>
      <c r="D2353" s="54"/>
      <c r="E2353" s="55"/>
      <c r="F2353" s="56"/>
      <c r="G2353" s="56"/>
      <c r="H2353" s="56"/>
      <c r="I2353" s="57"/>
      <c r="J2353" s="55"/>
      <c r="K2353" s="55"/>
      <c r="L2353" s="53"/>
      <c r="M2353" s="58"/>
      <c r="N2353" s="52"/>
    </row>
    <row r="2354" spans="2:14" x14ac:dyDescent="0.25">
      <c r="B2354" s="51"/>
      <c r="C2354" s="53"/>
      <c r="D2354" s="54"/>
      <c r="E2354" s="55"/>
      <c r="F2354" s="56"/>
      <c r="G2354" s="56"/>
      <c r="H2354" s="56"/>
      <c r="I2354" s="57"/>
      <c r="J2354" s="55"/>
      <c r="K2354" s="55"/>
      <c r="L2354" s="53"/>
      <c r="M2354" s="58"/>
      <c r="N2354" s="52"/>
    </row>
    <row r="2355" spans="2:14" x14ac:dyDescent="0.25">
      <c r="B2355" s="51"/>
      <c r="C2355" s="53"/>
      <c r="D2355" s="54"/>
      <c r="E2355" s="55"/>
      <c r="F2355" s="56"/>
      <c r="G2355" s="56"/>
      <c r="H2355" s="56"/>
      <c r="I2355" s="57"/>
      <c r="J2355" s="55"/>
      <c r="K2355" s="55"/>
      <c r="L2355" s="53"/>
      <c r="M2355" s="58"/>
      <c r="N2355" s="52"/>
    </row>
    <row r="2356" spans="2:14" x14ac:dyDescent="0.25">
      <c r="B2356" s="51"/>
      <c r="C2356" s="53"/>
      <c r="D2356" s="54"/>
      <c r="E2356" s="55"/>
      <c r="F2356" s="56"/>
      <c r="G2356" s="56"/>
      <c r="H2356" s="56"/>
      <c r="I2356" s="57"/>
      <c r="J2356" s="55"/>
      <c r="K2356" s="55"/>
      <c r="L2356" s="53"/>
      <c r="M2356" s="58"/>
      <c r="N2356" s="52"/>
    </row>
    <row r="2357" spans="2:14" x14ac:dyDescent="0.25">
      <c r="B2357" s="51"/>
      <c r="C2357" s="53"/>
      <c r="D2357" s="54"/>
      <c r="E2357" s="55"/>
      <c r="F2357" s="56"/>
      <c r="G2357" s="56"/>
      <c r="H2357" s="56"/>
      <c r="I2357" s="57"/>
      <c r="J2357" s="55"/>
      <c r="K2357" s="55"/>
      <c r="L2357" s="53"/>
      <c r="M2357" s="58"/>
      <c r="N2357" s="52"/>
    </row>
    <row r="2358" spans="2:14" x14ac:dyDescent="0.25">
      <c r="B2358" s="51"/>
      <c r="C2358" s="53"/>
      <c r="D2358" s="54"/>
      <c r="E2358" s="55"/>
      <c r="F2358" s="56"/>
      <c r="G2358" s="56"/>
      <c r="H2358" s="56"/>
      <c r="I2358" s="57"/>
      <c r="J2358" s="55"/>
      <c r="K2358" s="55"/>
      <c r="L2358" s="53"/>
      <c r="M2358" s="58"/>
      <c r="N2358" s="52"/>
    </row>
    <row r="2359" spans="2:14" x14ac:dyDescent="0.25">
      <c r="B2359" s="51"/>
      <c r="C2359" s="53"/>
      <c r="D2359" s="54"/>
      <c r="E2359" s="55"/>
      <c r="F2359" s="56"/>
      <c r="G2359" s="56"/>
      <c r="H2359" s="56"/>
      <c r="I2359" s="57"/>
      <c r="J2359" s="55"/>
      <c r="K2359" s="55"/>
      <c r="L2359" s="53"/>
      <c r="M2359" s="58"/>
      <c r="N2359" s="52"/>
    </row>
    <row r="2360" spans="2:14" x14ac:dyDescent="0.25">
      <c r="B2360" s="51"/>
      <c r="C2360" s="53"/>
      <c r="D2360" s="54"/>
      <c r="E2360" s="55"/>
      <c r="F2360" s="56"/>
      <c r="G2360" s="56"/>
      <c r="H2360" s="56"/>
      <c r="I2360" s="57"/>
      <c r="J2360" s="55"/>
      <c r="K2360" s="55"/>
      <c r="L2360" s="53"/>
      <c r="M2360" s="58"/>
      <c r="N2360" s="52"/>
    </row>
    <row r="2361" spans="2:14" x14ac:dyDescent="0.25">
      <c r="B2361" s="51"/>
      <c r="C2361" s="53"/>
      <c r="D2361" s="54"/>
      <c r="E2361" s="55"/>
      <c r="F2361" s="56"/>
      <c r="G2361" s="56"/>
      <c r="H2361" s="56"/>
      <c r="I2361" s="57"/>
      <c r="J2361" s="55"/>
      <c r="K2361" s="55"/>
      <c r="L2361" s="53"/>
      <c r="M2361" s="58"/>
      <c r="N2361" s="52"/>
    </row>
    <row r="2362" spans="2:14" x14ac:dyDescent="0.25">
      <c r="B2362" s="51"/>
      <c r="C2362" s="53"/>
      <c r="D2362" s="54"/>
      <c r="E2362" s="55"/>
      <c r="F2362" s="56"/>
      <c r="G2362" s="56"/>
      <c r="H2362" s="56"/>
      <c r="I2362" s="57"/>
      <c r="J2362" s="55"/>
      <c r="K2362" s="55"/>
      <c r="L2362" s="53"/>
      <c r="M2362" s="58"/>
      <c r="N2362" s="52"/>
    </row>
    <row r="2363" spans="2:14" x14ac:dyDescent="0.25">
      <c r="B2363" s="51"/>
      <c r="C2363" s="53"/>
      <c r="D2363" s="54"/>
      <c r="E2363" s="55"/>
      <c r="F2363" s="56"/>
      <c r="G2363" s="56"/>
      <c r="H2363" s="56"/>
      <c r="I2363" s="57"/>
      <c r="J2363" s="55"/>
      <c r="K2363" s="55"/>
      <c r="L2363" s="53"/>
      <c r="M2363" s="58"/>
      <c r="N2363" s="52"/>
    </row>
    <row r="2364" spans="2:14" x14ac:dyDescent="0.25">
      <c r="B2364" s="51"/>
      <c r="C2364" s="53"/>
      <c r="D2364" s="54"/>
      <c r="E2364" s="55"/>
      <c r="F2364" s="56"/>
      <c r="G2364" s="56"/>
      <c r="H2364" s="56"/>
      <c r="I2364" s="57"/>
      <c r="J2364" s="55"/>
      <c r="K2364" s="55"/>
      <c r="L2364" s="53"/>
      <c r="M2364" s="58"/>
      <c r="N2364" s="52"/>
    </row>
    <row r="2365" spans="2:14" x14ac:dyDescent="0.25">
      <c r="B2365" s="51"/>
      <c r="C2365" s="53"/>
      <c r="D2365" s="54"/>
      <c r="E2365" s="55"/>
      <c r="F2365" s="56"/>
      <c r="G2365" s="56"/>
      <c r="H2365" s="56"/>
      <c r="I2365" s="57"/>
      <c r="J2365" s="55"/>
      <c r="K2365" s="55"/>
      <c r="L2365" s="53"/>
      <c r="M2365" s="58"/>
      <c r="N2365" s="52"/>
    </row>
    <row r="2366" spans="2:14" x14ac:dyDescent="0.25">
      <c r="B2366" s="51"/>
      <c r="C2366" s="53"/>
      <c r="D2366" s="54"/>
      <c r="E2366" s="55"/>
      <c r="F2366" s="56"/>
      <c r="G2366" s="56"/>
      <c r="H2366" s="56"/>
      <c r="I2366" s="57"/>
      <c r="J2366" s="55"/>
      <c r="K2366" s="55"/>
      <c r="L2366" s="53"/>
      <c r="M2366" s="58"/>
      <c r="N2366" s="52"/>
    </row>
    <row r="2367" spans="2:14" x14ac:dyDescent="0.25">
      <c r="B2367" s="51"/>
      <c r="C2367" s="53"/>
      <c r="D2367" s="54"/>
      <c r="E2367" s="55"/>
      <c r="F2367" s="56"/>
      <c r="G2367" s="56"/>
      <c r="H2367" s="56"/>
      <c r="I2367" s="57"/>
      <c r="J2367" s="55"/>
      <c r="K2367" s="55"/>
      <c r="L2367" s="53"/>
      <c r="M2367" s="58"/>
      <c r="N2367" s="52"/>
    </row>
    <row r="2368" spans="2:14" x14ac:dyDescent="0.25">
      <c r="B2368" s="51"/>
      <c r="C2368" s="53"/>
      <c r="D2368" s="54"/>
      <c r="E2368" s="55"/>
      <c r="F2368" s="56"/>
      <c r="G2368" s="56"/>
      <c r="H2368" s="56"/>
      <c r="I2368" s="57"/>
      <c r="J2368" s="55"/>
      <c r="K2368" s="55"/>
      <c r="L2368" s="53"/>
      <c r="M2368" s="58"/>
      <c r="N2368" s="52"/>
    </row>
    <row r="2369" spans="2:14" x14ac:dyDescent="0.25">
      <c r="B2369" s="51"/>
      <c r="C2369" s="53"/>
      <c r="D2369" s="54"/>
      <c r="E2369" s="55"/>
      <c r="F2369" s="56"/>
      <c r="G2369" s="56"/>
      <c r="H2369" s="56"/>
      <c r="I2369" s="57"/>
      <c r="J2369" s="55"/>
      <c r="K2369" s="55"/>
      <c r="L2369" s="53"/>
      <c r="M2369" s="58"/>
      <c r="N2369" s="52"/>
    </row>
    <row r="2370" spans="2:14" x14ac:dyDescent="0.25">
      <c r="B2370" s="51"/>
      <c r="C2370" s="53"/>
      <c r="D2370" s="54"/>
      <c r="E2370" s="55"/>
      <c r="F2370" s="56"/>
      <c r="G2370" s="56"/>
      <c r="H2370" s="56"/>
      <c r="I2370" s="57"/>
      <c r="J2370" s="55"/>
      <c r="K2370" s="55"/>
      <c r="L2370" s="53"/>
      <c r="M2370" s="58"/>
      <c r="N2370" s="52"/>
    </row>
    <row r="2371" spans="2:14" x14ac:dyDescent="0.25">
      <c r="B2371" s="51"/>
      <c r="C2371" s="53"/>
      <c r="D2371" s="54"/>
      <c r="E2371" s="55"/>
      <c r="F2371" s="56"/>
      <c r="G2371" s="56"/>
      <c r="H2371" s="56"/>
      <c r="I2371" s="57"/>
      <c r="J2371" s="55"/>
      <c r="K2371" s="55"/>
      <c r="L2371" s="53"/>
      <c r="M2371" s="58"/>
      <c r="N2371" s="52"/>
    </row>
    <row r="2372" spans="2:14" x14ac:dyDescent="0.25">
      <c r="B2372" s="51"/>
      <c r="C2372" s="53"/>
      <c r="D2372" s="54"/>
      <c r="E2372" s="55"/>
      <c r="F2372" s="56"/>
      <c r="G2372" s="56"/>
      <c r="H2372" s="56"/>
      <c r="I2372" s="57"/>
      <c r="J2372" s="55"/>
      <c r="K2372" s="55"/>
      <c r="L2372" s="53"/>
      <c r="M2372" s="58"/>
      <c r="N2372" s="52"/>
    </row>
    <row r="2373" spans="2:14" x14ac:dyDescent="0.25">
      <c r="B2373" s="51"/>
      <c r="C2373" s="53"/>
      <c r="D2373" s="54"/>
      <c r="E2373" s="55"/>
      <c r="F2373" s="56"/>
      <c r="G2373" s="56"/>
      <c r="H2373" s="56"/>
      <c r="I2373" s="57"/>
      <c r="J2373" s="55"/>
      <c r="K2373" s="55"/>
      <c r="L2373" s="53"/>
      <c r="M2373" s="58"/>
      <c r="N2373" s="52"/>
    </row>
    <row r="2374" spans="2:14" x14ac:dyDescent="0.25">
      <c r="B2374" s="51"/>
      <c r="C2374" s="53"/>
      <c r="D2374" s="54"/>
      <c r="E2374" s="55"/>
      <c r="F2374" s="56"/>
      <c r="G2374" s="56"/>
      <c r="H2374" s="56"/>
      <c r="I2374" s="57"/>
      <c r="J2374" s="55"/>
      <c r="K2374" s="55"/>
      <c r="L2374" s="53"/>
      <c r="M2374" s="58"/>
      <c r="N2374" s="52"/>
    </row>
    <row r="2375" spans="2:14" x14ac:dyDescent="0.25">
      <c r="B2375" s="51"/>
      <c r="C2375" s="53"/>
      <c r="D2375" s="54"/>
      <c r="E2375" s="55"/>
      <c r="F2375" s="56"/>
      <c r="G2375" s="56"/>
      <c r="H2375" s="56"/>
      <c r="I2375" s="57"/>
      <c r="J2375" s="55"/>
      <c r="K2375" s="55"/>
      <c r="L2375" s="53"/>
      <c r="M2375" s="58"/>
      <c r="N2375" s="52"/>
    </row>
    <row r="2376" spans="2:14" x14ac:dyDescent="0.25">
      <c r="B2376" s="51"/>
      <c r="C2376" s="53"/>
      <c r="D2376" s="54"/>
      <c r="E2376" s="55"/>
      <c r="F2376" s="56"/>
      <c r="G2376" s="56"/>
      <c r="H2376" s="56"/>
      <c r="I2376" s="57"/>
      <c r="J2376" s="55"/>
      <c r="K2376" s="55"/>
      <c r="L2376" s="53"/>
      <c r="M2376" s="58"/>
      <c r="N2376" s="52"/>
    </row>
    <row r="2377" spans="2:14" x14ac:dyDescent="0.25">
      <c r="B2377" s="51"/>
      <c r="C2377" s="53"/>
      <c r="D2377" s="54"/>
      <c r="E2377" s="55"/>
      <c r="F2377" s="56"/>
      <c r="G2377" s="56"/>
      <c r="H2377" s="56"/>
      <c r="I2377" s="57"/>
      <c r="J2377" s="55"/>
      <c r="K2377" s="55"/>
      <c r="L2377" s="53"/>
      <c r="M2377" s="58"/>
      <c r="N2377" s="52"/>
    </row>
    <row r="2378" spans="2:14" x14ac:dyDescent="0.25">
      <c r="B2378" s="51"/>
      <c r="C2378" s="53"/>
      <c r="D2378" s="54"/>
      <c r="E2378" s="55"/>
      <c r="F2378" s="56"/>
      <c r="G2378" s="56"/>
      <c r="H2378" s="56"/>
      <c r="I2378" s="57"/>
      <c r="J2378" s="55"/>
      <c r="K2378" s="55"/>
      <c r="L2378" s="53"/>
      <c r="M2378" s="58"/>
      <c r="N2378" s="52"/>
    </row>
    <row r="2379" spans="2:14" x14ac:dyDescent="0.25">
      <c r="B2379" s="51"/>
      <c r="C2379" s="53"/>
      <c r="D2379" s="54"/>
      <c r="E2379" s="55"/>
      <c r="F2379" s="56"/>
      <c r="G2379" s="56"/>
      <c r="H2379" s="56"/>
      <c r="I2379" s="57"/>
      <c r="J2379" s="55"/>
      <c r="K2379" s="55"/>
      <c r="L2379" s="53"/>
      <c r="M2379" s="58"/>
      <c r="N2379" s="52"/>
    </row>
    <row r="2380" spans="2:14" x14ac:dyDescent="0.25">
      <c r="B2380" s="51"/>
      <c r="C2380" s="53"/>
      <c r="D2380" s="54"/>
      <c r="E2380" s="55"/>
      <c r="F2380" s="56"/>
      <c r="G2380" s="56"/>
      <c r="H2380" s="56"/>
      <c r="I2380" s="57"/>
      <c r="J2380" s="55"/>
      <c r="K2380" s="55"/>
      <c r="L2380" s="53"/>
      <c r="M2380" s="58"/>
      <c r="N2380" s="52"/>
    </row>
    <row r="2381" spans="2:14" x14ac:dyDescent="0.25">
      <c r="B2381" s="51"/>
      <c r="C2381" s="53"/>
      <c r="D2381" s="54"/>
      <c r="E2381" s="55"/>
      <c r="F2381" s="56"/>
      <c r="G2381" s="56"/>
      <c r="H2381" s="56"/>
      <c r="I2381" s="57"/>
      <c r="J2381" s="55"/>
      <c r="K2381" s="55"/>
      <c r="L2381" s="53"/>
      <c r="M2381" s="58"/>
      <c r="N2381" s="52"/>
    </row>
    <row r="2382" spans="2:14" x14ac:dyDescent="0.25">
      <c r="B2382" s="51"/>
      <c r="C2382" s="53"/>
      <c r="D2382" s="54"/>
      <c r="E2382" s="55"/>
      <c r="F2382" s="56"/>
      <c r="G2382" s="56"/>
      <c r="H2382" s="56"/>
      <c r="I2382" s="57"/>
      <c r="J2382" s="55"/>
      <c r="K2382" s="55"/>
      <c r="L2382" s="53"/>
      <c r="M2382" s="58"/>
      <c r="N2382" s="52"/>
    </row>
    <row r="2383" spans="2:14" x14ac:dyDescent="0.25">
      <c r="B2383" s="51"/>
      <c r="C2383" s="53"/>
      <c r="D2383" s="54"/>
      <c r="E2383" s="55"/>
      <c r="F2383" s="56"/>
      <c r="G2383" s="56"/>
      <c r="H2383" s="56"/>
      <c r="I2383" s="57"/>
      <c r="J2383" s="55"/>
      <c r="K2383" s="55"/>
      <c r="L2383" s="53"/>
      <c r="M2383" s="58"/>
      <c r="N2383" s="52"/>
    </row>
    <row r="2384" spans="2:14" x14ac:dyDescent="0.25">
      <c r="B2384" s="51"/>
      <c r="C2384" s="53"/>
      <c r="D2384" s="54"/>
      <c r="E2384" s="55"/>
      <c r="F2384" s="56"/>
      <c r="G2384" s="56"/>
      <c r="H2384" s="56"/>
      <c r="I2384" s="57"/>
      <c r="J2384" s="55"/>
      <c r="K2384" s="55"/>
      <c r="L2384" s="53"/>
      <c r="M2384" s="58"/>
      <c r="N2384" s="52"/>
    </row>
    <row r="2385" spans="2:14" x14ac:dyDescent="0.25">
      <c r="B2385" s="51"/>
      <c r="C2385" s="53"/>
      <c r="D2385" s="54"/>
      <c r="E2385" s="55"/>
      <c r="F2385" s="56"/>
      <c r="G2385" s="56"/>
      <c r="H2385" s="56"/>
      <c r="I2385" s="57"/>
      <c r="J2385" s="55"/>
      <c r="K2385" s="55"/>
      <c r="L2385" s="53"/>
      <c r="M2385" s="58"/>
      <c r="N2385" s="52"/>
    </row>
    <row r="2386" spans="2:14" x14ac:dyDescent="0.25">
      <c r="B2386" s="51"/>
      <c r="C2386" s="53"/>
      <c r="D2386" s="54"/>
      <c r="E2386" s="55"/>
      <c r="F2386" s="56"/>
      <c r="G2386" s="56"/>
      <c r="H2386" s="56"/>
      <c r="I2386" s="57"/>
      <c r="J2386" s="55"/>
      <c r="K2386" s="55"/>
      <c r="L2386" s="53"/>
      <c r="M2386" s="58"/>
      <c r="N2386" s="52"/>
    </row>
    <row r="2387" spans="2:14" x14ac:dyDescent="0.25">
      <c r="B2387" s="51"/>
      <c r="C2387" s="53"/>
      <c r="D2387" s="54"/>
      <c r="E2387" s="55"/>
      <c r="F2387" s="56"/>
      <c r="G2387" s="56"/>
      <c r="H2387" s="56"/>
      <c r="I2387" s="57"/>
      <c r="J2387" s="55"/>
      <c r="K2387" s="55"/>
      <c r="L2387" s="53"/>
      <c r="M2387" s="58"/>
      <c r="N2387" s="52"/>
    </row>
    <row r="2388" spans="2:14" x14ac:dyDescent="0.25">
      <c r="B2388" s="51"/>
      <c r="C2388" s="53"/>
      <c r="D2388" s="54"/>
      <c r="E2388" s="55"/>
      <c r="F2388" s="56"/>
      <c r="G2388" s="56"/>
      <c r="H2388" s="56"/>
      <c r="I2388" s="57"/>
      <c r="J2388" s="55"/>
      <c r="K2388" s="55"/>
      <c r="L2388" s="53"/>
      <c r="M2388" s="58"/>
      <c r="N2388" s="52"/>
    </row>
    <row r="2389" spans="2:14" x14ac:dyDescent="0.25">
      <c r="B2389" s="51"/>
      <c r="C2389" s="53"/>
      <c r="D2389" s="54"/>
      <c r="E2389" s="55"/>
      <c r="F2389" s="56"/>
      <c r="G2389" s="56"/>
      <c r="H2389" s="56"/>
      <c r="I2389" s="57"/>
      <c r="J2389" s="55"/>
      <c r="K2389" s="55"/>
      <c r="L2389" s="53"/>
      <c r="M2389" s="58"/>
      <c r="N2389" s="52"/>
    </row>
    <row r="2390" spans="2:14" x14ac:dyDescent="0.25">
      <c r="B2390" s="51"/>
      <c r="C2390" s="53"/>
      <c r="D2390" s="54"/>
      <c r="E2390" s="55"/>
      <c r="F2390" s="56"/>
      <c r="G2390" s="56"/>
      <c r="H2390" s="56"/>
      <c r="I2390" s="57"/>
      <c r="J2390" s="55"/>
      <c r="K2390" s="55"/>
      <c r="L2390" s="53"/>
      <c r="M2390" s="58"/>
      <c r="N2390" s="52"/>
    </row>
    <row r="2391" spans="2:14" x14ac:dyDescent="0.25">
      <c r="B2391" s="51"/>
      <c r="C2391" s="53"/>
      <c r="D2391" s="54"/>
      <c r="E2391" s="55"/>
      <c r="F2391" s="56"/>
      <c r="G2391" s="56"/>
      <c r="H2391" s="56"/>
      <c r="I2391" s="57"/>
      <c r="J2391" s="55"/>
      <c r="K2391" s="55"/>
      <c r="L2391" s="53"/>
      <c r="M2391" s="58"/>
      <c r="N2391" s="52"/>
    </row>
    <row r="2392" spans="2:14" x14ac:dyDescent="0.25">
      <c r="B2392" s="51"/>
      <c r="C2392" s="53"/>
      <c r="D2392" s="54"/>
      <c r="E2392" s="55"/>
      <c r="F2392" s="56"/>
      <c r="G2392" s="56"/>
      <c r="H2392" s="56"/>
      <c r="I2392" s="57"/>
      <c r="J2392" s="55"/>
      <c r="K2392" s="55"/>
      <c r="L2392" s="53"/>
      <c r="M2392" s="58"/>
      <c r="N2392" s="52"/>
    </row>
    <row r="2393" spans="2:14" x14ac:dyDescent="0.25">
      <c r="B2393" s="51"/>
      <c r="C2393" s="53"/>
      <c r="D2393" s="54"/>
      <c r="E2393" s="55"/>
      <c r="F2393" s="56"/>
      <c r="G2393" s="56"/>
      <c r="H2393" s="56"/>
      <c r="I2393" s="57"/>
      <c r="J2393" s="55"/>
      <c r="K2393" s="55"/>
      <c r="L2393" s="53"/>
      <c r="M2393" s="58"/>
      <c r="N2393" s="52"/>
    </row>
    <row r="2394" spans="2:14" x14ac:dyDescent="0.25">
      <c r="B2394" s="51"/>
      <c r="C2394" s="53"/>
      <c r="D2394" s="54"/>
      <c r="E2394" s="55"/>
      <c r="F2394" s="56"/>
      <c r="G2394" s="56"/>
      <c r="H2394" s="56"/>
      <c r="I2394" s="57"/>
      <c r="J2394" s="55"/>
      <c r="K2394" s="55"/>
      <c r="L2394" s="53"/>
      <c r="M2394" s="58"/>
      <c r="N2394" s="52"/>
    </row>
    <row r="2395" spans="2:14" x14ac:dyDescent="0.25">
      <c r="B2395" s="51"/>
      <c r="C2395" s="53"/>
      <c r="D2395" s="54"/>
      <c r="E2395" s="55"/>
      <c r="F2395" s="56"/>
      <c r="G2395" s="56"/>
      <c r="H2395" s="56"/>
      <c r="I2395" s="57"/>
      <c r="J2395" s="55"/>
      <c r="K2395" s="55"/>
      <c r="L2395" s="53"/>
      <c r="M2395" s="58"/>
      <c r="N2395" s="52"/>
    </row>
    <row r="2396" spans="2:14" x14ac:dyDescent="0.25">
      <c r="B2396" s="51"/>
      <c r="C2396" s="53"/>
      <c r="D2396" s="54"/>
      <c r="E2396" s="55"/>
      <c r="F2396" s="56"/>
      <c r="G2396" s="56"/>
      <c r="H2396" s="56"/>
      <c r="I2396" s="57"/>
      <c r="J2396" s="55"/>
      <c r="K2396" s="55"/>
      <c r="L2396" s="53"/>
      <c r="M2396" s="58"/>
      <c r="N2396" s="52"/>
    </row>
    <row r="2397" spans="2:14" x14ac:dyDescent="0.25">
      <c r="B2397" s="51"/>
      <c r="C2397" s="53"/>
      <c r="D2397" s="54"/>
      <c r="E2397" s="55"/>
      <c r="F2397" s="56"/>
      <c r="G2397" s="56"/>
      <c r="H2397" s="56"/>
      <c r="I2397" s="57"/>
      <c r="J2397" s="55"/>
      <c r="K2397" s="55"/>
      <c r="L2397" s="53"/>
      <c r="M2397" s="58"/>
      <c r="N2397" s="52"/>
    </row>
    <row r="2398" spans="2:14" x14ac:dyDescent="0.25">
      <c r="B2398" s="51"/>
      <c r="C2398" s="53"/>
      <c r="D2398" s="54"/>
      <c r="E2398" s="55"/>
      <c r="F2398" s="56"/>
      <c r="G2398" s="56"/>
      <c r="H2398" s="56"/>
      <c r="I2398" s="57"/>
      <c r="J2398" s="55"/>
      <c r="K2398" s="55"/>
      <c r="L2398" s="53"/>
      <c r="M2398" s="58"/>
      <c r="N2398" s="52"/>
    </row>
    <row r="2399" spans="2:14" x14ac:dyDescent="0.25">
      <c r="B2399" s="51"/>
      <c r="C2399" s="53"/>
      <c r="D2399" s="54"/>
      <c r="E2399" s="55"/>
      <c r="F2399" s="56"/>
      <c r="G2399" s="56"/>
      <c r="H2399" s="56"/>
      <c r="I2399" s="57"/>
      <c r="J2399" s="55"/>
      <c r="K2399" s="55"/>
      <c r="L2399" s="53"/>
      <c r="M2399" s="58"/>
      <c r="N2399" s="52"/>
    </row>
    <row r="2400" spans="2:14" x14ac:dyDescent="0.25">
      <c r="B2400" s="51"/>
      <c r="C2400" s="53"/>
      <c r="D2400" s="54"/>
      <c r="E2400" s="55"/>
      <c r="F2400" s="56"/>
      <c r="G2400" s="56"/>
      <c r="H2400" s="56"/>
      <c r="I2400" s="57"/>
      <c r="J2400" s="55"/>
      <c r="K2400" s="55"/>
      <c r="L2400" s="53"/>
      <c r="M2400" s="58"/>
      <c r="N2400" s="52"/>
    </row>
    <row r="2401" spans="2:14" x14ac:dyDescent="0.25">
      <c r="B2401" s="51"/>
      <c r="C2401" s="53"/>
      <c r="D2401" s="54"/>
      <c r="E2401" s="55"/>
      <c r="F2401" s="56"/>
      <c r="G2401" s="56"/>
      <c r="H2401" s="56"/>
      <c r="I2401" s="57"/>
      <c r="J2401" s="55"/>
      <c r="K2401" s="55"/>
      <c r="L2401" s="53"/>
      <c r="M2401" s="58"/>
      <c r="N2401" s="52"/>
    </row>
    <row r="2402" spans="2:14" x14ac:dyDescent="0.25">
      <c r="B2402" s="51"/>
      <c r="C2402" s="53"/>
      <c r="D2402" s="54"/>
      <c r="E2402" s="55"/>
      <c r="F2402" s="56"/>
      <c r="G2402" s="56"/>
      <c r="H2402" s="56"/>
      <c r="I2402" s="57"/>
      <c r="J2402" s="55"/>
      <c r="K2402" s="55"/>
      <c r="L2402" s="53"/>
      <c r="M2402" s="58"/>
      <c r="N2402" s="52"/>
    </row>
    <row r="2403" spans="2:14" x14ac:dyDescent="0.25">
      <c r="B2403" s="51"/>
      <c r="C2403" s="53"/>
      <c r="D2403" s="54"/>
      <c r="E2403" s="55"/>
      <c r="F2403" s="56"/>
      <c r="G2403" s="56"/>
      <c r="H2403" s="56"/>
      <c r="I2403" s="57"/>
      <c r="J2403" s="55"/>
      <c r="K2403" s="55"/>
      <c r="L2403" s="53"/>
      <c r="M2403" s="58"/>
      <c r="N2403" s="52"/>
    </row>
    <row r="2404" spans="2:14" x14ac:dyDescent="0.25">
      <c r="B2404" s="51"/>
      <c r="C2404" s="53"/>
      <c r="D2404" s="54"/>
      <c r="E2404" s="55"/>
      <c r="F2404" s="56"/>
      <c r="G2404" s="56"/>
      <c r="H2404" s="56"/>
      <c r="I2404" s="57"/>
      <c r="J2404" s="55"/>
      <c r="K2404" s="55"/>
      <c r="L2404" s="53"/>
      <c r="M2404" s="58"/>
      <c r="N2404" s="52"/>
    </row>
    <row r="2405" spans="2:14" x14ac:dyDescent="0.25">
      <c r="B2405" s="51"/>
      <c r="C2405" s="53"/>
      <c r="D2405" s="54"/>
      <c r="E2405" s="55"/>
      <c r="F2405" s="56"/>
      <c r="G2405" s="56"/>
      <c r="H2405" s="56"/>
      <c r="I2405" s="57"/>
      <c r="J2405" s="55"/>
      <c r="K2405" s="55"/>
      <c r="L2405" s="53"/>
      <c r="M2405" s="58"/>
      <c r="N2405" s="52"/>
    </row>
    <row r="2406" spans="2:14" x14ac:dyDescent="0.25">
      <c r="B2406" s="51"/>
      <c r="C2406" s="53"/>
      <c r="D2406" s="54"/>
      <c r="E2406" s="55"/>
      <c r="F2406" s="56"/>
      <c r="G2406" s="56"/>
      <c r="H2406" s="56"/>
      <c r="I2406" s="57"/>
      <c r="J2406" s="55"/>
      <c r="K2406" s="55"/>
      <c r="L2406" s="53"/>
      <c r="M2406" s="58"/>
      <c r="N2406" s="52"/>
    </row>
    <row r="2407" spans="2:14" x14ac:dyDescent="0.25">
      <c r="B2407" s="51"/>
      <c r="C2407" s="53"/>
      <c r="D2407" s="54"/>
      <c r="E2407" s="55"/>
      <c r="F2407" s="56"/>
      <c r="G2407" s="56"/>
      <c r="H2407" s="56"/>
      <c r="I2407" s="57"/>
      <c r="J2407" s="55"/>
      <c r="K2407" s="55"/>
      <c r="L2407" s="53"/>
      <c r="M2407" s="58"/>
      <c r="N2407" s="52"/>
    </row>
    <row r="2408" spans="2:14" x14ac:dyDescent="0.25">
      <c r="B2408" s="51"/>
      <c r="C2408" s="53"/>
      <c r="D2408" s="54"/>
      <c r="E2408" s="55"/>
      <c r="F2408" s="56"/>
      <c r="G2408" s="56"/>
      <c r="H2408" s="56"/>
      <c r="I2408" s="57"/>
      <c r="J2408" s="55"/>
      <c r="K2408" s="55"/>
      <c r="L2408" s="53"/>
      <c r="M2408" s="58"/>
      <c r="N2408" s="52"/>
    </row>
    <row r="2409" spans="2:14" x14ac:dyDescent="0.25">
      <c r="B2409" s="51"/>
      <c r="C2409" s="53"/>
      <c r="D2409" s="54"/>
      <c r="E2409" s="55"/>
      <c r="F2409" s="56"/>
      <c r="G2409" s="56"/>
      <c r="H2409" s="56"/>
      <c r="I2409" s="57"/>
      <c r="J2409" s="55"/>
      <c r="K2409" s="55"/>
      <c r="L2409" s="53"/>
      <c r="M2409" s="58"/>
      <c r="N2409" s="52"/>
    </row>
    <row r="2410" spans="2:14" x14ac:dyDescent="0.25">
      <c r="B2410" s="51"/>
      <c r="C2410" s="53"/>
      <c r="D2410" s="54"/>
      <c r="E2410" s="55"/>
      <c r="F2410" s="56"/>
      <c r="G2410" s="56"/>
      <c r="H2410" s="56"/>
      <c r="I2410" s="57"/>
      <c r="J2410" s="55"/>
      <c r="K2410" s="55"/>
      <c r="L2410" s="53"/>
      <c r="M2410" s="58"/>
      <c r="N2410" s="52"/>
    </row>
    <row r="2411" spans="2:14" x14ac:dyDescent="0.25">
      <c r="B2411" s="51"/>
      <c r="C2411" s="53"/>
      <c r="D2411" s="54"/>
      <c r="E2411" s="55"/>
      <c r="F2411" s="56"/>
      <c r="G2411" s="56"/>
      <c r="H2411" s="56"/>
      <c r="I2411" s="57"/>
      <c r="J2411" s="55"/>
      <c r="K2411" s="55"/>
      <c r="L2411" s="53"/>
      <c r="M2411" s="58"/>
      <c r="N2411" s="52"/>
    </row>
    <row r="2412" spans="2:14" x14ac:dyDescent="0.25">
      <c r="B2412" s="51"/>
      <c r="C2412" s="53"/>
      <c r="D2412" s="54"/>
      <c r="E2412" s="55"/>
      <c r="F2412" s="56"/>
      <c r="G2412" s="56"/>
      <c r="H2412" s="56"/>
      <c r="I2412" s="57"/>
      <c r="J2412" s="55"/>
      <c r="K2412" s="55"/>
      <c r="L2412" s="53"/>
      <c r="M2412" s="58"/>
      <c r="N2412" s="52"/>
    </row>
    <row r="2413" spans="2:14" x14ac:dyDescent="0.25">
      <c r="B2413" s="51"/>
      <c r="C2413" s="53"/>
      <c r="D2413" s="54"/>
      <c r="E2413" s="55"/>
      <c r="F2413" s="56"/>
      <c r="G2413" s="56"/>
      <c r="H2413" s="56"/>
      <c r="I2413" s="57"/>
      <c r="J2413" s="55"/>
      <c r="K2413" s="55"/>
      <c r="L2413" s="53"/>
      <c r="M2413" s="58"/>
      <c r="N2413" s="52"/>
    </row>
    <row r="2414" spans="2:14" x14ac:dyDescent="0.25">
      <c r="B2414" s="51"/>
      <c r="C2414" s="53"/>
      <c r="D2414" s="54"/>
      <c r="E2414" s="55"/>
      <c r="F2414" s="56"/>
      <c r="G2414" s="56"/>
      <c r="H2414" s="56"/>
      <c r="I2414" s="57"/>
      <c r="J2414" s="55"/>
      <c r="K2414" s="55"/>
      <c r="L2414" s="53"/>
      <c r="M2414" s="58"/>
      <c r="N2414" s="52"/>
    </row>
    <row r="2415" spans="2:14" x14ac:dyDescent="0.25">
      <c r="B2415" s="51"/>
      <c r="C2415" s="53"/>
      <c r="D2415" s="54"/>
      <c r="E2415" s="55"/>
      <c r="F2415" s="56"/>
      <c r="G2415" s="56"/>
      <c r="H2415" s="56"/>
      <c r="I2415" s="57"/>
      <c r="J2415" s="55"/>
      <c r="K2415" s="55"/>
      <c r="L2415" s="53"/>
      <c r="M2415" s="58"/>
      <c r="N2415" s="52"/>
    </row>
    <row r="2416" spans="2:14" x14ac:dyDescent="0.25">
      <c r="B2416" s="51"/>
      <c r="C2416" s="53"/>
      <c r="D2416" s="54"/>
      <c r="E2416" s="55"/>
      <c r="F2416" s="56"/>
      <c r="G2416" s="56"/>
      <c r="H2416" s="56"/>
      <c r="I2416" s="57"/>
      <c r="J2416" s="55"/>
      <c r="K2416" s="55"/>
      <c r="L2416" s="53"/>
      <c r="M2416" s="58"/>
      <c r="N2416" s="52"/>
    </row>
    <row r="2417" spans="2:14" x14ac:dyDescent="0.25">
      <c r="B2417" s="51"/>
      <c r="C2417" s="53"/>
      <c r="D2417" s="54"/>
      <c r="E2417" s="55"/>
      <c r="F2417" s="56"/>
      <c r="G2417" s="56"/>
      <c r="H2417" s="56"/>
      <c r="I2417" s="57"/>
      <c r="J2417" s="55"/>
      <c r="K2417" s="55"/>
      <c r="L2417" s="53"/>
      <c r="M2417" s="58"/>
      <c r="N2417" s="52"/>
    </row>
    <row r="2418" spans="2:14" x14ac:dyDescent="0.25">
      <c r="B2418" s="51"/>
      <c r="C2418" s="53"/>
      <c r="D2418" s="54"/>
      <c r="E2418" s="55"/>
      <c r="F2418" s="56"/>
      <c r="G2418" s="56"/>
      <c r="H2418" s="56"/>
      <c r="I2418" s="57"/>
      <c r="J2418" s="55"/>
      <c r="K2418" s="55"/>
      <c r="L2418" s="53"/>
      <c r="M2418" s="58"/>
      <c r="N2418" s="52"/>
    </row>
    <row r="2419" spans="2:14" x14ac:dyDescent="0.25">
      <c r="B2419" s="51"/>
      <c r="C2419" s="53"/>
      <c r="D2419" s="54"/>
      <c r="E2419" s="55"/>
      <c r="F2419" s="56"/>
      <c r="G2419" s="56"/>
      <c r="H2419" s="56"/>
      <c r="I2419" s="57"/>
      <c r="J2419" s="55"/>
      <c r="K2419" s="55"/>
      <c r="L2419" s="53"/>
      <c r="M2419" s="58"/>
      <c r="N2419" s="52"/>
    </row>
    <row r="2420" spans="2:14" x14ac:dyDescent="0.25">
      <c r="B2420" s="51"/>
      <c r="C2420" s="53"/>
      <c r="D2420" s="54"/>
      <c r="E2420" s="55"/>
      <c r="F2420" s="56"/>
      <c r="G2420" s="56"/>
      <c r="H2420" s="56"/>
      <c r="I2420" s="57"/>
      <c r="J2420" s="55"/>
      <c r="K2420" s="55"/>
      <c r="L2420" s="53"/>
      <c r="M2420" s="58"/>
      <c r="N2420" s="52"/>
    </row>
    <row r="2421" spans="2:14" x14ac:dyDescent="0.25">
      <c r="B2421" s="51"/>
      <c r="C2421" s="53"/>
      <c r="D2421" s="54"/>
      <c r="E2421" s="55"/>
      <c r="F2421" s="56"/>
      <c r="G2421" s="56"/>
      <c r="H2421" s="56"/>
      <c r="I2421" s="57"/>
      <c r="J2421" s="55"/>
      <c r="K2421" s="55"/>
      <c r="L2421" s="53"/>
      <c r="M2421" s="58"/>
      <c r="N2421" s="52"/>
    </row>
    <row r="2422" spans="2:14" x14ac:dyDescent="0.25">
      <c r="B2422" s="51"/>
      <c r="C2422" s="53"/>
      <c r="D2422" s="54"/>
      <c r="E2422" s="55"/>
      <c r="F2422" s="56"/>
      <c r="G2422" s="56"/>
      <c r="H2422" s="56"/>
      <c r="I2422" s="57"/>
      <c r="J2422" s="55"/>
      <c r="K2422" s="55"/>
      <c r="L2422" s="53"/>
      <c r="M2422" s="58"/>
      <c r="N2422" s="52"/>
    </row>
    <row r="2423" spans="2:14" x14ac:dyDescent="0.25">
      <c r="B2423" s="51"/>
      <c r="C2423" s="53"/>
      <c r="D2423" s="54"/>
      <c r="E2423" s="55"/>
      <c r="F2423" s="56"/>
      <c r="G2423" s="56"/>
      <c r="H2423" s="56"/>
      <c r="I2423" s="57"/>
      <c r="J2423" s="55"/>
      <c r="K2423" s="55"/>
      <c r="L2423" s="53"/>
      <c r="M2423" s="58"/>
      <c r="N2423" s="52"/>
    </row>
    <row r="2424" spans="2:14" x14ac:dyDescent="0.25">
      <c r="B2424" s="51"/>
      <c r="C2424" s="53"/>
      <c r="D2424" s="54"/>
      <c r="E2424" s="55"/>
      <c r="F2424" s="56"/>
      <c r="G2424" s="56"/>
      <c r="H2424" s="56"/>
      <c r="I2424" s="57"/>
      <c r="J2424" s="55"/>
      <c r="K2424" s="55"/>
      <c r="L2424" s="53"/>
      <c r="M2424" s="58"/>
      <c r="N2424" s="52"/>
    </row>
    <row r="2425" spans="2:14" x14ac:dyDescent="0.25">
      <c r="B2425" s="51"/>
      <c r="C2425" s="53"/>
      <c r="D2425" s="54"/>
      <c r="E2425" s="55"/>
      <c r="F2425" s="56"/>
      <c r="G2425" s="56"/>
      <c r="H2425" s="56"/>
      <c r="I2425" s="57"/>
      <c r="J2425" s="55"/>
      <c r="K2425" s="55"/>
      <c r="L2425" s="53"/>
      <c r="M2425" s="58"/>
      <c r="N2425" s="52"/>
    </row>
    <row r="2426" spans="2:14" x14ac:dyDescent="0.25">
      <c r="B2426" s="51"/>
      <c r="C2426" s="53"/>
      <c r="D2426" s="54"/>
      <c r="E2426" s="55"/>
      <c r="F2426" s="56"/>
      <c r="G2426" s="56"/>
      <c r="H2426" s="56"/>
      <c r="I2426" s="57"/>
      <c r="J2426" s="55"/>
      <c r="K2426" s="55"/>
      <c r="L2426" s="53"/>
      <c r="M2426" s="58"/>
      <c r="N2426" s="52"/>
    </row>
    <row r="2427" spans="2:14" x14ac:dyDescent="0.25">
      <c r="B2427" s="51"/>
      <c r="C2427" s="53"/>
      <c r="D2427" s="54"/>
      <c r="E2427" s="55"/>
      <c r="F2427" s="56"/>
      <c r="G2427" s="56"/>
      <c r="H2427" s="56"/>
      <c r="I2427" s="57"/>
      <c r="J2427" s="55"/>
      <c r="K2427" s="55"/>
      <c r="L2427" s="53"/>
      <c r="M2427" s="58"/>
      <c r="N2427" s="52"/>
    </row>
    <row r="2428" spans="2:14" x14ac:dyDescent="0.25">
      <c r="B2428" s="51"/>
      <c r="C2428" s="53"/>
      <c r="D2428" s="54"/>
      <c r="E2428" s="55"/>
      <c r="F2428" s="56"/>
      <c r="G2428" s="56"/>
      <c r="H2428" s="56"/>
      <c r="I2428" s="57"/>
      <c r="J2428" s="55"/>
      <c r="K2428" s="55"/>
      <c r="L2428" s="53"/>
      <c r="M2428" s="58"/>
      <c r="N2428" s="52"/>
    </row>
    <row r="2429" spans="2:14" x14ac:dyDescent="0.25">
      <c r="B2429" s="51"/>
      <c r="C2429" s="53"/>
      <c r="D2429" s="54"/>
      <c r="E2429" s="55"/>
      <c r="F2429" s="56"/>
      <c r="G2429" s="56"/>
      <c r="H2429" s="56"/>
      <c r="I2429" s="57"/>
      <c r="J2429" s="55"/>
      <c r="K2429" s="55"/>
      <c r="L2429" s="53"/>
      <c r="M2429" s="58"/>
      <c r="N2429" s="52"/>
    </row>
    <row r="2430" spans="2:14" x14ac:dyDescent="0.25">
      <c r="B2430" s="51"/>
      <c r="C2430" s="53"/>
      <c r="D2430" s="54"/>
      <c r="E2430" s="55"/>
      <c r="F2430" s="56"/>
      <c r="G2430" s="56"/>
      <c r="H2430" s="56"/>
      <c r="I2430" s="57"/>
      <c r="J2430" s="55"/>
      <c r="K2430" s="55"/>
      <c r="L2430" s="53"/>
      <c r="M2430" s="58"/>
      <c r="N2430" s="52"/>
    </row>
    <row r="2431" spans="2:14" x14ac:dyDescent="0.25">
      <c r="B2431" s="51"/>
      <c r="C2431" s="53"/>
      <c r="D2431" s="54"/>
      <c r="E2431" s="55"/>
      <c r="F2431" s="56"/>
      <c r="G2431" s="56"/>
      <c r="H2431" s="56"/>
      <c r="I2431" s="57"/>
      <c r="J2431" s="55"/>
      <c r="K2431" s="55"/>
      <c r="L2431" s="53"/>
      <c r="M2431" s="58"/>
      <c r="N2431" s="52"/>
    </row>
    <row r="2432" spans="2:14" x14ac:dyDescent="0.25">
      <c r="B2432" s="51"/>
      <c r="C2432" s="53"/>
      <c r="D2432" s="54"/>
      <c r="E2432" s="55"/>
      <c r="F2432" s="56"/>
      <c r="G2432" s="56"/>
      <c r="H2432" s="56"/>
      <c r="I2432" s="57"/>
      <c r="J2432" s="55"/>
      <c r="K2432" s="55"/>
      <c r="L2432" s="53"/>
      <c r="M2432" s="58"/>
      <c r="N2432" s="52"/>
    </row>
    <row r="2433" spans="2:14" x14ac:dyDescent="0.25">
      <c r="B2433" s="51"/>
      <c r="C2433" s="53"/>
      <c r="D2433" s="54"/>
      <c r="E2433" s="55"/>
      <c r="F2433" s="56"/>
      <c r="G2433" s="56"/>
      <c r="H2433" s="56"/>
      <c r="I2433" s="57"/>
      <c r="J2433" s="55"/>
      <c r="K2433" s="55"/>
      <c r="L2433" s="53"/>
      <c r="M2433" s="58"/>
      <c r="N2433" s="52"/>
    </row>
    <row r="2434" spans="2:14" x14ac:dyDescent="0.25">
      <c r="B2434" s="51"/>
      <c r="C2434" s="53"/>
      <c r="D2434" s="54"/>
      <c r="E2434" s="55"/>
      <c r="F2434" s="56"/>
      <c r="G2434" s="56"/>
      <c r="H2434" s="56"/>
      <c r="I2434" s="57"/>
      <c r="J2434" s="55"/>
      <c r="K2434" s="55"/>
      <c r="L2434" s="53"/>
      <c r="M2434" s="58"/>
      <c r="N2434" s="52"/>
    </row>
    <row r="2435" spans="2:14" x14ac:dyDescent="0.25">
      <c r="B2435" s="51"/>
      <c r="C2435" s="53"/>
      <c r="D2435" s="54"/>
      <c r="E2435" s="55"/>
      <c r="F2435" s="56"/>
      <c r="G2435" s="56"/>
      <c r="H2435" s="56"/>
      <c r="I2435" s="57"/>
      <c r="J2435" s="55"/>
      <c r="K2435" s="55"/>
      <c r="L2435" s="53"/>
      <c r="M2435" s="58"/>
      <c r="N2435" s="52"/>
    </row>
    <row r="2436" spans="2:14" x14ac:dyDescent="0.25">
      <c r="B2436" s="51"/>
      <c r="C2436" s="53"/>
      <c r="D2436" s="54"/>
      <c r="E2436" s="55"/>
      <c r="F2436" s="56"/>
      <c r="G2436" s="56"/>
      <c r="H2436" s="56"/>
      <c r="I2436" s="57"/>
      <c r="J2436" s="55"/>
      <c r="K2436" s="55"/>
      <c r="L2436" s="53"/>
      <c r="M2436" s="58"/>
      <c r="N2436" s="52"/>
    </row>
    <row r="2437" spans="2:14" x14ac:dyDescent="0.25">
      <c r="B2437" s="51"/>
      <c r="C2437" s="53"/>
      <c r="D2437" s="54"/>
      <c r="E2437" s="55"/>
      <c r="F2437" s="56"/>
      <c r="G2437" s="56"/>
      <c r="H2437" s="56"/>
      <c r="I2437" s="57"/>
      <c r="J2437" s="55"/>
      <c r="K2437" s="55"/>
      <c r="L2437" s="53"/>
      <c r="M2437" s="58"/>
      <c r="N2437" s="52"/>
    </row>
    <row r="2438" spans="2:14" x14ac:dyDescent="0.25">
      <c r="B2438" s="51"/>
      <c r="C2438" s="53"/>
      <c r="D2438" s="54"/>
      <c r="E2438" s="55"/>
      <c r="F2438" s="56"/>
      <c r="G2438" s="56"/>
      <c r="H2438" s="56"/>
      <c r="I2438" s="57"/>
      <c r="J2438" s="55"/>
      <c r="K2438" s="55"/>
      <c r="L2438" s="53"/>
      <c r="M2438" s="58"/>
      <c r="N2438" s="52"/>
    </row>
    <row r="2439" spans="2:14" x14ac:dyDescent="0.25">
      <c r="B2439" s="51"/>
      <c r="C2439" s="53"/>
      <c r="D2439" s="54"/>
      <c r="E2439" s="55"/>
      <c r="F2439" s="56"/>
      <c r="G2439" s="56"/>
      <c r="H2439" s="56"/>
      <c r="I2439" s="57"/>
      <c r="J2439" s="55"/>
      <c r="K2439" s="55"/>
      <c r="L2439" s="53"/>
      <c r="M2439" s="58"/>
      <c r="N2439" s="52"/>
    </row>
    <row r="2440" spans="2:14" x14ac:dyDescent="0.25">
      <c r="B2440" s="51"/>
      <c r="C2440" s="53"/>
      <c r="D2440" s="54"/>
      <c r="E2440" s="55"/>
      <c r="F2440" s="56"/>
      <c r="G2440" s="56"/>
      <c r="H2440" s="56"/>
      <c r="I2440" s="57"/>
      <c r="J2440" s="55"/>
      <c r="K2440" s="55"/>
      <c r="L2440" s="53"/>
      <c r="M2440" s="58"/>
      <c r="N2440" s="52"/>
    </row>
    <row r="2441" spans="2:14" x14ac:dyDescent="0.25">
      <c r="B2441" s="51"/>
      <c r="C2441" s="53"/>
      <c r="D2441" s="54"/>
      <c r="E2441" s="55"/>
      <c r="F2441" s="56"/>
      <c r="G2441" s="56"/>
      <c r="H2441" s="56"/>
      <c r="I2441" s="57"/>
      <c r="J2441" s="55"/>
      <c r="K2441" s="55"/>
      <c r="L2441" s="53"/>
      <c r="M2441" s="58"/>
      <c r="N2441" s="52"/>
    </row>
    <row r="2442" spans="2:14" x14ac:dyDescent="0.25">
      <c r="B2442" s="51"/>
      <c r="C2442" s="53"/>
      <c r="D2442" s="54"/>
      <c r="E2442" s="55"/>
      <c r="F2442" s="56"/>
      <c r="G2442" s="56"/>
      <c r="H2442" s="56"/>
      <c r="I2442" s="57"/>
      <c r="J2442" s="55"/>
      <c r="K2442" s="55"/>
      <c r="L2442" s="53"/>
      <c r="M2442" s="58"/>
      <c r="N2442" s="52"/>
    </row>
    <row r="2443" spans="2:14" x14ac:dyDescent="0.25">
      <c r="B2443" s="51"/>
      <c r="C2443" s="53"/>
      <c r="D2443" s="54"/>
      <c r="E2443" s="55"/>
      <c r="F2443" s="56"/>
      <c r="G2443" s="56"/>
      <c r="H2443" s="56"/>
      <c r="I2443" s="57"/>
      <c r="J2443" s="55"/>
      <c r="K2443" s="55"/>
      <c r="L2443" s="53"/>
      <c r="M2443" s="58"/>
      <c r="N2443" s="52"/>
    </row>
    <row r="2444" spans="2:14" x14ac:dyDescent="0.25">
      <c r="B2444" s="51"/>
      <c r="C2444" s="53"/>
      <c r="D2444" s="54"/>
      <c r="E2444" s="55"/>
      <c r="F2444" s="56"/>
      <c r="G2444" s="56"/>
      <c r="H2444" s="56"/>
      <c r="I2444" s="57"/>
      <c r="J2444" s="55"/>
      <c r="K2444" s="55"/>
      <c r="L2444" s="53"/>
      <c r="M2444" s="58"/>
      <c r="N2444" s="52"/>
    </row>
    <row r="2445" spans="2:14" x14ac:dyDescent="0.25">
      <c r="B2445" s="51"/>
      <c r="C2445" s="53"/>
      <c r="D2445" s="54"/>
      <c r="E2445" s="55"/>
      <c r="F2445" s="56"/>
      <c r="G2445" s="56"/>
      <c r="H2445" s="56"/>
      <c r="I2445" s="57"/>
      <c r="J2445" s="55"/>
      <c r="K2445" s="55"/>
      <c r="L2445" s="53"/>
      <c r="M2445" s="58"/>
      <c r="N2445" s="52"/>
    </row>
    <row r="2446" spans="2:14" x14ac:dyDescent="0.25">
      <c r="B2446" s="51"/>
      <c r="C2446" s="53"/>
      <c r="D2446" s="54"/>
      <c r="E2446" s="55"/>
      <c r="F2446" s="56"/>
      <c r="G2446" s="56"/>
      <c r="H2446" s="56"/>
      <c r="I2446" s="57"/>
      <c r="J2446" s="55"/>
      <c r="K2446" s="55"/>
      <c r="L2446" s="53"/>
      <c r="M2446" s="58"/>
      <c r="N2446" s="52"/>
    </row>
    <row r="2447" spans="2:14" x14ac:dyDescent="0.25">
      <c r="B2447" s="51"/>
      <c r="C2447" s="53"/>
      <c r="D2447" s="54"/>
      <c r="E2447" s="55"/>
      <c r="F2447" s="56"/>
      <c r="G2447" s="56"/>
      <c r="H2447" s="56"/>
      <c r="I2447" s="57"/>
      <c r="J2447" s="55"/>
      <c r="K2447" s="55"/>
      <c r="L2447" s="53"/>
      <c r="M2447" s="58"/>
      <c r="N2447" s="52"/>
    </row>
    <row r="2448" spans="2:14" x14ac:dyDescent="0.25">
      <c r="B2448" s="51"/>
      <c r="C2448" s="53"/>
      <c r="D2448" s="54"/>
      <c r="E2448" s="55"/>
      <c r="F2448" s="56"/>
      <c r="G2448" s="56"/>
      <c r="H2448" s="56"/>
      <c r="I2448" s="57"/>
      <c r="J2448" s="55"/>
      <c r="K2448" s="55"/>
      <c r="L2448" s="53"/>
      <c r="M2448" s="58"/>
      <c r="N2448" s="52"/>
    </row>
    <row r="2449" spans="2:14" x14ac:dyDescent="0.25">
      <c r="B2449" s="51"/>
      <c r="C2449" s="53"/>
      <c r="D2449" s="54"/>
      <c r="E2449" s="55"/>
      <c r="F2449" s="56"/>
      <c r="G2449" s="56"/>
      <c r="H2449" s="56"/>
      <c r="I2449" s="57"/>
      <c r="J2449" s="55"/>
      <c r="K2449" s="55"/>
      <c r="L2449" s="53"/>
      <c r="M2449" s="58"/>
      <c r="N2449" s="52"/>
    </row>
    <row r="2450" spans="2:14" x14ac:dyDescent="0.25">
      <c r="B2450" s="51"/>
      <c r="C2450" s="53"/>
      <c r="D2450" s="54"/>
      <c r="E2450" s="55"/>
      <c r="F2450" s="56"/>
      <c r="G2450" s="56"/>
      <c r="H2450" s="56"/>
      <c r="I2450" s="57"/>
      <c r="J2450" s="55"/>
      <c r="K2450" s="55"/>
      <c r="L2450" s="53"/>
      <c r="M2450" s="58"/>
      <c r="N2450" s="52"/>
    </row>
    <row r="2451" spans="2:14" x14ac:dyDescent="0.25">
      <c r="B2451" s="51"/>
      <c r="C2451" s="53"/>
      <c r="D2451" s="54"/>
      <c r="E2451" s="55"/>
      <c r="F2451" s="56"/>
      <c r="G2451" s="56"/>
      <c r="H2451" s="56"/>
      <c r="I2451" s="57"/>
      <c r="J2451" s="55"/>
      <c r="K2451" s="55"/>
      <c r="L2451" s="53"/>
      <c r="M2451" s="58"/>
      <c r="N2451" s="52"/>
    </row>
    <row r="2452" spans="2:14" x14ac:dyDescent="0.25">
      <c r="B2452" s="51"/>
      <c r="C2452" s="53"/>
      <c r="D2452" s="54"/>
      <c r="E2452" s="55"/>
      <c r="F2452" s="56"/>
      <c r="G2452" s="56"/>
      <c r="H2452" s="56"/>
      <c r="I2452" s="57"/>
      <c r="J2452" s="55"/>
      <c r="K2452" s="55"/>
      <c r="L2452" s="53"/>
      <c r="M2452" s="58"/>
      <c r="N2452" s="52"/>
    </row>
    <row r="2453" spans="2:14" x14ac:dyDescent="0.25">
      <c r="B2453" s="51"/>
      <c r="C2453" s="53"/>
      <c r="D2453" s="54"/>
      <c r="E2453" s="55"/>
      <c r="F2453" s="56"/>
      <c r="G2453" s="56"/>
      <c r="H2453" s="56"/>
      <c r="I2453" s="57"/>
      <c r="J2453" s="55"/>
      <c r="K2453" s="55"/>
      <c r="L2453" s="53"/>
      <c r="M2453" s="58"/>
      <c r="N2453" s="52"/>
    </row>
    <row r="2454" spans="2:14" x14ac:dyDescent="0.25">
      <c r="B2454" s="51"/>
      <c r="C2454" s="53"/>
      <c r="D2454" s="54"/>
      <c r="E2454" s="55"/>
      <c r="F2454" s="56"/>
      <c r="G2454" s="56"/>
      <c r="H2454" s="56"/>
      <c r="I2454" s="57"/>
      <c r="J2454" s="55"/>
      <c r="K2454" s="55"/>
      <c r="L2454" s="53"/>
      <c r="M2454" s="58"/>
      <c r="N2454" s="52"/>
    </row>
    <row r="2455" spans="2:14" x14ac:dyDescent="0.25">
      <c r="B2455" s="51"/>
      <c r="C2455" s="53"/>
      <c r="D2455" s="54"/>
      <c r="E2455" s="55"/>
      <c r="F2455" s="56"/>
      <c r="G2455" s="56"/>
      <c r="H2455" s="56"/>
      <c r="I2455" s="57"/>
      <c r="J2455" s="55"/>
      <c r="K2455" s="55"/>
      <c r="L2455" s="53"/>
      <c r="M2455" s="58"/>
      <c r="N2455" s="52"/>
    </row>
    <row r="2456" spans="2:14" x14ac:dyDescent="0.25">
      <c r="B2456" s="51"/>
      <c r="C2456" s="53"/>
      <c r="D2456" s="54"/>
      <c r="E2456" s="55"/>
      <c r="F2456" s="56"/>
      <c r="G2456" s="56"/>
      <c r="H2456" s="56"/>
      <c r="I2456" s="57"/>
      <c r="J2456" s="55"/>
      <c r="K2456" s="55"/>
      <c r="L2456" s="53"/>
      <c r="M2456" s="58"/>
      <c r="N2456" s="52"/>
    </row>
    <row r="2457" spans="2:14" x14ac:dyDescent="0.25">
      <c r="B2457" s="51"/>
      <c r="C2457" s="53"/>
      <c r="D2457" s="54"/>
      <c r="E2457" s="55"/>
      <c r="F2457" s="56"/>
      <c r="G2457" s="56"/>
      <c r="H2457" s="56"/>
      <c r="I2457" s="57"/>
      <c r="J2457" s="55"/>
      <c r="K2457" s="55"/>
      <c r="L2457" s="53"/>
      <c r="M2457" s="58"/>
      <c r="N2457" s="52"/>
    </row>
    <row r="2458" spans="2:14" x14ac:dyDescent="0.25">
      <c r="B2458" s="51"/>
      <c r="C2458" s="53"/>
      <c r="D2458" s="54"/>
      <c r="E2458" s="55"/>
      <c r="F2458" s="56"/>
      <c r="G2458" s="56"/>
      <c r="H2458" s="56"/>
      <c r="I2458" s="57"/>
      <c r="J2458" s="55"/>
      <c r="K2458" s="55"/>
      <c r="L2458" s="53"/>
      <c r="M2458" s="58"/>
      <c r="N2458" s="52"/>
    </row>
    <row r="2459" spans="2:14" x14ac:dyDescent="0.25">
      <c r="B2459" s="51"/>
      <c r="C2459" s="53"/>
      <c r="D2459" s="54"/>
      <c r="E2459" s="55"/>
      <c r="F2459" s="56"/>
      <c r="G2459" s="56"/>
      <c r="H2459" s="56"/>
      <c r="I2459" s="57"/>
      <c r="J2459" s="55"/>
      <c r="K2459" s="55"/>
      <c r="L2459" s="53"/>
      <c r="M2459" s="58"/>
      <c r="N2459" s="52"/>
    </row>
    <row r="2460" spans="2:14" x14ac:dyDescent="0.25">
      <c r="B2460" s="51"/>
      <c r="C2460" s="53"/>
      <c r="D2460" s="54"/>
      <c r="E2460" s="55"/>
      <c r="F2460" s="56"/>
      <c r="G2460" s="56"/>
      <c r="H2460" s="56"/>
      <c r="I2460" s="57"/>
      <c r="J2460" s="55"/>
      <c r="K2460" s="55"/>
      <c r="L2460" s="53"/>
      <c r="M2460" s="58"/>
      <c r="N2460" s="52"/>
    </row>
    <row r="2461" spans="2:14" x14ac:dyDescent="0.25">
      <c r="B2461" s="51"/>
      <c r="C2461" s="53"/>
      <c r="D2461" s="54"/>
      <c r="E2461" s="55"/>
      <c r="F2461" s="56"/>
      <c r="G2461" s="56"/>
      <c r="H2461" s="56"/>
      <c r="I2461" s="57"/>
      <c r="J2461" s="55"/>
      <c r="K2461" s="55"/>
      <c r="L2461" s="53"/>
      <c r="M2461" s="58"/>
      <c r="N2461" s="52"/>
    </row>
    <row r="2462" spans="2:14" x14ac:dyDescent="0.25">
      <c r="B2462" s="51"/>
      <c r="C2462" s="53"/>
      <c r="D2462" s="54"/>
      <c r="E2462" s="55"/>
      <c r="F2462" s="56"/>
      <c r="G2462" s="56"/>
      <c r="H2462" s="56"/>
      <c r="I2462" s="57"/>
      <c r="J2462" s="55"/>
      <c r="K2462" s="55"/>
      <c r="L2462" s="53"/>
      <c r="M2462" s="58"/>
      <c r="N2462" s="52"/>
    </row>
    <row r="2463" spans="2:14" x14ac:dyDescent="0.25">
      <c r="B2463" s="51"/>
      <c r="C2463" s="53"/>
      <c r="D2463" s="54"/>
      <c r="E2463" s="55"/>
      <c r="F2463" s="56"/>
      <c r="G2463" s="56"/>
      <c r="H2463" s="56"/>
      <c r="I2463" s="57"/>
      <c r="J2463" s="55"/>
      <c r="K2463" s="55"/>
      <c r="L2463" s="53"/>
      <c r="M2463" s="58"/>
      <c r="N2463" s="52"/>
    </row>
    <row r="2464" spans="2:14" x14ac:dyDescent="0.25">
      <c r="B2464" s="51"/>
      <c r="C2464" s="53"/>
      <c r="D2464" s="54"/>
      <c r="E2464" s="55"/>
      <c r="F2464" s="56"/>
      <c r="G2464" s="56"/>
      <c r="H2464" s="56"/>
      <c r="I2464" s="57"/>
      <c r="J2464" s="55"/>
      <c r="K2464" s="55"/>
      <c r="L2464" s="53"/>
      <c r="M2464" s="58"/>
      <c r="N2464" s="52"/>
    </row>
    <row r="2465" spans="2:14" x14ac:dyDescent="0.25">
      <c r="B2465" s="51"/>
      <c r="C2465" s="53"/>
      <c r="D2465" s="54"/>
      <c r="E2465" s="55"/>
      <c r="F2465" s="56"/>
      <c r="G2465" s="56"/>
      <c r="H2465" s="56"/>
      <c r="I2465" s="57"/>
      <c r="J2465" s="55"/>
      <c r="K2465" s="55"/>
      <c r="L2465" s="53"/>
      <c r="M2465" s="58"/>
      <c r="N2465" s="52"/>
    </row>
    <row r="2466" spans="2:14" x14ac:dyDescent="0.25">
      <c r="B2466" s="51"/>
      <c r="C2466" s="53"/>
      <c r="D2466" s="54"/>
      <c r="E2466" s="55"/>
      <c r="F2466" s="56"/>
      <c r="G2466" s="56"/>
      <c r="H2466" s="56"/>
      <c r="I2466" s="57"/>
      <c r="J2466" s="55"/>
      <c r="K2466" s="55"/>
      <c r="L2466" s="53"/>
      <c r="M2466" s="58"/>
      <c r="N2466" s="52"/>
    </row>
    <row r="2467" spans="2:14" x14ac:dyDescent="0.25">
      <c r="B2467" s="51"/>
      <c r="C2467" s="53"/>
      <c r="D2467" s="54"/>
      <c r="E2467" s="55"/>
      <c r="F2467" s="56"/>
      <c r="G2467" s="56"/>
      <c r="H2467" s="56"/>
      <c r="I2467" s="57"/>
      <c r="J2467" s="55"/>
      <c r="K2467" s="55"/>
      <c r="L2467" s="53"/>
      <c r="M2467" s="58"/>
      <c r="N2467" s="52"/>
    </row>
    <row r="2468" spans="2:14" x14ac:dyDescent="0.25">
      <c r="B2468" s="51"/>
      <c r="C2468" s="53"/>
      <c r="D2468" s="54"/>
      <c r="E2468" s="55"/>
      <c r="F2468" s="56"/>
      <c r="G2468" s="56"/>
      <c r="H2468" s="56"/>
      <c r="I2468" s="57"/>
      <c r="J2468" s="55"/>
      <c r="K2468" s="55"/>
      <c r="L2468" s="53"/>
      <c r="M2468" s="58"/>
      <c r="N2468" s="52"/>
    </row>
    <row r="2469" spans="2:14" x14ac:dyDescent="0.25">
      <c r="B2469" s="51"/>
      <c r="C2469" s="53"/>
      <c r="D2469" s="54"/>
      <c r="E2469" s="55"/>
      <c r="F2469" s="56"/>
      <c r="G2469" s="56"/>
      <c r="H2469" s="56"/>
      <c r="I2469" s="57"/>
      <c r="J2469" s="55"/>
      <c r="K2469" s="55"/>
      <c r="L2469" s="53"/>
      <c r="M2469" s="58"/>
      <c r="N2469" s="52"/>
    </row>
    <row r="2470" spans="2:14" x14ac:dyDescent="0.25">
      <c r="B2470" s="51"/>
      <c r="C2470" s="53"/>
      <c r="D2470" s="54"/>
      <c r="E2470" s="55"/>
      <c r="F2470" s="56"/>
      <c r="G2470" s="56"/>
      <c r="H2470" s="56"/>
      <c r="I2470" s="57"/>
      <c r="J2470" s="55"/>
      <c r="K2470" s="55"/>
      <c r="L2470" s="53"/>
      <c r="M2470" s="58"/>
      <c r="N2470" s="52"/>
    </row>
    <row r="2471" spans="2:14" x14ac:dyDescent="0.25">
      <c r="B2471" s="51"/>
      <c r="C2471" s="53"/>
      <c r="D2471" s="54"/>
      <c r="E2471" s="55"/>
      <c r="F2471" s="56"/>
      <c r="G2471" s="56"/>
      <c r="H2471" s="56"/>
      <c r="I2471" s="57"/>
      <c r="J2471" s="55"/>
      <c r="K2471" s="55"/>
      <c r="L2471" s="53"/>
      <c r="M2471" s="58"/>
      <c r="N2471" s="52"/>
    </row>
    <row r="2472" spans="2:14" x14ac:dyDescent="0.25">
      <c r="B2472" s="51"/>
      <c r="C2472" s="53"/>
      <c r="D2472" s="54"/>
      <c r="E2472" s="55"/>
      <c r="F2472" s="56"/>
      <c r="G2472" s="56"/>
      <c r="H2472" s="56"/>
      <c r="I2472" s="57"/>
      <c r="J2472" s="55"/>
      <c r="K2472" s="55"/>
      <c r="L2472" s="53"/>
      <c r="M2472" s="58"/>
      <c r="N2472" s="52"/>
    </row>
    <row r="2473" spans="2:14" x14ac:dyDescent="0.25">
      <c r="B2473" s="51"/>
      <c r="C2473" s="53"/>
      <c r="D2473" s="54"/>
      <c r="E2473" s="55"/>
      <c r="F2473" s="56"/>
      <c r="G2473" s="56"/>
      <c r="H2473" s="56"/>
      <c r="I2473" s="57"/>
      <c r="J2473" s="55"/>
      <c r="K2473" s="55"/>
      <c r="L2473" s="53"/>
      <c r="M2473" s="58"/>
      <c r="N2473" s="52"/>
    </row>
    <row r="2474" spans="2:14" x14ac:dyDescent="0.25">
      <c r="B2474" s="51"/>
      <c r="C2474" s="53"/>
      <c r="D2474" s="54"/>
      <c r="E2474" s="55"/>
      <c r="F2474" s="56"/>
      <c r="G2474" s="56"/>
      <c r="H2474" s="56"/>
      <c r="I2474" s="57"/>
      <c r="J2474" s="55"/>
      <c r="K2474" s="55"/>
      <c r="L2474" s="53"/>
      <c r="M2474" s="58"/>
      <c r="N2474" s="52"/>
    </row>
    <row r="2475" spans="2:14" x14ac:dyDescent="0.25">
      <c r="B2475" s="51"/>
      <c r="C2475" s="53"/>
      <c r="D2475" s="54"/>
      <c r="E2475" s="55"/>
      <c r="F2475" s="56"/>
      <c r="G2475" s="56"/>
      <c r="H2475" s="56"/>
      <c r="I2475" s="57"/>
      <c r="J2475" s="55"/>
      <c r="K2475" s="55"/>
      <c r="L2475" s="53"/>
      <c r="M2475" s="58"/>
      <c r="N2475" s="52"/>
    </row>
    <row r="2476" spans="2:14" x14ac:dyDescent="0.25">
      <c r="B2476" s="51"/>
      <c r="C2476" s="53"/>
      <c r="D2476" s="54"/>
      <c r="E2476" s="55"/>
      <c r="F2476" s="56"/>
      <c r="G2476" s="56"/>
      <c r="H2476" s="56"/>
      <c r="I2476" s="57"/>
      <c r="J2476" s="55"/>
      <c r="K2476" s="55"/>
      <c r="L2476" s="53"/>
      <c r="M2476" s="58"/>
      <c r="N2476" s="52"/>
    </row>
    <row r="2477" spans="2:14" x14ac:dyDescent="0.25">
      <c r="B2477" s="51"/>
      <c r="C2477" s="53"/>
      <c r="D2477" s="54"/>
      <c r="E2477" s="55"/>
      <c r="F2477" s="56"/>
      <c r="G2477" s="56"/>
      <c r="H2477" s="56"/>
      <c r="I2477" s="57"/>
      <c r="J2477" s="55"/>
      <c r="K2477" s="55"/>
      <c r="L2477" s="53"/>
      <c r="M2477" s="58"/>
      <c r="N2477" s="52"/>
    </row>
    <row r="2478" spans="2:14" x14ac:dyDescent="0.25">
      <c r="B2478" s="51"/>
      <c r="C2478" s="53"/>
      <c r="D2478" s="54"/>
      <c r="E2478" s="55"/>
      <c r="F2478" s="56"/>
      <c r="G2478" s="56"/>
      <c r="H2478" s="56"/>
      <c r="I2478" s="57"/>
      <c r="J2478" s="55"/>
      <c r="K2478" s="55"/>
      <c r="L2478" s="53"/>
      <c r="M2478" s="58"/>
      <c r="N2478" s="52"/>
    </row>
    <row r="2479" spans="2:14" x14ac:dyDescent="0.25">
      <c r="B2479" s="51"/>
      <c r="C2479" s="53"/>
      <c r="D2479" s="54"/>
      <c r="E2479" s="55"/>
      <c r="F2479" s="56"/>
      <c r="G2479" s="56"/>
      <c r="H2479" s="56"/>
      <c r="I2479" s="57"/>
      <c r="J2479" s="55"/>
      <c r="K2479" s="55"/>
      <c r="L2479" s="53"/>
      <c r="M2479" s="58"/>
      <c r="N2479" s="52"/>
    </row>
    <row r="2480" spans="2:14" x14ac:dyDescent="0.25">
      <c r="B2480" s="51"/>
      <c r="C2480" s="53"/>
      <c r="D2480" s="54"/>
      <c r="E2480" s="55"/>
      <c r="F2480" s="56"/>
      <c r="G2480" s="56"/>
      <c r="H2480" s="56"/>
      <c r="I2480" s="57"/>
      <c r="J2480" s="55"/>
      <c r="K2480" s="55"/>
      <c r="L2480" s="53"/>
      <c r="M2480" s="58"/>
      <c r="N2480" s="52"/>
    </row>
    <row r="2481" spans="2:14" x14ac:dyDescent="0.25">
      <c r="B2481" s="51"/>
      <c r="C2481" s="53"/>
      <c r="D2481" s="54"/>
      <c r="E2481" s="55"/>
      <c r="F2481" s="56"/>
      <c r="G2481" s="56"/>
      <c r="H2481" s="56"/>
      <c r="I2481" s="57"/>
      <c r="J2481" s="55"/>
      <c r="K2481" s="55"/>
      <c r="L2481" s="53"/>
      <c r="M2481" s="58"/>
      <c r="N2481" s="52"/>
    </row>
    <row r="2482" spans="2:14" x14ac:dyDescent="0.25">
      <c r="B2482" s="51"/>
      <c r="C2482" s="53"/>
      <c r="D2482" s="54"/>
      <c r="E2482" s="55"/>
      <c r="F2482" s="56"/>
      <c r="G2482" s="56"/>
      <c r="H2482" s="56"/>
      <c r="I2482" s="57"/>
      <c r="J2482" s="55"/>
      <c r="K2482" s="55"/>
      <c r="L2482" s="53"/>
      <c r="M2482" s="58"/>
      <c r="N2482" s="52"/>
    </row>
    <row r="2483" spans="2:14" x14ac:dyDescent="0.25">
      <c r="B2483" s="51"/>
      <c r="C2483" s="53"/>
      <c r="D2483" s="54"/>
      <c r="E2483" s="55"/>
      <c r="F2483" s="56"/>
      <c r="G2483" s="56"/>
      <c r="H2483" s="56"/>
      <c r="I2483" s="57"/>
      <c r="J2483" s="55"/>
      <c r="K2483" s="55"/>
      <c r="L2483" s="53"/>
      <c r="M2483" s="58"/>
      <c r="N2483" s="52"/>
    </row>
    <row r="2484" spans="2:14" x14ac:dyDescent="0.25">
      <c r="B2484" s="51"/>
      <c r="C2484" s="53"/>
      <c r="D2484" s="54"/>
      <c r="E2484" s="55"/>
      <c r="F2484" s="56"/>
      <c r="G2484" s="56"/>
      <c r="H2484" s="56"/>
      <c r="I2484" s="57"/>
      <c r="J2484" s="55"/>
      <c r="K2484" s="55"/>
      <c r="L2484" s="53"/>
      <c r="M2484" s="58"/>
      <c r="N2484" s="52"/>
    </row>
    <row r="2485" spans="2:14" x14ac:dyDescent="0.25">
      <c r="B2485" s="51"/>
      <c r="C2485" s="53"/>
      <c r="D2485" s="54"/>
      <c r="E2485" s="55"/>
      <c r="F2485" s="56"/>
      <c r="G2485" s="56"/>
      <c r="H2485" s="56"/>
      <c r="I2485" s="57"/>
      <c r="J2485" s="55"/>
      <c r="K2485" s="55"/>
      <c r="L2485" s="53"/>
      <c r="M2485" s="58"/>
      <c r="N2485" s="52"/>
    </row>
    <row r="2486" spans="2:14" x14ac:dyDescent="0.25">
      <c r="B2486" s="51"/>
      <c r="C2486" s="53"/>
      <c r="D2486" s="54"/>
      <c r="E2486" s="55"/>
      <c r="F2486" s="56"/>
      <c r="G2486" s="56"/>
      <c r="H2486" s="56"/>
      <c r="I2486" s="57"/>
      <c r="J2486" s="55"/>
      <c r="K2486" s="55"/>
      <c r="L2486" s="53"/>
      <c r="M2486" s="58"/>
      <c r="N2486" s="52"/>
    </row>
    <row r="2487" spans="2:14" x14ac:dyDescent="0.25">
      <c r="B2487" s="51"/>
      <c r="C2487" s="53"/>
      <c r="D2487" s="54"/>
      <c r="E2487" s="55"/>
      <c r="F2487" s="56"/>
      <c r="G2487" s="56"/>
      <c r="H2487" s="56"/>
      <c r="I2487" s="57"/>
      <c r="J2487" s="55"/>
      <c r="K2487" s="55"/>
      <c r="L2487" s="53"/>
      <c r="M2487" s="58"/>
      <c r="N2487" s="52"/>
    </row>
    <row r="2488" spans="2:14" x14ac:dyDescent="0.25">
      <c r="B2488" s="51"/>
      <c r="C2488" s="53"/>
      <c r="D2488" s="54"/>
      <c r="E2488" s="55"/>
      <c r="F2488" s="56"/>
      <c r="G2488" s="56"/>
      <c r="H2488" s="56"/>
      <c r="I2488" s="57"/>
      <c r="J2488" s="55"/>
      <c r="K2488" s="55"/>
      <c r="L2488" s="53"/>
      <c r="M2488" s="58"/>
      <c r="N2488" s="52"/>
    </row>
    <row r="2489" spans="2:14" x14ac:dyDescent="0.25">
      <c r="B2489" s="51"/>
      <c r="C2489" s="53"/>
      <c r="D2489" s="54"/>
      <c r="E2489" s="55"/>
      <c r="F2489" s="56"/>
      <c r="G2489" s="56"/>
      <c r="H2489" s="56"/>
      <c r="I2489" s="57"/>
      <c r="J2489" s="55"/>
      <c r="K2489" s="55"/>
      <c r="L2489" s="53"/>
      <c r="M2489" s="58"/>
      <c r="N2489" s="52"/>
    </row>
    <row r="2490" spans="2:14" x14ac:dyDescent="0.25">
      <c r="B2490" s="51"/>
      <c r="C2490" s="53"/>
      <c r="D2490" s="54"/>
      <c r="E2490" s="55"/>
      <c r="F2490" s="56"/>
      <c r="G2490" s="56"/>
      <c r="H2490" s="56"/>
      <c r="I2490" s="57"/>
      <c r="J2490" s="55"/>
      <c r="K2490" s="55"/>
      <c r="L2490" s="53"/>
      <c r="M2490" s="58"/>
      <c r="N2490" s="52"/>
    </row>
    <row r="2491" spans="2:14" x14ac:dyDescent="0.25">
      <c r="B2491" s="51"/>
      <c r="C2491" s="53"/>
      <c r="D2491" s="54"/>
      <c r="E2491" s="55"/>
      <c r="F2491" s="56"/>
      <c r="G2491" s="56"/>
      <c r="H2491" s="56"/>
      <c r="I2491" s="57"/>
      <c r="J2491" s="55"/>
      <c r="K2491" s="55"/>
      <c r="L2491" s="53"/>
      <c r="M2491" s="58"/>
      <c r="N2491" s="52"/>
    </row>
    <row r="2492" spans="2:14" x14ac:dyDescent="0.25">
      <c r="B2492" s="51"/>
      <c r="C2492" s="53"/>
      <c r="D2492" s="54"/>
      <c r="E2492" s="55"/>
      <c r="F2492" s="56"/>
      <c r="G2492" s="56"/>
      <c r="H2492" s="56"/>
      <c r="I2492" s="57"/>
      <c r="J2492" s="55"/>
      <c r="K2492" s="55"/>
      <c r="L2492" s="53"/>
      <c r="M2492" s="58"/>
      <c r="N2492" s="52"/>
    </row>
    <row r="2493" spans="2:14" x14ac:dyDescent="0.25">
      <c r="B2493" s="51"/>
      <c r="C2493" s="53"/>
      <c r="D2493" s="54"/>
      <c r="E2493" s="55"/>
      <c r="F2493" s="56"/>
      <c r="G2493" s="56"/>
      <c r="H2493" s="56"/>
      <c r="I2493" s="57"/>
      <c r="J2493" s="55"/>
      <c r="K2493" s="55"/>
      <c r="L2493" s="53"/>
      <c r="M2493" s="58"/>
      <c r="N2493" s="52"/>
    </row>
    <row r="2494" spans="2:14" x14ac:dyDescent="0.25">
      <c r="B2494" s="51"/>
      <c r="C2494" s="53"/>
      <c r="D2494" s="54"/>
      <c r="E2494" s="55"/>
      <c r="F2494" s="56"/>
      <c r="G2494" s="56"/>
      <c r="H2494" s="56"/>
      <c r="I2494" s="57"/>
      <c r="J2494" s="55"/>
      <c r="K2494" s="55"/>
      <c r="L2494" s="53"/>
      <c r="M2494" s="58"/>
      <c r="N2494" s="52"/>
    </row>
    <row r="2495" spans="2:14" x14ac:dyDescent="0.25">
      <c r="B2495" s="51"/>
      <c r="C2495" s="53"/>
      <c r="D2495" s="54"/>
      <c r="E2495" s="55"/>
      <c r="F2495" s="56"/>
      <c r="G2495" s="56"/>
      <c r="H2495" s="56"/>
      <c r="I2495" s="57"/>
      <c r="J2495" s="55"/>
      <c r="K2495" s="55"/>
      <c r="L2495" s="53"/>
      <c r="M2495" s="58"/>
      <c r="N2495" s="52"/>
    </row>
    <row r="2496" spans="2:14" x14ac:dyDescent="0.25">
      <c r="B2496" s="51"/>
      <c r="C2496" s="53"/>
      <c r="D2496" s="54"/>
      <c r="E2496" s="55"/>
      <c r="F2496" s="56"/>
      <c r="G2496" s="56"/>
      <c r="H2496" s="56"/>
      <c r="I2496" s="57"/>
      <c r="J2496" s="55"/>
      <c r="K2496" s="55"/>
      <c r="L2496" s="53"/>
      <c r="M2496" s="58"/>
      <c r="N2496" s="52"/>
    </row>
    <row r="2497" spans="2:14" x14ac:dyDescent="0.25">
      <c r="B2497" s="51"/>
      <c r="C2497" s="53"/>
      <c r="D2497" s="54"/>
      <c r="E2497" s="55"/>
      <c r="F2497" s="56"/>
      <c r="G2497" s="56"/>
      <c r="H2497" s="56"/>
      <c r="I2497" s="57"/>
      <c r="J2497" s="55"/>
      <c r="K2497" s="55"/>
      <c r="L2497" s="53"/>
      <c r="M2497" s="58"/>
      <c r="N2497" s="52"/>
    </row>
    <row r="2498" spans="2:14" x14ac:dyDescent="0.25">
      <c r="B2498" s="51"/>
      <c r="C2498" s="53"/>
      <c r="D2498" s="54"/>
      <c r="E2498" s="55"/>
      <c r="F2498" s="56"/>
      <c r="G2498" s="56"/>
      <c r="H2498" s="56"/>
      <c r="I2498" s="57"/>
      <c r="J2498" s="55"/>
      <c r="K2498" s="55"/>
      <c r="L2498" s="53"/>
      <c r="M2498" s="58"/>
      <c r="N2498" s="52"/>
    </row>
    <row r="2499" spans="2:14" x14ac:dyDescent="0.25">
      <c r="B2499" s="51"/>
      <c r="C2499" s="53"/>
      <c r="D2499" s="54"/>
      <c r="E2499" s="55"/>
      <c r="F2499" s="56"/>
      <c r="G2499" s="56"/>
      <c r="H2499" s="56"/>
      <c r="I2499" s="57"/>
      <c r="J2499" s="55"/>
      <c r="K2499" s="55"/>
      <c r="L2499" s="53"/>
      <c r="M2499" s="58"/>
      <c r="N2499" s="52"/>
    </row>
    <row r="2500" spans="2:14" x14ac:dyDescent="0.25">
      <c r="B2500" s="51"/>
      <c r="C2500" s="53"/>
      <c r="D2500" s="54"/>
      <c r="E2500" s="55"/>
      <c r="F2500" s="56"/>
      <c r="G2500" s="56"/>
      <c r="H2500" s="56"/>
      <c r="I2500" s="57"/>
      <c r="J2500" s="55"/>
      <c r="K2500" s="55"/>
      <c r="L2500" s="53"/>
      <c r="M2500" s="58"/>
      <c r="N2500" s="52"/>
    </row>
    <row r="2501" spans="2:14" x14ac:dyDescent="0.25">
      <c r="B2501" s="51"/>
      <c r="C2501" s="53"/>
      <c r="D2501" s="54"/>
      <c r="E2501" s="55"/>
      <c r="F2501" s="56"/>
      <c r="G2501" s="56"/>
      <c r="H2501" s="56"/>
      <c r="I2501" s="57"/>
      <c r="J2501" s="55"/>
      <c r="K2501" s="55"/>
      <c r="L2501" s="53"/>
      <c r="M2501" s="58"/>
      <c r="N2501" s="52"/>
    </row>
    <row r="2502" spans="2:14" x14ac:dyDescent="0.25">
      <c r="B2502" s="51"/>
      <c r="C2502" s="53"/>
      <c r="D2502" s="54"/>
      <c r="E2502" s="55"/>
      <c r="F2502" s="56"/>
      <c r="G2502" s="56"/>
      <c r="H2502" s="56"/>
      <c r="I2502" s="57"/>
      <c r="J2502" s="55"/>
      <c r="K2502" s="55"/>
      <c r="L2502" s="53"/>
      <c r="M2502" s="58"/>
      <c r="N2502" s="52"/>
    </row>
    <row r="2503" spans="2:14" x14ac:dyDescent="0.25">
      <c r="B2503" s="51"/>
      <c r="C2503" s="53"/>
      <c r="D2503" s="54"/>
      <c r="E2503" s="55"/>
      <c r="F2503" s="56"/>
      <c r="G2503" s="56"/>
      <c r="H2503" s="56"/>
      <c r="I2503" s="57"/>
      <c r="J2503" s="55"/>
      <c r="K2503" s="55"/>
      <c r="L2503" s="53"/>
      <c r="M2503" s="58"/>
      <c r="N2503" s="52"/>
    </row>
    <row r="2504" spans="2:14" x14ac:dyDescent="0.25">
      <c r="B2504" s="51"/>
      <c r="C2504" s="53"/>
      <c r="D2504" s="54"/>
      <c r="E2504" s="55"/>
      <c r="F2504" s="56"/>
      <c r="G2504" s="56"/>
      <c r="H2504" s="56"/>
      <c r="I2504" s="57"/>
      <c r="J2504" s="55"/>
      <c r="K2504" s="55"/>
      <c r="L2504" s="53"/>
      <c r="M2504" s="58"/>
      <c r="N2504" s="52"/>
    </row>
    <row r="2505" spans="2:14" x14ac:dyDescent="0.25">
      <c r="B2505" s="51"/>
      <c r="C2505" s="53"/>
      <c r="D2505" s="54"/>
      <c r="E2505" s="55"/>
      <c r="F2505" s="56"/>
      <c r="G2505" s="56"/>
      <c r="H2505" s="56"/>
      <c r="I2505" s="57"/>
      <c r="J2505" s="55"/>
      <c r="K2505" s="55"/>
      <c r="L2505" s="53"/>
      <c r="M2505" s="58"/>
      <c r="N2505" s="52"/>
    </row>
    <row r="2506" spans="2:14" x14ac:dyDescent="0.25">
      <c r="B2506" s="51"/>
      <c r="C2506" s="53"/>
      <c r="D2506" s="54"/>
      <c r="E2506" s="55"/>
      <c r="F2506" s="56"/>
      <c r="G2506" s="56"/>
      <c r="H2506" s="56"/>
      <c r="I2506" s="57"/>
      <c r="J2506" s="55"/>
      <c r="K2506" s="55"/>
      <c r="L2506" s="53"/>
      <c r="M2506" s="58"/>
      <c r="N2506" s="52"/>
    </row>
    <row r="2507" spans="2:14" x14ac:dyDescent="0.25">
      <c r="B2507" s="51"/>
      <c r="C2507" s="53"/>
      <c r="D2507" s="54"/>
      <c r="E2507" s="55"/>
      <c r="F2507" s="56"/>
      <c r="G2507" s="56"/>
      <c r="H2507" s="56"/>
      <c r="I2507" s="57"/>
      <c r="J2507" s="55"/>
      <c r="K2507" s="55"/>
      <c r="L2507" s="53"/>
      <c r="M2507" s="58"/>
      <c r="N2507" s="52"/>
    </row>
    <row r="2508" spans="2:14" x14ac:dyDescent="0.25">
      <c r="B2508" s="51"/>
      <c r="C2508" s="53"/>
      <c r="D2508" s="54"/>
      <c r="E2508" s="55"/>
      <c r="F2508" s="56"/>
      <c r="G2508" s="56"/>
      <c r="H2508" s="56"/>
      <c r="I2508" s="57"/>
      <c r="J2508" s="55"/>
      <c r="K2508" s="55"/>
      <c r="L2508" s="53"/>
      <c r="M2508" s="58"/>
      <c r="N2508" s="52"/>
    </row>
    <row r="2509" spans="2:14" x14ac:dyDescent="0.25">
      <c r="B2509" s="51"/>
      <c r="C2509" s="53"/>
      <c r="D2509" s="54"/>
      <c r="E2509" s="55"/>
      <c r="F2509" s="56"/>
      <c r="G2509" s="56"/>
      <c r="H2509" s="56"/>
      <c r="I2509" s="57"/>
      <c r="J2509" s="55"/>
      <c r="K2509" s="55"/>
      <c r="L2509" s="53"/>
      <c r="M2509" s="58"/>
      <c r="N2509" s="52"/>
    </row>
    <row r="2510" spans="2:14" x14ac:dyDescent="0.25">
      <c r="B2510" s="51"/>
      <c r="C2510" s="53"/>
      <c r="D2510" s="54"/>
      <c r="E2510" s="55"/>
      <c r="F2510" s="56"/>
      <c r="G2510" s="56"/>
      <c r="H2510" s="56"/>
      <c r="I2510" s="57"/>
      <c r="J2510" s="55"/>
      <c r="K2510" s="55"/>
      <c r="L2510" s="53"/>
      <c r="M2510" s="58"/>
      <c r="N2510" s="52"/>
    </row>
    <row r="2511" spans="2:14" x14ac:dyDescent="0.25">
      <c r="B2511" s="51"/>
      <c r="C2511" s="53"/>
      <c r="D2511" s="54"/>
      <c r="E2511" s="55"/>
      <c r="F2511" s="56"/>
      <c r="G2511" s="56"/>
      <c r="H2511" s="56"/>
      <c r="I2511" s="57"/>
      <c r="J2511" s="55"/>
      <c r="K2511" s="55"/>
      <c r="L2511" s="53"/>
      <c r="M2511" s="58"/>
      <c r="N2511" s="52"/>
    </row>
    <row r="2512" spans="2:14" x14ac:dyDescent="0.25">
      <c r="B2512" s="51"/>
      <c r="C2512" s="53"/>
      <c r="D2512" s="54"/>
      <c r="E2512" s="55"/>
      <c r="F2512" s="56"/>
      <c r="G2512" s="56"/>
      <c r="H2512" s="56"/>
      <c r="I2512" s="57"/>
      <c r="J2512" s="55"/>
      <c r="K2512" s="55"/>
      <c r="L2512" s="53"/>
      <c r="M2512" s="58"/>
      <c r="N2512" s="52"/>
    </row>
    <row r="2513" spans="2:14" x14ac:dyDescent="0.25">
      <c r="B2513" s="51"/>
      <c r="C2513" s="53"/>
      <c r="D2513" s="54"/>
      <c r="E2513" s="55"/>
      <c r="F2513" s="56"/>
      <c r="G2513" s="56"/>
      <c r="H2513" s="56"/>
      <c r="I2513" s="57"/>
      <c r="J2513" s="55"/>
      <c r="K2513" s="55"/>
      <c r="L2513" s="53"/>
      <c r="M2513" s="58"/>
      <c r="N2513" s="52"/>
    </row>
    <row r="2514" spans="2:14" x14ac:dyDescent="0.25">
      <c r="B2514" s="51"/>
      <c r="C2514" s="53"/>
      <c r="D2514" s="54"/>
      <c r="E2514" s="55"/>
      <c r="F2514" s="56"/>
      <c r="G2514" s="56"/>
      <c r="H2514" s="56"/>
      <c r="I2514" s="57"/>
      <c r="J2514" s="55"/>
      <c r="K2514" s="55"/>
      <c r="L2514" s="53"/>
      <c r="M2514" s="58"/>
      <c r="N2514" s="52"/>
    </row>
    <row r="2515" spans="2:14" x14ac:dyDescent="0.25">
      <c r="B2515" s="51"/>
      <c r="C2515" s="53"/>
      <c r="D2515" s="54"/>
      <c r="E2515" s="55"/>
      <c r="F2515" s="56"/>
      <c r="G2515" s="56"/>
      <c r="H2515" s="56"/>
      <c r="I2515" s="57"/>
      <c r="J2515" s="55"/>
      <c r="K2515" s="55"/>
      <c r="L2515" s="53"/>
      <c r="M2515" s="58"/>
      <c r="N2515" s="52"/>
    </row>
    <row r="2516" spans="2:14" x14ac:dyDescent="0.25">
      <c r="B2516" s="51"/>
      <c r="C2516" s="53"/>
      <c r="D2516" s="54"/>
      <c r="E2516" s="55"/>
      <c r="F2516" s="56"/>
      <c r="G2516" s="56"/>
      <c r="H2516" s="56"/>
      <c r="I2516" s="57"/>
      <c r="J2516" s="55"/>
      <c r="K2516" s="55"/>
      <c r="L2516" s="53"/>
      <c r="M2516" s="58"/>
      <c r="N2516" s="52"/>
    </row>
    <row r="2517" spans="2:14" x14ac:dyDescent="0.25">
      <c r="B2517" s="51"/>
      <c r="C2517" s="53"/>
      <c r="D2517" s="54"/>
      <c r="E2517" s="55"/>
      <c r="F2517" s="56"/>
      <c r="G2517" s="56"/>
      <c r="H2517" s="56"/>
      <c r="I2517" s="57"/>
      <c r="J2517" s="55"/>
      <c r="K2517" s="55"/>
      <c r="L2517" s="53"/>
      <c r="M2517" s="58"/>
      <c r="N2517" s="52"/>
    </row>
    <row r="2518" spans="2:14" x14ac:dyDescent="0.25">
      <c r="B2518" s="51"/>
      <c r="C2518" s="53"/>
      <c r="D2518" s="54"/>
      <c r="E2518" s="55"/>
      <c r="F2518" s="56"/>
      <c r="G2518" s="56"/>
      <c r="H2518" s="56"/>
      <c r="I2518" s="57"/>
      <c r="J2518" s="55"/>
      <c r="K2518" s="55"/>
      <c r="L2518" s="53"/>
      <c r="M2518" s="58"/>
      <c r="N2518" s="52"/>
    </row>
    <row r="2519" spans="2:14" x14ac:dyDescent="0.25">
      <c r="B2519" s="51"/>
      <c r="C2519" s="53"/>
      <c r="D2519" s="54"/>
      <c r="E2519" s="55"/>
      <c r="F2519" s="56"/>
      <c r="G2519" s="56"/>
      <c r="H2519" s="56"/>
      <c r="I2519" s="57"/>
      <c r="J2519" s="55"/>
      <c r="K2519" s="55"/>
      <c r="L2519" s="53"/>
      <c r="M2519" s="58"/>
      <c r="N2519" s="52"/>
    </row>
    <row r="2520" spans="2:14" x14ac:dyDescent="0.25">
      <c r="B2520" s="51"/>
      <c r="C2520" s="53"/>
      <c r="D2520" s="54"/>
      <c r="E2520" s="55"/>
      <c r="F2520" s="56"/>
      <c r="G2520" s="56"/>
      <c r="H2520" s="56"/>
      <c r="I2520" s="57"/>
      <c r="J2520" s="55"/>
      <c r="K2520" s="55"/>
      <c r="L2520" s="53"/>
      <c r="M2520" s="58"/>
      <c r="N2520" s="52"/>
    </row>
    <row r="2521" spans="2:14" x14ac:dyDescent="0.25">
      <c r="B2521" s="51"/>
      <c r="C2521" s="53"/>
      <c r="D2521" s="54"/>
      <c r="E2521" s="55"/>
      <c r="F2521" s="56"/>
      <c r="G2521" s="56"/>
      <c r="H2521" s="56"/>
      <c r="I2521" s="57"/>
      <c r="J2521" s="55"/>
      <c r="K2521" s="55"/>
      <c r="L2521" s="53"/>
      <c r="M2521" s="58"/>
      <c r="N2521" s="52"/>
    </row>
    <row r="2522" spans="2:14" x14ac:dyDescent="0.25">
      <c r="B2522" s="51"/>
      <c r="C2522" s="53"/>
      <c r="D2522" s="54"/>
      <c r="E2522" s="55"/>
      <c r="F2522" s="56"/>
      <c r="G2522" s="56"/>
      <c r="H2522" s="56"/>
      <c r="I2522" s="57"/>
      <c r="J2522" s="55"/>
      <c r="K2522" s="55"/>
      <c r="L2522" s="53"/>
      <c r="M2522" s="58"/>
      <c r="N2522" s="52"/>
    </row>
    <row r="2523" spans="2:14" x14ac:dyDescent="0.25">
      <c r="B2523" s="51"/>
      <c r="C2523" s="53"/>
      <c r="D2523" s="54"/>
      <c r="E2523" s="55"/>
      <c r="F2523" s="56"/>
      <c r="G2523" s="56"/>
      <c r="H2523" s="56"/>
      <c r="I2523" s="57"/>
      <c r="J2523" s="55"/>
      <c r="K2523" s="55"/>
      <c r="L2523" s="53"/>
      <c r="M2523" s="58"/>
      <c r="N2523" s="52"/>
    </row>
    <row r="2524" spans="2:14" x14ac:dyDescent="0.25">
      <c r="B2524" s="51"/>
      <c r="C2524" s="53"/>
      <c r="D2524" s="54"/>
      <c r="E2524" s="55"/>
      <c r="F2524" s="56"/>
      <c r="G2524" s="56"/>
      <c r="H2524" s="56"/>
      <c r="I2524" s="57"/>
      <c r="J2524" s="55"/>
      <c r="K2524" s="55"/>
      <c r="L2524" s="53"/>
      <c r="M2524" s="58"/>
      <c r="N2524" s="52"/>
    </row>
    <row r="2525" spans="2:14" x14ac:dyDescent="0.25">
      <c r="B2525" s="51"/>
      <c r="C2525" s="53"/>
      <c r="D2525" s="54"/>
      <c r="E2525" s="55"/>
      <c r="F2525" s="56"/>
      <c r="G2525" s="56"/>
      <c r="H2525" s="56"/>
      <c r="I2525" s="57"/>
      <c r="J2525" s="55"/>
      <c r="K2525" s="55"/>
      <c r="L2525" s="53"/>
      <c r="M2525" s="58"/>
      <c r="N2525" s="52"/>
    </row>
    <row r="2526" spans="2:14" x14ac:dyDescent="0.25">
      <c r="B2526" s="51"/>
      <c r="C2526" s="53"/>
      <c r="D2526" s="54"/>
      <c r="E2526" s="55"/>
      <c r="F2526" s="56"/>
      <c r="G2526" s="56"/>
      <c r="H2526" s="56"/>
      <c r="I2526" s="57"/>
      <c r="J2526" s="55"/>
      <c r="K2526" s="55"/>
      <c r="L2526" s="53"/>
      <c r="M2526" s="58"/>
      <c r="N2526" s="52"/>
    </row>
    <row r="2527" spans="2:14" x14ac:dyDescent="0.25">
      <c r="B2527" s="51"/>
      <c r="C2527" s="53"/>
      <c r="D2527" s="54"/>
      <c r="E2527" s="55"/>
      <c r="F2527" s="56"/>
      <c r="G2527" s="56"/>
      <c r="H2527" s="56"/>
      <c r="I2527" s="57"/>
      <c r="J2527" s="55"/>
      <c r="K2527" s="55"/>
      <c r="L2527" s="53"/>
      <c r="M2527" s="58"/>
      <c r="N2527" s="52"/>
    </row>
    <row r="2528" spans="2:14" x14ac:dyDescent="0.25">
      <c r="B2528" s="51"/>
      <c r="C2528" s="53"/>
      <c r="D2528" s="54"/>
      <c r="E2528" s="55"/>
      <c r="F2528" s="56"/>
      <c r="G2528" s="56"/>
      <c r="H2528" s="56"/>
      <c r="I2528" s="57"/>
      <c r="J2528" s="55"/>
      <c r="K2528" s="55"/>
      <c r="L2528" s="53"/>
      <c r="M2528" s="58"/>
      <c r="N2528" s="52"/>
    </row>
    <row r="2529" spans="2:14" x14ac:dyDescent="0.25">
      <c r="B2529" s="51"/>
      <c r="C2529" s="53"/>
      <c r="D2529" s="54"/>
      <c r="E2529" s="55"/>
      <c r="F2529" s="56"/>
      <c r="G2529" s="56"/>
      <c r="H2529" s="56"/>
      <c r="I2529" s="57"/>
      <c r="J2529" s="55"/>
      <c r="K2529" s="55"/>
      <c r="L2529" s="53"/>
      <c r="M2529" s="58"/>
      <c r="N2529" s="52"/>
    </row>
    <row r="2530" spans="2:14" x14ac:dyDescent="0.25">
      <c r="B2530" s="51"/>
      <c r="C2530" s="53"/>
      <c r="D2530" s="54"/>
      <c r="E2530" s="55"/>
      <c r="F2530" s="56"/>
      <c r="G2530" s="56"/>
      <c r="H2530" s="56"/>
      <c r="I2530" s="57"/>
      <c r="J2530" s="55"/>
      <c r="K2530" s="55"/>
      <c r="L2530" s="53"/>
      <c r="M2530" s="58"/>
      <c r="N2530" s="52"/>
    </row>
    <row r="2531" spans="2:14" x14ac:dyDescent="0.25">
      <c r="B2531" s="51"/>
      <c r="C2531" s="53"/>
      <c r="D2531" s="54"/>
      <c r="E2531" s="55"/>
      <c r="F2531" s="56"/>
      <c r="G2531" s="56"/>
      <c r="H2531" s="56"/>
      <c r="I2531" s="57"/>
      <c r="J2531" s="55"/>
      <c r="K2531" s="55"/>
      <c r="L2531" s="53"/>
      <c r="M2531" s="58"/>
      <c r="N2531" s="52"/>
    </row>
    <row r="2532" spans="2:14" x14ac:dyDescent="0.25">
      <c r="B2532" s="51"/>
      <c r="C2532" s="53"/>
      <c r="D2532" s="54"/>
      <c r="E2532" s="55"/>
      <c r="F2532" s="56"/>
      <c r="G2532" s="56"/>
      <c r="H2532" s="56"/>
      <c r="I2532" s="57"/>
      <c r="J2532" s="55"/>
      <c r="K2532" s="55"/>
      <c r="L2532" s="53"/>
      <c r="M2532" s="58"/>
      <c r="N2532" s="52"/>
    </row>
    <row r="2533" spans="2:14" x14ac:dyDescent="0.25">
      <c r="B2533" s="51"/>
      <c r="C2533" s="53"/>
      <c r="D2533" s="54"/>
      <c r="E2533" s="55"/>
      <c r="F2533" s="56"/>
      <c r="G2533" s="56"/>
      <c r="H2533" s="56"/>
      <c r="I2533" s="57"/>
      <c r="J2533" s="55"/>
      <c r="K2533" s="55"/>
      <c r="L2533" s="53"/>
      <c r="M2533" s="58"/>
      <c r="N2533" s="52"/>
    </row>
    <row r="2534" spans="2:14" x14ac:dyDescent="0.25">
      <c r="B2534" s="51"/>
      <c r="C2534" s="53"/>
      <c r="D2534" s="54"/>
      <c r="E2534" s="55"/>
      <c r="F2534" s="56"/>
      <c r="G2534" s="56"/>
      <c r="H2534" s="56"/>
      <c r="I2534" s="57"/>
      <c r="J2534" s="55"/>
      <c r="K2534" s="55"/>
      <c r="L2534" s="53"/>
      <c r="M2534" s="58"/>
      <c r="N2534" s="52"/>
    </row>
    <row r="2535" spans="2:14" x14ac:dyDescent="0.25">
      <c r="B2535" s="51"/>
      <c r="C2535" s="53"/>
      <c r="D2535" s="54"/>
      <c r="E2535" s="55"/>
      <c r="F2535" s="56"/>
      <c r="G2535" s="56"/>
      <c r="H2535" s="56"/>
      <c r="I2535" s="57"/>
      <c r="J2535" s="55"/>
      <c r="K2535" s="55"/>
      <c r="L2535" s="53"/>
      <c r="M2535" s="58"/>
      <c r="N2535" s="52"/>
    </row>
    <row r="2536" spans="2:14" x14ac:dyDescent="0.25">
      <c r="B2536" s="51"/>
      <c r="C2536" s="53"/>
      <c r="D2536" s="54"/>
      <c r="E2536" s="55"/>
      <c r="F2536" s="56"/>
      <c r="G2536" s="56"/>
      <c r="H2536" s="56"/>
      <c r="I2536" s="57"/>
      <c r="J2536" s="55"/>
      <c r="K2536" s="55"/>
      <c r="L2536" s="53"/>
      <c r="M2536" s="58"/>
      <c r="N2536" s="52"/>
    </row>
    <row r="2537" spans="2:14" x14ac:dyDescent="0.25">
      <c r="B2537" s="51"/>
      <c r="C2537" s="53"/>
      <c r="D2537" s="54"/>
      <c r="E2537" s="55"/>
      <c r="F2537" s="56"/>
      <c r="G2537" s="56"/>
      <c r="H2537" s="56"/>
      <c r="I2537" s="57"/>
      <c r="J2537" s="55"/>
      <c r="K2537" s="55"/>
      <c r="L2537" s="53"/>
      <c r="M2537" s="58"/>
      <c r="N2537" s="52"/>
    </row>
    <row r="2538" spans="2:14" x14ac:dyDescent="0.25">
      <c r="B2538" s="51"/>
      <c r="C2538" s="53"/>
      <c r="D2538" s="54"/>
      <c r="E2538" s="55"/>
      <c r="F2538" s="56"/>
      <c r="G2538" s="56"/>
      <c r="H2538" s="56"/>
      <c r="I2538" s="57"/>
      <c r="J2538" s="55"/>
      <c r="K2538" s="55"/>
      <c r="L2538" s="53"/>
      <c r="M2538" s="58"/>
      <c r="N2538" s="52"/>
    </row>
    <row r="2539" spans="2:14" x14ac:dyDescent="0.25">
      <c r="B2539" s="51"/>
      <c r="C2539" s="53"/>
      <c r="D2539" s="54"/>
      <c r="E2539" s="55"/>
      <c r="F2539" s="56"/>
      <c r="G2539" s="56"/>
      <c r="H2539" s="56"/>
      <c r="I2539" s="57"/>
      <c r="J2539" s="55"/>
      <c r="K2539" s="55"/>
      <c r="L2539" s="53"/>
      <c r="M2539" s="58"/>
      <c r="N2539" s="52"/>
    </row>
    <row r="2540" spans="2:14" x14ac:dyDescent="0.25">
      <c r="B2540" s="51"/>
      <c r="C2540" s="53"/>
      <c r="D2540" s="54"/>
      <c r="E2540" s="55"/>
      <c r="F2540" s="56"/>
      <c r="G2540" s="56"/>
      <c r="H2540" s="56"/>
      <c r="I2540" s="57"/>
      <c r="J2540" s="55"/>
      <c r="K2540" s="55"/>
      <c r="L2540" s="53"/>
      <c r="M2540" s="58"/>
      <c r="N2540" s="52"/>
    </row>
    <row r="2541" spans="2:14" x14ac:dyDescent="0.25">
      <c r="B2541" s="51"/>
      <c r="C2541" s="53"/>
      <c r="D2541" s="54"/>
      <c r="E2541" s="55"/>
      <c r="F2541" s="56"/>
      <c r="G2541" s="56"/>
      <c r="H2541" s="56"/>
      <c r="I2541" s="57"/>
      <c r="J2541" s="55"/>
      <c r="K2541" s="55"/>
      <c r="L2541" s="53"/>
      <c r="M2541" s="58"/>
      <c r="N2541" s="52"/>
    </row>
    <row r="2542" spans="2:14" x14ac:dyDescent="0.25">
      <c r="B2542" s="51"/>
      <c r="C2542" s="53"/>
      <c r="D2542" s="54"/>
      <c r="E2542" s="55"/>
      <c r="F2542" s="56"/>
      <c r="G2542" s="56"/>
      <c r="H2542" s="56"/>
      <c r="I2542" s="57"/>
      <c r="J2542" s="55"/>
      <c r="K2542" s="55"/>
      <c r="L2542" s="53"/>
      <c r="M2542" s="58"/>
      <c r="N2542" s="52"/>
    </row>
    <row r="2543" spans="2:14" x14ac:dyDescent="0.25">
      <c r="B2543" s="51"/>
      <c r="C2543" s="53"/>
      <c r="D2543" s="54"/>
      <c r="E2543" s="55"/>
      <c r="F2543" s="56"/>
      <c r="G2543" s="56"/>
      <c r="H2543" s="56"/>
      <c r="I2543" s="57"/>
      <c r="J2543" s="55"/>
      <c r="K2543" s="55"/>
      <c r="L2543" s="53"/>
      <c r="M2543" s="58"/>
      <c r="N2543" s="52"/>
    </row>
    <row r="2544" spans="2:14" x14ac:dyDescent="0.25">
      <c r="B2544" s="51"/>
      <c r="C2544" s="53"/>
      <c r="D2544" s="54"/>
      <c r="E2544" s="55"/>
      <c r="F2544" s="56"/>
      <c r="G2544" s="56"/>
      <c r="H2544" s="56"/>
      <c r="I2544" s="57"/>
      <c r="J2544" s="55"/>
      <c r="K2544" s="55"/>
      <c r="L2544" s="53"/>
      <c r="M2544" s="58"/>
      <c r="N2544" s="52"/>
    </row>
    <row r="2545" spans="2:14" x14ac:dyDescent="0.25">
      <c r="B2545" s="51"/>
      <c r="C2545" s="53"/>
      <c r="D2545" s="54"/>
      <c r="E2545" s="55"/>
      <c r="F2545" s="56"/>
      <c r="G2545" s="56"/>
      <c r="H2545" s="56"/>
      <c r="I2545" s="57"/>
      <c r="J2545" s="55"/>
      <c r="K2545" s="55"/>
      <c r="L2545" s="53"/>
      <c r="M2545" s="58"/>
      <c r="N2545" s="52"/>
    </row>
    <row r="2546" spans="2:14" x14ac:dyDescent="0.25">
      <c r="B2546" s="51"/>
      <c r="C2546" s="53"/>
      <c r="D2546" s="54"/>
      <c r="E2546" s="55"/>
      <c r="F2546" s="56"/>
      <c r="G2546" s="56"/>
      <c r="H2546" s="56"/>
      <c r="I2546" s="57"/>
      <c r="J2546" s="55"/>
      <c r="K2546" s="55"/>
      <c r="L2546" s="53"/>
      <c r="M2546" s="58"/>
      <c r="N2546" s="52"/>
    </row>
    <row r="2547" spans="2:14" x14ac:dyDescent="0.25">
      <c r="B2547" s="51"/>
      <c r="C2547" s="53"/>
      <c r="D2547" s="54"/>
      <c r="E2547" s="55"/>
      <c r="F2547" s="56"/>
      <c r="G2547" s="56"/>
      <c r="H2547" s="56"/>
      <c r="I2547" s="57"/>
      <c r="J2547" s="55"/>
      <c r="K2547" s="55"/>
      <c r="L2547" s="53"/>
      <c r="M2547" s="58"/>
      <c r="N2547" s="52"/>
    </row>
    <row r="2548" spans="2:14" x14ac:dyDescent="0.25">
      <c r="B2548" s="51"/>
      <c r="C2548" s="53"/>
      <c r="D2548" s="54"/>
      <c r="E2548" s="55"/>
      <c r="F2548" s="56"/>
      <c r="G2548" s="56"/>
      <c r="H2548" s="56"/>
      <c r="I2548" s="57"/>
      <c r="J2548" s="55"/>
      <c r="K2548" s="55"/>
      <c r="L2548" s="53"/>
      <c r="M2548" s="58"/>
      <c r="N2548" s="52"/>
    </row>
    <row r="2549" spans="2:14" x14ac:dyDescent="0.25">
      <c r="B2549" s="51"/>
      <c r="C2549" s="53"/>
      <c r="D2549" s="54"/>
      <c r="E2549" s="55"/>
      <c r="F2549" s="56"/>
      <c r="G2549" s="56"/>
      <c r="H2549" s="56"/>
      <c r="I2549" s="57"/>
      <c r="J2549" s="55"/>
      <c r="K2549" s="55"/>
      <c r="L2549" s="53"/>
      <c r="M2549" s="58"/>
      <c r="N2549" s="52"/>
    </row>
    <row r="2550" spans="2:14" x14ac:dyDescent="0.25">
      <c r="B2550" s="51"/>
      <c r="C2550" s="53"/>
      <c r="D2550" s="54"/>
      <c r="E2550" s="55"/>
      <c r="F2550" s="56"/>
      <c r="G2550" s="56"/>
      <c r="H2550" s="56"/>
      <c r="I2550" s="57"/>
      <c r="J2550" s="55"/>
      <c r="K2550" s="55"/>
      <c r="L2550" s="53"/>
      <c r="M2550" s="58"/>
      <c r="N2550" s="52"/>
    </row>
    <row r="2551" spans="2:14" x14ac:dyDescent="0.25">
      <c r="B2551" s="51"/>
      <c r="C2551" s="53"/>
      <c r="D2551" s="54"/>
      <c r="E2551" s="55"/>
      <c r="F2551" s="56"/>
      <c r="G2551" s="56"/>
      <c r="H2551" s="56"/>
      <c r="I2551" s="57"/>
      <c r="J2551" s="55"/>
      <c r="K2551" s="55"/>
      <c r="L2551" s="53"/>
      <c r="M2551" s="58"/>
      <c r="N2551" s="52"/>
    </row>
    <row r="2552" spans="2:14" x14ac:dyDescent="0.25">
      <c r="B2552" s="51"/>
      <c r="C2552" s="53"/>
      <c r="D2552" s="54"/>
      <c r="E2552" s="55"/>
      <c r="F2552" s="56"/>
      <c r="G2552" s="56"/>
      <c r="H2552" s="56"/>
      <c r="I2552" s="57"/>
      <c r="J2552" s="55"/>
      <c r="K2552" s="55"/>
      <c r="L2552" s="53"/>
      <c r="M2552" s="58"/>
      <c r="N2552" s="52"/>
    </row>
    <row r="2553" spans="2:14" x14ac:dyDescent="0.25">
      <c r="B2553" s="51"/>
      <c r="C2553" s="53"/>
      <c r="D2553" s="54"/>
      <c r="E2553" s="55"/>
      <c r="F2553" s="56"/>
      <c r="G2553" s="56"/>
      <c r="H2553" s="56"/>
      <c r="I2553" s="57"/>
      <c r="J2553" s="55"/>
      <c r="K2553" s="55"/>
      <c r="L2553" s="53"/>
      <c r="M2553" s="58"/>
      <c r="N2553" s="52"/>
    </row>
    <row r="2554" spans="2:14" x14ac:dyDescent="0.25">
      <c r="B2554" s="51"/>
      <c r="C2554" s="53"/>
      <c r="D2554" s="54"/>
      <c r="E2554" s="55"/>
      <c r="F2554" s="56"/>
      <c r="G2554" s="56"/>
      <c r="H2554" s="56"/>
      <c r="I2554" s="57"/>
      <c r="J2554" s="55"/>
      <c r="K2554" s="55"/>
      <c r="L2554" s="53"/>
      <c r="M2554" s="58"/>
      <c r="N2554" s="52"/>
    </row>
    <row r="2555" spans="2:14" x14ac:dyDescent="0.25">
      <c r="B2555" s="51"/>
      <c r="C2555" s="53"/>
      <c r="D2555" s="54"/>
      <c r="E2555" s="55"/>
      <c r="F2555" s="56"/>
      <c r="G2555" s="56"/>
      <c r="H2555" s="56"/>
      <c r="I2555" s="57"/>
      <c r="J2555" s="55"/>
      <c r="K2555" s="55"/>
      <c r="L2555" s="53"/>
      <c r="M2555" s="58"/>
      <c r="N2555" s="52"/>
    </row>
    <row r="2556" spans="2:14" x14ac:dyDescent="0.25">
      <c r="B2556" s="51"/>
      <c r="C2556" s="53"/>
      <c r="D2556" s="54"/>
      <c r="E2556" s="55"/>
      <c r="F2556" s="56"/>
      <c r="G2556" s="56"/>
      <c r="H2556" s="56"/>
      <c r="I2556" s="57"/>
      <c r="J2556" s="55"/>
      <c r="K2556" s="55"/>
      <c r="L2556" s="53"/>
      <c r="M2556" s="58"/>
      <c r="N2556" s="52"/>
    </row>
    <row r="2557" spans="2:14" x14ac:dyDescent="0.25">
      <c r="B2557" s="51"/>
      <c r="C2557" s="53"/>
      <c r="D2557" s="54"/>
      <c r="E2557" s="55"/>
      <c r="F2557" s="56"/>
      <c r="G2557" s="56"/>
      <c r="H2557" s="56"/>
      <c r="I2557" s="57"/>
      <c r="J2557" s="55"/>
      <c r="K2557" s="55"/>
      <c r="L2557" s="53"/>
      <c r="M2557" s="58"/>
      <c r="N2557" s="52"/>
    </row>
    <row r="2558" spans="2:14" x14ac:dyDescent="0.25">
      <c r="B2558" s="51"/>
      <c r="C2558" s="53"/>
      <c r="D2558" s="54"/>
      <c r="E2558" s="55"/>
      <c r="F2558" s="56"/>
      <c r="G2558" s="56"/>
      <c r="H2558" s="56"/>
      <c r="I2558" s="57"/>
      <c r="J2558" s="55"/>
      <c r="K2558" s="55"/>
      <c r="L2558" s="53"/>
      <c r="M2558" s="58"/>
      <c r="N2558" s="52"/>
    </row>
    <row r="2559" spans="2:14" x14ac:dyDescent="0.25">
      <c r="B2559" s="51"/>
      <c r="C2559" s="53"/>
      <c r="D2559" s="54"/>
      <c r="E2559" s="55"/>
      <c r="F2559" s="56"/>
      <c r="G2559" s="56"/>
      <c r="H2559" s="56"/>
      <c r="I2559" s="57"/>
      <c r="J2559" s="55"/>
      <c r="K2559" s="55"/>
      <c r="L2559" s="53"/>
      <c r="M2559" s="58"/>
      <c r="N2559" s="52"/>
    </row>
    <row r="2560" spans="2:14" x14ac:dyDescent="0.25">
      <c r="B2560" s="51"/>
      <c r="C2560" s="53"/>
      <c r="D2560" s="54"/>
      <c r="E2560" s="55"/>
      <c r="F2560" s="56"/>
      <c r="G2560" s="56"/>
      <c r="H2560" s="56"/>
      <c r="I2560" s="57"/>
      <c r="J2560" s="55"/>
      <c r="K2560" s="55"/>
      <c r="L2560" s="53"/>
      <c r="M2560" s="58"/>
      <c r="N2560" s="52"/>
    </row>
    <row r="2561" spans="2:14" x14ac:dyDescent="0.25">
      <c r="B2561" s="51"/>
      <c r="C2561" s="53"/>
      <c r="D2561" s="54"/>
      <c r="E2561" s="55"/>
      <c r="F2561" s="56"/>
      <c r="G2561" s="56"/>
      <c r="H2561" s="56"/>
      <c r="I2561" s="57"/>
      <c r="J2561" s="55"/>
      <c r="K2561" s="55"/>
      <c r="L2561" s="53"/>
      <c r="M2561" s="58"/>
      <c r="N2561" s="52"/>
    </row>
    <row r="2562" spans="2:14" x14ac:dyDescent="0.25">
      <c r="B2562" s="51"/>
      <c r="C2562" s="53"/>
      <c r="D2562" s="54"/>
      <c r="E2562" s="55"/>
      <c r="F2562" s="56"/>
      <c r="G2562" s="56"/>
      <c r="H2562" s="56"/>
      <c r="I2562" s="57"/>
      <c r="J2562" s="55"/>
      <c r="K2562" s="55"/>
      <c r="L2562" s="53"/>
      <c r="M2562" s="58"/>
      <c r="N2562" s="52"/>
    </row>
    <row r="2563" spans="2:14" x14ac:dyDescent="0.25">
      <c r="B2563" s="51"/>
      <c r="C2563" s="53"/>
      <c r="D2563" s="54"/>
      <c r="E2563" s="55"/>
      <c r="F2563" s="56"/>
      <c r="G2563" s="56"/>
      <c r="H2563" s="56"/>
      <c r="I2563" s="57"/>
      <c r="J2563" s="55"/>
      <c r="K2563" s="55"/>
      <c r="L2563" s="53"/>
      <c r="M2563" s="58"/>
      <c r="N2563" s="52"/>
    </row>
    <row r="2564" spans="2:14" x14ac:dyDescent="0.25">
      <c r="B2564" s="51"/>
      <c r="C2564" s="53"/>
      <c r="D2564" s="54"/>
      <c r="E2564" s="55"/>
      <c r="F2564" s="56"/>
      <c r="G2564" s="56"/>
      <c r="H2564" s="56"/>
      <c r="I2564" s="57"/>
      <c r="J2564" s="55"/>
      <c r="K2564" s="55"/>
      <c r="L2564" s="53"/>
      <c r="M2564" s="58"/>
      <c r="N2564" s="52"/>
    </row>
    <row r="2565" spans="2:14" x14ac:dyDescent="0.25">
      <c r="B2565" s="51"/>
      <c r="C2565" s="53"/>
      <c r="D2565" s="54"/>
      <c r="E2565" s="55"/>
      <c r="F2565" s="56"/>
      <c r="G2565" s="56"/>
      <c r="H2565" s="56"/>
      <c r="I2565" s="57"/>
      <c r="J2565" s="55"/>
      <c r="K2565" s="55"/>
      <c r="L2565" s="53"/>
      <c r="M2565" s="58"/>
      <c r="N2565" s="52"/>
    </row>
    <row r="2566" spans="2:14" x14ac:dyDescent="0.25">
      <c r="B2566" s="51"/>
      <c r="C2566" s="53"/>
      <c r="D2566" s="54"/>
      <c r="E2566" s="55"/>
      <c r="F2566" s="56"/>
      <c r="G2566" s="56"/>
      <c r="H2566" s="56"/>
      <c r="I2566" s="57"/>
      <c r="J2566" s="55"/>
      <c r="K2566" s="55"/>
      <c r="L2566" s="53"/>
      <c r="M2566" s="58"/>
      <c r="N2566" s="52"/>
    </row>
    <row r="2567" spans="2:14" x14ac:dyDescent="0.25">
      <c r="B2567" s="51"/>
      <c r="C2567" s="53"/>
      <c r="D2567" s="54"/>
      <c r="E2567" s="55"/>
      <c r="F2567" s="56"/>
      <c r="G2567" s="56"/>
      <c r="H2567" s="56"/>
      <c r="I2567" s="57"/>
      <c r="J2567" s="55"/>
      <c r="K2567" s="55"/>
      <c r="L2567" s="53"/>
      <c r="M2567" s="58"/>
      <c r="N2567" s="52"/>
    </row>
    <row r="2568" spans="2:14" x14ac:dyDescent="0.25">
      <c r="B2568" s="51"/>
      <c r="C2568" s="53"/>
      <c r="D2568" s="54"/>
      <c r="E2568" s="55"/>
      <c r="F2568" s="56"/>
      <c r="G2568" s="56"/>
      <c r="H2568" s="56"/>
      <c r="I2568" s="57"/>
      <c r="J2568" s="55"/>
      <c r="K2568" s="55"/>
      <c r="L2568" s="53"/>
      <c r="M2568" s="58"/>
      <c r="N2568" s="52"/>
    </row>
    <row r="2569" spans="2:14" x14ac:dyDescent="0.25">
      <c r="B2569" s="51"/>
      <c r="C2569" s="53"/>
      <c r="D2569" s="54"/>
      <c r="E2569" s="55"/>
      <c r="F2569" s="56"/>
      <c r="G2569" s="56"/>
      <c r="H2569" s="56"/>
      <c r="I2569" s="57"/>
      <c r="J2569" s="55"/>
      <c r="K2569" s="55"/>
      <c r="L2569" s="53"/>
      <c r="M2569" s="58"/>
      <c r="N2569" s="52"/>
    </row>
    <row r="2570" spans="2:14" x14ac:dyDescent="0.25">
      <c r="B2570" s="51"/>
      <c r="C2570" s="53"/>
      <c r="D2570" s="54"/>
      <c r="E2570" s="55"/>
      <c r="F2570" s="56"/>
      <c r="G2570" s="56"/>
      <c r="H2570" s="56"/>
      <c r="I2570" s="57"/>
      <c r="J2570" s="55"/>
      <c r="K2570" s="55"/>
      <c r="L2570" s="53"/>
      <c r="M2570" s="58"/>
      <c r="N2570" s="52"/>
    </row>
    <row r="2571" spans="2:14" x14ac:dyDescent="0.25">
      <c r="B2571" s="51"/>
      <c r="C2571" s="53"/>
      <c r="D2571" s="54"/>
      <c r="E2571" s="55"/>
      <c r="F2571" s="56"/>
      <c r="G2571" s="56"/>
      <c r="H2571" s="56"/>
      <c r="I2571" s="57"/>
      <c r="J2571" s="55"/>
      <c r="K2571" s="55"/>
      <c r="L2571" s="53"/>
      <c r="M2571" s="58"/>
      <c r="N2571" s="52"/>
    </row>
    <row r="2572" spans="2:14" x14ac:dyDescent="0.25">
      <c r="B2572" s="51"/>
      <c r="C2572" s="53"/>
      <c r="D2572" s="54"/>
      <c r="E2572" s="55"/>
      <c r="F2572" s="56"/>
      <c r="G2572" s="56"/>
      <c r="H2572" s="56"/>
      <c r="I2572" s="57"/>
      <c r="J2572" s="55"/>
      <c r="K2572" s="55"/>
      <c r="L2572" s="53"/>
      <c r="M2572" s="58"/>
      <c r="N2572" s="52"/>
    </row>
    <row r="2573" spans="2:14" x14ac:dyDescent="0.25">
      <c r="B2573" s="51"/>
      <c r="C2573" s="53"/>
      <c r="D2573" s="54"/>
      <c r="E2573" s="55"/>
      <c r="F2573" s="56"/>
      <c r="G2573" s="56"/>
      <c r="H2573" s="56"/>
      <c r="I2573" s="57"/>
      <c r="J2573" s="55"/>
      <c r="K2573" s="55"/>
      <c r="L2573" s="53"/>
      <c r="M2573" s="58"/>
      <c r="N2573" s="52"/>
    </row>
    <row r="2574" spans="2:14" x14ac:dyDescent="0.25">
      <c r="B2574" s="51"/>
      <c r="C2574" s="53"/>
      <c r="D2574" s="54"/>
      <c r="E2574" s="55"/>
      <c r="F2574" s="56"/>
      <c r="G2574" s="56"/>
      <c r="H2574" s="56"/>
      <c r="I2574" s="57"/>
      <c r="J2574" s="55"/>
      <c r="K2574" s="55"/>
      <c r="L2574" s="53"/>
      <c r="M2574" s="58"/>
      <c r="N2574" s="52"/>
    </row>
    <row r="2575" spans="2:14" x14ac:dyDescent="0.25">
      <c r="B2575" s="51"/>
      <c r="C2575" s="53"/>
      <c r="D2575" s="54"/>
      <c r="E2575" s="55"/>
      <c r="F2575" s="56"/>
      <c r="G2575" s="56"/>
      <c r="H2575" s="56"/>
      <c r="I2575" s="57"/>
      <c r="J2575" s="55"/>
      <c r="K2575" s="55"/>
      <c r="L2575" s="53"/>
      <c r="M2575" s="58"/>
      <c r="N2575" s="52"/>
    </row>
    <row r="2576" spans="2:14" x14ac:dyDescent="0.25">
      <c r="B2576" s="51"/>
      <c r="C2576" s="53"/>
      <c r="D2576" s="54"/>
      <c r="E2576" s="55"/>
      <c r="F2576" s="56"/>
      <c r="G2576" s="56"/>
      <c r="H2576" s="56"/>
      <c r="I2576" s="57"/>
      <c r="J2576" s="55"/>
      <c r="K2576" s="55"/>
      <c r="L2576" s="53"/>
      <c r="M2576" s="58"/>
      <c r="N2576" s="52"/>
    </row>
    <row r="2577" spans="2:14" x14ac:dyDescent="0.25">
      <c r="B2577" s="51"/>
      <c r="C2577" s="53"/>
      <c r="D2577" s="54"/>
      <c r="E2577" s="55"/>
      <c r="F2577" s="56"/>
      <c r="G2577" s="56"/>
      <c r="H2577" s="56"/>
      <c r="I2577" s="57"/>
      <c r="J2577" s="55"/>
      <c r="K2577" s="55"/>
      <c r="L2577" s="53"/>
      <c r="M2577" s="58"/>
      <c r="N2577" s="52"/>
    </row>
    <row r="2578" spans="2:14" x14ac:dyDescent="0.25">
      <c r="B2578" s="51"/>
      <c r="C2578" s="53"/>
      <c r="D2578" s="54"/>
      <c r="E2578" s="55"/>
      <c r="F2578" s="56"/>
      <c r="G2578" s="56"/>
      <c r="H2578" s="56"/>
      <c r="I2578" s="57"/>
      <c r="J2578" s="55"/>
      <c r="K2578" s="55"/>
      <c r="L2578" s="53"/>
      <c r="M2578" s="58"/>
      <c r="N2578" s="52"/>
    </row>
    <row r="2579" spans="2:14" x14ac:dyDescent="0.25">
      <c r="B2579" s="51"/>
      <c r="C2579" s="53"/>
      <c r="D2579" s="54"/>
      <c r="E2579" s="55"/>
      <c r="F2579" s="56"/>
      <c r="G2579" s="56"/>
      <c r="H2579" s="56"/>
      <c r="I2579" s="57"/>
      <c r="J2579" s="55"/>
      <c r="K2579" s="55"/>
      <c r="L2579" s="53"/>
      <c r="M2579" s="58"/>
      <c r="N2579" s="52"/>
    </row>
    <row r="2580" spans="2:14" x14ac:dyDescent="0.25">
      <c r="B2580" s="51"/>
      <c r="C2580" s="53"/>
      <c r="D2580" s="54"/>
      <c r="E2580" s="55"/>
      <c r="F2580" s="56"/>
      <c r="G2580" s="56"/>
      <c r="H2580" s="56"/>
      <c r="I2580" s="57"/>
      <c r="J2580" s="55"/>
      <c r="K2580" s="55"/>
      <c r="L2580" s="53"/>
      <c r="M2580" s="58"/>
      <c r="N2580" s="52"/>
    </row>
    <row r="2581" spans="2:14" x14ac:dyDescent="0.25">
      <c r="B2581" s="51"/>
      <c r="C2581" s="53"/>
      <c r="D2581" s="54"/>
      <c r="E2581" s="55"/>
      <c r="F2581" s="56"/>
      <c r="G2581" s="56"/>
      <c r="H2581" s="56"/>
      <c r="I2581" s="57"/>
      <c r="J2581" s="55"/>
      <c r="K2581" s="55"/>
      <c r="L2581" s="53"/>
      <c r="M2581" s="58"/>
      <c r="N2581" s="52"/>
    </row>
    <row r="2582" spans="2:14" x14ac:dyDescent="0.25">
      <c r="B2582" s="51"/>
      <c r="C2582" s="53"/>
      <c r="D2582" s="54"/>
      <c r="E2582" s="55"/>
      <c r="F2582" s="56"/>
      <c r="G2582" s="56"/>
      <c r="H2582" s="56"/>
      <c r="I2582" s="57"/>
      <c r="J2582" s="55"/>
      <c r="K2582" s="55"/>
      <c r="L2582" s="53"/>
      <c r="M2582" s="58"/>
      <c r="N2582" s="52"/>
    </row>
    <row r="2583" spans="2:14" x14ac:dyDescent="0.25">
      <c r="B2583" s="51"/>
      <c r="C2583" s="53"/>
      <c r="D2583" s="54"/>
      <c r="E2583" s="55"/>
      <c r="F2583" s="56"/>
      <c r="G2583" s="56"/>
      <c r="H2583" s="56"/>
      <c r="I2583" s="57"/>
      <c r="J2583" s="55"/>
      <c r="K2583" s="55"/>
      <c r="L2583" s="53"/>
      <c r="M2583" s="58"/>
      <c r="N2583" s="52"/>
    </row>
    <row r="2584" spans="2:14" x14ac:dyDescent="0.25">
      <c r="B2584" s="51"/>
      <c r="C2584" s="53"/>
      <c r="D2584" s="54"/>
      <c r="E2584" s="55"/>
      <c r="F2584" s="56"/>
      <c r="G2584" s="56"/>
      <c r="H2584" s="56"/>
      <c r="I2584" s="57"/>
      <c r="J2584" s="55"/>
      <c r="K2584" s="55"/>
      <c r="L2584" s="53"/>
      <c r="M2584" s="58"/>
      <c r="N2584" s="52"/>
    </row>
    <row r="2585" spans="2:14" x14ac:dyDescent="0.25">
      <c r="B2585" s="51"/>
      <c r="C2585" s="53"/>
      <c r="D2585" s="54"/>
      <c r="E2585" s="55"/>
      <c r="F2585" s="56"/>
      <c r="G2585" s="56"/>
      <c r="H2585" s="56"/>
      <c r="I2585" s="57"/>
      <c r="J2585" s="55"/>
      <c r="K2585" s="55"/>
      <c r="L2585" s="53"/>
      <c r="M2585" s="58"/>
      <c r="N2585" s="52"/>
    </row>
    <row r="2586" spans="2:14" x14ac:dyDescent="0.25">
      <c r="B2586" s="51"/>
      <c r="C2586" s="53"/>
      <c r="D2586" s="54"/>
      <c r="E2586" s="55"/>
      <c r="F2586" s="56"/>
      <c r="G2586" s="56"/>
      <c r="H2586" s="56"/>
      <c r="I2586" s="57"/>
      <c r="J2586" s="55"/>
      <c r="K2586" s="55"/>
      <c r="L2586" s="53"/>
      <c r="M2586" s="58"/>
      <c r="N2586" s="52"/>
    </row>
    <row r="2587" spans="2:14" x14ac:dyDescent="0.25">
      <c r="B2587" s="51"/>
      <c r="C2587" s="53"/>
      <c r="D2587" s="54"/>
      <c r="E2587" s="55"/>
      <c r="F2587" s="56"/>
      <c r="G2587" s="56"/>
      <c r="H2587" s="56"/>
      <c r="I2587" s="57"/>
      <c r="J2587" s="55"/>
      <c r="K2587" s="55"/>
      <c r="L2587" s="53"/>
      <c r="M2587" s="58"/>
      <c r="N2587" s="52"/>
    </row>
    <row r="2588" spans="2:14" x14ac:dyDescent="0.25">
      <c r="B2588" s="51"/>
      <c r="C2588" s="53"/>
      <c r="D2588" s="54"/>
      <c r="E2588" s="55"/>
      <c r="F2588" s="56"/>
      <c r="G2588" s="56"/>
      <c r="H2588" s="56"/>
      <c r="I2588" s="57"/>
      <c r="J2588" s="55"/>
      <c r="K2588" s="55"/>
      <c r="L2588" s="53"/>
      <c r="M2588" s="58"/>
      <c r="N2588" s="52"/>
    </row>
    <row r="2589" spans="2:14" x14ac:dyDescent="0.25">
      <c r="B2589" s="51"/>
      <c r="C2589" s="53"/>
      <c r="D2589" s="54"/>
      <c r="E2589" s="55"/>
      <c r="F2589" s="56"/>
      <c r="G2589" s="56"/>
      <c r="H2589" s="56"/>
      <c r="I2589" s="57"/>
      <c r="J2589" s="55"/>
      <c r="K2589" s="55"/>
      <c r="L2589" s="53"/>
      <c r="M2589" s="58"/>
      <c r="N2589" s="52"/>
    </row>
    <row r="2590" spans="2:14" x14ac:dyDescent="0.25">
      <c r="B2590" s="51"/>
      <c r="C2590" s="53"/>
      <c r="D2590" s="54"/>
      <c r="E2590" s="55"/>
      <c r="F2590" s="56"/>
      <c r="G2590" s="56"/>
      <c r="H2590" s="56"/>
      <c r="I2590" s="57"/>
      <c r="J2590" s="55"/>
      <c r="K2590" s="55"/>
      <c r="L2590" s="53"/>
      <c r="M2590" s="58"/>
      <c r="N2590" s="52"/>
    </row>
    <row r="2591" spans="2:14" x14ac:dyDescent="0.25">
      <c r="B2591" s="51"/>
      <c r="C2591" s="53"/>
      <c r="D2591" s="54"/>
      <c r="E2591" s="55"/>
      <c r="F2591" s="56"/>
      <c r="G2591" s="56"/>
      <c r="H2591" s="56"/>
      <c r="I2591" s="57"/>
      <c r="J2591" s="55"/>
      <c r="K2591" s="55"/>
      <c r="L2591" s="53"/>
      <c r="M2591" s="58"/>
      <c r="N2591" s="52"/>
    </row>
    <row r="2592" spans="2:14" x14ac:dyDescent="0.25">
      <c r="B2592" s="51"/>
      <c r="C2592" s="53"/>
      <c r="D2592" s="54"/>
      <c r="E2592" s="55"/>
      <c r="F2592" s="56"/>
      <c r="G2592" s="56"/>
      <c r="H2592" s="56"/>
      <c r="I2592" s="57"/>
      <c r="J2592" s="55"/>
      <c r="K2592" s="55"/>
      <c r="L2592" s="53"/>
      <c r="M2592" s="58"/>
      <c r="N2592" s="52"/>
    </row>
    <row r="2593" spans="2:14" x14ac:dyDescent="0.25">
      <c r="B2593" s="51"/>
      <c r="C2593" s="53"/>
      <c r="D2593" s="54"/>
      <c r="E2593" s="55"/>
      <c r="F2593" s="56"/>
      <c r="G2593" s="56"/>
      <c r="H2593" s="56"/>
      <c r="I2593" s="57"/>
      <c r="J2593" s="55"/>
      <c r="K2593" s="55"/>
      <c r="L2593" s="53"/>
      <c r="M2593" s="58"/>
      <c r="N2593" s="52"/>
    </row>
    <row r="2594" spans="2:14" x14ac:dyDescent="0.25">
      <c r="B2594" s="51"/>
      <c r="C2594" s="53"/>
      <c r="D2594" s="54"/>
      <c r="E2594" s="55"/>
      <c r="F2594" s="56"/>
      <c r="G2594" s="56"/>
      <c r="H2594" s="56"/>
      <c r="I2594" s="57"/>
      <c r="J2594" s="55"/>
      <c r="K2594" s="55"/>
      <c r="L2594" s="53"/>
      <c r="M2594" s="58"/>
      <c r="N2594" s="52"/>
    </row>
    <row r="2595" spans="2:14" x14ac:dyDescent="0.25">
      <c r="B2595" s="51"/>
      <c r="C2595" s="53"/>
      <c r="D2595" s="54"/>
      <c r="E2595" s="55"/>
      <c r="F2595" s="56"/>
      <c r="G2595" s="56"/>
      <c r="H2595" s="56"/>
      <c r="I2595" s="57"/>
      <c r="J2595" s="55"/>
      <c r="K2595" s="55"/>
      <c r="L2595" s="53"/>
      <c r="M2595" s="58"/>
      <c r="N2595" s="52"/>
    </row>
    <row r="2596" spans="2:14" x14ac:dyDescent="0.25">
      <c r="B2596" s="51"/>
      <c r="C2596" s="53"/>
      <c r="D2596" s="54"/>
      <c r="E2596" s="55"/>
      <c r="F2596" s="56"/>
      <c r="G2596" s="56"/>
      <c r="H2596" s="56"/>
      <c r="I2596" s="57"/>
      <c r="J2596" s="55"/>
      <c r="K2596" s="55"/>
      <c r="L2596" s="53"/>
      <c r="M2596" s="58"/>
      <c r="N2596" s="52"/>
    </row>
    <row r="2597" spans="2:14" x14ac:dyDescent="0.25">
      <c r="B2597" s="51"/>
      <c r="C2597" s="53"/>
      <c r="D2597" s="54"/>
      <c r="E2597" s="55"/>
      <c r="F2597" s="56"/>
      <c r="G2597" s="56"/>
      <c r="H2597" s="56"/>
      <c r="I2597" s="57"/>
      <c r="J2597" s="55"/>
      <c r="K2597" s="55"/>
      <c r="L2597" s="53"/>
      <c r="M2597" s="58"/>
      <c r="N2597" s="52"/>
    </row>
    <row r="2598" spans="2:14" x14ac:dyDescent="0.25">
      <c r="B2598" s="51"/>
      <c r="C2598" s="53"/>
      <c r="D2598" s="54"/>
      <c r="E2598" s="55"/>
      <c r="F2598" s="56"/>
      <c r="G2598" s="56"/>
      <c r="H2598" s="56"/>
      <c r="I2598" s="57"/>
      <c r="J2598" s="55"/>
      <c r="K2598" s="55"/>
      <c r="L2598" s="53"/>
      <c r="M2598" s="58"/>
      <c r="N2598" s="52"/>
    </row>
    <row r="2599" spans="2:14" x14ac:dyDescent="0.25">
      <c r="B2599" s="51"/>
      <c r="C2599" s="53"/>
      <c r="D2599" s="54"/>
      <c r="E2599" s="55"/>
      <c r="F2599" s="56"/>
      <c r="G2599" s="56"/>
      <c r="H2599" s="56"/>
      <c r="I2599" s="57"/>
      <c r="J2599" s="55"/>
      <c r="K2599" s="55"/>
      <c r="L2599" s="53"/>
      <c r="M2599" s="58"/>
      <c r="N2599" s="52"/>
    </row>
    <row r="2600" spans="2:14" x14ac:dyDescent="0.25">
      <c r="B2600" s="51"/>
      <c r="C2600" s="53"/>
      <c r="D2600" s="54"/>
      <c r="E2600" s="55"/>
      <c r="F2600" s="56"/>
      <c r="G2600" s="56"/>
      <c r="H2600" s="56"/>
      <c r="I2600" s="57"/>
      <c r="J2600" s="55"/>
      <c r="K2600" s="55"/>
      <c r="L2600" s="53"/>
      <c r="M2600" s="58"/>
      <c r="N2600" s="52"/>
    </row>
    <row r="2601" spans="2:14" x14ac:dyDescent="0.25">
      <c r="B2601" s="51"/>
      <c r="C2601" s="53"/>
      <c r="D2601" s="54"/>
      <c r="E2601" s="55"/>
      <c r="F2601" s="56"/>
      <c r="G2601" s="56"/>
      <c r="H2601" s="56"/>
      <c r="I2601" s="57"/>
      <c r="J2601" s="55"/>
      <c r="K2601" s="55"/>
      <c r="L2601" s="53"/>
      <c r="M2601" s="58"/>
      <c r="N2601" s="52"/>
    </row>
    <row r="2602" spans="2:14" x14ac:dyDescent="0.25">
      <c r="B2602" s="51"/>
      <c r="C2602" s="53"/>
      <c r="D2602" s="54"/>
      <c r="E2602" s="55"/>
      <c r="F2602" s="56"/>
      <c r="G2602" s="56"/>
      <c r="H2602" s="56"/>
      <c r="I2602" s="57"/>
      <c r="J2602" s="55"/>
      <c r="K2602" s="55"/>
      <c r="L2602" s="53"/>
      <c r="M2602" s="58"/>
      <c r="N2602" s="52"/>
    </row>
    <row r="2603" spans="2:14" x14ac:dyDescent="0.25">
      <c r="B2603" s="51"/>
      <c r="C2603" s="53"/>
      <c r="D2603" s="54"/>
      <c r="E2603" s="55"/>
      <c r="F2603" s="56"/>
      <c r="G2603" s="56"/>
      <c r="H2603" s="56"/>
      <c r="I2603" s="57"/>
      <c r="J2603" s="55"/>
      <c r="K2603" s="55"/>
      <c r="L2603" s="53"/>
      <c r="M2603" s="58"/>
      <c r="N2603" s="52"/>
    </row>
    <row r="2604" spans="2:14" x14ac:dyDescent="0.25">
      <c r="B2604" s="51"/>
      <c r="C2604" s="53"/>
      <c r="D2604" s="54"/>
      <c r="E2604" s="55"/>
      <c r="F2604" s="56"/>
      <c r="G2604" s="56"/>
      <c r="H2604" s="56"/>
      <c r="I2604" s="57"/>
      <c r="J2604" s="55"/>
      <c r="K2604" s="55"/>
      <c r="L2604" s="53"/>
      <c r="M2604" s="58"/>
      <c r="N2604" s="52"/>
    </row>
    <row r="2605" spans="2:14" x14ac:dyDescent="0.25">
      <c r="B2605" s="51"/>
      <c r="C2605" s="53"/>
      <c r="D2605" s="54"/>
      <c r="E2605" s="55"/>
      <c r="F2605" s="56"/>
      <c r="G2605" s="56"/>
      <c r="H2605" s="56"/>
      <c r="I2605" s="57"/>
      <c r="J2605" s="55"/>
      <c r="K2605" s="55"/>
      <c r="L2605" s="53"/>
      <c r="M2605" s="58"/>
      <c r="N2605" s="52"/>
    </row>
    <row r="2606" spans="2:14" x14ac:dyDescent="0.25">
      <c r="B2606" s="51"/>
      <c r="C2606" s="53"/>
      <c r="D2606" s="54"/>
      <c r="E2606" s="55"/>
      <c r="F2606" s="56"/>
      <c r="G2606" s="56"/>
      <c r="H2606" s="56"/>
      <c r="I2606" s="57"/>
      <c r="J2606" s="55"/>
      <c r="K2606" s="55"/>
      <c r="L2606" s="53"/>
      <c r="M2606" s="58"/>
      <c r="N2606" s="52"/>
    </row>
    <row r="2607" spans="2:14" x14ac:dyDescent="0.25">
      <c r="B2607" s="51"/>
      <c r="C2607" s="53"/>
      <c r="D2607" s="54"/>
      <c r="E2607" s="55"/>
      <c r="F2607" s="56"/>
      <c r="G2607" s="56"/>
      <c r="H2607" s="56"/>
      <c r="I2607" s="57"/>
      <c r="J2607" s="55"/>
      <c r="K2607" s="55"/>
      <c r="L2607" s="53"/>
      <c r="M2607" s="58"/>
      <c r="N2607" s="52"/>
    </row>
    <row r="2608" spans="2:14" x14ac:dyDescent="0.25">
      <c r="B2608" s="51"/>
      <c r="C2608" s="53"/>
      <c r="D2608" s="54"/>
      <c r="E2608" s="55"/>
      <c r="F2608" s="56"/>
      <c r="G2608" s="56"/>
      <c r="H2608" s="56"/>
      <c r="I2608" s="57"/>
      <c r="J2608" s="55"/>
      <c r="K2608" s="55"/>
      <c r="L2608" s="53"/>
      <c r="M2608" s="58"/>
      <c r="N2608" s="52"/>
    </row>
    <row r="2609" spans="2:14" x14ac:dyDescent="0.25">
      <c r="B2609" s="51"/>
      <c r="C2609" s="53"/>
      <c r="D2609" s="54"/>
      <c r="E2609" s="55"/>
      <c r="F2609" s="56"/>
      <c r="G2609" s="56"/>
      <c r="H2609" s="56"/>
      <c r="I2609" s="57"/>
      <c r="J2609" s="55"/>
      <c r="K2609" s="55"/>
      <c r="L2609" s="53"/>
      <c r="M2609" s="58"/>
      <c r="N2609" s="52"/>
    </row>
    <row r="2610" spans="2:14" x14ac:dyDescent="0.25">
      <c r="B2610" s="51"/>
      <c r="C2610" s="53"/>
      <c r="D2610" s="54"/>
      <c r="E2610" s="55"/>
      <c r="F2610" s="56"/>
      <c r="G2610" s="56"/>
      <c r="H2610" s="56"/>
      <c r="I2610" s="57"/>
      <c r="J2610" s="55"/>
      <c r="K2610" s="55"/>
      <c r="L2610" s="53"/>
      <c r="M2610" s="58"/>
      <c r="N2610" s="52"/>
    </row>
    <row r="2611" spans="2:14" x14ac:dyDescent="0.25">
      <c r="B2611" s="51"/>
      <c r="C2611" s="53"/>
      <c r="D2611" s="54"/>
      <c r="E2611" s="55"/>
      <c r="F2611" s="56"/>
      <c r="G2611" s="56"/>
      <c r="H2611" s="56"/>
      <c r="I2611" s="57"/>
      <c r="J2611" s="55"/>
      <c r="K2611" s="55"/>
      <c r="L2611" s="53"/>
      <c r="M2611" s="58"/>
      <c r="N2611" s="52"/>
    </row>
    <row r="2612" spans="2:14" x14ac:dyDescent="0.25">
      <c r="B2612" s="51"/>
      <c r="C2612" s="53"/>
      <c r="D2612" s="54"/>
      <c r="E2612" s="55"/>
      <c r="F2612" s="56"/>
      <c r="G2612" s="56"/>
      <c r="H2612" s="56"/>
      <c r="I2612" s="57"/>
      <c r="J2612" s="55"/>
      <c r="K2612" s="55"/>
      <c r="L2612" s="53"/>
      <c r="M2612" s="58"/>
      <c r="N2612" s="52"/>
    </row>
    <row r="2613" spans="2:14" x14ac:dyDescent="0.25">
      <c r="B2613" s="51"/>
      <c r="C2613" s="53"/>
      <c r="D2613" s="54"/>
      <c r="E2613" s="55"/>
      <c r="F2613" s="56"/>
      <c r="G2613" s="56"/>
      <c r="H2613" s="56"/>
      <c r="I2613" s="57"/>
      <c r="J2613" s="55"/>
      <c r="K2613" s="55"/>
      <c r="L2613" s="53"/>
      <c r="M2613" s="58"/>
      <c r="N2613" s="52"/>
    </row>
    <row r="2614" spans="2:14" x14ac:dyDescent="0.25">
      <c r="B2614" s="51"/>
      <c r="C2614" s="53"/>
      <c r="D2614" s="54"/>
      <c r="E2614" s="55"/>
      <c r="F2614" s="56"/>
      <c r="G2614" s="56"/>
      <c r="H2614" s="56"/>
      <c r="I2614" s="57"/>
      <c r="J2614" s="55"/>
      <c r="K2614" s="55"/>
      <c r="L2614" s="53"/>
      <c r="M2614" s="58"/>
      <c r="N2614" s="52"/>
    </row>
    <row r="2615" spans="2:14" x14ac:dyDescent="0.25">
      <c r="B2615" s="51"/>
      <c r="C2615" s="53"/>
      <c r="D2615" s="54"/>
      <c r="E2615" s="55"/>
      <c r="F2615" s="56"/>
      <c r="G2615" s="56"/>
      <c r="H2615" s="56"/>
      <c r="I2615" s="57"/>
      <c r="J2615" s="55"/>
      <c r="K2615" s="55"/>
      <c r="L2615" s="53"/>
      <c r="M2615" s="58"/>
      <c r="N2615" s="52"/>
    </row>
    <row r="2616" spans="2:14" x14ac:dyDescent="0.25">
      <c r="B2616" s="51"/>
      <c r="C2616" s="53"/>
      <c r="D2616" s="54"/>
      <c r="E2616" s="55"/>
      <c r="F2616" s="56"/>
      <c r="G2616" s="56"/>
      <c r="H2616" s="56"/>
      <c r="I2616" s="57"/>
      <c r="J2616" s="55"/>
      <c r="K2616" s="55"/>
      <c r="L2616" s="53"/>
      <c r="M2616" s="58"/>
      <c r="N2616" s="52"/>
    </row>
    <row r="2617" spans="2:14" x14ac:dyDescent="0.25">
      <c r="B2617" s="51"/>
      <c r="C2617" s="53"/>
      <c r="D2617" s="54"/>
      <c r="E2617" s="55"/>
      <c r="F2617" s="56"/>
      <c r="G2617" s="56"/>
      <c r="H2617" s="56"/>
      <c r="I2617" s="57"/>
      <c r="J2617" s="55"/>
      <c r="K2617" s="55"/>
      <c r="L2617" s="53"/>
      <c r="M2617" s="58"/>
      <c r="N2617" s="52"/>
    </row>
    <row r="2618" spans="2:14" x14ac:dyDescent="0.25">
      <c r="B2618" s="51"/>
      <c r="C2618" s="53"/>
      <c r="D2618" s="54"/>
      <c r="E2618" s="55"/>
      <c r="F2618" s="56"/>
      <c r="G2618" s="56"/>
      <c r="H2618" s="56"/>
      <c r="I2618" s="57"/>
      <c r="J2618" s="55"/>
      <c r="K2618" s="55"/>
      <c r="L2618" s="53"/>
      <c r="M2618" s="58"/>
      <c r="N2618" s="52"/>
    </row>
    <row r="2619" spans="2:14" x14ac:dyDescent="0.25">
      <c r="B2619" s="51"/>
      <c r="C2619" s="53"/>
      <c r="D2619" s="54"/>
      <c r="E2619" s="55"/>
      <c r="F2619" s="56"/>
      <c r="G2619" s="56"/>
      <c r="H2619" s="56"/>
      <c r="I2619" s="57"/>
      <c r="J2619" s="55"/>
      <c r="K2619" s="55"/>
      <c r="L2619" s="53"/>
      <c r="M2619" s="58"/>
      <c r="N2619" s="52"/>
    </row>
    <row r="2620" spans="2:14" x14ac:dyDescent="0.25">
      <c r="B2620" s="51"/>
      <c r="C2620" s="53"/>
      <c r="D2620" s="54"/>
      <c r="E2620" s="55"/>
      <c r="F2620" s="56"/>
      <c r="G2620" s="56"/>
      <c r="H2620" s="56"/>
      <c r="I2620" s="57"/>
      <c r="J2620" s="55"/>
      <c r="K2620" s="55"/>
      <c r="L2620" s="53"/>
      <c r="M2620" s="58"/>
      <c r="N2620" s="52"/>
    </row>
    <row r="2621" spans="2:14" x14ac:dyDescent="0.25">
      <c r="B2621" s="51"/>
      <c r="C2621" s="53"/>
      <c r="D2621" s="54"/>
      <c r="E2621" s="55"/>
      <c r="F2621" s="56"/>
      <c r="G2621" s="56"/>
      <c r="H2621" s="56"/>
      <c r="I2621" s="57"/>
      <c r="J2621" s="55"/>
      <c r="K2621" s="55"/>
      <c r="L2621" s="53"/>
      <c r="M2621" s="58"/>
      <c r="N2621" s="52"/>
    </row>
    <row r="2622" spans="2:14" x14ac:dyDescent="0.25">
      <c r="B2622" s="51"/>
      <c r="C2622" s="53"/>
      <c r="D2622" s="54"/>
      <c r="E2622" s="55"/>
      <c r="F2622" s="56"/>
      <c r="G2622" s="56"/>
      <c r="H2622" s="56"/>
      <c r="I2622" s="57"/>
      <c r="J2622" s="55"/>
      <c r="K2622" s="55"/>
      <c r="L2622" s="53"/>
      <c r="M2622" s="58"/>
      <c r="N2622" s="52"/>
    </row>
    <row r="2623" spans="2:14" x14ac:dyDescent="0.25">
      <c r="B2623" s="51"/>
      <c r="C2623" s="53"/>
      <c r="D2623" s="54"/>
      <c r="E2623" s="55"/>
      <c r="F2623" s="56"/>
      <c r="G2623" s="56"/>
      <c r="H2623" s="56"/>
      <c r="I2623" s="57"/>
      <c r="J2623" s="55"/>
      <c r="K2623" s="55"/>
      <c r="L2623" s="53"/>
      <c r="M2623" s="58"/>
      <c r="N2623" s="52"/>
    </row>
    <row r="2624" spans="2:14" x14ac:dyDescent="0.25">
      <c r="B2624" s="51"/>
      <c r="C2624" s="53"/>
      <c r="D2624" s="54"/>
      <c r="E2624" s="55"/>
      <c r="F2624" s="56"/>
      <c r="G2624" s="56"/>
      <c r="H2624" s="56"/>
      <c r="I2624" s="57"/>
      <c r="J2624" s="55"/>
      <c r="K2624" s="55"/>
      <c r="L2624" s="53"/>
      <c r="M2624" s="58"/>
      <c r="N2624" s="52"/>
    </row>
    <row r="2625" spans="2:14" x14ac:dyDescent="0.25">
      <c r="B2625" s="51"/>
      <c r="C2625" s="53"/>
      <c r="D2625" s="54"/>
      <c r="E2625" s="55"/>
      <c r="F2625" s="56"/>
      <c r="G2625" s="56"/>
      <c r="H2625" s="56"/>
      <c r="I2625" s="57"/>
      <c r="J2625" s="55"/>
      <c r="K2625" s="55"/>
      <c r="L2625" s="53"/>
      <c r="M2625" s="58"/>
      <c r="N2625" s="52"/>
    </row>
    <row r="2626" spans="2:14" x14ac:dyDescent="0.25">
      <c r="B2626" s="51"/>
      <c r="C2626" s="53"/>
      <c r="D2626" s="54"/>
      <c r="E2626" s="55"/>
      <c r="F2626" s="56"/>
      <c r="G2626" s="56"/>
      <c r="H2626" s="56"/>
      <c r="I2626" s="57"/>
      <c r="J2626" s="55"/>
      <c r="K2626" s="55"/>
      <c r="L2626" s="53"/>
      <c r="M2626" s="58"/>
      <c r="N2626" s="52"/>
    </row>
    <row r="2627" spans="2:14" x14ac:dyDescent="0.25">
      <c r="B2627" s="51"/>
      <c r="C2627" s="53"/>
      <c r="D2627" s="54"/>
      <c r="E2627" s="55"/>
      <c r="F2627" s="56"/>
      <c r="G2627" s="56"/>
      <c r="H2627" s="56"/>
      <c r="I2627" s="57"/>
      <c r="J2627" s="55"/>
      <c r="K2627" s="55"/>
      <c r="L2627" s="53"/>
      <c r="M2627" s="58"/>
      <c r="N2627" s="52"/>
    </row>
    <row r="2628" spans="2:14" x14ac:dyDescent="0.25">
      <c r="B2628" s="51"/>
      <c r="C2628" s="53"/>
      <c r="D2628" s="54"/>
      <c r="E2628" s="55"/>
      <c r="F2628" s="56"/>
      <c r="G2628" s="56"/>
      <c r="H2628" s="56"/>
      <c r="I2628" s="57"/>
      <c r="J2628" s="55"/>
      <c r="K2628" s="55"/>
      <c r="L2628" s="53"/>
      <c r="M2628" s="58"/>
      <c r="N2628" s="52"/>
    </row>
    <row r="2629" spans="2:14" x14ac:dyDescent="0.25">
      <c r="B2629" s="51"/>
      <c r="C2629" s="53"/>
      <c r="D2629" s="54"/>
      <c r="E2629" s="55"/>
      <c r="F2629" s="56"/>
      <c r="G2629" s="56"/>
      <c r="H2629" s="56"/>
      <c r="I2629" s="57"/>
      <c r="J2629" s="55"/>
      <c r="K2629" s="55"/>
      <c r="L2629" s="53"/>
      <c r="M2629" s="58"/>
      <c r="N2629" s="52"/>
    </row>
    <row r="2630" spans="2:14" x14ac:dyDescent="0.25">
      <c r="B2630" s="51"/>
      <c r="C2630" s="53"/>
      <c r="D2630" s="54"/>
      <c r="E2630" s="55"/>
      <c r="F2630" s="56"/>
      <c r="G2630" s="56"/>
      <c r="H2630" s="56"/>
      <c r="I2630" s="57"/>
      <c r="J2630" s="55"/>
      <c r="K2630" s="55"/>
      <c r="L2630" s="53"/>
      <c r="M2630" s="58"/>
      <c r="N2630" s="52"/>
    </row>
    <row r="2631" spans="2:14" x14ac:dyDescent="0.25">
      <c r="B2631" s="51"/>
      <c r="C2631" s="53"/>
      <c r="D2631" s="54"/>
      <c r="E2631" s="55"/>
      <c r="F2631" s="56"/>
      <c r="G2631" s="56"/>
      <c r="H2631" s="56"/>
      <c r="I2631" s="57"/>
      <c r="J2631" s="55"/>
      <c r="K2631" s="55"/>
      <c r="L2631" s="53"/>
      <c r="M2631" s="58"/>
      <c r="N2631" s="52"/>
    </row>
    <row r="2632" spans="2:14" x14ac:dyDescent="0.25">
      <c r="B2632" s="51"/>
      <c r="C2632" s="53"/>
      <c r="D2632" s="54"/>
      <c r="E2632" s="55"/>
      <c r="F2632" s="56"/>
      <c r="G2632" s="56"/>
      <c r="H2632" s="56"/>
      <c r="I2632" s="57"/>
      <c r="J2632" s="55"/>
      <c r="K2632" s="55"/>
      <c r="L2632" s="53"/>
      <c r="M2632" s="58"/>
      <c r="N2632" s="52"/>
    </row>
    <row r="2633" spans="2:14" x14ac:dyDescent="0.25">
      <c r="B2633" s="51"/>
      <c r="C2633" s="53"/>
      <c r="D2633" s="54"/>
      <c r="E2633" s="55"/>
      <c r="F2633" s="56"/>
      <c r="G2633" s="56"/>
      <c r="H2633" s="56"/>
      <c r="I2633" s="57"/>
      <c r="J2633" s="55"/>
      <c r="K2633" s="55"/>
      <c r="L2633" s="53"/>
      <c r="M2633" s="58"/>
      <c r="N2633" s="52"/>
    </row>
    <row r="2634" spans="2:14" x14ac:dyDescent="0.25">
      <c r="B2634" s="51"/>
      <c r="C2634" s="53"/>
      <c r="D2634" s="54"/>
      <c r="E2634" s="55"/>
      <c r="F2634" s="56"/>
      <c r="G2634" s="56"/>
      <c r="H2634" s="56"/>
      <c r="I2634" s="57"/>
      <c r="J2634" s="55"/>
      <c r="K2634" s="55"/>
      <c r="L2634" s="53"/>
      <c r="M2634" s="58"/>
      <c r="N2634" s="52"/>
    </row>
    <row r="2635" spans="2:14" x14ac:dyDescent="0.25">
      <c r="B2635" s="51"/>
      <c r="C2635" s="53"/>
      <c r="D2635" s="54"/>
      <c r="E2635" s="55"/>
      <c r="F2635" s="56"/>
      <c r="G2635" s="56"/>
      <c r="H2635" s="56"/>
      <c r="I2635" s="57"/>
      <c r="J2635" s="55"/>
      <c r="K2635" s="55"/>
      <c r="L2635" s="53"/>
      <c r="M2635" s="58"/>
      <c r="N2635" s="52"/>
    </row>
    <row r="2636" spans="2:14" x14ac:dyDescent="0.25">
      <c r="B2636" s="51"/>
      <c r="C2636" s="53"/>
      <c r="D2636" s="54"/>
      <c r="E2636" s="55"/>
      <c r="F2636" s="56"/>
      <c r="G2636" s="56"/>
      <c r="H2636" s="56"/>
      <c r="I2636" s="57"/>
      <c r="J2636" s="55"/>
      <c r="K2636" s="55"/>
      <c r="L2636" s="53"/>
      <c r="M2636" s="58"/>
      <c r="N2636" s="52"/>
    </row>
    <row r="2637" spans="2:14" x14ac:dyDescent="0.25">
      <c r="B2637" s="51"/>
      <c r="C2637" s="53"/>
      <c r="D2637" s="54"/>
      <c r="E2637" s="55"/>
      <c r="F2637" s="56"/>
      <c r="G2637" s="56"/>
      <c r="H2637" s="56"/>
      <c r="I2637" s="57"/>
      <c r="J2637" s="55"/>
      <c r="K2637" s="55"/>
      <c r="L2637" s="53"/>
      <c r="M2637" s="58"/>
      <c r="N2637" s="52"/>
    </row>
    <row r="2638" spans="2:14" x14ac:dyDescent="0.25">
      <c r="B2638" s="51"/>
      <c r="C2638" s="53"/>
      <c r="D2638" s="54"/>
      <c r="E2638" s="55"/>
      <c r="F2638" s="56"/>
      <c r="G2638" s="56"/>
      <c r="H2638" s="56"/>
      <c r="I2638" s="57"/>
      <c r="J2638" s="55"/>
      <c r="K2638" s="55"/>
      <c r="L2638" s="53"/>
      <c r="M2638" s="58"/>
      <c r="N2638" s="52"/>
    </row>
    <row r="2639" spans="2:14" x14ac:dyDescent="0.25">
      <c r="B2639" s="51"/>
      <c r="C2639" s="53"/>
      <c r="D2639" s="54"/>
      <c r="E2639" s="55"/>
      <c r="F2639" s="56"/>
      <c r="G2639" s="56"/>
      <c r="H2639" s="56"/>
      <c r="I2639" s="57"/>
      <c r="J2639" s="55"/>
      <c r="K2639" s="55"/>
      <c r="L2639" s="53"/>
      <c r="M2639" s="58"/>
      <c r="N2639" s="52"/>
    </row>
    <row r="2640" spans="2:14" x14ac:dyDescent="0.25">
      <c r="B2640" s="51"/>
      <c r="C2640" s="53"/>
      <c r="D2640" s="54"/>
      <c r="E2640" s="55"/>
      <c r="F2640" s="56"/>
      <c r="G2640" s="56"/>
      <c r="H2640" s="56"/>
      <c r="I2640" s="57"/>
      <c r="J2640" s="55"/>
      <c r="K2640" s="55"/>
      <c r="L2640" s="53"/>
      <c r="M2640" s="58"/>
      <c r="N2640" s="52"/>
    </row>
    <row r="2641" spans="2:14" x14ac:dyDescent="0.25">
      <c r="B2641" s="51"/>
      <c r="C2641" s="53"/>
      <c r="D2641" s="54"/>
      <c r="E2641" s="55"/>
      <c r="F2641" s="56"/>
      <c r="G2641" s="56"/>
      <c r="H2641" s="56"/>
      <c r="I2641" s="57"/>
      <c r="J2641" s="55"/>
      <c r="K2641" s="55"/>
      <c r="L2641" s="53"/>
      <c r="M2641" s="58"/>
      <c r="N2641" s="52"/>
    </row>
    <row r="2642" spans="2:14" x14ac:dyDescent="0.25">
      <c r="B2642" s="51"/>
      <c r="C2642" s="53"/>
      <c r="D2642" s="54"/>
      <c r="E2642" s="55"/>
      <c r="F2642" s="56"/>
      <c r="G2642" s="56"/>
      <c r="H2642" s="56"/>
      <c r="I2642" s="57"/>
      <c r="J2642" s="55"/>
      <c r="K2642" s="55"/>
      <c r="L2642" s="53"/>
      <c r="M2642" s="58"/>
      <c r="N2642" s="52"/>
    </row>
    <row r="2643" spans="2:14" x14ac:dyDescent="0.25">
      <c r="B2643" s="51"/>
      <c r="C2643" s="53"/>
      <c r="D2643" s="54"/>
      <c r="E2643" s="55"/>
      <c r="F2643" s="56"/>
      <c r="G2643" s="56"/>
      <c r="H2643" s="56"/>
      <c r="I2643" s="57"/>
      <c r="J2643" s="55"/>
      <c r="K2643" s="55"/>
      <c r="L2643" s="53"/>
      <c r="M2643" s="58"/>
      <c r="N2643" s="52"/>
    </row>
    <row r="2644" spans="2:14" x14ac:dyDescent="0.25">
      <c r="B2644" s="51"/>
      <c r="C2644" s="53"/>
      <c r="D2644" s="54"/>
      <c r="E2644" s="55"/>
      <c r="F2644" s="56"/>
      <c r="G2644" s="56"/>
      <c r="H2644" s="56"/>
      <c r="I2644" s="57"/>
      <c r="J2644" s="55"/>
      <c r="K2644" s="55"/>
      <c r="L2644" s="53"/>
      <c r="M2644" s="58"/>
      <c r="N2644" s="52"/>
    </row>
    <row r="2645" spans="2:14" x14ac:dyDescent="0.25">
      <c r="B2645" s="51"/>
      <c r="C2645" s="53"/>
      <c r="D2645" s="54"/>
      <c r="E2645" s="55"/>
      <c r="F2645" s="56"/>
      <c r="G2645" s="56"/>
      <c r="H2645" s="56"/>
      <c r="I2645" s="57"/>
      <c r="J2645" s="55"/>
      <c r="K2645" s="55"/>
      <c r="L2645" s="53"/>
      <c r="M2645" s="58"/>
      <c r="N2645" s="52"/>
    </row>
    <row r="2646" spans="2:14" x14ac:dyDescent="0.25">
      <c r="B2646" s="51"/>
      <c r="C2646" s="53"/>
      <c r="D2646" s="54"/>
      <c r="E2646" s="55"/>
      <c r="F2646" s="56"/>
      <c r="G2646" s="56"/>
      <c r="H2646" s="56"/>
      <c r="I2646" s="57"/>
      <c r="J2646" s="55"/>
      <c r="K2646" s="55"/>
      <c r="L2646" s="53"/>
      <c r="M2646" s="58"/>
      <c r="N2646" s="52"/>
    </row>
    <row r="2647" spans="2:14" x14ac:dyDescent="0.25">
      <c r="B2647" s="51"/>
      <c r="C2647" s="53"/>
      <c r="D2647" s="54"/>
      <c r="E2647" s="55"/>
      <c r="F2647" s="56"/>
      <c r="G2647" s="56"/>
      <c r="H2647" s="56"/>
      <c r="I2647" s="57"/>
      <c r="J2647" s="55"/>
      <c r="K2647" s="55"/>
      <c r="L2647" s="53"/>
      <c r="M2647" s="58"/>
      <c r="N2647" s="52"/>
    </row>
    <row r="2648" spans="2:14" x14ac:dyDescent="0.25">
      <c r="B2648" s="51"/>
      <c r="C2648" s="53"/>
      <c r="D2648" s="54"/>
      <c r="E2648" s="55"/>
      <c r="F2648" s="56"/>
      <c r="G2648" s="56"/>
      <c r="H2648" s="56"/>
      <c r="I2648" s="57"/>
      <c r="J2648" s="55"/>
      <c r="K2648" s="55"/>
      <c r="L2648" s="53"/>
      <c r="M2648" s="58"/>
      <c r="N2648" s="52"/>
    </row>
    <row r="2649" spans="2:14" x14ac:dyDescent="0.25">
      <c r="B2649" s="51"/>
      <c r="C2649" s="53"/>
      <c r="D2649" s="54"/>
      <c r="E2649" s="55"/>
      <c r="F2649" s="56"/>
      <c r="G2649" s="56"/>
      <c r="H2649" s="56"/>
      <c r="I2649" s="57"/>
      <c r="J2649" s="55"/>
      <c r="K2649" s="55"/>
      <c r="L2649" s="53"/>
      <c r="M2649" s="58"/>
      <c r="N2649" s="52"/>
    </row>
    <row r="2650" spans="2:14" x14ac:dyDescent="0.25">
      <c r="B2650" s="51"/>
      <c r="C2650" s="53"/>
      <c r="D2650" s="54"/>
      <c r="E2650" s="55"/>
      <c r="F2650" s="56"/>
      <c r="G2650" s="56"/>
      <c r="H2650" s="56"/>
      <c r="I2650" s="57"/>
      <c r="J2650" s="55"/>
      <c r="K2650" s="55"/>
      <c r="L2650" s="53"/>
      <c r="M2650" s="58"/>
      <c r="N2650" s="52"/>
    </row>
    <row r="2651" spans="2:14" x14ac:dyDescent="0.25">
      <c r="B2651" s="51"/>
      <c r="C2651" s="53"/>
      <c r="D2651" s="54"/>
      <c r="E2651" s="55"/>
      <c r="F2651" s="56"/>
      <c r="G2651" s="56"/>
      <c r="H2651" s="56"/>
      <c r="I2651" s="57"/>
      <c r="J2651" s="55"/>
      <c r="K2651" s="55"/>
      <c r="L2651" s="53"/>
      <c r="M2651" s="58"/>
      <c r="N2651" s="52"/>
    </row>
    <row r="2652" spans="2:14" x14ac:dyDescent="0.25">
      <c r="B2652" s="51"/>
      <c r="C2652" s="53"/>
      <c r="D2652" s="54"/>
      <c r="E2652" s="55"/>
      <c r="F2652" s="56"/>
      <c r="G2652" s="56"/>
      <c r="H2652" s="56"/>
      <c r="I2652" s="57"/>
      <c r="J2652" s="55"/>
      <c r="K2652" s="55"/>
      <c r="L2652" s="53"/>
      <c r="M2652" s="58"/>
      <c r="N2652" s="52"/>
    </row>
    <row r="2653" spans="2:14" x14ac:dyDescent="0.25">
      <c r="B2653" s="51"/>
      <c r="C2653" s="53"/>
      <c r="D2653" s="54"/>
      <c r="E2653" s="55"/>
      <c r="F2653" s="56"/>
      <c r="G2653" s="56"/>
      <c r="H2653" s="56"/>
      <c r="I2653" s="57"/>
      <c r="J2653" s="55"/>
      <c r="K2653" s="55"/>
      <c r="L2653" s="53"/>
      <c r="M2653" s="58"/>
      <c r="N2653" s="52"/>
    </row>
    <row r="2654" spans="2:14" x14ac:dyDescent="0.25">
      <c r="B2654" s="51"/>
      <c r="C2654" s="53"/>
      <c r="D2654" s="54"/>
      <c r="E2654" s="55"/>
      <c r="F2654" s="56"/>
      <c r="G2654" s="56"/>
      <c r="H2654" s="56"/>
      <c r="I2654" s="57"/>
      <c r="J2654" s="55"/>
      <c r="K2654" s="55"/>
      <c r="L2654" s="53"/>
      <c r="M2654" s="58"/>
      <c r="N2654" s="52"/>
    </row>
    <row r="2655" spans="2:14" x14ac:dyDescent="0.25">
      <c r="B2655" s="51"/>
      <c r="C2655" s="53"/>
      <c r="D2655" s="54"/>
      <c r="E2655" s="55"/>
      <c r="F2655" s="56"/>
      <c r="G2655" s="56"/>
      <c r="H2655" s="56"/>
      <c r="I2655" s="57"/>
      <c r="J2655" s="55"/>
      <c r="K2655" s="55"/>
      <c r="L2655" s="53"/>
      <c r="M2655" s="58"/>
      <c r="N2655" s="52"/>
    </row>
    <row r="2656" spans="2:14" x14ac:dyDescent="0.25">
      <c r="B2656" s="51"/>
      <c r="C2656" s="53"/>
      <c r="D2656" s="54"/>
      <c r="E2656" s="55"/>
      <c r="F2656" s="56"/>
      <c r="G2656" s="56"/>
      <c r="H2656" s="56"/>
      <c r="I2656" s="57"/>
      <c r="J2656" s="55"/>
      <c r="K2656" s="55"/>
      <c r="L2656" s="53"/>
      <c r="M2656" s="58"/>
      <c r="N2656" s="52"/>
    </row>
    <row r="2657" spans="2:14" x14ac:dyDescent="0.25">
      <c r="B2657" s="51"/>
      <c r="C2657" s="53"/>
      <c r="D2657" s="54"/>
      <c r="E2657" s="55"/>
      <c r="F2657" s="56"/>
      <c r="G2657" s="56"/>
      <c r="H2657" s="56"/>
      <c r="I2657" s="57"/>
      <c r="J2657" s="55"/>
      <c r="K2657" s="55"/>
      <c r="L2657" s="53"/>
      <c r="M2657" s="58"/>
      <c r="N2657" s="52"/>
    </row>
    <row r="2658" spans="2:14" x14ac:dyDescent="0.25">
      <c r="B2658" s="51"/>
      <c r="C2658" s="53"/>
      <c r="D2658" s="54"/>
      <c r="E2658" s="55"/>
      <c r="F2658" s="56"/>
      <c r="G2658" s="56"/>
      <c r="H2658" s="56"/>
      <c r="I2658" s="57"/>
      <c r="J2658" s="55"/>
      <c r="K2658" s="55"/>
      <c r="L2658" s="53"/>
      <c r="M2658" s="58"/>
      <c r="N2658" s="52"/>
    </row>
    <row r="2659" spans="2:14" x14ac:dyDescent="0.25">
      <c r="B2659" s="51"/>
      <c r="C2659" s="53"/>
      <c r="D2659" s="54"/>
      <c r="E2659" s="55"/>
      <c r="F2659" s="56"/>
      <c r="G2659" s="56"/>
      <c r="H2659" s="56"/>
      <c r="I2659" s="57"/>
      <c r="J2659" s="55"/>
      <c r="K2659" s="55"/>
      <c r="L2659" s="53"/>
      <c r="M2659" s="58"/>
      <c r="N2659" s="52"/>
    </row>
    <row r="2660" spans="2:14" x14ac:dyDescent="0.25">
      <c r="B2660" s="51"/>
      <c r="C2660" s="53"/>
      <c r="D2660" s="54"/>
      <c r="E2660" s="55"/>
      <c r="F2660" s="56"/>
      <c r="G2660" s="56"/>
      <c r="H2660" s="56"/>
      <c r="I2660" s="57"/>
      <c r="J2660" s="55"/>
      <c r="K2660" s="55"/>
      <c r="L2660" s="53"/>
      <c r="M2660" s="58"/>
      <c r="N2660" s="52"/>
    </row>
    <row r="2661" spans="2:14" x14ac:dyDescent="0.25">
      <c r="B2661" s="51"/>
      <c r="C2661" s="53"/>
      <c r="D2661" s="54"/>
      <c r="E2661" s="55"/>
      <c r="F2661" s="56"/>
      <c r="G2661" s="56"/>
      <c r="H2661" s="56"/>
      <c r="I2661" s="57"/>
      <c r="J2661" s="55"/>
      <c r="K2661" s="55"/>
      <c r="L2661" s="53"/>
      <c r="M2661" s="58"/>
      <c r="N2661" s="52"/>
    </row>
    <row r="2662" spans="2:14" x14ac:dyDescent="0.25">
      <c r="B2662" s="51"/>
      <c r="C2662" s="53"/>
      <c r="D2662" s="54"/>
      <c r="E2662" s="55"/>
      <c r="F2662" s="56"/>
      <c r="G2662" s="56"/>
      <c r="H2662" s="56"/>
      <c r="I2662" s="57"/>
      <c r="J2662" s="55"/>
      <c r="K2662" s="55"/>
      <c r="L2662" s="53"/>
      <c r="M2662" s="58"/>
      <c r="N2662" s="52"/>
    </row>
    <row r="2663" spans="2:14" x14ac:dyDescent="0.25">
      <c r="B2663" s="51"/>
      <c r="C2663" s="53"/>
      <c r="D2663" s="54"/>
      <c r="E2663" s="55"/>
      <c r="F2663" s="56"/>
      <c r="G2663" s="56"/>
      <c r="H2663" s="56"/>
      <c r="I2663" s="57"/>
      <c r="J2663" s="55"/>
      <c r="K2663" s="55"/>
      <c r="L2663" s="53"/>
      <c r="M2663" s="58"/>
      <c r="N2663" s="52"/>
    </row>
    <row r="2664" spans="2:14" x14ac:dyDescent="0.25">
      <c r="B2664" s="51"/>
      <c r="C2664" s="53"/>
      <c r="D2664" s="54"/>
      <c r="E2664" s="55"/>
      <c r="F2664" s="56"/>
      <c r="G2664" s="56"/>
      <c r="H2664" s="56"/>
      <c r="I2664" s="57"/>
      <c r="J2664" s="55"/>
      <c r="K2664" s="55"/>
      <c r="L2664" s="53"/>
      <c r="M2664" s="58"/>
      <c r="N2664" s="52"/>
    </row>
    <row r="2665" spans="2:14" x14ac:dyDescent="0.25">
      <c r="B2665" s="51"/>
      <c r="C2665" s="53"/>
      <c r="D2665" s="54"/>
      <c r="E2665" s="55"/>
      <c r="F2665" s="56"/>
      <c r="G2665" s="56"/>
      <c r="H2665" s="56"/>
      <c r="I2665" s="57"/>
      <c r="J2665" s="55"/>
      <c r="K2665" s="55"/>
      <c r="L2665" s="53"/>
      <c r="M2665" s="58"/>
      <c r="N2665" s="52"/>
    </row>
    <row r="2666" spans="2:14" x14ac:dyDescent="0.25">
      <c r="B2666" s="51"/>
      <c r="C2666" s="53"/>
      <c r="D2666" s="54"/>
      <c r="E2666" s="55"/>
      <c r="F2666" s="56"/>
      <c r="G2666" s="56"/>
      <c r="H2666" s="56"/>
      <c r="I2666" s="57"/>
      <c r="J2666" s="55"/>
      <c r="K2666" s="55"/>
      <c r="L2666" s="53"/>
      <c r="M2666" s="58"/>
      <c r="N2666" s="52"/>
    </row>
    <row r="2667" spans="2:14" x14ac:dyDescent="0.25">
      <c r="B2667" s="51"/>
      <c r="C2667" s="53"/>
      <c r="D2667" s="54"/>
      <c r="E2667" s="55"/>
      <c r="F2667" s="56"/>
      <c r="G2667" s="56"/>
      <c r="H2667" s="56"/>
      <c r="I2667" s="57"/>
      <c r="J2667" s="55"/>
      <c r="K2667" s="55"/>
      <c r="L2667" s="53"/>
      <c r="M2667" s="58"/>
      <c r="N2667" s="52"/>
    </row>
    <row r="2668" spans="2:14" x14ac:dyDescent="0.25">
      <c r="B2668" s="51"/>
      <c r="C2668" s="53"/>
      <c r="D2668" s="54"/>
      <c r="E2668" s="55"/>
      <c r="F2668" s="56"/>
      <c r="G2668" s="56"/>
      <c r="H2668" s="56"/>
      <c r="I2668" s="57"/>
      <c r="J2668" s="55"/>
      <c r="K2668" s="55"/>
      <c r="L2668" s="53"/>
      <c r="M2668" s="58"/>
      <c r="N2668" s="52"/>
    </row>
    <row r="2669" spans="2:14" x14ac:dyDescent="0.25">
      <c r="B2669" s="51"/>
      <c r="C2669" s="53"/>
      <c r="D2669" s="54"/>
      <c r="E2669" s="55"/>
      <c r="F2669" s="56"/>
      <c r="G2669" s="56"/>
      <c r="H2669" s="56"/>
      <c r="I2669" s="57"/>
      <c r="J2669" s="55"/>
      <c r="K2669" s="55"/>
      <c r="L2669" s="53"/>
      <c r="M2669" s="58"/>
      <c r="N2669" s="52"/>
    </row>
    <row r="2670" spans="2:14" x14ac:dyDescent="0.25">
      <c r="B2670" s="51"/>
      <c r="C2670" s="53"/>
      <c r="D2670" s="54"/>
      <c r="E2670" s="55"/>
      <c r="F2670" s="56"/>
      <c r="G2670" s="56"/>
      <c r="H2670" s="56"/>
      <c r="I2670" s="57"/>
      <c r="J2670" s="55"/>
      <c r="K2670" s="55"/>
      <c r="L2670" s="53"/>
      <c r="M2670" s="58"/>
      <c r="N2670" s="52"/>
    </row>
    <row r="2671" spans="2:14" x14ac:dyDescent="0.25">
      <c r="B2671" s="51"/>
      <c r="C2671" s="53"/>
      <c r="D2671" s="54"/>
      <c r="E2671" s="55"/>
      <c r="F2671" s="56"/>
      <c r="G2671" s="56"/>
      <c r="H2671" s="56"/>
      <c r="I2671" s="57"/>
      <c r="J2671" s="55"/>
      <c r="K2671" s="55"/>
      <c r="L2671" s="53"/>
      <c r="M2671" s="58"/>
      <c r="N2671" s="52"/>
    </row>
    <row r="2672" spans="2:14" x14ac:dyDescent="0.25">
      <c r="B2672" s="51"/>
      <c r="C2672" s="53"/>
      <c r="D2672" s="54"/>
      <c r="E2672" s="55"/>
      <c r="F2672" s="56"/>
      <c r="G2672" s="56"/>
      <c r="H2672" s="56"/>
      <c r="I2672" s="57"/>
      <c r="J2672" s="55"/>
      <c r="K2672" s="55"/>
      <c r="L2672" s="53"/>
      <c r="M2672" s="58"/>
      <c r="N2672" s="52"/>
    </row>
    <row r="2673" spans="2:14" x14ac:dyDescent="0.25">
      <c r="B2673" s="51"/>
      <c r="C2673" s="53"/>
      <c r="D2673" s="54"/>
      <c r="E2673" s="55"/>
      <c r="F2673" s="56"/>
      <c r="G2673" s="56"/>
      <c r="H2673" s="56"/>
      <c r="I2673" s="57"/>
      <c r="J2673" s="55"/>
      <c r="K2673" s="55"/>
      <c r="L2673" s="53"/>
      <c r="M2673" s="58"/>
      <c r="N2673" s="52"/>
    </row>
    <row r="2674" spans="2:14" x14ac:dyDescent="0.25">
      <c r="B2674" s="51"/>
      <c r="C2674" s="53"/>
      <c r="D2674" s="54"/>
      <c r="E2674" s="55"/>
      <c r="F2674" s="56"/>
      <c r="G2674" s="56"/>
      <c r="H2674" s="56"/>
      <c r="I2674" s="57"/>
      <c r="J2674" s="55"/>
      <c r="K2674" s="55"/>
      <c r="L2674" s="53"/>
      <c r="M2674" s="58"/>
      <c r="N2674" s="52"/>
    </row>
    <row r="2675" spans="2:14" x14ac:dyDescent="0.25">
      <c r="B2675" s="51"/>
      <c r="C2675" s="53"/>
      <c r="D2675" s="54"/>
      <c r="E2675" s="55"/>
      <c r="F2675" s="56"/>
      <c r="G2675" s="56"/>
      <c r="H2675" s="56"/>
      <c r="I2675" s="57"/>
      <c r="J2675" s="55"/>
      <c r="K2675" s="55"/>
      <c r="L2675" s="53"/>
      <c r="M2675" s="58"/>
      <c r="N2675" s="52"/>
    </row>
    <row r="2676" spans="2:14" x14ac:dyDescent="0.25">
      <c r="B2676" s="51"/>
      <c r="C2676" s="53"/>
      <c r="D2676" s="54"/>
      <c r="E2676" s="55"/>
      <c r="F2676" s="56"/>
      <c r="G2676" s="56"/>
      <c r="H2676" s="56"/>
      <c r="I2676" s="57"/>
      <c r="J2676" s="55"/>
      <c r="K2676" s="55"/>
      <c r="L2676" s="53"/>
      <c r="M2676" s="58"/>
      <c r="N2676" s="52"/>
    </row>
    <row r="2677" spans="2:14" x14ac:dyDescent="0.25">
      <c r="B2677" s="51"/>
      <c r="C2677" s="53"/>
      <c r="D2677" s="54"/>
      <c r="E2677" s="55"/>
      <c r="F2677" s="56"/>
      <c r="G2677" s="56"/>
      <c r="H2677" s="56"/>
      <c r="I2677" s="57"/>
      <c r="J2677" s="55"/>
      <c r="K2677" s="55"/>
      <c r="L2677" s="53"/>
      <c r="M2677" s="58"/>
      <c r="N2677" s="52"/>
    </row>
    <row r="2678" spans="2:14" x14ac:dyDescent="0.25">
      <c r="B2678" s="51"/>
      <c r="C2678" s="53"/>
      <c r="D2678" s="54"/>
      <c r="E2678" s="55"/>
      <c r="F2678" s="56"/>
      <c r="G2678" s="56"/>
      <c r="H2678" s="56"/>
      <c r="I2678" s="57"/>
      <c r="J2678" s="55"/>
      <c r="K2678" s="55"/>
      <c r="L2678" s="53"/>
      <c r="M2678" s="58"/>
      <c r="N2678" s="52"/>
    </row>
    <row r="2679" spans="2:14" x14ac:dyDescent="0.25">
      <c r="B2679" s="51"/>
      <c r="C2679" s="53"/>
      <c r="D2679" s="54"/>
      <c r="E2679" s="55"/>
      <c r="F2679" s="56"/>
      <c r="G2679" s="56"/>
      <c r="H2679" s="56"/>
      <c r="I2679" s="57"/>
      <c r="J2679" s="55"/>
      <c r="K2679" s="55"/>
      <c r="L2679" s="53"/>
      <c r="M2679" s="58"/>
      <c r="N2679" s="52"/>
    </row>
    <row r="2680" spans="2:14" x14ac:dyDescent="0.25">
      <c r="B2680" s="51"/>
      <c r="C2680" s="53"/>
      <c r="D2680" s="54"/>
      <c r="E2680" s="55"/>
      <c r="F2680" s="56"/>
      <c r="G2680" s="56"/>
      <c r="H2680" s="56"/>
      <c r="I2680" s="57"/>
      <c r="J2680" s="55"/>
      <c r="K2680" s="55"/>
      <c r="L2680" s="53"/>
      <c r="M2680" s="58"/>
      <c r="N2680" s="52"/>
    </row>
    <row r="2681" spans="2:14" x14ac:dyDescent="0.25">
      <c r="B2681" s="51"/>
      <c r="C2681" s="53"/>
      <c r="D2681" s="54"/>
      <c r="E2681" s="55"/>
      <c r="F2681" s="56"/>
      <c r="G2681" s="56"/>
      <c r="H2681" s="56"/>
      <c r="I2681" s="57"/>
      <c r="J2681" s="55"/>
      <c r="K2681" s="55"/>
      <c r="L2681" s="53"/>
      <c r="M2681" s="58"/>
      <c r="N2681" s="52"/>
    </row>
    <row r="2682" spans="2:14" x14ac:dyDescent="0.25">
      <c r="B2682" s="51"/>
      <c r="C2682" s="53"/>
      <c r="D2682" s="54"/>
      <c r="E2682" s="55"/>
      <c r="F2682" s="56"/>
      <c r="G2682" s="56"/>
      <c r="H2682" s="56"/>
      <c r="I2682" s="57"/>
      <c r="J2682" s="55"/>
      <c r="K2682" s="55"/>
      <c r="L2682" s="53"/>
      <c r="M2682" s="58"/>
      <c r="N2682" s="52"/>
    </row>
    <row r="2683" spans="2:14" x14ac:dyDescent="0.25">
      <c r="B2683" s="51"/>
      <c r="C2683" s="53"/>
      <c r="D2683" s="54"/>
      <c r="E2683" s="55"/>
      <c r="F2683" s="56"/>
      <c r="G2683" s="56"/>
      <c r="H2683" s="56"/>
      <c r="I2683" s="57"/>
      <c r="J2683" s="55"/>
      <c r="K2683" s="55"/>
      <c r="L2683" s="53"/>
      <c r="M2683" s="58"/>
      <c r="N2683" s="52"/>
    </row>
    <row r="2684" spans="2:14" x14ac:dyDescent="0.25">
      <c r="B2684" s="51"/>
      <c r="C2684" s="53"/>
      <c r="D2684" s="54"/>
      <c r="E2684" s="55"/>
      <c r="F2684" s="56"/>
      <c r="G2684" s="56"/>
      <c r="H2684" s="56"/>
      <c r="I2684" s="57"/>
      <c r="J2684" s="55"/>
      <c r="K2684" s="55"/>
      <c r="L2684" s="53"/>
      <c r="M2684" s="58"/>
      <c r="N2684" s="52"/>
    </row>
    <row r="2685" spans="2:14" x14ac:dyDescent="0.25">
      <c r="B2685" s="51"/>
      <c r="C2685" s="53"/>
      <c r="D2685" s="54"/>
      <c r="E2685" s="55"/>
      <c r="F2685" s="56"/>
      <c r="G2685" s="56"/>
      <c r="H2685" s="56"/>
      <c r="I2685" s="57"/>
      <c r="J2685" s="55"/>
      <c r="K2685" s="55"/>
      <c r="L2685" s="53"/>
      <c r="M2685" s="58"/>
      <c r="N2685" s="52"/>
    </row>
    <row r="2686" spans="2:14" x14ac:dyDescent="0.25">
      <c r="B2686" s="51"/>
      <c r="C2686" s="53"/>
      <c r="D2686" s="54"/>
      <c r="E2686" s="55"/>
      <c r="F2686" s="56"/>
      <c r="G2686" s="56"/>
      <c r="H2686" s="56"/>
      <c r="I2686" s="57"/>
      <c r="J2686" s="55"/>
      <c r="K2686" s="55"/>
      <c r="L2686" s="53"/>
      <c r="M2686" s="58"/>
      <c r="N2686" s="52"/>
    </row>
    <row r="2687" spans="2:14" x14ac:dyDescent="0.25">
      <c r="B2687" s="51"/>
      <c r="C2687" s="53"/>
      <c r="D2687" s="54"/>
      <c r="E2687" s="55"/>
      <c r="F2687" s="56"/>
      <c r="G2687" s="56"/>
      <c r="H2687" s="56"/>
      <c r="I2687" s="57"/>
      <c r="J2687" s="55"/>
      <c r="K2687" s="55"/>
      <c r="L2687" s="53"/>
      <c r="M2687" s="58"/>
      <c r="N2687" s="52"/>
    </row>
    <row r="2688" spans="2:14" x14ac:dyDescent="0.25">
      <c r="B2688" s="51"/>
      <c r="C2688" s="53"/>
      <c r="D2688" s="54"/>
      <c r="E2688" s="55"/>
      <c r="F2688" s="56"/>
      <c r="G2688" s="56"/>
      <c r="H2688" s="56"/>
      <c r="I2688" s="57"/>
      <c r="J2688" s="55"/>
      <c r="K2688" s="55"/>
      <c r="L2688" s="53"/>
      <c r="M2688" s="58"/>
      <c r="N2688" s="52"/>
    </row>
    <row r="2689" spans="2:14" x14ac:dyDescent="0.25">
      <c r="B2689" s="51"/>
      <c r="C2689" s="53"/>
      <c r="D2689" s="54"/>
      <c r="E2689" s="55"/>
      <c r="F2689" s="56"/>
      <c r="G2689" s="56"/>
      <c r="H2689" s="56"/>
      <c r="I2689" s="57"/>
      <c r="J2689" s="55"/>
      <c r="K2689" s="55"/>
      <c r="L2689" s="53"/>
      <c r="M2689" s="58"/>
      <c r="N2689" s="52"/>
    </row>
    <row r="2690" spans="2:14" x14ac:dyDescent="0.25">
      <c r="B2690" s="51"/>
      <c r="C2690" s="53"/>
      <c r="D2690" s="54"/>
      <c r="E2690" s="55"/>
      <c r="F2690" s="56"/>
      <c r="G2690" s="56"/>
      <c r="H2690" s="56"/>
      <c r="I2690" s="57"/>
      <c r="J2690" s="55"/>
      <c r="K2690" s="55"/>
      <c r="L2690" s="53"/>
      <c r="M2690" s="58"/>
      <c r="N2690" s="52"/>
    </row>
    <row r="2691" spans="2:14" x14ac:dyDescent="0.25">
      <c r="B2691" s="51"/>
      <c r="C2691" s="53"/>
      <c r="D2691" s="54"/>
      <c r="E2691" s="55"/>
      <c r="F2691" s="56"/>
      <c r="G2691" s="56"/>
      <c r="H2691" s="56"/>
      <c r="I2691" s="57"/>
      <c r="J2691" s="55"/>
      <c r="K2691" s="55"/>
      <c r="L2691" s="53"/>
      <c r="M2691" s="58"/>
      <c r="N2691" s="52"/>
    </row>
    <row r="2692" spans="2:14" x14ac:dyDescent="0.25">
      <c r="B2692" s="51"/>
      <c r="C2692" s="53"/>
      <c r="D2692" s="54"/>
      <c r="E2692" s="55"/>
      <c r="F2692" s="56"/>
      <c r="G2692" s="56"/>
      <c r="H2692" s="56"/>
      <c r="I2692" s="57"/>
      <c r="J2692" s="55"/>
      <c r="K2692" s="55"/>
      <c r="L2692" s="53"/>
      <c r="M2692" s="58"/>
      <c r="N2692" s="52"/>
    </row>
    <row r="2693" spans="2:14" x14ac:dyDescent="0.25">
      <c r="B2693" s="51"/>
      <c r="C2693" s="53"/>
      <c r="D2693" s="54"/>
      <c r="E2693" s="55"/>
      <c r="F2693" s="56"/>
      <c r="G2693" s="56"/>
      <c r="H2693" s="56"/>
      <c r="I2693" s="57"/>
      <c r="J2693" s="55"/>
      <c r="K2693" s="55"/>
      <c r="L2693" s="53"/>
      <c r="M2693" s="58"/>
      <c r="N2693" s="52"/>
    </row>
    <row r="2694" spans="2:14" x14ac:dyDescent="0.25">
      <c r="B2694" s="51"/>
      <c r="C2694" s="53"/>
      <c r="D2694" s="54"/>
      <c r="E2694" s="55"/>
      <c r="F2694" s="56"/>
      <c r="G2694" s="56"/>
      <c r="H2694" s="56"/>
      <c r="I2694" s="57"/>
      <c r="J2694" s="55"/>
      <c r="K2694" s="55"/>
      <c r="L2694" s="53"/>
      <c r="M2694" s="58"/>
      <c r="N2694" s="52"/>
    </row>
    <row r="2695" spans="2:14" x14ac:dyDescent="0.25">
      <c r="B2695" s="51"/>
      <c r="C2695" s="53"/>
      <c r="D2695" s="54"/>
      <c r="E2695" s="55"/>
      <c r="F2695" s="56"/>
      <c r="G2695" s="56"/>
      <c r="H2695" s="56"/>
      <c r="I2695" s="57"/>
      <c r="J2695" s="55"/>
      <c r="K2695" s="55"/>
      <c r="L2695" s="53"/>
      <c r="M2695" s="58"/>
      <c r="N2695" s="52"/>
    </row>
    <row r="2696" spans="2:14" x14ac:dyDescent="0.25">
      <c r="B2696" s="51"/>
      <c r="C2696" s="53"/>
      <c r="D2696" s="54"/>
      <c r="E2696" s="55"/>
      <c r="F2696" s="56"/>
      <c r="G2696" s="56"/>
      <c r="H2696" s="56"/>
      <c r="I2696" s="57"/>
      <c r="J2696" s="55"/>
      <c r="K2696" s="55"/>
      <c r="L2696" s="53"/>
      <c r="M2696" s="58"/>
      <c r="N2696" s="52"/>
    </row>
    <row r="2697" spans="2:14" x14ac:dyDescent="0.25">
      <c r="B2697" s="51"/>
      <c r="C2697" s="53"/>
      <c r="D2697" s="54"/>
      <c r="E2697" s="55"/>
      <c r="F2697" s="56"/>
      <c r="G2697" s="56"/>
      <c r="H2697" s="56"/>
      <c r="I2697" s="57"/>
      <c r="J2697" s="55"/>
      <c r="K2697" s="55"/>
      <c r="L2697" s="53"/>
      <c r="M2697" s="58"/>
      <c r="N2697" s="52"/>
    </row>
    <row r="2698" spans="2:14" x14ac:dyDescent="0.25">
      <c r="B2698" s="51"/>
      <c r="C2698" s="53"/>
      <c r="D2698" s="54"/>
      <c r="E2698" s="55"/>
      <c r="F2698" s="56"/>
      <c r="G2698" s="56"/>
      <c r="H2698" s="56"/>
      <c r="I2698" s="57"/>
      <c r="J2698" s="55"/>
      <c r="K2698" s="55"/>
      <c r="L2698" s="53"/>
      <c r="M2698" s="58"/>
      <c r="N2698" s="52"/>
    </row>
    <row r="2699" spans="2:14" x14ac:dyDescent="0.25">
      <c r="B2699" s="51"/>
      <c r="C2699" s="53"/>
      <c r="D2699" s="54"/>
      <c r="E2699" s="55"/>
      <c r="F2699" s="56"/>
      <c r="G2699" s="56"/>
      <c r="H2699" s="56"/>
      <c r="I2699" s="57"/>
      <c r="J2699" s="55"/>
      <c r="K2699" s="55"/>
      <c r="L2699" s="53"/>
      <c r="M2699" s="58"/>
      <c r="N2699" s="52"/>
    </row>
    <row r="2700" spans="2:14" x14ac:dyDescent="0.25">
      <c r="B2700" s="51"/>
      <c r="C2700" s="53"/>
      <c r="D2700" s="54"/>
      <c r="E2700" s="55"/>
      <c r="F2700" s="56"/>
      <c r="G2700" s="56"/>
      <c r="H2700" s="56"/>
      <c r="I2700" s="57"/>
      <c r="J2700" s="55"/>
      <c r="K2700" s="55"/>
      <c r="L2700" s="53"/>
      <c r="M2700" s="58"/>
      <c r="N2700" s="52"/>
    </row>
    <row r="2701" spans="2:14" x14ac:dyDescent="0.25">
      <c r="B2701" s="51"/>
      <c r="C2701" s="53"/>
      <c r="D2701" s="54"/>
      <c r="E2701" s="55"/>
      <c r="F2701" s="56"/>
      <c r="G2701" s="56"/>
      <c r="H2701" s="56"/>
      <c r="I2701" s="57"/>
      <c r="J2701" s="55"/>
      <c r="K2701" s="55"/>
      <c r="L2701" s="53"/>
      <c r="M2701" s="58"/>
      <c r="N2701" s="52"/>
    </row>
    <row r="2702" spans="2:14" x14ac:dyDescent="0.25">
      <c r="B2702" s="51"/>
      <c r="C2702" s="53"/>
      <c r="D2702" s="54"/>
      <c r="E2702" s="55"/>
      <c r="F2702" s="56"/>
      <c r="G2702" s="56"/>
      <c r="H2702" s="56"/>
      <c r="I2702" s="57"/>
      <c r="J2702" s="55"/>
      <c r="K2702" s="55"/>
      <c r="L2702" s="53"/>
      <c r="M2702" s="58"/>
      <c r="N2702" s="52"/>
    </row>
    <row r="2703" spans="2:14" x14ac:dyDescent="0.25">
      <c r="B2703" s="51"/>
      <c r="C2703" s="53"/>
      <c r="D2703" s="54"/>
      <c r="E2703" s="55"/>
      <c r="F2703" s="56"/>
      <c r="G2703" s="56"/>
      <c r="H2703" s="56"/>
      <c r="I2703" s="57"/>
      <c r="J2703" s="55"/>
      <c r="K2703" s="55"/>
      <c r="L2703" s="53"/>
      <c r="M2703" s="58"/>
      <c r="N2703" s="52"/>
    </row>
    <row r="2704" spans="2:14" x14ac:dyDescent="0.25">
      <c r="B2704" s="51"/>
      <c r="C2704" s="53"/>
      <c r="D2704" s="54"/>
      <c r="E2704" s="55"/>
      <c r="F2704" s="56"/>
      <c r="G2704" s="56"/>
      <c r="H2704" s="56"/>
      <c r="I2704" s="57"/>
      <c r="J2704" s="55"/>
      <c r="K2704" s="55"/>
      <c r="L2704" s="53"/>
      <c r="M2704" s="58"/>
      <c r="N2704" s="52"/>
    </row>
    <row r="2705" spans="2:14" x14ac:dyDescent="0.25">
      <c r="B2705" s="51"/>
      <c r="C2705" s="53"/>
      <c r="D2705" s="54"/>
      <c r="E2705" s="55"/>
      <c r="F2705" s="56"/>
      <c r="G2705" s="56"/>
      <c r="H2705" s="56"/>
      <c r="I2705" s="57"/>
      <c r="J2705" s="55"/>
      <c r="K2705" s="55"/>
      <c r="L2705" s="53"/>
      <c r="M2705" s="58"/>
      <c r="N2705" s="52"/>
    </row>
    <row r="2706" spans="2:14" x14ac:dyDescent="0.25">
      <c r="B2706" s="51"/>
      <c r="C2706" s="53"/>
      <c r="D2706" s="54"/>
      <c r="E2706" s="55"/>
      <c r="F2706" s="56"/>
      <c r="G2706" s="56"/>
      <c r="H2706" s="56"/>
      <c r="I2706" s="57"/>
      <c r="J2706" s="55"/>
      <c r="K2706" s="55"/>
      <c r="L2706" s="53"/>
      <c r="M2706" s="58"/>
      <c r="N2706" s="52"/>
    </row>
    <row r="2707" spans="2:14" x14ac:dyDescent="0.25">
      <c r="B2707" s="51"/>
      <c r="C2707" s="53"/>
      <c r="D2707" s="54"/>
      <c r="E2707" s="55"/>
      <c r="F2707" s="56"/>
      <c r="G2707" s="56"/>
      <c r="H2707" s="56"/>
      <c r="I2707" s="57"/>
      <c r="J2707" s="55"/>
      <c r="K2707" s="55"/>
      <c r="L2707" s="53"/>
      <c r="M2707" s="58"/>
      <c r="N2707" s="52"/>
    </row>
    <row r="2708" spans="2:14" x14ac:dyDescent="0.25">
      <c r="B2708" s="51"/>
      <c r="C2708" s="53"/>
      <c r="D2708" s="54"/>
      <c r="E2708" s="55"/>
      <c r="F2708" s="56"/>
      <c r="G2708" s="56"/>
      <c r="H2708" s="56"/>
      <c r="I2708" s="57"/>
      <c r="J2708" s="55"/>
      <c r="K2708" s="55"/>
      <c r="L2708" s="53"/>
      <c r="M2708" s="58"/>
      <c r="N2708" s="52"/>
    </row>
    <row r="2709" spans="2:14" x14ac:dyDescent="0.25">
      <c r="B2709" s="51"/>
      <c r="C2709" s="53"/>
      <c r="D2709" s="54"/>
      <c r="E2709" s="55"/>
      <c r="F2709" s="56"/>
      <c r="G2709" s="56"/>
      <c r="H2709" s="56"/>
      <c r="I2709" s="57"/>
      <c r="J2709" s="55"/>
      <c r="K2709" s="55"/>
      <c r="L2709" s="53"/>
      <c r="M2709" s="58"/>
      <c r="N2709" s="52"/>
    </row>
    <row r="2710" spans="2:14" x14ac:dyDescent="0.25">
      <c r="B2710" s="51"/>
      <c r="C2710" s="53"/>
      <c r="D2710" s="54"/>
      <c r="E2710" s="55"/>
      <c r="F2710" s="56"/>
      <c r="G2710" s="56"/>
      <c r="H2710" s="56"/>
      <c r="I2710" s="57"/>
      <c r="J2710" s="55"/>
      <c r="K2710" s="55"/>
      <c r="L2710" s="53"/>
      <c r="M2710" s="58"/>
      <c r="N2710" s="52"/>
    </row>
    <row r="2711" spans="2:14" x14ac:dyDescent="0.25">
      <c r="B2711" s="51"/>
      <c r="C2711" s="53"/>
      <c r="D2711" s="54"/>
      <c r="E2711" s="55"/>
      <c r="F2711" s="56"/>
      <c r="G2711" s="56"/>
      <c r="H2711" s="56"/>
      <c r="I2711" s="57"/>
      <c r="J2711" s="55"/>
      <c r="K2711" s="55"/>
      <c r="L2711" s="53"/>
      <c r="M2711" s="58"/>
      <c r="N2711" s="52"/>
    </row>
    <row r="2712" spans="2:14" x14ac:dyDescent="0.25">
      <c r="B2712" s="51"/>
      <c r="C2712" s="53"/>
      <c r="D2712" s="54"/>
      <c r="E2712" s="55"/>
      <c r="F2712" s="56"/>
      <c r="G2712" s="56"/>
      <c r="H2712" s="56"/>
      <c r="I2712" s="57"/>
      <c r="J2712" s="55"/>
      <c r="K2712" s="55"/>
      <c r="L2712" s="53"/>
      <c r="M2712" s="58"/>
      <c r="N2712" s="52"/>
    </row>
    <row r="2713" spans="2:14" x14ac:dyDescent="0.25">
      <c r="B2713" s="51"/>
      <c r="C2713" s="53"/>
      <c r="D2713" s="54"/>
      <c r="E2713" s="55"/>
      <c r="F2713" s="56"/>
      <c r="G2713" s="56"/>
      <c r="H2713" s="56"/>
      <c r="I2713" s="57"/>
      <c r="J2713" s="55"/>
      <c r="K2713" s="55"/>
      <c r="L2713" s="53"/>
      <c r="M2713" s="58"/>
      <c r="N2713" s="52"/>
    </row>
    <row r="2714" spans="2:14" x14ac:dyDescent="0.25">
      <c r="B2714" s="51"/>
      <c r="C2714" s="53"/>
      <c r="D2714" s="54"/>
      <c r="E2714" s="55"/>
      <c r="F2714" s="56"/>
      <c r="G2714" s="56"/>
      <c r="H2714" s="56"/>
      <c r="I2714" s="57"/>
      <c r="J2714" s="55"/>
      <c r="K2714" s="55"/>
      <c r="L2714" s="53"/>
      <c r="M2714" s="58"/>
      <c r="N2714" s="52"/>
    </row>
    <row r="2715" spans="2:14" x14ac:dyDescent="0.25">
      <c r="B2715" s="51"/>
      <c r="C2715" s="53"/>
      <c r="D2715" s="54"/>
      <c r="E2715" s="55"/>
      <c r="F2715" s="56"/>
      <c r="G2715" s="56"/>
      <c r="H2715" s="56"/>
      <c r="I2715" s="57"/>
      <c r="J2715" s="55"/>
      <c r="K2715" s="55"/>
      <c r="L2715" s="53"/>
      <c r="M2715" s="58"/>
      <c r="N2715" s="52"/>
    </row>
    <row r="2716" spans="2:14" x14ac:dyDescent="0.25">
      <c r="B2716" s="51"/>
      <c r="C2716" s="53"/>
      <c r="D2716" s="54"/>
      <c r="E2716" s="55"/>
      <c r="F2716" s="56"/>
      <c r="G2716" s="56"/>
      <c r="H2716" s="56"/>
      <c r="I2716" s="57"/>
      <c r="J2716" s="55"/>
      <c r="K2716" s="55"/>
      <c r="L2716" s="53"/>
      <c r="M2716" s="58"/>
      <c r="N2716" s="52"/>
    </row>
    <row r="2717" spans="2:14" x14ac:dyDescent="0.25">
      <c r="B2717" s="51"/>
      <c r="C2717" s="53"/>
      <c r="D2717" s="54"/>
      <c r="E2717" s="55"/>
      <c r="F2717" s="56"/>
      <c r="G2717" s="56"/>
      <c r="H2717" s="56"/>
      <c r="I2717" s="57"/>
      <c r="J2717" s="55"/>
      <c r="K2717" s="55"/>
      <c r="L2717" s="53"/>
      <c r="M2717" s="58"/>
      <c r="N2717" s="52"/>
    </row>
    <row r="2718" spans="2:14" x14ac:dyDescent="0.25">
      <c r="B2718" s="51"/>
      <c r="C2718" s="53"/>
      <c r="D2718" s="54"/>
      <c r="E2718" s="55"/>
      <c r="F2718" s="56"/>
      <c r="G2718" s="56"/>
      <c r="H2718" s="56"/>
      <c r="I2718" s="57"/>
      <c r="J2718" s="55"/>
      <c r="K2718" s="55"/>
      <c r="L2718" s="53"/>
      <c r="M2718" s="58"/>
      <c r="N2718" s="52"/>
    </row>
    <row r="2719" spans="2:14" x14ac:dyDescent="0.25">
      <c r="B2719" s="51"/>
      <c r="C2719" s="53"/>
      <c r="D2719" s="54"/>
      <c r="E2719" s="55"/>
      <c r="F2719" s="56"/>
      <c r="G2719" s="56"/>
      <c r="H2719" s="56"/>
      <c r="I2719" s="57"/>
      <c r="J2719" s="55"/>
      <c r="K2719" s="55"/>
      <c r="L2719" s="53"/>
      <c r="M2719" s="58"/>
      <c r="N2719" s="52"/>
    </row>
    <row r="2720" spans="2:14" x14ac:dyDescent="0.25">
      <c r="B2720" s="51"/>
      <c r="C2720" s="53"/>
      <c r="D2720" s="54"/>
      <c r="E2720" s="55"/>
      <c r="F2720" s="56"/>
      <c r="G2720" s="56"/>
      <c r="H2720" s="56"/>
      <c r="I2720" s="57"/>
      <c r="J2720" s="55"/>
      <c r="K2720" s="55"/>
      <c r="L2720" s="53"/>
      <c r="M2720" s="58"/>
      <c r="N2720" s="52"/>
    </row>
    <row r="2721" spans="2:14" x14ac:dyDescent="0.25">
      <c r="B2721" s="51"/>
      <c r="C2721" s="53"/>
      <c r="D2721" s="54"/>
      <c r="E2721" s="55"/>
      <c r="F2721" s="56"/>
      <c r="G2721" s="56"/>
      <c r="H2721" s="56"/>
      <c r="I2721" s="57"/>
      <c r="J2721" s="55"/>
      <c r="K2721" s="55"/>
      <c r="L2721" s="53"/>
      <c r="M2721" s="58"/>
      <c r="N2721" s="52"/>
    </row>
    <row r="2722" spans="2:14" x14ac:dyDescent="0.25">
      <c r="B2722" s="51"/>
      <c r="C2722" s="53"/>
      <c r="D2722" s="54"/>
      <c r="E2722" s="55"/>
      <c r="F2722" s="56"/>
      <c r="G2722" s="56"/>
      <c r="H2722" s="56"/>
      <c r="I2722" s="57"/>
      <c r="J2722" s="55"/>
      <c r="K2722" s="55"/>
      <c r="L2722" s="53"/>
      <c r="M2722" s="58"/>
      <c r="N2722" s="52"/>
    </row>
    <row r="2723" spans="2:14" x14ac:dyDescent="0.25">
      <c r="B2723" s="51"/>
      <c r="C2723" s="53"/>
      <c r="D2723" s="54"/>
      <c r="E2723" s="55"/>
      <c r="F2723" s="56"/>
      <c r="G2723" s="56"/>
      <c r="H2723" s="56"/>
      <c r="I2723" s="57"/>
      <c r="J2723" s="55"/>
      <c r="K2723" s="55"/>
      <c r="L2723" s="53"/>
      <c r="M2723" s="58"/>
      <c r="N2723" s="52"/>
    </row>
    <row r="2724" spans="2:14" x14ac:dyDescent="0.25">
      <c r="B2724" s="51"/>
      <c r="C2724" s="53"/>
      <c r="D2724" s="54"/>
      <c r="E2724" s="55"/>
      <c r="F2724" s="56"/>
      <c r="G2724" s="56"/>
      <c r="H2724" s="56"/>
      <c r="I2724" s="57"/>
      <c r="J2724" s="55"/>
      <c r="K2724" s="55"/>
      <c r="L2724" s="53"/>
      <c r="M2724" s="58"/>
      <c r="N2724" s="52"/>
    </row>
    <row r="2725" spans="2:14" x14ac:dyDescent="0.25">
      <c r="B2725" s="51"/>
      <c r="C2725" s="53"/>
      <c r="D2725" s="54"/>
      <c r="E2725" s="55"/>
      <c r="F2725" s="56"/>
      <c r="G2725" s="56"/>
      <c r="H2725" s="56"/>
      <c r="I2725" s="57"/>
      <c r="J2725" s="55"/>
      <c r="K2725" s="55"/>
      <c r="L2725" s="53"/>
      <c r="M2725" s="58"/>
      <c r="N2725" s="52"/>
    </row>
    <row r="2726" spans="2:14" x14ac:dyDescent="0.25">
      <c r="B2726" s="51"/>
      <c r="C2726" s="53"/>
      <c r="D2726" s="54"/>
      <c r="E2726" s="55"/>
      <c r="F2726" s="56"/>
      <c r="G2726" s="56"/>
      <c r="H2726" s="56"/>
      <c r="I2726" s="57"/>
      <c r="J2726" s="55"/>
      <c r="K2726" s="55"/>
      <c r="L2726" s="53"/>
      <c r="M2726" s="58"/>
      <c r="N2726" s="52"/>
    </row>
    <row r="2727" spans="2:14" x14ac:dyDescent="0.25">
      <c r="B2727" s="51"/>
      <c r="C2727" s="53"/>
      <c r="D2727" s="54"/>
      <c r="E2727" s="55"/>
      <c r="F2727" s="56"/>
      <c r="G2727" s="56"/>
      <c r="H2727" s="56"/>
      <c r="I2727" s="57"/>
      <c r="J2727" s="55"/>
      <c r="K2727" s="55"/>
      <c r="L2727" s="53"/>
      <c r="M2727" s="58"/>
      <c r="N2727" s="52"/>
    </row>
    <row r="2728" spans="2:14" x14ac:dyDescent="0.25">
      <c r="B2728" s="51"/>
      <c r="C2728" s="53"/>
      <c r="D2728" s="54"/>
      <c r="E2728" s="55"/>
      <c r="F2728" s="56"/>
      <c r="G2728" s="56"/>
      <c r="H2728" s="56"/>
      <c r="I2728" s="57"/>
      <c r="J2728" s="55"/>
      <c r="K2728" s="55"/>
      <c r="L2728" s="53"/>
      <c r="M2728" s="58"/>
      <c r="N2728" s="52"/>
    </row>
    <row r="2729" spans="2:14" x14ac:dyDescent="0.25">
      <c r="B2729" s="51"/>
      <c r="C2729" s="53"/>
      <c r="D2729" s="54"/>
      <c r="E2729" s="55"/>
      <c r="F2729" s="56"/>
      <c r="G2729" s="56"/>
      <c r="H2729" s="56"/>
      <c r="I2729" s="57"/>
      <c r="J2729" s="55"/>
      <c r="K2729" s="55"/>
      <c r="L2729" s="53"/>
      <c r="M2729" s="58"/>
      <c r="N2729" s="52"/>
    </row>
    <row r="2730" spans="2:14" x14ac:dyDescent="0.25">
      <c r="B2730" s="51"/>
      <c r="C2730" s="53"/>
      <c r="D2730" s="54"/>
      <c r="E2730" s="55"/>
      <c r="F2730" s="56"/>
      <c r="G2730" s="56"/>
      <c r="H2730" s="56"/>
      <c r="I2730" s="57"/>
      <c r="J2730" s="55"/>
      <c r="K2730" s="55"/>
      <c r="L2730" s="53"/>
      <c r="M2730" s="58"/>
      <c r="N2730" s="52"/>
    </row>
    <row r="2731" spans="2:14" x14ac:dyDescent="0.25">
      <c r="B2731" s="51"/>
      <c r="C2731" s="53"/>
      <c r="D2731" s="54"/>
      <c r="E2731" s="55"/>
      <c r="F2731" s="56"/>
      <c r="G2731" s="56"/>
      <c r="H2731" s="56"/>
      <c r="I2731" s="57"/>
      <c r="J2731" s="55"/>
      <c r="K2731" s="55"/>
      <c r="L2731" s="53"/>
      <c r="M2731" s="58"/>
      <c r="N2731" s="52"/>
    </row>
    <row r="2732" spans="2:14" x14ac:dyDescent="0.25">
      <c r="B2732" s="51"/>
      <c r="C2732" s="53"/>
      <c r="D2732" s="54"/>
      <c r="E2732" s="55"/>
      <c r="F2732" s="56"/>
      <c r="G2732" s="56"/>
      <c r="H2732" s="56"/>
      <c r="I2732" s="57"/>
      <c r="J2732" s="55"/>
      <c r="K2732" s="55"/>
      <c r="L2732" s="53"/>
      <c r="M2732" s="58"/>
      <c r="N2732" s="52"/>
    </row>
    <row r="2733" spans="2:14" x14ac:dyDescent="0.25">
      <c r="B2733" s="51"/>
      <c r="C2733" s="53"/>
      <c r="D2733" s="54"/>
      <c r="E2733" s="55"/>
      <c r="F2733" s="56"/>
      <c r="G2733" s="56"/>
      <c r="H2733" s="56"/>
      <c r="I2733" s="57"/>
      <c r="J2733" s="55"/>
      <c r="K2733" s="55"/>
      <c r="L2733" s="53"/>
      <c r="M2733" s="58"/>
      <c r="N2733" s="52"/>
    </row>
    <row r="2734" spans="2:14" x14ac:dyDescent="0.25">
      <c r="B2734" s="51"/>
      <c r="C2734" s="53"/>
      <c r="D2734" s="54"/>
      <c r="E2734" s="55"/>
      <c r="F2734" s="56"/>
      <c r="G2734" s="56"/>
      <c r="H2734" s="56"/>
      <c r="I2734" s="57"/>
      <c r="J2734" s="55"/>
      <c r="K2734" s="55"/>
      <c r="L2734" s="53"/>
      <c r="M2734" s="58"/>
      <c r="N2734" s="52"/>
    </row>
    <row r="2735" spans="2:14" x14ac:dyDescent="0.25">
      <c r="B2735" s="51"/>
      <c r="C2735" s="53"/>
      <c r="D2735" s="54"/>
      <c r="E2735" s="55"/>
      <c r="F2735" s="56"/>
      <c r="G2735" s="56"/>
      <c r="H2735" s="56"/>
      <c r="I2735" s="57"/>
      <c r="J2735" s="55"/>
      <c r="K2735" s="55"/>
      <c r="L2735" s="53"/>
      <c r="M2735" s="58"/>
      <c r="N2735" s="52"/>
    </row>
    <row r="2736" spans="2:14" x14ac:dyDescent="0.25">
      <c r="B2736" s="51"/>
      <c r="C2736" s="53"/>
      <c r="D2736" s="54"/>
      <c r="E2736" s="55"/>
      <c r="F2736" s="56"/>
      <c r="G2736" s="56"/>
      <c r="H2736" s="56"/>
      <c r="I2736" s="57"/>
      <c r="J2736" s="55"/>
      <c r="K2736" s="55"/>
      <c r="L2736" s="53"/>
      <c r="M2736" s="58"/>
      <c r="N2736" s="52"/>
    </row>
    <row r="2737" spans="2:14" x14ac:dyDescent="0.25">
      <c r="B2737" s="51"/>
      <c r="C2737" s="53"/>
      <c r="D2737" s="54"/>
      <c r="E2737" s="55"/>
      <c r="F2737" s="56"/>
      <c r="G2737" s="56"/>
      <c r="H2737" s="56"/>
      <c r="I2737" s="57"/>
      <c r="J2737" s="55"/>
      <c r="K2737" s="55"/>
      <c r="L2737" s="53"/>
      <c r="M2737" s="58"/>
      <c r="N2737" s="52"/>
    </row>
    <row r="2738" spans="2:14" x14ac:dyDescent="0.25">
      <c r="B2738" s="51"/>
      <c r="C2738" s="53"/>
      <c r="D2738" s="54"/>
      <c r="E2738" s="55"/>
      <c r="F2738" s="56"/>
      <c r="G2738" s="56"/>
      <c r="H2738" s="56"/>
      <c r="I2738" s="57"/>
      <c r="J2738" s="55"/>
      <c r="K2738" s="55"/>
      <c r="L2738" s="53"/>
      <c r="M2738" s="58"/>
      <c r="N2738" s="52"/>
    </row>
    <row r="2739" spans="2:14" x14ac:dyDescent="0.25">
      <c r="B2739" s="51"/>
      <c r="C2739" s="53"/>
      <c r="D2739" s="54"/>
      <c r="E2739" s="55"/>
      <c r="F2739" s="56"/>
      <c r="G2739" s="56"/>
      <c r="H2739" s="56"/>
      <c r="I2739" s="57"/>
      <c r="J2739" s="55"/>
      <c r="K2739" s="55"/>
      <c r="L2739" s="53"/>
      <c r="M2739" s="58"/>
      <c r="N2739" s="52"/>
    </row>
    <row r="2740" spans="2:14" x14ac:dyDescent="0.25">
      <c r="B2740" s="51"/>
      <c r="C2740" s="53"/>
      <c r="D2740" s="54"/>
      <c r="E2740" s="55"/>
      <c r="F2740" s="56"/>
      <c r="G2740" s="56"/>
      <c r="H2740" s="56"/>
      <c r="I2740" s="57"/>
      <c r="J2740" s="55"/>
      <c r="K2740" s="55"/>
      <c r="L2740" s="53"/>
      <c r="M2740" s="58"/>
      <c r="N2740" s="52"/>
    </row>
    <row r="2741" spans="2:14" x14ac:dyDescent="0.25">
      <c r="B2741" s="51"/>
      <c r="C2741" s="53"/>
      <c r="D2741" s="54"/>
      <c r="E2741" s="55"/>
      <c r="F2741" s="56"/>
      <c r="G2741" s="56"/>
      <c r="H2741" s="56"/>
      <c r="I2741" s="57"/>
      <c r="J2741" s="55"/>
      <c r="K2741" s="55"/>
      <c r="L2741" s="53"/>
      <c r="M2741" s="58"/>
      <c r="N2741" s="52"/>
    </row>
    <row r="2742" spans="2:14" x14ac:dyDescent="0.25">
      <c r="B2742" s="51"/>
      <c r="C2742" s="53"/>
      <c r="D2742" s="54"/>
      <c r="E2742" s="55"/>
      <c r="F2742" s="56"/>
      <c r="G2742" s="56"/>
      <c r="H2742" s="56"/>
      <c r="I2742" s="57"/>
      <c r="J2742" s="55"/>
      <c r="K2742" s="55"/>
      <c r="L2742" s="53"/>
      <c r="M2742" s="58"/>
      <c r="N2742" s="52"/>
    </row>
    <row r="2743" spans="2:14" x14ac:dyDescent="0.25">
      <c r="B2743" s="51"/>
      <c r="C2743" s="53"/>
      <c r="D2743" s="54"/>
      <c r="E2743" s="55"/>
      <c r="F2743" s="56"/>
      <c r="G2743" s="56"/>
      <c r="H2743" s="56"/>
      <c r="I2743" s="57"/>
      <c r="J2743" s="55"/>
      <c r="K2743" s="55"/>
      <c r="L2743" s="53"/>
      <c r="M2743" s="58"/>
      <c r="N2743" s="52"/>
    </row>
    <row r="2744" spans="2:14" x14ac:dyDescent="0.25">
      <c r="B2744" s="51"/>
      <c r="C2744" s="53"/>
      <c r="D2744" s="54"/>
      <c r="E2744" s="55"/>
      <c r="F2744" s="56"/>
      <c r="G2744" s="56"/>
      <c r="H2744" s="56"/>
      <c r="I2744" s="57"/>
      <c r="J2744" s="55"/>
      <c r="K2744" s="55"/>
      <c r="L2744" s="53"/>
      <c r="M2744" s="58"/>
      <c r="N2744" s="52"/>
    </row>
    <row r="2745" spans="2:14" x14ac:dyDescent="0.25">
      <c r="B2745" s="51"/>
      <c r="C2745" s="53"/>
      <c r="D2745" s="54"/>
      <c r="E2745" s="55"/>
      <c r="F2745" s="56"/>
      <c r="G2745" s="56"/>
      <c r="H2745" s="56"/>
      <c r="I2745" s="57"/>
      <c r="J2745" s="55"/>
      <c r="K2745" s="55"/>
      <c r="L2745" s="53"/>
      <c r="M2745" s="58"/>
      <c r="N2745" s="52"/>
    </row>
    <row r="2746" spans="2:14" x14ac:dyDescent="0.25">
      <c r="B2746" s="51"/>
      <c r="C2746" s="53"/>
      <c r="D2746" s="54"/>
      <c r="E2746" s="55"/>
      <c r="F2746" s="56"/>
      <c r="G2746" s="56"/>
      <c r="H2746" s="56"/>
      <c r="I2746" s="57"/>
      <c r="J2746" s="55"/>
      <c r="K2746" s="55"/>
      <c r="L2746" s="53"/>
      <c r="M2746" s="58"/>
      <c r="N2746" s="52"/>
    </row>
    <row r="2747" spans="2:14" x14ac:dyDescent="0.25">
      <c r="B2747" s="51"/>
      <c r="C2747" s="53"/>
      <c r="D2747" s="54"/>
      <c r="E2747" s="55"/>
      <c r="F2747" s="56"/>
      <c r="G2747" s="56"/>
      <c r="H2747" s="56"/>
      <c r="I2747" s="57"/>
      <c r="J2747" s="55"/>
      <c r="K2747" s="55"/>
      <c r="L2747" s="53"/>
      <c r="M2747" s="58"/>
      <c r="N2747" s="52"/>
    </row>
    <row r="2748" spans="2:14" x14ac:dyDescent="0.25">
      <c r="B2748" s="51"/>
      <c r="C2748" s="53"/>
      <c r="D2748" s="54"/>
      <c r="E2748" s="55"/>
      <c r="F2748" s="56"/>
      <c r="G2748" s="56"/>
      <c r="H2748" s="56"/>
      <c r="I2748" s="57"/>
      <c r="J2748" s="55"/>
      <c r="K2748" s="55"/>
      <c r="L2748" s="53"/>
      <c r="M2748" s="58"/>
      <c r="N2748" s="52"/>
    </row>
    <row r="2749" spans="2:14" x14ac:dyDescent="0.25">
      <c r="B2749" s="51"/>
      <c r="C2749" s="53"/>
      <c r="D2749" s="54"/>
      <c r="E2749" s="55"/>
      <c r="F2749" s="56"/>
      <c r="G2749" s="56"/>
      <c r="H2749" s="56"/>
      <c r="I2749" s="57"/>
      <c r="J2749" s="55"/>
      <c r="K2749" s="55"/>
      <c r="L2749" s="53"/>
      <c r="M2749" s="58"/>
      <c r="N2749" s="52"/>
    </row>
    <row r="2750" spans="2:14" x14ac:dyDescent="0.25">
      <c r="B2750" s="51"/>
      <c r="C2750" s="53"/>
      <c r="D2750" s="54"/>
      <c r="E2750" s="55"/>
      <c r="F2750" s="56"/>
      <c r="G2750" s="56"/>
      <c r="H2750" s="56"/>
      <c r="I2750" s="57"/>
      <c r="J2750" s="55"/>
      <c r="K2750" s="55"/>
      <c r="L2750" s="53"/>
      <c r="M2750" s="58"/>
      <c r="N2750" s="52"/>
    </row>
    <row r="2751" spans="2:14" x14ac:dyDescent="0.25">
      <c r="B2751" s="51"/>
      <c r="C2751" s="53"/>
      <c r="D2751" s="54"/>
      <c r="E2751" s="55"/>
      <c r="F2751" s="56"/>
      <c r="G2751" s="56"/>
      <c r="H2751" s="56"/>
      <c r="I2751" s="57"/>
      <c r="J2751" s="55"/>
      <c r="K2751" s="55"/>
      <c r="L2751" s="53"/>
      <c r="M2751" s="58"/>
      <c r="N2751" s="52"/>
    </row>
    <row r="2752" spans="2:14" x14ac:dyDescent="0.25">
      <c r="B2752" s="51"/>
      <c r="C2752" s="53"/>
      <c r="D2752" s="54"/>
      <c r="E2752" s="55"/>
      <c r="F2752" s="56"/>
      <c r="G2752" s="56"/>
      <c r="H2752" s="56"/>
      <c r="I2752" s="57"/>
      <c r="J2752" s="55"/>
      <c r="K2752" s="55"/>
      <c r="L2752" s="53"/>
      <c r="M2752" s="58"/>
      <c r="N2752" s="52"/>
    </row>
    <row r="2753" spans="2:14" x14ac:dyDescent="0.25">
      <c r="B2753" s="51"/>
      <c r="C2753" s="53"/>
      <c r="D2753" s="54"/>
      <c r="E2753" s="55"/>
      <c r="F2753" s="56"/>
      <c r="G2753" s="56"/>
      <c r="H2753" s="56"/>
      <c r="I2753" s="57"/>
      <c r="J2753" s="55"/>
      <c r="K2753" s="55"/>
      <c r="L2753" s="53"/>
      <c r="M2753" s="58"/>
      <c r="N2753" s="52"/>
    </row>
    <row r="2754" spans="2:14" x14ac:dyDescent="0.25">
      <c r="B2754" s="51"/>
      <c r="C2754" s="53"/>
      <c r="D2754" s="54"/>
      <c r="E2754" s="55"/>
      <c r="F2754" s="56"/>
      <c r="G2754" s="56"/>
      <c r="H2754" s="56"/>
      <c r="I2754" s="57"/>
      <c r="J2754" s="55"/>
      <c r="K2754" s="55"/>
      <c r="L2754" s="53"/>
      <c r="M2754" s="58"/>
      <c r="N2754" s="52"/>
    </row>
    <row r="2755" spans="2:14" x14ac:dyDescent="0.25">
      <c r="B2755" s="51"/>
      <c r="C2755" s="53"/>
      <c r="D2755" s="54"/>
      <c r="E2755" s="55"/>
      <c r="F2755" s="56"/>
      <c r="G2755" s="56"/>
      <c r="H2755" s="56"/>
      <c r="I2755" s="57"/>
      <c r="J2755" s="55"/>
      <c r="K2755" s="55"/>
      <c r="L2755" s="53"/>
      <c r="M2755" s="58"/>
      <c r="N2755" s="52"/>
    </row>
    <row r="2756" spans="2:14" x14ac:dyDescent="0.25">
      <c r="B2756" s="51"/>
      <c r="C2756" s="53"/>
      <c r="D2756" s="54"/>
      <c r="E2756" s="55"/>
      <c r="F2756" s="56"/>
      <c r="G2756" s="56"/>
      <c r="H2756" s="56"/>
      <c r="I2756" s="57"/>
      <c r="J2756" s="55"/>
      <c r="K2756" s="55"/>
      <c r="L2756" s="53"/>
      <c r="M2756" s="58"/>
      <c r="N2756" s="52"/>
    </row>
    <row r="2757" spans="2:14" x14ac:dyDescent="0.25">
      <c r="B2757" s="51"/>
      <c r="C2757" s="53"/>
      <c r="D2757" s="54"/>
      <c r="E2757" s="55"/>
      <c r="F2757" s="56"/>
      <c r="G2757" s="56"/>
      <c r="H2757" s="56"/>
      <c r="I2757" s="57"/>
      <c r="J2757" s="55"/>
      <c r="K2757" s="55"/>
      <c r="L2757" s="53"/>
      <c r="M2757" s="58"/>
      <c r="N2757" s="52"/>
    </row>
    <row r="2758" spans="2:14" x14ac:dyDescent="0.25">
      <c r="B2758" s="51"/>
      <c r="C2758" s="53"/>
      <c r="D2758" s="54"/>
      <c r="E2758" s="55"/>
      <c r="F2758" s="56"/>
      <c r="G2758" s="56"/>
      <c r="H2758" s="56"/>
      <c r="I2758" s="57"/>
      <c r="J2758" s="55"/>
      <c r="K2758" s="55"/>
      <c r="L2758" s="53"/>
      <c r="M2758" s="58"/>
      <c r="N2758" s="52"/>
    </row>
    <row r="2759" spans="2:14" x14ac:dyDescent="0.25">
      <c r="B2759" s="51"/>
      <c r="C2759" s="53"/>
      <c r="D2759" s="54"/>
      <c r="E2759" s="55"/>
      <c r="F2759" s="56"/>
      <c r="G2759" s="56"/>
      <c r="H2759" s="56"/>
      <c r="I2759" s="57"/>
      <c r="J2759" s="55"/>
      <c r="K2759" s="55"/>
      <c r="L2759" s="53"/>
      <c r="M2759" s="58"/>
      <c r="N2759" s="52"/>
    </row>
    <row r="2760" spans="2:14" x14ac:dyDescent="0.25">
      <c r="B2760" s="51"/>
      <c r="C2760" s="53"/>
      <c r="D2760" s="54"/>
      <c r="E2760" s="55"/>
      <c r="F2760" s="56"/>
      <c r="G2760" s="56"/>
      <c r="H2760" s="56"/>
      <c r="I2760" s="57"/>
      <c r="J2760" s="55"/>
      <c r="K2760" s="55"/>
      <c r="L2760" s="53"/>
      <c r="M2760" s="58"/>
      <c r="N2760" s="52"/>
    </row>
    <row r="2761" spans="2:14" x14ac:dyDescent="0.25">
      <c r="B2761" s="51"/>
      <c r="C2761" s="53"/>
      <c r="D2761" s="54"/>
      <c r="E2761" s="55"/>
      <c r="F2761" s="56"/>
      <c r="G2761" s="56"/>
      <c r="H2761" s="56"/>
      <c r="I2761" s="57"/>
      <c r="J2761" s="55"/>
      <c r="K2761" s="55"/>
      <c r="L2761" s="53"/>
      <c r="M2761" s="58"/>
      <c r="N2761" s="52"/>
    </row>
    <row r="2762" spans="2:14" x14ac:dyDescent="0.25">
      <c r="B2762" s="51"/>
      <c r="C2762" s="53"/>
      <c r="D2762" s="54"/>
      <c r="E2762" s="55"/>
      <c r="F2762" s="56"/>
      <c r="G2762" s="56"/>
      <c r="H2762" s="56"/>
      <c r="I2762" s="57"/>
      <c r="J2762" s="55"/>
      <c r="K2762" s="55"/>
      <c r="L2762" s="53"/>
      <c r="M2762" s="58"/>
      <c r="N2762" s="52"/>
    </row>
    <row r="2763" spans="2:14" x14ac:dyDescent="0.25">
      <c r="B2763" s="51"/>
      <c r="C2763" s="53"/>
      <c r="D2763" s="54"/>
      <c r="E2763" s="55"/>
      <c r="F2763" s="56"/>
      <c r="G2763" s="56"/>
      <c r="H2763" s="56"/>
      <c r="I2763" s="57"/>
      <c r="J2763" s="55"/>
      <c r="K2763" s="55"/>
      <c r="L2763" s="53"/>
      <c r="M2763" s="58"/>
      <c r="N2763" s="52"/>
    </row>
    <row r="2764" spans="2:14" x14ac:dyDescent="0.25">
      <c r="B2764" s="51"/>
      <c r="C2764" s="53"/>
      <c r="D2764" s="54"/>
      <c r="E2764" s="55"/>
      <c r="F2764" s="56"/>
      <c r="G2764" s="56"/>
      <c r="H2764" s="56"/>
      <c r="I2764" s="57"/>
      <c r="J2764" s="55"/>
      <c r="K2764" s="55"/>
      <c r="L2764" s="53"/>
      <c r="M2764" s="58"/>
      <c r="N2764" s="52"/>
    </row>
    <row r="2765" spans="2:14" x14ac:dyDescent="0.25">
      <c r="B2765" s="51"/>
      <c r="C2765" s="53"/>
      <c r="D2765" s="54"/>
      <c r="E2765" s="55"/>
      <c r="F2765" s="56"/>
      <c r="G2765" s="56"/>
      <c r="H2765" s="56"/>
      <c r="I2765" s="57"/>
      <c r="J2765" s="55"/>
      <c r="K2765" s="55"/>
      <c r="L2765" s="53"/>
      <c r="M2765" s="58"/>
      <c r="N2765" s="52"/>
    </row>
    <row r="2766" spans="2:14" x14ac:dyDescent="0.25">
      <c r="B2766" s="51"/>
      <c r="C2766" s="53"/>
      <c r="D2766" s="54"/>
      <c r="E2766" s="55"/>
      <c r="F2766" s="56"/>
      <c r="G2766" s="56"/>
      <c r="H2766" s="56"/>
      <c r="I2766" s="57"/>
      <c r="J2766" s="55"/>
      <c r="K2766" s="55"/>
      <c r="L2766" s="53"/>
      <c r="M2766" s="58"/>
      <c r="N2766" s="52"/>
    </row>
    <row r="2767" spans="2:14" x14ac:dyDescent="0.25">
      <c r="B2767" s="51"/>
      <c r="C2767" s="53"/>
      <c r="D2767" s="54"/>
      <c r="E2767" s="55"/>
      <c r="F2767" s="56"/>
      <c r="G2767" s="56"/>
      <c r="H2767" s="56"/>
      <c r="I2767" s="57"/>
      <c r="J2767" s="55"/>
      <c r="K2767" s="55"/>
      <c r="L2767" s="53"/>
      <c r="M2767" s="58"/>
      <c r="N2767" s="52"/>
    </row>
    <row r="2768" spans="2:14" x14ac:dyDescent="0.25">
      <c r="B2768" s="51"/>
      <c r="C2768" s="53"/>
      <c r="D2768" s="54"/>
      <c r="E2768" s="55"/>
      <c r="F2768" s="56"/>
      <c r="G2768" s="56"/>
      <c r="H2768" s="56"/>
      <c r="I2768" s="57"/>
      <c r="J2768" s="55"/>
      <c r="K2768" s="55"/>
      <c r="L2768" s="53"/>
      <c r="M2768" s="58"/>
      <c r="N2768" s="52"/>
    </row>
    <row r="2769" spans="2:14" x14ac:dyDescent="0.25">
      <c r="B2769" s="51"/>
      <c r="C2769" s="53"/>
      <c r="D2769" s="54"/>
      <c r="E2769" s="55"/>
      <c r="F2769" s="56"/>
      <c r="G2769" s="56"/>
      <c r="H2769" s="56"/>
      <c r="I2769" s="57"/>
      <c r="J2769" s="55"/>
      <c r="K2769" s="55"/>
      <c r="L2769" s="53"/>
      <c r="M2769" s="58"/>
      <c r="N2769" s="52"/>
    </row>
    <row r="2770" spans="2:14" x14ac:dyDescent="0.25">
      <c r="B2770" s="51"/>
      <c r="C2770" s="53"/>
      <c r="D2770" s="54"/>
      <c r="E2770" s="55"/>
      <c r="F2770" s="56"/>
      <c r="G2770" s="56"/>
      <c r="H2770" s="56"/>
      <c r="I2770" s="57"/>
      <c r="J2770" s="55"/>
      <c r="K2770" s="55"/>
      <c r="L2770" s="53"/>
      <c r="M2770" s="58"/>
      <c r="N2770" s="52"/>
    </row>
    <row r="2771" spans="2:14" x14ac:dyDescent="0.25">
      <c r="B2771" s="51"/>
      <c r="C2771" s="53"/>
      <c r="D2771" s="54"/>
      <c r="E2771" s="55"/>
      <c r="F2771" s="56"/>
      <c r="G2771" s="56"/>
      <c r="H2771" s="56"/>
      <c r="I2771" s="57"/>
      <c r="J2771" s="55"/>
      <c r="K2771" s="55"/>
      <c r="L2771" s="53"/>
      <c r="M2771" s="58"/>
      <c r="N2771" s="52"/>
    </row>
    <row r="2772" spans="2:14" x14ac:dyDescent="0.25">
      <c r="B2772" s="51"/>
      <c r="C2772" s="53"/>
      <c r="D2772" s="54"/>
      <c r="E2772" s="55"/>
      <c r="F2772" s="56"/>
      <c r="G2772" s="56"/>
      <c r="H2772" s="56"/>
      <c r="I2772" s="57"/>
      <c r="J2772" s="55"/>
      <c r="K2772" s="55"/>
      <c r="L2772" s="53"/>
      <c r="M2772" s="58"/>
      <c r="N2772" s="52"/>
    </row>
    <row r="2773" spans="2:14" x14ac:dyDescent="0.25">
      <c r="B2773" s="51"/>
      <c r="C2773" s="53"/>
      <c r="D2773" s="54"/>
      <c r="E2773" s="55"/>
      <c r="F2773" s="56"/>
      <c r="G2773" s="56"/>
      <c r="H2773" s="56"/>
      <c r="I2773" s="57"/>
      <c r="J2773" s="55"/>
      <c r="K2773" s="55"/>
      <c r="L2773" s="53"/>
      <c r="M2773" s="58"/>
      <c r="N2773" s="52"/>
    </row>
    <row r="2774" spans="2:14" x14ac:dyDescent="0.25">
      <c r="B2774" s="51"/>
      <c r="C2774" s="53"/>
      <c r="D2774" s="54"/>
      <c r="E2774" s="55"/>
      <c r="F2774" s="56"/>
      <c r="G2774" s="56"/>
      <c r="H2774" s="56"/>
      <c r="I2774" s="57"/>
      <c r="J2774" s="55"/>
      <c r="K2774" s="55"/>
      <c r="L2774" s="53"/>
      <c r="M2774" s="58"/>
      <c r="N2774" s="52"/>
    </row>
    <row r="2775" spans="2:14" x14ac:dyDescent="0.25">
      <c r="B2775" s="51"/>
      <c r="C2775" s="53"/>
      <c r="D2775" s="54"/>
      <c r="E2775" s="55"/>
      <c r="F2775" s="56"/>
      <c r="G2775" s="56"/>
      <c r="H2775" s="56"/>
      <c r="I2775" s="57"/>
      <c r="J2775" s="55"/>
      <c r="K2775" s="55"/>
      <c r="L2775" s="53"/>
      <c r="M2775" s="58"/>
      <c r="N2775" s="52"/>
    </row>
    <row r="2776" spans="2:14" x14ac:dyDescent="0.25">
      <c r="B2776" s="51"/>
      <c r="C2776" s="53"/>
      <c r="D2776" s="54"/>
      <c r="E2776" s="55"/>
      <c r="F2776" s="56"/>
      <c r="G2776" s="56"/>
      <c r="H2776" s="56"/>
      <c r="I2776" s="57"/>
      <c r="J2776" s="55"/>
      <c r="K2776" s="55"/>
      <c r="L2776" s="53"/>
      <c r="M2776" s="58"/>
      <c r="N2776" s="52"/>
    </row>
    <row r="2777" spans="2:14" x14ac:dyDescent="0.25">
      <c r="B2777" s="51"/>
      <c r="C2777" s="53"/>
      <c r="D2777" s="54"/>
      <c r="E2777" s="55"/>
      <c r="F2777" s="56"/>
      <c r="G2777" s="56"/>
      <c r="H2777" s="56"/>
      <c r="I2777" s="57"/>
      <c r="J2777" s="55"/>
      <c r="K2777" s="55"/>
      <c r="L2777" s="53"/>
      <c r="M2777" s="58"/>
      <c r="N2777" s="52"/>
    </row>
    <row r="2778" spans="2:14" x14ac:dyDescent="0.25">
      <c r="B2778" s="51"/>
      <c r="C2778" s="53"/>
      <c r="D2778" s="54"/>
      <c r="E2778" s="55"/>
      <c r="F2778" s="56"/>
      <c r="G2778" s="56"/>
      <c r="H2778" s="56"/>
      <c r="I2778" s="57"/>
      <c r="J2778" s="55"/>
      <c r="K2778" s="55"/>
      <c r="L2778" s="53"/>
      <c r="M2778" s="58"/>
      <c r="N2778" s="52"/>
    </row>
    <row r="2779" spans="2:14" x14ac:dyDescent="0.25">
      <c r="B2779" s="51"/>
      <c r="C2779" s="53"/>
      <c r="D2779" s="54"/>
      <c r="E2779" s="55"/>
      <c r="F2779" s="56"/>
      <c r="G2779" s="56"/>
      <c r="H2779" s="56"/>
      <c r="I2779" s="57"/>
      <c r="J2779" s="55"/>
      <c r="K2779" s="55"/>
      <c r="L2779" s="53"/>
      <c r="M2779" s="58"/>
      <c r="N2779" s="52"/>
    </row>
    <row r="2780" spans="2:14" x14ac:dyDescent="0.25">
      <c r="B2780" s="51"/>
      <c r="C2780" s="53"/>
      <c r="D2780" s="54"/>
      <c r="E2780" s="55"/>
      <c r="F2780" s="56"/>
      <c r="G2780" s="56"/>
      <c r="H2780" s="56"/>
      <c r="I2780" s="57"/>
      <c r="J2780" s="55"/>
      <c r="K2780" s="55"/>
      <c r="L2780" s="53"/>
      <c r="M2780" s="58"/>
      <c r="N2780" s="52"/>
    </row>
    <row r="2781" spans="2:14" x14ac:dyDescent="0.25">
      <c r="B2781" s="51"/>
      <c r="C2781" s="53"/>
      <c r="D2781" s="54"/>
      <c r="E2781" s="55"/>
      <c r="F2781" s="56"/>
      <c r="G2781" s="56"/>
      <c r="H2781" s="56"/>
      <c r="I2781" s="57"/>
      <c r="J2781" s="55"/>
      <c r="K2781" s="55"/>
      <c r="L2781" s="53"/>
      <c r="M2781" s="58"/>
      <c r="N2781" s="52"/>
    </row>
    <row r="2782" spans="2:14" x14ac:dyDescent="0.25">
      <c r="B2782" s="51"/>
      <c r="C2782" s="53"/>
      <c r="D2782" s="54"/>
      <c r="E2782" s="55"/>
      <c r="F2782" s="56"/>
      <c r="G2782" s="56"/>
      <c r="H2782" s="56"/>
      <c r="I2782" s="57"/>
      <c r="J2782" s="55"/>
      <c r="K2782" s="55"/>
      <c r="L2782" s="53"/>
      <c r="M2782" s="58"/>
      <c r="N2782" s="52"/>
    </row>
    <row r="2783" spans="2:14" x14ac:dyDescent="0.25">
      <c r="B2783" s="51"/>
      <c r="C2783" s="53"/>
      <c r="D2783" s="54"/>
      <c r="E2783" s="55"/>
      <c r="F2783" s="56"/>
      <c r="G2783" s="56"/>
      <c r="H2783" s="56"/>
      <c r="I2783" s="57"/>
      <c r="J2783" s="55"/>
      <c r="K2783" s="55"/>
      <c r="L2783" s="53"/>
      <c r="M2783" s="58"/>
      <c r="N2783" s="52"/>
    </row>
    <row r="2784" spans="2:14" x14ac:dyDescent="0.25">
      <c r="B2784" s="51"/>
      <c r="C2784" s="53"/>
      <c r="D2784" s="54"/>
      <c r="E2784" s="55"/>
      <c r="F2784" s="56"/>
      <c r="G2784" s="56"/>
      <c r="H2784" s="56"/>
      <c r="I2784" s="57"/>
      <c r="J2784" s="55"/>
      <c r="K2784" s="55"/>
      <c r="L2784" s="53"/>
      <c r="M2784" s="58"/>
      <c r="N2784" s="52"/>
    </row>
    <row r="2785" spans="2:14" x14ac:dyDescent="0.25">
      <c r="B2785" s="51"/>
      <c r="C2785" s="53"/>
      <c r="D2785" s="54"/>
      <c r="E2785" s="55"/>
      <c r="F2785" s="56"/>
      <c r="G2785" s="56"/>
      <c r="H2785" s="56"/>
      <c r="I2785" s="57"/>
      <c r="J2785" s="55"/>
      <c r="K2785" s="55"/>
      <c r="L2785" s="53"/>
      <c r="M2785" s="58"/>
      <c r="N2785" s="52"/>
    </row>
    <row r="2786" spans="2:14" x14ac:dyDescent="0.25">
      <c r="B2786" s="51"/>
      <c r="C2786" s="53"/>
      <c r="D2786" s="54"/>
      <c r="E2786" s="55"/>
      <c r="F2786" s="56"/>
      <c r="G2786" s="56"/>
      <c r="H2786" s="56"/>
      <c r="I2786" s="57"/>
      <c r="J2786" s="55"/>
      <c r="K2786" s="55"/>
      <c r="L2786" s="53"/>
      <c r="M2786" s="58"/>
      <c r="N2786" s="52"/>
    </row>
    <row r="2787" spans="2:14" x14ac:dyDescent="0.25">
      <c r="B2787" s="51"/>
      <c r="C2787" s="53"/>
      <c r="D2787" s="54"/>
      <c r="E2787" s="55"/>
      <c r="F2787" s="56"/>
      <c r="G2787" s="56"/>
      <c r="H2787" s="56"/>
      <c r="I2787" s="57"/>
      <c r="J2787" s="55"/>
      <c r="K2787" s="55"/>
      <c r="L2787" s="53"/>
      <c r="M2787" s="58"/>
      <c r="N2787" s="52"/>
    </row>
    <row r="2788" spans="2:14" x14ac:dyDescent="0.25">
      <c r="B2788" s="51"/>
      <c r="C2788" s="53"/>
      <c r="D2788" s="54"/>
      <c r="E2788" s="55"/>
      <c r="F2788" s="56"/>
      <c r="G2788" s="56"/>
      <c r="H2788" s="56"/>
      <c r="I2788" s="57"/>
      <c r="J2788" s="55"/>
      <c r="K2788" s="55"/>
      <c r="L2788" s="53"/>
      <c r="M2788" s="58"/>
      <c r="N2788" s="52"/>
    </row>
    <row r="2789" spans="2:14" x14ac:dyDescent="0.25">
      <c r="B2789" s="51"/>
      <c r="C2789" s="53"/>
      <c r="D2789" s="54"/>
      <c r="E2789" s="55"/>
      <c r="F2789" s="56"/>
      <c r="G2789" s="56"/>
      <c r="H2789" s="56"/>
      <c r="I2789" s="57"/>
      <c r="J2789" s="55"/>
      <c r="K2789" s="55"/>
      <c r="L2789" s="53"/>
      <c r="M2789" s="58"/>
      <c r="N2789" s="52"/>
    </row>
    <row r="2790" spans="2:14" x14ac:dyDescent="0.25">
      <c r="B2790" s="51"/>
      <c r="C2790" s="53"/>
      <c r="D2790" s="54"/>
      <c r="E2790" s="55"/>
      <c r="F2790" s="56"/>
      <c r="G2790" s="56"/>
      <c r="H2790" s="56"/>
      <c r="I2790" s="57"/>
      <c r="J2790" s="55"/>
      <c r="K2790" s="55"/>
      <c r="L2790" s="53"/>
      <c r="M2790" s="58"/>
      <c r="N2790" s="52"/>
    </row>
    <row r="2791" spans="2:14" x14ac:dyDescent="0.25">
      <c r="B2791" s="51"/>
      <c r="C2791" s="53"/>
      <c r="D2791" s="54"/>
      <c r="E2791" s="55"/>
      <c r="F2791" s="56"/>
      <c r="G2791" s="56"/>
      <c r="H2791" s="56"/>
      <c r="I2791" s="57"/>
      <c r="J2791" s="55"/>
      <c r="K2791" s="55"/>
      <c r="L2791" s="53"/>
      <c r="M2791" s="58"/>
      <c r="N2791" s="52"/>
    </row>
    <row r="2792" spans="2:14" x14ac:dyDescent="0.25">
      <c r="B2792" s="51"/>
      <c r="C2792" s="53"/>
      <c r="D2792" s="54"/>
      <c r="E2792" s="55"/>
      <c r="F2792" s="56"/>
      <c r="G2792" s="56"/>
      <c r="H2792" s="56"/>
      <c r="I2792" s="57"/>
      <c r="J2792" s="55"/>
      <c r="K2792" s="55"/>
      <c r="L2792" s="53"/>
      <c r="M2792" s="58"/>
      <c r="N2792" s="52"/>
    </row>
    <row r="2793" spans="2:14" x14ac:dyDescent="0.25">
      <c r="B2793" s="51"/>
      <c r="C2793" s="53"/>
      <c r="D2793" s="54"/>
      <c r="E2793" s="55"/>
      <c r="F2793" s="56"/>
      <c r="G2793" s="56"/>
      <c r="H2793" s="56"/>
      <c r="I2793" s="57"/>
      <c r="J2793" s="55"/>
      <c r="K2793" s="55"/>
      <c r="L2793" s="53"/>
      <c r="M2793" s="58"/>
      <c r="N2793" s="52"/>
    </row>
    <row r="2794" spans="2:14" x14ac:dyDescent="0.25">
      <c r="B2794" s="51"/>
      <c r="C2794" s="53"/>
      <c r="D2794" s="54"/>
      <c r="E2794" s="55"/>
      <c r="F2794" s="56"/>
      <c r="G2794" s="56"/>
      <c r="H2794" s="56"/>
      <c r="I2794" s="57"/>
      <c r="J2794" s="55"/>
      <c r="K2794" s="55"/>
      <c r="L2794" s="53"/>
      <c r="M2794" s="58"/>
      <c r="N2794" s="52"/>
    </row>
    <row r="2795" spans="2:14" x14ac:dyDescent="0.25">
      <c r="B2795" s="51"/>
      <c r="C2795" s="53"/>
      <c r="D2795" s="54"/>
      <c r="E2795" s="55"/>
      <c r="F2795" s="56"/>
      <c r="G2795" s="56"/>
      <c r="H2795" s="56"/>
      <c r="I2795" s="57"/>
      <c r="J2795" s="55"/>
      <c r="K2795" s="55"/>
      <c r="L2795" s="53"/>
      <c r="M2795" s="58"/>
      <c r="N2795" s="52"/>
    </row>
    <row r="2796" spans="2:14" x14ac:dyDescent="0.25">
      <c r="B2796" s="51"/>
      <c r="C2796" s="53"/>
      <c r="D2796" s="54"/>
      <c r="E2796" s="55"/>
      <c r="F2796" s="56"/>
      <c r="G2796" s="56"/>
      <c r="H2796" s="56"/>
      <c r="I2796" s="57"/>
      <c r="J2796" s="55"/>
      <c r="K2796" s="55"/>
      <c r="L2796" s="53"/>
      <c r="M2796" s="58"/>
      <c r="N2796" s="52"/>
    </row>
    <row r="2797" spans="2:14" x14ac:dyDescent="0.25">
      <c r="B2797" s="51"/>
      <c r="C2797" s="53"/>
      <c r="D2797" s="54"/>
      <c r="E2797" s="55"/>
      <c r="F2797" s="56"/>
      <c r="G2797" s="56"/>
      <c r="H2797" s="56"/>
      <c r="I2797" s="57"/>
      <c r="J2797" s="55"/>
      <c r="K2797" s="55"/>
      <c r="L2797" s="53"/>
      <c r="M2797" s="58"/>
      <c r="N2797" s="52"/>
    </row>
    <row r="2798" spans="2:14" x14ac:dyDescent="0.25">
      <c r="B2798" s="51"/>
      <c r="C2798" s="53"/>
      <c r="D2798" s="54"/>
      <c r="E2798" s="55"/>
      <c r="F2798" s="56"/>
      <c r="G2798" s="56"/>
      <c r="H2798" s="56"/>
      <c r="I2798" s="57"/>
      <c r="J2798" s="55"/>
      <c r="K2798" s="55"/>
      <c r="L2798" s="53"/>
      <c r="M2798" s="58"/>
      <c r="N2798" s="52"/>
    </row>
    <row r="2799" spans="2:14" x14ac:dyDescent="0.25">
      <c r="B2799" s="51"/>
      <c r="C2799" s="53"/>
      <c r="D2799" s="54"/>
      <c r="E2799" s="55"/>
      <c r="F2799" s="56"/>
      <c r="G2799" s="56"/>
      <c r="H2799" s="56"/>
      <c r="I2799" s="57"/>
      <c r="J2799" s="55"/>
      <c r="K2799" s="55"/>
      <c r="L2799" s="53"/>
      <c r="M2799" s="58"/>
      <c r="N2799" s="52"/>
    </row>
    <row r="2800" spans="2:14" x14ac:dyDescent="0.25">
      <c r="B2800" s="51"/>
      <c r="C2800" s="53"/>
      <c r="D2800" s="54"/>
      <c r="E2800" s="55"/>
      <c r="F2800" s="56"/>
      <c r="G2800" s="56"/>
      <c r="H2800" s="56"/>
      <c r="I2800" s="57"/>
      <c r="J2800" s="55"/>
      <c r="K2800" s="55"/>
      <c r="L2800" s="53"/>
      <c r="M2800" s="58"/>
      <c r="N2800" s="52"/>
    </row>
    <row r="2801" spans="2:14" x14ac:dyDescent="0.25">
      <c r="B2801" s="51"/>
      <c r="C2801" s="53"/>
      <c r="D2801" s="54"/>
      <c r="E2801" s="55"/>
      <c r="F2801" s="56"/>
      <c r="G2801" s="56"/>
      <c r="H2801" s="56"/>
      <c r="I2801" s="57"/>
      <c r="J2801" s="55"/>
      <c r="K2801" s="55"/>
      <c r="L2801" s="53"/>
      <c r="M2801" s="58"/>
      <c r="N2801" s="52"/>
    </row>
    <row r="2802" spans="2:14" x14ac:dyDescent="0.25">
      <c r="B2802" s="51"/>
      <c r="C2802" s="53"/>
      <c r="D2802" s="54"/>
      <c r="E2802" s="55"/>
      <c r="F2802" s="56"/>
      <c r="G2802" s="56"/>
      <c r="H2802" s="56"/>
      <c r="I2802" s="57"/>
      <c r="J2802" s="55"/>
      <c r="K2802" s="55"/>
      <c r="L2802" s="53"/>
      <c r="M2802" s="58"/>
      <c r="N2802" s="52"/>
    </row>
    <row r="2803" spans="2:14" x14ac:dyDescent="0.25">
      <c r="B2803" s="51"/>
      <c r="C2803" s="53"/>
      <c r="D2803" s="54"/>
      <c r="E2803" s="55"/>
      <c r="F2803" s="56"/>
      <c r="G2803" s="56"/>
      <c r="H2803" s="56"/>
      <c r="I2803" s="57"/>
      <c r="J2803" s="55"/>
      <c r="K2803" s="55"/>
      <c r="L2803" s="53"/>
      <c r="M2803" s="58"/>
      <c r="N2803" s="52"/>
    </row>
    <row r="2804" spans="2:14" x14ac:dyDescent="0.25">
      <c r="B2804" s="51"/>
      <c r="C2804" s="53"/>
      <c r="D2804" s="54"/>
      <c r="E2804" s="55"/>
      <c r="F2804" s="56"/>
      <c r="G2804" s="56"/>
      <c r="H2804" s="56"/>
      <c r="I2804" s="57"/>
      <c r="J2804" s="55"/>
      <c r="K2804" s="55"/>
      <c r="L2804" s="53"/>
      <c r="M2804" s="58"/>
      <c r="N2804" s="52"/>
    </row>
    <row r="2805" spans="2:14" x14ac:dyDescent="0.25">
      <c r="B2805" s="51"/>
      <c r="C2805" s="53"/>
      <c r="D2805" s="54"/>
      <c r="E2805" s="55"/>
      <c r="F2805" s="56"/>
      <c r="G2805" s="56"/>
      <c r="H2805" s="56"/>
      <c r="I2805" s="57"/>
      <c r="J2805" s="55"/>
      <c r="K2805" s="55"/>
      <c r="L2805" s="53"/>
      <c r="M2805" s="58"/>
      <c r="N2805" s="52"/>
    </row>
    <row r="2806" spans="2:14" x14ac:dyDescent="0.25">
      <c r="B2806" s="51"/>
      <c r="C2806" s="53"/>
      <c r="D2806" s="54"/>
      <c r="E2806" s="55"/>
      <c r="F2806" s="56"/>
      <c r="G2806" s="56"/>
      <c r="H2806" s="56"/>
      <c r="I2806" s="57"/>
      <c r="J2806" s="55"/>
      <c r="K2806" s="55"/>
      <c r="L2806" s="53"/>
      <c r="M2806" s="58"/>
      <c r="N2806" s="52"/>
    </row>
    <row r="2807" spans="2:14" x14ac:dyDescent="0.25">
      <c r="B2807" s="51"/>
      <c r="C2807" s="53"/>
      <c r="D2807" s="54"/>
      <c r="E2807" s="55"/>
      <c r="F2807" s="56"/>
      <c r="G2807" s="56"/>
      <c r="H2807" s="56"/>
      <c r="I2807" s="57"/>
      <c r="J2807" s="55"/>
      <c r="K2807" s="55"/>
      <c r="L2807" s="53"/>
      <c r="M2807" s="58"/>
      <c r="N2807" s="52"/>
    </row>
    <row r="2808" spans="2:14" x14ac:dyDescent="0.25">
      <c r="B2808" s="51"/>
      <c r="C2808" s="53"/>
      <c r="D2808" s="54"/>
      <c r="E2808" s="55"/>
      <c r="F2808" s="56"/>
      <c r="G2808" s="56"/>
      <c r="H2808" s="56"/>
      <c r="I2808" s="57"/>
      <c r="J2808" s="55"/>
      <c r="K2808" s="55"/>
      <c r="L2808" s="53"/>
      <c r="M2808" s="58"/>
      <c r="N2808" s="52"/>
    </row>
    <row r="2809" spans="2:14" x14ac:dyDescent="0.25">
      <c r="B2809" s="51"/>
      <c r="C2809" s="53"/>
      <c r="D2809" s="54"/>
      <c r="E2809" s="55"/>
      <c r="F2809" s="56"/>
      <c r="G2809" s="56"/>
      <c r="H2809" s="56"/>
      <c r="I2809" s="57"/>
      <c r="J2809" s="55"/>
      <c r="K2809" s="55"/>
      <c r="L2809" s="53"/>
      <c r="M2809" s="58"/>
      <c r="N2809" s="52"/>
    </row>
    <row r="2810" spans="2:14" x14ac:dyDescent="0.25">
      <c r="B2810" s="51"/>
      <c r="C2810" s="53"/>
      <c r="D2810" s="54"/>
      <c r="E2810" s="55"/>
      <c r="F2810" s="56"/>
      <c r="G2810" s="56"/>
      <c r="H2810" s="56"/>
      <c r="I2810" s="57"/>
      <c r="J2810" s="55"/>
      <c r="K2810" s="55"/>
      <c r="L2810" s="53"/>
      <c r="M2810" s="58"/>
      <c r="N2810" s="52"/>
    </row>
    <row r="2811" spans="2:14" x14ac:dyDescent="0.25">
      <c r="B2811" s="51"/>
      <c r="C2811" s="53"/>
      <c r="D2811" s="54"/>
      <c r="E2811" s="55"/>
      <c r="F2811" s="56"/>
      <c r="G2811" s="56"/>
      <c r="H2811" s="56"/>
      <c r="I2811" s="57"/>
      <c r="J2811" s="55"/>
      <c r="K2811" s="55"/>
      <c r="L2811" s="53"/>
      <c r="M2811" s="58"/>
      <c r="N2811" s="52"/>
    </row>
    <row r="2812" spans="2:14" x14ac:dyDescent="0.25">
      <c r="B2812" s="51"/>
      <c r="C2812" s="53"/>
      <c r="D2812" s="54"/>
      <c r="E2812" s="55"/>
      <c r="F2812" s="56"/>
      <c r="G2812" s="56"/>
      <c r="H2812" s="56"/>
      <c r="I2812" s="57"/>
      <c r="J2812" s="55"/>
      <c r="K2812" s="55"/>
      <c r="L2812" s="53"/>
      <c r="M2812" s="58"/>
      <c r="N2812" s="52"/>
    </row>
    <row r="2813" spans="2:14" x14ac:dyDescent="0.25">
      <c r="B2813" s="51"/>
      <c r="C2813" s="53"/>
      <c r="D2813" s="54"/>
      <c r="E2813" s="55"/>
      <c r="F2813" s="56"/>
      <c r="G2813" s="56"/>
      <c r="H2813" s="56"/>
      <c r="I2813" s="57"/>
      <c r="J2813" s="55"/>
      <c r="K2813" s="55"/>
      <c r="L2813" s="53"/>
      <c r="M2813" s="58"/>
      <c r="N2813" s="52"/>
    </row>
    <row r="2814" spans="2:14" x14ac:dyDescent="0.25">
      <c r="B2814" s="51"/>
      <c r="C2814" s="53"/>
      <c r="D2814" s="54"/>
      <c r="E2814" s="55"/>
      <c r="F2814" s="56"/>
      <c r="G2814" s="56"/>
      <c r="H2814" s="56"/>
      <c r="I2814" s="57"/>
      <c r="J2814" s="55"/>
      <c r="K2814" s="55"/>
      <c r="L2814" s="53"/>
      <c r="M2814" s="58"/>
      <c r="N2814" s="52"/>
    </row>
    <row r="2815" spans="2:14" x14ac:dyDescent="0.25">
      <c r="B2815" s="51"/>
      <c r="C2815" s="53"/>
      <c r="D2815" s="54"/>
      <c r="E2815" s="55"/>
      <c r="F2815" s="56"/>
      <c r="G2815" s="56"/>
      <c r="H2815" s="56"/>
      <c r="I2815" s="57"/>
      <c r="J2815" s="55"/>
      <c r="K2815" s="55"/>
      <c r="L2815" s="53"/>
      <c r="M2815" s="58"/>
      <c r="N2815" s="52"/>
    </row>
    <row r="2816" spans="2:14" x14ac:dyDescent="0.25">
      <c r="B2816" s="51"/>
      <c r="C2816" s="53"/>
      <c r="D2816" s="54"/>
      <c r="E2816" s="55"/>
      <c r="F2816" s="56"/>
      <c r="G2816" s="56"/>
      <c r="H2816" s="56"/>
      <c r="I2816" s="57"/>
      <c r="J2816" s="55"/>
      <c r="K2816" s="55"/>
      <c r="L2816" s="53"/>
      <c r="M2816" s="58"/>
      <c r="N2816" s="52"/>
    </row>
    <row r="2817" spans="2:14" x14ac:dyDescent="0.25">
      <c r="B2817" s="51"/>
      <c r="C2817" s="53"/>
      <c r="D2817" s="54"/>
      <c r="E2817" s="55"/>
      <c r="F2817" s="56"/>
      <c r="G2817" s="56"/>
      <c r="H2817" s="56"/>
      <c r="I2817" s="57"/>
      <c r="J2817" s="55"/>
      <c r="K2817" s="55"/>
      <c r="L2817" s="53"/>
      <c r="M2817" s="58"/>
      <c r="N2817" s="52"/>
    </row>
    <row r="2818" spans="2:14" x14ac:dyDescent="0.25">
      <c r="B2818" s="51"/>
      <c r="C2818" s="53"/>
      <c r="D2818" s="54"/>
      <c r="E2818" s="55"/>
      <c r="F2818" s="56"/>
      <c r="G2818" s="56"/>
      <c r="H2818" s="56"/>
      <c r="I2818" s="57"/>
      <c r="J2818" s="55"/>
      <c r="K2818" s="55"/>
      <c r="L2818" s="53"/>
      <c r="M2818" s="58"/>
      <c r="N2818" s="52"/>
    </row>
    <row r="2819" spans="2:14" x14ac:dyDescent="0.25">
      <c r="B2819" s="51"/>
      <c r="C2819" s="53"/>
      <c r="D2819" s="54"/>
      <c r="E2819" s="55"/>
      <c r="F2819" s="56"/>
      <c r="G2819" s="56"/>
      <c r="H2819" s="56"/>
      <c r="I2819" s="57"/>
      <c r="J2819" s="55"/>
      <c r="K2819" s="55"/>
      <c r="L2819" s="53"/>
      <c r="M2819" s="58"/>
      <c r="N2819" s="52"/>
    </row>
    <row r="2820" spans="2:14" x14ac:dyDescent="0.25">
      <c r="B2820" s="51"/>
      <c r="C2820" s="53"/>
      <c r="D2820" s="54"/>
      <c r="E2820" s="55"/>
      <c r="F2820" s="56"/>
      <c r="G2820" s="56"/>
      <c r="H2820" s="56"/>
      <c r="I2820" s="57"/>
      <c r="J2820" s="55"/>
      <c r="K2820" s="55"/>
      <c r="L2820" s="53"/>
      <c r="M2820" s="58"/>
      <c r="N2820" s="52"/>
    </row>
    <row r="2821" spans="2:14" x14ac:dyDescent="0.25">
      <c r="B2821" s="51"/>
      <c r="C2821" s="53"/>
      <c r="D2821" s="54"/>
      <c r="E2821" s="55"/>
      <c r="F2821" s="56"/>
      <c r="G2821" s="56"/>
      <c r="H2821" s="56"/>
      <c r="I2821" s="57"/>
      <c r="J2821" s="55"/>
      <c r="K2821" s="55"/>
      <c r="L2821" s="53"/>
      <c r="M2821" s="58"/>
      <c r="N2821" s="52"/>
    </row>
    <row r="2822" spans="2:14" x14ac:dyDescent="0.25">
      <c r="B2822" s="51"/>
      <c r="C2822" s="53"/>
      <c r="D2822" s="54"/>
      <c r="E2822" s="55"/>
      <c r="F2822" s="56"/>
      <c r="G2822" s="56"/>
      <c r="H2822" s="56"/>
      <c r="I2822" s="57"/>
      <c r="J2822" s="55"/>
      <c r="K2822" s="55"/>
      <c r="L2822" s="53"/>
      <c r="M2822" s="58"/>
      <c r="N2822" s="52"/>
    </row>
    <row r="2823" spans="2:14" x14ac:dyDescent="0.25">
      <c r="B2823" s="51"/>
      <c r="C2823" s="53"/>
      <c r="D2823" s="54"/>
      <c r="E2823" s="55"/>
      <c r="F2823" s="56"/>
      <c r="G2823" s="56"/>
      <c r="H2823" s="56"/>
      <c r="I2823" s="57"/>
      <c r="J2823" s="55"/>
      <c r="K2823" s="55"/>
      <c r="L2823" s="53"/>
      <c r="M2823" s="58"/>
      <c r="N2823" s="52"/>
    </row>
    <row r="2824" spans="2:14" x14ac:dyDescent="0.25">
      <c r="B2824" s="51"/>
      <c r="C2824" s="53"/>
      <c r="D2824" s="54"/>
      <c r="E2824" s="55"/>
      <c r="F2824" s="56"/>
      <c r="G2824" s="56"/>
      <c r="H2824" s="56"/>
      <c r="I2824" s="57"/>
      <c r="J2824" s="55"/>
      <c r="K2824" s="55"/>
      <c r="L2824" s="53"/>
      <c r="M2824" s="58"/>
      <c r="N2824" s="52"/>
    </row>
    <row r="2825" spans="2:14" x14ac:dyDescent="0.25">
      <c r="B2825" s="51"/>
      <c r="C2825" s="53"/>
      <c r="D2825" s="54"/>
      <c r="E2825" s="55"/>
      <c r="F2825" s="56"/>
      <c r="G2825" s="56"/>
      <c r="H2825" s="56"/>
      <c r="I2825" s="57"/>
      <c r="J2825" s="55"/>
      <c r="K2825" s="55"/>
      <c r="L2825" s="53"/>
      <c r="M2825" s="58"/>
      <c r="N2825" s="52"/>
    </row>
    <row r="2826" spans="2:14" x14ac:dyDescent="0.25">
      <c r="B2826" s="51"/>
      <c r="C2826" s="53"/>
      <c r="D2826" s="54"/>
      <c r="E2826" s="55"/>
      <c r="F2826" s="56"/>
      <c r="G2826" s="56"/>
      <c r="H2826" s="56"/>
      <c r="I2826" s="57"/>
      <c r="J2826" s="55"/>
      <c r="K2826" s="55"/>
      <c r="L2826" s="53"/>
      <c r="M2826" s="58"/>
      <c r="N2826" s="52"/>
    </row>
    <row r="2827" spans="2:14" x14ac:dyDescent="0.25">
      <c r="B2827" s="51"/>
      <c r="C2827" s="53"/>
      <c r="D2827" s="54"/>
      <c r="E2827" s="55"/>
      <c r="F2827" s="56"/>
      <c r="G2827" s="56"/>
      <c r="H2827" s="56"/>
      <c r="I2827" s="57"/>
      <c r="J2827" s="55"/>
      <c r="K2827" s="55"/>
      <c r="L2827" s="53"/>
      <c r="M2827" s="58"/>
      <c r="N2827" s="52"/>
    </row>
    <row r="2828" spans="2:14" x14ac:dyDescent="0.25">
      <c r="B2828" s="51"/>
      <c r="C2828" s="53"/>
      <c r="D2828" s="54"/>
      <c r="E2828" s="55"/>
      <c r="F2828" s="56"/>
      <c r="G2828" s="56"/>
      <c r="H2828" s="56"/>
      <c r="I2828" s="57"/>
      <c r="J2828" s="55"/>
      <c r="K2828" s="55"/>
      <c r="L2828" s="53"/>
      <c r="M2828" s="58"/>
      <c r="N2828" s="52"/>
    </row>
    <row r="2829" spans="2:14" x14ac:dyDescent="0.25">
      <c r="B2829" s="51"/>
      <c r="C2829" s="53"/>
      <c r="D2829" s="54"/>
      <c r="E2829" s="55"/>
      <c r="F2829" s="56"/>
      <c r="G2829" s="56"/>
      <c r="H2829" s="56"/>
      <c r="I2829" s="57"/>
      <c r="J2829" s="55"/>
      <c r="K2829" s="55"/>
      <c r="L2829" s="53"/>
      <c r="M2829" s="58"/>
      <c r="N2829" s="52"/>
    </row>
    <row r="2830" spans="2:14" x14ac:dyDescent="0.25">
      <c r="B2830" s="51"/>
      <c r="C2830" s="53"/>
      <c r="D2830" s="54"/>
      <c r="E2830" s="55"/>
      <c r="F2830" s="56"/>
      <c r="G2830" s="56"/>
      <c r="H2830" s="56"/>
      <c r="I2830" s="57"/>
      <c r="J2830" s="55"/>
      <c r="K2830" s="55"/>
      <c r="L2830" s="53"/>
      <c r="M2830" s="58"/>
      <c r="N2830" s="52"/>
    </row>
    <row r="2831" spans="2:14" x14ac:dyDescent="0.25">
      <c r="B2831" s="51"/>
      <c r="C2831" s="53"/>
      <c r="D2831" s="54"/>
      <c r="E2831" s="55"/>
      <c r="F2831" s="56"/>
      <c r="G2831" s="56"/>
      <c r="H2831" s="56"/>
      <c r="I2831" s="57"/>
      <c r="J2831" s="55"/>
      <c r="K2831" s="55"/>
      <c r="L2831" s="53"/>
      <c r="M2831" s="58"/>
      <c r="N2831" s="52"/>
    </row>
    <row r="2832" spans="2:14" x14ac:dyDescent="0.25">
      <c r="B2832" s="51"/>
      <c r="C2832" s="53"/>
      <c r="D2832" s="54"/>
      <c r="E2832" s="55"/>
      <c r="F2832" s="56"/>
      <c r="G2832" s="56"/>
      <c r="H2832" s="56"/>
      <c r="I2832" s="57"/>
      <c r="J2832" s="55"/>
      <c r="K2832" s="55"/>
      <c r="L2832" s="53"/>
      <c r="M2832" s="58"/>
      <c r="N2832" s="52"/>
    </row>
    <row r="2833" spans="2:14" x14ac:dyDescent="0.25">
      <c r="B2833" s="51"/>
      <c r="C2833" s="53"/>
      <c r="D2833" s="54"/>
      <c r="E2833" s="55"/>
      <c r="F2833" s="56"/>
      <c r="G2833" s="56"/>
      <c r="H2833" s="56"/>
      <c r="I2833" s="57"/>
      <c r="J2833" s="55"/>
      <c r="K2833" s="55"/>
      <c r="L2833" s="53"/>
      <c r="M2833" s="58"/>
      <c r="N2833" s="52"/>
    </row>
    <row r="2834" spans="2:14" x14ac:dyDescent="0.25">
      <c r="B2834" s="51"/>
      <c r="C2834" s="53"/>
      <c r="D2834" s="54"/>
      <c r="E2834" s="55"/>
      <c r="F2834" s="56"/>
      <c r="G2834" s="56"/>
      <c r="H2834" s="56"/>
      <c r="I2834" s="57"/>
      <c r="J2834" s="55"/>
      <c r="K2834" s="55"/>
      <c r="L2834" s="53"/>
      <c r="M2834" s="58"/>
      <c r="N2834" s="52"/>
    </row>
    <row r="2835" spans="2:14" x14ac:dyDescent="0.25">
      <c r="B2835" s="51"/>
      <c r="C2835" s="53"/>
      <c r="D2835" s="54"/>
      <c r="E2835" s="55"/>
      <c r="F2835" s="56"/>
      <c r="G2835" s="56"/>
      <c r="H2835" s="56"/>
      <c r="I2835" s="57"/>
      <c r="J2835" s="55"/>
      <c r="K2835" s="55"/>
      <c r="L2835" s="53"/>
      <c r="M2835" s="58"/>
      <c r="N2835" s="52"/>
    </row>
    <row r="2836" spans="2:14" x14ac:dyDescent="0.25">
      <c r="B2836" s="51"/>
      <c r="C2836" s="53"/>
      <c r="D2836" s="54"/>
      <c r="E2836" s="55"/>
      <c r="F2836" s="56"/>
      <c r="G2836" s="56"/>
      <c r="H2836" s="56"/>
      <c r="I2836" s="57"/>
      <c r="J2836" s="55"/>
      <c r="K2836" s="55"/>
      <c r="L2836" s="53"/>
      <c r="M2836" s="58"/>
      <c r="N2836" s="52"/>
    </row>
    <row r="2837" spans="2:14" x14ac:dyDescent="0.25">
      <c r="B2837" s="51"/>
      <c r="C2837" s="53"/>
      <c r="D2837" s="54"/>
      <c r="E2837" s="55"/>
      <c r="F2837" s="56"/>
      <c r="G2837" s="56"/>
      <c r="H2837" s="56"/>
      <c r="I2837" s="57"/>
      <c r="J2837" s="55"/>
      <c r="K2837" s="55"/>
      <c r="L2837" s="53"/>
      <c r="M2837" s="58"/>
      <c r="N2837" s="52"/>
    </row>
    <row r="2838" spans="2:14" x14ac:dyDescent="0.25">
      <c r="B2838" s="51"/>
      <c r="C2838" s="53"/>
      <c r="D2838" s="54"/>
      <c r="E2838" s="55"/>
      <c r="F2838" s="56"/>
      <c r="G2838" s="56"/>
      <c r="H2838" s="56"/>
      <c r="I2838" s="57"/>
      <c r="J2838" s="55"/>
      <c r="K2838" s="55"/>
      <c r="L2838" s="53"/>
      <c r="M2838" s="58"/>
      <c r="N2838" s="52"/>
    </row>
    <row r="2839" spans="2:14" x14ac:dyDescent="0.25">
      <c r="B2839" s="51"/>
      <c r="C2839" s="53"/>
      <c r="D2839" s="54"/>
      <c r="E2839" s="55"/>
      <c r="F2839" s="56"/>
      <c r="G2839" s="56"/>
      <c r="H2839" s="56"/>
      <c r="I2839" s="57"/>
      <c r="J2839" s="55"/>
      <c r="K2839" s="55"/>
      <c r="L2839" s="53"/>
      <c r="M2839" s="58"/>
      <c r="N2839" s="52"/>
    </row>
    <row r="2840" spans="2:14" x14ac:dyDescent="0.25">
      <c r="B2840" s="51"/>
      <c r="C2840" s="53"/>
      <c r="D2840" s="54"/>
      <c r="E2840" s="55"/>
      <c r="F2840" s="56"/>
      <c r="G2840" s="56"/>
      <c r="H2840" s="56"/>
      <c r="I2840" s="57"/>
      <c r="J2840" s="55"/>
      <c r="K2840" s="55"/>
      <c r="L2840" s="53"/>
      <c r="M2840" s="58"/>
      <c r="N2840" s="52"/>
    </row>
    <row r="2841" spans="2:14" x14ac:dyDescent="0.25">
      <c r="B2841" s="51"/>
      <c r="C2841" s="53"/>
      <c r="D2841" s="54"/>
      <c r="E2841" s="55"/>
      <c r="F2841" s="56"/>
      <c r="G2841" s="56"/>
      <c r="H2841" s="56"/>
      <c r="I2841" s="57"/>
      <c r="J2841" s="55"/>
      <c r="K2841" s="55"/>
      <c r="L2841" s="53"/>
      <c r="M2841" s="58"/>
      <c r="N2841" s="52"/>
    </row>
    <row r="2842" spans="2:14" x14ac:dyDescent="0.25">
      <c r="B2842" s="51"/>
      <c r="C2842" s="53"/>
      <c r="D2842" s="54"/>
      <c r="E2842" s="55"/>
      <c r="F2842" s="56"/>
      <c r="G2842" s="56"/>
      <c r="H2842" s="56"/>
      <c r="I2842" s="57"/>
      <c r="J2842" s="55"/>
      <c r="K2842" s="55"/>
      <c r="L2842" s="53"/>
      <c r="M2842" s="58"/>
      <c r="N2842" s="52"/>
    </row>
    <row r="2843" spans="2:14" x14ac:dyDescent="0.25">
      <c r="B2843" s="51"/>
      <c r="C2843" s="53"/>
      <c r="D2843" s="54"/>
      <c r="E2843" s="55"/>
      <c r="F2843" s="56"/>
      <c r="G2843" s="56"/>
      <c r="H2843" s="56"/>
      <c r="I2843" s="57"/>
      <c r="J2843" s="55"/>
      <c r="K2843" s="55"/>
      <c r="L2843" s="53"/>
      <c r="M2843" s="58"/>
      <c r="N2843" s="52"/>
    </row>
    <row r="2844" spans="2:14" x14ac:dyDescent="0.25">
      <c r="B2844" s="51"/>
      <c r="C2844" s="53"/>
      <c r="D2844" s="54"/>
      <c r="E2844" s="55"/>
      <c r="F2844" s="56"/>
      <c r="G2844" s="56"/>
      <c r="H2844" s="56"/>
      <c r="I2844" s="57"/>
      <c r="J2844" s="55"/>
      <c r="K2844" s="55"/>
      <c r="L2844" s="53"/>
      <c r="M2844" s="58"/>
      <c r="N2844" s="52"/>
    </row>
    <row r="2845" spans="2:14" x14ac:dyDescent="0.25">
      <c r="B2845" s="51"/>
      <c r="C2845" s="53"/>
      <c r="D2845" s="54"/>
      <c r="E2845" s="55"/>
      <c r="F2845" s="56"/>
      <c r="G2845" s="56"/>
      <c r="H2845" s="56"/>
      <c r="I2845" s="57"/>
      <c r="J2845" s="55"/>
      <c r="K2845" s="55"/>
      <c r="L2845" s="53"/>
      <c r="M2845" s="58"/>
      <c r="N2845" s="52"/>
    </row>
    <row r="2846" spans="2:14" x14ac:dyDescent="0.25">
      <c r="B2846" s="51"/>
      <c r="C2846" s="53"/>
      <c r="D2846" s="54"/>
      <c r="E2846" s="55"/>
      <c r="F2846" s="56"/>
      <c r="G2846" s="56"/>
      <c r="H2846" s="56"/>
      <c r="I2846" s="57"/>
      <c r="J2846" s="55"/>
      <c r="K2846" s="55"/>
      <c r="L2846" s="53"/>
      <c r="M2846" s="58"/>
      <c r="N2846" s="52"/>
    </row>
    <row r="2847" spans="2:14" x14ac:dyDescent="0.25">
      <c r="B2847" s="51"/>
      <c r="C2847" s="53"/>
      <c r="D2847" s="54"/>
      <c r="E2847" s="55"/>
      <c r="F2847" s="56"/>
      <c r="G2847" s="56"/>
      <c r="H2847" s="56"/>
      <c r="I2847" s="57"/>
      <c r="J2847" s="55"/>
      <c r="K2847" s="55"/>
      <c r="L2847" s="53"/>
      <c r="M2847" s="58"/>
      <c r="N2847" s="52"/>
    </row>
    <row r="2848" spans="2:14" x14ac:dyDescent="0.25">
      <c r="B2848" s="51"/>
      <c r="C2848" s="53"/>
      <c r="D2848" s="54"/>
      <c r="E2848" s="55"/>
      <c r="F2848" s="56"/>
      <c r="G2848" s="56"/>
      <c r="H2848" s="56"/>
      <c r="I2848" s="57"/>
      <c r="J2848" s="55"/>
      <c r="K2848" s="55"/>
      <c r="L2848" s="53"/>
      <c r="M2848" s="58"/>
      <c r="N2848" s="52"/>
    </row>
    <row r="2849" spans="2:14" x14ac:dyDescent="0.25">
      <c r="B2849" s="51"/>
      <c r="C2849" s="53"/>
      <c r="D2849" s="54"/>
      <c r="E2849" s="55"/>
      <c r="F2849" s="56"/>
      <c r="G2849" s="56"/>
      <c r="H2849" s="56"/>
      <c r="I2849" s="57"/>
      <c r="J2849" s="55"/>
      <c r="K2849" s="55"/>
      <c r="L2849" s="53"/>
      <c r="M2849" s="58"/>
      <c r="N2849" s="52"/>
    </row>
    <row r="2850" spans="2:14" x14ac:dyDescent="0.25">
      <c r="B2850" s="51"/>
      <c r="C2850" s="53"/>
      <c r="D2850" s="54"/>
      <c r="E2850" s="55"/>
      <c r="F2850" s="56"/>
      <c r="G2850" s="56"/>
      <c r="H2850" s="56"/>
      <c r="I2850" s="57"/>
      <c r="J2850" s="55"/>
      <c r="K2850" s="55"/>
      <c r="L2850" s="53"/>
      <c r="M2850" s="58"/>
      <c r="N2850" s="52"/>
    </row>
    <row r="2851" spans="2:14" x14ac:dyDescent="0.25">
      <c r="B2851" s="51"/>
      <c r="C2851" s="53"/>
      <c r="D2851" s="54"/>
      <c r="E2851" s="55"/>
      <c r="F2851" s="56"/>
      <c r="G2851" s="56"/>
      <c r="H2851" s="56"/>
      <c r="I2851" s="57"/>
      <c r="J2851" s="55"/>
      <c r="K2851" s="55"/>
      <c r="L2851" s="53"/>
      <c r="M2851" s="58"/>
      <c r="N2851" s="52"/>
    </row>
    <row r="2852" spans="2:14" x14ac:dyDescent="0.25">
      <c r="B2852" s="51"/>
      <c r="C2852" s="53"/>
      <c r="D2852" s="54"/>
      <c r="E2852" s="55"/>
      <c r="F2852" s="56"/>
      <c r="G2852" s="56"/>
      <c r="H2852" s="56"/>
      <c r="I2852" s="57"/>
      <c r="J2852" s="55"/>
      <c r="K2852" s="55"/>
      <c r="L2852" s="53"/>
      <c r="M2852" s="58"/>
      <c r="N2852" s="52"/>
    </row>
    <row r="2853" spans="2:14" x14ac:dyDescent="0.25">
      <c r="B2853" s="51"/>
      <c r="C2853" s="53"/>
      <c r="D2853" s="54"/>
      <c r="E2853" s="55"/>
      <c r="F2853" s="56"/>
      <c r="G2853" s="56"/>
      <c r="H2853" s="56"/>
      <c r="I2853" s="57"/>
      <c r="J2853" s="55"/>
      <c r="K2853" s="55"/>
      <c r="L2853" s="53"/>
      <c r="M2853" s="58"/>
      <c r="N2853" s="52"/>
    </row>
    <row r="2854" spans="2:14" x14ac:dyDescent="0.25">
      <c r="B2854" s="51"/>
      <c r="C2854" s="53"/>
      <c r="D2854" s="54"/>
      <c r="E2854" s="55"/>
      <c r="F2854" s="56"/>
      <c r="G2854" s="56"/>
      <c r="H2854" s="56"/>
      <c r="I2854" s="57"/>
      <c r="J2854" s="55"/>
      <c r="K2854" s="55"/>
      <c r="L2854" s="53"/>
      <c r="M2854" s="58"/>
      <c r="N2854" s="52"/>
    </row>
    <row r="2855" spans="2:14" x14ac:dyDescent="0.25">
      <c r="B2855" s="51"/>
      <c r="C2855" s="53"/>
      <c r="D2855" s="54"/>
      <c r="E2855" s="55"/>
      <c r="F2855" s="56"/>
      <c r="G2855" s="56"/>
      <c r="H2855" s="56"/>
      <c r="I2855" s="57"/>
      <c r="J2855" s="55"/>
      <c r="K2855" s="55"/>
      <c r="L2855" s="53"/>
      <c r="M2855" s="58"/>
      <c r="N2855" s="52"/>
    </row>
    <row r="2856" spans="2:14" x14ac:dyDescent="0.25">
      <c r="B2856" s="51"/>
      <c r="C2856" s="53"/>
      <c r="D2856" s="54"/>
      <c r="E2856" s="55"/>
      <c r="F2856" s="56"/>
      <c r="G2856" s="56"/>
      <c r="H2856" s="56"/>
      <c r="I2856" s="57"/>
      <c r="J2856" s="55"/>
      <c r="K2856" s="55"/>
      <c r="L2856" s="53"/>
      <c r="M2856" s="58"/>
      <c r="N2856" s="52"/>
    </row>
    <row r="2857" spans="2:14" x14ac:dyDescent="0.25">
      <c r="B2857" s="51"/>
      <c r="C2857" s="53"/>
      <c r="D2857" s="54"/>
      <c r="E2857" s="55"/>
      <c r="F2857" s="56"/>
      <c r="G2857" s="56"/>
      <c r="H2857" s="56"/>
      <c r="I2857" s="57"/>
      <c r="J2857" s="55"/>
      <c r="K2857" s="55"/>
      <c r="L2857" s="53"/>
      <c r="M2857" s="58"/>
      <c r="N2857" s="52"/>
    </row>
    <row r="2858" spans="2:14" x14ac:dyDescent="0.25">
      <c r="B2858" s="51"/>
      <c r="C2858" s="53"/>
      <c r="D2858" s="54"/>
      <c r="E2858" s="55"/>
      <c r="F2858" s="56"/>
      <c r="G2858" s="56"/>
      <c r="H2858" s="56"/>
      <c r="I2858" s="57"/>
      <c r="J2858" s="55"/>
      <c r="K2858" s="55"/>
      <c r="L2858" s="53"/>
      <c r="M2858" s="58"/>
      <c r="N2858" s="52"/>
    </row>
    <row r="2859" spans="2:14" x14ac:dyDescent="0.25">
      <c r="B2859" s="51"/>
      <c r="C2859" s="53"/>
      <c r="D2859" s="54"/>
      <c r="E2859" s="55"/>
      <c r="F2859" s="56"/>
      <c r="G2859" s="56"/>
      <c r="H2859" s="56"/>
      <c r="I2859" s="57"/>
      <c r="J2859" s="55"/>
      <c r="K2859" s="55"/>
      <c r="L2859" s="53"/>
      <c r="M2859" s="58"/>
      <c r="N2859" s="52"/>
    </row>
    <row r="2860" spans="2:14" x14ac:dyDescent="0.25">
      <c r="B2860" s="51"/>
      <c r="C2860" s="53"/>
      <c r="D2860" s="54"/>
      <c r="E2860" s="55"/>
      <c r="F2860" s="56"/>
      <c r="G2860" s="56"/>
      <c r="H2860" s="56"/>
      <c r="I2860" s="57"/>
      <c r="J2860" s="55"/>
      <c r="K2860" s="55"/>
      <c r="L2860" s="53"/>
      <c r="M2860" s="58"/>
      <c r="N2860" s="52"/>
    </row>
    <row r="2861" spans="2:14" x14ac:dyDescent="0.25">
      <c r="B2861" s="51"/>
      <c r="C2861" s="53"/>
      <c r="D2861" s="54"/>
      <c r="E2861" s="55"/>
      <c r="F2861" s="56"/>
      <c r="G2861" s="56"/>
      <c r="H2861" s="56"/>
      <c r="I2861" s="57"/>
      <c r="J2861" s="55"/>
      <c r="K2861" s="55"/>
      <c r="L2861" s="53"/>
      <c r="M2861" s="58"/>
      <c r="N2861" s="52"/>
    </row>
    <row r="2862" spans="2:14" x14ac:dyDescent="0.25">
      <c r="B2862" s="51"/>
      <c r="C2862" s="53"/>
      <c r="D2862" s="54"/>
      <c r="E2862" s="55"/>
      <c r="F2862" s="56"/>
      <c r="G2862" s="56"/>
      <c r="H2862" s="56"/>
      <c r="I2862" s="57"/>
      <c r="J2862" s="55"/>
      <c r="K2862" s="55"/>
      <c r="L2862" s="53"/>
      <c r="M2862" s="58"/>
      <c r="N2862" s="52"/>
    </row>
    <row r="2863" spans="2:14" x14ac:dyDescent="0.25">
      <c r="B2863" s="51"/>
      <c r="C2863" s="53"/>
      <c r="D2863" s="54"/>
      <c r="E2863" s="55"/>
      <c r="F2863" s="56"/>
      <c r="G2863" s="56"/>
      <c r="H2863" s="56"/>
      <c r="I2863" s="57"/>
      <c r="J2863" s="55"/>
      <c r="K2863" s="55"/>
      <c r="L2863" s="53"/>
      <c r="M2863" s="58"/>
      <c r="N2863" s="52"/>
    </row>
    <row r="2864" spans="2:14" x14ac:dyDescent="0.25">
      <c r="B2864" s="51"/>
      <c r="C2864" s="53"/>
      <c r="D2864" s="54"/>
      <c r="E2864" s="55"/>
      <c r="F2864" s="56"/>
      <c r="G2864" s="56"/>
      <c r="H2864" s="56"/>
      <c r="I2864" s="57"/>
      <c r="J2864" s="55"/>
      <c r="K2864" s="55"/>
      <c r="L2864" s="53"/>
      <c r="M2864" s="58"/>
      <c r="N2864" s="52"/>
    </row>
    <row r="2865" spans="2:14" x14ac:dyDescent="0.25">
      <c r="B2865" s="51"/>
      <c r="C2865" s="53"/>
      <c r="D2865" s="54"/>
      <c r="E2865" s="55"/>
      <c r="F2865" s="56"/>
      <c r="G2865" s="56"/>
      <c r="H2865" s="56"/>
      <c r="I2865" s="57"/>
      <c r="J2865" s="55"/>
      <c r="K2865" s="55"/>
      <c r="L2865" s="53"/>
      <c r="M2865" s="58"/>
      <c r="N2865" s="52"/>
    </row>
    <row r="2866" spans="2:14" x14ac:dyDescent="0.25">
      <c r="B2866" s="51"/>
      <c r="C2866" s="53"/>
      <c r="D2866" s="54"/>
      <c r="E2866" s="55"/>
      <c r="F2866" s="56"/>
      <c r="G2866" s="56"/>
      <c r="H2866" s="56"/>
      <c r="I2866" s="57"/>
      <c r="J2866" s="55"/>
      <c r="K2866" s="55"/>
      <c r="L2866" s="53"/>
      <c r="M2866" s="58"/>
      <c r="N2866" s="52"/>
    </row>
    <row r="2867" spans="2:14" x14ac:dyDescent="0.25">
      <c r="B2867" s="51"/>
      <c r="C2867" s="53"/>
      <c r="D2867" s="54"/>
      <c r="E2867" s="55"/>
      <c r="F2867" s="56"/>
      <c r="G2867" s="56"/>
      <c r="H2867" s="56"/>
      <c r="I2867" s="57"/>
      <c r="J2867" s="55"/>
      <c r="K2867" s="55"/>
      <c r="L2867" s="53"/>
      <c r="M2867" s="58"/>
      <c r="N2867" s="52"/>
    </row>
    <row r="2868" spans="2:14" x14ac:dyDescent="0.25">
      <c r="B2868" s="51"/>
      <c r="C2868" s="53"/>
      <c r="D2868" s="54"/>
      <c r="E2868" s="55"/>
      <c r="F2868" s="56"/>
      <c r="G2868" s="56"/>
      <c r="H2868" s="56"/>
      <c r="I2868" s="57"/>
      <c r="J2868" s="55"/>
      <c r="K2868" s="55"/>
      <c r="L2868" s="53"/>
      <c r="M2868" s="58"/>
      <c r="N2868" s="52"/>
    </row>
    <row r="2869" spans="2:14" x14ac:dyDescent="0.25">
      <c r="B2869" s="51"/>
      <c r="C2869" s="53"/>
      <c r="D2869" s="54"/>
      <c r="E2869" s="55"/>
      <c r="F2869" s="56"/>
      <c r="G2869" s="56"/>
      <c r="H2869" s="56"/>
      <c r="I2869" s="57"/>
      <c r="J2869" s="55"/>
      <c r="K2869" s="55"/>
      <c r="L2869" s="53"/>
      <c r="M2869" s="58"/>
      <c r="N2869" s="52"/>
    </row>
    <row r="2870" spans="2:14" x14ac:dyDescent="0.25">
      <c r="B2870" s="51"/>
      <c r="C2870" s="53"/>
      <c r="D2870" s="54"/>
      <c r="E2870" s="55"/>
      <c r="F2870" s="56"/>
      <c r="G2870" s="56"/>
      <c r="H2870" s="56"/>
      <c r="I2870" s="57"/>
      <c r="J2870" s="55"/>
      <c r="K2870" s="55"/>
      <c r="L2870" s="53"/>
      <c r="M2870" s="58"/>
      <c r="N2870" s="52"/>
    </row>
    <row r="2871" spans="2:14" x14ac:dyDescent="0.25">
      <c r="B2871" s="51"/>
      <c r="C2871" s="53"/>
      <c r="D2871" s="54"/>
      <c r="E2871" s="55"/>
      <c r="F2871" s="56"/>
      <c r="G2871" s="56"/>
      <c r="H2871" s="56"/>
      <c r="I2871" s="57"/>
      <c r="J2871" s="55"/>
      <c r="K2871" s="55"/>
      <c r="L2871" s="53"/>
      <c r="M2871" s="58"/>
      <c r="N2871" s="52"/>
    </row>
    <row r="2872" spans="2:14" x14ac:dyDescent="0.25">
      <c r="B2872" s="51"/>
      <c r="C2872" s="53"/>
      <c r="D2872" s="54"/>
      <c r="E2872" s="55"/>
      <c r="F2872" s="56"/>
      <c r="G2872" s="56"/>
      <c r="H2872" s="56"/>
      <c r="I2872" s="57"/>
      <c r="J2872" s="55"/>
      <c r="K2872" s="55"/>
      <c r="L2872" s="53"/>
      <c r="M2872" s="58"/>
      <c r="N2872" s="52"/>
    </row>
    <row r="2873" spans="2:14" x14ac:dyDescent="0.25">
      <c r="B2873" s="51"/>
      <c r="C2873" s="53"/>
      <c r="D2873" s="54"/>
      <c r="E2873" s="55"/>
      <c r="F2873" s="56"/>
      <c r="G2873" s="56"/>
      <c r="H2873" s="56"/>
      <c r="I2873" s="57"/>
      <c r="J2873" s="55"/>
      <c r="K2873" s="55"/>
      <c r="L2873" s="53"/>
      <c r="M2873" s="58"/>
      <c r="N2873" s="52"/>
    </row>
    <row r="2874" spans="2:14" x14ac:dyDescent="0.25">
      <c r="B2874" s="51"/>
      <c r="C2874" s="53"/>
      <c r="D2874" s="54"/>
      <c r="E2874" s="55"/>
      <c r="F2874" s="56"/>
      <c r="G2874" s="56"/>
      <c r="H2874" s="56"/>
      <c r="I2874" s="57"/>
      <c r="J2874" s="55"/>
      <c r="K2874" s="55"/>
      <c r="L2874" s="53"/>
      <c r="M2874" s="58"/>
      <c r="N2874" s="52"/>
    </row>
    <row r="2875" spans="2:14" x14ac:dyDescent="0.25">
      <c r="B2875" s="51"/>
      <c r="C2875" s="53"/>
      <c r="D2875" s="54"/>
      <c r="E2875" s="55"/>
      <c r="F2875" s="56"/>
      <c r="G2875" s="56"/>
      <c r="H2875" s="56"/>
      <c r="I2875" s="57"/>
      <c r="J2875" s="55"/>
      <c r="K2875" s="55"/>
      <c r="L2875" s="53"/>
      <c r="M2875" s="58"/>
      <c r="N2875" s="52"/>
    </row>
    <row r="2876" spans="2:14" x14ac:dyDescent="0.25">
      <c r="B2876" s="51"/>
      <c r="C2876" s="53"/>
      <c r="D2876" s="54"/>
      <c r="E2876" s="55"/>
      <c r="F2876" s="56"/>
      <c r="G2876" s="56"/>
      <c r="H2876" s="56"/>
      <c r="I2876" s="57"/>
      <c r="J2876" s="55"/>
      <c r="K2876" s="55"/>
      <c r="L2876" s="53"/>
      <c r="M2876" s="58"/>
      <c r="N2876" s="52"/>
    </row>
    <row r="2877" spans="2:14" x14ac:dyDescent="0.25">
      <c r="B2877" s="51"/>
      <c r="C2877" s="53"/>
      <c r="D2877" s="54"/>
      <c r="E2877" s="55"/>
      <c r="F2877" s="56"/>
      <c r="G2877" s="56"/>
      <c r="H2877" s="56"/>
      <c r="I2877" s="57"/>
      <c r="J2877" s="55"/>
      <c r="K2877" s="55"/>
      <c r="L2877" s="53"/>
      <c r="M2877" s="58"/>
      <c r="N2877" s="52"/>
    </row>
    <row r="2878" spans="2:14" x14ac:dyDescent="0.25">
      <c r="B2878" s="51"/>
      <c r="C2878" s="53"/>
      <c r="D2878" s="54"/>
      <c r="E2878" s="55"/>
      <c r="F2878" s="56"/>
      <c r="G2878" s="56"/>
      <c r="H2878" s="56"/>
      <c r="I2878" s="57"/>
      <c r="J2878" s="55"/>
      <c r="K2878" s="55"/>
      <c r="L2878" s="53"/>
      <c r="M2878" s="58"/>
      <c r="N2878" s="52"/>
    </row>
    <row r="2879" spans="2:14" x14ac:dyDescent="0.25">
      <c r="B2879" s="51"/>
      <c r="C2879" s="53"/>
      <c r="D2879" s="54"/>
      <c r="E2879" s="55"/>
      <c r="F2879" s="56"/>
      <c r="G2879" s="56"/>
      <c r="H2879" s="56"/>
      <c r="I2879" s="57"/>
      <c r="J2879" s="55"/>
      <c r="K2879" s="55"/>
      <c r="L2879" s="53"/>
      <c r="M2879" s="58"/>
      <c r="N2879" s="52"/>
    </row>
    <row r="2880" spans="2:14" x14ac:dyDescent="0.25">
      <c r="B2880" s="51"/>
      <c r="C2880" s="53"/>
      <c r="D2880" s="54"/>
      <c r="E2880" s="55"/>
      <c r="F2880" s="56"/>
      <c r="G2880" s="56"/>
      <c r="H2880" s="56"/>
      <c r="I2880" s="57"/>
      <c r="J2880" s="55"/>
      <c r="K2880" s="55"/>
      <c r="L2880" s="53"/>
      <c r="M2880" s="58"/>
      <c r="N2880" s="52"/>
    </row>
    <row r="2881" spans="2:14" x14ac:dyDescent="0.25">
      <c r="B2881" s="51"/>
      <c r="C2881" s="53"/>
      <c r="D2881" s="54"/>
      <c r="E2881" s="55"/>
      <c r="F2881" s="56"/>
      <c r="G2881" s="56"/>
      <c r="H2881" s="56"/>
      <c r="I2881" s="57"/>
      <c r="J2881" s="55"/>
      <c r="K2881" s="55"/>
      <c r="L2881" s="53"/>
      <c r="M2881" s="58"/>
      <c r="N2881" s="52"/>
    </row>
    <row r="2882" spans="2:14" x14ac:dyDescent="0.25">
      <c r="B2882" s="51"/>
      <c r="C2882" s="53"/>
      <c r="D2882" s="54"/>
      <c r="E2882" s="55"/>
      <c r="F2882" s="56"/>
      <c r="G2882" s="56"/>
      <c r="H2882" s="56"/>
      <c r="I2882" s="57"/>
      <c r="J2882" s="55"/>
      <c r="K2882" s="55"/>
      <c r="L2882" s="53"/>
      <c r="M2882" s="58"/>
      <c r="N2882" s="52"/>
    </row>
    <row r="2883" spans="2:14" x14ac:dyDescent="0.25">
      <c r="B2883" s="51"/>
      <c r="C2883" s="53"/>
      <c r="D2883" s="54"/>
      <c r="E2883" s="55"/>
      <c r="F2883" s="56"/>
      <c r="G2883" s="56"/>
      <c r="H2883" s="56"/>
      <c r="I2883" s="57"/>
      <c r="J2883" s="55"/>
      <c r="K2883" s="55"/>
      <c r="L2883" s="53"/>
      <c r="M2883" s="58"/>
      <c r="N2883" s="52"/>
    </row>
    <row r="2884" spans="2:14" x14ac:dyDescent="0.25">
      <c r="B2884" s="51"/>
      <c r="C2884" s="53"/>
      <c r="D2884" s="54"/>
      <c r="E2884" s="55"/>
      <c r="F2884" s="56"/>
      <c r="G2884" s="56"/>
      <c r="H2884" s="56"/>
      <c r="I2884" s="57"/>
      <c r="J2884" s="55"/>
      <c r="K2884" s="55"/>
      <c r="L2884" s="53"/>
      <c r="M2884" s="58"/>
      <c r="N2884" s="52"/>
    </row>
    <row r="2885" spans="2:14" x14ac:dyDescent="0.25">
      <c r="B2885" s="51"/>
      <c r="C2885" s="53"/>
      <c r="D2885" s="54"/>
      <c r="E2885" s="55"/>
      <c r="F2885" s="56"/>
      <c r="G2885" s="56"/>
      <c r="H2885" s="56"/>
      <c r="I2885" s="57"/>
      <c r="J2885" s="55"/>
      <c r="K2885" s="55"/>
      <c r="L2885" s="53"/>
      <c r="M2885" s="58"/>
      <c r="N2885" s="52"/>
    </row>
    <row r="2886" spans="2:14" x14ac:dyDescent="0.25">
      <c r="B2886" s="51"/>
      <c r="C2886" s="53"/>
      <c r="D2886" s="54"/>
      <c r="E2886" s="55"/>
      <c r="F2886" s="56"/>
      <c r="G2886" s="56"/>
      <c r="H2886" s="56"/>
      <c r="I2886" s="57"/>
      <c r="J2886" s="55"/>
      <c r="K2886" s="55"/>
      <c r="L2886" s="53"/>
      <c r="M2886" s="58"/>
      <c r="N2886" s="52"/>
    </row>
    <row r="2887" spans="2:14" x14ac:dyDescent="0.25">
      <c r="B2887" s="51"/>
      <c r="C2887" s="53"/>
      <c r="D2887" s="54"/>
      <c r="E2887" s="55"/>
      <c r="F2887" s="56"/>
      <c r="G2887" s="56"/>
      <c r="H2887" s="56"/>
      <c r="I2887" s="57"/>
      <c r="J2887" s="55"/>
      <c r="K2887" s="55"/>
      <c r="L2887" s="53"/>
      <c r="M2887" s="58"/>
      <c r="N2887" s="52"/>
    </row>
    <row r="2888" spans="2:14" x14ac:dyDescent="0.25">
      <c r="B2888" s="51"/>
      <c r="C2888" s="53"/>
      <c r="D2888" s="54"/>
      <c r="E2888" s="55"/>
      <c r="F2888" s="56"/>
      <c r="G2888" s="56"/>
      <c r="H2888" s="56"/>
      <c r="I2888" s="57"/>
      <c r="J2888" s="55"/>
      <c r="K2888" s="55"/>
      <c r="L2888" s="53"/>
      <c r="M2888" s="58"/>
      <c r="N2888" s="52"/>
    </row>
    <row r="2889" spans="2:14" x14ac:dyDescent="0.25">
      <c r="B2889" s="51"/>
      <c r="C2889" s="53"/>
      <c r="D2889" s="54"/>
      <c r="E2889" s="55"/>
      <c r="F2889" s="56"/>
      <c r="G2889" s="56"/>
      <c r="H2889" s="56"/>
      <c r="I2889" s="57"/>
      <c r="J2889" s="55"/>
      <c r="K2889" s="55"/>
      <c r="L2889" s="53"/>
      <c r="M2889" s="58"/>
      <c r="N2889" s="52"/>
    </row>
    <row r="2890" spans="2:14" x14ac:dyDescent="0.25">
      <c r="B2890" s="51"/>
      <c r="C2890" s="53"/>
      <c r="D2890" s="54"/>
      <c r="E2890" s="55"/>
      <c r="F2890" s="56"/>
      <c r="G2890" s="56"/>
      <c r="H2890" s="56"/>
      <c r="I2890" s="57"/>
      <c r="J2890" s="55"/>
      <c r="K2890" s="55"/>
      <c r="L2890" s="53"/>
      <c r="M2890" s="58"/>
      <c r="N2890" s="52"/>
    </row>
    <row r="2891" spans="2:14" x14ac:dyDescent="0.25">
      <c r="B2891" s="51"/>
      <c r="C2891" s="53"/>
      <c r="D2891" s="54"/>
      <c r="E2891" s="55"/>
      <c r="F2891" s="56"/>
      <c r="G2891" s="56"/>
      <c r="H2891" s="56"/>
      <c r="I2891" s="57"/>
      <c r="J2891" s="55"/>
      <c r="K2891" s="55"/>
      <c r="L2891" s="53"/>
      <c r="M2891" s="58"/>
      <c r="N2891" s="52"/>
    </row>
    <row r="2892" spans="2:14" x14ac:dyDescent="0.25">
      <c r="B2892" s="51"/>
      <c r="C2892" s="53"/>
      <c r="D2892" s="54"/>
      <c r="E2892" s="55"/>
      <c r="F2892" s="56"/>
      <c r="G2892" s="56"/>
      <c r="H2892" s="56"/>
      <c r="I2892" s="57"/>
      <c r="J2892" s="55"/>
      <c r="K2892" s="55"/>
      <c r="L2892" s="53"/>
      <c r="M2892" s="58"/>
      <c r="N2892" s="52"/>
    </row>
    <row r="2893" spans="2:14" x14ac:dyDescent="0.25">
      <c r="B2893" s="51"/>
      <c r="C2893" s="53"/>
      <c r="D2893" s="54"/>
      <c r="E2893" s="55"/>
      <c r="F2893" s="56"/>
      <c r="G2893" s="56"/>
      <c r="H2893" s="56"/>
      <c r="I2893" s="57"/>
      <c r="J2893" s="55"/>
      <c r="K2893" s="55"/>
      <c r="L2893" s="53"/>
      <c r="M2893" s="58"/>
      <c r="N2893" s="52"/>
    </row>
    <row r="2894" spans="2:14" x14ac:dyDescent="0.25">
      <c r="B2894" s="51"/>
      <c r="C2894" s="53"/>
      <c r="D2894" s="54"/>
      <c r="E2894" s="55"/>
      <c r="F2894" s="56"/>
      <c r="G2894" s="56"/>
      <c r="H2894" s="56"/>
      <c r="I2894" s="57"/>
      <c r="J2894" s="55"/>
      <c r="K2894" s="55"/>
      <c r="L2894" s="53"/>
      <c r="M2894" s="58"/>
      <c r="N2894" s="52"/>
    </row>
    <row r="2895" spans="2:14" x14ac:dyDescent="0.25">
      <c r="B2895" s="51"/>
      <c r="C2895" s="53"/>
      <c r="D2895" s="54"/>
      <c r="E2895" s="55"/>
      <c r="F2895" s="56"/>
      <c r="G2895" s="56"/>
      <c r="H2895" s="56"/>
      <c r="I2895" s="57"/>
      <c r="J2895" s="55"/>
      <c r="K2895" s="55"/>
      <c r="L2895" s="53"/>
      <c r="M2895" s="58"/>
      <c r="N2895" s="52"/>
    </row>
    <row r="2896" spans="2:14" x14ac:dyDescent="0.25">
      <c r="B2896" s="51"/>
      <c r="C2896" s="53"/>
      <c r="D2896" s="54"/>
      <c r="E2896" s="55"/>
      <c r="F2896" s="56"/>
      <c r="G2896" s="56"/>
      <c r="H2896" s="56"/>
      <c r="I2896" s="57"/>
      <c r="J2896" s="55"/>
      <c r="K2896" s="55"/>
      <c r="L2896" s="53"/>
      <c r="M2896" s="58"/>
      <c r="N2896" s="52"/>
    </row>
    <row r="2897" spans="2:14" x14ac:dyDescent="0.25">
      <c r="B2897" s="51"/>
      <c r="C2897" s="53"/>
      <c r="D2897" s="54"/>
      <c r="E2897" s="55"/>
      <c r="F2897" s="56"/>
      <c r="G2897" s="56"/>
      <c r="H2897" s="56"/>
      <c r="I2897" s="57"/>
      <c r="J2897" s="55"/>
      <c r="K2897" s="55"/>
      <c r="L2897" s="53"/>
      <c r="M2897" s="58"/>
      <c r="N2897" s="52"/>
    </row>
    <row r="2898" spans="2:14" x14ac:dyDescent="0.25">
      <c r="B2898" s="51"/>
      <c r="C2898" s="53"/>
      <c r="D2898" s="54"/>
      <c r="E2898" s="55"/>
      <c r="F2898" s="56"/>
      <c r="G2898" s="56"/>
      <c r="H2898" s="56"/>
      <c r="I2898" s="57"/>
      <c r="J2898" s="55"/>
      <c r="K2898" s="55"/>
      <c r="L2898" s="53"/>
      <c r="M2898" s="58"/>
      <c r="N2898" s="52"/>
    </row>
    <row r="2899" spans="2:14" x14ac:dyDescent="0.25">
      <c r="B2899" s="51"/>
      <c r="C2899" s="53"/>
      <c r="D2899" s="54"/>
      <c r="E2899" s="55"/>
      <c r="F2899" s="56"/>
      <c r="G2899" s="56"/>
      <c r="H2899" s="56"/>
      <c r="I2899" s="57"/>
      <c r="J2899" s="55"/>
      <c r="K2899" s="55"/>
      <c r="L2899" s="53"/>
      <c r="M2899" s="58"/>
      <c r="N2899" s="52"/>
    </row>
    <row r="2900" spans="2:14" x14ac:dyDescent="0.25">
      <c r="B2900" s="51"/>
      <c r="C2900" s="53"/>
      <c r="D2900" s="54"/>
      <c r="E2900" s="55"/>
      <c r="F2900" s="56"/>
      <c r="G2900" s="56"/>
      <c r="H2900" s="56"/>
      <c r="I2900" s="57"/>
      <c r="J2900" s="55"/>
      <c r="K2900" s="55"/>
      <c r="L2900" s="53"/>
      <c r="M2900" s="58"/>
      <c r="N2900" s="52"/>
    </row>
    <row r="2901" spans="2:14" x14ac:dyDescent="0.25">
      <c r="B2901" s="51"/>
      <c r="C2901" s="53"/>
      <c r="D2901" s="54"/>
      <c r="E2901" s="55"/>
      <c r="F2901" s="56"/>
      <c r="G2901" s="56"/>
      <c r="H2901" s="56"/>
      <c r="I2901" s="57"/>
      <c r="J2901" s="55"/>
      <c r="K2901" s="55"/>
      <c r="L2901" s="53"/>
      <c r="M2901" s="58"/>
      <c r="N2901" s="52"/>
    </row>
    <row r="2902" spans="2:14" x14ac:dyDescent="0.25">
      <c r="B2902" s="51"/>
      <c r="C2902" s="53"/>
      <c r="D2902" s="54"/>
      <c r="E2902" s="55"/>
      <c r="F2902" s="56"/>
      <c r="G2902" s="56"/>
      <c r="H2902" s="56"/>
      <c r="I2902" s="57"/>
      <c r="J2902" s="55"/>
      <c r="K2902" s="55"/>
      <c r="L2902" s="53"/>
      <c r="M2902" s="58"/>
      <c r="N2902" s="52"/>
    </row>
    <row r="2903" spans="2:14" x14ac:dyDescent="0.25">
      <c r="B2903" s="51"/>
      <c r="C2903" s="53"/>
      <c r="D2903" s="54"/>
      <c r="E2903" s="55"/>
      <c r="F2903" s="56"/>
      <c r="G2903" s="56"/>
      <c r="H2903" s="56"/>
      <c r="I2903" s="57"/>
      <c r="J2903" s="55"/>
      <c r="K2903" s="55"/>
      <c r="L2903" s="53"/>
      <c r="M2903" s="58"/>
      <c r="N2903" s="52"/>
    </row>
    <row r="2904" spans="2:14" x14ac:dyDescent="0.25">
      <c r="B2904" s="51"/>
      <c r="C2904" s="53"/>
      <c r="D2904" s="54"/>
      <c r="E2904" s="55"/>
      <c r="F2904" s="56"/>
      <c r="G2904" s="56"/>
      <c r="H2904" s="56"/>
      <c r="I2904" s="57"/>
      <c r="J2904" s="55"/>
      <c r="K2904" s="55"/>
      <c r="L2904" s="53"/>
      <c r="M2904" s="58"/>
      <c r="N2904" s="52"/>
    </row>
    <row r="2905" spans="2:14" x14ac:dyDescent="0.25">
      <c r="B2905" s="51"/>
      <c r="C2905" s="53"/>
      <c r="D2905" s="54"/>
      <c r="E2905" s="55"/>
      <c r="F2905" s="56"/>
      <c r="G2905" s="56"/>
      <c r="H2905" s="56"/>
      <c r="I2905" s="57"/>
      <c r="J2905" s="55"/>
      <c r="K2905" s="55"/>
      <c r="L2905" s="53"/>
      <c r="M2905" s="58"/>
      <c r="N2905" s="52"/>
    </row>
    <row r="2906" spans="2:14" x14ac:dyDescent="0.25">
      <c r="B2906" s="51"/>
      <c r="C2906" s="53"/>
      <c r="D2906" s="54"/>
      <c r="E2906" s="55"/>
      <c r="F2906" s="56"/>
      <c r="G2906" s="56"/>
      <c r="H2906" s="56"/>
      <c r="I2906" s="57"/>
      <c r="J2906" s="55"/>
      <c r="K2906" s="55"/>
      <c r="L2906" s="53"/>
      <c r="M2906" s="58"/>
      <c r="N2906" s="52"/>
    </row>
    <row r="2907" spans="2:14" x14ac:dyDescent="0.25">
      <c r="B2907" s="51"/>
      <c r="C2907" s="53"/>
      <c r="D2907" s="54"/>
      <c r="E2907" s="55"/>
      <c r="F2907" s="56"/>
      <c r="G2907" s="56"/>
      <c r="H2907" s="56"/>
      <c r="I2907" s="57"/>
      <c r="J2907" s="55"/>
      <c r="K2907" s="55"/>
      <c r="L2907" s="53"/>
      <c r="M2907" s="58"/>
      <c r="N2907" s="52"/>
    </row>
    <row r="2908" spans="2:14" x14ac:dyDescent="0.25">
      <c r="B2908" s="51"/>
      <c r="C2908" s="53"/>
      <c r="D2908" s="54"/>
      <c r="E2908" s="55"/>
      <c r="F2908" s="56"/>
      <c r="G2908" s="56"/>
      <c r="H2908" s="56"/>
      <c r="I2908" s="57"/>
      <c r="J2908" s="55"/>
      <c r="K2908" s="55"/>
      <c r="L2908" s="53"/>
      <c r="M2908" s="58"/>
      <c r="N2908" s="52"/>
    </row>
    <row r="2909" spans="2:14" x14ac:dyDescent="0.25">
      <c r="B2909" s="51"/>
      <c r="C2909" s="53"/>
      <c r="D2909" s="54"/>
      <c r="E2909" s="55"/>
      <c r="F2909" s="56"/>
      <c r="G2909" s="56"/>
      <c r="H2909" s="56"/>
      <c r="I2909" s="57"/>
      <c r="J2909" s="55"/>
      <c r="K2909" s="55"/>
      <c r="L2909" s="53"/>
      <c r="M2909" s="58"/>
      <c r="N2909" s="52"/>
    </row>
    <row r="2910" spans="2:14" x14ac:dyDescent="0.25">
      <c r="B2910" s="51"/>
      <c r="C2910" s="53"/>
      <c r="D2910" s="54"/>
      <c r="E2910" s="55"/>
      <c r="F2910" s="56"/>
      <c r="G2910" s="56"/>
      <c r="H2910" s="56"/>
      <c r="I2910" s="57"/>
      <c r="J2910" s="55"/>
      <c r="K2910" s="55"/>
      <c r="L2910" s="53"/>
      <c r="M2910" s="58"/>
      <c r="N2910" s="52"/>
    </row>
    <row r="2911" spans="2:14" x14ac:dyDescent="0.25">
      <c r="B2911" s="51"/>
      <c r="C2911" s="53"/>
      <c r="D2911" s="54"/>
      <c r="E2911" s="55"/>
      <c r="F2911" s="56"/>
      <c r="G2911" s="56"/>
      <c r="H2911" s="56"/>
      <c r="I2911" s="57"/>
      <c r="J2911" s="55"/>
      <c r="K2911" s="55"/>
      <c r="L2911" s="53"/>
      <c r="M2911" s="58"/>
      <c r="N2911" s="52"/>
    </row>
    <row r="2912" spans="2:14" x14ac:dyDescent="0.25">
      <c r="B2912" s="51"/>
      <c r="C2912" s="53"/>
      <c r="D2912" s="54"/>
      <c r="E2912" s="55"/>
      <c r="F2912" s="56"/>
      <c r="G2912" s="56"/>
      <c r="H2912" s="56"/>
      <c r="I2912" s="57"/>
      <c r="J2912" s="55"/>
      <c r="K2912" s="55"/>
      <c r="L2912" s="53"/>
      <c r="M2912" s="58"/>
      <c r="N2912" s="52"/>
    </row>
    <row r="2913" spans="2:14" x14ac:dyDescent="0.25">
      <c r="B2913" s="51"/>
      <c r="C2913" s="53"/>
      <c r="D2913" s="54"/>
      <c r="E2913" s="55"/>
      <c r="F2913" s="56"/>
      <c r="G2913" s="56"/>
      <c r="H2913" s="56"/>
      <c r="I2913" s="57"/>
      <c r="J2913" s="55"/>
      <c r="K2913" s="55"/>
      <c r="L2913" s="53"/>
      <c r="M2913" s="58"/>
      <c r="N2913" s="52"/>
    </row>
    <row r="2914" spans="2:14" x14ac:dyDescent="0.25">
      <c r="B2914" s="51"/>
      <c r="C2914" s="53"/>
      <c r="D2914" s="54"/>
      <c r="E2914" s="55"/>
      <c r="F2914" s="56"/>
      <c r="G2914" s="56"/>
      <c r="H2914" s="56"/>
      <c r="I2914" s="57"/>
      <c r="J2914" s="55"/>
      <c r="K2914" s="55"/>
      <c r="L2914" s="53"/>
      <c r="M2914" s="58"/>
      <c r="N2914" s="52"/>
    </row>
    <row r="2915" spans="2:14" x14ac:dyDescent="0.25">
      <c r="B2915" s="51"/>
      <c r="C2915" s="53"/>
      <c r="D2915" s="54"/>
      <c r="E2915" s="55"/>
      <c r="F2915" s="56"/>
      <c r="G2915" s="56"/>
      <c r="H2915" s="56"/>
      <c r="I2915" s="57"/>
      <c r="J2915" s="55"/>
      <c r="K2915" s="55"/>
      <c r="L2915" s="53"/>
      <c r="M2915" s="58"/>
      <c r="N2915" s="52"/>
    </row>
    <row r="2916" spans="2:14" x14ac:dyDescent="0.25">
      <c r="B2916" s="51"/>
      <c r="C2916" s="53"/>
      <c r="D2916" s="54"/>
      <c r="E2916" s="55"/>
      <c r="F2916" s="56"/>
      <c r="G2916" s="56"/>
      <c r="H2916" s="56"/>
      <c r="I2916" s="57"/>
      <c r="J2916" s="55"/>
      <c r="K2916" s="55"/>
      <c r="L2916" s="53"/>
      <c r="M2916" s="58"/>
      <c r="N2916" s="52"/>
    </row>
    <row r="2917" spans="2:14" x14ac:dyDescent="0.25">
      <c r="B2917" s="51"/>
      <c r="C2917" s="53"/>
      <c r="D2917" s="54"/>
      <c r="E2917" s="55"/>
      <c r="F2917" s="56"/>
      <c r="G2917" s="56"/>
      <c r="H2917" s="56"/>
      <c r="I2917" s="57"/>
      <c r="J2917" s="55"/>
      <c r="K2917" s="55"/>
      <c r="L2917" s="53"/>
      <c r="M2917" s="58"/>
      <c r="N2917" s="52"/>
    </row>
    <row r="2918" spans="2:14" x14ac:dyDescent="0.25">
      <c r="B2918" s="51"/>
      <c r="C2918" s="53"/>
      <c r="D2918" s="54"/>
      <c r="E2918" s="55"/>
      <c r="F2918" s="56"/>
      <c r="G2918" s="56"/>
      <c r="H2918" s="56"/>
      <c r="I2918" s="57"/>
      <c r="J2918" s="55"/>
      <c r="K2918" s="55"/>
      <c r="L2918" s="53"/>
      <c r="M2918" s="58"/>
      <c r="N2918" s="52"/>
    </row>
    <row r="2919" spans="2:14" x14ac:dyDescent="0.25">
      <c r="B2919" s="51"/>
      <c r="C2919" s="53"/>
      <c r="D2919" s="54"/>
      <c r="E2919" s="55"/>
      <c r="F2919" s="56"/>
      <c r="G2919" s="56"/>
      <c r="H2919" s="56"/>
      <c r="I2919" s="57"/>
      <c r="J2919" s="55"/>
      <c r="K2919" s="55"/>
      <c r="L2919" s="53"/>
      <c r="M2919" s="58"/>
      <c r="N2919" s="52"/>
    </row>
    <row r="2920" spans="2:14" x14ac:dyDescent="0.25">
      <c r="B2920" s="51"/>
      <c r="C2920" s="53"/>
      <c r="D2920" s="54"/>
      <c r="E2920" s="55"/>
      <c r="F2920" s="56"/>
      <c r="G2920" s="56"/>
      <c r="H2920" s="56"/>
      <c r="I2920" s="57"/>
      <c r="J2920" s="55"/>
      <c r="K2920" s="55"/>
      <c r="L2920" s="53"/>
      <c r="M2920" s="58"/>
      <c r="N2920" s="52"/>
    </row>
    <row r="2921" spans="2:14" x14ac:dyDescent="0.25">
      <c r="B2921" s="51"/>
      <c r="C2921" s="53"/>
      <c r="D2921" s="54"/>
      <c r="E2921" s="55"/>
      <c r="F2921" s="56"/>
      <c r="G2921" s="56"/>
      <c r="H2921" s="56"/>
      <c r="I2921" s="57"/>
      <c r="J2921" s="55"/>
      <c r="K2921" s="55"/>
      <c r="L2921" s="53"/>
      <c r="M2921" s="58"/>
      <c r="N2921" s="52"/>
    </row>
    <row r="2922" spans="2:14" x14ac:dyDescent="0.25">
      <c r="B2922" s="51"/>
      <c r="C2922" s="53"/>
      <c r="D2922" s="54"/>
      <c r="E2922" s="55"/>
      <c r="F2922" s="56"/>
      <c r="G2922" s="56"/>
      <c r="H2922" s="56"/>
      <c r="I2922" s="57"/>
      <c r="J2922" s="55"/>
      <c r="K2922" s="55"/>
      <c r="L2922" s="53"/>
      <c r="M2922" s="58"/>
      <c r="N2922" s="52"/>
    </row>
    <row r="2923" spans="2:14" x14ac:dyDescent="0.25">
      <c r="B2923" s="51"/>
      <c r="C2923" s="53"/>
      <c r="D2923" s="54"/>
      <c r="E2923" s="55"/>
      <c r="F2923" s="56"/>
      <c r="G2923" s="56"/>
      <c r="H2923" s="56"/>
      <c r="I2923" s="57"/>
      <c r="J2923" s="55"/>
      <c r="K2923" s="55"/>
      <c r="L2923" s="53"/>
      <c r="M2923" s="58"/>
      <c r="N2923" s="52"/>
    </row>
    <row r="2924" spans="2:14" x14ac:dyDescent="0.25">
      <c r="B2924" s="51"/>
      <c r="C2924" s="53"/>
      <c r="D2924" s="54"/>
      <c r="E2924" s="55"/>
      <c r="F2924" s="56"/>
      <c r="G2924" s="56"/>
      <c r="H2924" s="56"/>
      <c r="I2924" s="57"/>
      <c r="J2924" s="55"/>
      <c r="K2924" s="55"/>
      <c r="L2924" s="53"/>
      <c r="M2924" s="58"/>
      <c r="N2924" s="52"/>
    </row>
    <row r="2925" spans="2:14" x14ac:dyDescent="0.25">
      <c r="B2925" s="51"/>
      <c r="C2925" s="53"/>
      <c r="D2925" s="54"/>
      <c r="E2925" s="55"/>
      <c r="F2925" s="56"/>
      <c r="G2925" s="56"/>
      <c r="H2925" s="56"/>
      <c r="I2925" s="57"/>
      <c r="J2925" s="55"/>
      <c r="K2925" s="55"/>
      <c r="L2925" s="53"/>
      <c r="M2925" s="58"/>
      <c r="N2925" s="52"/>
    </row>
    <row r="2926" spans="2:14" x14ac:dyDescent="0.25">
      <c r="B2926" s="51"/>
      <c r="C2926" s="53"/>
      <c r="D2926" s="54"/>
      <c r="E2926" s="55"/>
      <c r="F2926" s="56"/>
      <c r="G2926" s="56"/>
      <c r="H2926" s="56"/>
      <c r="I2926" s="57"/>
      <c r="J2926" s="55"/>
      <c r="K2926" s="55"/>
      <c r="L2926" s="53"/>
      <c r="M2926" s="58"/>
      <c r="N2926" s="52"/>
    </row>
    <row r="2927" spans="2:14" x14ac:dyDescent="0.25">
      <c r="B2927" s="51"/>
      <c r="C2927" s="53"/>
      <c r="D2927" s="54"/>
      <c r="E2927" s="55"/>
      <c r="F2927" s="56"/>
      <c r="G2927" s="56"/>
      <c r="H2927" s="56"/>
      <c r="I2927" s="57"/>
      <c r="J2927" s="55"/>
      <c r="K2927" s="55"/>
      <c r="L2927" s="53"/>
      <c r="M2927" s="58"/>
      <c r="N2927" s="52"/>
    </row>
    <row r="2928" spans="2:14" x14ac:dyDescent="0.25">
      <c r="B2928" s="51"/>
      <c r="C2928" s="53"/>
      <c r="D2928" s="54"/>
      <c r="E2928" s="55"/>
      <c r="F2928" s="56"/>
      <c r="G2928" s="56"/>
      <c r="H2928" s="56"/>
      <c r="I2928" s="57"/>
      <c r="J2928" s="55"/>
      <c r="K2928" s="55"/>
      <c r="L2928" s="53"/>
      <c r="M2928" s="58"/>
      <c r="N2928" s="52"/>
    </row>
    <row r="2929" spans="2:14" x14ac:dyDescent="0.25">
      <c r="B2929" s="51"/>
      <c r="C2929" s="53"/>
      <c r="D2929" s="54"/>
      <c r="E2929" s="55"/>
      <c r="F2929" s="56"/>
      <c r="G2929" s="56"/>
      <c r="H2929" s="56"/>
      <c r="I2929" s="57"/>
      <c r="J2929" s="55"/>
      <c r="K2929" s="55"/>
      <c r="L2929" s="53"/>
      <c r="M2929" s="58"/>
      <c r="N2929" s="52"/>
    </row>
    <row r="2930" spans="2:14" x14ac:dyDescent="0.25">
      <c r="B2930" s="51"/>
      <c r="C2930" s="53"/>
      <c r="D2930" s="54"/>
      <c r="E2930" s="55"/>
      <c r="F2930" s="56"/>
      <c r="G2930" s="56"/>
      <c r="H2930" s="56"/>
      <c r="I2930" s="57"/>
      <c r="J2930" s="55"/>
      <c r="K2930" s="55"/>
      <c r="L2930" s="53"/>
      <c r="M2930" s="58"/>
      <c r="N2930" s="52"/>
    </row>
    <row r="2931" spans="2:14" x14ac:dyDescent="0.25">
      <c r="B2931" s="51"/>
      <c r="C2931" s="53"/>
      <c r="D2931" s="54"/>
      <c r="E2931" s="55"/>
      <c r="F2931" s="56"/>
      <c r="G2931" s="56"/>
      <c r="H2931" s="56"/>
      <c r="I2931" s="57"/>
      <c r="J2931" s="55"/>
      <c r="K2931" s="55"/>
      <c r="L2931" s="53"/>
      <c r="M2931" s="58"/>
      <c r="N2931" s="52"/>
    </row>
    <row r="2932" spans="2:14" x14ac:dyDescent="0.25">
      <c r="B2932" s="51"/>
      <c r="C2932" s="53"/>
      <c r="D2932" s="54"/>
      <c r="E2932" s="55"/>
      <c r="F2932" s="56"/>
      <c r="G2932" s="56"/>
      <c r="H2932" s="56"/>
      <c r="I2932" s="57"/>
      <c r="J2932" s="55"/>
      <c r="K2932" s="55"/>
      <c r="L2932" s="53"/>
      <c r="M2932" s="58"/>
      <c r="N2932" s="52"/>
    </row>
    <row r="2933" spans="2:14" x14ac:dyDescent="0.25">
      <c r="B2933" s="51"/>
      <c r="C2933" s="53"/>
      <c r="D2933" s="54"/>
      <c r="E2933" s="55"/>
      <c r="F2933" s="56"/>
      <c r="G2933" s="56"/>
      <c r="H2933" s="56"/>
      <c r="I2933" s="57"/>
      <c r="J2933" s="55"/>
      <c r="K2933" s="55"/>
      <c r="L2933" s="53"/>
      <c r="M2933" s="58"/>
      <c r="N2933" s="52"/>
    </row>
    <row r="2934" spans="2:14" x14ac:dyDescent="0.25">
      <c r="B2934" s="51"/>
      <c r="C2934" s="53"/>
      <c r="D2934" s="54"/>
      <c r="E2934" s="55"/>
      <c r="F2934" s="56"/>
      <c r="G2934" s="56"/>
      <c r="H2934" s="56"/>
      <c r="I2934" s="57"/>
      <c r="J2934" s="55"/>
      <c r="K2934" s="55"/>
      <c r="L2934" s="53"/>
      <c r="M2934" s="58"/>
      <c r="N2934" s="52"/>
    </row>
    <row r="2935" spans="2:14" x14ac:dyDescent="0.25">
      <c r="B2935" s="51"/>
      <c r="C2935" s="53"/>
      <c r="D2935" s="54"/>
      <c r="E2935" s="55"/>
      <c r="F2935" s="56"/>
      <c r="G2935" s="56"/>
      <c r="H2935" s="56"/>
      <c r="I2935" s="57"/>
      <c r="J2935" s="55"/>
      <c r="K2935" s="55"/>
      <c r="L2935" s="53"/>
      <c r="M2935" s="58"/>
      <c r="N2935" s="52"/>
    </row>
    <row r="2936" spans="2:14" x14ac:dyDescent="0.25">
      <c r="B2936" s="51"/>
      <c r="C2936" s="53"/>
      <c r="D2936" s="54"/>
      <c r="E2936" s="55"/>
      <c r="F2936" s="56"/>
      <c r="G2936" s="56"/>
      <c r="H2936" s="56"/>
      <c r="I2936" s="57"/>
      <c r="J2936" s="55"/>
      <c r="K2936" s="55"/>
      <c r="L2936" s="53"/>
      <c r="M2936" s="58"/>
      <c r="N2936" s="52"/>
    </row>
    <row r="2937" spans="2:14" x14ac:dyDescent="0.25">
      <c r="B2937" s="51"/>
      <c r="C2937" s="53"/>
      <c r="D2937" s="54"/>
      <c r="E2937" s="55"/>
      <c r="F2937" s="56"/>
      <c r="G2937" s="56"/>
      <c r="H2937" s="56"/>
      <c r="I2937" s="57"/>
      <c r="J2937" s="55"/>
      <c r="K2937" s="55"/>
      <c r="L2937" s="53"/>
      <c r="M2937" s="58"/>
      <c r="N2937" s="52"/>
    </row>
    <row r="2938" spans="2:14" x14ac:dyDescent="0.25">
      <c r="B2938" s="51"/>
      <c r="C2938" s="53"/>
      <c r="D2938" s="54"/>
      <c r="E2938" s="55"/>
      <c r="F2938" s="56"/>
      <c r="G2938" s="56"/>
      <c r="H2938" s="56"/>
      <c r="I2938" s="57"/>
      <c r="J2938" s="55"/>
      <c r="K2938" s="55"/>
      <c r="L2938" s="53"/>
      <c r="M2938" s="58"/>
      <c r="N2938" s="52"/>
    </row>
    <row r="2939" spans="2:14" x14ac:dyDescent="0.25">
      <c r="B2939" s="51"/>
      <c r="C2939" s="53"/>
      <c r="D2939" s="54"/>
      <c r="E2939" s="55"/>
      <c r="F2939" s="56"/>
      <c r="G2939" s="56"/>
      <c r="H2939" s="56"/>
      <c r="I2939" s="57"/>
      <c r="J2939" s="55"/>
      <c r="K2939" s="55"/>
      <c r="L2939" s="53"/>
      <c r="M2939" s="58"/>
      <c r="N2939" s="52"/>
    </row>
    <row r="2940" spans="2:14" x14ac:dyDescent="0.25">
      <c r="B2940" s="51"/>
      <c r="C2940" s="53"/>
      <c r="D2940" s="54"/>
      <c r="E2940" s="55"/>
      <c r="F2940" s="56"/>
      <c r="G2940" s="56"/>
      <c r="H2940" s="56"/>
      <c r="I2940" s="57"/>
      <c r="J2940" s="55"/>
      <c r="K2940" s="55"/>
      <c r="L2940" s="53"/>
      <c r="M2940" s="58"/>
      <c r="N2940" s="52"/>
    </row>
    <row r="2941" spans="2:14" x14ac:dyDescent="0.25">
      <c r="B2941" s="51"/>
      <c r="C2941" s="53"/>
      <c r="D2941" s="54"/>
      <c r="E2941" s="55"/>
      <c r="F2941" s="56"/>
      <c r="G2941" s="56"/>
      <c r="H2941" s="56"/>
      <c r="I2941" s="57"/>
      <c r="J2941" s="55"/>
      <c r="K2941" s="55"/>
      <c r="L2941" s="53"/>
      <c r="M2941" s="58"/>
      <c r="N2941" s="52"/>
    </row>
    <row r="2942" spans="2:14" x14ac:dyDescent="0.25">
      <c r="B2942" s="51"/>
      <c r="C2942" s="53"/>
      <c r="D2942" s="54"/>
      <c r="E2942" s="55"/>
      <c r="F2942" s="56"/>
      <c r="G2942" s="56"/>
      <c r="H2942" s="56"/>
      <c r="I2942" s="57"/>
      <c r="J2942" s="55"/>
      <c r="K2942" s="55"/>
      <c r="L2942" s="53"/>
      <c r="M2942" s="58"/>
      <c r="N2942" s="52"/>
    </row>
    <row r="2943" spans="2:14" x14ac:dyDescent="0.25">
      <c r="B2943" s="51"/>
      <c r="C2943" s="53"/>
      <c r="D2943" s="54"/>
      <c r="E2943" s="55"/>
      <c r="F2943" s="56"/>
      <c r="G2943" s="56"/>
      <c r="H2943" s="56"/>
      <c r="I2943" s="57"/>
      <c r="J2943" s="55"/>
      <c r="K2943" s="55"/>
      <c r="L2943" s="53"/>
      <c r="M2943" s="58"/>
      <c r="N2943" s="52"/>
    </row>
    <row r="2944" spans="2:14" x14ac:dyDescent="0.25">
      <c r="B2944" s="51"/>
      <c r="C2944" s="53"/>
      <c r="D2944" s="54"/>
      <c r="E2944" s="55"/>
      <c r="F2944" s="56"/>
      <c r="G2944" s="56"/>
      <c r="H2944" s="56"/>
      <c r="I2944" s="57"/>
      <c r="J2944" s="55"/>
      <c r="K2944" s="55"/>
      <c r="L2944" s="53"/>
      <c r="M2944" s="58"/>
      <c r="N2944" s="52"/>
    </row>
    <row r="2945" spans="2:14" x14ac:dyDescent="0.25">
      <c r="B2945" s="51"/>
      <c r="C2945" s="53"/>
      <c r="D2945" s="54"/>
      <c r="E2945" s="55"/>
      <c r="F2945" s="56"/>
      <c r="G2945" s="56"/>
      <c r="H2945" s="56"/>
      <c r="I2945" s="57"/>
      <c r="J2945" s="55"/>
      <c r="K2945" s="55"/>
      <c r="L2945" s="53"/>
      <c r="M2945" s="58"/>
      <c r="N2945" s="52"/>
    </row>
    <row r="2946" spans="2:14" x14ac:dyDescent="0.25">
      <c r="B2946" s="51"/>
      <c r="C2946" s="53"/>
      <c r="D2946" s="54"/>
      <c r="E2946" s="55"/>
      <c r="F2946" s="56"/>
      <c r="G2946" s="56"/>
      <c r="H2946" s="56"/>
      <c r="I2946" s="57"/>
      <c r="J2946" s="55"/>
      <c r="K2946" s="55"/>
      <c r="L2946" s="53"/>
      <c r="M2946" s="58"/>
      <c r="N2946" s="52"/>
    </row>
    <row r="2947" spans="2:14" x14ac:dyDescent="0.25">
      <c r="B2947" s="51"/>
      <c r="C2947" s="53"/>
      <c r="D2947" s="54"/>
      <c r="E2947" s="55"/>
      <c r="F2947" s="56"/>
      <c r="G2947" s="56"/>
      <c r="H2947" s="56"/>
      <c r="I2947" s="57"/>
      <c r="J2947" s="55"/>
      <c r="K2947" s="55"/>
      <c r="L2947" s="53"/>
      <c r="M2947" s="58"/>
      <c r="N2947" s="52"/>
    </row>
    <row r="2948" spans="2:14" x14ac:dyDescent="0.25">
      <c r="B2948" s="51"/>
      <c r="C2948" s="53"/>
      <c r="D2948" s="54"/>
      <c r="E2948" s="55"/>
      <c r="F2948" s="56"/>
      <c r="G2948" s="56"/>
      <c r="H2948" s="56"/>
      <c r="I2948" s="57"/>
      <c r="J2948" s="55"/>
      <c r="K2948" s="55"/>
      <c r="L2948" s="53"/>
      <c r="M2948" s="58"/>
      <c r="N2948" s="52"/>
    </row>
    <row r="2949" spans="2:14" x14ac:dyDescent="0.25">
      <c r="B2949" s="51"/>
      <c r="C2949" s="53"/>
      <c r="D2949" s="54"/>
      <c r="E2949" s="55"/>
      <c r="F2949" s="56"/>
      <c r="G2949" s="56"/>
      <c r="H2949" s="56"/>
      <c r="I2949" s="57"/>
      <c r="J2949" s="55"/>
      <c r="K2949" s="55"/>
      <c r="L2949" s="53"/>
      <c r="M2949" s="58"/>
      <c r="N2949" s="52"/>
    </row>
    <row r="2950" spans="2:14" x14ac:dyDescent="0.25">
      <c r="B2950" s="51"/>
      <c r="C2950" s="53"/>
      <c r="D2950" s="54"/>
      <c r="E2950" s="55"/>
      <c r="F2950" s="56"/>
      <c r="G2950" s="56"/>
      <c r="H2950" s="56"/>
      <c r="I2950" s="57"/>
      <c r="J2950" s="55"/>
      <c r="K2950" s="55"/>
      <c r="L2950" s="53"/>
      <c r="M2950" s="58"/>
      <c r="N2950" s="52"/>
    </row>
    <row r="2951" spans="2:14" x14ac:dyDescent="0.25">
      <c r="B2951" s="51"/>
      <c r="C2951" s="53"/>
      <c r="D2951" s="54"/>
      <c r="E2951" s="55"/>
      <c r="F2951" s="56"/>
      <c r="G2951" s="56"/>
      <c r="H2951" s="56"/>
      <c r="I2951" s="57"/>
      <c r="J2951" s="55"/>
      <c r="K2951" s="55"/>
      <c r="L2951" s="53"/>
      <c r="M2951" s="58"/>
      <c r="N2951" s="52"/>
    </row>
    <row r="2952" spans="2:14" x14ac:dyDescent="0.25">
      <c r="B2952" s="51"/>
      <c r="C2952" s="53"/>
      <c r="D2952" s="54"/>
      <c r="E2952" s="55"/>
      <c r="F2952" s="56"/>
      <c r="G2952" s="56"/>
      <c r="H2952" s="56"/>
      <c r="I2952" s="57"/>
      <c r="J2952" s="55"/>
      <c r="K2952" s="55"/>
      <c r="L2952" s="53"/>
      <c r="M2952" s="58"/>
      <c r="N2952" s="52"/>
    </row>
    <row r="2953" spans="2:14" x14ac:dyDescent="0.25">
      <c r="B2953" s="51"/>
      <c r="C2953" s="53"/>
      <c r="D2953" s="54"/>
      <c r="E2953" s="55"/>
      <c r="F2953" s="56"/>
      <c r="G2953" s="56"/>
      <c r="H2953" s="56"/>
      <c r="I2953" s="57"/>
      <c r="J2953" s="55"/>
      <c r="K2953" s="55"/>
      <c r="L2953" s="53"/>
      <c r="M2953" s="58"/>
      <c r="N2953" s="52"/>
    </row>
    <row r="2954" spans="2:14" x14ac:dyDescent="0.25">
      <c r="B2954" s="51"/>
      <c r="C2954" s="53"/>
      <c r="D2954" s="54"/>
      <c r="E2954" s="55"/>
      <c r="F2954" s="56"/>
      <c r="G2954" s="56"/>
      <c r="H2954" s="56"/>
      <c r="I2954" s="57"/>
      <c r="J2954" s="55"/>
      <c r="K2954" s="55"/>
      <c r="L2954" s="53"/>
      <c r="M2954" s="58"/>
      <c r="N2954" s="52"/>
    </row>
    <row r="2955" spans="2:14" x14ac:dyDescent="0.25">
      <c r="B2955" s="51"/>
      <c r="C2955" s="53"/>
      <c r="D2955" s="54"/>
      <c r="E2955" s="55"/>
      <c r="F2955" s="56"/>
      <c r="G2955" s="56"/>
      <c r="H2955" s="56"/>
      <c r="I2955" s="57"/>
      <c r="J2955" s="55"/>
      <c r="K2955" s="55"/>
      <c r="L2955" s="53"/>
      <c r="M2955" s="58"/>
      <c r="N2955" s="52"/>
    </row>
    <row r="2956" spans="2:14" x14ac:dyDescent="0.25">
      <c r="B2956" s="51"/>
      <c r="C2956" s="53"/>
      <c r="D2956" s="54"/>
      <c r="E2956" s="55"/>
      <c r="F2956" s="56"/>
      <c r="G2956" s="56"/>
      <c r="H2956" s="56"/>
      <c r="I2956" s="57"/>
      <c r="J2956" s="55"/>
      <c r="K2956" s="55"/>
      <c r="L2956" s="53"/>
      <c r="M2956" s="58"/>
      <c r="N2956" s="52"/>
    </row>
    <row r="2957" spans="2:14" x14ac:dyDescent="0.25">
      <c r="B2957" s="51"/>
      <c r="C2957" s="53"/>
      <c r="D2957" s="54"/>
      <c r="E2957" s="55"/>
      <c r="F2957" s="56"/>
      <c r="G2957" s="56"/>
      <c r="H2957" s="56"/>
      <c r="I2957" s="57"/>
      <c r="J2957" s="55"/>
      <c r="K2957" s="55"/>
      <c r="L2957" s="53"/>
      <c r="M2957" s="58"/>
      <c r="N2957" s="52"/>
    </row>
    <row r="2958" spans="2:14" x14ac:dyDescent="0.25">
      <c r="B2958" s="51"/>
      <c r="C2958" s="53"/>
      <c r="D2958" s="54"/>
      <c r="E2958" s="55"/>
      <c r="F2958" s="56"/>
      <c r="G2958" s="56"/>
      <c r="H2958" s="56"/>
      <c r="I2958" s="57"/>
      <c r="J2958" s="55"/>
      <c r="K2958" s="55"/>
      <c r="L2958" s="53"/>
      <c r="M2958" s="58"/>
      <c r="N2958" s="52"/>
    </row>
    <row r="2959" spans="2:14" x14ac:dyDescent="0.25">
      <c r="B2959" s="51"/>
      <c r="C2959" s="53"/>
      <c r="D2959" s="54"/>
      <c r="E2959" s="55"/>
      <c r="F2959" s="56"/>
      <c r="G2959" s="56"/>
      <c r="H2959" s="56"/>
      <c r="I2959" s="57"/>
      <c r="J2959" s="55"/>
      <c r="K2959" s="55"/>
      <c r="L2959" s="53"/>
      <c r="M2959" s="58"/>
      <c r="N2959" s="52"/>
    </row>
    <row r="2960" spans="2:14" x14ac:dyDescent="0.25">
      <c r="B2960" s="51"/>
      <c r="C2960" s="53"/>
      <c r="D2960" s="54"/>
      <c r="E2960" s="55"/>
      <c r="F2960" s="56"/>
      <c r="G2960" s="56"/>
      <c r="H2960" s="56"/>
      <c r="I2960" s="57"/>
      <c r="J2960" s="55"/>
      <c r="K2960" s="55"/>
      <c r="L2960" s="53"/>
      <c r="M2960" s="58"/>
      <c r="N2960" s="52"/>
    </row>
    <row r="2961" spans="2:14" x14ac:dyDescent="0.25">
      <c r="B2961" s="51"/>
      <c r="C2961" s="53"/>
      <c r="D2961" s="54"/>
      <c r="E2961" s="55"/>
      <c r="F2961" s="56"/>
      <c r="G2961" s="56"/>
      <c r="H2961" s="56"/>
      <c r="I2961" s="57"/>
      <c r="J2961" s="55"/>
      <c r="K2961" s="55"/>
      <c r="L2961" s="53"/>
      <c r="M2961" s="58"/>
      <c r="N2961" s="52"/>
    </row>
    <row r="2962" spans="2:14" x14ac:dyDescent="0.25">
      <c r="B2962" s="51"/>
      <c r="C2962" s="53"/>
      <c r="D2962" s="54"/>
      <c r="E2962" s="55"/>
      <c r="F2962" s="56"/>
      <c r="G2962" s="56"/>
      <c r="H2962" s="56"/>
      <c r="I2962" s="57"/>
      <c r="J2962" s="55"/>
      <c r="K2962" s="55"/>
      <c r="L2962" s="53"/>
      <c r="M2962" s="58"/>
      <c r="N2962" s="52"/>
    </row>
    <row r="2963" spans="2:14" x14ac:dyDescent="0.25">
      <c r="B2963" s="51"/>
      <c r="C2963" s="53"/>
      <c r="D2963" s="54"/>
      <c r="E2963" s="55"/>
      <c r="F2963" s="56"/>
      <c r="G2963" s="56"/>
      <c r="H2963" s="56"/>
      <c r="I2963" s="57"/>
      <c r="J2963" s="55"/>
      <c r="K2963" s="55"/>
      <c r="L2963" s="53"/>
      <c r="M2963" s="58"/>
      <c r="N2963" s="52"/>
    </row>
    <row r="2964" spans="2:14" x14ac:dyDescent="0.25">
      <c r="B2964" s="51"/>
      <c r="C2964" s="53"/>
      <c r="D2964" s="54"/>
      <c r="E2964" s="55"/>
      <c r="F2964" s="56"/>
      <c r="G2964" s="56"/>
      <c r="H2964" s="56"/>
      <c r="I2964" s="57"/>
      <c r="J2964" s="55"/>
      <c r="K2964" s="55"/>
      <c r="L2964" s="53"/>
      <c r="M2964" s="58"/>
      <c r="N2964" s="52"/>
    </row>
    <row r="2965" spans="2:14" x14ac:dyDescent="0.25">
      <c r="B2965" s="51"/>
      <c r="C2965" s="53"/>
      <c r="D2965" s="54"/>
      <c r="E2965" s="55"/>
      <c r="F2965" s="56"/>
      <c r="G2965" s="56"/>
      <c r="H2965" s="56"/>
      <c r="I2965" s="57"/>
      <c r="J2965" s="55"/>
      <c r="K2965" s="55"/>
      <c r="L2965" s="53"/>
      <c r="M2965" s="58"/>
      <c r="N2965" s="52"/>
    </row>
    <row r="2966" spans="2:14" x14ac:dyDescent="0.25">
      <c r="B2966" s="51"/>
      <c r="C2966" s="53"/>
      <c r="D2966" s="54"/>
      <c r="E2966" s="55"/>
      <c r="F2966" s="56"/>
      <c r="G2966" s="56"/>
      <c r="H2966" s="56"/>
      <c r="I2966" s="57"/>
      <c r="J2966" s="55"/>
      <c r="K2966" s="55"/>
      <c r="L2966" s="53"/>
      <c r="M2966" s="58"/>
      <c r="N2966" s="52"/>
    </row>
    <row r="2967" spans="2:14" x14ac:dyDescent="0.25">
      <c r="B2967" s="51"/>
      <c r="C2967" s="53"/>
      <c r="D2967" s="54"/>
      <c r="E2967" s="55"/>
      <c r="F2967" s="56"/>
      <c r="G2967" s="56"/>
      <c r="H2967" s="56"/>
      <c r="I2967" s="57"/>
      <c r="J2967" s="55"/>
      <c r="K2967" s="55"/>
      <c r="L2967" s="53"/>
      <c r="M2967" s="58"/>
      <c r="N2967" s="52"/>
    </row>
    <row r="2968" spans="2:14" x14ac:dyDescent="0.25">
      <c r="B2968" s="51"/>
      <c r="C2968" s="53"/>
      <c r="D2968" s="54"/>
      <c r="E2968" s="55"/>
      <c r="F2968" s="56"/>
      <c r="G2968" s="56"/>
      <c r="H2968" s="56"/>
      <c r="I2968" s="57"/>
      <c r="J2968" s="55"/>
      <c r="K2968" s="55"/>
      <c r="L2968" s="53"/>
      <c r="M2968" s="58"/>
      <c r="N2968" s="52"/>
    </row>
    <row r="2969" spans="2:14" x14ac:dyDescent="0.25">
      <c r="B2969" s="51"/>
      <c r="C2969" s="53"/>
      <c r="D2969" s="54"/>
      <c r="E2969" s="55"/>
      <c r="F2969" s="56"/>
      <c r="G2969" s="56"/>
      <c r="H2969" s="56"/>
      <c r="I2969" s="57"/>
      <c r="J2969" s="55"/>
      <c r="K2969" s="55"/>
      <c r="L2969" s="53"/>
      <c r="M2969" s="58"/>
      <c r="N2969" s="52"/>
    </row>
    <row r="2970" spans="2:14" x14ac:dyDescent="0.25">
      <c r="B2970" s="51"/>
      <c r="C2970" s="53"/>
      <c r="D2970" s="54"/>
      <c r="E2970" s="55"/>
      <c r="F2970" s="56"/>
      <c r="G2970" s="56"/>
      <c r="H2970" s="56"/>
      <c r="I2970" s="57"/>
      <c r="J2970" s="55"/>
      <c r="K2970" s="55"/>
      <c r="L2970" s="53"/>
      <c r="M2970" s="58"/>
      <c r="N2970" s="52"/>
    </row>
    <row r="2971" spans="2:14" x14ac:dyDescent="0.25">
      <c r="B2971" s="51"/>
      <c r="C2971" s="53"/>
      <c r="D2971" s="54"/>
      <c r="E2971" s="55"/>
      <c r="F2971" s="56"/>
      <c r="G2971" s="56"/>
      <c r="H2971" s="56"/>
      <c r="I2971" s="57"/>
      <c r="J2971" s="55"/>
      <c r="K2971" s="55"/>
      <c r="L2971" s="53"/>
      <c r="M2971" s="58"/>
      <c r="N2971" s="52"/>
    </row>
    <row r="2972" spans="2:14" x14ac:dyDescent="0.25">
      <c r="B2972" s="51"/>
      <c r="C2972" s="53"/>
      <c r="D2972" s="54"/>
      <c r="E2972" s="55"/>
      <c r="F2972" s="56"/>
      <c r="G2972" s="56"/>
      <c r="H2972" s="56"/>
      <c r="I2972" s="57"/>
      <c r="J2972" s="55"/>
      <c r="K2972" s="55"/>
      <c r="L2972" s="53"/>
      <c r="M2972" s="58"/>
      <c r="N2972" s="52"/>
    </row>
    <row r="2973" spans="2:14" x14ac:dyDescent="0.25">
      <c r="B2973" s="51"/>
      <c r="C2973" s="53"/>
      <c r="D2973" s="54"/>
      <c r="E2973" s="55"/>
      <c r="F2973" s="56"/>
      <c r="G2973" s="56"/>
      <c r="H2973" s="56"/>
      <c r="I2973" s="57"/>
      <c r="J2973" s="55"/>
      <c r="K2973" s="55"/>
      <c r="L2973" s="53"/>
      <c r="M2973" s="58"/>
      <c r="N2973" s="52"/>
    </row>
    <row r="2974" spans="2:14" x14ac:dyDescent="0.25">
      <c r="B2974" s="51"/>
      <c r="C2974" s="53"/>
      <c r="D2974" s="54"/>
      <c r="E2974" s="55"/>
      <c r="F2974" s="56"/>
      <c r="G2974" s="56"/>
      <c r="H2974" s="56"/>
      <c r="I2974" s="57"/>
      <c r="J2974" s="55"/>
      <c r="K2974" s="55"/>
      <c r="L2974" s="53"/>
      <c r="M2974" s="58"/>
      <c r="N2974" s="52"/>
    </row>
    <row r="2975" spans="2:14" x14ac:dyDescent="0.25">
      <c r="B2975" s="51"/>
      <c r="C2975" s="53"/>
      <c r="D2975" s="54"/>
      <c r="E2975" s="55"/>
      <c r="F2975" s="56"/>
      <c r="G2975" s="56"/>
      <c r="H2975" s="56"/>
      <c r="I2975" s="57"/>
      <c r="J2975" s="55"/>
      <c r="K2975" s="55"/>
      <c r="L2975" s="53"/>
      <c r="M2975" s="58"/>
      <c r="N2975" s="52"/>
    </row>
    <row r="2976" spans="2:14" x14ac:dyDescent="0.25">
      <c r="B2976" s="51"/>
      <c r="C2976" s="53"/>
      <c r="D2976" s="54"/>
      <c r="E2976" s="55"/>
      <c r="F2976" s="56"/>
      <c r="G2976" s="56"/>
      <c r="H2976" s="56"/>
      <c r="I2976" s="57"/>
      <c r="J2976" s="55"/>
      <c r="K2976" s="55"/>
      <c r="L2976" s="53"/>
      <c r="M2976" s="58"/>
      <c r="N2976" s="52"/>
    </row>
    <row r="2977" spans="2:14" x14ac:dyDescent="0.25">
      <c r="B2977" s="51"/>
      <c r="C2977" s="53"/>
      <c r="D2977" s="54"/>
      <c r="E2977" s="55"/>
      <c r="F2977" s="56"/>
      <c r="G2977" s="56"/>
      <c r="H2977" s="56"/>
      <c r="I2977" s="57"/>
      <c r="J2977" s="55"/>
      <c r="K2977" s="55"/>
      <c r="L2977" s="53"/>
      <c r="M2977" s="58"/>
      <c r="N2977" s="52"/>
    </row>
    <row r="2978" spans="2:14" x14ac:dyDescent="0.25">
      <c r="B2978" s="51"/>
      <c r="C2978" s="53"/>
      <c r="D2978" s="54"/>
      <c r="E2978" s="55"/>
      <c r="F2978" s="56"/>
      <c r="G2978" s="56"/>
      <c r="H2978" s="56"/>
      <c r="I2978" s="57"/>
      <c r="J2978" s="55"/>
      <c r="K2978" s="55"/>
      <c r="L2978" s="53"/>
      <c r="M2978" s="58"/>
      <c r="N2978" s="52"/>
    </row>
    <row r="2979" spans="2:14" x14ac:dyDescent="0.25">
      <c r="B2979" s="51"/>
      <c r="C2979" s="53"/>
      <c r="D2979" s="54"/>
      <c r="E2979" s="55"/>
      <c r="F2979" s="56"/>
      <c r="G2979" s="56"/>
      <c r="H2979" s="56"/>
      <c r="I2979" s="57"/>
      <c r="J2979" s="55"/>
      <c r="K2979" s="55"/>
      <c r="L2979" s="53"/>
      <c r="M2979" s="58"/>
      <c r="N2979" s="52"/>
    </row>
    <row r="2980" spans="2:14" x14ac:dyDescent="0.25">
      <c r="B2980" s="51"/>
      <c r="C2980" s="53"/>
      <c r="D2980" s="54"/>
      <c r="E2980" s="55"/>
      <c r="F2980" s="56"/>
      <c r="G2980" s="56"/>
      <c r="H2980" s="56"/>
      <c r="I2980" s="57"/>
      <c r="J2980" s="55"/>
      <c r="K2980" s="55"/>
      <c r="L2980" s="53"/>
      <c r="M2980" s="58"/>
      <c r="N2980" s="52"/>
    </row>
    <row r="2981" spans="2:14" x14ac:dyDescent="0.25">
      <c r="B2981" s="51"/>
      <c r="C2981" s="53"/>
      <c r="D2981" s="54"/>
      <c r="E2981" s="55"/>
      <c r="F2981" s="56"/>
      <c r="G2981" s="56"/>
      <c r="H2981" s="56"/>
      <c r="I2981" s="57"/>
      <c r="J2981" s="55"/>
      <c r="K2981" s="55"/>
      <c r="L2981" s="53"/>
      <c r="M2981" s="58"/>
      <c r="N2981" s="52"/>
    </row>
    <row r="2982" spans="2:14" x14ac:dyDescent="0.25">
      <c r="B2982" s="51"/>
      <c r="C2982" s="53"/>
      <c r="D2982" s="54"/>
      <c r="E2982" s="55"/>
      <c r="F2982" s="56"/>
      <c r="G2982" s="56"/>
      <c r="H2982" s="56"/>
      <c r="I2982" s="57"/>
      <c r="J2982" s="55"/>
      <c r="K2982" s="55"/>
      <c r="L2982" s="53"/>
      <c r="M2982" s="58"/>
      <c r="N2982" s="52"/>
    </row>
    <row r="2983" spans="2:14" x14ac:dyDescent="0.25">
      <c r="B2983" s="51"/>
      <c r="C2983" s="53"/>
      <c r="D2983" s="54"/>
      <c r="E2983" s="55"/>
      <c r="F2983" s="56"/>
      <c r="G2983" s="56"/>
      <c r="H2983" s="56"/>
      <c r="I2983" s="57"/>
      <c r="J2983" s="55"/>
      <c r="K2983" s="55"/>
      <c r="L2983" s="53"/>
      <c r="M2983" s="58"/>
      <c r="N2983" s="52"/>
    </row>
    <row r="2984" spans="2:14" x14ac:dyDescent="0.25">
      <c r="B2984" s="51"/>
      <c r="C2984" s="53"/>
      <c r="D2984" s="54"/>
      <c r="E2984" s="55"/>
      <c r="F2984" s="56"/>
      <c r="G2984" s="56"/>
      <c r="H2984" s="56"/>
      <c r="I2984" s="57"/>
      <c r="J2984" s="55"/>
      <c r="K2984" s="55"/>
      <c r="L2984" s="53"/>
      <c r="M2984" s="58"/>
      <c r="N2984" s="52"/>
    </row>
    <row r="2985" spans="2:14" x14ac:dyDescent="0.25">
      <c r="B2985" s="51"/>
      <c r="C2985" s="53"/>
      <c r="D2985" s="54"/>
      <c r="E2985" s="55"/>
      <c r="F2985" s="56"/>
      <c r="G2985" s="56"/>
      <c r="H2985" s="56"/>
      <c r="I2985" s="57"/>
      <c r="J2985" s="55"/>
      <c r="K2985" s="55"/>
      <c r="L2985" s="53"/>
      <c r="M2985" s="58"/>
      <c r="N2985" s="52"/>
    </row>
    <row r="2986" spans="2:14" x14ac:dyDescent="0.25">
      <c r="B2986" s="51"/>
      <c r="C2986" s="53"/>
      <c r="D2986" s="54"/>
      <c r="E2986" s="55"/>
      <c r="F2986" s="56"/>
      <c r="G2986" s="56"/>
      <c r="H2986" s="56"/>
      <c r="I2986" s="57"/>
      <c r="J2986" s="55"/>
      <c r="K2986" s="55"/>
      <c r="L2986" s="53"/>
      <c r="M2986" s="58"/>
      <c r="N2986" s="52"/>
    </row>
    <row r="2987" spans="2:14" x14ac:dyDescent="0.25">
      <c r="B2987" s="51"/>
      <c r="C2987" s="53"/>
      <c r="D2987" s="54"/>
      <c r="E2987" s="55"/>
      <c r="F2987" s="56"/>
      <c r="G2987" s="56"/>
      <c r="H2987" s="56"/>
      <c r="I2987" s="57"/>
      <c r="J2987" s="55"/>
      <c r="K2987" s="55"/>
      <c r="L2987" s="53"/>
      <c r="M2987" s="58"/>
      <c r="N2987" s="52"/>
    </row>
    <row r="2988" spans="2:14" x14ac:dyDescent="0.25">
      <c r="B2988" s="51"/>
      <c r="C2988" s="53"/>
      <c r="D2988" s="54"/>
      <c r="E2988" s="55"/>
      <c r="F2988" s="56"/>
      <c r="G2988" s="56"/>
      <c r="H2988" s="56"/>
      <c r="I2988" s="57"/>
      <c r="J2988" s="55"/>
      <c r="K2988" s="55"/>
      <c r="L2988" s="53"/>
      <c r="M2988" s="58"/>
      <c r="N2988" s="52"/>
    </row>
    <row r="2989" spans="2:14" x14ac:dyDescent="0.25">
      <c r="B2989" s="51"/>
      <c r="C2989" s="53"/>
      <c r="D2989" s="54"/>
      <c r="E2989" s="55"/>
      <c r="F2989" s="56"/>
      <c r="G2989" s="56"/>
      <c r="H2989" s="56"/>
      <c r="I2989" s="57"/>
      <c r="J2989" s="55"/>
      <c r="K2989" s="55"/>
      <c r="L2989" s="53"/>
      <c r="M2989" s="58"/>
      <c r="N2989" s="52"/>
    </row>
    <row r="2990" spans="2:14" x14ac:dyDescent="0.25">
      <c r="B2990" s="51"/>
      <c r="C2990" s="53"/>
      <c r="D2990" s="54"/>
      <c r="E2990" s="55"/>
      <c r="F2990" s="56"/>
      <c r="G2990" s="56"/>
      <c r="H2990" s="56"/>
      <c r="I2990" s="57"/>
      <c r="J2990" s="55"/>
      <c r="K2990" s="55"/>
      <c r="L2990" s="53"/>
      <c r="M2990" s="58"/>
      <c r="N2990" s="52"/>
    </row>
    <row r="2991" spans="2:14" x14ac:dyDescent="0.25">
      <c r="B2991" s="51"/>
      <c r="C2991" s="53"/>
      <c r="D2991" s="54"/>
      <c r="E2991" s="55"/>
      <c r="F2991" s="56"/>
      <c r="G2991" s="56"/>
      <c r="H2991" s="56"/>
      <c r="I2991" s="57"/>
      <c r="J2991" s="55"/>
      <c r="K2991" s="55"/>
      <c r="L2991" s="53"/>
      <c r="M2991" s="58"/>
      <c r="N2991" s="52"/>
    </row>
    <row r="2992" spans="2:14" x14ac:dyDescent="0.25">
      <c r="B2992" s="51"/>
      <c r="C2992" s="53"/>
      <c r="D2992" s="54"/>
      <c r="E2992" s="55"/>
      <c r="F2992" s="56"/>
      <c r="G2992" s="56"/>
      <c r="H2992" s="56"/>
      <c r="I2992" s="57"/>
      <c r="J2992" s="55"/>
      <c r="K2992" s="55"/>
      <c r="L2992" s="53"/>
      <c r="M2992" s="58"/>
      <c r="N2992" s="52"/>
    </row>
    <row r="2993" spans="1:14" x14ac:dyDescent="0.25">
      <c r="B2993" s="51"/>
      <c r="C2993" s="53"/>
      <c r="D2993" s="54"/>
      <c r="E2993" s="55"/>
      <c r="F2993" s="56"/>
      <c r="G2993" s="56"/>
      <c r="H2993" s="56"/>
      <c r="I2993" s="57"/>
      <c r="J2993" s="55"/>
      <c r="K2993" s="55"/>
      <c r="L2993" s="53"/>
      <c r="M2993" s="58"/>
      <c r="N2993" s="52"/>
    </row>
    <row r="2994" spans="1:14" x14ac:dyDescent="0.25">
      <c r="B2994" s="51"/>
      <c r="C2994" s="53"/>
      <c r="D2994" s="54"/>
      <c r="E2994" s="55"/>
      <c r="F2994" s="56"/>
      <c r="G2994" s="56"/>
      <c r="H2994" s="56"/>
      <c r="I2994" s="57"/>
      <c r="J2994" s="55"/>
      <c r="K2994" s="55"/>
      <c r="L2994" s="53"/>
      <c r="M2994" s="58"/>
      <c r="N2994" s="52"/>
    </row>
    <row r="2995" spans="1:14" x14ac:dyDescent="0.25">
      <c r="B2995" s="51"/>
      <c r="C2995" s="53"/>
      <c r="D2995" s="54"/>
      <c r="E2995" s="55"/>
      <c r="F2995" s="56"/>
      <c r="G2995" s="56"/>
      <c r="H2995" s="56"/>
      <c r="I2995" s="57"/>
      <c r="J2995" s="55"/>
      <c r="K2995" s="55"/>
      <c r="L2995" s="53"/>
      <c r="M2995" s="58"/>
      <c r="N2995" s="52"/>
    </row>
    <row r="2996" spans="1:14" x14ac:dyDescent="0.25">
      <c r="B2996" s="51"/>
      <c r="C2996" s="53"/>
      <c r="D2996" s="54"/>
      <c r="E2996" s="55"/>
      <c r="F2996" s="56"/>
      <c r="G2996" s="56"/>
      <c r="H2996" s="56"/>
      <c r="I2996" s="57"/>
      <c r="J2996" s="55"/>
      <c r="K2996" s="55"/>
      <c r="L2996" s="53"/>
      <c r="M2996" s="58"/>
      <c r="N2996" s="52"/>
    </row>
    <row r="2997" spans="1:14" x14ac:dyDescent="0.25">
      <c r="B2997" s="51"/>
      <c r="C2997" s="53"/>
      <c r="D2997" s="54"/>
      <c r="E2997" s="55"/>
      <c r="F2997" s="56"/>
      <c r="G2997" s="56"/>
      <c r="H2997" s="56"/>
      <c r="I2997" s="57"/>
      <c r="J2997" s="55"/>
      <c r="K2997" s="55"/>
      <c r="L2997" s="53"/>
      <c r="M2997" s="58"/>
      <c r="N2997" s="52"/>
    </row>
    <row r="2998" spans="1:14" x14ac:dyDescent="0.25">
      <c r="B2998" s="51"/>
      <c r="C2998" s="53"/>
      <c r="D2998" s="54"/>
      <c r="E2998" s="55"/>
      <c r="F2998" s="56"/>
      <c r="G2998" s="56"/>
      <c r="H2998" s="56"/>
      <c r="I2998" s="57"/>
      <c r="J2998" s="55"/>
      <c r="K2998" s="55"/>
      <c r="L2998" s="53"/>
      <c r="M2998" s="58"/>
      <c r="N2998" s="52"/>
    </row>
    <row r="2999" spans="1:14" x14ac:dyDescent="0.25">
      <c r="B2999" s="51"/>
      <c r="C2999" s="53"/>
      <c r="D2999" s="54"/>
      <c r="E2999" s="55"/>
      <c r="F2999" s="56"/>
      <c r="G2999" s="56"/>
      <c r="H2999" s="56"/>
      <c r="I2999" s="57"/>
      <c r="J2999" s="55"/>
      <c r="K2999" s="55"/>
      <c r="L2999" s="53"/>
      <c r="M2999" s="58"/>
      <c r="N2999" s="52"/>
    </row>
    <row r="3000" spans="1:14" x14ac:dyDescent="0.25">
      <c r="B3000" s="51"/>
      <c r="C3000" s="53"/>
      <c r="D3000" s="54"/>
      <c r="E3000" s="55"/>
      <c r="F3000" s="56"/>
      <c r="G3000" s="56"/>
      <c r="H3000" s="56"/>
      <c r="I3000" s="57"/>
      <c r="J3000" s="55"/>
      <c r="K3000" s="55"/>
      <c r="L3000" s="53"/>
      <c r="M3000" s="58"/>
      <c r="N3000" s="52"/>
    </row>
    <row r="3001" spans="1:14" x14ac:dyDescent="0.25">
      <c r="B3001" s="51"/>
      <c r="C3001" s="53"/>
      <c r="D3001" s="54"/>
      <c r="E3001" s="55"/>
      <c r="F3001" s="56"/>
      <c r="G3001" s="56"/>
      <c r="H3001" s="56"/>
      <c r="I3001" s="57"/>
      <c r="J3001" s="55"/>
      <c r="K3001" s="55"/>
      <c r="L3001" s="53"/>
      <c r="M3001" s="58"/>
      <c r="N3001" s="52"/>
    </row>
    <row r="3002" spans="1:14" x14ac:dyDescent="0.25">
      <c r="B3002" s="51"/>
      <c r="C3002" s="53"/>
      <c r="D3002" s="54"/>
      <c r="E3002" s="55"/>
      <c r="F3002" s="56"/>
      <c r="G3002" s="56"/>
      <c r="H3002" s="56"/>
      <c r="I3002" s="57"/>
      <c r="J3002" s="55"/>
      <c r="K3002" s="55"/>
      <c r="L3002" s="53"/>
      <c r="M3002" s="58"/>
      <c r="N3002" s="52"/>
    </row>
    <row r="3003" spans="1:14" x14ac:dyDescent="0.25">
      <c r="B3003" s="51"/>
      <c r="C3003" s="53"/>
      <c r="D3003" s="54"/>
      <c r="E3003" s="55"/>
      <c r="F3003" s="56"/>
      <c r="G3003" s="56"/>
      <c r="H3003" s="56"/>
      <c r="I3003" s="57"/>
      <c r="J3003" s="55"/>
      <c r="K3003" s="55"/>
      <c r="L3003" s="53"/>
      <c r="M3003" s="58"/>
      <c r="N3003" s="52"/>
    </row>
    <row r="3004" spans="1:14" x14ac:dyDescent="0.25">
      <c r="B3004" s="51"/>
      <c r="C3004" s="53"/>
      <c r="D3004" s="54"/>
      <c r="E3004" s="55"/>
      <c r="F3004" s="56"/>
      <c r="G3004" s="56"/>
      <c r="H3004" s="56"/>
      <c r="I3004" s="57"/>
      <c r="J3004" s="55"/>
      <c r="K3004" s="55"/>
      <c r="L3004" s="53"/>
      <c r="M3004" s="58"/>
      <c r="N3004" s="52"/>
    </row>
    <row r="3005" spans="1:14" s="42" customFormat="1" x14ac:dyDescent="0.25">
      <c r="A3005" s="42" t="s">
        <v>26</v>
      </c>
      <c r="B3005" s="42" t="s">
        <v>26</v>
      </c>
      <c r="C3005" s="59" t="s">
        <v>26</v>
      </c>
      <c r="D3005" s="59" t="s">
        <v>26</v>
      </c>
      <c r="E3005" s="59" t="s">
        <v>26</v>
      </c>
      <c r="F3005" s="59" t="s">
        <v>26</v>
      </c>
      <c r="G3005" s="59" t="s">
        <v>26</v>
      </c>
      <c r="H3005" s="59"/>
      <c r="I3005" s="59" t="s">
        <v>26</v>
      </c>
      <c r="J3005" s="59" t="s">
        <v>26</v>
      </c>
      <c r="K3005" s="59" t="s">
        <v>26</v>
      </c>
      <c r="L3005" s="59" t="s">
        <v>26</v>
      </c>
      <c r="M3005" s="59" t="s">
        <v>26</v>
      </c>
      <c r="N3005" s="52"/>
    </row>
  </sheetData>
  <sheetProtection algorithmName="SHA-512" hashValue="HWMIhi+QkCSZ2PrWUxmcZil2iiZhfkdUHZRn6ejMmvOxBglp0FQYBe13UKOUSWkKUypnysD8z8s/tDdm+qA/IA==" saltValue="ej4Jx3qz99Kh/60wnpD8iQ==" spinCount="100000" sheet="1" formatCells="0" formatColumns="0" formatRows="0" selectLockedCells="1"/>
  <mergeCells count="1">
    <mergeCell ref="B3:E3"/>
  </mergeCells>
  <conditionalFormatting sqref="D10:F3004 I10:L3004">
    <cfRule type="expression" dxfId="21" priority="1">
      <formula>OR(COUNTA($D10:$F10)+COUNTA($I10:$L10)=1,COUNTA($D10:$F10)+COUNTA($I10:$L10)=2,COUNTA($D10:$F10)+COUNTA($I10:$L10)=3,COUNTA($D10:$F10)+COUNTA($I10:$L10)=4, COUNTA($D10:$F10)+COUNTA($I10:$L10)=5,COUNTA($D10:$F10)+COUNTA($I10:$L10)=6)</formula>
    </cfRule>
  </conditionalFormatting>
  <conditionalFormatting sqref="J10:K3004">
    <cfRule type="expression" dxfId="20" priority="2">
      <formula>$K10&lt;$J10</formula>
    </cfRule>
  </conditionalFormatting>
  <dataValidations count="2">
    <dataValidation type="custom" allowBlank="1" showInputMessage="1" showErrorMessage="1" sqref="D5" xr:uid="{C8D654CA-1025-4BAA-88BB-65BF273C0177}">
      <formula1>AND(ISNUMBER(D4), ISNUMBER(D5), D4&lt;&gt;"", D5&gt;=D4)</formula1>
    </dataValidation>
    <dataValidation type="date" allowBlank="1" showInputMessage="1" showErrorMessage="1" sqref="D4:E4" xr:uid="{F368C343-8570-4F5C-BC4C-B78253C9348E}">
      <formula1>36526</formula1>
      <formula2>73415</formula2>
    </dataValidation>
  </dataValidations>
  <pageMargins left="0.7" right="0.7" top="0.75" bottom="0.75" header="0.3" footer="0.3"/>
  <pageSetup paperSize="9" scale="75" fitToHeight="0" orientation="landscape" r:id="rId1"/>
  <headerFooter>
    <oddHeader>&amp;C&amp;B&amp;15Molibety Center - Registres des Recettes Enregistrées entre le 01 December 2024 et le 31 December 2024</oddHeader>
    <oddFooter>&amp;LImprimé le 30 December 2024 à 12:22&amp;RPage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EA759A-601D-4BD1-A186-5E219BEFEEFD}">
          <x14:formula1>
            <xm:f>'Listes des Lots'!$B$4:$B$55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DB322-476D-49E8-BFC1-799F34DE9696}">
  <sheetPr codeName="Sheet9">
    <tabColor theme="4" tint="0.59999389629810485"/>
  </sheetPr>
  <dimension ref="A2:L3005"/>
  <sheetViews>
    <sheetView showGridLines="0" zoomScale="98" zoomScaleNormal="98" workbookViewId="0">
      <pane xSplit="2" ySplit="4" topLeftCell="D467" activePane="bottomRight" state="frozen"/>
      <selection pane="topRight" activeCell="C1" sqref="C1"/>
      <selection pane="bottomLeft" activeCell="A5" sqref="A5"/>
      <selection pane="bottomRight" activeCell="L488" sqref="L488"/>
    </sheetView>
  </sheetViews>
  <sheetFormatPr baseColWidth="10" defaultColWidth="9.140625" defaultRowHeight="15" x14ac:dyDescent="0.25"/>
  <cols>
    <col min="1" max="1" width="2.140625" customWidth="1"/>
    <col min="2" max="2" width="2.28515625" customWidth="1"/>
    <col min="3" max="3" width="18.85546875" customWidth="1"/>
    <col min="4" max="4" width="31.42578125" customWidth="1"/>
    <col min="5" max="5" width="17.85546875" bestFit="1" customWidth="1"/>
    <col min="6" max="6" width="19" customWidth="1"/>
    <col min="7" max="7" width="19.28515625" customWidth="1"/>
    <col min="8" max="8" width="21.28515625" bestFit="1" customWidth="1"/>
    <col min="9" max="9" width="16.85546875" customWidth="1"/>
    <col min="10" max="10" width="38.28515625" customWidth="1"/>
    <col min="11" max="11" width="49" style="42" hidden="1" customWidth="1"/>
    <col min="12" max="12" width="45.42578125" bestFit="1" customWidth="1"/>
  </cols>
  <sheetData>
    <row r="2" spans="2:12" x14ac:dyDescent="0.25">
      <c r="H2" s="172"/>
      <c r="I2" s="90"/>
      <c r="J2" s="15"/>
      <c r="K2" s="95"/>
    </row>
    <row r="3" spans="2:12" ht="14.45" customHeight="1" x14ac:dyDescent="0.25">
      <c r="B3" s="7"/>
      <c r="C3" s="11"/>
      <c r="D3" s="7"/>
      <c r="E3" s="7"/>
      <c r="F3" s="9"/>
      <c r="G3" s="11"/>
      <c r="H3" s="7"/>
      <c r="I3" s="11"/>
      <c r="J3" s="11"/>
      <c r="K3" s="93"/>
    </row>
    <row r="4" spans="2:12" ht="45.75" thickBot="1" x14ac:dyDescent="0.3">
      <c r="B4" s="91" t="s">
        <v>28</v>
      </c>
      <c r="C4" s="12" t="s">
        <v>41</v>
      </c>
      <c r="D4" s="10" t="s">
        <v>42</v>
      </c>
      <c r="E4" s="10" t="s">
        <v>43</v>
      </c>
      <c r="F4" s="10" t="s">
        <v>44</v>
      </c>
      <c r="G4" s="10" t="s">
        <v>45</v>
      </c>
      <c r="H4" s="10" t="s">
        <v>50</v>
      </c>
      <c r="I4" s="10" t="s">
        <v>64</v>
      </c>
      <c r="J4" s="10" t="s">
        <v>51</v>
      </c>
      <c r="K4" s="94" t="s">
        <v>38</v>
      </c>
      <c r="L4" s="10" t="s">
        <v>68</v>
      </c>
    </row>
    <row r="5" spans="2:12" s="60" customFormat="1" x14ac:dyDescent="0.25">
      <c r="B5" s="124">
        <f>1</f>
        <v>1</v>
      </c>
      <c r="C5" s="67" t="str">
        <f t="shared" ref="C5:C68" si="0">IF(OR(D5="", E5="", F5="", H5="", I5=""), "", TEXT(RIGHT(YEAR(D5), 2), "00") &amp; TEXT(MONTH(D5), "00") &amp; TEXT(DAY(D5), "00") &amp; "_Dep_MC_" &amp; TEXT(B5, "0"))</f>
        <v>240802_Dep_MC_1</v>
      </c>
      <c r="D5" s="68">
        <v>45506</v>
      </c>
      <c r="E5" s="69">
        <v>45506</v>
      </c>
      <c r="F5" s="69" t="s">
        <v>7</v>
      </c>
      <c r="G5" s="69" t="s">
        <v>99</v>
      </c>
      <c r="H5" s="127">
        <v>100000</v>
      </c>
      <c r="I5" s="71" t="s">
        <v>89</v>
      </c>
      <c r="J5" s="71" t="s">
        <v>92</v>
      </c>
      <c r="K5" s="124" t="str">
        <f>IF(DepensesData[[#This Row],[Description/Commentaires/Notes]]="","",DepensesData[[#This Row],[Description/Commentaires/Notes]])</f>
        <v>Salaire staff résidence</v>
      </c>
      <c r="L5" s="126" t="s">
        <v>142</v>
      </c>
    </row>
    <row r="6" spans="2:12" s="60" customFormat="1" x14ac:dyDescent="0.25">
      <c r="B6" s="18">
        <f>B5+1</f>
        <v>2</v>
      </c>
      <c r="C6" s="71" t="str">
        <f t="shared" si="0"/>
        <v>240802_Dep_MC_2</v>
      </c>
      <c r="D6" s="68">
        <v>45506</v>
      </c>
      <c r="E6" s="69">
        <v>45506</v>
      </c>
      <c r="F6" s="69" t="s">
        <v>7</v>
      </c>
      <c r="G6" s="69" t="s">
        <v>99</v>
      </c>
      <c r="H6" s="127">
        <v>100000</v>
      </c>
      <c r="I6" s="71" t="s">
        <v>89</v>
      </c>
      <c r="J6" s="71" t="s">
        <v>92</v>
      </c>
      <c r="K6" s="18" t="str">
        <f>IF(DepensesData[[#This Row],[Description/Commentaires/Notes]]="","",DepensesData[[#This Row],[Description/Commentaires/Notes]])</f>
        <v>Salaire staff résidence</v>
      </c>
      <c r="L6" s="37" t="s">
        <v>142</v>
      </c>
    </row>
    <row r="7" spans="2:12" s="60" customFormat="1" x14ac:dyDescent="0.25">
      <c r="B7" s="18">
        <f t="shared" ref="B7:B70" si="1">B6+1</f>
        <v>3</v>
      </c>
      <c r="C7" s="71" t="str">
        <f t="shared" si="0"/>
        <v>240802_Dep_MC_3</v>
      </c>
      <c r="D7" s="68">
        <v>45506</v>
      </c>
      <c r="E7" s="69">
        <v>45506</v>
      </c>
      <c r="F7" s="69" t="s">
        <v>7</v>
      </c>
      <c r="G7" s="69" t="s">
        <v>99</v>
      </c>
      <c r="H7" s="127">
        <v>60000</v>
      </c>
      <c r="I7" s="71" t="s">
        <v>89</v>
      </c>
      <c r="J7" s="71" t="s">
        <v>92</v>
      </c>
      <c r="K7" s="18" t="str">
        <f>IF(DepensesData[[#This Row],[Description/Commentaires/Notes]]="","",DepensesData[[#This Row],[Description/Commentaires/Notes]])</f>
        <v>Salaire Ménage</v>
      </c>
      <c r="L7" s="37" t="s">
        <v>140</v>
      </c>
    </row>
    <row r="8" spans="2:12" s="60" customFormat="1" x14ac:dyDescent="0.25">
      <c r="B8" s="18">
        <f t="shared" si="1"/>
        <v>4</v>
      </c>
      <c r="C8" s="71" t="str">
        <f t="shared" si="0"/>
        <v>240802_Dep_MC_4</v>
      </c>
      <c r="D8" s="68">
        <v>45506</v>
      </c>
      <c r="E8" s="69">
        <v>45506</v>
      </c>
      <c r="F8" s="69" t="s">
        <v>7</v>
      </c>
      <c r="G8" s="69" t="s">
        <v>99</v>
      </c>
      <c r="H8" s="127">
        <v>60000</v>
      </c>
      <c r="I8" s="71" t="s">
        <v>89</v>
      </c>
      <c r="J8" s="71" t="s">
        <v>92</v>
      </c>
      <c r="K8" s="18" t="str">
        <f>IF(DepensesData[[#This Row],[Description/Commentaires/Notes]]="","",DepensesData[[#This Row],[Description/Commentaires/Notes]])</f>
        <v>Salaire Ménage</v>
      </c>
      <c r="L8" s="37" t="s">
        <v>140</v>
      </c>
    </row>
    <row r="9" spans="2:12" s="60" customFormat="1" x14ac:dyDescent="0.25">
      <c r="B9" s="18">
        <f t="shared" si="1"/>
        <v>5</v>
      </c>
      <c r="C9" s="71" t="str">
        <f t="shared" si="0"/>
        <v>240802_Dep_MC_5</v>
      </c>
      <c r="D9" s="68">
        <v>45506</v>
      </c>
      <c r="E9" s="69">
        <v>45506</v>
      </c>
      <c r="F9" s="69" t="s">
        <v>7</v>
      </c>
      <c r="G9" s="69" t="s">
        <v>99</v>
      </c>
      <c r="H9" s="127">
        <v>65000</v>
      </c>
      <c r="I9" s="71" t="s">
        <v>89</v>
      </c>
      <c r="J9" s="71" t="s">
        <v>92</v>
      </c>
      <c r="K9" s="18" t="str">
        <f>IF(DepensesData[[#This Row],[Description/Commentaires/Notes]]="","",DepensesData[[#This Row],[Description/Commentaires/Notes]])</f>
        <v>Salaire Sécurité</v>
      </c>
      <c r="L9" s="37" t="s">
        <v>141</v>
      </c>
    </row>
    <row r="10" spans="2:12" s="60" customFormat="1" x14ac:dyDescent="0.25">
      <c r="B10" s="18">
        <f t="shared" si="1"/>
        <v>6</v>
      </c>
      <c r="C10" s="71" t="str">
        <f t="shared" si="0"/>
        <v>240802_Dep_MC_6</v>
      </c>
      <c r="D10" s="68">
        <v>45506</v>
      </c>
      <c r="E10" s="69">
        <v>45506</v>
      </c>
      <c r="F10" s="69" t="s">
        <v>7</v>
      </c>
      <c r="G10" s="69" t="s">
        <v>99</v>
      </c>
      <c r="H10" s="127">
        <v>313356</v>
      </c>
      <c r="I10" s="71" t="s">
        <v>89</v>
      </c>
      <c r="J10" s="71" t="s">
        <v>92</v>
      </c>
      <c r="K10" s="18" t="str">
        <f>IF(DepensesData[[#This Row],[Description/Commentaires/Notes]]="","",DepensesData[[#This Row],[Description/Commentaires/Notes]])</f>
        <v>Salaire Manager</v>
      </c>
      <c r="L10" s="37" t="s">
        <v>143</v>
      </c>
    </row>
    <row r="11" spans="2:12" s="60" customFormat="1" x14ac:dyDescent="0.25">
      <c r="B11" s="18">
        <f t="shared" si="1"/>
        <v>7</v>
      </c>
      <c r="C11" s="71" t="str">
        <f t="shared" si="0"/>
        <v>240805_Dep_MC_7</v>
      </c>
      <c r="D11" s="68">
        <v>45509</v>
      </c>
      <c r="E11" s="69">
        <v>45509</v>
      </c>
      <c r="F11" s="69" t="s">
        <v>7</v>
      </c>
      <c r="G11" s="69" t="s">
        <v>99</v>
      </c>
      <c r="H11" s="127">
        <v>160000</v>
      </c>
      <c r="I11" s="71" t="s">
        <v>89</v>
      </c>
      <c r="J11" s="71" t="s">
        <v>62</v>
      </c>
      <c r="K11" s="18" t="str">
        <f>IF(DepensesData[[#This Row],[Description/Commentaires/Notes]]="","",DepensesData[[#This Row],[Description/Commentaires/Notes]])</f>
        <v>Facture sécurité</v>
      </c>
      <c r="L11" s="37" t="s">
        <v>144</v>
      </c>
    </row>
    <row r="12" spans="2:12" s="60" customFormat="1" x14ac:dyDescent="0.25">
      <c r="B12" s="18">
        <f t="shared" si="1"/>
        <v>8</v>
      </c>
      <c r="C12" s="71" t="str">
        <f t="shared" si="0"/>
        <v>240805_Dep_MC_8</v>
      </c>
      <c r="D12" s="68">
        <v>45509</v>
      </c>
      <c r="E12" s="69">
        <v>45509</v>
      </c>
      <c r="F12" s="69" t="s">
        <v>7</v>
      </c>
      <c r="G12" s="69" t="s">
        <v>99</v>
      </c>
      <c r="H12" s="127">
        <v>14000</v>
      </c>
      <c r="I12" s="71" t="s">
        <v>89</v>
      </c>
      <c r="J12" s="71" t="s">
        <v>62</v>
      </c>
      <c r="K12" s="18" t="str">
        <f>IF(DepensesData[[#This Row],[Description/Commentaires/Notes]]="","",DepensesData[[#This Row],[Description/Commentaires/Notes]])</f>
        <v>Paiement Carburant Gpe Electrogène</v>
      </c>
      <c r="L12" s="37" t="s">
        <v>145</v>
      </c>
    </row>
    <row r="13" spans="2:12" s="60" customFormat="1" x14ac:dyDescent="0.25">
      <c r="B13" s="18">
        <f t="shared" si="1"/>
        <v>9</v>
      </c>
      <c r="C13" s="71" t="str">
        <f t="shared" si="0"/>
        <v>240805_Dep_MC_9</v>
      </c>
      <c r="D13" s="68">
        <v>45509</v>
      </c>
      <c r="E13" s="69">
        <v>45509</v>
      </c>
      <c r="F13" s="69" t="s">
        <v>7</v>
      </c>
      <c r="G13" s="69" t="s">
        <v>99</v>
      </c>
      <c r="H13" s="127">
        <v>71500</v>
      </c>
      <c r="I13" s="71" t="s">
        <v>89</v>
      </c>
      <c r="J13" s="71" t="s">
        <v>92</v>
      </c>
      <c r="K13" s="18" t="str">
        <f>IF(DepensesData[[#This Row],[Description/Commentaires/Notes]]="","",DepensesData[[#This Row],[Description/Commentaires/Notes]])</f>
        <v>Commission encaissemnt loyer+meublée</v>
      </c>
      <c r="L13" s="37" t="s">
        <v>146</v>
      </c>
    </row>
    <row r="14" spans="2:12" s="60" customFormat="1" x14ac:dyDescent="0.25">
      <c r="B14" s="18">
        <f t="shared" si="1"/>
        <v>10</v>
      </c>
      <c r="C14" s="71" t="str">
        <f t="shared" si="0"/>
        <v>240806_Dep_MC_10</v>
      </c>
      <c r="D14" s="68">
        <v>45510</v>
      </c>
      <c r="E14" s="69">
        <v>45510</v>
      </c>
      <c r="F14" s="69" t="s">
        <v>7</v>
      </c>
      <c r="G14" s="69" t="s">
        <v>99</v>
      </c>
      <c r="H14" s="127">
        <v>3000</v>
      </c>
      <c r="I14" s="71" t="s">
        <v>90</v>
      </c>
      <c r="J14" s="71" t="s">
        <v>61</v>
      </c>
      <c r="K14" s="18" t="str">
        <f>IF(DepensesData[[#This Row],[Description/Commentaires/Notes]]="","",DepensesData[[#This Row],[Description/Commentaires/Notes]])</f>
        <v>Signature du régistre</v>
      </c>
      <c r="L14" s="37" t="s">
        <v>148</v>
      </c>
    </row>
    <row r="15" spans="2:12" s="60" customFormat="1" x14ac:dyDescent="0.25">
      <c r="B15" s="18">
        <f t="shared" si="1"/>
        <v>11</v>
      </c>
      <c r="C15" s="71" t="str">
        <f t="shared" si="0"/>
        <v>240808_Dep_MC_11</v>
      </c>
      <c r="D15" s="68">
        <v>45512</v>
      </c>
      <c r="E15" s="69">
        <v>45512</v>
      </c>
      <c r="F15" s="69" t="s">
        <v>7</v>
      </c>
      <c r="G15" s="69" t="s">
        <v>99</v>
      </c>
      <c r="H15" s="127">
        <v>20000</v>
      </c>
      <c r="I15" s="71" t="s">
        <v>90</v>
      </c>
      <c r="J15" s="71" t="s">
        <v>57</v>
      </c>
      <c r="K15" s="18" t="str">
        <f>IF(DepensesData[[#This Row],[Description/Commentaires/Notes]]="","",DepensesData[[#This Row],[Description/Commentaires/Notes]])</f>
        <v>Compte djamo pour action commerciale</v>
      </c>
      <c r="L15" s="37" t="s">
        <v>147</v>
      </c>
    </row>
    <row r="16" spans="2:12" s="60" customFormat="1" x14ac:dyDescent="0.25">
      <c r="B16" s="18">
        <f t="shared" si="1"/>
        <v>12</v>
      </c>
      <c r="C16" s="71" t="str">
        <f t="shared" si="0"/>
        <v>240808_Dep_MC_12</v>
      </c>
      <c r="D16" s="68">
        <v>45512</v>
      </c>
      <c r="E16" s="69">
        <v>45512</v>
      </c>
      <c r="F16" s="69" t="s">
        <v>7</v>
      </c>
      <c r="G16" s="69" t="s">
        <v>99</v>
      </c>
      <c r="H16" s="127">
        <v>2298</v>
      </c>
      <c r="I16" s="71" t="s">
        <v>90</v>
      </c>
      <c r="J16" s="71" t="s">
        <v>52</v>
      </c>
      <c r="K16" s="18" t="str">
        <f>IF(DepensesData[[#This Row],[Description/Commentaires/Notes]]="","",DepensesData[[#This Row],[Description/Commentaires/Notes]])</f>
        <v/>
      </c>
      <c r="L16" s="37"/>
    </row>
    <row r="17" spans="2:12" s="60" customFormat="1" x14ac:dyDescent="0.25">
      <c r="B17" s="18">
        <f t="shared" si="1"/>
        <v>13</v>
      </c>
      <c r="C17" s="71" t="str">
        <f t="shared" si="0"/>
        <v>240808_Dep_MC_13</v>
      </c>
      <c r="D17" s="68">
        <v>45512</v>
      </c>
      <c r="E17" s="69">
        <v>45512</v>
      </c>
      <c r="F17" s="69" t="s">
        <v>7</v>
      </c>
      <c r="G17" s="69" t="s">
        <v>99</v>
      </c>
      <c r="H17" s="127">
        <v>24702</v>
      </c>
      <c r="I17" s="71" t="s">
        <v>90</v>
      </c>
      <c r="J17" s="71" t="s">
        <v>52</v>
      </c>
      <c r="K17" s="18" t="str">
        <f>IF(DepensesData[[#This Row],[Description/Commentaires/Notes]]="","",DepensesData[[#This Row],[Description/Commentaires/Notes]])</f>
        <v/>
      </c>
      <c r="L17" s="37"/>
    </row>
    <row r="18" spans="2:12" s="60" customFormat="1" x14ac:dyDescent="0.25">
      <c r="B18" s="18">
        <f t="shared" si="1"/>
        <v>14</v>
      </c>
      <c r="C18" s="71" t="str">
        <f t="shared" si="0"/>
        <v>240812_Dep_MC_14</v>
      </c>
      <c r="D18" s="68">
        <v>45516</v>
      </c>
      <c r="E18" s="69">
        <v>45516</v>
      </c>
      <c r="F18" s="69" t="s">
        <v>7</v>
      </c>
      <c r="G18" s="69" t="s">
        <v>99</v>
      </c>
      <c r="H18" s="127">
        <v>2500</v>
      </c>
      <c r="I18" s="71" t="s">
        <v>90</v>
      </c>
      <c r="J18" s="71" t="s">
        <v>73</v>
      </c>
      <c r="K18" s="18" t="str">
        <f>IF(DepensesData[[#This Row],[Description/Commentaires/Notes]]="","",DepensesData[[#This Row],[Description/Commentaires/Notes]])</f>
        <v>Dépôt de chèque à MAGISER</v>
      </c>
      <c r="L18" s="37" t="s">
        <v>149</v>
      </c>
    </row>
    <row r="19" spans="2:12" s="60" customFormat="1" x14ac:dyDescent="0.25">
      <c r="B19" s="18">
        <f t="shared" si="1"/>
        <v>15</v>
      </c>
      <c r="C19" s="71" t="str">
        <f t="shared" si="0"/>
        <v>240812_Dep_MC_15</v>
      </c>
      <c r="D19" s="68">
        <v>45516</v>
      </c>
      <c r="E19" s="69">
        <v>45516</v>
      </c>
      <c r="F19" s="69" t="s">
        <v>7</v>
      </c>
      <c r="G19" s="69" t="s">
        <v>99</v>
      </c>
      <c r="H19" s="127">
        <v>10000</v>
      </c>
      <c r="I19" s="71" t="s">
        <v>90</v>
      </c>
      <c r="J19" s="71" t="s">
        <v>9</v>
      </c>
      <c r="K19" s="18" t="str">
        <f>IF(DepensesData[[#This Row],[Description/Commentaires/Notes]]="","",DepensesData[[#This Row],[Description/Commentaires/Notes]])</f>
        <v/>
      </c>
      <c r="L19" s="37"/>
    </row>
    <row r="20" spans="2:12" s="60" customFormat="1" x14ac:dyDescent="0.25">
      <c r="B20" s="18">
        <f t="shared" si="1"/>
        <v>16</v>
      </c>
      <c r="C20" s="71" t="str">
        <f t="shared" si="0"/>
        <v>240812_Dep_MC_16</v>
      </c>
      <c r="D20" s="68">
        <v>45516</v>
      </c>
      <c r="E20" s="69">
        <v>45516</v>
      </c>
      <c r="F20" s="69" t="s">
        <v>7</v>
      </c>
      <c r="G20" s="69" t="s">
        <v>99</v>
      </c>
      <c r="H20" s="127">
        <v>20000</v>
      </c>
      <c r="I20" s="71" t="s">
        <v>90</v>
      </c>
      <c r="J20" s="71" t="s">
        <v>62</v>
      </c>
      <c r="K20" s="18" t="str">
        <f>IF(DepensesData[[#This Row],[Description/Commentaires/Notes]]="","",DepensesData[[#This Row],[Description/Commentaires/Notes]])</f>
        <v>Agent du ministère de la salubrité</v>
      </c>
      <c r="L20" s="37" t="s">
        <v>150</v>
      </c>
    </row>
    <row r="21" spans="2:12" s="60" customFormat="1" x14ac:dyDescent="0.25">
      <c r="B21" s="18">
        <f t="shared" si="1"/>
        <v>17</v>
      </c>
      <c r="C21" s="71" t="str">
        <f t="shared" si="0"/>
        <v>240812_Dep_MC_17</v>
      </c>
      <c r="D21" s="68">
        <v>45516</v>
      </c>
      <c r="E21" s="69">
        <v>45516</v>
      </c>
      <c r="F21" s="69" t="s">
        <v>7</v>
      </c>
      <c r="G21" s="69" t="s">
        <v>99</v>
      </c>
      <c r="H21" s="127">
        <v>49500</v>
      </c>
      <c r="I21" s="71" t="s">
        <v>90</v>
      </c>
      <c r="J21" s="71" t="s">
        <v>55</v>
      </c>
      <c r="K21" s="18" t="str">
        <f>IF(DepensesData[[#This Row],[Description/Commentaires/Notes]]="","",DepensesData[[#This Row],[Description/Commentaires/Notes]])</f>
        <v>Plus achat petit dej</v>
      </c>
      <c r="L21" s="37" t="s">
        <v>151</v>
      </c>
    </row>
    <row r="22" spans="2:12" s="60" customFormat="1" x14ac:dyDescent="0.25">
      <c r="B22" s="18">
        <f t="shared" si="1"/>
        <v>18</v>
      </c>
      <c r="C22" s="71" t="str">
        <f t="shared" si="0"/>
        <v>240812_Dep_MC_18</v>
      </c>
      <c r="D22" s="68">
        <v>45516</v>
      </c>
      <c r="E22" s="69">
        <v>45516</v>
      </c>
      <c r="F22" s="69" t="s">
        <v>7</v>
      </c>
      <c r="G22" s="69" t="s">
        <v>99</v>
      </c>
      <c r="H22" s="127">
        <v>5000</v>
      </c>
      <c r="I22" s="71" t="s">
        <v>90</v>
      </c>
      <c r="J22" s="71" t="s">
        <v>73</v>
      </c>
      <c r="K22" s="18" t="str">
        <f>IF(DepensesData[[#This Row],[Description/Commentaires/Notes]]="","",DepensesData[[#This Row],[Description/Commentaires/Notes]])</f>
        <v>Pour achat produit d'entretien et petit dej</v>
      </c>
      <c r="L22" s="37" t="s">
        <v>152</v>
      </c>
    </row>
    <row r="23" spans="2:12" s="60" customFormat="1" x14ac:dyDescent="0.25">
      <c r="B23" s="18">
        <f t="shared" si="1"/>
        <v>19</v>
      </c>
      <c r="C23" s="71" t="str">
        <f t="shared" si="0"/>
        <v>240814_Dep_MC_19</v>
      </c>
      <c r="D23" s="68">
        <v>45518</v>
      </c>
      <c r="E23" s="69">
        <v>45518</v>
      </c>
      <c r="F23" s="69" t="s">
        <v>7</v>
      </c>
      <c r="G23" s="69" t="s">
        <v>99</v>
      </c>
      <c r="H23" s="127">
        <v>2000</v>
      </c>
      <c r="I23" s="71" t="s">
        <v>90</v>
      </c>
      <c r="J23" s="71" t="s">
        <v>62</v>
      </c>
      <c r="K23" s="18" t="str">
        <f>IF(DepensesData[[#This Row],[Description/Commentaires/Notes]]="","",DepensesData[[#This Row],[Description/Commentaires/Notes]])</f>
        <v>Frais de retrait loyer MONFOU</v>
      </c>
      <c r="L23" s="37" t="s">
        <v>153</v>
      </c>
    </row>
    <row r="24" spans="2:12" s="60" customFormat="1" x14ac:dyDescent="0.25">
      <c r="B24" s="18">
        <f t="shared" si="1"/>
        <v>20</v>
      </c>
      <c r="C24" s="71" t="str">
        <f t="shared" si="0"/>
        <v>240814_Dep_MC_20</v>
      </c>
      <c r="D24" s="68">
        <v>45518</v>
      </c>
      <c r="E24" s="69">
        <v>45518</v>
      </c>
      <c r="F24" s="69" t="s">
        <v>7</v>
      </c>
      <c r="G24" s="69" t="s">
        <v>99</v>
      </c>
      <c r="H24" s="127">
        <v>1000</v>
      </c>
      <c r="I24" s="71" t="s">
        <v>90</v>
      </c>
      <c r="J24" s="71" t="s">
        <v>73</v>
      </c>
      <c r="K24" s="18" t="str">
        <f>IF(DepensesData[[#This Row],[Description/Commentaires/Notes]]="","",DepensesData[[#This Row],[Description/Commentaires/Notes]])</f>
        <v>Direction départementale Tourisme</v>
      </c>
      <c r="L24" s="37" t="s">
        <v>154</v>
      </c>
    </row>
    <row r="25" spans="2:12" s="60" customFormat="1" x14ac:dyDescent="0.25">
      <c r="B25" s="18">
        <f t="shared" si="1"/>
        <v>21</v>
      </c>
      <c r="C25" s="71" t="str">
        <f t="shared" si="0"/>
        <v>240819_Dep_MC_21</v>
      </c>
      <c r="D25" s="68">
        <v>45523</v>
      </c>
      <c r="E25" s="69">
        <v>45523</v>
      </c>
      <c r="F25" s="69" t="s">
        <v>7</v>
      </c>
      <c r="G25" s="69" t="s">
        <v>99</v>
      </c>
      <c r="H25" s="127">
        <v>63000</v>
      </c>
      <c r="I25" s="71" t="s">
        <v>90</v>
      </c>
      <c r="J25" s="71" t="s">
        <v>57</v>
      </c>
      <c r="K25" s="18" t="str">
        <f>IF(DepensesData[[#This Row],[Description/Commentaires/Notes]]="","",DepensesData[[#This Row],[Description/Commentaires/Notes]])</f>
        <v>Trismtrielle / Juillet Août Septembre</v>
      </c>
      <c r="L25" s="37" t="s">
        <v>155</v>
      </c>
    </row>
    <row r="26" spans="2:12" s="60" customFormat="1" x14ac:dyDescent="0.25">
      <c r="B26" s="18">
        <f t="shared" si="1"/>
        <v>22</v>
      </c>
      <c r="C26" s="71" t="str">
        <f t="shared" si="0"/>
        <v>240819_Dep_MC_22</v>
      </c>
      <c r="D26" s="68">
        <v>45523</v>
      </c>
      <c r="E26" s="69">
        <v>45523</v>
      </c>
      <c r="F26" s="69" t="s">
        <v>7</v>
      </c>
      <c r="G26" s="69" t="s">
        <v>99</v>
      </c>
      <c r="H26" s="127">
        <v>2000</v>
      </c>
      <c r="I26" s="71" t="s">
        <v>90</v>
      </c>
      <c r="J26" s="71" t="s">
        <v>73</v>
      </c>
      <c r="K26" s="18" t="str">
        <f>IF(DepensesData[[#This Row],[Description/Commentaires/Notes]]="","",DepensesData[[#This Row],[Description/Commentaires/Notes]])</f>
        <v>Pour burida</v>
      </c>
      <c r="L26" s="37" t="s">
        <v>156</v>
      </c>
    </row>
    <row r="27" spans="2:12" s="60" customFormat="1" x14ac:dyDescent="0.25">
      <c r="B27" s="18">
        <f t="shared" si="1"/>
        <v>23</v>
      </c>
      <c r="C27" s="71" t="str">
        <f t="shared" si="0"/>
        <v>240819_Dep_MC_23</v>
      </c>
      <c r="D27" s="68">
        <v>45523</v>
      </c>
      <c r="E27" s="69">
        <v>45524</v>
      </c>
      <c r="F27" s="69" t="s">
        <v>7</v>
      </c>
      <c r="G27" s="69" t="s">
        <v>99</v>
      </c>
      <c r="H27" s="127">
        <v>3000</v>
      </c>
      <c r="I27" s="71" t="s">
        <v>90</v>
      </c>
      <c r="J27" s="71" t="s">
        <v>61</v>
      </c>
      <c r="K27" s="18" t="str">
        <f>IF(DepensesData[[#This Row],[Description/Commentaires/Notes]]="","",DepensesData[[#This Row],[Description/Commentaires/Notes]])</f>
        <v>Signature du régistre</v>
      </c>
      <c r="L27" s="37" t="s">
        <v>148</v>
      </c>
    </row>
    <row r="28" spans="2:12" s="60" customFormat="1" x14ac:dyDescent="0.25">
      <c r="B28" s="18">
        <f t="shared" si="1"/>
        <v>24</v>
      </c>
      <c r="C28" s="71" t="str">
        <f t="shared" si="0"/>
        <v>240821_Dep_MC_24</v>
      </c>
      <c r="D28" s="68">
        <v>45525</v>
      </c>
      <c r="E28" s="69">
        <v>45525</v>
      </c>
      <c r="F28" s="69" t="s">
        <v>7</v>
      </c>
      <c r="G28" s="69" t="s">
        <v>99</v>
      </c>
      <c r="H28" s="127">
        <v>2000</v>
      </c>
      <c r="I28" s="71" t="s">
        <v>90</v>
      </c>
      <c r="J28" s="71" t="s">
        <v>62</v>
      </c>
      <c r="K28" s="18" t="str">
        <f>IF(DepensesData[[#This Row],[Description/Commentaires/Notes]]="","",DepensesData[[#This Row],[Description/Commentaires/Notes]])</f>
        <v>Forfait pour achat / petit dej</v>
      </c>
      <c r="L28" s="37" t="s">
        <v>157</v>
      </c>
    </row>
    <row r="29" spans="2:12" s="60" customFormat="1" x14ac:dyDescent="0.25">
      <c r="B29" s="18">
        <f t="shared" si="1"/>
        <v>25</v>
      </c>
      <c r="C29" s="71" t="str">
        <f t="shared" si="0"/>
        <v>240821_Dep_MC_25</v>
      </c>
      <c r="D29" s="68">
        <v>45525</v>
      </c>
      <c r="E29" s="69">
        <v>45525</v>
      </c>
      <c r="F29" s="69" t="s">
        <v>7</v>
      </c>
      <c r="G29" s="69" t="s">
        <v>99</v>
      </c>
      <c r="H29" s="127">
        <v>66000</v>
      </c>
      <c r="I29" s="71" t="s">
        <v>90</v>
      </c>
      <c r="J29" s="71" t="s">
        <v>81</v>
      </c>
      <c r="K29" s="18" t="str">
        <f>IF(DepensesData[[#This Row],[Description/Commentaires/Notes]]="","",DepensesData[[#This Row],[Description/Commentaires/Notes]])</f>
        <v>Entretien extincteur</v>
      </c>
      <c r="L29" s="37" t="s">
        <v>158</v>
      </c>
    </row>
    <row r="30" spans="2:12" s="60" customFormat="1" x14ac:dyDescent="0.25">
      <c r="B30" s="18">
        <f t="shared" si="1"/>
        <v>26</v>
      </c>
      <c r="C30" s="71" t="str">
        <f t="shared" si="0"/>
        <v>240821_Dep_MC_26</v>
      </c>
      <c r="D30" s="68">
        <v>45525</v>
      </c>
      <c r="E30" s="69">
        <v>45525</v>
      </c>
      <c r="F30" s="69" t="s">
        <v>7</v>
      </c>
      <c r="G30" s="69" t="s">
        <v>99</v>
      </c>
      <c r="H30" s="127">
        <v>59000</v>
      </c>
      <c r="I30" s="71" t="s">
        <v>90</v>
      </c>
      <c r="J30" s="71" t="s">
        <v>54</v>
      </c>
      <c r="K30" s="18" t="str">
        <f>IF(DepensesData[[#This Row],[Description/Commentaires/Notes]]="","",DepensesData[[#This Row],[Description/Commentaires/Notes]])</f>
        <v/>
      </c>
      <c r="L30" s="37"/>
    </row>
    <row r="31" spans="2:12" s="60" customFormat="1" x14ac:dyDescent="0.25">
      <c r="B31" s="18">
        <f t="shared" si="1"/>
        <v>27</v>
      </c>
      <c r="C31" s="71" t="str">
        <f t="shared" si="0"/>
        <v>240823_Dep_MC_27</v>
      </c>
      <c r="D31" s="68">
        <v>45527</v>
      </c>
      <c r="E31" s="69">
        <v>45527</v>
      </c>
      <c r="F31" s="69" t="s">
        <v>7</v>
      </c>
      <c r="G31" s="69" t="s">
        <v>99</v>
      </c>
      <c r="H31" s="127">
        <v>7500</v>
      </c>
      <c r="I31" s="71" t="s">
        <v>90</v>
      </c>
      <c r="J31" s="71" t="s">
        <v>62</v>
      </c>
      <c r="K31" s="18" t="str">
        <f>IF(DepensesData[[#This Row],[Description/Commentaires/Notes]]="","",DepensesData[[#This Row],[Description/Commentaires/Notes]])</f>
        <v xml:space="preserve"> </v>
      </c>
      <c r="L31" s="37" t="s">
        <v>159</v>
      </c>
    </row>
    <row r="32" spans="2:12" s="60" customFormat="1" x14ac:dyDescent="0.25">
      <c r="B32" s="18">
        <f t="shared" si="1"/>
        <v>28</v>
      </c>
      <c r="C32" s="71" t="str">
        <f t="shared" si="0"/>
        <v>240828_Dep_MC_28</v>
      </c>
      <c r="D32" s="68">
        <v>45532</v>
      </c>
      <c r="E32" s="69">
        <v>45532</v>
      </c>
      <c r="F32" s="69" t="s">
        <v>7</v>
      </c>
      <c r="G32" s="69" t="s">
        <v>99</v>
      </c>
      <c r="H32" s="127">
        <v>5000</v>
      </c>
      <c r="I32" s="71" t="s">
        <v>90</v>
      </c>
      <c r="J32" s="71" t="s">
        <v>73</v>
      </c>
      <c r="K32" s="18" t="str">
        <f>IF(DepensesData[[#This Row],[Description/Commentaires/Notes]]="","",DepensesData[[#This Row],[Description/Commentaires/Notes]])</f>
        <v>Après reunion du 28/08/24</v>
      </c>
      <c r="L32" s="37" t="s">
        <v>160</v>
      </c>
    </row>
    <row r="33" spans="2:12" s="60" customFormat="1" x14ac:dyDescent="0.25">
      <c r="B33" s="18">
        <f t="shared" si="1"/>
        <v>29</v>
      </c>
      <c r="C33" s="71" t="str">
        <f t="shared" si="0"/>
        <v>240829_Dep_MC_29</v>
      </c>
      <c r="D33" s="68">
        <v>45533</v>
      </c>
      <c r="E33" s="69">
        <v>45533</v>
      </c>
      <c r="F33" s="69" t="s">
        <v>7</v>
      </c>
      <c r="G33" s="69" t="s">
        <v>99</v>
      </c>
      <c r="H33" s="127">
        <v>25000</v>
      </c>
      <c r="I33" s="71" t="s">
        <v>90</v>
      </c>
      <c r="J33" s="71" t="s">
        <v>9</v>
      </c>
      <c r="K33" s="18" t="str">
        <f>IF(DepensesData[[#This Row],[Description/Commentaires/Notes]]="","",DepensesData[[#This Row],[Description/Commentaires/Notes]])</f>
        <v/>
      </c>
      <c r="L33" s="37"/>
    </row>
    <row r="34" spans="2:12" s="60" customFormat="1" x14ac:dyDescent="0.25">
      <c r="B34" s="18">
        <f t="shared" si="1"/>
        <v>30</v>
      </c>
      <c r="C34" s="71" t="str">
        <f t="shared" si="0"/>
        <v>240829_Dep_MC_30</v>
      </c>
      <c r="D34" s="68">
        <v>45533</v>
      </c>
      <c r="E34" s="69">
        <v>45533</v>
      </c>
      <c r="F34" s="69" t="s">
        <v>7</v>
      </c>
      <c r="G34" s="69" t="s">
        <v>99</v>
      </c>
      <c r="H34" s="127">
        <v>122720</v>
      </c>
      <c r="I34" s="71" t="s">
        <v>25</v>
      </c>
      <c r="J34" s="71" t="s">
        <v>56</v>
      </c>
      <c r="K34" s="18" t="str">
        <f>IF(DepensesData[[#This Row],[Description/Commentaires/Notes]]="","",DepensesData[[#This Row],[Description/Commentaires/Notes]])</f>
        <v/>
      </c>
      <c r="L34" s="37"/>
    </row>
    <row r="35" spans="2:12" s="60" customFormat="1" x14ac:dyDescent="0.25">
      <c r="B35" s="18">
        <f t="shared" si="1"/>
        <v>31</v>
      </c>
      <c r="C35" s="71" t="str">
        <f t="shared" si="0"/>
        <v>240829_Dep_MC_31</v>
      </c>
      <c r="D35" s="68">
        <v>45533</v>
      </c>
      <c r="E35" s="69">
        <v>45533</v>
      </c>
      <c r="F35" s="69" t="s">
        <v>7</v>
      </c>
      <c r="G35" s="69" t="s">
        <v>99</v>
      </c>
      <c r="H35" s="127">
        <v>30000</v>
      </c>
      <c r="I35" s="71" t="s">
        <v>90</v>
      </c>
      <c r="J35" s="71" t="s">
        <v>81</v>
      </c>
      <c r="K35" s="18" t="str">
        <f>IF(DepensesData[[#This Row],[Description/Commentaires/Notes]]="","",DepensesData[[#This Row],[Description/Commentaires/Notes]])</f>
        <v>Dépannage TNT</v>
      </c>
      <c r="L35" s="37" t="s">
        <v>161</v>
      </c>
    </row>
    <row r="36" spans="2:12" s="60" customFormat="1" x14ac:dyDescent="0.25">
      <c r="B36" s="18">
        <f t="shared" si="1"/>
        <v>32</v>
      </c>
      <c r="C36" s="71" t="str">
        <f t="shared" si="0"/>
        <v>240829_Dep_MC_32</v>
      </c>
      <c r="D36" s="68">
        <v>45533</v>
      </c>
      <c r="E36" s="69">
        <v>45533</v>
      </c>
      <c r="F36" s="69" t="s">
        <v>7</v>
      </c>
      <c r="G36" s="69" t="s">
        <v>99</v>
      </c>
      <c r="H36" s="127">
        <v>1000</v>
      </c>
      <c r="I36" s="71" t="s">
        <v>90</v>
      </c>
      <c r="J36" s="71" t="s">
        <v>62</v>
      </c>
      <c r="K36" s="18" t="str">
        <f>IF(DepensesData[[#This Row],[Description/Commentaires/Notes]]="","",DepensesData[[#This Row],[Description/Commentaires/Notes]])</f>
        <v>Achat de pile pour les télécommandes</v>
      </c>
      <c r="L36" s="37" t="s">
        <v>162</v>
      </c>
    </row>
    <row r="37" spans="2:12" s="60" customFormat="1" x14ac:dyDescent="0.25">
      <c r="B37" s="18">
        <f t="shared" si="1"/>
        <v>33</v>
      </c>
      <c r="C37" s="71" t="str">
        <f t="shared" si="0"/>
        <v>240830_Dep_MC_33</v>
      </c>
      <c r="D37" s="68">
        <v>45534</v>
      </c>
      <c r="E37" s="69">
        <v>45534</v>
      </c>
      <c r="F37" s="69" t="s">
        <v>7</v>
      </c>
      <c r="G37" s="69" t="s">
        <v>99</v>
      </c>
      <c r="H37" s="127">
        <v>100000</v>
      </c>
      <c r="I37" s="71" t="s">
        <v>89</v>
      </c>
      <c r="J37" s="71" t="s">
        <v>92</v>
      </c>
      <c r="K37" s="18" t="str">
        <f>IF(DepensesData[[#This Row],[Description/Commentaires/Notes]]="","",DepensesData[[#This Row],[Description/Commentaires/Notes]])</f>
        <v>Salaire staff résidence</v>
      </c>
      <c r="L37" s="37" t="s">
        <v>142</v>
      </c>
    </row>
    <row r="38" spans="2:12" s="60" customFormat="1" x14ac:dyDescent="0.25">
      <c r="B38" s="18">
        <f t="shared" si="1"/>
        <v>34</v>
      </c>
      <c r="C38" s="71" t="str">
        <f t="shared" si="0"/>
        <v>240830_Dep_MC_34</v>
      </c>
      <c r="D38" s="68">
        <v>45534</v>
      </c>
      <c r="E38" s="69">
        <v>45534</v>
      </c>
      <c r="F38" s="69" t="s">
        <v>7</v>
      </c>
      <c r="G38" s="69" t="s">
        <v>99</v>
      </c>
      <c r="H38" s="127">
        <v>100000</v>
      </c>
      <c r="I38" s="71" t="s">
        <v>89</v>
      </c>
      <c r="J38" s="71" t="s">
        <v>92</v>
      </c>
      <c r="K38" s="18" t="str">
        <f>IF(DepensesData[[#This Row],[Description/Commentaires/Notes]]="","",DepensesData[[#This Row],[Description/Commentaires/Notes]])</f>
        <v>Salaire staff résidence</v>
      </c>
      <c r="L38" s="37" t="s">
        <v>142</v>
      </c>
    </row>
    <row r="39" spans="2:12" s="60" customFormat="1" x14ac:dyDescent="0.25">
      <c r="B39" s="18">
        <f t="shared" si="1"/>
        <v>35</v>
      </c>
      <c r="C39" s="71" t="str">
        <f t="shared" si="0"/>
        <v>240830_Dep_MC_35</v>
      </c>
      <c r="D39" s="68">
        <v>45534</v>
      </c>
      <c r="E39" s="69">
        <v>45534</v>
      </c>
      <c r="F39" s="69" t="s">
        <v>7</v>
      </c>
      <c r="G39" s="69" t="s">
        <v>99</v>
      </c>
      <c r="H39" s="127">
        <v>60000</v>
      </c>
      <c r="I39" s="71" t="s">
        <v>89</v>
      </c>
      <c r="J39" s="71" t="s">
        <v>92</v>
      </c>
      <c r="K39" s="18" t="str">
        <f>IF(DepensesData[[#This Row],[Description/Commentaires/Notes]]="","",DepensesData[[#This Row],[Description/Commentaires/Notes]])</f>
        <v>Salaire Ménage</v>
      </c>
      <c r="L39" s="37" t="s">
        <v>140</v>
      </c>
    </row>
    <row r="40" spans="2:12" s="60" customFormat="1" x14ac:dyDescent="0.25">
      <c r="B40" s="18">
        <f t="shared" si="1"/>
        <v>36</v>
      </c>
      <c r="C40" s="71" t="str">
        <f t="shared" si="0"/>
        <v>240830_Dep_MC_36</v>
      </c>
      <c r="D40" s="68">
        <v>45534</v>
      </c>
      <c r="E40" s="69">
        <v>45534</v>
      </c>
      <c r="F40" s="69" t="s">
        <v>7</v>
      </c>
      <c r="G40" s="69" t="s">
        <v>99</v>
      </c>
      <c r="H40" s="127">
        <v>60000</v>
      </c>
      <c r="I40" s="71" t="s">
        <v>89</v>
      </c>
      <c r="J40" s="71" t="s">
        <v>92</v>
      </c>
      <c r="K40" s="18" t="str">
        <f>IF(DepensesData[[#This Row],[Description/Commentaires/Notes]]="","",DepensesData[[#This Row],[Description/Commentaires/Notes]])</f>
        <v>Salaire Ménage</v>
      </c>
      <c r="L40" s="37" t="s">
        <v>140</v>
      </c>
    </row>
    <row r="41" spans="2:12" s="60" customFormat="1" x14ac:dyDescent="0.25">
      <c r="B41" s="18">
        <f t="shared" si="1"/>
        <v>37</v>
      </c>
      <c r="C41" s="71" t="str">
        <f t="shared" si="0"/>
        <v>240830_Dep_MC_37</v>
      </c>
      <c r="D41" s="68">
        <v>45534</v>
      </c>
      <c r="E41" s="69">
        <v>45534</v>
      </c>
      <c r="F41" s="69" t="s">
        <v>7</v>
      </c>
      <c r="G41" s="69" t="s">
        <v>99</v>
      </c>
      <c r="H41" s="127">
        <v>65000</v>
      </c>
      <c r="I41" s="71" t="s">
        <v>89</v>
      </c>
      <c r="J41" s="71" t="s">
        <v>92</v>
      </c>
      <c r="K41" s="18" t="str">
        <f>IF(DepensesData[[#This Row],[Description/Commentaires/Notes]]="","",DepensesData[[#This Row],[Description/Commentaires/Notes]])</f>
        <v>Sécurité</v>
      </c>
      <c r="L41" s="37" t="s">
        <v>189</v>
      </c>
    </row>
    <row r="42" spans="2:12" s="60" customFormat="1" x14ac:dyDescent="0.25">
      <c r="B42" s="18">
        <f t="shared" si="1"/>
        <v>38</v>
      </c>
      <c r="C42" s="71" t="str">
        <f t="shared" si="0"/>
        <v>240830_Dep_MC_38</v>
      </c>
      <c r="D42" s="68">
        <v>45534</v>
      </c>
      <c r="E42" s="69">
        <v>45534</v>
      </c>
      <c r="F42" s="69" t="s">
        <v>7</v>
      </c>
      <c r="G42" s="69" t="s">
        <v>99</v>
      </c>
      <c r="H42" s="127">
        <v>313356</v>
      </c>
      <c r="I42" s="71" t="s">
        <v>89</v>
      </c>
      <c r="J42" s="71" t="s">
        <v>92</v>
      </c>
      <c r="K42" s="18" t="str">
        <f>IF(DepensesData[[#This Row],[Description/Commentaires/Notes]]="","",DepensesData[[#This Row],[Description/Commentaires/Notes]])</f>
        <v>Salaire Manager</v>
      </c>
      <c r="L42" s="37" t="s">
        <v>143</v>
      </c>
    </row>
    <row r="43" spans="2:12" s="60" customFormat="1" x14ac:dyDescent="0.25">
      <c r="B43" s="18">
        <f t="shared" si="1"/>
        <v>39</v>
      </c>
      <c r="C43" s="71" t="str">
        <f t="shared" si="0"/>
        <v>240902_Dep_MC_39</v>
      </c>
      <c r="D43" s="68">
        <v>45537</v>
      </c>
      <c r="E43" s="69">
        <v>45537</v>
      </c>
      <c r="F43" s="69" t="s">
        <v>7</v>
      </c>
      <c r="G43" s="69" t="s">
        <v>99</v>
      </c>
      <c r="H43" s="127">
        <v>46000</v>
      </c>
      <c r="I43" s="71" t="s">
        <v>89</v>
      </c>
      <c r="J43" s="71" t="s">
        <v>92</v>
      </c>
      <c r="K43" s="18" t="str">
        <f>IF(DepensesData[[#This Row],[Description/Commentaires/Notes]]="","",DepensesData[[#This Row],[Description/Commentaires/Notes]])</f>
        <v>Commission sur encaissement / Manager</v>
      </c>
      <c r="L43" s="37" t="s">
        <v>171</v>
      </c>
    </row>
    <row r="44" spans="2:12" s="60" customFormat="1" ht="30" x14ac:dyDescent="0.25">
      <c r="B44" s="18">
        <f t="shared" si="1"/>
        <v>40</v>
      </c>
      <c r="C44" s="71" t="str">
        <f t="shared" si="0"/>
        <v>240902_Dep_MC_40</v>
      </c>
      <c r="D44" s="68">
        <v>45537</v>
      </c>
      <c r="E44" s="69">
        <v>45537</v>
      </c>
      <c r="F44" s="69" t="s">
        <v>7</v>
      </c>
      <c r="G44" s="69" t="s">
        <v>99</v>
      </c>
      <c r="H44" s="127">
        <v>5000</v>
      </c>
      <c r="I44" s="71" t="s">
        <v>90</v>
      </c>
      <c r="J44" s="71" t="s">
        <v>73</v>
      </c>
      <c r="K44" s="18" t="str">
        <f>IF(DepensesData[[#This Row],[Description/Commentaires/Notes]]="","",DepensesData[[#This Row],[Description/Commentaires/Notes]])</f>
        <v>Transport 2 plateaux /point de recettes et dépenses</v>
      </c>
      <c r="L44" s="37" t="s">
        <v>172</v>
      </c>
    </row>
    <row r="45" spans="2:12" s="60" customFormat="1" x14ac:dyDescent="0.25">
      <c r="B45" s="18">
        <f t="shared" si="1"/>
        <v>41</v>
      </c>
      <c r="C45" s="71" t="str">
        <f t="shared" si="0"/>
        <v>240902_Dep_MC_41</v>
      </c>
      <c r="D45" s="68">
        <v>45537</v>
      </c>
      <c r="E45" s="69">
        <v>45537</v>
      </c>
      <c r="F45" s="69" t="s">
        <v>7</v>
      </c>
      <c r="G45" s="69" t="s">
        <v>99</v>
      </c>
      <c r="H45" s="127">
        <v>3000</v>
      </c>
      <c r="I45" s="71" t="s">
        <v>90</v>
      </c>
      <c r="J45" s="71" t="s">
        <v>61</v>
      </c>
      <c r="K45" s="18" t="str">
        <f>IF(DepensesData[[#This Row],[Description/Commentaires/Notes]]="","",DepensesData[[#This Row],[Description/Commentaires/Notes]])</f>
        <v>Signature du registre</v>
      </c>
      <c r="L45" s="37" t="s">
        <v>163</v>
      </c>
    </row>
    <row r="46" spans="2:12" s="60" customFormat="1" x14ac:dyDescent="0.25">
      <c r="B46" s="18">
        <f t="shared" si="1"/>
        <v>42</v>
      </c>
      <c r="C46" s="71" t="str">
        <f t="shared" si="0"/>
        <v>240902_Dep_MC_42</v>
      </c>
      <c r="D46" s="68">
        <v>45537</v>
      </c>
      <c r="E46" s="69">
        <v>45537</v>
      </c>
      <c r="F46" s="69" t="s">
        <v>7</v>
      </c>
      <c r="G46" s="69" t="s">
        <v>99</v>
      </c>
      <c r="H46" s="127">
        <v>36000</v>
      </c>
      <c r="I46" s="71" t="s">
        <v>89</v>
      </c>
      <c r="J46" s="71" t="s">
        <v>62</v>
      </c>
      <c r="K46" s="18" t="str">
        <f>IF(DepensesData[[#This Row],[Description/Commentaires/Notes]]="","",DepensesData[[#This Row],[Description/Commentaires/Notes]])</f>
        <v>Achat carburant groupe electrogène</v>
      </c>
      <c r="L46" s="37" t="s">
        <v>173</v>
      </c>
    </row>
    <row r="47" spans="2:12" s="60" customFormat="1" x14ac:dyDescent="0.25">
      <c r="B47" s="18">
        <f t="shared" si="1"/>
        <v>43</v>
      </c>
      <c r="C47" s="71" t="str">
        <f t="shared" si="0"/>
        <v>240909_Dep_MC_43</v>
      </c>
      <c r="D47" s="68">
        <v>45544</v>
      </c>
      <c r="E47" s="69">
        <v>45540</v>
      </c>
      <c r="F47" s="69" t="s">
        <v>7</v>
      </c>
      <c r="G47" s="69" t="s">
        <v>99</v>
      </c>
      <c r="H47" s="127">
        <v>10000</v>
      </c>
      <c r="I47" s="71" t="s">
        <v>90</v>
      </c>
      <c r="J47" s="71" t="s">
        <v>62</v>
      </c>
      <c r="K47" s="18" t="str">
        <f>IF(DepensesData[[#This Row],[Description/Commentaires/Notes]]="","",DepensesData[[#This Row],[Description/Commentaires/Notes]])</f>
        <v>Vaccin demandé par le ministère de la santé</v>
      </c>
      <c r="L47" s="37" t="s">
        <v>174</v>
      </c>
    </row>
    <row r="48" spans="2:12" s="60" customFormat="1" x14ac:dyDescent="0.25">
      <c r="B48" s="18">
        <f t="shared" si="1"/>
        <v>44</v>
      </c>
      <c r="C48" s="71" t="str">
        <f t="shared" si="0"/>
        <v>240909_Dep_MC_44</v>
      </c>
      <c r="D48" s="68">
        <v>45544</v>
      </c>
      <c r="E48" s="69">
        <v>45544</v>
      </c>
      <c r="F48" s="69" t="s">
        <v>7</v>
      </c>
      <c r="G48" s="69" t="s">
        <v>99</v>
      </c>
      <c r="H48" s="127">
        <v>5000</v>
      </c>
      <c r="I48" s="71" t="s">
        <v>90</v>
      </c>
      <c r="J48" s="71" t="s">
        <v>73</v>
      </c>
      <c r="K48" s="18" t="str">
        <f>IF(DepensesData[[#This Row],[Description/Commentaires/Notes]]="","",DepensesData[[#This Row],[Description/Commentaires/Notes]])</f>
        <v>Dépôt de chèque à Magiser</v>
      </c>
      <c r="L48" s="37" t="s">
        <v>175</v>
      </c>
    </row>
    <row r="49" spans="2:12" s="60" customFormat="1" x14ac:dyDescent="0.25">
      <c r="B49" s="18">
        <f t="shared" si="1"/>
        <v>45</v>
      </c>
      <c r="C49" s="71" t="str">
        <f t="shared" si="0"/>
        <v>240910_Dep_MC_45</v>
      </c>
      <c r="D49" s="68">
        <v>45545</v>
      </c>
      <c r="E49" s="69">
        <v>45545</v>
      </c>
      <c r="F49" s="69" t="s">
        <v>7</v>
      </c>
      <c r="G49" s="69" t="s">
        <v>99</v>
      </c>
      <c r="H49" s="127">
        <v>2000</v>
      </c>
      <c r="I49" s="71" t="s">
        <v>90</v>
      </c>
      <c r="J49" s="71" t="s">
        <v>73</v>
      </c>
      <c r="K49" s="18" t="str">
        <f>IF(DepensesData[[#This Row],[Description/Commentaires/Notes]]="","",DepensesData[[#This Row],[Description/Commentaires/Notes]])</f>
        <v>Paiement facture CIE</v>
      </c>
      <c r="L49" s="37" t="s">
        <v>176</v>
      </c>
    </row>
    <row r="50" spans="2:12" s="60" customFormat="1" x14ac:dyDescent="0.25">
      <c r="B50" s="18">
        <f t="shared" si="1"/>
        <v>46</v>
      </c>
      <c r="C50" s="71" t="str">
        <f t="shared" si="0"/>
        <v>240910_Dep_MC_46</v>
      </c>
      <c r="D50" s="68">
        <v>45545</v>
      </c>
      <c r="E50" s="69">
        <v>45545</v>
      </c>
      <c r="F50" s="69" t="s">
        <v>7</v>
      </c>
      <c r="G50" s="69" t="s">
        <v>99</v>
      </c>
      <c r="H50" s="127">
        <v>2000</v>
      </c>
      <c r="I50" s="71" t="s">
        <v>90</v>
      </c>
      <c r="J50" s="71" t="s">
        <v>61</v>
      </c>
      <c r="K50" s="18" t="str">
        <f>IF(DepensesData[[#This Row],[Description/Commentaires/Notes]]="","",DepensesData[[#This Row],[Description/Commentaires/Notes]])</f>
        <v>Signature du régistre</v>
      </c>
      <c r="L50" s="37" t="s">
        <v>148</v>
      </c>
    </row>
    <row r="51" spans="2:12" s="60" customFormat="1" x14ac:dyDescent="0.25">
      <c r="B51" s="18">
        <f t="shared" si="1"/>
        <v>47</v>
      </c>
      <c r="C51" s="71" t="str">
        <f t="shared" si="0"/>
        <v>240910_Dep_MC_47</v>
      </c>
      <c r="D51" s="68">
        <v>45545</v>
      </c>
      <c r="E51" s="69">
        <v>45545</v>
      </c>
      <c r="F51" s="69" t="s">
        <v>7</v>
      </c>
      <c r="G51" s="69" t="s">
        <v>99</v>
      </c>
      <c r="H51" s="127">
        <v>355200</v>
      </c>
      <c r="I51" s="71" t="s">
        <v>90</v>
      </c>
      <c r="J51" s="71" t="s">
        <v>53</v>
      </c>
      <c r="K51" s="18" t="str">
        <f>IF(DepensesData[[#This Row],[Description/Commentaires/Notes]]="","",DepensesData[[#This Row],[Description/Commentaires/Notes]])</f>
        <v>CIE</v>
      </c>
      <c r="L51" s="37" t="s">
        <v>164</v>
      </c>
    </row>
    <row r="52" spans="2:12" s="60" customFormat="1" x14ac:dyDescent="0.25">
      <c r="B52" s="18">
        <f t="shared" si="1"/>
        <v>48</v>
      </c>
      <c r="C52" s="71" t="str">
        <f t="shared" si="0"/>
        <v>240911_Dep_MC_48</v>
      </c>
      <c r="D52" s="68">
        <v>45546</v>
      </c>
      <c r="E52" s="69">
        <v>45546</v>
      </c>
      <c r="F52" s="69" t="s">
        <v>7</v>
      </c>
      <c r="G52" s="69" t="s">
        <v>99</v>
      </c>
      <c r="H52" s="127">
        <v>5000</v>
      </c>
      <c r="I52" s="71" t="s">
        <v>90</v>
      </c>
      <c r="J52" s="71" t="s">
        <v>9</v>
      </c>
      <c r="K52" s="18" t="str">
        <f>IF(DepensesData[[#This Row],[Description/Commentaires/Notes]]="","",DepensesData[[#This Row],[Description/Commentaires/Notes]])</f>
        <v>Pour le numéro MTN</v>
      </c>
      <c r="L52" s="37" t="s">
        <v>167</v>
      </c>
    </row>
    <row r="53" spans="2:12" s="60" customFormat="1" x14ac:dyDescent="0.25">
      <c r="B53" s="18">
        <f t="shared" si="1"/>
        <v>49</v>
      </c>
      <c r="C53" s="71" t="str">
        <f t="shared" si="0"/>
        <v>240912_Dep_MC_49</v>
      </c>
      <c r="D53" s="68">
        <v>45547</v>
      </c>
      <c r="E53" s="69">
        <v>44451</v>
      </c>
      <c r="F53" s="69" t="s">
        <v>7</v>
      </c>
      <c r="G53" s="69" t="s">
        <v>99</v>
      </c>
      <c r="H53" s="127">
        <v>3000</v>
      </c>
      <c r="I53" s="71" t="s">
        <v>90</v>
      </c>
      <c r="J53" s="71" t="s">
        <v>9</v>
      </c>
      <c r="K53" s="18" t="str">
        <f>IF(DepensesData[[#This Row],[Description/Commentaires/Notes]]="","",DepensesData[[#This Row],[Description/Commentaires/Notes]])</f>
        <v>Pour le numéro Orange</v>
      </c>
      <c r="L53" s="37" t="s">
        <v>177</v>
      </c>
    </row>
    <row r="54" spans="2:12" s="60" customFormat="1" x14ac:dyDescent="0.25">
      <c r="B54" s="18">
        <f t="shared" si="1"/>
        <v>50</v>
      </c>
      <c r="C54" s="71" t="str">
        <f t="shared" si="0"/>
        <v>240912_Dep_MC_50</v>
      </c>
      <c r="D54" s="68">
        <v>45547</v>
      </c>
      <c r="E54" s="69">
        <v>45547</v>
      </c>
      <c r="F54" s="69" t="s">
        <v>7</v>
      </c>
      <c r="G54" s="69" t="s">
        <v>99</v>
      </c>
      <c r="H54" s="127">
        <v>7000</v>
      </c>
      <c r="I54" s="71" t="s">
        <v>90</v>
      </c>
      <c r="J54" s="71" t="s">
        <v>81</v>
      </c>
      <c r="K54" s="18" t="str">
        <f>IF(DepensesData[[#This Row],[Description/Commentaires/Notes]]="","",DepensesData[[#This Row],[Description/Commentaires/Notes]])</f>
        <v>Dépannage plomberie C05</v>
      </c>
      <c r="L54" s="37" t="s">
        <v>178</v>
      </c>
    </row>
    <row r="55" spans="2:12" s="60" customFormat="1" x14ac:dyDescent="0.25">
      <c r="B55" s="18">
        <f t="shared" si="1"/>
        <v>51</v>
      </c>
      <c r="C55" s="71" t="str">
        <f t="shared" si="0"/>
        <v>240912_Dep_MC_51</v>
      </c>
      <c r="D55" s="68">
        <v>45547</v>
      </c>
      <c r="E55" s="69">
        <v>45547</v>
      </c>
      <c r="F55" s="69" t="s">
        <v>7</v>
      </c>
      <c r="G55" s="69" t="s">
        <v>99</v>
      </c>
      <c r="H55" s="127">
        <v>30000</v>
      </c>
      <c r="I55" s="71" t="s">
        <v>90</v>
      </c>
      <c r="J55" s="71" t="s">
        <v>62</v>
      </c>
      <c r="K55" s="18" t="str">
        <f>IF(DepensesData[[#This Row],[Description/Commentaires/Notes]]="","",DepensesData[[#This Row],[Description/Commentaires/Notes]])</f>
        <v>Entretien surpresseur</v>
      </c>
      <c r="L55" s="37" t="s">
        <v>168</v>
      </c>
    </row>
    <row r="56" spans="2:12" s="60" customFormat="1" x14ac:dyDescent="0.25">
      <c r="B56" s="18">
        <f t="shared" si="1"/>
        <v>52</v>
      </c>
      <c r="C56" s="71" t="str">
        <f t="shared" si="0"/>
        <v>240912_Dep_MC_52</v>
      </c>
      <c r="D56" s="68">
        <v>45547</v>
      </c>
      <c r="E56" s="69">
        <v>45547</v>
      </c>
      <c r="F56" s="69" t="s">
        <v>7</v>
      </c>
      <c r="G56" s="69" t="s">
        <v>99</v>
      </c>
      <c r="H56" s="127">
        <v>5000</v>
      </c>
      <c r="I56" s="71" t="s">
        <v>90</v>
      </c>
      <c r="J56" s="71" t="s">
        <v>73</v>
      </c>
      <c r="K56" s="18" t="str">
        <f>IF(DepensesData[[#This Row],[Description/Commentaires/Notes]]="","",DepensesData[[#This Row],[Description/Commentaires/Notes]])</f>
        <v>Dépôt de chèque à MAGISER (boulangerie)</v>
      </c>
      <c r="L56" s="37" t="s">
        <v>179</v>
      </c>
    </row>
    <row r="57" spans="2:12" s="60" customFormat="1" x14ac:dyDescent="0.25">
      <c r="B57" s="18">
        <f t="shared" si="1"/>
        <v>53</v>
      </c>
      <c r="C57" s="71" t="str">
        <f t="shared" si="0"/>
        <v>240916_Dep_MC_53</v>
      </c>
      <c r="D57" s="68">
        <v>45551</v>
      </c>
      <c r="E57" s="69">
        <v>45551</v>
      </c>
      <c r="F57" s="69" t="s">
        <v>7</v>
      </c>
      <c r="G57" s="69" t="s">
        <v>99</v>
      </c>
      <c r="H57" s="127">
        <v>15250</v>
      </c>
      <c r="I57" s="71" t="s">
        <v>90</v>
      </c>
      <c r="J57" s="71" t="s">
        <v>62</v>
      </c>
      <c r="K57" s="18" t="str">
        <f>IF(DepensesData[[#This Row],[Description/Commentaires/Notes]]="","",DepensesData[[#This Row],[Description/Commentaires/Notes]])</f>
        <v>Achat cable ethernet</v>
      </c>
      <c r="L57" s="37" t="s">
        <v>180</v>
      </c>
    </row>
    <row r="58" spans="2:12" s="60" customFormat="1" x14ac:dyDescent="0.25">
      <c r="B58" s="18">
        <f t="shared" si="1"/>
        <v>54</v>
      </c>
      <c r="C58" s="71" t="str">
        <f t="shared" si="0"/>
        <v>240916_Dep_MC_54</v>
      </c>
      <c r="D58" s="68">
        <v>45551</v>
      </c>
      <c r="E58" s="69">
        <v>45534</v>
      </c>
      <c r="F58" s="69" t="s">
        <v>7</v>
      </c>
      <c r="G58" s="69" t="s">
        <v>99</v>
      </c>
      <c r="H58" s="127">
        <v>160000</v>
      </c>
      <c r="I58" s="71" t="s">
        <v>89</v>
      </c>
      <c r="J58" s="71" t="s">
        <v>62</v>
      </c>
      <c r="K58" s="18" t="str">
        <f>IF(DepensesData[[#This Row],[Description/Commentaires/Notes]]="","",DepensesData[[#This Row],[Description/Commentaires/Notes]])</f>
        <v>Facture sécurité</v>
      </c>
      <c r="L58" s="37" t="s">
        <v>144</v>
      </c>
    </row>
    <row r="59" spans="2:12" s="60" customFormat="1" ht="30" x14ac:dyDescent="0.25">
      <c r="B59" s="18">
        <f t="shared" si="1"/>
        <v>55</v>
      </c>
      <c r="C59" s="71" t="str">
        <f t="shared" si="0"/>
        <v>240916_Dep_MC_55</v>
      </c>
      <c r="D59" s="68">
        <v>45551</v>
      </c>
      <c r="E59" s="69">
        <v>45551</v>
      </c>
      <c r="F59" s="69" t="s">
        <v>7</v>
      </c>
      <c r="G59" s="69" t="s">
        <v>99</v>
      </c>
      <c r="H59" s="127">
        <v>500</v>
      </c>
      <c r="I59" s="71" t="s">
        <v>90</v>
      </c>
      <c r="J59" s="71" t="s">
        <v>73</v>
      </c>
      <c r="K59" s="18" t="str">
        <f>IF(DepensesData[[#This Row],[Description/Commentaires/Notes]]="","",DepensesData[[#This Row],[Description/Commentaires/Notes]])</f>
        <v>Retrait fiche de demande d'autorisation Dpt Tourisme</v>
      </c>
      <c r="L59" s="37" t="s">
        <v>181</v>
      </c>
    </row>
    <row r="60" spans="2:12" s="60" customFormat="1" x14ac:dyDescent="0.25">
      <c r="B60" s="18">
        <f t="shared" si="1"/>
        <v>56</v>
      </c>
      <c r="C60" s="71" t="str">
        <f t="shared" si="0"/>
        <v>240917_Dep_MC_56</v>
      </c>
      <c r="D60" s="68">
        <v>45552</v>
      </c>
      <c r="E60" s="69">
        <v>45552</v>
      </c>
      <c r="F60" s="69" t="s">
        <v>7</v>
      </c>
      <c r="G60" s="69" t="s">
        <v>99</v>
      </c>
      <c r="H60" s="127">
        <v>2000</v>
      </c>
      <c r="I60" s="71" t="s">
        <v>90</v>
      </c>
      <c r="J60" s="71" t="s">
        <v>62</v>
      </c>
      <c r="K60" s="18" t="str">
        <f>IF(DepensesData[[#This Row],[Description/Commentaires/Notes]]="","",DepensesData[[#This Row],[Description/Commentaires/Notes]])</f>
        <v>Achat pain pour petit dej</v>
      </c>
      <c r="L60" s="37" t="s">
        <v>182</v>
      </c>
    </row>
    <row r="61" spans="2:12" s="60" customFormat="1" x14ac:dyDescent="0.25">
      <c r="B61" s="18">
        <f t="shared" si="1"/>
        <v>57</v>
      </c>
      <c r="C61" s="71" t="str">
        <f t="shared" si="0"/>
        <v>240918_Dep_MC_57</v>
      </c>
      <c r="D61" s="68">
        <v>45553</v>
      </c>
      <c r="E61" s="69">
        <v>45553</v>
      </c>
      <c r="F61" s="69" t="s">
        <v>7</v>
      </c>
      <c r="G61" s="69" t="s">
        <v>99</v>
      </c>
      <c r="H61" s="127">
        <v>60000</v>
      </c>
      <c r="I61" s="71" t="s">
        <v>90</v>
      </c>
      <c r="J61" s="71" t="s">
        <v>54</v>
      </c>
      <c r="K61" s="18" t="str">
        <f>IF(DepensesData[[#This Row],[Description/Commentaires/Notes]]="","",DepensesData[[#This Row],[Description/Commentaires/Notes]])</f>
        <v/>
      </c>
      <c r="L61" s="37"/>
    </row>
    <row r="62" spans="2:12" s="60" customFormat="1" x14ac:dyDescent="0.25">
      <c r="B62" s="18">
        <f t="shared" si="1"/>
        <v>58</v>
      </c>
      <c r="C62" s="71" t="str">
        <f t="shared" si="0"/>
        <v>240918_Dep_MC_58</v>
      </c>
      <c r="D62" s="68">
        <v>45553</v>
      </c>
      <c r="E62" s="69">
        <v>45553</v>
      </c>
      <c r="F62" s="69" t="s">
        <v>7</v>
      </c>
      <c r="G62" s="69" t="s">
        <v>99</v>
      </c>
      <c r="H62" s="127">
        <v>2000</v>
      </c>
      <c r="I62" s="71" t="s">
        <v>90</v>
      </c>
      <c r="J62" s="71" t="s">
        <v>81</v>
      </c>
      <c r="K62" s="18" t="str">
        <f>IF(DepensesData[[#This Row],[Description/Commentaires/Notes]]="","",DepensesData[[#This Row],[Description/Commentaires/Notes]])</f>
        <v>Réparation serrure placard C07</v>
      </c>
      <c r="L62" s="37" t="s">
        <v>183</v>
      </c>
    </row>
    <row r="63" spans="2:12" s="60" customFormat="1" x14ac:dyDescent="0.25">
      <c r="B63" s="18">
        <f t="shared" si="1"/>
        <v>59</v>
      </c>
      <c r="C63" s="71" t="str">
        <f t="shared" si="0"/>
        <v>240919_Dep_MC_59</v>
      </c>
      <c r="D63" s="68">
        <v>45554</v>
      </c>
      <c r="E63" s="69">
        <v>45554</v>
      </c>
      <c r="F63" s="69" t="s">
        <v>7</v>
      </c>
      <c r="G63" s="69" t="s">
        <v>99</v>
      </c>
      <c r="H63" s="127">
        <v>20000</v>
      </c>
      <c r="I63" s="71" t="s">
        <v>90</v>
      </c>
      <c r="J63" s="71" t="s">
        <v>57</v>
      </c>
      <c r="K63" s="18" t="str">
        <f>IF(DepensesData[[#This Row],[Description/Commentaires/Notes]]="","",DepensesData[[#This Row],[Description/Commentaires/Notes]])</f>
        <v>Depôt compte djamo / pub sur compte fcbk</v>
      </c>
      <c r="L63" s="37" t="s">
        <v>184</v>
      </c>
    </row>
    <row r="64" spans="2:12" s="60" customFormat="1" x14ac:dyDescent="0.25">
      <c r="B64" s="18">
        <f t="shared" si="1"/>
        <v>60</v>
      </c>
      <c r="C64" s="71" t="str">
        <f t="shared" si="0"/>
        <v>240923_Dep_MC_60</v>
      </c>
      <c r="D64" s="68">
        <v>45558</v>
      </c>
      <c r="E64" s="69">
        <v>45559</v>
      </c>
      <c r="F64" s="69" t="s">
        <v>7</v>
      </c>
      <c r="G64" s="69" t="s">
        <v>99</v>
      </c>
      <c r="H64" s="127">
        <v>3000</v>
      </c>
      <c r="I64" s="71" t="s">
        <v>90</v>
      </c>
      <c r="J64" s="71" t="s">
        <v>61</v>
      </c>
      <c r="K64" s="18" t="str">
        <f>IF(DepensesData[[#This Row],[Description/Commentaires/Notes]]="","",DepensesData[[#This Row],[Description/Commentaires/Notes]])</f>
        <v>Signature et tranport régistre</v>
      </c>
      <c r="L64" s="37" t="s">
        <v>185</v>
      </c>
    </row>
    <row r="65" spans="2:12" s="60" customFormat="1" x14ac:dyDescent="0.25">
      <c r="B65" s="18">
        <f t="shared" si="1"/>
        <v>61</v>
      </c>
      <c r="C65" s="71" t="str">
        <f t="shared" si="0"/>
        <v>240925_Dep_MC_61</v>
      </c>
      <c r="D65" s="68">
        <v>45560</v>
      </c>
      <c r="E65" s="69">
        <v>45560</v>
      </c>
      <c r="F65" s="69" t="s">
        <v>7</v>
      </c>
      <c r="G65" s="69" t="s">
        <v>99</v>
      </c>
      <c r="H65" s="127">
        <v>10000</v>
      </c>
      <c r="I65" s="71" t="s">
        <v>90</v>
      </c>
      <c r="J65" s="71" t="s">
        <v>81</v>
      </c>
      <c r="K65" s="18" t="str">
        <f>IF(DepensesData[[#This Row],[Description/Commentaires/Notes]]="","",DepensesData[[#This Row],[Description/Commentaires/Notes]])</f>
        <v>Plomberie/ chauffe eau</v>
      </c>
      <c r="L65" s="37" t="s">
        <v>186</v>
      </c>
    </row>
    <row r="66" spans="2:12" s="60" customFormat="1" x14ac:dyDescent="0.25">
      <c r="B66" s="18">
        <f t="shared" si="1"/>
        <v>62</v>
      </c>
      <c r="C66" s="71" t="str">
        <f t="shared" si="0"/>
        <v>240927_Dep_MC_62</v>
      </c>
      <c r="D66" s="68">
        <v>45562</v>
      </c>
      <c r="E66" s="69">
        <v>45562</v>
      </c>
      <c r="F66" s="69" t="s">
        <v>7</v>
      </c>
      <c r="G66" s="69" t="s">
        <v>99</v>
      </c>
      <c r="H66" s="127">
        <v>25000</v>
      </c>
      <c r="I66" s="71" t="s">
        <v>90</v>
      </c>
      <c r="J66" s="71" t="s">
        <v>9</v>
      </c>
      <c r="K66" s="18" t="str">
        <f>IF(DepensesData[[#This Row],[Description/Commentaires/Notes]]="","",DepensesData[[#This Row],[Description/Commentaires/Notes]])</f>
        <v/>
      </c>
      <c r="L66" s="37"/>
    </row>
    <row r="67" spans="2:12" s="60" customFormat="1" x14ac:dyDescent="0.25">
      <c r="B67" s="18">
        <f t="shared" si="1"/>
        <v>63</v>
      </c>
      <c r="C67" s="71" t="str">
        <f t="shared" si="0"/>
        <v>240930_Dep_MC_63</v>
      </c>
      <c r="D67" s="68">
        <v>45565</v>
      </c>
      <c r="E67" s="69">
        <v>45566</v>
      </c>
      <c r="F67" s="69" t="s">
        <v>7</v>
      </c>
      <c r="G67" s="69" t="s">
        <v>99</v>
      </c>
      <c r="H67" s="127">
        <v>2000</v>
      </c>
      <c r="I67" s="71" t="s">
        <v>90</v>
      </c>
      <c r="J67" s="71" t="s">
        <v>61</v>
      </c>
      <c r="K67" s="18" t="str">
        <f>IF(DepensesData[[#This Row],[Description/Commentaires/Notes]]="","",DepensesData[[#This Row],[Description/Commentaires/Notes]])</f>
        <v>Signature registre</v>
      </c>
      <c r="L67" s="37" t="s">
        <v>187</v>
      </c>
    </row>
    <row r="68" spans="2:12" s="60" customFormat="1" x14ac:dyDescent="0.25">
      <c r="B68" s="18">
        <f t="shared" si="1"/>
        <v>64</v>
      </c>
      <c r="C68" s="71" t="str">
        <f t="shared" si="0"/>
        <v>241001_Dep_MC_64</v>
      </c>
      <c r="D68" s="68">
        <v>45566</v>
      </c>
      <c r="E68" s="69">
        <v>45566</v>
      </c>
      <c r="F68" s="69" t="s">
        <v>7</v>
      </c>
      <c r="G68" s="69" t="s">
        <v>99</v>
      </c>
      <c r="H68" s="127">
        <v>100000</v>
      </c>
      <c r="I68" s="71" t="s">
        <v>89</v>
      </c>
      <c r="J68" s="71" t="s">
        <v>92</v>
      </c>
      <c r="K68" s="18" t="str">
        <f>IF(DepensesData[[#This Row],[Description/Commentaires/Notes]]="","",DepensesData[[#This Row],[Description/Commentaires/Notes]])</f>
        <v>Staff résidence</v>
      </c>
      <c r="L68" s="37" t="s">
        <v>188</v>
      </c>
    </row>
    <row r="69" spans="2:12" s="60" customFormat="1" x14ac:dyDescent="0.25">
      <c r="B69" s="18">
        <f t="shared" si="1"/>
        <v>65</v>
      </c>
      <c r="C69" s="71" t="str">
        <f t="shared" ref="C69:C132" si="2">IF(OR(D69="", E69="", F69="", H69="", I69=""), "", TEXT(RIGHT(YEAR(D69), 2), "00") &amp; TEXT(MONTH(D69), "00") &amp; TEXT(DAY(D69), "00") &amp; "_Dep_MC_" &amp; TEXT(B69, "0"))</f>
        <v>241001_Dep_MC_65</v>
      </c>
      <c r="D69" s="68">
        <v>45566</v>
      </c>
      <c r="E69" s="69">
        <v>45566</v>
      </c>
      <c r="F69" s="69" t="s">
        <v>7</v>
      </c>
      <c r="G69" s="69" t="s">
        <v>99</v>
      </c>
      <c r="H69" s="127">
        <v>60000</v>
      </c>
      <c r="I69" s="71" t="s">
        <v>89</v>
      </c>
      <c r="J69" s="71" t="s">
        <v>92</v>
      </c>
      <c r="K69" s="18" t="str">
        <f>IF(DepensesData[[#This Row],[Description/Commentaires/Notes]]="","",DepensesData[[#This Row],[Description/Commentaires/Notes]])</f>
        <v>Entretien ménage</v>
      </c>
      <c r="L69" s="37" t="s">
        <v>190</v>
      </c>
    </row>
    <row r="70" spans="2:12" s="60" customFormat="1" x14ac:dyDescent="0.25">
      <c r="B70" s="18">
        <f t="shared" si="1"/>
        <v>66</v>
      </c>
      <c r="C70" s="71" t="str">
        <f t="shared" si="2"/>
        <v>241001_Dep_MC_66</v>
      </c>
      <c r="D70" s="68">
        <v>45566</v>
      </c>
      <c r="E70" s="69">
        <v>45566</v>
      </c>
      <c r="F70" s="69" t="s">
        <v>7</v>
      </c>
      <c r="G70" s="69" t="s">
        <v>99</v>
      </c>
      <c r="H70" s="127">
        <v>60000</v>
      </c>
      <c r="I70" s="71" t="s">
        <v>89</v>
      </c>
      <c r="J70" s="71" t="s">
        <v>92</v>
      </c>
      <c r="K70" s="18" t="str">
        <f>IF(DepensesData[[#This Row],[Description/Commentaires/Notes]]="","",DepensesData[[#This Row],[Description/Commentaires/Notes]])</f>
        <v>Entretien ménage</v>
      </c>
      <c r="L70" s="37" t="s">
        <v>190</v>
      </c>
    </row>
    <row r="71" spans="2:12" s="60" customFormat="1" x14ac:dyDescent="0.25">
      <c r="B71" s="18">
        <f t="shared" ref="B71:B134" si="3">B70+1</f>
        <v>67</v>
      </c>
      <c r="C71" s="71" t="str">
        <f t="shared" si="2"/>
        <v>241001_Dep_MC_67</v>
      </c>
      <c r="D71" s="68">
        <v>45566</v>
      </c>
      <c r="E71" s="69">
        <v>45566</v>
      </c>
      <c r="F71" s="69" t="s">
        <v>7</v>
      </c>
      <c r="G71" s="69" t="s">
        <v>99</v>
      </c>
      <c r="H71" s="127">
        <v>313356</v>
      </c>
      <c r="I71" s="71" t="s">
        <v>89</v>
      </c>
      <c r="J71" s="71" t="s">
        <v>92</v>
      </c>
      <c r="K71" s="18" t="str">
        <f>IF(DepensesData[[#This Row],[Description/Commentaires/Notes]]="","",DepensesData[[#This Row],[Description/Commentaires/Notes]])</f>
        <v>Manager</v>
      </c>
      <c r="L71" s="37" t="s">
        <v>191</v>
      </c>
    </row>
    <row r="72" spans="2:12" s="60" customFormat="1" x14ac:dyDescent="0.25">
      <c r="B72" s="18">
        <f t="shared" si="3"/>
        <v>68</v>
      </c>
      <c r="C72" s="71" t="str">
        <f t="shared" si="2"/>
        <v>241001_Dep_MC_68</v>
      </c>
      <c r="D72" s="68">
        <v>45566</v>
      </c>
      <c r="E72" s="69">
        <v>45566</v>
      </c>
      <c r="F72" s="69" t="s">
        <v>7</v>
      </c>
      <c r="G72" s="69" t="s">
        <v>99</v>
      </c>
      <c r="H72" s="127">
        <v>56500</v>
      </c>
      <c r="I72" s="71" t="s">
        <v>89</v>
      </c>
      <c r="J72" s="71" t="s">
        <v>92</v>
      </c>
      <c r="K72" s="18" t="str">
        <f>IF(DepensesData[[#This Row],[Description/Commentaires/Notes]]="","",DepensesData[[#This Row],[Description/Commentaires/Notes]])</f>
        <v>Commission sur encaissement</v>
      </c>
      <c r="L72" s="37" t="s">
        <v>192</v>
      </c>
    </row>
    <row r="73" spans="2:12" s="60" customFormat="1" x14ac:dyDescent="0.25">
      <c r="B73" s="18">
        <f t="shared" si="3"/>
        <v>69</v>
      </c>
      <c r="C73" s="71" t="str">
        <f t="shared" si="2"/>
        <v>241001_Dep_MC_69</v>
      </c>
      <c r="D73" s="68">
        <v>45566</v>
      </c>
      <c r="E73" s="69">
        <v>45566</v>
      </c>
      <c r="F73" s="69" t="s">
        <v>7</v>
      </c>
      <c r="G73" s="69" t="s">
        <v>99</v>
      </c>
      <c r="H73" s="127">
        <v>65000</v>
      </c>
      <c r="I73" s="71" t="s">
        <v>89</v>
      </c>
      <c r="J73" s="71" t="s">
        <v>92</v>
      </c>
      <c r="K73" s="18" t="str">
        <f>IF(DepensesData[[#This Row],[Description/Commentaires/Notes]]="","",DepensesData[[#This Row],[Description/Commentaires/Notes]])</f>
        <v>Sécurité/gardiennage</v>
      </c>
      <c r="L73" s="37" t="s">
        <v>193</v>
      </c>
    </row>
    <row r="74" spans="2:12" s="60" customFormat="1" x14ac:dyDescent="0.25">
      <c r="B74" s="18">
        <f t="shared" si="3"/>
        <v>70</v>
      </c>
      <c r="C74" s="71" t="str">
        <f t="shared" si="2"/>
        <v>241004_Dep_MC_70</v>
      </c>
      <c r="D74" s="68">
        <v>45569</v>
      </c>
      <c r="E74" s="69">
        <v>45559</v>
      </c>
      <c r="F74" s="69" t="s">
        <v>7</v>
      </c>
      <c r="G74" s="69" t="s">
        <v>99</v>
      </c>
      <c r="H74" s="127">
        <v>122720</v>
      </c>
      <c r="I74" s="71" t="s">
        <v>25</v>
      </c>
      <c r="J74" s="71" t="s">
        <v>56</v>
      </c>
      <c r="K74" s="18" t="str">
        <f>IF(DepensesData[[#This Row],[Description/Commentaires/Notes]]="","",DepensesData[[#This Row],[Description/Commentaires/Notes]])</f>
        <v/>
      </c>
      <c r="L74" s="37"/>
    </row>
    <row r="75" spans="2:12" s="60" customFormat="1" x14ac:dyDescent="0.25">
      <c r="B75" s="18">
        <f t="shared" si="3"/>
        <v>71</v>
      </c>
      <c r="C75" s="71" t="str">
        <f t="shared" si="2"/>
        <v>241004_Dep_MC_71</v>
      </c>
      <c r="D75" s="68">
        <v>45569</v>
      </c>
      <c r="E75" s="69">
        <v>45569</v>
      </c>
      <c r="F75" s="69" t="s">
        <v>7</v>
      </c>
      <c r="G75" s="69" t="s">
        <v>99</v>
      </c>
      <c r="H75" s="127">
        <v>100000</v>
      </c>
      <c r="I75" s="71" t="s">
        <v>89</v>
      </c>
      <c r="J75" s="71" t="s">
        <v>92</v>
      </c>
      <c r="K75" s="18" t="str">
        <f>IF(DepensesData[[#This Row],[Description/Commentaires/Notes]]="","",DepensesData[[#This Row],[Description/Commentaires/Notes]])</f>
        <v>Staff résidence</v>
      </c>
      <c r="L75" s="37" t="s">
        <v>188</v>
      </c>
    </row>
    <row r="76" spans="2:12" s="60" customFormat="1" x14ac:dyDescent="0.25">
      <c r="B76" s="18">
        <f t="shared" si="3"/>
        <v>72</v>
      </c>
      <c r="C76" s="71" t="str">
        <f t="shared" si="2"/>
        <v>241004_Dep_MC_72</v>
      </c>
      <c r="D76" s="68">
        <v>45569</v>
      </c>
      <c r="E76" s="69">
        <v>45569</v>
      </c>
      <c r="F76" s="69" t="s">
        <v>7</v>
      </c>
      <c r="G76" s="69" t="s">
        <v>99</v>
      </c>
      <c r="H76" s="127">
        <v>160000</v>
      </c>
      <c r="I76" s="71" t="s">
        <v>89</v>
      </c>
      <c r="J76" s="71" t="s">
        <v>62</v>
      </c>
      <c r="K76" s="18" t="str">
        <f>IF(DepensesData[[#This Row],[Description/Commentaires/Notes]]="","",DepensesData[[#This Row],[Description/Commentaires/Notes]])</f>
        <v>Facture sécurité</v>
      </c>
      <c r="L76" s="37" t="s">
        <v>144</v>
      </c>
    </row>
    <row r="77" spans="2:12" s="60" customFormat="1" x14ac:dyDescent="0.25">
      <c r="B77" s="18">
        <f t="shared" si="3"/>
        <v>73</v>
      </c>
      <c r="C77" s="71" t="str">
        <f t="shared" si="2"/>
        <v>241008_Dep_MC_73</v>
      </c>
      <c r="D77" s="68">
        <v>45573</v>
      </c>
      <c r="E77" s="69">
        <v>45572</v>
      </c>
      <c r="F77" s="69" t="s">
        <v>7</v>
      </c>
      <c r="G77" s="69" t="s">
        <v>99</v>
      </c>
      <c r="H77" s="127">
        <v>30000</v>
      </c>
      <c r="I77" s="71" t="s">
        <v>90</v>
      </c>
      <c r="J77" s="71" t="s">
        <v>81</v>
      </c>
      <c r="K77" s="18" t="str">
        <f>IF(DepensesData[[#This Row],[Description/Commentaires/Notes]]="","",DepensesData[[#This Row],[Description/Commentaires/Notes]])</f>
        <v>Entretien surpresseur</v>
      </c>
      <c r="L77" s="37" t="s">
        <v>168</v>
      </c>
    </row>
    <row r="78" spans="2:12" s="60" customFormat="1" x14ac:dyDescent="0.25">
      <c r="B78" s="18">
        <f t="shared" si="3"/>
        <v>74</v>
      </c>
      <c r="C78" s="71" t="str">
        <f t="shared" si="2"/>
        <v>241008_Dep_MC_74</v>
      </c>
      <c r="D78" s="68">
        <v>45573</v>
      </c>
      <c r="E78" s="69">
        <v>45572</v>
      </c>
      <c r="F78" s="69" t="s">
        <v>7</v>
      </c>
      <c r="G78" s="69" t="s">
        <v>99</v>
      </c>
      <c r="H78" s="127">
        <v>40000</v>
      </c>
      <c r="I78" s="71" t="s">
        <v>89</v>
      </c>
      <c r="J78" s="71" t="s">
        <v>62</v>
      </c>
      <c r="K78" s="18" t="str">
        <f>IF(DepensesData[[#This Row],[Description/Commentaires/Notes]]="","",DepensesData[[#This Row],[Description/Commentaires/Notes]])</f>
        <v>Achat carburant groupe electrogène</v>
      </c>
      <c r="L78" s="37" t="s">
        <v>173</v>
      </c>
    </row>
    <row r="79" spans="2:12" s="60" customFormat="1" x14ac:dyDescent="0.25">
      <c r="B79" s="18">
        <f t="shared" si="3"/>
        <v>75</v>
      </c>
      <c r="C79" s="71" t="str">
        <f t="shared" si="2"/>
        <v>241008_Dep_MC_75</v>
      </c>
      <c r="D79" s="68">
        <v>45573</v>
      </c>
      <c r="E79" s="69">
        <v>45573</v>
      </c>
      <c r="F79" s="69" t="s">
        <v>7</v>
      </c>
      <c r="G79" s="69" t="s">
        <v>99</v>
      </c>
      <c r="H79" s="127">
        <v>2000</v>
      </c>
      <c r="I79" s="71" t="s">
        <v>90</v>
      </c>
      <c r="J79" s="71" t="s">
        <v>61</v>
      </c>
      <c r="K79" s="18" t="str">
        <f>IF(DepensesData[[#This Row],[Description/Commentaires/Notes]]="","",DepensesData[[#This Row],[Description/Commentaires/Notes]])</f>
        <v>Signature registre</v>
      </c>
      <c r="L79" s="37" t="s">
        <v>187</v>
      </c>
    </row>
    <row r="80" spans="2:12" s="60" customFormat="1" x14ac:dyDescent="0.25">
      <c r="B80" s="18">
        <f t="shared" si="3"/>
        <v>76</v>
      </c>
      <c r="C80" s="71" t="str">
        <f t="shared" si="2"/>
        <v>241008_Dep_MC_76</v>
      </c>
      <c r="D80" s="68">
        <v>45573</v>
      </c>
      <c r="E80" s="69">
        <v>45573</v>
      </c>
      <c r="F80" s="69" t="s">
        <v>7</v>
      </c>
      <c r="G80" s="69" t="s">
        <v>99</v>
      </c>
      <c r="H80" s="127">
        <v>15000</v>
      </c>
      <c r="I80" s="71" t="s">
        <v>90</v>
      </c>
      <c r="J80" s="71" t="s">
        <v>62</v>
      </c>
      <c r="K80" s="18" t="str">
        <f>IF(DepensesData[[#This Row],[Description/Commentaires/Notes]]="","",DepensesData[[#This Row],[Description/Commentaires/Notes]])</f>
        <v>Achat carburant groupe electrogène</v>
      </c>
      <c r="L80" s="37" t="s">
        <v>173</v>
      </c>
    </row>
    <row r="81" spans="2:12" s="60" customFormat="1" x14ac:dyDescent="0.25">
      <c r="B81" s="18">
        <f t="shared" si="3"/>
        <v>77</v>
      </c>
      <c r="C81" s="71" t="str">
        <f t="shared" si="2"/>
        <v>241014_Dep_MC_77</v>
      </c>
      <c r="D81" s="68">
        <v>45579</v>
      </c>
      <c r="E81" s="69">
        <v>45577</v>
      </c>
      <c r="F81" s="69" t="s">
        <v>7</v>
      </c>
      <c r="G81" s="69" t="s">
        <v>99</v>
      </c>
      <c r="H81" s="127">
        <v>27000</v>
      </c>
      <c r="I81" s="71" t="s">
        <v>89</v>
      </c>
      <c r="J81" s="71" t="s">
        <v>62</v>
      </c>
      <c r="K81" s="18" t="str">
        <f>IF(DepensesData[[#This Row],[Description/Commentaires/Notes]]="","",DepensesData[[#This Row],[Description/Commentaires/Notes]])</f>
        <v>Achat de carburant</v>
      </c>
      <c r="L81" s="37" t="s">
        <v>194</v>
      </c>
    </row>
    <row r="82" spans="2:12" s="60" customFormat="1" x14ac:dyDescent="0.25">
      <c r="B82" s="18">
        <f t="shared" si="3"/>
        <v>78</v>
      </c>
      <c r="C82" s="71" t="str">
        <f t="shared" si="2"/>
        <v>241014_Dep_MC_78</v>
      </c>
      <c r="D82" s="68">
        <v>45579</v>
      </c>
      <c r="E82" s="69">
        <v>45579</v>
      </c>
      <c r="F82" s="69" t="s">
        <v>7</v>
      </c>
      <c r="G82" s="69" t="s">
        <v>99</v>
      </c>
      <c r="H82" s="127">
        <v>2000</v>
      </c>
      <c r="I82" s="71" t="s">
        <v>90</v>
      </c>
      <c r="J82" s="71" t="s">
        <v>62</v>
      </c>
      <c r="K82" s="18" t="str">
        <f>IF(DepensesData[[#This Row],[Description/Commentaires/Notes]]="","",DepensesData[[#This Row],[Description/Commentaires/Notes]])</f>
        <v>Achat de pain pour le petit dej</v>
      </c>
      <c r="L82" s="37" t="s">
        <v>195</v>
      </c>
    </row>
    <row r="83" spans="2:12" s="60" customFormat="1" x14ac:dyDescent="0.25">
      <c r="B83" s="18">
        <f t="shared" si="3"/>
        <v>79</v>
      </c>
      <c r="C83" s="71" t="str">
        <f t="shared" si="2"/>
        <v>241014_Dep_MC_79</v>
      </c>
      <c r="D83" s="68">
        <v>45579</v>
      </c>
      <c r="E83" s="69">
        <v>45576</v>
      </c>
      <c r="F83" s="69" t="s">
        <v>7</v>
      </c>
      <c r="G83" s="69" t="s">
        <v>99</v>
      </c>
      <c r="H83" s="127">
        <v>5000</v>
      </c>
      <c r="I83" s="71" t="s">
        <v>90</v>
      </c>
      <c r="J83" s="71" t="s">
        <v>73</v>
      </c>
      <c r="K83" s="18" t="str">
        <f>IF(DepensesData[[#This Row],[Description/Commentaires/Notes]]="","",DepensesData[[#This Row],[Description/Commentaires/Notes]])</f>
        <v>Dépôt de chèque à MAGISER</v>
      </c>
      <c r="L83" s="37" t="s">
        <v>149</v>
      </c>
    </row>
    <row r="84" spans="2:12" s="60" customFormat="1" x14ac:dyDescent="0.25">
      <c r="B84" s="18">
        <f t="shared" si="3"/>
        <v>80</v>
      </c>
      <c r="C84" s="71" t="str">
        <f t="shared" si="2"/>
        <v>241014_Dep_MC_80</v>
      </c>
      <c r="D84" s="68">
        <v>45579</v>
      </c>
      <c r="E84" s="69">
        <v>45579</v>
      </c>
      <c r="F84" s="69" t="s">
        <v>7</v>
      </c>
      <c r="G84" s="69" t="s">
        <v>99</v>
      </c>
      <c r="H84" s="127">
        <v>3000</v>
      </c>
      <c r="I84" s="71" t="s">
        <v>90</v>
      </c>
      <c r="J84" s="71" t="s">
        <v>9</v>
      </c>
      <c r="K84" s="18" t="str">
        <f>IF(DepensesData[[#This Row],[Description/Commentaires/Notes]]="","",DepensesData[[#This Row],[Description/Commentaires/Notes]])</f>
        <v>Numéro orange</v>
      </c>
      <c r="L84" s="37" t="s">
        <v>196</v>
      </c>
    </row>
    <row r="85" spans="2:12" s="60" customFormat="1" x14ac:dyDescent="0.25">
      <c r="B85" s="18">
        <f t="shared" si="3"/>
        <v>81</v>
      </c>
      <c r="C85" s="71" t="str">
        <f t="shared" si="2"/>
        <v>241014_Dep_MC_81</v>
      </c>
      <c r="D85" s="68">
        <v>45579</v>
      </c>
      <c r="E85" s="69">
        <v>45579</v>
      </c>
      <c r="F85" s="69" t="s">
        <v>7</v>
      </c>
      <c r="G85" s="69" t="s">
        <v>99</v>
      </c>
      <c r="H85" s="127">
        <v>5000</v>
      </c>
      <c r="I85" s="71" t="s">
        <v>90</v>
      </c>
      <c r="J85" s="71" t="s">
        <v>9</v>
      </c>
      <c r="K85" s="18" t="str">
        <f>IF(DepensesData[[#This Row],[Description/Commentaires/Notes]]="","",DepensesData[[#This Row],[Description/Commentaires/Notes]])</f>
        <v>Numéro mtn</v>
      </c>
      <c r="L85" s="37" t="s">
        <v>197</v>
      </c>
    </row>
    <row r="86" spans="2:12" s="60" customFormat="1" x14ac:dyDescent="0.25">
      <c r="B86" s="18">
        <f t="shared" si="3"/>
        <v>82</v>
      </c>
      <c r="C86" s="71" t="str">
        <f t="shared" si="2"/>
        <v>241015_Dep_MC_82</v>
      </c>
      <c r="D86" s="68">
        <v>45580</v>
      </c>
      <c r="E86" s="69">
        <v>45580</v>
      </c>
      <c r="F86" s="69" t="s">
        <v>7</v>
      </c>
      <c r="G86" s="69" t="s">
        <v>99</v>
      </c>
      <c r="H86" s="127">
        <v>2000</v>
      </c>
      <c r="I86" s="71" t="s">
        <v>90</v>
      </c>
      <c r="J86" s="71" t="s">
        <v>61</v>
      </c>
      <c r="K86" s="18" t="str">
        <f>IF(DepensesData[[#This Row],[Description/Commentaires/Notes]]="","",DepensesData[[#This Row],[Description/Commentaires/Notes]])</f>
        <v/>
      </c>
      <c r="L86" s="37"/>
    </row>
    <row r="87" spans="2:12" s="60" customFormat="1" x14ac:dyDescent="0.25">
      <c r="B87" s="18">
        <f t="shared" si="3"/>
        <v>83</v>
      </c>
      <c r="C87" s="71" t="str">
        <f t="shared" si="2"/>
        <v>241021_Dep_MC_83</v>
      </c>
      <c r="D87" s="68">
        <v>45586</v>
      </c>
      <c r="E87" s="69">
        <v>45586</v>
      </c>
      <c r="F87" s="69" t="s">
        <v>7</v>
      </c>
      <c r="G87" s="69" t="s">
        <v>99</v>
      </c>
      <c r="H87" s="127">
        <v>2000</v>
      </c>
      <c r="I87" s="71" t="s">
        <v>90</v>
      </c>
      <c r="J87" s="71" t="s">
        <v>61</v>
      </c>
      <c r="K87" s="18" t="str">
        <f>IF(DepensesData[[#This Row],[Description/Commentaires/Notes]]="","",DepensesData[[#This Row],[Description/Commentaires/Notes]])</f>
        <v/>
      </c>
      <c r="L87" s="37"/>
    </row>
    <row r="88" spans="2:12" s="60" customFormat="1" x14ac:dyDescent="0.25">
      <c r="B88" s="18">
        <f t="shared" si="3"/>
        <v>84</v>
      </c>
      <c r="C88" s="71" t="str">
        <f t="shared" si="2"/>
        <v>241021_Dep_MC_84</v>
      </c>
      <c r="D88" s="68">
        <v>45586</v>
      </c>
      <c r="E88" s="69">
        <v>45586</v>
      </c>
      <c r="F88" s="69" t="s">
        <v>7</v>
      </c>
      <c r="G88" s="69" t="s">
        <v>99</v>
      </c>
      <c r="H88" s="127">
        <v>37000</v>
      </c>
      <c r="I88" s="71" t="s">
        <v>89</v>
      </c>
      <c r="J88" s="71" t="s">
        <v>62</v>
      </c>
      <c r="K88" s="18" t="str">
        <f>IF(DepensesData[[#This Row],[Description/Commentaires/Notes]]="","",DepensesData[[#This Row],[Description/Commentaires/Notes]])</f>
        <v>Achat de carburant</v>
      </c>
      <c r="L88" s="37" t="s">
        <v>194</v>
      </c>
    </row>
    <row r="89" spans="2:12" s="60" customFormat="1" x14ac:dyDescent="0.25">
      <c r="B89" s="18">
        <f t="shared" si="3"/>
        <v>85</v>
      </c>
      <c r="C89" s="71" t="str">
        <f t="shared" si="2"/>
        <v>241021_Dep_MC_85</v>
      </c>
      <c r="D89" s="68">
        <v>45586</v>
      </c>
      <c r="E89" s="69">
        <v>45586</v>
      </c>
      <c r="F89" s="69" t="s">
        <v>7</v>
      </c>
      <c r="G89" s="69" t="s">
        <v>99</v>
      </c>
      <c r="H89" s="127">
        <v>10500</v>
      </c>
      <c r="I89" s="71" t="s">
        <v>90</v>
      </c>
      <c r="J89" s="71" t="s">
        <v>81</v>
      </c>
      <c r="K89" s="18" t="str">
        <f>IF(DepensesData[[#This Row],[Description/Commentaires/Notes]]="","",DepensesData[[#This Row],[Description/Commentaires/Notes]])</f>
        <v>Achat DPN (4500f) 2 ampoules (3000f) MD (3000f)</v>
      </c>
      <c r="L89" s="37" t="s">
        <v>199</v>
      </c>
    </row>
    <row r="90" spans="2:12" s="60" customFormat="1" x14ac:dyDescent="0.25">
      <c r="B90" s="18">
        <f t="shared" si="3"/>
        <v>86</v>
      </c>
      <c r="C90" s="71" t="str">
        <f t="shared" si="2"/>
        <v>241021_Dep_MC_86</v>
      </c>
      <c r="D90" s="68">
        <v>45586</v>
      </c>
      <c r="E90" s="69">
        <v>45586</v>
      </c>
      <c r="F90" s="69" t="s">
        <v>7</v>
      </c>
      <c r="G90" s="69" t="s">
        <v>99</v>
      </c>
      <c r="H90" s="127">
        <v>25000</v>
      </c>
      <c r="I90" s="71" t="s">
        <v>90</v>
      </c>
      <c r="J90" s="71" t="s">
        <v>81</v>
      </c>
      <c r="K90" s="18" t="str">
        <f>IF(DepensesData[[#This Row],[Description/Commentaires/Notes]]="","",DepensesData[[#This Row],[Description/Commentaires/Notes]])</f>
        <v xml:space="preserve">Achat de thermostat / chauffage </v>
      </c>
      <c r="L90" s="37" t="s">
        <v>200</v>
      </c>
    </row>
    <row r="91" spans="2:12" s="60" customFormat="1" x14ac:dyDescent="0.25">
      <c r="B91" s="18">
        <f t="shared" si="3"/>
        <v>87</v>
      </c>
      <c r="C91" s="71" t="str">
        <f t="shared" si="2"/>
        <v>241025_Dep_MC_87</v>
      </c>
      <c r="D91" s="68">
        <v>45590</v>
      </c>
      <c r="E91" s="69">
        <v>45590</v>
      </c>
      <c r="F91" s="69" t="s">
        <v>7</v>
      </c>
      <c r="G91" s="69" t="s">
        <v>99</v>
      </c>
      <c r="H91" s="127">
        <v>59000</v>
      </c>
      <c r="I91" s="71" t="s">
        <v>90</v>
      </c>
      <c r="J91" s="71" t="s">
        <v>54</v>
      </c>
      <c r="K91" s="18" t="str">
        <f>IF(DepensesData[[#This Row],[Description/Commentaires/Notes]]="","",DepensesData[[#This Row],[Description/Commentaires/Notes]])</f>
        <v/>
      </c>
      <c r="L91" s="37"/>
    </row>
    <row r="92" spans="2:12" s="60" customFormat="1" x14ac:dyDescent="0.25">
      <c r="B92" s="18">
        <f t="shared" si="3"/>
        <v>88</v>
      </c>
      <c r="C92" s="71" t="str">
        <f t="shared" si="2"/>
        <v>241025_Dep_MC_88</v>
      </c>
      <c r="D92" s="68">
        <v>45590</v>
      </c>
      <c r="E92" s="69">
        <v>45590</v>
      </c>
      <c r="F92" s="69" t="s">
        <v>7</v>
      </c>
      <c r="G92" s="69" t="s">
        <v>99</v>
      </c>
      <c r="H92" s="127">
        <v>22000</v>
      </c>
      <c r="I92" s="71" t="s">
        <v>90</v>
      </c>
      <c r="J92" s="71" t="s">
        <v>81</v>
      </c>
      <c r="K92" s="18" t="str">
        <f>IF(DepensesData[[#This Row],[Description/Commentaires/Notes]]="","",DepensesData[[#This Row],[Description/Commentaires/Notes]])</f>
        <v>Eclairage escalier de la résidence</v>
      </c>
      <c r="L92" s="37" t="s">
        <v>201</v>
      </c>
    </row>
    <row r="93" spans="2:12" s="60" customFormat="1" x14ac:dyDescent="0.25">
      <c r="B93" s="18">
        <f t="shared" si="3"/>
        <v>89</v>
      </c>
      <c r="C93" s="71" t="str">
        <f t="shared" si="2"/>
        <v>241025_Dep_MC_89</v>
      </c>
      <c r="D93" s="68">
        <v>45590</v>
      </c>
      <c r="E93" s="69">
        <v>45590</v>
      </c>
      <c r="F93" s="69" t="s">
        <v>7</v>
      </c>
      <c r="G93" s="69" t="s">
        <v>99</v>
      </c>
      <c r="H93" s="127">
        <v>10000</v>
      </c>
      <c r="I93" s="71" t="s">
        <v>90</v>
      </c>
      <c r="J93" s="71" t="s">
        <v>81</v>
      </c>
      <c r="K93" s="18" t="str">
        <f>IF(DepensesData[[#This Row],[Description/Commentaires/Notes]]="","",DepensesData[[#This Row],[Description/Commentaires/Notes]])</f>
        <v>Thermostat du chauffe eau</v>
      </c>
      <c r="L93" s="37" t="s">
        <v>202</v>
      </c>
    </row>
    <row r="94" spans="2:12" s="60" customFormat="1" x14ac:dyDescent="0.25">
      <c r="B94" s="18">
        <f t="shared" si="3"/>
        <v>90</v>
      </c>
      <c r="C94" s="71" t="str">
        <f t="shared" si="2"/>
        <v>241028_Dep_MC_90</v>
      </c>
      <c r="D94" s="68">
        <v>45593</v>
      </c>
      <c r="E94" s="69">
        <v>45594</v>
      </c>
      <c r="F94" s="69" t="s">
        <v>7</v>
      </c>
      <c r="G94" s="69" t="s">
        <v>99</v>
      </c>
      <c r="H94" s="127">
        <v>2000</v>
      </c>
      <c r="I94" s="71" t="s">
        <v>90</v>
      </c>
      <c r="J94" s="71" t="s">
        <v>61</v>
      </c>
      <c r="K94" s="18" t="str">
        <f>IF(DepensesData[[#This Row],[Description/Commentaires/Notes]]="","",DepensesData[[#This Row],[Description/Commentaires/Notes]])</f>
        <v/>
      </c>
      <c r="L94" s="37"/>
    </row>
    <row r="95" spans="2:12" s="60" customFormat="1" x14ac:dyDescent="0.25">
      <c r="B95" s="18">
        <f t="shared" si="3"/>
        <v>91</v>
      </c>
      <c r="C95" s="71" t="str">
        <f t="shared" si="2"/>
        <v>241029_Dep_MC_91</v>
      </c>
      <c r="D95" s="68">
        <v>45594</v>
      </c>
      <c r="E95" s="69">
        <v>45584</v>
      </c>
      <c r="F95" s="69" t="s">
        <v>7</v>
      </c>
      <c r="G95" s="69" t="s">
        <v>99</v>
      </c>
      <c r="H95" s="127">
        <v>25000</v>
      </c>
      <c r="I95" s="71" t="s">
        <v>90</v>
      </c>
      <c r="J95" s="71" t="s">
        <v>9</v>
      </c>
      <c r="K95" s="18" t="str">
        <f>IF(DepensesData[[#This Row],[Description/Commentaires/Notes]]="","",DepensesData[[#This Row],[Description/Commentaires/Notes]])</f>
        <v/>
      </c>
      <c r="L95" s="37"/>
    </row>
    <row r="96" spans="2:12" s="60" customFormat="1" x14ac:dyDescent="0.25">
      <c r="B96" s="18">
        <f t="shared" si="3"/>
        <v>92</v>
      </c>
      <c r="C96" s="71" t="str">
        <f t="shared" si="2"/>
        <v>241030_Dep_MC_92</v>
      </c>
      <c r="D96" s="68">
        <v>45595</v>
      </c>
      <c r="E96" s="69">
        <v>45595</v>
      </c>
      <c r="F96" s="69" t="s">
        <v>7</v>
      </c>
      <c r="G96" s="69" t="s">
        <v>99</v>
      </c>
      <c r="H96" s="127">
        <v>3000</v>
      </c>
      <c r="I96" s="71" t="s">
        <v>90</v>
      </c>
      <c r="J96" s="71" t="s">
        <v>62</v>
      </c>
      <c r="K96" s="18" t="str">
        <f>IF(DepensesData[[#This Row],[Description/Commentaires/Notes]]="","",DepensesData[[#This Row],[Description/Commentaires/Notes]])</f>
        <v>Achat de deux (2) balaies</v>
      </c>
      <c r="L96" s="37" t="s">
        <v>203</v>
      </c>
    </row>
    <row r="97" spans="2:12" s="60" customFormat="1" ht="30" x14ac:dyDescent="0.25">
      <c r="B97" s="18">
        <f t="shared" si="3"/>
        <v>93</v>
      </c>
      <c r="C97" s="71" t="str">
        <f t="shared" si="2"/>
        <v>241030_Dep_MC_93</v>
      </c>
      <c r="D97" s="68">
        <v>45595</v>
      </c>
      <c r="E97" s="69">
        <v>45595</v>
      </c>
      <c r="F97" s="69" t="s">
        <v>7</v>
      </c>
      <c r="G97" s="69" t="s">
        <v>99</v>
      </c>
      <c r="H97" s="127">
        <v>57500</v>
      </c>
      <c r="I97" s="71" t="s">
        <v>90</v>
      </c>
      <c r="J97" s="71" t="s">
        <v>55</v>
      </c>
      <c r="K97" s="18" t="str">
        <f>IF(DepensesData[[#This Row],[Description/Commentaires/Notes]]="","",DepensesData[[#This Row],[Description/Commentaires/Notes]])</f>
        <v>Achat produits d'entretiens /petit dej et transport</v>
      </c>
      <c r="L97" s="37" t="s">
        <v>204</v>
      </c>
    </row>
    <row r="98" spans="2:12" s="60" customFormat="1" x14ac:dyDescent="0.25">
      <c r="B98" s="18">
        <f t="shared" si="3"/>
        <v>94</v>
      </c>
      <c r="C98" s="71" t="str">
        <f t="shared" si="2"/>
        <v>241104_Dep_MC_94</v>
      </c>
      <c r="D98" s="68">
        <v>45600</v>
      </c>
      <c r="E98" s="69">
        <v>45596</v>
      </c>
      <c r="F98" s="69" t="s">
        <v>7</v>
      </c>
      <c r="G98" s="69" t="s">
        <v>99</v>
      </c>
      <c r="H98" s="127">
        <v>160000</v>
      </c>
      <c r="I98" s="71" t="s">
        <v>89</v>
      </c>
      <c r="J98" s="71" t="s">
        <v>62</v>
      </c>
      <c r="K98" s="18" t="str">
        <f>IF(DepensesData[[#This Row],[Description/Commentaires/Notes]]="","",DepensesData[[#This Row],[Description/Commentaires/Notes]])</f>
        <v/>
      </c>
      <c r="L98" s="37"/>
    </row>
    <row r="99" spans="2:12" s="60" customFormat="1" x14ac:dyDescent="0.25">
      <c r="B99" s="18">
        <f t="shared" si="3"/>
        <v>95</v>
      </c>
      <c r="C99" s="71" t="str">
        <f t="shared" si="2"/>
        <v>241104_Dep_MC_95</v>
      </c>
      <c r="D99" s="68">
        <v>45600</v>
      </c>
      <c r="E99" s="69">
        <v>45596</v>
      </c>
      <c r="F99" s="69" t="s">
        <v>7</v>
      </c>
      <c r="G99" s="69" t="s">
        <v>99</v>
      </c>
      <c r="H99" s="127">
        <v>60000</v>
      </c>
      <c r="I99" s="71" t="s">
        <v>89</v>
      </c>
      <c r="J99" s="71" t="s">
        <v>92</v>
      </c>
      <c r="K99" s="18" t="str">
        <f>IF(DepensesData[[#This Row],[Description/Commentaires/Notes]]="","",DepensesData[[#This Row],[Description/Commentaires/Notes]])</f>
        <v>Entretien ménage</v>
      </c>
      <c r="L99" s="37" t="s">
        <v>190</v>
      </c>
    </row>
    <row r="100" spans="2:12" s="60" customFormat="1" x14ac:dyDescent="0.25">
      <c r="B100" s="18">
        <f t="shared" si="3"/>
        <v>96</v>
      </c>
      <c r="C100" s="71" t="str">
        <f t="shared" si="2"/>
        <v>241104_Dep_MC_96</v>
      </c>
      <c r="D100" s="68">
        <v>45600</v>
      </c>
      <c r="E100" s="69">
        <v>45596</v>
      </c>
      <c r="F100" s="69" t="s">
        <v>7</v>
      </c>
      <c r="G100" s="69" t="s">
        <v>99</v>
      </c>
      <c r="H100" s="127">
        <v>60000</v>
      </c>
      <c r="I100" s="71" t="s">
        <v>89</v>
      </c>
      <c r="J100" s="71" t="s">
        <v>92</v>
      </c>
      <c r="K100" s="18" t="str">
        <f>IF(DepensesData[[#This Row],[Description/Commentaires/Notes]]="","",DepensesData[[#This Row],[Description/Commentaires/Notes]])</f>
        <v>Entretien ménage</v>
      </c>
      <c r="L100" s="37" t="s">
        <v>190</v>
      </c>
    </row>
    <row r="101" spans="2:12" s="60" customFormat="1" x14ac:dyDescent="0.25">
      <c r="B101" s="18">
        <f t="shared" si="3"/>
        <v>97</v>
      </c>
      <c r="C101" s="71" t="str">
        <f t="shared" si="2"/>
        <v>241104_Dep_MC_97</v>
      </c>
      <c r="D101" s="68">
        <v>45600</v>
      </c>
      <c r="E101" s="69">
        <v>45596</v>
      </c>
      <c r="F101" s="69" t="s">
        <v>7</v>
      </c>
      <c r="G101" s="69" t="s">
        <v>99</v>
      </c>
      <c r="H101" s="127">
        <v>30000</v>
      </c>
      <c r="I101" s="71" t="s">
        <v>89</v>
      </c>
      <c r="J101" s="71" t="s">
        <v>92</v>
      </c>
      <c r="K101" s="18" t="str">
        <f>IF(DepensesData[[#This Row],[Description/Commentaires/Notes]]="","",DepensesData[[#This Row],[Description/Commentaires/Notes]])</f>
        <v>Staff résidence</v>
      </c>
      <c r="L101" s="37" t="s">
        <v>188</v>
      </c>
    </row>
    <row r="102" spans="2:12" s="60" customFormat="1" x14ac:dyDescent="0.25">
      <c r="B102" s="18">
        <f t="shared" si="3"/>
        <v>98</v>
      </c>
      <c r="C102" s="71" t="str">
        <f t="shared" si="2"/>
        <v>241104_Dep_MC_98</v>
      </c>
      <c r="D102" s="68">
        <v>45600</v>
      </c>
      <c r="E102" s="69">
        <v>45596</v>
      </c>
      <c r="F102" s="69" t="s">
        <v>7</v>
      </c>
      <c r="G102" s="69" t="s">
        <v>99</v>
      </c>
      <c r="H102" s="127">
        <v>65000</v>
      </c>
      <c r="I102" s="71" t="s">
        <v>89</v>
      </c>
      <c r="J102" s="71" t="s">
        <v>92</v>
      </c>
      <c r="K102" s="18" t="str">
        <f>IF(DepensesData[[#This Row],[Description/Commentaires/Notes]]="","",DepensesData[[#This Row],[Description/Commentaires/Notes]])</f>
        <v xml:space="preserve">Sécurité </v>
      </c>
      <c r="L102" s="37" t="s">
        <v>205</v>
      </c>
    </row>
    <row r="103" spans="2:12" s="60" customFormat="1" x14ac:dyDescent="0.25">
      <c r="B103" s="18">
        <f t="shared" si="3"/>
        <v>99</v>
      </c>
      <c r="C103" s="71" t="str">
        <f t="shared" si="2"/>
        <v>241104_Dep_MC_99</v>
      </c>
      <c r="D103" s="68">
        <v>45600</v>
      </c>
      <c r="E103" s="69">
        <v>45596</v>
      </c>
      <c r="F103" s="69" t="s">
        <v>7</v>
      </c>
      <c r="G103" s="69" t="s">
        <v>99</v>
      </c>
      <c r="H103" s="127">
        <v>270000</v>
      </c>
      <c r="I103" s="71" t="s">
        <v>89</v>
      </c>
      <c r="J103" s="71" t="s">
        <v>92</v>
      </c>
      <c r="K103" s="18" t="str">
        <f>IF(DepensesData[[#This Row],[Description/Commentaires/Notes]]="","",DepensesData[[#This Row],[Description/Commentaires/Notes]])</f>
        <v>Staff manager</v>
      </c>
      <c r="L103" s="37" t="s">
        <v>206</v>
      </c>
    </row>
    <row r="104" spans="2:12" s="60" customFormat="1" x14ac:dyDescent="0.25">
      <c r="B104" s="18">
        <f t="shared" si="3"/>
        <v>100</v>
      </c>
      <c r="C104" s="71" t="str">
        <f t="shared" si="2"/>
        <v>241104_Dep_MC_100</v>
      </c>
      <c r="D104" s="68">
        <v>45600</v>
      </c>
      <c r="E104" s="69">
        <v>45596</v>
      </c>
      <c r="F104" s="69" t="s">
        <v>7</v>
      </c>
      <c r="G104" s="69" t="s">
        <v>99</v>
      </c>
      <c r="H104" s="127">
        <v>40000</v>
      </c>
      <c r="I104" s="71" t="s">
        <v>89</v>
      </c>
      <c r="J104" s="71" t="s">
        <v>92</v>
      </c>
      <c r="K104" s="18" t="str">
        <f>IF(DepensesData[[#This Row],[Description/Commentaires/Notes]]="","",DepensesData[[#This Row],[Description/Commentaires/Notes]])</f>
        <v>Commission sur encaissement</v>
      </c>
      <c r="L104" s="37" t="s">
        <v>192</v>
      </c>
    </row>
    <row r="105" spans="2:12" s="60" customFormat="1" x14ac:dyDescent="0.25">
      <c r="B105" s="18">
        <f t="shared" si="3"/>
        <v>101</v>
      </c>
      <c r="C105" s="71" t="str">
        <f t="shared" si="2"/>
        <v>241105_Dep_MC_101</v>
      </c>
      <c r="D105" s="68">
        <v>45601</v>
      </c>
      <c r="E105" s="69">
        <v>45601</v>
      </c>
      <c r="F105" s="69" t="s">
        <v>7</v>
      </c>
      <c r="G105" s="69" t="s">
        <v>99</v>
      </c>
      <c r="H105" s="127">
        <v>2000</v>
      </c>
      <c r="I105" s="71" t="s">
        <v>90</v>
      </c>
      <c r="J105" s="71" t="s">
        <v>61</v>
      </c>
      <c r="K105" s="18" t="str">
        <f>IF(DepensesData[[#This Row],[Description/Commentaires/Notes]]="","",DepensesData[[#This Row],[Description/Commentaires/Notes]])</f>
        <v/>
      </c>
      <c r="L105" s="37"/>
    </row>
    <row r="106" spans="2:12" s="60" customFormat="1" x14ac:dyDescent="0.25">
      <c r="B106" s="18">
        <f t="shared" si="3"/>
        <v>102</v>
      </c>
      <c r="C106" s="71" t="str">
        <f t="shared" si="2"/>
        <v>241105_Dep_MC_102</v>
      </c>
      <c r="D106" s="68">
        <v>45601</v>
      </c>
      <c r="E106" s="69">
        <v>45601</v>
      </c>
      <c r="F106" s="69" t="s">
        <v>7</v>
      </c>
      <c r="G106" s="69" t="s">
        <v>99</v>
      </c>
      <c r="H106" s="127">
        <v>19500</v>
      </c>
      <c r="I106" s="71" t="s">
        <v>90</v>
      </c>
      <c r="J106" s="71" t="s">
        <v>52</v>
      </c>
      <c r="K106" s="18" t="str">
        <f>IF(DepensesData[[#This Row],[Description/Commentaires/Notes]]="","",DepensesData[[#This Row],[Description/Commentaires/Notes]])</f>
        <v>Ref 162895534/1625405541</v>
      </c>
      <c r="L106" s="37" t="s">
        <v>207</v>
      </c>
    </row>
    <row r="107" spans="2:12" s="60" customFormat="1" x14ac:dyDescent="0.25">
      <c r="B107" s="18">
        <f t="shared" si="3"/>
        <v>103</v>
      </c>
      <c r="C107" s="71" t="str">
        <f t="shared" si="2"/>
        <v>241105_Dep_MC_103</v>
      </c>
      <c r="D107" s="68">
        <v>45601</v>
      </c>
      <c r="E107" s="69">
        <v>45601</v>
      </c>
      <c r="F107" s="69" t="s">
        <v>7</v>
      </c>
      <c r="G107" s="69" t="s">
        <v>99</v>
      </c>
      <c r="H107" s="127">
        <v>2000</v>
      </c>
      <c r="I107" s="71" t="s">
        <v>90</v>
      </c>
      <c r="J107" s="71" t="s">
        <v>81</v>
      </c>
      <c r="K107" s="18" t="str">
        <f>IF(DepensesData[[#This Row],[Description/Commentaires/Notes]]="","",DepensesData[[#This Row],[Description/Commentaires/Notes]])</f>
        <v>Serrure porte du rez de chaussée</v>
      </c>
      <c r="L107" s="37" t="s">
        <v>208</v>
      </c>
    </row>
    <row r="108" spans="2:12" s="60" customFormat="1" x14ac:dyDescent="0.25">
      <c r="B108" s="18">
        <f t="shared" si="3"/>
        <v>104</v>
      </c>
      <c r="C108" s="71" t="str">
        <f t="shared" si="2"/>
        <v>241111_Dep_MC_104</v>
      </c>
      <c r="D108" s="68">
        <v>45607</v>
      </c>
      <c r="E108" s="69">
        <v>45607</v>
      </c>
      <c r="F108" s="69" t="s">
        <v>7</v>
      </c>
      <c r="G108" s="69" t="s">
        <v>99</v>
      </c>
      <c r="H108" s="127">
        <v>20000</v>
      </c>
      <c r="I108" s="71" t="s">
        <v>90</v>
      </c>
      <c r="J108" s="71" t="s">
        <v>57</v>
      </c>
      <c r="K108" s="18" t="str">
        <f>IF(DepensesData[[#This Row],[Description/Commentaires/Notes]]="","",DepensesData[[#This Row],[Description/Commentaires/Notes]])</f>
        <v>Dépôt compte djamo pour piblicité sur facebook</v>
      </c>
      <c r="L108" s="37" t="s">
        <v>209</v>
      </c>
    </row>
    <row r="109" spans="2:12" s="60" customFormat="1" x14ac:dyDescent="0.25">
      <c r="B109" s="18">
        <f t="shared" si="3"/>
        <v>105</v>
      </c>
      <c r="C109" s="71" t="str">
        <f t="shared" si="2"/>
        <v>241112_Dep_MC_105</v>
      </c>
      <c r="D109" s="68">
        <v>45608</v>
      </c>
      <c r="E109" s="69">
        <v>45608</v>
      </c>
      <c r="F109" s="69" t="s">
        <v>7</v>
      </c>
      <c r="G109" s="69" t="s">
        <v>99</v>
      </c>
      <c r="H109" s="127">
        <v>2000</v>
      </c>
      <c r="I109" s="71" t="s">
        <v>90</v>
      </c>
      <c r="J109" s="71" t="s">
        <v>61</v>
      </c>
      <c r="K109" s="18" t="str">
        <f>IF(DepensesData[[#This Row],[Description/Commentaires/Notes]]="","",DepensesData[[#This Row],[Description/Commentaires/Notes]])</f>
        <v/>
      </c>
      <c r="L109" s="37"/>
    </row>
    <row r="110" spans="2:12" s="60" customFormat="1" x14ac:dyDescent="0.25">
      <c r="B110" s="18">
        <f t="shared" si="3"/>
        <v>106</v>
      </c>
      <c r="C110" s="71" t="str">
        <f t="shared" si="2"/>
        <v>241112_Dep_MC_106</v>
      </c>
      <c r="D110" s="68">
        <v>45608</v>
      </c>
      <c r="E110" s="69">
        <v>45608</v>
      </c>
      <c r="F110" s="69" t="s">
        <v>7</v>
      </c>
      <c r="G110" s="69" t="s">
        <v>99</v>
      </c>
      <c r="H110" s="127">
        <v>1000</v>
      </c>
      <c r="I110" s="71" t="s">
        <v>90</v>
      </c>
      <c r="J110" s="71" t="s">
        <v>73</v>
      </c>
      <c r="K110" s="18" t="str">
        <f>IF(DepensesData[[#This Row],[Description/Commentaires/Notes]]="","",DepensesData[[#This Row],[Description/Commentaires/Notes]])</f>
        <v>Paiment facture CIE 20A/60A</v>
      </c>
      <c r="L110" s="37" t="s">
        <v>210</v>
      </c>
    </row>
    <row r="111" spans="2:12" s="60" customFormat="1" x14ac:dyDescent="0.25">
      <c r="B111" s="18">
        <f t="shared" si="3"/>
        <v>107</v>
      </c>
      <c r="C111" s="71" t="str">
        <f t="shared" si="2"/>
        <v>241112_Dep_MC_107</v>
      </c>
      <c r="D111" s="68">
        <v>45608</v>
      </c>
      <c r="E111" s="69">
        <v>45608</v>
      </c>
      <c r="F111" s="69" t="s">
        <v>7</v>
      </c>
      <c r="G111" s="69" t="s">
        <v>99</v>
      </c>
      <c r="H111" s="127">
        <v>372000</v>
      </c>
      <c r="I111" s="71" t="s">
        <v>90</v>
      </c>
      <c r="J111" s="71" t="s">
        <v>53</v>
      </c>
      <c r="K111" s="18" t="str">
        <f>IF(DepensesData[[#This Row],[Description/Commentaires/Notes]]="","",DepensesData[[#This Row],[Description/Commentaires/Notes]])</f>
        <v/>
      </c>
      <c r="L111" s="37"/>
    </row>
    <row r="112" spans="2:12" s="60" customFormat="1" x14ac:dyDescent="0.25">
      <c r="B112" s="18">
        <f t="shared" si="3"/>
        <v>108</v>
      </c>
      <c r="C112" s="71" t="str">
        <f t="shared" si="2"/>
        <v>241112_Dep_MC_108</v>
      </c>
      <c r="D112" s="68">
        <v>45608</v>
      </c>
      <c r="E112" s="69">
        <v>45607</v>
      </c>
      <c r="F112" s="69" t="s">
        <v>7</v>
      </c>
      <c r="G112" s="69" t="s">
        <v>99</v>
      </c>
      <c r="H112" s="127">
        <v>3000</v>
      </c>
      <c r="I112" s="71" t="s">
        <v>90</v>
      </c>
      <c r="J112" s="71" t="s">
        <v>9</v>
      </c>
      <c r="K112" s="18" t="str">
        <f>IF(DepensesData[[#This Row],[Description/Commentaires/Notes]]="","",DepensesData[[#This Row],[Description/Commentaires/Notes]])</f>
        <v>Dotation téléphonique / 0713915503</v>
      </c>
      <c r="L112" s="37" t="s">
        <v>211</v>
      </c>
    </row>
    <row r="113" spans="2:12" s="60" customFormat="1" x14ac:dyDescent="0.25">
      <c r="B113" s="18">
        <f t="shared" si="3"/>
        <v>109</v>
      </c>
      <c r="C113" s="71" t="str">
        <f t="shared" si="2"/>
        <v>241112_Dep_MC_109</v>
      </c>
      <c r="D113" s="68">
        <v>45608</v>
      </c>
      <c r="E113" s="69">
        <v>45608</v>
      </c>
      <c r="F113" s="69" t="s">
        <v>7</v>
      </c>
      <c r="G113" s="69" t="s">
        <v>99</v>
      </c>
      <c r="H113" s="127">
        <v>5000</v>
      </c>
      <c r="I113" s="71" t="s">
        <v>90</v>
      </c>
      <c r="J113" s="71" t="s">
        <v>9</v>
      </c>
      <c r="K113" s="18" t="str">
        <f>IF(DepensesData[[#This Row],[Description/Commentaires/Notes]]="","",DepensesData[[#This Row],[Description/Commentaires/Notes]])</f>
        <v>Dotation téléphonique / 0596714795</v>
      </c>
      <c r="L113" s="37" t="s">
        <v>212</v>
      </c>
    </row>
    <row r="114" spans="2:12" s="60" customFormat="1" x14ac:dyDescent="0.25">
      <c r="B114" s="18">
        <f t="shared" si="3"/>
        <v>110</v>
      </c>
      <c r="C114" s="71" t="str">
        <f t="shared" si="2"/>
        <v>241114_Dep_MC_110</v>
      </c>
      <c r="D114" s="68">
        <v>45610</v>
      </c>
      <c r="E114" s="69">
        <v>45609</v>
      </c>
      <c r="F114" s="69" t="s">
        <v>7</v>
      </c>
      <c r="G114" s="69" t="s">
        <v>99</v>
      </c>
      <c r="H114" s="127">
        <v>2000</v>
      </c>
      <c r="I114" s="71" t="s">
        <v>90</v>
      </c>
      <c r="J114" s="71" t="s">
        <v>62</v>
      </c>
      <c r="K114" s="18" t="str">
        <f>IF(DepensesData[[#This Row],[Description/Commentaires/Notes]]="","",DepensesData[[#This Row],[Description/Commentaires/Notes]])</f>
        <v>Achat de pain petit dej</v>
      </c>
      <c r="L114" s="37" t="s">
        <v>213</v>
      </c>
    </row>
    <row r="115" spans="2:12" s="60" customFormat="1" x14ac:dyDescent="0.25">
      <c r="B115" s="18">
        <f t="shared" si="3"/>
        <v>111</v>
      </c>
      <c r="C115" s="71" t="str">
        <f t="shared" si="2"/>
        <v>241114_Dep_MC_111</v>
      </c>
      <c r="D115" s="68">
        <v>45610</v>
      </c>
      <c r="E115" s="69">
        <v>45609</v>
      </c>
      <c r="F115" s="69" t="s">
        <v>7</v>
      </c>
      <c r="G115" s="69" t="s">
        <v>99</v>
      </c>
      <c r="H115" s="127">
        <v>5000</v>
      </c>
      <c r="I115" s="71" t="s">
        <v>90</v>
      </c>
      <c r="J115" s="71" t="s">
        <v>73</v>
      </c>
      <c r="K115" s="18" t="str">
        <f>IF(DepensesData[[#This Row],[Description/Commentaires/Notes]]="","",DepensesData[[#This Row],[Description/Commentaires/Notes]])</f>
        <v>Dépôt de chèque à magiser</v>
      </c>
      <c r="L115" s="37" t="s">
        <v>214</v>
      </c>
    </row>
    <row r="116" spans="2:12" s="60" customFormat="1" x14ac:dyDescent="0.25">
      <c r="B116" s="18">
        <f t="shared" si="3"/>
        <v>112</v>
      </c>
      <c r="C116" s="71" t="str">
        <f t="shared" si="2"/>
        <v>241120_Dep_MC_112</v>
      </c>
      <c r="D116" s="68">
        <v>45616</v>
      </c>
      <c r="E116" s="69">
        <v>45615</v>
      </c>
      <c r="F116" s="69" t="s">
        <v>7</v>
      </c>
      <c r="G116" s="69" t="s">
        <v>99</v>
      </c>
      <c r="H116" s="127">
        <v>2000</v>
      </c>
      <c r="I116" s="71" t="s">
        <v>90</v>
      </c>
      <c r="J116" s="71" t="s">
        <v>61</v>
      </c>
      <c r="K116" s="18" t="str">
        <f>IF(DepensesData[[#This Row],[Description/Commentaires/Notes]]="","",DepensesData[[#This Row],[Description/Commentaires/Notes]])</f>
        <v/>
      </c>
      <c r="L116" s="37"/>
    </row>
    <row r="117" spans="2:12" s="60" customFormat="1" x14ac:dyDescent="0.25">
      <c r="B117" s="18">
        <f t="shared" si="3"/>
        <v>113</v>
      </c>
      <c r="C117" s="71" t="str">
        <f t="shared" si="2"/>
        <v>241120_Dep_MC_113</v>
      </c>
      <c r="D117" s="68">
        <v>45616</v>
      </c>
      <c r="E117" s="69">
        <v>45589</v>
      </c>
      <c r="F117" s="69" t="s">
        <v>7</v>
      </c>
      <c r="G117" s="69" t="s">
        <v>99</v>
      </c>
      <c r="H117" s="127">
        <v>122720</v>
      </c>
      <c r="I117" s="71" t="s">
        <v>25</v>
      </c>
      <c r="J117" s="71" t="s">
        <v>56</v>
      </c>
      <c r="K117" s="18" t="str">
        <f>IF(DepensesData[[#This Row],[Description/Commentaires/Notes]]="","",DepensesData[[#This Row],[Description/Commentaires/Notes]])</f>
        <v/>
      </c>
      <c r="L117" s="37"/>
    </row>
    <row r="118" spans="2:12" s="60" customFormat="1" ht="30" x14ac:dyDescent="0.25">
      <c r="B118" s="18">
        <f t="shared" si="3"/>
        <v>114</v>
      </c>
      <c r="C118" s="71" t="str">
        <f t="shared" si="2"/>
        <v>241121_Dep_MC_114</v>
      </c>
      <c r="D118" s="68">
        <v>45617</v>
      </c>
      <c r="E118" s="69">
        <v>45617</v>
      </c>
      <c r="F118" s="69" t="s">
        <v>7</v>
      </c>
      <c r="G118" s="69" t="s">
        <v>99</v>
      </c>
      <c r="H118" s="127">
        <v>25000</v>
      </c>
      <c r="I118" s="71" t="s">
        <v>90</v>
      </c>
      <c r="J118" s="71" t="s">
        <v>62</v>
      </c>
      <c r="K118" s="18" t="str">
        <f>IF(DepensesData[[#This Row],[Description/Commentaires/Notes]]="","",DepensesData[[#This Row],[Description/Commentaires/Notes]])</f>
        <v>Remboursement frais de séjour client suite 03/ Pb d'électricité</v>
      </c>
      <c r="L118" s="37" t="s">
        <v>217</v>
      </c>
    </row>
    <row r="119" spans="2:12" s="60" customFormat="1" x14ac:dyDescent="0.25">
      <c r="B119" s="18">
        <f t="shared" si="3"/>
        <v>115</v>
      </c>
      <c r="C119" s="71" t="str">
        <f t="shared" si="2"/>
        <v>241121_Dep_MC_115</v>
      </c>
      <c r="D119" s="68">
        <v>45617</v>
      </c>
      <c r="E119" s="69">
        <v>45617</v>
      </c>
      <c r="F119" s="69" t="s">
        <v>7</v>
      </c>
      <c r="G119" s="69" t="s">
        <v>99</v>
      </c>
      <c r="H119" s="127">
        <v>63000</v>
      </c>
      <c r="I119" s="71" t="s">
        <v>90</v>
      </c>
      <c r="J119" s="71" t="s">
        <v>57</v>
      </c>
      <c r="K119" s="18" t="str">
        <f>IF(DepensesData[[#This Row],[Description/Commentaires/Notes]]="","",DepensesData[[#This Row],[Description/Commentaires/Notes]])</f>
        <v>Octobre/Novembre/Décembre</v>
      </c>
      <c r="L119" s="37" t="s">
        <v>218</v>
      </c>
    </row>
    <row r="120" spans="2:12" s="60" customFormat="1" x14ac:dyDescent="0.25">
      <c r="B120" s="18">
        <f t="shared" si="3"/>
        <v>116</v>
      </c>
      <c r="C120" s="71" t="str">
        <f t="shared" si="2"/>
        <v>241121_Dep_MC_116</v>
      </c>
      <c r="D120" s="68">
        <v>45617</v>
      </c>
      <c r="E120" s="69">
        <v>45617</v>
      </c>
      <c r="F120" s="69" t="s">
        <v>7</v>
      </c>
      <c r="G120" s="69" t="s">
        <v>99</v>
      </c>
      <c r="H120" s="127">
        <v>58000</v>
      </c>
      <c r="I120" s="71" t="s">
        <v>90</v>
      </c>
      <c r="J120" s="71" t="s">
        <v>54</v>
      </c>
      <c r="K120" s="18" t="str">
        <f>IF(DepensesData[[#This Row],[Description/Commentaires/Notes]]="","",DepensesData[[#This Row],[Description/Commentaires/Notes]])</f>
        <v/>
      </c>
      <c r="L120" s="37"/>
    </row>
    <row r="121" spans="2:12" s="60" customFormat="1" x14ac:dyDescent="0.25">
      <c r="B121" s="18">
        <f t="shared" si="3"/>
        <v>117</v>
      </c>
      <c r="C121" s="71" t="str">
        <f t="shared" si="2"/>
        <v>241122_Dep_MC_117</v>
      </c>
      <c r="D121" s="68">
        <v>45618</v>
      </c>
      <c r="E121" s="69">
        <v>45618</v>
      </c>
      <c r="F121" s="69" t="s">
        <v>7</v>
      </c>
      <c r="G121" s="69" t="s">
        <v>99</v>
      </c>
      <c r="H121" s="127">
        <v>5000</v>
      </c>
      <c r="I121" s="71" t="s">
        <v>90</v>
      </c>
      <c r="J121" s="71" t="s">
        <v>81</v>
      </c>
      <c r="K121" s="18" t="str">
        <f>IF(DepensesData[[#This Row],[Description/Commentaires/Notes]]="","",DepensesData[[#This Row],[Description/Commentaires/Notes]])</f>
        <v>Serrure porte du sous-sol</v>
      </c>
      <c r="L121" s="37" t="s">
        <v>219</v>
      </c>
    </row>
    <row r="122" spans="2:12" s="60" customFormat="1" x14ac:dyDescent="0.25">
      <c r="B122" s="18">
        <f t="shared" si="3"/>
        <v>118</v>
      </c>
      <c r="C122" s="71" t="str">
        <f t="shared" si="2"/>
        <v>241125_Dep_MC_118</v>
      </c>
      <c r="D122" s="68">
        <v>45621</v>
      </c>
      <c r="E122" s="69">
        <v>45621</v>
      </c>
      <c r="F122" s="69" t="s">
        <v>7</v>
      </c>
      <c r="G122" s="69" t="s">
        <v>99</v>
      </c>
      <c r="H122" s="127">
        <v>5000</v>
      </c>
      <c r="I122" s="71" t="s">
        <v>90</v>
      </c>
      <c r="J122" s="71" t="s">
        <v>73</v>
      </c>
      <c r="K122" s="18" t="str">
        <f>IF(DepensesData[[#This Row],[Description/Commentaires/Notes]]="","",DepensesData[[#This Row],[Description/Commentaires/Notes]])</f>
        <v>Retrait chèque et Code QR Orange</v>
      </c>
      <c r="L122" s="37" t="s">
        <v>220</v>
      </c>
    </row>
    <row r="123" spans="2:12" s="60" customFormat="1" x14ac:dyDescent="0.25">
      <c r="B123" s="18">
        <f t="shared" si="3"/>
        <v>119</v>
      </c>
      <c r="C123" s="71" t="str">
        <f t="shared" si="2"/>
        <v>241126_Dep_MC_119</v>
      </c>
      <c r="D123" s="68">
        <v>45622</v>
      </c>
      <c r="E123" s="69">
        <v>45622</v>
      </c>
      <c r="F123" s="69" t="s">
        <v>7</v>
      </c>
      <c r="G123" s="69" t="s">
        <v>99</v>
      </c>
      <c r="H123" s="127">
        <v>2000</v>
      </c>
      <c r="I123" s="71" t="s">
        <v>90</v>
      </c>
      <c r="J123" s="71" t="s">
        <v>61</v>
      </c>
      <c r="K123" s="18" t="str">
        <f>IF(DepensesData[[#This Row],[Description/Commentaires/Notes]]="","",DepensesData[[#This Row],[Description/Commentaires/Notes]])</f>
        <v/>
      </c>
      <c r="L123" s="37"/>
    </row>
    <row r="124" spans="2:12" s="60" customFormat="1" x14ac:dyDescent="0.25">
      <c r="B124" s="18">
        <f t="shared" si="3"/>
        <v>120</v>
      </c>
      <c r="C124" s="71" t="str">
        <f t="shared" si="2"/>
        <v>241127_Dep_MC_120</v>
      </c>
      <c r="D124" s="68">
        <v>45623</v>
      </c>
      <c r="E124" s="69">
        <v>45623</v>
      </c>
      <c r="F124" s="69" t="s">
        <v>40</v>
      </c>
      <c r="G124" s="69" t="s">
        <v>99</v>
      </c>
      <c r="H124" s="127">
        <v>5000</v>
      </c>
      <c r="I124" s="71" t="s">
        <v>90</v>
      </c>
      <c r="J124" s="71" t="s">
        <v>81</v>
      </c>
      <c r="K124" s="18" t="str">
        <f>IF(DepensesData[[#This Row],[Description/Commentaires/Notes]]="","",DepensesData[[#This Row],[Description/Commentaires/Notes]])</f>
        <v>Serrure magasin sous escalier</v>
      </c>
      <c r="L124" s="37" t="s">
        <v>224</v>
      </c>
    </row>
    <row r="125" spans="2:12" s="60" customFormat="1" x14ac:dyDescent="0.25">
      <c r="B125" s="18">
        <f t="shared" si="3"/>
        <v>121</v>
      </c>
      <c r="C125" s="71" t="str">
        <f t="shared" si="2"/>
        <v>241127_Dep_MC_121</v>
      </c>
      <c r="D125" s="68">
        <v>45623</v>
      </c>
      <c r="E125" s="69">
        <v>45623</v>
      </c>
      <c r="F125" s="69" t="s">
        <v>7</v>
      </c>
      <c r="G125" s="69" t="s">
        <v>99</v>
      </c>
      <c r="H125" s="127">
        <v>25000</v>
      </c>
      <c r="I125" s="71" t="s">
        <v>90</v>
      </c>
      <c r="J125" s="71" t="s">
        <v>9</v>
      </c>
      <c r="K125" s="18" t="str">
        <f>IF(DepensesData[[#This Row],[Description/Commentaires/Notes]]="","",DepensesData[[#This Row],[Description/Commentaires/Notes]])</f>
        <v/>
      </c>
      <c r="L125" s="37"/>
    </row>
    <row r="126" spans="2:12" x14ac:dyDescent="0.25">
      <c r="B126" s="92">
        <f t="shared" si="3"/>
        <v>122</v>
      </c>
      <c r="C126" s="13" t="str">
        <f t="shared" si="2"/>
        <v>241202_Dep_MC_122</v>
      </c>
      <c r="D126" s="128">
        <v>45628</v>
      </c>
      <c r="E126" s="129">
        <v>45623</v>
      </c>
      <c r="F126" s="129" t="s">
        <v>7</v>
      </c>
      <c r="G126" s="129" t="s">
        <v>99</v>
      </c>
      <c r="H126" s="130">
        <v>60000</v>
      </c>
      <c r="I126" s="13" t="s">
        <v>89</v>
      </c>
      <c r="J126" s="13" t="s">
        <v>92</v>
      </c>
      <c r="K126" s="92" t="str">
        <f>IF(DepensesData[[#This Row],[Description/Commentaires/Notes]]="","",DepensesData[[#This Row],[Description/Commentaires/Notes]])</f>
        <v>Service entretien</v>
      </c>
      <c r="L126" s="131" t="s">
        <v>226</v>
      </c>
    </row>
    <row r="127" spans="2:12" x14ac:dyDescent="0.25">
      <c r="B127" s="92">
        <f t="shared" si="3"/>
        <v>123</v>
      </c>
      <c r="C127" s="13" t="str">
        <f t="shared" si="2"/>
        <v>241202_Dep_MC_123</v>
      </c>
      <c r="D127" s="128">
        <v>45628</v>
      </c>
      <c r="E127" s="129">
        <v>45623</v>
      </c>
      <c r="F127" s="129" t="s">
        <v>7</v>
      </c>
      <c r="G127" s="129" t="s">
        <v>99</v>
      </c>
      <c r="H127" s="130">
        <v>30000</v>
      </c>
      <c r="I127" s="13" t="s">
        <v>89</v>
      </c>
      <c r="J127" s="13" t="s">
        <v>92</v>
      </c>
      <c r="K127" s="92" t="str">
        <f>IF(DepensesData[[#This Row],[Description/Commentaires/Notes]]="","",DepensesData[[#This Row],[Description/Commentaires/Notes]])</f>
        <v>Service entretien</v>
      </c>
      <c r="L127" s="131" t="s">
        <v>226</v>
      </c>
    </row>
    <row r="128" spans="2:12" x14ac:dyDescent="0.25">
      <c r="B128" s="92">
        <f t="shared" si="3"/>
        <v>124</v>
      </c>
      <c r="C128" s="13" t="str">
        <f t="shared" si="2"/>
        <v>241202_Dep_MC_124</v>
      </c>
      <c r="D128" s="128">
        <v>45628</v>
      </c>
      <c r="E128" s="129">
        <v>45623</v>
      </c>
      <c r="F128" s="129" t="s">
        <v>7</v>
      </c>
      <c r="G128" s="129" t="s">
        <v>99</v>
      </c>
      <c r="H128" s="130">
        <v>90000</v>
      </c>
      <c r="I128" s="13" t="s">
        <v>89</v>
      </c>
      <c r="J128" s="13" t="s">
        <v>92</v>
      </c>
      <c r="K128" s="92" t="str">
        <f>IF(DepensesData[[#This Row],[Description/Commentaires/Notes]]="","",DepensesData[[#This Row],[Description/Commentaires/Notes]])</f>
        <v>Staff résidence</v>
      </c>
      <c r="L128" s="131" t="s">
        <v>188</v>
      </c>
    </row>
    <row r="129" spans="2:12" x14ac:dyDescent="0.25">
      <c r="B129" s="92">
        <f t="shared" si="3"/>
        <v>125</v>
      </c>
      <c r="C129" s="13" t="str">
        <f t="shared" si="2"/>
        <v>241202_Dep_MC_125</v>
      </c>
      <c r="D129" s="128">
        <v>45628</v>
      </c>
      <c r="E129" s="129">
        <v>45624</v>
      </c>
      <c r="F129" s="129" t="s">
        <v>7</v>
      </c>
      <c r="G129" s="129" t="s">
        <v>99</v>
      </c>
      <c r="H129" s="130">
        <v>65000</v>
      </c>
      <c r="I129" s="13" t="s">
        <v>89</v>
      </c>
      <c r="J129" s="13" t="s">
        <v>92</v>
      </c>
      <c r="K129" s="92" t="str">
        <f>IF(DepensesData[[#This Row],[Description/Commentaires/Notes]]="","",DepensesData[[#This Row],[Description/Commentaires/Notes]])</f>
        <v>Service gardiennage</v>
      </c>
      <c r="L129" s="131" t="s">
        <v>227</v>
      </c>
    </row>
    <row r="130" spans="2:12" x14ac:dyDescent="0.25">
      <c r="B130" s="92">
        <f t="shared" si="3"/>
        <v>126</v>
      </c>
      <c r="C130" s="13" t="str">
        <f t="shared" si="2"/>
        <v>241202_Dep_MC_126</v>
      </c>
      <c r="D130" s="128">
        <v>45628</v>
      </c>
      <c r="E130" s="129">
        <v>45623</v>
      </c>
      <c r="F130" s="129" t="s">
        <v>7</v>
      </c>
      <c r="G130" s="129" t="s">
        <v>99</v>
      </c>
      <c r="H130" s="130">
        <v>48500</v>
      </c>
      <c r="I130" s="13" t="s">
        <v>89</v>
      </c>
      <c r="J130" s="13" t="s">
        <v>92</v>
      </c>
      <c r="K130" s="92" t="str">
        <f>IF(DepensesData[[#This Row],[Description/Commentaires/Notes]]="","",DepensesData[[#This Row],[Description/Commentaires/Notes]])</f>
        <v>Commission sur encaissement</v>
      </c>
      <c r="L130" s="131" t="s">
        <v>192</v>
      </c>
    </row>
    <row r="131" spans="2:12" x14ac:dyDescent="0.25">
      <c r="B131" s="92">
        <f t="shared" si="3"/>
        <v>127</v>
      </c>
      <c r="C131" s="13" t="str">
        <f t="shared" si="2"/>
        <v>241202_Dep_MC_127</v>
      </c>
      <c r="D131" s="128">
        <v>45628</v>
      </c>
      <c r="E131" s="129">
        <v>45628</v>
      </c>
      <c r="F131" s="129" t="s">
        <v>7</v>
      </c>
      <c r="G131" s="129" t="s">
        <v>99</v>
      </c>
      <c r="H131" s="130">
        <v>45000</v>
      </c>
      <c r="I131" s="13" t="s">
        <v>89</v>
      </c>
      <c r="J131" s="13" t="s">
        <v>92</v>
      </c>
      <c r="K131" s="92" t="str">
        <f>IF(DepensesData[[#This Row],[Description/Commentaires/Notes]]="","",DepensesData[[#This Row],[Description/Commentaires/Notes]])</f>
        <v>Staff résidence</v>
      </c>
      <c r="L131" s="131" t="s">
        <v>188</v>
      </c>
    </row>
    <row r="132" spans="2:12" x14ac:dyDescent="0.25">
      <c r="B132" s="92">
        <f t="shared" si="3"/>
        <v>128</v>
      </c>
      <c r="C132" s="13" t="str">
        <f t="shared" si="2"/>
        <v>241202_Dep_MC_128</v>
      </c>
      <c r="D132" s="128">
        <v>45628</v>
      </c>
      <c r="E132" s="129">
        <v>45624</v>
      </c>
      <c r="F132" s="129" t="s">
        <v>7</v>
      </c>
      <c r="G132" s="129" t="s">
        <v>99</v>
      </c>
      <c r="H132" s="130">
        <v>270000</v>
      </c>
      <c r="I132" s="13" t="s">
        <v>89</v>
      </c>
      <c r="J132" s="13" t="s">
        <v>92</v>
      </c>
      <c r="K132" s="92" t="str">
        <f>IF(DepensesData[[#This Row],[Description/Commentaires/Notes]]="","",DepensesData[[#This Row],[Description/Commentaires/Notes]])</f>
        <v>Manager</v>
      </c>
      <c r="L132" s="131" t="s">
        <v>191</v>
      </c>
    </row>
    <row r="133" spans="2:12" x14ac:dyDescent="0.25">
      <c r="B133" s="92">
        <f t="shared" si="3"/>
        <v>129</v>
      </c>
      <c r="C133" s="13" t="str">
        <f t="shared" ref="C133:C196" si="4">IF(OR(D133="", E133="", F133="", H133="", I133=""), "", TEXT(RIGHT(YEAR(D133), 2), "00") &amp; TEXT(MONTH(D133), "00") &amp; TEXT(DAY(D133), "00") &amp; "_Dep_MC_" &amp; TEXT(B133, "0"))</f>
        <v>241202_Dep_MC_129</v>
      </c>
      <c r="D133" s="128">
        <v>45628</v>
      </c>
      <c r="E133" s="129">
        <v>45628</v>
      </c>
      <c r="F133" s="129" t="s">
        <v>7</v>
      </c>
      <c r="G133" s="129" t="s">
        <v>99</v>
      </c>
      <c r="H133" s="130">
        <v>6500</v>
      </c>
      <c r="I133" s="13" t="s">
        <v>90</v>
      </c>
      <c r="J133" s="13" t="s">
        <v>81</v>
      </c>
      <c r="K133" s="92" t="str">
        <f>IF(DepensesData[[#This Row],[Description/Commentaires/Notes]]="","",DepensesData[[#This Row],[Description/Commentaires/Notes]])</f>
        <v>achat de câbles</v>
      </c>
      <c r="L133" s="131" t="s">
        <v>228</v>
      </c>
    </row>
    <row r="134" spans="2:12" x14ac:dyDescent="0.25">
      <c r="B134" s="92">
        <f t="shared" si="3"/>
        <v>130</v>
      </c>
      <c r="C134" s="13" t="str">
        <f t="shared" si="4"/>
        <v>241202_Dep_MC_130</v>
      </c>
      <c r="D134" s="128">
        <v>45628</v>
      </c>
      <c r="E134" s="129">
        <v>45629</v>
      </c>
      <c r="F134" s="129" t="s">
        <v>7</v>
      </c>
      <c r="G134" s="129" t="s">
        <v>99</v>
      </c>
      <c r="H134" s="130">
        <v>2000</v>
      </c>
      <c r="I134" s="13" t="s">
        <v>90</v>
      </c>
      <c r="J134" s="13" t="s">
        <v>61</v>
      </c>
      <c r="K134" s="92" t="str">
        <f>IF(DepensesData[[#This Row],[Description/Commentaires/Notes]]="","",DepensesData[[#This Row],[Description/Commentaires/Notes]])</f>
        <v/>
      </c>
      <c r="L134" s="131"/>
    </row>
    <row r="135" spans="2:12" x14ac:dyDescent="0.25">
      <c r="B135" s="92">
        <f t="shared" ref="B135:B198" si="5">B134+1</f>
        <v>131</v>
      </c>
      <c r="C135" s="13" t="str">
        <f t="shared" si="4"/>
        <v>241203_Dep_MC_131</v>
      </c>
      <c r="D135" s="128">
        <v>45629</v>
      </c>
      <c r="E135" s="129">
        <v>45629</v>
      </c>
      <c r="F135" s="129" t="s">
        <v>7</v>
      </c>
      <c r="G135" s="129" t="s">
        <v>99</v>
      </c>
      <c r="H135" s="130">
        <v>160000</v>
      </c>
      <c r="I135" s="13" t="s">
        <v>89</v>
      </c>
      <c r="J135" s="13" t="s">
        <v>62</v>
      </c>
      <c r="K135" s="92" t="str">
        <f>IF(DepensesData[[#This Row],[Description/Commentaires/Notes]]="","",DepensesData[[#This Row],[Description/Commentaires/Notes]])</f>
        <v>Facture gardiennage</v>
      </c>
      <c r="L135" s="131" t="s">
        <v>229</v>
      </c>
    </row>
    <row r="136" spans="2:12" x14ac:dyDescent="0.25">
      <c r="B136" s="92">
        <f t="shared" si="5"/>
        <v>132</v>
      </c>
      <c r="C136" s="13" t="str">
        <f t="shared" si="4"/>
        <v>241203_Dep_MC_132</v>
      </c>
      <c r="D136" s="128">
        <v>45629</v>
      </c>
      <c r="E136" s="129">
        <v>45629</v>
      </c>
      <c r="F136" s="129" t="s">
        <v>7</v>
      </c>
      <c r="G136" s="129" t="s">
        <v>99</v>
      </c>
      <c r="H136" s="130">
        <v>30000</v>
      </c>
      <c r="I136" s="13" t="s">
        <v>90</v>
      </c>
      <c r="J136" s="13" t="s">
        <v>81</v>
      </c>
      <c r="K136" s="92" t="str">
        <f>IF(DepensesData[[#This Row],[Description/Commentaires/Notes]]="","",DepensesData[[#This Row],[Description/Commentaires/Notes]])</f>
        <v>Entretien du surpresseur</v>
      </c>
      <c r="L136" s="131" t="s">
        <v>230</v>
      </c>
    </row>
    <row r="137" spans="2:12" x14ac:dyDescent="0.25">
      <c r="B137" s="92">
        <f t="shared" si="5"/>
        <v>133</v>
      </c>
      <c r="C137" s="13" t="str">
        <f t="shared" si="4"/>
        <v>241204_Dep_MC_133</v>
      </c>
      <c r="D137" s="128">
        <v>45630</v>
      </c>
      <c r="E137" s="129">
        <v>45630</v>
      </c>
      <c r="F137" s="129" t="s">
        <v>7</v>
      </c>
      <c r="G137" s="129" t="s">
        <v>99</v>
      </c>
      <c r="H137" s="130">
        <v>14500</v>
      </c>
      <c r="I137" s="13" t="s">
        <v>89</v>
      </c>
      <c r="J137" s="13" t="s">
        <v>62</v>
      </c>
      <c r="K137" s="92" t="str">
        <f>IF(DepensesData[[#This Row],[Description/Commentaires/Notes]]="","",DepensesData[[#This Row],[Description/Commentaires/Notes]])</f>
        <v>Achat carburant groupe electrogène</v>
      </c>
      <c r="L137" s="131" t="s">
        <v>173</v>
      </c>
    </row>
    <row r="138" spans="2:12" x14ac:dyDescent="0.25">
      <c r="B138" s="92">
        <f t="shared" si="5"/>
        <v>134</v>
      </c>
      <c r="C138" s="13" t="str">
        <f t="shared" si="4"/>
        <v>241205_Dep_MC_134</v>
      </c>
      <c r="D138" s="128">
        <v>45631</v>
      </c>
      <c r="E138" s="129">
        <v>45630</v>
      </c>
      <c r="F138" s="129" t="s">
        <v>7</v>
      </c>
      <c r="G138" s="129" t="s">
        <v>99</v>
      </c>
      <c r="H138" s="130">
        <v>2000</v>
      </c>
      <c r="I138" s="13" t="s">
        <v>90</v>
      </c>
      <c r="J138" s="13" t="s">
        <v>62</v>
      </c>
      <c r="K138" s="92" t="str">
        <f>IF(DepensesData[[#This Row],[Description/Commentaires/Notes]]="","",DepensesData[[#This Row],[Description/Commentaires/Notes]])</f>
        <v xml:space="preserve">Achat de pain </v>
      </c>
      <c r="L138" s="131" t="s">
        <v>231</v>
      </c>
    </row>
    <row r="139" spans="2:12" x14ac:dyDescent="0.25">
      <c r="B139" s="92">
        <f t="shared" si="5"/>
        <v>135</v>
      </c>
      <c r="C139" s="13" t="str">
        <f t="shared" si="4"/>
        <v>241210_Dep_MC_135</v>
      </c>
      <c r="D139" s="128">
        <v>45636</v>
      </c>
      <c r="E139" s="129">
        <v>45636</v>
      </c>
      <c r="F139" s="129" t="s">
        <v>7</v>
      </c>
      <c r="G139" s="129" t="s">
        <v>99</v>
      </c>
      <c r="H139" s="130">
        <v>2000</v>
      </c>
      <c r="I139" s="13" t="s">
        <v>90</v>
      </c>
      <c r="J139" s="13" t="s">
        <v>61</v>
      </c>
      <c r="K139" s="92" t="str">
        <f>IF(DepensesData[[#This Row],[Description/Commentaires/Notes]]="","",DepensesData[[#This Row],[Description/Commentaires/Notes]])</f>
        <v/>
      </c>
      <c r="L139" s="131"/>
    </row>
    <row r="140" spans="2:12" x14ac:dyDescent="0.25">
      <c r="B140" s="92">
        <f t="shared" si="5"/>
        <v>136</v>
      </c>
      <c r="C140" s="13" t="str">
        <f t="shared" si="4"/>
        <v>241210_Dep_MC_136</v>
      </c>
      <c r="D140" s="128">
        <v>45636</v>
      </c>
      <c r="E140" s="129">
        <v>45636</v>
      </c>
      <c r="F140" s="129" t="s">
        <v>7</v>
      </c>
      <c r="G140" s="129" t="s">
        <v>99</v>
      </c>
      <c r="H140" s="130">
        <v>1000</v>
      </c>
      <c r="I140" s="13" t="s">
        <v>90</v>
      </c>
      <c r="J140" s="13" t="s">
        <v>73</v>
      </c>
      <c r="K140" s="92" t="str">
        <f>IF(DepensesData[[#This Row],[Description/Commentaires/Notes]]="","",DepensesData[[#This Row],[Description/Commentaires/Notes]])</f>
        <v>Partage de flyers mairie d'Anyama</v>
      </c>
      <c r="L140" s="131" t="s">
        <v>235</v>
      </c>
    </row>
    <row r="141" spans="2:12" x14ac:dyDescent="0.25">
      <c r="B141" s="92">
        <f t="shared" si="5"/>
        <v>137</v>
      </c>
      <c r="C141" s="13" t="str">
        <f t="shared" si="4"/>
        <v>241211_Dep_MC_137</v>
      </c>
      <c r="D141" s="128">
        <v>45637</v>
      </c>
      <c r="E141" s="129">
        <v>45637</v>
      </c>
      <c r="F141" s="129" t="s">
        <v>7</v>
      </c>
      <c r="G141" s="129" t="s">
        <v>99</v>
      </c>
      <c r="H141" s="130">
        <v>15000</v>
      </c>
      <c r="I141" s="13" t="s">
        <v>89</v>
      </c>
      <c r="J141" s="13" t="s">
        <v>62</v>
      </c>
      <c r="K141" s="92" t="str">
        <f>IF(DepensesData[[#This Row],[Description/Commentaires/Notes]]="","",DepensesData[[#This Row],[Description/Commentaires/Notes]])</f>
        <v>Achat de carburant</v>
      </c>
      <c r="L141" s="131" t="s">
        <v>194</v>
      </c>
    </row>
    <row r="142" spans="2:12" x14ac:dyDescent="0.25">
      <c r="B142" s="92">
        <f t="shared" si="5"/>
        <v>138</v>
      </c>
      <c r="C142" s="13" t="str">
        <f t="shared" si="4"/>
        <v>241211_Dep_MC_138</v>
      </c>
      <c r="D142" s="128">
        <v>45637</v>
      </c>
      <c r="E142" s="129">
        <v>45637</v>
      </c>
      <c r="F142" s="129" t="s">
        <v>7</v>
      </c>
      <c r="G142" s="129" t="s">
        <v>99</v>
      </c>
      <c r="H142" s="130">
        <v>1000</v>
      </c>
      <c r="I142" s="13" t="s">
        <v>90</v>
      </c>
      <c r="J142" s="13" t="s">
        <v>73</v>
      </c>
      <c r="K142" s="92" t="str">
        <f>IF(DepensesData[[#This Row],[Description/Commentaires/Notes]]="","",DepensesData[[#This Row],[Description/Commentaires/Notes]])</f>
        <v>Renouvellement de fiche de police</v>
      </c>
      <c r="L142" s="131" t="s">
        <v>236</v>
      </c>
    </row>
    <row r="143" spans="2:12" x14ac:dyDescent="0.25">
      <c r="B143" s="92">
        <f t="shared" si="5"/>
        <v>139</v>
      </c>
      <c r="C143" s="13" t="str">
        <f t="shared" si="4"/>
        <v>241211_Dep_MC_139</v>
      </c>
      <c r="D143" s="128">
        <v>45637</v>
      </c>
      <c r="E143" s="129">
        <v>45637</v>
      </c>
      <c r="F143" s="129" t="s">
        <v>7</v>
      </c>
      <c r="G143" s="129" t="s">
        <v>99</v>
      </c>
      <c r="H143" s="130">
        <v>15000</v>
      </c>
      <c r="I143" s="13" t="s">
        <v>90</v>
      </c>
      <c r="J143" s="13" t="s">
        <v>61</v>
      </c>
      <c r="K143" s="92" t="str">
        <f>IF(DepensesData[[#This Row],[Description/Commentaires/Notes]]="","",DepensesData[[#This Row],[Description/Commentaires/Notes]])</f>
        <v>Renouvellement de fiche de police</v>
      </c>
      <c r="L143" s="131" t="s">
        <v>236</v>
      </c>
    </row>
    <row r="144" spans="2:12" x14ac:dyDescent="0.25">
      <c r="B144" s="92">
        <f t="shared" si="5"/>
        <v>140</v>
      </c>
      <c r="C144" s="13" t="str">
        <f t="shared" si="4"/>
        <v>241212_Dep_MC_140</v>
      </c>
      <c r="D144" s="128">
        <v>45638</v>
      </c>
      <c r="E144" s="129">
        <v>45638</v>
      </c>
      <c r="F144" s="129" t="s">
        <v>7</v>
      </c>
      <c r="G144" s="129" t="s">
        <v>99</v>
      </c>
      <c r="H144" s="130">
        <v>1000</v>
      </c>
      <c r="I144" s="13" t="s">
        <v>90</v>
      </c>
      <c r="J144" s="13" t="s">
        <v>73</v>
      </c>
      <c r="K144" s="92" t="str">
        <f>IF(DepensesData[[#This Row],[Description/Commentaires/Notes]]="","",DepensesData[[#This Row],[Description/Commentaires/Notes]])</f>
        <v>Partage de flyers mairie d'Abobo</v>
      </c>
      <c r="L144" s="131" t="s">
        <v>237</v>
      </c>
    </row>
    <row r="145" spans="2:12" x14ac:dyDescent="0.25">
      <c r="B145" s="92">
        <f t="shared" si="5"/>
        <v>141</v>
      </c>
      <c r="C145" s="13" t="str">
        <f t="shared" si="4"/>
        <v>241213_Dep_MC_141</v>
      </c>
      <c r="D145" s="128">
        <v>45639</v>
      </c>
      <c r="E145" s="129">
        <v>45639</v>
      </c>
      <c r="F145" s="129" t="s">
        <v>40</v>
      </c>
      <c r="G145" s="129" t="s">
        <v>99</v>
      </c>
      <c r="H145" s="130">
        <v>5000</v>
      </c>
      <c r="I145" s="13" t="s">
        <v>90</v>
      </c>
      <c r="J145" s="13" t="s">
        <v>62</v>
      </c>
      <c r="K145" s="92" t="str">
        <f>IF(DepensesData[[#This Row],[Description/Commentaires/Notes]]="","",DepensesData[[#This Row],[Description/Commentaires/Notes]])</f>
        <v>Dépôt de chèque à SeveInvestissements</v>
      </c>
      <c r="L145" s="131" t="s">
        <v>238</v>
      </c>
    </row>
    <row r="146" spans="2:12" x14ac:dyDescent="0.25">
      <c r="B146" s="92">
        <f t="shared" si="5"/>
        <v>142</v>
      </c>
      <c r="C146" s="13" t="str">
        <f t="shared" si="4"/>
        <v>241216_Dep_MC_142</v>
      </c>
      <c r="D146" s="128">
        <v>45642</v>
      </c>
      <c r="E146" s="129">
        <v>45641</v>
      </c>
      <c r="F146" s="129" t="s">
        <v>7</v>
      </c>
      <c r="G146" s="129" t="s">
        <v>99</v>
      </c>
      <c r="H146" s="130">
        <v>14000</v>
      </c>
      <c r="I146" s="13" t="s">
        <v>89</v>
      </c>
      <c r="J146" s="13" t="s">
        <v>62</v>
      </c>
      <c r="K146" s="92" t="str">
        <f>IF(DepensesData[[#This Row],[Description/Commentaires/Notes]]="","",DepensesData[[#This Row],[Description/Commentaires/Notes]])</f>
        <v>Achat de carburant</v>
      </c>
      <c r="L146" s="131" t="s">
        <v>194</v>
      </c>
    </row>
    <row r="147" spans="2:12" x14ac:dyDescent="0.25">
      <c r="B147" s="92">
        <f t="shared" si="5"/>
        <v>143</v>
      </c>
      <c r="C147" s="13" t="str">
        <f t="shared" si="4"/>
        <v>241216_Dep_MC_143</v>
      </c>
      <c r="D147" s="128">
        <v>45642</v>
      </c>
      <c r="E147" s="129">
        <v>45642</v>
      </c>
      <c r="F147" s="129" t="s">
        <v>7</v>
      </c>
      <c r="G147" s="129" t="s">
        <v>99</v>
      </c>
      <c r="H147" s="130">
        <v>2000</v>
      </c>
      <c r="I147" s="13" t="s">
        <v>90</v>
      </c>
      <c r="J147" s="13" t="s">
        <v>61</v>
      </c>
      <c r="K147" s="92" t="str">
        <f>IF(DepensesData[[#This Row],[Description/Commentaires/Notes]]="","",DepensesData[[#This Row],[Description/Commentaires/Notes]])</f>
        <v/>
      </c>
      <c r="L147" s="131"/>
    </row>
    <row r="148" spans="2:12" x14ac:dyDescent="0.25">
      <c r="B148" s="92">
        <f t="shared" si="5"/>
        <v>144</v>
      </c>
      <c r="C148" s="13" t="str">
        <f t="shared" si="4"/>
        <v>241216_Dep_MC_144</v>
      </c>
      <c r="D148" s="128">
        <v>45642</v>
      </c>
      <c r="E148" s="129">
        <v>45642</v>
      </c>
      <c r="F148" s="129" t="s">
        <v>7</v>
      </c>
      <c r="G148" s="129" t="s">
        <v>99</v>
      </c>
      <c r="H148" s="130">
        <v>59000</v>
      </c>
      <c r="I148" s="13" t="s">
        <v>90</v>
      </c>
      <c r="J148" s="13" t="s">
        <v>54</v>
      </c>
      <c r="K148" s="92" t="str">
        <f>IF(DepensesData[[#This Row],[Description/Commentaires/Notes]]="","",DepensesData[[#This Row],[Description/Commentaires/Notes]])</f>
        <v/>
      </c>
      <c r="L148" s="131"/>
    </row>
    <row r="149" spans="2:12" ht="30" x14ac:dyDescent="0.25">
      <c r="B149" s="92">
        <f t="shared" si="5"/>
        <v>145</v>
      </c>
      <c r="C149" s="13" t="str">
        <f t="shared" si="4"/>
        <v>241217_Dep_MC_145</v>
      </c>
      <c r="D149" s="128">
        <v>45643</v>
      </c>
      <c r="E149" s="129">
        <v>45643</v>
      </c>
      <c r="F149" s="129" t="s">
        <v>7</v>
      </c>
      <c r="G149" s="129" t="s">
        <v>99</v>
      </c>
      <c r="H149" s="130">
        <v>5000</v>
      </c>
      <c r="I149" s="13" t="s">
        <v>90</v>
      </c>
      <c r="J149" s="13" t="s">
        <v>73</v>
      </c>
      <c r="K149" s="92" t="str">
        <f>IF(DepensesData[[#This Row],[Description/Commentaires/Notes]]="","",DepensesData[[#This Row],[Description/Commentaires/Notes]])</f>
        <v>Retrait  de documents pour l'autorisation Ministère du Tourisme aux 2 plateaux</v>
      </c>
      <c r="L149" s="131" t="s">
        <v>239</v>
      </c>
    </row>
    <row r="150" spans="2:12" x14ac:dyDescent="0.25">
      <c r="B150" s="92">
        <f t="shared" si="5"/>
        <v>146</v>
      </c>
      <c r="C150" s="13" t="str">
        <f t="shared" si="4"/>
        <v>241217_Dep_MC_146</v>
      </c>
      <c r="D150" s="128">
        <v>45643</v>
      </c>
      <c r="E150" s="129">
        <v>45618</v>
      </c>
      <c r="F150" s="129" t="s">
        <v>7</v>
      </c>
      <c r="G150" s="129" t="s">
        <v>99</v>
      </c>
      <c r="H150" s="130">
        <v>122720</v>
      </c>
      <c r="I150" s="13" t="s">
        <v>25</v>
      </c>
      <c r="J150" s="13" t="s">
        <v>56</v>
      </c>
      <c r="K150" s="92" t="str">
        <f>IF(DepensesData[[#This Row],[Description/Commentaires/Notes]]="","",DepensesData[[#This Row],[Description/Commentaires/Notes]])</f>
        <v/>
      </c>
      <c r="L150" s="131"/>
    </row>
    <row r="151" spans="2:12" x14ac:dyDescent="0.25">
      <c r="B151" s="92">
        <f t="shared" si="5"/>
        <v>147</v>
      </c>
      <c r="C151" s="13" t="str">
        <f t="shared" si="4"/>
        <v>241217_Dep_MC_147</v>
      </c>
      <c r="D151" s="128">
        <v>45643</v>
      </c>
      <c r="E151" s="129">
        <v>45643</v>
      </c>
      <c r="F151" s="129" t="s">
        <v>7</v>
      </c>
      <c r="G151" s="129" t="s">
        <v>99</v>
      </c>
      <c r="H151" s="130">
        <v>1500</v>
      </c>
      <c r="I151" s="13" t="s">
        <v>90</v>
      </c>
      <c r="J151" s="13" t="s">
        <v>81</v>
      </c>
      <c r="K151" s="92" t="str">
        <f>IF(DepensesData[[#This Row],[Description/Commentaires/Notes]]="","",DepensesData[[#This Row],[Description/Commentaires/Notes]])</f>
        <v>Achat de bouton poussoir</v>
      </c>
      <c r="L151" s="131" t="s">
        <v>240</v>
      </c>
    </row>
    <row r="152" spans="2:12" x14ac:dyDescent="0.25">
      <c r="B152" s="92">
        <f t="shared" si="5"/>
        <v>148</v>
      </c>
      <c r="C152" s="13" t="str">
        <f t="shared" si="4"/>
        <v>241217_Dep_MC_148</v>
      </c>
      <c r="D152" s="128">
        <v>45643</v>
      </c>
      <c r="E152" s="129">
        <v>45635</v>
      </c>
      <c r="F152" s="129" t="s">
        <v>7</v>
      </c>
      <c r="G152" s="129" t="s">
        <v>99</v>
      </c>
      <c r="H152" s="130">
        <v>4000</v>
      </c>
      <c r="I152" s="13" t="s">
        <v>90</v>
      </c>
      <c r="J152" s="13" t="s">
        <v>81</v>
      </c>
      <c r="K152" s="92" t="str">
        <f>IF(DepensesData[[#This Row],[Description/Commentaires/Notes]]="","",DepensesData[[#This Row],[Description/Commentaires/Notes]])</f>
        <v>Achat de cloison et filasse /travaux carreaux</v>
      </c>
      <c r="L152" s="131" t="s">
        <v>241</v>
      </c>
    </row>
    <row r="153" spans="2:12" x14ac:dyDescent="0.25">
      <c r="B153" s="92">
        <f t="shared" si="5"/>
        <v>149</v>
      </c>
      <c r="C153" s="13" t="str">
        <f t="shared" si="4"/>
        <v>241217_Dep_MC_149</v>
      </c>
      <c r="D153" s="128">
        <v>45643</v>
      </c>
      <c r="E153" s="129">
        <v>45643</v>
      </c>
      <c r="F153" s="129" t="s">
        <v>7</v>
      </c>
      <c r="G153" s="129" t="s">
        <v>99</v>
      </c>
      <c r="H153" s="130">
        <v>8000</v>
      </c>
      <c r="I153" s="13" t="s">
        <v>90</v>
      </c>
      <c r="J153" s="13" t="s">
        <v>9</v>
      </c>
      <c r="K153" s="92" t="str">
        <f>IF(DepensesData[[#This Row],[Description/Commentaires/Notes]]="","",DepensesData[[#This Row],[Description/Commentaires/Notes]])</f>
        <v>Dotation téléphonique</v>
      </c>
      <c r="L153" s="131" t="s">
        <v>242</v>
      </c>
    </row>
    <row r="154" spans="2:12" x14ac:dyDescent="0.25">
      <c r="B154" s="92">
        <f t="shared" si="5"/>
        <v>150</v>
      </c>
      <c r="C154" s="13" t="str">
        <f t="shared" si="4"/>
        <v>241218_Dep_MC_150</v>
      </c>
      <c r="D154" s="128">
        <v>45644</v>
      </c>
      <c r="E154" s="129">
        <v>45644</v>
      </c>
      <c r="F154" s="129" t="s">
        <v>7</v>
      </c>
      <c r="G154" s="129" t="s">
        <v>99</v>
      </c>
      <c r="H154" s="130">
        <v>25000</v>
      </c>
      <c r="I154" s="13" t="s">
        <v>90</v>
      </c>
      <c r="J154" s="13" t="s">
        <v>81</v>
      </c>
      <c r="K154" s="92" t="str">
        <f>IF(DepensesData[[#This Row],[Description/Commentaires/Notes]]="","",DepensesData[[#This Row],[Description/Commentaires/Notes]])</f>
        <v>Entretiens 3 splits</v>
      </c>
      <c r="L154" s="131" t="s">
        <v>243</v>
      </c>
    </row>
    <row r="155" spans="2:12" ht="30" x14ac:dyDescent="0.25">
      <c r="B155" s="92">
        <f t="shared" si="5"/>
        <v>151</v>
      </c>
      <c r="C155" s="13" t="str">
        <f t="shared" si="4"/>
        <v>241218_Dep_MC_151</v>
      </c>
      <c r="D155" s="128">
        <v>45644</v>
      </c>
      <c r="E155" s="129">
        <v>45644</v>
      </c>
      <c r="F155" s="129" t="s">
        <v>7</v>
      </c>
      <c r="G155" s="129" t="s">
        <v>99</v>
      </c>
      <c r="H155" s="130">
        <v>300000</v>
      </c>
      <c r="I155" s="13" t="s">
        <v>89</v>
      </c>
      <c r="J155" s="13" t="s">
        <v>62</v>
      </c>
      <c r="K155" s="92" t="str">
        <f>IF(DepensesData[[#This Row],[Description/Commentaires/Notes]]="","",DepensesData[[#This Row],[Description/Commentaires/Notes]])</f>
        <v>Paiement demande d'autorisation Ministère du Tourisme</v>
      </c>
      <c r="L155" s="131" t="s">
        <v>244</v>
      </c>
    </row>
    <row r="156" spans="2:12" x14ac:dyDescent="0.25">
      <c r="B156" s="92">
        <f t="shared" si="5"/>
        <v>152</v>
      </c>
      <c r="C156" s="13" t="str">
        <f t="shared" si="4"/>
        <v>241218_Dep_MC_152</v>
      </c>
      <c r="D156" s="128">
        <v>45644</v>
      </c>
      <c r="E156" s="129">
        <v>45644</v>
      </c>
      <c r="F156" s="129" t="s">
        <v>7</v>
      </c>
      <c r="G156" s="129" t="s">
        <v>99</v>
      </c>
      <c r="H156" s="130">
        <v>75000</v>
      </c>
      <c r="I156" s="13" t="s">
        <v>89</v>
      </c>
      <c r="J156" s="13" t="s">
        <v>62</v>
      </c>
      <c r="K156" s="92" t="str">
        <f>IF(DepensesData[[#This Row],[Description/Commentaires/Notes]]="","",DepensesData[[#This Row],[Description/Commentaires/Notes]])</f>
        <v>Frais de dossiers</v>
      </c>
      <c r="L156" s="131" t="s">
        <v>245</v>
      </c>
    </row>
    <row r="157" spans="2:12" ht="30" x14ac:dyDescent="0.25">
      <c r="B157" s="92">
        <f t="shared" si="5"/>
        <v>153</v>
      </c>
      <c r="C157" s="13" t="str">
        <f t="shared" si="4"/>
        <v>241218_Dep_MC_153</v>
      </c>
      <c r="D157" s="128">
        <v>45644</v>
      </c>
      <c r="E157" s="129">
        <v>45644</v>
      </c>
      <c r="F157" s="129" t="s">
        <v>7</v>
      </c>
      <c r="G157" s="129" t="s">
        <v>99</v>
      </c>
      <c r="H157" s="130">
        <v>3000</v>
      </c>
      <c r="I157" s="13" t="s">
        <v>90</v>
      </c>
      <c r="J157" s="13" t="s">
        <v>73</v>
      </c>
      <c r="K157" s="92" t="str">
        <f>IF(DepensesData[[#This Row],[Description/Commentaires/Notes]]="","",DepensesData[[#This Row],[Description/Commentaires/Notes]])</f>
        <v>Paiement demande d'autorisation Ministère du Tourisme</v>
      </c>
      <c r="L157" s="131" t="s">
        <v>244</v>
      </c>
    </row>
    <row r="158" spans="2:12" x14ac:dyDescent="0.25">
      <c r="B158" s="92">
        <f t="shared" si="5"/>
        <v>154</v>
      </c>
      <c r="C158" s="13" t="str">
        <f t="shared" si="4"/>
        <v>241220_Dep_MC_154</v>
      </c>
      <c r="D158" s="128">
        <v>45646</v>
      </c>
      <c r="E158" s="129">
        <v>45646</v>
      </c>
      <c r="F158" s="129" t="s">
        <v>7</v>
      </c>
      <c r="G158" s="129" t="s">
        <v>99</v>
      </c>
      <c r="H158" s="130">
        <v>8000</v>
      </c>
      <c r="I158" s="13" t="s">
        <v>90</v>
      </c>
      <c r="J158" s="13" t="s">
        <v>81</v>
      </c>
      <c r="K158" s="92" t="str">
        <f>IF(DepensesData[[#This Row],[Description/Commentaires/Notes]]="","",DepensesData[[#This Row],[Description/Commentaires/Notes]])</f>
        <v xml:space="preserve">Transport et réparation / Fuite d'eau C 4- </v>
      </c>
      <c r="L158" s="131" t="s">
        <v>246</v>
      </c>
    </row>
    <row r="159" spans="2:12" x14ac:dyDescent="0.25">
      <c r="B159" s="92">
        <f t="shared" si="5"/>
        <v>155</v>
      </c>
      <c r="C159" s="13" t="str">
        <f t="shared" si="4"/>
        <v>241220_Dep_MC_155</v>
      </c>
      <c r="D159" s="128">
        <v>45646</v>
      </c>
      <c r="E159" s="129">
        <v>45646</v>
      </c>
      <c r="F159" s="129" t="s">
        <v>7</v>
      </c>
      <c r="G159" s="129" t="s">
        <v>99</v>
      </c>
      <c r="H159" s="130">
        <v>500</v>
      </c>
      <c r="I159" s="13" t="s">
        <v>90</v>
      </c>
      <c r="J159" s="13" t="s">
        <v>81</v>
      </c>
      <c r="K159" s="92" t="str">
        <f>IF(DepensesData[[#This Row],[Description/Commentaires/Notes]]="","",DepensesData[[#This Row],[Description/Commentaires/Notes]])</f>
        <v>Achat de ciment blanc</v>
      </c>
      <c r="L159" s="131" t="s">
        <v>247</v>
      </c>
    </row>
    <row r="160" spans="2:12" x14ac:dyDescent="0.25">
      <c r="B160" s="92">
        <f t="shared" si="5"/>
        <v>156</v>
      </c>
      <c r="C160" s="13" t="str">
        <f t="shared" si="4"/>
        <v>241220_Dep_MC_156</v>
      </c>
      <c r="D160" s="128">
        <v>45646</v>
      </c>
      <c r="E160" s="129">
        <v>45646</v>
      </c>
      <c r="F160" s="129" t="s">
        <v>7</v>
      </c>
      <c r="G160" s="129" t="s">
        <v>99</v>
      </c>
      <c r="H160" s="130">
        <v>1000</v>
      </c>
      <c r="I160" s="13" t="s">
        <v>90</v>
      </c>
      <c r="J160" s="13" t="s">
        <v>73</v>
      </c>
      <c r="K160" s="92" t="str">
        <f>IF(DepensesData[[#This Row],[Description/Commentaires/Notes]]="","",DepensesData[[#This Row],[Description/Commentaires/Notes]])</f>
        <v>Retrait code QR / Fiche d'enregistrement</v>
      </c>
      <c r="L160" s="131" t="s">
        <v>248</v>
      </c>
    </row>
    <row r="161" spans="2:12" x14ac:dyDescent="0.25">
      <c r="B161" s="92">
        <f t="shared" si="5"/>
        <v>157</v>
      </c>
      <c r="C161" s="13" t="str">
        <f t="shared" si="4"/>
        <v>241223_Dep_MC_157</v>
      </c>
      <c r="D161" s="128">
        <v>45649</v>
      </c>
      <c r="E161" s="129">
        <v>45649</v>
      </c>
      <c r="F161" s="129" t="s">
        <v>7</v>
      </c>
      <c r="G161" s="129" t="s">
        <v>99</v>
      </c>
      <c r="H161" s="130">
        <v>2000</v>
      </c>
      <c r="I161" s="13" t="s">
        <v>90</v>
      </c>
      <c r="J161" s="13" t="s">
        <v>61</v>
      </c>
      <c r="K161" s="92" t="str">
        <f>IF(DepensesData[[#This Row],[Description/Commentaires/Notes]]="","",DepensesData[[#This Row],[Description/Commentaires/Notes]])</f>
        <v/>
      </c>
      <c r="L161" s="131"/>
    </row>
    <row r="162" spans="2:12" x14ac:dyDescent="0.25">
      <c r="B162" s="92">
        <f t="shared" si="5"/>
        <v>158</v>
      </c>
      <c r="C162" s="13" t="str">
        <f t="shared" si="4"/>
        <v>241223_Dep_MC_158</v>
      </c>
      <c r="D162" s="128">
        <v>45649</v>
      </c>
      <c r="E162" s="129">
        <v>45649</v>
      </c>
      <c r="F162" s="129" t="s">
        <v>7</v>
      </c>
      <c r="G162" s="129" t="s">
        <v>99</v>
      </c>
      <c r="H162" s="130">
        <v>122720</v>
      </c>
      <c r="I162" s="13" t="s">
        <v>25</v>
      </c>
      <c r="J162" s="13" t="s">
        <v>56</v>
      </c>
      <c r="K162" s="92" t="str">
        <f>IF(DepensesData[[#This Row],[Description/Commentaires/Notes]]="","",DepensesData[[#This Row],[Description/Commentaires/Notes]])</f>
        <v/>
      </c>
      <c r="L162" s="131"/>
    </row>
    <row r="163" spans="2:12" x14ac:dyDescent="0.25">
      <c r="B163" s="92">
        <f t="shared" si="5"/>
        <v>159</v>
      </c>
      <c r="C163" s="13" t="str">
        <f t="shared" si="4"/>
        <v>241227_Dep_MC_159</v>
      </c>
      <c r="D163" s="128">
        <v>45653</v>
      </c>
      <c r="E163" s="129">
        <v>45653</v>
      </c>
      <c r="F163" s="129" t="s">
        <v>7</v>
      </c>
      <c r="G163" s="129" t="s">
        <v>99</v>
      </c>
      <c r="H163" s="130">
        <v>5000</v>
      </c>
      <c r="I163" s="13" t="s">
        <v>90</v>
      </c>
      <c r="J163" s="13" t="s">
        <v>73</v>
      </c>
      <c r="K163" s="92" t="str">
        <f>IF(DepensesData[[#This Row],[Description/Commentaires/Notes]]="","",DepensesData[[#This Row],[Description/Commentaires/Notes]])</f>
        <v xml:space="preserve">Rétrait de bon de caisse/ Contrat de pharmacien </v>
      </c>
      <c r="L163" s="131" t="s">
        <v>249</v>
      </c>
    </row>
    <row r="164" spans="2:12" x14ac:dyDescent="0.25">
      <c r="B164" s="92">
        <f t="shared" si="5"/>
        <v>160</v>
      </c>
      <c r="C164" s="13" t="str">
        <f t="shared" si="4"/>
        <v>241227_Dep_MC_160</v>
      </c>
      <c r="D164" s="128">
        <v>45653</v>
      </c>
      <c r="E164" s="129">
        <v>45653</v>
      </c>
      <c r="F164" s="129" t="s">
        <v>7</v>
      </c>
      <c r="G164" s="129" t="s">
        <v>99</v>
      </c>
      <c r="H164" s="130">
        <v>25000</v>
      </c>
      <c r="I164" s="13" t="s">
        <v>90</v>
      </c>
      <c r="J164" s="13" t="s">
        <v>9</v>
      </c>
      <c r="K164" s="92" t="str">
        <f>IF(DepensesData[[#This Row],[Description/Commentaires/Notes]]="","",DepensesData[[#This Row],[Description/Commentaires/Notes]])</f>
        <v/>
      </c>
      <c r="L164" s="131"/>
    </row>
    <row r="165" spans="2:12" x14ac:dyDescent="0.25">
      <c r="B165" s="92">
        <f t="shared" si="5"/>
        <v>161</v>
      </c>
      <c r="C165" s="13" t="str">
        <f t="shared" si="4"/>
        <v>241230_Dep_MC_161</v>
      </c>
      <c r="D165" s="128">
        <v>45656</v>
      </c>
      <c r="E165" s="129">
        <v>45656</v>
      </c>
      <c r="F165" s="129" t="s">
        <v>7</v>
      </c>
      <c r="G165" s="129" t="s">
        <v>99</v>
      </c>
      <c r="H165" s="130">
        <v>2000</v>
      </c>
      <c r="I165" s="13" t="s">
        <v>90</v>
      </c>
      <c r="J165" s="13" t="s">
        <v>61</v>
      </c>
      <c r="K165" s="92" t="str">
        <f>IF(DepensesData[[#This Row],[Description/Commentaires/Notes]]="","",DepensesData[[#This Row],[Description/Commentaires/Notes]])</f>
        <v/>
      </c>
      <c r="L165" s="131"/>
    </row>
    <row r="166" spans="2:12" x14ac:dyDescent="0.25">
      <c r="B166" s="92">
        <f t="shared" si="5"/>
        <v>162</v>
      </c>
      <c r="C166" s="13" t="str">
        <f t="shared" si="4"/>
        <v>241230_Dep_MC_162</v>
      </c>
      <c r="D166" s="128">
        <v>45656</v>
      </c>
      <c r="E166" s="129">
        <v>45656</v>
      </c>
      <c r="F166" s="129" t="s">
        <v>7</v>
      </c>
      <c r="G166" s="129" t="s">
        <v>99</v>
      </c>
      <c r="H166" s="130">
        <v>2000</v>
      </c>
      <c r="I166" s="13" t="s">
        <v>90</v>
      </c>
      <c r="J166" s="13" t="s">
        <v>62</v>
      </c>
      <c r="K166" s="92" t="str">
        <f>IF(DepensesData[[#This Row],[Description/Commentaires/Notes]]="","",DepensesData[[#This Row],[Description/Commentaires/Notes]])</f>
        <v>Achat de pain petit dej</v>
      </c>
      <c r="L166" s="131" t="s">
        <v>213</v>
      </c>
    </row>
    <row r="167" spans="2:12" s="60" customFormat="1" x14ac:dyDescent="0.25">
      <c r="B167" s="18">
        <f t="shared" si="5"/>
        <v>163</v>
      </c>
      <c r="C167" s="71" t="str">
        <f t="shared" si="4"/>
        <v>250102_Dep_MC_163</v>
      </c>
      <c r="D167" s="68">
        <v>45659</v>
      </c>
      <c r="E167" s="69">
        <v>45659</v>
      </c>
      <c r="F167" s="69" t="s">
        <v>7</v>
      </c>
      <c r="G167" s="69" t="s">
        <v>99</v>
      </c>
      <c r="H167" s="127">
        <v>36000</v>
      </c>
      <c r="I167" s="71" t="s">
        <v>90</v>
      </c>
      <c r="J167" s="71" t="s">
        <v>55</v>
      </c>
      <c r="K167" s="18" t="str">
        <f>IF(DepensesData[[#This Row],[Description/Commentaires/Notes]]="","",DepensesData[[#This Row],[Description/Commentaires/Notes]])</f>
        <v>Produits d'entrettien+pit dejeuner</v>
      </c>
      <c r="L167" s="37" t="s">
        <v>256</v>
      </c>
    </row>
    <row r="168" spans="2:12" s="60" customFormat="1" x14ac:dyDescent="0.25">
      <c r="B168" s="18">
        <f t="shared" si="5"/>
        <v>164</v>
      </c>
      <c r="C168" s="71" t="str">
        <f t="shared" si="4"/>
        <v>250106_Dep_MC_164</v>
      </c>
      <c r="D168" s="68">
        <v>45663</v>
      </c>
      <c r="E168" s="69">
        <v>45663</v>
      </c>
      <c r="F168" s="69" t="s">
        <v>7</v>
      </c>
      <c r="G168" s="69" t="s">
        <v>99</v>
      </c>
      <c r="H168" s="127">
        <v>2000</v>
      </c>
      <c r="I168" s="71" t="s">
        <v>90</v>
      </c>
      <c r="J168" s="71" t="s">
        <v>73</v>
      </c>
      <c r="K168" s="18" t="str">
        <f>IF(DepensesData[[#This Row],[Description/Commentaires/Notes]]="","",DepensesData[[#This Row],[Description/Commentaires/Notes]])</f>
        <v>Transport pou signature registre; Police</v>
      </c>
      <c r="L168" s="37" t="s">
        <v>257</v>
      </c>
    </row>
    <row r="169" spans="2:12" s="60" customFormat="1" x14ac:dyDescent="0.25">
      <c r="B169" s="18">
        <f t="shared" si="5"/>
        <v>165</v>
      </c>
      <c r="C169" s="71" t="str">
        <f t="shared" si="4"/>
        <v>250106_Dep_MC_165</v>
      </c>
      <c r="D169" s="68">
        <v>45663</v>
      </c>
      <c r="E169" s="69">
        <v>45663</v>
      </c>
      <c r="F169" s="69" t="s">
        <v>7</v>
      </c>
      <c r="G169" s="69" t="s">
        <v>99</v>
      </c>
      <c r="H169" s="127">
        <v>2000</v>
      </c>
      <c r="I169" s="71" t="s">
        <v>90</v>
      </c>
      <c r="J169" s="71" t="s">
        <v>81</v>
      </c>
      <c r="K169" s="18" t="str">
        <f>IF(DepensesData[[#This Row],[Description/Commentaires/Notes]]="","",DepensesData[[#This Row],[Description/Commentaires/Notes]])</f>
        <v>Soudure d"une citerne d'eau</v>
      </c>
      <c r="L169" s="37" t="s">
        <v>258</v>
      </c>
    </row>
    <row r="170" spans="2:12" s="60" customFormat="1" x14ac:dyDescent="0.25">
      <c r="B170" s="18">
        <f t="shared" si="5"/>
        <v>166</v>
      </c>
      <c r="C170" s="71" t="str">
        <f t="shared" si="4"/>
        <v>250106_Dep_MC_166</v>
      </c>
      <c r="D170" s="68">
        <v>45663</v>
      </c>
      <c r="E170" s="69">
        <v>45664</v>
      </c>
      <c r="F170" s="69" t="s">
        <v>7</v>
      </c>
      <c r="G170" s="69" t="s">
        <v>99</v>
      </c>
      <c r="H170" s="127">
        <v>2000</v>
      </c>
      <c r="I170" s="71" t="s">
        <v>90</v>
      </c>
      <c r="J170" s="71" t="s">
        <v>62</v>
      </c>
      <c r="K170" s="18" t="str">
        <f>IF(DepensesData[[#This Row],[Description/Commentaires/Notes]]="","",DepensesData[[#This Row],[Description/Commentaires/Notes]])</f>
        <v>Achat pain pour pt dejeuner</v>
      </c>
      <c r="L170" s="37" t="s">
        <v>259</v>
      </c>
    </row>
    <row r="171" spans="2:12" s="60" customFormat="1" x14ac:dyDescent="0.25">
      <c r="B171" s="18">
        <f t="shared" si="5"/>
        <v>167</v>
      </c>
      <c r="C171" s="71" t="str">
        <f t="shared" si="4"/>
        <v>250107_Dep_MC_167</v>
      </c>
      <c r="D171" s="68">
        <v>45664</v>
      </c>
      <c r="E171" s="69">
        <v>45664</v>
      </c>
      <c r="F171" s="69" t="s">
        <v>7</v>
      </c>
      <c r="G171" s="69" t="s">
        <v>99</v>
      </c>
      <c r="H171" s="127">
        <v>208685</v>
      </c>
      <c r="I171" s="71" t="s">
        <v>90</v>
      </c>
      <c r="J171" s="71" t="s">
        <v>53</v>
      </c>
      <c r="K171" s="18" t="str">
        <f>IF(DepensesData[[#This Row],[Description/Commentaires/Notes]]="","",DepensesData[[#This Row],[Description/Commentaires/Notes]])</f>
        <v>FACTURE cie; P2RIODE 12/2024</v>
      </c>
      <c r="L171" s="37" t="s">
        <v>260</v>
      </c>
    </row>
    <row r="172" spans="2:12" s="60" customFormat="1" x14ac:dyDescent="0.25">
      <c r="B172" s="18">
        <f t="shared" si="5"/>
        <v>168</v>
      </c>
      <c r="C172" s="71" t="str">
        <f t="shared" si="4"/>
        <v>250107_Dep_MC_168</v>
      </c>
      <c r="D172" s="68">
        <v>45664</v>
      </c>
      <c r="E172" s="69">
        <v>45664</v>
      </c>
      <c r="F172" s="69" t="s">
        <v>7</v>
      </c>
      <c r="G172" s="69" t="s">
        <v>99</v>
      </c>
      <c r="H172" s="127">
        <v>172000</v>
      </c>
      <c r="I172" s="71" t="s">
        <v>90</v>
      </c>
      <c r="J172" s="71" t="s">
        <v>53</v>
      </c>
      <c r="K172" s="18" t="str">
        <f>IF(DepensesData[[#This Row],[Description/Commentaires/Notes]]="","",DepensesData[[#This Row],[Description/Commentaires/Notes]])</f>
        <v>Facture CIE Période 12/2024</v>
      </c>
      <c r="L172" s="37" t="s">
        <v>261</v>
      </c>
    </row>
    <row r="173" spans="2:12" s="60" customFormat="1" x14ac:dyDescent="0.25">
      <c r="B173" s="18">
        <f t="shared" si="5"/>
        <v>169</v>
      </c>
      <c r="C173" s="71" t="str">
        <f t="shared" si="4"/>
        <v>250110_Dep_MC_169</v>
      </c>
      <c r="D173" s="68">
        <v>45667</v>
      </c>
      <c r="E173" s="69">
        <v>45667</v>
      </c>
      <c r="F173" s="69" t="s">
        <v>7</v>
      </c>
      <c r="G173" s="69" t="s">
        <v>99</v>
      </c>
      <c r="H173" s="127">
        <v>2000</v>
      </c>
      <c r="I173" s="71" t="s">
        <v>90</v>
      </c>
      <c r="J173" s="71" t="s">
        <v>55</v>
      </c>
      <c r="K173" s="18" t="str">
        <f>IF(DepensesData[[#This Row],[Description/Commentaires/Notes]]="","",DepensesData[[#This Row],[Description/Commentaires/Notes]])</f>
        <v>Achat de deux seaux récipient</v>
      </c>
      <c r="L173" s="37" t="s">
        <v>262</v>
      </c>
    </row>
    <row r="174" spans="2:12" s="60" customFormat="1" x14ac:dyDescent="0.25">
      <c r="B174" s="18">
        <f t="shared" si="5"/>
        <v>170</v>
      </c>
      <c r="C174" s="71" t="str">
        <f t="shared" si="4"/>
        <v>250110_Dep_MC_170</v>
      </c>
      <c r="D174" s="68">
        <v>45667</v>
      </c>
      <c r="E174" s="69">
        <v>45667</v>
      </c>
      <c r="F174" s="69" t="s">
        <v>7</v>
      </c>
      <c r="G174" s="69" t="s">
        <v>99</v>
      </c>
      <c r="H174" s="127">
        <v>4000</v>
      </c>
      <c r="I174" s="71" t="s">
        <v>90</v>
      </c>
      <c r="J174" s="71" t="s">
        <v>55</v>
      </c>
      <c r="K174" s="18" t="str">
        <f>IF(DepensesData[[#This Row],[Description/Commentaires/Notes]]="","",DepensesData[[#This Row],[Description/Commentaires/Notes]])</f>
        <v>Achat de 04 paires de sandalle pour les chambres</v>
      </c>
      <c r="L174" s="37" t="s">
        <v>263</v>
      </c>
    </row>
    <row r="175" spans="2:12" s="60" customFormat="1" x14ac:dyDescent="0.25">
      <c r="B175" s="18">
        <f t="shared" si="5"/>
        <v>171</v>
      </c>
      <c r="C175" s="71" t="str">
        <f t="shared" si="4"/>
        <v>250112_Dep_MC_171</v>
      </c>
      <c r="D175" s="68">
        <v>45669</v>
      </c>
      <c r="E175" s="69">
        <v>45670</v>
      </c>
      <c r="F175" s="69" t="s">
        <v>7</v>
      </c>
      <c r="G175" s="69" t="s">
        <v>99</v>
      </c>
      <c r="H175" s="127">
        <v>75000</v>
      </c>
      <c r="I175" s="71" t="s">
        <v>90</v>
      </c>
      <c r="J175" s="71" t="s">
        <v>54</v>
      </c>
      <c r="K175" s="18" t="str">
        <f>IF(DepensesData[[#This Row],[Description/Commentaires/Notes]]="","",DepensesData[[#This Row],[Description/Commentaires/Notes]])</f>
        <v/>
      </c>
      <c r="L175" s="37"/>
    </row>
    <row r="176" spans="2:12" s="60" customFormat="1" x14ac:dyDescent="0.25">
      <c r="B176" s="18">
        <f t="shared" si="5"/>
        <v>172</v>
      </c>
      <c r="C176" s="71" t="str">
        <f t="shared" si="4"/>
        <v>250116_Dep_MC_172</v>
      </c>
      <c r="D176" s="68">
        <v>45673</v>
      </c>
      <c r="E176" s="69">
        <v>45673</v>
      </c>
      <c r="F176" s="69" t="s">
        <v>7</v>
      </c>
      <c r="G176" s="69" t="s">
        <v>99</v>
      </c>
      <c r="H176" s="127">
        <v>29500</v>
      </c>
      <c r="I176" s="71" t="s">
        <v>90</v>
      </c>
      <c r="J176" s="71" t="s">
        <v>52</v>
      </c>
      <c r="K176" s="18" t="str">
        <f>IF(DepensesData[[#This Row],[Description/Commentaires/Notes]]="","",DepensesData[[#This Row],[Description/Commentaires/Notes]])</f>
        <v>SODECI Péride Sept oct nov 2024</v>
      </c>
      <c r="L176" s="37" t="s">
        <v>265</v>
      </c>
    </row>
    <row r="177" spans="2:12" s="60" customFormat="1" x14ac:dyDescent="0.25">
      <c r="B177" s="18">
        <f t="shared" si="5"/>
        <v>173</v>
      </c>
      <c r="C177" s="71" t="str">
        <f t="shared" si="4"/>
        <v>250120_Dep_MC_173</v>
      </c>
      <c r="D177" s="68">
        <v>45677</v>
      </c>
      <c r="E177" s="69">
        <v>45677</v>
      </c>
      <c r="F177" s="69" t="s">
        <v>7</v>
      </c>
      <c r="G177" s="69" t="s">
        <v>99</v>
      </c>
      <c r="H177" s="127">
        <v>2000</v>
      </c>
      <c r="I177" s="71" t="s">
        <v>90</v>
      </c>
      <c r="J177" s="71" t="s">
        <v>61</v>
      </c>
      <c r="K177" s="18" t="str">
        <f>IF(DepensesData[[#This Row],[Description/Commentaires/Notes]]="","",DepensesData[[#This Row],[Description/Commentaires/Notes]])</f>
        <v/>
      </c>
      <c r="L177" s="37"/>
    </row>
    <row r="178" spans="2:12" s="60" customFormat="1" x14ac:dyDescent="0.25">
      <c r="B178" s="18">
        <f t="shared" si="5"/>
        <v>174</v>
      </c>
      <c r="C178" s="71" t="str">
        <f t="shared" si="4"/>
        <v>250120_Dep_MC_174</v>
      </c>
      <c r="D178" s="68">
        <v>45677</v>
      </c>
      <c r="E178" s="69">
        <v>45677</v>
      </c>
      <c r="F178" s="69" t="s">
        <v>7</v>
      </c>
      <c r="G178" s="69" t="s">
        <v>99</v>
      </c>
      <c r="H178" s="127">
        <v>1000</v>
      </c>
      <c r="I178" s="71" t="s">
        <v>90</v>
      </c>
      <c r="J178" s="71" t="s">
        <v>73</v>
      </c>
      <c r="K178" s="18" t="str">
        <f>IF(DepensesData[[#This Row],[Description/Commentaires/Notes]]="","",DepensesData[[#This Row],[Description/Commentaires/Notes]])</f>
        <v>TRASPORT VERS LA POLICE</v>
      </c>
      <c r="L178" s="37" t="s">
        <v>266</v>
      </c>
    </row>
    <row r="179" spans="2:12" s="60" customFormat="1" x14ac:dyDescent="0.25">
      <c r="B179" s="18">
        <f t="shared" si="5"/>
        <v>175</v>
      </c>
      <c r="C179" s="71" t="str">
        <f t="shared" si="4"/>
        <v>250120_Dep_MC_175</v>
      </c>
      <c r="D179" s="68">
        <v>45677</v>
      </c>
      <c r="E179" s="69">
        <v>45677</v>
      </c>
      <c r="F179" s="69" t="s">
        <v>7</v>
      </c>
      <c r="G179" s="69" t="s">
        <v>99</v>
      </c>
      <c r="H179" s="127">
        <v>2000</v>
      </c>
      <c r="I179" s="71" t="s">
        <v>90</v>
      </c>
      <c r="J179" s="71" t="s">
        <v>62</v>
      </c>
      <c r="K179" s="18" t="str">
        <f>IF(DepensesData[[#This Row],[Description/Commentaires/Notes]]="","",DepensesData[[#This Row],[Description/Commentaires/Notes]])</f>
        <v>PETITS DEJEUNERS</v>
      </c>
      <c r="L179" s="37" t="s">
        <v>267</v>
      </c>
    </row>
    <row r="180" spans="2:12" s="60" customFormat="1" x14ac:dyDescent="0.25">
      <c r="B180" s="18">
        <f t="shared" si="5"/>
        <v>176</v>
      </c>
      <c r="C180" s="71" t="str">
        <f t="shared" si="4"/>
        <v>250122_Dep_MC_176</v>
      </c>
      <c r="D180" s="68">
        <v>45679</v>
      </c>
      <c r="E180" s="69">
        <v>45680</v>
      </c>
      <c r="F180" s="69" t="s">
        <v>7</v>
      </c>
      <c r="G180" s="69" t="s">
        <v>99</v>
      </c>
      <c r="H180" s="127">
        <v>2000</v>
      </c>
      <c r="I180" s="71" t="s">
        <v>90</v>
      </c>
      <c r="J180" s="71" t="s">
        <v>61</v>
      </c>
      <c r="K180" s="18" t="str">
        <f>IF(DepensesData[[#This Row],[Description/Commentaires/Notes]]="","",DepensesData[[#This Row],[Description/Commentaires/Notes]])</f>
        <v/>
      </c>
      <c r="L180" s="37"/>
    </row>
    <row r="181" spans="2:12" s="60" customFormat="1" x14ac:dyDescent="0.25">
      <c r="B181" s="18">
        <f t="shared" si="5"/>
        <v>177</v>
      </c>
      <c r="C181" s="71" t="str">
        <f t="shared" si="4"/>
        <v>250122_Dep_MC_177</v>
      </c>
      <c r="D181" s="68">
        <v>45679</v>
      </c>
      <c r="E181" s="69">
        <v>45680</v>
      </c>
      <c r="F181" s="69" t="s">
        <v>7</v>
      </c>
      <c r="G181" s="69" t="s">
        <v>99</v>
      </c>
      <c r="H181" s="127">
        <v>8000</v>
      </c>
      <c r="I181" s="71" t="s">
        <v>90</v>
      </c>
      <c r="J181" s="71" t="s">
        <v>62</v>
      </c>
      <c r="K181" s="18" t="str">
        <f>IF(DepensesData[[#This Row],[Description/Commentaires/Notes]]="","",DepensesData[[#This Row],[Description/Commentaires/Notes]])</f>
        <v>Confection de 250 CARTES DE POLICE</v>
      </c>
      <c r="L181" s="37" t="s">
        <v>268</v>
      </c>
    </row>
    <row r="182" spans="2:12" s="60" customFormat="1" x14ac:dyDescent="0.25">
      <c r="B182" s="18">
        <f t="shared" si="5"/>
        <v>178</v>
      </c>
      <c r="C182" s="71" t="str">
        <f t="shared" si="4"/>
        <v>250123_Dep_MC_178</v>
      </c>
      <c r="D182" s="68">
        <v>45680</v>
      </c>
      <c r="E182" s="69">
        <v>45681</v>
      </c>
      <c r="F182" s="69" t="s">
        <v>7</v>
      </c>
      <c r="G182" s="69" t="s">
        <v>99</v>
      </c>
      <c r="H182" s="127">
        <v>122720</v>
      </c>
      <c r="I182" s="71" t="s">
        <v>25</v>
      </c>
      <c r="J182" s="71" t="s">
        <v>56</v>
      </c>
      <c r="K182" s="18" t="str">
        <f>IF(DepensesData[[#This Row],[Description/Commentaires/Notes]]="","",DepensesData[[#This Row],[Description/Commentaires/Notes]])</f>
        <v/>
      </c>
      <c r="L182" s="37"/>
    </row>
    <row r="183" spans="2:12" s="60" customFormat="1" x14ac:dyDescent="0.25">
      <c r="B183" s="18">
        <f t="shared" si="5"/>
        <v>179</v>
      </c>
      <c r="C183" s="71" t="str">
        <f t="shared" si="4"/>
        <v>250201_Dep_MC_179</v>
      </c>
      <c r="D183" s="68">
        <v>45689</v>
      </c>
      <c r="E183" s="69">
        <v>45690</v>
      </c>
      <c r="F183" s="69" t="s">
        <v>7</v>
      </c>
      <c r="G183" s="69" t="s">
        <v>99</v>
      </c>
      <c r="H183" s="127">
        <v>10000</v>
      </c>
      <c r="I183" s="71" t="s">
        <v>90</v>
      </c>
      <c r="J183" s="71" t="s">
        <v>9</v>
      </c>
      <c r="K183" s="18" t="str">
        <f>IF(DepensesData[[#This Row],[Description/Commentaires/Notes]]="","",DepensesData[[#This Row],[Description/Commentaires/Notes]])</f>
        <v/>
      </c>
      <c r="L183" s="37"/>
    </row>
    <row r="184" spans="2:12" s="60" customFormat="1" x14ac:dyDescent="0.25">
      <c r="B184" s="18">
        <f t="shared" si="5"/>
        <v>180</v>
      </c>
      <c r="C184" s="71" t="str">
        <f t="shared" si="4"/>
        <v>250203_Dep_MC_180</v>
      </c>
      <c r="D184" s="68">
        <v>45691</v>
      </c>
      <c r="E184" s="69">
        <v>45691</v>
      </c>
      <c r="F184" s="69" t="s">
        <v>7</v>
      </c>
      <c r="G184" s="69" t="s">
        <v>99</v>
      </c>
      <c r="H184" s="127">
        <v>2000</v>
      </c>
      <c r="I184" s="71" t="s">
        <v>90</v>
      </c>
      <c r="J184" s="71" t="s">
        <v>73</v>
      </c>
      <c r="K184" s="18" t="str">
        <f>IF(DepensesData[[#This Row],[Description/Commentaires/Notes]]="","",DepensesData[[#This Row],[Description/Commentaires/Notes]])</f>
        <v/>
      </c>
      <c r="L184" s="37"/>
    </row>
    <row r="185" spans="2:12" s="60" customFormat="1" x14ac:dyDescent="0.25">
      <c r="B185" s="18">
        <f t="shared" si="5"/>
        <v>181</v>
      </c>
      <c r="C185" s="71" t="str">
        <f t="shared" si="4"/>
        <v>250203_Dep_MC_181</v>
      </c>
      <c r="D185" s="68">
        <v>45691</v>
      </c>
      <c r="E185" s="69">
        <v>45691</v>
      </c>
      <c r="F185" s="69" t="s">
        <v>7</v>
      </c>
      <c r="G185" s="69" t="s">
        <v>99</v>
      </c>
      <c r="H185" s="127">
        <v>34000</v>
      </c>
      <c r="I185" s="71" t="s">
        <v>90</v>
      </c>
      <c r="J185" s="71" t="s">
        <v>54</v>
      </c>
      <c r="K185" s="18" t="str">
        <f>IF(DepensesData[[#This Row],[Description/Commentaires/Notes]]="","",DepensesData[[#This Row],[Description/Commentaires/Notes]])</f>
        <v/>
      </c>
      <c r="L185" s="37"/>
    </row>
    <row r="186" spans="2:12" s="60" customFormat="1" x14ac:dyDescent="0.25">
      <c r="B186" s="18">
        <f t="shared" si="5"/>
        <v>182</v>
      </c>
      <c r="C186" s="71" t="str">
        <f t="shared" si="4"/>
        <v>250203_Dep_MC_182</v>
      </c>
      <c r="D186" s="68">
        <v>45691</v>
      </c>
      <c r="E186" s="69">
        <v>45691</v>
      </c>
      <c r="F186" s="69" t="s">
        <v>7</v>
      </c>
      <c r="G186" s="69" t="s">
        <v>99</v>
      </c>
      <c r="H186" s="127">
        <v>160000</v>
      </c>
      <c r="I186" s="71" t="s">
        <v>90</v>
      </c>
      <c r="J186" s="71" t="s">
        <v>92</v>
      </c>
      <c r="K186" s="18" t="str">
        <f>IF(DepensesData[[#This Row],[Description/Commentaires/Notes]]="","",DepensesData[[#This Row],[Description/Commentaires/Notes]])</f>
        <v>SALAIRE AGENT DE SECURITE</v>
      </c>
      <c r="L186" s="37" t="s">
        <v>269</v>
      </c>
    </row>
    <row r="187" spans="2:12" s="60" customFormat="1" x14ac:dyDescent="0.25">
      <c r="B187" s="18">
        <f t="shared" si="5"/>
        <v>183</v>
      </c>
      <c r="C187" s="71" t="str">
        <f t="shared" si="4"/>
        <v>250203_Dep_MC_183</v>
      </c>
      <c r="D187" s="68">
        <v>45691</v>
      </c>
      <c r="E187" s="69">
        <v>45692</v>
      </c>
      <c r="F187" s="69" t="s">
        <v>7</v>
      </c>
      <c r="G187" s="69" t="s">
        <v>99</v>
      </c>
      <c r="H187" s="127">
        <v>63000</v>
      </c>
      <c r="I187" s="71" t="s">
        <v>25</v>
      </c>
      <c r="J187" s="71" t="s">
        <v>57</v>
      </c>
      <c r="K187" s="18" t="str">
        <f>IF(DepensesData[[#This Row],[Description/Commentaires/Notes]]="","",DepensesData[[#This Row],[Description/Commentaires/Notes]])</f>
        <v>BURIDA</v>
      </c>
      <c r="L187" s="37" t="s">
        <v>270</v>
      </c>
    </row>
    <row r="188" spans="2:12" s="60" customFormat="1" x14ac:dyDescent="0.25">
      <c r="B188" s="18">
        <f t="shared" si="5"/>
        <v>184</v>
      </c>
      <c r="C188" s="71" t="str">
        <f t="shared" si="4"/>
        <v>250203_Dep_MC_184</v>
      </c>
      <c r="D188" s="68">
        <v>45691</v>
      </c>
      <c r="E188" s="69">
        <v>45691</v>
      </c>
      <c r="F188" s="69" t="s">
        <v>7</v>
      </c>
      <c r="G188" s="69" t="s">
        <v>99</v>
      </c>
      <c r="H188" s="127">
        <v>100000</v>
      </c>
      <c r="I188" s="71" t="s">
        <v>90</v>
      </c>
      <c r="J188" s="71" t="s">
        <v>92</v>
      </c>
      <c r="K188" s="18" t="str">
        <f>IF(DepensesData[[#This Row],[Description/Commentaires/Notes]]="","",DepensesData[[#This Row],[Description/Commentaires/Notes]])</f>
        <v>RECEPTIONNISTE KIMOU GRACE</v>
      </c>
      <c r="L188" s="37" t="s">
        <v>271</v>
      </c>
    </row>
    <row r="189" spans="2:12" s="60" customFormat="1" x14ac:dyDescent="0.25">
      <c r="B189" s="18">
        <f t="shared" si="5"/>
        <v>185</v>
      </c>
      <c r="C189" s="71" t="str">
        <f t="shared" si="4"/>
        <v>250203_Dep_MC_185</v>
      </c>
      <c r="D189" s="68">
        <v>45691</v>
      </c>
      <c r="E189" s="69">
        <v>45691</v>
      </c>
      <c r="F189" s="69" t="s">
        <v>7</v>
      </c>
      <c r="G189" s="69" t="s">
        <v>99</v>
      </c>
      <c r="H189" s="127">
        <v>140500</v>
      </c>
      <c r="I189" s="71" t="s">
        <v>90</v>
      </c>
      <c r="J189" s="71" t="s">
        <v>92</v>
      </c>
      <c r="K189" s="18" t="str">
        <f>IF(DepensesData[[#This Row],[Description/Commentaires/Notes]]="","",DepensesData[[#This Row],[Description/Commentaires/Notes]])</f>
        <v>RECEPTIONNISTE BEDI CARINE</v>
      </c>
      <c r="L189" s="37" t="s">
        <v>272</v>
      </c>
    </row>
    <row r="190" spans="2:12" s="60" customFormat="1" x14ac:dyDescent="0.25">
      <c r="B190" s="18">
        <f t="shared" si="5"/>
        <v>186</v>
      </c>
      <c r="C190" s="71" t="str">
        <f t="shared" si="4"/>
        <v>250203_Dep_MC_186</v>
      </c>
      <c r="D190" s="68">
        <v>45691</v>
      </c>
      <c r="E190" s="69">
        <v>45691</v>
      </c>
      <c r="F190" s="69" t="s">
        <v>7</v>
      </c>
      <c r="G190" s="69" t="s">
        <v>99</v>
      </c>
      <c r="H190" s="127">
        <v>65000</v>
      </c>
      <c r="I190" s="71" t="s">
        <v>90</v>
      </c>
      <c r="J190" s="71" t="s">
        <v>92</v>
      </c>
      <c r="K190" s="18" t="str">
        <f>IF(DepensesData[[#This Row],[Description/Commentaires/Notes]]="","",DepensesData[[#This Row],[Description/Commentaires/Notes]])</f>
        <v>ENTRETIEN DES CHAMBRES , AICHA KEIPO</v>
      </c>
      <c r="L190" s="37" t="s">
        <v>273</v>
      </c>
    </row>
    <row r="191" spans="2:12" s="60" customFormat="1" x14ac:dyDescent="0.25">
      <c r="B191" s="18">
        <f t="shared" si="5"/>
        <v>187</v>
      </c>
      <c r="C191" s="71" t="str">
        <f t="shared" si="4"/>
        <v>250203_Dep_MC_187</v>
      </c>
      <c r="D191" s="68">
        <v>45691</v>
      </c>
      <c r="E191" s="69">
        <v>45691</v>
      </c>
      <c r="F191" s="69" t="s">
        <v>7</v>
      </c>
      <c r="G191" s="69" t="s">
        <v>99</v>
      </c>
      <c r="H191" s="127">
        <v>65000</v>
      </c>
      <c r="I191" s="71" t="s">
        <v>90</v>
      </c>
      <c r="J191" s="71" t="s">
        <v>92</v>
      </c>
      <c r="K191" s="18" t="str">
        <f>IF(DepensesData[[#This Row],[Description/Commentaires/Notes]]="","",DepensesData[[#This Row],[Description/Commentaires/Notes]])</f>
        <v>ENYRTIENDES CHAMBRES CHERIF MASSANDJE</v>
      </c>
      <c r="L191" s="37" t="s">
        <v>274</v>
      </c>
    </row>
    <row r="192" spans="2:12" s="60" customFormat="1" x14ac:dyDescent="0.25">
      <c r="B192" s="18">
        <f t="shared" si="5"/>
        <v>188</v>
      </c>
      <c r="C192" s="71" t="str">
        <f t="shared" si="4"/>
        <v>250203_Dep_MC_188</v>
      </c>
      <c r="D192" s="68">
        <v>45691</v>
      </c>
      <c r="E192" s="69">
        <v>45691</v>
      </c>
      <c r="F192" s="69" t="s">
        <v>7</v>
      </c>
      <c r="G192" s="69" t="s">
        <v>99</v>
      </c>
      <c r="H192" s="127">
        <v>65000</v>
      </c>
      <c r="I192" s="71" t="s">
        <v>90</v>
      </c>
      <c r="J192" s="71" t="s">
        <v>92</v>
      </c>
      <c r="K192" s="18" t="str">
        <f>IF(DepensesData[[#This Row],[Description/Commentaires/Notes]]="","",DepensesData[[#This Row],[Description/Commentaires/Notes]])</f>
        <v>VILGILE SEYDOU</v>
      </c>
      <c r="L192" s="37" t="s">
        <v>275</v>
      </c>
    </row>
    <row r="193" spans="2:12" s="60" customFormat="1" x14ac:dyDescent="0.25">
      <c r="B193" s="18">
        <f t="shared" si="5"/>
        <v>189</v>
      </c>
      <c r="C193" s="71" t="str">
        <f t="shared" si="4"/>
        <v>250203_Dep_MC_189</v>
      </c>
      <c r="D193" s="68">
        <v>45691</v>
      </c>
      <c r="E193" s="69">
        <v>45691</v>
      </c>
      <c r="F193" s="69" t="s">
        <v>40</v>
      </c>
      <c r="G193" s="69" t="s">
        <v>99</v>
      </c>
      <c r="H193" s="127">
        <v>420000</v>
      </c>
      <c r="I193" s="71" t="s">
        <v>90</v>
      </c>
      <c r="J193" s="71" t="s">
        <v>81</v>
      </c>
      <c r="K193" s="18" t="str">
        <f>IF(DepensesData[[#This Row],[Description/Commentaires/Notes]]="","",DepensesData[[#This Row],[Description/Commentaires/Notes]])</f>
        <v>TRAVAUX DE CONSOLIDATION D'UNE DALLE</v>
      </c>
      <c r="L193" s="37" t="s">
        <v>276</v>
      </c>
    </row>
    <row r="194" spans="2:12" s="60" customFormat="1" x14ac:dyDescent="0.25">
      <c r="B194" s="18">
        <f t="shared" si="5"/>
        <v>190</v>
      </c>
      <c r="C194" s="71" t="str">
        <f t="shared" si="4"/>
        <v>250214_Dep_MC_190</v>
      </c>
      <c r="D194" s="68">
        <v>45702</v>
      </c>
      <c r="E194" s="69">
        <v>45702</v>
      </c>
      <c r="F194" s="69" t="s">
        <v>7</v>
      </c>
      <c r="G194" s="69" t="s">
        <v>99</v>
      </c>
      <c r="H194" s="127">
        <v>33000</v>
      </c>
      <c r="I194" s="71" t="s">
        <v>90</v>
      </c>
      <c r="J194" s="71" t="s">
        <v>55</v>
      </c>
      <c r="K194" s="18" t="str">
        <f>IF(DepensesData[[#This Row],[Description/Commentaires/Notes]]="","",DepensesData[[#This Row],[Description/Commentaires/Notes]])</f>
        <v xml:space="preserve">SERVICE D'ENTRETIENS </v>
      </c>
      <c r="L194" s="37" t="s">
        <v>279</v>
      </c>
    </row>
    <row r="195" spans="2:12" s="60" customFormat="1" x14ac:dyDescent="0.25">
      <c r="B195" s="18">
        <f t="shared" si="5"/>
        <v>191</v>
      </c>
      <c r="C195" s="71" t="str">
        <f t="shared" si="4"/>
        <v>250221_Dep_MC_191</v>
      </c>
      <c r="D195" s="68">
        <v>45709</v>
      </c>
      <c r="E195" s="69">
        <v>45703</v>
      </c>
      <c r="F195" s="69" t="s">
        <v>7</v>
      </c>
      <c r="G195" s="69" t="s">
        <v>99</v>
      </c>
      <c r="H195" s="127">
        <v>30000</v>
      </c>
      <c r="I195" s="71" t="s">
        <v>90</v>
      </c>
      <c r="J195" s="71" t="s">
        <v>81</v>
      </c>
      <c r="K195" s="18" t="str">
        <f>IF(DepensesData[[#This Row],[Description/Commentaires/Notes]]="","",DepensesData[[#This Row],[Description/Commentaires/Notes]])</f>
        <v xml:space="preserve">TRAVAUX DES REPARATION DES CHAMBRES </v>
      </c>
      <c r="L195" s="37" t="s">
        <v>281</v>
      </c>
    </row>
    <row r="196" spans="2:12" s="60" customFormat="1" x14ac:dyDescent="0.25">
      <c r="B196" s="18">
        <f t="shared" si="5"/>
        <v>192</v>
      </c>
      <c r="C196" s="71" t="str">
        <f t="shared" si="4"/>
        <v>250221_Dep_MC_192</v>
      </c>
      <c r="D196" s="68">
        <v>45709</v>
      </c>
      <c r="E196" s="69">
        <v>45707</v>
      </c>
      <c r="F196" s="69" t="s">
        <v>7</v>
      </c>
      <c r="G196" s="69" t="s">
        <v>99</v>
      </c>
      <c r="H196" s="127">
        <v>41000</v>
      </c>
      <c r="I196" s="71" t="s">
        <v>90</v>
      </c>
      <c r="J196" s="71" t="s">
        <v>62</v>
      </c>
      <c r="K196" s="18" t="str">
        <f>IF(DepensesData[[#This Row],[Description/Commentaires/Notes]]="","",DepensesData[[#This Row],[Description/Commentaires/Notes]])</f>
        <v xml:space="preserve">ACHAT DE GASOIL </v>
      </c>
      <c r="L196" s="37" t="s">
        <v>282</v>
      </c>
    </row>
    <row r="197" spans="2:12" s="60" customFormat="1" x14ac:dyDescent="0.25">
      <c r="B197" s="18">
        <f t="shared" si="5"/>
        <v>193</v>
      </c>
      <c r="C197" s="71" t="str">
        <f t="shared" ref="C197:C260" si="6">IF(OR(D197="", E197="", F197="", H197="", I197=""), "", TEXT(RIGHT(YEAR(D197), 2), "00") &amp; TEXT(MONTH(D197), "00") &amp; TEXT(DAY(D197), "00") &amp; "_Dep_MC_" &amp; TEXT(B197, "0"))</f>
        <v>250221_Dep_MC_193</v>
      </c>
      <c r="D197" s="68">
        <v>45709</v>
      </c>
      <c r="E197" s="69">
        <v>45705</v>
      </c>
      <c r="F197" s="69" t="s">
        <v>7</v>
      </c>
      <c r="G197" s="69" t="s">
        <v>99</v>
      </c>
      <c r="H197" s="127">
        <v>2000</v>
      </c>
      <c r="I197" s="71" t="s">
        <v>90</v>
      </c>
      <c r="J197" s="71" t="s">
        <v>73</v>
      </c>
      <c r="K197" s="18" t="str">
        <f>IF(DepensesData[[#This Row],[Description/Commentaires/Notes]]="","",DepensesData[[#This Row],[Description/Commentaires/Notes]])</f>
        <v>POLICE Signature Registre</v>
      </c>
      <c r="L197" s="37" t="s">
        <v>283</v>
      </c>
    </row>
    <row r="198" spans="2:12" s="60" customFormat="1" x14ac:dyDescent="0.25">
      <c r="B198" s="18">
        <f t="shared" si="5"/>
        <v>194</v>
      </c>
      <c r="C198" s="71" t="str">
        <f t="shared" si="6"/>
        <v>250221_Dep_MC_194</v>
      </c>
      <c r="D198" s="68">
        <v>45709</v>
      </c>
      <c r="E198" s="69">
        <v>45705</v>
      </c>
      <c r="F198" s="69" t="s">
        <v>7</v>
      </c>
      <c r="G198" s="69" t="s">
        <v>99</v>
      </c>
      <c r="H198" s="127">
        <v>2000</v>
      </c>
      <c r="I198" s="71" t="s">
        <v>90</v>
      </c>
      <c r="J198" s="71" t="s">
        <v>73</v>
      </c>
      <c r="K198" s="18" t="str">
        <f>IF(DepensesData[[#This Row],[Description/Commentaires/Notes]]="","",DepensesData[[#This Row],[Description/Commentaires/Notes]])</f>
        <v>POLICE Signature Registre</v>
      </c>
      <c r="L198" s="37" t="s">
        <v>283</v>
      </c>
    </row>
    <row r="199" spans="2:12" x14ac:dyDescent="0.25">
      <c r="B199" s="92">
        <f t="shared" ref="B199:B262" si="7">B198+1</f>
        <v>195</v>
      </c>
      <c r="C199" s="13" t="str">
        <f t="shared" si="6"/>
        <v>250302_Dep_MC_195</v>
      </c>
      <c r="D199" s="128">
        <v>45718</v>
      </c>
      <c r="E199" s="129">
        <v>37315</v>
      </c>
      <c r="F199" s="129" t="s">
        <v>7</v>
      </c>
      <c r="G199" s="129" t="s">
        <v>99</v>
      </c>
      <c r="H199" s="130">
        <v>160000</v>
      </c>
      <c r="I199" s="13" t="s">
        <v>90</v>
      </c>
      <c r="J199" s="13" t="s">
        <v>92</v>
      </c>
      <c r="K199" s="92" t="str">
        <f>IF(DepensesData[[#This Row],[Description/Commentaires/Notes]]="","",DepensesData[[#This Row],[Description/Commentaires/Notes]])</f>
        <v>SALAIRE AGENT DE SECURITE</v>
      </c>
      <c r="L199" s="131" t="s">
        <v>269</v>
      </c>
    </row>
    <row r="200" spans="2:12" x14ac:dyDescent="0.25">
      <c r="B200" s="92">
        <f t="shared" si="7"/>
        <v>196</v>
      </c>
      <c r="C200" s="13" t="str">
        <f t="shared" si="6"/>
        <v>250302_Dep_MC_196</v>
      </c>
      <c r="D200" s="128">
        <v>45718</v>
      </c>
      <c r="E200" s="129">
        <v>45716</v>
      </c>
      <c r="F200" s="129" t="s">
        <v>7</v>
      </c>
      <c r="G200" s="129" t="s">
        <v>99</v>
      </c>
      <c r="H200" s="130">
        <v>65000</v>
      </c>
      <c r="I200" s="13" t="s">
        <v>90</v>
      </c>
      <c r="J200" s="13" t="s">
        <v>92</v>
      </c>
      <c r="K200" s="92" t="str">
        <f>IF(DepensesData[[#This Row],[Description/Commentaires/Notes]]="","",DepensesData[[#This Row],[Description/Commentaires/Notes]])</f>
        <v>ENTRETIEN DES CHAMBRES, CHERIF MASSANDJE</v>
      </c>
      <c r="L200" s="131" t="s">
        <v>284</v>
      </c>
    </row>
    <row r="201" spans="2:12" x14ac:dyDescent="0.25">
      <c r="B201" s="92">
        <f t="shared" si="7"/>
        <v>197</v>
      </c>
      <c r="C201" s="13" t="str">
        <f t="shared" si="6"/>
        <v>250302_Dep_MC_197</v>
      </c>
      <c r="D201" s="128">
        <v>45718</v>
      </c>
      <c r="E201" s="129">
        <v>45716</v>
      </c>
      <c r="F201" s="129" t="s">
        <v>7</v>
      </c>
      <c r="G201" s="129" t="s">
        <v>99</v>
      </c>
      <c r="H201" s="130">
        <v>65000</v>
      </c>
      <c r="I201" s="13" t="s">
        <v>90</v>
      </c>
      <c r="J201" s="13" t="s">
        <v>92</v>
      </c>
      <c r="K201" s="92" t="str">
        <f>IF(DepensesData[[#This Row],[Description/Commentaires/Notes]]="","",DepensesData[[#This Row],[Description/Commentaires/Notes]])</f>
        <v>ENTRETIEN DES CHAMBRES, AICHA KEIPO</v>
      </c>
      <c r="L201" s="131" t="s">
        <v>285</v>
      </c>
    </row>
    <row r="202" spans="2:12" x14ac:dyDescent="0.25">
      <c r="B202" s="92">
        <f t="shared" si="7"/>
        <v>198</v>
      </c>
      <c r="C202" s="13" t="str">
        <f t="shared" si="6"/>
        <v>250302_Dep_MC_198</v>
      </c>
      <c r="D202" s="128">
        <v>45718</v>
      </c>
      <c r="E202" s="129">
        <v>45716</v>
      </c>
      <c r="F202" s="129" t="s">
        <v>7</v>
      </c>
      <c r="G202" s="129" t="s">
        <v>99</v>
      </c>
      <c r="H202" s="130">
        <v>65000</v>
      </c>
      <c r="I202" s="13" t="s">
        <v>90</v>
      </c>
      <c r="J202" s="13" t="s">
        <v>92</v>
      </c>
      <c r="K202" s="92" t="str">
        <f>IF(DepensesData[[#This Row],[Description/Commentaires/Notes]]="","",DepensesData[[#This Row],[Description/Commentaires/Notes]])</f>
        <v>VILGILE SEYDOU</v>
      </c>
      <c r="L202" s="131" t="s">
        <v>275</v>
      </c>
    </row>
    <row r="203" spans="2:12" x14ac:dyDescent="0.25">
      <c r="B203" s="92">
        <f t="shared" si="7"/>
        <v>199</v>
      </c>
      <c r="C203" s="13" t="str">
        <f t="shared" si="6"/>
        <v>250302_Dep_MC_199</v>
      </c>
      <c r="D203" s="128">
        <v>45718</v>
      </c>
      <c r="E203" s="129">
        <v>45716</v>
      </c>
      <c r="F203" s="129" t="s">
        <v>7</v>
      </c>
      <c r="G203" s="129" t="s">
        <v>99</v>
      </c>
      <c r="H203" s="130">
        <v>100000</v>
      </c>
      <c r="I203" s="13" t="s">
        <v>90</v>
      </c>
      <c r="J203" s="13" t="s">
        <v>92</v>
      </c>
      <c r="K203" s="92" t="str">
        <f>IF(DepensesData[[#This Row],[Description/Commentaires/Notes]]="","",DepensesData[[#This Row],[Description/Commentaires/Notes]])</f>
        <v>RECEPTIONNISTE KIMOU GRACE</v>
      </c>
      <c r="L203" s="131" t="s">
        <v>271</v>
      </c>
    </row>
    <row r="204" spans="2:12" x14ac:dyDescent="0.25">
      <c r="B204" s="92">
        <f t="shared" si="7"/>
        <v>200</v>
      </c>
      <c r="C204" s="13" t="str">
        <f t="shared" si="6"/>
        <v>250302_Dep_MC_200</v>
      </c>
      <c r="D204" s="128">
        <v>45718</v>
      </c>
      <c r="E204" s="129">
        <v>45716</v>
      </c>
      <c r="F204" s="129" t="s">
        <v>7</v>
      </c>
      <c r="G204" s="129" t="s">
        <v>99</v>
      </c>
      <c r="H204" s="130">
        <v>140000</v>
      </c>
      <c r="I204" s="13" t="s">
        <v>90</v>
      </c>
      <c r="J204" s="13" t="s">
        <v>92</v>
      </c>
      <c r="K204" s="92" t="str">
        <f>IF(DepensesData[[#This Row],[Description/Commentaires/Notes]]="","",DepensesData[[#This Row],[Description/Commentaires/Notes]])</f>
        <v>RECEPTIONNISTE BEDI CARINE</v>
      </c>
      <c r="L204" s="131" t="s">
        <v>272</v>
      </c>
    </row>
    <row r="205" spans="2:12" x14ac:dyDescent="0.25">
      <c r="B205" s="92">
        <f t="shared" si="7"/>
        <v>201</v>
      </c>
      <c r="C205" s="13" t="str">
        <f t="shared" si="6"/>
        <v>250320_Dep_MC_201</v>
      </c>
      <c r="D205" s="128">
        <v>45736</v>
      </c>
      <c r="E205" s="129">
        <v>45722</v>
      </c>
      <c r="F205" s="129" t="s">
        <v>7</v>
      </c>
      <c r="G205" s="129" t="s">
        <v>99</v>
      </c>
      <c r="H205" s="130">
        <v>10000</v>
      </c>
      <c r="I205" s="13" t="s">
        <v>90</v>
      </c>
      <c r="J205" s="13" t="s">
        <v>62</v>
      </c>
      <c r="K205" s="92" t="str">
        <f>IF(DepensesData[[#This Row],[Description/Commentaires/Notes]]="","",DepensesData[[#This Row],[Description/Commentaires/Notes]])</f>
        <v xml:space="preserve">TRANSFERT D'UNITE MTN ET ORANGE </v>
      </c>
      <c r="L205" s="131" t="s">
        <v>286</v>
      </c>
    </row>
    <row r="206" spans="2:12" x14ac:dyDescent="0.25">
      <c r="B206" s="92">
        <f t="shared" si="7"/>
        <v>202</v>
      </c>
      <c r="C206" s="13" t="str">
        <f t="shared" si="6"/>
        <v>250320_Dep_MC_202</v>
      </c>
      <c r="D206" s="128">
        <v>45736</v>
      </c>
      <c r="E206" s="129">
        <v>45722</v>
      </c>
      <c r="F206" s="129" t="s">
        <v>7</v>
      </c>
      <c r="G206" s="129" t="s">
        <v>99</v>
      </c>
      <c r="H206" s="130">
        <v>38900</v>
      </c>
      <c r="I206" s="13" t="s">
        <v>90</v>
      </c>
      <c r="J206" s="13" t="s">
        <v>54</v>
      </c>
      <c r="K206" s="92" t="str">
        <f>IF(DepensesData[[#This Row],[Description/Commentaires/Notes]]="","",DepensesData[[#This Row],[Description/Commentaires/Notes]])</f>
        <v xml:space="preserve">PRESSING DIEU CONFIRME </v>
      </c>
      <c r="L206" s="131" t="s">
        <v>287</v>
      </c>
    </row>
    <row r="207" spans="2:12" ht="30" x14ac:dyDescent="0.25">
      <c r="B207" s="92">
        <f t="shared" si="7"/>
        <v>203</v>
      </c>
      <c r="C207" s="13" t="str">
        <f t="shared" si="6"/>
        <v>250320_Dep_MC_203</v>
      </c>
      <c r="D207" s="128">
        <v>45736</v>
      </c>
      <c r="E207" s="129">
        <v>45727</v>
      </c>
      <c r="F207" s="129" t="s">
        <v>7</v>
      </c>
      <c r="G207" s="129" t="s">
        <v>99</v>
      </c>
      <c r="H207" s="130">
        <v>35000</v>
      </c>
      <c r="I207" s="13" t="s">
        <v>90</v>
      </c>
      <c r="J207" s="13" t="s">
        <v>81</v>
      </c>
      <c r="K207" s="92" t="str">
        <f>IF(DepensesData[[#This Row],[Description/Commentaires/Notes]]="","",DepensesData[[#This Row],[Description/Commentaires/Notes]])</f>
        <v>ACHAT ET REPARATION DU COMPTEUR DE LASODECI</v>
      </c>
      <c r="L207" s="131" t="s">
        <v>288</v>
      </c>
    </row>
    <row r="208" spans="2:12" x14ac:dyDescent="0.25">
      <c r="B208" s="92">
        <f t="shared" si="7"/>
        <v>204</v>
      </c>
      <c r="C208" s="13" t="str">
        <f t="shared" si="6"/>
        <v>250320_Dep_MC_204</v>
      </c>
      <c r="D208" s="128">
        <v>45736</v>
      </c>
      <c r="E208" s="129">
        <v>45733</v>
      </c>
      <c r="F208" s="129" t="s">
        <v>7</v>
      </c>
      <c r="G208" s="129" t="s">
        <v>99</v>
      </c>
      <c r="H208" s="130">
        <v>3000</v>
      </c>
      <c r="I208" s="13" t="s">
        <v>90</v>
      </c>
      <c r="J208" s="13" t="s">
        <v>61</v>
      </c>
      <c r="K208" s="92" t="str">
        <f>IF(DepensesData[[#This Row],[Description/Commentaires/Notes]]="","",DepensesData[[#This Row],[Description/Commentaires/Notes]])</f>
        <v>Signature et tranport régistre</v>
      </c>
      <c r="L208" s="131" t="s">
        <v>185</v>
      </c>
    </row>
    <row r="209" spans="2:12" x14ac:dyDescent="0.25">
      <c r="B209" s="92">
        <f t="shared" si="7"/>
        <v>205</v>
      </c>
      <c r="C209" s="13" t="str">
        <f t="shared" si="6"/>
        <v>250321_Dep_MC_205</v>
      </c>
      <c r="D209" s="128">
        <v>45737</v>
      </c>
      <c r="E209" s="129">
        <v>45738</v>
      </c>
      <c r="F209" s="129" t="s">
        <v>7</v>
      </c>
      <c r="G209" s="129" t="s">
        <v>99</v>
      </c>
      <c r="H209" s="130">
        <v>274570</v>
      </c>
      <c r="I209" s="13" t="s">
        <v>90</v>
      </c>
      <c r="J209" s="13" t="s">
        <v>53</v>
      </c>
      <c r="K209" s="92" t="str">
        <f>IF(DepensesData[[#This Row],[Description/Commentaires/Notes]]="","",DepensesData[[#This Row],[Description/Commentaires/Notes]])</f>
        <v>facture CIE</v>
      </c>
      <c r="L209" s="131" t="s">
        <v>289</v>
      </c>
    </row>
    <row r="210" spans="2:12" x14ac:dyDescent="0.25">
      <c r="B210" s="92">
        <f t="shared" si="7"/>
        <v>206</v>
      </c>
      <c r="C210" s="13" t="str">
        <f t="shared" si="6"/>
        <v>250321_Dep_MC_206</v>
      </c>
      <c r="D210" s="128">
        <v>45737</v>
      </c>
      <c r="E210" s="129">
        <v>45738</v>
      </c>
      <c r="F210" s="129" t="s">
        <v>7</v>
      </c>
      <c r="G210" s="129" t="s">
        <v>99</v>
      </c>
      <c r="H210" s="130">
        <v>278080</v>
      </c>
      <c r="I210" s="13" t="s">
        <v>90</v>
      </c>
      <c r="J210" s="13" t="s">
        <v>53</v>
      </c>
      <c r="K210" s="92" t="str">
        <f>IF(DepensesData[[#This Row],[Description/Commentaires/Notes]]="","",DepensesData[[#This Row],[Description/Commentaires/Notes]])</f>
        <v>facture CIE</v>
      </c>
      <c r="L210" s="131" t="s">
        <v>289</v>
      </c>
    </row>
    <row r="211" spans="2:12" x14ac:dyDescent="0.25">
      <c r="B211" s="92">
        <f t="shared" si="7"/>
        <v>207</v>
      </c>
      <c r="C211" s="13" t="str">
        <f t="shared" si="6"/>
        <v>250331_Dep_MC_207</v>
      </c>
      <c r="D211" s="128">
        <v>45747</v>
      </c>
      <c r="E211" s="129">
        <v>45745</v>
      </c>
      <c r="F211" s="129" t="s">
        <v>40</v>
      </c>
      <c r="G211" s="129" t="s">
        <v>99</v>
      </c>
      <c r="H211" s="130">
        <v>10000</v>
      </c>
      <c r="I211" s="13" t="s">
        <v>90</v>
      </c>
      <c r="J211" s="13" t="s">
        <v>62</v>
      </c>
      <c r="K211" s="92" t="str">
        <f>IF(DepensesData[[#This Row],[Description/Commentaires/Notes]]="","",DepensesData[[#This Row],[Description/Commentaires/Notes]])</f>
        <v xml:space="preserve">MAIN D'ŒUVRE ELECTRICITE </v>
      </c>
      <c r="L211" s="131" t="s">
        <v>290</v>
      </c>
    </row>
    <row r="212" spans="2:12" x14ac:dyDescent="0.25">
      <c r="B212" s="92">
        <f t="shared" si="7"/>
        <v>208</v>
      </c>
      <c r="C212" s="13" t="str">
        <f t="shared" si="6"/>
        <v>250331_Dep_MC_208</v>
      </c>
      <c r="D212" s="128">
        <v>45747</v>
      </c>
      <c r="E212" s="129">
        <v>45745</v>
      </c>
      <c r="F212" s="129" t="s">
        <v>40</v>
      </c>
      <c r="G212" s="129" t="s">
        <v>99</v>
      </c>
      <c r="H212" s="130">
        <v>9200</v>
      </c>
      <c r="I212" s="13" t="s">
        <v>90</v>
      </c>
      <c r="J212" s="13" t="s">
        <v>62</v>
      </c>
      <c r="K212" s="92" t="str">
        <f>IF(DepensesData[[#This Row],[Description/Commentaires/Notes]]="","",DepensesData[[#This Row],[Description/Commentaires/Notes]])</f>
        <v>MATERIEL D'ELECTRICITE</v>
      </c>
      <c r="L212" s="131" t="s">
        <v>291</v>
      </c>
    </row>
    <row r="213" spans="2:12" x14ac:dyDescent="0.25">
      <c r="B213" s="92">
        <f t="shared" si="7"/>
        <v>209</v>
      </c>
      <c r="C213" s="13" t="str">
        <f t="shared" si="6"/>
        <v>250331_Dep_MC_209</v>
      </c>
      <c r="D213" s="128">
        <v>45747</v>
      </c>
      <c r="E213" s="129">
        <v>45747</v>
      </c>
      <c r="F213" s="129" t="s">
        <v>7</v>
      </c>
      <c r="G213" s="129" t="s">
        <v>99</v>
      </c>
      <c r="H213" s="130">
        <v>140000</v>
      </c>
      <c r="I213" s="13" t="s">
        <v>90</v>
      </c>
      <c r="J213" s="13" t="s">
        <v>92</v>
      </c>
      <c r="K213" s="92" t="str">
        <f>IF(DepensesData[[#This Row],[Description/Commentaires/Notes]]="","",DepensesData[[#This Row],[Description/Commentaires/Notes]])</f>
        <v>RECEPTIONNISTE BEDI CARINE</v>
      </c>
      <c r="L213" s="131" t="s">
        <v>272</v>
      </c>
    </row>
    <row r="214" spans="2:12" x14ac:dyDescent="0.25">
      <c r="B214" s="92">
        <f t="shared" si="7"/>
        <v>210</v>
      </c>
      <c r="C214" s="13" t="str">
        <f t="shared" si="6"/>
        <v>250331_Dep_MC_210</v>
      </c>
      <c r="D214" s="128">
        <v>45747</v>
      </c>
      <c r="E214" s="129">
        <v>45747</v>
      </c>
      <c r="F214" s="129" t="s">
        <v>7</v>
      </c>
      <c r="G214" s="129" t="s">
        <v>99</v>
      </c>
      <c r="H214" s="130">
        <v>100000</v>
      </c>
      <c r="I214" s="13" t="s">
        <v>90</v>
      </c>
      <c r="J214" s="13" t="s">
        <v>92</v>
      </c>
      <c r="K214" s="92" t="str">
        <f>IF(DepensesData[[#This Row],[Description/Commentaires/Notes]]="","",DepensesData[[#This Row],[Description/Commentaires/Notes]])</f>
        <v>RECEPTIONNISTE KIMOU GRACE</v>
      </c>
      <c r="L214" s="131" t="s">
        <v>271</v>
      </c>
    </row>
    <row r="215" spans="2:12" x14ac:dyDescent="0.25">
      <c r="B215" s="92">
        <f t="shared" si="7"/>
        <v>211</v>
      </c>
      <c r="C215" s="13" t="str">
        <f t="shared" si="6"/>
        <v>250401_Dep_MC_211</v>
      </c>
      <c r="D215" s="68">
        <v>45748</v>
      </c>
      <c r="E215" s="69">
        <v>45747</v>
      </c>
      <c r="F215" s="69" t="s">
        <v>7</v>
      </c>
      <c r="G215" s="69" t="s">
        <v>99</v>
      </c>
      <c r="H215" s="127">
        <v>160000</v>
      </c>
      <c r="I215" s="71" t="s">
        <v>90</v>
      </c>
      <c r="J215" s="71" t="s">
        <v>92</v>
      </c>
      <c r="K215" s="18" t="str">
        <f>IF(DepensesData[[#This Row],[Description/Commentaires/Notes]]="","",DepensesData[[#This Row],[Description/Commentaires/Notes]])</f>
        <v>SALAIRE AGENT DE SECURITE</v>
      </c>
      <c r="L215" s="37" t="s">
        <v>269</v>
      </c>
    </row>
    <row r="216" spans="2:12" x14ac:dyDescent="0.25">
      <c r="B216" s="92">
        <f t="shared" si="7"/>
        <v>212</v>
      </c>
      <c r="C216" s="13" t="str">
        <f t="shared" si="6"/>
        <v>250401_Dep_MC_212</v>
      </c>
      <c r="D216" s="68">
        <v>45748</v>
      </c>
      <c r="E216" s="69">
        <v>45747</v>
      </c>
      <c r="F216" s="69" t="s">
        <v>7</v>
      </c>
      <c r="G216" s="69" t="s">
        <v>99</v>
      </c>
      <c r="H216" s="127">
        <v>65000</v>
      </c>
      <c r="I216" s="71" t="s">
        <v>90</v>
      </c>
      <c r="J216" s="71" t="s">
        <v>92</v>
      </c>
      <c r="K216" s="18" t="str">
        <f>IF(DepensesData[[#This Row],[Description/Commentaires/Notes]]="","",DepensesData[[#This Row],[Description/Commentaires/Notes]])</f>
        <v>ENTRETIEN DES CHAMBRE, AICHA KEIPO</v>
      </c>
      <c r="L216" s="37" t="s">
        <v>292</v>
      </c>
    </row>
    <row r="217" spans="2:12" x14ac:dyDescent="0.25">
      <c r="B217" s="92">
        <f t="shared" si="7"/>
        <v>213</v>
      </c>
      <c r="C217" s="13" t="str">
        <f t="shared" si="6"/>
        <v>250401_Dep_MC_213</v>
      </c>
      <c r="D217" s="68">
        <v>45748</v>
      </c>
      <c r="E217" s="69">
        <v>45747</v>
      </c>
      <c r="F217" s="69" t="s">
        <v>7</v>
      </c>
      <c r="G217" s="69" t="s">
        <v>99</v>
      </c>
      <c r="H217" s="127">
        <v>65000</v>
      </c>
      <c r="I217" s="71" t="s">
        <v>90</v>
      </c>
      <c r="J217" s="71" t="s">
        <v>92</v>
      </c>
      <c r="K217" s="18" t="str">
        <f>IF(DepensesData[[#This Row],[Description/Commentaires/Notes]]="","",DepensesData[[#This Row],[Description/Commentaires/Notes]])</f>
        <v>ENTRETIEN DES CHAMBRE, CHERIF MASSANDJE</v>
      </c>
      <c r="L217" s="37" t="s">
        <v>293</v>
      </c>
    </row>
    <row r="218" spans="2:12" x14ac:dyDescent="0.25">
      <c r="B218" s="92">
        <f t="shared" si="7"/>
        <v>214</v>
      </c>
      <c r="C218" s="13" t="str">
        <f t="shared" si="6"/>
        <v>250401_Dep_MC_214</v>
      </c>
      <c r="D218" s="68">
        <v>45748</v>
      </c>
      <c r="E218" s="69">
        <v>45747</v>
      </c>
      <c r="F218" s="69" t="s">
        <v>7</v>
      </c>
      <c r="G218" s="69" t="s">
        <v>99</v>
      </c>
      <c r="H218" s="127">
        <v>65000</v>
      </c>
      <c r="I218" s="71" t="s">
        <v>90</v>
      </c>
      <c r="J218" s="71" t="s">
        <v>92</v>
      </c>
      <c r="K218" s="18" t="str">
        <f>IF(DepensesData[[#This Row],[Description/Commentaires/Notes]]="","",DepensesData[[#This Row],[Description/Commentaires/Notes]])</f>
        <v>VILGILE SEYDOU</v>
      </c>
      <c r="L218" s="37" t="s">
        <v>275</v>
      </c>
    </row>
    <row r="219" spans="2:12" x14ac:dyDescent="0.25">
      <c r="B219" s="92">
        <f t="shared" si="7"/>
        <v>215</v>
      </c>
      <c r="C219" s="13" t="str">
        <f t="shared" si="6"/>
        <v>250401_Dep_MC_215</v>
      </c>
      <c r="D219" s="68">
        <v>45748</v>
      </c>
      <c r="E219" s="69">
        <v>45748</v>
      </c>
      <c r="F219" s="69" t="s">
        <v>7</v>
      </c>
      <c r="G219" s="69" t="s">
        <v>99</v>
      </c>
      <c r="H219" s="127">
        <v>2000</v>
      </c>
      <c r="I219" s="71" t="s">
        <v>90</v>
      </c>
      <c r="J219" s="71" t="s">
        <v>73</v>
      </c>
      <c r="K219" s="18" t="str">
        <f>IF(DepensesData[[#This Row],[Description/Commentaires/Notes]]="","",DepensesData[[#This Row],[Description/Commentaires/Notes]])</f>
        <v xml:space="preserve">TRANSPORT DE LA SIGNATURE DU REGISTRE </v>
      </c>
      <c r="L219" s="37" t="s">
        <v>294</v>
      </c>
    </row>
    <row r="220" spans="2:12" x14ac:dyDescent="0.25">
      <c r="B220" s="92">
        <f t="shared" si="7"/>
        <v>216</v>
      </c>
      <c r="C220" s="13" t="str">
        <f t="shared" si="6"/>
        <v>250401_Dep_MC_216</v>
      </c>
      <c r="D220" s="68">
        <v>45748</v>
      </c>
      <c r="E220" s="69">
        <v>45748</v>
      </c>
      <c r="F220" s="69" t="s">
        <v>7</v>
      </c>
      <c r="G220" s="69" t="s">
        <v>99</v>
      </c>
      <c r="H220" s="127">
        <v>2000</v>
      </c>
      <c r="I220" s="71" t="s">
        <v>90</v>
      </c>
      <c r="J220" s="71" t="s">
        <v>61</v>
      </c>
      <c r="K220" s="18" t="str">
        <f>IF(DepensesData[[#This Row],[Description/Commentaires/Notes]]="","",DepensesData[[#This Row],[Description/Commentaires/Notes]])</f>
        <v>SIGNATURE DU REGISTRE DE POLICE</v>
      </c>
      <c r="L220" s="37" t="s">
        <v>295</v>
      </c>
    </row>
    <row r="221" spans="2:12" x14ac:dyDescent="0.25">
      <c r="B221" s="92">
        <f t="shared" si="7"/>
        <v>217</v>
      </c>
      <c r="C221" s="13" t="str">
        <f t="shared" si="6"/>
        <v>250414_Dep_MC_217</v>
      </c>
      <c r="D221" s="68">
        <v>45761</v>
      </c>
      <c r="E221" s="69">
        <v>45750</v>
      </c>
      <c r="F221" s="69" t="s">
        <v>7</v>
      </c>
      <c r="G221" s="69" t="s">
        <v>99</v>
      </c>
      <c r="H221" s="127">
        <v>30000</v>
      </c>
      <c r="I221" s="71" t="s">
        <v>90</v>
      </c>
      <c r="J221" s="71" t="s">
        <v>62</v>
      </c>
      <c r="K221" s="18" t="str">
        <f>IF(DepensesData[[#This Row],[Description/Commentaires/Notes]]="","",DepensesData[[#This Row],[Description/Commentaires/Notes]])</f>
        <v>visite technique du supresseur d'eau</v>
      </c>
      <c r="L221" s="37" t="s">
        <v>296</v>
      </c>
    </row>
    <row r="222" spans="2:12" x14ac:dyDescent="0.25">
      <c r="B222" s="92">
        <f t="shared" si="7"/>
        <v>218</v>
      </c>
      <c r="C222" s="13" t="str">
        <f t="shared" si="6"/>
        <v>250414_Dep_MC_218</v>
      </c>
      <c r="D222" s="68">
        <v>45761</v>
      </c>
      <c r="E222" s="69">
        <v>45762</v>
      </c>
      <c r="F222" s="69" t="s">
        <v>7</v>
      </c>
      <c r="G222" s="69" t="s">
        <v>99</v>
      </c>
      <c r="H222" s="127">
        <v>2000</v>
      </c>
      <c r="I222" s="71" t="s">
        <v>90</v>
      </c>
      <c r="J222" s="71" t="s">
        <v>73</v>
      </c>
      <c r="K222" s="18" t="str">
        <f>IF(DepensesData[[#This Row],[Description/Commentaires/Notes]]="","",DepensesData[[#This Row],[Description/Commentaires/Notes]])</f>
        <v xml:space="preserve">TRANSPORT DE LA SIGNATURE DU REGISTRE </v>
      </c>
      <c r="L222" s="37" t="s">
        <v>294</v>
      </c>
    </row>
    <row r="223" spans="2:12" x14ac:dyDescent="0.25">
      <c r="B223" s="92">
        <f t="shared" si="7"/>
        <v>219</v>
      </c>
      <c r="C223" s="13" t="str">
        <f t="shared" si="6"/>
        <v>250414_Dep_MC_219</v>
      </c>
      <c r="D223" s="68">
        <v>45761</v>
      </c>
      <c r="E223" s="69">
        <v>45762</v>
      </c>
      <c r="F223" s="69" t="s">
        <v>7</v>
      </c>
      <c r="G223" s="69" t="s">
        <v>99</v>
      </c>
      <c r="H223" s="127">
        <v>2000</v>
      </c>
      <c r="I223" s="71" t="s">
        <v>90</v>
      </c>
      <c r="J223" s="71" t="s">
        <v>61</v>
      </c>
      <c r="K223" s="18" t="str">
        <f>IF(DepensesData[[#This Row],[Description/Commentaires/Notes]]="","",DepensesData[[#This Row],[Description/Commentaires/Notes]])</f>
        <v>SIGNATURE DU REGISTRE DE POLICE</v>
      </c>
      <c r="L223" s="37" t="s">
        <v>295</v>
      </c>
    </row>
    <row r="224" spans="2:12" x14ac:dyDescent="0.25">
      <c r="B224" s="92">
        <f t="shared" si="7"/>
        <v>220</v>
      </c>
      <c r="C224" s="13" t="str">
        <f t="shared" si="6"/>
        <v>250422_Dep_MC_220</v>
      </c>
      <c r="D224" s="68">
        <v>45769</v>
      </c>
      <c r="E224" s="69">
        <v>44673</v>
      </c>
      <c r="F224" s="69" t="s">
        <v>7</v>
      </c>
      <c r="G224" s="69" t="s">
        <v>99</v>
      </c>
      <c r="H224" s="127">
        <v>37600</v>
      </c>
      <c r="I224" s="71" t="s">
        <v>90</v>
      </c>
      <c r="J224" s="71" t="s">
        <v>54</v>
      </c>
      <c r="K224" s="18" t="str">
        <f>IF(DepensesData[[#This Row],[Description/Commentaires/Notes]]="","",DepensesData[[#This Row],[Description/Commentaires/Notes]])</f>
        <v xml:space="preserve">PRESSING DIEU CONFIRME </v>
      </c>
      <c r="L224" s="37" t="s">
        <v>287</v>
      </c>
    </row>
    <row r="225" spans="2:12" x14ac:dyDescent="0.25">
      <c r="B225" s="92">
        <f t="shared" si="7"/>
        <v>221</v>
      </c>
      <c r="C225" s="13" t="str">
        <f t="shared" si="6"/>
        <v>250422_Dep_MC_221</v>
      </c>
      <c r="D225" s="68">
        <v>45769</v>
      </c>
      <c r="E225" s="69">
        <v>45769</v>
      </c>
      <c r="F225" s="69" t="s">
        <v>7</v>
      </c>
      <c r="G225" s="69" t="s">
        <v>99</v>
      </c>
      <c r="H225" s="127">
        <v>25500</v>
      </c>
      <c r="I225" s="71" t="s">
        <v>90</v>
      </c>
      <c r="J225" s="71" t="s">
        <v>62</v>
      </c>
      <c r="K225" s="18" t="str">
        <f>IF(DepensesData[[#This Row],[Description/Commentaires/Notes]]="","",DepensesData[[#This Row],[Description/Commentaires/Notes]])</f>
        <v>visite et entretien d'extincteur</v>
      </c>
      <c r="L225" s="37" t="s">
        <v>297</v>
      </c>
    </row>
    <row r="226" spans="2:12" x14ac:dyDescent="0.25">
      <c r="B226" s="92">
        <f t="shared" si="7"/>
        <v>222</v>
      </c>
      <c r="C226" s="13" t="str">
        <f t="shared" si="6"/>
        <v>250422_Dep_MC_222</v>
      </c>
      <c r="D226" s="68">
        <v>45769</v>
      </c>
      <c r="E226" s="69">
        <v>45769</v>
      </c>
      <c r="F226" s="69" t="s">
        <v>7</v>
      </c>
      <c r="G226" s="69" t="s">
        <v>99</v>
      </c>
      <c r="H226" s="127">
        <v>10000</v>
      </c>
      <c r="I226" s="71" t="s">
        <v>90</v>
      </c>
      <c r="J226" s="71" t="s">
        <v>62</v>
      </c>
      <c r="K226" s="18" t="str">
        <f>IF(DepensesData[[#This Row],[Description/Commentaires/Notes]]="","",DepensesData[[#This Row],[Description/Commentaires/Notes]])</f>
        <v xml:space="preserve">TRANSFERT D'UNITE MTN ET ORANGE </v>
      </c>
      <c r="L226" s="37" t="s">
        <v>286</v>
      </c>
    </row>
    <row r="227" spans="2:12" x14ac:dyDescent="0.25">
      <c r="B227" s="92">
        <f t="shared" si="7"/>
        <v>223</v>
      </c>
      <c r="C227" s="13" t="str">
        <f t="shared" si="6"/>
        <v>250425_Dep_MC_223</v>
      </c>
      <c r="D227" s="68">
        <v>45772</v>
      </c>
      <c r="E227" s="69">
        <v>45769</v>
      </c>
      <c r="F227" s="69" t="s">
        <v>7</v>
      </c>
      <c r="G227" s="69" t="s">
        <v>99</v>
      </c>
      <c r="H227" s="127">
        <v>4000</v>
      </c>
      <c r="I227" s="71" t="s">
        <v>90</v>
      </c>
      <c r="J227" s="71" t="s">
        <v>62</v>
      </c>
      <c r="K227" s="18" t="str">
        <f>IF(DepensesData[[#This Row],[Description/Commentaires/Notes]]="","",DepensesData[[#This Row],[Description/Commentaires/Notes]])</f>
        <v xml:space="preserve">frais de depot wave </v>
      </c>
      <c r="L227" s="37" t="s">
        <v>298</v>
      </c>
    </row>
    <row r="228" spans="2:12" x14ac:dyDescent="0.25">
      <c r="B228" s="92">
        <f t="shared" si="7"/>
        <v>224</v>
      </c>
      <c r="C228" s="13" t="str">
        <f t="shared" si="6"/>
        <v>250425_Dep_MC_224</v>
      </c>
      <c r="D228" s="68">
        <v>45772</v>
      </c>
      <c r="E228" s="69">
        <v>45769</v>
      </c>
      <c r="F228" s="69" t="s">
        <v>7</v>
      </c>
      <c r="G228" s="69" t="s">
        <v>99</v>
      </c>
      <c r="H228" s="127">
        <v>25500</v>
      </c>
      <c r="I228" s="71" t="s">
        <v>90</v>
      </c>
      <c r="J228" s="71" t="s">
        <v>62</v>
      </c>
      <c r="K228" s="18" t="str">
        <f>IF(DepensesData[[#This Row],[Description/Commentaires/Notes]]="","",DepensesData[[#This Row],[Description/Commentaires/Notes]])</f>
        <v>Entretien extincteur</v>
      </c>
      <c r="L228" s="37" t="s">
        <v>158</v>
      </c>
    </row>
    <row r="229" spans="2:12" x14ac:dyDescent="0.25">
      <c r="B229" s="92">
        <f t="shared" si="7"/>
        <v>225</v>
      </c>
      <c r="C229" s="13" t="str">
        <f t="shared" si="6"/>
        <v>250425_Dep_MC_225</v>
      </c>
      <c r="D229" s="68">
        <v>45772</v>
      </c>
      <c r="E229" s="69">
        <v>45799</v>
      </c>
      <c r="F229" s="69" t="s">
        <v>7</v>
      </c>
      <c r="G229" s="69" t="s">
        <v>99</v>
      </c>
      <c r="H229" s="127">
        <v>37600</v>
      </c>
      <c r="I229" s="71" t="s">
        <v>90</v>
      </c>
      <c r="J229" s="71" t="s">
        <v>54</v>
      </c>
      <c r="K229" s="18" t="str">
        <f>IF(DepensesData[[#This Row],[Description/Commentaires/Notes]]="","",DepensesData[[#This Row],[Description/Commentaires/Notes]])</f>
        <v xml:space="preserve">PRESSING DIEU CONFIRME </v>
      </c>
      <c r="L229" s="37" t="s">
        <v>287</v>
      </c>
    </row>
    <row r="230" spans="2:12" x14ac:dyDescent="0.25">
      <c r="B230" s="92">
        <f t="shared" si="7"/>
        <v>226</v>
      </c>
      <c r="C230" s="13" t="str">
        <f t="shared" si="6"/>
        <v>250425_Dep_MC_226</v>
      </c>
      <c r="D230" s="68">
        <v>45772</v>
      </c>
      <c r="E230" s="69">
        <v>45770</v>
      </c>
      <c r="F230" s="69" t="s">
        <v>7</v>
      </c>
      <c r="G230" s="69" t="s">
        <v>99</v>
      </c>
      <c r="H230" s="127">
        <v>60000</v>
      </c>
      <c r="I230" s="71" t="s">
        <v>90</v>
      </c>
      <c r="J230" s="71" t="s">
        <v>55</v>
      </c>
      <c r="K230" s="18" t="str">
        <f>IF(DepensesData[[#This Row],[Description/Commentaires/Notes]]="","",DepensesData[[#This Row],[Description/Commentaires/Notes]])</f>
        <v xml:space="preserve">PRODUITS D'ETRETIENT ET PETIT DEJEUNER </v>
      </c>
      <c r="L230" s="37" t="s">
        <v>299</v>
      </c>
    </row>
    <row r="231" spans="2:12" x14ac:dyDescent="0.25">
      <c r="B231" s="92">
        <f t="shared" si="7"/>
        <v>227</v>
      </c>
      <c r="C231" s="13" t="str">
        <f t="shared" si="6"/>
        <v>250425_Dep_MC_227</v>
      </c>
      <c r="D231" s="68">
        <v>45772</v>
      </c>
      <c r="E231" s="69">
        <v>45772</v>
      </c>
      <c r="F231" s="69" t="s">
        <v>7</v>
      </c>
      <c r="G231" s="69" t="s">
        <v>99</v>
      </c>
      <c r="H231" s="127">
        <v>65000</v>
      </c>
      <c r="I231" s="71" t="s">
        <v>90</v>
      </c>
      <c r="J231" s="71" t="s">
        <v>92</v>
      </c>
      <c r="K231" s="18" t="str">
        <f>IF(DepensesData[[#This Row],[Description/Commentaires/Notes]]="","",DepensesData[[#This Row],[Description/Commentaires/Notes]])</f>
        <v>ENTRETIEN DE CHAMBRE, Yasmine</v>
      </c>
      <c r="L231" s="37" t="s">
        <v>300</v>
      </c>
    </row>
    <row r="232" spans="2:12" x14ac:dyDescent="0.25">
      <c r="B232" s="92">
        <f t="shared" si="7"/>
        <v>228</v>
      </c>
      <c r="C232" s="13" t="str">
        <f t="shared" si="6"/>
        <v>250425_Dep_MC_228</v>
      </c>
      <c r="D232" s="68">
        <v>45772</v>
      </c>
      <c r="E232" s="69">
        <v>45772</v>
      </c>
      <c r="F232" s="69" t="s">
        <v>7</v>
      </c>
      <c r="G232" s="69" t="s">
        <v>99</v>
      </c>
      <c r="H232" s="127">
        <v>65000</v>
      </c>
      <c r="I232" s="71" t="s">
        <v>90</v>
      </c>
      <c r="J232" s="71" t="s">
        <v>92</v>
      </c>
      <c r="K232" s="18" t="str">
        <f>IF(DepensesData[[#This Row],[Description/Commentaires/Notes]]="","",DepensesData[[#This Row],[Description/Commentaires/Notes]])</f>
        <v>ENTRETIEN DE CHAMBRE, aicha keipo</v>
      </c>
      <c r="L232" s="37" t="s">
        <v>301</v>
      </c>
    </row>
    <row r="233" spans="2:12" x14ac:dyDescent="0.25">
      <c r="B233" s="92">
        <f t="shared" si="7"/>
        <v>229</v>
      </c>
      <c r="C233" s="13" t="str">
        <f t="shared" si="6"/>
        <v>250425_Dep_MC_229</v>
      </c>
      <c r="D233" s="68">
        <v>45772</v>
      </c>
      <c r="E233" s="69">
        <v>45772</v>
      </c>
      <c r="F233" s="69" t="s">
        <v>7</v>
      </c>
      <c r="G233" s="69" t="s">
        <v>99</v>
      </c>
      <c r="H233" s="127">
        <v>65000</v>
      </c>
      <c r="I233" s="71" t="s">
        <v>90</v>
      </c>
      <c r="J233" s="71" t="s">
        <v>92</v>
      </c>
      <c r="K233" s="18" t="str">
        <f>IF(DepensesData[[#This Row],[Description/Commentaires/Notes]]="","",DepensesData[[#This Row],[Description/Commentaires/Notes]])</f>
        <v xml:space="preserve">VIGILE SEYDOU </v>
      </c>
      <c r="L233" s="37" t="s">
        <v>302</v>
      </c>
    </row>
    <row r="234" spans="2:12" x14ac:dyDescent="0.25">
      <c r="B234" s="92">
        <f t="shared" si="7"/>
        <v>230</v>
      </c>
      <c r="C234" s="13" t="str">
        <f t="shared" si="6"/>
        <v>250425_Dep_MC_230</v>
      </c>
      <c r="D234" s="68">
        <v>45772</v>
      </c>
      <c r="E234" s="69">
        <v>45772</v>
      </c>
      <c r="F234" s="69" t="s">
        <v>7</v>
      </c>
      <c r="G234" s="69" t="s">
        <v>99</v>
      </c>
      <c r="H234" s="127">
        <v>100000</v>
      </c>
      <c r="I234" s="71" t="s">
        <v>90</v>
      </c>
      <c r="J234" s="71" t="s">
        <v>92</v>
      </c>
      <c r="K234" s="18" t="str">
        <f>IF(DepensesData[[#This Row],[Description/Commentaires/Notes]]="","",DepensesData[[#This Row],[Description/Commentaires/Notes]])</f>
        <v>RECEPTIONNISTE, KIMOU ESTHER</v>
      </c>
      <c r="L234" s="37" t="s">
        <v>303</v>
      </c>
    </row>
    <row r="235" spans="2:12" x14ac:dyDescent="0.25">
      <c r="B235" s="92">
        <f t="shared" si="7"/>
        <v>231</v>
      </c>
      <c r="C235" s="13" t="str">
        <f t="shared" si="6"/>
        <v>250425_Dep_MC_231</v>
      </c>
      <c r="D235" s="68">
        <v>45772</v>
      </c>
      <c r="E235" s="69">
        <v>45772</v>
      </c>
      <c r="F235" s="69" t="s">
        <v>7</v>
      </c>
      <c r="G235" s="69" t="s">
        <v>99</v>
      </c>
      <c r="H235" s="127">
        <v>140000</v>
      </c>
      <c r="I235" s="71" t="s">
        <v>90</v>
      </c>
      <c r="J235" s="71" t="s">
        <v>92</v>
      </c>
      <c r="K235" s="18" t="str">
        <f>IF(DepensesData[[#This Row],[Description/Commentaires/Notes]]="","",DepensesData[[#This Row],[Description/Commentaires/Notes]])</f>
        <v>RECEPTIONNISTE, BEDI CARINE</v>
      </c>
      <c r="L235" s="37" t="s">
        <v>304</v>
      </c>
    </row>
    <row r="236" spans="2:12" x14ac:dyDescent="0.25">
      <c r="B236" s="92">
        <f t="shared" si="7"/>
        <v>232</v>
      </c>
      <c r="C236" s="13" t="str">
        <f t="shared" si="6"/>
        <v>250425_Dep_MC_232</v>
      </c>
      <c r="D236" s="68">
        <v>45772</v>
      </c>
      <c r="E236" s="69">
        <v>45772</v>
      </c>
      <c r="F236" s="69" t="s">
        <v>7</v>
      </c>
      <c r="G236" s="69" t="s">
        <v>99</v>
      </c>
      <c r="H236" s="127">
        <v>3000</v>
      </c>
      <c r="I236" s="71" t="s">
        <v>90</v>
      </c>
      <c r="J236" s="71" t="s">
        <v>62</v>
      </c>
      <c r="K236" s="18" t="str">
        <f>IF(DepensesData[[#This Row],[Description/Commentaires/Notes]]="","",DepensesData[[#This Row],[Description/Commentaires/Notes]])</f>
        <v>TRANSPORT D'ELECTRICIEN</v>
      </c>
      <c r="L236" s="37" t="s">
        <v>305</v>
      </c>
    </row>
    <row r="237" spans="2:12" x14ac:dyDescent="0.25">
      <c r="B237" s="92">
        <f t="shared" si="7"/>
        <v>233</v>
      </c>
      <c r="C237" s="13" t="str">
        <f t="shared" si="6"/>
        <v>250502_Dep_MC_233</v>
      </c>
      <c r="D237" s="68">
        <v>45779</v>
      </c>
      <c r="E237" s="69">
        <v>45777</v>
      </c>
      <c r="F237" s="69" t="s">
        <v>7</v>
      </c>
      <c r="G237" s="69" t="s">
        <v>99</v>
      </c>
      <c r="H237" s="127">
        <v>160000</v>
      </c>
      <c r="I237" s="71" t="s">
        <v>90</v>
      </c>
      <c r="J237" s="71" t="s">
        <v>92</v>
      </c>
      <c r="K237" s="18" t="str">
        <f>IF(DepensesData[[#This Row],[Description/Commentaires/Notes]]="","",DepensesData[[#This Row],[Description/Commentaires/Notes]])</f>
        <v>SALAIRE AGENT DE SECURITE</v>
      </c>
      <c r="L237" s="37" t="s">
        <v>269</v>
      </c>
    </row>
    <row r="238" spans="2:12" x14ac:dyDescent="0.25">
      <c r="B238" s="92">
        <f t="shared" si="7"/>
        <v>234</v>
      </c>
      <c r="C238" s="13" t="str">
        <f t="shared" si="6"/>
        <v>250502_Dep_MC_234</v>
      </c>
      <c r="D238" s="68">
        <v>45779</v>
      </c>
      <c r="E238" s="69">
        <v>45777</v>
      </c>
      <c r="F238" s="69" t="s">
        <v>7</v>
      </c>
      <c r="G238" s="69" t="s">
        <v>99</v>
      </c>
      <c r="H238" s="127">
        <v>20000</v>
      </c>
      <c r="I238" s="71" t="s">
        <v>90</v>
      </c>
      <c r="J238" s="71" t="s">
        <v>62</v>
      </c>
      <c r="K238" s="18" t="str">
        <f>IF(DepensesData[[#This Row],[Description/Commentaires/Notes]]="","",DepensesData[[#This Row],[Description/Commentaires/Notes]])</f>
        <v>Achat de carburant</v>
      </c>
      <c r="L238" s="37" t="s">
        <v>194</v>
      </c>
    </row>
    <row r="239" spans="2:12" x14ac:dyDescent="0.25">
      <c r="B239" s="92">
        <f t="shared" si="7"/>
        <v>235</v>
      </c>
      <c r="C239" s="13" t="str">
        <f t="shared" si="6"/>
        <v>250502_Dep_MC_235</v>
      </c>
      <c r="D239" s="68">
        <v>45779</v>
      </c>
      <c r="E239" s="69">
        <v>45777</v>
      </c>
      <c r="F239" s="69" t="s">
        <v>7</v>
      </c>
      <c r="G239" s="69" t="s">
        <v>99</v>
      </c>
      <c r="H239" s="127">
        <v>25000</v>
      </c>
      <c r="I239" s="71" t="s">
        <v>90</v>
      </c>
      <c r="J239" s="71" t="s">
        <v>9</v>
      </c>
      <c r="K239" s="18" t="str">
        <f>IF(DepensesData[[#This Row],[Description/Commentaires/Notes]]="","",DepensesData[[#This Row],[Description/Commentaires/Notes]])</f>
        <v xml:space="preserve">abonnement internet orange wifi </v>
      </c>
      <c r="L239" s="37" t="s">
        <v>306</v>
      </c>
    </row>
    <row r="240" spans="2:12" x14ac:dyDescent="0.25">
      <c r="B240" s="92">
        <f t="shared" si="7"/>
        <v>236</v>
      </c>
      <c r="C240" s="13" t="str">
        <f t="shared" si="6"/>
        <v>250502_Dep_MC_236</v>
      </c>
      <c r="D240" s="68">
        <v>45779</v>
      </c>
      <c r="E240" s="69">
        <v>45778</v>
      </c>
      <c r="F240" s="69" t="s">
        <v>7</v>
      </c>
      <c r="G240" s="69" t="s">
        <v>99</v>
      </c>
      <c r="H240" s="127">
        <v>15000</v>
      </c>
      <c r="I240" s="71" t="s">
        <v>90</v>
      </c>
      <c r="J240" s="71" t="s">
        <v>81</v>
      </c>
      <c r="K240" s="18" t="str">
        <f>IF(DepensesData[[#This Row],[Description/Commentaires/Notes]]="","",DepensesData[[#This Row],[Description/Commentaires/Notes]])</f>
        <v>equipement de materiels camera</v>
      </c>
      <c r="L240" s="37" t="s">
        <v>307</v>
      </c>
    </row>
    <row r="241" spans="2:12" x14ac:dyDescent="0.25">
      <c r="B241" s="92">
        <f t="shared" si="7"/>
        <v>237</v>
      </c>
      <c r="C241" s="13" t="str">
        <f t="shared" si="6"/>
        <v>250502_Dep_MC_237</v>
      </c>
      <c r="D241" s="68">
        <v>45779</v>
      </c>
      <c r="E241" s="69">
        <v>45778</v>
      </c>
      <c r="F241" s="69" t="s">
        <v>7</v>
      </c>
      <c r="G241" s="69" t="s">
        <v>99</v>
      </c>
      <c r="H241" s="127">
        <v>5000</v>
      </c>
      <c r="I241" s="71" t="s">
        <v>90</v>
      </c>
      <c r="J241" s="71" t="s">
        <v>81</v>
      </c>
      <c r="K241" s="18" t="str">
        <f>IF(DepensesData[[#This Row],[Description/Commentaires/Notes]]="","",DepensesData[[#This Row],[Description/Commentaires/Notes]])</f>
        <v>transport du technicien de video surveillance</v>
      </c>
      <c r="L241" s="37" t="s">
        <v>308</v>
      </c>
    </row>
    <row r="242" spans="2:12" x14ac:dyDescent="0.25">
      <c r="B242" s="92">
        <f t="shared" si="7"/>
        <v>238</v>
      </c>
      <c r="C242" s="13" t="str">
        <f t="shared" si="6"/>
        <v>250530_Dep_MC_238</v>
      </c>
      <c r="D242" s="68">
        <v>45807</v>
      </c>
      <c r="E242" s="69">
        <v>45786</v>
      </c>
      <c r="F242" s="69" t="s">
        <v>7</v>
      </c>
      <c r="G242" s="69" t="s">
        <v>99</v>
      </c>
      <c r="H242" s="127">
        <v>15000</v>
      </c>
      <c r="I242" s="71" t="s">
        <v>90</v>
      </c>
      <c r="J242" s="71" t="s">
        <v>81</v>
      </c>
      <c r="K242" s="18" t="str">
        <f>IF(DepensesData[[#This Row],[Description/Commentaires/Notes]]="","",DepensesData[[#This Row],[Description/Commentaires/Notes]])</f>
        <v xml:space="preserve">MAIN D'ŒUVRE ELECTRICITE </v>
      </c>
      <c r="L242" s="37" t="s">
        <v>290</v>
      </c>
    </row>
    <row r="243" spans="2:12" x14ac:dyDescent="0.25">
      <c r="B243" s="92">
        <f t="shared" si="7"/>
        <v>239</v>
      </c>
      <c r="C243" s="13" t="str">
        <f t="shared" si="6"/>
        <v>250530_Dep_MC_239</v>
      </c>
      <c r="D243" s="68">
        <v>45807</v>
      </c>
      <c r="E243" s="69">
        <v>45790</v>
      </c>
      <c r="F243" s="69" t="s">
        <v>7</v>
      </c>
      <c r="G243" s="69" t="s">
        <v>99</v>
      </c>
      <c r="H243" s="127">
        <v>500</v>
      </c>
      <c r="I243" s="71" t="s">
        <v>90</v>
      </c>
      <c r="J243" s="71" t="s">
        <v>62</v>
      </c>
      <c r="K243" s="18" t="str">
        <f>IF(DepensesData[[#This Row],[Description/Commentaires/Notes]]="","",DepensesData[[#This Row],[Description/Commentaires/Notes]])</f>
        <v xml:space="preserve">paiement de bougie </v>
      </c>
      <c r="L243" s="37" t="s">
        <v>309</v>
      </c>
    </row>
    <row r="244" spans="2:12" x14ac:dyDescent="0.25">
      <c r="B244" s="92">
        <f t="shared" si="7"/>
        <v>240</v>
      </c>
      <c r="C244" s="13" t="str">
        <f t="shared" si="6"/>
        <v>250530_Dep_MC_240</v>
      </c>
      <c r="D244" s="68">
        <v>45807</v>
      </c>
      <c r="E244" s="69">
        <v>45790</v>
      </c>
      <c r="F244" s="69" t="s">
        <v>7</v>
      </c>
      <c r="G244" s="69" t="s">
        <v>99</v>
      </c>
      <c r="H244" s="127">
        <v>4000</v>
      </c>
      <c r="I244" s="71" t="s">
        <v>90</v>
      </c>
      <c r="J244" s="71" t="s">
        <v>61</v>
      </c>
      <c r="K244" s="18" t="str">
        <f>IF(DepensesData[[#This Row],[Description/Commentaires/Notes]]="","",DepensesData[[#This Row],[Description/Commentaires/Notes]])</f>
        <v>transport et signature du registre</v>
      </c>
      <c r="L244" s="37" t="s">
        <v>310</v>
      </c>
    </row>
    <row r="245" spans="2:12" x14ac:dyDescent="0.25">
      <c r="B245" s="92">
        <f t="shared" si="7"/>
        <v>241</v>
      </c>
      <c r="C245" s="13" t="str">
        <f t="shared" si="6"/>
        <v>250530_Dep_MC_241</v>
      </c>
      <c r="D245" s="68">
        <v>45807</v>
      </c>
      <c r="E245" s="69">
        <v>45791</v>
      </c>
      <c r="F245" s="69" t="s">
        <v>7</v>
      </c>
      <c r="G245" s="69" t="s">
        <v>99</v>
      </c>
      <c r="H245" s="127">
        <v>39000</v>
      </c>
      <c r="I245" s="71" t="s">
        <v>90</v>
      </c>
      <c r="J245" s="71" t="s">
        <v>54</v>
      </c>
      <c r="K245" s="18" t="str">
        <f>IF(DepensesData[[#This Row],[Description/Commentaires/Notes]]="","",DepensesData[[#This Row],[Description/Commentaires/Notes]])</f>
        <v xml:space="preserve">PRESSING DIEU CONFIRME </v>
      </c>
      <c r="L245" s="37" t="s">
        <v>287</v>
      </c>
    </row>
    <row r="246" spans="2:12" x14ac:dyDescent="0.25">
      <c r="B246" s="92">
        <f t="shared" si="7"/>
        <v>242</v>
      </c>
      <c r="C246" s="13" t="str">
        <f t="shared" si="6"/>
        <v>250530_Dep_MC_242</v>
      </c>
      <c r="D246" s="68">
        <v>45807</v>
      </c>
      <c r="E246" s="69">
        <v>45796</v>
      </c>
      <c r="F246" s="69" t="s">
        <v>7</v>
      </c>
      <c r="G246" s="69" t="s">
        <v>99</v>
      </c>
      <c r="H246" s="127">
        <v>2000</v>
      </c>
      <c r="I246" s="71" t="s">
        <v>90</v>
      </c>
      <c r="J246" s="71" t="s">
        <v>61</v>
      </c>
      <c r="K246" s="18" t="str">
        <f>IF(DepensesData[[#This Row],[Description/Commentaires/Notes]]="","",DepensesData[[#This Row],[Description/Commentaires/Notes]])</f>
        <v>transport et signature du registre</v>
      </c>
      <c r="L246" s="37" t="s">
        <v>310</v>
      </c>
    </row>
    <row r="247" spans="2:12" x14ac:dyDescent="0.25">
      <c r="B247" s="92">
        <f t="shared" si="7"/>
        <v>243</v>
      </c>
      <c r="C247" s="13" t="str">
        <f t="shared" si="6"/>
        <v>250530_Dep_MC_243</v>
      </c>
      <c r="D247" s="68">
        <v>45807</v>
      </c>
      <c r="E247" s="69">
        <v>45797</v>
      </c>
      <c r="F247" s="69" t="s">
        <v>7</v>
      </c>
      <c r="G247" s="69" t="s">
        <v>99</v>
      </c>
      <c r="H247" s="127">
        <v>2500</v>
      </c>
      <c r="I247" s="71" t="s">
        <v>90</v>
      </c>
      <c r="J247" s="71" t="s">
        <v>62</v>
      </c>
      <c r="K247" s="18" t="str">
        <f>IF(DepensesData[[#This Row],[Description/Commentaires/Notes]]="","",DepensesData[[#This Row],[Description/Commentaires/Notes]])</f>
        <v>livraison des recu de la residence</v>
      </c>
      <c r="L247" s="37" t="s">
        <v>311</v>
      </c>
    </row>
    <row r="248" spans="2:12" x14ac:dyDescent="0.25">
      <c r="B248" s="92">
        <f t="shared" si="7"/>
        <v>244</v>
      </c>
      <c r="C248" s="13" t="str">
        <f t="shared" si="6"/>
        <v>250530_Dep_MC_244</v>
      </c>
      <c r="D248" s="68">
        <v>45807</v>
      </c>
      <c r="E248" s="69">
        <v>45800</v>
      </c>
      <c r="F248" s="69" t="s">
        <v>7</v>
      </c>
      <c r="G248" s="69" t="s">
        <v>99</v>
      </c>
      <c r="H248" s="127">
        <v>63000</v>
      </c>
      <c r="I248" s="71" t="s">
        <v>90</v>
      </c>
      <c r="J248" s="71" t="s">
        <v>57</v>
      </c>
      <c r="K248" s="18" t="str">
        <f>IF(DepensesData[[#This Row],[Description/Commentaires/Notes]]="","",DepensesData[[#This Row],[Description/Commentaires/Notes]])</f>
        <v>frais et droits au artiste</v>
      </c>
      <c r="L248" s="37" t="s">
        <v>312</v>
      </c>
    </row>
    <row r="249" spans="2:12" x14ac:dyDescent="0.25">
      <c r="B249" s="92">
        <f t="shared" si="7"/>
        <v>245</v>
      </c>
      <c r="C249" s="13" t="str">
        <f t="shared" si="6"/>
        <v>250530_Dep_MC_245</v>
      </c>
      <c r="D249" s="68">
        <v>45807</v>
      </c>
      <c r="E249" s="69">
        <v>45807</v>
      </c>
      <c r="F249" s="69" t="s">
        <v>7</v>
      </c>
      <c r="G249" s="69" t="s">
        <v>99</v>
      </c>
      <c r="H249" s="127">
        <v>30000</v>
      </c>
      <c r="I249" s="71" t="s">
        <v>90</v>
      </c>
      <c r="J249" s="71" t="s">
        <v>62</v>
      </c>
      <c r="K249" s="18" t="str">
        <f>IF(DepensesData[[#This Row],[Description/Commentaires/Notes]]="","",DepensesData[[#This Row],[Description/Commentaires/Notes]])</f>
        <v>Entretien du surpresseur</v>
      </c>
      <c r="L249" s="37" t="s">
        <v>230</v>
      </c>
    </row>
    <row r="250" spans="2:12" x14ac:dyDescent="0.25">
      <c r="B250" s="92">
        <f t="shared" si="7"/>
        <v>246</v>
      </c>
      <c r="C250" s="13" t="str">
        <f t="shared" si="6"/>
        <v>250530_Dep_MC_246</v>
      </c>
      <c r="D250" s="68">
        <v>45807</v>
      </c>
      <c r="E250" s="69">
        <v>45807</v>
      </c>
      <c r="F250" s="69" t="s">
        <v>7</v>
      </c>
      <c r="G250" s="69" t="s">
        <v>99</v>
      </c>
      <c r="H250" s="127">
        <v>43000</v>
      </c>
      <c r="I250" s="71" t="s">
        <v>90</v>
      </c>
      <c r="J250" s="71" t="s">
        <v>62</v>
      </c>
      <c r="K250" s="18" t="str">
        <f>IF(DepensesData[[#This Row],[Description/Commentaires/Notes]]="","",DepensesData[[#This Row],[Description/Commentaires/Notes]])</f>
        <v xml:space="preserve">ACHAT DE GASOIL </v>
      </c>
      <c r="L250" s="37" t="s">
        <v>282</v>
      </c>
    </row>
    <row r="251" spans="2:12" x14ac:dyDescent="0.25">
      <c r="B251" s="92">
        <f t="shared" si="7"/>
        <v>247</v>
      </c>
      <c r="C251" s="13" t="str">
        <f t="shared" si="6"/>
        <v>250702_Dep_MC_247</v>
      </c>
      <c r="D251" s="68">
        <v>45840</v>
      </c>
      <c r="E251" s="69">
        <v>45810</v>
      </c>
      <c r="F251" s="69" t="s">
        <v>7</v>
      </c>
      <c r="G251" s="69" t="s">
        <v>99</v>
      </c>
      <c r="H251" s="127">
        <v>3000</v>
      </c>
      <c r="I251" s="71" t="s">
        <v>90</v>
      </c>
      <c r="J251" s="71" t="s">
        <v>61</v>
      </c>
      <c r="K251" s="18" t="str">
        <f>IF(DepensesData[[#This Row],[Description/Commentaires/Notes]]="","",DepensesData[[#This Row],[Description/Commentaires/Notes]])</f>
        <v>transport et signature du registre</v>
      </c>
      <c r="L251" s="37" t="s">
        <v>310</v>
      </c>
    </row>
    <row r="252" spans="2:12" x14ac:dyDescent="0.25">
      <c r="B252" s="92">
        <f t="shared" si="7"/>
        <v>248</v>
      </c>
      <c r="C252" s="13" t="str">
        <f t="shared" si="6"/>
        <v>250702_Dep_MC_248</v>
      </c>
      <c r="D252" s="68">
        <v>45840</v>
      </c>
      <c r="E252" s="69">
        <v>45811</v>
      </c>
      <c r="F252" s="69" t="s">
        <v>7</v>
      </c>
      <c r="G252" s="69" t="s">
        <v>99</v>
      </c>
      <c r="H252" s="127">
        <v>14000</v>
      </c>
      <c r="I252" s="71" t="s">
        <v>90</v>
      </c>
      <c r="J252" s="71" t="s">
        <v>62</v>
      </c>
      <c r="K252" s="18" t="str">
        <f>IF(DepensesData[[#This Row],[Description/Commentaires/Notes]]="","",DepensesData[[#This Row],[Description/Commentaires/Notes]])</f>
        <v>Achat de carburant</v>
      </c>
      <c r="L252" s="37" t="s">
        <v>194</v>
      </c>
    </row>
    <row r="253" spans="2:12" x14ac:dyDescent="0.25">
      <c r="B253" s="92">
        <f t="shared" si="7"/>
        <v>249</v>
      </c>
      <c r="C253" s="13" t="str">
        <f t="shared" si="6"/>
        <v>250702_Dep_MC_249</v>
      </c>
      <c r="D253" s="68">
        <v>45840</v>
      </c>
      <c r="E253" s="69">
        <v>45811</v>
      </c>
      <c r="F253" s="69" t="s">
        <v>7</v>
      </c>
      <c r="G253" s="69" t="s">
        <v>99</v>
      </c>
      <c r="H253" s="127">
        <v>100000</v>
      </c>
      <c r="I253" s="71" t="s">
        <v>90</v>
      </c>
      <c r="J253" s="71" t="s">
        <v>92</v>
      </c>
      <c r="K253" s="18" t="str">
        <f>IF(DepensesData[[#This Row],[Description/Commentaires/Notes]]="","",DepensesData[[#This Row],[Description/Commentaires/Notes]])</f>
        <v>kimou esther</v>
      </c>
      <c r="L253" s="37" t="s">
        <v>314</v>
      </c>
    </row>
    <row r="254" spans="2:12" x14ac:dyDescent="0.25">
      <c r="B254" s="92">
        <f t="shared" si="7"/>
        <v>250</v>
      </c>
      <c r="C254" s="13" t="str">
        <f t="shared" si="6"/>
        <v>250702_Dep_MC_250</v>
      </c>
      <c r="D254" s="68">
        <v>45840</v>
      </c>
      <c r="E254" s="69">
        <v>45811</v>
      </c>
      <c r="F254" s="69" t="s">
        <v>7</v>
      </c>
      <c r="G254" s="69" t="s">
        <v>99</v>
      </c>
      <c r="H254" s="127">
        <v>65000</v>
      </c>
      <c r="I254" s="71" t="s">
        <v>90</v>
      </c>
      <c r="J254" s="71" t="s">
        <v>92</v>
      </c>
      <c r="K254" s="18" t="str">
        <f>IF(DepensesData[[#This Row],[Description/Commentaires/Notes]]="","",DepensesData[[#This Row],[Description/Commentaires/Notes]])</f>
        <v>yasmine cherif</v>
      </c>
      <c r="L254" s="37" t="s">
        <v>315</v>
      </c>
    </row>
    <row r="255" spans="2:12" x14ac:dyDescent="0.25">
      <c r="B255" s="92">
        <f t="shared" si="7"/>
        <v>251</v>
      </c>
      <c r="C255" s="13" t="str">
        <f t="shared" si="6"/>
        <v>250702_Dep_MC_251</v>
      </c>
      <c r="D255" s="68">
        <v>45840</v>
      </c>
      <c r="E255" s="69">
        <v>45811</v>
      </c>
      <c r="F255" s="69" t="s">
        <v>7</v>
      </c>
      <c r="G255" s="69" t="s">
        <v>99</v>
      </c>
      <c r="H255" s="127">
        <v>65000</v>
      </c>
      <c r="I255" s="71" t="s">
        <v>90</v>
      </c>
      <c r="J255" s="71" t="s">
        <v>92</v>
      </c>
      <c r="K255" s="18" t="str">
        <f>IF(DepensesData[[#This Row],[Description/Commentaires/Notes]]="","",DepensesData[[#This Row],[Description/Commentaires/Notes]])</f>
        <v>seydou</v>
      </c>
      <c r="L255" s="37" t="s">
        <v>316</v>
      </c>
    </row>
    <row r="256" spans="2:12" x14ac:dyDescent="0.25">
      <c r="B256" s="92">
        <f t="shared" si="7"/>
        <v>252</v>
      </c>
      <c r="C256" s="13" t="str">
        <f t="shared" si="6"/>
        <v>250702_Dep_MC_252</v>
      </c>
      <c r="D256" s="68">
        <v>45840</v>
      </c>
      <c r="E256" s="69">
        <v>45811</v>
      </c>
      <c r="F256" s="69" t="s">
        <v>7</v>
      </c>
      <c r="G256" s="69" t="s">
        <v>99</v>
      </c>
      <c r="H256" s="127">
        <v>65000</v>
      </c>
      <c r="I256" s="71" t="s">
        <v>90</v>
      </c>
      <c r="J256" s="71" t="s">
        <v>92</v>
      </c>
      <c r="K256" s="18" t="str">
        <f>IF(DepensesData[[#This Row],[Description/Commentaires/Notes]]="","",DepensesData[[#This Row],[Description/Commentaires/Notes]])</f>
        <v>keipo aicha</v>
      </c>
      <c r="L256" s="37" t="s">
        <v>317</v>
      </c>
    </row>
    <row r="257" spans="2:12" x14ac:dyDescent="0.25">
      <c r="B257" s="92">
        <f t="shared" si="7"/>
        <v>253</v>
      </c>
      <c r="C257" s="13" t="str">
        <f t="shared" si="6"/>
        <v>250804_Dep_MC_253</v>
      </c>
      <c r="D257" s="68">
        <v>45873</v>
      </c>
      <c r="E257" s="69">
        <v>45811</v>
      </c>
      <c r="F257" s="69" t="s">
        <v>7</v>
      </c>
      <c r="G257" s="69" t="s">
        <v>99</v>
      </c>
      <c r="H257" s="127">
        <v>160000</v>
      </c>
      <c r="I257" s="71" t="s">
        <v>90</v>
      </c>
      <c r="J257" s="71" t="s">
        <v>92</v>
      </c>
      <c r="K257" s="18"/>
      <c r="L257" s="37" t="s">
        <v>318</v>
      </c>
    </row>
    <row r="258" spans="2:12" x14ac:dyDescent="0.25">
      <c r="B258" s="92">
        <f t="shared" si="7"/>
        <v>254</v>
      </c>
      <c r="C258" s="13" t="str">
        <f t="shared" si="6"/>
        <v>250804_Dep_MC_254</v>
      </c>
      <c r="D258" s="68">
        <v>45873</v>
      </c>
      <c r="E258" s="69">
        <v>45811</v>
      </c>
      <c r="F258" s="69" t="s">
        <v>7</v>
      </c>
      <c r="G258" s="69" t="s">
        <v>99</v>
      </c>
      <c r="H258" s="127">
        <v>140000</v>
      </c>
      <c r="I258" s="71" t="s">
        <v>90</v>
      </c>
      <c r="J258" s="71" t="s">
        <v>92</v>
      </c>
      <c r="K258" s="18"/>
      <c r="L258" s="37" t="s">
        <v>319</v>
      </c>
    </row>
    <row r="259" spans="2:12" x14ac:dyDescent="0.25">
      <c r="B259" s="92">
        <f t="shared" si="7"/>
        <v>255</v>
      </c>
      <c r="C259" s="13" t="str">
        <f t="shared" si="6"/>
        <v>250804_Dep_MC_255</v>
      </c>
      <c r="D259" s="68">
        <v>45873</v>
      </c>
      <c r="E259" s="69">
        <v>45818</v>
      </c>
      <c r="F259" s="69" t="s">
        <v>7</v>
      </c>
      <c r="G259" s="69" t="s">
        <v>99</v>
      </c>
      <c r="H259" s="127">
        <v>2000</v>
      </c>
      <c r="I259" s="71" t="s">
        <v>90</v>
      </c>
      <c r="J259" s="71" t="s">
        <v>73</v>
      </c>
      <c r="K259" s="18" t="str">
        <f>IF(DepensesData[[#This Row],[Description/Commentaires/Notes]]="","",DepensesData[[#This Row],[Description/Commentaires/Notes]])</f>
        <v>transport et signature du registre</v>
      </c>
      <c r="L259" s="37" t="s">
        <v>310</v>
      </c>
    </row>
    <row r="260" spans="2:12" x14ac:dyDescent="0.25">
      <c r="B260" s="92">
        <f t="shared" si="7"/>
        <v>256</v>
      </c>
      <c r="C260" s="13" t="str">
        <f t="shared" si="6"/>
        <v>250804_Dep_MC_256</v>
      </c>
      <c r="D260" s="68">
        <v>45873</v>
      </c>
      <c r="E260" s="69">
        <v>45824</v>
      </c>
      <c r="F260" s="69" t="s">
        <v>7</v>
      </c>
      <c r="G260" s="69" t="s">
        <v>99</v>
      </c>
      <c r="H260" s="127">
        <v>2000</v>
      </c>
      <c r="I260" s="71" t="s">
        <v>90</v>
      </c>
      <c r="J260" s="71" t="s">
        <v>73</v>
      </c>
      <c r="K260" s="18" t="str">
        <f>IF(DepensesData[[#This Row],[Description/Commentaires/Notes]]="","",DepensesData[[#This Row],[Description/Commentaires/Notes]])</f>
        <v>transport et signature du registre</v>
      </c>
      <c r="L260" s="37" t="s">
        <v>310</v>
      </c>
    </row>
    <row r="261" spans="2:12" x14ac:dyDescent="0.25">
      <c r="B261" s="92">
        <f t="shared" si="7"/>
        <v>257</v>
      </c>
      <c r="C261" s="13" t="str">
        <f t="shared" ref="C261:C324" si="8">IF(OR(D261="", E261="", F261="", H261="", I261=""), "", TEXT(RIGHT(YEAR(D261), 2), "00") &amp; TEXT(MONTH(D261), "00") &amp; TEXT(DAY(D261), "00") &amp; "_Dep_MC_" &amp; TEXT(B261, "0"))</f>
        <v>250804_Dep_MC_257</v>
      </c>
      <c r="D261" s="68">
        <v>45873</v>
      </c>
      <c r="E261" s="69">
        <v>45834</v>
      </c>
      <c r="F261" s="69" t="s">
        <v>7</v>
      </c>
      <c r="G261" s="69" t="s">
        <v>99</v>
      </c>
      <c r="H261" s="127">
        <v>3000</v>
      </c>
      <c r="I261" s="71" t="s">
        <v>90</v>
      </c>
      <c r="J261" s="71" t="s">
        <v>73</v>
      </c>
      <c r="K261" s="18" t="str">
        <f>IF(DepensesData[[#This Row],[Description/Commentaires/Notes]]="","",DepensesData[[#This Row],[Description/Commentaires/Notes]])</f>
        <v>transport et signature du registre</v>
      </c>
      <c r="L261" s="37" t="s">
        <v>310</v>
      </c>
    </row>
    <row r="262" spans="2:12" x14ac:dyDescent="0.25">
      <c r="B262" s="92">
        <f t="shared" si="7"/>
        <v>258</v>
      </c>
      <c r="C262" s="13" t="str">
        <f t="shared" si="8"/>
        <v>250804_Dep_MC_258</v>
      </c>
      <c r="D262" s="68">
        <v>45873</v>
      </c>
      <c r="E262" s="69">
        <v>45840</v>
      </c>
      <c r="F262" s="69" t="s">
        <v>7</v>
      </c>
      <c r="G262" s="69" t="s">
        <v>99</v>
      </c>
      <c r="H262" s="127">
        <v>100000</v>
      </c>
      <c r="I262" s="71" t="s">
        <v>90</v>
      </c>
      <c r="J262" s="71" t="s">
        <v>92</v>
      </c>
      <c r="K262" s="18" t="str">
        <f>IF(DepensesData[[#This Row],[Description/Commentaires/Notes]]="","",DepensesData[[#This Row],[Description/Commentaires/Notes]])</f>
        <v>kimou esther</v>
      </c>
      <c r="L262" s="37" t="s">
        <v>314</v>
      </c>
    </row>
    <row r="263" spans="2:12" x14ac:dyDescent="0.25">
      <c r="B263" s="92">
        <f t="shared" ref="B263:B326" si="9">B262+1</f>
        <v>259</v>
      </c>
      <c r="C263" s="13" t="str">
        <f t="shared" si="8"/>
        <v>250804_Dep_MC_259</v>
      </c>
      <c r="D263" s="68">
        <v>45873</v>
      </c>
      <c r="E263" s="69">
        <v>45840</v>
      </c>
      <c r="F263" s="69" t="s">
        <v>7</v>
      </c>
      <c r="G263" s="69" t="s">
        <v>99</v>
      </c>
      <c r="H263" s="127">
        <v>65000</v>
      </c>
      <c r="I263" s="71" t="s">
        <v>90</v>
      </c>
      <c r="J263" s="71" t="s">
        <v>92</v>
      </c>
      <c r="K263" s="18" t="str">
        <f>IF(DepensesData[[#This Row],[Description/Commentaires/Notes]]="","",DepensesData[[#This Row],[Description/Commentaires/Notes]])</f>
        <v>yasmine cherif</v>
      </c>
      <c r="L263" s="37" t="s">
        <v>315</v>
      </c>
    </row>
    <row r="264" spans="2:12" x14ac:dyDescent="0.25">
      <c r="B264" s="92">
        <f t="shared" si="9"/>
        <v>260</v>
      </c>
      <c r="C264" s="13" t="str">
        <f t="shared" si="8"/>
        <v>250804_Dep_MC_260</v>
      </c>
      <c r="D264" s="68">
        <v>45873</v>
      </c>
      <c r="E264" s="69">
        <v>45840</v>
      </c>
      <c r="F264" s="69" t="s">
        <v>7</v>
      </c>
      <c r="G264" s="69" t="s">
        <v>99</v>
      </c>
      <c r="H264" s="127">
        <v>65000</v>
      </c>
      <c r="I264" s="71" t="s">
        <v>90</v>
      </c>
      <c r="J264" s="71" t="s">
        <v>92</v>
      </c>
      <c r="K264" s="18" t="str">
        <f>IF(DepensesData[[#This Row],[Description/Commentaires/Notes]]="","",DepensesData[[#This Row],[Description/Commentaires/Notes]])</f>
        <v>seydou</v>
      </c>
      <c r="L264" s="37" t="s">
        <v>316</v>
      </c>
    </row>
    <row r="265" spans="2:12" x14ac:dyDescent="0.25">
      <c r="B265" s="92">
        <f t="shared" si="9"/>
        <v>261</v>
      </c>
      <c r="C265" s="13" t="str">
        <f t="shared" si="8"/>
        <v>250804_Dep_MC_261</v>
      </c>
      <c r="D265" s="68">
        <v>45873</v>
      </c>
      <c r="E265" s="69">
        <v>45840</v>
      </c>
      <c r="F265" s="69" t="s">
        <v>7</v>
      </c>
      <c r="G265" s="69" t="s">
        <v>99</v>
      </c>
      <c r="H265" s="127">
        <v>20000</v>
      </c>
      <c r="I265" s="71" t="s">
        <v>90</v>
      </c>
      <c r="J265" s="71" t="s">
        <v>62</v>
      </c>
      <c r="K265" s="18" t="str">
        <f>IF(DepensesData[[#This Row],[Description/Commentaires/Notes]]="","",DepensesData[[#This Row],[Description/Commentaires/Notes]])</f>
        <v xml:space="preserve">prime de transport de rolande </v>
      </c>
      <c r="L265" s="37" t="s">
        <v>320</v>
      </c>
    </row>
    <row r="266" spans="2:12" x14ac:dyDescent="0.25">
      <c r="B266" s="92">
        <f t="shared" si="9"/>
        <v>262</v>
      </c>
      <c r="C266" s="13" t="str">
        <f t="shared" si="8"/>
        <v>250804_Dep_MC_262</v>
      </c>
      <c r="D266" s="68">
        <v>45873</v>
      </c>
      <c r="E266" s="69">
        <v>45840</v>
      </c>
      <c r="F266" s="69" t="s">
        <v>7</v>
      </c>
      <c r="G266" s="69" t="s">
        <v>99</v>
      </c>
      <c r="H266" s="127">
        <v>160000</v>
      </c>
      <c r="I266" s="71" t="s">
        <v>90</v>
      </c>
      <c r="J266" s="71" t="s">
        <v>92</v>
      </c>
      <c r="K266" s="18" t="str">
        <f>IF(DepensesData[[#This Row],[Description/Commentaires/Notes]]="","",DepensesData[[#This Row],[Description/Commentaires/Notes]])</f>
        <v>service securite</v>
      </c>
      <c r="L266" s="37" t="s">
        <v>318</v>
      </c>
    </row>
    <row r="267" spans="2:12" x14ac:dyDescent="0.25">
      <c r="B267" s="92">
        <f t="shared" si="9"/>
        <v>263</v>
      </c>
      <c r="C267" s="13" t="str">
        <f t="shared" si="8"/>
        <v>250804_Dep_MC_263</v>
      </c>
      <c r="D267" s="68">
        <v>45873</v>
      </c>
      <c r="E267" s="69">
        <v>45840</v>
      </c>
      <c r="F267" s="69" t="s">
        <v>7</v>
      </c>
      <c r="G267" s="69" t="s">
        <v>99</v>
      </c>
      <c r="H267" s="127">
        <v>140000</v>
      </c>
      <c r="I267" s="71" t="s">
        <v>90</v>
      </c>
      <c r="J267" s="71" t="s">
        <v>92</v>
      </c>
      <c r="K267" s="18" t="str">
        <f>IF(DepensesData[[#This Row],[Description/Commentaires/Notes]]="","",DepensesData[[#This Row],[Description/Commentaires/Notes]])</f>
        <v>bedi carine</v>
      </c>
      <c r="L267" s="37" t="s">
        <v>319</v>
      </c>
    </row>
    <row r="268" spans="2:12" x14ac:dyDescent="0.25">
      <c r="B268" s="92">
        <f t="shared" si="9"/>
        <v>264</v>
      </c>
      <c r="C268" s="13" t="str">
        <f t="shared" si="8"/>
        <v>250804_Dep_MC_264</v>
      </c>
      <c r="D268" s="68">
        <v>45873</v>
      </c>
      <c r="E268" s="69">
        <v>45846</v>
      </c>
      <c r="F268" s="69" t="s">
        <v>7</v>
      </c>
      <c r="G268" s="69" t="s">
        <v>99</v>
      </c>
      <c r="H268" s="127">
        <v>4000</v>
      </c>
      <c r="I268" s="71" t="s">
        <v>90</v>
      </c>
      <c r="J268" s="71" t="s">
        <v>73</v>
      </c>
      <c r="K268" s="18" t="str">
        <f>IF(DepensesData[[#This Row],[Description/Commentaires/Notes]]="","",DepensesData[[#This Row],[Description/Commentaires/Notes]])</f>
        <v>transport et signature du registre</v>
      </c>
      <c r="L268" s="37" t="s">
        <v>310</v>
      </c>
    </row>
    <row r="269" spans="2:12" x14ac:dyDescent="0.25">
      <c r="B269" s="92">
        <f t="shared" si="9"/>
        <v>265</v>
      </c>
      <c r="C269" s="13" t="str">
        <f t="shared" si="8"/>
        <v>250804_Dep_MC_265</v>
      </c>
      <c r="D269" s="68">
        <v>45873</v>
      </c>
      <c r="E269" s="69">
        <v>45853</v>
      </c>
      <c r="F269" s="69" t="s">
        <v>7</v>
      </c>
      <c r="G269" s="69" t="s">
        <v>99</v>
      </c>
      <c r="H269" s="127">
        <v>2000</v>
      </c>
      <c r="I269" s="71" t="s">
        <v>90</v>
      </c>
      <c r="J269" s="71" t="s">
        <v>73</v>
      </c>
      <c r="K269" s="18" t="str">
        <f>IF(DepensesData[[#This Row],[Description/Commentaires/Notes]]="","",DepensesData[[#This Row],[Description/Commentaires/Notes]])</f>
        <v>transport et signature du registre</v>
      </c>
      <c r="L269" s="37" t="s">
        <v>310</v>
      </c>
    </row>
    <row r="270" spans="2:12" x14ac:dyDescent="0.25">
      <c r="B270" s="92">
        <f t="shared" si="9"/>
        <v>266</v>
      </c>
      <c r="C270" s="13" t="str">
        <f t="shared" si="8"/>
        <v>250804_Dep_MC_266</v>
      </c>
      <c r="D270" s="68">
        <v>45873</v>
      </c>
      <c r="E270" s="69">
        <v>45856</v>
      </c>
      <c r="F270" s="69" t="s">
        <v>7</v>
      </c>
      <c r="G270" s="69" t="s">
        <v>99</v>
      </c>
      <c r="H270" s="127">
        <v>3000</v>
      </c>
      <c r="I270" s="71" t="s">
        <v>90</v>
      </c>
      <c r="J270" s="71" t="s">
        <v>62</v>
      </c>
      <c r="K270" s="18" t="str">
        <f>IF(DepensesData[[#This Row],[Description/Commentaires/Notes]]="","",DepensesData[[#This Row],[Description/Commentaires/Notes]])</f>
        <v xml:space="preserve">transfert d'unite </v>
      </c>
      <c r="L270" s="37" t="s">
        <v>321</v>
      </c>
    </row>
    <row r="271" spans="2:12" x14ac:dyDescent="0.25">
      <c r="B271" s="92">
        <f t="shared" si="9"/>
        <v>267</v>
      </c>
      <c r="C271" s="13" t="str">
        <f t="shared" si="8"/>
        <v>250804_Dep_MC_267</v>
      </c>
      <c r="D271" s="68">
        <v>45873</v>
      </c>
      <c r="E271" s="69">
        <v>45860</v>
      </c>
      <c r="F271" s="69" t="s">
        <v>7</v>
      </c>
      <c r="G271" s="69" t="s">
        <v>99</v>
      </c>
      <c r="H271" s="127">
        <v>46800</v>
      </c>
      <c r="I271" s="71" t="s">
        <v>90</v>
      </c>
      <c r="J271" s="71" t="s">
        <v>54</v>
      </c>
      <c r="K271" s="18" t="str">
        <f>IF(DepensesData[[#This Row],[Description/Commentaires/Notes]]="","",DepensesData[[#This Row],[Description/Commentaires/Notes]])</f>
        <v xml:space="preserve">PRESSING DIEU CONFIRME </v>
      </c>
      <c r="L271" s="37" t="s">
        <v>287</v>
      </c>
    </row>
    <row r="272" spans="2:12" x14ac:dyDescent="0.25">
      <c r="B272" s="92">
        <f t="shared" si="9"/>
        <v>268</v>
      </c>
      <c r="C272" s="13" t="str">
        <f t="shared" si="8"/>
        <v>250804_Dep_MC_268</v>
      </c>
      <c r="D272" s="68">
        <v>45873</v>
      </c>
      <c r="E272" s="69">
        <v>45867</v>
      </c>
      <c r="F272" s="69" t="s">
        <v>7</v>
      </c>
      <c r="G272" s="69" t="s">
        <v>99</v>
      </c>
      <c r="H272" s="127">
        <v>3000</v>
      </c>
      <c r="I272" s="71" t="s">
        <v>90</v>
      </c>
      <c r="J272" s="71" t="s">
        <v>73</v>
      </c>
      <c r="K272" s="18" t="str">
        <f>IF(DepensesData[[#This Row],[Description/Commentaires/Notes]]="","",DepensesData[[#This Row],[Description/Commentaires/Notes]])</f>
        <v>TRANSPORT ET SIGNATURE DU REGISTRE</v>
      </c>
      <c r="L272" s="37" t="s">
        <v>322</v>
      </c>
    </row>
    <row r="273" spans="2:12" x14ac:dyDescent="0.25">
      <c r="B273" s="92">
        <f t="shared" si="9"/>
        <v>269</v>
      </c>
      <c r="C273" s="13" t="str">
        <f t="shared" si="8"/>
        <v>250804_Dep_MC_269</v>
      </c>
      <c r="D273" s="68">
        <v>45873</v>
      </c>
      <c r="E273" s="69">
        <v>45869</v>
      </c>
      <c r="F273" s="69" t="s">
        <v>7</v>
      </c>
      <c r="G273" s="69" t="s">
        <v>99</v>
      </c>
      <c r="H273" s="127">
        <v>14000</v>
      </c>
      <c r="I273" s="71" t="s">
        <v>90</v>
      </c>
      <c r="J273" s="71" t="s">
        <v>62</v>
      </c>
      <c r="K273" s="18" t="str">
        <f>IF(DepensesData[[#This Row],[Description/Commentaires/Notes]]="","",DepensesData[[#This Row],[Description/Commentaires/Notes]])</f>
        <v xml:space="preserve">ACHAT DE GASOIL </v>
      </c>
      <c r="L273" s="37" t="s">
        <v>282</v>
      </c>
    </row>
    <row r="274" spans="2:12" x14ac:dyDescent="0.25">
      <c r="B274" s="92">
        <f t="shared" si="9"/>
        <v>270</v>
      </c>
      <c r="C274" s="13" t="str">
        <f t="shared" si="8"/>
        <v>250804_Dep_MC_270</v>
      </c>
      <c r="D274" s="68">
        <v>45873</v>
      </c>
      <c r="E274" s="69">
        <v>45870</v>
      </c>
      <c r="F274" s="69" t="s">
        <v>7</v>
      </c>
      <c r="G274" s="69" t="s">
        <v>99</v>
      </c>
      <c r="H274" s="127">
        <v>100000</v>
      </c>
      <c r="I274" s="71" t="s">
        <v>90</v>
      </c>
      <c r="J274" s="71" t="s">
        <v>92</v>
      </c>
      <c r="K274" s="18" t="str">
        <f>IF(DepensesData[[#This Row],[Description/Commentaires/Notes]]="","",DepensesData[[#This Row],[Description/Commentaires/Notes]])</f>
        <v>kimou esther</v>
      </c>
      <c r="L274" s="37" t="s">
        <v>314</v>
      </c>
    </row>
    <row r="275" spans="2:12" x14ac:dyDescent="0.25">
      <c r="B275" s="92">
        <f t="shared" si="9"/>
        <v>271</v>
      </c>
      <c r="C275" s="13" t="str">
        <f t="shared" si="8"/>
        <v>250804_Dep_MC_271</v>
      </c>
      <c r="D275" s="68">
        <v>45873</v>
      </c>
      <c r="E275" s="69">
        <v>45870</v>
      </c>
      <c r="F275" s="69" t="s">
        <v>7</v>
      </c>
      <c r="G275" s="69" t="s">
        <v>99</v>
      </c>
      <c r="H275" s="127">
        <v>140000</v>
      </c>
      <c r="I275" s="71" t="s">
        <v>90</v>
      </c>
      <c r="J275" s="71" t="s">
        <v>92</v>
      </c>
      <c r="K275" s="18" t="str">
        <f>IF(DepensesData[[#This Row],[Description/Commentaires/Notes]]="","",DepensesData[[#This Row],[Description/Commentaires/Notes]])</f>
        <v>bedi carine</v>
      </c>
      <c r="L275" s="37" t="s">
        <v>319</v>
      </c>
    </row>
    <row r="276" spans="2:12" x14ac:dyDescent="0.25">
      <c r="B276" s="92">
        <f t="shared" si="9"/>
        <v>272</v>
      </c>
      <c r="C276" s="13" t="str">
        <f t="shared" si="8"/>
        <v>250804_Dep_MC_272</v>
      </c>
      <c r="D276" s="68">
        <v>45873</v>
      </c>
      <c r="E276" s="69">
        <v>45870</v>
      </c>
      <c r="F276" s="69" t="s">
        <v>7</v>
      </c>
      <c r="G276" s="69" t="s">
        <v>99</v>
      </c>
      <c r="H276" s="127">
        <v>160000</v>
      </c>
      <c r="I276" s="71" t="s">
        <v>90</v>
      </c>
      <c r="J276" s="71" t="s">
        <v>92</v>
      </c>
      <c r="K276" s="18" t="str">
        <f>IF(DepensesData[[#This Row],[Description/Commentaires/Notes]]="","",DepensesData[[#This Row],[Description/Commentaires/Notes]])</f>
        <v>service securite</v>
      </c>
      <c r="L276" s="37" t="s">
        <v>318</v>
      </c>
    </row>
    <row r="277" spans="2:12" x14ac:dyDescent="0.25">
      <c r="B277" s="92">
        <f t="shared" si="9"/>
        <v>273</v>
      </c>
      <c r="C277" s="13" t="str">
        <f t="shared" si="8"/>
        <v>250804_Dep_MC_273</v>
      </c>
      <c r="D277" s="68">
        <v>45873</v>
      </c>
      <c r="E277" s="69">
        <v>45861</v>
      </c>
      <c r="F277" s="69" t="s">
        <v>7</v>
      </c>
      <c r="G277" s="69" t="s">
        <v>99</v>
      </c>
      <c r="H277" s="127">
        <v>27019</v>
      </c>
      <c r="I277" s="71" t="s">
        <v>90</v>
      </c>
      <c r="J277" s="71" t="s">
        <v>52</v>
      </c>
      <c r="K277" s="18" t="str">
        <f>IF(DepensesData[[#This Row],[Description/Commentaires/Notes]]="","",DepensesData[[#This Row],[Description/Commentaires/Notes]])</f>
        <v>facture SODECI</v>
      </c>
      <c r="L277" s="37" t="s">
        <v>323</v>
      </c>
    </row>
    <row r="278" spans="2:12" x14ac:dyDescent="0.25">
      <c r="B278" s="92">
        <f t="shared" si="9"/>
        <v>274</v>
      </c>
      <c r="C278" s="13" t="str">
        <f t="shared" si="8"/>
        <v>250804_Dep_MC_274</v>
      </c>
      <c r="D278" s="68">
        <v>45873</v>
      </c>
      <c r="E278" s="69">
        <v>45870</v>
      </c>
      <c r="F278" s="69" t="s">
        <v>7</v>
      </c>
      <c r="G278" s="69" t="s">
        <v>99</v>
      </c>
      <c r="H278" s="127">
        <v>65000</v>
      </c>
      <c r="I278" s="71" t="s">
        <v>90</v>
      </c>
      <c r="J278" s="71" t="s">
        <v>92</v>
      </c>
      <c r="K278" s="18" t="str">
        <f>IF(DepensesData[[#This Row],[Description/Commentaires/Notes]]="","",DepensesData[[#This Row],[Description/Commentaires/Notes]])</f>
        <v>seydou</v>
      </c>
      <c r="L278" s="37" t="s">
        <v>316</v>
      </c>
    </row>
    <row r="279" spans="2:12" x14ac:dyDescent="0.25">
      <c r="B279" s="92">
        <f t="shared" si="9"/>
        <v>275</v>
      </c>
      <c r="C279" s="13" t="str">
        <f t="shared" si="8"/>
        <v>250804_Dep_MC_275</v>
      </c>
      <c r="D279" s="68">
        <v>45873</v>
      </c>
      <c r="E279" s="69">
        <v>45870</v>
      </c>
      <c r="F279" s="69" t="s">
        <v>7</v>
      </c>
      <c r="G279" s="69" t="s">
        <v>99</v>
      </c>
      <c r="H279" s="127">
        <v>60000</v>
      </c>
      <c r="I279" s="71" t="s">
        <v>90</v>
      </c>
      <c r="J279" s="71" t="s">
        <v>92</v>
      </c>
      <c r="K279" s="18" t="str">
        <f>IF(DepensesData[[#This Row],[Description/Commentaires/Notes]]="","",DepensesData[[#This Row],[Description/Commentaires/Notes]])</f>
        <v>rolande</v>
      </c>
      <c r="L279" s="37" t="s">
        <v>324</v>
      </c>
    </row>
    <row r="280" spans="2:12" x14ac:dyDescent="0.25">
      <c r="B280" s="92">
        <f t="shared" si="9"/>
        <v>276</v>
      </c>
      <c r="C280" s="13" t="str">
        <f t="shared" si="8"/>
        <v>250804_Dep_MC_276</v>
      </c>
      <c r="D280" s="68">
        <v>45873</v>
      </c>
      <c r="E280" s="69">
        <v>45870</v>
      </c>
      <c r="F280" s="69" t="s">
        <v>7</v>
      </c>
      <c r="G280" s="69" t="s">
        <v>99</v>
      </c>
      <c r="H280" s="127">
        <v>65000</v>
      </c>
      <c r="I280" s="71" t="s">
        <v>90</v>
      </c>
      <c r="J280" s="71" t="s">
        <v>92</v>
      </c>
      <c r="K280" s="18" t="str">
        <f>IF(DepensesData[[#This Row],[Description/Commentaires/Notes]]="","",DepensesData[[#This Row],[Description/Commentaires/Notes]])</f>
        <v>yasmine cherif</v>
      </c>
      <c r="L280" s="37" t="s">
        <v>315</v>
      </c>
    </row>
    <row r="281" spans="2:12" ht="30" x14ac:dyDescent="0.25">
      <c r="B281" s="92">
        <f t="shared" si="9"/>
        <v>277</v>
      </c>
      <c r="C281" s="13" t="str">
        <f t="shared" si="8"/>
        <v>250813_Dep_MC_277</v>
      </c>
      <c r="D281" s="68">
        <v>45882</v>
      </c>
      <c r="E281" s="69">
        <v>45880</v>
      </c>
      <c r="F281" s="69" t="s">
        <v>7</v>
      </c>
      <c r="G281" s="69" t="s">
        <v>99</v>
      </c>
      <c r="H281" s="127">
        <v>2000</v>
      </c>
      <c r="I281" s="71" t="s">
        <v>90</v>
      </c>
      <c r="J281" s="71" t="s">
        <v>73</v>
      </c>
      <c r="K281" s="18" t="str">
        <f>IF(DepensesData[[#This Row],[Description/Commentaires/Notes]]="","",DepensesData[[#This Row],[Description/Commentaires/Notes]])</f>
        <v>transport pour les depots des cheque au deux plateaux</v>
      </c>
      <c r="L281" s="37" t="s">
        <v>384</v>
      </c>
    </row>
    <row r="282" spans="2:12" x14ac:dyDescent="0.25">
      <c r="B282" s="92">
        <f t="shared" si="9"/>
        <v>278</v>
      </c>
      <c r="C282" s="13" t="str">
        <f t="shared" si="8"/>
        <v>250813_Dep_MC_278</v>
      </c>
      <c r="D282" s="68">
        <v>45882</v>
      </c>
      <c r="E282" s="69">
        <v>45881</v>
      </c>
      <c r="F282" s="69" t="s">
        <v>7</v>
      </c>
      <c r="G282" s="69" t="s">
        <v>99</v>
      </c>
      <c r="H282" s="127">
        <v>3000</v>
      </c>
      <c r="I282" s="71" t="s">
        <v>90</v>
      </c>
      <c r="J282" s="71" t="s">
        <v>73</v>
      </c>
      <c r="K282" s="18" t="str">
        <f>IF(DepensesData[[#This Row],[Description/Commentaires/Notes]]="","",DepensesData[[#This Row],[Description/Commentaires/Notes]])</f>
        <v>transport et signature du registre</v>
      </c>
      <c r="L282" s="37" t="s">
        <v>310</v>
      </c>
    </row>
    <row r="283" spans="2:12" x14ac:dyDescent="0.25">
      <c r="B283" s="92">
        <f t="shared" si="9"/>
        <v>279</v>
      </c>
      <c r="C283" s="13" t="str">
        <f t="shared" si="8"/>
        <v>250813_Dep_MC_279</v>
      </c>
      <c r="D283" s="68">
        <v>45882</v>
      </c>
      <c r="E283" s="69">
        <v>45882</v>
      </c>
      <c r="F283" s="69" t="s">
        <v>7</v>
      </c>
      <c r="G283" s="69" t="s">
        <v>99</v>
      </c>
      <c r="H283" s="127">
        <v>55000</v>
      </c>
      <c r="I283" s="71" t="s">
        <v>90</v>
      </c>
      <c r="J283" s="71" t="s">
        <v>62</v>
      </c>
      <c r="K283" s="18" t="str">
        <f>IF(DepensesData[[#This Row],[Description/Commentaires/Notes]]="","",DepensesData[[#This Row],[Description/Commentaires/Notes]])</f>
        <v>revision des climatiseurs</v>
      </c>
      <c r="L283" s="37" t="s">
        <v>385</v>
      </c>
    </row>
    <row r="284" spans="2:12" ht="30" x14ac:dyDescent="0.25">
      <c r="B284" s="92">
        <f t="shared" si="9"/>
        <v>280</v>
      </c>
      <c r="C284" s="13" t="str">
        <f t="shared" si="8"/>
        <v>250813_Dep_MC_280</v>
      </c>
      <c r="D284" s="68">
        <v>45882</v>
      </c>
      <c r="E284" s="69">
        <v>45882</v>
      </c>
      <c r="F284" s="69" t="s">
        <v>7</v>
      </c>
      <c r="G284" s="69" t="s">
        <v>99</v>
      </c>
      <c r="H284" s="127">
        <v>39000</v>
      </c>
      <c r="I284" s="71" t="s">
        <v>90</v>
      </c>
      <c r="J284" s="71" t="s">
        <v>62</v>
      </c>
      <c r="K284" s="18" t="str">
        <f>IF(DepensesData[[#This Row],[Description/Commentaires/Notes]]="","",DepensesData[[#This Row],[Description/Commentaires/Notes]])</f>
        <v xml:space="preserve">achat du materiel et main d'œuvre de l'electricien </v>
      </c>
      <c r="L284" s="37" t="s">
        <v>386</v>
      </c>
    </row>
    <row r="285" spans="2:12" x14ac:dyDescent="0.25">
      <c r="B285" s="92">
        <f t="shared" si="9"/>
        <v>281</v>
      </c>
      <c r="C285" s="13" t="str">
        <f t="shared" si="8"/>
        <v>250818_Dep_MC_281</v>
      </c>
      <c r="D285" s="68">
        <v>45887</v>
      </c>
      <c r="E285" s="69">
        <v>45884</v>
      </c>
      <c r="F285" s="69" t="s">
        <v>7</v>
      </c>
      <c r="G285" s="69" t="s">
        <v>99</v>
      </c>
      <c r="H285" s="127">
        <v>5000</v>
      </c>
      <c r="I285" s="71" t="s">
        <v>90</v>
      </c>
      <c r="J285" s="71" t="s">
        <v>62</v>
      </c>
      <c r="K285" s="18" t="str">
        <f>IF(DepensesData[[#This Row],[Description/Commentaires/Notes]]="","",DepensesData[[#This Row],[Description/Commentaires/Notes]])</f>
        <v>reparation de la suite5</v>
      </c>
      <c r="L285" s="37" t="s">
        <v>387</v>
      </c>
    </row>
    <row r="286" spans="2:12" x14ac:dyDescent="0.25">
      <c r="B286" s="92">
        <f t="shared" si="9"/>
        <v>282</v>
      </c>
      <c r="C286" s="13" t="str">
        <f t="shared" si="8"/>
        <v>250818_Dep_MC_282</v>
      </c>
      <c r="D286" s="68">
        <v>45887</v>
      </c>
      <c r="E286" s="69">
        <v>45883</v>
      </c>
      <c r="F286" s="69" t="s">
        <v>7</v>
      </c>
      <c r="G286" s="69" t="s">
        <v>99</v>
      </c>
      <c r="H286" s="127">
        <v>3500</v>
      </c>
      <c r="I286" s="71" t="s">
        <v>90</v>
      </c>
      <c r="J286" s="71" t="s">
        <v>62</v>
      </c>
      <c r="K286" s="18" t="str">
        <f>IF(DepensesData[[#This Row],[Description/Commentaires/Notes]]="","",DepensesData[[#This Row],[Description/Commentaires/Notes]])</f>
        <v xml:space="preserve">achat de materiel </v>
      </c>
      <c r="L286" s="37" t="s">
        <v>388</v>
      </c>
    </row>
    <row r="287" spans="2:12" x14ac:dyDescent="0.25">
      <c r="B287" s="92">
        <f t="shared" si="9"/>
        <v>283</v>
      </c>
      <c r="C287" s="13" t="str">
        <f t="shared" si="8"/>
        <v>250818_Dep_MC_283</v>
      </c>
      <c r="D287" s="68">
        <v>45887</v>
      </c>
      <c r="E287" s="69">
        <v>45887</v>
      </c>
      <c r="F287" s="69" t="s">
        <v>7</v>
      </c>
      <c r="G287" s="69" t="s">
        <v>99</v>
      </c>
      <c r="H287" s="127">
        <v>17500</v>
      </c>
      <c r="I287" s="71" t="s">
        <v>90</v>
      </c>
      <c r="J287" s="71" t="s">
        <v>62</v>
      </c>
      <c r="K287" s="18" t="str">
        <f>IF(DepensesData[[#This Row],[Description/Commentaires/Notes]]="","",DepensesData[[#This Row],[Description/Commentaires/Notes]])</f>
        <v>achat de gasoil 25l</v>
      </c>
      <c r="L287" s="37" t="s">
        <v>389</v>
      </c>
    </row>
    <row r="288" spans="2:12" s="60" customFormat="1" x14ac:dyDescent="0.25">
      <c r="B288" s="18">
        <f t="shared" si="9"/>
        <v>284</v>
      </c>
      <c r="C288" s="71" t="str">
        <f t="shared" si="8"/>
        <v>250905_Dep_MC_284</v>
      </c>
      <c r="D288" s="68">
        <v>45905</v>
      </c>
      <c r="E288" s="69">
        <v>45887</v>
      </c>
      <c r="F288" s="69" t="s">
        <v>7</v>
      </c>
      <c r="G288" s="69" t="s">
        <v>99</v>
      </c>
      <c r="H288" s="127">
        <v>1000</v>
      </c>
      <c r="I288" s="71" t="s">
        <v>90</v>
      </c>
      <c r="J288" s="71" t="s">
        <v>73</v>
      </c>
      <c r="K288" s="18" t="str">
        <f>IF(DepensesData[[#This Row],[Description/Commentaires/Notes]]="","",DepensesData[[#This Row],[Description/Commentaires/Notes]])</f>
        <v>transport gasoil</v>
      </c>
      <c r="L288" s="37" t="s">
        <v>390</v>
      </c>
    </row>
    <row r="289" spans="2:12" s="60" customFormat="1" x14ac:dyDescent="0.25">
      <c r="B289" s="18">
        <f t="shared" si="9"/>
        <v>285</v>
      </c>
      <c r="C289" s="71" t="str">
        <f t="shared" si="8"/>
        <v>250905_Dep_MC_285</v>
      </c>
      <c r="D289" s="68">
        <v>45905</v>
      </c>
      <c r="E289" s="69">
        <v>45895</v>
      </c>
      <c r="F289" s="69" t="s">
        <v>7</v>
      </c>
      <c r="G289" s="69" t="s">
        <v>99</v>
      </c>
      <c r="H289" s="127">
        <v>46000</v>
      </c>
      <c r="I289" s="71" t="s">
        <v>90</v>
      </c>
      <c r="J289" s="71" t="s">
        <v>54</v>
      </c>
      <c r="K289" s="18" t="str">
        <f>IF(DepensesData[[#This Row],[Description/Commentaires/Notes]]="","",DepensesData[[#This Row],[Description/Commentaires/Notes]])</f>
        <v>Dieu confirme</v>
      </c>
      <c r="L289" s="37" t="s">
        <v>391</v>
      </c>
    </row>
    <row r="290" spans="2:12" s="60" customFormat="1" x14ac:dyDescent="0.25">
      <c r="B290" s="18">
        <f t="shared" si="9"/>
        <v>286</v>
      </c>
      <c r="C290" s="71" t="str">
        <f t="shared" si="8"/>
        <v>250905_Dep_MC_286</v>
      </c>
      <c r="D290" s="68">
        <v>45905</v>
      </c>
      <c r="E290" s="69">
        <v>45895</v>
      </c>
      <c r="F290" s="69" t="s">
        <v>7</v>
      </c>
      <c r="G290" s="69" t="s">
        <v>99</v>
      </c>
      <c r="H290" s="127">
        <v>3000</v>
      </c>
      <c r="I290" s="71" t="s">
        <v>90</v>
      </c>
      <c r="J290" s="71" t="s">
        <v>62</v>
      </c>
      <c r="K290" s="18" t="str">
        <f>IF(DepensesData[[#This Row],[Description/Commentaires/Notes]]="","",DepensesData[[#This Row],[Description/Commentaires/Notes]])</f>
        <v>achat de transfert orange</v>
      </c>
      <c r="L290" s="37" t="s">
        <v>392</v>
      </c>
    </row>
    <row r="291" spans="2:12" s="60" customFormat="1" x14ac:dyDescent="0.25">
      <c r="B291" s="18">
        <f t="shared" si="9"/>
        <v>287</v>
      </c>
      <c r="C291" s="71" t="str">
        <f t="shared" si="8"/>
        <v>250905_Dep_MC_287</v>
      </c>
      <c r="D291" s="68">
        <v>45905</v>
      </c>
      <c r="E291" s="69">
        <v>45903</v>
      </c>
      <c r="F291" s="69" t="s">
        <v>7</v>
      </c>
      <c r="G291" s="69" t="s">
        <v>99</v>
      </c>
      <c r="H291" s="127">
        <v>100000</v>
      </c>
      <c r="I291" s="71" t="s">
        <v>90</v>
      </c>
      <c r="J291" s="71" t="s">
        <v>92</v>
      </c>
      <c r="K291" s="18" t="str">
        <f>IF(DepensesData[[#This Row],[Description/Commentaires/Notes]]="","",DepensesData[[#This Row],[Description/Commentaires/Notes]])</f>
        <v>kimou esther</v>
      </c>
      <c r="L291" s="37" t="s">
        <v>314</v>
      </c>
    </row>
    <row r="292" spans="2:12" s="60" customFormat="1" x14ac:dyDescent="0.25">
      <c r="B292" s="18">
        <f t="shared" si="9"/>
        <v>288</v>
      </c>
      <c r="C292" s="71" t="str">
        <f t="shared" si="8"/>
        <v>250905_Dep_MC_288</v>
      </c>
      <c r="D292" s="68">
        <v>45905</v>
      </c>
      <c r="E292" s="69">
        <v>45903</v>
      </c>
      <c r="F292" s="69" t="s">
        <v>7</v>
      </c>
      <c r="G292" s="69" t="s">
        <v>99</v>
      </c>
      <c r="H292" s="127">
        <v>140000</v>
      </c>
      <c r="I292" s="71" t="s">
        <v>90</v>
      </c>
      <c r="J292" s="71" t="s">
        <v>92</v>
      </c>
      <c r="K292" s="18" t="str">
        <f>IF(DepensesData[[#This Row],[Description/Commentaires/Notes]]="","",DepensesData[[#This Row],[Description/Commentaires/Notes]])</f>
        <v>bedi carine</v>
      </c>
      <c r="L292" s="37" t="s">
        <v>319</v>
      </c>
    </row>
    <row r="293" spans="2:12" s="60" customFormat="1" x14ac:dyDescent="0.25">
      <c r="B293" s="18">
        <f t="shared" si="9"/>
        <v>289</v>
      </c>
      <c r="C293" s="71" t="str">
        <f t="shared" si="8"/>
        <v>250905_Dep_MC_289</v>
      </c>
      <c r="D293" s="68">
        <v>45905</v>
      </c>
      <c r="E293" s="69">
        <v>45903</v>
      </c>
      <c r="F293" s="69" t="s">
        <v>7</v>
      </c>
      <c r="G293" s="69" t="s">
        <v>99</v>
      </c>
      <c r="H293" s="127">
        <v>160000</v>
      </c>
      <c r="I293" s="71" t="s">
        <v>90</v>
      </c>
      <c r="J293" s="71" t="s">
        <v>92</v>
      </c>
      <c r="K293" s="18" t="str">
        <f>IF(DepensesData[[#This Row],[Description/Commentaires/Notes]]="","",DepensesData[[#This Row],[Description/Commentaires/Notes]])</f>
        <v>securite colombe</v>
      </c>
      <c r="L293" s="37" t="s">
        <v>393</v>
      </c>
    </row>
    <row r="294" spans="2:12" s="60" customFormat="1" x14ac:dyDescent="0.25">
      <c r="B294" s="18">
        <f t="shared" si="9"/>
        <v>290</v>
      </c>
      <c r="C294" s="71" t="str">
        <f t="shared" si="8"/>
        <v>250905_Dep_MC_290</v>
      </c>
      <c r="D294" s="68">
        <v>45905</v>
      </c>
      <c r="E294" s="69">
        <v>45903</v>
      </c>
      <c r="F294" s="69" t="s">
        <v>7</v>
      </c>
      <c r="G294" s="69" t="s">
        <v>99</v>
      </c>
      <c r="H294" s="127">
        <v>65000</v>
      </c>
      <c r="I294" s="71" t="s">
        <v>90</v>
      </c>
      <c r="J294" s="71" t="s">
        <v>92</v>
      </c>
      <c r="K294" s="18" t="str">
        <f>IF(DepensesData[[#This Row],[Description/Commentaires/Notes]]="","",DepensesData[[#This Row],[Description/Commentaires/Notes]])</f>
        <v>yasmine cherif</v>
      </c>
      <c r="L294" s="37" t="s">
        <v>315</v>
      </c>
    </row>
    <row r="295" spans="2:12" s="60" customFormat="1" x14ac:dyDescent="0.25">
      <c r="B295" s="18">
        <f t="shared" si="9"/>
        <v>291</v>
      </c>
      <c r="C295" s="71" t="str">
        <f t="shared" si="8"/>
        <v>250905_Dep_MC_291</v>
      </c>
      <c r="D295" s="68">
        <v>45905</v>
      </c>
      <c r="E295" s="69">
        <v>45903</v>
      </c>
      <c r="F295" s="69" t="s">
        <v>7</v>
      </c>
      <c r="G295" s="69" t="s">
        <v>99</v>
      </c>
      <c r="H295" s="127">
        <v>60000</v>
      </c>
      <c r="I295" s="71" t="s">
        <v>90</v>
      </c>
      <c r="J295" s="71" t="s">
        <v>92</v>
      </c>
      <c r="K295" s="18" t="str">
        <f>IF(DepensesData[[#This Row],[Description/Commentaires/Notes]]="","",DepensesData[[#This Row],[Description/Commentaires/Notes]])</f>
        <v>rolande</v>
      </c>
      <c r="L295" s="37" t="s">
        <v>324</v>
      </c>
    </row>
    <row r="296" spans="2:12" s="60" customFormat="1" x14ac:dyDescent="0.25">
      <c r="B296" s="18">
        <f t="shared" si="9"/>
        <v>292</v>
      </c>
      <c r="C296" s="71" t="str">
        <f t="shared" si="8"/>
        <v>250905_Dep_MC_292</v>
      </c>
      <c r="D296" s="68">
        <v>45905</v>
      </c>
      <c r="E296" s="69">
        <v>45903</v>
      </c>
      <c r="F296" s="69" t="s">
        <v>7</v>
      </c>
      <c r="G296" s="69" t="s">
        <v>99</v>
      </c>
      <c r="H296" s="127">
        <v>65000</v>
      </c>
      <c r="I296" s="71" t="s">
        <v>90</v>
      </c>
      <c r="J296" s="71" t="s">
        <v>92</v>
      </c>
      <c r="K296" s="18" t="str">
        <f>IF(DepensesData[[#This Row],[Description/Commentaires/Notes]]="","",DepensesData[[#This Row],[Description/Commentaires/Notes]])</f>
        <v>mr seydou</v>
      </c>
      <c r="L296" s="37" t="s">
        <v>394</v>
      </c>
    </row>
    <row r="297" spans="2:12" s="60" customFormat="1" x14ac:dyDescent="0.25">
      <c r="B297" s="18">
        <f t="shared" si="9"/>
        <v>293</v>
      </c>
      <c r="C297" s="71" t="str">
        <f t="shared" si="8"/>
        <v>250917_Dep_MC_293</v>
      </c>
      <c r="D297" s="68">
        <v>45917</v>
      </c>
      <c r="E297" s="69">
        <v>45917</v>
      </c>
      <c r="F297" s="69" t="s">
        <v>7</v>
      </c>
      <c r="G297" s="69" t="s">
        <v>99</v>
      </c>
      <c r="H297" s="127">
        <v>17500</v>
      </c>
      <c r="I297" s="71" t="s">
        <v>90</v>
      </c>
      <c r="J297" s="71" t="s">
        <v>62</v>
      </c>
      <c r="K297" s="18" t="str">
        <f>IF(DepensesData[[#This Row],[Description/Commentaires/Notes]]="","",DepensesData[[#This Row],[Description/Commentaires/Notes]])</f>
        <v>ACHAT DE GASOIL</v>
      </c>
      <c r="L297" s="37" t="s">
        <v>403</v>
      </c>
    </row>
    <row r="298" spans="2:12" s="60" customFormat="1" x14ac:dyDescent="0.25">
      <c r="B298" s="18">
        <f t="shared" si="9"/>
        <v>294</v>
      </c>
      <c r="C298" s="71" t="str">
        <f t="shared" si="8"/>
        <v>250918_Dep_MC_294</v>
      </c>
      <c r="D298" s="68">
        <v>45918</v>
      </c>
      <c r="E298" s="69">
        <v>45916</v>
      </c>
      <c r="F298" s="69" t="s">
        <v>7</v>
      </c>
      <c r="G298" s="69" t="s">
        <v>99</v>
      </c>
      <c r="H298" s="127">
        <v>3000</v>
      </c>
      <c r="I298" s="71" t="s">
        <v>90</v>
      </c>
      <c r="J298" s="71" t="s">
        <v>61</v>
      </c>
      <c r="K298" s="18" t="str">
        <f>IF(DepensesData[[#This Row],[Description/Commentaires/Notes]]="","",DepensesData[[#This Row],[Description/Commentaires/Notes]])</f>
        <v>SIGNATURE DU REGISTRE DE POLICE</v>
      </c>
      <c r="L298" s="37" t="s">
        <v>295</v>
      </c>
    </row>
    <row r="299" spans="2:12" s="60" customFormat="1" x14ac:dyDescent="0.25">
      <c r="B299" s="18">
        <f t="shared" si="9"/>
        <v>295</v>
      </c>
      <c r="C299" s="71" t="str">
        <f t="shared" si="8"/>
        <v>250918_Dep_MC_295</v>
      </c>
      <c r="D299" s="68">
        <v>45918</v>
      </c>
      <c r="E299" s="69">
        <v>45916</v>
      </c>
      <c r="F299" s="69" t="s">
        <v>7</v>
      </c>
      <c r="G299" s="69" t="s">
        <v>99</v>
      </c>
      <c r="H299" s="127">
        <v>1000</v>
      </c>
      <c r="I299" s="71" t="s">
        <v>90</v>
      </c>
      <c r="J299" s="71" t="s">
        <v>73</v>
      </c>
      <c r="K299" s="18" t="str">
        <f>IF(DepensesData[[#This Row],[Description/Commentaires/Notes]]="","",DepensesData[[#This Row],[Description/Commentaires/Notes]])</f>
        <v xml:space="preserve">TRANSPORT DE LA SIGNATURE DU REGISTRE </v>
      </c>
      <c r="L299" s="37" t="s">
        <v>294</v>
      </c>
    </row>
    <row r="300" spans="2:12" s="60" customFormat="1" x14ac:dyDescent="0.25">
      <c r="B300" s="18">
        <f t="shared" si="9"/>
        <v>296</v>
      </c>
      <c r="C300" s="71" t="str">
        <f t="shared" si="8"/>
        <v>250923_Dep_MC_296</v>
      </c>
      <c r="D300" s="68">
        <v>45923</v>
      </c>
      <c r="E300" s="69">
        <v>45923</v>
      </c>
      <c r="F300" s="69" t="s">
        <v>7</v>
      </c>
      <c r="G300" s="69" t="s">
        <v>99</v>
      </c>
      <c r="H300" s="127">
        <v>3000</v>
      </c>
      <c r="I300" s="71" t="s">
        <v>90</v>
      </c>
      <c r="J300" s="71" t="s">
        <v>62</v>
      </c>
      <c r="K300" s="18" t="str">
        <f>IF(DepensesData[[#This Row],[Description/Commentaires/Notes]]="","",DepensesData[[#This Row],[Description/Commentaires/Notes]])</f>
        <v>transfert d'unité orange pour le mois</v>
      </c>
      <c r="L300" s="37" t="s">
        <v>418</v>
      </c>
    </row>
    <row r="301" spans="2:12" s="60" customFormat="1" x14ac:dyDescent="0.25">
      <c r="B301" s="18">
        <f t="shared" si="9"/>
        <v>297</v>
      </c>
      <c r="C301" s="71" t="str">
        <f t="shared" si="8"/>
        <v>250923_Dep_MC_297</v>
      </c>
      <c r="D301" s="68">
        <v>45923</v>
      </c>
      <c r="E301" s="69">
        <v>45923</v>
      </c>
      <c r="F301" s="69" t="s">
        <v>7</v>
      </c>
      <c r="G301" s="69" t="s">
        <v>99</v>
      </c>
      <c r="H301" s="127">
        <v>1000</v>
      </c>
      <c r="I301" s="71" t="s">
        <v>90</v>
      </c>
      <c r="J301" s="71" t="s">
        <v>61</v>
      </c>
      <c r="K301" s="18" t="str">
        <f>IF(DepensesData[[#This Row],[Description/Commentaires/Notes]]="","",DepensesData[[#This Row],[Description/Commentaires/Notes]])</f>
        <v>SIGNATURE DU REGISTRE DE POLICE</v>
      </c>
      <c r="L301" s="37" t="s">
        <v>295</v>
      </c>
    </row>
    <row r="302" spans="2:12" s="60" customFormat="1" x14ac:dyDescent="0.25">
      <c r="B302" s="18">
        <f t="shared" si="9"/>
        <v>298</v>
      </c>
      <c r="C302" s="71" t="str">
        <f t="shared" si="8"/>
        <v>250923_Dep_MC_298</v>
      </c>
      <c r="D302" s="68">
        <v>45923</v>
      </c>
      <c r="E302" s="69">
        <v>45923</v>
      </c>
      <c r="F302" s="69" t="s">
        <v>7</v>
      </c>
      <c r="G302" s="69" t="s">
        <v>99</v>
      </c>
      <c r="H302" s="127">
        <v>1000</v>
      </c>
      <c r="I302" s="71" t="s">
        <v>90</v>
      </c>
      <c r="J302" s="71" t="s">
        <v>73</v>
      </c>
      <c r="K302" s="18" t="str">
        <f>IF(DepensesData[[#This Row],[Description/Commentaires/Notes]]="","",DepensesData[[#This Row],[Description/Commentaires/Notes]])</f>
        <v xml:space="preserve">TRANSPORT DE LA SIGNATURE DU REGISTRE </v>
      </c>
      <c r="L302" s="37" t="s">
        <v>294</v>
      </c>
    </row>
    <row r="303" spans="2:12" s="60" customFormat="1" x14ac:dyDescent="0.25">
      <c r="B303" s="18">
        <f t="shared" si="9"/>
        <v>299</v>
      </c>
      <c r="C303" s="71" t="str">
        <f t="shared" si="8"/>
        <v>250926_Dep_MC_299</v>
      </c>
      <c r="D303" s="68">
        <v>45926</v>
      </c>
      <c r="E303" s="69">
        <v>45923</v>
      </c>
      <c r="F303" s="69" t="s">
        <v>7</v>
      </c>
      <c r="G303" s="69" t="s">
        <v>99</v>
      </c>
      <c r="H303" s="127">
        <v>1000</v>
      </c>
      <c r="I303" s="71" t="s">
        <v>90</v>
      </c>
      <c r="J303" s="71" t="s">
        <v>73</v>
      </c>
      <c r="K303" s="18" t="str">
        <f>IF(DepensesData[[#This Row],[Description/Commentaires/Notes]]="","",DepensesData[[#This Row],[Description/Commentaires/Notes]])</f>
        <v xml:space="preserve">achat de serviette de nettoyage </v>
      </c>
      <c r="L303" s="37" t="s">
        <v>419</v>
      </c>
    </row>
    <row r="304" spans="2:12" s="60" customFormat="1" x14ac:dyDescent="0.25">
      <c r="B304" s="18">
        <f t="shared" si="9"/>
        <v>300</v>
      </c>
      <c r="C304" s="71" t="str">
        <f t="shared" si="8"/>
        <v>250926_Dep_MC_300</v>
      </c>
      <c r="D304" s="68">
        <v>45926</v>
      </c>
      <c r="E304" s="69">
        <v>45926</v>
      </c>
      <c r="F304" s="69" t="s">
        <v>7</v>
      </c>
      <c r="G304" s="69" t="s">
        <v>99</v>
      </c>
      <c r="H304" s="127">
        <v>122720</v>
      </c>
      <c r="I304" s="71" t="s">
        <v>90</v>
      </c>
      <c r="J304" s="71" t="s">
        <v>56</v>
      </c>
      <c r="K304" s="18" t="str">
        <f>IF(DepensesData[[#This Row],[Description/Commentaires/Notes]]="","",DepensesData[[#This Row],[Description/Commentaires/Notes]])</f>
        <v>abonnement canal+ du mois d'aout et septembre</v>
      </c>
      <c r="L304" s="37" t="s">
        <v>420</v>
      </c>
    </row>
    <row r="305" spans="2:12" s="60" customFormat="1" x14ac:dyDescent="0.25">
      <c r="B305" s="18">
        <f t="shared" si="9"/>
        <v>301</v>
      </c>
      <c r="C305" s="71" t="str">
        <f t="shared" si="8"/>
        <v>250930_Dep_MC_301</v>
      </c>
      <c r="D305" s="68">
        <v>45930</v>
      </c>
      <c r="E305" s="69">
        <v>45930</v>
      </c>
      <c r="F305" s="69" t="s">
        <v>7</v>
      </c>
      <c r="G305" s="69" t="s">
        <v>99</v>
      </c>
      <c r="H305" s="127">
        <v>1000</v>
      </c>
      <c r="I305" s="71" t="s">
        <v>90</v>
      </c>
      <c r="J305" s="71" t="s">
        <v>61</v>
      </c>
      <c r="K305" s="18" t="str">
        <f>IF(DepensesData[[#This Row],[Description/Commentaires/Notes]]="","",DepensesData[[#This Row],[Description/Commentaires/Notes]])</f>
        <v>SIGNATURE DU REGISTRE DE POLICE</v>
      </c>
      <c r="L305" s="37" t="s">
        <v>295</v>
      </c>
    </row>
    <row r="306" spans="2:12" s="60" customFormat="1" x14ac:dyDescent="0.25">
      <c r="B306" s="18">
        <f t="shared" si="9"/>
        <v>302</v>
      </c>
      <c r="C306" s="71" t="str">
        <f t="shared" si="8"/>
        <v>250930_Dep_MC_302</v>
      </c>
      <c r="D306" s="68">
        <v>45930</v>
      </c>
      <c r="E306" s="69">
        <v>45930</v>
      </c>
      <c r="F306" s="69" t="s">
        <v>7</v>
      </c>
      <c r="G306" s="69" t="s">
        <v>99</v>
      </c>
      <c r="H306" s="127">
        <v>1000</v>
      </c>
      <c r="I306" s="71" t="s">
        <v>90</v>
      </c>
      <c r="J306" s="71" t="s">
        <v>73</v>
      </c>
      <c r="K306" s="18" t="str">
        <f>IF(DepensesData[[#This Row],[Description/Commentaires/Notes]]="","",DepensesData[[#This Row],[Description/Commentaires/Notes]])</f>
        <v xml:space="preserve">TRANSPORT DE LA SIGNATURE DU REGISTRE </v>
      </c>
      <c r="L306" s="37" t="s">
        <v>294</v>
      </c>
    </row>
    <row r="307" spans="2:12" s="60" customFormat="1" x14ac:dyDescent="0.25">
      <c r="B307" s="18">
        <f t="shared" si="9"/>
        <v>303</v>
      </c>
      <c r="C307" s="71" t="str">
        <f t="shared" si="8"/>
        <v>251002_Dep_MC_303</v>
      </c>
      <c r="D307" s="68">
        <v>45932</v>
      </c>
      <c r="E307" s="69">
        <v>45931</v>
      </c>
      <c r="F307" s="69" t="s">
        <v>7</v>
      </c>
      <c r="G307" s="69" t="s">
        <v>99</v>
      </c>
      <c r="H307" s="127">
        <v>65000</v>
      </c>
      <c r="I307" s="71" t="s">
        <v>89</v>
      </c>
      <c r="J307" s="71" t="s">
        <v>347</v>
      </c>
      <c r="K307" s="18" t="str">
        <f>IF(DepensesData[[#This Row],[Description/Commentaires/Notes]]="","",DepensesData[[#This Row],[Description/Commentaires/Notes]])</f>
        <v>mr seydou</v>
      </c>
      <c r="L307" s="37" t="s">
        <v>394</v>
      </c>
    </row>
    <row r="308" spans="2:12" s="60" customFormat="1" x14ac:dyDescent="0.25">
      <c r="B308" s="18">
        <f t="shared" si="9"/>
        <v>304</v>
      </c>
      <c r="C308" s="71" t="str">
        <f t="shared" si="8"/>
        <v>251002_Dep_MC_304</v>
      </c>
      <c r="D308" s="68">
        <v>45932</v>
      </c>
      <c r="E308" s="69">
        <v>45931</v>
      </c>
      <c r="F308" s="69" t="s">
        <v>7</v>
      </c>
      <c r="G308" s="69" t="s">
        <v>99</v>
      </c>
      <c r="H308" s="127">
        <v>60000</v>
      </c>
      <c r="I308" s="71" t="s">
        <v>89</v>
      </c>
      <c r="J308" s="71" t="s">
        <v>346</v>
      </c>
      <c r="K308" s="18" t="str">
        <f>IF(DepensesData[[#This Row],[Description/Commentaires/Notes]]="","",DepensesData[[#This Row],[Description/Commentaires/Notes]])</f>
        <v>rolande</v>
      </c>
      <c r="L308" s="37" t="s">
        <v>324</v>
      </c>
    </row>
    <row r="309" spans="2:12" s="60" customFormat="1" x14ac:dyDescent="0.25">
      <c r="B309" s="18">
        <f t="shared" si="9"/>
        <v>305</v>
      </c>
      <c r="C309" s="71" t="str">
        <f t="shared" si="8"/>
        <v>251002_Dep_MC_305</v>
      </c>
      <c r="D309" s="68">
        <v>45932</v>
      </c>
      <c r="E309" s="69">
        <v>45931</v>
      </c>
      <c r="F309" s="69" t="s">
        <v>7</v>
      </c>
      <c r="G309" s="69" t="s">
        <v>99</v>
      </c>
      <c r="H309" s="127">
        <v>65000</v>
      </c>
      <c r="I309" s="71" t="s">
        <v>89</v>
      </c>
      <c r="J309" s="71" t="s">
        <v>346</v>
      </c>
      <c r="K309" s="18" t="str">
        <f>IF(DepensesData[[#This Row],[Description/Commentaires/Notes]]="","",DepensesData[[#This Row],[Description/Commentaires/Notes]])</f>
        <v>yasmine cherif</v>
      </c>
      <c r="L309" s="37" t="s">
        <v>315</v>
      </c>
    </row>
    <row r="310" spans="2:12" s="60" customFormat="1" x14ac:dyDescent="0.25">
      <c r="B310" s="18">
        <f t="shared" si="9"/>
        <v>306</v>
      </c>
      <c r="C310" s="71" t="str">
        <f t="shared" si="8"/>
        <v>251002_Dep_MC_306</v>
      </c>
      <c r="D310" s="68">
        <v>45932</v>
      </c>
      <c r="E310" s="69">
        <v>45931</v>
      </c>
      <c r="F310" s="69" t="s">
        <v>7</v>
      </c>
      <c r="G310" s="69" t="s">
        <v>99</v>
      </c>
      <c r="H310" s="127">
        <v>100000</v>
      </c>
      <c r="I310" s="71" t="s">
        <v>89</v>
      </c>
      <c r="J310" s="71" t="s">
        <v>345</v>
      </c>
      <c r="K310" s="18" t="str">
        <f>IF(DepensesData[[#This Row],[Description/Commentaires/Notes]]="","",DepensesData[[#This Row],[Description/Commentaires/Notes]])</f>
        <v>ESTHER KIMOU</v>
      </c>
      <c r="L310" s="37" t="s">
        <v>422</v>
      </c>
    </row>
    <row r="311" spans="2:12" s="60" customFormat="1" x14ac:dyDescent="0.25">
      <c r="B311" s="18">
        <f t="shared" si="9"/>
        <v>307</v>
      </c>
      <c r="C311" s="71" t="str">
        <f t="shared" si="8"/>
        <v>251002_Dep_MC_307</v>
      </c>
      <c r="D311" s="68">
        <v>45932</v>
      </c>
      <c r="E311" s="69">
        <v>45931</v>
      </c>
      <c r="F311" s="69" t="s">
        <v>7</v>
      </c>
      <c r="G311" s="69" t="s">
        <v>99</v>
      </c>
      <c r="H311" s="127">
        <v>160000</v>
      </c>
      <c r="I311" s="71" t="s">
        <v>89</v>
      </c>
      <c r="J311" s="71" t="s">
        <v>347</v>
      </c>
      <c r="K311" s="18" t="str">
        <f>IF(DepensesData[[#This Row],[Description/Commentaires/Notes]]="","",DepensesData[[#This Row],[Description/Commentaires/Notes]])</f>
        <v>COLOMBE SERVICE SECURITE</v>
      </c>
      <c r="L311" s="37" t="s">
        <v>423</v>
      </c>
    </row>
    <row r="312" spans="2:12" s="60" customFormat="1" x14ac:dyDescent="0.25">
      <c r="B312" s="18">
        <f t="shared" si="9"/>
        <v>308</v>
      </c>
      <c r="C312" s="71" t="str">
        <f t="shared" si="8"/>
        <v>251007_Dep_MC_308</v>
      </c>
      <c r="D312" s="68">
        <v>45937</v>
      </c>
      <c r="E312" s="69">
        <v>45937</v>
      </c>
      <c r="F312" s="69" t="s">
        <v>7</v>
      </c>
      <c r="G312" s="69" t="s">
        <v>99</v>
      </c>
      <c r="H312" s="127">
        <v>1000</v>
      </c>
      <c r="I312" s="71" t="s">
        <v>90</v>
      </c>
      <c r="J312" s="71" t="s">
        <v>61</v>
      </c>
      <c r="K312" s="18" t="str">
        <f>IF(DepensesData[[#This Row],[Description/Commentaires/Notes]]="","",DepensesData[[#This Row],[Description/Commentaires/Notes]])</f>
        <v>SIGNATURE DU REGISTRE DE POLICE</v>
      </c>
      <c r="L312" s="37" t="s">
        <v>295</v>
      </c>
    </row>
    <row r="313" spans="2:12" s="60" customFormat="1" x14ac:dyDescent="0.25">
      <c r="B313" s="18">
        <f t="shared" si="9"/>
        <v>309</v>
      </c>
      <c r="C313" s="71" t="str">
        <f t="shared" si="8"/>
        <v>251007_Dep_MC_309</v>
      </c>
      <c r="D313" s="68">
        <v>45937</v>
      </c>
      <c r="E313" s="69">
        <v>45937</v>
      </c>
      <c r="F313" s="69" t="s">
        <v>7</v>
      </c>
      <c r="G313" s="69" t="s">
        <v>99</v>
      </c>
      <c r="H313" s="127">
        <v>1000</v>
      </c>
      <c r="I313" s="71" t="s">
        <v>90</v>
      </c>
      <c r="J313" s="71" t="s">
        <v>73</v>
      </c>
      <c r="K313" s="18" t="str">
        <f>IF(DepensesData[[#This Row],[Description/Commentaires/Notes]]="","",DepensesData[[#This Row],[Description/Commentaires/Notes]])</f>
        <v xml:space="preserve">TRANSPORT DE LA SIGNATURE DU REGISTRE </v>
      </c>
      <c r="L313" s="37" t="s">
        <v>294</v>
      </c>
    </row>
    <row r="314" spans="2:12" s="60" customFormat="1" x14ac:dyDescent="0.25">
      <c r="B314" s="18">
        <f t="shared" si="9"/>
        <v>310</v>
      </c>
      <c r="C314" s="71" t="str">
        <f t="shared" si="8"/>
        <v>251010_Dep_MC_310</v>
      </c>
      <c r="D314" s="68">
        <v>45940</v>
      </c>
      <c r="E314" s="69">
        <v>45940</v>
      </c>
      <c r="F314" s="69" t="s">
        <v>7</v>
      </c>
      <c r="G314" s="69" t="s">
        <v>99</v>
      </c>
      <c r="H314" s="127">
        <v>21500</v>
      </c>
      <c r="I314" s="71" t="s">
        <v>90</v>
      </c>
      <c r="J314" s="71" t="s">
        <v>55</v>
      </c>
      <c r="K314" s="18" t="str">
        <f>IF(DepensesData[[#This Row],[Description/Commentaires/Notes]]="","",DepensesData[[#This Row],[Description/Commentaires/Notes]])</f>
        <v xml:space="preserve"> ACHAT DE PRODUITS  D'ENTRETIENS</v>
      </c>
      <c r="L314" s="37" t="s">
        <v>428</v>
      </c>
    </row>
    <row r="315" spans="2:12" s="60" customFormat="1" x14ac:dyDescent="0.25">
      <c r="B315" s="18">
        <f t="shared" si="9"/>
        <v>311</v>
      </c>
      <c r="C315" s="71" t="str">
        <f t="shared" si="8"/>
        <v>251010_Dep_MC_311</v>
      </c>
      <c r="D315" s="68">
        <v>45940</v>
      </c>
      <c r="E315" s="69">
        <v>45940</v>
      </c>
      <c r="F315" s="69" t="s">
        <v>7</v>
      </c>
      <c r="G315" s="69" t="s">
        <v>99</v>
      </c>
      <c r="H315" s="127">
        <v>1500</v>
      </c>
      <c r="I315" s="71" t="s">
        <v>90</v>
      </c>
      <c r="J315" s="71" t="s">
        <v>73</v>
      </c>
      <c r="K315" s="18" t="str">
        <f>IF(DepensesData[[#This Row],[Description/Commentaires/Notes]]="","",DepensesData[[#This Row],[Description/Commentaires/Notes]])</f>
        <v>TRANSPORT POUR ACHAT</v>
      </c>
      <c r="L315" s="37" t="s">
        <v>429</v>
      </c>
    </row>
    <row r="316" spans="2:12" s="60" customFormat="1" x14ac:dyDescent="0.25">
      <c r="B316" s="18">
        <f t="shared" si="9"/>
        <v>312</v>
      </c>
      <c r="C316" s="71" t="str">
        <f t="shared" si="8"/>
        <v>251010_Dep_MC_312</v>
      </c>
      <c r="D316" s="68">
        <v>45940</v>
      </c>
      <c r="E316" s="69">
        <v>45940</v>
      </c>
      <c r="F316" s="69" t="s">
        <v>7</v>
      </c>
      <c r="G316" s="69" t="s">
        <v>99</v>
      </c>
      <c r="H316" s="127">
        <v>65000</v>
      </c>
      <c r="I316" s="71" t="s">
        <v>89</v>
      </c>
      <c r="J316" s="71" t="s">
        <v>347</v>
      </c>
      <c r="K316" s="18" t="str">
        <f>IF(DepensesData[[#This Row],[Description/Commentaires/Notes]]="","",DepensesData[[#This Row],[Description/Commentaires/Notes]])</f>
        <v>CONGE PAYE MR SEYDOU</v>
      </c>
      <c r="L316" s="37" t="s">
        <v>430</v>
      </c>
    </row>
    <row r="317" spans="2:12" s="60" customFormat="1" x14ac:dyDescent="0.25">
      <c r="B317" s="18">
        <f t="shared" si="9"/>
        <v>313</v>
      </c>
      <c r="C317" s="71" t="str">
        <f t="shared" si="8"/>
        <v>251014_Dep_MC_313</v>
      </c>
      <c r="D317" s="68">
        <v>45944</v>
      </c>
      <c r="E317" s="69">
        <v>45944</v>
      </c>
      <c r="F317" s="69" t="s">
        <v>7</v>
      </c>
      <c r="G317" s="69" t="s">
        <v>99</v>
      </c>
      <c r="H317" s="127">
        <v>1000</v>
      </c>
      <c r="I317" s="71" t="s">
        <v>90</v>
      </c>
      <c r="J317" s="71" t="s">
        <v>61</v>
      </c>
      <c r="K317" s="18" t="str">
        <f>IF(DepensesData[[#This Row],[Description/Commentaires/Notes]]="","",DepensesData[[#This Row],[Description/Commentaires/Notes]])</f>
        <v>SIGNATURE DU REGISTRE DE POLICE</v>
      </c>
      <c r="L317" s="37" t="s">
        <v>295</v>
      </c>
    </row>
    <row r="318" spans="2:12" s="60" customFormat="1" x14ac:dyDescent="0.25">
      <c r="B318" s="18">
        <f t="shared" si="9"/>
        <v>314</v>
      </c>
      <c r="C318" s="71" t="str">
        <f t="shared" si="8"/>
        <v>251014_Dep_MC_314</v>
      </c>
      <c r="D318" s="68">
        <v>45944</v>
      </c>
      <c r="E318" s="69">
        <v>45944</v>
      </c>
      <c r="F318" s="69" t="s">
        <v>7</v>
      </c>
      <c r="G318" s="69" t="s">
        <v>99</v>
      </c>
      <c r="H318" s="127">
        <v>1000</v>
      </c>
      <c r="I318" s="71" t="s">
        <v>90</v>
      </c>
      <c r="J318" s="71" t="s">
        <v>73</v>
      </c>
      <c r="K318" s="18" t="str">
        <f>IF(DepensesData[[#This Row],[Description/Commentaires/Notes]]="","",DepensesData[[#This Row],[Description/Commentaires/Notes]])</f>
        <v xml:space="preserve">TRANSPORT DE LA SIGNATURE DU REGISTRE </v>
      </c>
      <c r="L318" s="37" t="s">
        <v>294</v>
      </c>
    </row>
    <row r="319" spans="2:12" s="60" customFormat="1" x14ac:dyDescent="0.25">
      <c r="B319" s="18">
        <f t="shared" si="9"/>
        <v>315</v>
      </c>
      <c r="C319" s="71" t="str">
        <f t="shared" si="8"/>
        <v>251014_Dep_MC_315</v>
      </c>
      <c r="D319" s="68">
        <v>45944</v>
      </c>
      <c r="E319" s="69">
        <v>45944</v>
      </c>
      <c r="F319" s="69" t="s">
        <v>7</v>
      </c>
      <c r="G319" s="69" t="s">
        <v>99</v>
      </c>
      <c r="H319" s="127">
        <v>13500</v>
      </c>
      <c r="I319" s="71" t="s">
        <v>90</v>
      </c>
      <c r="J319" s="71" t="s">
        <v>62</v>
      </c>
      <c r="K319" s="18" t="str">
        <f>IF(DepensesData[[#This Row],[Description/Commentaires/Notes]]="","",DepensesData[[#This Row],[Description/Commentaires/Notes]])</f>
        <v>ACHAT DE GASOIL</v>
      </c>
      <c r="L319" s="37" t="s">
        <v>403</v>
      </c>
    </row>
    <row r="320" spans="2:12" s="60" customFormat="1" x14ac:dyDescent="0.25">
      <c r="B320" s="18">
        <f t="shared" si="9"/>
        <v>316</v>
      </c>
      <c r="C320" s="71" t="str">
        <f t="shared" si="8"/>
        <v>251014_Dep_MC_316</v>
      </c>
      <c r="D320" s="68">
        <v>45944</v>
      </c>
      <c r="E320" s="69">
        <v>45944</v>
      </c>
      <c r="F320" s="69" t="s">
        <v>7</v>
      </c>
      <c r="G320" s="69" t="s">
        <v>99</v>
      </c>
      <c r="H320" s="127">
        <v>50700</v>
      </c>
      <c r="I320" s="71" t="s">
        <v>90</v>
      </c>
      <c r="J320" s="71" t="s">
        <v>54</v>
      </c>
      <c r="K320" s="18" t="str">
        <f>IF(DepensesData[[#This Row],[Description/Commentaires/Notes]]="","",DepensesData[[#This Row],[Description/Commentaires/Notes]])</f>
        <v>Dieu confirme</v>
      </c>
      <c r="L320" s="37" t="s">
        <v>391</v>
      </c>
    </row>
    <row r="321" spans="2:12" s="60" customFormat="1" x14ac:dyDescent="0.25">
      <c r="B321" s="18">
        <f t="shared" si="9"/>
        <v>317</v>
      </c>
      <c r="C321" s="71" t="str">
        <f t="shared" si="8"/>
        <v>251021_Dep_MC_317</v>
      </c>
      <c r="D321" s="68">
        <v>45951</v>
      </c>
      <c r="E321" s="69">
        <v>45951</v>
      </c>
      <c r="F321" s="69" t="s">
        <v>7</v>
      </c>
      <c r="G321" s="69" t="s">
        <v>99</v>
      </c>
      <c r="H321" s="127">
        <v>1000</v>
      </c>
      <c r="I321" s="71" t="s">
        <v>90</v>
      </c>
      <c r="J321" s="71" t="s">
        <v>61</v>
      </c>
      <c r="K321" s="18" t="str">
        <f>IF(DepensesData[[#This Row],[Description/Commentaires/Notes]]="","",DepensesData[[#This Row],[Description/Commentaires/Notes]])</f>
        <v>SIGNATURE DU REGISTRE DE POLICE</v>
      </c>
      <c r="L321" s="37" t="s">
        <v>295</v>
      </c>
    </row>
    <row r="322" spans="2:12" s="60" customFormat="1" x14ac:dyDescent="0.25">
      <c r="B322" s="18">
        <f t="shared" si="9"/>
        <v>318</v>
      </c>
      <c r="C322" s="71" t="str">
        <f t="shared" si="8"/>
        <v>251021_Dep_MC_318</v>
      </c>
      <c r="D322" s="68">
        <v>45951</v>
      </c>
      <c r="E322" s="69">
        <v>45951</v>
      </c>
      <c r="F322" s="69" t="s">
        <v>7</v>
      </c>
      <c r="G322" s="69" t="s">
        <v>99</v>
      </c>
      <c r="H322" s="127">
        <v>1000</v>
      </c>
      <c r="I322" s="71" t="s">
        <v>90</v>
      </c>
      <c r="J322" s="71" t="s">
        <v>73</v>
      </c>
      <c r="K322" s="18" t="str">
        <f>IF(DepensesData[[#This Row],[Description/Commentaires/Notes]]="","",DepensesData[[#This Row],[Description/Commentaires/Notes]])</f>
        <v>TRANSPORT POUR SIGNATURE DU REGISTRE</v>
      </c>
      <c r="L322" s="37" t="s">
        <v>435</v>
      </c>
    </row>
    <row r="323" spans="2:12" s="60" customFormat="1" x14ac:dyDescent="0.25">
      <c r="B323" s="18">
        <f t="shared" si="9"/>
        <v>319</v>
      </c>
      <c r="C323" s="71" t="str">
        <f t="shared" si="8"/>
        <v>251028_Dep_MC_319</v>
      </c>
      <c r="D323" s="68">
        <v>45958</v>
      </c>
      <c r="E323" s="69">
        <v>45958</v>
      </c>
      <c r="F323" s="69" t="s">
        <v>7</v>
      </c>
      <c r="G323" s="69" t="s">
        <v>99</v>
      </c>
      <c r="H323" s="127">
        <v>1000</v>
      </c>
      <c r="I323" s="71" t="s">
        <v>90</v>
      </c>
      <c r="J323" s="71" t="s">
        <v>61</v>
      </c>
      <c r="K323" s="18" t="str">
        <f>IF(DepensesData[[#This Row],[Description/Commentaires/Notes]]="","",DepensesData[[#This Row],[Description/Commentaires/Notes]])</f>
        <v>SIGNATURE DU REGISTRE DE POLICE</v>
      </c>
      <c r="L323" s="37" t="s">
        <v>295</v>
      </c>
    </row>
    <row r="324" spans="2:12" s="60" customFormat="1" x14ac:dyDescent="0.25">
      <c r="B324" s="18">
        <f t="shared" si="9"/>
        <v>320</v>
      </c>
      <c r="C324" s="71" t="str">
        <f t="shared" si="8"/>
        <v>251028_Dep_MC_320</v>
      </c>
      <c r="D324" s="68">
        <v>45958</v>
      </c>
      <c r="E324" s="69">
        <v>45958</v>
      </c>
      <c r="F324" s="69" t="s">
        <v>7</v>
      </c>
      <c r="G324" s="69" t="s">
        <v>99</v>
      </c>
      <c r="H324" s="127">
        <v>800</v>
      </c>
      <c r="I324" s="71" t="s">
        <v>90</v>
      </c>
      <c r="J324" s="71" t="s">
        <v>73</v>
      </c>
      <c r="K324" s="18" t="str">
        <f>IF(DepensesData[[#This Row],[Description/Commentaires/Notes]]="","",DepensesData[[#This Row],[Description/Commentaires/Notes]])</f>
        <v>TRANSPOERT POUR SIGNATURE DU REGISTRE</v>
      </c>
      <c r="L324" s="37" t="s">
        <v>436</v>
      </c>
    </row>
    <row r="325" spans="2:12" s="60" customFormat="1" x14ac:dyDescent="0.25">
      <c r="B325" s="18">
        <f t="shared" si="9"/>
        <v>321</v>
      </c>
      <c r="C325" s="71" t="str">
        <f t="shared" ref="C325:C388" si="10">IF(OR(D325="", E325="", F325="", H325="", I325=""), "", TEXT(RIGHT(YEAR(D325), 2), "00") &amp; TEXT(MONTH(D325), "00") &amp; TEXT(DAY(D325), "00") &amp; "_Dep_MC_" &amp; TEXT(B325, "0"))</f>
        <v>251031_Dep_MC_321</v>
      </c>
      <c r="D325" s="68">
        <v>45961</v>
      </c>
      <c r="E325" s="69">
        <v>45961</v>
      </c>
      <c r="F325" s="69" t="s">
        <v>7</v>
      </c>
      <c r="G325" s="69" t="s">
        <v>99</v>
      </c>
      <c r="H325" s="127">
        <v>3000</v>
      </c>
      <c r="I325" s="71" t="s">
        <v>90</v>
      </c>
      <c r="J325" s="71" t="s">
        <v>62</v>
      </c>
      <c r="K325" s="18" t="str">
        <f>IF(DepensesData[[#This Row],[Description/Commentaires/Notes]]="","",DepensesData[[#This Row],[Description/Commentaires/Notes]])</f>
        <v>Transfert d' unité pour le mois</v>
      </c>
      <c r="L325" s="37" t="s">
        <v>437</v>
      </c>
    </row>
    <row r="326" spans="2:12" s="60" customFormat="1" x14ac:dyDescent="0.25">
      <c r="B326" s="18">
        <f t="shared" si="9"/>
        <v>322</v>
      </c>
      <c r="C326" s="71" t="str">
        <f t="shared" si="10"/>
        <v>251103_Dep_MC_322</v>
      </c>
      <c r="D326" s="68">
        <v>45964</v>
      </c>
      <c r="E326" s="69">
        <v>45964</v>
      </c>
      <c r="F326" s="69" t="s">
        <v>7</v>
      </c>
      <c r="G326" s="69" t="s">
        <v>99</v>
      </c>
      <c r="H326" s="127">
        <v>25500</v>
      </c>
      <c r="I326" s="71" t="s">
        <v>90</v>
      </c>
      <c r="J326" s="71" t="s">
        <v>9</v>
      </c>
      <c r="K326" s="18" t="str">
        <f>IF(DepensesData[[#This Row],[Description/Commentaires/Notes]]="","",DepensesData[[#This Row],[Description/Commentaires/Notes]])</f>
        <v>CONNEXION INTERNET  DU MOIS</v>
      </c>
      <c r="L326" s="37" t="s">
        <v>438</v>
      </c>
    </row>
    <row r="327" spans="2:12" s="60" customFormat="1" x14ac:dyDescent="0.25">
      <c r="B327" s="18">
        <f t="shared" ref="B327:B390" si="11">B326+1</f>
        <v>323</v>
      </c>
      <c r="C327" s="71" t="str">
        <f t="shared" si="10"/>
        <v>251103_Dep_MC_323</v>
      </c>
      <c r="D327" s="68">
        <v>45964</v>
      </c>
      <c r="E327" s="69">
        <v>45964</v>
      </c>
      <c r="F327" s="69" t="s">
        <v>7</v>
      </c>
      <c r="G327" s="69" t="s">
        <v>99</v>
      </c>
      <c r="H327" s="127">
        <v>120156</v>
      </c>
      <c r="I327" s="71" t="s">
        <v>90</v>
      </c>
      <c r="J327" s="71" t="s">
        <v>53</v>
      </c>
      <c r="K327" s="18" t="str">
        <f>IF(DepensesData[[#This Row],[Description/Commentaires/Notes]]="","",DepensesData[[#This Row],[Description/Commentaires/Notes]])</f>
        <v>Facture CIE PERIODE 04/08 AU 04/10/2025</v>
      </c>
      <c r="L327" s="37" t="s">
        <v>450</v>
      </c>
    </row>
    <row r="328" spans="2:12" s="60" customFormat="1" x14ac:dyDescent="0.25">
      <c r="B328" s="18">
        <f t="shared" si="11"/>
        <v>324</v>
      </c>
      <c r="C328" s="71" t="str">
        <f t="shared" si="10"/>
        <v>251103_Dep_MC_324</v>
      </c>
      <c r="D328" s="68">
        <v>45964</v>
      </c>
      <c r="E328" s="69">
        <v>45964</v>
      </c>
      <c r="F328" s="69" t="s">
        <v>7</v>
      </c>
      <c r="G328" s="69" t="s">
        <v>99</v>
      </c>
      <c r="H328" s="127">
        <v>196655</v>
      </c>
      <c r="I328" s="71" t="s">
        <v>90</v>
      </c>
      <c r="J328" s="71" t="s">
        <v>53</v>
      </c>
      <c r="K328" s="18" t="str">
        <f>IF(DepensesData[[#This Row],[Description/Commentaires/Notes]]="","",DepensesData[[#This Row],[Description/Commentaires/Notes]])</f>
        <v>Facture CIE PERIODE 04/08 AU 04/10/2025</v>
      </c>
      <c r="L328" s="37" t="s">
        <v>450</v>
      </c>
    </row>
    <row r="329" spans="2:12" s="60" customFormat="1" x14ac:dyDescent="0.25">
      <c r="B329" s="18">
        <f t="shared" si="11"/>
        <v>325</v>
      </c>
      <c r="C329" s="71" t="str">
        <f t="shared" si="10"/>
        <v>251103_Dep_MC_325</v>
      </c>
      <c r="D329" s="68">
        <v>45964</v>
      </c>
      <c r="E329" s="69">
        <v>45964</v>
      </c>
      <c r="F329" s="69" t="s">
        <v>7</v>
      </c>
      <c r="G329" s="69" t="s">
        <v>99</v>
      </c>
      <c r="H329" s="127">
        <v>90688</v>
      </c>
      <c r="I329" s="71" t="s">
        <v>90</v>
      </c>
      <c r="J329" s="71" t="s">
        <v>52</v>
      </c>
      <c r="K329" s="18" t="str">
        <f>IF(DepensesData[[#This Row],[Description/Commentaires/Notes]]="","",DepensesData[[#This Row],[Description/Commentaires/Notes]])</f>
        <v>FACTURE SODECI PERIODE JUIN JUILLIET AOUT</v>
      </c>
      <c r="L329" s="37" t="s">
        <v>451</v>
      </c>
    </row>
    <row r="330" spans="2:12" s="60" customFormat="1" x14ac:dyDescent="0.25">
      <c r="B330" s="18">
        <f t="shared" si="11"/>
        <v>326</v>
      </c>
      <c r="C330" s="71" t="str">
        <f t="shared" si="10"/>
        <v>251103_Dep_MC_326</v>
      </c>
      <c r="D330" s="68">
        <v>45964</v>
      </c>
      <c r="E330" s="69">
        <v>45964</v>
      </c>
      <c r="F330" s="69" t="s">
        <v>7</v>
      </c>
      <c r="G330" s="69" t="s">
        <v>99</v>
      </c>
      <c r="H330" s="127">
        <v>1000</v>
      </c>
      <c r="I330" s="71" t="s">
        <v>90</v>
      </c>
      <c r="J330" s="71" t="s">
        <v>73</v>
      </c>
      <c r="K330" s="18" t="str">
        <f>IF(DepensesData[[#This Row],[Description/Commentaires/Notes]]="","",DepensesData[[#This Row],[Description/Commentaires/Notes]])</f>
        <v xml:space="preserve"> TRANSPORT POUR PAIEMENT DES FACTURES</v>
      </c>
      <c r="L330" s="37" t="s">
        <v>439</v>
      </c>
    </row>
    <row r="331" spans="2:12" s="60" customFormat="1" x14ac:dyDescent="0.25">
      <c r="B331" s="18">
        <f t="shared" si="11"/>
        <v>327</v>
      </c>
      <c r="C331" s="71" t="str">
        <f t="shared" si="10"/>
        <v>251104_Dep_MC_327</v>
      </c>
      <c r="D331" s="68">
        <v>45965</v>
      </c>
      <c r="E331" s="69">
        <v>45965</v>
      </c>
      <c r="F331" s="69" t="s">
        <v>7</v>
      </c>
      <c r="G331" s="69" t="s">
        <v>99</v>
      </c>
      <c r="H331" s="127">
        <v>1000</v>
      </c>
      <c r="I331" s="71" t="s">
        <v>90</v>
      </c>
      <c r="J331" s="71" t="s">
        <v>73</v>
      </c>
      <c r="K331" s="18" t="str">
        <f>IF(DepensesData[[#This Row],[Description/Commentaires/Notes]]="","",DepensesData[[#This Row],[Description/Commentaires/Notes]])</f>
        <v>TRANSPORT POUR SIGNATURE DU REGISTRE</v>
      </c>
      <c r="L331" s="37" t="s">
        <v>435</v>
      </c>
    </row>
    <row r="332" spans="2:12" s="60" customFormat="1" x14ac:dyDescent="0.25">
      <c r="B332" s="18">
        <f t="shared" si="11"/>
        <v>328</v>
      </c>
      <c r="C332" s="71" t="str">
        <f t="shared" si="10"/>
        <v>251104_Dep_MC_328</v>
      </c>
      <c r="D332" s="68">
        <v>45965</v>
      </c>
      <c r="E332" s="69">
        <v>45965</v>
      </c>
      <c r="F332" s="69" t="s">
        <v>7</v>
      </c>
      <c r="G332" s="69" t="s">
        <v>99</v>
      </c>
      <c r="H332" s="127">
        <v>1000</v>
      </c>
      <c r="I332" s="71" t="s">
        <v>90</v>
      </c>
      <c r="J332" s="71" t="s">
        <v>61</v>
      </c>
      <c r="K332" s="18" t="str">
        <f>IF(DepensesData[[#This Row],[Description/Commentaires/Notes]]="","",DepensesData[[#This Row],[Description/Commentaires/Notes]])</f>
        <v>SIGNATURE DU REGISTRE DE POLICE</v>
      </c>
      <c r="L332" s="37" t="s">
        <v>295</v>
      </c>
    </row>
    <row r="333" spans="2:12" s="60" customFormat="1" x14ac:dyDescent="0.25">
      <c r="B333" s="18">
        <f t="shared" si="11"/>
        <v>329</v>
      </c>
      <c r="C333" s="71" t="str">
        <f t="shared" si="10"/>
        <v>251105_Dep_MC_329</v>
      </c>
      <c r="D333" s="68">
        <v>45966</v>
      </c>
      <c r="E333" s="69">
        <v>45898</v>
      </c>
      <c r="F333" s="69" t="s">
        <v>7</v>
      </c>
      <c r="G333" s="69" t="s">
        <v>99</v>
      </c>
      <c r="H333" s="127">
        <v>63000</v>
      </c>
      <c r="I333" s="71" t="s">
        <v>89</v>
      </c>
      <c r="J333" s="71" t="s">
        <v>57</v>
      </c>
      <c r="K333" s="18" t="str">
        <f>IF(DepensesData[[#This Row],[Description/Commentaires/Notes]]="","",DepensesData[[#This Row],[Description/Commentaires/Notes]])</f>
        <v>BURIDA PERIODE JUIL AOUT SEPT</v>
      </c>
      <c r="L333" s="37" t="s">
        <v>440</v>
      </c>
    </row>
    <row r="334" spans="2:12" s="60" customFormat="1" x14ac:dyDescent="0.25">
      <c r="B334" s="18">
        <f t="shared" si="11"/>
        <v>330</v>
      </c>
      <c r="C334" s="71" t="str">
        <f t="shared" si="10"/>
        <v>251105_Dep_MC_330</v>
      </c>
      <c r="D334" s="68">
        <v>45966</v>
      </c>
      <c r="E334" s="69">
        <v>45962</v>
      </c>
      <c r="F334" s="69" t="s">
        <v>7</v>
      </c>
      <c r="G334" s="69" t="s">
        <v>99</v>
      </c>
      <c r="H334" s="127">
        <v>122720</v>
      </c>
      <c r="I334" s="71" t="s">
        <v>25</v>
      </c>
      <c r="J334" s="71" t="s">
        <v>56</v>
      </c>
      <c r="K334" s="18" t="str">
        <f>IF(DepensesData[[#This Row],[Description/Commentaires/Notes]]="","",DepensesData[[#This Row],[Description/Commentaires/Notes]])</f>
        <v/>
      </c>
      <c r="L334" s="37"/>
    </row>
    <row r="335" spans="2:12" s="60" customFormat="1" x14ac:dyDescent="0.25">
      <c r="B335" s="18">
        <f t="shared" si="11"/>
        <v>331</v>
      </c>
      <c r="C335" s="71" t="str">
        <f t="shared" si="10"/>
        <v>251105_Dep_MC_331</v>
      </c>
      <c r="D335" s="68">
        <v>45966</v>
      </c>
      <c r="E335" s="69">
        <v>45964</v>
      </c>
      <c r="F335" s="69" t="s">
        <v>7</v>
      </c>
      <c r="G335" s="69" t="s">
        <v>99</v>
      </c>
      <c r="H335" s="127">
        <v>130000</v>
      </c>
      <c r="I335" s="71" t="s">
        <v>89</v>
      </c>
      <c r="J335" s="71" t="s">
        <v>346</v>
      </c>
      <c r="K335" s="18" t="str">
        <f>IF(DepensesData[[#This Row],[Description/Commentaires/Notes]]="","",DepensesData[[#This Row],[Description/Commentaires/Notes]])</f>
        <v>CHERIF  YASMINE SALAIRE OCT + BONUS</v>
      </c>
      <c r="L335" s="37" t="s">
        <v>441</v>
      </c>
    </row>
    <row r="336" spans="2:12" s="60" customFormat="1" x14ac:dyDescent="0.25">
      <c r="B336" s="18">
        <f t="shared" si="11"/>
        <v>332</v>
      </c>
      <c r="C336" s="71" t="str">
        <f t="shared" si="10"/>
        <v>251105_Dep_MC_332</v>
      </c>
      <c r="D336" s="68">
        <v>45966</v>
      </c>
      <c r="E336" s="69">
        <v>45964</v>
      </c>
      <c r="F336" s="69" t="s">
        <v>7</v>
      </c>
      <c r="G336" s="69" t="s">
        <v>99</v>
      </c>
      <c r="H336" s="127">
        <v>65000</v>
      </c>
      <c r="I336" s="71" t="s">
        <v>89</v>
      </c>
      <c r="J336" s="71" t="s">
        <v>347</v>
      </c>
      <c r="K336" s="18" t="str">
        <f>IF(DepensesData[[#This Row],[Description/Commentaires/Notes]]="","",DepensesData[[#This Row],[Description/Commentaires/Notes]])</f>
        <v>MR SEYDOU</v>
      </c>
      <c r="L336" s="37" t="s">
        <v>446</v>
      </c>
    </row>
    <row r="337" spans="2:12" s="60" customFormat="1" x14ac:dyDescent="0.25">
      <c r="B337" s="18">
        <f t="shared" si="11"/>
        <v>333</v>
      </c>
      <c r="C337" s="71" t="str">
        <f t="shared" si="10"/>
        <v>251105_Dep_MC_333</v>
      </c>
      <c r="D337" s="68">
        <v>45966</v>
      </c>
      <c r="E337" s="69">
        <v>45964</v>
      </c>
      <c r="F337" s="69" t="s">
        <v>7</v>
      </c>
      <c r="G337" s="69" t="s">
        <v>99</v>
      </c>
      <c r="H337" s="127">
        <v>160000</v>
      </c>
      <c r="I337" s="71" t="s">
        <v>89</v>
      </c>
      <c r="J337" s="71" t="s">
        <v>347</v>
      </c>
      <c r="K337" s="18" t="str">
        <f>IF(DepensesData[[#This Row],[Description/Commentaires/Notes]]="","",DepensesData[[#This Row],[Description/Commentaires/Notes]])</f>
        <v>SERVICE SECURITE COLOMBE</v>
      </c>
      <c r="L337" s="37" t="s">
        <v>442</v>
      </c>
    </row>
    <row r="338" spans="2:12" s="60" customFormat="1" x14ac:dyDescent="0.25">
      <c r="B338" s="18">
        <f t="shared" si="11"/>
        <v>334</v>
      </c>
      <c r="C338" s="71" t="str">
        <f t="shared" si="10"/>
        <v>251105_Dep_MC_334</v>
      </c>
      <c r="D338" s="68">
        <v>45966</v>
      </c>
      <c r="E338" s="69">
        <v>45964</v>
      </c>
      <c r="F338" s="69" t="s">
        <v>7</v>
      </c>
      <c r="G338" s="69" t="s">
        <v>99</v>
      </c>
      <c r="H338" s="127">
        <v>60000</v>
      </c>
      <c r="I338" s="71" t="s">
        <v>89</v>
      </c>
      <c r="J338" s="71" t="s">
        <v>346</v>
      </c>
      <c r="K338" s="18" t="str">
        <f>IF(DepensesData[[#This Row],[Description/Commentaires/Notes]]="","",DepensesData[[#This Row],[Description/Commentaires/Notes]])</f>
        <v>N BESSO ROLANDE</v>
      </c>
      <c r="L338" s="37" t="s">
        <v>443</v>
      </c>
    </row>
    <row r="339" spans="2:12" s="60" customFormat="1" x14ac:dyDescent="0.25">
      <c r="B339" s="18">
        <f t="shared" si="11"/>
        <v>335</v>
      </c>
      <c r="C339" s="71" t="str">
        <f t="shared" si="10"/>
        <v>251105_Dep_MC_335</v>
      </c>
      <c r="D339" s="68">
        <v>45966</v>
      </c>
      <c r="E339" s="69">
        <v>45964</v>
      </c>
      <c r="F339" s="69" t="s">
        <v>7</v>
      </c>
      <c r="G339" s="69" t="s">
        <v>99</v>
      </c>
      <c r="H339" s="127">
        <v>100000</v>
      </c>
      <c r="I339" s="71" t="s">
        <v>89</v>
      </c>
      <c r="J339" s="71" t="s">
        <v>345</v>
      </c>
      <c r="K339" s="18" t="str">
        <f>IF(DepensesData[[#This Row],[Description/Commentaires/Notes]]="","",DepensesData[[#This Row],[Description/Commentaires/Notes]])</f>
        <v>MME TANOH OLGA</v>
      </c>
      <c r="L339" s="37" t="s">
        <v>444</v>
      </c>
    </row>
    <row r="340" spans="2:12" s="60" customFormat="1" x14ac:dyDescent="0.25">
      <c r="B340" s="18">
        <f t="shared" si="11"/>
        <v>336</v>
      </c>
      <c r="C340" s="71" t="str">
        <f t="shared" si="10"/>
        <v>251105_Dep_MC_336</v>
      </c>
      <c r="D340" s="68">
        <v>45966</v>
      </c>
      <c r="E340" s="69">
        <v>45964</v>
      </c>
      <c r="F340" s="69" t="s">
        <v>7</v>
      </c>
      <c r="G340" s="69" t="s">
        <v>99</v>
      </c>
      <c r="H340" s="127">
        <v>140000</v>
      </c>
      <c r="I340" s="71" t="s">
        <v>89</v>
      </c>
      <c r="J340" s="71" t="s">
        <v>345</v>
      </c>
      <c r="K340" s="18" t="str">
        <f>IF(DepensesData[[#This Row],[Description/Commentaires/Notes]]="","",DepensesData[[#This Row],[Description/Commentaires/Notes]])</f>
        <v>KIMOU GRACE ESTHER</v>
      </c>
      <c r="L340" s="37" t="s">
        <v>445</v>
      </c>
    </row>
    <row r="341" spans="2:12" s="60" customFormat="1" x14ac:dyDescent="0.25">
      <c r="B341" s="18">
        <f t="shared" si="11"/>
        <v>337</v>
      </c>
      <c r="C341" s="71" t="str">
        <f t="shared" si="10"/>
        <v>251106_Dep_MC_337</v>
      </c>
      <c r="D341" s="68">
        <v>45967</v>
      </c>
      <c r="E341" s="69">
        <v>45967</v>
      </c>
      <c r="F341" s="69" t="s">
        <v>7</v>
      </c>
      <c r="G341" s="69" t="s">
        <v>99</v>
      </c>
      <c r="H341" s="127">
        <v>13500</v>
      </c>
      <c r="I341" s="71" t="s">
        <v>90</v>
      </c>
      <c r="J341" s="71" t="s">
        <v>62</v>
      </c>
      <c r="K341" s="18" t="str">
        <f>IF(DepensesData[[#This Row],[Description/Commentaires/Notes]]="","",DepensesData[[#This Row],[Description/Commentaires/Notes]])</f>
        <v>ACHAT DE GASOIL 20L</v>
      </c>
      <c r="L341" s="37" t="s">
        <v>448</v>
      </c>
    </row>
    <row r="342" spans="2:12" s="60" customFormat="1" x14ac:dyDescent="0.25">
      <c r="B342" s="18">
        <f t="shared" si="11"/>
        <v>338</v>
      </c>
      <c r="C342" s="71" t="str">
        <f t="shared" si="10"/>
        <v>251106_Dep_MC_338</v>
      </c>
      <c r="D342" s="68">
        <v>45967</v>
      </c>
      <c r="E342" s="69">
        <v>45967</v>
      </c>
      <c r="F342" s="69" t="s">
        <v>7</v>
      </c>
      <c r="G342" s="69" t="s">
        <v>99</v>
      </c>
      <c r="H342" s="127">
        <v>1000</v>
      </c>
      <c r="I342" s="71" t="s">
        <v>90</v>
      </c>
      <c r="J342" s="71" t="s">
        <v>73</v>
      </c>
      <c r="K342" s="18" t="str">
        <f>IF(DepensesData[[#This Row],[Description/Commentaires/Notes]]="","",DepensesData[[#This Row],[Description/Commentaires/Notes]])</f>
        <v>TRANSPORT POUR ACHAT DE GASOIL</v>
      </c>
      <c r="L342" s="37" t="s">
        <v>449</v>
      </c>
    </row>
    <row r="343" spans="2:12" s="60" customFormat="1" x14ac:dyDescent="0.25">
      <c r="B343" s="18">
        <f t="shared" si="11"/>
        <v>339</v>
      </c>
      <c r="C343" s="71" t="str">
        <f t="shared" si="10"/>
        <v>251110_Dep_MC_339</v>
      </c>
      <c r="D343" s="68">
        <v>45971</v>
      </c>
      <c r="E343" s="69">
        <v>45971</v>
      </c>
      <c r="F343" s="69" t="s">
        <v>7</v>
      </c>
      <c r="G343" s="69" t="s">
        <v>99</v>
      </c>
      <c r="H343" s="127">
        <v>13500</v>
      </c>
      <c r="I343" s="71" t="s">
        <v>90</v>
      </c>
      <c r="J343" s="71" t="s">
        <v>62</v>
      </c>
      <c r="K343" s="18" t="str">
        <f>IF(DepensesData[[#This Row],[Description/Commentaires/Notes]]="","",DepensesData[[#This Row],[Description/Commentaires/Notes]])</f>
        <v>ACHAT DE GASOIL 20L</v>
      </c>
      <c r="L343" s="37" t="s">
        <v>448</v>
      </c>
    </row>
    <row r="344" spans="2:12" s="60" customFormat="1" x14ac:dyDescent="0.25">
      <c r="B344" s="18">
        <f t="shared" si="11"/>
        <v>340</v>
      </c>
      <c r="C344" s="71" t="str">
        <f t="shared" si="10"/>
        <v>251110_Dep_MC_340</v>
      </c>
      <c r="D344" s="68">
        <v>45971</v>
      </c>
      <c r="E344" s="69">
        <v>45971</v>
      </c>
      <c r="F344" s="69" t="s">
        <v>7</v>
      </c>
      <c r="G344" s="69" t="s">
        <v>99</v>
      </c>
      <c r="H344" s="127">
        <v>1000</v>
      </c>
      <c r="I344" s="71" t="s">
        <v>90</v>
      </c>
      <c r="J344" s="71" t="s">
        <v>73</v>
      </c>
      <c r="K344" s="18" t="str">
        <f>IF(DepensesData[[#This Row],[Description/Commentaires/Notes]]="","",DepensesData[[#This Row],[Description/Commentaires/Notes]])</f>
        <v>TRANSPORT POUR ACHAT DE GASOIL</v>
      </c>
      <c r="L344" s="37" t="s">
        <v>449</v>
      </c>
    </row>
    <row r="345" spans="2:12" s="60" customFormat="1" x14ac:dyDescent="0.25">
      <c r="B345" s="18">
        <f t="shared" si="11"/>
        <v>341</v>
      </c>
      <c r="C345" s="71" t="str">
        <f t="shared" si="10"/>
        <v>251111_Dep_MC_341</v>
      </c>
      <c r="D345" s="68">
        <v>45972</v>
      </c>
      <c r="E345" s="69">
        <v>45972</v>
      </c>
      <c r="F345" s="69" t="s">
        <v>7</v>
      </c>
      <c r="G345" s="69" t="s">
        <v>99</v>
      </c>
      <c r="H345" s="127">
        <v>1000</v>
      </c>
      <c r="I345" s="71" t="s">
        <v>90</v>
      </c>
      <c r="J345" s="71" t="s">
        <v>61</v>
      </c>
      <c r="K345" s="18" t="str">
        <f>IF(DepensesData[[#This Row],[Description/Commentaires/Notes]]="","",DepensesData[[#This Row],[Description/Commentaires/Notes]])</f>
        <v>SIGNATURE DU REGISTRE DE POLICE</v>
      </c>
      <c r="L345" s="37" t="s">
        <v>295</v>
      </c>
    </row>
    <row r="346" spans="2:12" s="60" customFormat="1" x14ac:dyDescent="0.25">
      <c r="B346" s="18">
        <f t="shared" si="11"/>
        <v>342</v>
      </c>
      <c r="C346" s="71" t="str">
        <f t="shared" si="10"/>
        <v>251111_Dep_MC_342</v>
      </c>
      <c r="D346" s="68">
        <v>45972</v>
      </c>
      <c r="E346" s="69">
        <v>45972</v>
      </c>
      <c r="F346" s="69" t="s">
        <v>7</v>
      </c>
      <c r="G346" s="69" t="s">
        <v>99</v>
      </c>
      <c r="H346" s="127">
        <v>1000</v>
      </c>
      <c r="I346" s="71" t="s">
        <v>90</v>
      </c>
      <c r="J346" s="71" t="s">
        <v>73</v>
      </c>
      <c r="K346" s="18" t="str">
        <f>IF(DepensesData[[#This Row],[Description/Commentaires/Notes]]="","",DepensesData[[#This Row],[Description/Commentaires/Notes]])</f>
        <v>TRANSPORT POUR LA SIGNATURE DU REGISTRE</v>
      </c>
      <c r="L346" s="37" t="s">
        <v>456</v>
      </c>
    </row>
    <row r="347" spans="2:12" s="60" customFormat="1" x14ac:dyDescent="0.25">
      <c r="B347" s="18">
        <f t="shared" si="11"/>
        <v>343</v>
      </c>
      <c r="C347" s="71" t="str">
        <f t="shared" si="10"/>
        <v>251118_Dep_MC_343</v>
      </c>
      <c r="D347" s="68">
        <v>45979</v>
      </c>
      <c r="E347" s="69">
        <v>45979</v>
      </c>
      <c r="F347" s="69" t="s">
        <v>7</v>
      </c>
      <c r="G347" s="69" t="s">
        <v>99</v>
      </c>
      <c r="H347" s="127">
        <v>1000</v>
      </c>
      <c r="I347" s="71" t="s">
        <v>90</v>
      </c>
      <c r="J347" s="71" t="s">
        <v>61</v>
      </c>
      <c r="K347" s="18" t="str">
        <f>IF(DepensesData[[#This Row],[Description/Commentaires/Notes]]="","",DepensesData[[#This Row],[Description/Commentaires/Notes]])</f>
        <v>SIGNATURE DU REGISTRE DE POLICE</v>
      </c>
      <c r="L347" s="37" t="s">
        <v>295</v>
      </c>
    </row>
    <row r="348" spans="2:12" s="60" customFormat="1" x14ac:dyDescent="0.25">
      <c r="B348" s="18">
        <f t="shared" si="11"/>
        <v>344</v>
      </c>
      <c r="C348" s="71" t="str">
        <f t="shared" si="10"/>
        <v>251118_Dep_MC_344</v>
      </c>
      <c r="D348" s="68">
        <v>45979</v>
      </c>
      <c r="E348" s="69">
        <v>45979</v>
      </c>
      <c r="F348" s="69" t="s">
        <v>7</v>
      </c>
      <c r="G348" s="69" t="s">
        <v>99</v>
      </c>
      <c r="H348" s="127">
        <v>1000</v>
      </c>
      <c r="I348" s="71" t="s">
        <v>90</v>
      </c>
      <c r="J348" s="71" t="s">
        <v>73</v>
      </c>
      <c r="K348" s="18" t="str">
        <f>IF(DepensesData[[#This Row],[Description/Commentaires/Notes]]="","",DepensesData[[#This Row],[Description/Commentaires/Notes]])</f>
        <v>TRANSPORT POUR SIGNATURE DU REGISTRE</v>
      </c>
      <c r="L348" s="37" t="s">
        <v>435</v>
      </c>
    </row>
    <row r="349" spans="2:12" s="60" customFormat="1" x14ac:dyDescent="0.25">
      <c r="B349" s="18">
        <f t="shared" si="11"/>
        <v>345</v>
      </c>
      <c r="C349" s="71" t="str">
        <f t="shared" si="10"/>
        <v>251124_Dep_MC_345</v>
      </c>
      <c r="D349" s="68">
        <v>45985</v>
      </c>
      <c r="E349" s="69">
        <v>45985</v>
      </c>
      <c r="F349" s="69" t="s">
        <v>7</v>
      </c>
      <c r="G349" s="69" t="s">
        <v>99</v>
      </c>
      <c r="H349" s="127">
        <v>31900</v>
      </c>
      <c r="I349" s="71" t="s">
        <v>90</v>
      </c>
      <c r="J349" s="71" t="s">
        <v>54</v>
      </c>
      <c r="K349" s="18" t="str">
        <f>IF(DepensesData[[#This Row],[Description/Commentaires/Notes]]="","",DepensesData[[#This Row],[Description/Commentaires/Notes]])</f>
        <v>DIEU CONFIRME</v>
      </c>
      <c r="L349" s="37" t="s">
        <v>460</v>
      </c>
    </row>
    <row r="350" spans="2:12" s="60" customFormat="1" x14ac:dyDescent="0.25">
      <c r="B350" s="18">
        <f t="shared" si="11"/>
        <v>346</v>
      </c>
      <c r="C350" s="71" t="str">
        <f t="shared" si="10"/>
        <v>251125_Dep_MC_346</v>
      </c>
      <c r="D350" s="68">
        <v>45986</v>
      </c>
      <c r="E350" s="69">
        <v>45986</v>
      </c>
      <c r="F350" s="69" t="s">
        <v>7</v>
      </c>
      <c r="G350" s="69" t="s">
        <v>99</v>
      </c>
      <c r="H350" s="127">
        <v>1000</v>
      </c>
      <c r="I350" s="71" t="s">
        <v>90</v>
      </c>
      <c r="J350" s="71" t="s">
        <v>61</v>
      </c>
      <c r="K350" s="18" t="str">
        <f>IF(DepensesData[[#This Row],[Description/Commentaires/Notes]]="","",DepensesData[[#This Row],[Description/Commentaires/Notes]])</f>
        <v>SIGNATURE DU REGISTRE DE POLICE</v>
      </c>
      <c r="L350" s="37" t="s">
        <v>295</v>
      </c>
    </row>
    <row r="351" spans="2:12" s="60" customFormat="1" x14ac:dyDescent="0.25">
      <c r="B351" s="18">
        <f t="shared" si="11"/>
        <v>347</v>
      </c>
      <c r="C351" s="71" t="str">
        <f t="shared" si="10"/>
        <v>251125_Dep_MC_347</v>
      </c>
      <c r="D351" s="68">
        <v>45986</v>
      </c>
      <c r="E351" s="69">
        <v>45986</v>
      </c>
      <c r="F351" s="69" t="s">
        <v>7</v>
      </c>
      <c r="G351" s="69" t="s">
        <v>99</v>
      </c>
      <c r="H351" s="127">
        <v>1000</v>
      </c>
      <c r="I351" s="71" t="s">
        <v>90</v>
      </c>
      <c r="J351" s="71" t="s">
        <v>73</v>
      </c>
      <c r="K351" s="18" t="str">
        <f>IF(DepensesData[[#This Row],[Description/Commentaires/Notes]]="","",DepensesData[[#This Row],[Description/Commentaires/Notes]])</f>
        <v>TRANSPORT POUR LA SIGNATURE DU REGISTRE</v>
      </c>
      <c r="L351" s="37" t="s">
        <v>456</v>
      </c>
    </row>
    <row r="352" spans="2:12" s="60" customFormat="1" x14ac:dyDescent="0.25">
      <c r="B352" s="18">
        <f t="shared" si="11"/>
        <v>348</v>
      </c>
      <c r="C352" s="71" t="str">
        <f t="shared" si="10"/>
        <v>251201_Dep_MC_348</v>
      </c>
      <c r="D352" s="68">
        <v>45992</v>
      </c>
      <c r="E352" s="69">
        <v>45992</v>
      </c>
      <c r="F352" s="69" t="s">
        <v>7</v>
      </c>
      <c r="G352" s="69" t="s">
        <v>99</v>
      </c>
      <c r="H352" s="127">
        <v>3000</v>
      </c>
      <c r="I352" s="71" t="s">
        <v>90</v>
      </c>
      <c r="J352" s="71" t="s">
        <v>62</v>
      </c>
      <c r="K352" s="18" t="str">
        <f>IF(DepensesData[[#This Row],[Description/Commentaires/Notes]]="","",DepensesData[[#This Row],[Description/Commentaires/Notes]])</f>
        <v>TRANSFERT UNITE POUR LE MOIS</v>
      </c>
      <c r="L352" s="37" t="s">
        <v>461</v>
      </c>
    </row>
    <row r="353" spans="2:12" s="60" customFormat="1" x14ac:dyDescent="0.25">
      <c r="B353" s="18">
        <f t="shared" si="11"/>
        <v>349</v>
      </c>
      <c r="C353" s="71" t="str">
        <f t="shared" si="10"/>
        <v>251202_Dep_MC_349</v>
      </c>
      <c r="D353" s="68">
        <v>45993</v>
      </c>
      <c r="E353" s="69">
        <v>45993</v>
      </c>
      <c r="F353" s="69" t="s">
        <v>7</v>
      </c>
      <c r="G353" s="69" t="s">
        <v>99</v>
      </c>
      <c r="H353" s="127">
        <v>1000</v>
      </c>
      <c r="I353" s="71" t="s">
        <v>90</v>
      </c>
      <c r="J353" s="71" t="s">
        <v>61</v>
      </c>
      <c r="K353" s="18" t="str">
        <f>IF(DepensesData[[#This Row],[Description/Commentaires/Notes]]="","",DepensesData[[#This Row],[Description/Commentaires/Notes]])</f>
        <v>SIGNATURE DU REGISTRE DE POLICE</v>
      </c>
      <c r="L353" s="37" t="s">
        <v>295</v>
      </c>
    </row>
    <row r="354" spans="2:12" s="60" customFormat="1" x14ac:dyDescent="0.25">
      <c r="B354" s="18">
        <f t="shared" si="11"/>
        <v>350</v>
      </c>
      <c r="C354" s="71" t="str">
        <f t="shared" si="10"/>
        <v>251202_Dep_MC_350</v>
      </c>
      <c r="D354" s="68">
        <v>45993</v>
      </c>
      <c r="E354" s="69">
        <v>45993</v>
      </c>
      <c r="F354" s="69" t="s">
        <v>7</v>
      </c>
      <c r="G354" s="69" t="s">
        <v>99</v>
      </c>
      <c r="H354" s="127">
        <v>1000</v>
      </c>
      <c r="I354" s="71" t="s">
        <v>90</v>
      </c>
      <c r="J354" s="71" t="s">
        <v>73</v>
      </c>
      <c r="K354" s="18" t="str">
        <f>IF(DepensesData[[#This Row],[Description/Commentaires/Notes]]="","",DepensesData[[#This Row],[Description/Commentaires/Notes]])</f>
        <v>TRANSPORT POUR LA SIGNATURE DU REGISTRE</v>
      </c>
      <c r="L354" s="37" t="s">
        <v>456</v>
      </c>
    </row>
    <row r="355" spans="2:12" s="60" customFormat="1" x14ac:dyDescent="0.25">
      <c r="B355" s="18">
        <f t="shared" si="11"/>
        <v>351</v>
      </c>
      <c r="C355" s="71" t="str">
        <f t="shared" si="10"/>
        <v>251203_Dep_MC_351</v>
      </c>
      <c r="D355" s="68">
        <v>45994</v>
      </c>
      <c r="E355" s="69">
        <v>45994</v>
      </c>
      <c r="F355" s="69" t="s">
        <v>7</v>
      </c>
      <c r="G355" s="69" t="s">
        <v>99</v>
      </c>
      <c r="H355" s="127">
        <v>140000</v>
      </c>
      <c r="I355" s="71" t="s">
        <v>90</v>
      </c>
      <c r="J355" s="71" t="s">
        <v>345</v>
      </c>
      <c r="K355" s="18" t="str">
        <f>IF(DepensesData[[#This Row],[Description/Commentaires/Notes]]="","",DepensesData[[#This Row],[Description/Commentaires/Notes]])</f>
        <v>KIMOU GRACE ESTHER</v>
      </c>
      <c r="L355" s="37" t="s">
        <v>445</v>
      </c>
    </row>
    <row r="356" spans="2:12" s="60" customFormat="1" x14ac:dyDescent="0.25">
      <c r="B356" s="18">
        <f t="shared" si="11"/>
        <v>352</v>
      </c>
      <c r="C356" s="71" t="str">
        <f t="shared" si="10"/>
        <v>251203_Dep_MC_352</v>
      </c>
      <c r="D356" s="68">
        <v>45994</v>
      </c>
      <c r="E356" s="69">
        <v>45994</v>
      </c>
      <c r="F356" s="69" t="s">
        <v>7</v>
      </c>
      <c r="G356" s="69" t="s">
        <v>99</v>
      </c>
      <c r="H356" s="127">
        <v>100000</v>
      </c>
      <c r="I356" s="71" t="s">
        <v>90</v>
      </c>
      <c r="J356" s="71" t="s">
        <v>345</v>
      </c>
      <c r="K356" s="18" t="str">
        <f>IF(DepensesData[[#This Row],[Description/Commentaires/Notes]]="","",DepensesData[[#This Row],[Description/Commentaires/Notes]])</f>
        <v>MME TANOH OLGA</v>
      </c>
      <c r="L356" s="37" t="s">
        <v>444</v>
      </c>
    </row>
    <row r="357" spans="2:12" s="60" customFormat="1" x14ac:dyDescent="0.25">
      <c r="B357" s="18">
        <f t="shared" si="11"/>
        <v>353</v>
      </c>
      <c r="C357" s="71" t="str">
        <f t="shared" si="10"/>
        <v>251203_Dep_MC_353</v>
      </c>
      <c r="D357" s="68">
        <v>45994</v>
      </c>
      <c r="E357" s="69">
        <v>45994</v>
      </c>
      <c r="F357" s="69" t="s">
        <v>7</v>
      </c>
      <c r="G357" s="69" t="s">
        <v>99</v>
      </c>
      <c r="H357" s="127">
        <v>65000</v>
      </c>
      <c r="I357" s="71" t="s">
        <v>90</v>
      </c>
      <c r="J357" s="71" t="s">
        <v>346</v>
      </c>
      <c r="K357" s="18" t="str">
        <f>IF(DepensesData[[#This Row],[Description/Commentaires/Notes]]="","",DepensesData[[#This Row],[Description/Commentaires/Notes]])</f>
        <v>N BESSO ROLANDE</v>
      </c>
      <c r="L357" s="37" t="s">
        <v>443</v>
      </c>
    </row>
    <row r="358" spans="2:12" s="60" customFormat="1" x14ac:dyDescent="0.25">
      <c r="B358" s="18">
        <f t="shared" si="11"/>
        <v>354</v>
      </c>
      <c r="C358" s="71" t="str">
        <f t="shared" si="10"/>
        <v>251203_Dep_MC_354</v>
      </c>
      <c r="D358" s="68">
        <v>45994</v>
      </c>
      <c r="E358" s="69">
        <v>45994</v>
      </c>
      <c r="F358" s="69" t="s">
        <v>7</v>
      </c>
      <c r="G358" s="69" t="s">
        <v>99</v>
      </c>
      <c r="H358" s="127">
        <v>60000</v>
      </c>
      <c r="I358" s="71" t="s">
        <v>90</v>
      </c>
      <c r="J358" s="71" t="s">
        <v>346</v>
      </c>
      <c r="K358" s="18" t="str">
        <f>IF(DepensesData[[#This Row],[Description/Commentaires/Notes]]="","",DepensesData[[#This Row],[Description/Commentaires/Notes]])</f>
        <v>GANAME FATIM</v>
      </c>
      <c r="L358" s="37" t="s">
        <v>462</v>
      </c>
    </row>
    <row r="359" spans="2:12" s="60" customFormat="1" x14ac:dyDescent="0.25">
      <c r="B359" s="18">
        <f t="shared" si="11"/>
        <v>355</v>
      </c>
      <c r="C359" s="71" t="str">
        <f t="shared" si="10"/>
        <v>251203_Dep_MC_355</v>
      </c>
      <c r="D359" s="68">
        <v>45994</v>
      </c>
      <c r="E359" s="69">
        <v>45994</v>
      </c>
      <c r="F359" s="69" t="s">
        <v>7</v>
      </c>
      <c r="G359" s="69" t="s">
        <v>99</v>
      </c>
      <c r="H359" s="127">
        <v>65000</v>
      </c>
      <c r="I359" s="71" t="s">
        <v>90</v>
      </c>
      <c r="J359" s="71" t="s">
        <v>347</v>
      </c>
      <c r="K359" s="18" t="str">
        <f>IF(DepensesData[[#This Row],[Description/Commentaires/Notes]]="","",DepensesData[[#This Row],[Description/Commentaires/Notes]])</f>
        <v>MR SEYDOU</v>
      </c>
      <c r="L359" s="37" t="s">
        <v>446</v>
      </c>
    </row>
    <row r="360" spans="2:12" s="60" customFormat="1" x14ac:dyDescent="0.25">
      <c r="B360" s="18">
        <f t="shared" si="11"/>
        <v>356</v>
      </c>
      <c r="C360" s="71" t="str">
        <f t="shared" si="10"/>
        <v>251203_Dep_MC_356</v>
      </c>
      <c r="D360" s="68">
        <v>45994</v>
      </c>
      <c r="E360" s="69">
        <v>45994</v>
      </c>
      <c r="F360" s="69" t="s">
        <v>7</v>
      </c>
      <c r="G360" s="69" t="s">
        <v>99</v>
      </c>
      <c r="H360" s="127">
        <v>160000</v>
      </c>
      <c r="I360" s="71" t="s">
        <v>90</v>
      </c>
      <c r="J360" s="71" t="s">
        <v>347</v>
      </c>
      <c r="K360" s="18" t="str">
        <f>IF(DepensesData[[#This Row],[Description/Commentaires/Notes]]="","",DepensesData[[#This Row],[Description/Commentaires/Notes]])</f>
        <v>SERVICE SECURITE COLOMBE</v>
      </c>
      <c r="L360" s="37" t="s">
        <v>442</v>
      </c>
    </row>
    <row r="361" spans="2:12" s="60" customFormat="1" x14ac:dyDescent="0.25">
      <c r="B361" s="18">
        <f t="shared" si="11"/>
        <v>357</v>
      </c>
      <c r="C361" s="71" t="str">
        <f t="shared" si="10"/>
        <v>251203_Dep_MC_357</v>
      </c>
      <c r="D361" s="68">
        <v>45994</v>
      </c>
      <c r="E361" s="69">
        <v>45994</v>
      </c>
      <c r="F361" s="69" t="s">
        <v>7</v>
      </c>
      <c r="G361" s="69" t="s">
        <v>99</v>
      </c>
      <c r="H361" s="127">
        <v>25500</v>
      </c>
      <c r="I361" s="71" t="s">
        <v>90</v>
      </c>
      <c r="J361" s="71" t="s">
        <v>9</v>
      </c>
      <c r="K361" s="18" t="str">
        <f>IF(DepensesData[[#This Row],[Description/Commentaires/Notes]]="","",DepensesData[[#This Row],[Description/Commentaires/Notes]])</f>
        <v/>
      </c>
      <c r="L361" s="37"/>
    </row>
    <row r="362" spans="2:12" s="60" customFormat="1" x14ac:dyDescent="0.25">
      <c r="B362" s="18">
        <f t="shared" si="11"/>
        <v>358</v>
      </c>
      <c r="C362" s="71" t="str">
        <f t="shared" si="10"/>
        <v>251209_Dep_MC_358</v>
      </c>
      <c r="D362" s="68">
        <v>46000</v>
      </c>
      <c r="E362" s="69">
        <v>46000</v>
      </c>
      <c r="F362" s="69" t="s">
        <v>7</v>
      </c>
      <c r="G362" s="69" t="s">
        <v>99</v>
      </c>
      <c r="H362" s="127">
        <v>1000</v>
      </c>
      <c r="I362" s="71" t="s">
        <v>90</v>
      </c>
      <c r="J362" s="71" t="s">
        <v>61</v>
      </c>
      <c r="K362" s="18" t="str">
        <f>IF(DepensesData[[#This Row],[Description/Commentaires/Notes]]="","",DepensesData[[#This Row],[Description/Commentaires/Notes]])</f>
        <v>SIGNATURE DU REGISTRE DE POLICE</v>
      </c>
      <c r="L362" s="37" t="s">
        <v>295</v>
      </c>
    </row>
    <row r="363" spans="2:12" s="60" customFormat="1" x14ac:dyDescent="0.25">
      <c r="B363" s="18">
        <f t="shared" si="11"/>
        <v>359</v>
      </c>
      <c r="C363" s="71" t="str">
        <f t="shared" si="10"/>
        <v>251209_Dep_MC_359</v>
      </c>
      <c r="D363" s="68">
        <v>46000</v>
      </c>
      <c r="E363" s="69">
        <v>46000</v>
      </c>
      <c r="F363" s="69" t="s">
        <v>7</v>
      </c>
      <c r="G363" s="69" t="s">
        <v>99</v>
      </c>
      <c r="H363" s="127">
        <v>1000</v>
      </c>
      <c r="I363" s="71" t="s">
        <v>90</v>
      </c>
      <c r="J363" s="71" t="s">
        <v>73</v>
      </c>
      <c r="K363" s="18" t="str">
        <f>IF(DepensesData[[#This Row],[Description/Commentaires/Notes]]="","",DepensesData[[#This Row],[Description/Commentaires/Notes]])</f>
        <v>TRANSPOERT POUR SIGNATURE DU REGISTRE</v>
      </c>
      <c r="L363" s="37" t="s">
        <v>436</v>
      </c>
    </row>
    <row r="364" spans="2:12" s="60" customFormat="1" x14ac:dyDescent="0.25">
      <c r="B364" s="18">
        <f t="shared" si="11"/>
        <v>360</v>
      </c>
      <c r="C364" s="71" t="str">
        <f t="shared" si="10"/>
        <v>251210_Dep_MC_360</v>
      </c>
      <c r="D364" s="68">
        <v>46001</v>
      </c>
      <c r="E364" s="69">
        <v>46001</v>
      </c>
      <c r="F364" s="69" t="s">
        <v>7</v>
      </c>
      <c r="G364" s="69" t="s">
        <v>99</v>
      </c>
      <c r="H364" s="127">
        <v>11500</v>
      </c>
      <c r="I364" s="71" t="s">
        <v>90</v>
      </c>
      <c r="J364" s="71" t="s">
        <v>55</v>
      </c>
      <c r="K364" s="18" t="str">
        <f>IF(DepensesData[[#This Row],[Description/Commentaires/Notes]]="","",DepensesData[[#This Row],[Description/Commentaires/Notes]])</f>
        <v/>
      </c>
      <c r="L364" s="37"/>
    </row>
    <row r="365" spans="2:12" s="60" customFormat="1" ht="30" x14ac:dyDescent="0.25">
      <c r="B365" s="18">
        <f t="shared" si="11"/>
        <v>361</v>
      </c>
      <c r="C365" s="71" t="str">
        <f t="shared" si="10"/>
        <v>251210_Dep_MC_361</v>
      </c>
      <c r="D365" s="68">
        <v>46001</v>
      </c>
      <c r="E365" s="69">
        <v>46001</v>
      </c>
      <c r="F365" s="69" t="s">
        <v>7</v>
      </c>
      <c r="G365" s="69" t="s">
        <v>99</v>
      </c>
      <c r="H365" s="127">
        <v>1500</v>
      </c>
      <c r="I365" s="71" t="s">
        <v>90</v>
      </c>
      <c r="J365" s="71" t="s">
        <v>73</v>
      </c>
      <c r="K365" s="18" t="str">
        <f>IF(DepensesData[[#This Row],[Description/Commentaires/Notes]]="","",DepensesData[[#This Row],[Description/Commentaires/Notes]])</f>
        <v>TRANSPORT POUR ACHAT DE PRODUITS ENTRETIENS</v>
      </c>
      <c r="L365" s="37" t="s">
        <v>471</v>
      </c>
    </row>
    <row r="366" spans="2:12" s="60" customFormat="1" x14ac:dyDescent="0.25">
      <c r="B366" s="18">
        <f t="shared" si="11"/>
        <v>362</v>
      </c>
      <c r="C366" s="71" t="str">
        <f t="shared" si="10"/>
        <v>251210_Dep_MC_362</v>
      </c>
      <c r="D366" s="68">
        <v>46001</v>
      </c>
      <c r="E366" s="69">
        <v>46001</v>
      </c>
      <c r="F366" s="69" t="s">
        <v>7</v>
      </c>
      <c r="G366" s="69" t="s">
        <v>99</v>
      </c>
      <c r="H366" s="127">
        <v>13500</v>
      </c>
      <c r="I366" s="71" t="s">
        <v>90</v>
      </c>
      <c r="J366" s="71" t="s">
        <v>62</v>
      </c>
      <c r="K366" s="18" t="str">
        <f>IF(DepensesData[[#This Row],[Description/Commentaires/Notes]]="","",DepensesData[[#This Row],[Description/Commentaires/Notes]])</f>
        <v>ACHAT DE GASOIL 20 LITRES</v>
      </c>
      <c r="L366" s="37" t="s">
        <v>472</v>
      </c>
    </row>
    <row r="367" spans="2:12" s="60" customFormat="1" x14ac:dyDescent="0.25">
      <c r="B367" s="18">
        <f t="shared" si="11"/>
        <v>363</v>
      </c>
      <c r="C367" s="71" t="str">
        <f t="shared" si="10"/>
        <v>251210_Dep_MC_363</v>
      </c>
      <c r="D367" s="68">
        <v>46001</v>
      </c>
      <c r="E367" s="69">
        <v>46001</v>
      </c>
      <c r="F367" s="69" t="s">
        <v>7</v>
      </c>
      <c r="G367" s="69" t="s">
        <v>99</v>
      </c>
      <c r="H367" s="127">
        <v>1000</v>
      </c>
      <c r="I367" s="71" t="s">
        <v>90</v>
      </c>
      <c r="J367" s="71" t="s">
        <v>73</v>
      </c>
      <c r="K367" s="18" t="str">
        <f>IF(DepensesData[[#This Row],[Description/Commentaires/Notes]]="","",DepensesData[[#This Row],[Description/Commentaires/Notes]])</f>
        <v>Transport pour achat de gasoil</v>
      </c>
      <c r="L367" s="37" t="s">
        <v>473</v>
      </c>
    </row>
    <row r="368" spans="2:12" s="60" customFormat="1" x14ac:dyDescent="0.25">
      <c r="B368" s="18">
        <f t="shared" si="11"/>
        <v>364</v>
      </c>
      <c r="C368" s="71" t="str">
        <f t="shared" si="10"/>
        <v>251216_Dep_MC_364</v>
      </c>
      <c r="D368" s="68">
        <v>46007</v>
      </c>
      <c r="E368" s="69">
        <v>46007</v>
      </c>
      <c r="F368" s="69" t="s">
        <v>7</v>
      </c>
      <c r="G368" s="69" t="s">
        <v>99</v>
      </c>
      <c r="H368" s="127">
        <v>1000</v>
      </c>
      <c r="I368" s="71" t="s">
        <v>90</v>
      </c>
      <c r="J368" s="71" t="s">
        <v>61</v>
      </c>
      <c r="K368" s="18" t="str">
        <f>IF(DepensesData[[#This Row],[Description/Commentaires/Notes]]="","",DepensesData[[#This Row],[Description/Commentaires/Notes]])</f>
        <v>SIGNATURE DU REGISTRE DE POLICE</v>
      </c>
      <c r="L368" s="37" t="s">
        <v>295</v>
      </c>
    </row>
    <row r="369" spans="2:12" s="60" customFormat="1" x14ac:dyDescent="0.25">
      <c r="B369" s="18">
        <f t="shared" si="11"/>
        <v>365</v>
      </c>
      <c r="C369" s="71" t="str">
        <f t="shared" si="10"/>
        <v>251216_Dep_MC_365</v>
      </c>
      <c r="D369" s="68">
        <v>46007</v>
      </c>
      <c r="E369" s="69">
        <v>46007</v>
      </c>
      <c r="F369" s="69" t="s">
        <v>7</v>
      </c>
      <c r="G369" s="69" t="s">
        <v>99</v>
      </c>
      <c r="H369" s="127">
        <v>1000</v>
      </c>
      <c r="I369" s="71" t="s">
        <v>90</v>
      </c>
      <c r="J369" s="71" t="s">
        <v>73</v>
      </c>
      <c r="K369" s="18" t="str">
        <f>IF(DepensesData[[#This Row],[Description/Commentaires/Notes]]="","",DepensesData[[#This Row],[Description/Commentaires/Notes]])</f>
        <v>TRANSPORT POUR SIGNATURE DU REGISTRE</v>
      </c>
      <c r="L369" s="37" t="s">
        <v>435</v>
      </c>
    </row>
    <row r="370" spans="2:12" s="60" customFormat="1" x14ac:dyDescent="0.25">
      <c r="B370" s="18">
        <f t="shared" si="11"/>
        <v>366</v>
      </c>
      <c r="C370" s="71" t="str">
        <f t="shared" si="10"/>
        <v>251216_Dep_MC_366</v>
      </c>
      <c r="D370" s="68">
        <v>46007</v>
      </c>
      <c r="E370" s="69">
        <v>46007</v>
      </c>
      <c r="F370" s="69" t="s">
        <v>7</v>
      </c>
      <c r="G370" s="69" t="s">
        <v>99</v>
      </c>
      <c r="H370" s="127">
        <v>20000</v>
      </c>
      <c r="I370" s="71" t="s">
        <v>90</v>
      </c>
      <c r="J370" s="71" t="s">
        <v>61</v>
      </c>
      <c r="K370" s="18" t="str">
        <f>IF(DepensesData[[#This Row],[Description/Commentaires/Notes]]="","",DepensesData[[#This Row],[Description/Commentaires/Notes]])</f>
        <v>RENOUVELLLEMENT DE LA FICHE VERTE</v>
      </c>
      <c r="L370" s="37" t="s">
        <v>474</v>
      </c>
    </row>
    <row r="371" spans="2:12" s="60" customFormat="1" x14ac:dyDescent="0.25">
      <c r="B371" s="18">
        <f t="shared" si="11"/>
        <v>367</v>
      </c>
      <c r="C371" s="71" t="str">
        <f t="shared" si="10"/>
        <v/>
      </c>
      <c r="D371" s="68">
        <v>46010</v>
      </c>
      <c r="E371" s="69"/>
      <c r="F371" s="69"/>
      <c r="G371" s="69"/>
      <c r="H371" s="127"/>
      <c r="I371" s="71"/>
      <c r="J371" s="71"/>
      <c r="K371" s="18" t="str">
        <f>IF(DepensesData[[#This Row],[Description/Commentaires/Notes]]="","",DepensesData[[#This Row],[Description/Commentaires/Notes]])</f>
        <v/>
      </c>
      <c r="L371" s="37"/>
    </row>
    <row r="372" spans="2:12" s="60" customFormat="1" x14ac:dyDescent="0.25">
      <c r="B372" s="18">
        <f t="shared" si="11"/>
        <v>368</v>
      </c>
      <c r="C372" s="71" t="str">
        <f t="shared" si="10"/>
        <v/>
      </c>
      <c r="D372" s="68">
        <v>46010</v>
      </c>
      <c r="E372" s="69"/>
      <c r="F372" s="69"/>
      <c r="G372" s="69"/>
      <c r="H372" s="127"/>
      <c r="I372" s="71"/>
      <c r="J372" s="71"/>
      <c r="K372" s="18" t="str">
        <f>IF(DepensesData[[#This Row],[Description/Commentaires/Notes]]="","",DepensesData[[#This Row],[Description/Commentaires/Notes]])</f>
        <v/>
      </c>
      <c r="L372" s="37"/>
    </row>
    <row r="373" spans="2:12" s="60" customFormat="1" x14ac:dyDescent="0.25">
      <c r="B373" s="18">
        <f t="shared" si="11"/>
        <v>369</v>
      </c>
      <c r="C373" s="71" t="str">
        <f t="shared" si="10"/>
        <v/>
      </c>
      <c r="D373" s="68">
        <v>46010</v>
      </c>
      <c r="E373" s="69"/>
      <c r="F373" s="69"/>
      <c r="G373" s="69"/>
      <c r="H373" s="127"/>
      <c r="I373" s="71"/>
      <c r="J373" s="71"/>
      <c r="K373" s="18" t="str">
        <f>IF(DepensesData[[#This Row],[Description/Commentaires/Notes]]="","",DepensesData[[#This Row],[Description/Commentaires/Notes]])</f>
        <v/>
      </c>
      <c r="L373" s="37"/>
    </row>
    <row r="374" spans="2:12" s="60" customFormat="1" x14ac:dyDescent="0.25">
      <c r="B374" s="18">
        <f t="shared" si="11"/>
        <v>370</v>
      </c>
      <c r="C374" s="71" t="str">
        <f t="shared" si="10"/>
        <v/>
      </c>
      <c r="D374" s="68">
        <v>46010</v>
      </c>
      <c r="E374" s="69"/>
      <c r="F374" s="69"/>
      <c r="G374" s="69"/>
      <c r="H374" s="127"/>
      <c r="I374" s="71"/>
      <c r="J374" s="71"/>
      <c r="K374" s="18" t="str">
        <f>IF(DepensesData[[#This Row],[Description/Commentaires/Notes]]="","",DepensesData[[#This Row],[Description/Commentaires/Notes]])</f>
        <v/>
      </c>
      <c r="L374" s="37"/>
    </row>
    <row r="375" spans="2:12" s="60" customFormat="1" x14ac:dyDescent="0.25">
      <c r="B375" s="18">
        <f t="shared" si="11"/>
        <v>371</v>
      </c>
      <c r="C375" s="71" t="str">
        <f t="shared" si="10"/>
        <v/>
      </c>
      <c r="D375" s="68">
        <v>46010</v>
      </c>
      <c r="E375" s="69"/>
      <c r="F375" s="69"/>
      <c r="G375" s="69"/>
      <c r="H375" s="127"/>
      <c r="I375" s="71"/>
      <c r="J375" s="71"/>
      <c r="K375" s="18" t="str">
        <f>IF(DepensesData[[#This Row],[Description/Commentaires/Notes]]="","",DepensesData[[#This Row],[Description/Commentaires/Notes]])</f>
        <v/>
      </c>
      <c r="L375" s="37"/>
    </row>
    <row r="376" spans="2:12" s="60" customFormat="1" x14ac:dyDescent="0.25">
      <c r="B376" s="18">
        <f t="shared" si="11"/>
        <v>372</v>
      </c>
      <c r="C376" s="71" t="str">
        <f t="shared" si="10"/>
        <v>251222_Dep_MC_372</v>
      </c>
      <c r="D376" s="68">
        <v>46013</v>
      </c>
      <c r="E376" s="69">
        <v>46013</v>
      </c>
      <c r="F376" s="69" t="s">
        <v>7</v>
      </c>
      <c r="G376" s="69" t="s">
        <v>99</v>
      </c>
      <c r="H376" s="127">
        <v>140000</v>
      </c>
      <c r="I376" s="71" t="s">
        <v>90</v>
      </c>
      <c r="J376" s="71" t="s">
        <v>345</v>
      </c>
      <c r="K376" s="18" t="str">
        <f>IF(DepensesData[[#This Row],[Description/Commentaires/Notes]]="","",DepensesData[[#This Row],[Description/Commentaires/Notes]])</f>
        <v>KIMOU GRACE ESTHER</v>
      </c>
      <c r="L376" s="37" t="s">
        <v>445</v>
      </c>
    </row>
    <row r="377" spans="2:12" s="60" customFormat="1" x14ac:dyDescent="0.25">
      <c r="B377" s="18">
        <f t="shared" si="11"/>
        <v>373</v>
      </c>
      <c r="C377" s="71" t="str">
        <f t="shared" si="10"/>
        <v>251222_Dep_MC_373</v>
      </c>
      <c r="D377" s="68">
        <v>46013</v>
      </c>
      <c r="E377" s="69">
        <v>46013</v>
      </c>
      <c r="F377" s="69" t="s">
        <v>7</v>
      </c>
      <c r="G377" s="69" t="s">
        <v>99</v>
      </c>
      <c r="H377" s="127">
        <v>100000</v>
      </c>
      <c r="I377" s="71" t="s">
        <v>90</v>
      </c>
      <c r="J377" s="71" t="s">
        <v>345</v>
      </c>
      <c r="K377" s="18" t="str">
        <f>IF(DepensesData[[#This Row],[Description/Commentaires/Notes]]="","",DepensesData[[#This Row],[Description/Commentaires/Notes]])</f>
        <v>MME TANOH OLGA</v>
      </c>
      <c r="L377" s="37" t="s">
        <v>444</v>
      </c>
    </row>
    <row r="378" spans="2:12" s="60" customFormat="1" x14ac:dyDescent="0.25">
      <c r="B378" s="18">
        <f t="shared" si="11"/>
        <v>374</v>
      </c>
      <c r="C378" s="71" t="str">
        <f t="shared" si="10"/>
        <v>251222_Dep_MC_374</v>
      </c>
      <c r="D378" s="68">
        <v>46013</v>
      </c>
      <c r="E378" s="69">
        <v>46013</v>
      </c>
      <c r="F378" s="69" t="s">
        <v>7</v>
      </c>
      <c r="G378" s="69" t="s">
        <v>99</v>
      </c>
      <c r="H378" s="127">
        <v>65000</v>
      </c>
      <c r="I378" s="71" t="s">
        <v>90</v>
      </c>
      <c r="J378" s="71" t="s">
        <v>346</v>
      </c>
      <c r="K378" s="18" t="str">
        <f>IF(DepensesData[[#This Row],[Description/Commentaires/Notes]]="","",DepensesData[[#This Row],[Description/Commentaires/Notes]])</f>
        <v>N BESSO ROLANDE</v>
      </c>
      <c r="L378" s="37" t="s">
        <v>443</v>
      </c>
    </row>
    <row r="379" spans="2:12" s="60" customFormat="1" x14ac:dyDescent="0.25">
      <c r="B379" s="18">
        <f t="shared" si="11"/>
        <v>375</v>
      </c>
      <c r="C379" s="71" t="str">
        <f t="shared" si="10"/>
        <v>251222_Dep_MC_375</v>
      </c>
      <c r="D379" s="68">
        <v>46013</v>
      </c>
      <c r="E379" s="69">
        <v>46013</v>
      </c>
      <c r="F379" s="69" t="s">
        <v>7</v>
      </c>
      <c r="G379" s="69" t="s">
        <v>99</v>
      </c>
      <c r="H379" s="127">
        <v>60000</v>
      </c>
      <c r="I379" s="71" t="s">
        <v>90</v>
      </c>
      <c r="J379" s="71" t="s">
        <v>346</v>
      </c>
      <c r="K379" s="18" t="str">
        <f>IF(DepensesData[[#This Row],[Description/Commentaires/Notes]]="","",DepensesData[[#This Row],[Description/Commentaires/Notes]])</f>
        <v>GANAME FATIM</v>
      </c>
      <c r="L379" s="37" t="s">
        <v>462</v>
      </c>
    </row>
    <row r="380" spans="2:12" s="60" customFormat="1" x14ac:dyDescent="0.25">
      <c r="B380" s="18">
        <f t="shared" si="11"/>
        <v>376</v>
      </c>
      <c r="C380" s="71" t="str">
        <f t="shared" si="10"/>
        <v>251222_Dep_MC_376</v>
      </c>
      <c r="D380" s="68">
        <v>46013</v>
      </c>
      <c r="E380" s="69">
        <v>46013</v>
      </c>
      <c r="F380" s="69" t="s">
        <v>7</v>
      </c>
      <c r="G380" s="69" t="s">
        <v>99</v>
      </c>
      <c r="H380" s="127">
        <v>65000</v>
      </c>
      <c r="I380" s="71" t="s">
        <v>90</v>
      </c>
      <c r="J380" s="71" t="s">
        <v>347</v>
      </c>
      <c r="K380" s="18" t="str">
        <f>IF(DepensesData[[#This Row],[Description/Commentaires/Notes]]="","",DepensesData[[#This Row],[Description/Commentaires/Notes]])</f>
        <v>MR SEYDOU</v>
      </c>
      <c r="L380" s="37" t="s">
        <v>446</v>
      </c>
    </row>
    <row r="381" spans="2:12" s="60" customFormat="1" x14ac:dyDescent="0.25">
      <c r="B381" s="18">
        <f t="shared" si="11"/>
        <v>377</v>
      </c>
      <c r="C381" s="71" t="str">
        <f t="shared" si="10"/>
        <v>251222_Dep_MC_377</v>
      </c>
      <c r="D381" s="68">
        <v>46013</v>
      </c>
      <c r="E381" s="69">
        <v>46013</v>
      </c>
      <c r="F381" s="69" t="s">
        <v>7</v>
      </c>
      <c r="G381" s="69" t="s">
        <v>99</v>
      </c>
      <c r="H381" s="127">
        <v>160000</v>
      </c>
      <c r="I381" s="71" t="s">
        <v>90</v>
      </c>
      <c r="J381" s="71" t="s">
        <v>347</v>
      </c>
      <c r="K381" s="18" t="str">
        <f>IF(DepensesData[[#This Row],[Description/Commentaires/Notes]]="","",DepensesData[[#This Row],[Description/Commentaires/Notes]])</f>
        <v>COLOMBE SERVICE SECURITE</v>
      </c>
      <c r="L381" s="37" t="s">
        <v>423</v>
      </c>
    </row>
    <row r="382" spans="2:12" s="60" customFormat="1" x14ac:dyDescent="0.25">
      <c r="B382" s="18">
        <f t="shared" si="11"/>
        <v>378</v>
      </c>
      <c r="C382" s="71" t="str">
        <f t="shared" si="10"/>
        <v>251223_Dep_MC_378</v>
      </c>
      <c r="D382" s="68">
        <v>46014</v>
      </c>
      <c r="E382" s="69">
        <v>46014</v>
      </c>
      <c r="F382" s="69" t="s">
        <v>7</v>
      </c>
      <c r="G382" s="69" t="s">
        <v>99</v>
      </c>
      <c r="H382" s="127">
        <v>1000</v>
      </c>
      <c r="I382" s="71" t="s">
        <v>90</v>
      </c>
      <c r="J382" s="71" t="s">
        <v>61</v>
      </c>
      <c r="K382" s="18" t="str">
        <f>IF(DepensesData[[#This Row],[Description/Commentaires/Notes]]="","",DepensesData[[#This Row],[Description/Commentaires/Notes]])</f>
        <v>SIGNATURE DU REGISTRE DE POLICE</v>
      </c>
      <c r="L382" s="37" t="s">
        <v>295</v>
      </c>
    </row>
    <row r="383" spans="2:12" s="60" customFormat="1" x14ac:dyDescent="0.25">
      <c r="B383" s="18">
        <f t="shared" si="11"/>
        <v>379</v>
      </c>
      <c r="C383" s="71" t="str">
        <f t="shared" si="10"/>
        <v>251223_Dep_MC_379</v>
      </c>
      <c r="D383" s="68">
        <v>46014</v>
      </c>
      <c r="E383" s="69">
        <v>46014</v>
      </c>
      <c r="F383" s="69" t="s">
        <v>7</v>
      </c>
      <c r="G383" s="69" t="s">
        <v>99</v>
      </c>
      <c r="H383" s="127">
        <v>1000</v>
      </c>
      <c r="I383" s="71" t="s">
        <v>90</v>
      </c>
      <c r="J383" s="71" t="s">
        <v>73</v>
      </c>
      <c r="K383" s="18" t="str">
        <f>IF(DepensesData[[#This Row],[Description/Commentaires/Notes]]="","",DepensesData[[#This Row],[Description/Commentaires/Notes]])</f>
        <v>TRANSPORT POUR LA SIGNATURE DU REGISTRE</v>
      </c>
      <c r="L383" s="37" t="s">
        <v>456</v>
      </c>
    </row>
    <row r="384" spans="2:12" s="60" customFormat="1" x14ac:dyDescent="0.25">
      <c r="B384" s="18">
        <f t="shared" si="11"/>
        <v>380</v>
      </c>
      <c r="C384" s="71" t="str">
        <f t="shared" si="10"/>
        <v>251227_Dep_MC_380</v>
      </c>
      <c r="D384" s="68">
        <v>46018</v>
      </c>
      <c r="E384" s="69">
        <v>46018</v>
      </c>
      <c r="F384" s="69" t="s">
        <v>7</v>
      </c>
      <c r="G384" s="69" t="s">
        <v>99</v>
      </c>
      <c r="H384" s="127">
        <v>35500</v>
      </c>
      <c r="I384" s="71" t="s">
        <v>90</v>
      </c>
      <c r="J384" s="71" t="s">
        <v>54</v>
      </c>
      <c r="K384" s="18" t="str">
        <f>IF(DepensesData[[#This Row],[Description/Commentaires/Notes]]="","",DepensesData[[#This Row],[Description/Commentaires/Notes]])</f>
        <v>DIEU CONFIRME</v>
      </c>
      <c r="L384" s="37" t="s">
        <v>460</v>
      </c>
    </row>
    <row r="385" spans="2:12" s="60" customFormat="1" x14ac:dyDescent="0.25">
      <c r="B385" s="18">
        <f t="shared" si="11"/>
        <v>381</v>
      </c>
      <c r="C385" s="71" t="str">
        <f t="shared" si="10"/>
        <v>251230_Dep_MC_381</v>
      </c>
      <c r="D385" s="68">
        <v>46021</v>
      </c>
      <c r="E385" s="69">
        <v>46021</v>
      </c>
      <c r="F385" s="69" t="s">
        <v>7</v>
      </c>
      <c r="G385" s="69" t="s">
        <v>99</v>
      </c>
      <c r="H385" s="127">
        <v>1000</v>
      </c>
      <c r="I385" s="71" t="s">
        <v>90</v>
      </c>
      <c r="J385" s="71" t="s">
        <v>61</v>
      </c>
      <c r="K385" s="18" t="str">
        <f>IF(DepensesData[[#This Row],[Description/Commentaires/Notes]]="","",DepensesData[[#This Row],[Description/Commentaires/Notes]])</f>
        <v>SIGNATURE DU REGISTRE DE POLICE</v>
      </c>
      <c r="L385" s="37" t="s">
        <v>295</v>
      </c>
    </row>
    <row r="386" spans="2:12" s="60" customFormat="1" x14ac:dyDescent="0.25">
      <c r="B386" s="18">
        <f t="shared" si="11"/>
        <v>382</v>
      </c>
      <c r="C386" s="71" t="str">
        <f t="shared" si="10"/>
        <v>251230_Dep_MC_382</v>
      </c>
      <c r="D386" s="68">
        <v>46021</v>
      </c>
      <c r="E386" s="69">
        <v>46021</v>
      </c>
      <c r="F386" s="69" t="s">
        <v>7</v>
      </c>
      <c r="G386" s="69" t="s">
        <v>99</v>
      </c>
      <c r="H386" s="127">
        <v>500</v>
      </c>
      <c r="I386" s="71" t="s">
        <v>90</v>
      </c>
      <c r="J386" s="71" t="s">
        <v>73</v>
      </c>
      <c r="K386" s="18" t="str">
        <f>IF(DepensesData[[#This Row],[Description/Commentaires/Notes]]="","",DepensesData[[#This Row],[Description/Commentaires/Notes]])</f>
        <v>TRANSPORT POUR SIGNATURE DU REGISTRE</v>
      </c>
      <c r="L386" s="37" t="s">
        <v>435</v>
      </c>
    </row>
    <row r="387" spans="2:12" s="60" customFormat="1" x14ac:dyDescent="0.25">
      <c r="B387" s="18">
        <f t="shared" si="11"/>
        <v>383</v>
      </c>
      <c r="C387" s="71" t="str">
        <f t="shared" si="10"/>
        <v>251231_Dep_MC_383</v>
      </c>
      <c r="D387" s="68">
        <v>46022</v>
      </c>
      <c r="E387" s="69">
        <v>46022</v>
      </c>
      <c r="F387" s="69" t="s">
        <v>7</v>
      </c>
      <c r="G387" s="69" t="s">
        <v>99</v>
      </c>
      <c r="H387" s="127">
        <v>3000</v>
      </c>
      <c r="I387" s="71" t="s">
        <v>90</v>
      </c>
      <c r="J387" s="71" t="s">
        <v>62</v>
      </c>
      <c r="K387" s="18" t="str">
        <f>IF(DepensesData[[#This Row],[Description/Commentaires/Notes]]="","",DepensesData[[#This Row],[Description/Commentaires/Notes]])</f>
        <v>FRAIS DE RETRAIT GRATIFICATION</v>
      </c>
      <c r="L387" s="37" t="s">
        <v>475</v>
      </c>
    </row>
    <row r="388" spans="2:12" s="60" customFormat="1" x14ac:dyDescent="0.25">
      <c r="B388" s="18">
        <f t="shared" si="11"/>
        <v>384</v>
      </c>
      <c r="C388" s="71" t="str">
        <f t="shared" si="10"/>
        <v>251231_Dep_MC_384</v>
      </c>
      <c r="D388" s="68">
        <v>46022</v>
      </c>
      <c r="E388" s="69">
        <v>46022</v>
      </c>
      <c r="F388" s="69" t="s">
        <v>7</v>
      </c>
      <c r="G388" s="69" t="s">
        <v>99</v>
      </c>
      <c r="H388" s="127">
        <v>84000</v>
      </c>
      <c r="I388" s="71" t="s">
        <v>89</v>
      </c>
      <c r="J388" s="71" t="s">
        <v>345</v>
      </c>
      <c r="K388" s="18" t="str">
        <f>IF(DepensesData[[#This Row],[Description/Commentaires/Notes]]="","",DepensesData[[#This Row],[Description/Commentaires/Notes]])</f>
        <v>KIMOU GRACE ESTHER GRATIFICATION DEC 2025</v>
      </c>
      <c r="L388" s="37" t="s">
        <v>476</v>
      </c>
    </row>
    <row r="389" spans="2:12" s="60" customFormat="1" x14ac:dyDescent="0.25">
      <c r="B389" s="18">
        <f t="shared" si="11"/>
        <v>385</v>
      </c>
      <c r="C389" s="71" t="str">
        <f t="shared" ref="C389:C452" si="12">IF(OR(D389="", E389="", F389="", H389="", I389=""), "", TEXT(RIGHT(YEAR(D389), 2), "00") &amp; TEXT(MONTH(D389), "00") &amp; TEXT(DAY(D389), "00") &amp; "_Dep_MC_" &amp; TEXT(B389, "0"))</f>
        <v>251231_Dep_MC_385</v>
      </c>
      <c r="D389" s="68">
        <v>46022</v>
      </c>
      <c r="E389" s="69">
        <v>46022</v>
      </c>
      <c r="F389" s="69" t="s">
        <v>7</v>
      </c>
      <c r="G389" s="69" t="s">
        <v>99</v>
      </c>
      <c r="H389" s="127">
        <v>25000</v>
      </c>
      <c r="I389" s="71" t="s">
        <v>89</v>
      </c>
      <c r="J389" s="71" t="s">
        <v>345</v>
      </c>
      <c r="K389" s="18" t="str">
        <f>IF(DepensesData[[#This Row],[Description/Commentaires/Notes]]="","",DepensesData[[#This Row],[Description/Commentaires/Notes]])</f>
        <v>MME TANOH OLGA GRATIFICATION</v>
      </c>
      <c r="L389" s="37" t="s">
        <v>477</v>
      </c>
    </row>
    <row r="390" spans="2:12" s="60" customFormat="1" x14ac:dyDescent="0.25">
      <c r="B390" s="18">
        <f t="shared" si="11"/>
        <v>386</v>
      </c>
      <c r="C390" s="71" t="str">
        <f t="shared" si="12"/>
        <v>251231_Dep_MC_386</v>
      </c>
      <c r="D390" s="68">
        <v>46022</v>
      </c>
      <c r="E390" s="69">
        <v>46022</v>
      </c>
      <c r="F390" s="69" t="s">
        <v>7</v>
      </c>
      <c r="G390" s="69" t="s">
        <v>99</v>
      </c>
      <c r="H390" s="127">
        <v>30000</v>
      </c>
      <c r="I390" s="71" t="s">
        <v>89</v>
      </c>
      <c r="J390" s="71" t="s">
        <v>346</v>
      </c>
      <c r="K390" s="18" t="str">
        <f>IF(DepensesData[[#This Row],[Description/Commentaires/Notes]]="","",DepensesData[[#This Row],[Description/Commentaires/Notes]])</f>
        <v>N BESSO ROLANDE GRATIFICATION</v>
      </c>
      <c r="L390" s="37" t="s">
        <v>478</v>
      </c>
    </row>
    <row r="391" spans="2:12" s="60" customFormat="1" x14ac:dyDescent="0.25">
      <c r="B391" s="18">
        <f t="shared" ref="B391:B454" si="13">B390+1</f>
        <v>387</v>
      </c>
      <c r="C391" s="71" t="str">
        <f t="shared" si="12"/>
        <v>251231_Dep_MC_387</v>
      </c>
      <c r="D391" s="68">
        <v>46022</v>
      </c>
      <c r="E391" s="69">
        <v>46022</v>
      </c>
      <c r="F391" s="69" t="s">
        <v>7</v>
      </c>
      <c r="G391" s="69" t="s">
        <v>99</v>
      </c>
      <c r="H391" s="127">
        <v>20000</v>
      </c>
      <c r="I391" s="71" t="s">
        <v>89</v>
      </c>
      <c r="J391" s="71" t="s">
        <v>346</v>
      </c>
      <c r="K391" s="18" t="str">
        <f>IF(DepensesData[[#This Row],[Description/Commentaires/Notes]]="","",DepensesData[[#This Row],[Description/Commentaires/Notes]])</f>
        <v>GANAME FATIM GRATIFICATION</v>
      </c>
      <c r="L391" s="37" t="s">
        <v>479</v>
      </c>
    </row>
    <row r="392" spans="2:12" s="60" customFormat="1" x14ac:dyDescent="0.25">
      <c r="B392" s="18">
        <f t="shared" si="13"/>
        <v>388</v>
      </c>
      <c r="C392" s="71" t="str">
        <f t="shared" si="12"/>
        <v>251231_Dep_MC_388</v>
      </c>
      <c r="D392" s="68">
        <v>46022</v>
      </c>
      <c r="E392" s="69">
        <v>46022</v>
      </c>
      <c r="F392" s="69" t="s">
        <v>7</v>
      </c>
      <c r="G392" s="69" t="s">
        <v>99</v>
      </c>
      <c r="H392" s="127">
        <v>39000</v>
      </c>
      <c r="I392" s="71" t="s">
        <v>89</v>
      </c>
      <c r="J392" s="71" t="s">
        <v>347</v>
      </c>
      <c r="K392" s="18" t="str">
        <f>IF(DepensesData[[#This Row],[Description/Commentaires/Notes]]="","",DepensesData[[#This Row],[Description/Commentaires/Notes]])</f>
        <v>MR SEYDOU GRATIFICATION</v>
      </c>
      <c r="L392" s="37" t="s">
        <v>480</v>
      </c>
    </row>
    <row r="393" spans="2:12" s="60" customFormat="1" x14ac:dyDescent="0.25">
      <c r="B393" s="18">
        <f t="shared" si="13"/>
        <v>389</v>
      </c>
      <c r="C393" s="71" t="str">
        <f t="shared" si="12"/>
        <v>251231_Dep_MC_389</v>
      </c>
      <c r="D393" s="68">
        <v>46022</v>
      </c>
      <c r="E393" s="69">
        <v>46022</v>
      </c>
      <c r="F393" s="69" t="s">
        <v>7</v>
      </c>
      <c r="G393" s="69" t="s">
        <v>99</v>
      </c>
      <c r="H393" s="127">
        <v>96000</v>
      </c>
      <c r="I393" s="71" t="s">
        <v>89</v>
      </c>
      <c r="J393" s="71" t="s">
        <v>347</v>
      </c>
      <c r="K393" s="18" t="str">
        <f>IF(DepensesData[[#This Row],[Description/Commentaires/Notes]]="","",DepensesData[[#This Row],[Description/Commentaires/Notes]])</f>
        <v>COLOMBE SERVICE SECURITE GRATIFICATION</v>
      </c>
      <c r="L393" s="37" t="s">
        <v>481</v>
      </c>
    </row>
    <row r="394" spans="2:12" s="60" customFormat="1" x14ac:dyDescent="0.25">
      <c r="B394" s="18">
        <f t="shared" si="13"/>
        <v>390</v>
      </c>
      <c r="C394" s="71" t="str">
        <f t="shared" si="12"/>
        <v>260102_Dep_MC_390</v>
      </c>
      <c r="D394" s="68">
        <v>46024</v>
      </c>
      <c r="E394" s="69">
        <v>46024</v>
      </c>
      <c r="F394" s="69" t="s">
        <v>7</v>
      </c>
      <c r="G394" s="69" t="s">
        <v>99</v>
      </c>
      <c r="H394" s="127">
        <v>25500</v>
      </c>
      <c r="I394" s="71" t="s">
        <v>90</v>
      </c>
      <c r="J394" s="71" t="s">
        <v>9</v>
      </c>
      <c r="K394" s="18" t="str">
        <f>IF(DepensesData[[#This Row],[Description/Commentaires/Notes]]="","",DepensesData[[#This Row],[Description/Commentaires/Notes]])</f>
        <v/>
      </c>
      <c r="L394" s="37"/>
    </row>
    <row r="395" spans="2:12" s="60" customFormat="1" x14ac:dyDescent="0.25">
      <c r="B395" s="18">
        <f t="shared" si="13"/>
        <v>391</v>
      </c>
      <c r="C395" s="71" t="str">
        <f t="shared" si="12"/>
        <v>260102_Dep_MC_391</v>
      </c>
      <c r="D395" s="68">
        <v>46024</v>
      </c>
      <c r="E395" s="69">
        <v>46024</v>
      </c>
      <c r="F395" s="69" t="s">
        <v>7</v>
      </c>
      <c r="G395" s="69" t="s">
        <v>99</v>
      </c>
      <c r="H395" s="127">
        <v>3000</v>
      </c>
      <c r="I395" s="71" t="s">
        <v>90</v>
      </c>
      <c r="J395" s="71" t="s">
        <v>62</v>
      </c>
      <c r="K395" s="18" t="str">
        <f>IF(DepensesData[[#This Row],[Description/Commentaires/Notes]]="","",DepensesData[[#This Row],[Description/Commentaires/Notes]])</f>
        <v>TRANFERT D'UNITE POUR APPEL  DU MOIS</v>
      </c>
      <c r="L395" s="37" t="s">
        <v>482</v>
      </c>
    </row>
    <row r="396" spans="2:12" s="60" customFormat="1" x14ac:dyDescent="0.25">
      <c r="B396" s="18">
        <f t="shared" si="13"/>
        <v>392</v>
      </c>
      <c r="C396" s="71" t="str">
        <f t="shared" si="12"/>
        <v>260102_Dep_MC_392</v>
      </c>
      <c r="D396" s="68">
        <v>46024</v>
      </c>
      <c r="E396" s="69">
        <v>46024</v>
      </c>
      <c r="F396" s="69" t="s">
        <v>7</v>
      </c>
      <c r="G396" s="69" t="s">
        <v>99</v>
      </c>
      <c r="H396" s="127">
        <v>309200</v>
      </c>
      <c r="I396" s="71" t="s">
        <v>89</v>
      </c>
      <c r="J396" s="71" t="s">
        <v>53</v>
      </c>
      <c r="K396" s="18" t="str">
        <f>IF(DepensesData[[#This Row],[Description/Commentaires/Notes]]="","",DepensesData[[#This Row],[Description/Commentaires/Notes]])</f>
        <v>Facture CIE période du 04/10/2025 au 04/12/2025</v>
      </c>
      <c r="L396" s="37" t="s">
        <v>483</v>
      </c>
    </row>
    <row r="397" spans="2:12" s="60" customFormat="1" x14ac:dyDescent="0.25">
      <c r="B397" s="18">
        <f t="shared" si="13"/>
        <v>393</v>
      </c>
      <c r="C397" s="71" t="str">
        <f t="shared" si="12"/>
        <v>260102_Dep_MC_393</v>
      </c>
      <c r="D397" s="68">
        <v>46024</v>
      </c>
      <c r="E397" s="69">
        <v>46024</v>
      </c>
      <c r="F397" s="69" t="s">
        <v>7</v>
      </c>
      <c r="G397" s="69" t="s">
        <v>99</v>
      </c>
      <c r="H397" s="127">
        <v>1000</v>
      </c>
      <c r="I397" s="71" t="s">
        <v>90</v>
      </c>
      <c r="J397" s="71" t="s">
        <v>73</v>
      </c>
      <c r="K397" s="18" t="str">
        <f>IF(DepensesData[[#This Row],[Description/Commentaires/Notes]]="","",DepensesData[[#This Row],[Description/Commentaires/Notes]])</f>
        <v>TRANSPORT POUR PAYEMENT DE FACTURE CIE</v>
      </c>
      <c r="L397" s="37" t="s">
        <v>484</v>
      </c>
    </row>
    <row r="398" spans="2:12" s="60" customFormat="1" x14ac:dyDescent="0.25">
      <c r="B398" s="18">
        <f t="shared" si="13"/>
        <v>394</v>
      </c>
      <c r="C398" s="71" t="str">
        <f t="shared" si="12"/>
        <v>260106_Dep_MC_394</v>
      </c>
      <c r="D398" s="68">
        <v>46028</v>
      </c>
      <c r="E398" s="69">
        <v>46028</v>
      </c>
      <c r="F398" s="69" t="s">
        <v>7</v>
      </c>
      <c r="G398" s="69" t="s">
        <v>99</v>
      </c>
      <c r="H398" s="127">
        <v>1000</v>
      </c>
      <c r="I398" s="71" t="s">
        <v>90</v>
      </c>
      <c r="J398" s="71" t="s">
        <v>61</v>
      </c>
      <c r="K398" s="18" t="str">
        <f>IF(DepensesData[[#This Row],[Description/Commentaires/Notes]]="","",DepensesData[[#This Row],[Description/Commentaires/Notes]])</f>
        <v>SIGNATURE DU REGISTRE DE POLICE</v>
      </c>
      <c r="L398" s="37" t="s">
        <v>295</v>
      </c>
    </row>
    <row r="399" spans="2:12" s="60" customFormat="1" x14ac:dyDescent="0.25">
      <c r="B399" s="18">
        <f t="shared" si="13"/>
        <v>395</v>
      </c>
      <c r="C399" s="71" t="str">
        <f t="shared" si="12"/>
        <v>260106_Dep_MC_395</v>
      </c>
      <c r="D399" s="68">
        <v>46028</v>
      </c>
      <c r="E399" s="69">
        <v>46028</v>
      </c>
      <c r="F399" s="69" t="s">
        <v>7</v>
      </c>
      <c r="G399" s="69" t="s">
        <v>99</v>
      </c>
      <c r="H399" s="127">
        <v>1000</v>
      </c>
      <c r="I399" s="71" t="s">
        <v>90</v>
      </c>
      <c r="J399" s="71" t="s">
        <v>73</v>
      </c>
      <c r="K399" s="18" t="str">
        <f>IF(DepensesData[[#This Row],[Description/Commentaires/Notes]]="","",DepensesData[[#This Row],[Description/Commentaires/Notes]])</f>
        <v>TRANSPORT POUR LA SIGNATURE DU REGISTRE</v>
      </c>
      <c r="L399" s="37" t="s">
        <v>456</v>
      </c>
    </row>
    <row r="400" spans="2:12" s="60" customFormat="1" x14ac:dyDescent="0.25">
      <c r="B400" s="18">
        <f t="shared" si="13"/>
        <v>396</v>
      </c>
      <c r="C400" s="71" t="str">
        <f t="shared" si="12"/>
        <v>260110_Dep_MC_396</v>
      </c>
      <c r="D400" s="68">
        <v>46032</v>
      </c>
      <c r="E400" s="69">
        <v>46032</v>
      </c>
      <c r="F400" s="69" t="s">
        <v>7</v>
      </c>
      <c r="G400" s="69" t="s">
        <v>99</v>
      </c>
      <c r="H400" s="127">
        <v>15000</v>
      </c>
      <c r="I400" s="71" t="s">
        <v>90</v>
      </c>
      <c r="J400" s="71" t="s">
        <v>62</v>
      </c>
      <c r="K400" s="18" t="str">
        <f>IF(DepensesData[[#This Row],[Description/Commentaires/Notes]]="","",DepensesData[[#This Row],[Description/Commentaires/Notes]])</f>
        <v>REPARATION IMPRIMANTE</v>
      </c>
      <c r="L400" s="37" t="s">
        <v>491</v>
      </c>
    </row>
    <row r="401" spans="2:12" s="60" customFormat="1" x14ac:dyDescent="0.25">
      <c r="B401" s="18">
        <f t="shared" si="13"/>
        <v>397</v>
      </c>
      <c r="C401" s="71" t="str">
        <f t="shared" si="12"/>
        <v>260113_Dep_MC_397</v>
      </c>
      <c r="D401" s="68">
        <v>46035</v>
      </c>
      <c r="E401" s="69">
        <v>46035</v>
      </c>
      <c r="F401" s="69" t="s">
        <v>7</v>
      </c>
      <c r="G401" s="69" t="s">
        <v>99</v>
      </c>
      <c r="H401" s="127">
        <v>2500</v>
      </c>
      <c r="I401" s="71" t="s">
        <v>90</v>
      </c>
      <c r="J401" s="71" t="s">
        <v>62</v>
      </c>
      <c r="K401" s="18" t="str">
        <f>IF(DepensesData[[#This Row],[Description/Commentaires/Notes]]="","",DepensesData[[#This Row],[Description/Commentaires/Notes]])</f>
        <v>ACHAT DE ENCRE POUR IMPRIMANTE</v>
      </c>
      <c r="L401" s="37" t="s">
        <v>494</v>
      </c>
    </row>
    <row r="402" spans="2:12" s="60" customFormat="1" x14ac:dyDescent="0.25">
      <c r="B402" s="18">
        <f t="shared" si="13"/>
        <v>398</v>
      </c>
      <c r="C402" s="71" t="str">
        <f t="shared" si="12"/>
        <v>260113_Dep_MC_398</v>
      </c>
      <c r="D402" s="68">
        <v>46035</v>
      </c>
      <c r="E402" s="69">
        <v>46035</v>
      </c>
      <c r="F402" s="69" t="s">
        <v>7</v>
      </c>
      <c r="G402" s="69" t="s">
        <v>99</v>
      </c>
      <c r="H402" s="127">
        <v>1000</v>
      </c>
      <c r="I402" s="71" t="s">
        <v>90</v>
      </c>
      <c r="J402" s="71" t="s">
        <v>61</v>
      </c>
      <c r="K402" s="18" t="str">
        <f>IF(DepensesData[[#This Row],[Description/Commentaires/Notes]]="","",DepensesData[[#This Row],[Description/Commentaires/Notes]])</f>
        <v>SIGNATURE DU REGISTRE DE POLICE</v>
      </c>
      <c r="L402" s="37" t="s">
        <v>295</v>
      </c>
    </row>
    <row r="403" spans="2:12" s="60" customFormat="1" x14ac:dyDescent="0.25">
      <c r="B403" s="18">
        <f t="shared" si="13"/>
        <v>399</v>
      </c>
      <c r="C403" s="71" t="str">
        <f t="shared" si="12"/>
        <v>260113_Dep_MC_399</v>
      </c>
      <c r="D403" s="68">
        <v>46035</v>
      </c>
      <c r="E403" s="69">
        <v>46035</v>
      </c>
      <c r="F403" s="69" t="s">
        <v>7</v>
      </c>
      <c r="G403" s="69" t="s">
        <v>99</v>
      </c>
      <c r="H403" s="127">
        <v>1000</v>
      </c>
      <c r="I403" s="71" t="s">
        <v>90</v>
      </c>
      <c r="J403" s="71" t="s">
        <v>73</v>
      </c>
      <c r="K403" s="18" t="str">
        <f>IF(DepensesData[[#This Row],[Description/Commentaires/Notes]]="","",DepensesData[[#This Row],[Description/Commentaires/Notes]])</f>
        <v>TRANSPORT POUR SIGNATURE DU REGISTRE</v>
      </c>
      <c r="L403" s="37" t="s">
        <v>435</v>
      </c>
    </row>
    <row r="404" spans="2:12" s="60" customFormat="1" x14ac:dyDescent="0.25">
      <c r="B404" s="18">
        <f t="shared" si="13"/>
        <v>400</v>
      </c>
      <c r="C404" s="71" t="str">
        <f t="shared" si="12"/>
        <v>260113_Dep_MC_400</v>
      </c>
      <c r="D404" s="68">
        <v>46035</v>
      </c>
      <c r="E404" s="69">
        <v>46035</v>
      </c>
      <c r="F404" s="69" t="s">
        <v>7</v>
      </c>
      <c r="G404" s="69" t="s">
        <v>99</v>
      </c>
      <c r="H404" s="127">
        <v>10000</v>
      </c>
      <c r="I404" s="71" t="s">
        <v>90</v>
      </c>
      <c r="J404" s="71" t="s">
        <v>62</v>
      </c>
      <c r="K404" s="18" t="str">
        <f>IF(DepensesData[[#This Row],[Description/Commentaires/Notes]]="","",DepensesData[[#This Row],[Description/Commentaires/Notes]])</f>
        <v>DON A LA POLICE POUR BONNE ANNEE</v>
      </c>
      <c r="L404" s="37" t="s">
        <v>495</v>
      </c>
    </row>
    <row r="405" spans="2:12" s="60" customFormat="1" x14ac:dyDescent="0.25">
      <c r="B405" s="18">
        <f t="shared" si="13"/>
        <v>401</v>
      </c>
      <c r="C405" s="71" t="str">
        <f t="shared" si="12"/>
        <v>260116_Dep_MC_401</v>
      </c>
      <c r="D405" s="68">
        <v>46038</v>
      </c>
      <c r="E405" s="69">
        <v>46038</v>
      </c>
      <c r="F405" s="69" t="s">
        <v>7</v>
      </c>
      <c r="G405" s="69" t="s">
        <v>99</v>
      </c>
      <c r="H405" s="127">
        <v>13500</v>
      </c>
      <c r="I405" s="71" t="s">
        <v>90</v>
      </c>
      <c r="J405" s="71" t="s">
        <v>62</v>
      </c>
      <c r="K405" s="18" t="str">
        <f>IF(DepensesData[[#This Row],[Description/Commentaires/Notes]]="","",DepensesData[[#This Row],[Description/Commentaires/Notes]])</f>
        <v>ACHAT DE GASOIL 20L</v>
      </c>
      <c r="L405" s="37" t="s">
        <v>448</v>
      </c>
    </row>
    <row r="406" spans="2:12" s="60" customFormat="1" x14ac:dyDescent="0.25">
      <c r="B406" s="18">
        <f t="shared" si="13"/>
        <v>402</v>
      </c>
      <c r="C406" s="71" t="str">
        <f t="shared" si="12"/>
        <v>260116_Dep_MC_402</v>
      </c>
      <c r="D406" s="68">
        <v>46038</v>
      </c>
      <c r="E406" s="69">
        <v>46038</v>
      </c>
      <c r="F406" s="69" t="s">
        <v>7</v>
      </c>
      <c r="G406" s="69" t="s">
        <v>99</v>
      </c>
      <c r="H406" s="127">
        <v>1000</v>
      </c>
      <c r="I406" s="71" t="s">
        <v>90</v>
      </c>
      <c r="J406" s="71" t="s">
        <v>73</v>
      </c>
      <c r="K406" s="18" t="str">
        <f>IF(DepensesData[[#This Row],[Description/Commentaires/Notes]]="","",DepensesData[[#This Row],[Description/Commentaires/Notes]])</f>
        <v>TRANSPORT POUR  ACHAT DE  GASOIL</v>
      </c>
      <c r="L406" s="37" t="s">
        <v>496</v>
      </c>
    </row>
    <row r="407" spans="2:12" s="60" customFormat="1" x14ac:dyDescent="0.25">
      <c r="B407" s="18">
        <f t="shared" si="13"/>
        <v>403</v>
      </c>
      <c r="C407" s="71" t="str">
        <f t="shared" si="12"/>
        <v>260120_Dep_MC_403</v>
      </c>
      <c r="D407" s="68">
        <v>46042</v>
      </c>
      <c r="E407" s="69">
        <v>46042</v>
      </c>
      <c r="F407" s="69" t="s">
        <v>7</v>
      </c>
      <c r="G407" s="69" t="s">
        <v>99</v>
      </c>
      <c r="H407" s="127">
        <v>1000</v>
      </c>
      <c r="I407" s="71" t="s">
        <v>90</v>
      </c>
      <c r="J407" s="71" t="s">
        <v>61</v>
      </c>
      <c r="K407" s="18" t="str">
        <f>IF(DepensesData[[#This Row],[Description/Commentaires/Notes]]="","",DepensesData[[#This Row],[Description/Commentaires/Notes]])</f>
        <v>SIGNATURE DU REGISTRE DE POLICE</v>
      </c>
      <c r="L407" s="37" t="s">
        <v>295</v>
      </c>
    </row>
    <row r="408" spans="2:12" s="60" customFormat="1" x14ac:dyDescent="0.25">
      <c r="B408" s="18">
        <f t="shared" si="13"/>
        <v>404</v>
      </c>
      <c r="C408" s="71" t="str">
        <f t="shared" si="12"/>
        <v>260120_Dep_MC_404</v>
      </c>
      <c r="D408" s="68">
        <v>46042</v>
      </c>
      <c r="E408" s="69">
        <v>46042</v>
      </c>
      <c r="F408" s="69" t="s">
        <v>7</v>
      </c>
      <c r="G408" s="69" t="s">
        <v>99</v>
      </c>
      <c r="H408" s="127">
        <v>1000</v>
      </c>
      <c r="I408" s="71" t="s">
        <v>90</v>
      </c>
      <c r="J408" s="71" t="s">
        <v>73</v>
      </c>
      <c r="K408" s="18" t="str">
        <f>IF(DepensesData[[#This Row],[Description/Commentaires/Notes]]="","",DepensesData[[#This Row],[Description/Commentaires/Notes]])</f>
        <v>TRANSPORT POUR LA SIGNATURE DU REGISTRE</v>
      </c>
      <c r="L408" s="37" t="s">
        <v>456</v>
      </c>
    </row>
    <row r="409" spans="2:12" s="60" customFormat="1" ht="30" x14ac:dyDescent="0.25">
      <c r="B409" s="18">
        <f t="shared" si="13"/>
        <v>405</v>
      </c>
      <c r="C409" s="71" t="str">
        <f t="shared" si="12"/>
        <v>260122_Dep_MC_405</v>
      </c>
      <c r="D409" s="68">
        <v>46044</v>
      </c>
      <c r="E409" s="69">
        <v>45987</v>
      </c>
      <c r="F409" s="69" t="s">
        <v>7</v>
      </c>
      <c r="G409" s="69" t="s">
        <v>99</v>
      </c>
      <c r="H409" s="127">
        <v>63000</v>
      </c>
      <c r="I409" s="71" t="s">
        <v>25</v>
      </c>
      <c r="J409" s="71" t="s">
        <v>57</v>
      </c>
      <c r="K409" s="18" t="str">
        <f>IF(DepensesData[[#This Row],[Description/Commentaires/Notes]]="","",DepensesData[[#This Row],[Description/Commentaires/Notes]])</f>
        <v>BURIDA PERIODE OCTOBRE NOVEMBRE DECEMBRE</v>
      </c>
      <c r="L409" s="37" t="s">
        <v>497</v>
      </c>
    </row>
    <row r="410" spans="2:12" s="60" customFormat="1" x14ac:dyDescent="0.25">
      <c r="B410" s="18">
        <f t="shared" si="13"/>
        <v>406</v>
      </c>
      <c r="C410" s="71" t="str">
        <f t="shared" si="12"/>
        <v>260123_Dep_MC_406</v>
      </c>
      <c r="D410" s="68">
        <v>46045</v>
      </c>
      <c r="E410" s="69">
        <v>46045</v>
      </c>
      <c r="F410" s="69" t="s">
        <v>40</v>
      </c>
      <c r="G410" s="69" t="s">
        <v>99</v>
      </c>
      <c r="H410" s="127">
        <v>5000</v>
      </c>
      <c r="I410" s="71" t="s">
        <v>90</v>
      </c>
      <c r="J410" s="71" t="s">
        <v>73</v>
      </c>
      <c r="K410" s="18" t="str">
        <f>IF(DepensesData[[#This Row],[Description/Commentaires/Notes]]="","",DepensesData[[#This Row],[Description/Commentaires/Notes]])</f>
        <v>TRANSPORT DEUX PLATEAUX</v>
      </c>
      <c r="L410" s="37" t="s">
        <v>499</v>
      </c>
    </row>
    <row r="411" spans="2:12" s="60" customFormat="1" x14ac:dyDescent="0.25">
      <c r="B411" s="18">
        <f t="shared" si="13"/>
        <v>407</v>
      </c>
      <c r="C411" s="71" t="str">
        <f t="shared" si="12"/>
        <v/>
      </c>
      <c r="D411" s="68">
        <v>46045</v>
      </c>
      <c r="E411" s="69"/>
      <c r="F411" s="69"/>
      <c r="G411" s="69"/>
      <c r="H411" s="127"/>
      <c r="I411" s="71"/>
      <c r="J411" s="71"/>
      <c r="K411" s="18" t="str">
        <f>IF(DepensesData[[#This Row],[Description/Commentaires/Notes]]="","",DepensesData[[#This Row],[Description/Commentaires/Notes]])</f>
        <v/>
      </c>
      <c r="L411" s="37"/>
    </row>
    <row r="412" spans="2:12" s="60" customFormat="1" x14ac:dyDescent="0.25">
      <c r="B412" s="18">
        <f t="shared" si="13"/>
        <v>408</v>
      </c>
      <c r="C412" s="71" t="str">
        <f t="shared" si="12"/>
        <v/>
      </c>
      <c r="D412" s="68">
        <v>46045</v>
      </c>
      <c r="E412" s="69"/>
      <c r="F412" s="69"/>
      <c r="G412" s="69"/>
      <c r="H412" s="127"/>
      <c r="I412" s="71"/>
      <c r="J412" s="71"/>
      <c r="K412" s="18" t="str">
        <f>IF(DepensesData[[#This Row],[Description/Commentaires/Notes]]="","",DepensesData[[#This Row],[Description/Commentaires/Notes]])</f>
        <v/>
      </c>
      <c r="L412" s="37"/>
    </row>
    <row r="413" spans="2:12" s="60" customFormat="1" x14ac:dyDescent="0.25">
      <c r="B413" s="18">
        <f t="shared" si="13"/>
        <v>409</v>
      </c>
      <c r="C413" s="71" t="str">
        <f t="shared" si="12"/>
        <v>260124_Dep_MC_409</v>
      </c>
      <c r="D413" s="68">
        <v>46046</v>
      </c>
      <c r="E413" s="69">
        <v>46045</v>
      </c>
      <c r="F413" s="69" t="s">
        <v>7</v>
      </c>
      <c r="G413" s="69" t="s">
        <v>99</v>
      </c>
      <c r="H413" s="127">
        <v>2500</v>
      </c>
      <c r="I413" s="71" t="s">
        <v>90</v>
      </c>
      <c r="J413" s="71" t="s">
        <v>62</v>
      </c>
      <c r="K413" s="18" t="str">
        <f>IF(DepensesData[[#This Row],[Description/Commentaires/Notes]]="","",DepensesData[[#This Row],[Description/Commentaires/Notes]])</f>
        <v>ACHAT DE MATERIEL PLOMBERIE</v>
      </c>
      <c r="L413" s="37" t="s">
        <v>500</v>
      </c>
    </row>
    <row r="414" spans="2:12" s="60" customFormat="1" x14ac:dyDescent="0.25">
      <c r="B414" s="18">
        <f t="shared" si="13"/>
        <v>410</v>
      </c>
      <c r="C414" s="71" t="str">
        <f t="shared" si="12"/>
        <v>260124_Dep_MC_410</v>
      </c>
      <c r="D414" s="68">
        <v>46046</v>
      </c>
      <c r="E414" s="69">
        <v>46045</v>
      </c>
      <c r="F414" s="69" t="s">
        <v>7</v>
      </c>
      <c r="G414" s="69" t="s">
        <v>99</v>
      </c>
      <c r="H414" s="127">
        <v>3000</v>
      </c>
      <c r="I414" s="71" t="s">
        <v>90</v>
      </c>
      <c r="J414" s="71" t="s">
        <v>62</v>
      </c>
      <c r="K414" s="18" t="str">
        <f>IF(DepensesData[[#This Row],[Description/Commentaires/Notes]]="","",DepensesData[[#This Row],[Description/Commentaires/Notes]])</f>
        <v>REPARATION DE LA CHASSE D'EAU CH5</v>
      </c>
      <c r="L414" s="37" t="s">
        <v>501</v>
      </c>
    </row>
    <row r="415" spans="2:12" s="60" customFormat="1" x14ac:dyDescent="0.25">
      <c r="B415" s="18">
        <f t="shared" si="13"/>
        <v>411</v>
      </c>
      <c r="C415" s="71" t="str">
        <f t="shared" si="12"/>
        <v>260127_Dep_MC_411</v>
      </c>
      <c r="D415" s="68">
        <v>46049</v>
      </c>
      <c r="E415" s="69">
        <v>46049</v>
      </c>
      <c r="F415" s="69" t="s">
        <v>7</v>
      </c>
      <c r="G415" s="69" t="s">
        <v>99</v>
      </c>
      <c r="H415" s="127">
        <v>1000</v>
      </c>
      <c r="I415" s="71" t="s">
        <v>90</v>
      </c>
      <c r="J415" s="71" t="s">
        <v>61</v>
      </c>
      <c r="K415" s="18" t="str">
        <f>IF(DepensesData[[#This Row],[Description/Commentaires/Notes]]="","",DepensesData[[#This Row],[Description/Commentaires/Notes]])</f>
        <v>SIGNATURE DU REGISTRE DE POLICE</v>
      </c>
      <c r="L415" s="37" t="s">
        <v>295</v>
      </c>
    </row>
    <row r="416" spans="2:12" s="60" customFormat="1" x14ac:dyDescent="0.25">
      <c r="B416" s="18">
        <f t="shared" si="13"/>
        <v>412</v>
      </c>
      <c r="C416" s="71" t="str">
        <f t="shared" si="12"/>
        <v>260127_Dep_MC_412</v>
      </c>
      <c r="D416" s="68">
        <v>46049</v>
      </c>
      <c r="E416" s="69">
        <v>46049</v>
      </c>
      <c r="F416" s="69" t="s">
        <v>7</v>
      </c>
      <c r="G416" s="69" t="s">
        <v>99</v>
      </c>
      <c r="H416" s="127">
        <v>1000</v>
      </c>
      <c r="I416" s="71" t="s">
        <v>90</v>
      </c>
      <c r="J416" s="71" t="s">
        <v>73</v>
      </c>
      <c r="K416" s="18" t="str">
        <f>IF(DepensesData[[#This Row],[Description/Commentaires/Notes]]="","",DepensesData[[#This Row],[Description/Commentaires/Notes]])</f>
        <v>TRANSPORT POUR SIGNATURE DU REGISTRE</v>
      </c>
      <c r="L416" s="37" t="s">
        <v>435</v>
      </c>
    </row>
    <row r="417" spans="2:12" s="60" customFormat="1" x14ac:dyDescent="0.25">
      <c r="B417" s="18">
        <f t="shared" si="13"/>
        <v>413</v>
      </c>
      <c r="C417" s="71" t="str">
        <f t="shared" si="12"/>
        <v>260128_Dep_MC_413</v>
      </c>
      <c r="D417" s="68">
        <v>46050</v>
      </c>
      <c r="E417" s="69">
        <v>46050</v>
      </c>
      <c r="F417" s="69" t="s">
        <v>7</v>
      </c>
      <c r="G417" s="69" t="s">
        <v>99</v>
      </c>
      <c r="H417" s="127">
        <v>31200</v>
      </c>
      <c r="I417" s="71" t="s">
        <v>90</v>
      </c>
      <c r="J417" s="71" t="s">
        <v>54</v>
      </c>
      <c r="K417" s="18" t="str">
        <f>IF(DepensesData[[#This Row],[Description/Commentaires/Notes]]="","",DepensesData[[#This Row],[Description/Commentaires/Notes]])</f>
        <v>DIEU CONFIRME</v>
      </c>
      <c r="L417" s="37" t="s">
        <v>460</v>
      </c>
    </row>
    <row r="418" spans="2:12" s="60" customFormat="1" x14ac:dyDescent="0.25">
      <c r="B418" s="18">
        <f t="shared" si="13"/>
        <v>414</v>
      </c>
      <c r="C418" s="71" t="str">
        <f t="shared" si="12"/>
        <v>260130_Dep_MC_414</v>
      </c>
      <c r="D418" s="68">
        <v>46052</v>
      </c>
      <c r="E418" s="69">
        <v>46052</v>
      </c>
      <c r="F418" s="69" t="s">
        <v>7</v>
      </c>
      <c r="G418" s="69" t="s">
        <v>99</v>
      </c>
      <c r="H418" s="127">
        <v>66000</v>
      </c>
      <c r="I418" s="71" t="s">
        <v>90</v>
      </c>
      <c r="J418" s="71" t="s">
        <v>52</v>
      </c>
      <c r="K418" s="18" t="str">
        <f>IF(DepensesData[[#This Row],[Description/Commentaires/Notes]]="","",DepensesData[[#This Row],[Description/Commentaires/Notes]])</f>
        <v>PERIODE DE SEPTEMBRE OCTOBRE NOVEMBRE</v>
      </c>
      <c r="L418" s="37" t="s">
        <v>503</v>
      </c>
    </row>
    <row r="419" spans="2:12" x14ac:dyDescent="0.25">
      <c r="B419" s="92">
        <f t="shared" si="13"/>
        <v>415</v>
      </c>
      <c r="C419" s="13" t="str">
        <f t="shared" si="12"/>
        <v>260202_Dep_MC_415</v>
      </c>
      <c r="D419" s="20">
        <v>46055</v>
      </c>
      <c r="E419" s="5">
        <v>46055</v>
      </c>
      <c r="F419" s="5" t="s">
        <v>7</v>
      </c>
      <c r="G419" s="5" t="s">
        <v>99</v>
      </c>
      <c r="H419" s="3">
        <v>3000</v>
      </c>
      <c r="I419" s="4" t="s">
        <v>90</v>
      </c>
      <c r="J419" s="4" t="s">
        <v>9</v>
      </c>
      <c r="K419" s="92" t="str">
        <f>IF(DepensesData[[#This Row],[Description/Commentaires/Notes]]="","",DepensesData[[#This Row],[Description/Commentaires/Notes]])</f>
        <v>TRANSFERT D'UNITES</v>
      </c>
      <c r="L419" s="21" t="s">
        <v>504</v>
      </c>
    </row>
    <row r="420" spans="2:12" x14ac:dyDescent="0.25">
      <c r="B420" s="92">
        <f t="shared" si="13"/>
        <v>416</v>
      </c>
      <c r="C420" s="13" t="str">
        <f t="shared" si="12"/>
        <v>260202_Dep_MC_416</v>
      </c>
      <c r="D420" s="20">
        <v>46055</v>
      </c>
      <c r="E420" s="5">
        <v>46055</v>
      </c>
      <c r="F420" s="5" t="s">
        <v>7</v>
      </c>
      <c r="G420" s="5" t="s">
        <v>99</v>
      </c>
      <c r="H420" s="3">
        <v>140000</v>
      </c>
      <c r="I420" s="4" t="s">
        <v>89</v>
      </c>
      <c r="J420" s="4" t="s">
        <v>345</v>
      </c>
      <c r="K420" s="92" t="str">
        <f>IF(DepensesData[[#This Row],[Description/Commentaires/Notes]]="","",DepensesData[[#This Row],[Description/Commentaires/Notes]])</f>
        <v>KIMOU GRACE ESTHER</v>
      </c>
      <c r="L420" s="21" t="s">
        <v>445</v>
      </c>
    </row>
    <row r="421" spans="2:12" x14ac:dyDescent="0.25">
      <c r="B421" s="92">
        <f t="shared" si="13"/>
        <v>417</v>
      </c>
      <c r="C421" s="13" t="str">
        <f t="shared" si="12"/>
        <v>260202_Dep_MC_417</v>
      </c>
      <c r="D421" s="20">
        <v>46055</v>
      </c>
      <c r="E421" s="5">
        <v>46055</v>
      </c>
      <c r="F421" s="5" t="s">
        <v>7</v>
      </c>
      <c r="G421" s="5" t="s">
        <v>99</v>
      </c>
      <c r="H421" s="3">
        <v>100000</v>
      </c>
      <c r="I421" s="4" t="s">
        <v>89</v>
      </c>
      <c r="J421" s="4" t="s">
        <v>345</v>
      </c>
      <c r="K421" s="92" t="str">
        <f>IF(DepensesData[[#This Row],[Description/Commentaires/Notes]]="","",DepensesData[[#This Row],[Description/Commentaires/Notes]])</f>
        <v>Mme TANOH OLGA</v>
      </c>
      <c r="L421" s="21" t="s">
        <v>505</v>
      </c>
    </row>
    <row r="422" spans="2:12" x14ac:dyDescent="0.25">
      <c r="B422" s="92">
        <f t="shared" si="13"/>
        <v>418</v>
      </c>
      <c r="C422" s="13" t="str">
        <f t="shared" si="12"/>
        <v>260202_Dep_MC_418</v>
      </c>
      <c r="D422" s="20">
        <v>46055</v>
      </c>
      <c r="E422" s="5">
        <v>46055</v>
      </c>
      <c r="F422" s="5" t="s">
        <v>7</v>
      </c>
      <c r="G422" s="5" t="s">
        <v>99</v>
      </c>
      <c r="H422" s="3">
        <v>65000</v>
      </c>
      <c r="I422" s="4" t="s">
        <v>89</v>
      </c>
      <c r="J422" s="4" t="s">
        <v>346</v>
      </c>
      <c r="K422" s="92" t="str">
        <f>IF(DepensesData[[#This Row],[Description/Commentaires/Notes]]="","",DepensesData[[#This Row],[Description/Commentaires/Notes]])</f>
        <v>N'BESSO ROLANDE</v>
      </c>
      <c r="L422" s="21" t="s">
        <v>506</v>
      </c>
    </row>
    <row r="423" spans="2:12" x14ac:dyDescent="0.25">
      <c r="B423" s="92">
        <f t="shared" si="13"/>
        <v>419</v>
      </c>
      <c r="C423" s="13" t="str">
        <f t="shared" si="12"/>
        <v>260202_Dep_MC_419</v>
      </c>
      <c r="D423" s="20">
        <v>46055</v>
      </c>
      <c r="E423" s="5">
        <v>46055</v>
      </c>
      <c r="F423" s="5" t="s">
        <v>7</v>
      </c>
      <c r="G423" s="5" t="s">
        <v>99</v>
      </c>
      <c r="H423" s="3">
        <v>60000</v>
      </c>
      <c r="I423" s="4" t="s">
        <v>89</v>
      </c>
      <c r="J423" s="4" t="s">
        <v>346</v>
      </c>
      <c r="K423" s="92" t="str">
        <f>IF(DepensesData[[#This Row],[Description/Commentaires/Notes]]="","",DepensesData[[#This Row],[Description/Commentaires/Notes]])</f>
        <v>GANAME FATIM</v>
      </c>
      <c r="L423" s="21" t="s">
        <v>462</v>
      </c>
    </row>
    <row r="424" spans="2:12" x14ac:dyDescent="0.25">
      <c r="B424" s="92">
        <f t="shared" si="13"/>
        <v>420</v>
      </c>
      <c r="C424" s="13" t="str">
        <f t="shared" si="12"/>
        <v>260202_Dep_MC_420</v>
      </c>
      <c r="D424" s="20">
        <v>46055</v>
      </c>
      <c r="E424" s="5">
        <v>46055</v>
      </c>
      <c r="F424" s="5" t="s">
        <v>7</v>
      </c>
      <c r="G424" s="5" t="s">
        <v>99</v>
      </c>
      <c r="H424" s="3">
        <v>65000</v>
      </c>
      <c r="I424" s="4" t="s">
        <v>89</v>
      </c>
      <c r="J424" s="4" t="s">
        <v>347</v>
      </c>
      <c r="K424" s="92" t="str">
        <f>IF(DepensesData[[#This Row],[Description/Commentaires/Notes]]="","",DepensesData[[#This Row],[Description/Commentaires/Notes]])</f>
        <v>MR SEYDOU</v>
      </c>
      <c r="L424" s="21" t="s">
        <v>446</v>
      </c>
    </row>
    <row r="425" spans="2:12" x14ac:dyDescent="0.25">
      <c r="B425" s="92">
        <f t="shared" si="13"/>
        <v>421</v>
      </c>
      <c r="C425" s="13" t="str">
        <f t="shared" si="12"/>
        <v>260202_Dep_MC_421</v>
      </c>
      <c r="D425" s="20">
        <v>46055</v>
      </c>
      <c r="E425" s="5">
        <v>46055</v>
      </c>
      <c r="F425" s="5" t="s">
        <v>7</v>
      </c>
      <c r="G425" s="5" t="s">
        <v>99</v>
      </c>
      <c r="H425" s="3">
        <v>160000</v>
      </c>
      <c r="I425" s="4" t="s">
        <v>89</v>
      </c>
      <c r="J425" s="4" t="s">
        <v>347</v>
      </c>
      <c r="K425" s="92" t="str">
        <f>IF(DepensesData[[#This Row],[Description/Commentaires/Notes]]="","",DepensesData[[#This Row],[Description/Commentaires/Notes]])</f>
        <v>COLOMBE SERVICE SECURITE</v>
      </c>
      <c r="L425" s="21" t="s">
        <v>423</v>
      </c>
    </row>
    <row r="426" spans="2:12" x14ac:dyDescent="0.25">
      <c r="B426" s="92">
        <f t="shared" si="13"/>
        <v>422</v>
      </c>
      <c r="C426" s="13" t="str">
        <f t="shared" si="12"/>
        <v>260203_Dep_MC_422</v>
      </c>
      <c r="D426" s="20">
        <v>46056</v>
      </c>
      <c r="E426" s="5">
        <v>46056</v>
      </c>
      <c r="F426" s="5" t="s">
        <v>7</v>
      </c>
      <c r="G426" s="5" t="s">
        <v>99</v>
      </c>
      <c r="H426" s="3">
        <v>1000</v>
      </c>
      <c r="I426" s="4" t="s">
        <v>90</v>
      </c>
      <c r="J426" s="4" t="s">
        <v>61</v>
      </c>
      <c r="K426" s="92" t="str">
        <f>IF(DepensesData[[#This Row],[Description/Commentaires/Notes]]="","",DepensesData[[#This Row],[Description/Commentaires/Notes]])</f>
        <v>SIGNATURE DU REGISTRE DE POLICE</v>
      </c>
      <c r="L426" s="21" t="s">
        <v>295</v>
      </c>
    </row>
    <row r="427" spans="2:12" x14ac:dyDescent="0.25">
      <c r="B427" s="92">
        <f t="shared" si="13"/>
        <v>423</v>
      </c>
      <c r="C427" s="13" t="str">
        <f t="shared" si="12"/>
        <v>260203_Dep_MC_423</v>
      </c>
      <c r="D427" s="20">
        <v>46056</v>
      </c>
      <c r="E427" s="5">
        <v>46056</v>
      </c>
      <c r="F427" s="5" t="s">
        <v>7</v>
      </c>
      <c r="G427" s="5" t="s">
        <v>99</v>
      </c>
      <c r="H427" s="3">
        <v>1000</v>
      </c>
      <c r="I427" s="4" t="s">
        <v>90</v>
      </c>
      <c r="J427" s="4" t="s">
        <v>73</v>
      </c>
      <c r="K427" s="92" t="str">
        <f>IF(DepensesData[[#This Row],[Description/Commentaires/Notes]]="","",DepensesData[[#This Row],[Description/Commentaires/Notes]])</f>
        <v>TRANSPORT POUR LA SIGNATURE DU REGISTRE</v>
      </c>
      <c r="L427" s="21" t="s">
        <v>456</v>
      </c>
    </row>
    <row r="428" spans="2:12" x14ac:dyDescent="0.25">
      <c r="B428" s="92">
        <f t="shared" si="13"/>
        <v>424</v>
      </c>
      <c r="C428" s="13" t="str">
        <f t="shared" si="12"/>
        <v>260203_Dep_MC_424</v>
      </c>
      <c r="D428" s="20">
        <v>46056</v>
      </c>
      <c r="E428" s="5">
        <v>46056</v>
      </c>
      <c r="F428" s="5" t="s">
        <v>7</v>
      </c>
      <c r="G428" s="5" t="s">
        <v>99</v>
      </c>
      <c r="H428" s="3">
        <v>25500</v>
      </c>
      <c r="I428" s="4" t="s">
        <v>90</v>
      </c>
      <c r="J428" s="4" t="s">
        <v>9</v>
      </c>
      <c r="K428" s="92" t="str">
        <f>IF(DepensesData[[#This Row],[Description/Commentaires/Notes]]="","",DepensesData[[#This Row],[Description/Commentaires/Notes]])</f>
        <v>CONNEXION INTERNET  DU MOIS</v>
      </c>
      <c r="L428" s="21" t="s">
        <v>438</v>
      </c>
    </row>
    <row r="429" spans="2:12" x14ac:dyDescent="0.25">
      <c r="B429" s="92">
        <f t="shared" si="13"/>
        <v>425</v>
      </c>
      <c r="C429" s="13" t="str">
        <f t="shared" si="12"/>
        <v>260206_Dep_MC_425</v>
      </c>
      <c r="D429" s="20">
        <v>46059</v>
      </c>
      <c r="E429" s="5">
        <v>46059</v>
      </c>
      <c r="F429" s="5" t="s">
        <v>40</v>
      </c>
      <c r="G429" s="5" t="s">
        <v>99</v>
      </c>
      <c r="H429" s="3">
        <v>5000</v>
      </c>
      <c r="I429" s="4" t="s">
        <v>90</v>
      </c>
      <c r="J429" s="4" t="s">
        <v>73</v>
      </c>
      <c r="K429" s="92" t="str">
        <f>IF(DepensesData[[#This Row],[Description/Commentaires/Notes]]="","",DepensesData[[#This Row],[Description/Commentaires/Notes]])</f>
        <v>TRANSPORT DEUX PLATEAUX</v>
      </c>
      <c r="L429" s="21" t="s">
        <v>499</v>
      </c>
    </row>
    <row r="430" spans="2:12" x14ac:dyDescent="0.25">
      <c r="B430" s="92">
        <f t="shared" si="13"/>
        <v>426</v>
      </c>
      <c r="C430" s="13" t="str">
        <f t="shared" si="12"/>
        <v>260206_Dep_MC_426</v>
      </c>
      <c r="D430" s="20">
        <v>46059</v>
      </c>
      <c r="E430" s="5">
        <v>46059</v>
      </c>
      <c r="F430" s="5" t="s">
        <v>40</v>
      </c>
      <c r="G430" s="5" t="s">
        <v>99</v>
      </c>
      <c r="H430" s="3">
        <v>1333500</v>
      </c>
      <c r="I430" s="4" t="s">
        <v>90</v>
      </c>
      <c r="J430" s="4" t="s">
        <v>62</v>
      </c>
      <c r="K430" s="92" t="str">
        <f>IF(DepensesData[[#This Row],[Description/Commentaires/Notes]]="","",DepensesData[[#This Row],[Description/Commentaires/Notes]])</f>
        <v xml:space="preserve">DECAISSEMMENT LAMINE </v>
      </c>
      <c r="L430" s="21" t="s">
        <v>509</v>
      </c>
    </row>
    <row r="431" spans="2:12" x14ac:dyDescent="0.25">
      <c r="B431" s="92">
        <f t="shared" si="13"/>
        <v>427</v>
      </c>
      <c r="C431" s="13" t="str">
        <f t="shared" si="12"/>
        <v>260206_Dep_MC_427</v>
      </c>
      <c r="D431" s="20">
        <v>46059</v>
      </c>
      <c r="E431" s="5">
        <v>46059</v>
      </c>
      <c r="F431" s="5" t="s">
        <v>40</v>
      </c>
      <c r="G431" s="5" t="s">
        <v>99</v>
      </c>
      <c r="H431" s="3">
        <v>165000</v>
      </c>
      <c r="I431" s="4" t="s">
        <v>90</v>
      </c>
      <c r="J431" s="4" t="s">
        <v>62</v>
      </c>
      <c r="K431" s="92" t="str">
        <f>IF(DepensesData[[#This Row],[Description/Commentaires/Notes]]="","",DepensesData[[#This Row],[Description/Commentaires/Notes]])</f>
        <v>DECAISSEMENT PLOMBERIE</v>
      </c>
      <c r="L431" s="21" t="s">
        <v>510</v>
      </c>
    </row>
    <row r="432" spans="2:12" x14ac:dyDescent="0.25">
      <c r="B432" s="92">
        <f t="shared" si="13"/>
        <v>428</v>
      </c>
      <c r="C432" s="13" t="str">
        <f t="shared" si="12"/>
        <v>260206_Dep_MC_428</v>
      </c>
      <c r="D432" s="20">
        <v>46059</v>
      </c>
      <c r="E432" s="5">
        <v>46059</v>
      </c>
      <c r="F432" s="5" t="s">
        <v>40</v>
      </c>
      <c r="G432" s="5" t="s">
        <v>99</v>
      </c>
      <c r="H432" s="3">
        <v>345000</v>
      </c>
      <c r="I432" s="4" t="s">
        <v>90</v>
      </c>
      <c r="J432" s="4" t="s">
        <v>62</v>
      </c>
      <c r="K432" s="92" t="str">
        <f>IF(DepensesData[[#This Row],[Description/Commentaires/Notes]]="","",DepensesData[[#This Row],[Description/Commentaires/Notes]])</f>
        <v xml:space="preserve">ACHAT SANITAIRE ET CARREAUX </v>
      </c>
      <c r="L432" s="21" t="s">
        <v>511</v>
      </c>
    </row>
    <row r="433" spans="2:12" x14ac:dyDescent="0.25">
      <c r="B433" s="92">
        <f t="shared" si="13"/>
        <v>429</v>
      </c>
      <c r="C433" s="13" t="str">
        <f t="shared" si="12"/>
        <v>260206_Dep_MC_429</v>
      </c>
      <c r="D433" s="20">
        <v>46059</v>
      </c>
      <c r="E433" s="5">
        <v>46059</v>
      </c>
      <c r="F433" s="5" t="s">
        <v>40</v>
      </c>
      <c r="G433" s="5" t="s">
        <v>99</v>
      </c>
      <c r="H433" s="3">
        <v>340000</v>
      </c>
      <c r="I433" s="4" t="s">
        <v>90</v>
      </c>
      <c r="J433" s="4" t="s">
        <v>62</v>
      </c>
      <c r="K433" s="92" t="str">
        <f>IF(DepensesData[[#This Row],[Description/Commentaires/Notes]]="","",DepensesData[[#This Row],[Description/Commentaires/Notes]])</f>
        <v xml:space="preserve">COMMISSION </v>
      </c>
      <c r="L433" s="21" t="s">
        <v>512</v>
      </c>
    </row>
    <row r="434" spans="2:12" x14ac:dyDescent="0.25">
      <c r="B434" s="92">
        <f t="shared" si="13"/>
        <v>430</v>
      </c>
      <c r="C434" s="13" t="str">
        <f t="shared" si="12"/>
        <v>260206_Dep_MC_430</v>
      </c>
      <c r="D434" s="20">
        <v>46059</v>
      </c>
      <c r="E434" s="5">
        <v>46059</v>
      </c>
      <c r="F434" s="5" t="s">
        <v>40</v>
      </c>
      <c r="G434" s="5" t="s">
        <v>99</v>
      </c>
      <c r="H434" s="3">
        <v>155000</v>
      </c>
      <c r="I434" s="4" t="s">
        <v>90</v>
      </c>
      <c r="J434" s="4" t="s">
        <v>62</v>
      </c>
      <c r="K434" s="92" t="str">
        <f>IF(DepensesData[[#This Row],[Description/Commentaires/Notes]]="","",DepensesData[[#This Row],[Description/Commentaires/Notes]])</f>
        <v xml:space="preserve">Maçonnerie </v>
      </c>
      <c r="L434" s="21" t="s">
        <v>513</v>
      </c>
    </row>
    <row r="435" spans="2:12" x14ac:dyDescent="0.25">
      <c r="B435" s="92">
        <f t="shared" si="13"/>
        <v>431</v>
      </c>
      <c r="C435" s="13" t="str">
        <f t="shared" si="12"/>
        <v>260206_Dep_MC_431</v>
      </c>
      <c r="D435" s="20">
        <v>46059</v>
      </c>
      <c r="E435" s="5">
        <v>46059</v>
      </c>
      <c r="F435" s="5" t="s">
        <v>40</v>
      </c>
      <c r="G435" s="5" t="s">
        <v>99</v>
      </c>
      <c r="H435" s="3">
        <v>142000</v>
      </c>
      <c r="I435" s="4" t="s">
        <v>90</v>
      </c>
      <c r="J435" s="4" t="s">
        <v>62</v>
      </c>
      <c r="K435" s="92" t="str">
        <f>IF(DepensesData[[#This Row],[Description/Commentaires/Notes]]="","",DepensesData[[#This Row],[Description/Commentaires/Notes]])</f>
        <v>ELECTRICITE</v>
      </c>
      <c r="L435" s="21" t="s">
        <v>514</v>
      </c>
    </row>
    <row r="436" spans="2:12" x14ac:dyDescent="0.25">
      <c r="B436" s="92">
        <f t="shared" si="13"/>
        <v>432</v>
      </c>
      <c r="C436" s="13" t="str">
        <f t="shared" si="12"/>
        <v>260206_Dep_MC_432</v>
      </c>
      <c r="D436" s="20">
        <v>46059</v>
      </c>
      <c r="E436" s="5">
        <v>46059</v>
      </c>
      <c r="F436" s="5" t="s">
        <v>40</v>
      </c>
      <c r="G436" s="5" t="s">
        <v>99</v>
      </c>
      <c r="H436" s="3">
        <v>125000</v>
      </c>
      <c r="I436" s="4" t="s">
        <v>90</v>
      </c>
      <c r="J436" s="4" t="s">
        <v>62</v>
      </c>
      <c r="K436" s="92" t="str">
        <f>IF(DepensesData[[#This Row],[Description/Commentaires/Notes]]="","",DepensesData[[#This Row],[Description/Commentaires/Notes]])</f>
        <v>MAIN D'ŒUVRE Maçon</v>
      </c>
      <c r="L436" s="21" t="s">
        <v>515</v>
      </c>
    </row>
    <row r="437" spans="2:12" x14ac:dyDescent="0.25">
      <c r="B437" s="92">
        <f t="shared" si="13"/>
        <v>433</v>
      </c>
      <c r="C437" s="13" t="str">
        <f t="shared" si="12"/>
        <v>260206_Dep_MC_433</v>
      </c>
      <c r="D437" s="20">
        <v>46059</v>
      </c>
      <c r="E437" s="5">
        <v>46059</v>
      </c>
      <c r="F437" s="5" t="s">
        <v>40</v>
      </c>
      <c r="G437" s="5" t="s">
        <v>99</v>
      </c>
      <c r="H437" s="3">
        <v>30000</v>
      </c>
      <c r="I437" s="4" t="s">
        <v>90</v>
      </c>
      <c r="J437" s="4" t="s">
        <v>62</v>
      </c>
      <c r="K437" s="92" t="str">
        <f>IF(DepensesData[[#This Row],[Description/Commentaires/Notes]]="","",DepensesData[[#This Row],[Description/Commentaires/Notes]])</f>
        <v>MR COULIBALY FERRONNIER</v>
      </c>
      <c r="L437" s="21" t="s">
        <v>516</v>
      </c>
    </row>
    <row r="438" spans="2:12" x14ac:dyDescent="0.25">
      <c r="B438" s="92">
        <f t="shared" si="13"/>
        <v>434</v>
      </c>
      <c r="C438" s="13" t="str">
        <f t="shared" si="12"/>
        <v>260206_Dep_MC_434</v>
      </c>
      <c r="D438" s="20">
        <v>46059</v>
      </c>
      <c r="E438" s="5">
        <v>46059</v>
      </c>
      <c r="F438" s="5" t="s">
        <v>40</v>
      </c>
      <c r="G438" s="5" t="s">
        <v>99</v>
      </c>
      <c r="H438" s="3">
        <v>29000</v>
      </c>
      <c r="I438" s="4" t="s">
        <v>90</v>
      </c>
      <c r="J438" s="4" t="s">
        <v>62</v>
      </c>
      <c r="K438" s="92" t="str">
        <f>IF(DepensesData[[#This Row],[Description/Commentaires/Notes]]="","",DepensesData[[#This Row],[Description/Commentaires/Notes]])</f>
        <v>CARRELEUR</v>
      </c>
      <c r="L438" s="21" t="s">
        <v>517</v>
      </c>
    </row>
    <row r="439" spans="2:12" x14ac:dyDescent="0.25">
      <c r="B439" s="92">
        <f t="shared" si="13"/>
        <v>435</v>
      </c>
      <c r="C439" s="13" t="str">
        <f t="shared" si="12"/>
        <v>260207_Dep_MC_435</v>
      </c>
      <c r="D439" s="20">
        <v>46060</v>
      </c>
      <c r="E439" s="5">
        <v>46060</v>
      </c>
      <c r="F439" s="5" t="s">
        <v>7</v>
      </c>
      <c r="G439" s="5" t="s">
        <v>99</v>
      </c>
      <c r="H439" s="3">
        <v>140000</v>
      </c>
      <c r="I439" s="4" t="s">
        <v>89</v>
      </c>
      <c r="J439" s="4" t="s">
        <v>345</v>
      </c>
      <c r="K439" s="92" t="str">
        <f>IF(DepensesData[[#This Row],[Description/Commentaires/Notes]]="","",DepensesData[[#This Row],[Description/Commentaires/Notes]])</f>
        <v>CONGE PAYE KIMOU GRACE ESTHER</v>
      </c>
      <c r="L439" s="21" t="s">
        <v>521</v>
      </c>
    </row>
    <row r="440" spans="2:12" x14ac:dyDescent="0.25">
      <c r="B440" s="92">
        <f t="shared" si="13"/>
        <v>436</v>
      </c>
      <c r="C440" s="13" t="str">
        <f t="shared" si="12"/>
        <v>260209_Dep_MC_436</v>
      </c>
      <c r="D440" s="20">
        <v>46062</v>
      </c>
      <c r="E440" s="5">
        <v>46062</v>
      </c>
      <c r="F440" s="5" t="s">
        <v>7</v>
      </c>
      <c r="G440" s="5" t="s">
        <v>99</v>
      </c>
      <c r="H440" s="3">
        <v>122720</v>
      </c>
      <c r="I440" s="4" t="s">
        <v>25</v>
      </c>
      <c r="J440" s="4" t="s">
        <v>56</v>
      </c>
      <c r="K440" s="92" t="str">
        <f>IF(DepensesData[[#This Row],[Description/Commentaires/Notes]]="","",DepensesData[[#This Row],[Description/Commentaires/Notes]])</f>
        <v>PERIODE DE FEVRIER</v>
      </c>
      <c r="L440" s="21" t="s">
        <v>524</v>
      </c>
    </row>
    <row r="441" spans="2:12" x14ac:dyDescent="0.25">
      <c r="B441" s="92">
        <f t="shared" si="13"/>
        <v>437</v>
      </c>
      <c r="C441" s="13" t="str">
        <f t="shared" si="12"/>
        <v>260213_Dep_MC_437</v>
      </c>
      <c r="D441" s="20">
        <v>46066</v>
      </c>
      <c r="E441" s="5">
        <v>46066</v>
      </c>
      <c r="F441" s="5" t="s">
        <v>7</v>
      </c>
      <c r="G441" s="5" t="s">
        <v>99</v>
      </c>
      <c r="H441" s="3">
        <v>6800</v>
      </c>
      <c r="I441" s="4" t="s">
        <v>90</v>
      </c>
      <c r="J441" s="4" t="s">
        <v>55</v>
      </c>
      <c r="K441" s="92" t="str">
        <f>IF(DepensesData[[#This Row],[Description/Commentaires/Notes]]="","",DepensesData[[#This Row],[Description/Commentaires/Notes]])</f>
        <v>ACHAT DE PRODUITS D'ENTRETIEN</v>
      </c>
      <c r="L441" s="21" t="s">
        <v>530</v>
      </c>
    </row>
    <row r="442" spans="2:12" ht="30" x14ac:dyDescent="0.25">
      <c r="B442" s="92">
        <f t="shared" si="13"/>
        <v>438</v>
      </c>
      <c r="C442" s="13" t="str">
        <f t="shared" si="12"/>
        <v>260213_Dep_MC_438</v>
      </c>
      <c r="D442" s="20">
        <v>46066</v>
      </c>
      <c r="E442" s="5">
        <v>46066</v>
      </c>
      <c r="F442" s="5" t="s">
        <v>7</v>
      </c>
      <c r="G442" s="5" t="s">
        <v>99</v>
      </c>
      <c r="H442" s="3">
        <v>700</v>
      </c>
      <c r="I442" s="4" t="s">
        <v>90</v>
      </c>
      <c r="J442" s="4" t="s">
        <v>73</v>
      </c>
      <c r="K442" s="92" t="str">
        <f>IF(DepensesData[[#This Row],[Description/Commentaires/Notes]]="","",DepensesData[[#This Row],[Description/Commentaires/Notes]])</f>
        <v>TRANSPORT  POUR  ACHAT DE PRODUITS ENTRETIEN</v>
      </c>
      <c r="L442" s="21" t="s">
        <v>531</v>
      </c>
    </row>
    <row r="443" spans="2:12" x14ac:dyDescent="0.25">
      <c r="B443" s="92">
        <f t="shared" si="13"/>
        <v>439</v>
      </c>
      <c r="C443" s="13" t="str">
        <f t="shared" si="12"/>
        <v>260217_Dep_MC_439</v>
      </c>
      <c r="D443" s="20">
        <v>46070</v>
      </c>
      <c r="E443" s="5">
        <v>46070</v>
      </c>
      <c r="F443" s="5" t="s">
        <v>7</v>
      </c>
      <c r="G443" s="5" t="s">
        <v>99</v>
      </c>
      <c r="H443" s="3">
        <v>2000</v>
      </c>
      <c r="I443" s="4" t="s">
        <v>90</v>
      </c>
      <c r="J443" s="4" t="s">
        <v>61</v>
      </c>
      <c r="K443" s="92" t="str">
        <f>IF(DepensesData[[#This Row],[Description/Commentaires/Notes]]="","",DepensesData[[#This Row],[Description/Commentaires/Notes]])</f>
        <v>SIGNATURE DU REGISTRE DE POLICE</v>
      </c>
      <c r="L443" s="21" t="s">
        <v>295</v>
      </c>
    </row>
    <row r="444" spans="2:12" x14ac:dyDescent="0.25">
      <c r="B444" s="92">
        <f t="shared" si="13"/>
        <v>440</v>
      </c>
      <c r="C444" s="13" t="str">
        <f t="shared" si="12"/>
        <v>260217_Dep_MC_440</v>
      </c>
      <c r="D444" s="20">
        <v>46070</v>
      </c>
      <c r="E444" s="5">
        <v>46070</v>
      </c>
      <c r="F444" s="5" t="s">
        <v>7</v>
      </c>
      <c r="G444" s="5" t="s">
        <v>99</v>
      </c>
      <c r="H444" s="3">
        <v>1000</v>
      </c>
      <c r="I444" s="4" t="s">
        <v>90</v>
      </c>
      <c r="J444" s="4" t="s">
        <v>73</v>
      </c>
      <c r="K444" s="92" t="str">
        <f>IF(DepensesData[[#This Row],[Description/Commentaires/Notes]]="","",DepensesData[[#This Row],[Description/Commentaires/Notes]])</f>
        <v>TRANSPORT POUR LA SIGNATURE DU REGISTRE</v>
      </c>
      <c r="L444" s="21" t="s">
        <v>456</v>
      </c>
    </row>
    <row r="445" spans="2:12" x14ac:dyDescent="0.25">
      <c r="B445" s="92">
        <f t="shared" si="13"/>
        <v>441</v>
      </c>
      <c r="C445" s="13" t="str">
        <f t="shared" si="12"/>
        <v>260224_Dep_MC_441</v>
      </c>
      <c r="D445" s="20">
        <v>46077</v>
      </c>
      <c r="E445" s="5">
        <v>46077</v>
      </c>
      <c r="F445" s="5" t="s">
        <v>40</v>
      </c>
      <c r="G445" s="5" t="s">
        <v>99</v>
      </c>
      <c r="H445" s="3">
        <v>168000</v>
      </c>
      <c r="I445" s="4" t="s">
        <v>90</v>
      </c>
      <c r="J445" s="4" t="s">
        <v>62</v>
      </c>
      <c r="K445" s="92" t="str">
        <f>IF(DepensesData[[#This Row],[Description/Commentaires/Notes]]="","",DepensesData[[#This Row],[Description/Commentaires/Notes]])</f>
        <v>BRANCHEMENT CIE PR LE MAGASIN DE MR MEDY</v>
      </c>
      <c r="L445" s="21" t="s">
        <v>532</v>
      </c>
    </row>
    <row r="446" spans="2:12" x14ac:dyDescent="0.25">
      <c r="B446" s="92">
        <f t="shared" si="13"/>
        <v>442</v>
      </c>
      <c r="C446" s="13" t="str">
        <f t="shared" si="12"/>
        <v>260224_Dep_MC_442</v>
      </c>
      <c r="D446" s="20">
        <v>46077</v>
      </c>
      <c r="E446" s="5">
        <v>46077</v>
      </c>
      <c r="F446" s="5" t="s">
        <v>7</v>
      </c>
      <c r="G446" s="5" t="s">
        <v>99</v>
      </c>
      <c r="H446" s="3">
        <v>1000</v>
      </c>
      <c r="I446" s="4" t="s">
        <v>90</v>
      </c>
      <c r="J446" s="4" t="s">
        <v>61</v>
      </c>
      <c r="K446" s="92" t="str">
        <f>IF(DepensesData[[#This Row],[Description/Commentaires/Notes]]="","",DepensesData[[#This Row],[Description/Commentaires/Notes]])</f>
        <v>SIGNATURE DU REGISTRE DE POLICE</v>
      </c>
      <c r="L446" s="21" t="s">
        <v>295</v>
      </c>
    </row>
    <row r="447" spans="2:12" x14ac:dyDescent="0.25">
      <c r="B447" s="92">
        <f t="shared" si="13"/>
        <v>443</v>
      </c>
      <c r="C447" s="13" t="str">
        <f t="shared" si="12"/>
        <v>260224_Dep_MC_443</v>
      </c>
      <c r="D447" s="20">
        <v>46077</v>
      </c>
      <c r="E447" s="5">
        <v>46077</v>
      </c>
      <c r="F447" s="5" t="s">
        <v>7</v>
      </c>
      <c r="G447" s="5" t="s">
        <v>99</v>
      </c>
      <c r="H447" s="3">
        <v>1000</v>
      </c>
      <c r="I447" s="4" t="s">
        <v>90</v>
      </c>
      <c r="J447" s="4" t="s">
        <v>73</v>
      </c>
      <c r="K447" s="92" t="str">
        <f>IF(DepensesData[[#This Row],[Description/Commentaires/Notes]]="","",DepensesData[[#This Row],[Description/Commentaires/Notes]])</f>
        <v>TRANSPORT POUR LA SIGNATURE DU REGISTRE</v>
      </c>
      <c r="L447" s="21" t="s">
        <v>456</v>
      </c>
    </row>
    <row r="448" spans="2:12" x14ac:dyDescent="0.25">
      <c r="B448" s="92">
        <f t="shared" si="13"/>
        <v>444</v>
      </c>
      <c r="C448" s="13" t="str">
        <f t="shared" si="12"/>
        <v>260225_Dep_MC_444</v>
      </c>
      <c r="D448" s="20">
        <v>46078</v>
      </c>
      <c r="E448" s="5">
        <v>46078</v>
      </c>
      <c r="F448" s="5" t="s">
        <v>7</v>
      </c>
      <c r="G448" s="5" t="s">
        <v>99</v>
      </c>
      <c r="H448" s="3">
        <v>15000</v>
      </c>
      <c r="I448" s="4" t="s">
        <v>90</v>
      </c>
      <c r="J448" s="4" t="s">
        <v>62</v>
      </c>
      <c r="K448" s="92" t="str">
        <f>IF(DepensesData[[#This Row],[Description/Commentaires/Notes]]="","",DepensesData[[#This Row],[Description/Commentaires/Notes]])</f>
        <v>REPARATION DE L ECRAN REDMI A2 +</v>
      </c>
      <c r="L448" s="21" t="s">
        <v>533</v>
      </c>
    </row>
    <row r="449" spans="2:12" x14ac:dyDescent="0.25">
      <c r="B449" s="92">
        <f t="shared" si="13"/>
        <v>445</v>
      </c>
      <c r="C449" s="13" t="str">
        <f t="shared" si="12"/>
        <v>260227_Dep_MC_445</v>
      </c>
      <c r="D449" s="20">
        <v>46080</v>
      </c>
      <c r="E449" s="5">
        <v>46080</v>
      </c>
      <c r="F449" s="5" t="s">
        <v>40</v>
      </c>
      <c r="G449" s="5" t="s">
        <v>99</v>
      </c>
      <c r="H449" s="3">
        <v>220000</v>
      </c>
      <c r="I449" s="4" t="s">
        <v>90</v>
      </c>
      <c r="J449" s="4" t="s">
        <v>62</v>
      </c>
      <c r="K449" s="92" t="str">
        <f>IF(DepensesData[[#This Row],[Description/Commentaires/Notes]]="","",DepensesData[[#This Row],[Description/Commentaires/Notes]])</f>
        <v>REPARATION GROUPE ELECTROGENE</v>
      </c>
      <c r="L449" s="21" t="s">
        <v>534</v>
      </c>
    </row>
    <row r="450" spans="2:12" x14ac:dyDescent="0.25">
      <c r="B450" s="92">
        <f t="shared" si="13"/>
        <v>446</v>
      </c>
      <c r="C450" s="13" t="str">
        <f t="shared" si="12"/>
        <v>260227_Dep_MC_446</v>
      </c>
      <c r="D450" s="20">
        <v>46080</v>
      </c>
      <c r="E450" s="5">
        <v>46080</v>
      </c>
      <c r="F450" s="5" t="s">
        <v>7</v>
      </c>
      <c r="G450" s="5" t="s">
        <v>99</v>
      </c>
      <c r="H450" s="3">
        <v>70000</v>
      </c>
      <c r="I450" s="4" t="s">
        <v>90</v>
      </c>
      <c r="J450" s="4" t="s">
        <v>345</v>
      </c>
      <c r="K450" s="92" t="str">
        <f>IF(DepensesData[[#This Row],[Description/Commentaires/Notes]]="","",DepensesData[[#This Row],[Description/Commentaires/Notes]])</f>
        <v>KIMOU GRACE ESTHER</v>
      </c>
      <c r="L450" s="21" t="s">
        <v>445</v>
      </c>
    </row>
    <row r="451" spans="2:12" x14ac:dyDescent="0.25">
      <c r="B451" s="92">
        <f t="shared" si="13"/>
        <v>447</v>
      </c>
      <c r="C451" s="13" t="str">
        <f t="shared" si="12"/>
        <v>260227_Dep_MC_447</v>
      </c>
      <c r="D451" s="20">
        <v>46080</v>
      </c>
      <c r="E451" s="5">
        <v>46080</v>
      </c>
      <c r="F451" s="5" t="s">
        <v>7</v>
      </c>
      <c r="G451" s="5" t="s">
        <v>99</v>
      </c>
      <c r="H451" s="3">
        <v>100000</v>
      </c>
      <c r="I451" s="4" t="s">
        <v>90</v>
      </c>
      <c r="J451" s="4" t="s">
        <v>345</v>
      </c>
      <c r="K451" s="92" t="str">
        <f>IF(DepensesData[[#This Row],[Description/Commentaires/Notes]]="","",DepensesData[[#This Row],[Description/Commentaires/Notes]])</f>
        <v>MADAME TANOH</v>
      </c>
      <c r="L451" s="21" t="s">
        <v>535</v>
      </c>
    </row>
    <row r="452" spans="2:12" x14ac:dyDescent="0.25">
      <c r="B452" s="92">
        <f t="shared" si="13"/>
        <v>448</v>
      </c>
      <c r="C452" s="13" t="str">
        <f t="shared" si="12"/>
        <v>260227_Dep_MC_448</v>
      </c>
      <c r="D452" s="20">
        <v>46080</v>
      </c>
      <c r="E452" s="5">
        <v>46080</v>
      </c>
      <c r="F452" s="5" t="s">
        <v>7</v>
      </c>
      <c r="G452" s="5" t="s">
        <v>99</v>
      </c>
      <c r="H452" s="3">
        <v>65000</v>
      </c>
      <c r="I452" s="4" t="s">
        <v>90</v>
      </c>
      <c r="J452" s="4" t="s">
        <v>346</v>
      </c>
      <c r="K452" s="92" t="str">
        <f>IF(DepensesData[[#This Row],[Description/Commentaires/Notes]]="","",DepensesData[[#This Row],[Description/Commentaires/Notes]])</f>
        <v>N'BESSO ROLANDE</v>
      </c>
      <c r="L452" s="21" t="s">
        <v>506</v>
      </c>
    </row>
    <row r="453" spans="2:12" x14ac:dyDescent="0.25">
      <c r="B453" s="92">
        <f t="shared" si="13"/>
        <v>449</v>
      </c>
      <c r="C453" s="13" t="str">
        <f t="shared" ref="C453:C516" si="14">IF(OR(D453="", E453="", F453="", H453="", I453=""), "", TEXT(RIGHT(YEAR(D453), 2), "00") &amp; TEXT(MONTH(D453), "00") &amp; TEXT(DAY(D453), "00") &amp; "_Dep_MC_" &amp; TEXT(B453, "0"))</f>
        <v>260227_Dep_MC_449</v>
      </c>
      <c r="D453" s="20">
        <v>46080</v>
      </c>
      <c r="E453" s="5">
        <v>46080</v>
      </c>
      <c r="F453" s="5" t="s">
        <v>7</v>
      </c>
      <c r="G453" s="5" t="s">
        <v>99</v>
      </c>
      <c r="H453" s="3">
        <v>60000</v>
      </c>
      <c r="I453" s="4" t="s">
        <v>90</v>
      </c>
      <c r="J453" s="4" t="s">
        <v>346</v>
      </c>
      <c r="K453" s="92" t="str">
        <f>IF(DepensesData[[#This Row],[Description/Commentaires/Notes]]="","",DepensesData[[#This Row],[Description/Commentaires/Notes]])</f>
        <v>GANAME FATIM</v>
      </c>
      <c r="L453" s="21" t="s">
        <v>462</v>
      </c>
    </row>
    <row r="454" spans="2:12" x14ac:dyDescent="0.25">
      <c r="B454" s="92">
        <f t="shared" si="13"/>
        <v>450</v>
      </c>
      <c r="C454" s="13" t="str">
        <f t="shared" si="14"/>
        <v>260227_Dep_MC_450</v>
      </c>
      <c r="D454" s="20">
        <v>46080</v>
      </c>
      <c r="E454" s="5">
        <v>46080</v>
      </c>
      <c r="F454" s="5" t="s">
        <v>7</v>
      </c>
      <c r="G454" s="5" t="s">
        <v>99</v>
      </c>
      <c r="H454" s="3">
        <v>65000</v>
      </c>
      <c r="I454" s="4" t="s">
        <v>90</v>
      </c>
      <c r="J454" s="4" t="s">
        <v>347</v>
      </c>
      <c r="K454" s="92" t="str">
        <f>IF(DepensesData[[#This Row],[Description/Commentaires/Notes]]="","",DepensesData[[#This Row],[Description/Commentaires/Notes]])</f>
        <v>MR SEYDOU</v>
      </c>
      <c r="L454" s="21" t="s">
        <v>446</v>
      </c>
    </row>
    <row r="455" spans="2:12" x14ac:dyDescent="0.25">
      <c r="B455" s="92">
        <f t="shared" ref="B455:B518" si="15">B454+1</f>
        <v>451</v>
      </c>
      <c r="C455" s="13" t="str">
        <f t="shared" si="14"/>
        <v>260227_Dep_MC_451</v>
      </c>
      <c r="D455" s="20">
        <v>46080</v>
      </c>
      <c r="E455" s="5">
        <v>46080</v>
      </c>
      <c r="F455" s="5" t="s">
        <v>7</v>
      </c>
      <c r="G455" s="5" t="s">
        <v>99</v>
      </c>
      <c r="H455" s="3">
        <v>160000</v>
      </c>
      <c r="I455" s="4" t="s">
        <v>90</v>
      </c>
      <c r="J455" s="4" t="s">
        <v>347</v>
      </c>
      <c r="K455" s="92" t="str">
        <f>IF(DepensesData[[#This Row],[Description/Commentaires/Notes]]="","",DepensesData[[#This Row],[Description/Commentaires/Notes]])</f>
        <v>COLOMBE SERVICE SECURITE</v>
      </c>
      <c r="L455" s="21" t="s">
        <v>423</v>
      </c>
    </row>
    <row r="456" spans="2:12" x14ac:dyDescent="0.25">
      <c r="B456" s="92">
        <f t="shared" si="15"/>
        <v>452</v>
      </c>
      <c r="C456" s="13" t="str">
        <f t="shared" si="14"/>
        <v>260302_Dep_MC_452</v>
      </c>
      <c r="D456" s="20">
        <v>46083</v>
      </c>
      <c r="E456" s="5">
        <v>46083</v>
      </c>
      <c r="F456" s="5" t="s">
        <v>7</v>
      </c>
      <c r="G456" s="5" t="s">
        <v>99</v>
      </c>
      <c r="H456" s="3">
        <v>38000</v>
      </c>
      <c r="I456" s="4" t="s">
        <v>90</v>
      </c>
      <c r="J456" s="4" t="s">
        <v>54</v>
      </c>
      <c r="K456" s="92" t="str">
        <f>IF(DepensesData[[#This Row],[Description/Commentaires/Notes]]="","",DepensesData[[#This Row],[Description/Commentaires/Notes]])</f>
        <v>DIEU CONFIRME</v>
      </c>
      <c r="L456" s="21" t="s">
        <v>460</v>
      </c>
    </row>
    <row r="457" spans="2:12" x14ac:dyDescent="0.25">
      <c r="B457" s="92">
        <f t="shared" si="15"/>
        <v>453</v>
      </c>
      <c r="C457" s="13" t="str">
        <f t="shared" si="14"/>
        <v>260302_Dep_MC_453</v>
      </c>
      <c r="D457" s="20">
        <v>46083</v>
      </c>
      <c r="E457" s="5">
        <v>46083</v>
      </c>
      <c r="F457" s="5" t="s">
        <v>7</v>
      </c>
      <c r="G457" s="5" t="s">
        <v>99</v>
      </c>
      <c r="H457" s="3">
        <v>25000</v>
      </c>
      <c r="I457" s="4" t="s">
        <v>90</v>
      </c>
      <c r="J457" s="4" t="s">
        <v>9</v>
      </c>
      <c r="K457" s="92" t="str">
        <f>IF(DepensesData[[#This Row],[Description/Commentaires/Notes]]="","",DepensesData[[#This Row],[Description/Commentaires/Notes]])</f>
        <v>CONNEXION INTERNET  DU MOIS</v>
      </c>
      <c r="L457" s="21" t="s">
        <v>438</v>
      </c>
    </row>
    <row r="458" spans="2:12" x14ac:dyDescent="0.25">
      <c r="B458" s="92">
        <f t="shared" si="15"/>
        <v>454</v>
      </c>
      <c r="C458" s="13" t="str">
        <f t="shared" si="14"/>
        <v>260302_Dep_MC_454</v>
      </c>
      <c r="D458" s="20">
        <v>46083</v>
      </c>
      <c r="E458" s="5">
        <v>46083</v>
      </c>
      <c r="F458" s="5" t="s">
        <v>7</v>
      </c>
      <c r="G458" s="5" t="s">
        <v>99</v>
      </c>
      <c r="H458" s="3">
        <v>3000</v>
      </c>
      <c r="I458" s="4" t="s">
        <v>90</v>
      </c>
      <c r="J458" s="4" t="s">
        <v>9</v>
      </c>
      <c r="K458" s="92" t="str">
        <f>IF(DepensesData[[#This Row],[Description/Commentaires/Notes]]="","",DepensesData[[#This Row],[Description/Commentaires/Notes]])</f>
        <v xml:space="preserve">TRANSFERT DUNITES </v>
      </c>
      <c r="L458" s="21" t="s">
        <v>536</v>
      </c>
    </row>
    <row r="459" spans="2:12" x14ac:dyDescent="0.25">
      <c r="B459" s="92">
        <f t="shared" si="15"/>
        <v>455</v>
      </c>
      <c r="C459" s="13" t="str">
        <f t="shared" si="14"/>
        <v>260302_Dep_MC_455</v>
      </c>
      <c r="D459" s="20">
        <v>46083</v>
      </c>
      <c r="E459" s="5">
        <v>46083</v>
      </c>
      <c r="F459" s="5" t="s">
        <v>7</v>
      </c>
      <c r="G459" s="5" t="s">
        <v>99</v>
      </c>
      <c r="H459" s="3">
        <v>500</v>
      </c>
      <c r="I459" s="4" t="s">
        <v>90</v>
      </c>
      <c r="J459" s="4" t="s">
        <v>62</v>
      </c>
      <c r="K459" s="92" t="str">
        <f>IF(DepensesData[[#This Row],[Description/Commentaires/Notes]]="","",DepensesData[[#This Row],[Description/Commentaires/Notes]])</f>
        <v xml:space="preserve">ACHAT D ENVELOPPE </v>
      </c>
      <c r="L459" s="21" t="s">
        <v>537</v>
      </c>
    </row>
    <row r="460" spans="2:12" x14ac:dyDescent="0.25">
      <c r="B460" s="92">
        <f t="shared" si="15"/>
        <v>456</v>
      </c>
      <c r="C460" s="13" t="str">
        <f t="shared" si="14"/>
        <v>260306_Dep_MC_456</v>
      </c>
      <c r="D460" s="20">
        <v>46087</v>
      </c>
      <c r="E460" s="5">
        <v>46087</v>
      </c>
      <c r="F460" s="5" t="s">
        <v>7</v>
      </c>
      <c r="G460" s="5" t="s">
        <v>99</v>
      </c>
      <c r="H460" s="3">
        <v>217940</v>
      </c>
      <c r="I460" s="4" t="s">
        <v>90</v>
      </c>
      <c r="J460" s="4" t="s">
        <v>53</v>
      </c>
      <c r="K460" s="92" t="str">
        <f>IF(DepensesData[[#This Row],[Description/Commentaires/Notes]]="","",DepensesData[[#This Row],[Description/Commentaires/Notes]])</f>
        <v>FACTURE CIE DU 04 DEC AU 04 FEV  2026</v>
      </c>
      <c r="L460" s="21" t="s">
        <v>539</v>
      </c>
    </row>
    <row r="461" spans="2:12" x14ac:dyDescent="0.25">
      <c r="B461" s="92">
        <f t="shared" si="15"/>
        <v>457</v>
      </c>
      <c r="C461" s="13" t="str">
        <f t="shared" si="14"/>
        <v>260306_Dep_MC_457</v>
      </c>
      <c r="D461" s="20">
        <v>46087</v>
      </c>
      <c r="E461" s="5">
        <v>46087</v>
      </c>
      <c r="F461" s="5" t="s">
        <v>7</v>
      </c>
      <c r="G461" s="5" t="s">
        <v>99</v>
      </c>
      <c r="H461" s="3">
        <v>3870</v>
      </c>
      <c r="I461" s="4" t="s">
        <v>90</v>
      </c>
      <c r="J461" s="4" t="s">
        <v>62</v>
      </c>
      <c r="K461" s="92" t="str">
        <f>IF(DepensesData[[#This Row],[Description/Commentaires/Notes]]="","",DepensesData[[#This Row],[Description/Commentaires/Notes]])</f>
        <v>FRAIS DE DEPOT WAVE POUR FACTURE CIE</v>
      </c>
      <c r="L461" s="21" t="s">
        <v>540</v>
      </c>
    </row>
    <row r="462" spans="2:12" x14ac:dyDescent="0.25">
      <c r="B462" s="92">
        <f t="shared" si="15"/>
        <v>458</v>
      </c>
      <c r="C462" s="13" t="str">
        <f t="shared" si="14"/>
        <v>260309_Dep_MC_458</v>
      </c>
      <c r="D462" s="20">
        <v>46090</v>
      </c>
      <c r="E462" s="5">
        <v>46090</v>
      </c>
      <c r="F462" s="5" t="s">
        <v>7</v>
      </c>
      <c r="G462" s="5" t="s">
        <v>99</v>
      </c>
      <c r="H462" s="3">
        <v>148865</v>
      </c>
      <c r="I462" s="4" t="s">
        <v>90</v>
      </c>
      <c r="J462" s="4" t="s">
        <v>53</v>
      </c>
      <c r="K462" s="92" t="str">
        <f>IF(DepensesData[[#This Row],[Description/Commentaires/Notes]]="","",DepensesData[[#This Row],[Description/Commentaires/Notes]])</f>
        <v>FACTURE CIE DU 04 DEC AU 04 FEV  2026</v>
      </c>
      <c r="L462" s="21" t="s">
        <v>539</v>
      </c>
    </row>
    <row r="463" spans="2:12" x14ac:dyDescent="0.25">
      <c r="B463" s="92">
        <f t="shared" si="15"/>
        <v>459</v>
      </c>
      <c r="C463" s="13" t="str">
        <f t="shared" si="14"/>
        <v>260309_Dep_MC_459</v>
      </c>
      <c r="D463" s="20">
        <v>46090</v>
      </c>
      <c r="E463" s="5">
        <v>46090</v>
      </c>
      <c r="F463" s="5" t="s">
        <v>7</v>
      </c>
      <c r="G463" s="5" t="s">
        <v>99</v>
      </c>
      <c r="H463" s="3">
        <v>1000</v>
      </c>
      <c r="I463" s="4" t="s">
        <v>90</v>
      </c>
      <c r="J463" s="4" t="s">
        <v>73</v>
      </c>
      <c r="K463" s="92" t="str">
        <f>IF(DepensesData[[#This Row],[Description/Commentaires/Notes]]="","",DepensesData[[#This Row],[Description/Commentaires/Notes]])</f>
        <v>TRANSPORT POUR LA FACTURE CIE</v>
      </c>
      <c r="L463" s="21" t="s">
        <v>541</v>
      </c>
    </row>
    <row r="464" spans="2:12" x14ac:dyDescent="0.25">
      <c r="B464" s="92">
        <f t="shared" si="15"/>
        <v>460</v>
      </c>
      <c r="C464" s="13" t="str">
        <f t="shared" si="14"/>
        <v>260310_Dep_MC_460</v>
      </c>
      <c r="D464" s="20">
        <v>46091</v>
      </c>
      <c r="E464" s="5">
        <v>46091</v>
      </c>
      <c r="F464" s="5" t="s">
        <v>7</v>
      </c>
      <c r="G464" s="5" t="s">
        <v>99</v>
      </c>
      <c r="H464" s="3">
        <v>2000</v>
      </c>
      <c r="I464" s="4" t="s">
        <v>90</v>
      </c>
      <c r="J464" s="4" t="s">
        <v>61</v>
      </c>
      <c r="K464" s="92" t="str">
        <f>IF(DepensesData[[#This Row],[Description/Commentaires/Notes]]="","",DepensesData[[#This Row],[Description/Commentaires/Notes]])</f>
        <v>SIGNATURE DU REGISTRE DE POLICE</v>
      </c>
      <c r="L464" s="21" t="s">
        <v>295</v>
      </c>
    </row>
    <row r="465" spans="2:12" x14ac:dyDescent="0.25">
      <c r="B465" s="92">
        <f t="shared" si="15"/>
        <v>461</v>
      </c>
      <c r="C465" s="13" t="str">
        <f t="shared" si="14"/>
        <v>260310_Dep_MC_461</v>
      </c>
      <c r="D465" s="20">
        <v>46091</v>
      </c>
      <c r="E465" s="5">
        <v>46091</v>
      </c>
      <c r="F465" s="5" t="s">
        <v>7</v>
      </c>
      <c r="G465" s="5" t="s">
        <v>99</v>
      </c>
      <c r="H465" s="3">
        <v>1000</v>
      </c>
      <c r="I465" s="4" t="s">
        <v>90</v>
      </c>
      <c r="J465" s="4" t="s">
        <v>73</v>
      </c>
      <c r="K465" s="92" t="str">
        <f>IF(DepensesData[[#This Row],[Description/Commentaires/Notes]]="","",DepensesData[[#This Row],[Description/Commentaires/Notes]])</f>
        <v>TRANSPORT POUR LA SIGNATURE DU REGISTRE</v>
      </c>
      <c r="L465" s="21" t="s">
        <v>456</v>
      </c>
    </row>
    <row r="466" spans="2:12" x14ac:dyDescent="0.25">
      <c r="B466" s="92">
        <f t="shared" si="15"/>
        <v>462</v>
      </c>
      <c r="C466" s="13" t="str">
        <f t="shared" si="14"/>
        <v>260310_Dep_MC_462</v>
      </c>
      <c r="D466" s="20">
        <v>46091</v>
      </c>
      <c r="E466" s="5">
        <v>46091</v>
      </c>
      <c r="F466" s="5" t="s">
        <v>7</v>
      </c>
      <c r="G466" s="5" t="s">
        <v>99</v>
      </c>
      <c r="H466" s="3">
        <v>13500</v>
      </c>
      <c r="I466" s="4" t="s">
        <v>90</v>
      </c>
      <c r="J466" s="4" t="s">
        <v>62</v>
      </c>
      <c r="K466" s="92" t="str">
        <f>IF(DepensesData[[#This Row],[Description/Commentaires/Notes]]="","",DepensesData[[#This Row],[Description/Commentaires/Notes]])</f>
        <v>ACHAT DE GASOIL 20L</v>
      </c>
      <c r="L466" s="21" t="s">
        <v>448</v>
      </c>
    </row>
    <row r="467" spans="2:12" x14ac:dyDescent="0.25">
      <c r="B467" s="92">
        <f t="shared" si="15"/>
        <v>463</v>
      </c>
      <c r="C467" s="13" t="str">
        <f t="shared" si="14"/>
        <v>260310_Dep_MC_463</v>
      </c>
      <c r="D467" s="20">
        <v>46091</v>
      </c>
      <c r="E467" s="5">
        <v>46091</v>
      </c>
      <c r="F467" s="5" t="s">
        <v>7</v>
      </c>
      <c r="G467" s="5" t="s">
        <v>99</v>
      </c>
      <c r="H467" s="3">
        <v>1000</v>
      </c>
      <c r="I467" s="4" t="s">
        <v>90</v>
      </c>
      <c r="J467" s="4" t="s">
        <v>73</v>
      </c>
      <c r="K467" s="92" t="str">
        <f>IF(DepensesData[[#This Row],[Description/Commentaires/Notes]]="","",DepensesData[[#This Row],[Description/Commentaires/Notes]])</f>
        <v>TRANSPORT POUR ACHAT DE GASOIL</v>
      </c>
      <c r="L467" s="21" t="s">
        <v>449</v>
      </c>
    </row>
    <row r="468" spans="2:12" x14ac:dyDescent="0.25">
      <c r="B468" s="92">
        <f t="shared" si="15"/>
        <v>464</v>
      </c>
      <c r="C468" s="13" t="str">
        <f t="shared" si="14"/>
        <v>260317_Dep_MC_464</v>
      </c>
      <c r="D468" s="20">
        <v>46098</v>
      </c>
      <c r="E468" s="5">
        <v>46098</v>
      </c>
      <c r="F468" s="5" t="s">
        <v>7</v>
      </c>
      <c r="G468" s="5" t="s">
        <v>99</v>
      </c>
      <c r="H468" s="3">
        <v>1000</v>
      </c>
      <c r="I468" s="4" t="s">
        <v>90</v>
      </c>
      <c r="J468" s="4" t="s">
        <v>61</v>
      </c>
      <c r="K468" s="92" t="str">
        <f>IF(DepensesData[[#This Row],[Description/Commentaires/Notes]]="","",DepensesData[[#This Row],[Description/Commentaires/Notes]])</f>
        <v>SIGNATURE DU REGISTRE DE POLICE</v>
      </c>
      <c r="L468" s="21" t="s">
        <v>295</v>
      </c>
    </row>
    <row r="469" spans="2:12" x14ac:dyDescent="0.25">
      <c r="B469" s="92">
        <f t="shared" si="15"/>
        <v>465</v>
      </c>
      <c r="C469" s="13" t="str">
        <f t="shared" si="14"/>
        <v>260317_Dep_MC_465</v>
      </c>
      <c r="D469" s="20">
        <v>46098</v>
      </c>
      <c r="E469" s="5">
        <v>46098</v>
      </c>
      <c r="F469" s="5" t="s">
        <v>7</v>
      </c>
      <c r="G469" s="5" t="s">
        <v>99</v>
      </c>
      <c r="H469" s="3">
        <v>500</v>
      </c>
      <c r="I469" s="4" t="s">
        <v>90</v>
      </c>
      <c r="J469" s="4" t="s">
        <v>73</v>
      </c>
      <c r="K469" s="92" t="str">
        <f>IF(DepensesData[[#This Row],[Description/Commentaires/Notes]]="","",DepensesData[[#This Row],[Description/Commentaires/Notes]])</f>
        <v>TRANSPORT POUR SIGNATURE DU REGISTRE</v>
      </c>
      <c r="L469" s="21" t="s">
        <v>435</v>
      </c>
    </row>
    <row r="470" spans="2:12" x14ac:dyDescent="0.25">
      <c r="B470" s="92">
        <f t="shared" si="15"/>
        <v>466</v>
      </c>
      <c r="C470" s="13" t="str">
        <f t="shared" si="14"/>
        <v/>
      </c>
      <c r="D470" s="20">
        <v>46099</v>
      </c>
      <c r="E470" s="5"/>
      <c r="F470" s="5"/>
      <c r="G470" s="5"/>
      <c r="H470" s="3"/>
      <c r="I470" s="4"/>
      <c r="J470" s="4"/>
      <c r="K470" s="92" t="str">
        <f>IF(DepensesData[[#This Row],[Description/Commentaires/Notes]]="","",DepensesData[[#This Row],[Description/Commentaires/Notes]])</f>
        <v/>
      </c>
      <c r="L470" s="21"/>
    </row>
    <row r="471" spans="2:12" x14ac:dyDescent="0.25">
      <c r="B471" s="92">
        <f t="shared" si="15"/>
        <v>467</v>
      </c>
      <c r="C471" s="13" t="str">
        <f t="shared" si="14"/>
        <v>260401_Dep_MC_467</v>
      </c>
      <c r="D471" s="20">
        <v>46113</v>
      </c>
      <c r="E471" s="5">
        <v>46111</v>
      </c>
      <c r="F471" s="5" t="s">
        <v>7</v>
      </c>
      <c r="G471" s="5" t="s">
        <v>99</v>
      </c>
      <c r="H471" s="3">
        <v>10000</v>
      </c>
      <c r="I471" s="4" t="s">
        <v>90</v>
      </c>
      <c r="J471" s="4" t="s">
        <v>55</v>
      </c>
      <c r="K471" s="92" t="str">
        <f>IF(DepensesData[[#This Row],[Description/Commentaires/Notes]]="","",DepensesData[[#This Row],[Description/Commentaires/Notes]])</f>
        <v>ACHAT D ENTRETIEN</v>
      </c>
      <c r="L471" s="21" t="s">
        <v>550</v>
      </c>
    </row>
    <row r="472" spans="2:12" x14ac:dyDescent="0.25">
      <c r="B472" s="92">
        <f t="shared" si="15"/>
        <v>468</v>
      </c>
      <c r="C472" s="13" t="str">
        <f t="shared" si="14"/>
        <v>260401_Dep_MC_468</v>
      </c>
      <c r="D472" s="20">
        <v>46113</v>
      </c>
      <c r="E472" s="5">
        <v>46111</v>
      </c>
      <c r="F472" s="5" t="s">
        <v>7</v>
      </c>
      <c r="G472" s="5" t="s">
        <v>99</v>
      </c>
      <c r="H472" s="3">
        <v>1000</v>
      </c>
      <c r="I472" s="4" t="s">
        <v>90</v>
      </c>
      <c r="J472" s="4" t="s">
        <v>73</v>
      </c>
      <c r="K472" s="92" t="str">
        <f>IF(DepensesData[[#This Row],[Description/Commentaires/Notes]]="","",DepensesData[[#This Row],[Description/Commentaires/Notes]])</f>
        <v>TRANSORT POUR ACHAT</v>
      </c>
      <c r="L472" s="21" t="s">
        <v>551</v>
      </c>
    </row>
    <row r="473" spans="2:12" x14ac:dyDescent="0.25">
      <c r="B473" s="92">
        <f t="shared" si="15"/>
        <v>469</v>
      </c>
      <c r="C473" s="13" t="str">
        <f t="shared" si="14"/>
        <v>260401_Dep_MC_469</v>
      </c>
      <c r="D473" s="20">
        <v>46113</v>
      </c>
      <c r="E473" s="5">
        <v>46111</v>
      </c>
      <c r="F473" s="5" t="s">
        <v>7</v>
      </c>
      <c r="G473" s="5" t="s">
        <v>99</v>
      </c>
      <c r="H473" s="3">
        <v>1000</v>
      </c>
      <c r="I473" s="4" t="s">
        <v>90</v>
      </c>
      <c r="J473" s="4" t="s">
        <v>62</v>
      </c>
      <c r="K473" s="92" t="str">
        <f>IF(DepensesData[[#This Row],[Description/Commentaires/Notes]]="","",DepensesData[[#This Row],[Description/Commentaires/Notes]])</f>
        <v>ACHAT DE 2 BALAIES VILLAGEOIS</v>
      </c>
      <c r="L473" s="21" t="s">
        <v>552</v>
      </c>
    </row>
    <row r="474" spans="2:12" x14ac:dyDescent="0.25">
      <c r="B474" s="92">
        <f t="shared" si="15"/>
        <v>470</v>
      </c>
      <c r="C474" s="13" t="str">
        <f t="shared" si="14"/>
        <v>260401_Dep_MC_470</v>
      </c>
      <c r="D474" s="20">
        <v>46113</v>
      </c>
      <c r="E474" s="5">
        <v>46112</v>
      </c>
      <c r="F474" s="5" t="s">
        <v>7</v>
      </c>
      <c r="G474" s="5" t="s">
        <v>99</v>
      </c>
      <c r="H474" s="3">
        <v>2000</v>
      </c>
      <c r="I474" s="4" t="s">
        <v>90</v>
      </c>
      <c r="J474" s="4" t="s">
        <v>61</v>
      </c>
      <c r="K474" s="92" t="str">
        <f>IF(DepensesData[[#This Row],[Description/Commentaires/Notes]]="","",DepensesData[[#This Row],[Description/Commentaires/Notes]])</f>
        <v>SIGNATURE DU REGISTRE DE POLICE</v>
      </c>
      <c r="L474" s="21" t="s">
        <v>295</v>
      </c>
    </row>
    <row r="475" spans="2:12" x14ac:dyDescent="0.25">
      <c r="B475" s="92">
        <f t="shared" si="15"/>
        <v>471</v>
      </c>
      <c r="C475" s="13" t="str">
        <f t="shared" si="14"/>
        <v>260401_Dep_MC_471</v>
      </c>
      <c r="D475" s="20">
        <v>46113</v>
      </c>
      <c r="E475" s="5">
        <v>46112</v>
      </c>
      <c r="F475" s="5" t="s">
        <v>7</v>
      </c>
      <c r="G475" s="5" t="s">
        <v>99</v>
      </c>
      <c r="H475" s="3">
        <v>1000</v>
      </c>
      <c r="I475" s="4" t="s">
        <v>90</v>
      </c>
      <c r="J475" s="4" t="s">
        <v>73</v>
      </c>
      <c r="K475" s="92" t="str">
        <f>IF(DepensesData[[#This Row],[Description/Commentaires/Notes]]="","",DepensesData[[#This Row],[Description/Commentaires/Notes]])</f>
        <v>TRANSPORT POUR LA SIGNATURE DU REGISTRE</v>
      </c>
      <c r="L475" s="21" t="s">
        <v>456</v>
      </c>
    </row>
    <row r="476" spans="2:12" x14ac:dyDescent="0.25">
      <c r="B476" s="92">
        <f t="shared" si="15"/>
        <v>472</v>
      </c>
      <c r="C476" s="13" t="str">
        <f t="shared" si="14"/>
        <v>260401_Dep_MC_472</v>
      </c>
      <c r="D476" s="20">
        <v>46113</v>
      </c>
      <c r="E476" s="5">
        <v>46113</v>
      </c>
      <c r="F476" s="5" t="s">
        <v>7</v>
      </c>
      <c r="G476" s="5" t="s">
        <v>99</v>
      </c>
      <c r="H476" s="3">
        <v>38900</v>
      </c>
      <c r="I476" s="4" t="s">
        <v>90</v>
      </c>
      <c r="J476" s="4" t="s">
        <v>54</v>
      </c>
      <c r="K476" s="92" t="str">
        <f>IF(DepensesData[[#This Row],[Description/Commentaires/Notes]]="","",DepensesData[[#This Row],[Description/Commentaires/Notes]])</f>
        <v>DIEU CONFIRME</v>
      </c>
      <c r="L476" s="21" t="s">
        <v>460</v>
      </c>
    </row>
    <row r="477" spans="2:12" x14ac:dyDescent="0.25">
      <c r="B477" s="92">
        <f t="shared" si="15"/>
        <v>473</v>
      </c>
      <c r="C477" s="13" t="str">
        <f t="shared" si="14"/>
        <v>260401_Dep_MC_473</v>
      </c>
      <c r="D477" s="20">
        <v>46113</v>
      </c>
      <c r="E477" s="5">
        <v>46113</v>
      </c>
      <c r="F477" s="5" t="s">
        <v>7</v>
      </c>
      <c r="G477" s="5" t="s">
        <v>99</v>
      </c>
      <c r="H477" s="3">
        <v>25000</v>
      </c>
      <c r="I477" s="4" t="s">
        <v>90</v>
      </c>
      <c r="J477" s="4" t="s">
        <v>9</v>
      </c>
      <c r="K477" s="92" t="str">
        <f>IF(DepensesData[[#This Row],[Description/Commentaires/Notes]]="","",DepensesData[[#This Row],[Description/Commentaires/Notes]])</f>
        <v>CONEXION WIFI</v>
      </c>
      <c r="L477" s="21" t="s">
        <v>553</v>
      </c>
    </row>
    <row r="478" spans="2:12" x14ac:dyDescent="0.25">
      <c r="B478" s="92">
        <f t="shared" si="15"/>
        <v>474</v>
      </c>
      <c r="C478" s="13" t="str">
        <f t="shared" si="14"/>
        <v>260401_Dep_MC_474</v>
      </c>
      <c r="D478" s="20">
        <v>46113</v>
      </c>
      <c r="E478" s="5">
        <v>46113</v>
      </c>
      <c r="F478" s="5" t="s">
        <v>7</v>
      </c>
      <c r="G478" s="5" t="s">
        <v>99</v>
      </c>
      <c r="H478" s="3">
        <v>3000</v>
      </c>
      <c r="I478" s="4" t="s">
        <v>90</v>
      </c>
      <c r="J478" s="4" t="s">
        <v>9</v>
      </c>
      <c r="K478" s="92" t="str">
        <f>IF(DepensesData[[#This Row],[Description/Commentaires/Notes]]="","",DepensesData[[#This Row],[Description/Commentaires/Notes]])</f>
        <v>CREDIT DE COMMUNICATION</v>
      </c>
      <c r="L478" s="21" t="s">
        <v>554</v>
      </c>
    </row>
    <row r="479" spans="2:12" x14ac:dyDescent="0.25">
      <c r="B479" s="92">
        <f t="shared" si="15"/>
        <v>475</v>
      </c>
      <c r="C479" s="13" t="str">
        <f t="shared" si="14"/>
        <v>260401_Dep_MC_475</v>
      </c>
      <c r="D479" s="20">
        <v>46113</v>
      </c>
      <c r="E479" s="5">
        <v>46113</v>
      </c>
      <c r="F479" s="5" t="s">
        <v>7</v>
      </c>
      <c r="G479" s="5" t="s">
        <v>99</v>
      </c>
      <c r="H479" s="3">
        <v>13500</v>
      </c>
      <c r="I479" s="4" t="s">
        <v>90</v>
      </c>
      <c r="J479" s="4" t="s">
        <v>62</v>
      </c>
      <c r="K479" s="92" t="str">
        <f>IF(DepensesData[[#This Row],[Description/Commentaires/Notes]]="","",DepensesData[[#This Row],[Description/Commentaires/Notes]])</f>
        <v>ACHAT DE GASOIL 20L</v>
      </c>
      <c r="L479" s="21" t="s">
        <v>448</v>
      </c>
    </row>
    <row r="480" spans="2:12" x14ac:dyDescent="0.25">
      <c r="B480" s="92">
        <f t="shared" si="15"/>
        <v>476</v>
      </c>
      <c r="C480" s="13" t="str">
        <f t="shared" si="14"/>
        <v>260401_Dep_MC_476</v>
      </c>
      <c r="D480" s="20">
        <v>46113</v>
      </c>
      <c r="E480" s="5">
        <v>46113</v>
      </c>
      <c r="F480" s="5" t="s">
        <v>7</v>
      </c>
      <c r="G480" s="5" t="s">
        <v>99</v>
      </c>
      <c r="H480" s="3">
        <v>1000</v>
      </c>
      <c r="I480" s="4" t="s">
        <v>90</v>
      </c>
      <c r="J480" s="4" t="s">
        <v>73</v>
      </c>
      <c r="K480" s="92" t="str">
        <f>IF(DepensesData[[#This Row],[Description/Commentaires/Notes]]="","",DepensesData[[#This Row],[Description/Commentaires/Notes]])</f>
        <v>TRANSPORT POUR ACHAT DE GASOIL</v>
      </c>
      <c r="L480" s="21" t="s">
        <v>449</v>
      </c>
    </row>
    <row r="481" spans="2:12" x14ac:dyDescent="0.25">
      <c r="B481" s="92">
        <f t="shared" si="15"/>
        <v>477</v>
      </c>
      <c r="C481" s="13" t="str">
        <f t="shared" si="14"/>
        <v>260401_Dep_MC_477</v>
      </c>
      <c r="D481" s="20">
        <v>46113</v>
      </c>
      <c r="E481" s="5">
        <v>46113</v>
      </c>
      <c r="F481" s="5" t="s">
        <v>7</v>
      </c>
      <c r="G481" s="5" t="s">
        <v>99</v>
      </c>
      <c r="H481" s="3">
        <v>63000</v>
      </c>
      <c r="I481" s="4" t="s">
        <v>25</v>
      </c>
      <c r="J481" s="4" t="s">
        <v>57</v>
      </c>
      <c r="K481" s="92" t="str">
        <f>IF(DepensesData[[#This Row],[Description/Commentaires/Notes]]="","",DepensesData[[#This Row],[Description/Commentaires/Notes]])</f>
        <v>BURIDA PERIODE JANV FEV MARS 2026</v>
      </c>
      <c r="L481" s="21" t="s">
        <v>555</v>
      </c>
    </row>
    <row r="482" spans="2:12" x14ac:dyDescent="0.25">
      <c r="B482" s="92">
        <f t="shared" si="15"/>
        <v>478</v>
      </c>
      <c r="C482" s="13" t="str">
        <f t="shared" si="14"/>
        <v>260401_Dep_MC_478</v>
      </c>
      <c r="D482" s="20">
        <v>46113</v>
      </c>
      <c r="E482" s="5">
        <v>46113</v>
      </c>
      <c r="F482" s="5" t="s">
        <v>7</v>
      </c>
      <c r="G482" s="5" t="s">
        <v>99</v>
      </c>
      <c r="H482" s="3">
        <v>122720</v>
      </c>
      <c r="I482" s="4" t="s">
        <v>25</v>
      </c>
      <c r="J482" s="4" t="s">
        <v>56</v>
      </c>
      <c r="K482" s="92" t="str">
        <f>IF(DepensesData[[#This Row],[Description/Commentaires/Notes]]="","",DepensesData[[#This Row],[Description/Commentaires/Notes]])</f>
        <v>CANAL PLUS JANV 26</v>
      </c>
      <c r="L482" s="21" t="s">
        <v>556</v>
      </c>
    </row>
    <row r="483" spans="2:12" x14ac:dyDescent="0.25">
      <c r="B483" s="92">
        <f t="shared" si="15"/>
        <v>479</v>
      </c>
      <c r="C483" s="13" t="str">
        <f t="shared" si="14"/>
        <v>260401_Dep_MC_479</v>
      </c>
      <c r="D483" s="20">
        <v>46113</v>
      </c>
      <c r="E483" s="5">
        <v>46113</v>
      </c>
      <c r="F483" s="5" t="s">
        <v>7</v>
      </c>
      <c r="G483" s="5" t="s">
        <v>99</v>
      </c>
      <c r="H483" s="3">
        <v>140000</v>
      </c>
      <c r="I483" s="4" t="s">
        <v>89</v>
      </c>
      <c r="J483" s="4" t="s">
        <v>345</v>
      </c>
      <c r="K483" s="92" t="str">
        <f>IF(DepensesData[[#This Row],[Description/Commentaires/Notes]]="","",DepensesData[[#This Row],[Description/Commentaires/Notes]])</f>
        <v>KIMOU GRACE ESTHER</v>
      </c>
      <c r="L483" s="21" t="s">
        <v>445</v>
      </c>
    </row>
    <row r="484" spans="2:12" x14ac:dyDescent="0.25">
      <c r="B484" s="92">
        <f t="shared" si="15"/>
        <v>480</v>
      </c>
      <c r="C484" s="13" t="str">
        <f t="shared" si="14"/>
        <v>260401_Dep_MC_480</v>
      </c>
      <c r="D484" s="20">
        <v>46113</v>
      </c>
      <c r="E484" s="5">
        <v>46113</v>
      </c>
      <c r="F484" s="5" t="s">
        <v>7</v>
      </c>
      <c r="G484" s="5" t="s">
        <v>99</v>
      </c>
      <c r="H484" s="3">
        <v>100000</v>
      </c>
      <c r="I484" s="4" t="s">
        <v>89</v>
      </c>
      <c r="J484" s="4" t="s">
        <v>345</v>
      </c>
      <c r="K484" s="92" t="str">
        <f>IF(DepensesData[[#This Row],[Description/Commentaires/Notes]]="","",DepensesData[[#This Row],[Description/Commentaires/Notes]])</f>
        <v>TANOH OLGA</v>
      </c>
      <c r="L484" s="21" t="s">
        <v>557</v>
      </c>
    </row>
    <row r="485" spans="2:12" x14ac:dyDescent="0.25">
      <c r="B485" s="92">
        <f t="shared" si="15"/>
        <v>481</v>
      </c>
      <c r="C485" s="13" t="str">
        <f t="shared" si="14"/>
        <v>260401_Dep_MC_481</v>
      </c>
      <c r="D485" s="20">
        <v>46113</v>
      </c>
      <c r="E485" s="5">
        <v>46113</v>
      </c>
      <c r="F485" s="5" t="s">
        <v>7</v>
      </c>
      <c r="G485" s="5" t="s">
        <v>99</v>
      </c>
      <c r="H485" s="3">
        <v>65000</v>
      </c>
      <c r="I485" s="4" t="s">
        <v>89</v>
      </c>
      <c r="J485" s="4" t="s">
        <v>346</v>
      </c>
      <c r="K485" s="92" t="str">
        <f>IF(DepensesData[[#This Row],[Description/Commentaires/Notes]]="","",DepensesData[[#This Row],[Description/Commentaires/Notes]])</f>
        <v>N BESSO ROLANDE</v>
      </c>
      <c r="L485" s="21" t="s">
        <v>443</v>
      </c>
    </row>
    <row r="486" spans="2:12" x14ac:dyDescent="0.25">
      <c r="B486" s="92">
        <f t="shared" si="15"/>
        <v>482</v>
      </c>
      <c r="C486" s="13" t="str">
        <f t="shared" si="14"/>
        <v>260401_Dep_MC_482</v>
      </c>
      <c r="D486" s="20">
        <v>46113</v>
      </c>
      <c r="E486" s="5">
        <v>46113</v>
      </c>
      <c r="F486" s="5" t="s">
        <v>7</v>
      </c>
      <c r="G486" s="5" t="s">
        <v>99</v>
      </c>
      <c r="H486" s="3">
        <v>60000</v>
      </c>
      <c r="I486" s="4" t="s">
        <v>89</v>
      </c>
      <c r="J486" s="4" t="s">
        <v>346</v>
      </c>
      <c r="K486" s="92" t="str">
        <f>IF(DepensesData[[#This Row],[Description/Commentaires/Notes]]="","",DepensesData[[#This Row],[Description/Commentaires/Notes]])</f>
        <v>GANAME FATIM</v>
      </c>
      <c r="L486" s="21" t="s">
        <v>462</v>
      </c>
    </row>
    <row r="487" spans="2:12" x14ac:dyDescent="0.25">
      <c r="B487" s="92">
        <f t="shared" si="15"/>
        <v>483</v>
      </c>
      <c r="C487" s="13" t="str">
        <f t="shared" si="14"/>
        <v>260401_Dep_MC_483</v>
      </c>
      <c r="D487" s="20">
        <v>46113</v>
      </c>
      <c r="E487" s="5">
        <v>46113</v>
      </c>
      <c r="F487" s="5" t="s">
        <v>7</v>
      </c>
      <c r="G487" s="5" t="s">
        <v>99</v>
      </c>
      <c r="H487" s="3">
        <v>65000</v>
      </c>
      <c r="I487" s="4" t="s">
        <v>89</v>
      </c>
      <c r="J487" s="4" t="s">
        <v>347</v>
      </c>
      <c r="K487" s="92" t="str">
        <f>IF(DepensesData[[#This Row],[Description/Commentaires/Notes]]="","",DepensesData[[#This Row],[Description/Commentaires/Notes]])</f>
        <v>MR SEYDOU</v>
      </c>
      <c r="L487" s="21" t="s">
        <v>446</v>
      </c>
    </row>
    <row r="488" spans="2:12" x14ac:dyDescent="0.25">
      <c r="B488" s="92">
        <f t="shared" si="15"/>
        <v>484</v>
      </c>
      <c r="C488" s="13" t="str">
        <f t="shared" si="14"/>
        <v>260401_Dep_MC_484</v>
      </c>
      <c r="D488" s="20">
        <v>46113</v>
      </c>
      <c r="E488" s="5">
        <v>46113</v>
      </c>
      <c r="F488" s="5" t="s">
        <v>7</v>
      </c>
      <c r="G488" s="5" t="s">
        <v>99</v>
      </c>
      <c r="H488" s="3">
        <v>160000</v>
      </c>
      <c r="I488" s="4" t="s">
        <v>89</v>
      </c>
      <c r="J488" s="4" t="s">
        <v>347</v>
      </c>
      <c r="K488" s="92" t="str">
        <f>IF(DepensesData[[#This Row],[Description/Commentaires/Notes]]="","",DepensesData[[#This Row],[Description/Commentaires/Notes]])</f>
        <v>COLOMBE SERVICE SECURITE</v>
      </c>
      <c r="L488" s="21" t="s">
        <v>423</v>
      </c>
    </row>
    <row r="489" spans="2:12" x14ac:dyDescent="0.25">
      <c r="B489" s="92">
        <f t="shared" si="15"/>
        <v>485</v>
      </c>
      <c r="C489" s="13" t="str">
        <f t="shared" si="14"/>
        <v/>
      </c>
      <c r="D489" s="20"/>
      <c r="E489" s="5"/>
      <c r="F489" s="5"/>
      <c r="G489" s="5"/>
      <c r="H489" s="3"/>
      <c r="I489" s="4"/>
      <c r="J489" s="4"/>
      <c r="K489" s="92" t="str">
        <f>IF(DepensesData[[#This Row],[Description/Commentaires/Notes]]="","",DepensesData[[#This Row],[Description/Commentaires/Notes]])</f>
        <v/>
      </c>
      <c r="L489" s="21"/>
    </row>
    <row r="490" spans="2:12" x14ac:dyDescent="0.25">
      <c r="B490" s="92">
        <f t="shared" si="15"/>
        <v>486</v>
      </c>
      <c r="C490" s="13" t="str">
        <f t="shared" si="14"/>
        <v/>
      </c>
      <c r="D490" s="20"/>
      <c r="E490" s="5"/>
      <c r="F490" s="5"/>
      <c r="G490" s="5"/>
      <c r="H490" s="3"/>
      <c r="I490" s="4"/>
      <c r="J490" s="4"/>
      <c r="K490" s="92" t="str">
        <f>IF(DepensesData[[#This Row],[Description/Commentaires/Notes]]="","",DepensesData[[#This Row],[Description/Commentaires/Notes]])</f>
        <v/>
      </c>
      <c r="L490" s="21"/>
    </row>
    <row r="491" spans="2:12" x14ac:dyDescent="0.25">
      <c r="B491" s="92">
        <f t="shared" si="15"/>
        <v>487</v>
      </c>
      <c r="C491" s="13" t="str">
        <f t="shared" si="14"/>
        <v/>
      </c>
      <c r="D491" s="20"/>
      <c r="E491" s="5"/>
      <c r="F491" s="5"/>
      <c r="G491" s="5"/>
      <c r="H491" s="3"/>
      <c r="I491" s="4"/>
      <c r="J491" s="4"/>
      <c r="K491" s="92" t="str">
        <f>IF(DepensesData[[#This Row],[Description/Commentaires/Notes]]="","",DepensesData[[#This Row],[Description/Commentaires/Notes]])</f>
        <v/>
      </c>
      <c r="L491" s="21"/>
    </row>
    <row r="492" spans="2:12" x14ac:dyDescent="0.25">
      <c r="B492" s="92">
        <f t="shared" si="15"/>
        <v>488</v>
      </c>
      <c r="C492" s="13" t="str">
        <f t="shared" si="14"/>
        <v/>
      </c>
      <c r="D492" s="20"/>
      <c r="E492" s="5"/>
      <c r="F492" s="5"/>
      <c r="G492" s="5"/>
      <c r="H492" s="3"/>
      <c r="I492" s="4"/>
      <c r="J492" s="4"/>
      <c r="K492" s="92" t="str">
        <f>IF(DepensesData[[#This Row],[Description/Commentaires/Notes]]="","",DepensesData[[#This Row],[Description/Commentaires/Notes]])</f>
        <v/>
      </c>
      <c r="L492" s="21"/>
    </row>
    <row r="493" spans="2:12" x14ac:dyDescent="0.25">
      <c r="B493" s="92">
        <f t="shared" si="15"/>
        <v>489</v>
      </c>
      <c r="C493" s="13" t="str">
        <f t="shared" si="14"/>
        <v/>
      </c>
      <c r="D493" s="20"/>
      <c r="E493" s="5"/>
      <c r="F493" s="5"/>
      <c r="G493" s="5"/>
      <c r="H493" s="3"/>
      <c r="I493" s="4"/>
      <c r="J493" s="4"/>
      <c r="K493" s="92" t="str">
        <f>IF(DepensesData[[#This Row],[Description/Commentaires/Notes]]="","",DepensesData[[#This Row],[Description/Commentaires/Notes]])</f>
        <v/>
      </c>
      <c r="L493" s="21"/>
    </row>
    <row r="494" spans="2:12" x14ac:dyDescent="0.25">
      <c r="B494" s="92">
        <f t="shared" si="15"/>
        <v>490</v>
      </c>
      <c r="C494" s="13" t="str">
        <f t="shared" si="14"/>
        <v/>
      </c>
      <c r="D494" s="20"/>
      <c r="E494" s="5"/>
      <c r="F494" s="5"/>
      <c r="G494" s="5"/>
      <c r="H494" s="3"/>
      <c r="I494" s="4"/>
      <c r="J494" s="4"/>
      <c r="K494" s="92" t="str">
        <f>IF(DepensesData[[#This Row],[Description/Commentaires/Notes]]="","",DepensesData[[#This Row],[Description/Commentaires/Notes]])</f>
        <v/>
      </c>
      <c r="L494" s="21"/>
    </row>
    <row r="495" spans="2:12" x14ac:dyDescent="0.25">
      <c r="B495" s="92">
        <f t="shared" si="15"/>
        <v>491</v>
      </c>
      <c r="C495" s="13" t="str">
        <f t="shared" si="14"/>
        <v/>
      </c>
      <c r="D495" s="20"/>
      <c r="E495" s="5"/>
      <c r="F495" s="5"/>
      <c r="G495" s="5"/>
      <c r="H495" s="3"/>
      <c r="I495" s="4"/>
      <c r="J495" s="4"/>
      <c r="K495" s="92" t="str">
        <f>IF(DepensesData[[#This Row],[Description/Commentaires/Notes]]="","",DepensesData[[#This Row],[Description/Commentaires/Notes]])</f>
        <v/>
      </c>
      <c r="L495" s="21"/>
    </row>
    <row r="496" spans="2:12" x14ac:dyDescent="0.25">
      <c r="B496" s="92">
        <f t="shared" si="15"/>
        <v>492</v>
      </c>
      <c r="C496" s="13" t="str">
        <f t="shared" si="14"/>
        <v/>
      </c>
      <c r="D496" s="20"/>
      <c r="E496" s="5"/>
      <c r="F496" s="5"/>
      <c r="G496" s="5"/>
      <c r="H496" s="3"/>
      <c r="I496" s="4"/>
      <c r="J496" s="4"/>
      <c r="K496" s="92" t="str">
        <f>IF(DepensesData[[#This Row],[Description/Commentaires/Notes]]="","",DepensesData[[#This Row],[Description/Commentaires/Notes]])</f>
        <v/>
      </c>
      <c r="L496" s="21"/>
    </row>
    <row r="497" spans="2:12" x14ac:dyDescent="0.25">
      <c r="B497" s="92">
        <f t="shared" si="15"/>
        <v>493</v>
      </c>
      <c r="C497" s="13" t="str">
        <f t="shared" si="14"/>
        <v/>
      </c>
      <c r="D497" s="20"/>
      <c r="E497" s="5"/>
      <c r="F497" s="5"/>
      <c r="G497" s="5"/>
      <c r="H497" s="3"/>
      <c r="I497" s="4"/>
      <c r="J497" s="4"/>
      <c r="K497" s="92" t="str">
        <f>IF(DepensesData[[#This Row],[Description/Commentaires/Notes]]="","",DepensesData[[#This Row],[Description/Commentaires/Notes]])</f>
        <v/>
      </c>
      <c r="L497" s="21"/>
    </row>
    <row r="498" spans="2:12" x14ac:dyDescent="0.25">
      <c r="B498" s="92">
        <f t="shared" si="15"/>
        <v>494</v>
      </c>
      <c r="C498" s="13" t="str">
        <f t="shared" si="14"/>
        <v/>
      </c>
      <c r="D498" s="20"/>
      <c r="E498" s="5"/>
      <c r="F498" s="5"/>
      <c r="G498" s="5"/>
      <c r="H498" s="3"/>
      <c r="I498" s="4"/>
      <c r="J498" s="4"/>
      <c r="K498" s="92" t="str">
        <f>IF(DepensesData[[#This Row],[Description/Commentaires/Notes]]="","",DepensesData[[#This Row],[Description/Commentaires/Notes]])</f>
        <v/>
      </c>
      <c r="L498" s="21"/>
    </row>
    <row r="499" spans="2:12" x14ac:dyDescent="0.25">
      <c r="B499" s="92">
        <f t="shared" si="15"/>
        <v>495</v>
      </c>
      <c r="C499" s="13" t="str">
        <f t="shared" si="14"/>
        <v/>
      </c>
      <c r="D499" s="20"/>
      <c r="E499" s="5"/>
      <c r="F499" s="5"/>
      <c r="G499" s="5"/>
      <c r="H499" s="3"/>
      <c r="I499" s="4"/>
      <c r="J499" s="4"/>
      <c r="K499" s="92" t="str">
        <f>IF(DepensesData[[#This Row],[Description/Commentaires/Notes]]="","",DepensesData[[#This Row],[Description/Commentaires/Notes]])</f>
        <v/>
      </c>
      <c r="L499" s="21"/>
    </row>
    <row r="500" spans="2:12" x14ac:dyDescent="0.25">
      <c r="B500" s="92">
        <f t="shared" si="15"/>
        <v>496</v>
      </c>
      <c r="C500" s="13" t="str">
        <f t="shared" si="14"/>
        <v/>
      </c>
      <c r="D500" s="20"/>
      <c r="E500" s="5"/>
      <c r="F500" s="5"/>
      <c r="G500" s="5"/>
      <c r="H500" s="3"/>
      <c r="I500" s="4"/>
      <c r="J500" s="4"/>
      <c r="K500" s="92" t="str">
        <f>IF(DepensesData[[#This Row],[Description/Commentaires/Notes]]="","",DepensesData[[#This Row],[Description/Commentaires/Notes]])</f>
        <v/>
      </c>
      <c r="L500" s="21"/>
    </row>
    <row r="501" spans="2:12" x14ac:dyDescent="0.25">
      <c r="B501" s="92">
        <f t="shared" si="15"/>
        <v>497</v>
      </c>
      <c r="C501" s="13" t="str">
        <f t="shared" si="14"/>
        <v/>
      </c>
      <c r="D501" s="20"/>
      <c r="E501" s="5"/>
      <c r="F501" s="5"/>
      <c r="G501" s="5"/>
      <c r="H501" s="3"/>
      <c r="I501" s="4"/>
      <c r="J501" s="4"/>
      <c r="K501" s="92" t="str">
        <f>IF(DepensesData[[#This Row],[Description/Commentaires/Notes]]="","",DepensesData[[#This Row],[Description/Commentaires/Notes]])</f>
        <v/>
      </c>
      <c r="L501" s="21"/>
    </row>
    <row r="502" spans="2:12" x14ac:dyDescent="0.25">
      <c r="B502" s="92">
        <f t="shared" si="15"/>
        <v>498</v>
      </c>
      <c r="C502" s="13" t="str">
        <f t="shared" si="14"/>
        <v/>
      </c>
      <c r="D502" s="20"/>
      <c r="E502" s="5"/>
      <c r="F502" s="5"/>
      <c r="G502" s="5"/>
      <c r="H502" s="3"/>
      <c r="I502" s="4"/>
      <c r="J502" s="4"/>
      <c r="K502" s="92" t="str">
        <f>IF(DepensesData[[#This Row],[Description/Commentaires/Notes]]="","",DepensesData[[#This Row],[Description/Commentaires/Notes]])</f>
        <v/>
      </c>
      <c r="L502" s="21"/>
    </row>
    <row r="503" spans="2:12" x14ac:dyDescent="0.25">
      <c r="B503" s="92">
        <f t="shared" si="15"/>
        <v>499</v>
      </c>
      <c r="C503" s="13" t="str">
        <f t="shared" si="14"/>
        <v/>
      </c>
      <c r="D503" s="20"/>
      <c r="E503" s="5"/>
      <c r="F503" s="5"/>
      <c r="G503" s="5"/>
      <c r="H503" s="3"/>
      <c r="I503" s="4"/>
      <c r="J503" s="4"/>
      <c r="K503" s="92" t="str">
        <f>IF(DepensesData[[#This Row],[Description/Commentaires/Notes]]="","",DepensesData[[#This Row],[Description/Commentaires/Notes]])</f>
        <v/>
      </c>
      <c r="L503" s="21"/>
    </row>
    <row r="504" spans="2:12" x14ac:dyDescent="0.25">
      <c r="B504" s="92">
        <f t="shared" si="15"/>
        <v>500</v>
      </c>
      <c r="C504" s="13" t="str">
        <f t="shared" si="14"/>
        <v/>
      </c>
      <c r="D504" s="20"/>
      <c r="E504" s="5"/>
      <c r="F504" s="5"/>
      <c r="G504" s="5"/>
      <c r="H504" s="3"/>
      <c r="I504" s="4"/>
      <c r="J504" s="4"/>
      <c r="K504" s="92" t="str">
        <f>IF(DepensesData[[#This Row],[Description/Commentaires/Notes]]="","",DepensesData[[#This Row],[Description/Commentaires/Notes]])</f>
        <v/>
      </c>
      <c r="L504" s="21"/>
    </row>
    <row r="505" spans="2:12" x14ac:dyDescent="0.25">
      <c r="B505" s="92">
        <f t="shared" si="15"/>
        <v>501</v>
      </c>
      <c r="C505" s="13" t="str">
        <f t="shared" si="14"/>
        <v/>
      </c>
      <c r="D505" s="20"/>
      <c r="E505" s="5"/>
      <c r="F505" s="5"/>
      <c r="G505" s="5"/>
      <c r="H505" s="3"/>
      <c r="I505" s="4"/>
      <c r="J505" s="4"/>
      <c r="K505" s="92" t="str">
        <f>IF(DepensesData[[#This Row],[Description/Commentaires/Notes]]="","",DepensesData[[#This Row],[Description/Commentaires/Notes]])</f>
        <v/>
      </c>
      <c r="L505" s="21"/>
    </row>
    <row r="506" spans="2:12" x14ac:dyDescent="0.25">
      <c r="B506" s="92">
        <f t="shared" si="15"/>
        <v>502</v>
      </c>
      <c r="C506" s="13" t="str">
        <f t="shared" si="14"/>
        <v/>
      </c>
      <c r="D506" s="20"/>
      <c r="E506" s="5"/>
      <c r="F506" s="5"/>
      <c r="G506" s="5"/>
      <c r="H506" s="3"/>
      <c r="I506" s="4"/>
      <c r="J506" s="4"/>
      <c r="K506" s="92" t="str">
        <f>IF(DepensesData[[#This Row],[Description/Commentaires/Notes]]="","",DepensesData[[#This Row],[Description/Commentaires/Notes]])</f>
        <v/>
      </c>
      <c r="L506" s="21"/>
    </row>
    <row r="507" spans="2:12" x14ac:dyDescent="0.25">
      <c r="B507" s="92">
        <f t="shared" si="15"/>
        <v>503</v>
      </c>
      <c r="C507" s="13" t="str">
        <f t="shared" si="14"/>
        <v/>
      </c>
      <c r="D507" s="20"/>
      <c r="E507" s="5"/>
      <c r="F507" s="5"/>
      <c r="G507" s="5"/>
      <c r="H507" s="3"/>
      <c r="I507" s="4"/>
      <c r="J507" s="4"/>
      <c r="K507" s="92" t="str">
        <f>IF(DepensesData[[#This Row],[Description/Commentaires/Notes]]="","",DepensesData[[#This Row],[Description/Commentaires/Notes]])</f>
        <v/>
      </c>
      <c r="L507" s="21"/>
    </row>
    <row r="508" spans="2:12" x14ac:dyDescent="0.25">
      <c r="B508" s="92">
        <f t="shared" si="15"/>
        <v>504</v>
      </c>
      <c r="C508" s="13" t="str">
        <f t="shared" si="14"/>
        <v/>
      </c>
      <c r="D508" s="20"/>
      <c r="E508" s="5"/>
      <c r="F508" s="5"/>
      <c r="G508" s="5"/>
      <c r="H508" s="3"/>
      <c r="I508" s="4"/>
      <c r="J508" s="4"/>
      <c r="K508" s="92" t="str">
        <f>IF(DepensesData[[#This Row],[Description/Commentaires/Notes]]="","",DepensesData[[#This Row],[Description/Commentaires/Notes]])</f>
        <v/>
      </c>
      <c r="L508" s="21"/>
    </row>
    <row r="509" spans="2:12" x14ac:dyDescent="0.25">
      <c r="B509" s="92">
        <f t="shared" si="15"/>
        <v>505</v>
      </c>
      <c r="C509" s="13" t="str">
        <f t="shared" si="14"/>
        <v/>
      </c>
      <c r="D509" s="20"/>
      <c r="E509" s="5"/>
      <c r="F509" s="5"/>
      <c r="G509" s="5"/>
      <c r="H509" s="3"/>
      <c r="I509" s="4"/>
      <c r="J509" s="4"/>
      <c r="K509" s="92" t="str">
        <f>IF(DepensesData[[#This Row],[Description/Commentaires/Notes]]="","",DepensesData[[#This Row],[Description/Commentaires/Notes]])</f>
        <v/>
      </c>
      <c r="L509" s="21"/>
    </row>
    <row r="510" spans="2:12" x14ac:dyDescent="0.25">
      <c r="B510" s="92">
        <f t="shared" si="15"/>
        <v>506</v>
      </c>
      <c r="C510" s="13" t="str">
        <f t="shared" si="14"/>
        <v/>
      </c>
      <c r="D510" s="20"/>
      <c r="E510" s="5"/>
      <c r="F510" s="5"/>
      <c r="G510" s="5"/>
      <c r="H510" s="3"/>
      <c r="I510" s="4"/>
      <c r="J510" s="4"/>
      <c r="K510" s="92" t="str">
        <f>IF(DepensesData[[#This Row],[Description/Commentaires/Notes]]="","",DepensesData[[#This Row],[Description/Commentaires/Notes]])</f>
        <v/>
      </c>
      <c r="L510" s="21"/>
    </row>
    <row r="511" spans="2:12" x14ac:dyDescent="0.25">
      <c r="B511" s="92">
        <f t="shared" si="15"/>
        <v>507</v>
      </c>
      <c r="C511" s="13" t="str">
        <f t="shared" si="14"/>
        <v/>
      </c>
      <c r="D511" s="20"/>
      <c r="E511" s="5"/>
      <c r="F511" s="5"/>
      <c r="G511" s="5"/>
      <c r="H511" s="3"/>
      <c r="I511" s="4"/>
      <c r="J511" s="4"/>
      <c r="K511" s="92" t="str">
        <f>IF(DepensesData[[#This Row],[Description/Commentaires/Notes]]="","",DepensesData[[#This Row],[Description/Commentaires/Notes]])</f>
        <v/>
      </c>
      <c r="L511" s="21"/>
    </row>
    <row r="512" spans="2:12" x14ac:dyDescent="0.25">
      <c r="B512" s="92">
        <f t="shared" si="15"/>
        <v>508</v>
      </c>
      <c r="C512" s="13" t="str">
        <f t="shared" si="14"/>
        <v/>
      </c>
      <c r="D512" s="20"/>
      <c r="E512" s="5"/>
      <c r="F512" s="5"/>
      <c r="G512" s="5"/>
      <c r="H512" s="3"/>
      <c r="I512" s="4"/>
      <c r="J512" s="4"/>
      <c r="K512" s="92" t="str">
        <f>IF(DepensesData[[#This Row],[Description/Commentaires/Notes]]="","",DepensesData[[#This Row],[Description/Commentaires/Notes]])</f>
        <v/>
      </c>
      <c r="L512" s="21"/>
    </row>
    <row r="513" spans="2:12" x14ac:dyDescent="0.25">
      <c r="B513" s="92">
        <f t="shared" si="15"/>
        <v>509</v>
      </c>
      <c r="C513" s="13" t="str">
        <f t="shared" si="14"/>
        <v/>
      </c>
      <c r="D513" s="20"/>
      <c r="E513" s="5"/>
      <c r="F513" s="5"/>
      <c r="G513" s="5"/>
      <c r="H513" s="3"/>
      <c r="I513" s="4"/>
      <c r="J513" s="4"/>
      <c r="K513" s="92" t="str">
        <f>IF(DepensesData[[#This Row],[Description/Commentaires/Notes]]="","",DepensesData[[#This Row],[Description/Commentaires/Notes]])</f>
        <v/>
      </c>
      <c r="L513" s="21"/>
    </row>
    <row r="514" spans="2:12" x14ac:dyDescent="0.25">
      <c r="B514" s="92">
        <f t="shared" si="15"/>
        <v>510</v>
      </c>
      <c r="C514" s="13" t="str">
        <f t="shared" si="14"/>
        <v/>
      </c>
      <c r="D514" s="20"/>
      <c r="E514" s="5"/>
      <c r="F514" s="5"/>
      <c r="G514" s="5"/>
      <c r="H514" s="3"/>
      <c r="I514" s="4"/>
      <c r="J514" s="4"/>
      <c r="K514" s="92" t="str">
        <f>IF(DepensesData[[#This Row],[Description/Commentaires/Notes]]="","",DepensesData[[#This Row],[Description/Commentaires/Notes]])</f>
        <v/>
      </c>
      <c r="L514" s="21"/>
    </row>
    <row r="515" spans="2:12" x14ac:dyDescent="0.25">
      <c r="B515" s="92">
        <f t="shared" si="15"/>
        <v>511</v>
      </c>
      <c r="C515" s="13" t="str">
        <f t="shared" si="14"/>
        <v/>
      </c>
      <c r="D515" s="20"/>
      <c r="E515" s="5"/>
      <c r="F515" s="5"/>
      <c r="G515" s="5"/>
      <c r="H515" s="3"/>
      <c r="I515" s="4"/>
      <c r="J515" s="4"/>
      <c r="K515" s="92" t="str">
        <f>IF(DepensesData[[#This Row],[Description/Commentaires/Notes]]="","",DepensesData[[#This Row],[Description/Commentaires/Notes]])</f>
        <v/>
      </c>
      <c r="L515" s="21"/>
    </row>
    <row r="516" spans="2:12" x14ac:dyDescent="0.25">
      <c r="B516" s="92">
        <f t="shared" si="15"/>
        <v>512</v>
      </c>
      <c r="C516" s="13" t="str">
        <f t="shared" si="14"/>
        <v/>
      </c>
      <c r="D516" s="20"/>
      <c r="E516" s="5"/>
      <c r="F516" s="5"/>
      <c r="G516" s="5"/>
      <c r="H516" s="3"/>
      <c r="I516" s="4"/>
      <c r="J516" s="4"/>
      <c r="K516" s="92" t="str">
        <f>IF(DepensesData[[#This Row],[Description/Commentaires/Notes]]="","",DepensesData[[#This Row],[Description/Commentaires/Notes]])</f>
        <v/>
      </c>
      <c r="L516" s="21"/>
    </row>
    <row r="517" spans="2:12" x14ac:dyDescent="0.25">
      <c r="B517" s="92">
        <f t="shared" si="15"/>
        <v>513</v>
      </c>
      <c r="C517" s="13" t="str">
        <f t="shared" ref="C517:C580" si="16">IF(OR(D517="", E517="", F517="", H517="", I517=""), "", TEXT(RIGHT(YEAR(D517), 2), "00") &amp; TEXT(MONTH(D517), "00") &amp; TEXT(DAY(D517), "00") &amp; "_Dep_MC_" &amp; TEXT(B517, "0"))</f>
        <v/>
      </c>
      <c r="D517" s="20"/>
      <c r="E517" s="5"/>
      <c r="F517" s="5"/>
      <c r="G517" s="5"/>
      <c r="H517" s="3"/>
      <c r="I517" s="4"/>
      <c r="J517" s="4"/>
      <c r="K517" s="92" t="str">
        <f>IF(DepensesData[[#This Row],[Description/Commentaires/Notes]]="","",DepensesData[[#This Row],[Description/Commentaires/Notes]])</f>
        <v/>
      </c>
      <c r="L517" s="21"/>
    </row>
    <row r="518" spans="2:12" x14ac:dyDescent="0.25">
      <c r="B518" s="92">
        <f t="shared" si="15"/>
        <v>514</v>
      </c>
      <c r="C518" s="13" t="str">
        <f t="shared" si="16"/>
        <v/>
      </c>
      <c r="D518" s="20"/>
      <c r="E518" s="5"/>
      <c r="F518" s="5"/>
      <c r="G518" s="5"/>
      <c r="H518" s="3"/>
      <c r="I518" s="4"/>
      <c r="J518" s="4"/>
      <c r="K518" s="92" t="str">
        <f>IF(DepensesData[[#This Row],[Description/Commentaires/Notes]]="","",DepensesData[[#This Row],[Description/Commentaires/Notes]])</f>
        <v/>
      </c>
      <c r="L518" s="21"/>
    </row>
    <row r="519" spans="2:12" x14ac:dyDescent="0.25">
      <c r="B519" s="92">
        <f t="shared" ref="B519:B582" si="17">B518+1</f>
        <v>515</v>
      </c>
      <c r="C519" s="13" t="str">
        <f t="shared" si="16"/>
        <v/>
      </c>
      <c r="D519" s="20"/>
      <c r="E519" s="5"/>
      <c r="F519" s="5"/>
      <c r="G519" s="5"/>
      <c r="H519" s="3"/>
      <c r="I519" s="4"/>
      <c r="J519" s="4"/>
      <c r="K519" s="92" t="str">
        <f>IF(DepensesData[[#This Row],[Description/Commentaires/Notes]]="","",DepensesData[[#This Row],[Description/Commentaires/Notes]])</f>
        <v/>
      </c>
      <c r="L519" s="21"/>
    </row>
    <row r="520" spans="2:12" x14ac:dyDescent="0.25">
      <c r="B520" s="92">
        <f t="shared" si="17"/>
        <v>516</v>
      </c>
      <c r="C520" s="13" t="str">
        <f t="shared" si="16"/>
        <v/>
      </c>
      <c r="D520" s="20"/>
      <c r="E520" s="5"/>
      <c r="F520" s="5"/>
      <c r="G520" s="5"/>
      <c r="H520" s="3"/>
      <c r="I520" s="4"/>
      <c r="J520" s="4"/>
      <c r="K520" s="92" t="str">
        <f>IF(DepensesData[[#This Row],[Description/Commentaires/Notes]]="","",DepensesData[[#This Row],[Description/Commentaires/Notes]])</f>
        <v/>
      </c>
      <c r="L520" s="21"/>
    </row>
    <row r="521" spans="2:12" x14ac:dyDescent="0.25">
      <c r="B521" s="92">
        <f t="shared" si="17"/>
        <v>517</v>
      </c>
      <c r="C521" s="13" t="str">
        <f t="shared" si="16"/>
        <v/>
      </c>
      <c r="D521" s="20"/>
      <c r="E521" s="5"/>
      <c r="F521" s="5"/>
      <c r="G521" s="5"/>
      <c r="H521" s="3"/>
      <c r="I521" s="4"/>
      <c r="J521" s="4"/>
      <c r="K521" s="92" t="str">
        <f>IF(DepensesData[[#This Row],[Description/Commentaires/Notes]]="","",DepensesData[[#This Row],[Description/Commentaires/Notes]])</f>
        <v/>
      </c>
      <c r="L521" s="21"/>
    </row>
    <row r="522" spans="2:12" x14ac:dyDescent="0.25">
      <c r="B522" s="92">
        <f t="shared" si="17"/>
        <v>518</v>
      </c>
      <c r="C522" s="13" t="str">
        <f t="shared" si="16"/>
        <v/>
      </c>
      <c r="D522" s="20"/>
      <c r="E522" s="5"/>
      <c r="F522" s="5"/>
      <c r="G522" s="5"/>
      <c r="H522" s="3"/>
      <c r="I522" s="4"/>
      <c r="J522" s="4"/>
      <c r="K522" s="92" t="str">
        <f>IF(DepensesData[[#This Row],[Description/Commentaires/Notes]]="","",DepensesData[[#This Row],[Description/Commentaires/Notes]])</f>
        <v/>
      </c>
      <c r="L522" s="21"/>
    </row>
    <row r="523" spans="2:12" x14ac:dyDescent="0.25">
      <c r="B523" s="92">
        <f t="shared" si="17"/>
        <v>519</v>
      </c>
      <c r="C523" s="13" t="str">
        <f t="shared" si="16"/>
        <v/>
      </c>
      <c r="D523" s="20"/>
      <c r="E523" s="5"/>
      <c r="F523" s="5"/>
      <c r="G523" s="5"/>
      <c r="H523" s="3"/>
      <c r="I523" s="4"/>
      <c r="J523" s="4"/>
      <c r="K523" s="92" t="str">
        <f>IF(DepensesData[[#This Row],[Description/Commentaires/Notes]]="","",DepensesData[[#This Row],[Description/Commentaires/Notes]])</f>
        <v/>
      </c>
      <c r="L523" s="21"/>
    </row>
    <row r="524" spans="2:12" x14ac:dyDescent="0.25">
      <c r="B524" s="92">
        <f t="shared" si="17"/>
        <v>520</v>
      </c>
      <c r="C524" s="13" t="str">
        <f t="shared" si="16"/>
        <v/>
      </c>
      <c r="D524" s="20"/>
      <c r="E524" s="5"/>
      <c r="F524" s="5"/>
      <c r="G524" s="5"/>
      <c r="H524" s="3"/>
      <c r="I524" s="4"/>
      <c r="J524" s="4"/>
      <c r="K524" s="92" t="str">
        <f>IF(DepensesData[[#This Row],[Description/Commentaires/Notes]]="","",DepensesData[[#This Row],[Description/Commentaires/Notes]])</f>
        <v/>
      </c>
      <c r="L524" s="21"/>
    </row>
    <row r="525" spans="2:12" x14ac:dyDescent="0.25">
      <c r="B525" s="92">
        <f t="shared" si="17"/>
        <v>521</v>
      </c>
      <c r="C525" s="13" t="str">
        <f t="shared" si="16"/>
        <v/>
      </c>
      <c r="D525" s="20"/>
      <c r="E525" s="5"/>
      <c r="F525" s="5"/>
      <c r="G525" s="5"/>
      <c r="H525" s="3"/>
      <c r="I525" s="4"/>
      <c r="J525" s="4"/>
      <c r="K525" s="92" t="str">
        <f>IF(DepensesData[[#This Row],[Description/Commentaires/Notes]]="","",DepensesData[[#This Row],[Description/Commentaires/Notes]])</f>
        <v/>
      </c>
      <c r="L525" s="21"/>
    </row>
    <row r="526" spans="2:12" x14ac:dyDescent="0.25">
      <c r="B526" s="92">
        <f t="shared" si="17"/>
        <v>522</v>
      </c>
      <c r="C526" s="13" t="str">
        <f t="shared" si="16"/>
        <v/>
      </c>
      <c r="D526" s="20"/>
      <c r="E526" s="5"/>
      <c r="F526" s="5"/>
      <c r="G526" s="5"/>
      <c r="H526" s="3"/>
      <c r="I526" s="4"/>
      <c r="J526" s="4"/>
      <c r="K526" s="92" t="str">
        <f>IF(DepensesData[[#This Row],[Description/Commentaires/Notes]]="","",DepensesData[[#This Row],[Description/Commentaires/Notes]])</f>
        <v/>
      </c>
      <c r="L526" s="21"/>
    </row>
    <row r="527" spans="2:12" x14ac:dyDescent="0.25">
      <c r="B527" s="92">
        <f t="shared" si="17"/>
        <v>523</v>
      </c>
      <c r="C527" s="13" t="str">
        <f t="shared" si="16"/>
        <v/>
      </c>
      <c r="D527" s="20"/>
      <c r="E527" s="5"/>
      <c r="F527" s="5"/>
      <c r="G527" s="5"/>
      <c r="H527" s="3"/>
      <c r="I527" s="4"/>
      <c r="J527" s="4"/>
      <c r="K527" s="92" t="str">
        <f>IF(DepensesData[[#This Row],[Description/Commentaires/Notes]]="","",DepensesData[[#This Row],[Description/Commentaires/Notes]])</f>
        <v/>
      </c>
      <c r="L527" s="21"/>
    </row>
    <row r="528" spans="2:12" x14ac:dyDescent="0.25">
      <c r="B528" s="92">
        <f t="shared" si="17"/>
        <v>524</v>
      </c>
      <c r="C528" s="13" t="str">
        <f t="shared" si="16"/>
        <v/>
      </c>
      <c r="D528" s="20"/>
      <c r="E528" s="5"/>
      <c r="F528" s="5"/>
      <c r="G528" s="5"/>
      <c r="H528" s="3"/>
      <c r="I528" s="4"/>
      <c r="J528" s="4"/>
      <c r="K528" s="92" t="str">
        <f>IF(DepensesData[[#This Row],[Description/Commentaires/Notes]]="","",DepensesData[[#This Row],[Description/Commentaires/Notes]])</f>
        <v/>
      </c>
      <c r="L528" s="21"/>
    </row>
    <row r="529" spans="2:12" x14ac:dyDescent="0.25">
      <c r="B529" s="92">
        <f t="shared" si="17"/>
        <v>525</v>
      </c>
      <c r="C529" s="13" t="str">
        <f t="shared" si="16"/>
        <v/>
      </c>
      <c r="D529" s="20"/>
      <c r="E529" s="5"/>
      <c r="F529" s="5"/>
      <c r="G529" s="5"/>
      <c r="H529" s="3"/>
      <c r="I529" s="4"/>
      <c r="J529" s="4"/>
      <c r="K529" s="92" t="str">
        <f>IF(DepensesData[[#This Row],[Description/Commentaires/Notes]]="","",DepensesData[[#This Row],[Description/Commentaires/Notes]])</f>
        <v/>
      </c>
      <c r="L529" s="21"/>
    </row>
    <row r="530" spans="2:12" x14ac:dyDescent="0.25">
      <c r="B530" s="92">
        <f t="shared" si="17"/>
        <v>526</v>
      </c>
      <c r="C530" s="13" t="str">
        <f t="shared" si="16"/>
        <v/>
      </c>
      <c r="D530" s="20"/>
      <c r="E530" s="5"/>
      <c r="F530" s="5"/>
      <c r="G530" s="5"/>
      <c r="H530" s="3"/>
      <c r="I530" s="4"/>
      <c r="J530" s="4"/>
      <c r="K530" s="92" t="str">
        <f>IF(DepensesData[[#This Row],[Description/Commentaires/Notes]]="","",DepensesData[[#This Row],[Description/Commentaires/Notes]])</f>
        <v/>
      </c>
      <c r="L530" s="21"/>
    </row>
    <row r="531" spans="2:12" x14ac:dyDescent="0.25">
      <c r="B531" s="92">
        <f t="shared" si="17"/>
        <v>527</v>
      </c>
      <c r="C531" s="13" t="str">
        <f t="shared" si="16"/>
        <v/>
      </c>
      <c r="D531" s="20"/>
      <c r="E531" s="5"/>
      <c r="F531" s="5"/>
      <c r="G531" s="5"/>
      <c r="H531" s="3"/>
      <c r="I531" s="4"/>
      <c r="J531" s="4"/>
      <c r="K531" s="92" t="str">
        <f>IF(DepensesData[[#This Row],[Description/Commentaires/Notes]]="","",DepensesData[[#This Row],[Description/Commentaires/Notes]])</f>
        <v/>
      </c>
      <c r="L531" s="21"/>
    </row>
    <row r="532" spans="2:12" x14ac:dyDescent="0.25">
      <c r="B532" s="92">
        <f t="shared" si="17"/>
        <v>528</v>
      </c>
      <c r="C532" s="13" t="str">
        <f t="shared" si="16"/>
        <v/>
      </c>
      <c r="D532" s="20"/>
      <c r="E532" s="5"/>
      <c r="F532" s="5"/>
      <c r="G532" s="5"/>
      <c r="H532" s="3"/>
      <c r="I532" s="4"/>
      <c r="J532" s="4"/>
      <c r="K532" s="92" t="str">
        <f>IF(DepensesData[[#This Row],[Description/Commentaires/Notes]]="","",DepensesData[[#This Row],[Description/Commentaires/Notes]])</f>
        <v/>
      </c>
      <c r="L532" s="21"/>
    </row>
    <row r="533" spans="2:12" x14ac:dyDescent="0.25">
      <c r="B533" s="92">
        <f t="shared" si="17"/>
        <v>529</v>
      </c>
      <c r="C533" s="13" t="str">
        <f t="shared" si="16"/>
        <v/>
      </c>
      <c r="D533" s="20"/>
      <c r="E533" s="5"/>
      <c r="F533" s="5"/>
      <c r="G533" s="5"/>
      <c r="H533" s="3"/>
      <c r="I533" s="4"/>
      <c r="J533" s="4"/>
      <c r="K533" s="92" t="str">
        <f>IF(DepensesData[[#This Row],[Description/Commentaires/Notes]]="","",DepensesData[[#This Row],[Description/Commentaires/Notes]])</f>
        <v/>
      </c>
      <c r="L533" s="21"/>
    </row>
    <row r="534" spans="2:12" x14ac:dyDescent="0.25">
      <c r="B534" s="92">
        <f t="shared" si="17"/>
        <v>530</v>
      </c>
      <c r="C534" s="13" t="str">
        <f t="shared" si="16"/>
        <v/>
      </c>
      <c r="D534" s="20"/>
      <c r="E534" s="5"/>
      <c r="F534" s="5"/>
      <c r="G534" s="5"/>
      <c r="H534" s="3"/>
      <c r="I534" s="4"/>
      <c r="J534" s="4"/>
      <c r="K534" s="92" t="str">
        <f>IF(DepensesData[[#This Row],[Description/Commentaires/Notes]]="","",DepensesData[[#This Row],[Description/Commentaires/Notes]])</f>
        <v/>
      </c>
      <c r="L534" s="21"/>
    </row>
    <row r="535" spans="2:12" x14ac:dyDescent="0.25">
      <c r="B535" s="92">
        <f t="shared" si="17"/>
        <v>531</v>
      </c>
      <c r="C535" s="13" t="str">
        <f t="shared" si="16"/>
        <v/>
      </c>
      <c r="D535" s="20"/>
      <c r="E535" s="5"/>
      <c r="F535" s="5"/>
      <c r="G535" s="5"/>
      <c r="H535" s="3"/>
      <c r="I535" s="4"/>
      <c r="J535" s="4"/>
      <c r="K535" s="92" t="str">
        <f>IF(DepensesData[[#This Row],[Description/Commentaires/Notes]]="","",DepensesData[[#This Row],[Description/Commentaires/Notes]])</f>
        <v/>
      </c>
      <c r="L535" s="21"/>
    </row>
    <row r="536" spans="2:12" x14ac:dyDescent="0.25">
      <c r="B536" s="92">
        <f t="shared" si="17"/>
        <v>532</v>
      </c>
      <c r="C536" s="13" t="str">
        <f t="shared" si="16"/>
        <v/>
      </c>
      <c r="D536" s="20"/>
      <c r="E536" s="5"/>
      <c r="F536" s="5"/>
      <c r="G536" s="5"/>
      <c r="H536" s="3"/>
      <c r="I536" s="4"/>
      <c r="J536" s="4"/>
      <c r="K536" s="92" t="str">
        <f>IF(DepensesData[[#This Row],[Description/Commentaires/Notes]]="","",DepensesData[[#This Row],[Description/Commentaires/Notes]])</f>
        <v/>
      </c>
      <c r="L536" s="21"/>
    </row>
    <row r="537" spans="2:12" x14ac:dyDescent="0.25">
      <c r="B537" s="92">
        <f t="shared" si="17"/>
        <v>533</v>
      </c>
      <c r="C537" s="13" t="str">
        <f t="shared" si="16"/>
        <v/>
      </c>
      <c r="D537" s="20"/>
      <c r="E537" s="5"/>
      <c r="F537" s="5"/>
      <c r="G537" s="5"/>
      <c r="H537" s="3"/>
      <c r="I537" s="4"/>
      <c r="J537" s="4"/>
      <c r="K537" s="92" t="str">
        <f>IF(DepensesData[[#This Row],[Description/Commentaires/Notes]]="","",DepensesData[[#This Row],[Description/Commentaires/Notes]])</f>
        <v/>
      </c>
      <c r="L537" s="21"/>
    </row>
    <row r="538" spans="2:12" x14ac:dyDescent="0.25">
      <c r="B538" s="92">
        <f t="shared" si="17"/>
        <v>534</v>
      </c>
      <c r="C538" s="13" t="str">
        <f t="shared" si="16"/>
        <v/>
      </c>
      <c r="D538" s="20"/>
      <c r="E538" s="5"/>
      <c r="F538" s="5"/>
      <c r="G538" s="5"/>
      <c r="H538" s="3"/>
      <c r="I538" s="4"/>
      <c r="J538" s="4"/>
      <c r="K538" s="92" t="str">
        <f>IF(DepensesData[[#This Row],[Description/Commentaires/Notes]]="","",DepensesData[[#This Row],[Description/Commentaires/Notes]])</f>
        <v/>
      </c>
      <c r="L538" s="21"/>
    </row>
    <row r="539" spans="2:12" x14ac:dyDescent="0.25">
      <c r="B539" s="92">
        <f t="shared" si="17"/>
        <v>535</v>
      </c>
      <c r="C539" s="13" t="str">
        <f t="shared" si="16"/>
        <v/>
      </c>
      <c r="D539" s="20"/>
      <c r="E539" s="5"/>
      <c r="F539" s="5"/>
      <c r="G539" s="5"/>
      <c r="H539" s="3"/>
      <c r="I539" s="4"/>
      <c r="J539" s="4"/>
      <c r="K539" s="92" t="str">
        <f>IF(DepensesData[[#This Row],[Description/Commentaires/Notes]]="","",DepensesData[[#This Row],[Description/Commentaires/Notes]])</f>
        <v/>
      </c>
      <c r="L539" s="21"/>
    </row>
    <row r="540" spans="2:12" x14ac:dyDescent="0.25">
      <c r="B540" s="92">
        <f t="shared" si="17"/>
        <v>536</v>
      </c>
      <c r="C540" s="13" t="str">
        <f t="shared" si="16"/>
        <v/>
      </c>
      <c r="D540" s="20"/>
      <c r="E540" s="5"/>
      <c r="F540" s="5"/>
      <c r="G540" s="5"/>
      <c r="H540" s="3"/>
      <c r="I540" s="4"/>
      <c r="J540" s="4"/>
      <c r="K540" s="92" t="str">
        <f>IF(DepensesData[[#This Row],[Description/Commentaires/Notes]]="","",DepensesData[[#This Row],[Description/Commentaires/Notes]])</f>
        <v/>
      </c>
      <c r="L540" s="21"/>
    </row>
    <row r="541" spans="2:12" x14ac:dyDescent="0.25">
      <c r="B541" s="92">
        <f t="shared" si="17"/>
        <v>537</v>
      </c>
      <c r="C541" s="13" t="str">
        <f t="shared" si="16"/>
        <v/>
      </c>
      <c r="D541" s="20"/>
      <c r="E541" s="5"/>
      <c r="F541" s="5"/>
      <c r="G541" s="5"/>
      <c r="H541" s="3"/>
      <c r="I541" s="4"/>
      <c r="J541" s="4"/>
      <c r="K541" s="92" t="str">
        <f>IF(DepensesData[[#This Row],[Description/Commentaires/Notes]]="","",DepensesData[[#This Row],[Description/Commentaires/Notes]])</f>
        <v/>
      </c>
      <c r="L541" s="21"/>
    </row>
    <row r="542" spans="2:12" x14ac:dyDescent="0.25">
      <c r="B542" s="92">
        <f t="shared" si="17"/>
        <v>538</v>
      </c>
      <c r="C542" s="13" t="str">
        <f t="shared" si="16"/>
        <v/>
      </c>
      <c r="D542" s="20"/>
      <c r="E542" s="5"/>
      <c r="F542" s="5"/>
      <c r="G542" s="5"/>
      <c r="H542" s="3"/>
      <c r="I542" s="4"/>
      <c r="J542" s="4"/>
      <c r="K542" s="92" t="str">
        <f>IF(DepensesData[[#This Row],[Description/Commentaires/Notes]]="","",DepensesData[[#This Row],[Description/Commentaires/Notes]])</f>
        <v/>
      </c>
      <c r="L542" s="21"/>
    </row>
    <row r="543" spans="2:12" x14ac:dyDescent="0.25">
      <c r="B543" s="92">
        <f t="shared" si="17"/>
        <v>539</v>
      </c>
      <c r="C543" s="13" t="str">
        <f t="shared" si="16"/>
        <v/>
      </c>
      <c r="D543" s="20"/>
      <c r="E543" s="5"/>
      <c r="F543" s="5"/>
      <c r="G543" s="5"/>
      <c r="H543" s="3"/>
      <c r="I543" s="4"/>
      <c r="J543" s="4"/>
      <c r="K543" s="92" t="str">
        <f>IF(DepensesData[[#This Row],[Description/Commentaires/Notes]]="","",DepensesData[[#This Row],[Description/Commentaires/Notes]])</f>
        <v/>
      </c>
      <c r="L543" s="21"/>
    </row>
    <row r="544" spans="2:12" x14ac:dyDescent="0.25">
      <c r="B544" s="92">
        <f t="shared" si="17"/>
        <v>540</v>
      </c>
      <c r="C544" s="13" t="str">
        <f t="shared" si="16"/>
        <v/>
      </c>
      <c r="D544" s="20"/>
      <c r="E544" s="5"/>
      <c r="F544" s="5"/>
      <c r="G544" s="5"/>
      <c r="H544" s="3"/>
      <c r="I544" s="4"/>
      <c r="J544" s="4"/>
      <c r="K544" s="92" t="str">
        <f>IF(DepensesData[[#This Row],[Description/Commentaires/Notes]]="","",DepensesData[[#This Row],[Description/Commentaires/Notes]])</f>
        <v/>
      </c>
      <c r="L544" s="21"/>
    </row>
    <row r="545" spans="2:12" x14ac:dyDescent="0.25">
      <c r="B545" s="92">
        <f t="shared" si="17"/>
        <v>541</v>
      </c>
      <c r="C545" s="13" t="str">
        <f t="shared" si="16"/>
        <v/>
      </c>
      <c r="D545" s="20"/>
      <c r="E545" s="5"/>
      <c r="F545" s="5"/>
      <c r="G545" s="5"/>
      <c r="H545" s="3"/>
      <c r="I545" s="4"/>
      <c r="J545" s="4"/>
      <c r="K545" s="92" t="str">
        <f>IF(DepensesData[[#This Row],[Description/Commentaires/Notes]]="","",DepensesData[[#This Row],[Description/Commentaires/Notes]])</f>
        <v/>
      </c>
      <c r="L545" s="21"/>
    </row>
    <row r="546" spans="2:12" x14ac:dyDescent="0.25">
      <c r="B546" s="92">
        <f t="shared" si="17"/>
        <v>542</v>
      </c>
      <c r="C546" s="13" t="str">
        <f t="shared" si="16"/>
        <v/>
      </c>
      <c r="D546" s="20"/>
      <c r="E546" s="5"/>
      <c r="F546" s="5"/>
      <c r="G546" s="5"/>
      <c r="H546" s="3"/>
      <c r="I546" s="4"/>
      <c r="J546" s="4"/>
      <c r="K546" s="92" t="str">
        <f>IF(DepensesData[[#This Row],[Description/Commentaires/Notes]]="","",DepensesData[[#This Row],[Description/Commentaires/Notes]])</f>
        <v/>
      </c>
      <c r="L546" s="21"/>
    </row>
    <row r="547" spans="2:12" x14ac:dyDescent="0.25">
      <c r="B547" s="92">
        <f t="shared" si="17"/>
        <v>543</v>
      </c>
      <c r="C547" s="13" t="str">
        <f t="shared" si="16"/>
        <v/>
      </c>
      <c r="D547" s="20"/>
      <c r="E547" s="5"/>
      <c r="F547" s="5"/>
      <c r="G547" s="5"/>
      <c r="H547" s="3"/>
      <c r="I547" s="4"/>
      <c r="J547" s="4"/>
      <c r="K547" s="92" t="str">
        <f>IF(DepensesData[[#This Row],[Description/Commentaires/Notes]]="","",DepensesData[[#This Row],[Description/Commentaires/Notes]])</f>
        <v/>
      </c>
      <c r="L547" s="21"/>
    </row>
    <row r="548" spans="2:12" x14ac:dyDescent="0.25">
      <c r="B548" s="92">
        <f t="shared" si="17"/>
        <v>544</v>
      </c>
      <c r="C548" s="13" t="str">
        <f t="shared" si="16"/>
        <v/>
      </c>
      <c r="D548" s="20"/>
      <c r="E548" s="5"/>
      <c r="F548" s="5"/>
      <c r="G548" s="5"/>
      <c r="H548" s="3"/>
      <c r="I548" s="4"/>
      <c r="J548" s="4"/>
      <c r="K548" s="92" t="str">
        <f>IF(DepensesData[[#This Row],[Description/Commentaires/Notes]]="","",DepensesData[[#This Row],[Description/Commentaires/Notes]])</f>
        <v/>
      </c>
      <c r="L548" s="21"/>
    </row>
    <row r="549" spans="2:12" x14ac:dyDescent="0.25">
      <c r="B549" s="92">
        <f t="shared" si="17"/>
        <v>545</v>
      </c>
      <c r="C549" s="13" t="str">
        <f t="shared" si="16"/>
        <v/>
      </c>
      <c r="D549" s="20"/>
      <c r="E549" s="5"/>
      <c r="F549" s="5"/>
      <c r="G549" s="5"/>
      <c r="H549" s="3"/>
      <c r="I549" s="4"/>
      <c r="J549" s="4"/>
      <c r="K549" s="92" t="str">
        <f>IF(DepensesData[[#This Row],[Description/Commentaires/Notes]]="","",DepensesData[[#This Row],[Description/Commentaires/Notes]])</f>
        <v/>
      </c>
      <c r="L549" s="21"/>
    </row>
    <row r="550" spans="2:12" x14ac:dyDescent="0.25">
      <c r="B550" s="92">
        <f t="shared" si="17"/>
        <v>546</v>
      </c>
      <c r="C550" s="13" t="str">
        <f t="shared" si="16"/>
        <v/>
      </c>
      <c r="D550" s="20"/>
      <c r="E550" s="5"/>
      <c r="F550" s="5"/>
      <c r="G550" s="5"/>
      <c r="H550" s="3"/>
      <c r="I550" s="4"/>
      <c r="J550" s="4"/>
      <c r="K550" s="92" t="str">
        <f>IF(DepensesData[[#This Row],[Description/Commentaires/Notes]]="","",DepensesData[[#This Row],[Description/Commentaires/Notes]])</f>
        <v/>
      </c>
      <c r="L550" s="21"/>
    </row>
    <row r="551" spans="2:12" x14ac:dyDescent="0.25">
      <c r="B551" s="92">
        <f t="shared" si="17"/>
        <v>547</v>
      </c>
      <c r="C551" s="13" t="str">
        <f t="shared" si="16"/>
        <v/>
      </c>
      <c r="D551" s="20"/>
      <c r="E551" s="5"/>
      <c r="F551" s="5"/>
      <c r="G551" s="5"/>
      <c r="H551" s="3"/>
      <c r="I551" s="4"/>
      <c r="J551" s="4"/>
      <c r="K551" s="92" t="str">
        <f>IF(DepensesData[[#This Row],[Description/Commentaires/Notes]]="","",DepensesData[[#This Row],[Description/Commentaires/Notes]])</f>
        <v/>
      </c>
      <c r="L551" s="21"/>
    </row>
    <row r="552" spans="2:12" x14ac:dyDescent="0.25">
      <c r="B552" s="92">
        <f t="shared" si="17"/>
        <v>548</v>
      </c>
      <c r="C552" s="13" t="str">
        <f t="shared" si="16"/>
        <v/>
      </c>
      <c r="D552" s="20"/>
      <c r="E552" s="5"/>
      <c r="F552" s="5"/>
      <c r="G552" s="5"/>
      <c r="H552" s="3"/>
      <c r="I552" s="4"/>
      <c r="J552" s="4"/>
      <c r="K552" s="92" t="str">
        <f>IF(DepensesData[[#This Row],[Description/Commentaires/Notes]]="","",DepensesData[[#This Row],[Description/Commentaires/Notes]])</f>
        <v/>
      </c>
      <c r="L552" s="21"/>
    </row>
    <row r="553" spans="2:12" x14ac:dyDescent="0.25">
      <c r="B553" s="92">
        <f t="shared" si="17"/>
        <v>549</v>
      </c>
      <c r="C553" s="13" t="str">
        <f t="shared" si="16"/>
        <v/>
      </c>
      <c r="D553" s="20"/>
      <c r="E553" s="5"/>
      <c r="F553" s="5"/>
      <c r="G553" s="5"/>
      <c r="H553" s="3"/>
      <c r="I553" s="4"/>
      <c r="J553" s="4"/>
      <c r="K553" s="92" t="str">
        <f>IF(DepensesData[[#This Row],[Description/Commentaires/Notes]]="","",DepensesData[[#This Row],[Description/Commentaires/Notes]])</f>
        <v/>
      </c>
      <c r="L553" s="21"/>
    </row>
    <row r="554" spans="2:12" x14ac:dyDescent="0.25">
      <c r="B554" s="92">
        <f t="shared" si="17"/>
        <v>550</v>
      </c>
      <c r="C554" s="13" t="str">
        <f t="shared" si="16"/>
        <v/>
      </c>
      <c r="D554" s="20"/>
      <c r="E554" s="5"/>
      <c r="F554" s="5"/>
      <c r="G554" s="5"/>
      <c r="H554" s="3"/>
      <c r="I554" s="4"/>
      <c r="J554" s="4"/>
      <c r="K554" s="92" t="str">
        <f>IF(DepensesData[[#This Row],[Description/Commentaires/Notes]]="","",DepensesData[[#This Row],[Description/Commentaires/Notes]])</f>
        <v/>
      </c>
      <c r="L554" s="21"/>
    </row>
    <row r="555" spans="2:12" x14ac:dyDescent="0.25">
      <c r="B555" s="92">
        <f t="shared" si="17"/>
        <v>551</v>
      </c>
      <c r="C555" s="13" t="str">
        <f t="shared" si="16"/>
        <v/>
      </c>
      <c r="D555" s="20"/>
      <c r="E555" s="5"/>
      <c r="F555" s="5"/>
      <c r="G555" s="5"/>
      <c r="H555" s="3"/>
      <c r="I555" s="4"/>
      <c r="J555" s="4"/>
      <c r="K555" s="92" t="str">
        <f>IF(DepensesData[[#This Row],[Description/Commentaires/Notes]]="","",DepensesData[[#This Row],[Description/Commentaires/Notes]])</f>
        <v/>
      </c>
      <c r="L555" s="21"/>
    </row>
    <row r="556" spans="2:12" x14ac:dyDescent="0.25">
      <c r="B556" s="92">
        <f t="shared" si="17"/>
        <v>552</v>
      </c>
      <c r="C556" s="13" t="str">
        <f t="shared" si="16"/>
        <v/>
      </c>
      <c r="D556" s="20"/>
      <c r="E556" s="5"/>
      <c r="F556" s="5"/>
      <c r="G556" s="5"/>
      <c r="H556" s="3"/>
      <c r="I556" s="4"/>
      <c r="J556" s="4"/>
      <c r="K556" s="92" t="str">
        <f>IF(DepensesData[[#This Row],[Description/Commentaires/Notes]]="","",DepensesData[[#This Row],[Description/Commentaires/Notes]])</f>
        <v/>
      </c>
      <c r="L556" s="21"/>
    </row>
    <row r="557" spans="2:12" x14ac:dyDescent="0.25">
      <c r="B557" s="92">
        <f t="shared" si="17"/>
        <v>553</v>
      </c>
      <c r="C557" s="13" t="str">
        <f t="shared" si="16"/>
        <v/>
      </c>
      <c r="D557" s="20"/>
      <c r="E557" s="5"/>
      <c r="F557" s="5"/>
      <c r="G557" s="5"/>
      <c r="H557" s="3"/>
      <c r="I557" s="4"/>
      <c r="J557" s="4"/>
      <c r="K557" s="92" t="str">
        <f>IF(DepensesData[[#This Row],[Description/Commentaires/Notes]]="","",DepensesData[[#This Row],[Description/Commentaires/Notes]])</f>
        <v/>
      </c>
      <c r="L557" s="21"/>
    </row>
    <row r="558" spans="2:12" x14ac:dyDescent="0.25">
      <c r="B558" s="92">
        <f t="shared" si="17"/>
        <v>554</v>
      </c>
      <c r="C558" s="13" t="str">
        <f t="shared" si="16"/>
        <v/>
      </c>
      <c r="D558" s="20"/>
      <c r="E558" s="5"/>
      <c r="F558" s="5"/>
      <c r="G558" s="5"/>
      <c r="H558" s="3"/>
      <c r="I558" s="4"/>
      <c r="J558" s="4"/>
      <c r="K558" s="92" t="str">
        <f>IF(DepensesData[[#This Row],[Description/Commentaires/Notes]]="","",DepensesData[[#This Row],[Description/Commentaires/Notes]])</f>
        <v/>
      </c>
      <c r="L558" s="21"/>
    </row>
    <row r="559" spans="2:12" x14ac:dyDescent="0.25">
      <c r="B559" s="92">
        <f t="shared" si="17"/>
        <v>555</v>
      </c>
      <c r="C559" s="13" t="str">
        <f t="shared" si="16"/>
        <v/>
      </c>
      <c r="D559" s="20"/>
      <c r="E559" s="5"/>
      <c r="F559" s="5"/>
      <c r="G559" s="5"/>
      <c r="H559" s="3"/>
      <c r="I559" s="4"/>
      <c r="J559" s="4"/>
      <c r="K559" s="92" t="str">
        <f>IF(DepensesData[[#This Row],[Description/Commentaires/Notes]]="","",DepensesData[[#This Row],[Description/Commentaires/Notes]])</f>
        <v/>
      </c>
      <c r="L559" s="21"/>
    </row>
    <row r="560" spans="2:12" x14ac:dyDescent="0.25">
      <c r="B560" s="92">
        <f t="shared" si="17"/>
        <v>556</v>
      </c>
      <c r="C560" s="13" t="str">
        <f t="shared" si="16"/>
        <v/>
      </c>
      <c r="D560" s="20"/>
      <c r="E560" s="5"/>
      <c r="F560" s="5"/>
      <c r="G560" s="5"/>
      <c r="H560" s="3"/>
      <c r="I560" s="4"/>
      <c r="J560" s="4"/>
      <c r="K560" s="92" t="str">
        <f>IF(DepensesData[[#This Row],[Description/Commentaires/Notes]]="","",DepensesData[[#This Row],[Description/Commentaires/Notes]])</f>
        <v/>
      </c>
      <c r="L560" s="21"/>
    </row>
    <row r="561" spans="2:12" x14ac:dyDescent="0.25">
      <c r="B561" s="92">
        <f t="shared" si="17"/>
        <v>557</v>
      </c>
      <c r="C561" s="13" t="str">
        <f t="shared" si="16"/>
        <v/>
      </c>
      <c r="D561" s="20"/>
      <c r="E561" s="5"/>
      <c r="F561" s="5"/>
      <c r="G561" s="5"/>
      <c r="H561" s="3"/>
      <c r="I561" s="4"/>
      <c r="J561" s="4"/>
      <c r="K561" s="92" t="str">
        <f>IF(DepensesData[[#This Row],[Description/Commentaires/Notes]]="","",DepensesData[[#This Row],[Description/Commentaires/Notes]])</f>
        <v/>
      </c>
      <c r="L561" s="21"/>
    </row>
    <row r="562" spans="2:12" x14ac:dyDescent="0.25">
      <c r="B562" s="92">
        <f t="shared" si="17"/>
        <v>558</v>
      </c>
      <c r="C562" s="13" t="str">
        <f t="shared" si="16"/>
        <v/>
      </c>
      <c r="D562" s="20"/>
      <c r="E562" s="5"/>
      <c r="F562" s="5"/>
      <c r="G562" s="5"/>
      <c r="H562" s="3"/>
      <c r="I562" s="4"/>
      <c r="J562" s="4"/>
      <c r="K562" s="92" t="str">
        <f>IF(DepensesData[[#This Row],[Description/Commentaires/Notes]]="","",DepensesData[[#This Row],[Description/Commentaires/Notes]])</f>
        <v/>
      </c>
      <c r="L562" s="21"/>
    </row>
    <row r="563" spans="2:12" x14ac:dyDescent="0.25">
      <c r="B563" s="92">
        <f t="shared" si="17"/>
        <v>559</v>
      </c>
      <c r="C563" s="13" t="str">
        <f t="shared" si="16"/>
        <v/>
      </c>
      <c r="D563" s="20"/>
      <c r="E563" s="5"/>
      <c r="F563" s="5"/>
      <c r="G563" s="5"/>
      <c r="H563" s="3"/>
      <c r="I563" s="4"/>
      <c r="J563" s="4"/>
      <c r="K563" s="92" t="str">
        <f>IF(DepensesData[[#This Row],[Description/Commentaires/Notes]]="","",DepensesData[[#This Row],[Description/Commentaires/Notes]])</f>
        <v/>
      </c>
      <c r="L563" s="21"/>
    </row>
    <row r="564" spans="2:12" x14ac:dyDescent="0.25">
      <c r="B564" s="92">
        <f t="shared" si="17"/>
        <v>560</v>
      </c>
      <c r="C564" s="13" t="str">
        <f t="shared" si="16"/>
        <v/>
      </c>
      <c r="D564" s="20"/>
      <c r="E564" s="5"/>
      <c r="F564" s="5"/>
      <c r="G564" s="5"/>
      <c r="H564" s="3"/>
      <c r="I564" s="4"/>
      <c r="J564" s="4"/>
      <c r="K564" s="92" t="str">
        <f>IF(DepensesData[[#This Row],[Description/Commentaires/Notes]]="","",DepensesData[[#This Row],[Description/Commentaires/Notes]])</f>
        <v/>
      </c>
      <c r="L564" s="21"/>
    </row>
    <row r="565" spans="2:12" x14ac:dyDescent="0.25">
      <c r="B565" s="92">
        <f t="shared" si="17"/>
        <v>561</v>
      </c>
      <c r="C565" s="13" t="str">
        <f t="shared" si="16"/>
        <v/>
      </c>
      <c r="D565" s="20"/>
      <c r="E565" s="5"/>
      <c r="F565" s="5"/>
      <c r="G565" s="5"/>
      <c r="H565" s="3"/>
      <c r="I565" s="4"/>
      <c r="J565" s="4"/>
      <c r="K565" s="92" t="str">
        <f>IF(DepensesData[[#This Row],[Description/Commentaires/Notes]]="","",DepensesData[[#This Row],[Description/Commentaires/Notes]])</f>
        <v/>
      </c>
      <c r="L565" s="21"/>
    </row>
    <row r="566" spans="2:12" x14ac:dyDescent="0.25">
      <c r="B566" s="92">
        <f t="shared" si="17"/>
        <v>562</v>
      </c>
      <c r="C566" s="13" t="str">
        <f t="shared" si="16"/>
        <v/>
      </c>
      <c r="D566" s="20"/>
      <c r="E566" s="5"/>
      <c r="F566" s="5"/>
      <c r="G566" s="5"/>
      <c r="H566" s="3"/>
      <c r="I566" s="4"/>
      <c r="J566" s="4"/>
      <c r="K566" s="92" t="str">
        <f>IF(DepensesData[[#This Row],[Description/Commentaires/Notes]]="","",DepensesData[[#This Row],[Description/Commentaires/Notes]])</f>
        <v/>
      </c>
      <c r="L566" s="21"/>
    </row>
    <row r="567" spans="2:12" x14ac:dyDescent="0.25">
      <c r="B567" s="92">
        <f t="shared" si="17"/>
        <v>563</v>
      </c>
      <c r="C567" s="13" t="str">
        <f t="shared" si="16"/>
        <v/>
      </c>
      <c r="D567" s="20"/>
      <c r="E567" s="5"/>
      <c r="F567" s="5"/>
      <c r="G567" s="5"/>
      <c r="H567" s="3"/>
      <c r="I567" s="4"/>
      <c r="J567" s="4"/>
      <c r="K567" s="92" t="str">
        <f>IF(DepensesData[[#This Row],[Description/Commentaires/Notes]]="","",DepensesData[[#This Row],[Description/Commentaires/Notes]])</f>
        <v/>
      </c>
      <c r="L567" s="21"/>
    </row>
    <row r="568" spans="2:12" x14ac:dyDescent="0.25">
      <c r="B568" s="92">
        <f t="shared" si="17"/>
        <v>564</v>
      </c>
      <c r="C568" s="13" t="str">
        <f t="shared" si="16"/>
        <v/>
      </c>
      <c r="D568" s="20"/>
      <c r="E568" s="5"/>
      <c r="F568" s="5"/>
      <c r="G568" s="5"/>
      <c r="H568" s="3"/>
      <c r="I568" s="4"/>
      <c r="J568" s="4"/>
      <c r="K568" s="92" t="str">
        <f>IF(DepensesData[[#This Row],[Description/Commentaires/Notes]]="","",DepensesData[[#This Row],[Description/Commentaires/Notes]])</f>
        <v/>
      </c>
      <c r="L568" s="21"/>
    </row>
    <row r="569" spans="2:12" x14ac:dyDescent="0.25">
      <c r="B569" s="92">
        <f t="shared" si="17"/>
        <v>565</v>
      </c>
      <c r="C569" s="13" t="str">
        <f t="shared" si="16"/>
        <v/>
      </c>
      <c r="D569" s="20"/>
      <c r="E569" s="5"/>
      <c r="F569" s="5"/>
      <c r="G569" s="5"/>
      <c r="H569" s="3"/>
      <c r="I569" s="4"/>
      <c r="J569" s="4"/>
      <c r="K569" s="92" t="str">
        <f>IF(DepensesData[[#This Row],[Description/Commentaires/Notes]]="","",DepensesData[[#This Row],[Description/Commentaires/Notes]])</f>
        <v/>
      </c>
      <c r="L569" s="21"/>
    </row>
    <row r="570" spans="2:12" x14ac:dyDescent="0.25">
      <c r="B570" s="92">
        <f t="shared" si="17"/>
        <v>566</v>
      </c>
      <c r="C570" s="13" t="str">
        <f t="shared" si="16"/>
        <v/>
      </c>
      <c r="D570" s="20"/>
      <c r="E570" s="5"/>
      <c r="F570" s="5"/>
      <c r="G570" s="5"/>
      <c r="H570" s="3"/>
      <c r="I570" s="4"/>
      <c r="J570" s="4"/>
      <c r="K570" s="92" t="str">
        <f>IF(DepensesData[[#This Row],[Description/Commentaires/Notes]]="","",DepensesData[[#This Row],[Description/Commentaires/Notes]])</f>
        <v/>
      </c>
      <c r="L570" s="21"/>
    </row>
    <row r="571" spans="2:12" x14ac:dyDescent="0.25">
      <c r="B571" s="92">
        <f t="shared" si="17"/>
        <v>567</v>
      </c>
      <c r="C571" s="13" t="str">
        <f t="shared" si="16"/>
        <v/>
      </c>
      <c r="D571" s="20"/>
      <c r="E571" s="5"/>
      <c r="F571" s="5"/>
      <c r="G571" s="5"/>
      <c r="H571" s="3"/>
      <c r="I571" s="4"/>
      <c r="J571" s="4"/>
      <c r="K571" s="92" t="str">
        <f>IF(DepensesData[[#This Row],[Description/Commentaires/Notes]]="","",DepensesData[[#This Row],[Description/Commentaires/Notes]])</f>
        <v/>
      </c>
      <c r="L571" s="21"/>
    </row>
    <row r="572" spans="2:12" x14ac:dyDescent="0.25">
      <c r="B572" s="92">
        <f t="shared" si="17"/>
        <v>568</v>
      </c>
      <c r="C572" s="13" t="str">
        <f t="shared" si="16"/>
        <v/>
      </c>
      <c r="D572" s="20"/>
      <c r="E572" s="5"/>
      <c r="F572" s="5"/>
      <c r="G572" s="5"/>
      <c r="H572" s="3"/>
      <c r="I572" s="4"/>
      <c r="J572" s="4"/>
      <c r="K572" s="92" t="str">
        <f>IF(DepensesData[[#This Row],[Description/Commentaires/Notes]]="","",DepensesData[[#This Row],[Description/Commentaires/Notes]])</f>
        <v/>
      </c>
      <c r="L572" s="21"/>
    </row>
    <row r="573" spans="2:12" x14ac:dyDescent="0.25">
      <c r="B573" s="92">
        <f t="shared" si="17"/>
        <v>569</v>
      </c>
      <c r="C573" s="13" t="str">
        <f t="shared" si="16"/>
        <v/>
      </c>
      <c r="D573" s="20"/>
      <c r="E573" s="5"/>
      <c r="F573" s="5"/>
      <c r="G573" s="5"/>
      <c r="H573" s="3"/>
      <c r="I573" s="4"/>
      <c r="J573" s="4"/>
      <c r="K573" s="92" t="str">
        <f>IF(DepensesData[[#This Row],[Description/Commentaires/Notes]]="","",DepensesData[[#This Row],[Description/Commentaires/Notes]])</f>
        <v/>
      </c>
      <c r="L573" s="21"/>
    </row>
    <row r="574" spans="2:12" x14ac:dyDescent="0.25">
      <c r="B574" s="92">
        <f t="shared" si="17"/>
        <v>570</v>
      </c>
      <c r="C574" s="13" t="str">
        <f t="shared" si="16"/>
        <v/>
      </c>
      <c r="D574" s="20"/>
      <c r="E574" s="5"/>
      <c r="F574" s="5"/>
      <c r="G574" s="5"/>
      <c r="H574" s="3"/>
      <c r="I574" s="4"/>
      <c r="J574" s="4"/>
      <c r="K574" s="92" t="str">
        <f>IF(DepensesData[[#This Row],[Description/Commentaires/Notes]]="","",DepensesData[[#This Row],[Description/Commentaires/Notes]])</f>
        <v/>
      </c>
      <c r="L574" s="21"/>
    </row>
    <row r="575" spans="2:12" x14ac:dyDescent="0.25">
      <c r="B575" s="92">
        <f t="shared" si="17"/>
        <v>571</v>
      </c>
      <c r="C575" s="13" t="str">
        <f t="shared" si="16"/>
        <v/>
      </c>
      <c r="D575" s="20"/>
      <c r="E575" s="5"/>
      <c r="F575" s="5"/>
      <c r="G575" s="5"/>
      <c r="H575" s="3"/>
      <c r="I575" s="4"/>
      <c r="J575" s="4"/>
      <c r="K575" s="92" t="str">
        <f>IF(DepensesData[[#This Row],[Description/Commentaires/Notes]]="","",DepensesData[[#This Row],[Description/Commentaires/Notes]])</f>
        <v/>
      </c>
      <c r="L575" s="21"/>
    </row>
    <row r="576" spans="2:12" x14ac:dyDescent="0.25">
      <c r="B576" s="92">
        <f t="shared" si="17"/>
        <v>572</v>
      </c>
      <c r="C576" s="13" t="str">
        <f t="shared" si="16"/>
        <v/>
      </c>
      <c r="D576" s="20"/>
      <c r="E576" s="5"/>
      <c r="F576" s="5"/>
      <c r="G576" s="5"/>
      <c r="H576" s="3"/>
      <c r="I576" s="4"/>
      <c r="J576" s="4"/>
      <c r="K576" s="92" t="str">
        <f>IF(DepensesData[[#This Row],[Description/Commentaires/Notes]]="","",DepensesData[[#This Row],[Description/Commentaires/Notes]])</f>
        <v/>
      </c>
      <c r="L576" s="21"/>
    </row>
    <row r="577" spans="2:12" x14ac:dyDescent="0.25">
      <c r="B577" s="92">
        <f t="shared" si="17"/>
        <v>573</v>
      </c>
      <c r="C577" s="13" t="str">
        <f t="shared" si="16"/>
        <v/>
      </c>
      <c r="D577" s="20"/>
      <c r="E577" s="5"/>
      <c r="F577" s="5"/>
      <c r="G577" s="5"/>
      <c r="H577" s="3"/>
      <c r="I577" s="4"/>
      <c r="J577" s="4"/>
      <c r="K577" s="92" t="str">
        <f>IF(DepensesData[[#This Row],[Description/Commentaires/Notes]]="","",DepensesData[[#This Row],[Description/Commentaires/Notes]])</f>
        <v/>
      </c>
      <c r="L577" s="21"/>
    </row>
    <row r="578" spans="2:12" x14ac:dyDescent="0.25">
      <c r="B578" s="92">
        <f t="shared" si="17"/>
        <v>574</v>
      </c>
      <c r="C578" s="13" t="str">
        <f t="shared" si="16"/>
        <v/>
      </c>
      <c r="D578" s="20"/>
      <c r="E578" s="5"/>
      <c r="F578" s="5"/>
      <c r="G578" s="5"/>
      <c r="H578" s="3"/>
      <c r="I578" s="4"/>
      <c r="J578" s="4"/>
      <c r="K578" s="92" t="str">
        <f>IF(DepensesData[[#This Row],[Description/Commentaires/Notes]]="","",DepensesData[[#This Row],[Description/Commentaires/Notes]])</f>
        <v/>
      </c>
      <c r="L578" s="21"/>
    </row>
    <row r="579" spans="2:12" x14ac:dyDescent="0.25">
      <c r="B579" s="92">
        <f t="shared" si="17"/>
        <v>575</v>
      </c>
      <c r="C579" s="13" t="str">
        <f t="shared" si="16"/>
        <v/>
      </c>
      <c r="D579" s="20"/>
      <c r="E579" s="5"/>
      <c r="F579" s="5"/>
      <c r="G579" s="5"/>
      <c r="H579" s="3"/>
      <c r="I579" s="4"/>
      <c r="J579" s="4"/>
      <c r="K579" s="92" t="str">
        <f>IF(DepensesData[[#This Row],[Description/Commentaires/Notes]]="","",DepensesData[[#This Row],[Description/Commentaires/Notes]])</f>
        <v/>
      </c>
      <c r="L579" s="21"/>
    </row>
    <row r="580" spans="2:12" x14ac:dyDescent="0.25">
      <c r="B580" s="92">
        <f t="shared" si="17"/>
        <v>576</v>
      </c>
      <c r="C580" s="13" t="str">
        <f t="shared" si="16"/>
        <v/>
      </c>
      <c r="D580" s="20"/>
      <c r="E580" s="5"/>
      <c r="F580" s="5"/>
      <c r="G580" s="5"/>
      <c r="H580" s="3"/>
      <c r="I580" s="4"/>
      <c r="J580" s="4"/>
      <c r="K580" s="92" t="str">
        <f>IF(DepensesData[[#This Row],[Description/Commentaires/Notes]]="","",DepensesData[[#This Row],[Description/Commentaires/Notes]])</f>
        <v/>
      </c>
      <c r="L580" s="21"/>
    </row>
    <row r="581" spans="2:12" x14ac:dyDescent="0.25">
      <c r="B581" s="92">
        <f t="shared" si="17"/>
        <v>577</v>
      </c>
      <c r="C581" s="13" t="str">
        <f t="shared" ref="C581:C644" si="18">IF(OR(D581="", E581="", F581="", H581="", I581=""), "", TEXT(RIGHT(YEAR(D581), 2), "00") &amp; TEXT(MONTH(D581), "00") &amp; TEXT(DAY(D581), "00") &amp; "_Dep_MC_" &amp; TEXT(B581, "0"))</f>
        <v/>
      </c>
      <c r="D581" s="20"/>
      <c r="E581" s="5"/>
      <c r="F581" s="5"/>
      <c r="G581" s="5"/>
      <c r="H581" s="3"/>
      <c r="I581" s="4"/>
      <c r="J581" s="4"/>
      <c r="K581" s="92" t="str">
        <f>IF(DepensesData[[#This Row],[Description/Commentaires/Notes]]="","",DepensesData[[#This Row],[Description/Commentaires/Notes]])</f>
        <v/>
      </c>
      <c r="L581" s="21"/>
    </row>
    <row r="582" spans="2:12" x14ac:dyDescent="0.25">
      <c r="B582" s="92">
        <f t="shared" si="17"/>
        <v>578</v>
      </c>
      <c r="C582" s="13" t="str">
        <f t="shared" si="18"/>
        <v/>
      </c>
      <c r="D582" s="20"/>
      <c r="E582" s="5"/>
      <c r="F582" s="5"/>
      <c r="G582" s="5"/>
      <c r="H582" s="3"/>
      <c r="I582" s="4"/>
      <c r="J582" s="4"/>
      <c r="K582" s="92" t="str">
        <f>IF(DepensesData[[#This Row],[Description/Commentaires/Notes]]="","",DepensesData[[#This Row],[Description/Commentaires/Notes]])</f>
        <v/>
      </c>
      <c r="L582" s="21"/>
    </row>
    <row r="583" spans="2:12" x14ac:dyDescent="0.25">
      <c r="B583" s="92">
        <f t="shared" ref="B583:B646" si="19">B582+1</f>
        <v>579</v>
      </c>
      <c r="C583" s="13" t="str">
        <f t="shared" si="18"/>
        <v/>
      </c>
      <c r="D583" s="20"/>
      <c r="E583" s="5"/>
      <c r="F583" s="5"/>
      <c r="G583" s="5"/>
      <c r="H583" s="3"/>
      <c r="I583" s="4"/>
      <c r="J583" s="4"/>
      <c r="K583" s="92" t="str">
        <f>IF(DepensesData[[#This Row],[Description/Commentaires/Notes]]="","",DepensesData[[#This Row],[Description/Commentaires/Notes]])</f>
        <v/>
      </c>
      <c r="L583" s="21"/>
    </row>
    <row r="584" spans="2:12" x14ac:dyDescent="0.25">
      <c r="B584" s="92">
        <f t="shared" si="19"/>
        <v>580</v>
      </c>
      <c r="C584" s="13" t="str">
        <f t="shared" si="18"/>
        <v/>
      </c>
      <c r="D584" s="20"/>
      <c r="E584" s="5"/>
      <c r="F584" s="5"/>
      <c r="G584" s="5"/>
      <c r="H584" s="3"/>
      <c r="I584" s="4"/>
      <c r="J584" s="4"/>
      <c r="K584" s="92" t="str">
        <f>IF(DepensesData[[#This Row],[Description/Commentaires/Notes]]="","",DepensesData[[#This Row],[Description/Commentaires/Notes]])</f>
        <v/>
      </c>
      <c r="L584" s="21"/>
    </row>
    <row r="585" spans="2:12" x14ac:dyDescent="0.25">
      <c r="B585" s="92">
        <f t="shared" si="19"/>
        <v>581</v>
      </c>
      <c r="C585" s="13" t="str">
        <f t="shared" si="18"/>
        <v/>
      </c>
      <c r="D585" s="20"/>
      <c r="E585" s="5"/>
      <c r="F585" s="5"/>
      <c r="G585" s="5"/>
      <c r="H585" s="3"/>
      <c r="I585" s="4"/>
      <c r="J585" s="4"/>
      <c r="K585" s="92" t="str">
        <f>IF(DepensesData[[#This Row],[Description/Commentaires/Notes]]="","",DepensesData[[#This Row],[Description/Commentaires/Notes]])</f>
        <v/>
      </c>
      <c r="L585" s="21"/>
    </row>
    <row r="586" spans="2:12" x14ac:dyDescent="0.25">
      <c r="B586" s="92">
        <f t="shared" si="19"/>
        <v>582</v>
      </c>
      <c r="C586" s="13" t="str">
        <f t="shared" si="18"/>
        <v/>
      </c>
      <c r="D586" s="20"/>
      <c r="E586" s="5"/>
      <c r="F586" s="5"/>
      <c r="G586" s="5"/>
      <c r="H586" s="3"/>
      <c r="I586" s="4"/>
      <c r="J586" s="4"/>
      <c r="K586" s="92" t="str">
        <f>IF(DepensesData[[#This Row],[Description/Commentaires/Notes]]="","",DepensesData[[#This Row],[Description/Commentaires/Notes]])</f>
        <v/>
      </c>
      <c r="L586" s="21"/>
    </row>
    <row r="587" spans="2:12" x14ac:dyDescent="0.25">
      <c r="B587" s="92">
        <f t="shared" si="19"/>
        <v>583</v>
      </c>
      <c r="C587" s="13" t="str">
        <f t="shared" si="18"/>
        <v/>
      </c>
      <c r="D587" s="20"/>
      <c r="E587" s="5"/>
      <c r="F587" s="5"/>
      <c r="G587" s="5"/>
      <c r="H587" s="3"/>
      <c r="I587" s="4"/>
      <c r="J587" s="4"/>
      <c r="K587" s="92" t="str">
        <f>IF(DepensesData[[#This Row],[Description/Commentaires/Notes]]="","",DepensesData[[#This Row],[Description/Commentaires/Notes]])</f>
        <v/>
      </c>
      <c r="L587" s="21"/>
    </row>
    <row r="588" spans="2:12" x14ac:dyDescent="0.25">
      <c r="B588" s="92">
        <f t="shared" si="19"/>
        <v>584</v>
      </c>
      <c r="C588" s="13" t="str">
        <f t="shared" si="18"/>
        <v/>
      </c>
      <c r="D588" s="20"/>
      <c r="E588" s="5"/>
      <c r="F588" s="5"/>
      <c r="G588" s="5"/>
      <c r="H588" s="3"/>
      <c r="I588" s="4"/>
      <c r="J588" s="4"/>
      <c r="K588" s="92" t="str">
        <f>IF(DepensesData[[#This Row],[Description/Commentaires/Notes]]="","",DepensesData[[#This Row],[Description/Commentaires/Notes]])</f>
        <v/>
      </c>
      <c r="L588" s="21"/>
    </row>
    <row r="589" spans="2:12" x14ac:dyDescent="0.25">
      <c r="B589" s="92">
        <f t="shared" si="19"/>
        <v>585</v>
      </c>
      <c r="C589" s="13" t="str">
        <f t="shared" si="18"/>
        <v/>
      </c>
      <c r="D589" s="20"/>
      <c r="E589" s="5"/>
      <c r="F589" s="5"/>
      <c r="G589" s="5"/>
      <c r="H589" s="3"/>
      <c r="I589" s="4"/>
      <c r="J589" s="4"/>
      <c r="K589" s="92" t="str">
        <f>IF(DepensesData[[#This Row],[Description/Commentaires/Notes]]="","",DepensesData[[#This Row],[Description/Commentaires/Notes]])</f>
        <v/>
      </c>
      <c r="L589" s="21"/>
    </row>
    <row r="590" spans="2:12" x14ac:dyDescent="0.25">
      <c r="B590" s="92">
        <f t="shared" si="19"/>
        <v>586</v>
      </c>
      <c r="C590" s="13" t="str">
        <f t="shared" si="18"/>
        <v/>
      </c>
      <c r="D590" s="20"/>
      <c r="E590" s="5"/>
      <c r="F590" s="5"/>
      <c r="G590" s="5"/>
      <c r="H590" s="3"/>
      <c r="I590" s="4"/>
      <c r="J590" s="4"/>
      <c r="K590" s="92" t="str">
        <f>IF(DepensesData[[#This Row],[Description/Commentaires/Notes]]="","",DepensesData[[#This Row],[Description/Commentaires/Notes]])</f>
        <v/>
      </c>
      <c r="L590" s="21"/>
    </row>
    <row r="591" spans="2:12" x14ac:dyDescent="0.25">
      <c r="B591" s="92">
        <f t="shared" si="19"/>
        <v>587</v>
      </c>
      <c r="C591" s="13" t="str">
        <f t="shared" si="18"/>
        <v/>
      </c>
      <c r="D591" s="20"/>
      <c r="E591" s="5"/>
      <c r="F591" s="5"/>
      <c r="G591" s="5"/>
      <c r="H591" s="3"/>
      <c r="I591" s="4"/>
      <c r="J591" s="4"/>
      <c r="K591" s="92" t="str">
        <f>IF(DepensesData[[#This Row],[Description/Commentaires/Notes]]="","",DepensesData[[#This Row],[Description/Commentaires/Notes]])</f>
        <v/>
      </c>
      <c r="L591" s="21"/>
    </row>
    <row r="592" spans="2:12" x14ac:dyDescent="0.25">
      <c r="B592" s="92">
        <f t="shared" si="19"/>
        <v>588</v>
      </c>
      <c r="C592" s="13" t="str">
        <f t="shared" si="18"/>
        <v/>
      </c>
      <c r="D592" s="20"/>
      <c r="E592" s="5"/>
      <c r="F592" s="5"/>
      <c r="G592" s="5"/>
      <c r="H592" s="3"/>
      <c r="I592" s="4"/>
      <c r="J592" s="4"/>
      <c r="K592" s="92" t="str">
        <f>IF(DepensesData[[#This Row],[Description/Commentaires/Notes]]="","",DepensesData[[#This Row],[Description/Commentaires/Notes]])</f>
        <v/>
      </c>
      <c r="L592" s="21"/>
    </row>
    <row r="593" spans="2:12" x14ac:dyDescent="0.25">
      <c r="B593" s="92">
        <f t="shared" si="19"/>
        <v>589</v>
      </c>
      <c r="C593" s="13" t="str">
        <f t="shared" si="18"/>
        <v/>
      </c>
      <c r="D593" s="20"/>
      <c r="E593" s="5"/>
      <c r="F593" s="5"/>
      <c r="G593" s="5"/>
      <c r="H593" s="3"/>
      <c r="I593" s="4"/>
      <c r="J593" s="4"/>
      <c r="K593" s="92" t="str">
        <f>IF(DepensesData[[#This Row],[Description/Commentaires/Notes]]="","",DepensesData[[#This Row],[Description/Commentaires/Notes]])</f>
        <v/>
      </c>
      <c r="L593" s="21"/>
    </row>
    <row r="594" spans="2:12" x14ac:dyDescent="0.25">
      <c r="B594" s="92">
        <f t="shared" si="19"/>
        <v>590</v>
      </c>
      <c r="C594" s="13" t="str">
        <f t="shared" si="18"/>
        <v/>
      </c>
      <c r="D594" s="20"/>
      <c r="E594" s="5"/>
      <c r="F594" s="5"/>
      <c r="G594" s="5"/>
      <c r="H594" s="3"/>
      <c r="I594" s="4"/>
      <c r="J594" s="4"/>
      <c r="K594" s="92" t="str">
        <f>IF(DepensesData[[#This Row],[Description/Commentaires/Notes]]="","",DepensesData[[#This Row],[Description/Commentaires/Notes]])</f>
        <v/>
      </c>
      <c r="L594" s="21"/>
    </row>
    <row r="595" spans="2:12" x14ac:dyDescent="0.25">
      <c r="B595" s="92">
        <f t="shared" si="19"/>
        <v>591</v>
      </c>
      <c r="C595" s="13" t="str">
        <f t="shared" si="18"/>
        <v/>
      </c>
      <c r="D595" s="20"/>
      <c r="E595" s="5"/>
      <c r="F595" s="5"/>
      <c r="G595" s="5"/>
      <c r="H595" s="3"/>
      <c r="I595" s="4"/>
      <c r="J595" s="4"/>
      <c r="K595" s="92" t="str">
        <f>IF(DepensesData[[#This Row],[Description/Commentaires/Notes]]="","",DepensesData[[#This Row],[Description/Commentaires/Notes]])</f>
        <v/>
      </c>
      <c r="L595" s="21"/>
    </row>
    <row r="596" spans="2:12" x14ac:dyDescent="0.25">
      <c r="B596" s="92">
        <f t="shared" si="19"/>
        <v>592</v>
      </c>
      <c r="C596" s="13" t="str">
        <f t="shared" si="18"/>
        <v/>
      </c>
      <c r="D596" s="20"/>
      <c r="E596" s="5"/>
      <c r="F596" s="5"/>
      <c r="G596" s="5"/>
      <c r="H596" s="3"/>
      <c r="I596" s="4"/>
      <c r="J596" s="4"/>
      <c r="K596" s="92" t="str">
        <f>IF(DepensesData[[#This Row],[Description/Commentaires/Notes]]="","",DepensesData[[#This Row],[Description/Commentaires/Notes]])</f>
        <v/>
      </c>
      <c r="L596" s="21"/>
    </row>
    <row r="597" spans="2:12" x14ac:dyDescent="0.25">
      <c r="B597" s="92">
        <f t="shared" si="19"/>
        <v>593</v>
      </c>
      <c r="C597" s="13" t="str">
        <f t="shared" si="18"/>
        <v/>
      </c>
      <c r="D597" s="20"/>
      <c r="E597" s="5"/>
      <c r="F597" s="5"/>
      <c r="G597" s="5"/>
      <c r="H597" s="3"/>
      <c r="I597" s="4"/>
      <c r="J597" s="4"/>
      <c r="K597" s="92" t="str">
        <f>IF(DepensesData[[#This Row],[Description/Commentaires/Notes]]="","",DepensesData[[#This Row],[Description/Commentaires/Notes]])</f>
        <v/>
      </c>
      <c r="L597" s="21"/>
    </row>
    <row r="598" spans="2:12" x14ac:dyDescent="0.25">
      <c r="B598" s="92">
        <f t="shared" si="19"/>
        <v>594</v>
      </c>
      <c r="C598" s="13" t="str">
        <f t="shared" si="18"/>
        <v/>
      </c>
      <c r="D598" s="20"/>
      <c r="E598" s="5"/>
      <c r="F598" s="5"/>
      <c r="G598" s="5"/>
      <c r="H598" s="3"/>
      <c r="I598" s="4"/>
      <c r="J598" s="4"/>
      <c r="K598" s="92" t="str">
        <f>IF(DepensesData[[#This Row],[Description/Commentaires/Notes]]="","",DepensesData[[#This Row],[Description/Commentaires/Notes]])</f>
        <v/>
      </c>
      <c r="L598" s="21"/>
    </row>
    <row r="599" spans="2:12" x14ac:dyDescent="0.25">
      <c r="B599" s="92">
        <f t="shared" si="19"/>
        <v>595</v>
      </c>
      <c r="C599" s="13" t="str">
        <f t="shared" si="18"/>
        <v/>
      </c>
      <c r="D599" s="20"/>
      <c r="E599" s="5"/>
      <c r="F599" s="5"/>
      <c r="G599" s="5"/>
      <c r="H599" s="3"/>
      <c r="I599" s="4"/>
      <c r="J599" s="4"/>
      <c r="K599" s="92" t="str">
        <f>IF(DepensesData[[#This Row],[Description/Commentaires/Notes]]="","",DepensesData[[#This Row],[Description/Commentaires/Notes]])</f>
        <v/>
      </c>
      <c r="L599" s="21"/>
    </row>
    <row r="600" spans="2:12" x14ac:dyDescent="0.25">
      <c r="B600" s="92">
        <f t="shared" si="19"/>
        <v>596</v>
      </c>
      <c r="C600" s="13" t="str">
        <f t="shared" si="18"/>
        <v/>
      </c>
      <c r="D600" s="20"/>
      <c r="E600" s="5"/>
      <c r="F600" s="5"/>
      <c r="G600" s="5"/>
      <c r="H600" s="3"/>
      <c r="I600" s="4"/>
      <c r="J600" s="4"/>
      <c r="K600" s="92" t="str">
        <f>IF(DepensesData[[#This Row],[Description/Commentaires/Notes]]="","",DepensesData[[#This Row],[Description/Commentaires/Notes]])</f>
        <v/>
      </c>
      <c r="L600" s="21"/>
    </row>
    <row r="601" spans="2:12" x14ac:dyDescent="0.25">
      <c r="B601" s="92">
        <f t="shared" si="19"/>
        <v>597</v>
      </c>
      <c r="C601" s="13" t="str">
        <f t="shared" si="18"/>
        <v/>
      </c>
      <c r="D601" s="20"/>
      <c r="E601" s="5"/>
      <c r="F601" s="5"/>
      <c r="G601" s="5"/>
      <c r="H601" s="3"/>
      <c r="I601" s="4"/>
      <c r="J601" s="4"/>
      <c r="K601" s="92" t="str">
        <f>IF(DepensesData[[#This Row],[Description/Commentaires/Notes]]="","",DepensesData[[#This Row],[Description/Commentaires/Notes]])</f>
        <v/>
      </c>
      <c r="L601" s="21"/>
    </row>
    <row r="602" spans="2:12" x14ac:dyDescent="0.25">
      <c r="B602" s="92">
        <f t="shared" si="19"/>
        <v>598</v>
      </c>
      <c r="C602" s="13" t="str">
        <f t="shared" si="18"/>
        <v/>
      </c>
      <c r="D602" s="20"/>
      <c r="E602" s="5"/>
      <c r="F602" s="5"/>
      <c r="G602" s="5"/>
      <c r="H602" s="3"/>
      <c r="I602" s="4"/>
      <c r="J602" s="4"/>
      <c r="K602" s="92" t="str">
        <f>IF(DepensesData[[#This Row],[Description/Commentaires/Notes]]="","",DepensesData[[#This Row],[Description/Commentaires/Notes]])</f>
        <v/>
      </c>
      <c r="L602" s="21"/>
    </row>
    <row r="603" spans="2:12" x14ac:dyDescent="0.25">
      <c r="B603" s="92">
        <f t="shared" si="19"/>
        <v>599</v>
      </c>
      <c r="C603" s="13" t="str">
        <f t="shared" si="18"/>
        <v/>
      </c>
      <c r="D603" s="20"/>
      <c r="E603" s="5"/>
      <c r="F603" s="5"/>
      <c r="G603" s="5"/>
      <c r="H603" s="3"/>
      <c r="I603" s="4"/>
      <c r="J603" s="4"/>
      <c r="K603" s="92" t="str">
        <f>IF(DepensesData[[#This Row],[Description/Commentaires/Notes]]="","",DepensesData[[#This Row],[Description/Commentaires/Notes]])</f>
        <v/>
      </c>
      <c r="L603" s="21"/>
    </row>
    <row r="604" spans="2:12" x14ac:dyDescent="0.25">
      <c r="B604" s="92">
        <f t="shared" si="19"/>
        <v>600</v>
      </c>
      <c r="C604" s="13" t="str">
        <f t="shared" si="18"/>
        <v/>
      </c>
      <c r="D604" s="20"/>
      <c r="E604" s="5"/>
      <c r="F604" s="5"/>
      <c r="G604" s="5"/>
      <c r="H604" s="3"/>
      <c r="I604" s="4"/>
      <c r="J604" s="4"/>
      <c r="K604" s="92" t="str">
        <f>IF(DepensesData[[#This Row],[Description/Commentaires/Notes]]="","",DepensesData[[#This Row],[Description/Commentaires/Notes]])</f>
        <v/>
      </c>
      <c r="L604" s="21"/>
    </row>
    <row r="605" spans="2:12" x14ac:dyDescent="0.25">
      <c r="B605" s="92">
        <f t="shared" si="19"/>
        <v>601</v>
      </c>
      <c r="C605" s="13" t="str">
        <f t="shared" si="18"/>
        <v/>
      </c>
      <c r="D605" s="20"/>
      <c r="E605" s="5"/>
      <c r="F605" s="5"/>
      <c r="G605" s="5"/>
      <c r="H605" s="3"/>
      <c r="I605" s="4"/>
      <c r="J605" s="4"/>
      <c r="K605" s="92" t="str">
        <f>IF(DepensesData[[#This Row],[Description/Commentaires/Notes]]="","",DepensesData[[#This Row],[Description/Commentaires/Notes]])</f>
        <v/>
      </c>
      <c r="L605" s="21"/>
    </row>
    <row r="606" spans="2:12" x14ac:dyDescent="0.25">
      <c r="B606" s="92">
        <f t="shared" si="19"/>
        <v>602</v>
      </c>
      <c r="C606" s="13" t="str">
        <f t="shared" si="18"/>
        <v/>
      </c>
      <c r="D606" s="20"/>
      <c r="E606" s="5"/>
      <c r="F606" s="5"/>
      <c r="G606" s="5"/>
      <c r="H606" s="3"/>
      <c r="I606" s="4"/>
      <c r="J606" s="4"/>
      <c r="K606" s="92" t="str">
        <f>IF(DepensesData[[#This Row],[Description/Commentaires/Notes]]="","",DepensesData[[#This Row],[Description/Commentaires/Notes]])</f>
        <v/>
      </c>
      <c r="L606" s="21"/>
    </row>
    <row r="607" spans="2:12" x14ac:dyDescent="0.25">
      <c r="B607" s="92">
        <f t="shared" si="19"/>
        <v>603</v>
      </c>
      <c r="C607" s="13" t="str">
        <f t="shared" si="18"/>
        <v/>
      </c>
      <c r="D607" s="20"/>
      <c r="E607" s="5"/>
      <c r="F607" s="5"/>
      <c r="G607" s="5"/>
      <c r="H607" s="3"/>
      <c r="I607" s="4"/>
      <c r="J607" s="4"/>
      <c r="K607" s="92" t="str">
        <f>IF(DepensesData[[#This Row],[Description/Commentaires/Notes]]="","",DepensesData[[#This Row],[Description/Commentaires/Notes]])</f>
        <v/>
      </c>
      <c r="L607" s="21"/>
    </row>
    <row r="608" spans="2:12" x14ac:dyDescent="0.25">
      <c r="B608" s="92">
        <f t="shared" si="19"/>
        <v>604</v>
      </c>
      <c r="C608" s="13" t="str">
        <f t="shared" si="18"/>
        <v/>
      </c>
      <c r="D608" s="20"/>
      <c r="E608" s="5"/>
      <c r="F608" s="5"/>
      <c r="G608" s="5"/>
      <c r="H608" s="3"/>
      <c r="I608" s="4"/>
      <c r="J608" s="4"/>
      <c r="K608" s="92" t="str">
        <f>IF(DepensesData[[#This Row],[Description/Commentaires/Notes]]="","",DepensesData[[#This Row],[Description/Commentaires/Notes]])</f>
        <v/>
      </c>
      <c r="L608" s="21"/>
    </row>
    <row r="609" spans="2:12" x14ac:dyDescent="0.25">
      <c r="B609" s="92">
        <f t="shared" si="19"/>
        <v>605</v>
      </c>
      <c r="C609" s="13" t="str">
        <f t="shared" si="18"/>
        <v/>
      </c>
      <c r="D609" s="20"/>
      <c r="E609" s="5"/>
      <c r="F609" s="5"/>
      <c r="G609" s="5"/>
      <c r="H609" s="3"/>
      <c r="I609" s="4"/>
      <c r="J609" s="4"/>
      <c r="K609" s="92" t="str">
        <f>IF(DepensesData[[#This Row],[Description/Commentaires/Notes]]="","",DepensesData[[#This Row],[Description/Commentaires/Notes]])</f>
        <v/>
      </c>
      <c r="L609" s="21"/>
    </row>
    <row r="610" spans="2:12" x14ac:dyDescent="0.25">
      <c r="B610" s="92">
        <f t="shared" si="19"/>
        <v>606</v>
      </c>
      <c r="C610" s="13" t="str">
        <f t="shared" si="18"/>
        <v/>
      </c>
      <c r="D610" s="20"/>
      <c r="E610" s="5"/>
      <c r="F610" s="5"/>
      <c r="G610" s="5"/>
      <c r="H610" s="3"/>
      <c r="I610" s="4"/>
      <c r="J610" s="4"/>
      <c r="K610" s="92" t="str">
        <f>IF(DepensesData[[#This Row],[Description/Commentaires/Notes]]="","",DepensesData[[#This Row],[Description/Commentaires/Notes]])</f>
        <v/>
      </c>
      <c r="L610" s="21"/>
    </row>
    <row r="611" spans="2:12" x14ac:dyDescent="0.25">
      <c r="B611" s="92">
        <f t="shared" si="19"/>
        <v>607</v>
      </c>
      <c r="C611" s="13" t="str">
        <f t="shared" si="18"/>
        <v/>
      </c>
      <c r="D611" s="20"/>
      <c r="E611" s="5"/>
      <c r="F611" s="5"/>
      <c r="G611" s="5"/>
      <c r="H611" s="3"/>
      <c r="I611" s="4"/>
      <c r="J611" s="4"/>
      <c r="K611" s="92" t="str">
        <f>IF(DepensesData[[#This Row],[Description/Commentaires/Notes]]="","",DepensesData[[#This Row],[Description/Commentaires/Notes]])</f>
        <v/>
      </c>
      <c r="L611" s="21"/>
    </row>
    <row r="612" spans="2:12" x14ac:dyDescent="0.25">
      <c r="B612" s="92">
        <f t="shared" si="19"/>
        <v>608</v>
      </c>
      <c r="C612" s="13" t="str">
        <f t="shared" si="18"/>
        <v/>
      </c>
      <c r="D612" s="20"/>
      <c r="E612" s="5"/>
      <c r="F612" s="5"/>
      <c r="G612" s="5"/>
      <c r="H612" s="3"/>
      <c r="I612" s="4"/>
      <c r="J612" s="4"/>
      <c r="K612" s="92" t="str">
        <f>IF(DepensesData[[#This Row],[Description/Commentaires/Notes]]="","",DepensesData[[#This Row],[Description/Commentaires/Notes]])</f>
        <v/>
      </c>
      <c r="L612" s="21"/>
    </row>
    <row r="613" spans="2:12" x14ac:dyDescent="0.25">
      <c r="B613" s="92">
        <f t="shared" si="19"/>
        <v>609</v>
      </c>
      <c r="C613" s="13" t="str">
        <f t="shared" si="18"/>
        <v/>
      </c>
      <c r="D613" s="20"/>
      <c r="E613" s="5"/>
      <c r="F613" s="5"/>
      <c r="G613" s="5"/>
      <c r="H613" s="3"/>
      <c r="I613" s="4"/>
      <c r="J613" s="4"/>
      <c r="K613" s="92" t="str">
        <f>IF(DepensesData[[#This Row],[Description/Commentaires/Notes]]="","",DepensesData[[#This Row],[Description/Commentaires/Notes]])</f>
        <v/>
      </c>
      <c r="L613" s="21"/>
    </row>
    <row r="614" spans="2:12" x14ac:dyDescent="0.25">
      <c r="B614" s="92">
        <f t="shared" si="19"/>
        <v>610</v>
      </c>
      <c r="C614" s="13" t="str">
        <f t="shared" si="18"/>
        <v/>
      </c>
      <c r="D614" s="20"/>
      <c r="E614" s="5"/>
      <c r="F614" s="5"/>
      <c r="G614" s="5"/>
      <c r="H614" s="3"/>
      <c r="I614" s="4"/>
      <c r="J614" s="4"/>
      <c r="K614" s="92" t="str">
        <f>IF(DepensesData[[#This Row],[Description/Commentaires/Notes]]="","",DepensesData[[#This Row],[Description/Commentaires/Notes]])</f>
        <v/>
      </c>
      <c r="L614" s="21"/>
    </row>
    <row r="615" spans="2:12" x14ac:dyDescent="0.25">
      <c r="B615" s="92">
        <f t="shared" si="19"/>
        <v>611</v>
      </c>
      <c r="C615" s="13" t="str">
        <f t="shared" si="18"/>
        <v/>
      </c>
      <c r="D615" s="20"/>
      <c r="E615" s="5"/>
      <c r="F615" s="5"/>
      <c r="G615" s="5"/>
      <c r="H615" s="3"/>
      <c r="I615" s="4"/>
      <c r="J615" s="4"/>
      <c r="K615" s="92" t="str">
        <f>IF(DepensesData[[#This Row],[Description/Commentaires/Notes]]="","",DepensesData[[#This Row],[Description/Commentaires/Notes]])</f>
        <v/>
      </c>
      <c r="L615" s="21"/>
    </row>
    <row r="616" spans="2:12" x14ac:dyDescent="0.25">
      <c r="B616" s="92">
        <f t="shared" si="19"/>
        <v>612</v>
      </c>
      <c r="C616" s="13" t="str">
        <f t="shared" si="18"/>
        <v/>
      </c>
      <c r="D616" s="20"/>
      <c r="E616" s="5"/>
      <c r="F616" s="5"/>
      <c r="G616" s="5"/>
      <c r="H616" s="3"/>
      <c r="I616" s="4"/>
      <c r="J616" s="4"/>
      <c r="K616" s="92" t="str">
        <f>IF(DepensesData[[#This Row],[Description/Commentaires/Notes]]="","",DepensesData[[#This Row],[Description/Commentaires/Notes]])</f>
        <v/>
      </c>
      <c r="L616" s="21"/>
    </row>
    <row r="617" spans="2:12" x14ac:dyDescent="0.25">
      <c r="B617" s="92">
        <f t="shared" si="19"/>
        <v>613</v>
      </c>
      <c r="C617" s="13" t="str">
        <f t="shared" si="18"/>
        <v/>
      </c>
      <c r="D617" s="20"/>
      <c r="E617" s="5"/>
      <c r="F617" s="5"/>
      <c r="G617" s="5"/>
      <c r="H617" s="3"/>
      <c r="I617" s="4"/>
      <c r="J617" s="4"/>
      <c r="K617" s="92" t="str">
        <f>IF(DepensesData[[#This Row],[Description/Commentaires/Notes]]="","",DepensesData[[#This Row],[Description/Commentaires/Notes]])</f>
        <v/>
      </c>
      <c r="L617" s="21"/>
    </row>
    <row r="618" spans="2:12" x14ac:dyDescent="0.25">
      <c r="B618" s="92">
        <f t="shared" si="19"/>
        <v>614</v>
      </c>
      <c r="C618" s="13" t="str">
        <f t="shared" si="18"/>
        <v/>
      </c>
      <c r="D618" s="20"/>
      <c r="E618" s="5"/>
      <c r="F618" s="5"/>
      <c r="G618" s="5"/>
      <c r="H618" s="3"/>
      <c r="I618" s="4"/>
      <c r="J618" s="4"/>
      <c r="K618" s="92" t="str">
        <f>IF(DepensesData[[#This Row],[Description/Commentaires/Notes]]="","",DepensesData[[#This Row],[Description/Commentaires/Notes]])</f>
        <v/>
      </c>
      <c r="L618" s="21"/>
    </row>
    <row r="619" spans="2:12" x14ac:dyDescent="0.25">
      <c r="B619" s="92">
        <f t="shared" si="19"/>
        <v>615</v>
      </c>
      <c r="C619" s="13" t="str">
        <f t="shared" si="18"/>
        <v/>
      </c>
      <c r="D619" s="20"/>
      <c r="E619" s="5"/>
      <c r="F619" s="5"/>
      <c r="G619" s="5"/>
      <c r="H619" s="3"/>
      <c r="I619" s="4"/>
      <c r="J619" s="4"/>
      <c r="K619" s="92" t="str">
        <f>IF(DepensesData[[#This Row],[Description/Commentaires/Notes]]="","",DepensesData[[#This Row],[Description/Commentaires/Notes]])</f>
        <v/>
      </c>
      <c r="L619" s="21"/>
    </row>
    <row r="620" spans="2:12" x14ac:dyDescent="0.25">
      <c r="B620" s="92">
        <f t="shared" si="19"/>
        <v>616</v>
      </c>
      <c r="C620" s="13" t="str">
        <f t="shared" si="18"/>
        <v/>
      </c>
      <c r="D620" s="20"/>
      <c r="E620" s="5"/>
      <c r="F620" s="5"/>
      <c r="G620" s="5"/>
      <c r="H620" s="3"/>
      <c r="I620" s="4"/>
      <c r="J620" s="4"/>
      <c r="K620" s="92" t="str">
        <f>IF(DepensesData[[#This Row],[Description/Commentaires/Notes]]="","",DepensesData[[#This Row],[Description/Commentaires/Notes]])</f>
        <v/>
      </c>
      <c r="L620" s="21"/>
    </row>
    <row r="621" spans="2:12" x14ac:dyDescent="0.25">
      <c r="B621" s="92">
        <f t="shared" si="19"/>
        <v>617</v>
      </c>
      <c r="C621" s="13" t="str">
        <f t="shared" si="18"/>
        <v/>
      </c>
      <c r="D621" s="20"/>
      <c r="E621" s="5"/>
      <c r="F621" s="5"/>
      <c r="G621" s="5"/>
      <c r="H621" s="3"/>
      <c r="I621" s="4"/>
      <c r="J621" s="4"/>
      <c r="K621" s="92" t="str">
        <f>IF(DepensesData[[#This Row],[Description/Commentaires/Notes]]="","",DepensesData[[#This Row],[Description/Commentaires/Notes]])</f>
        <v/>
      </c>
      <c r="L621" s="21"/>
    </row>
    <row r="622" spans="2:12" x14ac:dyDescent="0.25">
      <c r="B622" s="92">
        <f t="shared" si="19"/>
        <v>618</v>
      </c>
      <c r="C622" s="13" t="str">
        <f t="shared" si="18"/>
        <v/>
      </c>
      <c r="D622" s="20"/>
      <c r="E622" s="5"/>
      <c r="F622" s="5"/>
      <c r="G622" s="5"/>
      <c r="H622" s="3"/>
      <c r="I622" s="4"/>
      <c r="J622" s="4"/>
      <c r="K622" s="92" t="str">
        <f>IF(DepensesData[[#This Row],[Description/Commentaires/Notes]]="","",DepensesData[[#This Row],[Description/Commentaires/Notes]])</f>
        <v/>
      </c>
      <c r="L622" s="21"/>
    </row>
    <row r="623" spans="2:12" x14ac:dyDescent="0.25">
      <c r="B623" s="92">
        <f t="shared" si="19"/>
        <v>619</v>
      </c>
      <c r="C623" s="13" t="str">
        <f t="shared" si="18"/>
        <v/>
      </c>
      <c r="D623" s="20"/>
      <c r="E623" s="5"/>
      <c r="F623" s="5"/>
      <c r="G623" s="5"/>
      <c r="H623" s="3"/>
      <c r="I623" s="4"/>
      <c r="J623" s="4"/>
      <c r="K623" s="92" t="str">
        <f>IF(DepensesData[[#This Row],[Description/Commentaires/Notes]]="","",DepensesData[[#This Row],[Description/Commentaires/Notes]])</f>
        <v/>
      </c>
      <c r="L623" s="21"/>
    </row>
    <row r="624" spans="2:12" x14ac:dyDescent="0.25">
      <c r="B624" s="92">
        <f t="shared" si="19"/>
        <v>620</v>
      </c>
      <c r="C624" s="13" t="str">
        <f t="shared" si="18"/>
        <v/>
      </c>
      <c r="D624" s="20"/>
      <c r="E624" s="5"/>
      <c r="F624" s="5"/>
      <c r="G624" s="5"/>
      <c r="H624" s="3"/>
      <c r="I624" s="4"/>
      <c r="J624" s="4"/>
      <c r="K624" s="92" t="str">
        <f>IF(DepensesData[[#This Row],[Description/Commentaires/Notes]]="","",DepensesData[[#This Row],[Description/Commentaires/Notes]])</f>
        <v/>
      </c>
      <c r="L624" s="21"/>
    </row>
    <row r="625" spans="2:12" x14ac:dyDescent="0.25">
      <c r="B625" s="92">
        <f t="shared" si="19"/>
        <v>621</v>
      </c>
      <c r="C625" s="13" t="str">
        <f t="shared" si="18"/>
        <v/>
      </c>
      <c r="D625" s="20"/>
      <c r="E625" s="5"/>
      <c r="F625" s="5"/>
      <c r="G625" s="5"/>
      <c r="H625" s="3"/>
      <c r="I625" s="4"/>
      <c r="J625" s="4"/>
      <c r="K625" s="92" t="str">
        <f>IF(DepensesData[[#This Row],[Description/Commentaires/Notes]]="","",DepensesData[[#This Row],[Description/Commentaires/Notes]])</f>
        <v/>
      </c>
      <c r="L625" s="21"/>
    </row>
    <row r="626" spans="2:12" x14ac:dyDescent="0.25">
      <c r="B626" s="92">
        <f t="shared" si="19"/>
        <v>622</v>
      </c>
      <c r="C626" s="13" t="str">
        <f t="shared" si="18"/>
        <v/>
      </c>
      <c r="D626" s="20"/>
      <c r="E626" s="5"/>
      <c r="F626" s="5"/>
      <c r="G626" s="5"/>
      <c r="H626" s="3"/>
      <c r="I626" s="4"/>
      <c r="J626" s="4"/>
      <c r="K626" s="92" t="str">
        <f>IF(DepensesData[[#This Row],[Description/Commentaires/Notes]]="","",DepensesData[[#This Row],[Description/Commentaires/Notes]])</f>
        <v/>
      </c>
      <c r="L626" s="21"/>
    </row>
    <row r="627" spans="2:12" x14ac:dyDescent="0.25">
      <c r="B627" s="92">
        <f t="shared" si="19"/>
        <v>623</v>
      </c>
      <c r="C627" s="13" t="str">
        <f t="shared" si="18"/>
        <v/>
      </c>
      <c r="D627" s="20"/>
      <c r="E627" s="5"/>
      <c r="F627" s="5"/>
      <c r="G627" s="5"/>
      <c r="H627" s="3"/>
      <c r="I627" s="4"/>
      <c r="J627" s="4"/>
      <c r="K627" s="92" t="str">
        <f>IF(DepensesData[[#This Row],[Description/Commentaires/Notes]]="","",DepensesData[[#This Row],[Description/Commentaires/Notes]])</f>
        <v/>
      </c>
      <c r="L627" s="21"/>
    </row>
    <row r="628" spans="2:12" x14ac:dyDescent="0.25">
      <c r="B628" s="92">
        <f t="shared" si="19"/>
        <v>624</v>
      </c>
      <c r="C628" s="13" t="str">
        <f t="shared" si="18"/>
        <v/>
      </c>
      <c r="D628" s="20"/>
      <c r="E628" s="5"/>
      <c r="F628" s="5"/>
      <c r="G628" s="5"/>
      <c r="H628" s="3"/>
      <c r="I628" s="4"/>
      <c r="J628" s="4"/>
      <c r="K628" s="92" t="str">
        <f>IF(DepensesData[[#This Row],[Description/Commentaires/Notes]]="","",DepensesData[[#This Row],[Description/Commentaires/Notes]])</f>
        <v/>
      </c>
      <c r="L628" s="21"/>
    </row>
    <row r="629" spans="2:12" x14ac:dyDescent="0.25">
      <c r="B629" s="92">
        <f t="shared" si="19"/>
        <v>625</v>
      </c>
      <c r="C629" s="13" t="str">
        <f t="shared" si="18"/>
        <v/>
      </c>
      <c r="D629" s="20"/>
      <c r="E629" s="5"/>
      <c r="F629" s="5"/>
      <c r="G629" s="5"/>
      <c r="H629" s="3"/>
      <c r="I629" s="4"/>
      <c r="J629" s="4"/>
      <c r="K629" s="92" t="str">
        <f>IF(DepensesData[[#This Row],[Description/Commentaires/Notes]]="","",DepensesData[[#This Row],[Description/Commentaires/Notes]])</f>
        <v/>
      </c>
      <c r="L629" s="21"/>
    </row>
    <row r="630" spans="2:12" x14ac:dyDescent="0.25">
      <c r="B630" s="92">
        <f t="shared" si="19"/>
        <v>626</v>
      </c>
      <c r="C630" s="13" t="str">
        <f t="shared" si="18"/>
        <v/>
      </c>
      <c r="D630" s="20"/>
      <c r="E630" s="5"/>
      <c r="F630" s="5"/>
      <c r="G630" s="5"/>
      <c r="H630" s="3"/>
      <c r="I630" s="4"/>
      <c r="J630" s="4"/>
      <c r="K630" s="92" t="str">
        <f>IF(DepensesData[[#This Row],[Description/Commentaires/Notes]]="","",DepensesData[[#This Row],[Description/Commentaires/Notes]])</f>
        <v/>
      </c>
      <c r="L630" s="21"/>
    </row>
    <row r="631" spans="2:12" x14ac:dyDescent="0.25">
      <c r="B631" s="92">
        <f t="shared" si="19"/>
        <v>627</v>
      </c>
      <c r="C631" s="13" t="str">
        <f t="shared" si="18"/>
        <v/>
      </c>
      <c r="D631" s="20"/>
      <c r="E631" s="5"/>
      <c r="F631" s="5"/>
      <c r="G631" s="5"/>
      <c r="H631" s="3"/>
      <c r="I631" s="4"/>
      <c r="J631" s="4"/>
      <c r="K631" s="92" t="str">
        <f>IF(DepensesData[[#This Row],[Description/Commentaires/Notes]]="","",DepensesData[[#This Row],[Description/Commentaires/Notes]])</f>
        <v/>
      </c>
      <c r="L631" s="21"/>
    </row>
    <row r="632" spans="2:12" x14ac:dyDescent="0.25">
      <c r="B632" s="92">
        <f t="shared" si="19"/>
        <v>628</v>
      </c>
      <c r="C632" s="13" t="str">
        <f t="shared" si="18"/>
        <v/>
      </c>
      <c r="D632" s="20"/>
      <c r="E632" s="5"/>
      <c r="F632" s="5"/>
      <c r="G632" s="5"/>
      <c r="H632" s="3"/>
      <c r="I632" s="4"/>
      <c r="J632" s="4"/>
      <c r="K632" s="92" t="str">
        <f>IF(DepensesData[[#This Row],[Description/Commentaires/Notes]]="","",DepensesData[[#This Row],[Description/Commentaires/Notes]])</f>
        <v/>
      </c>
      <c r="L632" s="21"/>
    </row>
    <row r="633" spans="2:12" x14ac:dyDescent="0.25">
      <c r="B633" s="92">
        <f t="shared" si="19"/>
        <v>629</v>
      </c>
      <c r="C633" s="13" t="str">
        <f t="shared" si="18"/>
        <v/>
      </c>
      <c r="D633" s="20"/>
      <c r="E633" s="5"/>
      <c r="F633" s="5"/>
      <c r="G633" s="5"/>
      <c r="H633" s="3"/>
      <c r="I633" s="4"/>
      <c r="J633" s="4"/>
      <c r="K633" s="92" t="str">
        <f>IF(DepensesData[[#This Row],[Description/Commentaires/Notes]]="","",DepensesData[[#This Row],[Description/Commentaires/Notes]])</f>
        <v/>
      </c>
      <c r="L633" s="21"/>
    </row>
    <row r="634" spans="2:12" x14ac:dyDescent="0.25">
      <c r="B634" s="92">
        <f t="shared" si="19"/>
        <v>630</v>
      </c>
      <c r="C634" s="13" t="str">
        <f t="shared" si="18"/>
        <v/>
      </c>
      <c r="D634" s="20"/>
      <c r="E634" s="5"/>
      <c r="F634" s="5"/>
      <c r="G634" s="5"/>
      <c r="H634" s="3"/>
      <c r="I634" s="4"/>
      <c r="J634" s="4"/>
      <c r="K634" s="92" t="str">
        <f>IF(DepensesData[[#This Row],[Description/Commentaires/Notes]]="","",DepensesData[[#This Row],[Description/Commentaires/Notes]])</f>
        <v/>
      </c>
      <c r="L634" s="21"/>
    </row>
    <row r="635" spans="2:12" x14ac:dyDescent="0.25">
      <c r="B635" s="92">
        <f t="shared" si="19"/>
        <v>631</v>
      </c>
      <c r="C635" s="13" t="str">
        <f t="shared" si="18"/>
        <v/>
      </c>
      <c r="D635" s="20"/>
      <c r="E635" s="5"/>
      <c r="F635" s="5"/>
      <c r="G635" s="5"/>
      <c r="H635" s="3"/>
      <c r="I635" s="4"/>
      <c r="J635" s="4"/>
      <c r="K635" s="92" t="str">
        <f>IF(DepensesData[[#This Row],[Description/Commentaires/Notes]]="","",DepensesData[[#This Row],[Description/Commentaires/Notes]])</f>
        <v/>
      </c>
      <c r="L635" s="21"/>
    </row>
    <row r="636" spans="2:12" x14ac:dyDescent="0.25">
      <c r="B636" s="92">
        <f t="shared" si="19"/>
        <v>632</v>
      </c>
      <c r="C636" s="13" t="str">
        <f t="shared" si="18"/>
        <v/>
      </c>
      <c r="D636" s="20"/>
      <c r="E636" s="5"/>
      <c r="F636" s="5"/>
      <c r="G636" s="5"/>
      <c r="H636" s="3"/>
      <c r="I636" s="4"/>
      <c r="J636" s="4"/>
      <c r="K636" s="92" t="str">
        <f>IF(DepensesData[[#This Row],[Description/Commentaires/Notes]]="","",DepensesData[[#This Row],[Description/Commentaires/Notes]])</f>
        <v/>
      </c>
      <c r="L636" s="21"/>
    </row>
    <row r="637" spans="2:12" x14ac:dyDescent="0.25">
      <c r="B637" s="92">
        <f t="shared" si="19"/>
        <v>633</v>
      </c>
      <c r="C637" s="13" t="str">
        <f t="shared" si="18"/>
        <v/>
      </c>
      <c r="D637" s="20"/>
      <c r="E637" s="5"/>
      <c r="F637" s="5"/>
      <c r="G637" s="5"/>
      <c r="H637" s="3"/>
      <c r="I637" s="4"/>
      <c r="J637" s="4"/>
      <c r="K637" s="92" t="str">
        <f>IF(DepensesData[[#This Row],[Description/Commentaires/Notes]]="","",DepensesData[[#This Row],[Description/Commentaires/Notes]])</f>
        <v/>
      </c>
      <c r="L637" s="21"/>
    </row>
    <row r="638" spans="2:12" x14ac:dyDescent="0.25">
      <c r="B638" s="92">
        <f t="shared" si="19"/>
        <v>634</v>
      </c>
      <c r="C638" s="13" t="str">
        <f t="shared" si="18"/>
        <v/>
      </c>
      <c r="D638" s="20"/>
      <c r="E638" s="5"/>
      <c r="F638" s="5"/>
      <c r="G638" s="5"/>
      <c r="H638" s="3"/>
      <c r="I638" s="4"/>
      <c r="J638" s="4"/>
      <c r="K638" s="92" t="str">
        <f>IF(DepensesData[[#This Row],[Description/Commentaires/Notes]]="","",DepensesData[[#This Row],[Description/Commentaires/Notes]])</f>
        <v/>
      </c>
      <c r="L638" s="21"/>
    </row>
    <row r="639" spans="2:12" x14ac:dyDescent="0.25">
      <c r="B639" s="92">
        <f t="shared" si="19"/>
        <v>635</v>
      </c>
      <c r="C639" s="13" t="str">
        <f t="shared" si="18"/>
        <v/>
      </c>
      <c r="D639" s="20"/>
      <c r="E639" s="5"/>
      <c r="F639" s="5"/>
      <c r="G639" s="5"/>
      <c r="H639" s="3"/>
      <c r="I639" s="4"/>
      <c r="J639" s="4"/>
      <c r="K639" s="92" t="str">
        <f>IF(DepensesData[[#This Row],[Description/Commentaires/Notes]]="","",DepensesData[[#This Row],[Description/Commentaires/Notes]])</f>
        <v/>
      </c>
      <c r="L639" s="21"/>
    </row>
    <row r="640" spans="2:12" x14ac:dyDescent="0.25">
      <c r="B640" s="92">
        <f t="shared" si="19"/>
        <v>636</v>
      </c>
      <c r="C640" s="13" t="str">
        <f t="shared" si="18"/>
        <v/>
      </c>
      <c r="D640" s="20"/>
      <c r="E640" s="5"/>
      <c r="F640" s="5"/>
      <c r="G640" s="5"/>
      <c r="H640" s="3"/>
      <c r="I640" s="4"/>
      <c r="J640" s="4"/>
      <c r="K640" s="92" t="str">
        <f>IF(DepensesData[[#This Row],[Description/Commentaires/Notes]]="","",DepensesData[[#This Row],[Description/Commentaires/Notes]])</f>
        <v/>
      </c>
      <c r="L640" s="21"/>
    </row>
    <row r="641" spans="2:12" x14ac:dyDescent="0.25">
      <c r="B641" s="92">
        <f t="shared" si="19"/>
        <v>637</v>
      </c>
      <c r="C641" s="13" t="str">
        <f t="shared" si="18"/>
        <v/>
      </c>
      <c r="D641" s="20"/>
      <c r="E641" s="5"/>
      <c r="F641" s="5"/>
      <c r="G641" s="5"/>
      <c r="H641" s="3"/>
      <c r="I641" s="4"/>
      <c r="J641" s="4"/>
      <c r="K641" s="92" t="str">
        <f>IF(DepensesData[[#This Row],[Description/Commentaires/Notes]]="","",DepensesData[[#This Row],[Description/Commentaires/Notes]])</f>
        <v/>
      </c>
      <c r="L641" s="21"/>
    </row>
    <row r="642" spans="2:12" x14ac:dyDescent="0.25">
      <c r="B642" s="92">
        <f t="shared" si="19"/>
        <v>638</v>
      </c>
      <c r="C642" s="13" t="str">
        <f t="shared" si="18"/>
        <v/>
      </c>
      <c r="D642" s="20"/>
      <c r="E642" s="5"/>
      <c r="F642" s="5"/>
      <c r="G642" s="5"/>
      <c r="H642" s="3"/>
      <c r="I642" s="4"/>
      <c r="J642" s="4"/>
      <c r="K642" s="92" t="str">
        <f>IF(DepensesData[[#This Row],[Description/Commentaires/Notes]]="","",DepensesData[[#This Row],[Description/Commentaires/Notes]])</f>
        <v/>
      </c>
      <c r="L642" s="21"/>
    </row>
    <row r="643" spans="2:12" x14ac:dyDescent="0.25">
      <c r="B643" s="92">
        <f t="shared" si="19"/>
        <v>639</v>
      </c>
      <c r="C643" s="13" t="str">
        <f t="shared" si="18"/>
        <v/>
      </c>
      <c r="D643" s="20"/>
      <c r="E643" s="5"/>
      <c r="F643" s="5"/>
      <c r="G643" s="5"/>
      <c r="H643" s="3"/>
      <c r="I643" s="4"/>
      <c r="J643" s="4"/>
      <c r="K643" s="92" t="str">
        <f>IF(DepensesData[[#This Row],[Description/Commentaires/Notes]]="","",DepensesData[[#This Row],[Description/Commentaires/Notes]])</f>
        <v/>
      </c>
      <c r="L643" s="21"/>
    </row>
    <row r="644" spans="2:12" x14ac:dyDescent="0.25">
      <c r="B644" s="92">
        <f t="shared" si="19"/>
        <v>640</v>
      </c>
      <c r="C644" s="13" t="str">
        <f t="shared" si="18"/>
        <v/>
      </c>
      <c r="D644" s="20"/>
      <c r="E644" s="5"/>
      <c r="F644" s="5"/>
      <c r="G644" s="5"/>
      <c r="H644" s="3"/>
      <c r="I644" s="4"/>
      <c r="J644" s="4"/>
      <c r="K644" s="92" t="str">
        <f>IF(DepensesData[[#This Row],[Description/Commentaires/Notes]]="","",DepensesData[[#This Row],[Description/Commentaires/Notes]])</f>
        <v/>
      </c>
      <c r="L644" s="21"/>
    </row>
    <row r="645" spans="2:12" x14ac:dyDescent="0.25">
      <c r="B645" s="92">
        <f t="shared" si="19"/>
        <v>641</v>
      </c>
      <c r="C645" s="13" t="str">
        <f t="shared" ref="C645:C708" si="20">IF(OR(D645="", E645="", F645="", H645="", I645=""), "", TEXT(RIGHT(YEAR(D645), 2), "00") &amp; TEXT(MONTH(D645), "00") &amp; TEXT(DAY(D645), "00") &amp; "_Dep_MC_" &amp; TEXT(B645, "0"))</f>
        <v/>
      </c>
      <c r="D645" s="20"/>
      <c r="E645" s="5"/>
      <c r="F645" s="5"/>
      <c r="G645" s="5"/>
      <c r="H645" s="3"/>
      <c r="I645" s="4"/>
      <c r="J645" s="4"/>
      <c r="K645" s="92" t="str">
        <f>IF(DepensesData[[#This Row],[Description/Commentaires/Notes]]="","",DepensesData[[#This Row],[Description/Commentaires/Notes]])</f>
        <v/>
      </c>
      <c r="L645" s="21"/>
    </row>
    <row r="646" spans="2:12" x14ac:dyDescent="0.25">
      <c r="B646" s="92">
        <f t="shared" si="19"/>
        <v>642</v>
      </c>
      <c r="C646" s="13" t="str">
        <f t="shared" si="20"/>
        <v/>
      </c>
      <c r="D646" s="20"/>
      <c r="E646" s="5"/>
      <c r="F646" s="5"/>
      <c r="G646" s="5"/>
      <c r="H646" s="3"/>
      <c r="I646" s="4"/>
      <c r="J646" s="4"/>
      <c r="K646" s="92" t="str">
        <f>IF(DepensesData[[#This Row],[Description/Commentaires/Notes]]="","",DepensesData[[#This Row],[Description/Commentaires/Notes]])</f>
        <v/>
      </c>
      <c r="L646" s="21"/>
    </row>
    <row r="647" spans="2:12" x14ac:dyDescent="0.25">
      <c r="B647" s="92">
        <f t="shared" ref="B647:B710" si="21">B646+1</f>
        <v>643</v>
      </c>
      <c r="C647" s="13" t="str">
        <f t="shared" si="20"/>
        <v/>
      </c>
      <c r="D647" s="20"/>
      <c r="E647" s="5"/>
      <c r="F647" s="5"/>
      <c r="G647" s="5"/>
      <c r="H647" s="3"/>
      <c r="I647" s="4"/>
      <c r="J647" s="4"/>
      <c r="K647" s="92" t="str">
        <f>IF(DepensesData[[#This Row],[Description/Commentaires/Notes]]="","",DepensesData[[#This Row],[Description/Commentaires/Notes]])</f>
        <v/>
      </c>
      <c r="L647" s="21"/>
    </row>
    <row r="648" spans="2:12" x14ac:dyDescent="0.25">
      <c r="B648" s="92">
        <f t="shared" si="21"/>
        <v>644</v>
      </c>
      <c r="C648" s="13" t="str">
        <f t="shared" si="20"/>
        <v/>
      </c>
      <c r="D648" s="20"/>
      <c r="E648" s="5"/>
      <c r="F648" s="5"/>
      <c r="G648" s="5"/>
      <c r="H648" s="3"/>
      <c r="I648" s="4"/>
      <c r="J648" s="4"/>
      <c r="K648" s="92" t="str">
        <f>IF(DepensesData[[#This Row],[Description/Commentaires/Notes]]="","",DepensesData[[#This Row],[Description/Commentaires/Notes]])</f>
        <v/>
      </c>
      <c r="L648" s="21"/>
    </row>
    <row r="649" spans="2:12" x14ac:dyDescent="0.25">
      <c r="B649" s="92">
        <f t="shared" si="21"/>
        <v>645</v>
      </c>
      <c r="C649" s="13" t="str">
        <f t="shared" si="20"/>
        <v/>
      </c>
      <c r="D649" s="20"/>
      <c r="E649" s="5"/>
      <c r="F649" s="5"/>
      <c r="G649" s="5"/>
      <c r="H649" s="3"/>
      <c r="I649" s="4"/>
      <c r="J649" s="4"/>
      <c r="K649" s="92" t="str">
        <f>IF(DepensesData[[#This Row],[Description/Commentaires/Notes]]="","",DepensesData[[#This Row],[Description/Commentaires/Notes]])</f>
        <v/>
      </c>
      <c r="L649" s="21"/>
    </row>
    <row r="650" spans="2:12" x14ac:dyDescent="0.25">
      <c r="B650" s="92">
        <f t="shared" si="21"/>
        <v>646</v>
      </c>
      <c r="C650" s="13" t="str">
        <f t="shared" si="20"/>
        <v/>
      </c>
      <c r="D650" s="20"/>
      <c r="E650" s="5"/>
      <c r="F650" s="5"/>
      <c r="G650" s="5"/>
      <c r="H650" s="3"/>
      <c r="I650" s="4"/>
      <c r="J650" s="4"/>
      <c r="K650" s="92" t="str">
        <f>IF(DepensesData[[#This Row],[Description/Commentaires/Notes]]="","",DepensesData[[#This Row],[Description/Commentaires/Notes]])</f>
        <v/>
      </c>
      <c r="L650" s="21"/>
    </row>
    <row r="651" spans="2:12" x14ac:dyDescent="0.25">
      <c r="B651" s="92">
        <f t="shared" si="21"/>
        <v>647</v>
      </c>
      <c r="C651" s="13" t="str">
        <f t="shared" si="20"/>
        <v/>
      </c>
      <c r="D651" s="20"/>
      <c r="E651" s="5"/>
      <c r="F651" s="5"/>
      <c r="G651" s="5"/>
      <c r="H651" s="3"/>
      <c r="I651" s="4"/>
      <c r="J651" s="4"/>
      <c r="K651" s="92" t="str">
        <f>IF(DepensesData[[#This Row],[Description/Commentaires/Notes]]="","",DepensesData[[#This Row],[Description/Commentaires/Notes]])</f>
        <v/>
      </c>
      <c r="L651" s="21"/>
    </row>
    <row r="652" spans="2:12" x14ac:dyDescent="0.25">
      <c r="B652" s="92">
        <f t="shared" si="21"/>
        <v>648</v>
      </c>
      <c r="C652" s="13" t="str">
        <f t="shared" si="20"/>
        <v/>
      </c>
      <c r="D652" s="20"/>
      <c r="E652" s="5"/>
      <c r="F652" s="5"/>
      <c r="G652" s="5"/>
      <c r="H652" s="3"/>
      <c r="I652" s="4"/>
      <c r="J652" s="4"/>
      <c r="K652" s="92" t="str">
        <f>IF(DepensesData[[#This Row],[Description/Commentaires/Notes]]="","",DepensesData[[#This Row],[Description/Commentaires/Notes]])</f>
        <v/>
      </c>
      <c r="L652" s="21"/>
    </row>
    <row r="653" spans="2:12" x14ac:dyDescent="0.25">
      <c r="B653" s="92">
        <f t="shared" si="21"/>
        <v>649</v>
      </c>
      <c r="C653" s="13" t="str">
        <f t="shared" si="20"/>
        <v/>
      </c>
      <c r="D653" s="20"/>
      <c r="E653" s="5"/>
      <c r="F653" s="5"/>
      <c r="G653" s="5"/>
      <c r="H653" s="3"/>
      <c r="I653" s="4"/>
      <c r="J653" s="4"/>
      <c r="K653" s="92" t="str">
        <f>IF(DepensesData[[#This Row],[Description/Commentaires/Notes]]="","",DepensesData[[#This Row],[Description/Commentaires/Notes]])</f>
        <v/>
      </c>
      <c r="L653" s="21"/>
    </row>
    <row r="654" spans="2:12" x14ac:dyDescent="0.25">
      <c r="B654" s="92">
        <f t="shared" si="21"/>
        <v>650</v>
      </c>
      <c r="C654" s="13" t="str">
        <f t="shared" si="20"/>
        <v/>
      </c>
      <c r="D654" s="20"/>
      <c r="E654" s="5"/>
      <c r="F654" s="5"/>
      <c r="G654" s="5"/>
      <c r="H654" s="3"/>
      <c r="I654" s="4"/>
      <c r="J654" s="4"/>
      <c r="K654" s="92" t="str">
        <f>IF(DepensesData[[#This Row],[Description/Commentaires/Notes]]="","",DepensesData[[#This Row],[Description/Commentaires/Notes]])</f>
        <v/>
      </c>
      <c r="L654" s="21"/>
    </row>
    <row r="655" spans="2:12" x14ac:dyDescent="0.25">
      <c r="B655" s="92">
        <f t="shared" si="21"/>
        <v>651</v>
      </c>
      <c r="C655" s="13" t="str">
        <f t="shared" si="20"/>
        <v/>
      </c>
      <c r="D655" s="20"/>
      <c r="E655" s="5"/>
      <c r="F655" s="5"/>
      <c r="G655" s="5"/>
      <c r="H655" s="3"/>
      <c r="I655" s="4"/>
      <c r="J655" s="4"/>
      <c r="K655" s="92" t="str">
        <f>IF(DepensesData[[#This Row],[Description/Commentaires/Notes]]="","",DepensesData[[#This Row],[Description/Commentaires/Notes]])</f>
        <v/>
      </c>
      <c r="L655" s="21"/>
    </row>
    <row r="656" spans="2:12" x14ac:dyDescent="0.25">
      <c r="B656" s="92">
        <f t="shared" si="21"/>
        <v>652</v>
      </c>
      <c r="C656" s="13" t="str">
        <f t="shared" si="20"/>
        <v/>
      </c>
      <c r="D656" s="20"/>
      <c r="E656" s="5"/>
      <c r="F656" s="5"/>
      <c r="G656" s="5"/>
      <c r="H656" s="3"/>
      <c r="I656" s="4"/>
      <c r="J656" s="4"/>
      <c r="K656" s="92" t="str">
        <f>IF(DepensesData[[#This Row],[Description/Commentaires/Notes]]="","",DepensesData[[#This Row],[Description/Commentaires/Notes]])</f>
        <v/>
      </c>
      <c r="L656" s="21"/>
    </row>
    <row r="657" spans="2:12" x14ac:dyDescent="0.25">
      <c r="B657" s="92">
        <f t="shared" si="21"/>
        <v>653</v>
      </c>
      <c r="C657" s="13" t="str">
        <f t="shared" si="20"/>
        <v/>
      </c>
      <c r="D657" s="20"/>
      <c r="E657" s="5"/>
      <c r="F657" s="5"/>
      <c r="G657" s="5"/>
      <c r="H657" s="3"/>
      <c r="I657" s="4"/>
      <c r="J657" s="4"/>
      <c r="K657" s="92" t="str">
        <f>IF(DepensesData[[#This Row],[Description/Commentaires/Notes]]="","",DepensesData[[#This Row],[Description/Commentaires/Notes]])</f>
        <v/>
      </c>
      <c r="L657" s="21"/>
    </row>
    <row r="658" spans="2:12" x14ac:dyDescent="0.25">
      <c r="B658" s="92">
        <f t="shared" si="21"/>
        <v>654</v>
      </c>
      <c r="C658" s="13" t="str">
        <f t="shared" si="20"/>
        <v/>
      </c>
      <c r="D658" s="20"/>
      <c r="E658" s="5"/>
      <c r="F658" s="5"/>
      <c r="G658" s="5"/>
      <c r="H658" s="3"/>
      <c r="I658" s="4"/>
      <c r="J658" s="4"/>
      <c r="K658" s="92" t="str">
        <f>IF(DepensesData[[#This Row],[Description/Commentaires/Notes]]="","",DepensesData[[#This Row],[Description/Commentaires/Notes]])</f>
        <v/>
      </c>
      <c r="L658" s="21"/>
    </row>
    <row r="659" spans="2:12" x14ac:dyDescent="0.25">
      <c r="B659" s="92">
        <f t="shared" si="21"/>
        <v>655</v>
      </c>
      <c r="C659" s="13" t="str">
        <f t="shared" si="20"/>
        <v/>
      </c>
      <c r="D659" s="20"/>
      <c r="E659" s="5"/>
      <c r="F659" s="5"/>
      <c r="G659" s="5"/>
      <c r="H659" s="3"/>
      <c r="I659" s="4"/>
      <c r="J659" s="4"/>
      <c r="K659" s="92" t="str">
        <f>IF(DepensesData[[#This Row],[Description/Commentaires/Notes]]="","",DepensesData[[#This Row],[Description/Commentaires/Notes]])</f>
        <v/>
      </c>
      <c r="L659" s="21"/>
    </row>
    <row r="660" spans="2:12" x14ac:dyDescent="0.25">
      <c r="B660" s="92">
        <f t="shared" si="21"/>
        <v>656</v>
      </c>
      <c r="C660" s="13" t="str">
        <f t="shared" si="20"/>
        <v/>
      </c>
      <c r="D660" s="20"/>
      <c r="E660" s="5"/>
      <c r="F660" s="5"/>
      <c r="G660" s="5"/>
      <c r="H660" s="3"/>
      <c r="I660" s="4"/>
      <c r="J660" s="4"/>
      <c r="K660" s="92" t="str">
        <f>IF(DepensesData[[#This Row],[Description/Commentaires/Notes]]="","",DepensesData[[#This Row],[Description/Commentaires/Notes]])</f>
        <v/>
      </c>
      <c r="L660" s="21"/>
    </row>
    <row r="661" spans="2:12" x14ac:dyDescent="0.25">
      <c r="B661" s="92">
        <f t="shared" si="21"/>
        <v>657</v>
      </c>
      <c r="C661" s="13" t="str">
        <f t="shared" si="20"/>
        <v/>
      </c>
      <c r="D661" s="20"/>
      <c r="E661" s="5"/>
      <c r="F661" s="5"/>
      <c r="G661" s="5"/>
      <c r="H661" s="3"/>
      <c r="I661" s="4"/>
      <c r="J661" s="4"/>
      <c r="K661" s="92" t="str">
        <f>IF(DepensesData[[#This Row],[Description/Commentaires/Notes]]="","",DepensesData[[#This Row],[Description/Commentaires/Notes]])</f>
        <v/>
      </c>
      <c r="L661" s="21"/>
    </row>
    <row r="662" spans="2:12" x14ac:dyDescent="0.25">
      <c r="B662" s="92">
        <f t="shared" si="21"/>
        <v>658</v>
      </c>
      <c r="C662" s="13" t="str">
        <f t="shared" si="20"/>
        <v/>
      </c>
      <c r="D662" s="20"/>
      <c r="E662" s="5"/>
      <c r="F662" s="5"/>
      <c r="G662" s="5"/>
      <c r="H662" s="3"/>
      <c r="I662" s="4"/>
      <c r="J662" s="4"/>
      <c r="K662" s="92" t="str">
        <f>IF(DepensesData[[#This Row],[Description/Commentaires/Notes]]="","",DepensesData[[#This Row],[Description/Commentaires/Notes]])</f>
        <v/>
      </c>
      <c r="L662" s="21"/>
    </row>
    <row r="663" spans="2:12" x14ac:dyDescent="0.25">
      <c r="B663" s="92">
        <f t="shared" si="21"/>
        <v>659</v>
      </c>
      <c r="C663" s="13" t="str">
        <f t="shared" si="20"/>
        <v/>
      </c>
      <c r="D663" s="20"/>
      <c r="E663" s="5"/>
      <c r="F663" s="5"/>
      <c r="G663" s="5"/>
      <c r="H663" s="3"/>
      <c r="I663" s="4"/>
      <c r="J663" s="4"/>
      <c r="K663" s="92" t="str">
        <f>IF(DepensesData[[#This Row],[Description/Commentaires/Notes]]="","",DepensesData[[#This Row],[Description/Commentaires/Notes]])</f>
        <v/>
      </c>
      <c r="L663" s="21"/>
    </row>
    <row r="664" spans="2:12" x14ac:dyDescent="0.25">
      <c r="B664" s="92">
        <f t="shared" si="21"/>
        <v>660</v>
      </c>
      <c r="C664" s="13" t="str">
        <f t="shared" si="20"/>
        <v/>
      </c>
      <c r="D664" s="20"/>
      <c r="E664" s="5"/>
      <c r="F664" s="5"/>
      <c r="G664" s="5"/>
      <c r="H664" s="3"/>
      <c r="I664" s="4"/>
      <c r="J664" s="4"/>
      <c r="K664" s="92" t="str">
        <f>IF(DepensesData[[#This Row],[Description/Commentaires/Notes]]="","",DepensesData[[#This Row],[Description/Commentaires/Notes]])</f>
        <v/>
      </c>
      <c r="L664" s="21"/>
    </row>
    <row r="665" spans="2:12" x14ac:dyDescent="0.25">
      <c r="B665" s="92">
        <f t="shared" si="21"/>
        <v>661</v>
      </c>
      <c r="C665" s="13" t="str">
        <f t="shared" si="20"/>
        <v/>
      </c>
      <c r="D665" s="20"/>
      <c r="E665" s="5"/>
      <c r="F665" s="5"/>
      <c r="G665" s="5"/>
      <c r="H665" s="3"/>
      <c r="I665" s="4"/>
      <c r="J665" s="4"/>
      <c r="K665" s="92" t="str">
        <f>IF(DepensesData[[#This Row],[Description/Commentaires/Notes]]="","",DepensesData[[#This Row],[Description/Commentaires/Notes]])</f>
        <v/>
      </c>
      <c r="L665" s="21"/>
    </row>
    <row r="666" spans="2:12" x14ac:dyDescent="0.25">
      <c r="B666" s="92">
        <f t="shared" si="21"/>
        <v>662</v>
      </c>
      <c r="C666" s="13" t="str">
        <f t="shared" si="20"/>
        <v/>
      </c>
      <c r="D666" s="20"/>
      <c r="E666" s="5"/>
      <c r="F666" s="5"/>
      <c r="G666" s="5"/>
      <c r="H666" s="3"/>
      <c r="I666" s="4"/>
      <c r="J666" s="4"/>
      <c r="K666" s="92" t="str">
        <f>IF(DepensesData[[#This Row],[Description/Commentaires/Notes]]="","",DepensesData[[#This Row],[Description/Commentaires/Notes]])</f>
        <v/>
      </c>
      <c r="L666" s="21"/>
    </row>
    <row r="667" spans="2:12" x14ac:dyDescent="0.25">
      <c r="B667" s="92">
        <f t="shared" si="21"/>
        <v>663</v>
      </c>
      <c r="C667" s="13" t="str">
        <f t="shared" si="20"/>
        <v/>
      </c>
      <c r="D667" s="20"/>
      <c r="E667" s="5"/>
      <c r="F667" s="5"/>
      <c r="G667" s="5"/>
      <c r="H667" s="3"/>
      <c r="I667" s="4"/>
      <c r="J667" s="4"/>
      <c r="K667" s="92" t="str">
        <f>IF(DepensesData[[#This Row],[Description/Commentaires/Notes]]="","",DepensesData[[#This Row],[Description/Commentaires/Notes]])</f>
        <v/>
      </c>
      <c r="L667" s="21"/>
    </row>
    <row r="668" spans="2:12" x14ac:dyDescent="0.25">
      <c r="B668" s="92">
        <f t="shared" si="21"/>
        <v>664</v>
      </c>
      <c r="C668" s="13" t="str">
        <f t="shared" si="20"/>
        <v/>
      </c>
      <c r="D668" s="20"/>
      <c r="E668" s="5"/>
      <c r="F668" s="5"/>
      <c r="G668" s="5"/>
      <c r="H668" s="3"/>
      <c r="I668" s="4"/>
      <c r="J668" s="4"/>
      <c r="K668" s="92" t="str">
        <f>IF(DepensesData[[#This Row],[Description/Commentaires/Notes]]="","",DepensesData[[#This Row],[Description/Commentaires/Notes]])</f>
        <v/>
      </c>
      <c r="L668" s="21"/>
    </row>
    <row r="669" spans="2:12" x14ac:dyDescent="0.25">
      <c r="B669" s="92">
        <f t="shared" si="21"/>
        <v>665</v>
      </c>
      <c r="C669" s="13" t="str">
        <f t="shared" si="20"/>
        <v/>
      </c>
      <c r="D669" s="20"/>
      <c r="E669" s="5"/>
      <c r="F669" s="5"/>
      <c r="G669" s="5"/>
      <c r="H669" s="3"/>
      <c r="I669" s="4"/>
      <c r="J669" s="4"/>
      <c r="K669" s="92" t="str">
        <f>IF(DepensesData[[#This Row],[Description/Commentaires/Notes]]="","",DepensesData[[#This Row],[Description/Commentaires/Notes]])</f>
        <v/>
      </c>
      <c r="L669" s="21"/>
    </row>
    <row r="670" spans="2:12" x14ac:dyDescent="0.25">
      <c r="B670" s="92">
        <f t="shared" si="21"/>
        <v>666</v>
      </c>
      <c r="C670" s="13" t="str">
        <f t="shared" si="20"/>
        <v/>
      </c>
      <c r="D670" s="20"/>
      <c r="E670" s="5"/>
      <c r="F670" s="5"/>
      <c r="G670" s="5"/>
      <c r="H670" s="3"/>
      <c r="I670" s="4"/>
      <c r="J670" s="4"/>
      <c r="K670" s="92" t="str">
        <f>IF(DepensesData[[#This Row],[Description/Commentaires/Notes]]="","",DepensesData[[#This Row],[Description/Commentaires/Notes]])</f>
        <v/>
      </c>
      <c r="L670" s="21"/>
    </row>
    <row r="671" spans="2:12" x14ac:dyDescent="0.25">
      <c r="B671" s="92">
        <f t="shared" si="21"/>
        <v>667</v>
      </c>
      <c r="C671" s="13" t="str">
        <f t="shared" si="20"/>
        <v/>
      </c>
      <c r="D671" s="20"/>
      <c r="E671" s="5"/>
      <c r="F671" s="5"/>
      <c r="G671" s="5"/>
      <c r="H671" s="3"/>
      <c r="I671" s="4"/>
      <c r="J671" s="4"/>
      <c r="K671" s="92" t="str">
        <f>IF(DepensesData[[#This Row],[Description/Commentaires/Notes]]="","",DepensesData[[#This Row],[Description/Commentaires/Notes]])</f>
        <v/>
      </c>
      <c r="L671" s="21"/>
    </row>
    <row r="672" spans="2:12" x14ac:dyDescent="0.25">
      <c r="B672" s="92">
        <f t="shared" si="21"/>
        <v>668</v>
      </c>
      <c r="C672" s="13" t="str">
        <f t="shared" si="20"/>
        <v/>
      </c>
      <c r="D672" s="20"/>
      <c r="E672" s="5"/>
      <c r="F672" s="5"/>
      <c r="G672" s="5"/>
      <c r="H672" s="3"/>
      <c r="I672" s="4"/>
      <c r="J672" s="4"/>
      <c r="K672" s="92" t="str">
        <f>IF(DepensesData[[#This Row],[Description/Commentaires/Notes]]="","",DepensesData[[#This Row],[Description/Commentaires/Notes]])</f>
        <v/>
      </c>
      <c r="L672" s="21"/>
    </row>
    <row r="673" spans="2:12" x14ac:dyDescent="0.25">
      <c r="B673" s="92">
        <f t="shared" si="21"/>
        <v>669</v>
      </c>
      <c r="C673" s="13" t="str">
        <f t="shared" si="20"/>
        <v/>
      </c>
      <c r="D673" s="20"/>
      <c r="E673" s="5"/>
      <c r="F673" s="5"/>
      <c r="G673" s="5"/>
      <c r="H673" s="3"/>
      <c r="I673" s="4"/>
      <c r="J673" s="4"/>
      <c r="K673" s="92" t="str">
        <f>IF(DepensesData[[#This Row],[Description/Commentaires/Notes]]="","",DepensesData[[#This Row],[Description/Commentaires/Notes]])</f>
        <v/>
      </c>
      <c r="L673" s="21"/>
    </row>
    <row r="674" spans="2:12" x14ac:dyDescent="0.25">
      <c r="B674" s="92">
        <f t="shared" si="21"/>
        <v>670</v>
      </c>
      <c r="C674" s="13" t="str">
        <f t="shared" si="20"/>
        <v/>
      </c>
      <c r="D674" s="20"/>
      <c r="E674" s="5"/>
      <c r="F674" s="5"/>
      <c r="G674" s="5"/>
      <c r="H674" s="3"/>
      <c r="I674" s="4"/>
      <c r="J674" s="4"/>
      <c r="K674" s="92" t="str">
        <f>IF(DepensesData[[#This Row],[Description/Commentaires/Notes]]="","",DepensesData[[#This Row],[Description/Commentaires/Notes]])</f>
        <v/>
      </c>
      <c r="L674" s="21"/>
    </row>
    <row r="675" spans="2:12" x14ac:dyDescent="0.25">
      <c r="B675" s="92">
        <f t="shared" si="21"/>
        <v>671</v>
      </c>
      <c r="C675" s="13" t="str">
        <f t="shared" si="20"/>
        <v/>
      </c>
      <c r="D675" s="20"/>
      <c r="E675" s="5"/>
      <c r="F675" s="5"/>
      <c r="G675" s="5"/>
      <c r="H675" s="3"/>
      <c r="I675" s="4"/>
      <c r="J675" s="4"/>
      <c r="K675" s="92" t="str">
        <f>IF(DepensesData[[#This Row],[Description/Commentaires/Notes]]="","",DepensesData[[#This Row],[Description/Commentaires/Notes]])</f>
        <v/>
      </c>
      <c r="L675" s="21"/>
    </row>
    <row r="676" spans="2:12" x14ac:dyDescent="0.25">
      <c r="B676" s="92">
        <f t="shared" si="21"/>
        <v>672</v>
      </c>
      <c r="C676" s="13" t="str">
        <f t="shared" si="20"/>
        <v/>
      </c>
      <c r="D676" s="20"/>
      <c r="E676" s="5"/>
      <c r="F676" s="5"/>
      <c r="G676" s="5"/>
      <c r="H676" s="3"/>
      <c r="I676" s="4"/>
      <c r="J676" s="4"/>
      <c r="K676" s="92" t="str">
        <f>IF(DepensesData[[#This Row],[Description/Commentaires/Notes]]="","",DepensesData[[#This Row],[Description/Commentaires/Notes]])</f>
        <v/>
      </c>
      <c r="L676" s="21"/>
    </row>
    <row r="677" spans="2:12" x14ac:dyDescent="0.25">
      <c r="B677" s="92">
        <f t="shared" si="21"/>
        <v>673</v>
      </c>
      <c r="C677" s="13" t="str">
        <f t="shared" si="20"/>
        <v/>
      </c>
      <c r="D677" s="20"/>
      <c r="E677" s="5"/>
      <c r="F677" s="5"/>
      <c r="G677" s="5"/>
      <c r="H677" s="3"/>
      <c r="I677" s="4"/>
      <c r="J677" s="4"/>
      <c r="K677" s="92" t="str">
        <f>IF(DepensesData[[#This Row],[Description/Commentaires/Notes]]="","",DepensesData[[#This Row],[Description/Commentaires/Notes]])</f>
        <v/>
      </c>
      <c r="L677" s="21"/>
    </row>
    <row r="678" spans="2:12" x14ac:dyDescent="0.25">
      <c r="B678" s="92">
        <f t="shared" si="21"/>
        <v>674</v>
      </c>
      <c r="C678" s="13" t="str">
        <f t="shared" si="20"/>
        <v/>
      </c>
      <c r="D678" s="20"/>
      <c r="E678" s="5"/>
      <c r="F678" s="5"/>
      <c r="G678" s="5"/>
      <c r="H678" s="3"/>
      <c r="I678" s="4"/>
      <c r="J678" s="4"/>
      <c r="K678" s="92" t="str">
        <f>IF(DepensesData[[#This Row],[Description/Commentaires/Notes]]="","",DepensesData[[#This Row],[Description/Commentaires/Notes]])</f>
        <v/>
      </c>
      <c r="L678" s="21"/>
    </row>
    <row r="679" spans="2:12" x14ac:dyDescent="0.25">
      <c r="B679" s="92">
        <f t="shared" si="21"/>
        <v>675</v>
      </c>
      <c r="C679" s="13" t="str">
        <f t="shared" si="20"/>
        <v/>
      </c>
      <c r="D679" s="20"/>
      <c r="E679" s="5"/>
      <c r="F679" s="5"/>
      <c r="G679" s="5"/>
      <c r="H679" s="3"/>
      <c r="I679" s="4"/>
      <c r="J679" s="4"/>
      <c r="K679" s="92" t="str">
        <f>IF(DepensesData[[#This Row],[Description/Commentaires/Notes]]="","",DepensesData[[#This Row],[Description/Commentaires/Notes]])</f>
        <v/>
      </c>
      <c r="L679" s="21"/>
    </row>
    <row r="680" spans="2:12" x14ac:dyDescent="0.25">
      <c r="B680" s="92">
        <f t="shared" si="21"/>
        <v>676</v>
      </c>
      <c r="C680" s="13" t="str">
        <f t="shared" si="20"/>
        <v/>
      </c>
      <c r="D680" s="20"/>
      <c r="E680" s="5"/>
      <c r="F680" s="5"/>
      <c r="G680" s="5"/>
      <c r="H680" s="3"/>
      <c r="I680" s="4"/>
      <c r="J680" s="4"/>
      <c r="K680" s="92" t="str">
        <f>IF(DepensesData[[#This Row],[Description/Commentaires/Notes]]="","",DepensesData[[#This Row],[Description/Commentaires/Notes]])</f>
        <v/>
      </c>
      <c r="L680" s="21"/>
    </row>
    <row r="681" spans="2:12" x14ac:dyDescent="0.25">
      <c r="B681" s="92">
        <f t="shared" si="21"/>
        <v>677</v>
      </c>
      <c r="C681" s="13" t="str">
        <f t="shared" si="20"/>
        <v/>
      </c>
      <c r="D681" s="20"/>
      <c r="E681" s="5"/>
      <c r="F681" s="5"/>
      <c r="G681" s="5"/>
      <c r="H681" s="3"/>
      <c r="I681" s="4"/>
      <c r="J681" s="4"/>
      <c r="K681" s="92" t="str">
        <f>IF(DepensesData[[#This Row],[Description/Commentaires/Notes]]="","",DepensesData[[#This Row],[Description/Commentaires/Notes]])</f>
        <v/>
      </c>
      <c r="L681" s="21"/>
    </row>
    <row r="682" spans="2:12" x14ac:dyDescent="0.25">
      <c r="B682" s="92">
        <f t="shared" si="21"/>
        <v>678</v>
      </c>
      <c r="C682" s="13" t="str">
        <f t="shared" si="20"/>
        <v/>
      </c>
      <c r="D682" s="20"/>
      <c r="E682" s="5"/>
      <c r="F682" s="5"/>
      <c r="G682" s="5"/>
      <c r="H682" s="3"/>
      <c r="I682" s="4"/>
      <c r="J682" s="4"/>
      <c r="K682" s="92" t="str">
        <f>IF(DepensesData[[#This Row],[Description/Commentaires/Notes]]="","",DepensesData[[#This Row],[Description/Commentaires/Notes]])</f>
        <v/>
      </c>
      <c r="L682" s="21"/>
    </row>
    <row r="683" spans="2:12" x14ac:dyDescent="0.25">
      <c r="B683" s="92">
        <f t="shared" si="21"/>
        <v>679</v>
      </c>
      <c r="C683" s="13" t="str">
        <f t="shared" si="20"/>
        <v/>
      </c>
      <c r="D683" s="20"/>
      <c r="E683" s="5"/>
      <c r="F683" s="5"/>
      <c r="G683" s="5"/>
      <c r="H683" s="3"/>
      <c r="I683" s="4"/>
      <c r="J683" s="4"/>
      <c r="K683" s="92" t="str">
        <f>IF(DepensesData[[#This Row],[Description/Commentaires/Notes]]="","",DepensesData[[#This Row],[Description/Commentaires/Notes]])</f>
        <v/>
      </c>
      <c r="L683" s="21"/>
    </row>
    <row r="684" spans="2:12" x14ac:dyDescent="0.25">
      <c r="B684" s="92">
        <f t="shared" si="21"/>
        <v>680</v>
      </c>
      <c r="C684" s="13" t="str">
        <f t="shared" si="20"/>
        <v/>
      </c>
      <c r="D684" s="20"/>
      <c r="E684" s="5"/>
      <c r="F684" s="5"/>
      <c r="G684" s="5"/>
      <c r="H684" s="3"/>
      <c r="I684" s="4"/>
      <c r="J684" s="4"/>
      <c r="K684" s="92" t="str">
        <f>IF(DepensesData[[#This Row],[Description/Commentaires/Notes]]="","",DepensesData[[#This Row],[Description/Commentaires/Notes]])</f>
        <v/>
      </c>
      <c r="L684" s="21"/>
    </row>
    <row r="685" spans="2:12" x14ac:dyDescent="0.25">
      <c r="B685" s="92">
        <f t="shared" si="21"/>
        <v>681</v>
      </c>
      <c r="C685" s="13" t="str">
        <f t="shared" si="20"/>
        <v/>
      </c>
      <c r="D685" s="20"/>
      <c r="E685" s="5"/>
      <c r="F685" s="5"/>
      <c r="G685" s="5"/>
      <c r="H685" s="3"/>
      <c r="I685" s="4"/>
      <c r="J685" s="4"/>
      <c r="K685" s="92" t="str">
        <f>IF(DepensesData[[#This Row],[Description/Commentaires/Notes]]="","",DepensesData[[#This Row],[Description/Commentaires/Notes]])</f>
        <v/>
      </c>
      <c r="L685" s="21"/>
    </row>
    <row r="686" spans="2:12" x14ac:dyDescent="0.25">
      <c r="B686" s="92">
        <f t="shared" si="21"/>
        <v>682</v>
      </c>
      <c r="C686" s="13" t="str">
        <f t="shared" si="20"/>
        <v/>
      </c>
      <c r="D686" s="20"/>
      <c r="E686" s="5"/>
      <c r="F686" s="5"/>
      <c r="G686" s="5"/>
      <c r="H686" s="3"/>
      <c r="I686" s="4"/>
      <c r="J686" s="4"/>
      <c r="K686" s="92" t="str">
        <f>IF(DepensesData[[#This Row],[Description/Commentaires/Notes]]="","",DepensesData[[#This Row],[Description/Commentaires/Notes]])</f>
        <v/>
      </c>
      <c r="L686" s="21"/>
    </row>
    <row r="687" spans="2:12" x14ac:dyDescent="0.25">
      <c r="B687" s="92">
        <f t="shared" si="21"/>
        <v>683</v>
      </c>
      <c r="C687" s="13" t="str">
        <f t="shared" si="20"/>
        <v/>
      </c>
      <c r="D687" s="20"/>
      <c r="E687" s="5"/>
      <c r="F687" s="5"/>
      <c r="G687" s="5"/>
      <c r="H687" s="3"/>
      <c r="I687" s="4"/>
      <c r="J687" s="4"/>
      <c r="K687" s="92" t="str">
        <f>IF(DepensesData[[#This Row],[Description/Commentaires/Notes]]="","",DepensesData[[#This Row],[Description/Commentaires/Notes]])</f>
        <v/>
      </c>
      <c r="L687" s="21"/>
    </row>
    <row r="688" spans="2:12" x14ac:dyDescent="0.25">
      <c r="B688" s="92">
        <f t="shared" si="21"/>
        <v>684</v>
      </c>
      <c r="C688" s="13" t="str">
        <f t="shared" si="20"/>
        <v/>
      </c>
      <c r="D688" s="20"/>
      <c r="E688" s="5"/>
      <c r="F688" s="5"/>
      <c r="G688" s="5"/>
      <c r="H688" s="3"/>
      <c r="I688" s="4"/>
      <c r="J688" s="4"/>
      <c r="K688" s="92" t="str">
        <f>IF(DepensesData[[#This Row],[Description/Commentaires/Notes]]="","",DepensesData[[#This Row],[Description/Commentaires/Notes]])</f>
        <v/>
      </c>
      <c r="L688" s="21"/>
    </row>
    <row r="689" spans="2:12" x14ac:dyDescent="0.25">
      <c r="B689" s="92">
        <f t="shared" si="21"/>
        <v>685</v>
      </c>
      <c r="C689" s="13" t="str">
        <f t="shared" si="20"/>
        <v/>
      </c>
      <c r="D689" s="20"/>
      <c r="E689" s="5"/>
      <c r="F689" s="5"/>
      <c r="G689" s="5"/>
      <c r="H689" s="3"/>
      <c r="I689" s="4"/>
      <c r="J689" s="4"/>
      <c r="K689" s="92" t="str">
        <f>IF(DepensesData[[#This Row],[Description/Commentaires/Notes]]="","",DepensesData[[#This Row],[Description/Commentaires/Notes]])</f>
        <v/>
      </c>
      <c r="L689" s="21"/>
    </row>
    <row r="690" spans="2:12" x14ac:dyDescent="0.25">
      <c r="B690" s="92">
        <f t="shared" si="21"/>
        <v>686</v>
      </c>
      <c r="C690" s="13" t="str">
        <f t="shared" si="20"/>
        <v/>
      </c>
      <c r="D690" s="20"/>
      <c r="E690" s="5"/>
      <c r="F690" s="5"/>
      <c r="G690" s="5"/>
      <c r="H690" s="3"/>
      <c r="I690" s="4"/>
      <c r="J690" s="4"/>
      <c r="K690" s="92" t="str">
        <f>IF(DepensesData[[#This Row],[Description/Commentaires/Notes]]="","",DepensesData[[#This Row],[Description/Commentaires/Notes]])</f>
        <v/>
      </c>
      <c r="L690" s="21"/>
    </row>
    <row r="691" spans="2:12" x14ac:dyDescent="0.25">
      <c r="B691" s="92">
        <f t="shared" si="21"/>
        <v>687</v>
      </c>
      <c r="C691" s="13" t="str">
        <f t="shared" si="20"/>
        <v/>
      </c>
      <c r="D691" s="20"/>
      <c r="E691" s="5"/>
      <c r="F691" s="5"/>
      <c r="G691" s="5"/>
      <c r="H691" s="3"/>
      <c r="I691" s="4"/>
      <c r="J691" s="4"/>
      <c r="K691" s="92" t="str">
        <f>IF(DepensesData[[#This Row],[Description/Commentaires/Notes]]="","",DepensesData[[#This Row],[Description/Commentaires/Notes]])</f>
        <v/>
      </c>
      <c r="L691" s="21"/>
    </row>
    <row r="692" spans="2:12" x14ac:dyDescent="0.25">
      <c r="B692" s="92">
        <f t="shared" si="21"/>
        <v>688</v>
      </c>
      <c r="C692" s="13" t="str">
        <f t="shared" si="20"/>
        <v/>
      </c>
      <c r="D692" s="20"/>
      <c r="E692" s="5"/>
      <c r="F692" s="5"/>
      <c r="G692" s="5"/>
      <c r="H692" s="3"/>
      <c r="I692" s="4"/>
      <c r="J692" s="4"/>
      <c r="K692" s="92" t="str">
        <f>IF(DepensesData[[#This Row],[Description/Commentaires/Notes]]="","",DepensesData[[#This Row],[Description/Commentaires/Notes]])</f>
        <v/>
      </c>
      <c r="L692" s="21"/>
    </row>
    <row r="693" spans="2:12" x14ac:dyDescent="0.25">
      <c r="B693" s="92">
        <f t="shared" si="21"/>
        <v>689</v>
      </c>
      <c r="C693" s="13" t="str">
        <f t="shared" si="20"/>
        <v/>
      </c>
      <c r="D693" s="20"/>
      <c r="E693" s="5"/>
      <c r="F693" s="5"/>
      <c r="G693" s="5"/>
      <c r="H693" s="3"/>
      <c r="I693" s="4"/>
      <c r="J693" s="4"/>
      <c r="K693" s="92" t="str">
        <f>IF(DepensesData[[#This Row],[Description/Commentaires/Notes]]="","",DepensesData[[#This Row],[Description/Commentaires/Notes]])</f>
        <v/>
      </c>
      <c r="L693" s="21"/>
    </row>
    <row r="694" spans="2:12" x14ac:dyDescent="0.25">
      <c r="B694" s="92">
        <f t="shared" si="21"/>
        <v>690</v>
      </c>
      <c r="C694" s="13" t="str">
        <f t="shared" si="20"/>
        <v/>
      </c>
      <c r="D694" s="20"/>
      <c r="E694" s="5"/>
      <c r="F694" s="5"/>
      <c r="G694" s="5"/>
      <c r="H694" s="3"/>
      <c r="I694" s="4"/>
      <c r="J694" s="4"/>
      <c r="K694" s="92" t="str">
        <f>IF(DepensesData[[#This Row],[Description/Commentaires/Notes]]="","",DepensesData[[#This Row],[Description/Commentaires/Notes]])</f>
        <v/>
      </c>
      <c r="L694" s="21"/>
    </row>
    <row r="695" spans="2:12" x14ac:dyDescent="0.25">
      <c r="B695" s="92">
        <f t="shared" si="21"/>
        <v>691</v>
      </c>
      <c r="C695" s="13" t="str">
        <f t="shared" si="20"/>
        <v/>
      </c>
      <c r="D695" s="20"/>
      <c r="E695" s="5"/>
      <c r="F695" s="5"/>
      <c r="G695" s="5"/>
      <c r="H695" s="3"/>
      <c r="I695" s="4"/>
      <c r="J695" s="4"/>
      <c r="K695" s="92" t="str">
        <f>IF(DepensesData[[#This Row],[Description/Commentaires/Notes]]="","",DepensesData[[#This Row],[Description/Commentaires/Notes]])</f>
        <v/>
      </c>
      <c r="L695" s="21"/>
    </row>
    <row r="696" spans="2:12" x14ac:dyDescent="0.25">
      <c r="B696" s="92">
        <f t="shared" si="21"/>
        <v>692</v>
      </c>
      <c r="C696" s="13" t="str">
        <f t="shared" si="20"/>
        <v/>
      </c>
      <c r="D696" s="20"/>
      <c r="E696" s="5"/>
      <c r="F696" s="5"/>
      <c r="G696" s="5"/>
      <c r="H696" s="3"/>
      <c r="I696" s="4"/>
      <c r="J696" s="4"/>
      <c r="K696" s="92" t="str">
        <f>IF(DepensesData[[#This Row],[Description/Commentaires/Notes]]="","",DepensesData[[#This Row],[Description/Commentaires/Notes]])</f>
        <v/>
      </c>
      <c r="L696" s="21"/>
    </row>
    <row r="697" spans="2:12" x14ac:dyDescent="0.25">
      <c r="B697" s="92">
        <f t="shared" si="21"/>
        <v>693</v>
      </c>
      <c r="C697" s="13" t="str">
        <f t="shared" si="20"/>
        <v/>
      </c>
      <c r="D697" s="20"/>
      <c r="E697" s="5"/>
      <c r="F697" s="5"/>
      <c r="G697" s="5"/>
      <c r="H697" s="3"/>
      <c r="I697" s="4"/>
      <c r="J697" s="4"/>
      <c r="K697" s="92" t="str">
        <f>IF(DepensesData[[#This Row],[Description/Commentaires/Notes]]="","",DepensesData[[#This Row],[Description/Commentaires/Notes]])</f>
        <v/>
      </c>
      <c r="L697" s="21"/>
    </row>
    <row r="698" spans="2:12" x14ac:dyDescent="0.25">
      <c r="B698" s="92">
        <f t="shared" si="21"/>
        <v>694</v>
      </c>
      <c r="C698" s="13" t="str">
        <f t="shared" si="20"/>
        <v/>
      </c>
      <c r="D698" s="20"/>
      <c r="E698" s="5"/>
      <c r="F698" s="5"/>
      <c r="G698" s="5"/>
      <c r="H698" s="3"/>
      <c r="I698" s="4"/>
      <c r="J698" s="4"/>
      <c r="K698" s="92" t="str">
        <f>IF(DepensesData[[#This Row],[Description/Commentaires/Notes]]="","",DepensesData[[#This Row],[Description/Commentaires/Notes]])</f>
        <v/>
      </c>
      <c r="L698" s="21"/>
    </row>
    <row r="699" spans="2:12" x14ac:dyDescent="0.25">
      <c r="B699" s="92">
        <f t="shared" si="21"/>
        <v>695</v>
      </c>
      <c r="C699" s="13" t="str">
        <f t="shared" si="20"/>
        <v/>
      </c>
      <c r="D699" s="20"/>
      <c r="E699" s="5"/>
      <c r="F699" s="5"/>
      <c r="G699" s="5"/>
      <c r="H699" s="3"/>
      <c r="I699" s="4"/>
      <c r="J699" s="4"/>
      <c r="K699" s="92" t="str">
        <f>IF(DepensesData[[#This Row],[Description/Commentaires/Notes]]="","",DepensesData[[#This Row],[Description/Commentaires/Notes]])</f>
        <v/>
      </c>
      <c r="L699" s="21"/>
    </row>
    <row r="700" spans="2:12" x14ac:dyDescent="0.25">
      <c r="B700" s="92">
        <f t="shared" si="21"/>
        <v>696</v>
      </c>
      <c r="C700" s="13" t="str">
        <f t="shared" si="20"/>
        <v/>
      </c>
      <c r="D700" s="20"/>
      <c r="E700" s="5"/>
      <c r="F700" s="5"/>
      <c r="G700" s="5"/>
      <c r="H700" s="3"/>
      <c r="I700" s="4"/>
      <c r="J700" s="4"/>
      <c r="K700" s="92" t="str">
        <f>IF(DepensesData[[#This Row],[Description/Commentaires/Notes]]="","",DepensesData[[#This Row],[Description/Commentaires/Notes]])</f>
        <v/>
      </c>
      <c r="L700" s="21"/>
    </row>
    <row r="701" spans="2:12" x14ac:dyDescent="0.25">
      <c r="B701" s="92">
        <f t="shared" si="21"/>
        <v>697</v>
      </c>
      <c r="C701" s="13" t="str">
        <f t="shared" si="20"/>
        <v/>
      </c>
      <c r="D701" s="20"/>
      <c r="E701" s="5"/>
      <c r="F701" s="5"/>
      <c r="G701" s="5"/>
      <c r="H701" s="3"/>
      <c r="I701" s="4"/>
      <c r="J701" s="4"/>
      <c r="K701" s="92" t="str">
        <f>IF(DepensesData[[#This Row],[Description/Commentaires/Notes]]="","",DepensesData[[#This Row],[Description/Commentaires/Notes]])</f>
        <v/>
      </c>
      <c r="L701" s="21"/>
    </row>
    <row r="702" spans="2:12" x14ac:dyDescent="0.25">
      <c r="B702" s="92">
        <f t="shared" si="21"/>
        <v>698</v>
      </c>
      <c r="C702" s="13" t="str">
        <f t="shared" si="20"/>
        <v/>
      </c>
      <c r="D702" s="20"/>
      <c r="E702" s="5"/>
      <c r="F702" s="5"/>
      <c r="G702" s="5"/>
      <c r="H702" s="3"/>
      <c r="I702" s="4"/>
      <c r="J702" s="4"/>
      <c r="K702" s="92" t="str">
        <f>IF(DepensesData[[#This Row],[Description/Commentaires/Notes]]="","",DepensesData[[#This Row],[Description/Commentaires/Notes]])</f>
        <v/>
      </c>
      <c r="L702" s="21"/>
    </row>
    <row r="703" spans="2:12" x14ac:dyDescent="0.25">
      <c r="B703" s="92">
        <f t="shared" si="21"/>
        <v>699</v>
      </c>
      <c r="C703" s="13" t="str">
        <f t="shared" si="20"/>
        <v/>
      </c>
      <c r="D703" s="20"/>
      <c r="E703" s="5"/>
      <c r="F703" s="5"/>
      <c r="G703" s="5"/>
      <c r="H703" s="3"/>
      <c r="I703" s="4"/>
      <c r="J703" s="4"/>
      <c r="K703" s="92" t="str">
        <f>IF(DepensesData[[#This Row],[Description/Commentaires/Notes]]="","",DepensesData[[#This Row],[Description/Commentaires/Notes]])</f>
        <v/>
      </c>
      <c r="L703" s="21"/>
    </row>
    <row r="704" spans="2:12" x14ac:dyDescent="0.25">
      <c r="B704" s="92">
        <f t="shared" si="21"/>
        <v>700</v>
      </c>
      <c r="C704" s="13" t="str">
        <f t="shared" si="20"/>
        <v/>
      </c>
      <c r="D704" s="20"/>
      <c r="E704" s="5"/>
      <c r="F704" s="5"/>
      <c r="G704" s="5"/>
      <c r="H704" s="3"/>
      <c r="I704" s="4"/>
      <c r="J704" s="4"/>
      <c r="K704" s="92" t="str">
        <f>IF(DepensesData[[#This Row],[Description/Commentaires/Notes]]="","",DepensesData[[#This Row],[Description/Commentaires/Notes]])</f>
        <v/>
      </c>
      <c r="L704" s="21"/>
    </row>
    <row r="705" spans="2:12" x14ac:dyDescent="0.25">
      <c r="B705" s="92">
        <f t="shared" si="21"/>
        <v>701</v>
      </c>
      <c r="C705" s="13" t="str">
        <f t="shared" si="20"/>
        <v/>
      </c>
      <c r="D705" s="20"/>
      <c r="E705" s="5"/>
      <c r="F705" s="5"/>
      <c r="G705" s="5"/>
      <c r="H705" s="3"/>
      <c r="I705" s="4"/>
      <c r="J705" s="4"/>
      <c r="K705" s="92" t="str">
        <f>IF(DepensesData[[#This Row],[Description/Commentaires/Notes]]="","",DepensesData[[#This Row],[Description/Commentaires/Notes]])</f>
        <v/>
      </c>
      <c r="L705" s="21"/>
    </row>
    <row r="706" spans="2:12" x14ac:dyDescent="0.25">
      <c r="B706" s="92">
        <f t="shared" si="21"/>
        <v>702</v>
      </c>
      <c r="C706" s="13" t="str">
        <f t="shared" si="20"/>
        <v/>
      </c>
      <c r="D706" s="20"/>
      <c r="E706" s="5"/>
      <c r="F706" s="5"/>
      <c r="G706" s="5"/>
      <c r="H706" s="3"/>
      <c r="I706" s="4"/>
      <c r="J706" s="4"/>
      <c r="K706" s="92" t="str">
        <f>IF(DepensesData[[#This Row],[Description/Commentaires/Notes]]="","",DepensesData[[#This Row],[Description/Commentaires/Notes]])</f>
        <v/>
      </c>
      <c r="L706" s="21"/>
    </row>
    <row r="707" spans="2:12" x14ac:dyDescent="0.25">
      <c r="B707" s="92">
        <f t="shared" si="21"/>
        <v>703</v>
      </c>
      <c r="C707" s="13" t="str">
        <f t="shared" si="20"/>
        <v/>
      </c>
      <c r="D707" s="20"/>
      <c r="E707" s="5"/>
      <c r="F707" s="5"/>
      <c r="G707" s="5"/>
      <c r="H707" s="3"/>
      <c r="I707" s="4"/>
      <c r="J707" s="4"/>
      <c r="K707" s="92" t="str">
        <f>IF(DepensesData[[#This Row],[Description/Commentaires/Notes]]="","",DepensesData[[#This Row],[Description/Commentaires/Notes]])</f>
        <v/>
      </c>
      <c r="L707" s="21"/>
    </row>
    <row r="708" spans="2:12" x14ac:dyDescent="0.25">
      <c r="B708" s="92">
        <f t="shared" si="21"/>
        <v>704</v>
      </c>
      <c r="C708" s="13" t="str">
        <f t="shared" si="20"/>
        <v/>
      </c>
      <c r="D708" s="20"/>
      <c r="E708" s="5"/>
      <c r="F708" s="5"/>
      <c r="G708" s="5"/>
      <c r="H708" s="3"/>
      <c r="I708" s="4"/>
      <c r="J708" s="4"/>
      <c r="K708" s="92" t="str">
        <f>IF(DepensesData[[#This Row],[Description/Commentaires/Notes]]="","",DepensesData[[#This Row],[Description/Commentaires/Notes]])</f>
        <v/>
      </c>
      <c r="L708" s="21"/>
    </row>
    <row r="709" spans="2:12" x14ac:dyDescent="0.25">
      <c r="B709" s="92">
        <f t="shared" si="21"/>
        <v>705</v>
      </c>
      <c r="C709" s="13" t="str">
        <f t="shared" ref="C709:C772" si="22">IF(OR(D709="", E709="", F709="", H709="", I709=""), "", TEXT(RIGHT(YEAR(D709), 2), "00") &amp; TEXT(MONTH(D709), "00") &amp; TEXT(DAY(D709), "00") &amp; "_Dep_MC_" &amp; TEXT(B709, "0"))</f>
        <v/>
      </c>
      <c r="D709" s="20"/>
      <c r="E709" s="5"/>
      <c r="F709" s="5"/>
      <c r="G709" s="5"/>
      <c r="H709" s="3"/>
      <c r="I709" s="4"/>
      <c r="J709" s="4"/>
      <c r="K709" s="92" t="str">
        <f>IF(DepensesData[[#This Row],[Description/Commentaires/Notes]]="","",DepensesData[[#This Row],[Description/Commentaires/Notes]])</f>
        <v/>
      </c>
      <c r="L709" s="21"/>
    </row>
    <row r="710" spans="2:12" x14ac:dyDescent="0.25">
      <c r="B710" s="92">
        <f t="shared" si="21"/>
        <v>706</v>
      </c>
      <c r="C710" s="13" t="str">
        <f t="shared" si="22"/>
        <v/>
      </c>
      <c r="D710" s="20"/>
      <c r="E710" s="5"/>
      <c r="F710" s="5"/>
      <c r="G710" s="5"/>
      <c r="H710" s="3"/>
      <c r="I710" s="4"/>
      <c r="J710" s="4"/>
      <c r="K710" s="92" t="str">
        <f>IF(DepensesData[[#This Row],[Description/Commentaires/Notes]]="","",DepensesData[[#This Row],[Description/Commentaires/Notes]])</f>
        <v/>
      </c>
      <c r="L710" s="21"/>
    </row>
    <row r="711" spans="2:12" x14ac:dyDescent="0.25">
      <c r="B711" s="92">
        <f t="shared" ref="B711:B774" si="23">B710+1</f>
        <v>707</v>
      </c>
      <c r="C711" s="13" t="str">
        <f t="shared" si="22"/>
        <v/>
      </c>
      <c r="D711" s="20"/>
      <c r="E711" s="5"/>
      <c r="F711" s="5"/>
      <c r="G711" s="5"/>
      <c r="H711" s="3"/>
      <c r="I711" s="4"/>
      <c r="J711" s="4"/>
      <c r="K711" s="92" t="str">
        <f>IF(DepensesData[[#This Row],[Description/Commentaires/Notes]]="","",DepensesData[[#This Row],[Description/Commentaires/Notes]])</f>
        <v/>
      </c>
      <c r="L711" s="21"/>
    </row>
    <row r="712" spans="2:12" x14ac:dyDescent="0.25">
      <c r="B712" s="92">
        <f t="shared" si="23"/>
        <v>708</v>
      </c>
      <c r="C712" s="13" t="str">
        <f t="shared" si="22"/>
        <v/>
      </c>
      <c r="D712" s="20"/>
      <c r="E712" s="5"/>
      <c r="F712" s="5"/>
      <c r="G712" s="5"/>
      <c r="H712" s="3"/>
      <c r="I712" s="4"/>
      <c r="J712" s="4"/>
      <c r="K712" s="92" t="str">
        <f>IF(DepensesData[[#This Row],[Description/Commentaires/Notes]]="","",DepensesData[[#This Row],[Description/Commentaires/Notes]])</f>
        <v/>
      </c>
      <c r="L712" s="21"/>
    </row>
    <row r="713" spans="2:12" x14ac:dyDescent="0.25">
      <c r="B713" s="92">
        <f t="shared" si="23"/>
        <v>709</v>
      </c>
      <c r="C713" s="13" t="str">
        <f t="shared" si="22"/>
        <v/>
      </c>
      <c r="D713" s="20"/>
      <c r="E713" s="5"/>
      <c r="F713" s="5"/>
      <c r="G713" s="5"/>
      <c r="H713" s="3"/>
      <c r="I713" s="4"/>
      <c r="J713" s="4"/>
      <c r="K713" s="92" t="str">
        <f>IF(DepensesData[[#This Row],[Description/Commentaires/Notes]]="","",DepensesData[[#This Row],[Description/Commentaires/Notes]])</f>
        <v/>
      </c>
      <c r="L713" s="21"/>
    </row>
    <row r="714" spans="2:12" x14ac:dyDescent="0.25">
      <c r="B714" s="92">
        <f t="shared" si="23"/>
        <v>710</v>
      </c>
      <c r="C714" s="13" t="str">
        <f t="shared" si="22"/>
        <v/>
      </c>
      <c r="D714" s="20"/>
      <c r="E714" s="5"/>
      <c r="F714" s="5"/>
      <c r="G714" s="5"/>
      <c r="H714" s="3"/>
      <c r="I714" s="4"/>
      <c r="J714" s="4"/>
      <c r="K714" s="92" t="str">
        <f>IF(DepensesData[[#This Row],[Description/Commentaires/Notes]]="","",DepensesData[[#This Row],[Description/Commentaires/Notes]])</f>
        <v/>
      </c>
      <c r="L714" s="21"/>
    </row>
    <row r="715" spans="2:12" x14ac:dyDescent="0.25">
      <c r="B715" s="92">
        <f t="shared" si="23"/>
        <v>711</v>
      </c>
      <c r="C715" s="13" t="str">
        <f t="shared" si="22"/>
        <v/>
      </c>
      <c r="D715" s="20"/>
      <c r="E715" s="5"/>
      <c r="F715" s="5"/>
      <c r="G715" s="5"/>
      <c r="H715" s="3"/>
      <c r="I715" s="4"/>
      <c r="J715" s="4"/>
      <c r="K715" s="92" t="str">
        <f>IF(DepensesData[[#This Row],[Description/Commentaires/Notes]]="","",DepensesData[[#This Row],[Description/Commentaires/Notes]])</f>
        <v/>
      </c>
      <c r="L715" s="21"/>
    </row>
    <row r="716" spans="2:12" x14ac:dyDescent="0.25">
      <c r="B716" s="92">
        <f t="shared" si="23"/>
        <v>712</v>
      </c>
      <c r="C716" s="13" t="str">
        <f t="shared" si="22"/>
        <v/>
      </c>
      <c r="D716" s="20"/>
      <c r="E716" s="5"/>
      <c r="F716" s="5"/>
      <c r="G716" s="5"/>
      <c r="H716" s="3"/>
      <c r="I716" s="4"/>
      <c r="J716" s="4"/>
      <c r="K716" s="92" t="str">
        <f>IF(DepensesData[[#This Row],[Description/Commentaires/Notes]]="","",DepensesData[[#This Row],[Description/Commentaires/Notes]])</f>
        <v/>
      </c>
      <c r="L716" s="21"/>
    </row>
    <row r="717" spans="2:12" x14ac:dyDescent="0.25">
      <c r="B717" s="92">
        <f t="shared" si="23"/>
        <v>713</v>
      </c>
      <c r="C717" s="13" t="str">
        <f t="shared" si="22"/>
        <v/>
      </c>
      <c r="D717" s="20"/>
      <c r="E717" s="5"/>
      <c r="F717" s="5"/>
      <c r="G717" s="5"/>
      <c r="H717" s="3"/>
      <c r="I717" s="4"/>
      <c r="J717" s="4"/>
      <c r="K717" s="92" t="str">
        <f>IF(DepensesData[[#This Row],[Description/Commentaires/Notes]]="","",DepensesData[[#This Row],[Description/Commentaires/Notes]])</f>
        <v/>
      </c>
      <c r="L717" s="21"/>
    </row>
    <row r="718" spans="2:12" x14ac:dyDescent="0.25">
      <c r="B718" s="92">
        <f t="shared" si="23"/>
        <v>714</v>
      </c>
      <c r="C718" s="13" t="str">
        <f t="shared" si="22"/>
        <v/>
      </c>
      <c r="D718" s="20"/>
      <c r="E718" s="5"/>
      <c r="F718" s="5"/>
      <c r="G718" s="5"/>
      <c r="H718" s="3"/>
      <c r="I718" s="4"/>
      <c r="J718" s="4"/>
      <c r="K718" s="92" t="str">
        <f>IF(DepensesData[[#This Row],[Description/Commentaires/Notes]]="","",DepensesData[[#This Row],[Description/Commentaires/Notes]])</f>
        <v/>
      </c>
      <c r="L718" s="21"/>
    </row>
    <row r="719" spans="2:12" x14ac:dyDescent="0.25">
      <c r="B719" s="92">
        <f t="shared" si="23"/>
        <v>715</v>
      </c>
      <c r="C719" s="13" t="str">
        <f t="shared" si="22"/>
        <v/>
      </c>
      <c r="D719" s="20"/>
      <c r="E719" s="5"/>
      <c r="F719" s="5"/>
      <c r="G719" s="5"/>
      <c r="H719" s="3"/>
      <c r="I719" s="4"/>
      <c r="J719" s="4"/>
      <c r="K719" s="92" t="str">
        <f>IF(DepensesData[[#This Row],[Description/Commentaires/Notes]]="","",DepensesData[[#This Row],[Description/Commentaires/Notes]])</f>
        <v/>
      </c>
      <c r="L719" s="21"/>
    </row>
    <row r="720" spans="2:12" x14ac:dyDescent="0.25">
      <c r="B720" s="92">
        <f t="shared" si="23"/>
        <v>716</v>
      </c>
      <c r="C720" s="13" t="str">
        <f t="shared" si="22"/>
        <v/>
      </c>
      <c r="D720" s="20"/>
      <c r="E720" s="5"/>
      <c r="F720" s="5"/>
      <c r="G720" s="5"/>
      <c r="H720" s="3"/>
      <c r="I720" s="4"/>
      <c r="J720" s="4"/>
      <c r="K720" s="92" t="str">
        <f>IF(DepensesData[[#This Row],[Description/Commentaires/Notes]]="","",DepensesData[[#This Row],[Description/Commentaires/Notes]])</f>
        <v/>
      </c>
      <c r="L720" s="21"/>
    </row>
    <row r="721" spans="2:12" x14ac:dyDescent="0.25">
      <c r="B721" s="92">
        <f t="shared" si="23"/>
        <v>717</v>
      </c>
      <c r="C721" s="13" t="str">
        <f t="shared" si="22"/>
        <v/>
      </c>
      <c r="D721" s="20"/>
      <c r="E721" s="5"/>
      <c r="F721" s="5"/>
      <c r="G721" s="5"/>
      <c r="H721" s="3"/>
      <c r="I721" s="4"/>
      <c r="J721" s="4"/>
      <c r="K721" s="92" t="str">
        <f>IF(DepensesData[[#This Row],[Description/Commentaires/Notes]]="","",DepensesData[[#This Row],[Description/Commentaires/Notes]])</f>
        <v/>
      </c>
      <c r="L721" s="21"/>
    </row>
    <row r="722" spans="2:12" x14ac:dyDescent="0.25">
      <c r="B722" s="92">
        <f t="shared" si="23"/>
        <v>718</v>
      </c>
      <c r="C722" s="13" t="str">
        <f t="shared" si="22"/>
        <v/>
      </c>
      <c r="D722" s="20"/>
      <c r="E722" s="5"/>
      <c r="F722" s="5"/>
      <c r="G722" s="5"/>
      <c r="H722" s="3"/>
      <c r="I722" s="4"/>
      <c r="J722" s="4"/>
      <c r="K722" s="92" t="str">
        <f>IF(DepensesData[[#This Row],[Description/Commentaires/Notes]]="","",DepensesData[[#This Row],[Description/Commentaires/Notes]])</f>
        <v/>
      </c>
      <c r="L722" s="21"/>
    </row>
    <row r="723" spans="2:12" x14ac:dyDescent="0.25">
      <c r="B723" s="92">
        <f t="shared" si="23"/>
        <v>719</v>
      </c>
      <c r="C723" s="13" t="str">
        <f t="shared" si="22"/>
        <v/>
      </c>
      <c r="D723" s="20"/>
      <c r="E723" s="5"/>
      <c r="F723" s="5"/>
      <c r="G723" s="5"/>
      <c r="H723" s="3"/>
      <c r="I723" s="4"/>
      <c r="J723" s="4"/>
      <c r="K723" s="92" t="str">
        <f>IF(DepensesData[[#This Row],[Description/Commentaires/Notes]]="","",DepensesData[[#This Row],[Description/Commentaires/Notes]])</f>
        <v/>
      </c>
      <c r="L723" s="21"/>
    </row>
    <row r="724" spans="2:12" x14ac:dyDescent="0.25">
      <c r="B724" s="92">
        <f t="shared" si="23"/>
        <v>720</v>
      </c>
      <c r="C724" s="13" t="str">
        <f t="shared" si="22"/>
        <v/>
      </c>
      <c r="D724" s="20"/>
      <c r="E724" s="5"/>
      <c r="F724" s="5"/>
      <c r="G724" s="5"/>
      <c r="H724" s="3"/>
      <c r="I724" s="4"/>
      <c r="J724" s="4"/>
      <c r="K724" s="92" t="str">
        <f>IF(DepensesData[[#This Row],[Description/Commentaires/Notes]]="","",DepensesData[[#This Row],[Description/Commentaires/Notes]])</f>
        <v/>
      </c>
      <c r="L724" s="21"/>
    </row>
    <row r="725" spans="2:12" x14ac:dyDescent="0.25">
      <c r="B725" s="92">
        <f t="shared" si="23"/>
        <v>721</v>
      </c>
      <c r="C725" s="13" t="str">
        <f t="shared" si="22"/>
        <v/>
      </c>
      <c r="D725" s="20"/>
      <c r="E725" s="5"/>
      <c r="F725" s="5"/>
      <c r="G725" s="5"/>
      <c r="H725" s="3"/>
      <c r="I725" s="4"/>
      <c r="J725" s="4"/>
      <c r="K725" s="92" t="str">
        <f>IF(DepensesData[[#This Row],[Description/Commentaires/Notes]]="","",DepensesData[[#This Row],[Description/Commentaires/Notes]])</f>
        <v/>
      </c>
      <c r="L725" s="21"/>
    </row>
    <row r="726" spans="2:12" x14ac:dyDescent="0.25">
      <c r="B726" s="92">
        <f t="shared" si="23"/>
        <v>722</v>
      </c>
      <c r="C726" s="13" t="str">
        <f t="shared" si="22"/>
        <v/>
      </c>
      <c r="D726" s="20"/>
      <c r="E726" s="5"/>
      <c r="F726" s="5"/>
      <c r="G726" s="5"/>
      <c r="H726" s="3"/>
      <c r="I726" s="4"/>
      <c r="J726" s="4"/>
      <c r="K726" s="92" t="str">
        <f>IF(DepensesData[[#This Row],[Description/Commentaires/Notes]]="","",DepensesData[[#This Row],[Description/Commentaires/Notes]])</f>
        <v/>
      </c>
      <c r="L726" s="21"/>
    </row>
    <row r="727" spans="2:12" x14ac:dyDescent="0.25">
      <c r="B727" s="92">
        <f t="shared" si="23"/>
        <v>723</v>
      </c>
      <c r="C727" s="13" t="str">
        <f t="shared" si="22"/>
        <v/>
      </c>
      <c r="D727" s="20"/>
      <c r="E727" s="5"/>
      <c r="F727" s="5"/>
      <c r="G727" s="5"/>
      <c r="H727" s="3"/>
      <c r="I727" s="4"/>
      <c r="J727" s="4"/>
      <c r="K727" s="92" t="str">
        <f>IF(DepensesData[[#This Row],[Description/Commentaires/Notes]]="","",DepensesData[[#This Row],[Description/Commentaires/Notes]])</f>
        <v/>
      </c>
      <c r="L727" s="21"/>
    </row>
    <row r="728" spans="2:12" x14ac:dyDescent="0.25">
      <c r="B728" s="92">
        <f t="shared" si="23"/>
        <v>724</v>
      </c>
      <c r="C728" s="13" t="str">
        <f t="shared" si="22"/>
        <v/>
      </c>
      <c r="D728" s="20"/>
      <c r="E728" s="5"/>
      <c r="F728" s="5"/>
      <c r="G728" s="5"/>
      <c r="H728" s="3"/>
      <c r="I728" s="4"/>
      <c r="J728" s="4"/>
      <c r="K728" s="92" t="str">
        <f>IF(DepensesData[[#This Row],[Description/Commentaires/Notes]]="","",DepensesData[[#This Row],[Description/Commentaires/Notes]])</f>
        <v/>
      </c>
      <c r="L728" s="21"/>
    </row>
    <row r="729" spans="2:12" x14ac:dyDescent="0.25">
      <c r="B729" s="92">
        <f t="shared" si="23"/>
        <v>725</v>
      </c>
      <c r="C729" s="13" t="str">
        <f t="shared" si="22"/>
        <v/>
      </c>
      <c r="D729" s="20"/>
      <c r="E729" s="5"/>
      <c r="F729" s="5"/>
      <c r="G729" s="5"/>
      <c r="H729" s="3"/>
      <c r="I729" s="4"/>
      <c r="J729" s="4"/>
      <c r="K729" s="92" t="str">
        <f>IF(DepensesData[[#This Row],[Description/Commentaires/Notes]]="","",DepensesData[[#This Row],[Description/Commentaires/Notes]])</f>
        <v/>
      </c>
      <c r="L729" s="21"/>
    </row>
    <row r="730" spans="2:12" x14ac:dyDescent="0.25">
      <c r="B730" s="92">
        <f t="shared" si="23"/>
        <v>726</v>
      </c>
      <c r="C730" s="13" t="str">
        <f t="shared" si="22"/>
        <v/>
      </c>
      <c r="D730" s="20"/>
      <c r="E730" s="5"/>
      <c r="F730" s="5"/>
      <c r="G730" s="5"/>
      <c r="H730" s="3"/>
      <c r="I730" s="4"/>
      <c r="J730" s="4"/>
      <c r="K730" s="92" t="str">
        <f>IF(DepensesData[[#This Row],[Description/Commentaires/Notes]]="","",DepensesData[[#This Row],[Description/Commentaires/Notes]])</f>
        <v/>
      </c>
      <c r="L730" s="21"/>
    </row>
    <row r="731" spans="2:12" x14ac:dyDescent="0.25">
      <c r="B731" s="92">
        <f t="shared" si="23"/>
        <v>727</v>
      </c>
      <c r="C731" s="13" t="str">
        <f t="shared" si="22"/>
        <v/>
      </c>
      <c r="D731" s="20"/>
      <c r="E731" s="5"/>
      <c r="F731" s="5"/>
      <c r="G731" s="5"/>
      <c r="H731" s="3"/>
      <c r="I731" s="4"/>
      <c r="J731" s="4"/>
      <c r="K731" s="92" t="str">
        <f>IF(DepensesData[[#This Row],[Description/Commentaires/Notes]]="","",DepensesData[[#This Row],[Description/Commentaires/Notes]])</f>
        <v/>
      </c>
      <c r="L731" s="21"/>
    </row>
    <row r="732" spans="2:12" x14ac:dyDescent="0.25">
      <c r="B732" s="92">
        <f t="shared" si="23"/>
        <v>728</v>
      </c>
      <c r="C732" s="13" t="str">
        <f t="shared" si="22"/>
        <v/>
      </c>
      <c r="D732" s="20"/>
      <c r="E732" s="5"/>
      <c r="F732" s="5"/>
      <c r="G732" s="5"/>
      <c r="H732" s="3"/>
      <c r="I732" s="4"/>
      <c r="J732" s="4"/>
      <c r="K732" s="92" t="str">
        <f>IF(DepensesData[[#This Row],[Description/Commentaires/Notes]]="","",DepensesData[[#This Row],[Description/Commentaires/Notes]])</f>
        <v/>
      </c>
      <c r="L732" s="21"/>
    </row>
    <row r="733" spans="2:12" x14ac:dyDescent="0.25">
      <c r="B733" s="92">
        <f t="shared" si="23"/>
        <v>729</v>
      </c>
      <c r="C733" s="13" t="str">
        <f t="shared" si="22"/>
        <v/>
      </c>
      <c r="D733" s="20"/>
      <c r="E733" s="5"/>
      <c r="F733" s="5"/>
      <c r="G733" s="5"/>
      <c r="H733" s="3"/>
      <c r="I733" s="4"/>
      <c r="J733" s="4"/>
      <c r="K733" s="92" t="str">
        <f>IF(DepensesData[[#This Row],[Description/Commentaires/Notes]]="","",DepensesData[[#This Row],[Description/Commentaires/Notes]])</f>
        <v/>
      </c>
      <c r="L733" s="21"/>
    </row>
    <row r="734" spans="2:12" x14ac:dyDescent="0.25">
      <c r="B734" s="92">
        <f t="shared" si="23"/>
        <v>730</v>
      </c>
      <c r="C734" s="13" t="str">
        <f t="shared" si="22"/>
        <v/>
      </c>
      <c r="D734" s="20"/>
      <c r="E734" s="5"/>
      <c r="F734" s="5"/>
      <c r="G734" s="5"/>
      <c r="H734" s="3"/>
      <c r="I734" s="4"/>
      <c r="J734" s="4"/>
      <c r="K734" s="92" t="str">
        <f>IF(DepensesData[[#This Row],[Description/Commentaires/Notes]]="","",DepensesData[[#This Row],[Description/Commentaires/Notes]])</f>
        <v/>
      </c>
      <c r="L734" s="21"/>
    </row>
    <row r="735" spans="2:12" x14ac:dyDescent="0.25">
      <c r="B735" s="92">
        <f t="shared" si="23"/>
        <v>731</v>
      </c>
      <c r="C735" s="13" t="str">
        <f t="shared" si="22"/>
        <v/>
      </c>
      <c r="D735" s="20"/>
      <c r="E735" s="5"/>
      <c r="F735" s="5"/>
      <c r="G735" s="5"/>
      <c r="H735" s="3"/>
      <c r="I735" s="4"/>
      <c r="J735" s="4"/>
      <c r="K735" s="92" t="str">
        <f>IF(DepensesData[[#This Row],[Description/Commentaires/Notes]]="","",DepensesData[[#This Row],[Description/Commentaires/Notes]])</f>
        <v/>
      </c>
      <c r="L735" s="21"/>
    </row>
    <row r="736" spans="2:12" x14ac:dyDescent="0.25">
      <c r="B736" s="92">
        <f t="shared" si="23"/>
        <v>732</v>
      </c>
      <c r="C736" s="13" t="str">
        <f t="shared" si="22"/>
        <v/>
      </c>
      <c r="D736" s="20"/>
      <c r="E736" s="5"/>
      <c r="F736" s="5"/>
      <c r="G736" s="5"/>
      <c r="H736" s="3"/>
      <c r="I736" s="4"/>
      <c r="J736" s="4"/>
      <c r="K736" s="92" t="str">
        <f>IF(DepensesData[[#This Row],[Description/Commentaires/Notes]]="","",DepensesData[[#This Row],[Description/Commentaires/Notes]])</f>
        <v/>
      </c>
      <c r="L736" s="21"/>
    </row>
    <row r="737" spans="2:12" x14ac:dyDescent="0.25">
      <c r="B737" s="92">
        <f t="shared" si="23"/>
        <v>733</v>
      </c>
      <c r="C737" s="13" t="str">
        <f t="shared" si="22"/>
        <v/>
      </c>
      <c r="D737" s="20"/>
      <c r="E737" s="5"/>
      <c r="F737" s="5"/>
      <c r="G737" s="5"/>
      <c r="H737" s="3"/>
      <c r="I737" s="4"/>
      <c r="J737" s="4"/>
      <c r="K737" s="92" t="str">
        <f>IF(DepensesData[[#This Row],[Description/Commentaires/Notes]]="","",DepensesData[[#This Row],[Description/Commentaires/Notes]])</f>
        <v/>
      </c>
      <c r="L737" s="21"/>
    </row>
    <row r="738" spans="2:12" x14ac:dyDescent="0.25">
      <c r="B738" s="92">
        <f t="shared" si="23"/>
        <v>734</v>
      </c>
      <c r="C738" s="13" t="str">
        <f t="shared" si="22"/>
        <v/>
      </c>
      <c r="D738" s="20"/>
      <c r="E738" s="5"/>
      <c r="F738" s="5"/>
      <c r="G738" s="5"/>
      <c r="H738" s="3"/>
      <c r="I738" s="4"/>
      <c r="J738" s="4"/>
      <c r="K738" s="92" t="str">
        <f>IF(DepensesData[[#This Row],[Description/Commentaires/Notes]]="","",DepensesData[[#This Row],[Description/Commentaires/Notes]])</f>
        <v/>
      </c>
      <c r="L738" s="21"/>
    </row>
    <row r="739" spans="2:12" x14ac:dyDescent="0.25">
      <c r="B739" s="92">
        <f t="shared" si="23"/>
        <v>735</v>
      </c>
      <c r="C739" s="13" t="str">
        <f t="shared" si="22"/>
        <v/>
      </c>
      <c r="D739" s="20"/>
      <c r="E739" s="5"/>
      <c r="F739" s="5"/>
      <c r="G739" s="5"/>
      <c r="H739" s="3"/>
      <c r="I739" s="4"/>
      <c r="J739" s="4"/>
      <c r="K739" s="92" t="str">
        <f>IF(DepensesData[[#This Row],[Description/Commentaires/Notes]]="","",DepensesData[[#This Row],[Description/Commentaires/Notes]])</f>
        <v/>
      </c>
      <c r="L739" s="21"/>
    </row>
    <row r="740" spans="2:12" x14ac:dyDescent="0.25">
      <c r="B740" s="92">
        <f t="shared" si="23"/>
        <v>736</v>
      </c>
      <c r="C740" s="13" t="str">
        <f t="shared" si="22"/>
        <v/>
      </c>
      <c r="D740" s="20"/>
      <c r="E740" s="5"/>
      <c r="F740" s="5"/>
      <c r="G740" s="5"/>
      <c r="H740" s="3"/>
      <c r="I740" s="4"/>
      <c r="J740" s="4"/>
      <c r="K740" s="92" t="str">
        <f>IF(DepensesData[[#This Row],[Description/Commentaires/Notes]]="","",DepensesData[[#This Row],[Description/Commentaires/Notes]])</f>
        <v/>
      </c>
      <c r="L740" s="21"/>
    </row>
    <row r="741" spans="2:12" x14ac:dyDescent="0.25">
      <c r="B741" s="92">
        <f t="shared" si="23"/>
        <v>737</v>
      </c>
      <c r="C741" s="13" t="str">
        <f t="shared" si="22"/>
        <v/>
      </c>
      <c r="D741" s="20"/>
      <c r="E741" s="5"/>
      <c r="F741" s="5"/>
      <c r="G741" s="5"/>
      <c r="H741" s="3"/>
      <c r="I741" s="4"/>
      <c r="J741" s="4"/>
      <c r="K741" s="92" t="str">
        <f>IF(DepensesData[[#This Row],[Description/Commentaires/Notes]]="","",DepensesData[[#This Row],[Description/Commentaires/Notes]])</f>
        <v/>
      </c>
      <c r="L741" s="21"/>
    </row>
    <row r="742" spans="2:12" x14ac:dyDescent="0.25">
      <c r="B742" s="92">
        <f t="shared" si="23"/>
        <v>738</v>
      </c>
      <c r="C742" s="13" t="str">
        <f t="shared" si="22"/>
        <v/>
      </c>
      <c r="D742" s="20"/>
      <c r="E742" s="5"/>
      <c r="F742" s="5"/>
      <c r="G742" s="5"/>
      <c r="H742" s="3"/>
      <c r="I742" s="4"/>
      <c r="J742" s="4"/>
      <c r="K742" s="92" t="str">
        <f>IF(DepensesData[[#This Row],[Description/Commentaires/Notes]]="","",DepensesData[[#This Row],[Description/Commentaires/Notes]])</f>
        <v/>
      </c>
      <c r="L742" s="21"/>
    </row>
    <row r="743" spans="2:12" x14ac:dyDescent="0.25">
      <c r="B743" s="92">
        <f t="shared" si="23"/>
        <v>739</v>
      </c>
      <c r="C743" s="13" t="str">
        <f t="shared" si="22"/>
        <v/>
      </c>
      <c r="D743" s="20"/>
      <c r="E743" s="5"/>
      <c r="F743" s="5"/>
      <c r="G743" s="5"/>
      <c r="H743" s="3"/>
      <c r="I743" s="4"/>
      <c r="J743" s="4"/>
      <c r="K743" s="92" t="str">
        <f>IF(DepensesData[[#This Row],[Description/Commentaires/Notes]]="","",DepensesData[[#This Row],[Description/Commentaires/Notes]])</f>
        <v/>
      </c>
      <c r="L743" s="21"/>
    </row>
    <row r="744" spans="2:12" x14ac:dyDescent="0.25">
      <c r="B744" s="92">
        <f t="shared" si="23"/>
        <v>740</v>
      </c>
      <c r="C744" s="13" t="str">
        <f t="shared" si="22"/>
        <v/>
      </c>
      <c r="D744" s="20"/>
      <c r="E744" s="5"/>
      <c r="F744" s="5"/>
      <c r="G744" s="5"/>
      <c r="H744" s="3"/>
      <c r="I744" s="4"/>
      <c r="J744" s="4"/>
      <c r="K744" s="92" t="str">
        <f>IF(DepensesData[[#This Row],[Description/Commentaires/Notes]]="","",DepensesData[[#This Row],[Description/Commentaires/Notes]])</f>
        <v/>
      </c>
      <c r="L744" s="21"/>
    </row>
    <row r="745" spans="2:12" x14ac:dyDescent="0.25">
      <c r="B745" s="92">
        <f t="shared" si="23"/>
        <v>741</v>
      </c>
      <c r="C745" s="13" t="str">
        <f t="shared" si="22"/>
        <v/>
      </c>
      <c r="D745" s="20"/>
      <c r="E745" s="5"/>
      <c r="F745" s="5"/>
      <c r="G745" s="5"/>
      <c r="H745" s="3"/>
      <c r="I745" s="4"/>
      <c r="J745" s="4"/>
      <c r="K745" s="92" t="str">
        <f>IF(DepensesData[[#This Row],[Description/Commentaires/Notes]]="","",DepensesData[[#This Row],[Description/Commentaires/Notes]])</f>
        <v/>
      </c>
      <c r="L745" s="21"/>
    </row>
    <row r="746" spans="2:12" x14ac:dyDescent="0.25">
      <c r="B746" s="92">
        <f t="shared" si="23"/>
        <v>742</v>
      </c>
      <c r="C746" s="13" t="str">
        <f t="shared" si="22"/>
        <v/>
      </c>
      <c r="D746" s="20"/>
      <c r="E746" s="5"/>
      <c r="F746" s="5"/>
      <c r="G746" s="5"/>
      <c r="H746" s="3"/>
      <c r="I746" s="4"/>
      <c r="J746" s="4"/>
      <c r="K746" s="92" t="str">
        <f>IF(DepensesData[[#This Row],[Description/Commentaires/Notes]]="","",DepensesData[[#This Row],[Description/Commentaires/Notes]])</f>
        <v/>
      </c>
      <c r="L746" s="21"/>
    </row>
    <row r="747" spans="2:12" x14ac:dyDescent="0.25">
      <c r="B747" s="92">
        <f t="shared" si="23"/>
        <v>743</v>
      </c>
      <c r="C747" s="13" t="str">
        <f t="shared" si="22"/>
        <v/>
      </c>
      <c r="D747" s="20"/>
      <c r="E747" s="5"/>
      <c r="F747" s="5"/>
      <c r="G747" s="5"/>
      <c r="H747" s="3"/>
      <c r="I747" s="4"/>
      <c r="J747" s="4"/>
      <c r="K747" s="92" t="str">
        <f>IF(DepensesData[[#This Row],[Description/Commentaires/Notes]]="","",DepensesData[[#This Row],[Description/Commentaires/Notes]])</f>
        <v/>
      </c>
      <c r="L747" s="21"/>
    </row>
    <row r="748" spans="2:12" x14ac:dyDescent="0.25">
      <c r="B748" s="92">
        <f t="shared" si="23"/>
        <v>744</v>
      </c>
      <c r="C748" s="13" t="str">
        <f t="shared" si="22"/>
        <v/>
      </c>
      <c r="D748" s="20"/>
      <c r="E748" s="5"/>
      <c r="F748" s="5"/>
      <c r="G748" s="5"/>
      <c r="H748" s="3"/>
      <c r="I748" s="4"/>
      <c r="J748" s="4"/>
      <c r="K748" s="92" t="str">
        <f>IF(DepensesData[[#This Row],[Description/Commentaires/Notes]]="","",DepensesData[[#This Row],[Description/Commentaires/Notes]])</f>
        <v/>
      </c>
      <c r="L748" s="21"/>
    </row>
    <row r="749" spans="2:12" x14ac:dyDescent="0.25">
      <c r="B749" s="92">
        <f t="shared" si="23"/>
        <v>745</v>
      </c>
      <c r="C749" s="13" t="str">
        <f t="shared" si="22"/>
        <v/>
      </c>
      <c r="D749" s="20"/>
      <c r="E749" s="5"/>
      <c r="F749" s="5"/>
      <c r="G749" s="5"/>
      <c r="H749" s="3"/>
      <c r="I749" s="4"/>
      <c r="J749" s="4"/>
      <c r="K749" s="92" t="str">
        <f>IF(DepensesData[[#This Row],[Description/Commentaires/Notes]]="","",DepensesData[[#This Row],[Description/Commentaires/Notes]])</f>
        <v/>
      </c>
      <c r="L749" s="21"/>
    </row>
    <row r="750" spans="2:12" x14ac:dyDescent="0.25">
      <c r="B750" s="92">
        <f t="shared" si="23"/>
        <v>746</v>
      </c>
      <c r="C750" s="13" t="str">
        <f t="shared" si="22"/>
        <v/>
      </c>
      <c r="D750" s="20"/>
      <c r="E750" s="5"/>
      <c r="F750" s="5"/>
      <c r="G750" s="5"/>
      <c r="H750" s="3"/>
      <c r="I750" s="4"/>
      <c r="J750" s="4"/>
      <c r="K750" s="92" t="str">
        <f>IF(DepensesData[[#This Row],[Description/Commentaires/Notes]]="","",DepensesData[[#This Row],[Description/Commentaires/Notes]])</f>
        <v/>
      </c>
      <c r="L750" s="21"/>
    </row>
    <row r="751" spans="2:12" x14ac:dyDescent="0.25">
      <c r="B751" s="92">
        <f t="shared" si="23"/>
        <v>747</v>
      </c>
      <c r="C751" s="13" t="str">
        <f t="shared" si="22"/>
        <v/>
      </c>
      <c r="D751" s="20"/>
      <c r="E751" s="5"/>
      <c r="F751" s="5"/>
      <c r="G751" s="5"/>
      <c r="H751" s="3"/>
      <c r="I751" s="4"/>
      <c r="J751" s="4"/>
      <c r="K751" s="92" t="str">
        <f>IF(DepensesData[[#This Row],[Description/Commentaires/Notes]]="","",DepensesData[[#This Row],[Description/Commentaires/Notes]])</f>
        <v/>
      </c>
      <c r="L751" s="21"/>
    </row>
    <row r="752" spans="2:12" x14ac:dyDescent="0.25">
      <c r="B752" s="92">
        <f t="shared" si="23"/>
        <v>748</v>
      </c>
      <c r="C752" s="13" t="str">
        <f t="shared" si="22"/>
        <v/>
      </c>
      <c r="D752" s="20"/>
      <c r="E752" s="5"/>
      <c r="F752" s="5"/>
      <c r="G752" s="5"/>
      <c r="H752" s="3"/>
      <c r="I752" s="4"/>
      <c r="J752" s="4"/>
      <c r="K752" s="92" t="str">
        <f>IF(DepensesData[[#This Row],[Description/Commentaires/Notes]]="","",DepensesData[[#This Row],[Description/Commentaires/Notes]])</f>
        <v/>
      </c>
      <c r="L752" s="21"/>
    </row>
    <row r="753" spans="2:12" x14ac:dyDescent="0.25">
      <c r="B753" s="92">
        <f t="shared" si="23"/>
        <v>749</v>
      </c>
      <c r="C753" s="13" t="str">
        <f t="shared" si="22"/>
        <v/>
      </c>
      <c r="D753" s="20"/>
      <c r="E753" s="5"/>
      <c r="F753" s="5"/>
      <c r="G753" s="5"/>
      <c r="H753" s="3"/>
      <c r="I753" s="4"/>
      <c r="J753" s="4"/>
      <c r="K753" s="92" t="str">
        <f>IF(DepensesData[[#This Row],[Description/Commentaires/Notes]]="","",DepensesData[[#This Row],[Description/Commentaires/Notes]])</f>
        <v/>
      </c>
      <c r="L753" s="21"/>
    </row>
    <row r="754" spans="2:12" x14ac:dyDescent="0.25">
      <c r="B754" s="92">
        <f t="shared" si="23"/>
        <v>750</v>
      </c>
      <c r="C754" s="13" t="str">
        <f t="shared" si="22"/>
        <v/>
      </c>
      <c r="D754" s="20"/>
      <c r="E754" s="5"/>
      <c r="F754" s="5"/>
      <c r="G754" s="5"/>
      <c r="H754" s="3"/>
      <c r="I754" s="4"/>
      <c r="J754" s="4"/>
      <c r="K754" s="92" t="str">
        <f>IF(DepensesData[[#This Row],[Description/Commentaires/Notes]]="","",DepensesData[[#This Row],[Description/Commentaires/Notes]])</f>
        <v/>
      </c>
      <c r="L754" s="21"/>
    </row>
    <row r="755" spans="2:12" x14ac:dyDescent="0.25">
      <c r="B755" s="92">
        <f t="shared" si="23"/>
        <v>751</v>
      </c>
      <c r="C755" s="13" t="str">
        <f t="shared" si="22"/>
        <v/>
      </c>
      <c r="D755" s="20"/>
      <c r="E755" s="5"/>
      <c r="F755" s="5"/>
      <c r="G755" s="5"/>
      <c r="H755" s="3"/>
      <c r="I755" s="4"/>
      <c r="J755" s="4"/>
      <c r="K755" s="92" t="str">
        <f>IF(DepensesData[[#This Row],[Description/Commentaires/Notes]]="","",DepensesData[[#This Row],[Description/Commentaires/Notes]])</f>
        <v/>
      </c>
      <c r="L755" s="21"/>
    </row>
    <row r="756" spans="2:12" x14ac:dyDescent="0.25">
      <c r="B756" s="92">
        <f t="shared" si="23"/>
        <v>752</v>
      </c>
      <c r="C756" s="13" t="str">
        <f t="shared" si="22"/>
        <v/>
      </c>
      <c r="D756" s="20"/>
      <c r="E756" s="5"/>
      <c r="F756" s="5"/>
      <c r="G756" s="5"/>
      <c r="H756" s="3"/>
      <c r="I756" s="4"/>
      <c r="J756" s="4"/>
      <c r="K756" s="92" t="str">
        <f>IF(DepensesData[[#This Row],[Description/Commentaires/Notes]]="","",DepensesData[[#This Row],[Description/Commentaires/Notes]])</f>
        <v/>
      </c>
      <c r="L756" s="21"/>
    </row>
    <row r="757" spans="2:12" x14ac:dyDescent="0.25">
      <c r="B757" s="92">
        <f t="shared" si="23"/>
        <v>753</v>
      </c>
      <c r="C757" s="13" t="str">
        <f t="shared" si="22"/>
        <v/>
      </c>
      <c r="D757" s="20"/>
      <c r="E757" s="5"/>
      <c r="F757" s="5"/>
      <c r="G757" s="5"/>
      <c r="H757" s="3"/>
      <c r="I757" s="4"/>
      <c r="J757" s="4"/>
      <c r="K757" s="92" t="str">
        <f>IF(DepensesData[[#This Row],[Description/Commentaires/Notes]]="","",DepensesData[[#This Row],[Description/Commentaires/Notes]])</f>
        <v/>
      </c>
      <c r="L757" s="21"/>
    </row>
    <row r="758" spans="2:12" x14ac:dyDescent="0.25">
      <c r="B758" s="92">
        <f t="shared" si="23"/>
        <v>754</v>
      </c>
      <c r="C758" s="13" t="str">
        <f t="shared" si="22"/>
        <v/>
      </c>
      <c r="D758" s="20"/>
      <c r="E758" s="5"/>
      <c r="F758" s="5"/>
      <c r="G758" s="5"/>
      <c r="H758" s="3"/>
      <c r="I758" s="4"/>
      <c r="J758" s="4"/>
      <c r="K758" s="92" t="str">
        <f>IF(DepensesData[[#This Row],[Description/Commentaires/Notes]]="","",DepensesData[[#This Row],[Description/Commentaires/Notes]])</f>
        <v/>
      </c>
      <c r="L758" s="21"/>
    </row>
    <row r="759" spans="2:12" x14ac:dyDescent="0.25">
      <c r="B759" s="92">
        <f t="shared" si="23"/>
        <v>755</v>
      </c>
      <c r="C759" s="13" t="str">
        <f t="shared" si="22"/>
        <v/>
      </c>
      <c r="D759" s="20"/>
      <c r="E759" s="5"/>
      <c r="F759" s="5"/>
      <c r="G759" s="5"/>
      <c r="H759" s="3"/>
      <c r="I759" s="4"/>
      <c r="J759" s="4"/>
      <c r="K759" s="92" t="str">
        <f>IF(DepensesData[[#This Row],[Description/Commentaires/Notes]]="","",DepensesData[[#This Row],[Description/Commentaires/Notes]])</f>
        <v/>
      </c>
      <c r="L759" s="21"/>
    </row>
    <row r="760" spans="2:12" x14ac:dyDescent="0.25">
      <c r="B760" s="92">
        <f t="shared" si="23"/>
        <v>756</v>
      </c>
      <c r="C760" s="13" t="str">
        <f t="shared" si="22"/>
        <v/>
      </c>
      <c r="D760" s="20"/>
      <c r="E760" s="5"/>
      <c r="F760" s="5"/>
      <c r="G760" s="5"/>
      <c r="H760" s="3"/>
      <c r="I760" s="4"/>
      <c r="J760" s="4"/>
      <c r="K760" s="92" t="str">
        <f>IF(DepensesData[[#This Row],[Description/Commentaires/Notes]]="","",DepensesData[[#This Row],[Description/Commentaires/Notes]])</f>
        <v/>
      </c>
      <c r="L760" s="21"/>
    </row>
    <row r="761" spans="2:12" x14ac:dyDescent="0.25">
      <c r="B761" s="92">
        <f t="shared" si="23"/>
        <v>757</v>
      </c>
      <c r="C761" s="13" t="str">
        <f t="shared" si="22"/>
        <v/>
      </c>
      <c r="D761" s="20"/>
      <c r="E761" s="5"/>
      <c r="F761" s="5"/>
      <c r="G761" s="5"/>
      <c r="H761" s="3"/>
      <c r="I761" s="4"/>
      <c r="J761" s="4"/>
      <c r="K761" s="92" t="str">
        <f>IF(DepensesData[[#This Row],[Description/Commentaires/Notes]]="","",DepensesData[[#This Row],[Description/Commentaires/Notes]])</f>
        <v/>
      </c>
      <c r="L761" s="21"/>
    </row>
    <row r="762" spans="2:12" x14ac:dyDescent="0.25">
      <c r="B762" s="92">
        <f t="shared" si="23"/>
        <v>758</v>
      </c>
      <c r="C762" s="13" t="str">
        <f t="shared" si="22"/>
        <v/>
      </c>
      <c r="D762" s="20"/>
      <c r="E762" s="5"/>
      <c r="F762" s="5"/>
      <c r="G762" s="5"/>
      <c r="H762" s="3"/>
      <c r="I762" s="4"/>
      <c r="J762" s="4"/>
      <c r="K762" s="92" t="str">
        <f>IF(DepensesData[[#This Row],[Description/Commentaires/Notes]]="","",DepensesData[[#This Row],[Description/Commentaires/Notes]])</f>
        <v/>
      </c>
      <c r="L762" s="21"/>
    </row>
    <row r="763" spans="2:12" x14ac:dyDescent="0.25">
      <c r="B763" s="92">
        <f t="shared" si="23"/>
        <v>759</v>
      </c>
      <c r="C763" s="13" t="str">
        <f t="shared" si="22"/>
        <v/>
      </c>
      <c r="D763" s="20"/>
      <c r="E763" s="5"/>
      <c r="F763" s="5"/>
      <c r="G763" s="5"/>
      <c r="H763" s="3"/>
      <c r="I763" s="4"/>
      <c r="J763" s="4"/>
      <c r="K763" s="92" t="str">
        <f>IF(DepensesData[[#This Row],[Description/Commentaires/Notes]]="","",DepensesData[[#This Row],[Description/Commentaires/Notes]])</f>
        <v/>
      </c>
      <c r="L763" s="21"/>
    </row>
    <row r="764" spans="2:12" x14ac:dyDescent="0.25">
      <c r="B764" s="92">
        <f t="shared" si="23"/>
        <v>760</v>
      </c>
      <c r="C764" s="13" t="str">
        <f t="shared" si="22"/>
        <v/>
      </c>
      <c r="D764" s="20"/>
      <c r="E764" s="5"/>
      <c r="F764" s="5"/>
      <c r="G764" s="5"/>
      <c r="H764" s="3"/>
      <c r="I764" s="4"/>
      <c r="J764" s="4"/>
      <c r="K764" s="92" t="str">
        <f>IF(DepensesData[[#This Row],[Description/Commentaires/Notes]]="","",DepensesData[[#This Row],[Description/Commentaires/Notes]])</f>
        <v/>
      </c>
      <c r="L764" s="21"/>
    </row>
    <row r="765" spans="2:12" x14ac:dyDescent="0.25">
      <c r="B765" s="92">
        <f t="shared" si="23"/>
        <v>761</v>
      </c>
      <c r="C765" s="13" t="str">
        <f t="shared" si="22"/>
        <v/>
      </c>
      <c r="D765" s="20"/>
      <c r="E765" s="5"/>
      <c r="F765" s="5"/>
      <c r="G765" s="5"/>
      <c r="H765" s="3"/>
      <c r="I765" s="4"/>
      <c r="J765" s="4"/>
      <c r="K765" s="92" t="str">
        <f>IF(DepensesData[[#This Row],[Description/Commentaires/Notes]]="","",DepensesData[[#This Row],[Description/Commentaires/Notes]])</f>
        <v/>
      </c>
      <c r="L765" s="21"/>
    </row>
    <row r="766" spans="2:12" x14ac:dyDescent="0.25">
      <c r="B766" s="92">
        <f t="shared" si="23"/>
        <v>762</v>
      </c>
      <c r="C766" s="13" t="str">
        <f t="shared" si="22"/>
        <v/>
      </c>
      <c r="D766" s="20"/>
      <c r="E766" s="5"/>
      <c r="F766" s="5"/>
      <c r="G766" s="5"/>
      <c r="H766" s="3"/>
      <c r="I766" s="4"/>
      <c r="J766" s="4"/>
      <c r="K766" s="92" t="str">
        <f>IF(DepensesData[[#This Row],[Description/Commentaires/Notes]]="","",DepensesData[[#This Row],[Description/Commentaires/Notes]])</f>
        <v/>
      </c>
      <c r="L766" s="21"/>
    </row>
    <row r="767" spans="2:12" x14ac:dyDescent="0.25">
      <c r="B767" s="92">
        <f t="shared" si="23"/>
        <v>763</v>
      </c>
      <c r="C767" s="13" t="str">
        <f t="shared" si="22"/>
        <v/>
      </c>
      <c r="D767" s="20"/>
      <c r="E767" s="5"/>
      <c r="F767" s="5"/>
      <c r="G767" s="5"/>
      <c r="H767" s="3"/>
      <c r="I767" s="4"/>
      <c r="J767" s="4"/>
      <c r="K767" s="92" t="str">
        <f>IF(DepensesData[[#This Row],[Description/Commentaires/Notes]]="","",DepensesData[[#This Row],[Description/Commentaires/Notes]])</f>
        <v/>
      </c>
      <c r="L767" s="21"/>
    </row>
    <row r="768" spans="2:12" x14ac:dyDescent="0.25">
      <c r="B768" s="92">
        <f t="shared" si="23"/>
        <v>764</v>
      </c>
      <c r="C768" s="13" t="str">
        <f t="shared" si="22"/>
        <v/>
      </c>
      <c r="D768" s="20"/>
      <c r="E768" s="5"/>
      <c r="F768" s="5"/>
      <c r="G768" s="5"/>
      <c r="H768" s="3"/>
      <c r="I768" s="4"/>
      <c r="J768" s="4"/>
      <c r="K768" s="92" t="str">
        <f>IF(DepensesData[[#This Row],[Description/Commentaires/Notes]]="","",DepensesData[[#This Row],[Description/Commentaires/Notes]])</f>
        <v/>
      </c>
      <c r="L768" s="21"/>
    </row>
    <row r="769" spans="2:12" x14ac:dyDescent="0.25">
      <c r="B769" s="92">
        <f t="shared" si="23"/>
        <v>765</v>
      </c>
      <c r="C769" s="13" t="str">
        <f t="shared" si="22"/>
        <v/>
      </c>
      <c r="D769" s="20"/>
      <c r="E769" s="5"/>
      <c r="F769" s="5"/>
      <c r="G769" s="5"/>
      <c r="H769" s="3"/>
      <c r="I769" s="4"/>
      <c r="J769" s="4"/>
      <c r="K769" s="92" t="str">
        <f>IF(DepensesData[[#This Row],[Description/Commentaires/Notes]]="","",DepensesData[[#This Row],[Description/Commentaires/Notes]])</f>
        <v/>
      </c>
      <c r="L769" s="21"/>
    </row>
    <row r="770" spans="2:12" x14ac:dyDescent="0.25">
      <c r="B770" s="92">
        <f t="shared" si="23"/>
        <v>766</v>
      </c>
      <c r="C770" s="13" t="str">
        <f t="shared" si="22"/>
        <v/>
      </c>
      <c r="D770" s="20"/>
      <c r="E770" s="5"/>
      <c r="F770" s="5"/>
      <c r="G770" s="5"/>
      <c r="H770" s="3"/>
      <c r="I770" s="4"/>
      <c r="J770" s="4"/>
      <c r="K770" s="92" t="str">
        <f>IF(DepensesData[[#This Row],[Description/Commentaires/Notes]]="","",DepensesData[[#This Row],[Description/Commentaires/Notes]])</f>
        <v/>
      </c>
      <c r="L770" s="21"/>
    </row>
    <row r="771" spans="2:12" x14ac:dyDescent="0.25">
      <c r="B771" s="92">
        <f t="shared" si="23"/>
        <v>767</v>
      </c>
      <c r="C771" s="13" t="str">
        <f t="shared" si="22"/>
        <v/>
      </c>
      <c r="D771" s="20"/>
      <c r="E771" s="5"/>
      <c r="F771" s="5"/>
      <c r="G771" s="5"/>
      <c r="H771" s="3"/>
      <c r="I771" s="4"/>
      <c r="J771" s="4"/>
      <c r="K771" s="92" t="str">
        <f>IF(DepensesData[[#This Row],[Description/Commentaires/Notes]]="","",DepensesData[[#This Row],[Description/Commentaires/Notes]])</f>
        <v/>
      </c>
      <c r="L771" s="21"/>
    </row>
    <row r="772" spans="2:12" x14ac:dyDescent="0.25">
      <c r="B772" s="92">
        <f t="shared" si="23"/>
        <v>768</v>
      </c>
      <c r="C772" s="13" t="str">
        <f t="shared" si="22"/>
        <v/>
      </c>
      <c r="D772" s="20"/>
      <c r="E772" s="5"/>
      <c r="F772" s="5"/>
      <c r="G772" s="5"/>
      <c r="H772" s="3"/>
      <c r="I772" s="4"/>
      <c r="J772" s="4"/>
      <c r="K772" s="92" t="str">
        <f>IF(DepensesData[[#This Row],[Description/Commentaires/Notes]]="","",DepensesData[[#This Row],[Description/Commentaires/Notes]])</f>
        <v/>
      </c>
      <c r="L772" s="21"/>
    </row>
    <row r="773" spans="2:12" x14ac:dyDescent="0.25">
      <c r="B773" s="92">
        <f t="shared" si="23"/>
        <v>769</v>
      </c>
      <c r="C773" s="13" t="str">
        <f t="shared" ref="C773:C836" si="24">IF(OR(D773="", E773="", F773="", H773="", I773=""), "", TEXT(RIGHT(YEAR(D773), 2), "00") &amp; TEXT(MONTH(D773), "00") &amp; TEXT(DAY(D773), "00") &amp; "_Dep_MC_" &amp; TEXT(B773, "0"))</f>
        <v/>
      </c>
      <c r="D773" s="20"/>
      <c r="E773" s="5"/>
      <c r="F773" s="5"/>
      <c r="G773" s="5"/>
      <c r="H773" s="3"/>
      <c r="I773" s="4"/>
      <c r="J773" s="4"/>
      <c r="K773" s="92" t="str">
        <f>IF(DepensesData[[#This Row],[Description/Commentaires/Notes]]="","",DepensesData[[#This Row],[Description/Commentaires/Notes]])</f>
        <v/>
      </c>
      <c r="L773" s="21"/>
    </row>
    <row r="774" spans="2:12" x14ac:dyDescent="0.25">
      <c r="B774" s="92">
        <f t="shared" si="23"/>
        <v>770</v>
      </c>
      <c r="C774" s="13" t="str">
        <f t="shared" si="24"/>
        <v/>
      </c>
      <c r="D774" s="20"/>
      <c r="E774" s="5"/>
      <c r="F774" s="5"/>
      <c r="G774" s="5"/>
      <c r="H774" s="3"/>
      <c r="I774" s="4"/>
      <c r="J774" s="4"/>
      <c r="K774" s="92" t="str">
        <f>IF(DepensesData[[#This Row],[Description/Commentaires/Notes]]="","",DepensesData[[#This Row],[Description/Commentaires/Notes]])</f>
        <v/>
      </c>
      <c r="L774" s="21"/>
    </row>
    <row r="775" spans="2:12" x14ac:dyDescent="0.25">
      <c r="B775" s="92">
        <f t="shared" ref="B775:B838" si="25">B774+1</f>
        <v>771</v>
      </c>
      <c r="C775" s="13" t="str">
        <f t="shared" si="24"/>
        <v/>
      </c>
      <c r="D775" s="20"/>
      <c r="E775" s="5"/>
      <c r="F775" s="5"/>
      <c r="G775" s="5"/>
      <c r="H775" s="3"/>
      <c r="I775" s="4"/>
      <c r="J775" s="4"/>
      <c r="K775" s="92" t="str">
        <f>IF(DepensesData[[#This Row],[Description/Commentaires/Notes]]="","",DepensesData[[#This Row],[Description/Commentaires/Notes]])</f>
        <v/>
      </c>
      <c r="L775" s="21"/>
    </row>
    <row r="776" spans="2:12" x14ac:dyDescent="0.25">
      <c r="B776" s="92">
        <f t="shared" si="25"/>
        <v>772</v>
      </c>
      <c r="C776" s="13" t="str">
        <f t="shared" si="24"/>
        <v/>
      </c>
      <c r="D776" s="20"/>
      <c r="E776" s="5"/>
      <c r="F776" s="5"/>
      <c r="G776" s="5"/>
      <c r="H776" s="3"/>
      <c r="I776" s="4"/>
      <c r="J776" s="4"/>
      <c r="K776" s="92" t="str">
        <f>IF(DepensesData[[#This Row],[Description/Commentaires/Notes]]="","",DepensesData[[#This Row],[Description/Commentaires/Notes]])</f>
        <v/>
      </c>
      <c r="L776" s="21"/>
    </row>
    <row r="777" spans="2:12" x14ac:dyDescent="0.25">
      <c r="B777" s="92">
        <f t="shared" si="25"/>
        <v>773</v>
      </c>
      <c r="C777" s="13" t="str">
        <f t="shared" si="24"/>
        <v/>
      </c>
      <c r="D777" s="20"/>
      <c r="E777" s="5"/>
      <c r="F777" s="5"/>
      <c r="G777" s="5"/>
      <c r="H777" s="3"/>
      <c r="I777" s="4"/>
      <c r="J777" s="4"/>
      <c r="K777" s="92" t="str">
        <f>IF(DepensesData[[#This Row],[Description/Commentaires/Notes]]="","",DepensesData[[#This Row],[Description/Commentaires/Notes]])</f>
        <v/>
      </c>
      <c r="L777" s="21"/>
    </row>
    <row r="778" spans="2:12" x14ac:dyDescent="0.25">
      <c r="B778" s="92">
        <f t="shared" si="25"/>
        <v>774</v>
      </c>
      <c r="C778" s="13" t="str">
        <f t="shared" si="24"/>
        <v/>
      </c>
      <c r="D778" s="20"/>
      <c r="E778" s="5"/>
      <c r="F778" s="5"/>
      <c r="G778" s="5"/>
      <c r="H778" s="3"/>
      <c r="I778" s="4"/>
      <c r="J778" s="4"/>
      <c r="K778" s="92" t="str">
        <f>IF(DepensesData[[#This Row],[Description/Commentaires/Notes]]="","",DepensesData[[#This Row],[Description/Commentaires/Notes]])</f>
        <v/>
      </c>
      <c r="L778" s="21"/>
    </row>
    <row r="779" spans="2:12" x14ac:dyDescent="0.25">
      <c r="B779" s="92">
        <f t="shared" si="25"/>
        <v>775</v>
      </c>
      <c r="C779" s="13" t="str">
        <f t="shared" si="24"/>
        <v/>
      </c>
      <c r="D779" s="20"/>
      <c r="E779" s="5"/>
      <c r="F779" s="5"/>
      <c r="G779" s="5"/>
      <c r="H779" s="3"/>
      <c r="I779" s="4"/>
      <c r="J779" s="4"/>
      <c r="K779" s="92" t="str">
        <f>IF(DepensesData[[#This Row],[Description/Commentaires/Notes]]="","",DepensesData[[#This Row],[Description/Commentaires/Notes]])</f>
        <v/>
      </c>
      <c r="L779" s="21"/>
    </row>
    <row r="780" spans="2:12" x14ac:dyDescent="0.25">
      <c r="B780" s="92">
        <f t="shared" si="25"/>
        <v>776</v>
      </c>
      <c r="C780" s="13" t="str">
        <f t="shared" si="24"/>
        <v/>
      </c>
      <c r="D780" s="20"/>
      <c r="E780" s="5"/>
      <c r="F780" s="5"/>
      <c r="G780" s="5"/>
      <c r="H780" s="3"/>
      <c r="I780" s="4"/>
      <c r="J780" s="4"/>
      <c r="K780" s="92" t="str">
        <f>IF(DepensesData[[#This Row],[Description/Commentaires/Notes]]="","",DepensesData[[#This Row],[Description/Commentaires/Notes]])</f>
        <v/>
      </c>
      <c r="L780" s="21"/>
    </row>
    <row r="781" spans="2:12" x14ac:dyDescent="0.25">
      <c r="B781" s="92">
        <f t="shared" si="25"/>
        <v>777</v>
      </c>
      <c r="C781" s="13" t="str">
        <f t="shared" si="24"/>
        <v/>
      </c>
      <c r="D781" s="20"/>
      <c r="E781" s="5"/>
      <c r="F781" s="5"/>
      <c r="G781" s="5"/>
      <c r="H781" s="3"/>
      <c r="I781" s="4"/>
      <c r="J781" s="4"/>
      <c r="K781" s="92" t="str">
        <f>IF(DepensesData[[#This Row],[Description/Commentaires/Notes]]="","",DepensesData[[#This Row],[Description/Commentaires/Notes]])</f>
        <v/>
      </c>
      <c r="L781" s="21"/>
    </row>
    <row r="782" spans="2:12" x14ac:dyDescent="0.25">
      <c r="B782" s="92">
        <f t="shared" si="25"/>
        <v>778</v>
      </c>
      <c r="C782" s="13" t="str">
        <f t="shared" si="24"/>
        <v/>
      </c>
      <c r="D782" s="20"/>
      <c r="E782" s="5"/>
      <c r="F782" s="5"/>
      <c r="G782" s="5"/>
      <c r="H782" s="3"/>
      <c r="I782" s="4"/>
      <c r="J782" s="4"/>
      <c r="K782" s="92" t="str">
        <f>IF(DepensesData[[#This Row],[Description/Commentaires/Notes]]="","",DepensesData[[#This Row],[Description/Commentaires/Notes]])</f>
        <v/>
      </c>
      <c r="L782" s="21"/>
    </row>
    <row r="783" spans="2:12" x14ac:dyDescent="0.25">
      <c r="B783" s="92">
        <f t="shared" si="25"/>
        <v>779</v>
      </c>
      <c r="C783" s="13" t="str">
        <f t="shared" si="24"/>
        <v/>
      </c>
      <c r="D783" s="20"/>
      <c r="E783" s="5"/>
      <c r="F783" s="5"/>
      <c r="G783" s="5"/>
      <c r="H783" s="3"/>
      <c r="I783" s="4"/>
      <c r="J783" s="4"/>
      <c r="K783" s="92" t="str">
        <f>IF(DepensesData[[#This Row],[Description/Commentaires/Notes]]="","",DepensesData[[#This Row],[Description/Commentaires/Notes]])</f>
        <v/>
      </c>
      <c r="L783" s="21"/>
    </row>
    <row r="784" spans="2:12" x14ac:dyDescent="0.25">
      <c r="B784" s="92">
        <f t="shared" si="25"/>
        <v>780</v>
      </c>
      <c r="C784" s="13" t="str">
        <f t="shared" si="24"/>
        <v/>
      </c>
      <c r="D784" s="20"/>
      <c r="E784" s="5"/>
      <c r="F784" s="5"/>
      <c r="G784" s="5"/>
      <c r="H784" s="3"/>
      <c r="I784" s="4"/>
      <c r="J784" s="4"/>
      <c r="K784" s="92" t="str">
        <f>IF(DepensesData[[#This Row],[Description/Commentaires/Notes]]="","",DepensesData[[#This Row],[Description/Commentaires/Notes]])</f>
        <v/>
      </c>
      <c r="L784" s="21"/>
    </row>
    <row r="785" spans="2:12" x14ac:dyDescent="0.25">
      <c r="B785" s="92">
        <f t="shared" si="25"/>
        <v>781</v>
      </c>
      <c r="C785" s="13" t="str">
        <f t="shared" si="24"/>
        <v/>
      </c>
      <c r="D785" s="20"/>
      <c r="E785" s="5"/>
      <c r="F785" s="5"/>
      <c r="G785" s="5"/>
      <c r="H785" s="3"/>
      <c r="I785" s="4"/>
      <c r="J785" s="4"/>
      <c r="K785" s="92" t="str">
        <f>IF(DepensesData[[#This Row],[Description/Commentaires/Notes]]="","",DepensesData[[#This Row],[Description/Commentaires/Notes]])</f>
        <v/>
      </c>
      <c r="L785" s="21"/>
    </row>
    <row r="786" spans="2:12" x14ac:dyDescent="0.25">
      <c r="B786" s="92">
        <f t="shared" si="25"/>
        <v>782</v>
      </c>
      <c r="C786" s="13" t="str">
        <f t="shared" si="24"/>
        <v/>
      </c>
      <c r="D786" s="20"/>
      <c r="E786" s="5"/>
      <c r="F786" s="5"/>
      <c r="G786" s="5"/>
      <c r="H786" s="3"/>
      <c r="I786" s="4"/>
      <c r="J786" s="4"/>
      <c r="K786" s="92" t="str">
        <f>IF(DepensesData[[#This Row],[Description/Commentaires/Notes]]="","",DepensesData[[#This Row],[Description/Commentaires/Notes]])</f>
        <v/>
      </c>
      <c r="L786" s="21"/>
    </row>
    <row r="787" spans="2:12" x14ac:dyDescent="0.25">
      <c r="B787" s="92">
        <f t="shared" si="25"/>
        <v>783</v>
      </c>
      <c r="C787" s="13" t="str">
        <f t="shared" si="24"/>
        <v/>
      </c>
      <c r="D787" s="20"/>
      <c r="E787" s="5"/>
      <c r="F787" s="5"/>
      <c r="G787" s="5"/>
      <c r="H787" s="3"/>
      <c r="I787" s="4"/>
      <c r="J787" s="4"/>
      <c r="K787" s="92" t="str">
        <f>IF(DepensesData[[#This Row],[Description/Commentaires/Notes]]="","",DepensesData[[#This Row],[Description/Commentaires/Notes]])</f>
        <v/>
      </c>
      <c r="L787" s="21"/>
    </row>
    <row r="788" spans="2:12" x14ac:dyDescent="0.25">
      <c r="B788" s="92">
        <f t="shared" si="25"/>
        <v>784</v>
      </c>
      <c r="C788" s="13" t="str">
        <f t="shared" si="24"/>
        <v/>
      </c>
      <c r="D788" s="20"/>
      <c r="E788" s="5"/>
      <c r="F788" s="5"/>
      <c r="G788" s="5"/>
      <c r="H788" s="3"/>
      <c r="I788" s="4"/>
      <c r="J788" s="4"/>
      <c r="K788" s="92" t="str">
        <f>IF(DepensesData[[#This Row],[Description/Commentaires/Notes]]="","",DepensesData[[#This Row],[Description/Commentaires/Notes]])</f>
        <v/>
      </c>
      <c r="L788" s="21"/>
    </row>
    <row r="789" spans="2:12" x14ac:dyDescent="0.25">
      <c r="B789" s="92">
        <f t="shared" si="25"/>
        <v>785</v>
      </c>
      <c r="C789" s="13" t="str">
        <f t="shared" si="24"/>
        <v/>
      </c>
      <c r="D789" s="20"/>
      <c r="E789" s="5"/>
      <c r="F789" s="5"/>
      <c r="G789" s="5"/>
      <c r="H789" s="3"/>
      <c r="I789" s="4"/>
      <c r="J789" s="4"/>
      <c r="K789" s="92" t="str">
        <f>IF(DepensesData[[#This Row],[Description/Commentaires/Notes]]="","",DepensesData[[#This Row],[Description/Commentaires/Notes]])</f>
        <v/>
      </c>
      <c r="L789" s="21"/>
    </row>
    <row r="790" spans="2:12" x14ac:dyDescent="0.25">
      <c r="B790" s="92">
        <f t="shared" si="25"/>
        <v>786</v>
      </c>
      <c r="C790" s="13" t="str">
        <f t="shared" si="24"/>
        <v/>
      </c>
      <c r="D790" s="20"/>
      <c r="E790" s="5"/>
      <c r="F790" s="5"/>
      <c r="G790" s="5"/>
      <c r="H790" s="3"/>
      <c r="I790" s="4"/>
      <c r="J790" s="4"/>
      <c r="K790" s="92" t="str">
        <f>IF(DepensesData[[#This Row],[Description/Commentaires/Notes]]="","",DepensesData[[#This Row],[Description/Commentaires/Notes]])</f>
        <v/>
      </c>
      <c r="L790" s="21"/>
    </row>
    <row r="791" spans="2:12" x14ac:dyDescent="0.25">
      <c r="B791" s="92">
        <f t="shared" si="25"/>
        <v>787</v>
      </c>
      <c r="C791" s="13" t="str">
        <f t="shared" si="24"/>
        <v/>
      </c>
      <c r="D791" s="20"/>
      <c r="E791" s="5"/>
      <c r="F791" s="5"/>
      <c r="G791" s="5"/>
      <c r="H791" s="3"/>
      <c r="I791" s="4"/>
      <c r="J791" s="4"/>
      <c r="K791" s="92" t="str">
        <f>IF(DepensesData[[#This Row],[Description/Commentaires/Notes]]="","",DepensesData[[#This Row],[Description/Commentaires/Notes]])</f>
        <v/>
      </c>
      <c r="L791" s="21"/>
    </row>
    <row r="792" spans="2:12" x14ac:dyDescent="0.25">
      <c r="B792" s="92">
        <f t="shared" si="25"/>
        <v>788</v>
      </c>
      <c r="C792" s="13" t="str">
        <f t="shared" si="24"/>
        <v/>
      </c>
      <c r="D792" s="20"/>
      <c r="E792" s="5"/>
      <c r="F792" s="5"/>
      <c r="G792" s="5"/>
      <c r="H792" s="3"/>
      <c r="I792" s="4"/>
      <c r="J792" s="4"/>
      <c r="K792" s="92" t="str">
        <f>IF(DepensesData[[#This Row],[Description/Commentaires/Notes]]="","",DepensesData[[#This Row],[Description/Commentaires/Notes]])</f>
        <v/>
      </c>
      <c r="L792" s="21"/>
    </row>
    <row r="793" spans="2:12" x14ac:dyDescent="0.25">
      <c r="B793" s="92">
        <f t="shared" si="25"/>
        <v>789</v>
      </c>
      <c r="C793" s="13" t="str">
        <f t="shared" si="24"/>
        <v/>
      </c>
      <c r="D793" s="20"/>
      <c r="E793" s="5"/>
      <c r="F793" s="5"/>
      <c r="G793" s="5"/>
      <c r="H793" s="3"/>
      <c r="I793" s="4"/>
      <c r="J793" s="4"/>
      <c r="K793" s="92" t="str">
        <f>IF(DepensesData[[#This Row],[Description/Commentaires/Notes]]="","",DepensesData[[#This Row],[Description/Commentaires/Notes]])</f>
        <v/>
      </c>
      <c r="L793" s="21"/>
    </row>
    <row r="794" spans="2:12" x14ac:dyDescent="0.25">
      <c r="B794" s="92">
        <f t="shared" si="25"/>
        <v>790</v>
      </c>
      <c r="C794" s="13" t="str">
        <f t="shared" si="24"/>
        <v/>
      </c>
      <c r="D794" s="20"/>
      <c r="E794" s="5"/>
      <c r="F794" s="5"/>
      <c r="G794" s="5"/>
      <c r="H794" s="3"/>
      <c r="I794" s="4"/>
      <c r="J794" s="4"/>
      <c r="K794" s="92" t="str">
        <f>IF(DepensesData[[#This Row],[Description/Commentaires/Notes]]="","",DepensesData[[#This Row],[Description/Commentaires/Notes]])</f>
        <v/>
      </c>
      <c r="L794" s="21"/>
    </row>
    <row r="795" spans="2:12" x14ac:dyDescent="0.25">
      <c r="B795" s="92">
        <f t="shared" si="25"/>
        <v>791</v>
      </c>
      <c r="C795" s="13" t="str">
        <f t="shared" si="24"/>
        <v/>
      </c>
      <c r="D795" s="20"/>
      <c r="E795" s="5"/>
      <c r="F795" s="5"/>
      <c r="G795" s="5"/>
      <c r="H795" s="3"/>
      <c r="I795" s="4"/>
      <c r="J795" s="4"/>
      <c r="K795" s="92" t="str">
        <f>IF(DepensesData[[#This Row],[Description/Commentaires/Notes]]="","",DepensesData[[#This Row],[Description/Commentaires/Notes]])</f>
        <v/>
      </c>
      <c r="L795" s="21"/>
    </row>
    <row r="796" spans="2:12" x14ac:dyDescent="0.25">
      <c r="B796" s="92">
        <f t="shared" si="25"/>
        <v>792</v>
      </c>
      <c r="C796" s="13" t="str">
        <f t="shared" si="24"/>
        <v/>
      </c>
      <c r="D796" s="20"/>
      <c r="E796" s="5"/>
      <c r="F796" s="5"/>
      <c r="G796" s="5"/>
      <c r="H796" s="3"/>
      <c r="I796" s="4"/>
      <c r="J796" s="4"/>
      <c r="K796" s="92" t="str">
        <f>IF(DepensesData[[#This Row],[Description/Commentaires/Notes]]="","",DepensesData[[#This Row],[Description/Commentaires/Notes]])</f>
        <v/>
      </c>
      <c r="L796" s="21"/>
    </row>
    <row r="797" spans="2:12" x14ac:dyDescent="0.25">
      <c r="B797" s="92">
        <f t="shared" si="25"/>
        <v>793</v>
      </c>
      <c r="C797" s="13" t="str">
        <f t="shared" si="24"/>
        <v/>
      </c>
      <c r="D797" s="20"/>
      <c r="E797" s="5"/>
      <c r="F797" s="5"/>
      <c r="G797" s="5"/>
      <c r="H797" s="3"/>
      <c r="I797" s="4"/>
      <c r="J797" s="4"/>
      <c r="K797" s="92" t="str">
        <f>IF(DepensesData[[#This Row],[Description/Commentaires/Notes]]="","",DepensesData[[#This Row],[Description/Commentaires/Notes]])</f>
        <v/>
      </c>
      <c r="L797" s="21"/>
    </row>
    <row r="798" spans="2:12" x14ac:dyDescent="0.25">
      <c r="B798" s="92">
        <f t="shared" si="25"/>
        <v>794</v>
      </c>
      <c r="C798" s="13" t="str">
        <f t="shared" si="24"/>
        <v/>
      </c>
      <c r="D798" s="20"/>
      <c r="E798" s="5"/>
      <c r="F798" s="5"/>
      <c r="G798" s="5"/>
      <c r="H798" s="3"/>
      <c r="I798" s="4"/>
      <c r="J798" s="4"/>
      <c r="K798" s="92" t="str">
        <f>IF(DepensesData[[#This Row],[Description/Commentaires/Notes]]="","",DepensesData[[#This Row],[Description/Commentaires/Notes]])</f>
        <v/>
      </c>
      <c r="L798" s="21"/>
    </row>
    <row r="799" spans="2:12" x14ac:dyDescent="0.25">
      <c r="B799" s="92">
        <f t="shared" si="25"/>
        <v>795</v>
      </c>
      <c r="C799" s="13" t="str">
        <f t="shared" si="24"/>
        <v/>
      </c>
      <c r="D799" s="20"/>
      <c r="E799" s="5"/>
      <c r="F799" s="5"/>
      <c r="G799" s="5"/>
      <c r="H799" s="3"/>
      <c r="I799" s="4"/>
      <c r="J799" s="4"/>
      <c r="K799" s="92" t="str">
        <f>IF(DepensesData[[#This Row],[Description/Commentaires/Notes]]="","",DepensesData[[#This Row],[Description/Commentaires/Notes]])</f>
        <v/>
      </c>
      <c r="L799" s="21"/>
    </row>
    <row r="800" spans="2:12" x14ac:dyDescent="0.25">
      <c r="B800" s="92">
        <f t="shared" si="25"/>
        <v>796</v>
      </c>
      <c r="C800" s="13" t="str">
        <f t="shared" si="24"/>
        <v/>
      </c>
      <c r="D800" s="20"/>
      <c r="E800" s="5"/>
      <c r="F800" s="5"/>
      <c r="G800" s="5"/>
      <c r="H800" s="3"/>
      <c r="I800" s="4"/>
      <c r="J800" s="4"/>
      <c r="K800" s="92" t="str">
        <f>IF(DepensesData[[#This Row],[Description/Commentaires/Notes]]="","",DepensesData[[#This Row],[Description/Commentaires/Notes]])</f>
        <v/>
      </c>
      <c r="L800" s="21"/>
    </row>
    <row r="801" spans="2:12" x14ac:dyDescent="0.25">
      <c r="B801" s="92">
        <f t="shared" si="25"/>
        <v>797</v>
      </c>
      <c r="C801" s="13" t="str">
        <f t="shared" si="24"/>
        <v/>
      </c>
      <c r="D801" s="20"/>
      <c r="E801" s="5"/>
      <c r="F801" s="5"/>
      <c r="G801" s="5"/>
      <c r="H801" s="3"/>
      <c r="I801" s="4"/>
      <c r="J801" s="4"/>
      <c r="K801" s="92" t="str">
        <f>IF(DepensesData[[#This Row],[Description/Commentaires/Notes]]="","",DepensesData[[#This Row],[Description/Commentaires/Notes]])</f>
        <v/>
      </c>
      <c r="L801" s="21"/>
    </row>
    <row r="802" spans="2:12" x14ac:dyDescent="0.25">
      <c r="B802" s="92">
        <f t="shared" si="25"/>
        <v>798</v>
      </c>
      <c r="C802" s="13" t="str">
        <f t="shared" si="24"/>
        <v/>
      </c>
      <c r="D802" s="20"/>
      <c r="E802" s="5"/>
      <c r="F802" s="5"/>
      <c r="G802" s="5"/>
      <c r="H802" s="3"/>
      <c r="I802" s="4"/>
      <c r="J802" s="4"/>
      <c r="K802" s="92" t="str">
        <f>IF(DepensesData[[#This Row],[Description/Commentaires/Notes]]="","",DepensesData[[#This Row],[Description/Commentaires/Notes]])</f>
        <v/>
      </c>
      <c r="L802" s="21"/>
    </row>
    <row r="803" spans="2:12" x14ac:dyDescent="0.25">
      <c r="B803" s="92">
        <f t="shared" si="25"/>
        <v>799</v>
      </c>
      <c r="C803" s="13" t="str">
        <f t="shared" si="24"/>
        <v/>
      </c>
      <c r="D803" s="20"/>
      <c r="E803" s="5"/>
      <c r="F803" s="5"/>
      <c r="G803" s="5"/>
      <c r="H803" s="3"/>
      <c r="I803" s="4"/>
      <c r="J803" s="4"/>
      <c r="K803" s="92" t="str">
        <f>IF(DepensesData[[#This Row],[Description/Commentaires/Notes]]="","",DepensesData[[#This Row],[Description/Commentaires/Notes]])</f>
        <v/>
      </c>
      <c r="L803" s="21"/>
    </row>
    <row r="804" spans="2:12" x14ac:dyDescent="0.25">
      <c r="B804" s="92">
        <f t="shared" si="25"/>
        <v>800</v>
      </c>
      <c r="C804" s="13" t="str">
        <f t="shared" si="24"/>
        <v/>
      </c>
      <c r="D804" s="20"/>
      <c r="E804" s="5"/>
      <c r="F804" s="5"/>
      <c r="G804" s="5"/>
      <c r="H804" s="3"/>
      <c r="I804" s="4"/>
      <c r="J804" s="4"/>
      <c r="K804" s="92" t="str">
        <f>IF(DepensesData[[#This Row],[Description/Commentaires/Notes]]="","",DepensesData[[#This Row],[Description/Commentaires/Notes]])</f>
        <v/>
      </c>
      <c r="L804" s="21"/>
    </row>
    <row r="805" spans="2:12" x14ac:dyDescent="0.25">
      <c r="B805" s="92">
        <f t="shared" si="25"/>
        <v>801</v>
      </c>
      <c r="C805" s="13" t="str">
        <f t="shared" si="24"/>
        <v/>
      </c>
      <c r="D805" s="20"/>
      <c r="E805" s="5"/>
      <c r="F805" s="5"/>
      <c r="G805" s="5"/>
      <c r="H805" s="3"/>
      <c r="I805" s="4"/>
      <c r="J805" s="4"/>
      <c r="K805" s="92" t="str">
        <f>IF(DepensesData[[#This Row],[Description/Commentaires/Notes]]="","",DepensesData[[#This Row],[Description/Commentaires/Notes]])</f>
        <v/>
      </c>
      <c r="L805" s="21"/>
    </row>
    <row r="806" spans="2:12" x14ac:dyDescent="0.25">
      <c r="B806" s="92">
        <f t="shared" si="25"/>
        <v>802</v>
      </c>
      <c r="C806" s="13" t="str">
        <f t="shared" si="24"/>
        <v/>
      </c>
      <c r="D806" s="20"/>
      <c r="E806" s="5"/>
      <c r="F806" s="5"/>
      <c r="G806" s="5"/>
      <c r="H806" s="3"/>
      <c r="I806" s="4"/>
      <c r="J806" s="4"/>
      <c r="K806" s="92" t="str">
        <f>IF(DepensesData[[#This Row],[Description/Commentaires/Notes]]="","",DepensesData[[#This Row],[Description/Commentaires/Notes]])</f>
        <v/>
      </c>
      <c r="L806" s="21"/>
    </row>
    <row r="807" spans="2:12" x14ac:dyDescent="0.25">
      <c r="B807" s="92">
        <f t="shared" si="25"/>
        <v>803</v>
      </c>
      <c r="C807" s="13" t="str">
        <f t="shared" si="24"/>
        <v/>
      </c>
      <c r="D807" s="20"/>
      <c r="E807" s="5"/>
      <c r="F807" s="5"/>
      <c r="G807" s="5"/>
      <c r="H807" s="3"/>
      <c r="I807" s="4"/>
      <c r="J807" s="4"/>
      <c r="K807" s="92" t="str">
        <f>IF(DepensesData[[#This Row],[Description/Commentaires/Notes]]="","",DepensesData[[#This Row],[Description/Commentaires/Notes]])</f>
        <v/>
      </c>
      <c r="L807" s="21"/>
    </row>
    <row r="808" spans="2:12" x14ac:dyDescent="0.25">
      <c r="B808" s="92">
        <f t="shared" si="25"/>
        <v>804</v>
      </c>
      <c r="C808" s="13" t="str">
        <f t="shared" si="24"/>
        <v/>
      </c>
      <c r="D808" s="20"/>
      <c r="E808" s="5"/>
      <c r="F808" s="5"/>
      <c r="G808" s="5"/>
      <c r="H808" s="3"/>
      <c r="I808" s="4"/>
      <c r="J808" s="4"/>
      <c r="K808" s="92" t="str">
        <f>IF(DepensesData[[#This Row],[Description/Commentaires/Notes]]="","",DepensesData[[#This Row],[Description/Commentaires/Notes]])</f>
        <v/>
      </c>
      <c r="L808" s="21"/>
    </row>
    <row r="809" spans="2:12" x14ac:dyDescent="0.25">
      <c r="B809" s="92">
        <f t="shared" si="25"/>
        <v>805</v>
      </c>
      <c r="C809" s="13" t="str">
        <f t="shared" si="24"/>
        <v/>
      </c>
      <c r="D809" s="20"/>
      <c r="E809" s="5"/>
      <c r="F809" s="5"/>
      <c r="G809" s="5"/>
      <c r="H809" s="3"/>
      <c r="I809" s="4"/>
      <c r="J809" s="4"/>
      <c r="K809" s="92" t="str">
        <f>IF(DepensesData[[#This Row],[Description/Commentaires/Notes]]="","",DepensesData[[#This Row],[Description/Commentaires/Notes]])</f>
        <v/>
      </c>
      <c r="L809" s="21"/>
    </row>
    <row r="810" spans="2:12" x14ac:dyDescent="0.25">
      <c r="B810" s="92">
        <f t="shared" si="25"/>
        <v>806</v>
      </c>
      <c r="C810" s="13" t="str">
        <f t="shared" si="24"/>
        <v/>
      </c>
      <c r="D810" s="20"/>
      <c r="E810" s="5"/>
      <c r="F810" s="5"/>
      <c r="G810" s="5"/>
      <c r="H810" s="3"/>
      <c r="I810" s="4"/>
      <c r="J810" s="4"/>
      <c r="K810" s="92" t="str">
        <f>IF(DepensesData[[#This Row],[Description/Commentaires/Notes]]="","",DepensesData[[#This Row],[Description/Commentaires/Notes]])</f>
        <v/>
      </c>
      <c r="L810" s="21"/>
    </row>
    <row r="811" spans="2:12" x14ac:dyDescent="0.25">
      <c r="B811" s="92">
        <f t="shared" si="25"/>
        <v>807</v>
      </c>
      <c r="C811" s="13" t="str">
        <f t="shared" si="24"/>
        <v/>
      </c>
      <c r="D811" s="20"/>
      <c r="E811" s="5"/>
      <c r="F811" s="5"/>
      <c r="G811" s="5"/>
      <c r="H811" s="3"/>
      <c r="I811" s="4"/>
      <c r="J811" s="4"/>
      <c r="K811" s="92" t="str">
        <f>IF(DepensesData[[#This Row],[Description/Commentaires/Notes]]="","",DepensesData[[#This Row],[Description/Commentaires/Notes]])</f>
        <v/>
      </c>
      <c r="L811" s="21"/>
    </row>
    <row r="812" spans="2:12" x14ac:dyDescent="0.25">
      <c r="B812" s="92">
        <f t="shared" si="25"/>
        <v>808</v>
      </c>
      <c r="C812" s="13" t="str">
        <f t="shared" si="24"/>
        <v/>
      </c>
      <c r="D812" s="20"/>
      <c r="E812" s="5"/>
      <c r="F812" s="5"/>
      <c r="G812" s="5"/>
      <c r="H812" s="3"/>
      <c r="I812" s="4"/>
      <c r="J812" s="4"/>
      <c r="K812" s="92" t="str">
        <f>IF(DepensesData[[#This Row],[Description/Commentaires/Notes]]="","",DepensesData[[#This Row],[Description/Commentaires/Notes]])</f>
        <v/>
      </c>
      <c r="L812" s="21"/>
    </row>
    <row r="813" spans="2:12" x14ac:dyDescent="0.25">
      <c r="B813" s="92">
        <f t="shared" si="25"/>
        <v>809</v>
      </c>
      <c r="C813" s="13" t="str">
        <f t="shared" si="24"/>
        <v/>
      </c>
      <c r="D813" s="20"/>
      <c r="E813" s="5"/>
      <c r="F813" s="5"/>
      <c r="G813" s="5"/>
      <c r="H813" s="3"/>
      <c r="I813" s="4"/>
      <c r="J813" s="4"/>
      <c r="K813" s="92" t="str">
        <f>IF(DepensesData[[#This Row],[Description/Commentaires/Notes]]="","",DepensesData[[#This Row],[Description/Commentaires/Notes]])</f>
        <v/>
      </c>
      <c r="L813" s="21"/>
    </row>
    <row r="814" spans="2:12" x14ac:dyDescent="0.25">
      <c r="B814" s="92">
        <f t="shared" si="25"/>
        <v>810</v>
      </c>
      <c r="C814" s="13" t="str">
        <f t="shared" si="24"/>
        <v/>
      </c>
      <c r="D814" s="20"/>
      <c r="E814" s="5"/>
      <c r="F814" s="5"/>
      <c r="G814" s="5"/>
      <c r="H814" s="3"/>
      <c r="I814" s="4"/>
      <c r="J814" s="4"/>
      <c r="K814" s="92" t="str">
        <f>IF(DepensesData[[#This Row],[Description/Commentaires/Notes]]="","",DepensesData[[#This Row],[Description/Commentaires/Notes]])</f>
        <v/>
      </c>
      <c r="L814" s="21"/>
    </row>
    <row r="815" spans="2:12" x14ac:dyDescent="0.25">
      <c r="B815" s="92">
        <f t="shared" si="25"/>
        <v>811</v>
      </c>
      <c r="C815" s="13" t="str">
        <f t="shared" si="24"/>
        <v/>
      </c>
      <c r="D815" s="20"/>
      <c r="E815" s="5"/>
      <c r="F815" s="5"/>
      <c r="G815" s="5"/>
      <c r="H815" s="3"/>
      <c r="I815" s="4"/>
      <c r="J815" s="4"/>
      <c r="K815" s="92" t="str">
        <f>IF(DepensesData[[#This Row],[Description/Commentaires/Notes]]="","",DepensesData[[#This Row],[Description/Commentaires/Notes]])</f>
        <v/>
      </c>
      <c r="L815" s="21"/>
    </row>
    <row r="816" spans="2:12" x14ac:dyDescent="0.25">
      <c r="B816" s="92">
        <f t="shared" si="25"/>
        <v>812</v>
      </c>
      <c r="C816" s="13" t="str">
        <f t="shared" si="24"/>
        <v/>
      </c>
      <c r="D816" s="20"/>
      <c r="E816" s="5"/>
      <c r="F816" s="5"/>
      <c r="G816" s="5"/>
      <c r="H816" s="3"/>
      <c r="I816" s="4"/>
      <c r="J816" s="4"/>
      <c r="K816" s="92" t="str">
        <f>IF(DepensesData[[#This Row],[Description/Commentaires/Notes]]="","",DepensesData[[#This Row],[Description/Commentaires/Notes]])</f>
        <v/>
      </c>
      <c r="L816" s="21"/>
    </row>
    <row r="817" spans="2:12" x14ac:dyDescent="0.25">
      <c r="B817" s="92">
        <f t="shared" si="25"/>
        <v>813</v>
      </c>
      <c r="C817" s="13" t="str">
        <f t="shared" si="24"/>
        <v/>
      </c>
      <c r="D817" s="20"/>
      <c r="E817" s="5"/>
      <c r="F817" s="5"/>
      <c r="G817" s="5"/>
      <c r="H817" s="3"/>
      <c r="I817" s="4"/>
      <c r="J817" s="4"/>
      <c r="K817" s="92" t="str">
        <f>IF(DepensesData[[#This Row],[Description/Commentaires/Notes]]="","",DepensesData[[#This Row],[Description/Commentaires/Notes]])</f>
        <v/>
      </c>
      <c r="L817" s="21"/>
    </row>
    <row r="818" spans="2:12" x14ac:dyDescent="0.25">
      <c r="B818" s="92">
        <f t="shared" si="25"/>
        <v>814</v>
      </c>
      <c r="C818" s="13" t="str">
        <f t="shared" si="24"/>
        <v/>
      </c>
      <c r="D818" s="20"/>
      <c r="E818" s="5"/>
      <c r="F818" s="5"/>
      <c r="G818" s="5"/>
      <c r="H818" s="3"/>
      <c r="I818" s="4"/>
      <c r="J818" s="4"/>
      <c r="K818" s="92" t="str">
        <f>IF(DepensesData[[#This Row],[Description/Commentaires/Notes]]="","",DepensesData[[#This Row],[Description/Commentaires/Notes]])</f>
        <v/>
      </c>
      <c r="L818" s="21"/>
    </row>
    <row r="819" spans="2:12" x14ac:dyDescent="0.25">
      <c r="B819" s="92">
        <f t="shared" si="25"/>
        <v>815</v>
      </c>
      <c r="C819" s="13" t="str">
        <f t="shared" si="24"/>
        <v/>
      </c>
      <c r="D819" s="20"/>
      <c r="E819" s="5"/>
      <c r="F819" s="5"/>
      <c r="G819" s="5"/>
      <c r="H819" s="3"/>
      <c r="I819" s="4"/>
      <c r="J819" s="4"/>
      <c r="K819" s="92" t="str">
        <f>IF(DepensesData[[#This Row],[Description/Commentaires/Notes]]="","",DepensesData[[#This Row],[Description/Commentaires/Notes]])</f>
        <v/>
      </c>
      <c r="L819" s="21"/>
    </row>
    <row r="820" spans="2:12" x14ac:dyDescent="0.25">
      <c r="B820" s="92">
        <f t="shared" si="25"/>
        <v>816</v>
      </c>
      <c r="C820" s="13" t="str">
        <f t="shared" si="24"/>
        <v/>
      </c>
      <c r="D820" s="20"/>
      <c r="E820" s="5"/>
      <c r="F820" s="5"/>
      <c r="G820" s="5"/>
      <c r="H820" s="3"/>
      <c r="I820" s="4"/>
      <c r="J820" s="4"/>
      <c r="K820" s="92" t="str">
        <f>IF(DepensesData[[#This Row],[Description/Commentaires/Notes]]="","",DepensesData[[#This Row],[Description/Commentaires/Notes]])</f>
        <v/>
      </c>
      <c r="L820" s="21"/>
    </row>
    <row r="821" spans="2:12" x14ac:dyDescent="0.25">
      <c r="B821" s="92">
        <f t="shared" si="25"/>
        <v>817</v>
      </c>
      <c r="C821" s="13" t="str">
        <f t="shared" si="24"/>
        <v/>
      </c>
      <c r="D821" s="20"/>
      <c r="E821" s="5"/>
      <c r="F821" s="5"/>
      <c r="G821" s="5"/>
      <c r="H821" s="3"/>
      <c r="I821" s="4"/>
      <c r="J821" s="4"/>
      <c r="K821" s="92" t="str">
        <f>IF(DepensesData[[#This Row],[Description/Commentaires/Notes]]="","",DepensesData[[#This Row],[Description/Commentaires/Notes]])</f>
        <v/>
      </c>
      <c r="L821" s="21"/>
    </row>
    <row r="822" spans="2:12" x14ac:dyDescent="0.25">
      <c r="B822" s="92">
        <f t="shared" si="25"/>
        <v>818</v>
      </c>
      <c r="C822" s="13" t="str">
        <f t="shared" si="24"/>
        <v/>
      </c>
      <c r="D822" s="20"/>
      <c r="E822" s="5"/>
      <c r="F822" s="5"/>
      <c r="G822" s="5"/>
      <c r="H822" s="3"/>
      <c r="I822" s="4"/>
      <c r="J822" s="4"/>
      <c r="K822" s="92" t="str">
        <f>IF(DepensesData[[#This Row],[Description/Commentaires/Notes]]="","",DepensesData[[#This Row],[Description/Commentaires/Notes]])</f>
        <v/>
      </c>
      <c r="L822" s="21"/>
    </row>
    <row r="823" spans="2:12" x14ac:dyDescent="0.25">
      <c r="B823" s="92">
        <f t="shared" si="25"/>
        <v>819</v>
      </c>
      <c r="C823" s="13" t="str">
        <f t="shared" si="24"/>
        <v/>
      </c>
      <c r="D823" s="20"/>
      <c r="E823" s="5"/>
      <c r="F823" s="5"/>
      <c r="G823" s="5"/>
      <c r="H823" s="3"/>
      <c r="I823" s="4"/>
      <c r="J823" s="4"/>
      <c r="K823" s="92" t="str">
        <f>IF(DepensesData[[#This Row],[Description/Commentaires/Notes]]="","",DepensesData[[#This Row],[Description/Commentaires/Notes]])</f>
        <v/>
      </c>
      <c r="L823" s="21"/>
    </row>
    <row r="824" spans="2:12" x14ac:dyDescent="0.25">
      <c r="B824" s="92">
        <f t="shared" si="25"/>
        <v>820</v>
      </c>
      <c r="C824" s="13" t="str">
        <f t="shared" si="24"/>
        <v/>
      </c>
      <c r="D824" s="20"/>
      <c r="E824" s="5"/>
      <c r="F824" s="5"/>
      <c r="G824" s="5"/>
      <c r="H824" s="3"/>
      <c r="I824" s="4"/>
      <c r="J824" s="4"/>
      <c r="K824" s="92" t="str">
        <f>IF(DepensesData[[#This Row],[Description/Commentaires/Notes]]="","",DepensesData[[#This Row],[Description/Commentaires/Notes]])</f>
        <v/>
      </c>
      <c r="L824" s="21"/>
    </row>
    <row r="825" spans="2:12" x14ac:dyDescent="0.25">
      <c r="B825" s="92">
        <f t="shared" si="25"/>
        <v>821</v>
      </c>
      <c r="C825" s="13" t="str">
        <f t="shared" si="24"/>
        <v/>
      </c>
      <c r="D825" s="20"/>
      <c r="E825" s="5"/>
      <c r="F825" s="5"/>
      <c r="G825" s="5"/>
      <c r="H825" s="3"/>
      <c r="I825" s="4"/>
      <c r="J825" s="4"/>
      <c r="K825" s="92" t="str">
        <f>IF(DepensesData[[#This Row],[Description/Commentaires/Notes]]="","",DepensesData[[#This Row],[Description/Commentaires/Notes]])</f>
        <v/>
      </c>
      <c r="L825" s="21"/>
    </row>
    <row r="826" spans="2:12" x14ac:dyDescent="0.25">
      <c r="B826" s="92">
        <f t="shared" si="25"/>
        <v>822</v>
      </c>
      <c r="C826" s="13" t="str">
        <f t="shared" si="24"/>
        <v/>
      </c>
      <c r="D826" s="20"/>
      <c r="E826" s="5"/>
      <c r="F826" s="5"/>
      <c r="G826" s="5"/>
      <c r="H826" s="3"/>
      <c r="I826" s="4"/>
      <c r="J826" s="4"/>
      <c r="K826" s="92" t="str">
        <f>IF(DepensesData[[#This Row],[Description/Commentaires/Notes]]="","",DepensesData[[#This Row],[Description/Commentaires/Notes]])</f>
        <v/>
      </c>
      <c r="L826" s="21"/>
    </row>
    <row r="827" spans="2:12" x14ac:dyDescent="0.25">
      <c r="B827" s="92">
        <f t="shared" si="25"/>
        <v>823</v>
      </c>
      <c r="C827" s="13" t="str">
        <f t="shared" si="24"/>
        <v/>
      </c>
      <c r="D827" s="20"/>
      <c r="E827" s="5"/>
      <c r="F827" s="5"/>
      <c r="G827" s="5"/>
      <c r="H827" s="3"/>
      <c r="I827" s="4"/>
      <c r="J827" s="4"/>
      <c r="K827" s="92" t="str">
        <f>IF(DepensesData[[#This Row],[Description/Commentaires/Notes]]="","",DepensesData[[#This Row],[Description/Commentaires/Notes]])</f>
        <v/>
      </c>
      <c r="L827" s="21"/>
    </row>
    <row r="828" spans="2:12" x14ac:dyDescent="0.25">
      <c r="B828" s="92">
        <f t="shared" si="25"/>
        <v>824</v>
      </c>
      <c r="C828" s="13" t="str">
        <f t="shared" si="24"/>
        <v/>
      </c>
      <c r="D828" s="20"/>
      <c r="E828" s="5"/>
      <c r="F828" s="5"/>
      <c r="G828" s="5"/>
      <c r="H828" s="3"/>
      <c r="I828" s="4"/>
      <c r="J828" s="4"/>
      <c r="K828" s="92" t="str">
        <f>IF(DepensesData[[#This Row],[Description/Commentaires/Notes]]="","",DepensesData[[#This Row],[Description/Commentaires/Notes]])</f>
        <v/>
      </c>
      <c r="L828" s="21"/>
    </row>
    <row r="829" spans="2:12" x14ac:dyDescent="0.25">
      <c r="B829" s="92">
        <f t="shared" si="25"/>
        <v>825</v>
      </c>
      <c r="C829" s="13" t="str">
        <f t="shared" si="24"/>
        <v/>
      </c>
      <c r="D829" s="20"/>
      <c r="E829" s="5"/>
      <c r="F829" s="5"/>
      <c r="G829" s="5"/>
      <c r="H829" s="3"/>
      <c r="I829" s="4"/>
      <c r="J829" s="4"/>
      <c r="K829" s="92" t="str">
        <f>IF(DepensesData[[#This Row],[Description/Commentaires/Notes]]="","",DepensesData[[#This Row],[Description/Commentaires/Notes]])</f>
        <v/>
      </c>
      <c r="L829" s="21"/>
    </row>
    <row r="830" spans="2:12" x14ac:dyDescent="0.25">
      <c r="B830" s="92">
        <f t="shared" si="25"/>
        <v>826</v>
      </c>
      <c r="C830" s="13" t="str">
        <f t="shared" si="24"/>
        <v/>
      </c>
      <c r="D830" s="20"/>
      <c r="E830" s="5"/>
      <c r="F830" s="5"/>
      <c r="G830" s="5"/>
      <c r="H830" s="3"/>
      <c r="I830" s="4"/>
      <c r="J830" s="4"/>
      <c r="K830" s="92" t="str">
        <f>IF(DepensesData[[#This Row],[Description/Commentaires/Notes]]="","",DepensesData[[#This Row],[Description/Commentaires/Notes]])</f>
        <v/>
      </c>
      <c r="L830" s="21"/>
    </row>
    <row r="831" spans="2:12" x14ac:dyDescent="0.25">
      <c r="B831" s="92">
        <f t="shared" si="25"/>
        <v>827</v>
      </c>
      <c r="C831" s="13" t="str">
        <f t="shared" si="24"/>
        <v/>
      </c>
      <c r="D831" s="20"/>
      <c r="E831" s="5"/>
      <c r="F831" s="5"/>
      <c r="G831" s="5"/>
      <c r="H831" s="3"/>
      <c r="I831" s="4"/>
      <c r="J831" s="4"/>
      <c r="K831" s="92" t="str">
        <f>IF(DepensesData[[#This Row],[Description/Commentaires/Notes]]="","",DepensesData[[#This Row],[Description/Commentaires/Notes]])</f>
        <v/>
      </c>
      <c r="L831" s="21"/>
    </row>
    <row r="832" spans="2:12" x14ac:dyDescent="0.25">
      <c r="B832" s="92">
        <f t="shared" si="25"/>
        <v>828</v>
      </c>
      <c r="C832" s="13" t="str">
        <f t="shared" si="24"/>
        <v/>
      </c>
      <c r="D832" s="20"/>
      <c r="E832" s="5"/>
      <c r="F832" s="5"/>
      <c r="G832" s="5"/>
      <c r="H832" s="3"/>
      <c r="I832" s="4"/>
      <c r="J832" s="4"/>
      <c r="K832" s="92" t="str">
        <f>IF(DepensesData[[#This Row],[Description/Commentaires/Notes]]="","",DepensesData[[#This Row],[Description/Commentaires/Notes]])</f>
        <v/>
      </c>
      <c r="L832" s="21"/>
    </row>
    <row r="833" spans="2:12" x14ac:dyDescent="0.25">
      <c r="B833" s="92">
        <f t="shared" si="25"/>
        <v>829</v>
      </c>
      <c r="C833" s="13" t="str">
        <f t="shared" si="24"/>
        <v/>
      </c>
      <c r="D833" s="20"/>
      <c r="E833" s="5"/>
      <c r="F833" s="5"/>
      <c r="G833" s="5"/>
      <c r="H833" s="3"/>
      <c r="I833" s="4"/>
      <c r="J833" s="4"/>
      <c r="K833" s="92" t="str">
        <f>IF(DepensesData[[#This Row],[Description/Commentaires/Notes]]="","",DepensesData[[#This Row],[Description/Commentaires/Notes]])</f>
        <v/>
      </c>
      <c r="L833" s="21"/>
    </row>
    <row r="834" spans="2:12" x14ac:dyDescent="0.25">
      <c r="B834" s="92">
        <f t="shared" si="25"/>
        <v>830</v>
      </c>
      <c r="C834" s="13" t="str">
        <f t="shared" si="24"/>
        <v/>
      </c>
      <c r="D834" s="20"/>
      <c r="E834" s="5"/>
      <c r="F834" s="5"/>
      <c r="G834" s="5"/>
      <c r="H834" s="3"/>
      <c r="I834" s="4"/>
      <c r="J834" s="4"/>
      <c r="K834" s="92" t="str">
        <f>IF(DepensesData[[#This Row],[Description/Commentaires/Notes]]="","",DepensesData[[#This Row],[Description/Commentaires/Notes]])</f>
        <v/>
      </c>
      <c r="L834" s="21"/>
    </row>
    <row r="835" spans="2:12" x14ac:dyDescent="0.25">
      <c r="B835" s="92">
        <f t="shared" si="25"/>
        <v>831</v>
      </c>
      <c r="C835" s="13" t="str">
        <f t="shared" si="24"/>
        <v/>
      </c>
      <c r="D835" s="20"/>
      <c r="E835" s="5"/>
      <c r="F835" s="5"/>
      <c r="G835" s="5"/>
      <c r="H835" s="3"/>
      <c r="I835" s="4"/>
      <c r="J835" s="4"/>
      <c r="K835" s="92" t="str">
        <f>IF(DepensesData[[#This Row],[Description/Commentaires/Notes]]="","",DepensesData[[#This Row],[Description/Commentaires/Notes]])</f>
        <v/>
      </c>
      <c r="L835" s="21"/>
    </row>
    <row r="836" spans="2:12" x14ac:dyDescent="0.25">
      <c r="B836" s="92">
        <f t="shared" si="25"/>
        <v>832</v>
      </c>
      <c r="C836" s="13" t="str">
        <f t="shared" si="24"/>
        <v/>
      </c>
      <c r="D836" s="20"/>
      <c r="E836" s="5"/>
      <c r="F836" s="5"/>
      <c r="G836" s="5"/>
      <c r="H836" s="3"/>
      <c r="I836" s="4"/>
      <c r="J836" s="4"/>
      <c r="K836" s="92" t="str">
        <f>IF(DepensesData[[#This Row],[Description/Commentaires/Notes]]="","",DepensesData[[#This Row],[Description/Commentaires/Notes]])</f>
        <v/>
      </c>
      <c r="L836" s="21"/>
    </row>
    <row r="837" spans="2:12" x14ac:dyDescent="0.25">
      <c r="B837" s="92">
        <f t="shared" si="25"/>
        <v>833</v>
      </c>
      <c r="C837" s="13" t="str">
        <f t="shared" ref="C837:C900" si="26">IF(OR(D837="", E837="", F837="", H837="", I837=""), "", TEXT(RIGHT(YEAR(D837), 2), "00") &amp; TEXT(MONTH(D837), "00") &amp; TEXT(DAY(D837), "00") &amp; "_Dep_MC_" &amp; TEXT(B837, "0"))</f>
        <v/>
      </c>
      <c r="D837" s="20"/>
      <c r="E837" s="5"/>
      <c r="F837" s="5"/>
      <c r="G837" s="5"/>
      <c r="H837" s="3"/>
      <c r="I837" s="4"/>
      <c r="J837" s="4"/>
      <c r="K837" s="92" t="str">
        <f>IF(DepensesData[[#This Row],[Description/Commentaires/Notes]]="","",DepensesData[[#This Row],[Description/Commentaires/Notes]])</f>
        <v/>
      </c>
      <c r="L837" s="21"/>
    </row>
    <row r="838" spans="2:12" x14ac:dyDescent="0.25">
      <c r="B838" s="92">
        <f t="shared" si="25"/>
        <v>834</v>
      </c>
      <c r="C838" s="13" t="str">
        <f t="shared" si="26"/>
        <v/>
      </c>
      <c r="D838" s="20"/>
      <c r="E838" s="5"/>
      <c r="F838" s="5"/>
      <c r="G838" s="5"/>
      <c r="H838" s="3"/>
      <c r="I838" s="4"/>
      <c r="J838" s="4"/>
      <c r="K838" s="92" t="str">
        <f>IF(DepensesData[[#This Row],[Description/Commentaires/Notes]]="","",DepensesData[[#This Row],[Description/Commentaires/Notes]])</f>
        <v/>
      </c>
      <c r="L838" s="21"/>
    </row>
    <row r="839" spans="2:12" x14ac:dyDescent="0.25">
      <c r="B839" s="92">
        <f t="shared" ref="B839:B902" si="27">B838+1</f>
        <v>835</v>
      </c>
      <c r="C839" s="13" t="str">
        <f t="shared" si="26"/>
        <v/>
      </c>
      <c r="D839" s="20"/>
      <c r="E839" s="5"/>
      <c r="F839" s="5"/>
      <c r="G839" s="5"/>
      <c r="H839" s="3"/>
      <c r="I839" s="4"/>
      <c r="J839" s="4"/>
      <c r="K839" s="92" t="str">
        <f>IF(DepensesData[[#This Row],[Description/Commentaires/Notes]]="","",DepensesData[[#This Row],[Description/Commentaires/Notes]])</f>
        <v/>
      </c>
      <c r="L839" s="21"/>
    </row>
    <row r="840" spans="2:12" x14ac:dyDescent="0.25">
      <c r="B840" s="92">
        <f t="shared" si="27"/>
        <v>836</v>
      </c>
      <c r="C840" s="13" t="str">
        <f t="shared" si="26"/>
        <v/>
      </c>
      <c r="D840" s="20"/>
      <c r="E840" s="5"/>
      <c r="F840" s="5"/>
      <c r="G840" s="5"/>
      <c r="H840" s="3"/>
      <c r="I840" s="4"/>
      <c r="J840" s="4"/>
      <c r="K840" s="92" t="str">
        <f>IF(DepensesData[[#This Row],[Description/Commentaires/Notes]]="","",DepensesData[[#This Row],[Description/Commentaires/Notes]])</f>
        <v/>
      </c>
      <c r="L840" s="21"/>
    </row>
    <row r="841" spans="2:12" x14ac:dyDescent="0.25">
      <c r="B841" s="92">
        <f t="shared" si="27"/>
        <v>837</v>
      </c>
      <c r="C841" s="13" t="str">
        <f t="shared" si="26"/>
        <v/>
      </c>
      <c r="D841" s="20"/>
      <c r="E841" s="5"/>
      <c r="F841" s="5"/>
      <c r="G841" s="5"/>
      <c r="H841" s="3"/>
      <c r="I841" s="4"/>
      <c r="J841" s="4"/>
      <c r="K841" s="92" t="str">
        <f>IF(DepensesData[[#This Row],[Description/Commentaires/Notes]]="","",DepensesData[[#This Row],[Description/Commentaires/Notes]])</f>
        <v/>
      </c>
      <c r="L841" s="21"/>
    </row>
    <row r="842" spans="2:12" x14ac:dyDescent="0.25">
      <c r="B842" s="92">
        <f t="shared" si="27"/>
        <v>838</v>
      </c>
      <c r="C842" s="13" t="str">
        <f t="shared" si="26"/>
        <v/>
      </c>
      <c r="D842" s="20"/>
      <c r="E842" s="5"/>
      <c r="F842" s="5"/>
      <c r="G842" s="5"/>
      <c r="H842" s="3"/>
      <c r="I842" s="4"/>
      <c r="J842" s="4"/>
      <c r="K842" s="92" t="str">
        <f>IF(DepensesData[[#This Row],[Description/Commentaires/Notes]]="","",DepensesData[[#This Row],[Description/Commentaires/Notes]])</f>
        <v/>
      </c>
      <c r="L842" s="21"/>
    </row>
    <row r="843" spans="2:12" x14ac:dyDescent="0.25">
      <c r="B843" s="92">
        <f t="shared" si="27"/>
        <v>839</v>
      </c>
      <c r="C843" s="13" t="str">
        <f t="shared" si="26"/>
        <v/>
      </c>
      <c r="D843" s="20"/>
      <c r="E843" s="5"/>
      <c r="F843" s="5"/>
      <c r="G843" s="5"/>
      <c r="H843" s="3"/>
      <c r="I843" s="4"/>
      <c r="J843" s="4"/>
      <c r="K843" s="92" t="str">
        <f>IF(DepensesData[[#This Row],[Description/Commentaires/Notes]]="","",DepensesData[[#This Row],[Description/Commentaires/Notes]])</f>
        <v/>
      </c>
      <c r="L843" s="21"/>
    </row>
    <row r="844" spans="2:12" x14ac:dyDescent="0.25">
      <c r="B844" s="92">
        <f t="shared" si="27"/>
        <v>840</v>
      </c>
      <c r="C844" s="13" t="str">
        <f t="shared" si="26"/>
        <v/>
      </c>
      <c r="D844" s="20"/>
      <c r="E844" s="5"/>
      <c r="F844" s="5"/>
      <c r="G844" s="5"/>
      <c r="H844" s="3"/>
      <c r="I844" s="4"/>
      <c r="J844" s="4"/>
      <c r="K844" s="92" t="str">
        <f>IF(DepensesData[[#This Row],[Description/Commentaires/Notes]]="","",DepensesData[[#This Row],[Description/Commentaires/Notes]])</f>
        <v/>
      </c>
      <c r="L844" s="21"/>
    </row>
    <row r="845" spans="2:12" x14ac:dyDescent="0.25">
      <c r="B845" s="92">
        <f t="shared" si="27"/>
        <v>841</v>
      </c>
      <c r="C845" s="13" t="str">
        <f t="shared" si="26"/>
        <v/>
      </c>
      <c r="D845" s="20"/>
      <c r="E845" s="5"/>
      <c r="F845" s="5"/>
      <c r="G845" s="5"/>
      <c r="H845" s="3"/>
      <c r="I845" s="4"/>
      <c r="J845" s="4"/>
      <c r="K845" s="92" t="str">
        <f>IF(DepensesData[[#This Row],[Description/Commentaires/Notes]]="","",DepensesData[[#This Row],[Description/Commentaires/Notes]])</f>
        <v/>
      </c>
      <c r="L845" s="21"/>
    </row>
    <row r="846" spans="2:12" x14ac:dyDescent="0.25">
      <c r="B846" s="92">
        <f t="shared" si="27"/>
        <v>842</v>
      </c>
      <c r="C846" s="13" t="str">
        <f t="shared" si="26"/>
        <v/>
      </c>
      <c r="D846" s="20"/>
      <c r="E846" s="5"/>
      <c r="F846" s="5"/>
      <c r="G846" s="5"/>
      <c r="H846" s="3"/>
      <c r="I846" s="4"/>
      <c r="J846" s="4"/>
      <c r="K846" s="92" t="str">
        <f>IF(DepensesData[[#This Row],[Description/Commentaires/Notes]]="","",DepensesData[[#This Row],[Description/Commentaires/Notes]])</f>
        <v/>
      </c>
      <c r="L846" s="21"/>
    </row>
    <row r="847" spans="2:12" x14ac:dyDescent="0.25">
      <c r="B847" s="92">
        <f t="shared" si="27"/>
        <v>843</v>
      </c>
      <c r="C847" s="13" t="str">
        <f t="shared" si="26"/>
        <v/>
      </c>
      <c r="D847" s="20"/>
      <c r="E847" s="5"/>
      <c r="F847" s="5"/>
      <c r="G847" s="5"/>
      <c r="H847" s="3"/>
      <c r="I847" s="4"/>
      <c r="J847" s="4"/>
      <c r="K847" s="92" t="str">
        <f>IF(DepensesData[[#This Row],[Description/Commentaires/Notes]]="","",DepensesData[[#This Row],[Description/Commentaires/Notes]])</f>
        <v/>
      </c>
      <c r="L847" s="21"/>
    </row>
    <row r="848" spans="2:12" x14ac:dyDescent="0.25">
      <c r="B848" s="92">
        <f t="shared" si="27"/>
        <v>844</v>
      </c>
      <c r="C848" s="13" t="str">
        <f t="shared" si="26"/>
        <v/>
      </c>
      <c r="D848" s="20"/>
      <c r="E848" s="5"/>
      <c r="F848" s="5"/>
      <c r="G848" s="5"/>
      <c r="H848" s="3"/>
      <c r="I848" s="4"/>
      <c r="J848" s="4"/>
      <c r="K848" s="92" t="str">
        <f>IF(DepensesData[[#This Row],[Description/Commentaires/Notes]]="","",DepensesData[[#This Row],[Description/Commentaires/Notes]])</f>
        <v/>
      </c>
      <c r="L848" s="21"/>
    </row>
    <row r="849" spans="2:12" x14ac:dyDescent="0.25">
      <c r="B849" s="92">
        <f t="shared" si="27"/>
        <v>845</v>
      </c>
      <c r="C849" s="13" t="str">
        <f t="shared" si="26"/>
        <v/>
      </c>
      <c r="D849" s="20"/>
      <c r="E849" s="5"/>
      <c r="F849" s="5"/>
      <c r="G849" s="5"/>
      <c r="H849" s="3"/>
      <c r="I849" s="4"/>
      <c r="J849" s="4"/>
      <c r="K849" s="92" t="str">
        <f>IF(DepensesData[[#This Row],[Description/Commentaires/Notes]]="","",DepensesData[[#This Row],[Description/Commentaires/Notes]])</f>
        <v/>
      </c>
      <c r="L849" s="21"/>
    </row>
    <row r="850" spans="2:12" x14ac:dyDescent="0.25">
      <c r="B850" s="92">
        <f t="shared" si="27"/>
        <v>846</v>
      </c>
      <c r="C850" s="13" t="str">
        <f t="shared" si="26"/>
        <v/>
      </c>
      <c r="D850" s="20"/>
      <c r="E850" s="5"/>
      <c r="F850" s="5"/>
      <c r="G850" s="5"/>
      <c r="H850" s="3"/>
      <c r="I850" s="4"/>
      <c r="J850" s="4"/>
      <c r="K850" s="92" t="str">
        <f>IF(DepensesData[[#This Row],[Description/Commentaires/Notes]]="","",DepensesData[[#This Row],[Description/Commentaires/Notes]])</f>
        <v/>
      </c>
      <c r="L850" s="21"/>
    </row>
    <row r="851" spans="2:12" x14ac:dyDescent="0.25">
      <c r="B851" s="92">
        <f t="shared" si="27"/>
        <v>847</v>
      </c>
      <c r="C851" s="13" t="str">
        <f t="shared" si="26"/>
        <v/>
      </c>
      <c r="D851" s="20"/>
      <c r="E851" s="5"/>
      <c r="F851" s="5"/>
      <c r="G851" s="5"/>
      <c r="H851" s="3"/>
      <c r="I851" s="4"/>
      <c r="J851" s="4"/>
      <c r="K851" s="92" t="str">
        <f>IF(DepensesData[[#This Row],[Description/Commentaires/Notes]]="","",DepensesData[[#This Row],[Description/Commentaires/Notes]])</f>
        <v/>
      </c>
      <c r="L851" s="21"/>
    </row>
    <row r="852" spans="2:12" x14ac:dyDescent="0.25">
      <c r="B852" s="92">
        <f t="shared" si="27"/>
        <v>848</v>
      </c>
      <c r="C852" s="13" t="str">
        <f t="shared" si="26"/>
        <v/>
      </c>
      <c r="D852" s="20"/>
      <c r="E852" s="5"/>
      <c r="F852" s="5"/>
      <c r="G852" s="5"/>
      <c r="H852" s="3"/>
      <c r="I852" s="4"/>
      <c r="J852" s="4"/>
      <c r="K852" s="92" t="str">
        <f>IF(DepensesData[[#This Row],[Description/Commentaires/Notes]]="","",DepensesData[[#This Row],[Description/Commentaires/Notes]])</f>
        <v/>
      </c>
      <c r="L852" s="21"/>
    </row>
    <row r="853" spans="2:12" x14ac:dyDescent="0.25">
      <c r="B853" s="92">
        <f t="shared" si="27"/>
        <v>849</v>
      </c>
      <c r="C853" s="13" t="str">
        <f t="shared" si="26"/>
        <v/>
      </c>
      <c r="D853" s="20"/>
      <c r="E853" s="5"/>
      <c r="F853" s="5"/>
      <c r="G853" s="5"/>
      <c r="H853" s="3"/>
      <c r="I853" s="4"/>
      <c r="J853" s="4"/>
      <c r="K853" s="92" t="str">
        <f>IF(DepensesData[[#This Row],[Description/Commentaires/Notes]]="","",DepensesData[[#This Row],[Description/Commentaires/Notes]])</f>
        <v/>
      </c>
      <c r="L853" s="21"/>
    </row>
    <row r="854" spans="2:12" x14ac:dyDescent="0.25">
      <c r="B854" s="92">
        <f t="shared" si="27"/>
        <v>850</v>
      </c>
      <c r="C854" s="13" t="str">
        <f t="shared" si="26"/>
        <v/>
      </c>
      <c r="D854" s="20"/>
      <c r="E854" s="5"/>
      <c r="F854" s="5"/>
      <c r="G854" s="5"/>
      <c r="H854" s="3"/>
      <c r="I854" s="4"/>
      <c r="J854" s="4"/>
      <c r="K854" s="92" t="str">
        <f>IF(DepensesData[[#This Row],[Description/Commentaires/Notes]]="","",DepensesData[[#This Row],[Description/Commentaires/Notes]])</f>
        <v/>
      </c>
      <c r="L854" s="21"/>
    </row>
    <row r="855" spans="2:12" x14ac:dyDescent="0.25">
      <c r="B855" s="92">
        <f t="shared" si="27"/>
        <v>851</v>
      </c>
      <c r="C855" s="13" t="str">
        <f t="shared" si="26"/>
        <v/>
      </c>
      <c r="D855" s="20"/>
      <c r="E855" s="5"/>
      <c r="F855" s="5"/>
      <c r="G855" s="5"/>
      <c r="H855" s="3"/>
      <c r="I855" s="4"/>
      <c r="J855" s="4"/>
      <c r="K855" s="92" t="str">
        <f>IF(DepensesData[[#This Row],[Description/Commentaires/Notes]]="","",DepensesData[[#This Row],[Description/Commentaires/Notes]])</f>
        <v/>
      </c>
      <c r="L855" s="21"/>
    </row>
    <row r="856" spans="2:12" x14ac:dyDescent="0.25">
      <c r="B856" s="92">
        <f t="shared" si="27"/>
        <v>852</v>
      </c>
      <c r="C856" s="13" t="str">
        <f t="shared" si="26"/>
        <v/>
      </c>
      <c r="D856" s="20"/>
      <c r="E856" s="5"/>
      <c r="F856" s="5"/>
      <c r="G856" s="5"/>
      <c r="H856" s="3"/>
      <c r="I856" s="4"/>
      <c r="J856" s="4"/>
      <c r="K856" s="92" t="str">
        <f>IF(DepensesData[[#This Row],[Description/Commentaires/Notes]]="","",DepensesData[[#This Row],[Description/Commentaires/Notes]])</f>
        <v/>
      </c>
      <c r="L856" s="21"/>
    </row>
    <row r="857" spans="2:12" x14ac:dyDescent="0.25">
      <c r="B857" s="92">
        <f t="shared" si="27"/>
        <v>853</v>
      </c>
      <c r="C857" s="13" t="str">
        <f t="shared" si="26"/>
        <v/>
      </c>
      <c r="D857" s="20"/>
      <c r="E857" s="5"/>
      <c r="F857" s="5"/>
      <c r="G857" s="5"/>
      <c r="H857" s="3"/>
      <c r="I857" s="4"/>
      <c r="J857" s="4"/>
      <c r="K857" s="92" t="str">
        <f>IF(DepensesData[[#This Row],[Description/Commentaires/Notes]]="","",DepensesData[[#This Row],[Description/Commentaires/Notes]])</f>
        <v/>
      </c>
      <c r="L857" s="21"/>
    </row>
    <row r="858" spans="2:12" x14ac:dyDescent="0.25">
      <c r="B858" s="92">
        <f t="shared" si="27"/>
        <v>854</v>
      </c>
      <c r="C858" s="13" t="str">
        <f t="shared" si="26"/>
        <v/>
      </c>
      <c r="D858" s="20"/>
      <c r="E858" s="5"/>
      <c r="F858" s="5"/>
      <c r="G858" s="5"/>
      <c r="H858" s="3"/>
      <c r="I858" s="4"/>
      <c r="J858" s="4"/>
      <c r="K858" s="92" t="str">
        <f>IF(DepensesData[[#This Row],[Description/Commentaires/Notes]]="","",DepensesData[[#This Row],[Description/Commentaires/Notes]])</f>
        <v/>
      </c>
      <c r="L858" s="21"/>
    </row>
    <row r="859" spans="2:12" x14ac:dyDescent="0.25">
      <c r="B859" s="92">
        <f t="shared" si="27"/>
        <v>855</v>
      </c>
      <c r="C859" s="13" t="str">
        <f t="shared" si="26"/>
        <v/>
      </c>
      <c r="D859" s="20"/>
      <c r="E859" s="5"/>
      <c r="F859" s="5"/>
      <c r="G859" s="5"/>
      <c r="H859" s="3"/>
      <c r="I859" s="4"/>
      <c r="J859" s="4"/>
      <c r="K859" s="92" t="str">
        <f>IF(DepensesData[[#This Row],[Description/Commentaires/Notes]]="","",DepensesData[[#This Row],[Description/Commentaires/Notes]])</f>
        <v/>
      </c>
      <c r="L859" s="21"/>
    </row>
    <row r="860" spans="2:12" x14ac:dyDescent="0.25">
      <c r="B860" s="92">
        <f t="shared" si="27"/>
        <v>856</v>
      </c>
      <c r="C860" s="13" t="str">
        <f t="shared" si="26"/>
        <v/>
      </c>
      <c r="D860" s="20"/>
      <c r="E860" s="5"/>
      <c r="F860" s="5"/>
      <c r="G860" s="5"/>
      <c r="H860" s="3"/>
      <c r="I860" s="4"/>
      <c r="J860" s="4"/>
      <c r="K860" s="92" t="str">
        <f>IF(DepensesData[[#This Row],[Description/Commentaires/Notes]]="","",DepensesData[[#This Row],[Description/Commentaires/Notes]])</f>
        <v/>
      </c>
      <c r="L860" s="21"/>
    </row>
    <row r="861" spans="2:12" x14ac:dyDescent="0.25">
      <c r="B861" s="92">
        <f t="shared" si="27"/>
        <v>857</v>
      </c>
      <c r="C861" s="13" t="str">
        <f t="shared" si="26"/>
        <v/>
      </c>
      <c r="D861" s="20"/>
      <c r="E861" s="5"/>
      <c r="F861" s="5"/>
      <c r="G861" s="5"/>
      <c r="H861" s="3"/>
      <c r="I861" s="4"/>
      <c r="J861" s="4"/>
      <c r="K861" s="92" t="str">
        <f>IF(DepensesData[[#This Row],[Description/Commentaires/Notes]]="","",DepensesData[[#This Row],[Description/Commentaires/Notes]])</f>
        <v/>
      </c>
      <c r="L861" s="21"/>
    </row>
    <row r="862" spans="2:12" x14ac:dyDescent="0.25">
      <c r="B862" s="92">
        <f t="shared" si="27"/>
        <v>858</v>
      </c>
      <c r="C862" s="13" t="str">
        <f t="shared" si="26"/>
        <v/>
      </c>
      <c r="D862" s="20"/>
      <c r="E862" s="5"/>
      <c r="F862" s="5"/>
      <c r="G862" s="5"/>
      <c r="H862" s="3"/>
      <c r="I862" s="4"/>
      <c r="J862" s="4"/>
      <c r="K862" s="92" t="str">
        <f>IF(DepensesData[[#This Row],[Description/Commentaires/Notes]]="","",DepensesData[[#This Row],[Description/Commentaires/Notes]])</f>
        <v/>
      </c>
      <c r="L862" s="21"/>
    </row>
    <row r="863" spans="2:12" x14ac:dyDescent="0.25">
      <c r="B863" s="92">
        <f t="shared" si="27"/>
        <v>859</v>
      </c>
      <c r="C863" s="13" t="str">
        <f t="shared" si="26"/>
        <v/>
      </c>
      <c r="D863" s="20"/>
      <c r="E863" s="5"/>
      <c r="F863" s="5"/>
      <c r="G863" s="5"/>
      <c r="H863" s="3"/>
      <c r="I863" s="4"/>
      <c r="J863" s="4"/>
      <c r="K863" s="92" t="str">
        <f>IF(DepensesData[[#This Row],[Description/Commentaires/Notes]]="","",DepensesData[[#This Row],[Description/Commentaires/Notes]])</f>
        <v/>
      </c>
      <c r="L863" s="21"/>
    </row>
    <row r="864" spans="2:12" x14ac:dyDescent="0.25">
      <c r="B864" s="92">
        <f t="shared" si="27"/>
        <v>860</v>
      </c>
      <c r="C864" s="13" t="str">
        <f t="shared" si="26"/>
        <v/>
      </c>
      <c r="D864" s="20"/>
      <c r="E864" s="5"/>
      <c r="F864" s="5"/>
      <c r="G864" s="5"/>
      <c r="H864" s="3"/>
      <c r="I864" s="4"/>
      <c r="J864" s="4"/>
      <c r="K864" s="92" t="str">
        <f>IF(DepensesData[[#This Row],[Description/Commentaires/Notes]]="","",DepensesData[[#This Row],[Description/Commentaires/Notes]])</f>
        <v/>
      </c>
      <c r="L864" s="21"/>
    </row>
    <row r="865" spans="2:12" x14ac:dyDescent="0.25">
      <c r="B865" s="92">
        <f t="shared" si="27"/>
        <v>861</v>
      </c>
      <c r="C865" s="13" t="str">
        <f t="shared" si="26"/>
        <v/>
      </c>
      <c r="D865" s="20"/>
      <c r="E865" s="5"/>
      <c r="F865" s="5"/>
      <c r="G865" s="5"/>
      <c r="H865" s="3"/>
      <c r="I865" s="4"/>
      <c r="J865" s="4"/>
      <c r="K865" s="92" t="str">
        <f>IF(DepensesData[[#This Row],[Description/Commentaires/Notes]]="","",DepensesData[[#This Row],[Description/Commentaires/Notes]])</f>
        <v/>
      </c>
      <c r="L865" s="21"/>
    </row>
    <row r="866" spans="2:12" x14ac:dyDescent="0.25">
      <c r="B866" s="92">
        <f t="shared" si="27"/>
        <v>862</v>
      </c>
      <c r="C866" s="13" t="str">
        <f t="shared" si="26"/>
        <v/>
      </c>
      <c r="D866" s="20"/>
      <c r="E866" s="5"/>
      <c r="F866" s="5"/>
      <c r="G866" s="5"/>
      <c r="H866" s="3"/>
      <c r="I866" s="4"/>
      <c r="J866" s="4"/>
      <c r="K866" s="92" t="str">
        <f>IF(DepensesData[[#This Row],[Description/Commentaires/Notes]]="","",DepensesData[[#This Row],[Description/Commentaires/Notes]])</f>
        <v/>
      </c>
      <c r="L866" s="21"/>
    </row>
    <row r="867" spans="2:12" x14ac:dyDescent="0.25">
      <c r="B867" s="92">
        <f t="shared" si="27"/>
        <v>863</v>
      </c>
      <c r="C867" s="13" t="str">
        <f t="shared" si="26"/>
        <v/>
      </c>
      <c r="D867" s="20"/>
      <c r="E867" s="5"/>
      <c r="F867" s="5"/>
      <c r="G867" s="5"/>
      <c r="H867" s="3"/>
      <c r="I867" s="4"/>
      <c r="J867" s="4"/>
      <c r="K867" s="92" t="str">
        <f>IF(DepensesData[[#This Row],[Description/Commentaires/Notes]]="","",DepensesData[[#This Row],[Description/Commentaires/Notes]])</f>
        <v/>
      </c>
      <c r="L867" s="21"/>
    </row>
    <row r="868" spans="2:12" x14ac:dyDescent="0.25">
      <c r="B868" s="92">
        <f t="shared" si="27"/>
        <v>864</v>
      </c>
      <c r="C868" s="13" t="str">
        <f t="shared" si="26"/>
        <v/>
      </c>
      <c r="D868" s="20"/>
      <c r="E868" s="5"/>
      <c r="F868" s="5"/>
      <c r="G868" s="5"/>
      <c r="H868" s="3"/>
      <c r="I868" s="4"/>
      <c r="J868" s="4"/>
      <c r="K868" s="92" t="str">
        <f>IF(DepensesData[[#This Row],[Description/Commentaires/Notes]]="","",DepensesData[[#This Row],[Description/Commentaires/Notes]])</f>
        <v/>
      </c>
      <c r="L868" s="21"/>
    </row>
    <row r="869" spans="2:12" x14ac:dyDescent="0.25">
      <c r="B869" s="92">
        <f t="shared" si="27"/>
        <v>865</v>
      </c>
      <c r="C869" s="13" t="str">
        <f t="shared" si="26"/>
        <v/>
      </c>
      <c r="D869" s="20"/>
      <c r="E869" s="5"/>
      <c r="F869" s="5"/>
      <c r="G869" s="5"/>
      <c r="H869" s="3"/>
      <c r="I869" s="4"/>
      <c r="J869" s="4"/>
      <c r="K869" s="92" t="str">
        <f>IF(DepensesData[[#This Row],[Description/Commentaires/Notes]]="","",DepensesData[[#This Row],[Description/Commentaires/Notes]])</f>
        <v/>
      </c>
      <c r="L869" s="21"/>
    </row>
    <row r="870" spans="2:12" x14ac:dyDescent="0.25">
      <c r="B870" s="92">
        <f t="shared" si="27"/>
        <v>866</v>
      </c>
      <c r="C870" s="13" t="str">
        <f t="shared" si="26"/>
        <v/>
      </c>
      <c r="D870" s="20"/>
      <c r="E870" s="5"/>
      <c r="F870" s="5"/>
      <c r="G870" s="5"/>
      <c r="H870" s="3"/>
      <c r="I870" s="4"/>
      <c r="J870" s="4"/>
      <c r="K870" s="92" t="str">
        <f>IF(DepensesData[[#This Row],[Description/Commentaires/Notes]]="","",DepensesData[[#This Row],[Description/Commentaires/Notes]])</f>
        <v/>
      </c>
      <c r="L870" s="21"/>
    </row>
    <row r="871" spans="2:12" x14ac:dyDescent="0.25">
      <c r="B871" s="92">
        <f t="shared" si="27"/>
        <v>867</v>
      </c>
      <c r="C871" s="13" t="str">
        <f t="shared" si="26"/>
        <v/>
      </c>
      <c r="D871" s="20"/>
      <c r="E871" s="5"/>
      <c r="F871" s="5"/>
      <c r="G871" s="5"/>
      <c r="H871" s="3"/>
      <c r="I871" s="4"/>
      <c r="J871" s="4"/>
      <c r="K871" s="92" t="str">
        <f>IF(DepensesData[[#This Row],[Description/Commentaires/Notes]]="","",DepensesData[[#This Row],[Description/Commentaires/Notes]])</f>
        <v/>
      </c>
      <c r="L871" s="21"/>
    </row>
    <row r="872" spans="2:12" x14ac:dyDescent="0.25">
      <c r="B872" s="92">
        <f t="shared" si="27"/>
        <v>868</v>
      </c>
      <c r="C872" s="13" t="str">
        <f t="shared" si="26"/>
        <v/>
      </c>
      <c r="D872" s="20"/>
      <c r="E872" s="5"/>
      <c r="F872" s="5"/>
      <c r="G872" s="5"/>
      <c r="H872" s="3"/>
      <c r="I872" s="4"/>
      <c r="J872" s="4"/>
      <c r="K872" s="92" t="str">
        <f>IF(DepensesData[[#This Row],[Description/Commentaires/Notes]]="","",DepensesData[[#This Row],[Description/Commentaires/Notes]])</f>
        <v/>
      </c>
      <c r="L872" s="21"/>
    </row>
    <row r="873" spans="2:12" x14ac:dyDescent="0.25">
      <c r="B873" s="92">
        <f t="shared" si="27"/>
        <v>869</v>
      </c>
      <c r="C873" s="13" t="str">
        <f t="shared" si="26"/>
        <v/>
      </c>
      <c r="D873" s="20"/>
      <c r="E873" s="5"/>
      <c r="F873" s="5"/>
      <c r="G873" s="5"/>
      <c r="H873" s="3"/>
      <c r="I873" s="4"/>
      <c r="J873" s="4"/>
      <c r="K873" s="92" t="str">
        <f>IF(DepensesData[[#This Row],[Description/Commentaires/Notes]]="","",DepensesData[[#This Row],[Description/Commentaires/Notes]])</f>
        <v/>
      </c>
      <c r="L873" s="21"/>
    </row>
    <row r="874" spans="2:12" x14ac:dyDescent="0.25">
      <c r="B874" s="92">
        <f t="shared" si="27"/>
        <v>870</v>
      </c>
      <c r="C874" s="13" t="str">
        <f t="shared" si="26"/>
        <v/>
      </c>
      <c r="D874" s="20"/>
      <c r="E874" s="5"/>
      <c r="F874" s="5"/>
      <c r="G874" s="5"/>
      <c r="H874" s="3"/>
      <c r="I874" s="4"/>
      <c r="J874" s="4"/>
      <c r="K874" s="92" t="str">
        <f>IF(DepensesData[[#This Row],[Description/Commentaires/Notes]]="","",DepensesData[[#This Row],[Description/Commentaires/Notes]])</f>
        <v/>
      </c>
      <c r="L874" s="21"/>
    </row>
    <row r="875" spans="2:12" x14ac:dyDescent="0.25">
      <c r="B875" s="92">
        <f t="shared" si="27"/>
        <v>871</v>
      </c>
      <c r="C875" s="13" t="str">
        <f t="shared" si="26"/>
        <v/>
      </c>
      <c r="D875" s="20"/>
      <c r="E875" s="5"/>
      <c r="F875" s="5"/>
      <c r="G875" s="5"/>
      <c r="H875" s="3"/>
      <c r="I875" s="4"/>
      <c r="J875" s="4"/>
      <c r="K875" s="92" t="str">
        <f>IF(DepensesData[[#This Row],[Description/Commentaires/Notes]]="","",DepensesData[[#This Row],[Description/Commentaires/Notes]])</f>
        <v/>
      </c>
      <c r="L875" s="21"/>
    </row>
    <row r="876" spans="2:12" x14ac:dyDescent="0.25">
      <c r="B876" s="92">
        <f t="shared" si="27"/>
        <v>872</v>
      </c>
      <c r="C876" s="13" t="str">
        <f t="shared" si="26"/>
        <v/>
      </c>
      <c r="D876" s="20"/>
      <c r="E876" s="5"/>
      <c r="F876" s="5"/>
      <c r="G876" s="5"/>
      <c r="H876" s="3"/>
      <c r="I876" s="4"/>
      <c r="J876" s="4"/>
      <c r="K876" s="92" t="str">
        <f>IF(DepensesData[[#This Row],[Description/Commentaires/Notes]]="","",DepensesData[[#This Row],[Description/Commentaires/Notes]])</f>
        <v/>
      </c>
      <c r="L876" s="21"/>
    </row>
    <row r="877" spans="2:12" x14ac:dyDescent="0.25">
      <c r="B877" s="92">
        <f t="shared" si="27"/>
        <v>873</v>
      </c>
      <c r="C877" s="13" t="str">
        <f t="shared" si="26"/>
        <v/>
      </c>
      <c r="D877" s="20"/>
      <c r="E877" s="5"/>
      <c r="F877" s="5"/>
      <c r="G877" s="5"/>
      <c r="H877" s="3"/>
      <c r="I877" s="4"/>
      <c r="J877" s="4"/>
      <c r="K877" s="92" t="str">
        <f>IF(DepensesData[[#This Row],[Description/Commentaires/Notes]]="","",DepensesData[[#This Row],[Description/Commentaires/Notes]])</f>
        <v/>
      </c>
      <c r="L877" s="21"/>
    </row>
    <row r="878" spans="2:12" x14ac:dyDescent="0.25">
      <c r="B878" s="92">
        <f t="shared" si="27"/>
        <v>874</v>
      </c>
      <c r="C878" s="13" t="str">
        <f t="shared" si="26"/>
        <v/>
      </c>
      <c r="D878" s="20"/>
      <c r="E878" s="5"/>
      <c r="F878" s="5"/>
      <c r="G878" s="5"/>
      <c r="H878" s="3"/>
      <c r="I878" s="4"/>
      <c r="J878" s="4"/>
      <c r="K878" s="92" t="str">
        <f>IF(DepensesData[[#This Row],[Description/Commentaires/Notes]]="","",DepensesData[[#This Row],[Description/Commentaires/Notes]])</f>
        <v/>
      </c>
      <c r="L878" s="21"/>
    </row>
    <row r="879" spans="2:12" x14ac:dyDescent="0.25">
      <c r="B879" s="92">
        <f t="shared" si="27"/>
        <v>875</v>
      </c>
      <c r="C879" s="13" t="str">
        <f t="shared" si="26"/>
        <v/>
      </c>
      <c r="D879" s="20"/>
      <c r="E879" s="5"/>
      <c r="F879" s="5"/>
      <c r="G879" s="5"/>
      <c r="H879" s="3"/>
      <c r="I879" s="4"/>
      <c r="J879" s="4"/>
      <c r="K879" s="92" t="str">
        <f>IF(DepensesData[[#This Row],[Description/Commentaires/Notes]]="","",DepensesData[[#This Row],[Description/Commentaires/Notes]])</f>
        <v/>
      </c>
      <c r="L879" s="21"/>
    </row>
    <row r="880" spans="2:12" x14ac:dyDescent="0.25">
      <c r="B880" s="92">
        <f t="shared" si="27"/>
        <v>876</v>
      </c>
      <c r="C880" s="13" t="str">
        <f t="shared" si="26"/>
        <v/>
      </c>
      <c r="D880" s="20"/>
      <c r="E880" s="5"/>
      <c r="F880" s="5"/>
      <c r="G880" s="5"/>
      <c r="H880" s="3"/>
      <c r="I880" s="4"/>
      <c r="J880" s="4"/>
      <c r="K880" s="92" t="str">
        <f>IF(DepensesData[[#This Row],[Description/Commentaires/Notes]]="","",DepensesData[[#This Row],[Description/Commentaires/Notes]])</f>
        <v/>
      </c>
      <c r="L880" s="21"/>
    </row>
    <row r="881" spans="2:12" x14ac:dyDescent="0.25">
      <c r="B881" s="92">
        <f t="shared" si="27"/>
        <v>877</v>
      </c>
      <c r="C881" s="13" t="str">
        <f t="shared" si="26"/>
        <v/>
      </c>
      <c r="D881" s="20"/>
      <c r="E881" s="5"/>
      <c r="F881" s="5"/>
      <c r="G881" s="5"/>
      <c r="H881" s="3"/>
      <c r="I881" s="4"/>
      <c r="J881" s="4"/>
      <c r="K881" s="92" t="str">
        <f>IF(DepensesData[[#This Row],[Description/Commentaires/Notes]]="","",DepensesData[[#This Row],[Description/Commentaires/Notes]])</f>
        <v/>
      </c>
      <c r="L881" s="21"/>
    </row>
    <row r="882" spans="2:12" x14ac:dyDescent="0.25">
      <c r="B882" s="92">
        <f t="shared" si="27"/>
        <v>878</v>
      </c>
      <c r="C882" s="13" t="str">
        <f t="shared" si="26"/>
        <v/>
      </c>
      <c r="D882" s="20"/>
      <c r="E882" s="5"/>
      <c r="F882" s="5"/>
      <c r="G882" s="5"/>
      <c r="H882" s="3"/>
      <c r="I882" s="4"/>
      <c r="J882" s="4"/>
      <c r="K882" s="92" t="str">
        <f>IF(DepensesData[[#This Row],[Description/Commentaires/Notes]]="","",DepensesData[[#This Row],[Description/Commentaires/Notes]])</f>
        <v/>
      </c>
      <c r="L882" s="21"/>
    </row>
    <row r="883" spans="2:12" x14ac:dyDescent="0.25">
      <c r="B883" s="92">
        <f t="shared" si="27"/>
        <v>879</v>
      </c>
      <c r="C883" s="13" t="str">
        <f t="shared" si="26"/>
        <v/>
      </c>
      <c r="D883" s="20"/>
      <c r="E883" s="5"/>
      <c r="F883" s="5"/>
      <c r="G883" s="5"/>
      <c r="H883" s="3"/>
      <c r="I883" s="4"/>
      <c r="J883" s="4"/>
      <c r="K883" s="92" t="str">
        <f>IF(DepensesData[[#This Row],[Description/Commentaires/Notes]]="","",DepensesData[[#This Row],[Description/Commentaires/Notes]])</f>
        <v/>
      </c>
      <c r="L883" s="21"/>
    </row>
    <row r="884" spans="2:12" x14ac:dyDescent="0.25">
      <c r="B884" s="92">
        <f t="shared" si="27"/>
        <v>880</v>
      </c>
      <c r="C884" s="13" t="str">
        <f t="shared" si="26"/>
        <v/>
      </c>
      <c r="D884" s="20"/>
      <c r="E884" s="5"/>
      <c r="F884" s="5"/>
      <c r="G884" s="5"/>
      <c r="H884" s="3"/>
      <c r="I884" s="4"/>
      <c r="J884" s="4"/>
      <c r="K884" s="92" t="str">
        <f>IF(DepensesData[[#This Row],[Description/Commentaires/Notes]]="","",DepensesData[[#This Row],[Description/Commentaires/Notes]])</f>
        <v/>
      </c>
      <c r="L884" s="21"/>
    </row>
    <row r="885" spans="2:12" x14ac:dyDescent="0.25">
      <c r="B885" s="92">
        <f t="shared" si="27"/>
        <v>881</v>
      </c>
      <c r="C885" s="13" t="str">
        <f t="shared" si="26"/>
        <v/>
      </c>
      <c r="D885" s="20"/>
      <c r="E885" s="5"/>
      <c r="F885" s="5"/>
      <c r="G885" s="5"/>
      <c r="H885" s="3"/>
      <c r="I885" s="4"/>
      <c r="J885" s="4"/>
      <c r="K885" s="92" t="str">
        <f>IF(DepensesData[[#This Row],[Description/Commentaires/Notes]]="","",DepensesData[[#This Row],[Description/Commentaires/Notes]])</f>
        <v/>
      </c>
      <c r="L885" s="21"/>
    </row>
    <row r="886" spans="2:12" x14ac:dyDescent="0.25">
      <c r="B886" s="92">
        <f t="shared" si="27"/>
        <v>882</v>
      </c>
      <c r="C886" s="13" t="str">
        <f t="shared" si="26"/>
        <v/>
      </c>
      <c r="D886" s="20"/>
      <c r="E886" s="5"/>
      <c r="F886" s="5"/>
      <c r="G886" s="5"/>
      <c r="H886" s="3"/>
      <c r="I886" s="4"/>
      <c r="J886" s="4"/>
      <c r="K886" s="92" t="str">
        <f>IF(DepensesData[[#This Row],[Description/Commentaires/Notes]]="","",DepensesData[[#This Row],[Description/Commentaires/Notes]])</f>
        <v/>
      </c>
      <c r="L886" s="21"/>
    </row>
    <row r="887" spans="2:12" x14ac:dyDescent="0.25">
      <c r="B887" s="92">
        <f t="shared" si="27"/>
        <v>883</v>
      </c>
      <c r="C887" s="13" t="str">
        <f t="shared" si="26"/>
        <v/>
      </c>
      <c r="D887" s="20"/>
      <c r="E887" s="5"/>
      <c r="F887" s="5"/>
      <c r="G887" s="5"/>
      <c r="H887" s="3"/>
      <c r="I887" s="4"/>
      <c r="J887" s="4"/>
      <c r="K887" s="92" t="str">
        <f>IF(DepensesData[[#This Row],[Description/Commentaires/Notes]]="","",DepensesData[[#This Row],[Description/Commentaires/Notes]])</f>
        <v/>
      </c>
      <c r="L887" s="21"/>
    </row>
    <row r="888" spans="2:12" x14ac:dyDescent="0.25">
      <c r="B888" s="92">
        <f t="shared" si="27"/>
        <v>884</v>
      </c>
      <c r="C888" s="13" t="str">
        <f t="shared" si="26"/>
        <v/>
      </c>
      <c r="D888" s="20"/>
      <c r="E888" s="5"/>
      <c r="F888" s="5"/>
      <c r="G888" s="5"/>
      <c r="H888" s="3"/>
      <c r="I888" s="4"/>
      <c r="J888" s="4"/>
      <c r="K888" s="92" t="str">
        <f>IF(DepensesData[[#This Row],[Description/Commentaires/Notes]]="","",DepensesData[[#This Row],[Description/Commentaires/Notes]])</f>
        <v/>
      </c>
      <c r="L888" s="21"/>
    </row>
    <row r="889" spans="2:12" x14ac:dyDescent="0.25">
      <c r="B889" s="92">
        <f t="shared" si="27"/>
        <v>885</v>
      </c>
      <c r="C889" s="13" t="str">
        <f t="shared" si="26"/>
        <v/>
      </c>
      <c r="D889" s="20"/>
      <c r="E889" s="5"/>
      <c r="F889" s="5"/>
      <c r="G889" s="5"/>
      <c r="H889" s="3"/>
      <c r="I889" s="4"/>
      <c r="J889" s="4"/>
      <c r="K889" s="92" t="str">
        <f>IF(DepensesData[[#This Row],[Description/Commentaires/Notes]]="","",DepensesData[[#This Row],[Description/Commentaires/Notes]])</f>
        <v/>
      </c>
      <c r="L889" s="21"/>
    </row>
    <row r="890" spans="2:12" x14ac:dyDescent="0.25">
      <c r="B890" s="92">
        <f t="shared" si="27"/>
        <v>886</v>
      </c>
      <c r="C890" s="13" t="str">
        <f t="shared" si="26"/>
        <v/>
      </c>
      <c r="D890" s="20"/>
      <c r="E890" s="5"/>
      <c r="F890" s="5"/>
      <c r="G890" s="5"/>
      <c r="H890" s="3"/>
      <c r="I890" s="4"/>
      <c r="J890" s="4"/>
      <c r="K890" s="92" t="str">
        <f>IF(DepensesData[[#This Row],[Description/Commentaires/Notes]]="","",DepensesData[[#This Row],[Description/Commentaires/Notes]])</f>
        <v/>
      </c>
      <c r="L890" s="21"/>
    </row>
    <row r="891" spans="2:12" x14ac:dyDescent="0.25">
      <c r="B891" s="92">
        <f t="shared" si="27"/>
        <v>887</v>
      </c>
      <c r="C891" s="13" t="str">
        <f t="shared" si="26"/>
        <v/>
      </c>
      <c r="D891" s="20"/>
      <c r="E891" s="5"/>
      <c r="F891" s="5"/>
      <c r="G891" s="5"/>
      <c r="H891" s="3"/>
      <c r="I891" s="4"/>
      <c r="J891" s="4"/>
      <c r="K891" s="92" t="str">
        <f>IF(DepensesData[[#This Row],[Description/Commentaires/Notes]]="","",DepensesData[[#This Row],[Description/Commentaires/Notes]])</f>
        <v/>
      </c>
      <c r="L891" s="21"/>
    </row>
    <row r="892" spans="2:12" x14ac:dyDescent="0.25">
      <c r="B892" s="92">
        <f t="shared" si="27"/>
        <v>888</v>
      </c>
      <c r="C892" s="13" t="str">
        <f t="shared" si="26"/>
        <v/>
      </c>
      <c r="D892" s="20"/>
      <c r="E892" s="5"/>
      <c r="F892" s="5"/>
      <c r="G892" s="5"/>
      <c r="H892" s="3"/>
      <c r="I892" s="4"/>
      <c r="J892" s="4"/>
      <c r="K892" s="92" t="str">
        <f>IF(DepensesData[[#This Row],[Description/Commentaires/Notes]]="","",DepensesData[[#This Row],[Description/Commentaires/Notes]])</f>
        <v/>
      </c>
      <c r="L892" s="21"/>
    </row>
    <row r="893" spans="2:12" x14ac:dyDescent="0.25">
      <c r="B893" s="92">
        <f t="shared" si="27"/>
        <v>889</v>
      </c>
      <c r="C893" s="13" t="str">
        <f t="shared" si="26"/>
        <v/>
      </c>
      <c r="D893" s="20"/>
      <c r="E893" s="5"/>
      <c r="F893" s="5"/>
      <c r="G893" s="5"/>
      <c r="H893" s="3"/>
      <c r="I893" s="4"/>
      <c r="J893" s="4"/>
      <c r="K893" s="92" t="str">
        <f>IF(DepensesData[[#This Row],[Description/Commentaires/Notes]]="","",DepensesData[[#This Row],[Description/Commentaires/Notes]])</f>
        <v/>
      </c>
      <c r="L893" s="21"/>
    </row>
    <row r="894" spans="2:12" x14ac:dyDescent="0.25">
      <c r="B894" s="92">
        <f t="shared" si="27"/>
        <v>890</v>
      </c>
      <c r="C894" s="13" t="str">
        <f t="shared" si="26"/>
        <v/>
      </c>
      <c r="D894" s="20"/>
      <c r="E894" s="5"/>
      <c r="F894" s="5"/>
      <c r="G894" s="5"/>
      <c r="H894" s="3"/>
      <c r="I894" s="4"/>
      <c r="J894" s="4"/>
      <c r="K894" s="92" t="str">
        <f>IF(DepensesData[[#This Row],[Description/Commentaires/Notes]]="","",DepensesData[[#This Row],[Description/Commentaires/Notes]])</f>
        <v/>
      </c>
      <c r="L894" s="21"/>
    </row>
    <row r="895" spans="2:12" x14ac:dyDescent="0.25">
      <c r="B895" s="92">
        <f t="shared" si="27"/>
        <v>891</v>
      </c>
      <c r="C895" s="13" t="str">
        <f t="shared" si="26"/>
        <v/>
      </c>
      <c r="D895" s="20"/>
      <c r="E895" s="5"/>
      <c r="F895" s="5"/>
      <c r="G895" s="5"/>
      <c r="H895" s="3"/>
      <c r="I895" s="4"/>
      <c r="J895" s="4"/>
      <c r="K895" s="92" t="str">
        <f>IF(DepensesData[[#This Row],[Description/Commentaires/Notes]]="","",DepensesData[[#This Row],[Description/Commentaires/Notes]])</f>
        <v/>
      </c>
      <c r="L895" s="21"/>
    </row>
    <row r="896" spans="2:12" x14ac:dyDescent="0.25">
      <c r="B896" s="92">
        <f t="shared" si="27"/>
        <v>892</v>
      </c>
      <c r="C896" s="13" t="str">
        <f t="shared" si="26"/>
        <v/>
      </c>
      <c r="D896" s="20"/>
      <c r="E896" s="5"/>
      <c r="F896" s="5"/>
      <c r="G896" s="5"/>
      <c r="H896" s="3"/>
      <c r="I896" s="4"/>
      <c r="J896" s="4"/>
      <c r="K896" s="92" t="str">
        <f>IF(DepensesData[[#This Row],[Description/Commentaires/Notes]]="","",DepensesData[[#This Row],[Description/Commentaires/Notes]])</f>
        <v/>
      </c>
      <c r="L896" s="21"/>
    </row>
    <row r="897" spans="2:12" x14ac:dyDescent="0.25">
      <c r="B897" s="92">
        <f t="shared" si="27"/>
        <v>893</v>
      </c>
      <c r="C897" s="13" t="str">
        <f t="shared" si="26"/>
        <v/>
      </c>
      <c r="D897" s="20"/>
      <c r="E897" s="5"/>
      <c r="F897" s="5"/>
      <c r="G897" s="5"/>
      <c r="H897" s="3"/>
      <c r="I897" s="4"/>
      <c r="J897" s="4"/>
      <c r="K897" s="92" t="str">
        <f>IF(DepensesData[[#This Row],[Description/Commentaires/Notes]]="","",DepensesData[[#This Row],[Description/Commentaires/Notes]])</f>
        <v/>
      </c>
      <c r="L897" s="21"/>
    </row>
    <row r="898" spans="2:12" x14ac:dyDescent="0.25">
      <c r="B898" s="92">
        <f t="shared" si="27"/>
        <v>894</v>
      </c>
      <c r="C898" s="13" t="str">
        <f t="shared" si="26"/>
        <v/>
      </c>
      <c r="D898" s="20"/>
      <c r="E898" s="5"/>
      <c r="F898" s="5"/>
      <c r="G898" s="5"/>
      <c r="H898" s="3"/>
      <c r="I898" s="4"/>
      <c r="J898" s="4"/>
      <c r="K898" s="92" t="str">
        <f>IF(DepensesData[[#This Row],[Description/Commentaires/Notes]]="","",DepensesData[[#This Row],[Description/Commentaires/Notes]])</f>
        <v/>
      </c>
      <c r="L898" s="21"/>
    </row>
    <row r="899" spans="2:12" x14ac:dyDescent="0.25">
      <c r="B899" s="92">
        <f t="shared" si="27"/>
        <v>895</v>
      </c>
      <c r="C899" s="13" t="str">
        <f t="shared" si="26"/>
        <v/>
      </c>
      <c r="D899" s="20"/>
      <c r="E899" s="5"/>
      <c r="F899" s="5"/>
      <c r="G899" s="5"/>
      <c r="H899" s="3"/>
      <c r="I899" s="4"/>
      <c r="J899" s="4"/>
      <c r="K899" s="92" t="str">
        <f>IF(DepensesData[[#This Row],[Description/Commentaires/Notes]]="","",DepensesData[[#This Row],[Description/Commentaires/Notes]])</f>
        <v/>
      </c>
      <c r="L899" s="21"/>
    </row>
    <row r="900" spans="2:12" x14ac:dyDescent="0.25">
      <c r="B900" s="92">
        <f t="shared" si="27"/>
        <v>896</v>
      </c>
      <c r="C900" s="13" t="str">
        <f t="shared" si="26"/>
        <v/>
      </c>
      <c r="D900" s="20"/>
      <c r="E900" s="5"/>
      <c r="F900" s="5"/>
      <c r="G900" s="5"/>
      <c r="H900" s="3"/>
      <c r="I900" s="4"/>
      <c r="J900" s="4"/>
      <c r="K900" s="92" t="str">
        <f>IF(DepensesData[[#This Row],[Description/Commentaires/Notes]]="","",DepensesData[[#This Row],[Description/Commentaires/Notes]])</f>
        <v/>
      </c>
      <c r="L900" s="21"/>
    </row>
    <row r="901" spans="2:12" x14ac:dyDescent="0.25">
      <c r="B901" s="92">
        <f t="shared" si="27"/>
        <v>897</v>
      </c>
      <c r="C901" s="13" t="str">
        <f t="shared" ref="C901:C964" si="28">IF(OR(D901="", E901="", F901="", H901="", I901=""), "", TEXT(RIGHT(YEAR(D901), 2), "00") &amp; TEXT(MONTH(D901), "00") &amp; TEXT(DAY(D901), "00") &amp; "_Dep_MC_" &amp; TEXT(B901, "0"))</f>
        <v/>
      </c>
      <c r="D901" s="20"/>
      <c r="E901" s="5"/>
      <c r="F901" s="5"/>
      <c r="G901" s="5"/>
      <c r="H901" s="3"/>
      <c r="I901" s="4"/>
      <c r="J901" s="4"/>
      <c r="K901" s="92" t="str">
        <f>IF(DepensesData[[#This Row],[Description/Commentaires/Notes]]="","",DepensesData[[#This Row],[Description/Commentaires/Notes]])</f>
        <v/>
      </c>
      <c r="L901" s="21"/>
    </row>
    <row r="902" spans="2:12" x14ac:dyDescent="0.25">
      <c r="B902" s="92">
        <f t="shared" si="27"/>
        <v>898</v>
      </c>
      <c r="C902" s="13" t="str">
        <f t="shared" si="28"/>
        <v/>
      </c>
      <c r="D902" s="20"/>
      <c r="E902" s="5"/>
      <c r="F902" s="5"/>
      <c r="G902" s="5"/>
      <c r="H902" s="3"/>
      <c r="I902" s="4"/>
      <c r="J902" s="4"/>
      <c r="K902" s="92" t="str">
        <f>IF(DepensesData[[#This Row],[Description/Commentaires/Notes]]="","",DepensesData[[#This Row],[Description/Commentaires/Notes]])</f>
        <v/>
      </c>
      <c r="L902" s="21"/>
    </row>
    <row r="903" spans="2:12" x14ac:dyDescent="0.25">
      <c r="B903" s="92">
        <f t="shared" ref="B903:B966" si="29">B902+1</f>
        <v>899</v>
      </c>
      <c r="C903" s="13" t="str">
        <f t="shared" si="28"/>
        <v/>
      </c>
      <c r="D903" s="20"/>
      <c r="E903" s="5"/>
      <c r="F903" s="5"/>
      <c r="G903" s="5"/>
      <c r="H903" s="3"/>
      <c r="I903" s="4"/>
      <c r="J903" s="4"/>
      <c r="K903" s="92" t="str">
        <f>IF(DepensesData[[#This Row],[Description/Commentaires/Notes]]="","",DepensesData[[#This Row],[Description/Commentaires/Notes]])</f>
        <v/>
      </c>
      <c r="L903" s="21"/>
    </row>
    <row r="904" spans="2:12" x14ac:dyDescent="0.25">
      <c r="B904" s="92">
        <f t="shared" si="29"/>
        <v>900</v>
      </c>
      <c r="C904" s="13" t="str">
        <f t="shared" si="28"/>
        <v/>
      </c>
      <c r="D904" s="20"/>
      <c r="E904" s="5"/>
      <c r="F904" s="5"/>
      <c r="G904" s="5"/>
      <c r="H904" s="3"/>
      <c r="I904" s="4"/>
      <c r="J904" s="4"/>
      <c r="K904" s="92" t="str">
        <f>IF(DepensesData[[#This Row],[Description/Commentaires/Notes]]="","",DepensesData[[#This Row],[Description/Commentaires/Notes]])</f>
        <v/>
      </c>
      <c r="L904" s="21"/>
    </row>
    <row r="905" spans="2:12" x14ac:dyDescent="0.25">
      <c r="B905" s="92">
        <f t="shared" si="29"/>
        <v>901</v>
      </c>
      <c r="C905" s="13" t="str">
        <f t="shared" si="28"/>
        <v/>
      </c>
      <c r="D905" s="20"/>
      <c r="E905" s="5"/>
      <c r="F905" s="5"/>
      <c r="G905" s="5"/>
      <c r="H905" s="3"/>
      <c r="I905" s="4"/>
      <c r="J905" s="4"/>
      <c r="K905" s="92" t="str">
        <f>IF(DepensesData[[#This Row],[Description/Commentaires/Notes]]="","",DepensesData[[#This Row],[Description/Commentaires/Notes]])</f>
        <v/>
      </c>
      <c r="L905" s="21"/>
    </row>
    <row r="906" spans="2:12" x14ac:dyDescent="0.25">
      <c r="B906" s="92">
        <f t="shared" si="29"/>
        <v>902</v>
      </c>
      <c r="C906" s="13" t="str">
        <f t="shared" si="28"/>
        <v/>
      </c>
      <c r="D906" s="20"/>
      <c r="E906" s="5"/>
      <c r="F906" s="5"/>
      <c r="G906" s="5"/>
      <c r="H906" s="3"/>
      <c r="I906" s="4"/>
      <c r="J906" s="4"/>
      <c r="K906" s="92" t="str">
        <f>IF(DepensesData[[#This Row],[Description/Commentaires/Notes]]="","",DepensesData[[#This Row],[Description/Commentaires/Notes]])</f>
        <v/>
      </c>
      <c r="L906" s="21"/>
    </row>
    <row r="907" spans="2:12" x14ac:dyDescent="0.25">
      <c r="B907" s="92">
        <f t="shared" si="29"/>
        <v>903</v>
      </c>
      <c r="C907" s="13" t="str">
        <f t="shared" si="28"/>
        <v/>
      </c>
      <c r="D907" s="20"/>
      <c r="E907" s="5"/>
      <c r="F907" s="5"/>
      <c r="G907" s="5"/>
      <c r="H907" s="3"/>
      <c r="I907" s="4"/>
      <c r="J907" s="4"/>
      <c r="K907" s="92" t="str">
        <f>IF(DepensesData[[#This Row],[Description/Commentaires/Notes]]="","",DepensesData[[#This Row],[Description/Commentaires/Notes]])</f>
        <v/>
      </c>
      <c r="L907" s="21"/>
    </row>
    <row r="908" spans="2:12" x14ac:dyDescent="0.25">
      <c r="B908" s="92">
        <f t="shared" si="29"/>
        <v>904</v>
      </c>
      <c r="C908" s="13" t="str">
        <f t="shared" si="28"/>
        <v/>
      </c>
      <c r="D908" s="20"/>
      <c r="E908" s="5"/>
      <c r="F908" s="5"/>
      <c r="G908" s="5"/>
      <c r="H908" s="3"/>
      <c r="I908" s="4"/>
      <c r="J908" s="4"/>
      <c r="K908" s="92" t="str">
        <f>IF(DepensesData[[#This Row],[Description/Commentaires/Notes]]="","",DepensesData[[#This Row],[Description/Commentaires/Notes]])</f>
        <v/>
      </c>
      <c r="L908" s="21"/>
    </row>
    <row r="909" spans="2:12" x14ac:dyDescent="0.25">
      <c r="B909" s="92">
        <f t="shared" si="29"/>
        <v>905</v>
      </c>
      <c r="C909" s="13" t="str">
        <f t="shared" si="28"/>
        <v/>
      </c>
      <c r="D909" s="20"/>
      <c r="E909" s="5"/>
      <c r="F909" s="5"/>
      <c r="G909" s="5"/>
      <c r="H909" s="3"/>
      <c r="I909" s="4"/>
      <c r="J909" s="4"/>
      <c r="K909" s="92" t="str">
        <f>IF(DepensesData[[#This Row],[Description/Commentaires/Notes]]="","",DepensesData[[#This Row],[Description/Commentaires/Notes]])</f>
        <v/>
      </c>
      <c r="L909" s="21"/>
    </row>
    <row r="910" spans="2:12" x14ac:dyDescent="0.25">
      <c r="B910" s="92">
        <f t="shared" si="29"/>
        <v>906</v>
      </c>
      <c r="C910" s="13" t="str">
        <f t="shared" si="28"/>
        <v/>
      </c>
      <c r="D910" s="20"/>
      <c r="E910" s="5"/>
      <c r="F910" s="5"/>
      <c r="G910" s="5"/>
      <c r="H910" s="3"/>
      <c r="I910" s="4"/>
      <c r="J910" s="4"/>
      <c r="K910" s="92" t="str">
        <f>IF(DepensesData[[#This Row],[Description/Commentaires/Notes]]="","",DepensesData[[#This Row],[Description/Commentaires/Notes]])</f>
        <v/>
      </c>
      <c r="L910" s="21"/>
    </row>
    <row r="911" spans="2:12" x14ac:dyDescent="0.25">
      <c r="B911" s="92">
        <f t="shared" si="29"/>
        <v>907</v>
      </c>
      <c r="C911" s="13" t="str">
        <f t="shared" si="28"/>
        <v/>
      </c>
      <c r="D911" s="20"/>
      <c r="E911" s="5"/>
      <c r="F911" s="5"/>
      <c r="G911" s="5"/>
      <c r="H911" s="3"/>
      <c r="I911" s="4"/>
      <c r="J911" s="4"/>
      <c r="K911" s="92" t="str">
        <f>IF(DepensesData[[#This Row],[Description/Commentaires/Notes]]="","",DepensesData[[#This Row],[Description/Commentaires/Notes]])</f>
        <v/>
      </c>
      <c r="L911" s="21"/>
    </row>
    <row r="912" spans="2:12" x14ac:dyDescent="0.25">
      <c r="B912" s="92">
        <f t="shared" si="29"/>
        <v>908</v>
      </c>
      <c r="C912" s="13" t="str">
        <f t="shared" si="28"/>
        <v/>
      </c>
      <c r="D912" s="20"/>
      <c r="E912" s="5"/>
      <c r="F912" s="5"/>
      <c r="G912" s="5"/>
      <c r="H912" s="3"/>
      <c r="I912" s="4"/>
      <c r="J912" s="4"/>
      <c r="K912" s="92" t="str">
        <f>IF(DepensesData[[#This Row],[Description/Commentaires/Notes]]="","",DepensesData[[#This Row],[Description/Commentaires/Notes]])</f>
        <v/>
      </c>
      <c r="L912" s="21"/>
    </row>
    <row r="913" spans="2:12" x14ac:dyDescent="0.25">
      <c r="B913" s="92">
        <f t="shared" si="29"/>
        <v>909</v>
      </c>
      <c r="C913" s="13" t="str">
        <f t="shared" si="28"/>
        <v/>
      </c>
      <c r="D913" s="20"/>
      <c r="E913" s="5"/>
      <c r="F913" s="5"/>
      <c r="G913" s="5"/>
      <c r="H913" s="3"/>
      <c r="I913" s="4"/>
      <c r="J913" s="4"/>
      <c r="K913" s="92" t="str">
        <f>IF(DepensesData[[#This Row],[Description/Commentaires/Notes]]="","",DepensesData[[#This Row],[Description/Commentaires/Notes]])</f>
        <v/>
      </c>
      <c r="L913" s="21"/>
    </row>
    <row r="914" spans="2:12" x14ac:dyDescent="0.25">
      <c r="B914" s="92">
        <f t="shared" si="29"/>
        <v>910</v>
      </c>
      <c r="C914" s="13" t="str">
        <f t="shared" si="28"/>
        <v/>
      </c>
      <c r="D914" s="20"/>
      <c r="E914" s="5"/>
      <c r="F914" s="5"/>
      <c r="G914" s="5"/>
      <c r="H914" s="3"/>
      <c r="I914" s="4"/>
      <c r="J914" s="4"/>
      <c r="K914" s="92" t="str">
        <f>IF(DepensesData[[#This Row],[Description/Commentaires/Notes]]="","",DepensesData[[#This Row],[Description/Commentaires/Notes]])</f>
        <v/>
      </c>
      <c r="L914" s="21"/>
    </row>
    <row r="915" spans="2:12" x14ac:dyDescent="0.25">
      <c r="B915" s="92">
        <f t="shared" si="29"/>
        <v>911</v>
      </c>
      <c r="C915" s="13" t="str">
        <f t="shared" si="28"/>
        <v/>
      </c>
      <c r="D915" s="20"/>
      <c r="E915" s="5"/>
      <c r="F915" s="5"/>
      <c r="G915" s="5"/>
      <c r="H915" s="3"/>
      <c r="I915" s="4"/>
      <c r="J915" s="4"/>
      <c r="K915" s="92" t="str">
        <f>IF(DepensesData[[#This Row],[Description/Commentaires/Notes]]="","",DepensesData[[#This Row],[Description/Commentaires/Notes]])</f>
        <v/>
      </c>
      <c r="L915" s="21"/>
    </row>
    <row r="916" spans="2:12" x14ac:dyDescent="0.25">
      <c r="B916" s="92">
        <f t="shared" si="29"/>
        <v>912</v>
      </c>
      <c r="C916" s="13" t="str">
        <f t="shared" si="28"/>
        <v/>
      </c>
      <c r="D916" s="20"/>
      <c r="E916" s="5"/>
      <c r="F916" s="5"/>
      <c r="G916" s="5"/>
      <c r="H916" s="3"/>
      <c r="I916" s="4"/>
      <c r="J916" s="4"/>
      <c r="K916" s="92" t="str">
        <f>IF(DepensesData[[#This Row],[Description/Commentaires/Notes]]="","",DepensesData[[#This Row],[Description/Commentaires/Notes]])</f>
        <v/>
      </c>
      <c r="L916" s="21"/>
    </row>
    <row r="917" spans="2:12" x14ac:dyDescent="0.25">
      <c r="B917" s="92">
        <f t="shared" si="29"/>
        <v>913</v>
      </c>
      <c r="C917" s="13" t="str">
        <f t="shared" si="28"/>
        <v/>
      </c>
      <c r="D917" s="20"/>
      <c r="E917" s="5"/>
      <c r="F917" s="5"/>
      <c r="G917" s="5"/>
      <c r="H917" s="3"/>
      <c r="I917" s="4"/>
      <c r="J917" s="4"/>
      <c r="K917" s="92" t="str">
        <f>IF(DepensesData[[#This Row],[Description/Commentaires/Notes]]="","",DepensesData[[#This Row],[Description/Commentaires/Notes]])</f>
        <v/>
      </c>
      <c r="L917" s="21"/>
    </row>
    <row r="918" spans="2:12" x14ac:dyDescent="0.25">
      <c r="B918" s="92">
        <f t="shared" si="29"/>
        <v>914</v>
      </c>
      <c r="C918" s="13" t="str">
        <f t="shared" si="28"/>
        <v/>
      </c>
      <c r="D918" s="20"/>
      <c r="E918" s="5"/>
      <c r="F918" s="5"/>
      <c r="G918" s="5"/>
      <c r="H918" s="3"/>
      <c r="I918" s="4"/>
      <c r="J918" s="4"/>
      <c r="K918" s="92" t="str">
        <f>IF(DepensesData[[#This Row],[Description/Commentaires/Notes]]="","",DepensesData[[#This Row],[Description/Commentaires/Notes]])</f>
        <v/>
      </c>
      <c r="L918" s="21"/>
    </row>
    <row r="919" spans="2:12" x14ac:dyDescent="0.25">
      <c r="B919" s="92">
        <f t="shared" si="29"/>
        <v>915</v>
      </c>
      <c r="C919" s="13" t="str">
        <f t="shared" si="28"/>
        <v/>
      </c>
      <c r="D919" s="20"/>
      <c r="E919" s="5"/>
      <c r="F919" s="5"/>
      <c r="G919" s="5"/>
      <c r="H919" s="3"/>
      <c r="I919" s="4"/>
      <c r="J919" s="4"/>
      <c r="K919" s="92" t="str">
        <f>IF(DepensesData[[#This Row],[Description/Commentaires/Notes]]="","",DepensesData[[#This Row],[Description/Commentaires/Notes]])</f>
        <v/>
      </c>
      <c r="L919" s="21"/>
    </row>
    <row r="920" spans="2:12" x14ac:dyDescent="0.25">
      <c r="B920" s="92">
        <f t="shared" si="29"/>
        <v>916</v>
      </c>
      <c r="C920" s="13" t="str">
        <f t="shared" si="28"/>
        <v/>
      </c>
      <c r="D920" s="20"/>
      <c r="E920" s="5"/>
      <c r="F920" s="5"/>
      <c r="G920" s="5"/>
      <c r="H920" s="3"/>
      <c r="I920" s="4"/>
      <c r="J920" s="4"/>
      <c r="K920" s="92" t="str">
        <f>IF(DepensesData[[#This Row],[Description/Commentaires/Notes]]="","",DepensesData[[#This Row],[Description/Commentaires/Notes]])</f>
        <v/>
      </c>
      <c r="L920" s="21"/>
    </row>
    <row r="921" spans="2:12" x14ac:dyDescent="0.25">
      <c r="B921" s="92">
        <f t="shared" si="29"/>
        <v>917</v>
      </c>
      <c r="C921" s="13" t="str">
        <f t="shared" si="28"/>
        <v/>
      </c>
      <c r="D921" s="20"/>
      <c r="E921" s="5"/>
      <c r="F921" s="5"/>
      <c r="G921" s="5"/>
      <c r="H921" s="3"/>
      <c r="I921" s="4"/>
      <c r="J921" s="4"/>
      <c r="K921" s="92" t="str">
        <f>IF(DepensesData[[#This Row],[Description/Commentaires/Notes]]="","",DepensesData[[#This Row],[Description/Commentaires/Notes]])</f>
        <v/>
      </c>
      <c r="L921" s="21"/>
    </row>
    <row r="922" spans="2:12" x14ac:dyDescent="0.25">
      <c r="B922" s="92">
        <f t="shared" si="29"/>
        <v>918</v>
      </c>
      <c r="C922" s="13" t="str">
        <f t="shared" si="28"/>
        <v/>
      </c>
      <c r="D922" s="20"/>
      <c r="E922" s="5"/>
      <c r="F922" s="5"/>
      <c r="G922" s="5"/>
      <c r="H922" s="3"/>
      <c r="I922" s="4"/>
      <c r="J922" s="4"/>
      <c r="K922" s="92" t="str">
        <f>IF(DepensesData[[#This Row],[Description/Commentaires/Notes]]="","",DepensesData[[#This Row],[Description/Commentaires/Notes]])</f>
        <v/>
      </c>
      <c r="L922" s="21"/>
    </row>
    <row r="923" spans="2:12" x14ac:dyDescent="0.25">
      <c r="B923" s="92">
        <f t="shared" si="29"/>
        <v>919</v>
      </c>
      <c r="C923" s="13" t="str">
        <f t="shared" si="28"/>
        <v/>
      </c>
      <c r="D923" s="20"/>
      <c r="E923" s="5"/>
      <c r="F923" s="5"/>
      <c r="G923" s="5"/>
      <c r="H923" s="3"/>
      <c r="I923" s="4"/>
      <c r="J923" s="4"/>
      <c r="K923" s="92" t="str">
        <f>IF(DepensesData[[#This Row],[Description/Commentaires/Notes]]="","",DepensesData[[#This Row],[Description/Commentaires/Notes]])</f>
        <v/>
      </c>
      <c r="L923" s="21"/>
    </row>
    <row r="924" spans="2:12" x14ac:dyDescent="0.25">
      <c r="B924" s="92">
        <f t="shared" si="29"/>
        <v>920</v>
      </c>
      <c r="C924" s="13" t="str">
        <f t="shared" si="28"/>
        <v/>
      </c>
      <c r="D924" s="20"/>
      <c r="E924" s="5"/>
      <c r="F924" s="5"/>
      <c r="G924" s="5"/>
      <c r="H924" s="3"/>
      <c r="I924" s="4"/>
      <c r="J924" s="4"/>
      <c r="K924" s="92" t="str">
        <f>IF(DepensesData[[#This Row],[Description/Commentaires/Notes]]="","",DepensesData[[#This Row],[Description/Commentaires/Notes]])</f>
        <v/>
      </c>
      <c r="L924" s="21"/>
    </row>
    <row r="925" spans="2:12" x14ac:dyDescent="0.25">
      <c r="B925" s="92">
        <f t="shared" si="29"/>
        <v>921</v>
      </c>
      <c r="C925" s="13" t="str">
        <f t="shared" si="28"/>
        <v/>
      </c>
      <c r="D925" s="20"/>
      <c r="E925" s="5"/>
      <c r="F925" s="5"/>
      <c r="G925" s="5"/>
      <c r="H925" s="3"/>
      <c r="I925" s="4"/>
      <c r="J925" s="4"/>
      <c r="K925" s="92" t="str">
        <f>IF(DepensesData[[#This Row],[Description/Commentaires/Notes]]="","",DepensesData[[#This Row],[Description/Commentaires/Notes]])</f>
        <v/>
      </c>
      <c r="L925" s="21"/>
    </row>
    <row r="926" spans="2:12" x14ac:dyDescent="0.25">
      <c r="B926" s="92">
        <f t="shared" si="29"/>
        <v>922</v>
      </c>
      <c r="C926" s="13" t="str">
        <f t="shared" si="28"/>
        <v/>
      </c>
      <c r="D926" s="20"/>
      <c r="E926" s="5"/>
      <c r="F926" s="5"/>
      <c r="G926" s="5"/>
      <c r="H926" s="3"/>
      <c r="I926" s="4"/>
      <c r="J926" s="4"/>
      <c r="K926" s="92" t="str">
        <f>IF(DepensesData[[#This Row],[Description/Commentaires/Notes]]="","",DepensesData[[#This Row],[Description/Commentaires/Notes]])</f>
        <v/>
      </c>
      <c r="L926" s="21"/>
    </row>
    <row r="927" spans="2:12" x14ac:dyDescent="0.25">
      <c r="B927" s="92">
        <f t="shared" si="29"/>
        <v>923</v>
      </c>
      <c r="C927" s="13" t="str">
        <f t="shared" si="28"/>
        <v/>
      </c>
      <c r="D927" s="20"/>
      <c r="E927" s="5"/>
      <c r="F927" s="5"/>
      <c r="G927" s="5"/>
      <c r="H927" s="3"/>
      <c r="I927" s="4"/>
      <c r="J927" s="4"/>
      <c r="K927" s="92" t="str">
        <f>IF(DepensesData[[#This Row],[Description/Commentaires/Notes]]="","",DepensesData[[#This Row],[Description/Commentaires/Notes]])</f>
        <v/>
      </c>
      <c r="L927" s="21"/>
    </row>
    <row r="928" spans="2:12" x14ac:dyDescent="0.25">
      <c r="B928" s="92">
        <f t="shared" si="29"/>
        <v>924</v>
      </c>
      <c r="C928" s="13" t="str">
        <f t="shared" si="28"/>
        <v/>
      </c>
      <c r="D928" s="20"/>
      <c r="E928" s="5"/>
      <c r="F928" s="5"/>
      <c r="G928" s="5"/>
      <c r="H928" s="3"/>
      <c r="I928" s="4"/>
      <c r="J928" s="4"/>
      <c r="K928" s="92" t="str">
        <f>IF(DepensesData[[#This Row],[Description/Commentaires/Notes]]="","",DepensesData[[#This Row],[Description/Commentaires/Notes]])</f>
        <v/>
      </c>
      <c r="L928" s="21"/>
    </row>
    <row r="929" spans="2:12" x14ac:dyDescent="0.25">
      <c r="B929" s="92">
        <f t="shared" si="29"/>
        <v>925</v>
      </c>
      <c r="C929" s="13" t="str">
        <f t="shared" si="28"/>
        <v/>
      </c>
      <c r="D929" s="20"/>
      <c r="E929" s="5"/>
      <c r="F929" s="5"/>
      <c r="G929" s="5"/>
      <c r="H929" s="3"/>
      <c r="I929" s="4"/>
      <c r="J929" s="4"/>
      <c r="K929" s="92" t="str">
        <f>IF(DepensesData[[#This Row],[Description/Commentaires/Notes]]="","",DepensesData[[#This Row],[Description/Commentaires/Notes]])</f>
        <v/>
      </c>
      <c r="L929" s="21"/>
    </row>
    <row r="930" spans="2:12" x14ac:dyDescent="0.25">
      <c r="B930" s="92">
        <f t="shared" si="29"/>
        <v>926</v>
      </c>
      <c r="C930" s="13" t="str">
        <f t="shared" si="28"/>
        <v/>
      </c>
      <c r="D930" s="20"/>
      <c r="E930" s="5"/>
      <c r="F930" s="5"/>
      <c r="G930" s="5"/>
      <c r="H930" s="3"/>
      <c r="I930" s="4"/>
      <c r="J930" s="4"/>
      <c r="K930" s="92" t="str">
        <f>IF(DepensesData[[#This Row],[Description/Commentaires/Notes]]="","",DepensesData[[#This Row],[Description/Commentaires/Notes]])</f>
        <v/>
      </c>
      <c r="L930" s="21"/>
    </row>
    <row r="931" spans="2:12" x14ac:dyDescent="0.25">
      <c r="B931" s="92">
        <f t="shared" si="29"/>
        <v>927</v>
      </c>
      <c r="C931" s="13" t="str">
        <f t="shared" si="28"/>
        <v/>
      </c>
      <c r="D931" s="20"/>
      <c r="E931" s="5"/>
      <c r="F931" s="5"/>
      <c r="G931" s="5"/>
      <c r="H931" s="3"/>
      <c r="I931" s="4"/>
      <c r="J931" s="4"/>
      <c r="K931" s="92" t="str">
        <f>IF(DepensesData[[#This Row],[Description/Commentaires/Notes]]="","",DepensesData[[#This Row],[Description/Commentaires/Notes]])</f>
        <v/>
      </c>
      <c r="L931" s="21"/>
    </row>
    <row r="932" spans="2:12" x14ac:dyDescent="0.25">
      <c r="B932" s="92">
        <f t="shared" si="29"/>
        <v>928</v>
      </c>
      <c r="C932" s="13" t="str">
        <f t="shared" si="28"/>
        <v/>
      </c>
      <c r="D932" s="20"/>
      <c r="E932" s="5"/>
      <c r="F932" s="5"/>
      <c r="G932" s="5"/>
      <c r="H932" s="3"/>
      <c r="I932" s="4"/>
      <c r="J932" s="4"/>
      <c r="K932" s="92" t="str">
        <f>IF(DepensesData[[#This Row],[Description/Commentaires/Notes]]="","",DepensesData[[#This Row],[Description/Commentaires/Notes]])</f>
        <v/>
      </c>
      <c r="L932" s="21"/>
    </row>
    <row r="933" spans="2:12" x14ac:dyDescent="0.25">
      <c r="B933" s="92">
        <f t="shared" si="29"/>
        <v>929</v>
      </c>
      <c r="C933" s="13" t="str">
        <f t="shared" si="28"/>
        <v/>
      </c>
      <c r="D933" s="20"/>
      <c r="E933" s="5"/>
      <c r="F933" s="5"/>
      <c r="G933" s="5"/>
      <c r="H933" s="3"/>
      <c r="I933" s="4"/>
      <c r="J933" s="4"/>
      <c r="K933" s="92" t="str">
        <f>IF(DepensesData[[#This Row],[Description/Commentaires/Notes]]="","",DepensesData[[#This Row],[Description/Commentaires/Notes]])</f>
        <v/>
      </c>
      <c r="L933" s="21"/>
    </row>
    <row r="934" spans="2:12" x14ac:dyDescent="0.25">
      <c r="B934" s="92">
        <f t="shared" si="29"/>
        <v>930</v>
      </c>
      <c r="C934" s="13" t="str">
        <f t="shared" si="28"/>
        <v/>
      </c>
      <c r="D934" s="20"/>
      <c r="E934" s="5"/>
      <c r="F934" s="5"/>
      <c r="G934" s="5"/>
      <c r="H934" s="3"/>
      <c r="I934" s="4"/>
      <c r="J934" s="4"/>
      <c r="K934" s="92" t="str">
        <f>IF(DepensesData[[#This Row],[Description/Commentaires/Notes]]="","",DepensesData[[#This Row],[Description/Commentaires/Notes]])</f>
        <v/>
      </c>
      <c r="L934" s="21"/>
    </row>
    <row r="935" spans="2:12" x14ac:dyDescent="0.25">
      <c r="B935" s="92">
        <f t="shared" si="29"/>
        <v>931</v>
      </c>
      <c r="C935" s="13" t="str">
        <f t="shared" si="28"/>
        <v/>
      </c>
      <c r="D935" s="20"/>
      <c r="E935" s="5"/>
      <c r="F935" s="5"/>
      <c r="G935" s="5"/>
      <c r="H935" s="3"/>
      <c r="I935" s="4"/>
      <c r="J935" s="4"/>
      <c r="K935" s="92" t="str">
        <f>IF(DepensesData[[#This Row],[Description/Commentaires/Notes]]="","",DepensesData[[#This Row],[Description/Commentaires/Notes]])</f>
        <v/>
      </c>
      <c r="L935" s="21"/>
    </row>
    <row r="936" spans="2:12" x14ac:dyDescent="0.25">
      <c r="B936" s="92">
        <f t="shared" si="29"/>
        <v>932</v>
      </c>
      <c r="C936" s="13" t="str">
        <f t="shared" si="28"/>
        <v/>
      </c>
      <c r="D936" s="20"/>
      <c r="E936" s="5"/>
      <c r="F936" s="5"/>
      <c r="G936" s="5"/>
      <c r="H936" s="3"/>
      <c r="I936" s="4"/>
      <c r="J936" s="4"/>
      <c r="K936" s="92" t="str">
        <f>IF(DepensesData[[#This Row],[Description/Commentaires/Notes]]="","",DepensesData[[#This Row],[Description/Commentaires/Notes]])</f>
        <v/>
      </c>
      <c r="L936" s="21"/>
    </row>
    <row r="937" spans="2:12" x14ac:dyDescent="0.25">
      <c r="B937" s="92">
        <f t="shared" si="29"/>
        <v>933</v>
      </c>
      <c r="C937" s="13" t="str">
        <f t="shared" si="28"/>
        <v/>
      </c>
      <c r="D937" s="20"/>
      <c r="E937" s="5"/>
      <c r="F937" s="5"/>
      <c r="G937" s="5"/>
      <c r="H937" s="3"/>
      <c r="I937" s="4"/>
      <c r="J937" s="4"/>
      <c r="K937" s="92" t="str">
        <f>IF(DepensesData[[#This Row],[Description/Commentaires/Notes]]="","",DepensesData[[#This Row],[Description/Commentaires/Notes]])</f>
        <v/>
      </c>
      <c r="L937" s="21"/>
    </row>
    <row r="938" spans="2:12" x14ac:dyDescent="0.25">
      <c r="B938" s="92">
        <f t="shared" si="29"/>
        <v>934</v>
      </c>
      <c r="C938" s="13" t="str">
        <f t="shared" si="28"/>
        <v/>
      </c>
      <c r="D938" s="20"/>
      <c r="E938" s="5"/>
      <c r="F938" s="5"/>
      <c r="G938" s="5"/>
      <c r="H938" s="3"/>
      <c r="I938" s="4"/>
      <c r="J938" s="4"/>
      <c r="K938" s="92" t="str">
        <f>IF(DepensesData[[#This Row],[Description/Commentaires/Notes]]="","",DepensesData[[#This Row],[Description/Commentaires/Notes]])</f>
        <v/>
      </c>
      <c r="L938" s="21"/>
    </row>
    <row r="939" spans="2:12" x14ac:dyDescent="0.25">
      <c r="B939" s="92">
        <f t="shared" si="29"/>
        <v>935</v>
      </c>
      <c r="C939" s="13" t="str">
        <f t="shared" si="28"/>
        <v/>
      </c>
      <c r="D939" s="20"/>
      <c r="E939" s="5"/>
      <c r="F939" s="5"/>
      <c r="G939" s="5"/>
      <c r="H939" s="3"/>
      <c r="I939" s="4"/>
      <c r="J939" s="4"/>
      <c r="K939" s="92" t="str">
        <f>IF(DepensesData[[#This Row],[Description/Commentaires/Notes]]="","",DepensesData[[#This Row],[Description/Commentaires/Notes]])</f>
        <v/>
      </c>
      <c r="L939" s="21"/>
    </row>
    <row r="940" spans="2:12" x14ac:dyDescent="0.25">
      <c r="B940" s="92">
        <f t="shared" si="29"/>
        <v>936</v>
      </c>
      <c r="C940" s="13" t="str">
        <f t="shared" si="28"/>
        <v/>
      </c>
      <c r="D940" s="20"/>
      <c r="E940" s="5"/>
      <c r="F940" s="5"/>
      <c r="G940" s="5"/>
      <c r="H940" s="3"/>
      <c r="I940" s="4"/>
      <c r="J940" s="4"/>
      <c r="K940" s="92" t="str">
        <f>IF(DepensesData[[#This Row],[Description/Commentaires/Notes]]="","",DepensesData[[#This Row],[Description/Commentaires/Notes]])</f>
        <v/>
      </c>
      <c r="L940" s="21"/>
    </row>
    <row r="941" spans="2:12" x14ac:dyDescent="0.25">
      <c r="B941" s="92">
        <f t="shared" si="29"/>
        <v>937</v>
      </c>
      <c r="C941" s="13" t="str">
        <f t="shared" si="28"/>
        <v/>
      </c>
      <c r="D941" s="20"/>
      <c r="E941" s="5"/>
      <c r="F941" s="5"/>
      <c r="G941" s="5"/>
      <c r="H941" s="3"/>
      <c r="I941" s="4"/>
      <c r="J941" s="4"/>
      <c r="K941" s="92" t="str">
        <f>IF(DepensesData[[#This Row],[Description/Commentaires/Notes]]="","",DepensesData[[#This Row],[Description/Commentaires/Notes]])</f>
        <v/>
      </c>
      <c r="L941" s="21"/>
    </row>
    <row r="942" spans="2:12" x14ac:dyDescent="0.25">
      <c r="B942" s="92">
        <f t="shared" si="29"/>
        <v>938</v>
      </c>
      <c r="C942" s="13" t="str">
        <f t="shared" si="28"/>
        <v/>
      </c>
      <c r="D942" s="20"/>
      <c r="E942" s="5"/>
      <c r="F942" s="5"/>
      <c r="G942" s="5"/>
      <c r="H942" s="3"/>
      <c r="I942" s="4"/>
      <c r="J942" s="4"/>
      <c r="K942" s="92" t="str">
        <f>IF(DepensesData[[#This Row],[Description/Commentaires/Notes]]="","",DepensesData[[#This Row],[Description/Commentaires/Notes]])</f>
        <v/>
      </c>
      <c r="L942" s="21"/>
    </row>
    <row r="943" spans="2:12" x14ac:dyDescent="0.25">
      <c r="B943" s="92">
        <f t="shared" si="29"/>
        <v>939</v>
      </c>
      <c r="C943" s="13" t="str">
        <f t="shared" si="28"/>
        <v/>
      </c>
      <c r="D943" s="20"/>
      <c r="E943" s="5"/>
      <c r="F943" s="5"/>
      <c r="G943" s="5"/>
      <c r="H943" s="3"/>
      <c r="I943" s="4"/>
      <c r="J943" s="4"/>
      <c r="K943" s="92" t="str">
        <f>IF(DepensesData[[#This Row],[Description/Commentaires/Notes]]="","",DepensesData[[#This Row],[Description/Commentaires/Notes]])</f>
        <v/>
      </c>
      <c r="L943" s="21"/>
    </row>
    <row r="944" spans="2:12" x14ac:dyDescent="0.25">
      <c r="B944" s="92">
        <f t="shared" si="29"/>
        <v>940</v>
      </c>
      <c r="C944" s="13" t="str">
        <f t="shared" si="28"/>
        <v/>
      </c>
      <c r="D944" s="20"/>
      <c r="E944" s="5"/>
      <c r="F944" s="5"/>
      <c r="G944" s="5"/>
      <c r="H944" s="3"/>
      <c r="I944" s="4"/>
      <c r="J944" s="4"/>
      <c r="K944" s="92" t="str">
        <f>IF(DepensesData[[#This Row],[Description/Commentaires/Notes]]="","",DepensesData[[#This Row],[Description/Commentaires/Notes]])</f>
        <v/>
      </c>
      <c r="L944" s="21"/>
    </row>
    <row r="945" spans="2:12" x14ac:dyDescent="0.25">
      <c r="B945" s="92">
        <f t="shared" si="29"/>
        <v>941</v>
      </c>
      <c r="C945" s="13" t="str">
        <f t="shared" si="28"/>
        <v/>
      </c>
      <c r="D945" s="20"/>
      <c r="E945" s="5"/>
      <c r="F945" s="5"/>
      <c r="G945" s="5"/>
      <c r="H945" s="3"/>
      <c r="I945" s="4"/>
      <c r="J945" s="4"/>
      <c r="K945" s="92" t="str">
        <f>IF(DepensesData[[#This Row],[Description/Commentaires/Notes]]="","",DepensesData[[#This Row],[Description/Commentaires/Notes]])</f>
        <v/>
      </c>
      <c r="L945" s="21"/>
    </row>
    <row r="946" spans="2:12" x14ac:dyDescent="0.25">
      <c r="B946" s="92">
        <f t="shared" si="29"/>
        <v>942</v>
      </c>
      <c r="C946" s="13" t="str">
        <f t="shared" si="28"/>
        <v/>
      </c>
      <c r="D946" s="20"/>
      <c r="E946" s="5"/>
      <c r="F946" s="5"/>
      <c r="G946" s="5"/>
      <c r="H946" s="3"/>
      <c r="I946" s="4"/>
      <c r="J946" s="4"/>
      <c r="K946" s="92" t="str">
        <f>IF(DepensesData[[#This Row],[Description/Commentaires/Notes]]="","",DepensesData[[#This Row],[Description/Commentaires/Notes]])</f>
        <v/>
      </c>
      <c r="L946" s="21"/>
    </row>
    <row r="947" spans="2:12" x14ac:dyDescent="0.25">
      <c r="B947" s="92">
        <f t="shared" si="29"/>
        <v>943</v>
      </c>
      <c r="C947" s="13" t="str">
        <f t="shared" si="28"/>
        <v/>
      </c>
      <c r="D947" s="20"/>
      <c r="E947" s="5"/>
      <c r="F947" s="5"/>
      <c r="G947" s="5"/>
      <c r="H947" s="3"/>
      <c r="I947" s="4"/>
      <c r="J947" s="4"/>
      <c r="K947" s="92" t="str">
        <f>IF(DepensesData[[#This Row],[Description/Commentaires/Notes]]="","",DepensesData[[#This Row],[Description/Commentaires/Notes]])</f>
        <v/>
      </c>
      <c r="L947" s="21"/>
    </row>
    <row r="948" spans="2:12" x14ac:dyDescent="0.25">
      <c r="B948" s="92">
        <f t="shared" si="29"/>
        <v>944</v>
      </c>
      <c r="C948" s="13" t="str">
        <f t="shared" si="28"/>
        <v/>
      </c>
      <c r="D948" s="20"/>
      <c r="E948" s="5"/>
      <c r="F948" s="5"/>
      <c r="G948" s="5"/>
      <c r="H948" s="3"/>
      <c r="I948" s="4"/>
      <c r="J948" s="4"/>
      <c r="K948" s="92" t="str">
        <f>IF(DepensesData[[#This Row],[Description/Commentaires/Notes]]="","",DepensesData[[#This Row],[Description/Commentaires/Notes]])</f>
        <v/>
      </c>
      <c r="L948" s="21"/>
    </row>
    <row r="949" spans="2:12" x14ac:dyDescent="0.25">
      <c r="B949" s="92">
        <f t="shared" si="29"/>
        <v>945</v>
      </c>
      <c r="C949" s="13" t="str">
        <f t="shared" si="28"/>
        <v/>
      </c>
      <c r="D949" s="20"/>
      <c r="E949" s="5"/>
      <c r="F949" s="5"/>
      <c r="G949" s="5"/>
      <c r="H949" s="3"/>
      <c r="I949" s="4"/>
      <c r="J949" s="4"/>
      <c r="K949" s="92" t="str">
        <f>IF(DepensesData[[#This Row],[Description/Commentaires/Notes]]="","",DepensesData[[#This Row],[Description/Commentaires/Notes]])</f>
        <v/>
      </c>
      <c r="L949" s="21"/>
    </row>
    <row r="950" spans="2:12" x14ac:dyDescent="0.25">
      <c r="B950" s="92">
        <f t="shared" si="29"/>
        <v>946</v>
      </c>
      <c r="C950" s="13" t="str">
        <f t="shared" si="28"/>
        <v/>
      </c>
      <c r="D950" s="20"/>
      <c r="E950" s="5"/>
      <c r="F950" s="5"/>
      <c r="G950" s="5"/>
      <c r="H950" s="3"/>
      <c r="I950" s="4"/>
      <c r="J950" s="4"/>
      <c r="K950" s="92" t="str">
        <f>IF(DepensesData[[#This Row],[Description/Commentaires/Notes]]="","",DepensesData[[#This Row],[Description/Commentaires/Notes]])</f>
        <v/>
      </c>
      <c r="L950" s="21"/>
    </row>
    <row r="951" spans="2:12" x14ac:dyDescent="0.25">
      <c r="B951" s="92">
        <f t="shared" si="29"/>
        <v>947</v>
      </c>
      <c r="C951" s="13" t="str">
        <f t="shared" si="28"/>
        <v/>
      </c>
      <c r="D951" s="20"/>
      <c r="E951" s="5"/>
      <c r="F951" s="5"/>
      <c r="G951" s="5"/>
      <c r="H951" s="3"/>
      <c r="I951" s="4"/>
      <c r="J951" s="4"/>
      <c r="K951" s="92" t="str">
        <f>IF(DepensesData[[#This Row],[Description/Commentaires/Notes]]="","",DepensesData[[#This Row],[Description/Commentaires/Notes]])</f>
        <v/>
      </c>
      <c r="L951" s="21"/>
    </row>
    <row r="952" spans="2:12" x14ac:dyDescent="0.25">
      <c r="B952" s="92">
        <f t="shared" si="29"/>
        <v>948</v>
      </c>
      <c r="C952" s="13" t="str">
        <f t="shared" si="28"/>
        <v/>
      </c>
      <c r="D952" s="20"/>
      <c r="E952" s="5"/>
      <c r="F952" s="5"/>
      <c r="G952" s="5"/>
      <c r="H952" s="3"/>
      <c r="I952" s="4"/>
      <c r="J952" s="4"/>
      <c r="K952" s="92" t="str">
        <f>IF(DepensesData[[#This Row],[Description/Commentaires/Notes]]="","",DepensesData[[#This Row],[Description/Commentaires/Notes]])</f>
        <v/>
      </c>
      <c r="L952" s="21"/>
    </row>
    <row r="953" spans="2:12" x14ac:dyDescent="0.25">
      <c r="B953" s="92">
        <f t="shared" si="29"/>
        <v>949</v>
      </c>
      <c r="C953" s="13" t="str">
        <f t="shared" si="28"/>
        <v/>
      </c>
      <c r="D953" s="20"/>
      <c r="E953" s="5"/>
      <c r="F953" s="5"/>
      <c r="G953" s="5"/>
      <c r="H953" s="3"/>
      <c r="I953" s="4"/>
      <c r="J953" s="4"/>
      <c r="K953" s="92" t="str">
        <f>IF(DepensesData[[#This Row],[Description/Commentaires/Notes]]="","",DepensesData[[#This Row],[Description/Commentaires/Notes]])</f>
        <v/>
      </c>
      <c r="L953" s="21"/>
    </row>
    <row r="954" spans="2:12" x14ac:dyDescent="0.25">
      <c r="B954" s="92">
        <f t="shared" si="29"/>
        <v>950</v>
      </c>
      <c r="C954" s="13" t="str">
        <f t="shared" si="28"/>
        <v/>
      </c>
      <c r="D954" s="20"/>
      <c r="E954" s="5"/>
      <c r="F954" s="5"/>
      <c r="G954" s="5"/>
      <c r="H954" s="3"/>
      <c r="I954" s="4"/>
      <c r="J954" s="4"/>
      <c r="K954" s="92" t="str">
        <f>IF(DepensesData[[#This Row],[Description/Commentaires/Notes]]="","",DepensesData[[#This Row],[Description/Commentaires/Notes]])</f>
        <v/>
      </c>
      <c r="L954" s="21"/>
    </row>
    <row r="955" spans="2:12" x14ac:dyDescent="0.25">
      <c r="B955" s="92">
        <f t="shared" si="29"/>
        <v>951</v>
      </c>
      <c r="C955" s="13" t="str">
        <f t="shared" si="28"/>
        <v/>
      </c>
      <c r="D955" s="20"/>
      <c r="E955" s="5"/>
      <c r="F955" s="5"/>
      <c r="G955" s="5"/>
      <c r="H955" s="3"/>
      <c r="I955" s="4"/>
      <c r="J955" s="4"/>
      <c r="K955" s="92" t="str">
        <f>IF(DepensesData[[#This Row],[Description/Commentaires/Notes]]="","",DepensesData[[#This Row],[Description/Commentaires/Notes]])</f>
        <v/>
      </c>
      <c r="L955" s="21"/>
    </row>
    <row r="956" spans="2:12" x14ac:dyDescent="0.25">
      <c r="B956" s="92">
        <f t="shared" si="29"/>
        <v>952</v>
      </c>
      <c r="C956" s="13" t="str">
        <f t="shared" si="28"/>
        <v/>
      </c>
      <c r="D956" s="20"/>
      <c r="E956" s="5"/>
      <c r="F956" s="5"/>
      <c r="G956" s="5"/>
      <c r="H956" s="3"/>
      <c r="I956" s="4"/>
      <c r="J956" s="4"/>
      <c r="K956" s="92" t="str">
        <f>IF(DepensesData[[#This Row],[Description/Commentaires/Notes]]="","",DepensesData[[#This Row],[Description/Commentaires/Notes]])</f>
        <v/>
      </c>
      <c r="L956" s="21"/>
    </row>
    <row r="957" spans="2:12" x14ac:dyDescent="0.25">
      <c r="B957" s="92">
        <f t="shared" si="29"/>
        <v>953</v>
      </c>
      <c r="C957" s="13" t="str">
        <f t="shared" si="28"/>
        <v/>
      </c>
      <c r="D957" s="20"/>
      <c r="E957" s="5"/>
      <c r="F957" s="5"/>
      <c r="G957" s="5"/>
      <c r="H957" s="3"/>
      <c r="I957" s="4"/>
      <c r="J957" s="4"/>
      <c r="K957" s="92" t="str">
        <f>IF(DepensesData[[#This Row],[Description/Commentaires/Notes]]="","",DepensesData[[#This Row],[Description/Commentaires/Notes]])</f>
        <v/>
      </c>
      <c r="L957" s="21"/>
    </row>
    <row r="958" spans="2:12" x14ac:dyDescent="0.25">
      <c r="B958" s="92">
        <f t="shared" si="29"/>
        <v>954</v>
      </c>
      <c r="C958" s="13" t="str">
        <f t="shared" si="28"/>
        <v/>
      </c>
      <c r="D958" s="20"/>
      <c r="E958" s="5"/>
      <c r="F958" s="5"/>
      <c r="G958" s="5"/>
      <c r="H958" s="3"/>
      <c r="I958" s="4"/>
      <c r="J958" s="4"/>
      <c r="K958" s="92" t="str">
        <f>IF(DepensesData[[#This Row],[Description/Commentaires/Notes]]="","",DepensesData[[#This Row],[Description/Commentaires/Notes]])</f>
        <v/>
      </c>
      <c r="L958" s="21"/>
    </row>
    <row r="959" spans="2:12" x14ac:dyDescent="0.25">
      <c r="B959" s="92">
        <f t="shared" si="29"/>
        <v>955</v>
      </c>
      <c r="C959" s="13" t="str">
        <f t="shared" si="28"/>
        <v/>
      </c>
      <c r="D959" s="20"/>
      <c r="E959" s="5"/>
      <c r="F959" s="5"/>
      <c r="G959" s="5"/>
      <c r="H959" s="3"/>
      <c r="I959" s="4"/>
      <c r="J959" s="4"/>
      <c r="K959" s="92" t="str">
        <f>IF(DepensesData[[#This Row],[Description/Commentaires/Notes]]="","",DepensesData[[#This Row],[Description/Commentaires/Notes]])</f>
        <v/>
      </c>
      <c r="L959" s="21"/>
    </row>
    <row r="960" spans="2:12" x14ac:dyDescent="0.25">
      <c r="B960" s="92">
        <f t="shared" si="29"/>
        <v>956</v>
      </c>
      <c r="C960" s="13" t="str">
        <f t="shared" si="28"/>
        <v/>
      </c>
      <c r="D960" s="20"/>
      <c r="E960" s="5"/>
      <c r="F960" s="5"/>
      <c r="G960" s="5"/>
      <c r="H960" s="3"/>
      <c r="I960" s="4"/>
      <c r="J960" s="4"/>
      <c r="K960" s="92" t="str">
        <f>IF(DepensesData[[#This Row],[Description/Commentaires/Notes]]="","",DepensesData[[#This Row],[Description/Commentaires/Notes]])</f>
        <v/>
      </c>
      <c r="L960" s="21"/>
    </row>
    <row r="961" spans="2:12" x14ac:dyDescent="0.25">
      <c r="B961" s="92">
        <f t="shared" si="29"/>
        <v>957</v>
      </c>
      <c r="C961" s="13" t="str">
        <f t="shared" si="28"/>
        <v/>
      </c>
      <c r="D961" s="20"/>
      <c r="E961" s="5"/>
      <c r="F961" s="5"/>
      <c r="G961" s="5"/>
      <c r="H961" s="3"/>
      <c r="I961" s="4"/>
      <c r="J961" s="4"/>
      <c r="K961" s="92" t="str">
        <f>IF(DepensesData[[#This Row],[Description/Commentaires/Notes]]="","",DepensesData[[#This Row],[Description/Commentaires/Notes]])</f>
        <v/>
      </c>
      <c r="L961" s="21"/>
    </row>
    <row r="962" spans="2:12" x14ac:dyDescent="0.25">
      <c r="B962" s="92">
        <f t="shared" si="29"/>
        <v>958</v>
      </c>
      <c r="C962" s="13" t="str">
        <f t="shared" si="28"/>
        <v/>
      </c>
      <c r="D962" s="20"/>
      <c r="E962" s="5"/>
      <c r="F962" s="5"/>
      <c r="G962" s="5"/>
      <c r="H962" s="3"/>
      <c r="I962" s="4"/>
      <c r="J962" s="4"/>
      <c r="K962" s="92" t="str">
        <f>IF(DepensesData[[#This Row],[Description/Commentaires/Notes]]="","",DepensesData[[#This Row],[Description/Commentaires/Notes]])</f>
        <v/>
      </c>
      <c r="L962" s="21"/>
    </row>
    <row r="963" spans="2:12" x14ac:dyDescent="0.25">
      <c r="B963" s="92">
        <f t="shared" si="29"/>
        <v>959</v>
      </c>
      <c r="C963" s="13" t="str">
        <f t="shared" si="28"/>
        <v/>
      </c>
      <c r="D963" s="20"/>
      <c r="E963" s="5"/>
      <c r="F963" s="5"/>
      <c r="G963" s="5"/>
      <c r="H963" s="3"/>
      <c r="I963" s="4"/>
      <c r="J963" s="4"/>
      <c r="K963" s="92" t="str">
        <f>IF(DepensesData[[#This Row],[Description/Commentaires/Notes]]="","",DepensesData[[#This Row],[Description/Commentaires/Notes]])</f>
        <v/>
      </c>
      <c r="L963" s="21"/>
    </row>
    <row r="964" spans="2:12" x14ac:dyDescent="0.25">
      <c r="B964" s="92">
        <f t="shared" si="29"/>
        <v>960</v>
      </c>
      <c r="C964" s="13" t="str">
        <f t="shared" si="28"/>
        <v/>
      </c>
      <c r="D964" s="20"/>
      <c r="E964" s="5"/>
      <c r="F964" s="5"/>
      <c r="G964" s="5"/>
      <c r="H964" s="3"/>
      <c r="I964" s="4"/>
      <c r="J964" s="4"/>
      <c r="K964" s="92" t="str">
        <f>IF(DepensesData[[#This Row],[Description/Commentaires/Notes]]="","",DepensesData[[#This Row],[Description/Commentaires/Notes]])</f>
        <v/>
      </c>
      <c r="L964" s="21"/>
    </row>
    <row r="965" spans="2:12" x14ac:dyDescent="0.25">
      <c r="B965" s="92">
        <f t="shared" si="29"/>
        <v>961</v>
      </c>
      <c r="C965" s="13" t="str">
        <f t="shared" ref="C965:C1028" si="30">IF(OR(D965="", E965="", F965="", H965="", I965=""), "", TEXT(RIGHT(YEAR(D965), 2), "00") &amp; TEXT(MONTH(D965), "00") &amp; TEXT(DAY(D965), "00") &amp; "_Dep_MC_" &amp; TEXT(B965, "0"))</f>
        <v/>
      </c>
      <c r="D965" s="20"/>
      <c r="E965" s="5"/>
      <c r="F965" s="5"/>
      <c r="G965" s="5"/>
      <c r="H965" s="3"/>
      <c r="I965" s="4"/>
      <c r="J965" s="4"/>
      <c r="K965" s="92" t="str">
        <f>IF(DepensesData[[#This Row],[Description/Commentaires/Notes]]="","",DepensesData[[#This Row],[Description/Commentaires/Notes]])</f>
        <v/>
      </c>
      <c r="L965" s="21"/>
    </row>
    <row r="966" spans="2:12" x14ac:dyDescent="0.25">
      <c r="B966" s="92">
        <f t="shared" si="29"/>
        <v>962</v>
      </c>
      <c r="C966" s="13" t="str">
        <f t="shared" si="30"/>
        <v/>
      </c>
      <c r="D966" s="20"/>
      <c r="E966" s="5"/>
      <c r="F966" s="5"/>
      <c r="G966" s="5"/>
      <c r="H966" s="3"/>
      <c r="I966" s="4"/>
      <c r="J966" s="4"/>
      <c r="K966" s="92" t="str">
        <f>IF(DepensesData[[#This Row],[Description/Commentaires/Notes]]="","",DepensesData[[#This Row],[Description/Commentaires/Notes]])</f>
        <v/>
      </c>
      <c r="L966" s="21"/>
    </row>
    <row r="967" spans="2:12" x14ac:dyDescent="0.25">
      <c r="B967" s="92">
        <f t="shared" ref="B967:B1030" si="31">B966+1</f>
        <v>963</v>
      </c>
      <c r="C967" s="13" t="str">
        <f t="shared" si="30"/>
        <v/>
      </c>
      <c r="D967" s="20"/>
      <c r="E967" s="5"/>
      <c r="F967" s="5"/>
      <c r="G967" s="5"/>
      <c r="H967" s="3"/>
      <c r="I967" s="4"/>
      <c r="J967" s="4"/>
      <c r="K967" s="92" t="str">
        <f>IF(DepensesData[[#This Row],[Description/Commentaires/Notes]]="","",DepensesData[[#This Row],[Description/Commentaires/Notes]])</f>
        <v/>
      </c>
      <c r="L967" s="21"/>
    </row>
    <row r="968" spans="2:12" x14ac:dyDescent="0.25">
      <c r="B968" s="92">
        <f t="shared" si="31"/>
        <v>964</v>
      </c>
      <c r="C968" s="13" t="str">
        <f t="shared" si="30"/>
        <v/>
      </c>
      <c r="D968" s="20"/>
      <c r="E968" s="5"/>
      <c r="F968" s="5"/>
      <c r="G968" s="5"/>
      <c r="H968" s="3"/>
      <c r="I968" s="4"/>
      <c r="J968" s="4"/>
      <c r="K968" s="92" t="str">
        <f>IF(DepensesData[[#This Row],[Description/Commentaires/Notes]]="","",DepensesData[[#This Row],[Description/Commentaires/Notes]])</f>
        <v/>
      </c>
      <c r="L968" s="21"/>
    </row>
    <row r="969" spans="2:12" x14ac:dyDescent="0.25">
      <c r="B969" s="92">
        <f t="shared" si="31"/>
        <v>965</v>
      </c>
      <c r="C969" s="13" t="str">
        <f t="shared" si="30"/>
        <v/>
      </c>
      <c r="D969" s="20"/>
      <c r="E969" s="5"/>
      <c r="F969" s="5"/>
      <c r="G969" s="5"/>
      <c r="H969" s="3"/>
      <c r="I969" s="4"/>
      <c r="J969" s="4"/>
      <c r="K969" s="92" t="str">
        <f>IF(DepensesData[[#This Row],[Description/Commentaires/Notes]]="","",DepensesData[[#This Row],[Description/Commentaires/Notes]])</f>
        <v/>
      </c>
      <c r="L969" s="21"/>
    </row>
    <row r="970" spans="2:12" x14ac:dyDescent="0.25">
      <c r="B970" s="92">
        <f t="shared" si="31"/>
        <v>966</v>
      </c>
      <c r="C970" s="13" t="str">
        <f t="shared" si="30"/>
        <v/>
      </c>
      <c r="D970" s="20"/>
      <c r="E970" s="5"/>
      <c r="F970" s="5"/>
      <c r="G970" s="5"/>
      <c r="H970" s="3"/>
      <c r="I970" s="4"/>
      <c r="J970" s="4"/>
      <c r="K970" s="92" t="str">
        <f>IF(DepensesData[[#This Row],[Description/Commentaires/Notes]]="","",DepensesData[[#This Row],[Description/Commentaires/Notes]])</f>
        <v/>
      </c>
      <c r="L970" s="21"/>
    </row>
    <row r="971" spans="2:12" x14ac:dyDescent="0.25">
      <c r="B971" s="92">
        <f t="shared" si="31"/>
        <v>967</v>
      </c>
      <c r="C971" s="13" t="str">
        <f t="shared" si="30"/>
        <v/>
      </c>
      <c r="D971" s="20"/>
      <c r="E971" s="5"/>
      <c r="F971" s="5"/>
      <c r="G971" s="5"/>
      <c r="H971" s="3"/>
      <c r="I971" s="4"/>
      <c r="J971" s="4"/>
      <c r="K971" s="92" t="str">
        <f>IF(DepensesData[[#This Row],[Description/Commentaires/Notes]]="","",DepensesData[[#This Row],[Description/Commentaires/Notes]])</f>
        <v/>
      </c>
      <c r="L971" s="21"/>
    </row>
    <row r="972" spans="2:12" x14ac:dyDescent="0.25">
      <c r="B972" s="92">
        <f t="shared" si="31"/>
        <v>968</v>
      </c>
      <c r="C972" s="13" t="str">
        <f t="shared" si="30"/>
        <v/>
      </c>
      <c r="D972" s="20"/>
      <c r="E972" s="5"/>
      <c r="F972" s="5"/>
      <c r="G972" s="5"/>
      <c r="H972" s="3"/>
      <c r="I972" s="4"/>
      <c r="J972" s="4"/>
      <c r="K972" s="92" t="str">
        <f>IF(DepensesData[[#This Row],[Description/Commentaires/Notes]]="","",DepensesData[[#This Row],[Description/Commentaires/Notes]])</f>
        <v/>
      </c>
      <c r="L972" s="21"/>
    </row>
    <row r="973" spans="2:12" x14ac:dyDescent="0.25">
      <c r="B973" s="92">
        <f t="shared" si="31"/>
        <v>969</v>
      </c>
      <c r="C973" s="13" t="str">
        <f t="shared" si="30"/>
        <v/>
      </c>
      <c r="D973" s="20"/>
      <c r="E973" s="5"/>
      <c r="F973" s="5"/>
      <c r="G973" s="5"/>
      <c r="H973" s="3"/>
      <c r="I973" s="4"/>
      <c r="J973" s="4"/>
      <c r="K973" s="92" t="str">
        <f>IF(DepensesData[[#This Row],[Description/Commentaires/Notes]]="","",DepensesData[[#This Row],[Description/Commentaires/Notes]])</f>
        <v/>
      </c>
      <c r="L973" s="21"/>
    </row>
    <row r="974" spans="2:12" x14ac:dyDescent="0.25">
      <c r="B974" s="92">
        <f t="shared" si="31"/>
        <v>970</v>
      </c>
      <c r="C974" s="13" t="str">
        <f t="shared" si="30"/>
        <v/>
      </c>
      <c r="D974" s="20"/>
      <c r="E974" s="5"/>
      <c r="F974" s="5"/>
      <c r="G974" s="5"/>
      <c r="H974" s="3"/>
      <c r="I974" s="4"/>
      <c r="J974" s="4"/>
      <c r="K974" s="92" t="str">
        <f>IF(DepensesData[[#This Row],[Description/Commentaires/Notes]]="","",DepensesData[[#This Row],[Description/Commentaires/Notes]])</f>
        <v/>
      </c>
      <c r="L974" s="21"/>
    </row>
    <row r="975" spans="2:12" x14ac:dyDescent="0.25">
      <c r="B975" s="92">
        <f t="shared" si="31"/>
        <v>971</v>
      </c>
      <c r="C975" s="13" t="str">
        <f t="shared" si="30"/>
        <v/>
      </c>
      <c r="D975" s="20"/>
      <c r="E975" s="5"/>
      <c r="F975" s="5"/>
      <c r="G975" s="5"/>
      <c r="H975" s="3"/>
      <c r="I975" s="4"/>
      <c r="J975" s="4"/>
      <c r="K975" s="92" t="str">
        <f>IF(DepensesData[[#This Row],[Description/Commentaires/Notes]]="","",DepensesData[[#This Row],[Description/Commentaires/Notes]])</f>
        <v/>
      </c>
      <c r="L975" s="21"/>
    </row>
    <row r="976" spans="2:12" x14ac:dyDescent="0.25">
      <c r="B976" s="92">
        <f t="shared" si="31"/>
        <v>972</v>
      </c>
      <c r="C976" s="13" t="str">
        <f t="shared" si="30"/>
        <v/>
      </c>
      <c r="D976" s="20"/>
      <c r="E976" s="5"/>
      <c r="F976" s="5"/>
      <c r="G976" s="5"/>
      <c r="H976" s="3"/>
      <c r="I976" s="4"/>
      <c r="J976" s="4"/>
      <c r="K976" s="92" t="str">
        <f>IF(DepensesData[[#This Row],[Description/Commentaires/Notes]]="","",DepensesData[[#This Row],[Description/Commentaires/Notes]])</f>
        <v/>
      </c>
      <c r="L976" s="21"/>
    </row>
    <row r="977" spans="2:12" x14ac:dyDescent="0.25">
      <c r="B977" s="92">
        <f t="shared" si="31"/>
        <v>973</v>
      </c>
      <c r="C977" s="13" t="str">
        <f t="shared" si="30"/>
        <v/>
      </c>
      <c r="D977" s="20"/>
      <c r="E977" s="5"/>
      <c r="F977" s="5"/>
      <c r="G977" s="5"/>
      <c r="H977" s="3"/>
      <c r="I977" s="4"/>
      <c r="J977" s="4"/>
      <c r="K977" s="92" t="str">
        <f>IF(DepensesData[[#This Row],[Description/Commentaires/Notes]]="","",DepensesData[[#This Row],[Description/Commentaires/Notes]])</f>
        <v/>
      </c>
      <c r="L977" s="21"/>
    </row>
    <row r="978" spans="2:12" x14ac:dyDescent="0.25">
      <c r="B978" s="92">
        <f t="shared" si="31"/>
        <v>974</v>
      </c>
      <c r="C978" s="13" t="str">
        <f t="shared" si="30"/>
        <v/>
      </c>
      <c r="D978" s="20"/>
      <c r="E978" s="5"/>
      <c r="F978" s="5"/>
      <c r="G978" s="5"/>
      <c r="H978" s="3"/>
      <c r="I978" s="4"/>
      <c r="J978" s="4"/>
      <c r="K978" s="92" t="str">
        <f>IF(DepensesData[[#This Row],[Description/Commentaires/Notes]]="","",DepensesData[[#This Row],[Description/Commentaires/Notes]])</f>
        <v/>
      </c>
      <c r="L978" s="21"/>
    </row>
    <row r="979" spans="2:12" x14ac:dyDescent="0.25">
      <c r="B979" s="92">
        <f t="shared" si="31"/>
        <v>975</v>
      </c>
      <c r="C979" s="13" t="str">
        <f t="shared" si="30"/>
        <v/>
      </c>
      <c r="D979" s="20"/>
      <c r="E979" s="5"/>
      <c r="F979" s="5"/>
      <c r="G979" s="5"/>
      <c r="H979" s="3"/>
      <c r="I979" s="4"/>
      <c r="J979" s="4"/>
      <c r="K979" s="92" t="str">
        <f>IF(DepensesData[[#This Row],[Description/Commentaires/Notes]]="","",DepensesData[[#This Row],[Description/Commentaires/Notes]])</f>
        <v/>
      </c>
      <c r="L979" s="21"/>
    </row>
    <row r="980" spans="2:12" x14ac:dyDescent="0.25">
      <c r="B980" s="92">
        <f t="shared" si="31"/>
        <v>976</v>
      </c>
      <c r="C980" s="13" t="str">
        <f t="shared" si="30"/>
        <v/>
      </c>
      <c r="D980" s="20"/>
      <c r="E980" s="5"/>
      <c r="F980" s="5"/>
      <c r="G980" s="5"/>
      <c r="H980" s="3"/>
      <c r="I980" s="4"/>
      <c r="J980" s="4"/>
      <c r="K980" s="92" t="str">
        <f>IF(DepensesData[[#This Row],[Description/Commentaires/Notes]]="","",DepensesData[[#This Row],[Description/Commentaires/Notes]])</f>
        <v/>
      </c>
      <c r="L980" s="21"/>
    </row>
    <row r="981" spans="2:12" x14ac:dyDescent="0.25">
      <c r="B981" s="92">
        <f t="shared" si="31"/>
        <v>977</v>
      </c>
      <c r="C981" s="13" t="str">
        <f t="shared" si="30"/>
        <v/>
      </c>
      <c r="D981" s="20"/>
      <c r="E981" s="5"/>
      <c r="F981" s="5"/>
      <c r="G981" s="5"/>
      <c r="H981" s="3"/>
      <c r="I981" s="4"/>
      <c r="J981" s="4"/>
      <c r="K981" s="92" t="str">
        <f>IF(DepensesData[[#This Row],[Description/Commentaires/Notes]]="","",DepensesData[[#This Row],[Description/Commentaires/Notes]])</f>
        <v/>
      </c>
      <c r="L981" s="21"/>
    </row>
    <row r="982" spans="2:12" x14ac:dyDescent="0.25">
      <c r="B982" s="92">
        <f t="shared" si="31"/>
        <v>978</v>
      </c>
      <c r="C982" s="13" t="str">
        <f t="shared" si="30"/>
        <v/>
      </c>
      <c r="D982" s="20"/>
      <c r="E982" s="5"/>
      <c r="F982" s="5"/>
      <c r="G982" s="5"/>
      <c r="H982" s="3"/>
      <c r="I982" s="4"/>
      <c r="J982" s="4"/>
      <c r="K982" s="92" t="str">
        <f>IF(DepensesData[[#This Row],[Description/Commentaires/Notes]]="","",DepensesData[[#This Row],[Description/Commentaires/Notes]])</f>
        <v/>
      </c>
      <c r="L982" s="21"/>
    </row>
    <row r="983" spans="2:12" x14ac:dyDescent="0.25">
      <c r="B983" s="92">
        <f t="shared" si="31"/>
        <v>979</v>
      </c>
      <c r="C983" s="13" t="str">
        <f t="shared" si="30"/>
        <v/>
      </c>
      <c r="D983" s="20"/>
      <c r="E983" s="5"/>
      <c r="F983" s="5"/>
      <c r="G983" s="5"/>
      <c r="H983" s="3"/>
      <c r="I983" s="4"/>
      <c r="J983" s="4"/>
      <c r="K983" s="92" t="str">
        <f>IF(DepensesData[[#This Row],[Description/Commentaires/Notes]]="","",DepensesData[[#This Row],[Description/Commentaires/Notes]])</f>
        <v/>
      </c>
      <c r="L983" s="21"/>
    </row>
    <row r="984" spans="2:12" x14ac:dyDescent="0.25">
      <c r="B984" s="92">
        <f t="shared" si="31"/>
        <v>980</v>
      </c>
      <c r="C984" s="13" t="str">
        <f t="shared" si="30"/>
        <v/>
      </c>
      <c r="D984" s="20"/>
      <c r="E984" s="5"/>
      <c r="F984" s="5"/>
      <c r="G984" s="5"/>
      <c r="H984" s="3"/>
      <c r="I984" s="4"/>
      <c r="J984" s="4"/>
      <c r="K984" s="92" t="str">
        <f>IF(DepensesData[[#This Row],[Description/Commentaires/Notes]]="","",DepensesData[[#This Row],[Description/Commentaires/Notes]])</f>
        <v/>
      </c>
      <c r="L984" s="21"/>
    </row>
    <row r="985" spans="2:12" x14ac:dyDescent="0.25">
      <c r="B985" s="92">
        <f t="shared" si="31"/>
        <v>981</v>
      </c>
      <c r="C985" s="13" t="str">
        <f t="shared" si="30"/>
        <v/>
      </c>
      <c r="D985" s="20"/>
      <c r="E985" s="5"/>
      <c r="F985" s="5"/>
      <c r="G985" s="5"/>
      <c r="H985" s="3"/>
      <c r="I985" s="4"/>
      <c r="J985" s="4"/>
      <c r="K985" s="92" t="str">
        <f>IF(DepensesData[[#This Row],[Description/Commentaires/Notes]]="","",DepensesData[[#This Row],[Description/Commentaires/Notes]])</f>
        <v/>
      </c>
      <c r="L985" s="21"/>
    </row>
    <row r="986" spans="2:12" x14ac:dyDescent="0.25">
      <c r="B986" s="92">
        <f t="shared" si="31"/>
        <v>982</v>
      </c>
      <c r="C986" s="13" t="str">
        <f t="shared" si="30"/>
        <v/>
      </c>
      <c r="D986" s="20"/>
      <c r="E986" s="5"/>
      <c r="F986" s="5"/>
      <c r="G986" s="5"/>
      <c r="H986" s="3"/>
      <c r="I986" s="4"/>
      <c r="J986" s="4"/>
      <c r="K986" s="92" t="str">
        <f>IF(DepensesData[[#This Row],[Description/Commentaires/Notes]]="","",DepensesData[[#This Row],[Description/Commentaires/Notes]])</f>
        <v/>
      </c>
      <c r="L986" s="21"/>
    </row>
    <row r="987" spans="2:12" x14ac:dyDescent="0.25">
      <c r="B987" s="92">
        <f t="shared" si="31"/>
        <v>983</v>
      </c>
      <c r="C987" s="13" t="str">
        <f t="shared" si="30"/>
        <v/>
      </c>
      <c r="D987" s="20"/>
      <c r="E987" s="5"/>
      <c r="F987" s="5"/>
      <c r="G987" s="5"/>
      <c r="H987" s="3"/>
      <c r="I987" s="4"/>
      <c r="J987" s="4"/>
      <c r="K987" s="92" t="str">
        <f>IF(DepensesData[[#This Row],[Description/Commentaires/Notes]]="","",DepensesData[[#This Row],[Description/Commentaires/Notes]])</f>
        <v/>
      </c>
      <c r="L987" s="21"/>
    </row>
    <row r="988" spans="2:12" x14ac:dyDescent="0.25">
      <c r="B988" s="92">
        <f t="shared" si="31"/>
        <v>984</v>
      </c>
      <c r="C988" s="13" t="str">
        <f t="shared" si="30"/>
        <v/>
      </c>
      <c r="D988" s="20"/>
      <c r="E988" s="5"/>
      <c r="F988" s="5"/>
      <c r="G988" s="5"/>
      <c r="H988" s="3"/>
      <c r="I988" s="4"/>
      <c r="J988" s="4"/>
      <c r="K988" s="92" t="str">
        <f>IF(DepensesData[[#This Row],[Description/Commentaires/Notes]]="","",DepensesData[[#This Row],[Description/Commentaires/Notes]])</f>
        <v/>
      </c>
      <c r="L988" s="21"/>
    </row>
    <row r="989" spans="2:12" x14ac:dyDescent="0.25">
      <c r="B989" s="92">
        <f t="shared" si="31"/>
        <v>985</v>
      </c>
      <c r="C989" s="13" t="str">
        <f t="shared" si="30"/>
        <v/>
      </c>
      <c r="D989" s="20"/>
      <c r="E989" s="5"/>
      <c r="F989" s="5"/>
      <c r="G989" s="5"/>
      <c r="H989" s="3"/>
      <c r="I989" s="4"/>
      <c r="J989" s="4"/>
      <c r="K989" s="92" t="str">
        <f>IF(DepensesData[[#This Row],[Description/Commentaires/Notes]]="","",DepensesData[[#This Row],[Description/Commentaires/Notes]])</f>
        <v/>
      </c>
      <c r="L989" s="21"/>
    </row>
    <row r="990" spans="2:12" x14ac:dyDescent="0.25">
      <c r="B990" s="92">
        <f t="shared" si="31"/>
        <v>986</v>
      </c>
      <c r="C990" s="13" t="str">
        <f t="shared" si="30"/>
        <v/>
      </c>
      <c r="D990" s="20"/>
      <c r="E990" s="5"/>
      <c r="F990" s="5"/>
      <c r="G990" s="5"/>
      <c r="H990" s="3"/>
      <c r="I990" s="4"/>
      <c r="J990" s="4"/>
      <c r="K990" s="92" t="str">
        <f>IF(DepensesData[[#This Row],[Description/Commentaires/Notes]]="","",DepensesData[[#This Row],[Description/Commentaires/Notes]])</f>
        <v/>
      </c>
      <c r="L990" s="21"/>
    </row>
    <row r="991" spans="2:12" x14ac:dyDescent="0.25">
      <c r="B991" s="92">
        <f t="shared" si="31"/>
        <v>987</v>
      </c>
      <c r="C991" s="13" t="str">
        <f t="shared" si="30"/>
        <v/>
      </c>
      <c r="D991" s="20"/>
      <c r="E991" s="5"/>
      <c r="F991" s="5"/>
      <c r="G991" s="5"/>
      <c r="H991" s="3"/>
      <c r="I991" s="4"/>
      <c r="J991" s="4"/>
      <c r="K991" s="92" t="str">
        <f>IF(DepensesData[[#This Row],[Description/Commentaires/Notes]]="","",DepensesData[[#This Row],[Description/Commentaires/Notes]])</f>
        <v/>
      </c>
      <c r="L991" s="21"/>
    </row>
    <row r="992" spans="2:12" x14ac:dyDescent="0.25">
      <c r="B992" s="92">
        <f t="shared" si="31"/>
        <v>988</v>
      </c>
      <c r="C992" s="13" t="str">
        <f t="shared" si="30"/>
        <v/>
      </c>
      <c r="D992" s="20"/>
      <c r="E992" s="5"/>
      <c r="F992" s="5"/>
      <c r="G992" s="5"/>
      <c r="H992" s="3"/>
      <c r="I992" s="4"/>
      <c r="J992" s="4"/>
      <c r="K992" s="92" t="str">
        <f>IF(DepensesData[[#This Row],[Description/Commentaires/Notes]]="","",DepensesData[[#This Row],[Description/Commentaires/Notes]])</f>
        <v/>
      </c>
      <c r="L992" s="21"/>
    </row>
    <row r="993" spans="2:12" x14ac:dyDescent="0.25">
      <c r="B993" s="92">
        <f t="shared" si="31"/>
        <v>989</v>
      </c>
      <c r="C993" s="13" t="str">
        <f t="shared" si="30"/>
        <v/>
      </c>
      <c r="D993" s="20"/>
      <c r="E993" s="5"/>
      <c r="F993" s="5"/>
      <c r="G993" s="5"/>
      <c r="H993" s="3"/>
      <c r="I993" s="4"/>
      <c r="J993" s="4"/>
      <c r="K993" s="92" t="str">
        <f>IF(DepensesData[[#This Row],[Description/Commentaires/Notes]]="","",DepensesData[[#This Row],[Description/Commentaires/Notes]])</f>
        <v/>
      </c>
      <c r="L993" s="21"/>
    </row>
    <row r="994" spans="2:12" x14ac:dyDescent="0.25">
      <c r="B994" s="92">
        <f t="shared" si="31"/>
        <v>990</v>
      </c>
      <c r="C994" s="13" t="str">
        <f t="shared" si="30"/>
        <v/>
      </c>
      <c r="D994" s="20"/>
      <c r="E994" s="5"/>
      <c r="F994" s="5"/>
      <c r="G994" s="5"/>
      <c r="H994" s="3"/>
      <c r="I994" s="4"/>
      <c r="J994" s="4"/>
      <c r="K994" s="92" t="str">
        <f>IF(DepensesData[[#This Row],[Description/Commentaires/Notes]]="","",DepensesData[[#This Row],[Description/Commentaires/Notes]])</f>
        <v/>
      </c>
      <c r="L994" s="21"/>
    </row>
    <row r="995" spans="2:12" x14ac:dyDescent="0.25">
      <c r="B995" s="92">
        <f t="shared" si="31"/>
        <v>991</v>
      </c>
      <c r="C995" s="13" t="str">
        <f t="shared" si="30"/>
        <v/>
      </c>
      <c r="D995" s="20"/>
      <c r="E995" s="5"/>
      <c r="F995" s="5"/>
      <c r="G995" s="5"/>
      <c r="H995" s="3"/>
      <c r="I995" s="4"/>
      <c r="J995" s="4"/>
      <c r="K995" s="92" t="str">
        <f>IF(DepensesData[[#This Row],[Description/Commentaires/Notes]]="","",DepensesData[[#This Row],[Description/Commentaires/Notes]])</f>
        <v/>
      </c>
      <c r="L995" s="21"/>
    </row>
    <row r="996" spans="2:12" x14ac:dyDescent="0.25">
      <c r="B996" s="92">
        <f t="shared" si="31"/>
        <v>992</v>
      </c>
      <c r="C996" s="13" t="str">
        <f t="shared" si="30"/>
        <v/>
      </c>
      <c r="D996" s="20"/>
      <c r="E996" s="5"/>
      <c r="F996" s="5"/>
      <c r="G996" s="5"/>
      <c r="H996" s="3"/>
      <c r="I996" s="4"/>
      <c r="J996" s="4"/>
      <c r="K996" s="92" t="str">
        <f>IF(DepensesData[[#This Row],[Description/Commentaires/Notes]]="","",DepensesData[[#This Row],[Description/Commentaires/Notes]])</f>
        <v/>
      </c>
      <c r="L996" s="21"/>
    </row>
    <row r="997" spans="2:12" x14ac:dyDescent="0.25">
      <c r="B997" s="92">
        <f t="shared" si="31"/>
        <v>993</v>
      </c>
      <c r="C997" s="13" t="str">
        <f t="shared" si="30"/>
        <v/>
      </c>
      <c r="D997" s="20"/>
      <c r="E997" s="5"/>
      <c r="F997" s="5"/>
      <c r="G997" s="5"/>
      <c r="H997" s="3"/>
      <c r="I997" s="4"/>
      <c r="J997" s="4"/>
      <c r="K997" s="92" t="str">
        <f>IF(DepensesData[[#This Row],[Description/Commentaires/Notes]]="","",DepensesData[[#This Row],[Description/Commentaires/Notes]])</f>
        <v/>
      </c>
      <c r="L997" s="21"/>
    </row>
    <row r="998" spans="2:12" x14ac:dyDescent="0.25">
      <c r="B998" s="92">
        <f t="shared" si="31"/>
        <v>994</v>
      </c>
      <c r="C998" s="13" t="str">
        <f t="shared" si="30"/>
        <v/>
      </c>
      <c r="D998" s="20"/>
      <c r="E998" s="5"/>
      <c r="F998" s="5"/>
      <c r="G998" s="5"/>
      <c r="H998" s="3"/>
      <c r="I998" s="4"/>
      <c r="J998" s="4"/>
      <c r="K998" s="92" t="str">
        <f>IF(DepensesData[[#This Row],[Description/Commentaires/Notes]]="","",DepensesData[[#This Row],[Description/Commentaires/Notes]])</f>
        <v/>
      </c>
      <c r="L998" s="21"/>
    </row>
    <row r="999" spans="2:12" x14ac:dyDescent="0.25">
      <c r="B999" s="92">
        <f t="shared" si="31"/>
        <v>995</v>
      </c>
      <c r="C999" s="13" t="str">
        <f t="shared" si="30"/>
        <v/>
      </c>
      <c r="D999" s="20"/>
      <c r="E999" s="5"/>
      <c r="F999" s="5"/>
      <c r="G999" s="5"/>
      <c r="H999" s="3"/>
      <c r="I999" s="4"/>
      <c r="J999" s="4"/>
      <c r="K999" s="92" t="str">
        <f>IF(DepensesData[[#This Row],[Description/Commentaires/Notes]]="","",DepensesData[[#This Row],[Description/Commentaires/Notes]])</f>
        <v/>
      </c>
      <c r="L999" s="21"/>
    </row>
    <row r="1000" spans="2:12" x14ac:dyDescent="0.25">
      <c r="B1000" s="92">
        <f t="shared" si="31"/>
        <v>996</v>
      </c>
      <c r="C1000" s="13" t="str">
        <f t="shared" si="30"/>
        <v/>
      </c>
      <c r="D1000" s="20"/>
      <c r="E1000" s="5"/>
      <c r="F1000" s="5"/>
      <c r="G1000" s="5"/>
      <c r="H1000" s="3"/>
      <c r="I1000" s="4"/>
      <c r="J1000" s="4"/>
      <c r="K1000" s="92" t="str">
        <f>IF(DepensesData[[#This Row],[Description/Commentaires/Notes]]="","",DepensesData[[#This Row],[Description/Commentaires/Notes]])</f>
        <v/>
      </c>
      <c r="L1000" s="21"/>
    </row>
    <row r="1001" spans="2:12" x14ac:dyDescent="0.25">
      <c r="B1001" s="92">
        <f t="shared" si="31"/>
        <v>997</v>
      </c>
      <c r="C1001" s="13" t="str">
        <f t="shared" si="30"/>
        <v/>
      </c>
      <c r="D1001" s="20"/>
      <c r="E1001" s="5"/>
      <c r="F1001" s="5"/>
      <c r="G1001" s="5"/>
      <c r="H1001" s="3"/>
      <c r="I1001" s="4"/>
      <c r="J1001" s="4"/>
      <c r="K1001" s="92" t="str">
        <f>IF(DepensesData[[#This Row],[Description/Commentaires/Notes]]="","",DepensesData[[#This Row],[Description/Commentaires/Notes]])</f>
        <v/>
      </c>
      <c r="L1001" s="21"/>
    </row>
    <row r="1002" spans="2:12" x14ac:dyDescent="0.25">
      <c r="B1002" s="92">
        <f t="shared" si="31"/>
        <v>998</v>
      </c>
      <c r="C1002" s="13" t="str">
        <f t="shared" si="30"/>
        <v/>
      </c>
      <c r="D1002" s="20"/>
      <c r="E1002" s="5"/>
      <c r="F1002" s="5"/>
      <c r="G1002" s="5"/>
      <c r="H1002" s="3"/>
      <c r="I1002" s="4"/>
      <c r="J1002" s="4"/>
      <c r="K1002" s="92" t="str">
        <f>IF(DepensesData[[#This Row],[Description/Commentaires/Notes]]="","",DepensesData[[#This Row],[Description/Commentaires/Notes]])</f>
        <v/>
      </c>
      <c r="L1002" s="21"/>
    </row>
    <row r="1003" spans="2:12" x14ac:dyDescent="0.25">
      <c r="B1003" s="92">
        <f t="shared" si="31"/>
        <v>999</v>
      </c>
      <c r="C1003" s="13" t="str">
        <f t="shared" si="30"/>
        <v/>
      </c>
      <c r="D1003" s="20"/>
      <c r="E1003" s="5"/>
      <c r="F1003" s="5"/>
      <c r="G1003" s="5"/>
      <c r="H1003" s="3"/>
      <c r="I1003" s="4"/>
      <c r="J1003" s="4"/>
      <c r="K1003" s="92" t="str">
        <f>IF(DepensesData[[#This Row],[Description/Commentaires/Notes]]="","",DepensesData[[#This Row],[Description/Commentaires/Notes]])</f>
        <v/>
      </c>
      <c r="L1003" s="21"/>
    </row>
    <row r="1004" spans="2:12" x14ac:dyDescent="0.25">
      <c r="B1004" s="92">
        <f t="shared" si="31"/>
        <v>1000</v>
      </c>
      <c r="C1004" s="13" t="str">
        <f t="shared" si="30"/>
        <v/>
      </c>
      <c r="D1004" s="20"/>
      <c r="E1004" s="5"/>
      <c r="F1004" s="5"/>
      <c r="G1004" s="5"/>
      <c r="H1004" s="3"/>
      <c r="I1004" s="4"/>
      <c r="J1004" s="4"/>
      <c r="K1004" s="92" t="str">
        <f>IF(DepensesData[[#This Row],[Description/Commentaires/Notes]]="","",DepensesData[[#This Row],[Description/Commentaires/Notes]])</f>
        <v/>
      </c>
      <c r="L1004" s="21"/>
    </row>
    <row r="1005" spans="2:12" x14ac:dyDescent="0.25">
      <c r="B1005" s="92">
        <f t="shared" si="31"/>
        <v>1001</v>
      </c>
      <c r="C1005" s="13" t="str">
        <f t="shared" si="30"/>
        <v/>
      </c>
      <c r="D1005" s="20"/>
      <c r="E1005" s="5"/>
      <c r="F1005" s="5"/>
      <c r="G1005" s="5"/>
      <c r="H1005" s="3"/>
      <c r="I1005" s="4"/>
      <c r="J1005" s="4"/>
      <c r="K1005" s="92" t="str">
        <f>IF(DepensesData[[#This Row],[Description/Commentaires/Notes]]="","",DepensesData[[#This Row],[Description/Commentaires/Notes]])</f>
        <v/>
      </c>
      <c r="L1005" s="21"/>
    </row>
    <row r="1006" spans="2:12" x14ac:dyDescent="0.25">
      <c r="B1006" s="92">
        <f t="shared" si="31"/>
        <v>1002</v>
      </c>
      <c r="C1006" s="13" t="str">
        <f t="shared" si="30"/>
        <v/>
      </c>
      <c r="D1006" s="20"/>
      <c r="E1006" s="5"/>
      <c r="F1006" s="5"/>
      <c r="G1006" s="5"/>
      <c r="H1006" s="3"/>
      <c r="I1006" s="4"/>
      <c r="J1006" s="4"/>
      <c r="K1006" s="92" t="str">
        <f>IF(DepensesData[[#This Row],[Description/Commentaires/Notes]]="","",DepensesData[[#This Row],[Description/Commentaires/Notes]])</f>
        <v/>
      </c>
      <c r="L1006" s="21"/>
    </row>
    <row r="1007" spans="2:12" x14ac:dyDescent="0.25">
      <c r="B1007" s="92">
        <f t="shared" si="31"/>
        <v>1003</v>
      </c>
      <c r="C1007" s="13" t="str">
        <f t="shared" si="30"/>
        <v/>
      </c>
      <c r="D1007" s="20"/>
      <c r="E1007" s="5"/>
      <c r="F1007" s="5"/>
      <c r="G1007" s="5"/>
      <c r="H1007" s="3"/>
      <c r="I1007" s="4"/>
      <c r="J1007" s="4"/>
      <c r="K1007" s="92" t="str">
        <f>IF(DepensesData[[#This Row],[Description/Commentaires/Notes]]="","",DepensesData[[#This Row],[Description/Commentaires/Notes]])</f>
        <v/>
      </c>
      <c r="L1007" s="21"/>
    </row>
    <row r="1008" spans="2:12" x14ac:dyDescent="0.25">
      <c r="B1008" s="92">
        <f t="shared" si="31"/>
        <v>1004</v>
      </c>
      <c r="C1008" s="13" t="str">
        <f t="shared" si="30"/>
        <v/>
      </c>
      <c r="D1008" s="20"/>
      <c r="E1008" s="5"/>
      <c r="F1008" s="5"/>
      <c r="G1008" s="5"/>
      <c r="H1008" s="3"/>
      <c r="I1008" s="4"/>
      <c r="J1008" s="4"/>
      <c r="K1008" s="92" t="str">
        <f>IF(DepensesData[[#This Row],[Description/Commentaires/Notes]]="","",DepensesData[[#This Row],[Description/Commentaires/Notes]])</f>
        <v/>
      </c>
      <c r="L1008" s="21"/>
    </row>
    <row r="1009" spans="2:12" x14ac:dyDescent="0.25">
      <c r="B1009" s="92">
        <f t="shared" si="31"/>
        <v>1005</v>
      </c>
      <c r="C1009" s="13" t="str">
        <f t="shared" si="30"/>
        <v/>
      </c>
      <c r="D1009" s="20"/>
      <c r="E1009" s="5"/>
      <c r="F1009" s="5"/>
      <c r="G1009" s="5"/>
      <c r="H1009" s="3"/>
      <c r="I1009" s="4"/>
      <c r="J1009" s="4"/>
      <c r="K1009" s="92" t="str">
        <f>IF(DepensesData[[#This Row],[Description/Commentaires/Notes]]="","",DepensesData[[#This Row],[Description/Commentaires/Notes]])</f>
        <v/>
      </c>
      <c r="L1009" s="21"/>
    </row>
    <row r="1010" spans="2:12" x14ac:dyDescent="0.25">
      <c r="B1010" s="92">
        <f t="shared" si="31"/>
        <v>1006</v>
      </c>
      <c r="C1010" s="13" t="str">
        <f t="shared" si="30"/>
        <v/>
      </c>
      <c r="D1010" s="20"/>
      <c r="E1010" s="5"/>
      <c r="F1010" s="5"/>
      <c r="G1010" s="5"/>
      <c r="H1010" s="3"/>
      <c r="I1010" s="4"/>
      <c r="J1010" s="4"/>
      <c r="K1010" s="92" t="str">
        <f>IF(DepensesData[[#This Row],[Description/Commentaires/Notes]]="","",DepensesData[[#This Row],[Description/Commentaires/Notes]])</f>
        <v/>
      </c>
      <c r="L1010" s="21"/>
    </row>
    <row r="1011" spans="2:12" x14ac:dyDescent="0.25">
      <c r="B1011" s="92">
        <f t="shared" si="31"/>
        <v>1007</v>
      </c>
      <c r="C1011" s="13" t="str">
        <f t="shared" si="30"/>
        <v/>
      </c>
      <c r="D1011" s="20"/>
      <c r="E1011" s="5"/>
      <c r="F1011" s="5"/>
      <c r="G1011" s="5"/>
      <c r="H1011" s="3"/>
      <c r="I1011" s="4"/>
      <c r="J1011" s="4"/>
      <c r="K1011" s="92" t="str">
        <f>IF(DepensesData[[#This Row],[Description/Commentaires/Notes]]="","",DepensesData[[#This Row],[Description/Commentaires/Notes]])</f>
        <v/>
      </c>
      <c r="L1011" s="21"/>
    </row>
    <row r="1012" spans="2:12" x14ac:dyDescent="0.25">
      <c r="B1012" s="92">
        <f t="shared" si="31"/>
        <v>1008</v>
      </c>
      <c r="C1012" s="13" t="str">
        <f t="shared" si="30"/>
        <v/>
      </c>
      <c r="D1012" s="20"/>
      <c r="E1012" s="5"/>
      <c r="F1012" s="5"/>
      <c r="G1012" s="5"/>
      <c r="H1012" s="3"/>
      <c r="I1012" s="4"/>
      <c r="J1012" s="4"/>
      <c r="K1012" s="92" t="str">
        <f>IF(DepensesData[[#This Row],[Description/Commentaires/Notes]]="","",DepensesData[[#This Row],[Description/Commentaires/Notes]])</f>
        <v/>
      </c>
      <c r="L1012" s="21"/>
    </row>
    <row r="1013" spans="2:12" x14ac:dyDescent="0.25">
      <c r="B1013" s="92">
        <f t="shared" si="31"/>
        <v>1009</v>
      </c>
      <c r="C1013" s="13" t="str">
        <f t="shared" si="30"/>
        <v/>
      </c>
      <c r="D1013" s="20"/>
      <c r="E1013" s="5"/>
      <c r="F1013" s="5"/>
      <c r="G1013" s="5"/>
      <c r="H1013" s="3"/>
      <c r="I1013" s="4"/>
      <c r="J1013" s="4"/>
      <c r="K1013" s="92" t="str">
        <f>IF(DepensesData[[#This Row],[Description/Commentaires/Notes]]="","",DepensesData[[#This Row],[Description/Commentaires/Notes]])</f>
        <v/>
      </c>
      <c r="L1013" s="21"/>
    </row>
    <row r="1014" spans="2:12" x14ac:dyDescent="0.25">
      <c r="B1014" s="92">
        <f t="shared" si="31"/>
        <v>1010</v>
      </c>
      <c r="C1014" s="13" t="str">
        <f t="shared" si="30"/>
        <v/>
      </c>
      <c r="D1014" s="20"/>
      <c r="E1014" s="5"/>
      <c r="F1014" s="5"/>
      <c r="G1014" s="5"/>
      <c r="H1014" s="3"/>
      <c r="I1014" s="4"/>
      <c r="J1014" s="4"/>
      <c r="K1014" s="92" t="str">
        <f>IF(DepensesData[[#This Row],[Description/Commentaires/Notes]]="","",DepensesData[[#This Row],[Description/Commentaires/Notes]])</f>
        <v/>
      </c>
      <c r="L1014" s="21"/>
    </row>
    <row r="1015" spans="2:12" x14ac:dyDescent="0.25">
      <c r="B1015" s="92">
        <f t="shared" si="31"/>
        <v>1011</v>
      </c>
      <c r="C1015" s="13" t="str">
        <f t="shared" si="30"/>
        <v/>
      </c>
      <c r="D1015" s="20"/>
      <c r="E1015" s="5"/>
      <c r="F1015" s="5"/>
      <c r="G1015" s="5"/>
      <c r="H1015" s="3"/>
      <c r="I1015" s="4"/>
      <c r="J1015" s="4"/>
      <c r="K1015" s="92" t="str">
        <f>IF(DepensesData[[#This Row],[Description/Commentaires/Notes]]="","",DepensesData[[#This Row],[Description/Commentaires/Notes]])</f>
        <v/>
      </c>
      <c r="L1015" s="21"/>
    </row>
    <row r="1016" spans="2:12" x14ac:dyDescent="0.25">
      <c r="B1016" s="92">
        <f t="shared" si="31"/>
        <v>1012</v>
      </c>
      <c r="C1016" s="13" t="str">
        <f t="shared" si="30"/>
        <v/>
      </c>
      <c r="D1016" s="20"/>
      <c r="E1016" s="5"/>
      <c r="F1016" s="5"/>
      <c r="G1016" s="5"/>
      <c r="H1016" s="3"/>
      <c r="I1016" s="4"/>
      <c r="J1016" s="4"/>
      <c r="K1016" s="92" t="str">
        <f>IF(DepensesData[[#This Row],[Description/Commentaires/Notes]]="","",DepensesData[[#This Row],[Description/Commentaires/Notes]])</f>
        <v/>
      </c>
      <c r="L1016" s="21"/>
    </row>
    <row r="1017" spans="2:12" x14ac:dyDescent="0.25">
      <c r="B1017" s="92">
        <f t="shared" si="31"/>
        <v>1013</v>
      </c>
      <c r="C1017" s="13" t="str">
        <f t="shared" si="30"/>
        <v/>
      </c>
      <c r="D1017" s="20"/>
      <c r="E1017" s="5"/>
      <c r="F1017" s="5"/>
      <c r="G1017" s="5"/>
      <c r="H1017" s="3"/>
      <c r="I1017" s="4"/>
      <c r="J1017" s="4"/>
      <c r="K1017" s="92" t="str">
        <f>IF(DepensesData[[#This Row],[Description/Commentaires/Notes]]="","",DepensesData[[#This Row],[Description/Commentaires/Notes]])</f>
        <v/>
      </c>
      <c r="L1017" s="21"/>
    </row>
    <row r="1018" spans="2:12" x14ac:dyDescent="0.25">
      <c r="B1018" s="92">
        <f t="shared" si="31"/>
        <v>1014</v>
      </c>
      <c r="C1018" s="13" t="str">
        <f t="shared" si="30"/>
        <v/>
      </c>
      <c r="D1018" s="20"/>
      <c r="E1018" s="5"/>
      <c r="F1018" s="5"/>
      <c r="G1018" s="5"/>
      <c r="H1018" s="3"/>
      <c r="I1018" s="4"/>
      <c r="J1018" s="4"/>
      <c r="K1018" s="92" t="str">
        <f>IF(DepensesData[[#This Row],[Description/Commentaires/Notes]]="","",DepensesData[[#This Row],[Description/Commentaires/Notes]])</f>
        <v/>
      </c>
      <c r="L1018" s="21"/>
    </row>
    <row r="1019" spans="2:12" x14ac:dyDescent="0.25">
      <c r="B1019" s="92">
        <f t="shared" si="31"/>
        <v>1015</v>
      </c>
      <c r="C1019" s="13" t="str">
        <f t="shared" si="30"/>
        <v/>
      </c>
      <c r="D1019" s="20"/>
      <c r="E1019" s="5"/>
      <c r="F1019" s="5"/>
      <c r="G1019" s="5"/>
      <c r="H1019" s="3"/>
      <c r="I1019" s="4"/>
      <c r="J1019" s="4"/>
      <c r="K1019" s="92" t="str">
        <f>IF(DepensesData[[#This Row],[Description/Commentaires/Notes]]="","",DepensesData[[#This Row],[Description/Commentaires/Notes]])</f>
        <v/>
      </c>
      <c r="L1019" s="21"/>
    </row>
    <row r="1020" spans="2:12" x14ac:dyDescent="0.25">
      <c r="B1020" s="92">
        <f t="shared" si="31"/>
        <v>1016</v>
      </c>
      <c r="C1020" s="13" t="str">
        <f t="shared" si="30"/>
        <v/>
      </c>
      <c r="D1020" s="20"/>
      <c r="E1020" s="5"/>
      <c r="F1020" s="5"/>
      <c r="G1020" s="5"/>
      <c r="H1020" s="3"/>
      <c r="I1020" s="4"/>
      <c r="J1020" s="4"/>
      <c r="K1020" s="92" t="str">
        <f>IF(DepensesData[[#This Row],[Description/Commentaires/Notes]]="","",DepensesData[[#This Row],[Description/Commentaires/Notes]])</f>
        <v/>
      </c>
      <c r="L1020" s="21"/>
    </row>
    <row r="1021" spans="2:12" x14ac:dyDescent="0.25">
      <c r="B1021" s="92">
        <f t="shared" si="31"/>
        <v>1017</v>
      </c>
      <c r="C1021" s="13" t="str">
        <f t="shared" si="30"/>
        <v/>
      </c>
      <c r="D1021" s="20"/>
      <c r="E1021" s="5"/>
      <c r="F1021" s="5"/>
      <c r="G1021" s="5"/>
      <c r="H1021" s="3"/>
      <c r="I1021" s="4"/>
      <c r="J1021" s="4"/>
      <c r="K1021" s="92" t="str">
        <f>IF(DepensesData[[#This Row],[Description/Commentaires/Notes]]="","",DepensesData[[#This Row],[Description/Commentaires/Notes]])</f>
        <v/>
      </c>
      <c r="L1021" s="21"/>
    </row>
    <row r="1022" spans="2:12" x14ac:dyDescent="0.25">
      <c r="B1022" s="92">
        <f t="shared" si="31"/>
        <v>1018</v>
      </c>
      <c r="C1022" s="13" t="str">
        <f t="shared" si="30"/>
        <v/>
      </c>
      <c r="D1022" s="20"/>
      <c r="E1022" s="5"/>
      <c r="F1022" s="5"/>
      <c r="G1022" s="5"/>
      <c r="H1022" s="3"/>
      <c r="I1022" s="4"/>
      <c r="J1022" s="4"/>
      <c r="K1022" s="92" t="str">
        <f>IF(DepensesData[[#This Row],[Description/Commentaires/Notes]]="","",DepensesData[[#This Row],[Description/Commentaires/Notes]])</f>
        <v/>
      </c>
      <c r="L1022" s="21"/>
    </row>
    <row r="1023" spans="2:12" x14ac:dyDescent="0.25">
      <c r="B1023" s="92">
        <f t="shared" si="31"/>
        <v>1019</v>
      </c>
      <c r="C1023" s="13" t="str">
        <f t="shared" si="30"/>
        <v/>
      </c>
      <c r="D1023" s="20"/>
      <c r="E1023" s="5"/>
      <c r="F1023" s="5"/>
      <c r="G1023" s="5"/>
      <c r="H1023" s="3"/>
      <c r="I1023" s="4"/>
      <c r="J1023" s="4"/>
      <c r="K1023" s="92" t="str">
        <f>IF(DepensesData[[#This Row],[Description/Commentaires/Notes]]="","",DepensesData[[#This Row],[Description/Commentaires/Notes]])</f>
        <v/>
      </c>
      <c r="L1023" s="21"/>
    </row>
    <row r="1024" spans="2:12" x14ac:dyDescent="0.25">
      <c r="B1024" s="92">
        <f t="shared" si="31"/>
        <v>1020</v>
      </c>
      <c r="C1024" s="13" t="str">
        <f t="shared" si="30"/>
        <v/>
      </c>
      <c r="D1024" s="20"/>
      <c r="E1024" s="5"/>
      <c r="F1024" s="5"/>
      <c r="G1024" s="5"/>
      <c r="H1024" s="3"/>
      <c r="I1024" s="4"/>
      <c r="J1024" s="4"/>
      <c r="K1024" s="92" t="str">
        <f>IF(DepensesData[[#This Row],[Description/Commentaires/Notes]]="","",DepensesData[[#This Row],[Description/Commentaires/Notes]])</f>
        <v/>
      </c>
      <c r="L1024" s="21"/>
    </row>
    <row r="1025" spans="2:12" x14ac:dyDescent="0.25">
      <c r="B1025" s="92">
        <f t="shared" si="31"/>
        <v>1021</v>
      </c>
      <c r="C1025" s="13" t="str">
        <f t="shared" si="30"/>
        <v/>
      </c>
      <c r="D1025" s="20"/>
      <c r="E1025" s="5"/>
      <c r="F1025" s="5"/>
      <c r="G1025" s="5"/>
      <c r="H1025" s="3"/>
      <c r="I1025" s="4"/>
      <c r="J1025" s="4"/>
      <c r="K1025" s="92" t="str">
        <f>IF(DepensesData[[#This Row],[Description/Commentaires/Notes]]="","",DepensesData[[#This Row],[Description/Commentaires/Notes]])</f>
        <v/>
      </c>
      <c r="L1025" s="21"/>
    </row>
    <row r="1026" spans="2:12" x14ac:dyDescent="0.25">
      <c r="B1026" s="92">
        <f t="shared" si="31"/>
        <v>1022</v>
      </c>
      <c r="C1026" s="13" t="str">
        <f t="shared" si="30"/>
        <v/>
      </c>
      <c r="D1026" s="20"/>
      <c r="E1026" s="5"/>
      <c r="F1026" s="5"/>
      <c r="G1026" s="5"/>
      <c r="H1026" s="3"/>
      <c r="I1026" s="4"/>
      <c r="J1026" s="4"/>
      <c r="K1026" s="92" t="str">
        <f>IF(DepensesData[[#This Row],[Description/Commentaires/Notes]]="","",DepensesData[[#This Row],[Description/Commentaires/Notes]])</f>
        <v/>
      </c>
      <c r="L1026" s="21"/>
    </row>
    <row r="1027" spans="2:12" x14ac:dyDescent="0.25">
      <c r="B1027" s="92">
        <f t="shared" si="31"/>
        <v>1023</v>
      </c>
      <c r="C1027" s="13" t="str">
        <f t="shared" si="30"/>
        <v/>
      </c>
      <c r="D1027" s="20"/>
      <c r="E1027" s="5"/>
      <c r="F1027" s="5"/>
      <c r="G1027" s="5"/>
      <c r="H1027" s="3"/>
      <c r="I1027" s="4"/>
      <c r="J1027" s="4"/>
      <c r="K1027" s="92" t="str">
        <f>IF(DepensesData[[#This Row],[Description/Commentaires/Notes]]="","",DepensesData[[#This Row],[Description/Commentaires/Notes]])</f>
        <v/>
      </c>
      <c r="L1027" s="21"/>
    </row>
    <row r="1028" spans="2:12" x14ac:dyDescent="0.25">
      <c r="B1028" s="92">
        <f t="shared" si="31"/>
        <v>1024</v>
      </c>
      <c r="C1028" s="13" t="str">
        <f t="shared" si="30"/>
        <v/>
      </c>
      <c r="D1028" s="20"/>
      <c r="E1028" s="5"/>
      <c r="F1028" s="5"/>
      <c r="G1028" s="5"/>
      <c r="H1028" s="3"/>
      <c r="I1028" s="4"/>
      <c r="J1028" s="4"/>
      <c r="K1028" s="92" t="str">
        <f>IF(DepensesData[[#This Row],[Description/Commentaires/Notes]]="","",DepensesData[[#This Row],[Description/Commentaires/Notes]])</f>
        <v/>
      </c>
      <c r="L1028" s="21"/>
    </row>
    <row r="1029" spans="2:12" x14ac:dyDescent="0.25">
      <c r="B1029" s="92">
        <f t="shared" si="31"/>
        <v>1025</v>
      </c>
      <c r="C1029" s="13" t="str">
        <f t="shared" ref="C1029:C1092" si="32">IF(OR(D1029="", E1029="", F1029="", H1029="", I1029=""), "", TEXT(RIGHT(YEAR(D1029), 2), "00") &amp; TEXT(MONTH(D1029), "00") &amp; TEXT(DAY(D1029), "00") &amp; "_Dep_MC_" &amp; TEXT(B1029, "0"))</f>
        <v/>
      </c>
      <c r="D1029" s="20"/>
      <c r="E1029" s="5"/>
      <c r="F1029" s="5"/>
      <c r="G1029" s="5"/>
      <c r="H1029" s="3"/>
      <c r="I1029" s="4"/>
      <c r="J1029" s="4"/>
      <c r="K1029" s="92" t="str">
        <f>IF(DepensesData[[#This Row],[Description/Commentaires/Notes]]="","",DepensesData[[#This Row],[Description/Commentaires/Notes]])</f>
        <v/>
      </c>
      <c r="L1029" s="21"/>
    </row>
    <row r="1030" spans="2:12" x14ac:dyDescent="0.25">
      <c r="B1030" s="92">
        <f t="shared" si="31"/>
        <v>1026</v>
      </c>
      <c r="C1030" s="13" t="str">
        <f t="shared" si="32"/>
        <v/>
      </c>
      <c r="D1030" s="20"/>
      <c r="E1030" s="5"/>
      <c r="F1030" s="5"/>
      <c r="G1030" s="5"/>
      <c r="H1030" s="3"/>
      <c r="I1030" s="4"/>
      <c r="J1030" s="4"/>
      <c r="K1030" s="92" t="str">
        <f>IF(DepensesData[[#This Row],[Description/Commentaires/Notes]]="","",DepensesData[[#This Row],[Description/Commentaires/Notes]])</f>
        <v/>
      </c>
      <c r="L1030" s="21"/>
    </row>
    <row r="1031" spans="2:12" x14ac:dyDescent="0.25">
      <c r="B1031" s="92">
        <f t="shared" ref="B1031:B1094" si="33">B1030+1</f>
        <v>1027</v>
      </c>
      <c r="C1031" s="13" t="str">
        <f t="shared" si="32"/>
        <v/>
      </c>
      <c r="D1031" s="20"/>
      <c r="E1031" s="5"/>
      <c r="F1031" s="5"/>
      <c r="G1031" s="5"/>
      <c r="H1031" s="3"/>
      <c r="I1031" s="4"/>
      <c r="J1031" s="4"/>
      <c r="K1031" s="92" t="str">
        <f>IF(DepensesData[[#This Row],[Description/Commentaires/Notes]]="","",DepensesData[[#This Row],[Description/Commentaires/Notes]])</f>
        <v/>
      </c>
      <c r="L1031" s="21"/>
    </row>
    <row r="1032" spans="2:12" x14ac:dyDescent="0.25">
      <c r="B1032" s="92">
        <f t="shared" si="33"/>
        <v>1028</v>
      </c>
      <c r="C1032" s="13" t="str">
        <f t="shared" si="32"/>
        <v/>
      </c>
      <c r="D1032" s="20"/>
      <c r="E1032" s="5"/>
      <c r="F1032" s="5"/>
      <c r="G1032" s="5"/>
      <c r="H1032" s="3"/>
      <c r="I1032" s="4"/>
      <c r="J1032" s="4"/>
      <c r="K1032" s="92" t="str">
        <f>IF(DepensesData[[#This Row],[Description/Commentaires/Notes]]="","",DepensesData[[#This Row],[Description/Commentaires/Notes]])</f>
        <v/>
      </c>
      <c r="L1032" s="21"/>
    </row>
    <row r="1033" spans="2:12" x14ac:dyDescent="0.25">
      <c r="B1033" s="92">
        <f t="shared" si="33"/>
        <v>1029</v>
      </c>
      <c r="C1033" s="13" t="str">
        <f t="shared" si="32"/>
        <v/>
      </c>
      <c r="D1033" s="20"/>
      <c r="E1033" s="5"/>
      <c r="F1033" s="5"/>
      <c r="G1033" s="5"/>
      <c r="H1033" s="3"/>
      <c r="I1033" s="4"/>
      <c r="J1033" s="4"/>
      <c r="K1033" s="92" t="str">
        <f>IF(DepensesData[[#This Row],[Description/Commentaires/Notes]]="","",DepensesData[[#This Row],[Description/Commentaires/Notes]])</f>
        <v/>
      </c>
      <c r="L1033" s="21"/>
    </row>
    <row r="1034" spans="2:12" x14ac:dyDescent="0.25">
      <c r="B1034" s="92">
        <f t="shared" si="33"/>
        <v>1030</v>
      </c>
      <c r="C1034" s="13" t="str">
        <f t="shared" si="32"/>
        <v/>
      </c>
      <c r="D1034" s="20"/>
      <c r="E1034" s="5"/>
      <c r="F1034" s="5"/>
      <c r="G1034" s="5"/>
      <c r="H1034" s="3"/>
      <c r="I1034" s="4"/>
      <c r="J1034" s="4"/>
      <c r="K1034" s="92" t="str">
        <f>IF(DepensesData[[#This Row],[Description/Commentaires/Notes]]="","",DepensesData[[#This Row],[Description/Commentaires/Notes]])</f>
        <v/>
      </c>
      <c r="L1034" s="21"/>
    </row>
    <row r="1035" spans="2:12" x14ac:dyDescent="0.25">
      <c r="B1035" s="92">
        <f t="shared" si="33"/>
        <v>1031</v>
      </c>
      <c r="C1035" s="13" t="str">
        <f t="shared" si="32"/>
        <v/>
      </c>
      <c r="D1035" s="20"/>
      <c r="E1035" s="5"/>
      <c r="F1035" s="5"/>
      <c r="G1035" s="5"/>
      <c r="H1035" s="3"/>
      <c r="I1035" s="4"/>
      <c r="J1035" s="4"/>
      <c r="K1035" s="92" t="str">
        <f>IF(DepensesData[[#This Row],[Description/Commentaires/Notes]]="","",DepensesData[[#This Row],[Description/Commentaires/Notes]])</f>
        <v/>
      </c>
      <c r="L1035" s="21"/>
    </row>
    <row r="1036" spans="2:12" x14ac:dyDescent="0.25">
      <c r="B1036" s="92">
        <f t="shared" si="33"/>
        <v>1032</v>
      </c>
      <c r="C1036" s="13" t="str">
        <f t="shared" si="32"/>
        <v/>
      </c>
      <c r="D1036" s="20"/>
      <c r="E1036" s="5"/>
      <c r="F1036" s="5"/>
      <c r="G1036" s="5"/>
      <c r="H1036" s="3"/>
      <c r="I1036" s="4"/>
      <c r="J1036" s="4"/>
      <c r="K1036" s="92" t="str">
        <f>IF(DepensesData[[#This Row],[Description/Commentaires/Notes]]="","",DepensesData[[#This Row],[Description/Commentaires/Notes]])</f>
        <v/>
      </c>
      <c r="L1036" s="21"/>
    </row>
    <row r="1037" spans="2:12" x14ac:dyDescent="0.25">
      <c r="B1037" s="92">
        <f t="shared" si="33"/>
        <v>1033</v>
      </c>
      <c r="C1037" s="13" t="str">
        <f t="shared" si="32"/>
        <v/>
      </c>
      <c r="D1037" s="20"/>
      <c r="E1037" s="5"/>
      <c r="F1037" s="5"/>
      <c r="G1037" s="5"/>
      <c r="H1037" s="3"/>
      <c r="I1037" s="4"/>
      <c r="J1037" s="4"/>
      <c r="K1037" s="92" t="str">
        <f>IF(DepensesData[[#This Row],[Description/Commentaires/Notes]]="","",DepensesData[[#This Row],[Description/Commentaires/Notes]])</f>
        <v/>
      </c>
      <c r="L1037" s="21"/>
    </row>
    <row r="1038" spans="2:12" x14ac:dyDescent="0.25">
      <c r="B1038" s="92">
        <f t="shared" si="33"/>
        <v>1034</v>
      </c>
      <c r="C1038" s="13" t="str">
        <f t="shared" si="32"/>
        <v/>
      </c>
      <c r="D1038" s="20"/>
      <c r="E1038" s="5"/>
      <c r="F1038" s="5"/>
      <c r="G1038" s="5"/>
      <c r="H1038" s="3"/>
      <c r="I1038" s="4"/>
      <c r="J1038" s="4"/>
      <c r="K1038" s="92" t="str">
        <f>IF(DepensesData[[#This Row],[Description/Commentaires/Notes]]="","",DepensesData[[#This Row],[Description/Commentaires/Notes]])</f>
        <v/>
      </c>
      <c r="L1038" s="21"/>
    </row>
    <row r="1039" spans="2:12" x14ac:dyDescent="0.25">
      <c r="B1039" s="92">
        <f t="shared" si="33"/>
        <v>1035</v>
      </c>
      <c r="C1039" s="13" t="str">
        <f t="shared" si="32"/>
        <v/>
      </c>
      <c r="D1039" s="20"/>
      <c r="E1039" s="5"/>
      <c r="F1039" s="5"/>
      <c r="G1039" s="5"/>
      <c r="H1039" s="3"/>
      <c r="I1039" s="4"/>
      <c r="J1039" s="4"/>
      <c r="K1039" s="92" t="str">
        <f>IF(DepensesData[[#This Row],[Description/Commentaires/Notes]]="","",DepensesData[[#This Row],[Description/Commentaires/Notes]])</f>
        <v/>
      </c>
      <c r="L1039" s="21"/>
    </row>
    <row r="1040" spans="2:12" x14ac:dyDescent="0.25">
      <c r="B1040" s="92">
        <f t="shared" si="33"/>
        <v>1036</v>
      </c>
      <c r="C1040" s="13" t="str">
        <f t="shared" si="32"/>
        <v/>
      </c>
      <c r="D1040" s="20"/>
      <c r="E1040" s="5"/>
      <c r="F1040" s="5"/>
      <c r="G1040" s="5"/>
      <c r="H1040" s="3"/>
      <c r="I1040" s="4"/>
      <c r="J1040" s="4"/>
      <c r="K1040" s="92" t="str">
        <f>IF(DepensesData[[#This Row],[Description/Commentaires/Notes]]="","",DepensesData[[#This Row],[Description/Commentaires/Notes]])</f>
        <v/>
      </c>
      <c r="L1040" s="21"/>
    </row>
    <row r="1041" spans="2:12" x14ac:dyDescent="0.25">
      <c r="B1041" s="92">
        <f t="shared" si="33"/>
        <v>1037</v>
      </c>
      <c r="C1041" s="13" t="str">
        <f t="shared" si="32"/>
        <v/>
      </c>
      <c r="D1041" s="20"/>
      <c r="E1041" s="5"/>
      <c r="F1041" s="5"/>
      <c r="G1041" s="5"/>
      <c r="H1041" s="3"/>
      <c r="I1041" s="4"/>
      <c r="J1041" s="4"/>
      <c r="K1041" s="92" t="str">
        <f>IF(DepensesData[[#This Row],[Description/Commentaires/Notes]]="","",DepensesData[[#This Row],[Description/Commentaires/Notes]])</f>
        <v/>
      </c>
      <c r="L1041" s="21"/>
    </row>
    <row r="1042" spans="2:12" x14ac:dyDescent="0.25">
      <c r="B1042" s="92">
        <f t="shared" si="33"/>
        <v>1038</v>
      </c>
      <c r="C1042" s="13" t="str">
        <f t="shared" si="32"/>
        <v/>
      </c>
      <c r="D1042" s="20"/>
      <c r="E1042" s="5"/>
      <c r="F1042" s="5"/>
      <c r="G1042" s="5"/>
      <c r="H1042" s="3"/>
      <c r="I1042" s="4"/>
      <c r="J1042" s="4"/>
      <c r="K1042" s="92" t="str">
        <f>IF(DepensesData[[#This Row],[Description/Commentaires/Notes]]="","",DepensesData[[#This Row],[Description/Commentaires/Notes]])</f>
        <v/>
      </c>
      <c r="L1042" s="21"/>
    </row>
    <row r="1043" spans="2:12" x14ac:dyDescent="0.25">
      <c r="B1043" s="92">
        <f t="shared" si="33"/>
        <v>1039</v>
      </c>
      <c r="C1043" s="13" t="str">
        <f t="shared" si="32"/>
        <v/>
      </c>
      <c r="D1043" s="20"/>
      <c r="E1043" s="5"/>
      <c r="F1043" s="5"/>
      <c r="G1043" s="5"/>
      <c r="H1043" s="3"/>
      <c r="I1043" s="4"/>
      <c r="J1043" s="4"/>
      <c r="K1043" s="92" t="str">
        <f>IF(DepensesData[[#This Row],[Description/Commentaires/Notes]]="","",DepensesData[[#This Row],[Description/Commentaires/Notes]])</f>
        <v/>
      </c>
      <c r="L1043" s="21"/>
    </row>
    <row r="1044" spans="2:12" x14ac:dyDescent="0.25">
      <c r="B1044" s="92">
        <f t="shared" si="33"/>
        <v>1040</v>
      </c>
      <c r="C1044" s="13" t="str">
        <f t="shared" si="32"/>
        <v/>
      </c>
      <c r="D1044" s="20"/>
      <c r="E1044" s="5"/>
      <c r="F1044" s="5"/>
      <c r="G1044" s="5"/>
      <c r="H1044" s="3"/>
      <c r="I1044" s="4"/>
      <c r="J1044" s="4"/>
      <c r="K1044" s="92" t="str">
        <f>IF(DepensesData[[#This Row],[Description/Commentaires/Notes]]="","",DepensesData[[#This Row],[Description/Commentaires/Notes]])</f>
        <v/>
      </c>
      <c r="L1044" s="21"/>
    </row>
    <row r="1045" spans="2:12" x14ac:dyDescent="0.25">
      <c r="B1045" s="92">
        <f t="shared" si="33"/>
        <v>1041</v>
      </c>
      <c r="C1045" s="13" t="str">
        <f t="shared" si="32"/>
        <v/>
      </c>
      <c r="D1045" s="20"/>
      <c r="E1045" s="5"/>
      <c r="F1045" s="5"/>
      <c r="G1045" s="5"/>
      <c r="H1045" s="3"/>
      <c r="I1045" s="4"/>
      <c r="J1045" s="4"/>
      <c r="K1045" s="92" t="str">
        <f>IF(DepensesData[[#This Row],[Description/Commentaires/Notes]]="","",DepensesData[[#This Row],[Description/Commentaires/Notes]])</f>
        <v/>
      </c>
      <c r="L1045" s="21"/>
    </row>
    <row r="1046" spans="2:12" x14ac:dyDescent="0.25">
      <c r="B1046" s="92">
        <f t="shared" si="33"/>
        <v>1042</v>
      </c>
      <c r="C1046" s="13" t="str">
        <f t="shared" si="32"/>
        <v/>
      </c>
      <c r="D1046" s="20"/>
      <c r="E1046" s="5"/>
      <c r="F1046" s="5"/>
      <c r="G1046" s="5"/>
      <c r="H1046" s="3"/>
      <c r="I1046" s="4"/>
      <c r="J1046" s="4"/>
      <c r="K1046" s="92" t="str">
        <f>IF(DepensesData[[#This Row],[Description/Commentaires/Notes]]="","",DepensesData[[#This Row],[Description/Commentaires/Notes]])</f>
        <v/>
      </c>
      <c r="L1046" s="21"/>
    </row>
    <row r="1047" spans="2:12" x14ac:dyDescent="0.25">
      <c r="B1047" s="92">
        <f t="shared" si="33"/>
        <v>1043</v>
      </c>
      <c r="C1047" s="13" t="str">
        <f t="shared" si="32"/>
        <v/>
      </c>
      <c r="D1047" s="20"/>
      <c r="E1047" s="5"/>
      <c r="F1047" s="5"/>
      <c r="G1047" s="5"/>
      <c r="H1047" s="3"/>
      <c r="I1047" s="4"/>
      <c r="J1047" s="4"/>
      <c r="K1047" s="92" t="str">
        <f>IF(DepensesData[[#This Row],[Description/Commentaires/Notes]]="","",DepensesData[[#This Row],[Description/Commentaires/Notes]])</f>
        <v/>
      </c>
      <c r="L1047" s="21"/>
    </row>
    <row r="1048" spans="2:12" x14ac:dyDescent="0.25">
      <c r="B1048" s="92">
        <f t="shared" si="33"/>
        <v>1044</v>
      </c>
      <c r="C1048" s="13" t="str">
        <f t="shared" si="32"/>
        <v/>
      </c>
      <c r="D1048" s="20"/>
      <c r="E1048" s="5"/>
      <c r="F1048" s="5"/>
      <c r="G1048" s="5"/>
      <c r="H1048" s="3"/>
      <c r="I1048" s="4"/>
      <c r="J1048" s="4"/>
      <c r="K1048" s="92" t="str">
        <f>IF(DepensesData[[#This Row],[Description/Commentaires/Notes]]="","",DepensesData[[#This Row],[Description/Commentaires/Notes]])</f>
        <v/>
      </c>
      <c r="L1048" s="21"/>
    </row>
    <row r="1049" spans="2:12" x14ac:dyDescent="0.25">
      <c r="B1049" s="92">
        <f t="shared" si="33"/>
        <v>1045</v>
      </c>
      <c r="C1049" s="13" t="str">
        <f t="shared" si="32"/>
        <v/>
      </c>
      <c r="D1049" s="20"/>
      <c r="E1049" s="5"/>
      <c r="F1049" s="5"/>
      <c r="G1049" s="5"/>
      <c r="H1049" s="3"/>
      <c r="I1049" s="4"/>
      <c r="J1049" s="4"/>
      <c r="K1049" s="92" t="str">
        <f>IF(DepensesData[[#This Row],[Description/Commentaires/Notes]]="","",DepensesData[[#This Row],[Description/Commentaires/Notes]])</f>
        <v/>
      </c>
      <c r="L1049" s="21"/>
    </row>
    <row r="1050" spans="2:12" x14ac:dyDescent="0.25">
      <c r="B1050" s="92">
        <f t="shared" si="33"/>
        <v>1046</v>
      </c>
      <c r="C1050" s="13" t="str">
        <f t="shared" si="32"/>
        <v/>
      </c>
      <c r="D1050" s="20"/>
      <c r="E1050" s="5"/>
      <c r="F1050" s="5"/>
      <c r="G1050" s="5"/>
      <c r="H1050" s="3"/>
      <c r="I1050" s="4"/>
      <c r="J1050" s="4"/>
      <c r="K1050" s="92" t="str">
        <f>IF(DepensesData[[#This Row],[Description/Commentaires/Notes]]="","",DepensesData[[#This Row],[Description/Commentaires/Notes]])</f>
        <v/>
      </c>
      <c r="L1050" s="21"/>
    </row>
    <row r="1051" spans="2:12" x14ac:dyDescent="0.25">
      <c r="B1051" s="92">
        <f t="shared" si="33"/>
        <v>1047</v>
      </c>
      <c r="C1051" s="13" t="str">
        <f t="shared" si="32"/>
        <v/>
      </c>
      <c r="D1051" s="20"/>
      <c r="E1051" s="5"/>
      <c r="F1051" s="5"/>
      <c r="G1051" s="5"/>
      <c r="H1051" s="3"/>
      <c r="I1051" s="4"/>
      <c r="J1051" s="4"/>
      <c r="K1051" s="92" t="str">
        <f>IF(DepensesData[[#This Row],[Description/Commentaires/Notes]]="","",DepensesData[[#This Row],[Description/Commentaires/Notes]])</f>
        <v/>
      </c>
      <c r="L1051" s="21"/>
    </row>
    <row r="1052" spans="2:12" x14ac:dyDescent="0.25">
      <c r="B1052" s="92">
        <f t="shared" si="33"/>
        <v>1048</v>
      </c>
      <c r="C1052" s="13" t="str">
        <f t="shared" si="32"/>
        <v/>
      </c>
      <c r="D1052" s="20"/>
      <c r="E1052" s="5"/>
      <c r="F1052" s="5"/>
      <c r="G1052" s="5"/>
      <c r="H1052" s="3"/>
      <c r="I1052" s="4"/>
      <c r="J1052" s="4"/>
      <c r="K1052" s="92" t="str">
        <f>IF(DepensesData[[#This Row],[Description/Commentaires/Notes]]="","",DepensesData[[#This Row],[Description/Commentaires/Notes]])</f>
        <v/>
      </c>
      <c r="L1052" s="21"/>
    </row>
    <row r="1053" spans="2:12" x14ac:dyDescent="0.25">
      <c r="B1053" s="92">
        <f t="shared" si="33"/>
        <v>1049</v>
      </c>
      <c r="C1053" s="13" t="str">
        <f t="shared" si="32"/>
        <v/>
      </c>
      <c r="D1053" s="20"/>
      <c r="E1053" s="5"/>
      <c r="F1053" s="5"/>
      <c r="G1053" s="5"/>
      <c r="H1053" s="3"/>
      <c r="I1053" s="4"/>
      <c r="J1053" s="4"/>
      <c r="K1053" s="92" t="str">
        <f>IF(DepensesData[[#This Row],[Description/Commentaires/Notes]]="","",DepensesData[[#This Row],[Description/Commentaires/Notes]])</f>
        <v/>
      </c>
      <c r="L1053" s="21"/>
    </row>
    <row r="1054" spans="2:12" x14ac:dyDescent="0.25">
      <c r="B1054" s="92">
        <f t="shared" si="33"/>
        <v>1050</v>
      </c>
      <c r="C1054" s="13" t="str">
        <f t="shared" si="32"/>
        <v/>
      </c>
      <c r="D1054" s="20"/>
      <c r="E1054" s="5"/>
      <c r="F1054" s="5"/>
      <c r="G1054" s="5"/>
      <c r="H1054" s="3"/>
      <c r="I1054" s="4"/>
      <c r="J1054" s="4"/>
      <c r="K1054" s="92" t="str">
        <f>IF(DepensesData[[#This Row],[Description/Commentaires/Notes]]="","",DepensesData[[#This Row],[Description/Commentaires/Notes]])</f>
        <v/>
      </c>
      <c r="L1054" s="21"/>
    </row>
    <row r="1055" spans="2:12" x14ac:dyDescent="0.25">
      <c r="B1055" s="92">
        <f t="shared" si="33"/>
        <v>1051</v>
      </c>
      <c r="C1055" s="13" t="str">
        <f t="shared" si="32"/>
        <v/>
      </c>
      <c r="D1055" s="20"/>
      <c r="E1055" s="5"/>
      <c r="F1055" s="5"/>
      <c r="G1055" s="5"/>
      <c r="H1055" s="3"/>
      <c r="I1055" s="4"/>
      <c r="J1055" s="4"/>
      <c r="K1055" s="92" t="str">
        <f>IF(DepensesData[[#This Row],[Description/Commentaires/Notes]]="","",DepensesData[[#This Row],[Description/Commentaires/Notes]])</f>
        <v/>
      </c>
      <c r="L1055" s="21"/>
    </row>
    <row r="1056" spans="2:12" x14ac:dyDescent="0.25">
      <c r="B1056" s="92">
        <f t="shared" si="33"/>
        <v>1052</v>
      </c>
      <c r="C1056" s="13" t="str">
        <f t="shared" si="32"/>
        <v/>
      </c>
      <c r="D1056" s="20"/>
      <c r="E1056" s="5"/>
      <c r="F1056" s="5"/>
      <c r="G1056" s="5"/>
      <c r="H1056" s="3"/>
      <c r="I1056" s="4"/>
      <c r="J1056" s="4"/>
      <c r="K1056" s="92" t="str">
        <f>IF(DepensesData[[#This Row],[Description/Commentaires/Notes]]="","",DepensesData[[#This Row],[Description/Commentaires/Notes]])</f>
        <v/>
      </c>
      <c r="L1056" s="21"/>
    </row>
    <row r="1057" spans="2:12" x14ac:dyDescent="0.25">
      <c r="B1057" s="92">
        <f t="shared" si="33"/>
        <v>1053</v>
      </c>
      <c r="C1057" s="13" t="str">
        <f t="shared" si="32"/>
        <v/>
      </c>
      <c r="D1057" s="20"/>
      <c r="E1057" s="5"/>
      <c r="F1057" s="5"/>
      <c r="G1057" s="5"/>
      <c r="H1057" s="3"/>
      <c r="I1057" s="4"/>
      <c r="J1057" s="4"/>
      <c r="K1057" s="92" t="str">
        <f>IF(DepensesData[[#This Row],[Description/Commentaires/Notes]]="","",DepensesData[[#This Row],[Description/Commentaires/Notes]])</f>
        <v/>
      </c>
      <c r="L1057" s="21"/>
    </row>
    <row r="1058" spans="2:12" x14ac:dyDescent="0.25">
      <c r="B1058" s="92">
        <f t="shared" si="33"/>
        <v>1054</v>
      </c>
      <c r="C1058" s="13" t="str">
        <f t="shared" si="32"/>
        <v/>
      </c>
      <c r="D1058" s="20"/>
      <c r="E1058" s="5"/>
      <c r="F1058" s="5"/>
      <c r="G1058" s="5"/>
      <c r="H1058" s="3"/>
      <c r="I1058" s="4"/>
      <c r="J1058" s="4"/>
      <c r="K1058" s="92" t="str">
        <f>IF(DepensesData[[#This Row],[Description/Commentaires/Notes]]="","",DepensesData[[#This Row],[Description/Commentaires/Notes]])</f>
        <v/>
      </c>
      <c r="L1058" s="21"/>
    </row>
    <row r="1059" spans="2:12" x14ac:dyDescent="0.25">
      <c r="B1059" s="92">
        <f t="shared" si="33"/>
        <v>1055</v>
      </c>
      <c r="C1059" s="13" t="str">
        <f t="shared" si="32"/>
        <v/>
      </c>
      <c r="D1059" s="20"/>
      <c r="E1059" s="5"/>
      <c r="F1059" s="5"/>
      <c r="G1059" s="5"/>
      <c r="H1059" s="3"/>
      <c r="I1059" s="4"/>
      <c r="J1059" s="4"/>
      <c r="K1059" s="92" t="str">
        <f>IF(DepensesData[[#This Row],[Description/Commentaires/Notes]]="","",DepensesData[[#This Row],[Description/Commentaires/Notes]])</f>
        <v/>
      </c>
      <c r="L1059" s="21"/>
    </row>
    <row r="1060" spans="2:12" x14ac:dyDescent="0.25">
      <c r="B1060" s="92">
        <f t="shared" si="33"/>
        <v>1056</v>
      </c>
      <c r="C1060" s="13" t="str">
        <f t="shared" si="32"/>
        <v/>
      </c>
      <c r="D1060" s="20"/>
      <c r="E1060" s="5"/>
      <c r="F1060" s="5"/>
      <c r="G1060" s="5"/>
      <c r="H1060" s="3"/>
      <c r="I1060" s="4"/>
      <c r="J1060" s="4"/>
      <c r="K1060" s="92" t="str">
        <f>IF(DepensesData[[#This Row],[Description/Commentaires/Notes]]="","",DepensesData[[#This Row],[Description/Commentaires/Notes]])</f>
        <v/>
      </c>
      <c r="L1060" s="21"/>
    </row>
    <row r="1061" spans="2:12" x14ac:dyDescent="0.25">
      <c r="B1061" s="92">
        <f t="shared" si="33"/>
        <v>1057</v>
      </c>
      <c r="C1061" s="13" t="str">
        <f t="shared" si="32"/>
        <v/>
      </c>
      <c r="D1061" s="20"/>
      <c r="E1061" s="5"/>
      <c r="F1061" s="5"/>
      <c r="G1061" s="5"/>
      <c r="H1061" s="3"/>
      <c r="I1061" s="4"/>
      <c r="J1061" s="4"/>
      <c r="K1061" s="92" t="str">
        <f>IF(DepensesData[[#This Row],[Description/Commentaires/Notes]]="","",DepensesData[[#This Row],[Description/Commentaires/Notes]])</f>
        <v/>
      </c>
      <c r="L1061" s="21"/>
    </row>
    <row r="1062" spans="2:12" x14ac:dyDescent="0.25">
      <c r="B1062" s="92">
        <f t="shared" si="33"/>
        <v>1058</v>
      </c>
      <c r="C1062" s="13" t="str">
        <f t="shared" si="32"/>
        <v/>
      </c>
      <c r="D1062" s="20"/>
      <c r="E1062" s="5"/>
      <c r="F1062" s="5"/>
      <c r="G1062" s="5"/>
      <c r="H1062" s="3"/>
      <c r="I1062" s="4"/>
      <c r="J1062" s="4"/>
      <c r="K1062" s="92" t="str">
        <f>IF(DepensesData[[#This Row],[Description/Commentaires/Notes]]="","",DepensesData[[#This Row],[Description/Commentaires/Notes]])</f>
        <v/>
      </c>
      <c r="L1062" s="21"/>
    </row>
    <row r="1063" spans="2:12" x14ac:dyDescent="0.25">
      <c r="B1063" s="92">
        <f t="shared" si="33"/>
        <v>1059</v>
      </c>
      <c r="C1063" s="13" t="str">
        <f t="shared" si="32"/>
        <v/>
      </c>
      <c r="D1063" s="20"/>
      <c r="E1063" s="5"/>
      <c r="F1063" s="5"/>
      <c r="G1063" s="5"/>
      <c r="H1063" s="3"/>
      <c r="I1063" s="4"/>
      <c r="J1063" s="4"/>
      <c r="K1063" s="92" t="str">
        <f>IF(DepensesData[[#This Row],[Description/Commentaires/Notes]]="","",DepensesData[[#This Row],[Description/Commentaires/Notes]])</f>
        <v/>
      </c>
      <c r="L1063" s="21"/>
    </row>
    <row r="1064" spans="2:12" x14ac:dyDescent="0.25">
      <c r="B1064" s="92">
        <f t="shared" si="33"/>
        <v>1060</v>
      </c>
      <c r="C1064" s="13" t="str">
        <f t="shared" si="32"/>
        <v/>
      </c>
      <c r="D1064" s="20"/>
      <c r="E1064" s="5"/>
      <c r="F1064" s="5"/>
      <c r="G1064" s="5"/>
      <c r="H1064" s="3"/>
      <c r="I1064" s="4"/>
      <c r="J1064" s="4"/>
      <c r="K1064" s="92" t="str">
        <f>IF(DepensesData[[#This Row],[Description/Commentaires/Notes]]="","",DepensesData[[#This Row],[Description/Commentaires/Notes]])</f>
        <v/>
      </c>
      <c r="L1064" s="21"/>
    </row>
    <row r="1065" spans="2:12" x14ac:dyDescent="0.25">
      <c r="B1065" s="92">
        <f t="shared" si="33"/>
        <v>1061</v>
      </c>
      <c r="C1065" s="13" t="str">
        <f t="shared" si="32"/>
        <v/>
      </c>
      <c r="D1065" s="20"/>
      <c r="E1065" s="5"/>
      <c r="F1065" s="5"/>
      <c r="G1065" s="5"/>
      <c r="H1065" s="3"/>
      <c r="I1065" s="4"/>
      <c r="J1065" s="4"/>
      <c r="K1065" s="92" t="str">
        <f>IF(DepensesData[[#This Row],[Description/Commentaires/Notes]]="","",DepensesData[[#This Row],[Description/Commentaires/Notes]])</f>
        <v/>
      </c>
      <c r="L1065" s="21"/>
    </row>
    <row r="1066" spans="2:12" x14ac:dyDescent="0.25">
      <c r="B1066" s="92">
        <f t="shared" si="33"/>
        <v>1062</v>
      </c>
      <c r="C1066" s="13" t="str">
        <f t="shared" si="32"/>
        <v/>
      </c>
      <c r="D1066" s="20"/>
      <c r="E1066" s="5"/>
      <c r="F1066" s="5"/>
      <c r="G1066" s="5"/>
      <c r="H1066" s="3"/>
      <c r="I1066" s="4"/>
      <c r="J1066" s="4"/>
      <c r="K1066" s="92" t="str">
        <f>IF(DepensesData[[#This Row],[Description/Commentaires/Notes]]="","",DepensesData[[#This Row],[Description/Commentaires/Notes]])</f>
        <v/>
      </c>
      <c r="L1066" s="21"/>
    </row>
    <row r="1067" spans="2:12" x14ac:dyDescent="0.25">
      <c r="B1067" s="92">
        <f t="shared" si="33"/>
        <v>1063</v>
      </c>
      <c r="C1067" s="13" t="str">
        <f t="shared" si="32"/>
        <v/>
      </c>
      <c r="D1067" s="20"/>
      <c r="E1067" s="5"/>
      <c r="F1067" s="5"/>
      <c r="G1067" s="5"/>
      <c r="H1067" s="3"/>
      <c r="I1067" s="4"/>
      <c r="J1067" s="4"/>
      <c r="K1067" s="92" t="str">
        <f>IF(DepensesData[[#This Row],[Description/Commentaires/Notes]]="","",DepensesData[[#This Row],[Description/Commentaires/Notes]])</f>
        <v/>
      </c>
      <c r="L1067" s="21"/>
    </row>
    <row r="1068" spans="2:12" x14ac:dyDescent="0.25">
      <c r="B1068" s="92">
        <f t="shared" si="33"/>
        <v>1064</v>
      </c>
      <c r="C1068" s="13" t="str">
        <f t="shared" si="32"/>
        <v/>
      </c>
      <c r="D1068" s="20"/>
      <c r="E1068" s="5"/>
      <c r="F1068" s="5"/>
      <c r="G1068" s="5"/>
      <c r="H1068" s="3"/>
      <c r="I1068" s="4"/>
      <c r="J1068" s="4"/>
      <c r="K1068" s="92" t="str">
        <f>IF(DepensesData[[#This Row],[Description/Commentaires/Notes]]="","",DepensesData[[#This Row],[Description/Commentaires/Notes]])</f>
        <v/>
      </c>
      <c r="L1068" s="21"/>
    </row>
    <row r="1069" spans="2:12" x14ac:dyDescent="0.25">
      <c r="B1069" s="92">
        <f t="shared" si="33"/>
        <v>1065</v>
      </c>
      <c r="C1069" s="13" t="str">
        <f t="shared" si="32"/>
        <v/>
      </c>
      <c r="D1069" s="20"/>
      <c r="E1069" s="5"/>
      <c r="F1069" s="5"/>
      <c r="G1069" s="5"/>
      <c r="H1069" s="3"/>
      <c r="I1069" s="4"/>
      <c r="J1069" s="4"/>
      <c r="K1069" s="92" t="str">
        <f>IF(DepensesData[[#This Row],[Description/Commentaires/Notes]]="","",DepensesData[[#This Row],[Description/Commentaires/Notes]])</f>
        <v/>
      </c>
      <c r="L1069" s="21"/>
    </row>
    <row r="1070" spans="2:12" x14ac:dyDescent="0.25">
      <c r="B1070" s="92">
        <f t="shared" si="33"/>
        <v>1066</v>
      </c>
      <c r="C1070" s="13" t="str">
        <f t="shared" si="32"/>
        <v/>
      </c>
      <c r="D1070" s="20"/>
      <c r="E1070" s="5"/>
      <c r="F1070" s="5"/>
      <c r="G1070" s="5"/>
      <c r="H1070" s="3"/>
      <c r="I1070" s="4"/>
      <c r="J1070" s="4"/>
      <c r="K1070" s="92" t="str">
        <f>IF(DepensesData[[#This Row],[Description/Commentaires/Notes]]="","",DepensesData[[#This Row],[Description/Commentaires/Notes]])</f>
        <v/>
      </c>
      <c r="L1070" s="21"/>
    </row>
    <row r="1071" spans="2:12" x14ac:dyDescent="0.25">
      <c r="B1071" s="92">
        <f t="shared" si="33"/>
        <v>1067</v>
      </c>
      <c r="C1071" s="13" t="str">
        <f t="shared" si="32"/>
        <v/>
      </c>
      <c r="D1071" s="20"/>
      <c r="E1071" s="5"/>
      <c r="F1071" s="5"/>
      <c r="G1071" s="5"/>
      <c r="H1071" s="3"/>
      <c r="I1071" s="4"/>
      <c r="J1071" s="4"/>
      <c r="K1071" s="92" t="str">
        <f>IF(DepensesData[[#This Row],[Description/Commentaires/Notes]]="","",DepensesData[[#This Row],[Description/Commentaires/Notes]])</f>
        <v/>
      </c>
      <c r="L1071" s="21"/>
    </row>
    <row r="1072" spans="2:12" x14ac:dyDescent="0.25">
      <c r="B1072" s="92">
        <f t="shared" si="33"/>
        <v>1068</v>
      </c>
      <c r="C1072" s="13" t="str">
        <f t="shared" si="32"/>
        <v/>
      </c>
      <c r="D1072" s="20"/>
      <c r="E1072" s="5"/>
      <c r="F1072" s="5"/>
      <c r="G1072" s="5"/>
      <c r="H1072" s="3"/>
      <c r="I1072" s="4"/>
      <c r="J1072" s="4"/>
      <c r="K1072" s="92" t="str">
        <f>IF(DepensesData[[#This Row],[Description/Commentaires/Notes]]="","",DepensesData[[#This Row],[Description/Commentaires/Notes]])</f>
        <v/>
      </c>
      <c r="L1072" s="21"/>
    </row>
    <row r="1073" spans="2:12" x14ac:dyDescent="0.25">
      <c r="B1073" s="92">
        <f t="shared" si="33"/>
        <v>1069</v>
      </c>
      <c r="C1073" s="13" t="str">
        <f t="shared" si="32"/>
        <v/>
      </c>
      <c r="D1073" s="20"/>
      <c r="E1073" s="5"/>
      <c r="F1073" s="5"/>
      <c r="G1073" s="5"/>
      <c r="H1073" s="3"/>
      <c r="I1073" s="4"/>
      <c r="J1073" s="4"/>
      <c r="K1073" s="92" t="str">
        <f>IF(DepensesData[[#This Row],[Description/Commentaires/Notes]]="","",DepensesData[[#This Row],[Description/Commentaires/Notes]])</f>
        <v/>
      </c>
      <c r="L1073" s="21"/>
    </row>
    <row r="1074" spans="2:12" x14ac:dyDescent="0.25">
      <c r="B1074" s="92">
        <f t="shared" si="33"/>
        <v>1070</v>
      </c>
      <c r="C1074" s="13" t="str">
        <f t="shared" si="32"/>
        <v/>
      </c>
      <c r="D1074" s="20"/>
      <c r="E1074" s="5"/>
      <c r="F1074" s="5"/>
      <c r="G1074" s="5"/>
      <c r="H1074" s="3"/>
      <c r="I1074" s="4"/>
      <c r="J1074" s="4"/>
      <c r="K1074" s="92" t="str">
        <f>IF(DepensesData[[#This Row],[Description/Commentaires/Notes]]="","",DepensesData[[#This Row],[Description/Commentaires/Notes]])</f>
        <v/>
      </c>
      <c r="L1074" s="21"/>
    </row>
    <row r="1075" spans="2:12" x14ac:dyDescent="0.25">
      <c r="B1075" s="92">
        <f t="shared" si="33"/>
        <v>1071</v>
      </c>
      <c r="C1075" s="13" t="str">
        <f t="shared" si="32"/>
        <v/>
      </c>
      <c r="D1075" s="20"/>
      <c r="E1075" s="5"/>
      <c r="F1075" s="5"/>
      <c r="G1075" s="5"/>
      <c r="H1075" s="3"/>
      <c r="I1075" s="4"/>
      <c r="J1075" s="4"/>
      <c r="K1075" s="92" t="str">
        <f>IF(DepensesData[[#This Row],[Description/Commentaires/Notes]]="","",DepensesData[[#This Row],[Description/Commentaires/Notes]])</f>
        <v/>
      </c>
      <c r="L1075" s="21"/>
    </row>
    <row r="1076" spans="2:12" x14ac:dyDescent="0.25">
      <c r="B1076" s="92">
        <f t="shared" si="33"/>
        <v>1072</v>
      </c>
      <c r="C1076" s="13" t="str">
        <f t="shared" si="32"/>
        <v/>
      </c>
      <c r="D1076" s="20"/>
      <c r="E1076" s="5"/>
      <c r="F1076" s="5"/>
      <c r="G1076" s="5"/>
      <c r="H1076" s="3"/>
      <c r="I1076" s="4"/>
      <c r="J1076" s="4"/>
      <c r="K1076" s="92" t="str">
        <f>IF(DepensesData[[#This Row],[Description/Commentaires/Notes]]="","",DepensesData[[#This Row],[Description/Commentaires/Notes]])</f>
        <v/>
      </c>
      <c r="L1076" s="21"/>
    </row>
    <row r="1077" spans="2:12" x14ac:dyDescent="0.25">
      <c r="B1077" s="92">
        <f t="shared" si="33"/>
        <v>1073</v>
      </c>
      <c r="C1077" s="13" t="str">
        <f t="shared" si="32"/>
        <v/>
      </c>
      <c r="D1077" s="20"/>
      <c r="E1077" s="5"/>
      <c r="F1077" s="5"/>
      <c r="G1077" s="5"/>
      <c r="H1077" s="3"/>
      <c r="I1077" s="4"/>
      <c r="J1077" s="4"/>
      <c r="K1077" s="92" t="str">
        <f>IF(DepensesData[[#This Row],[Description/Commentaires/Notes]]="","",DepensesData[[#This Row],[Description/Commentaires/Notes]])</f>
        <v/>
      </c>
      <c r="L1077" s="21"/>
    </row>
    <row r="1078" spans="2:12" x14ac:dyDescent="0.25">
      <c r="B1078" s="92">
        <f t="shared" si="33"/>
        <v>1074</v>
      </c>
      <c r="C1078" s="13" t="str">
        <f t="shared" si="32"/>
        <v/>
      </c>
      <c r="D1078" s="20"/>
      <c r="E1078" s="5"/>
      <c r="F1078" s="5"/>
      <c r="G1078" s="5"/>
      <c r="H1078" s="3"/>
      <c r="I1078" s="4"/>
      <c r="J1078" s="4"/>
      <c r="K1078" s="92" t="str">
        <f>IF(DepensesData[[#This Row],[Description/Commentaires/Notes]]="","",DepensesData[[#This Row],[Description/Commentaires/Notes]])</f>
        <v/>
      </c>
      <c r="L1078" s="21"/>
    </row>
    <row r="1079" spans="2:12" x14ac:dyDescent="0.25">
      <c r="B1079" s="92">
        <f t="shared" si="33"/>
        <v>1075</v>
      </c>
      <c r="C1079" s="13" t="str">
        <f t="shared" si="32"/>
        <v/>
      </c>
      <c r="D1079" s="20"/>
      <c r="E1079" s="5"/>
      <c r="F1079" s="5"/>
      <c r="G1079" s="5"/>
      <c r="H1079" s="3"/>
      <c r="I1079" s="4"/>
      <c r="J1079" s="4"/>
      <c r="K1079" s="92" t="str">
        <f>IF(DepensesData[[#This Row],[Description/Commentaires/Notes]]="","",DepensesData[[#This Row],[Description/Commentaires/Notes]])</f>
        <v/>
      </c>
      <c r="L1079" s="21"/>
    </row>
    <row r="1080" spans="2:12" x14ac:dyDescent="0.25">
      <c r="B1080" s="92">
        <f t="shared" si="33"/>
        <v>1076</v>
      </c>
      <c r="C1080" s="13" t="str">
        <f t="shared" si="32"/>
        <v/>
      </c>
      <c r="D1080" s="20"/>
      <c r="E1080" s="5"/>
      <c r="F1080" s="5"/>
      <c r="G1080" s="5"/>
      <c r="H1080" s="3"/>
      <c r="I1080" s="4"/>
      <c r="J1080" s="4"/>
      <c r="K1080" s="92" t="str">
        <f>IF(DepensesData[[#This Row],[Description/Commentaires/Notes]]="","",DepensesData[[#This Row],[Description/Commentaires/Notes]])</f>
        <v/>
      </c>
      <c r="L1080" s="21"/>
    </row>
    <row r="1081" spans="2:12" x14ac:dyDescent="0.25">
      <c r="B1081" s="92">
        <f t="shared" si="33"/>
        <v>1077</v>
      </c>
      <c r="C1081" s="13" t="str">
        <f t="shared" si="32"/>
        <v/>
      </c>
      <c r="D1081" s="20"/>
      <c r="E1081" s="5"/>
      <c r="F1081" s="5"/>
      <c r="G1081" s="5"/>
      <c r="H1081" s="3"/>
      <c r="I1081" s="4"/>
      <c r="J1081" s="4"/>
      <c r="K1081" s="92" t="str">
        <f>IF(DepensesData[[#This Row],[Description/Commentaires/Notes]]="","",DepensesData[[#This Row],[Description/Commentaires/Notes]])</f>
        <v/>
      </c>
      <c r="L1081" s="21"/>
    </row>
    <row r="1082" spans="2:12" x14ac:dyDescent="0.25">
      <c r="B1082" s="92">
        <f t="shared" si="33"/>
        <v>1078</v>
      </c>
      <c r="C1082" s="13" t="str">
        <f t="shared" si="32"/>
        <v/>
      </c>
      <c r="D1082" s="20"/>
      <c r="E1082" s="5"/>
      <c r="F1082" s="5"/>
      <c r="G1082" s="5"/>
      <c r="H1082" s="3"/>
      <c r="I1082" s="4"/>
      <c r="J1082" s="4"/>
      <c r="K1082" s="92" t="str">
        <f>IF(DepensesData[[#This Row],[Description/Commentaires/Notes]]="","",DepensesData[[#This Row],[Description/Commentaires/Notes]])</f>
        <v/>
      </c>
      <c r="L1082" s="21"/>
    </row>
    <row r="1083" spans="2:12" x14ac:dyDescent="0.25">
      <c r="B1083" s="92">
        <f t="shared" si="33"/>
        <v>1079</v>
      </c>
      <c r="C1083" s="13" t="str">
        <f t="shared" si="32"/>
        <v/>
      </c>
      <c r="D1083" s="20"/>
      <c r="E1083" s="5"/>
      <c r="F1083" s="5"/>
      <c r="G1083" s="5"/>
      <c r="H1083" s="3"/>
      <c r="I1083" s="4"/>
      <c r="J1083" s="4"/>
      <c r="K1083" s="92" t="str">
        <f>IF(DepensesData[[#This Row],[Description/Commentaires/Notes]]="","",DepensesData[[#This Row],[Description/Commentaires/Notes]])</f>
        <v/>
      </c>
      <c r="L1083" s="21"/>
    </row>
    <row r="1084" spans="2:12" x14ac:dyDescent="0.25">
      <c r="B1084" s="92">
        <f t="shared" si="33"/>
        <v>1080</v>
      </c>
      <c r="C1084" s="13" t="str">
        <f t="shared" si="32"/>
        <v/>
      </c>
      <c r="D1084" s="20"/>
      <c r="E1084" s="5"/>
      <c r="F1084" s="5"/>
      <c r="G1084" s="5"/>
      <c r="H1084" s="3"/>
      <c r="I1084" s="4"/>
      <c r="J1084" s="4"/>
      <c r="K1084" s="92" t="str">
        <f>IF(DepensesData[[#This Row],[Description/Commentaires/Notes]]="","",DepensesData[[#This Row],[Description/Commentaires/Notes]])</f>
        <v/>
      </c>
      <c r="L1084" s="21"/>
    </row>
    <row r="1085" spans="2:12" x14ac:dyDescent="0.25">
      <c r="B1085" s="92">
        <f t="shared" si="33"/>
        <v>1081</v>
      </c>
      <c r="C1085" s="13" t="str">
        <f t="shared" si="32"/>
        <v/>
      </c>
      <c r="D1085" s="20"/>
      <c r="E1085" s="5"/>
      <c r="F1085" s="5"/>
      <c r="G1085" s="5"/>
      <c r="H1085" s="3"/>
      <c r="I1085" s="4"/>
      <c r="J1085" s="4"/>
      <c r="K1085" s="92" t="str">
        <f>IF(DepensesData[[#This Row],[Description/Commentaires/Notes]]="","",DepensesData[[#This Row],[Description/Commentaires/Notes]])</f>
        <v/>
      </c>
      <c r="L1085" s="21"/>
    </row>
    <row r="1086" spans="2:12" x14ac:dyDescent="0.25">
      <c r="B1086" s="92">
        <f t="shared" si="33"/>
        <v>1082</v>
      </c>
      <c r="C1086" s="13" t="str">
        <f t="shared" si="32"/>
        <v/>
      </c>
      <c r="D1086" s="20"/>
      <c r="E1086" s="5"/>
      <c r="F1086" s="5"/>
      <c r="G1086" s="5"/>
      <c r="H1086" s="3"/>
      <c r="I1086" s="4"/>
      <c r="J1086" s="4"/>
      <c r="K1086" s="92" t="str">
        <f>IF(DepensesData[[#This Row],[Description/Commentaires/Notes]]="","",DepensesData[[#This Row],[Description/Commentaires/Notes]])</f>
        <v/>
      </c>
      <c r="L1086" s="21"/>
    </row>
    <row r="1087" spans="2:12" x14ac:dyDescent="0.25">
      <c r="B1087" s="92">
        <f t="shared" si="33"/>
        <v>1083</v>
      </c>
      <c r="C1087" s="13" t="str">
        <f t="shared" si="32"/>
        <v/>
      </c>
      <c r="D1087" s="20"/>
      <c r="E1087" s="5"/>
      <c r="F1087" s="5"/>
      <c r="G1087" s="5"/>
      <c r="H1087" s="3"/>
      <c r="I1087" s="4"/>
      <c r="J1087" s="4"/>
      <c r="K1087" s="92" t="str">
        <f>IF(DepensesData[[#This Row],[Description/Commentaires/Notes]]="","",DepensesData[[#This Row],[Description/Commentaires/Notes]])</f>
        <v/>
      </c>
      <c r="L1087" s="21"/>
    </row>
    <row r="1088" spans="2:12" x14ac:dyDescent="0.25">
      <c r="B1088" s="92">
        <f t="shared" si="33"/>
        <v>1084</v>
      </c>
      <c r="C1088" s="13" t="str">
        <f t="shared" si="32"/>
        <v/>
      </c>
      <c r="D1088" s="20"/>
      <c r="E1088" s="5"/>
      <c r="F1088" s="5"/>
      <c r="G1088" s="5"/>
      <c r="H1088" s="3"/>
      <c r="I1088" s="4"/>
      <c r="J1088" s="4"/>
      <c r="K1088" s="92" t="str">
        <f>IF(DepensesData[[#This Row],[Description/Commentaires/Notes]]="","",DepensesData[[#This Row],[Description/Commentaires/Notes]])</f>
        <v/>
      </c>
      <c r="L1088" s="21"/>
    </row>
    <row r="1089" spans="2:12" x14ac:dyDescent="0.25">
      <c r="B1089" s="92">
        <f t="shared" si="33"/>
        <v>1085</v>
      </c>
      <c r="C1089" s="13" t="str">
        <f t="shared" si="32"/>
        <v/>
      </c>
      <c r="D1089" s="20"/>
      <c r="E1089" s="5"/>
      <c r="F1089" s="5"/>
      <c r="G1089" s="5"/>
      <c r="H1089" s="3"/>
      <c r="I1089" s="4"/>
      <c r="J1089" s="4"/>
      <c r="K1089" s="92" t="str">
        <f>IF(DepensesData[[#This Row],[Description/Commentaires/Notes]]="","",DepensesData[[#This Row],[Description/Commentaires/Notes]])</f>
        <v/>
      </c>
      <c r="L1089" s="21"/>
    </row>
    <row r="1090" spans="2:12" x14ac:dyDescent="0.25">
      <c r="B1090" s="92">
        <f t="shared" si="33"/>
        <v>1086</v>
      </c>
      <c r="C1090" s="13" t="str">
        <f t="shared" si="32"/>
        <v/>
      </c>
      <c r="D1090" s="20"/>
      <c r="E1090" s="5"/>
      <c r="F1090" s="5"/>
      <c r="G1090" s="5"/>
      <c r="H1090" s="3"/>
      <c r="I1090" s="4"/>
      <c r="J1090" s="4"/>
      <c r="K1090" s="92" t="str">
        <f>IF(DepensesData[[#This Row],[Description/Commentaires/Notes]]="","",DepensesData[[#This Row],[Description/Commentaires/Notes]])</f>
        <v/>
      </c>
      <c r="L1090" s="21"/>
    </row>
    <row r="1091" spans="2:12" x14ac:dyDescent="0.25">
      <c r="B1091" s="92">
        <f t="shared" si="33"/>
        <v>1087</v>
      </c>
      <c r="C1091" s="13" t="str">
        <f t="shared" si="32"/>
        <v/>
      </c>
      <c r="D1091" s="20"/>
      <c r="E1091" s="5"/>
      <c r="F1091" s="5"/>
      <c r="G1091" s="5"/>
      <c r="H1091" s="3"/>
      <c r="I1091" s="4"/>
      <c r="J1091" s="4"/>
      <c r="K1091" s="92" t="str">
        <f>IF(DepensesData[[#This Row],[Description/Commentaires/Notes]]="","",DepensesData[[#This Row],[Description/Commentaires/Notes]])</f>
        <v/>
      </c>
      <c r="L1091" s="21"/>
    </row>
    <row r="1092" spans="2:12" x14ac:dyDescent="0.25">
      <c r="B1092" s="92">
        <f t="shared" si="33"/>
        <v>1088</v>
      </c>
      <c r="C1092" s="13" t="str">
        <f t="shared" si="32"/>
        <v/>
      </c>
      <c r="D1092" s="20"/>
      <c r="E1092" s="5"/>
      <c r="F1092" s="5"/>
      <c r="G1092" s="5"/>
      <c r="H1092" s="3"/>
      <c r="I1092" s="4"/>
      <c r="J1092" s="4"/>
      <c r="K1092" s="92" t="str">
        <f>IF(DepensesData[[#This Row],[Description/Commentaires/Notes]]="","",DepensesData[[#This Row],[Description/Commentaires/Notes]])</f>
        <v/>
      </c>
      <c r="L1092" s="21"/>
    </row>
    <row r="1093" spans="2:12" x14ac:dyDescent="0.25">
      <c r="B1093" s="92">
        <f t="shared" si="33"/>
        <v>1089</v>
      </c>
      <c r="C1093" s="13" t="str">
        <f t="shared" ref="C1093:C1156" si="34">IF(OR(D1093="", E1093="", F1093="", H1093="", I1093=""), "", TEXT(RIGHT(YEAR(D1093), 2), "00") &amp; TEXT(MONTH(D1093), "00") &amp; TEXT(DAY(D1093), "00") &amp; "_Dep_MC_" &amp; TEXT(B1093, "0"))</f>
        <v/>
      </c>
      <c r="D1093" s="20"/>
      <c r="E1093" s="5"/>
      <c r="F1093" s="5"/>
      <c r="G1093" s="5"/>
      <c r="H1093" s="3"/>
      <c r="I1093" s="4"/>
      <c r="J1093" s="4"/>
      <c r="K1093" s="92" t="str">
        <f>IF(DepensesData[[#This Row],[Description/Commentaires/Notes]]="","",DepensesData[[#This Row],[Description/Commentaires/Notes]])</f>
        <v/>
      </c>
      <c r="L1093" s="21"/>
    </row>
    <row r="1094" spans="2:12" x14ac:dyDescent="0.25">
      <c r="B1094" s="92">
        <f t="shared" si="33"/>
        <v>1090</v>
      </c>
      <c r="C1094" s="13" t="str">
        <f t="shared" si="34"/>
        <v/>
      </c>
      <c r="D1094" s="20"/>
      <c r="E1094" s="5"/>
      <c r="F1094" s="5"/>
      <c r="G1094" s="5"/>
      <c r="H1094" s="3"/>
      <c r="I1094" s="4"/>
      <c r="J1094" s="4"/>
      <c r="K1094" s="92" t="str">
        <f>IF(DepensesData[[#This Row],[Description/Commentaires/Notes]]="","",DepensesData[[#This Row],[Description/Commentaires/Notes]])</f>
        <v/>
      </c>
      <c r="L1094" s="21"/>
    </row>
    <row r="1095" spans="2:12" x14ac:dyDescent="0.25">
      <c r="B1095" s="92">
        <f t="shared" ref="B1095:B1158" si="35">B1094+1</f>
        <v>1091</v>
      </c>
      <c r="C1095" s="13" t="str">
        <f t="shared" si="34"/>
        <v/>
      </c>
      <c r="D1095" s="20"/>
      <c r="E1095" s="5"/>
      <c r="F1095" s="5"/>
      <c r="G1095" s="5"/>
      <c r="H1095" s="3"/>
      <c r="I1095" s="4"/>
      <c r="J1095" s="4"/>
      <c r="K1095" s="92" t="str">
        <f>IF(DepensesData[[#This Row],[Description/Commentaires/Notes]]="","",DepensesData[[#This Row],[Description/Commentaires/Notes]])</f>
        <v/>
      </c>
      <c r="L1095" s="21"/>
    </row>
    <row r="1096" spans="2:12" x14ac:dyDescent="0.25">
      <c r="B1096" s="92">
        <f t="shared" si="35"/>
        <v>1092</v>
      </c>
      <c r="C1096" s="13" t="str">
        <f t="shared" si="34"/>
        <v/>
      </c>
      <c r="D1096" s="20"/>
      <c r="E1096" s="5"/>
      <c r="F1096" s="5"/>
      <c r="G1096" s="5"/>
      <c r="H1096" s="3"/>
      <c r="I1096" s="4"/>
      <c r="J1096" s="4"/>
      <c r="K1096" s="92" t="str">
        <f>IF(DepensesData[[#This Row],[Description/Commentaires/Notes]]="","",DepensesData[[#This Row],[Description/Commentaires/Notes]])</f>
        <v/>
      </c>
      <c r="L1096" s="21"/>
    </row>
    <row r="1097" spans="2:12" x14ac:dyDescent="0.25">
      <c r="B1097" s="92">
        <f t="shared" si="35"/>
        <v>1093</v>
      </c>
      <c r="C1097" s="13" t="str">
        <f t="shared" si="34"/>
        <v/>
      </c>
      <c r="D1097" s="20"/>
      <c r="E1097" s="5"/>
      <c r="F1097" s="5"/>
      <c r="G1097" s="5"/>
      <c r="H1097" s="3"/>
      <c r="I1097" s="4"/>
      <c r="J1097" s="4"/>
      <c r="K1097" s="92" t="str">
        <f>IF(DepensesData[[#This Row],[Description/Commentaires/Notes]]="","",DepensesData[[#This Row],[Description/Commentaires/Notes]])</f>
        <v/>
      </c>
      <c r="L1097" s="21"/>
    </row>
    <row r="1098" spans="2:12" x14ac:dyDescent="0.25">
      <c r="B1098" s="92">
        <f t="shared" si="35"/>
        <v>1094</v>
      </c>
      <c r="C1098" s="13" t="str">
        <f t="shared" si="34"/>
        <v/>
      </c>
      <c r="D1098" s="20"/>
      <c r="E1098" s="5"/>
      <c r="F1098" s="5"/>
      <c r="G1098" s="5"/>
      <c r="H1098" s="3"/>
      <c r="I1098" s="4"/>
      <c r="J1098" s="4"/>
      <c r="K1098" s="92" t="str">
        <f>IF(DepensesData[[#This Row],[Description/Commentaires/Notes]]="","",DepensesData[[#This Row],[Description/Commentaires/Notes]])</f>
        <v/>
      </c>
      <c r="L1098" s="21"/>
    </row>
    <row r="1099" spans="2:12" x14ac:dyDescent="0.25">
      <c r="B1099" s="92">
        <f t="shared" si="35"/>
        <v>1095</v>
      </c>
      <c r="C1099" s="13" t="str">
        <f t="shared" si="34"/>
        <v/>
      </c>
      <c r="D1099" s="20"/>
      <c r="E1099" s="5"/>
      <c r="F1099" s="5"/>
      <c r="G1099" s="5"/>
      <c r="H1099" s="3"/>
      <c r="I1099" s="4"/>
      <c r="J1099" s="4"/>
      <c r="K1099" s="92" t="str">
        <f>IF(DepensesData[[#This Row],[Description/Commentaires/Notes]]="","",DepensesData[[#This Row],[Description/Commentaires/Notes]])</f>
        <v/>
      </c>
      <c r="L1099" s="21"/>
    </row>
    <row r="1100" spans="2:12" x14ac:dyDescent="0.25">
      <c r="B1100" s="92">
        <f t="shared" si="35"/>
        <v>1096</v>
      </c>
      <c r="C1100" s="13" t="str">
        <f t="shared" si="34"/>
        <v/>
      </c>
      <c r="D1100" s="20"/>
      <c r="E1100" s="5"/>
      <c r="F1100" s="5"/>
      <c r="G1100" s="5"/>
      <c r="H1100" s="3"/>
      <c r="I1100" s="4"/>
      <c r="J1100" s="4"/>
      <c r="K1100" s="92" t="str">
        <f>IF(DepensesData[[#This Row],[Description/Commentaires/Notes]]="","",DepensesData[[#This Row],[Description/Commentaires/Notes]])</f>
        <v/>
      </c>
      <c r="L1100" s="21"/>
    </row>
    <row r="1101" spans="2:12" x14ac:dyDescent="0.25">
      <c r="B1101" s="92">
        <f t="shared" si="35"/>
        <v>1097</v>
      </c>
      <c r="C1101" s="13" t="str">
        <f t="shared" si="34"/>
        <v/>
      </c>
      <c r="D1101" s="20"/>
      <c r="E1101" s="5"/>
      <c r="F1101" s="5"/>
      <c r="G1101" s="5"/>
      <c r="H1101" s="3"/>
      <c r="I1101" s="4"/>
      <c r="J1101" s="4"/>
      <c r="K1101" s="92" t="str">
        <f>IF(DepensesData[[#This Row],[Description/Commentaires/Notes]]="","",DepensesData[[#This Row],[Description/Commentaires/Notes]])</f>
        <v/>
      </c>
      <c r="L1101" s="21"/>
    </row>
    <row r="1102" spans="2:12" x14ac:dyDescent="0.25">
      <c r="B1102" s="92">
        <f t="shared" si="35"/>
        <v>1098</v>
      </c>
      <c r="C1102" s="13" t="str">
        <f t="shared" si="34"/>
        <v/>
      </c>
      <c r="D1102" s="20"/>
      <c r="E1102" s="5"/>
      <c r="F1102" s="5"/>
      <c r="G1102" s="5"/>
      <c r="H1102" s="3"/>
      <c r="I1102" s="4"/>
      <c r="J1102" s="4"/>
      <c r="K1102" s="92" t="str">
        <f>IF(DepensesData[[#This Row],[Description/Commentaires/Notes]]="","",DepensesData[[#This Row],[Description/Commentaires/Notes]])</f>
        <v/>
      </c>
      <c r="L1102" s="21"/>
    </row>
    <row r="1103" spans="2:12" x14ac:dyDescent="0.25">
      <c r="B1103" s="92">
        <f t="shared" si="35"/>
        <v>1099</v>
      </c>
      <c r="C1103" s="13" t="str">
        <f t="shared" si="34"/>
        <v/>
      </c>
      <c r="D1103" s="20"/>
      <c r="E1103" s="5"/>
      <c r="F1103" s="5"/>
      <c r="G1103" s="5"/>
      <c r="H1103" s="3"/>
      <c r="I1103" s="4"/>
      <c r="J1103" s="4"/>
      <c r="K1103" s="92" t="str">
        <f>IF(DepensesData[[#This Row],[Description/Commentaires/Notes]]="","",DepensesData[[#This Row],[Description/Commentaires/Notes]])</f>
        <v/>
      </c>
      <c r="L1103" s="21"/>
    </row>
    <row r="1104" spans="2:12" x14ac:dyDescent="0.25">
      <c r="B1104" s="92">
        <f t="shared" si="35"/>
        <v>1100</v>
      </c>
      <c r="C1104" s="13" t="str">
        <f t="shared" si="34"/>
        <v/>
      </c>
      <c r="D1104" s="20"/>
      <c r="E1104" s="5"/>
      <c r="F1104" s="5"/>
      <c r="G1104" s="5"/>
      <c r="H1104" s="3"/>
      <c r="I1104" s="4"/>
      <c r="J1104" s="4"/>
      <c r="K1104" s="92" t="str">
        <f>IF(DepensesData[[#This Row],[Description/Commentaires/Notes]]="","",DepensesData[[#This Row],[Description/Commentaires/Notes]])</f>
        <v/>
      </c>
      <c r="L1104" s="21"/>
    </row>
    <row r="1105" spans="2:12" x14ac:dyDescent="0.25">
      <c r="B1105" s="92">
        <f t="shared" si="35"/>
        <v>1101</v>
      </c>
      <c r="C1105" s="13" t="str">
        <f t="shared" si="34"/>
        <v/>
      </c>
      <c r="D1105" s="20"/>
      <c r="E1105" s="5"/>
      <c r="F1105" s="5"/>
      <c r="G1105" s="5"/>
      <c r="H1105" s="3"/>
      <c r="I1105" s="4"/>
      <c r="J1105" s="4"/>
      <c r="K1105" s="92" t="str">
        <f>IF(DepensesData[[#This Row],[Description/Commentaires/Notes]]="","",DepensesData[[#This Row],[Description/Commentaires/Notes]])</f>
        <v/>
      </c>
      <c r="L1105" s="21"/>
    </row>
    <row r="1106" spans="2:12" x14ac:dyDescent="0.25">
      <c r="B1106" s="92">
        <f t="shared" si="35"/>
        <v>1102</v>
      </c>
      <c r="C1106" s="13" t="str">
        <f t="shared" si="34"/>
        <v/>
      </c>
      <c r="D1106" s="20"/>
      <c r="E1106" s="5"/>
      <c r="F1106" s="5"/>
      <c r="G1106" s="5"/>
      <c r="H1106" s="3"/>
      <c r="I1106" s="4"/>
      <c r="J1106" s="4"/>
      <c r="K1106" s="92" t="str">
        <f>IF(DepensesData[[#This Row],[Description/Commentaires/Notes]]="","",DepensesData[[#This Row],[Description/Commentaires/Notes]])</f>
        <v/>
      </c>
      <c r="L1106" s="21"/>
    </row>
    <row r="1107" spans="2:12" x14ac:dyDescent="0.25">
      <c r="B1107" s="92">
        <f t="shared" si="35"/>
        <v>1103</v>
      </c>
      <c r="C1107" s="13" t="str">
        <f t="shared" si="34"/>
        <v/>
      </c>
      <c r="D1107" s="20"/>
      <c r="E1107" s="5"/>
      <c r="F1107" s="5"/>
      <c r="G1107" s="5"/>
      <c r="H1107" s="3"/>
      <c r="I1107" s="4"/>
      <c r="J1107" s="4"/>
      <c r="K1107" s="92" t="str">
        <f>IF(DepensesData[[#This Row],[Description/Commentaires/Notes]]="","",DepensesData[[#This Row],[Description/Commentaires/Notes]])</f>
        <v/>
      </c>
      <c r="L1107" s="21"/>
    </row>
    <row r="1108" spans="2:12" x14ac:dyDescent="0.25">
      <c r="B1108" s="92">
        <f t="shared" si="35"/>
        <v>1104</v>
      </c>
      <c r="C1108" s="13" t="str">
        <f t="shared" si="34"/>
        <v/>
      </c>
      <c r="D1108" s="20"/>
      <c r="E1108" s="5"/>
      <c r="F1108" s="5"/>
      <c r="G1108" s="5"/>
      <c r="H1108" s="3"/>
      <c r="I1108" s="4"/>
      <c r="J1108" s="4"/>
      <c r="K1108" s="92" t="str">
        <f>IF(DepensesData[[#This Row],[Description/Commentaires/Notes]]="","",DepensesData[[#This Row],[Description/Commentaires/Notes]])</f>
        <v/>
      </c>
      <c r="L1108" s="21"/>
    </row>
    <row r="1109" spans="2:12" x14ac:dyDescent="0.25">
      <c r="B1109" s="92">
        <f t="shared" si="35"/>
        <v>1105</v>
      </c>
      <c r="C1109" s="13" t="str">
        <f t="shared" si="34"/>
        <v/>
      </c>
      <c r="D1109" s="20"/>
      <c r="E1109" s="5"/>
      <c r="F1109" s="5"/>
      <c r="G1109" s="5"/>
      <c r="H1109" s="3"/>
      <c r="I1109" s="4"/>
      <c r="J1109" s="4"/>
      <c r="K1109" s="92" t="str">
        <f>IF(DepensesData[[#This Row],[Description/Commentaires/Notes]]="","",DepensesData[[#This Row],[Description/Commentaires/Notes]])</f>
        <v/>
      </c>
      <c r="L1109" s="21"/>
    </row>
    <row r="1110" spans="2:12" x14ac:dyDescent="0.25">
      <c r="B1110" s="92">
        <f t="shared" si="35"/>
        <v>1106</v>
      </c>
      <c r="C1110" s="13" t="str">
        <f t="shared" si="34"/>
        <v/>
      </c>
      <c r="D1110" s="20"/>
      <c r="E1110" s="5"/>
      <c r="F1110" s="5"/>
      <c r="G1110" s="5"/>
      <c r="H1110" s="3"/>
      <c r="I1110" s="4"/>
      <c r="J1110" s="4"/>
      <c r="K1110" s="92" t="str">
        <f>IF(DepensesData[[#This Row],[Description/Commentaires/Notes]]="","",DepensesData[[#This Row],[Description/Commentaires/Notes]])</f>
        <v/>
      </c>
      <c r="L1110" s="21"/>
    </row>
    <row r="1111" spans="2:12" x14ac:dyDescent="0.25">
      <c r="B1111" s="92">
        <f t="shared" si="35"/>
        <v>1107</v>
      </c>
      <c r="C1111" s="13" t="str">
        <f t="shared" si="34"/>
        <v/>
      </c>
      <c r="D1111" s="20"/>
      <c r="E1111" s="5"/>
      <c r="F1111" s="5"/>
      <c r="G1111" s="5"/>
      <c r="H1111" s="3"/>
      <c r="I1111" s="4"/>
      <c r="J1111" s="4"/>
      <c r="K1111" s="92" t="str">
        <f>IF(DepensesData[[#This Row],[Description/Commentaires/Notes]]="","",DepensesData[[#This Row],[Description/Commentaires/Notes]])</f>
        <v/>
      </c>
      <c r="L1111" s="21"/>
    </row>
    <row r="1112" spans="2:12" x14ac:dyDescent="0.25">
      <c r="B1112" s="92">
        <f t="shared" si="35"/>
        <v>1108</v>
      </c>
      <c r="C1112" s="13" t="str">
        <f t="shared" si="34"/>
        <v/>
      </c>
      <c r="D1112" s="20"/>
      <c r="E1112" s="5"/>
      <c r="F1112" s="5"/>
      <c r="G1112" s="5"/>
      <c r="H1112" s="3"/>
      <c r="I1112" s="4"/>
      <c r="J1112" s="4"/>
      <c r="K1112" s="92" t="str">
        <f>IF(DepensesData[[#This Row],[Description/Commentaires/Notes]]="","",DepensesData[[#This Row],[Description/Commentaires/Notes]])</f>
        <v/>
      </c>
      <c r="L1112" s="21"/>
    </row>
    <row r="1113" spans="2:12" x14ac:dyDescent="0.25">
      <c r="B1113" s="92">
        <f t="shared" si="35"/>
        <v>1109</v>
      </c>
      <c r="C1113" s="13" t="str">
        <f t="shared" si="34"/>
        <v/>
      </c>
      <c r="D1113" s="20"/>
      <c r="E1113" s="5"/>
      <c r="F1113" s="5"/>
      <c r="G1113" s="5"/>
      <c r="H1113" s="3"/>
      <c r="I1113" s="4"/>
      <c r="J1113" s="4"/>
      <c r="K1113" s="92" t="str">
        <f>IF(DepensesData[[#This Row],[Description/Commentaires/Notes]]="","",DepensesData[[#This Row],[Description/Commentaires/Notes]])</f>
        <v/>
      </c>
      <c r="L1113" s="21"/>
    </row>
    <row r="1114" spans="2:12" x14ac:dyDescent="0.25">
      <c r="B1114" s="92">
        <f t="shared" si="35"/>
        <v>1110</v>
      </c>
      <c r="C1114" s="13" t="str">
        <f t="shared" si="34"/>
        <v/>
      </c>
      <c r="D1114" s="20"/>
      <c r="E1114" s="5"/>
      <c r="F1114" s="5"/>
      <c r="G1114" s="5"/>
      <c r="H1114" s="3"/>
      <c r="I1114" s="4"/>
      <c r="J1114" s="4"/>
      <c r="K1114" s="92" t="str">
        <f>IF(DepensesData[[#This Row],[Description/Commentaires/Notes]]="","",DepensesData[[#This Row],[Description/Commentaires/Notes]])</f>
        <v/>
      </c>
      <c r="L1114" s="21"/>
    </row>
    <row r="1115" spans="2:12" x14ac:dyDescent="0.25">
      <c r="B1115" s="92">
        <f t="shared" si="35"/>
        <v>1111</v>
      </c>
      <c r="C1115" s="13" t="str">
        <f t="shared" si="34"/>
        <v/>
      </c>
      <c r="D1115" s="20"/>
      <c r="E1115" s="5"/>
      <c r="F1115" s="5"/>
      <c r="G1115" s="5"/>
      <c r="H1115" s="3"/>
      <c r="I1115" s="4"/>
      <c r="J1115" s="4"/>
      <c r="K1115" s="92" t="str">
        <f>IF(DepensesData[[#This Row],[Description/Commentaires/Notes]]="","",DepensesData[[#This Row],[Description/Commentaires/Notes]])</f>
        <v/>
      </c>
      <c r="L1115" s="21"/>
    </row>
    <row r="1116" spans="2:12" x14ac:dyDescent="0.25">
      <c r="B1116" s="92">
        <f t="shared" si="35"/>
        <v>1112</v>
      </c>
      <c r="C1116" s="13" t="str">
        <f t="shared" si="34"/>
        <v/>
      </c>
      <c r="D1116" s="20"/>
      <c r="E1116" s="5"/>
      <c r="F1116" s="5"/>
      <c r="G1116" s="5"/>
      <c r="H1116" s="3"/>
      <c r="I1116" s="4"/>
      <c r="J1116" s="4"/>
      <c r="K1116" s="92" t="str">
        <f>IF(DepensesData[[#This Row],[Description/Commentaires/Notes]]="","",DepensesData[[#This Row],[Description/Commentaires/Notes]])</f>
        <v/>
      </c>
      <c r="L1116" s="21"/>
    </row>
    <row r="1117" spans="2:12" x14ac:dyDescent="0.25">
      <c r="B1117" s="92">
        <f t="shared" si="35"/>
        <v>1113</v>
      </c>
      <c r="C1117" s="13" t="str">
        <f t="shared" si="34"/>
        <v/>
      </c>
      <c r="D1117" s="20"/>
      <c r="E1117" s="5"/>
      <c r="F1117" s="5"/>
      <c r="G1117" s="5"/>
      <c r="H1117" s="3"/>
      <c r="I1117" s="4"/>
      <c r="J1117" s="4"/>
      <c r="K1117" s="92" t="str">
        <f>IF(DepensesData[[#This Row],[Description/Commentaires/Notes]]="","",DepensesData[[#This Row],[Description/Commentaires/Notes]])</f>
        <v/>
      </c>
      <c r="L1117" s="21"/>
    </row>
    <row r="1118" spans="2:12" x14ac:dyDescent="0.25">
      <c r="B1118" s="92">
        <f t="shared" si="35"/>
        <v>1114</v>
      </c>
      <c r="C1118" s="13" t="str">
        <f t="shared" si="34"/>
        <v/>
      </c>
      <c r="D1118" s="20"/>
      <c r="E1118" s="5"/>
      <c r="F1118" s="5"/>
      <c r="G1118" s="5"/>
      <c r="H1118" s="3"/>
      <c r="I1118" s="4"/>
      <c r="J1118" s="4"/>
      <c r="K1118" s="92" t="str">
        <f>IF(DepensesData[[#This Row],[Description/Commentaires/Notes]]="","",DepensesData[[#This Row],[Description/Commentaires/Notes]])</f>
        <v/>
      </c>
      <c r="L1118" s="21"/>
    </row>
    <row r="1119" spans="2:12" x14ac:dyDescent="0.25">
      <c r="B1119" s="92">
        <f t="shared" si="35"/>
        <v>1115</v>
      </c>
      <c r="C1119" s="13" t="str">
        <f t="shared" si="34"/>
        <v/>
      </c>
      <c r="D1119" s="20"/>
      <c r="E1119" s="5"/>
      <c r="F1119" s="5"/>
      <c r="G1119" s="5"/>
      <c r="H1119" s="3"/>
      <c r="I1119" s="4"/>
      <c r="J1119" s="4"/>
      <c r="K1119" s="92" t="str">
        <f>IF(DepensesData[[#This Row],[Description/Commentaires/Notes]]="","",DepensesData[[#This Row],[Description/Commentaires/Notes]])</f>
        <v/>
      </c>
      <c r="L1119" s="21"/>
    </row>
    <row r="1120" spans="2:12" x14ac:dyDescent="0.25">
      <c r="B1120" s="92">
        <f t="shared" si="35"/>
        <v>1116</v>
      </c>
      <c r="C1120" s="13" t="str">
        <f t="shared" si="34"/>
        <v/>
      </c>
      <c r="D1120" s="20"/>
      <c r="E1120" s="5"/>
      <c r="F1120" s="5"/>
      <c r="G1120" s="5"/>
      <c r="H1120" s="3"/>
      <c r="I1120" s="4"/>
      <c r="J1120" s="4"/>
      <c r="K1120" s="92" t="str">
        <f>IF(DepensesData[[#This Row],[Description/Commentaires/Notes]]="","",DepensesData[[#This Row],[Description/Commentaires/Notes]])</f>
        <v/>
      </c>
      <c r="L1120" s="21"/>
    </row>
    <row r="1121" spans="2:12" x14ac:dyDescent="0.25">
      <c r="B1121" s="92">
        <f t="shared" si="35"/>
        <v>1117</v>
      </c>
      <c r="C1121" s="13" t="str">
        <f t="shared" si="34"/>
        <v/>
      </c>
      <c r="D1121" s="20"/>
      <c r="E1121" s="5"/>
      <c r="F1121" s="5"/>
      <c r="G1121" s="5"/>
      <c r="H1121" s="3"/>
      <c r="I1121" s="4"/>
      <c r="J1121" s="4"/>
      <c r="K1121" s="92" t="str">
        <f>IF(DepensesData[[#This Row],[Description/Commentaires/Notes]]="","",DepensesData[[#This Row],[Description/Commentaires/Notes]])</f>
        <v/>
      </c>
      <c r="L1121" s="21"/>
    </row>
    <row r="1122" spans="2:12" x14ac:dyDescent="0.25">
      <c r="B1122" s="92">
        <f t="shared" si="35"/>
        <v>1118</v>
      </c>
      <c r="C1122" s="13" t="str">
        <f t="shared" si="34"/>
        <v/>
      </c>
      <c r="D1122" s="20"/>
      <c r="E1122" s="5"/>
      <c r="F1122" s="5"/>
      <c r="G1122" s="5"/>
      <c r="H1122" s="3"/>
      <c r="I1122" s="4"/>
      <c r="J1122" s="4"/>
      <c r="K1122" s="92" t="str">
        <f>IF(DepensesData[[#This Row],[Description/Commentaires/Notes]]="","",DepensesData[[#This Row],[Description/Commentaires/Notes]])</f>
        <v/>
      </c>
      <c r="L1122" s="21"/>
    </row>
    <row r="1123" spans="2:12" x14ac:dyDescent="0.25">
      <c r="B1123" s="92">
        <f t="shared" si="35"/>
        <v>1119</v>
      </c>
      <c r="C1123" s="13" t="str">
        <f t="shared" si="34"/>
        <v/>
      </c>
      <c r="D1123" s="20"/>
      <c r="E1123" s="5"/>
      <c r="F1123" s="5"/>
      <c r="G1123" s="5"/>
      <c r="H1123" s="3"/>
      <c r="I1123" s="4"/>
      <c r="J1123" s="4"/>
      <c r="K1123" s="92" t="str">
        <f>IF(DepensesData[[#This Row],[Description/Commentaires/Notes]]="","",DepensesData[[#This Row],[Description/Commentaires/Notes]])</f>
        <v/>
      </c>
      <c r="L1123" s="21"/>
    </row>
    <row r="1124" spans="2:12" x14ac:dyDescent="0.25">
      <c r="B1124" s="92">
        <f t="shared" si="35"/>
        <v>1120</v>
      </c>
      <c r="C1124" s="13" t="str">
        <f t="shared" si="34"/>
        <v/>
      </c>
      <c r="D1124" s="20"/>
      <c r="E1124" s="5"/>
      <c r="F1124" s="5"/>
      <c r="G1124" s="5"/>
      <c r="H1124" s="3"/>
      <c r="I1124" s="4"/>
      <c r="J1124" s="4"/>
      <c r="K1124" s="92" t="str">
        <f>IF(DepensesData[[#This Row],[Description/Commentaires/Notes]]="","",DepensesData[[#This Row],[Description/Commentaires/Notes]])</f>
        <v/>
      </c>
      <c r="L1124" s="21"/>
    </row>
    <row r="1125" spans="2:12" x14ac:dyDescent="0.25">
      <c r="B1125" s="92">
        <f t="shared" si="35"/>
        <v>1121</v>
      </c>
      <c r="C1125" s="13" t="str">
        <f t="shared" si="34"/>
        <v/>
      </c>
      <c r="D1125" s="20"/>
      <c r="E1125" s="5"/>
      <c r="F1125" s="5"/>
      <c r="G1125" s="5"/>
      <c r="H1125" s="3"/>
      <c r="I1125" s="4"/>
      <c r="J1125" s="4"/>
      <c r="K1125" s="92" t="str">
        <f>IF(DepensesData[[#This Row],[Description/Commentaires/Notes]]="","",DepensesData[[#This Row],[Description/Commentaires/Notes]])</f>
        <v/>
      </c>
      <c r="L1125" s="21"/>
    </row>
    <row r="1126" spans="2:12" x14ac:dyDescent="0.25">
      <c r="B1126" s="92">
        <f t="shared" si="35"/>
        <v>1122</v>
      </c>
      <c r="C1126" s="13" t="str">
        <f t="shared" si="34"/>
        <v/>
      </c>
      <c r="D1126" s="20"/>
      <c r="E1126" s="5"/>
      <c r="F1126" s="5"/>
      <c r="G1126" s="5"/>
      <c r="H1126" s="3"/>
      <c r="I1126" s="4"/>
      <c r="J1126" s="4"/>
      <c r="K1126" s="92" t="str">
        <f>IF(DepensesData[[#This Row],[Description/Commentaires/Notes]]="","",DepensesData[[#This Row],[Description/Commentaires/Notes]])</f>
        <v/>
      </c>
      <c r="L1126" s="21"/>
    </row>
    <row r="1127" spans="2:12" x14ac:dyDescent="0.25">
      <c r="B1127" s="92">
        <f t="shared" si="35"/>
        <v>1123</v>
      </c>
      <c r="C1127" s="13" t="str">
        <f t="shared" si="34"/>
        <v/>
      </c>
      <c r="D1127" s="20"/>
      <c r="E1127" s="5"/>
      <c r="F1127" s="5"/>
      <c r="G1127" s="5"/>
      <c r="H1127" s="3"/>
      <c r="I1127" s="4"/>
      <c r="J1127" s="4"/>
      <c r="K1127" s="92" t="str">
        <f>IF(DepensesData[[#This Row],[Description/Commentaires/Notes]]="","",DepensesData[[#This Row],[Description/Commentaires/Notes]])</f>
        <v/>
      </c>
      <c r="L1127" s="21"/>
    </row>
    <row r="1128" spans="2:12" x14ac:dyDescent="0.25">
      <c r="B1128" s="92">
        <f t="shared" si="35"/>
        <v>1124</v>
      </c>
      <c r="C1128" s="13" t="str">
        <f t="shared" si="34"/>
        <v/>
      </c>
      <c r="D1128" s="20"/>
      <c r="E1128" s="5"/>
      <c r="F1128" s="5"/>
      <c r="G1128" s="5"/>
      <c r="H1128" s="3"/>
      <c r="I1128" s="4"/>
      <c r="J1128" s="4"/>
      <c r="K1128" s="92" t="str">
        <f>IF(DepensesData[[#This Row],[Description/Commentaires/Notes]]="","",DepensesData[[#This Row],[Description/Commentaires/Notes]])</f>
        <v/>
      </c>
      <c r="L1128" s="21"/>
    </row>
    <row r="1129" spans="2:12" x14ac:dyDescent="0.25">
      <c r="B1129" s="92">
        <f t="shared" si="35"/>
        <v>1125</v>
      </c>
      <c r="C1129" s="13" t="str">
        <f t="shared" si="34"/>
        <v/>
      </c>
      <c r="D1129" s="20"/>
      <c r="E1129" s="5"/>
      <c r="F1129" s="5"/>
      <c r="G1129" s="5"/>
      <c r="H1129" s="3"/>
      <c r="I1129" s="4"/>
      <c r="J1129" s="4"/>
      <c r="K1129" s="92" t="str">
        <f>IF(DepensesData[[#This Row],[Description/Commentaires/Notes]]="","",DepensesData[[#This Row],[Description/Commentaires/Notes]])</f>
        <v/>
      </c>
      <c r="L1129" s="21"/>
    </row>
    <row r="1130" spans="2:12" x14ac:dyDescent="0.25">
      <c r="B1130" s="92">
        <f t="shared" si="35"/>
        <v>1126</v>
      </c>
      <c r="C1130" s="13" t="str">
        <f t="shared" si="34"/>
        <v/>
      </c>
      <c r="D1130" s="20"/>
      <c r="E1130" s="5"/>
      <c r="F1130" s="5"/>
      <c r="G1130" s="5"/>
      <c r="H1130" s="3"/>
      <c r="I1130" s="4"/>
      <c r="J1130" s="4"/>
      <c r="K1130" s="92" t="str">
        <f>IF(DepensesData[[#This Row],[Description/Commentaires/Notes]]="","",DepensesData[[#This Row],[Description/Commentaires/Notes]])</f>
        <v/>
      </c>
      <c r="L1130" s="21"/>
    </row>
    <row r="1131" spans="2:12" x14ac:dyDescent="0.25">
      <c r="B1131" s="92">
        <f t="shared" si="35"/>
        <v>1127</v>
      </c>
      <c r="C1131" s="13" t="str">
        <f t="shared" si="34"/>
        <v/>
      </c>
      <c r="D1131" s="20"/>
      <c r="E1131" s="5"/>
      <c r="F1131" s="5"/>
      <c r="G1131" s="5"/>
      <c r="H1131" s="3"/>
      <c r="I1131" s="4"/>
      <c r="J1131" s="4"/>
      <c r="K1131" s="92" t="str">
        <f>IF(DepensesData[[#This Row],[Description/Commentaires/Notes]]="","",DepensesData[[#This Row],[Description/Commentaires/Notes]])</f>
        <v/>
      </c>
      <c r="L1131" s="21"/>
    </row>
    <row r="1132" spans="2:12" x14ac:dyDescent="0.25">
      <c r="B1132" s="92">
        <f t="shared" si="35"/>
        <v>1128</v>
      </c>
      <c r="C1132" s="13" t="str">
        <f t="shared" si="34"/>
        <v/>
      </c>
      <c r="D1132" s="20"/>
      <c r="E1132" s="5"/>
      <c r="F1132" s="5"/>
      <c r="G1132" s="5"/>
      <c r="H1132" s="3"/>
      <c r="I1132" s="4"/>
      <c r="J1132" s="4"/>
      <c r="K1132" s="92" t="str">
        <f>IF(DepensesData[[#This Row],[Description/Commentaires/Notes]]="","",DepensesData[[#This Row],[Description/Commentaires/Notes]])</f>
        <v/>
      </c>
      <c r="L1132" s="21"/>
    </row>
    <row r="1133" spans="2:12" x14ac:dyDescent="0.25">
      <c r="B1133" s="92">
        <f t="shared" si="35"/>
        <v>1129</v>
      </c>
      <c r="C1133" s="13" t="str">
        <f t="shared" si="34"/>
        <v/>
      </c>
      <c r="D1133" s="20"/>
      <c r="E1133" s="5"/>
      <c r="F1133" s="5"/>
      <c r="G1133" s="5"/>
      <c r="H1133" s="3"/>
      <c r="I1133" s="4"/>
      <c r="J1133" s="4"/>
      <c r="K1133" s="92" t="str">
        <f>IF(DepensesData[[#This Row],[Description/Commentaires/Notes]]="","",DepensesData[[#This Row],[Description/Commentaires/Notes]])</f>
        <v/>
      </c>
      <c r="L1133" s="21"/>
    </row>
    <row r="1134" spans="2:12" x14ac:dyDescent="0.25">
      <c r="B1134" s="92">
        <f t="shared" si="35"/>
        <v>1130</v>
      </c>
      <c r="C1134" s="13" t="str">
        <f t="shared" si="34"/>
        <v/>
      </c>
      <c r="D1134" s="20"/>
      <c r="E1134" s="5"/>
      <c r="F1134" s="5"/>
      <c r="G1134" s="5"/>
      <c r="H1134" s="3"/>
      <c r="I1134" s="4"/>
      <c r="J1134" s="4"/>
      <c r="K1134" s="92" t="str">
        <f>IF(DepensesData[[#This Row],[Description/Commentaires/Notes]]="","",DepensesData[[#This Row],[Description/Commentaires/Notes]])</f>
        <v/>
      </c>
      <c r="L1134" s="21"/>
    </row>
    <row r="1135" spans="2:12" x14ac:dyDescent="0.25">
      <c r="B1135" s="92">
        <f t="shared" si="35"/>
        <v>1131</v>
      </c>
      <c r="C1135" s="13" t="str">
        <f t="shared" si="34"/>
        <v/>
      </c>
      <c r="D1135" s="20"/>
      <c r="E1135" s="5"/>
      <c r="F1135" s="5"/>
      <c r="G1135" s="5"/>
      <c r="H1135" s="3"/>
      <c r="I1135" s="4"/>
      <c r="J1135" s="4"/>
      <c r="K1135" s="92" t="str">
        <f>IF(DepensesData[[#This Row],[Description/Commentaires/Notes]]="","",DepensesData[[#This Row],[Description/Commentaires/Notes]])</f>
        <v/>
      </c>
      <c r="L1135" s="21"/>
    </row>
    <row r="1136" spans="2:12" x14ac:dyDescent="0.25">
      <c r="B1136" s="92">
        <f t="shared" si="35"/>
        <v>1132</v>
      </c>
      <c r="C1136" s="13" t="str">
        <f t="shared" si="34"/>
        <v/>
      </c>
      <c r="D1136" s="20"/>
      <c r="E1136" s="5"/>
      <c r="F1136" s="5"/>
      <c r="G1136" s="5"/>
      <c r="H1136" s="3"/>
      <c r="I1136" s="4"/>
      <c r="J1136" s="4"/>
      <c r="K1136" s="92" t="str">
        <f>IF(DepensesData[[#This Row],[Description/Commentaires/Notes]]="","",DepensesData[[#This Row],[Description/Commentaires/Notes]])</f>
        <v/>
      </c>
      <c r="L1136" s="21"/>
    </row>
    <row r="1137" spans="2:12" x14ac:dyDescent="0.25">
      <c r="B1137" s="92">
        <f t="shared" si="35"/>
        <v>1133</v>
      </c>
      <c r="C1137" s="13" t="str">
        <f t="shared" si="34"/>
        <v/>
      </c>
      <c r="D1137" s="20"/>
      <c r="E1137" s="5"/>
      <c r="F1137" s="5"/>
      <c r="G1137" s="5"/>
      <c r="H1137" s="3"/>
      <c r="I1137" s="4"/>
      <c r="J1137" s="4"/>
      <c r="K1137" s="92" t="str">
        <f>IF(DepensesData[[#This Row],[Description/Commentaires/Notes]]="","",DepensesData[[#This Row],[Description/Commentaires/Notes]])</f>
        <v/>
      </c>
      <c r="L1137" s="21"/>
    </row>
    <row r="1138" spans="2:12" x14ac:dyDescent="0.25">
      <c r="B1138" s="92">
        <f t="shared" si="35"/>
        <v>1134</v>
      </c>
      <c r="C1138" s="13" t="str">
        <f t="shared" si="34"/>
        <v/>
      </c>
      <c r="D1138" s="20"/>
      <c r="E1138" s="5"/>
      <c r="F1138" s="5"/>
      <c r="G1138" s="5"/>
      <c r="H1138" s="3"/>
      <c r="I1138" s="4"/>
      <c r="J1138" s="4"/>
      <c r="K1138" s="92" t="str">
        <f>IF(DepensesData[[#This Row],[Description/Commentaires/Notes]]="","",DepensesData[[#This Row],[Description/Commentaires/Notes]])</f>
        <v/>
      </c>
      <c r="L1138" s="21"/>
    </row>
    <row r="1139" spans="2:12" x14ac:dyDescent="0.25">
      <c r="B1139" s="92">
        <f t="shared" si="35"/>
        <v>1135</v>
      </c>
      <c r="C1139" s="13" t="str">
        <f t="shared" si="34"/>
        <v/>
      </c>
      <c r="D1139" s="20"/>
      <c r="E1139" s="5"/>
      <c r="F1139" s="5"/>
      <c r="G1139" s="5"/>
      <c r="H1139" s="3"/>
      <c r="I1139" s="4"/>
      <c r="J1139" s="4"/>
      <c r="K1139" s="92" t="str">
        <f>IF(DepensesData[[#This Row],[Description/Commentaires/Notes]]="","",DepensesData[[#This Row],[Description/Commentaires/Notes]])</f>
        <v/>
      </c>
      <c r="L1139" s="21"/>
    </row>
    <row r="1140" spans="2:12" x14ac:dyDescent="0.25">
      <c r="B1140" s="92">
        <f t="shared" si="35"/>
        <v>1136</v>
      </c>
      <c r="C1140" s="13" t="str">
        <f t="shared" si="34"/>
        <v/>
      </c>
      <c r="D1140" s="20"/>
      <c r="E1140" s="5"/>
      <c r="F1140" s="5"/>
      <c r="G1140" s="5"/>
      <c r="H1140" s="3"/>
      <c r="I1140" s="4"/>
      <c r="J1140" s="4"/>
      <c r="K1140" s="92" t="str">
        <f>IF(DepensesData[[#This Row],[Description/Commentaires/Notes]]="","",DepensesData[[#This Row],[Description/Commentaires/Notes]])</f>
        <v/>
      </c>
      <c r="L1140" s="21"/>
    </row>
    <row r="1141" spans="2:12" x14ac:dyDescent="0.25">
      <c r="B1141" s="92">
        <f t="shared" si="35"/>
        <v>1137</v>
      </c>
      <c r="C1141" s="13" t="str">
        <f t="shared" si="34"/>
        <v/>
      </c>
      <c r="D1141" s="20"/>
      <c r="E1141" s="5"/>
      <c r="F1141" s="5"/>
      <c r="G1141" s="5"/>
      <c r="H1141" s="3"/>
      <c r="I1141" s="4"/>
      <c r="J1141" s="4"/>
      <c r="K1141" s="92" t="str">
        <f>IF(DepensesData[[#This Row],[Description/Commentaires/Notes]]="","",DepensesData[[#This Row],[Description/Commentaires/Notes]])</f>
        <v/>
      </c>
      <c r="L1141" s="21"/>
    </row>
    <row r="1142" spans="2:12" x14ac:dyDescent="0.25">
      <c r="B1142" s="92">
        <f t="shared" si="35"/>
        <v>1138</v>
      </c>
      <c r="C1142" s="13" t="str">
        <f t="shared" si="34"/>
        <v/>
      </c>
      <c r="D1142" s="20"/>
      <c r="E1142" s="5"/>
      <c r="F1142" s="5"/>
      <c r="G1142" s="5"/>
      <c r="H1142" s="3"/>
      <c r="I1142" s="4"/>
      <c r="J1142" s="4"/>
      <c r="K1142" s="92" t="str">
        <f>IF(DepensesData[[#This Row],[Description/Commentaires/Notes]]="","",DepensesData[[#This Row],[Description/Commentaires/Notes]])</f>
        <v/>
      </c>
      <c r="L1142" s="21"/>
    </row>
    <row r="1143" spans="2:12" x14ac:dyDescent="0.25">
      <c r="B1143" s="92">
        <f t="shared" si="35"/>
        <v>1139</v>
      </c>
      <c r="C1143" s="13" t="str">
        <f t="shared" si="34"/>
        <v/>
      </c>
      <c r="D1143" s="20"/>
      <c r="E1143" s="5"/>
      <c r="F1143" s="5"/>
      <c r="G1143" s="5"/>
      <c r="H1143" s="3"/>
      <c r="I1143" s="4"/>
      <c r="J1143" s="4"/>
      <c r="K1143" s="92" t="str">
        <f>IF(DepensesData[[#This Row],[Description/Commentaires/Notes]]="","",DepensesData[[#This Row],[Description/Commentaires/Notes]])</f>
        <v/>
      </c>
      <c r="L1143" s="21"/>
    </row>
    <row r="1144" spans="2:12" x14ac:dyDescent="0.25">
      <c r="B1144" s="92">
        <f t="shared" si="35"/>
        <v>1140</v>
      </c>
      <c r="C1144" s="13" t="str">
        <f t="shared" si="34"/>
        <v/>
      </c>
      <c r="D1144" s="20"/>
      <c r="E1144" s="5"/>
      <c r="F1144" s="5"/>
      <c r="G1144" s="5"/>
      <c r="H1144" s="3"/>
      <c r="I1144" s="4"/>
      <c r="J1144" s="4"/>
      <c r="K1144" s="92" t="str">
        <f>IF(DepensesData[[#This Row],[Description/Commentaires/Notes]]="","",DepensesData[[#This Row],[Description/Commentaires/Notes]])</f>
        <v/>
      </c>
      <c r="L1144" s="21"/>
    </row>
    <row r="1145" spans="2:12" x14ac:dyDescent="0.25">
      <c r="B1145" s="92">
        <f t="shared" si="35"/>
        <v>1141</v>
      </c>
      <c r="C1145" s="13" t="str">
        <f t="shared" si="34"/>
        <v/>
      </c>
      <c r="D1145" s="20"/>
      <c r="E1145" s="5"/>
      <c r="F1145" s="5"/>
      <c r="G1145" s="5"/>
      <c r="H1145" s="3"/>
      <c r="I1145" s="4"/>
      <c r="J1145" s="4"/>
      <c r="K1145" s="92" t="str">
        <f>IF(DepensesData[[#This Row],[Description/Commentaires/Notes]]="","",DepensesData[[#This Row],[Description/Commentaires/Notes]])</f>
        <v/>
      </c>
      <c r="L1145" s="21"/>
    </row>
    <row r="1146" spans="2:12" x14ac:dyDescent="0.25">
      <c r="B1146" s="92">
        <f t="shared" si="35"/>
        <v>1142</v>
      </c>
      <c r="C1146" s="13" t="str">
        <f t="shared" si="34"/>
        <v/>
      </c>
      <c r="D1146" s="20"/>
      <c r="E1146" s="5"/>
      <c r="F1146" s="5"/>
      <c r="G1146" s="5"/>
      <c r="H1146" s="3"/>
      <c r="I1146" s="4"/>
      <c r="J1146" s="4"/>
      <c r="K1146" s="92" t="str">
        <f>IF(DepensesData[[#This Row],[Description/Commentaires/Notes]]="","",DepensesData[[#This Row],[Description/Commentaires/Notes]])</f>
        <v/>
      </c>
      <c r="L1146" s="21"/>
    </row>
    <row r="1147" spans="2:12" x14ac:dyDescent="0.25">
      <c r="B1147" s="92">
        <f t="shared" si="35"/>
        <v>1143</v>
      </c>
      <c r="C1147" s="13" t="str">
        <f t="shared" si="34"/>
        <v/>
      </c>
      <c r="D1147" s="20"/>
      <c r="E1147" s="5"/>
      <c r="F1147" s="5"/>
      <c r="G1147" s="5"/>
      <c r="H1147" s="3"/>
      <c r="I1147" s="4"/>
      <c r="J1147" s="4"/>
      <c r="K1147" s="92" t="str">
        <f>IF(DepensesData[[#This Row],[Description/Commentaires/Notes]]="","",DepensesData[[#This Row],[Description/Commentaires/Notes]])</f>
        <v/>
      </c>
      <c r="L1147" s="21"/>
    </row>
    <row r="1148" spans="2:12" x14ac:dyDescent="0.25">
      <c r="B1148" s="92">
        <f t="shared" si="35"/>
        <v>1144</v>
      </c>
      <c r="C1148" s="13" t="str">
        <f t="shared" si="34"/>
        <v/>
      </c>
      <c r="D1148" s="20"/>
      <c r="E1148" s="5"/>
      <c r="F1148" s="5"/>
      <c r="G1148" s="5"/>
      <c r="H1148" s="3"/>
      <c r="I1148" s="4"/>
      <c r="J1148" s="4"/>
      <c r="K1148" s="92" t="str">
        <f>IF(DepensesData[[#This Row],[Description/Commentaires/Notes]]="","",DepensesData[[#This Row],[Description/Commentaires/Notes]])</f>
        <v/>
      </c>
      <c r="L1148" s="21"/>
    </row>
    <row r="1149" spans="2:12" x14ac:dyDescent="0.25">
      <c r="B1149" s="92">
        <f t="shared" si="35"/>
        <v>1145</v>
      </c>
      <c r="C1149" s="13" t="str">
        <f t="shared" si="34"/>
        <v/>
      </c>
      <c r="D1149" s="20"/>
      <c r="E1149" s="5"/>
      <c r="F1149" s="5"/>
      <c r="G1149" s="5"/>
      <c r="H1149" s="3"/>
      <c r="I1149" s="4"/>
      <c r="J1149" s="4"/>
      <c r="K1149" s="92" t="str">
        <f>IF(DepensesData[[#This Row],[Description/Commentaires/Notes]]="","",DepensesData[[#This Row],[Description/Commentaires/Notes]])</f>
        <v/>
      </c>
      <c r="L1149" s="21"/>
    </row>
    <row r="1150" spans="2:12" x14ac:dyDescent="0.25">
      <c r="B1150" s="92">
        <f t="shared" si="35"/>
        <v>1146</v>
      </c>
      <c r="C1150" s="13" t="str">
        <f t="shared" si="34"/>
        <v/>
      </c>
      <c r="D1150" s="20"/>
      <c r="E1150" s="5"/>
      <c r="F1150" s="5"/>
      <c r="G1150" s="5"/>
      <c r="H1150" s="3"/>
      <c r="I1150" s="4"/>
      <c r="J1150" s="4"/>
      <c r="K1150" s="92" t="str">
        <f>IF(DepensesData[[#This Row],[Description/Commentaires/Notes]]="","",DepensesData[[#This Row],[Description/Commentaires/Notes]])</f>
        <v/>
      </c>
      <c r="L1150" s="21"/>
    </row>
    <row r="1151" spans="2:12" x14ac:dyDescent="0.25">
      <c r="B1151" s="92">
        <f t="shared" si="35"/>
        <v>1147</v>
      </c>
      <c r="C1151" s="13" t="str">
        <f t="shared" si="34"/>
        <v/>
      </c>
      <c r="D1151" s="20"/>
      <c r="E1151" s="5"/>
      <c r="F1151" s="5"/>
      <c r="G1151" s="5"/>
      <c r="H1151" s="3"/>
      <c r="I1151" s="4"/>
      <c r="J1151" s="4"/>
      <c r="K1151" s="92" t="str">
        <f>IF(DepensesData[[#This Row],[Description/Commentaires/Notes]]="","",DepensesData[[#This Row],[Description/Commentaires/Notes]])</f>
        <v/>
      </c>
      <c r="L1151" s="21"/>
    </row>
    <row r="1152" spans="2:12" x14ac:dyDescent="0.25">
      <c r="B1152" s="92">
        <f t="shared" si="35"/>
        <v>1148</v>
      </c>
      <c r="C1152" s="13" t="str">
        <f t="shared" si="34"/>
        <v/>
      </c>
      <c r="D1152" s="20"/>
      <c r="E1152" s="5"/>
      <c r="F1152" s="5"/>
      <c r="G1152" s="5"/>
      <c r="H1152" s="3"/>
      <c r="I1152" s="4"/>
      <c r="J1152" s="4"/>
      <c r="K1152" s="92" t="str">
        <f>IF(DepensesData[[#This Row],[Description/Commentaires/Notes]]="","",DepensesData[[#This Row],[Description/Commentaires/Notes]])</f>
        <v/>
      </c>
      <c r="L1152" s="21"/>
    </row>
    <row r="1153" spans="2:12" x14ac:dyDescent="0.25">
      <c r="B1153" s="92">
        <f t="shared" si="35"/>
        <v>1149</v>
      </c>
      <c r="C1153" s="13" t="str">
        <f t="shared" si="34"/>
        <v/>
      </c>
      <c r="D1153" s="20"/>
      <c r="E1153" s="5"/>
      <c r="F1153" s="5"/>
      <c r="G1153" s="5"/>
      <c r="H1153" s="3"/>
      <c r="I1153" s="4"/>
      <c r="J1153" s="4"/>
      <c r="K1153" s="92" t="str">
        <f>IF(DepensesData[[#This Row],[Description/Commentaires/Notes]]="","",DepensesData[[#This Row],[Description/Commentaires/Notes]])</f>
        <v/>
      </c>
      <c r="L1153" s="21"/>
    </row>
    <row r="1154" spans="2:12" x14ac:dyDescent="0.25">
      <c r="B1154" s="92">
        <f t="shared" si="35"/>
        <v>1150</v>
      </c>
      <c r="C1154" s="13" t="str">
        <f t="shared" si="34"/>
        <v/>
      </c>
      <c r="D1154" s="20"/>
      <c r="E1154" s="5"/>
      <c r="F1154" s="5"/>
      <c r="G1154" s="5"/>
      <c r="H1154" s="3"/>
      <c r="I1154" s="4"/>
      <c r="J1154" s="4"/>
      <c r="K1154" s="92" t="str">
        <f>IF(DepensesData[[#This Row],[Description/Commentaires/Notes]]="","",DepensesData[[#This Row],[Description/Commentaires/Notes]])</f>
        <v/>
      </c>
      <c r="L1154" s="21"/>
    </row>
    <row r="1155" spans="2:12" x14ac:dyDescent="0.25">
      <c r="B1155" s="92">
        <f t="shared" si="35"/>
        <v>1151</v>
      </c>
      <c r="C1155" s="13" t="str">
        <f t="shared" si="34"/>
        <v/>
      </c>
      <c r="D1155" s="20"/>
      <c r="E1155" s="5"/>
      <c r="F1155" s="5"/>
      <c r="G1155" s="5"/>
      <c r="H1155" s="3"/>
      <c r="I1155" s="4"/>
      <c r="J1155" s="4"/>
      <c r="K1155" s="92" t="str">
        <f>IF(DepensesData[[#This Row],[Description/Commentaires/Notes]]="","",DepensesData[[#This Row],[Description/Commentaires/Notes]])</f>
        <v/>
      </c>
      <c r="L1155" s="21"/>
    </row>
    <row r="1156" spans="2:12" x14ac:dyDescent="0.25">
      <c r="B1156" s="92">
        <f t="shared" si="35"/>
        <v>1152</v>
      </c>
      <c r="C1156" s="13" t="str">
        <f t="shared" si="34"/>
        <v/>
      </c>
      <c r="D1156" s="20"/>
      <c r="E1156" s="5"/>
      <c r="F1156" s="5"/>
      <c r="G1156" s="5"/>
      <c r="H1156" s="3"/>
      <c r="I1156" s="4"/>
      <c r="J1156" s="4"/>
      <c r="K1156" s="92" t="str">
        <f>IF(DepensesData[[#This Row],[Description/Commentaires/Notes]]="","",DepensesData[[#This Row],[Description/Commentaires/Notes]])</f>
        <v/>
      </c>
      <c r="L1156" s="21"/>
    </row>
    <row r="1157" spans="2:12" x14ac:dyDescent="0.25">
      <c r="B1157" s="92">
        <f t="shared" si="35"/>
        <v>1153</v>
      </c>
      <c r="C1157" s="13" t="str">
        <f t="shared" ref="C1157:C1220" si="36">IF(OR(D1157="", E1157="", F1157="", H1157="", I1157=""), "", TEXT(RIGHT(YEAR(D1157), 2), "00") &amp; TEXT(MONTH(D1157), "00") &amp; TEXT(DAY(D1157), "00") &amp; "_Dep_MC_" &amp; TEXT(B1157, "0"))</f>
        <v/>
      </c>
      <c r="D1157" s="20"/>
      <c r="E1157" s="5"/>
      <c r="F1157" s="5"/>
      <c r="G1157" s="5"/>
      <c r="H1157" s="3"/>
      <c r="I1157" s="4"/>
      <c r="J1157" s="4"/>
      <c r="K1157" s="92" t="str">
        <f>IF(DepensesData[[#This Row],[Description/Commentaires/Notes]]="","",DepensesData[[#This Row],[Description/Commentaires/Notes]])</f>
        <v/>
      </c>
      <c r="L1157" s="21"/>
    </row>
    <row r="1158" spans="2:12" x14ac:dyDescent="0.25">
      <c r="B1158" s="92">
        <f t="shared" si="35"/>
        <v>1154</v>
      </c>
      <c r="C1158" s="13" t="str">
        <f t="shared" si="36"/>
        <v/>
      </c>
      <c r="D1158" s="20"/>
      <c r="E1158" s="5"/>
      <c r="F1158" s="5"/>
      <c r="G1158" s="5"/>
      <c r="H1158" s="3"/>
      <c r="I1158" s="4"/>
      <c r="J1158" s="4"/>
      <c r="K1158" s="92" t="str">
        <f>IF(DepensesData[[#This Row],[Description/Commentaires/Notes]]="","",DepensesData[[#This Row],[Description/Commentaires/Notes]])</f>
        <v/>
      </c>
      <c r="L1158" s="21"/>
    </row>
    <row r="1159" spans="2:12" x14ac:dyDescent="0.25">
      <c r="B1159" s="92">
        <f t="shared" ref="B1159:B1222" si="37">B1158+1</f>
        <v>1155</v>
      </c>
      <c r="C1159" s="13" t="str">
        <f t="shared" si="36"/>
        <v/>
      </c>
      <c r="D1159" s="20"/>
      <c r="E1159" s="5"/>
      <c r="F1159" s="5"/>
      <c r="G1159" s="5"/>
      <c r="H1159" s="3"/>
      <c r="I1159" s="4"/>
      <c r="J1159" s="4"/>
      <c r="K1159" s="92" t="str">
        <f>IF(DepensesData[[#This Row],[Description/Commentaires/Notes]]="","",DepensesData[[#This Row],[Description/Commentaires/Notes]])</f>
        <v/>
      </c>
      <c r="L1159" s="21"/>
    </row>
    <row r="1160" spans="2:12" x14ac:dyDescent="0.25">
      <c r="B1160" s="92">
        <f t="shared" si="37"/>
        <v>1156</v>
      </c>
      <c r="C1160" s="13" t="str">
        <f t="shared" si="36"/>
        <v/>
      </c>
      <c r="D1160" s="20"/>
      <c r="E1160" s="5"/>
      <c r="F1160" s="5"/>
      <c r="G1160" s="5"/>
      <c r="H1160" s="3"/>
      <c r="I1160" s="4"/>
      <c r="J1160" s="4"/>
      <c r="K1160" s="92" t="str">
        <f>IF(DepensesData[[#This Row],[Description/Commentaires/Notes]]="","",DepensesData[[#This Row],[Description/Commentaires/Notes]])</f>
        <v/>
      </c>
      <c r="L1160" s="21"/>
    </row>
    <row r="1161" spans="2:12" x14ac:dyDescent="0.25">
      <c r="B1161" s="92">
        <f t="shared" si="37"/>
        <v>1157</v>
      </c>
      <c r="C1161" s="13" t="str">
        <f t="shared" si="36"/>
        <v/>
      </c>
      <c r="D1161" s="20"/>
      <c r="E1161" s="5"/>
      <c r="F1161" s="5"/>
      <c r="G1161" s="5"/>
      <c r="H1161" s="3"/>
      <c r="I1161" s="4"/>
      <c r="J1161" s="4"/>
      <c r="K1161" s="92" t="str">
        <f>IF(DepensesData[[#This Row],[Description/Commentaires/Notes]]="","",DepensesData[[#This Row],[Description/Commentaires/Notes]])</f>
        <v/>
      </c>
      <c r="L1161" s="21"/>
    </row>
    <row r="1162" spans="2:12" x14ac:dyDescent="0.25">
      <c r="B1162" s="92">
        <f t="shared" si="37"/>
        <v>1158</v>
      </c>
      <c r="C1162" s="13" t="str">
        <f t="shared" si="36"/>
        <v/>
      </c>
      <c r="D1162" s="20"/>
      <c r="E1162" s="5"/>
      <c r="F1162" s="5"/>
      <c r="G1162" s="5"/>
      <c r="H1162" s="3"/>
      <c r="I1162" s="4"/>
      <c r="J1162" s="4"/>
      <c r="K1162" s="92" t="str">
        <f>IF(DepensesData[[#This Row],[Description/Commentaires/Notes]]="","",DepensesData[[#This Row],[Description/Commentaires/Notes]])</f>
        <v/>
      </c>
      <c r="L1162" s="21"/>
    </row>
    <row r="1163" spans="2:12" x14ac:dyDescent="0.25">
      <c r="B1163" s="92">
        <f t="shared" si="37"/>
        <v>1159</v>
      </c>
      <c r="C1163" s="13" t="str">
        <f t="shared" si="36"/>
        <v/>
      </c>
      <c r="D1163" s="20"/>
      <c r="E1163" s="5"/>
      <c r="F1163" s="5"/>
      <c r="G1163" s="5"/>
      <c r="H1163" s="3"/>
      <c r="I1163" s="4"/>
      <c r="J1163" s="4"/>
      <c r="K1163" s="92" t="str">
        <f>IF(DepensesData[[#This Row],[Description/Commentaires/Notes]]="","",DepensesData[[#This Row],[Description/Commentaires/Notes]])</f>
        <v/>
      </c>
      <c r="L1163" s="21"/>
    </row>
    <row r="1164" spans="2:12" x14ac:dyDescent="0.25">
      <c r="B1164" s="92">
        <f t="shared" si="37"/>
        <v>1160</v>
      </c>
      <c r="C1164" s="13" t="str">
        <f t="shared" si="36"/>
        <v/>
      </c>
      <c r="D1164" s="20"/>
      <c r="E1164" s="5"/>
      <c r="F1164" s="5"/>
      <c r="G1164" s="5"/>
      <c r="H1164" s="3"/>
      <c r="I1164" s="4"/>
      <c r="J1164" s="4"/>
      <c r="K1164" s="92" t="str">
        <f>IF(DepensesData[[#This Row],[Description/Commentaires/Notes]]="","",DepensesData[[#This Row],[Description/Commentaires/Notes]])</f>
        <v/>
      </c>
      <c r="L1164" s="21"/>
    </row>
    <row r="1165" spans="2:12" x14ac:dyDescent="0.25">
      <c r="B1165" s="92">
        <f t="shared" si="37"/>
        <v>1161</v>
      </c>
      <c r="C1165" s="13" t="str">
        <f t="shared" si="36"/>
        <v/>
      </c>
      <c r="D1165" s="20"/>
      <c r="E1165" s="5"/>
      <c r="F1165" s="5"/>
      <c r="G1165" s="5"/>
      <c r="H1165" s="3"/>
      <c r="I1165" s="4"/>
      <c r="J1165" s="4"/>
      <c r="K1165" s="92" t="str">
        <f>IF(DepensesData[[#This Row],[Description/Commentaires/Notes]]="","",DepensesData[[#This Row],[Description/Commentaires/Notes]])</f>
        <v/>
      </c>
      <c r="L1165" s="21"/>
    </row>
    <row r="1166" spans="2:12" x14ac:dyDescent="0.25">
      <c r="B1166" s="92">
        <f t="shared" si="37"/>
        <v>1162</v>
      </c>
      <c r="C1166" s="13" t="str">
        <f t="shared" si="36"/>
        <v/>
      </c>
      <c r="D1166" s="20"/>
      <c r="E1166" s="5"/>
      <c r="F1166" s="5"/>
      <c r="G1166" s="5"/>
      <c r="H1166" s="3"/>
      <c r="I1166" s="4"/>
      <c r="J1166" s="4"/>
      <c r="K1166" s="92" t="str">
        <f>IF(DepensesData[[#This Row],[Description/Commentaires/Notes]]="","",DepensesData[[#This Row],[Description/Commentaires/Notes]])</f>
        <v/>
      </c>
      <c r="L1166" s="21"/>
    </row>
    <row r="1167" spans="2:12" x14ac:dyDescent="0.25">
      <c r="B1167" s="92">
        <f t="shared" si="37"/>
        <v>1163</v>
      </c>
      <c r="C1167" s="13" t="str">
        <f t="shared" si="36"/>
        <v/>
      </c>
      <c r="D1167" s="20"/>
      <c r="E1167" s="5"/>
      <c r="F1167" s="5"/>
      <c r="G1167" s="5"/>
      <c r="H1167" s="3"/>
      <c r="I1167" s="4"/>
      <c r="J1167" s="4"/>
      <c r="K1167" s="92" t="str">
        <f>IF(DepensesData[[#This Row],[Description/Commentaires/Notes]]="","",DepensesData[[#This Row],[Description/Commentaires/Notes]])</f>
        <v/>
      </c>
      <c r="L1167" s="21"/>
    </row>
    <row r="1168" spans="2:12" x14ac:dyDescent="0.25">
      <c r="B1168" s="92">
        <f t="shared" si="37"/>
        <v>1164</v>
      </c>
      <c r="C1168" s="13" t="str">
        <f t="shared" si="36"/>
        <v/>
      </c>
      <c r="D1168" s="20"/>
      <c r="E1168" s="5"/>
      <c r="F1168" s="5"/>
      <c r="G1168" s="5"/>
      <c r="H1168" s="3"/>
      <c r="I1168" s="4"/>
      <c r="J1168" s="4"/>
      <c r="K1168" s="92" t="str">
        <f>IF(DepensesData[[#This Row],[Description/Commentaires/Notes]]="","",DepensesData[[#This Row],[Description/Commentaires/Notes]])</f>
        <v/>
      </c>
      <c r="L1168" s="21"/>
    </row>
    <row r="1169" spans="2:12" x14ac:dyDescent="0.25">
      <c r="B1169" s="92">
        <f t="shared" si="37"/>
        <v>1165</v>
      </c>
      <c r="C1169" s="13" t="str">
        <f t="shared" si="36"/>
        <v/>
      </c>
      <c r="D1169" s="20"/>
      <c r="E1169" s="5"/>
      <c r="F1169" s="5"/>
      <c r="G1169" s="5"/>
      <c r="H1169" s="3"/>
      <c r="I1169" s="4"/>
      <c r="J1169" s="4"/>
      <c r="K1169" s="92" t="str">
        <f>IF(DepensesData[[#This Row],[Description/Commentaires/Notes]]="","",DepensesData[[#This Row],[Description/Commentaires/Notes]])</f>
        <v/>
      </c>
      <c r="L1169" s="21"/>
    </row>
    <row r="1170" spans="2:12" x14ac:dyDescent="0.25">
      <c r="B1170" s="92">
        <f t="shared" si="37"/>
        <v>1166</v>
      </c>
      <c r="C1170" s="13" t="str">
        <f t="shared" si="36"/>
        <v/>
      </c>
      <c r="D1170" s="20"/>
      <c r="E1170" s="5"/>
      <c r="F1170" s="5"/>
      <c r="G1170" s="5"/>
      <c r="H1170" s="3"/>
      <c r="I1170" s="4"/>
      <c r="J1170" s="4"/>
      <c r="K1170" s="92" t="str">
        <f>IF(DepensesData[[#This Row],[Description/Commentaires/Notes]]="","",DepensesData[[#This Row],[Description/Commentaires/Notes]])</f>
        <v/>
      </c>
      <c r="L1170" s="21"/>
    </row>
    <row r="1171" spans="2:12" x14ac:dyDescent="0.25">
      <c r="B1171" s="92">
        <f t="shared" si="37"/>
        <v>1167</v>
      </c>
      <c r="C1171" s="13" t="str">
        <f t="shared" si="36"/>
        <v/>
      </c>
      <c r="D1171" s="20"/>
      <c r="E1171" s="5"/>
      <c r="F1171" s="5"/>
      <c r="G1171" s="5"/>
      <c r="H1171" s="3"/>
      <c r="I1171" s="4"/>
      <c r="J1171" s="4"/>
      <c r="K1171" s="92" t="str">
        <f>IF(DepensesData[[#This Row],[Description/Commentaires/Notes]]="","",DepensesData[[#This Row],[Description/Commentaires/Notes]])</f>
        <v/>
      </c>
      <c r="L1171" s="21"/>
    </row>
    <row r="1172" spans="2:12" x14ac:dyDescent="0.25">
      <c r="B1172" s="92">
        <f t="shared" si="37"/>
        <v>1168</v>
      </c>
      <c r="C1172" s="13" t="str">
        <f t="shared" si="36"/>
        <v/>
      </c>
      <c r="D1172" s="20"/>
      <c r="E1172" s="5"/>
      <c r="F1172" s="5"/>
      <c r="G1172" s="5"/>
      <c r="H1172" s="3"/>
      <c r="I1172" s="4"/>
      <c r="J1172" s="4"/>
      <c r="K1172" s="92" t="str">
        <f>IF(DepensesData[[#This Row],[Description/Commentaires/Notes]]="","",DepensesData[[#This Row],[Description/Commentaires/Notes]])</f>
        <v/>
      </c>
      <c r="L1172" s="21"/>
    </row>
    <row r="1173" spans="2:12" x14ac:dyDescent="0.25">
      <c r="B1173" s="92">
        <f t="shared" si="37"/>
        <v>1169</v>
      </c>
      <c r="C1173" s="13" t="str">
        <f t="shared" si="36"/>
        <v/>
      </c>
      <c r="D1173" s="20"/>
      <c r="E1173" s="5"/>
      <c r="F1173" s="5"/>
      <c r="G1173" s="5"/>
      <c r="H1173" s="3"/>
      <c r="I1173" s="4"/>
      <c r="J1173" s="4"/>
      <c r="K1173" s="92" t="str">
        <f>IF(DepensesData[[#This Row],[Description/Commentaires/Notes]]="","",DepensesData[[#This Row],[Description/Commentaires/Notes]])</f>
        <v/>
      </c>
      <c r="L1173" s="21"/>
    </row>
    <row r="1174" spans="2:12" x14ac:dyDescent="0.25">
      <c r="B1174" s="92">
        <f t="shared" si="37"/>
        <v>1170</v>
      </c>
      <c r="C1174" s="13" t="str">
        <f t="shared" si="36"/>
        <v/>
      </c>
      <c r="D1174" s="20"/>
      <c r="E1174" s="5"/>
      <c r="F1174" s="5"/>
      <c r="G1174" s="5"/>
      <c r="H1174" s="3"/>
      <c r="I1174" s="4"/>
      <c r="J1174" s="4"/>
      <c r="K1174" s="92" t="str">
        <f>IF(DepensesData[[#This Row],[Description/Commentaires/Notes]]="","",DepensesData[[#This Row],[Description/Commentaires/Notes]])</f>
        <v/>
      </c>
      <c r="L1174" s="21"/>
    </row>
    <row r="1175" spans="2:12" x14ac:dyDescent="0.25">
      <c r="B1175" s="92">
        <f t="shared" si="37"/>
        <v>1171</v>
      </c>
      <c r="C1175" s="13" t="str">
        <f t="shared" si="36"/>
        <v/>
      </c>
      <c r="D1175" s="20"/>
      <c r="E1175" s="5"/>
      <c r="F1175" s="5"/>
      <c r="G1175" s="5"/>
      <c r="H1175" s="3"/>
      <c r="I1175" s="4"/>
      <c r="J1175" s="4"/>
      <c r="K1175" s="92" t="str">
        <f>IF(DepensesData[[#This Row],[Description/Commentaires/Notes]]="","",DepensesData[[#This Row],[Description/Commentaires/Notes]])</f>
        <v/>
      </c>
      <c r="L1175" s="21"/>
    </row>
    <row r="1176" spans="2:12" x14ac:dyDescent="0.25">
      <c r="B1176" s="92">
        <f t="shared" si="37"/>
        <v>1172</v>
      </c>
      <c r="C1176" s="13" t="str">
        <f t="shared" si="36"/>
        <v/>
      </c>
      <c r="D1176" s="20"/>
      <c r="E1176" s="5"/>
      <c r="F1176" s="5"/>
      <c r="G1176" s="5"/>
      <c r="H1176" s="3"/>
      <c r="I1176" s="4"/>
      <c r="J1176" s="4"/>
      <c r="K1176" s="92" t="str">
        <f>IF(DepensesData[[#This Row],[Description/Commentaires/Notes]]="","",DepensesData[[#This Row],[Description/Commentaires/Notes]])</f>
        <v/>
      </c>
      <c r="L1176" s="21"/>
    </row>
    <row r="1177" spans="2:12" x14ac:dyDescent="0.25">
      <c r="B1177" s="92">
        <f t="shared" si="37"/>
        <v>1173</v>
      </c>
      <c r="C1177" s="13" t="str">
        <f t="shared" si="36"/>
        <v/>
      </c>
      <c r="D1177" s="20"/>
      <c r="E1177" s="5"/>
      <c r="F1177" s="5"/>
      <c r="G1177" s="5"/>
      <c r="H1177" s="3"/>
      <c r="I1177" s="4"/>
      <c r="J1177" s="4"/>
      <c r="K1177" s="92" t="str">
        <f>IF(DepensesData[[#This Row],[Description/Commentaires/Notes]]="","",DepensesData[[#This Row],[Description/Commentaires/Notes]])</f>
        <v/>
      </c>
      <c r="L1177" s="21"/>
    </row>
    <row r="1178" spans="2:12" x14ac:dyDescent="0.25">
      <c r="B1178" s="92">
        <f t="shared" si="37"/>
        <v>1174</v>
      </c>
      <c r="C1178" s="13" t="str">
        <f t="shared" si="36"/>
        <v/>
      </c>
      <c r="D1178" s="20"/>
      <c r="E1178" s="5"/>
      <c r="F1178" s="5"/>
      <c r="G1178" s="5"/>
      <c r="H1178" s="3"/>
      <c r="I1178" s="4"/>
      <c r="J1178" s="4"/>
      <c r="K1178" s="92" t="str">
        <f>IF(DepensesData[[#This Row],[Description/Commentaires/Notes]]="","",DepensesData[[#This Row],[Description/Commentaires/Notes]])</f>
        <v/>
      </c>
      <c r="L1178" s="21"/>
    </row>
    <row r="1179" spans="2:12" x14ac:dyDescent="0.25">
      <c r="B1179" s="92">
        <f t="shared" si="37"/>
        <v>1175</v>
      </c>
      <c r="C1179" s="13" t="str">
        <f t="shared" si="36"/>
        <v/>
      </c>
      <c r="D1179" s="20"/>
      <c r="E1179" s="5"/>
      <c r="F1179" s="5"/>
      <c r="G1179" s="5"/>
      <c r="H1179" s="3"/>
      <c r="I1179" s="4"/>
      <c r="J1179" s="4"/>
      <c r="K1179" s="92" t="str">
        <f>IF(DepensesData[[#This Row],[Description/Commentaires/Notes]]="","",DepensesData[[#This Row],[Description/Commentaires/Notes]])</f>
        <v/>
      </c>
      <c r="L1179" s="21"/>
    </row>
    <row r="1180" spans="2:12" x14ac:dyDescent="0.25">
      <c r="B1180" s="92">
        <f t="shared" si="37"/>
        <v>1176</v>
      </c>
      <c r="C1180" s="13" t="str">
        <f t="shared" si="36"/>
        <v/>
      </c>
      <c r="D1180" s="20"/>
      <c r="E1180" s="5"/>
      <c r="F1180" s="5"/>
      <c r="G1180" s="5"/>
      <c r="H1180" s="3"/>
      <c r="I1180" s="4"/>
      <c r="J1180" s="4"/>
      <c r="K1180" s="92" t="str">
        <f>IF(DepensesData[[#This Row],[Description/Commentaires/Notes]]="","",DepensesData[[#This Row],[Description/Commentaires/Notes]])</f>
        <v/>
      </c>
      <c r="L1180" s="21"/>
    </row>
    <row r="1181" spans="2:12" x14ac:dyDescent="0.25">
      <c r="B1181" s="92">
        <f t="shared" si="37"/>
        <v>1177</v>
      </c>
      <c r="C1181" s="13" t="str">
        <f t="shared" si="36"/>
        <v/>
      </c>
      <c r="D1181" s="20"/>
      <c r="E1181" s="5"/>
      <c r="F1181" s="5"/>
      <c r="G1181" s="5"/>
      <c r="H1181" s="3"/>
      <c r="I1181" s="4"/>
      <c r="J1181" s="4"/>
      <c r="K1181" s="92" t="str">
        <f>IF(DepensesData[[#This Row],[Description/Commentaires/Notes]]="","",DepensesData[[#This Row],[Description/Commentaires/Notes]])</f>
        <v/>
      </c>
      <c r="L1181" s="21"/>
    </row>
    <row r="1182" spans="2:12" x14ac:dyDescent="0.25">
      <c r="B1182" s="92">
        <f t="shared" si="37"/>
        <v>1178</v>
      </c>
      <c r="C1182" s="13" t="str">
        <f t="shared" si="36"/>
        <v/>
      </c>
      <c r="D1182" s="20"/>
      <c r="E1182" s="5"/>
      <c r="F1182" s="5"/>
      <c r="G1182" s="5"/>
      <c r="H1182" s="3"/>
      <c r="I1182" s="4"/>
      <c r="J1182" s="4"/>
      <c r="K1182" s="92" t="str">
        <f>IF(DepensesData[[#This Row],[Description/Commentaires/Notes]]="","",DepensesData[[#This Row],[Description/Commentaires/Notes]])</f>
        <v/>
      </c>
      <c r="L1182" s="21"/>
    </row>
    <row r="1183" spans="2:12" x14ac:dyDescent="0.25">
      <c r="B1183" s="92">
        <f t="shared" si="37"/>
        <v>1179</v>
      </c>
      <c r="C1183" s="13" t="str">
        <f t="shared" si="36"/>
        <v/>
      </c>
      <c r="D1183" s="20"/>
      <c r="E1183" s="5"/>
      <c r="F1183" s="5"/>
      <c r="G1183" s="5"/>
      <c r="H1183" s="3"/>
      <c r="I1183" s="4"/>
      <c r="J1183" s="4"/>
      <c r="K1183" s="92" t="str">
        <f>IF(DepensesData[[#This Row],[Description/Commentaires/Notes]]="","",DepensesData[[#This Row],[Description/Commentaires/Notes]])</f>
        <v/>
      </c>
      <c r="L1183" s="21"/>
    </row>
    <row r="1184" spans="2:12" x14ac:dyDescent="0.25">
      <c r="B1184" s="92">
        <f t="shared" si="37"/>
        <v>1180</v>
      </c>
      <c r="C1184" s="13" t="str">
        <f t="shared" si="36"/>
        <v/>
      </c>
      <c r="D1184" s="20"/>
      <c r="E1184" s="5"/>
      <c r="F1184" s="5"/>
      <c r="G1184" s="5"/>
      <c r="H1184" s="3"/>
      <c r="I1184" s="4"/>
      <c r="J1184" s="4"/>
      <c r="K1184" s="92" t="str">
        <f>IF(DepensesData[[#This Row],[Description/Commentaires/Notes]]="","",DepensesData[[#This Row],[Description/Commentaires/Notes]])</f>
        <v/>
      </c>
      <c r="L1184" s="21"/>
    </row>
    <row r="1185" spans="2:12" x14ac:dyDescent="0.25">
      <c r="B1185" s="92">
        <f t="shared" si="37"/>
        <v>1181</v>
      </c>
      <c r="C1185" s="13" t="str">
        <f t="shared" si="36"/>
        <v/>
      </c>
      <c r="D1185" s="20"/>
      <c r="E1185" s="5"/>
      <c r="F1185" s="5"/>
      <c r="G1185" s="5"/>
      <c r="H1185" s="3"/>
      <c r="I1185" s="4"/>
      <c r="J1185" s="4"/>
      <c r="K1185" s="92" t="str">
        <f>IF(DepensesData[[#This Row],[Description/Commentaires/Notes]]="","",DepensesData[[#This Row],[Description/Commentaires/Notes]])</f>
        <v/>
      </c>
      <c r="L1185" s="21"/>
    </row>
    <row r="1186" spans="2:12" x14ac:dyDescent="0.25">
      <c r="B1186" s="92">
        <f t="shared" si="37"/>
        <v>1182</v>
      </c>
      <c r="C1186" s="13" t="str">
        <f t="shared" si="36"/>
        <v/>
      </c>
      <c r="D1186" s="20"/>
      <c r="E1186" s="5"/>
      <c r="F1186" s="5"/>
      <c r="G1186" s="5"/>
      <c r="H1186" s="3"/>
      <c r="I1186" s="4"/>
      <c r="J1186" s="4"/>
      <c r="K1186" s="92" t="str">
        <f>IF(DepensesData[[#This Row],[Description/Commentaires/Notes]]="","",DepensesData[[#This Row],[Description/Commentaires/Notes]])</f>
        <v/>
      </c>
      <c r="L1186" s="21"/>
    </row>
    <row r="1187" spans="2:12" x14ac:dyDescent="0.25">
      <c r="B1187" s="92">
        <f t="shared" si="37"/>
        <v>1183</v>
      </c>
      <c r="C1187" s="13" t="str">
        <f t="shared" si="36"/>
        <v/>
      </c>
      <c r="D1187" s="20"/>
      <c r="E1187" s="5"/>
      <c r="F1187" s="5"/>
      <c r="G1187" s="5"/>
      <c r="H1187" s="3"/>
      <c r="I1187" s="4"/>
      <c r="J1187" s="4"/>
      <c r="K1187" s="92" t="str">
        <f>IF(DepensesData[[#This Row],[Description/Commentaires/Notes]]="","",DepensesData[[#This Row],[Description/Commentaires/Notes]])</f>
        <v/>
      </c>
      <c r="L1187" s="21"/>
    </row>
    <row r="1188" spans="2:12" x14ac:dyDescent="0.25">
      <c r="B1188" s="92">
        <f t="shared" si="37"/>
        <v>1184</v>
      </c>
      <c r="C1188" s="13" t="str">
        <f t="shared" si="36"/>
        <v/>
      </c>
      <c r="D1188" s="20"/>
      <c r="E1188" s="5"/>
      <c r="F1188" s="5"/>
      <c r="G1188" s="5"/>
      <c r="H1188" s="3"/>
      <c r="I1188" s="4"/>
      <c r="J1188" s="4"/>
      <c r="K1188" s="92" t="str">
        <f>IF(DepensesData[[#This Row],[Description/Commentaires/Notes]]="","",DepensesData[[#This Row],[Description/Commentaires/Notes]])</f>
        <v/>
      </c>
      <c r="L1188" s="21"/>
    </row>
    <row r="1189" spans="2:12" x14ac:dyDescent="0.25">
      <c r="B1189" s="92">
        <f t="shared" si="37"/>
        <v>1185</v>
      </c>
      <c r="C1189" s="13" t="str">
        <f t="shared" si="36"/>
        <v/>
      </c>
      <c r="D1189" s="20"/>
      <c r="E1189" s="5"/>
      <c r="F1189" s="5"/>
      <c r="G1189" s="5"/>
      <c r="H1189" s="3"/>
      <c r="I1189" s="4"/>
      <c r="J1189" s="4"/>
      <c r="K1189" s="92" t="str">
        <f>IF(DepensesData[[#This Row],[Description/Commentaires/Notes]]="","",DepensesData[[#This Row],[Description/Commentaires/Notes]])</f>
        <v/>
      </c>
      <c r="L1189" s="21"/>
    </row>
    <row r="1190" spans="2:12" x14ac:dyDescent="0.25">
      <c r="B1190" s="92">
        <f t="shared" si="37"/>
        <v>1186</v>
      </c>
      <c r="C1190" s="13" t="str">
        <f t="shared" si="36"/>
        <v/>
      </c>
      <c r="D1190" s="20"/>
      <c r="E1190" s="5"/>
      <c r="F1190" s="5"/>
      <c r="G1190" s="5"/>
      <c r="H1190" s="3"/>
      <c r="I1190" s="4"/>
      <c r="J1190" s="4"/>
      <c r="K1190" s="92" t="str">
        <f>IF(DepensesData[[#This Row],[Description/Commentaires/Notes]]="","",DepensesData[[#This Row],[Description/Commentaires/Notes]])</f>
        <v/>
      </c>
      <c r="L1190" s="21"/>
    </row>
    <row r="1191" spans="2:12" x14ac:dyDescent="0.25">
      <c r="B1191" s="92">
        <f t="shared" si="37"/>
        <v>1187</v>
      </c>
      <c r="C1191" s="13" t="str">
        <f t="shared" si="36"/>
        <v/>
      </c>
      <c r="D1191" s="20"/>
      <c r="E1191" s="5"/>
      <c r="F1191" s="5"/>
      <c r="G1191" s="5"/>
      <c r="H1191" s="3"/>
      <c r="I1191" s="4"/>
      <c r="J1191" s="4"/>
      <c r="K1191" s="92" t="str">
        <f>IF(DepensesData[[#This Row],[Description/Commentaires/Notes]]="","",DepensesData[[#This Row],[Description/Commentaires/Notes]])</f>
        <v/>
      </c>
      <c r="L1191" s="21"/>
    </row>
    <row r="1192" spans="2:12" x14ac:dyDescent="0.25">
      <c r="B1192" s="92">
        <f t="shared" si="37"/>
        <v>1188</v>
      </c>
      <c r="C1192" s="13" t="str">
        <f t="shared" si="36"/>
        <v/>
      </c>
      <c r="D1192" s="20"/>
      <c r="E1192" s="5"/>
      <c r="F1192" s="5"/>
      <c r="G1192" s="5"/>
      <c r="H1192" s="3"/>
      <c r="I1192" s="4"/>
      <c r="J1192" s="4"/>
      <c r="K1192" s="92" t="str">
        <f>IF(DepensesData[[#This Row],[Description/Commentaires/Notes]]="","",DepensesData[[#This Row],[Description/Commentaires/Notes]])</f>
        <v/>
      </c>
      <c r="L1192" s="21"/>
    </row>
    <row r="1193" spans="2:12" x14ac:dyDescent="0.25">
      <c r="B1193" s="92">
        <f t="shared" si="37"/>
        <v>1189</v>
      </c>
      <c r="C1193" s="13" t="str">
        <f t="shared" si="36"/>
        <v/>
      </c>
      <c r="D1193" s="20"/>
      <c r="E1193" s="5"/>
      <c r="F1193" s="5"/>
      <c r="G1193" s="5"/>
      <c r="H1193" s="3"/>
      <c r="I1193" s="4"/>
      <c r="J1193" s="4"/>
      <c r="K1193" s="92" t="str">
        <f>IF(DepensesData[[#This Row],[Description/Commentaires/Notes]]="","",DepensesData[[#This Row],[Description/Commentaires/Notes]])</f>
        <v/>
      </c>
      <c r="L1193" s="21"/>
    </row>
    <row r="1194" spans="2:12" x14ac:dyDescent="0.25">
      <c r="B1194" s="92">
        <f t="shared" si="37"/>
        <v>1190</v>
      </c>
      <c r="C1194" s="13" t="str">
        <f t="shared" si="36"/>
        <v/>
      </c>
      <c r="D1194" s="20"/>
      <c r="E1194" s="5"/>
      <c r="F1194" s="5"/>
      <c r="G1194" s="5"/>
      <c r="H1194" s="3"/>
      <c r="I1194" s="4"/>
      <c r="J1194" s="4"/>
      <c r="K1194" s="92" t="str">
        <f>IF(DepensesData[[#This Row],[Description/Commentaires/Notes]]="","",DepensesData[[#This Row],[Description/Commentaires/Notes]])</f>
        <v/>
      </c>
      <c r="L1194" s="21"/>
    </row>
    <row r="1195" spans="2:12" x14ac:dyDescent="0.25">
      <c r="B1195" s="92">
        <f t="shared" si="37"/>
        <v>1191</v>
      </c>
      <c r="C1195" s="13" t="str">
        <f t="shared" si="36"/>
        <v/>
      </c>
      <c r="D1195" s="20"/>
      <c r="E1195" s="5"/>
      <c r="F1195" s="5"/>
      <c r="G1195" s="5"/>
      <c r="H1195" s="3"/>
      <c r="I1195" s="4"/>
      <c r="J1195" s="4"/>
      <c r="K1195" s="92" t="str">
        <f>IF(DepensesData[[#This Row],[Description/Commentaires/Notes]]="","",DepensesData[[#This Row],[Description/Commentaires/Notes]])</f>
        <v/>
      </c>
      <c r="L1195" s="21"/>
    </row>
    <row r="1196" spans="2:12" x14ac:dyDescent="0.25">
      <c r="B1196" s="92">
        <f t="shared" si="37"/>
        <v>1192</v>
      </c>
      <c r="C1196" s="13" t="str">
        <f t="shared" si="36"/>
        <v/>
      </c>
      <c r="D1196" s="20"/>
      <c r="E1196" s="5"/>
      <c r="F1196" s="5"/>
      <c r="G1196" s="5"/>
      <c r="H1196" s="3"/>
      <c r="I1196" s="4"/>
      <c r="J1196" s="4"/>
      <c r="K1196" s="92" t="str">
        <f>IF(DepensesData[[#This Row],[Description/Commentaires/Notes]]="","",DepensesData[[#This Row],[Description/Commentaires/Notes]])</f>
        <v/>
      </c>
      <c r="L1196" s="21"/>
    </row>
    <row r="1197" spans="2:12" x14ac:dyDescent="0.25">
      <c r="B1197" s="92">
        <f t="shared" si="37"/>
        <v>1193</v>
      </c>
      <c r="C1197" s="13" t="str">
        <f t="shared" si="36"/>
        <v/>
      </c>
      <c r="D1197" s="20"/>
      <c r="E1197" s="5"/>
      <c r="F1197" s="5"/>
      <c r="G1197" s="5"/>
      <c r="H1197" s="3"/>
      <c r="I1197" s="4"/>
      <c r="J1197" s="4"/>
      <c r="K1197" s="92" t="str">
        <f>IF(DepensesData[[#This Row],[Description/Commentaires/Notes]]="","",DepensesData[[#This Row],[Description/Commentaires/Notes]])</f>
        <v/>
      </c>
      <c r="L1197" s="21"/>
    </row>
    <row r="1198" spans="2:12" x14ac:dyDescent="0.25">
      <c r="B1198" s="92">
        <f t="shared" si="37"/>
        <v>1194</v>
      </c>
      <c r="C1198" s="13" t="str">
        <f t="shared" si="36"/>
        <v/>
      </c>
      <c r="D1198" s="20"/>
      <c r="E1198" s="5"/>
      <c r="F1198" s="5"/>
      <c r="G1198" s="5"/>
      <c r="H1198" s="3"/>
      <c r="I1198" s="4"/>
      <c r="J1198" s="4"/>
      <c r="K1198" s="92" t="str">
        <f>IF(DepensesData[[#This Row],[Description/Commentaires/Notes]]="","",DepensesData[[#This Row],[Description/Commentaires/Notes]])</f>
        <v/>
      </c>
      <c r="L1198" s="21"/>
    </row>
    <row r="1199" spans="2:12" x14ac:dyDescent="0.25">
      <c r="B1199" s="92">
        <f t="shared" si="37"/>
        <v>1195</v>
      </c>
      <c r="C1199" s="13" t="str">
        <f t="shared" si="36"/>
        <v/>
      </c>
      <c r="D1199" s="20"/>
      <c r="E1199" s="5"/>
      <c r="F1199" s="5"/>
      <c r="G1199" s="5"/>
      <c r="H1199" s="3"/>
      <c r="I1199" s="4"/>
      <c r="J1199" s="4"/>
      <c r="K1199" s="92" t="str">
        <f>IF(DepensesData[[#This Row],[Description/Commentaires/Notes]]="","",DepensesData[[#This Row],[Description/Commentaires/Notes]])</f>
        <v/>
      </c>
      <c r="L1199" s="21"/>
    </row>
    <row r="1200" spans="2:12" x14ac:dyDescent="0.25">
      <c r="B1200" s="92">
        <f t="shared" si="37"/>
        <v>1196</v>
      </c>
      <c r="C1200" s="13" t="str">
        <f t="shared" si="36"/>
        <v/>
      </c>
      <c r="D1200" s="20"/>
      <c r="E1200" s="5"/>
      <c r="F1200" s="5"/>
      <c r="G1200" s="5"/>
      <c r="H1200" s="3"/>
      <c r="I1200" s="4"/>
      <c r="J1200" s="4"/>
      <c r="K1200" s="92" t="str">
        <f>IF(DepensesData[[#This Row],[Description/Commentaires/Notes]]="","",DepensesData[[#This Row],[Description/Commentaires/Notes]])</f>
        <v/>
      </c>
      <c r="L1200" s="21"/>
    </row>
    <row r="1201" spans="2:12" x14ac:dyDescent="0.25">
      <c r="B1201" s="92">
        <f t="shared" si="37"/>
        <v>1197</v>
      </c>
      <c r="C1201" s="13" t="str">
        <f t="shared" si="36"/>
        <v/>
      </c>
      <c r="D1201" s="20"/>
      <c r="E1201" s="5"/>
      <c r="F1201" s="5"/>
      <c r="G1201" s="5"/>
      <c r="H1201" s="3"/>
      <c r="I1201" s="4"/>
      <c r="J1201" s="4"/>
      <c r="K1201" s="92" t="str">
        <f>IF(DepensesData[[#This Row],[Description/Commentaires/Notes]]="","",DepensesData[[#This Row],[Description/Commentaires/Notes]])</f>
        <v/>
      </c>
      <c r="L1201" s="21"/>
    </row>
    <row r="1202" spans="2:12" x14ac:dyDescent="0.25">
      <c r="B1202" s="92">
        <f t="shared" si="37"/>
        <v>1198</v>
      </c>
      <c r="C1202" s="13" t="str">
        <f t="shared" si="36"/>
        <v/>
      </c>
      <c r="D1202" s="20"/>
      <c r="E1202" s="5"/>
      <c r="F1202" s="5"/>
      <c r="G1202" s="5"/>
      <c r="H1202" s="3"/>
      <c r="I1202" s="4"/>
      <c r="J1202" s="4"/>
      <c r="K1202" s="92" t="str">
        <f>IF(DepensesData[[#This Row],[Description/Commentaires/Notes]]="","",DepensesData[[#This Row],[Description/Commentaires/Notes]])</f>
        <v/>
      </c>
      <c r="L1202" s="21"/>
    </row>
    <row r="1203" spans="2:12" x14ac:dyDescent="0.25">
      <c r="B1203" s="92">
        <f t="shared" si="37"/>
        <v>1199</v>
      </c>
      <c r="C1203" s="13" t="str">
        <f t="shared" si="36"/>
        <v/>
      </c>
      <c r="D1203" s="20"/>
      <c r="E1203" s="5"/>
      <c r="F1203" s="5"/>
      <c r="G1203" s="5"/>
      <c r="H1203" s="3"/>
      <c r="I1203" s="4"/>
      <c r="J1203" s="4"/>
      <c r="K1203" s="92" t="str">
        <f>IF(DepensesData[[#This Row],[Description/Commentaires/Notes]]="","",DepensesData[[#This Row],[Description/Commentaires/Notes]])</f>
        <v/>
      </c>
      <c r="L1203" s="21"/>
    </row>
    <row r="1204" spans="2:12" x14ac:dyDescent="0.25">
      <c r="B1204" s="92">
        <f t="shared" si="37"/>
        <v>1200</v>
      </c>
      <c r="C1204" s="13" t="str">
        <f t="shared" si="36"/>
        <v/>
      </c>
      <c r="D1204" s="20"/>
      <c r="E1204" s="5"/>
      <c r="F1204" s="5"/>
      <c r="G1204" s="5"/>
      <c r="H1204" s="3"/>
      <c r="I1204" s="4"/>
      <c r="J1204" s="4"/>
      <c r="K1204" s="92" t="str">
        <f>IF(DepensesData[[#This Row],[Description/Commentaires/Notes]]="","",DepensesData[[#This Row],[Description/Commentaires/Notes]])</f>
        <v/>
      </c>
      <c r="L1204" s="21"/>
    </row>
    <row r="1205" spans="2:12" x14ac:dyDescent="0.25">
      <c r="B1205" s="92">
        <f t="shared" si="37"/>
        <v>1201</v>
      </c>
      <c r="C1205" s="13" t="str">
        <f t="shared" si="36"/>
        <v/>
      </c>
      <c r="D1205" s="20"/>
      <c r="E1205" s="5"/>
      <c r="F1205" s="5"/>
      <c r="G1205" s="5"/>
      <c r="H1205" s="3"/>
      <c r="I1205" s="4"/>
      <c r="J1205" s="4"/>
      <c r="K1205" s="92" t="str">
        <f>IF(DepensesData[[#This Row],[Description/Commentaires/Notes]]="","",DepensesData[[#This Row],[Description/Commentaires/Notes]])</f>
        <v/>
      </c>
      <c r="L1205" s="21"/>
    </row>
    <row r="1206" spans="2:12" x14ac:dyDescent="0.25">
      <c r="B1206" s="92">
        <f t="shared" si="37"/>
        <v>1202</v>
      </c>
      <c r="C1206" s="13" t="str">
        <f t="shared" si="36"/>
        <v/>
      </c>
      <c r="D1206" s="20"/>
      <c r="E1206" s="5"/>
      <c r="F1206" s="5"/>
      <c r="G1206" s="5"/>
      <c r="H1206" s="3"/>
      <c r="I1206" s="4"/>
      <c r="J1206" s="4"/>
      <c r="K1206" s="92" t="str">
        <f>IF(DepensesData[[#This Row],[Description/Commentaires/Notes]]="","",DepensesData[[#This Row],[Description/Commentaires/Notes]])</f>
        <v/>
      </c>
      <c r="L1206" s="21"/>
    </row>
    <row r="1207" spans="2:12" x14ac:dyDescent="0.25">
      <c r="B1207" s="92">
        <f t="shared" si="37"/>
        <v>1203</v>
      </c>
      <c r="C1207" s="13" t="str">
        <f t="shared" si="36"/>
        <v/>
      </c>
      <c r="D1207" s="20"/>
      <c r="E1207" s="5"/>
      <c r="F1207" s="5"/>
      <c r="G1207" s="5"/>
      <c r="H1207" s="3"/>
      <c r="I1207" s="4"/>
      <c r="J1207" s="4"/>
      <c r="K1207" s="92" t="str">
        <f>IF(DepensesData[[#This Row],[Description/Commentaires/Notes]]="","",DepensesData[[#This Row],[Description/Commentaires/Notes]])</f>
        <v/>
      </c>
      <c r="L1207" s="21"/>
    </row>
    <row r="1208" spans="2:12" x14ac:dyDescent="0.25">
      <c r="B1208" s="92">
        <f t="shared" si="37"/>
        <v>1204</v>
      </c>
      <c r="C1208" s="13" t="str">
        <f t="shared" si="36"/>
        <v/>
      </c>
      <c r="D1208" s="20"/>
      <c r="E1208" s="5"/>
      <c r="F1208" s="5"/>
      <c r="G1208" s="5"/>
      <c r="H1208" s="3"/>
      <c r="I1208" s="4"/>
      <c r="J1208" s="4"/>
      <c r="K1208" s="92" t="str">
        <f>IF(DepensesData[[#This Row],[Description/Commentaires/Notes]]="","",DepensesData[[#This Row],[Description/Commentaires/Notes]])</f>
        <v/>
      </c>
      <c r="L1208" s="21"/>
    </row>
    <row r="1209" spans="2:12" x14ac:dyDescent="0.25">
      <c r="B1209" s="92">
        <f t="shared" si="37"/>
        <v>1205</v>
      </c>
      <c r="C1209" s="13" t="str">
        <f t="shared" si="36"/>
        <v/>
      </c>
      <c r="D1209" s="20"/>
      <c r="E1209" s="5"/>
      <c r="F1209" s="5"/>
      <c r="G1209" s="5"/>
      <c r="H1209" s="3"/>
      <c r="I1209" s="4"/>
      <c r="J1209" s="4"/>
      <c r="K1209" s="92" t="str">
        <f>IF(DepensesData[[#This Row],[Description/Commentaires/Notes]]="","",DepensesData[[#This Row],[Description/Commentaires/Notes]])</f>
        <v/>
      </c>
      <c r="L1209" s="21"/>
    </row>
    <row r="1210" spans="2:12" x14ac:dyDescent="0.25">
      <c r="B1210" s="92">
        <f t="shared" si="37"/>
        <v>1206</v>
      </c>
      <c r="C1210" s="13" t="str">
        <f t="shared" si="36"/>
        <v/>
      </c>
      <c r="D1210" s="20"/>
      <c r="E1210" s="5"/>
      <c r="F1210" s="5"/>
      <c r="G1210" s="5"/>
      <c r="H1210" s="3"/>
      <c r="I1210" s="4"/>
      <c r="J1210" s="4"/>
      <c r="K1210" s="92" t="str">
        <f>IF(DepensesData[[#This Row],[Description/Commentaires/Notes]]="","",DepensesData[[#This Row],[Description/Commentaires/Notes]])</f>
        <v/>
      </c>
      <c r="L1210" s="21"/>
    </row>
    <row r="1211" spans="2:12" x14ac:dyDescent="0.25">
      <c r="B1211" s="92">
        <f t="shared" si="37"/>
        <v>1207</v>
      </c>
      <c r="C1211" s="13" t="str">
        <f t="shared" si="36"/>
        <v/>
      </c>
      <c r="D1211" s="20"/>
      <c r="E1211" s="5"/>
      <c r="F1211" s="5"/>
      <c r="G1211" s="5"/>
      <c r="H1211" s="3"/>
      <c r="I1211" s="4"/>
      <c r="J1211" s="4"/>
      <c r="K1211" s="92" t="str">
        <f>IF(DepensesData[[#This Row],[Description/Commentaires/Notes]]="","",DepensesData[[#This Row],[Description/Commentaires/Notes]])</f>
        <v/>
      </c>
      <c r="L1211" s="21"/>
    </row>
    <row r="1212" spans="2:12" x14ac:dyDescent="0.25">
      <c r="B1212" s="92">
        <f t="shared" si="37"/>
        <v>1208</v>
      </c>
      <c r="C1212" s="13" t="str">
        <f t="shared" si="36"/>
        <v/>
      </c>
      <c r="D1212" s="20"/>
      <c r="E1212" s="5"/>
      <c r="F1212" s="5"/>
      <c r="G1212" s="5"/>
      <c r="H1212" s="3"/>
      <c r="I1212" s="4"/>
      <c r="J1212" s="4"/>
      <c r="K1212" s="92" t="str">
        <f>IF(DepensesData[[#This Row],[Description/Commentaires/Notes]]="","",DepensesData[[#This Row],[Description/Commentaires/Notes]])</f>
        <v/>
      </c>
      <c r="L1212" s="21"/>
    </row>
    <row r="1213" spans="2:12" x14ac:dyDescent="0.25">
      <c r="B1213" s="92">
        <f t="shared" si="37"/>
        <v>1209</v>
      </c>
      <c r="C1213" s="13" t="str">
        <f t="shared" si="36"/>
        <v/>
      </c>
      <c r="D1213" s="20"/>
      <c r="E1213" s="5"/>
      <c r="F1213" s="5"/>
      <c r="G1213" s="5"/>
      <c r="H1213" s="3"/>
      <c r="I1213" s="4"/>
      <c r="J1213" s="4"/>
      <c r="K1213" s="92" t="str">
        <f>IF(DepensesData[[#This Row],[Description/Commentaires/Notes]]="","",DepensesData[[#This Row],[Description/Commentaires/Notes]])</f>
        <v/>
      </c>
      <c r="L1213" s="21"/>
    </row>
    <row r="1214" spans="2:12" x14ac:dyDescent="0.25">
      <c r="B1214" s="92">
        <f t="shared" si="37"/>
        <v>1210</v>
      </c>
      <c r="C1214" s="13" t="str">
        <f t="shared" si="36"/>
        <v/>
      </c>
      <c r="D1214" s="20"/>
      <c r="E1214" s="5"/>
      <c r="F1214" s="5"/>
      <c r="G1214" s="5"/>
      <c r="H1214" s="3"/>
      <c r="I1214" s="4"/>
      <c r="J1214" s="4"/>
      <c r="K1214" s="92" t="str">
        <f>IF(DepensesData[[#This Row],[Description/Commentaires/Notes]]="","",DepensesData[[#This Row],[Description/Commentaires/Notes]])</f>
        <v/>
      </c>
      <c r="L1214" s="21"/>
    </row>
    <row r="1215" spans="2:12" x14ac:dyDescent="0.25">
      <c r="B1215" s="92">
        <f t="shared" si="37"/>
        <v>1211</v>
      </c>
      <c r="C1215" s="13" t="str">
        <f t="shared" si="36"/>
        <v/>
      </c>
      <c r="D1215" s="20"/>
      <c r="E1215" s="5"/>
      <c r="F1215" s="5"/>
      <c r="G1215" s="5"/>
      <c r="H1215" s="3"/>
      <c r="I1215" s="4"/>
      <c r="J1215" s="4"/>
      <c r="K1215" s="92" t="str">
        <f>IF(DepensesData[[#This Row],[Description/Commentaires/Notes]]="","",DepensesData[[#This Row],[Description/Commentaires/Notes]])</f>
        <v/>
      </c>
      <c r="L1215" s="21"/>
    </row>
    <row r="1216" spans="2:12" x14ac:dyDescent="0.25">
      <c r="B1216" s="92">
        <f t="shared" si="37"/>
        <v>1212</v>
      </c>
      <c r="C1216" s="13" t="str">
        <f t="shared" si="36"/>
        <v/>
      </c>
      <c r="D1216" s="20"/>
      <c r="E1216" s="5"/>
      <c r="F1216" s="5"/>
      <c r="G1216" s="5"/>
      <c r="H1216" s="3"/>
      <c r="I1216" s="4"/>
      <c r="J1216" s="4"/>
      <c r="K1216" s="92" t="str">
        <f>IF(DepensesData[[#This Row],[Description/Commentaires/Notes]]="","",DepensesData[[#This Row],[Description/Commentaires/Notes]])</f>
        <v/>
      </c>
      <c r="L1216" s="21"/>
    </row>
    <row r="1217" spans="2:12" x14ac:dyDescent="0.25">
      <c r="B1217" s="92">
        <f t="shared" si="37"/>
        <v>1213</v>
      </c>
      <c r="C1217" s="13" t="str">
        <f t="shared" si="36"/>
        <v/>
      </c>
      <c r="D1217" s="20"/>
      <c r="E1217" s="5"/>
      <c r="F1217" s="5"/>
      <c r="G1217" s="5"/>
      <c r="H1217" s="3"/>
      <c r="I1217" s="4"/>
      <c r="J1217" s="4"/>
      <c r="K1217" s="92" t="str">
        <f>IF(DepensesData[[#This Row],[Description/Commentaires/Notes]]="","",DepensesData[[#This Row],[Description/Commentaires/Notes]])</f>
        <v/>
      </c>
      <c r="L1217" s="21"/>
    </row>
    <row r="1218" spans="2:12" x14ac:dyDescent="0.25">
      <c r="B1218" s="92">
        <f t="shared" si="37"/>
        <v>1214</v>
      </c>
      <c r="C1218" s="13" t="str">
        <f t="shared" si="36"/>
        <v/>
      </c>
      <c r="D1218" s="20"/>
      <c r="E1218" s="5"/>
      <c r="F1218" s="5"/>
      <c r="G1218" s="5"/>
      <c r="H1218" s="3"/>
      <c r="I1218" s="4"/>
      <c r="J1218" s="4"/>
      <c r="K1218" s="92" t="str">
        <f>IF(DepensesData[[#This Row],[Description/Commentaires/Notes]]="","",DepensesData[[#This Row],[Description/Commentaires/Notes]])</f>
        <v/>
      </c>
      <c r="L1218" s="21"/>
    </row>
    <row r="1219" spans="2:12" x14ac:dyDescent="0.25">
      <c r="B1219" s="92">
        <f t="shared" si="37"/>
        <v>1215</v>
      </c>
      <c r="C1219" s="13" t="str">
        <f t="shared" si="36"/>
        <v/>
      </c>
      <c r="D1219" s="20"/>
      <c r="E1219" s="5"/>
      <c r="F1219" s="5"/>
      <c r="G1219" s="5"/>
      <c r="H1219" s="3"/>
      <c r="I1219" s="4"/>
      <c r="J1219" s="4"/>
      <c r="K1219" s="92" t="str">
        <f>IF(DepensesData[[#This Row],[Description/Commentaires/Notes]]="","",DepensesData[[#This Row],[Description/Commentaires/Notes]])</f>
        <v/>
      </c>
      <c r="L1219" s="21"/>
    </row>
    <row r="1220" spans="2:12" x14ac:dyDescent="0.25">
      <c r="B1220" s="92">
        <f t="shared" si="37"/>
        <v>1216</v>
      </c>
      <c r="C1220" s="13" t="str">
        <f t="shared" si="36"/>
        <v/>
      </c>
      <c r="D1220" s="20"/>
      <c r="E1220" s="5"/>
      <c r="F1220" s="5"/>
      <c r="G1220" s="5"/>
      <c r="H1220" s="3"/>
      <c r="I1220" s="4"/>
      <c r="J1220" s="4"/>
      <c r="K1220" s="92" t="str">
        <f>IF(DepensesData[[#This Row],[Description/Commentaires/Notes]]="","",DepensesData[[#This Row],[Description/Commentaires/Notes]])</f>
        <v/>
      </c>
      <c r="L1220" s="21"/>
    </row>
    <row r="1221" spans="2:12" x14ac:dyDescent="0.25">
      <c r="B1221" s="92">
        <f t="shared" si="37"/>
        <v>1217</v>
      </c>
      <c r="C1221" s="13" t="str">
        <f t="shared" ref="C1221:C1284" si="38">IF(OR(D1221="", E1221="", F1221="", H1221="", I1221=""), "", TEXT(RIGHT(YEAR(D1221), 2), "00") &amp; TEXT(MONTH(D1221), "00") &amp; TEXT(DAY(D1221), "00") &amp; "_Dep_MC_" &amp; TEXT(B1221, "0"))</f>
        <v/>
      </c>
      <c r="D1221" s="20"/>
      <c r="E1221" s="5"/>
      <c r="F1221" s="5"/>
      <c r="G1221" s="5"/>
      <c r="H1221" s="3"/>
      <c r="I1221" s="4"/>
      <c r="J1221" s="4"/>
      <c r="K1221" s="92" t="str">
        <f>IF(DepensesData[[#This Row],[Description/Commentaires/Notes]]="","",DepensesData[[#This Row],[Description/Commentaires/Notes]])</f>
        <v/>
      </c>
      <c r="L1221" s="21"/>
    </row>
    <row r="1222" spans="2:12" x14ac:dyDescent="0.25">
      <c r="B1222" s="92">
        <f t="shared" si="37"/>
        <v>1218</v>
      </c>
      <c r="C1222" s="13" t="str">
        <f t="shared" si="38"/>
        <v/>
      </c>
      <c r="D1222" s="20"/>
      <c r="E1222" s="5"/>
      <c r="F1222" s="5"/>
      <c r="G1222" s="5"/>
      <c r="H1222" s="3"/>
      <c r="I1222" s="4"/>
      <c r="J1222" s="4"/>
      <c r="K1222" s="92" t="str">
        <f>IF(DepensesData[[#This Row],[Description/Commentaires/Notes]]="","",DepensesData[[#This Row],[Description/Commentaires/Notes]])</f>
        <v/>
      </c>
      <c r="L1222" s="21"/>
    </row>
    <row r="1223" spans="2:12" x14ac:dyDescent="0.25">
      <c r="B1223" s="92">
        <f t="shared" ref="B1223:B1286" si="39">B1222+1</f>
        <v>1219</v>
      </c>
      <c r="C1223" s="13" t="str">
        <f t="shared" si="38"/>
        <v/>
      </c>
      <c r="D1223" s="20"/>
      <c r="E1223" s="5"/>
      <c r="F1223" s="5"/>
      <c r="G1223" s="5"/>
      <c r="H1223" s="3"/>
      <c r="I1223" s="4"/>
      <c r="J1223" s="4"/>
      <c r="K1223" s="92" t="str">
        <f>IF(DepensesData[[#This Row],[Description/Commentaires/Notes]]="","",DepensesData[[#This Row],[Description/Commentaires/Notes]])</f>
        <v/>
      </c>
      <c r="L1223" s="21"/>
    </row>
    <row r="1224" spans="2:12" x14ac:dyDescent="0.25">
      <c r="B1224" s="92">
        <f t="shared" si="39"/>
        <v>1220</v>
      </c>
      <c r="C1224" s="13" t="str">
        <f t="shared" si="38"/>
        <v/>
      </c>
      <c r="D1224" s="20"/>
      <c r="E1224" s="5"/>
      <c r="F1224" s="5"/>
      <c r="G1224" s="5"/>
      <c r="H1224" s="3"/>
      <c r="I1224" s="4"/>
      <c r="J1224" s="4"/>
      <c r="K1224" s="92" t="str">
        <f>IF(DepensesData[[#This Row],[Description/Commentaires/Notes]]="","",DepensesData[[#This Row],[Description/Commentaires/Notes]])</f>
        <v/>
      </c>
      <c r="L1224" s="21"/>
    </row>
    <row r="1225" spans="2:12" x14ac:dyDescent="0.25">
      <c r="B1225" s="92">
        <f t="shared" si="39"/>
        <v>1221</v>
      </c>
      <c r="C1225" s="13" t="str">
        <f t="shared" si="38"/>
        <v/>
      </c>
      <c r="D1225" s="20"/>
      <c r="E1225" s="5"/>
      <c r="F1225" s="5"/>
      <c r="G1225" s="5"/>
      <c r="H1225" s="3"/>
      <c r="I1225" s="4"/>
      <c r="J1225" s="4"/>
      <c r="K1225" s="92" t="str">
        <f>IF(DepensesData[[#This Row],[Description/Commentaires/Notes]]="","",DepensesData[[#This Row],[Description/Commentaires/Notes]])</f>
        <v/>
      </c>
      <c r="L1225" s="21"/>
    </row>
    <row r="1226" spans="2:12" x14ac:dyDescent="0.25">
      <c r="B1226" s="92">
        <f t="shared" si="39"/>
        <v>1222</v>
      </c>
      <c r="C1226" s="13" t="str">
        <f t="shared" si="38"/>
        <v/>
      </c>
      <c r="D1226" s="20"/>
      <c r="E1226" s="5"/>
      <c r="F1226" s="5"/>
      <c r="G1226" s="5"/>
      <c r="H1226" s="3"/>
      <c r="I1226" s="4"/>
      <c r="J1226" s="4"/>
      <c r="K1226" s="92" t="str">
        <f>IF(DepensesData[[#This Row],[Description/Commentaires/Notes]]="","",DepensesData[[#This Row],[Description/Commentaires/Notes]])</f>
        <v/>
      </c>
      <c r="L1226" s="21"/>
    </row>
    <row r="1227" spans="2:12" x14ac:dyDescent="0.25">
      <c r="B1227" s="92">
        <f t="shared" si="39"/>
        <v>1223</v>
      </c>
      <c r="C1227" s="13" t="str">
        <f t="shared" si="38"/>
        <v/>
      </c>
      <c r="D1227" s="20"/>
      <c r="E1227" s="5"/>
      <c r="F1227" s="5"/>
      <c r="G1227" s="5"/>
      <c r="H1227" s="3"/>
      <c r="I1227" s="4"/>
      <c r="J1227" s="4"/>
      <c r="K1227" s="92" t="str">
        <f>IF(DepensesData[[#This Row],[Description/Commentaires/Notes]]="","",DepensesData[[#This Row],[Description/Commentaires/Notes]])</f>
        <v/>
      </c>
      <c r="L1227" s="21"/>
    </row>
    <row r="1228" spans="2:12" x14ac:dyDescent="0.25">
      <c r="B1228" s="92">
        <f t="shared" si="39"/>
        <v>1224</v>
      </c>
      <c r="C1228" s="13" t="str">
        <f t="shared" si="38"/>
        <v/>
      </c>
      <c r="D1228" s="20"/>
      <c r="E1228" s="5"/>
      <c r="F1228" s="5"/>
      <c r="G1228" s="5"/>
      <c r="H1228" s="3"/>
      <c r="I1228" s="4"/>
      <c r="J1228" s="4"/>
      <c r="K1228" s="92" t="str">
        <f>IF(DepensesData[[#This Row],[Description/Commentaires/Notes]]="","",DepensesData[[#This Row],[Description/Commentaires/Notes]])</f>
        <v/>
      </c>
      <c r="L1228" s="21"/>
    </row>
    <row r="1229" spans="2:12" x14ac:dyDescent="0.25">
      <c r="B1229" s="92">
        <f t="shared" si="39"/>
        <v>1225</v>
      </c>
      <c r="C1229" s="13" t="str">
        <f t="shared" si="38"/>
        <v/>
      </c>
      <c r="D1229" s="20"/>
      <c r="E1229" s="5"/>
      <c r="F1229" s="5"/>
      <c r="G1229" s="5"/>
      <c r="H1229" s="3"/>
      <c r="I1229" s="4"/>
      <c r="J1229" s="4"/>
      <c r="K1229" s="92" t="str">
        <f>IF(DepensesData[[#This Row],[Description/Commentaires/Notes]]="","",DepensesData[[#This Row],[Description/Commentaires/Notes]])</f>
        <v/>
      </c>
      <c r="L1229" s="21"/>
    </row>
    <row r="1230" spans="2:12" x14ac:dyDescent="0.25">
      <c r="B1230" s="92">
        <f t="shared" si="39"/>
        <v>1226</v>
      </c>
      <c r="C1230" s="13" t="str">
        <f t="shared" si="38"/>
        <v/>
      </c>
      <c r="D1230" s="20"/>
      <c r="E1230" s="5"/>
      <c r="F1230" s="5"/>
      <c r="G1230" s="5"/>
      <c r="H1230" s="3"/>
      <c r="I1230" s="4"/>
      <c r="J1230" s="4"/>
      <c r="K1230" s="92" t="str">
        <f>IF(DepensesData[[#This Row],[Description/Commentaires/Notes]]="","",DepensesData[[#This Row],[Description/Commentaires/Notes]])</f>
        <v/>
      </c>
      <c r="L1230" s="21"/>
    </row>
    <row r="1231" spans="2:12" x14ac:dyDescent="0.25">
      <c r="B1231" s="92">
        <f t="shared" si="39"/>
        <v>1227</v>
      </c>
      <c r="C1231" s="13" t="str">
        <f t="shared" si="38"/>
        <v/>
      </c>
      <c r="D1231" s="20"/>
      <c r="E1231" s="5"/>
      <c r="F1231" s="5"/>
      <c r="G1231" s="5"/>
      <c r="H1231" s="3"/>
      <c r="I1231" s="4"/>
      <c r="J1231" s="4"/>
      <c r="K1231" s="92" t="str">
        <f>IF(DepensesData[[#This Row],[Description/Commentaires/Notes]]="","",DepensesData[[#This Row],[Description/Commentaires/Notes]])</f>
        <v/>
      </c>
      <c r="L1231" s="21"/>
    </row>
    <row r="1232" spans="2:12" x14ac:dyDescent="0.25">
      <c r="B1232" s="92">
        <f t="shared" si="39"/>
        <v>1228</v>
      </c>
      <c r="C1232" s="13" t="str">
        <f t="shared" si="38"/>
        <v/>
      </c>
      <c r="D1232" s="20"/>
      <c r="E1232" s="5"/>
      <c r="F1232" s="5"/>
      <c r="G1232" s="5"/>
      <c r="H1232" s="3"/>
      <c r="I1232" s="4"/>
      <c r="J1232" s="4"/>
      <c r="K1232" s="92" t="str">
        <f>IF(DepensesData[[#This Row],[Description/Commentaires/Notes]]="","",DepensesData[[#This Row],[Description/Commentaires/Notes]])</f>
        <v/>
      </c>
      <c r="L1232" s="21"/>
    </row>
    <row r="1233" spans="2:12" x14ac:dyDescent="0.25">
      <c r="B1233" s="92">
        <f t="shared" si="39"/>
        <v>1229</v>
      </c>
      <c r="C1233" s="13" t="str">
        <f t="shared" si="38"/>
        <v/>
      </c>
      <c r="D1233" s="20"/>
      <c r="E1233" s="5"/>
      <c r="F1233" s="5"/>
      <c r="G1233" s="5"/>
      <c r="H1233" s="3"/>
      <c r="I1233" s="4"/>
      <c r="J1233" s="4"/>
      <c r="K1233" s="92" t="str">
        <f>IF(DepensesData[[#This Row],[Description/Commentaires/Notes]]="","",DepensesData[[#This Row],[Description/Commentaires/Notes]])</f>
        <v/>
      </c>
      <c r="L1233" s="21"/>
    </row>
    <row r="1234" spans="2:12" x14ac:dyDescent="0.25">
      <c r="B1234" s="92">
        <f t="shared" si="39"/>
        <v>1230</v>
      </c>
      <c r="C1234" s="13" t="str">
        <f t="shared" si="38"/>
        <v/>
      </c>
      <c r="D1234" s="20"/>
      <c r="E1234" s="5"/>
      <c r="F1234" s="5"/>
      <c r="G1234" s="5"/>
      <c r="H1234" s="3"/>
      <c r="I1234" s="4"/>
      <c r="J1234" s="4"/>
      <c r="K1234" s="92" t="str">
        <f>IF(DepensesData[[#This Row],[Description/Commentaires/Notes]]="","",DepensesData[[#This Row],[Description/Commentaires/Notes]])</f>
        <v/>
      </c>
      <c r="L1234" s="21"/>
    </row>
    <row r="1235" spans="2:12" x14ac:dyDescent="0.25">
      <c r="B1235" s="92">
        <f t="shared" si="39"/>
        <v>1231</v>
      </c>
      <c r="C1235" s="13" t="str">
        <f t="shared" si="38"/>
        <v/>
      </c>
      <c r="D1235" s="20"/>
      <c r="E1235" s="5"/>
      <c r="F1235" s="5"/>
      <c r="G1235" s="5"/>
      <c r="H1235" s="3"/>
      <c r="I1235" s="4"/>
      <c r="J1235" s="4"/>
      <c r="K1235" s="92" t="str">
        <f>IF(DepensesData[[#This Row],[Description/Commentaires/Notes]]="","",DepensesData[[#This Row],[Description/Commentaires/Notes]])</f>
        <v/>
      </c>
      <c r="L1235" s="21"/>
    </row>
    <row r="1236" spans="2:12" x14ac:dyDescent="0.25">
      <c r="B1236" s="92">
        <f t="shared" si="39"/>
        <v>1232</v>
      </c>
      <c r="C1236" s="13" t="str">
        <f t="shared" si="38"/>
        <v/>
      </c>
      <c r="D1236" s="20"/>
      <c r="E1236" s="5"/>
      <c r="F1236" s="5"/>
      <c r="G1236" s="5"/>
      <c r="H1236" s="3"/>
      <c r="I1236" s="4"/>
      <c r="J1236" s="4"/>
      <c r="K1236" s="92" t="str">
        <f>IF(DepensesData[[#This Row],[Description/Commentaires/Notes]]="","",DepensesData[[#This Row],[Description/Commentaires/Notes]])</f>
        <v/>
      </c>
      <c r="L1236" s="21"/>
    </row>
    <row r="1237" spans="2:12" x14ac:dyDescent="0.25">
      <c r="B1237" s="92">
        <f t="shared" si="39"/>
        <v>1233</v>
      </c>
      <c r="C1237" s="13" t="str">
        <f t="shared" si="38"/>
        <v/>
      </c>
      <c r="D1237" s="20"/>
      <c r="E1237" s="5"/>
      <c r="F1237" s="5"/>
      <c r="G1237" s="5"/>
      <c r="H1237" s="3"/>
      <c r="I1237" s="4"/>
      <c r="J1237" s="4"/>
      <c r="K1237" s="92" t="str">
        <f>IF(DepensesData[[#This Row],[Description/Commentaires/Notes]]="","",DepensesData[[#This Row],[Description/Commentaires/Notes]])</f>
        <v/>
      </c>
      <c r="L1237" s="21"/>
    </row>
    <row r="1238" spans="2:12" x14ac:dyDescent="0.25">
      <c r="B1238" s="92">
        <f t="shared" si="39"/>
        <v>1234</v>
      </c>
      <c r="C1238" s="13" t="str">
        <f t="shared" si="38"/>
        <v/>
      </c>
      <c r="D1238" s="20"/>
      <c r="E1238" s="5"/>
      <c r="F1238" s="5"/>
      <c r="G1238" s="5"/>
      <c r="H1238" s="3"/>
      <c r="I1238" s="4"/>
      <c r="J1238" s="4"/>
      <c r="K1238" s="92" t="str">
        <f>IF(DepensesData[[#This Row],[Description/Commentaires/Notes]]="","",DepensesData[[#This Row],[Description/Commentaires/Notes]])</f>
        <v/>
      </c>
      <c r="L1238" s="21"/>
    </row>
    <row r="1239" spans="2:12" x14ac:dyDescent="0.25">
      <c r="B1239" s="92">
        <f t="shared" si="39"/>
        <v>1235</v>
      </c>
      <c r="C1239" s="13" t="str">
        <f t="shared" si="38"/>
        <v/>
      </c>
      <c r="D1239" s="20"/>
      <c r="E1239" s="5"/>
      <c r="F1239" s="5"/>
      <c r="G1239" s="5"/>
      <c r="H1239" s="3"/>
      <c r="I1239" s="4"/>
      <c r="J1239" s="4"/>
      <c r="K1239" s="92" t="str">
        <f>IF(DepensesData[[#This Row],[Description/Commentaires/Notes]]="","",DepensesData[[#This Row],[Description/Commentaires/Notes]])</f>
        <v/>
      </c>
      <c r="L1239" s="21"/>
    </row>
    <row r="1240" spans="2:12" x14ac:dyDescent="0.25">
      <c r="B1240" s="92">
        <f t="shared" si="39"/>
        <v>1236</v>
      </c>
      <c r="C1240" s="13" t="str">
        <f t="shared" si="38"/>
        <v/>
      </c>
      <c r="D1240" s="20"/>
      <c r="E1240" s="5"/>
      <c r="F1240" s="5"/>
      <c r="G1240" s="5"/>
      <c r="H1240" s="3"/>
      <c r="I1240" s="4"/>
      <c r="J1240" s="4"/>
      <c r="K1240" s="92" t="str">
        <f>IF(DepensesData[[#This Row],[Description/Commentaires/Notes]]="","",DepensesData[[#This Row],[Description/Commentaires/Notes]])</f>
        <v/>
      </c>
      <c r="L1240" s="21"/>
    </row>
    <row r="1241" spans="2:12" x14ac:dyDescent="0.25">
      <c r="B1241" s="92">
        <f t="shared" si="39"/>
        <v>1237</v>
      </c>
      <c r="C1241" s="13" t="str">
        <f t="shared" si="38"/>
        <v/>
      </c>
      <c r="D1241" s="20"/>
      <c r="E1241" s="5"/>
      <c r="F1241" s="5"/>
      <c r="G1241" s="5"/>
      <c r="H1241" s="3"/>
      <c r="I1241" s="4"/>
      <c r="J1241" s="4"/>
      <c r="K1241" s="92" t="str">
        <f>IF(DepensesData[[#This Row],[Description/Commentaires/Notes]]="","",DepensesData[[#This Row],[Description/Commentaires/Notes]])</f>
        <v/>
      </c>
      <c r="L1241" s="21"/>
    </row>
    <row r="1242" spans="2:12" x14ac:dyDescent="0.25">
      <c r="B1242" s="92">
        <f t="shared" si="39"/>
        <v>1238</v>
      </c>
      <c r="C1242" s="13" t="str">
        <f t="shared" si="38"/>
        <v/>
      </c>
      <c r="D1242" s="20"/>
      <c r="E1242" s="5"/>
      <c r="F1242" s="5"/>
      <c r="G1242" s="5"/>
      <c r="H1242" s="3"/>
      <c r="I1242" s="4"/>
      <c r="J1242" s="4"/>
      <c r="K1242" s="92" t="str">
        <f>IF(DepensesData[[#This Row],[Description/Commentaires/Notes]]="","",DepensesData[[#This Row],[Description/Commentaires/Notes]])</f>
        <v/>
      </c>
      <c r="L1242" s="21"/>
    </row>
    <row r="1243" spans="2:12" x14ac:dyDescent="0.25">
      <c r="B1243" s="92">
        <f t="shared" si="39"/>
        <v>1239</v>
      </c>
      <c r="C1243" s="13" t="str">
        <f t="shared" si="38"/>
        <v/>
      </c>
      <c r="D1243" s="20"/>
      <c r="E1243" s="5"/>
      <c r="F1243" s="5"/>
      <c r="G1243" s="5"/>
      <c r="H1243" s="3"/>
      <c r="I1243" s="4"/>
      <c r="J1243" s="4"/>
      <c r="K1243" s="92" t="str">
        <f>IF(DepensesData[[#This Row],[Description/Commentaires/Notes]]="","",DepensesData[[#This Row],[Description/Commentaires/Notes]])</f>
        <v/>
      </c>
      <c r="L1243" s="21"/>
    </row>
    <row r="1244" spans="2:12" x14ac:dyDescent="0.25">
      <c r="B1244" s="92">
        <f t="shared" si="39"/>
        <v>1240</v>
      </c>
      <c r="C1244" s="13" t="str">
        <f t="shared" si="38"/>
        <v/>
      </c>
      <c r="D1244" s="20"/>
      <c r="E1244" s="5"/>
      <c r="F1244" s="5"/>
      <c r="G1244" s="5"/>
      <c r="H1244" s="3"/>
      <c r="I1244" s="4"/>
      <c r="J1244" s="4"/>
      <c r="K1244" s="92" t="str">
        <f>IF(DepensesData[[#This Row],[Description/Commentaires/Notes]]="","",DepensesData[[#This Row],[Description/Commentaires/Notes]])</f>
        <v/>
      </c>
      <c r="L1244" s="21"/>
    </row>
    <row r="1245" spans="2:12" x14ac:dyDescent="0.25">
      <c r="B1245" s="92">
        <f t="shared" si="39"/>
        <v>1241</v>
      </c>
      <c r="C1245" s="13" t="str">
        <f t="shared" si="38"/>
        <v/>
      </c>
      <c r="D1245" s="20"/>
      <c r="E1245" s="5"/>
      <c r="F1245" s="5"/>
      <c r="G1245" s="5"/>
      <c r="H1245" s="3"/>
      <c r="I1245" s="4"/>
      <c r="J1245" s="4"/>
      <c r="K1245" s="92" t="str">
        <f>IF(DepensesData[[#This Row],[Description/Commentaires/Notes]]="","",DepensesData[[#This Row],[Description/Commentaires/Notes]])</f>
        <v/>
      </c>
      <c r="L1245" s="21"/>
    </row>
    <row r="1246" spans="2:12" x14ac:dyDescent="0.25">
      <c r="B1246" s="92">
        <f t="shared" si="39"/>
        <v>1242</v>
      </c>
      <c r="C1246" s="13" t="str">
        <f t="shared" si="38"/>
        <v/>
      </c>
      <c r="D1246" s="20"/>
      <c r="E1246" s="5"/>
      <c r="F1246" s="5"/>
      <c r="G1246" s="5"/>
      <c r="H1246" s="3"/>
      <c r="I1246" s="4"/>
      <c r="J1246" s="4"/>
      <c r="K1246" s="92" t="str">
        <f>IF(DepensesData[[#This Row],[Description/Commentaires/Notes]]="","",DepensesData[[#This Row],[Description/Commentaires/Notes]])</f>
        <v/>
      </c>
      <c r="L1246" s="21"/>
    </row>
    <row r="1247" spans="2:12" x14ac:dyDescent="0.25">
      <c r="B1247" s="92">
        <f t="shared" si="39"/>
        <v>1243</v>
      </c>
      <c r="C1247" s="13" t="str">
        <f t="shared" si="38"/>
        <v/>
      </c>
      <c r="D1247" s="20"/>
      <c r="E1247" s="5"/>
      <c r="F1247" s="5"/>
      <c r="G1247" s="5"/>
      <c r="H1247" s="3"/>
      <c r="I1247" s="4"/>
      <c r="J1247" s="4"/>
      <c r="K1247" s="92" t="str">
        <f>IF(DepensesData[[#This Row],[Description/Commentaires/Notes]]="","",DepensesData[[#This Row],[Description/Commentaires/Notes]])</f>
        <v/>
      </c>
      <c r="L1247" s="21"/>
    </row>
    <row r="1248" spans="2:12" x14ac:dyDescent="0.25">
      <c r="B1248" s="92">
        <f t="shared" si="39"/>
        <v>1244</v>
      </c>
      <c r="C1248" s="13" t="str">
        <f t="shared" si="38"/>
        <v/>
      </c>
      <c r="D1248" s="20"/>
      <c r="E1248" s="5"/>
      <c r="F1248" s="5"/>
      <c r="G1248" s="5"/>
      <c r="H1248" s="3"/>
      <c r="I1248" s="4"/>
      <c r="J1248" s="4"/>
      <c r="K1248" s="92" t="str">
        <f>IF(DepensesData[[#This Row],[Description/Commentaires/Notes]]="","",DepensesData[[#This Row],[Description/Commentaires/Notes]])</f>
        <v/>
      </c>
      <c r="L1248" s="21"/>
    </row>
    <row r="1249" spans="2:12" x14ac:dyDescent="0.25">
      <c r="B1249" s="92">
        <f t="shared" si="39"/>
        <v>1245</v>
      </c>
      <c r="C1249" s="13" t="str">
        <f t="shared" si="38"/>
        <v/>
      </c>
      <c r="D1249" s="20"/>
      <c r="E1249" s="5"/>
      <c r="F1249" s="5"/>
      <c r="G1249" s="5"/>
      <c r="H1249" s="3"/>
      <c r="I1249" s="4"/>
      <c r="J1249" s="4"/>
      <c r="K1249" s="92" t="str">
        <f>IF(DepensesData[[#This Row],[Description/Commentaires/Notes]]="","",DepensesData[[#This Row],[Description/Commentaires/Notes]])</f>
        <v/>
      </c>
      <c r="L1249" s="21"/>
    </row>
    <row r="1250" spans="2:12" x14ac:dyDescent="0.25">
      <c r="B1250" s="92">
        <f t="shared" si="39"/>
        <v>1246</v>
      </c>
      <c r="C1250" s="13" t="str">
        <f t="shared" si="38"/>
        <v/>
      </c>
      <c r="D1250" s="20"/>
      <c r="E1250" s="5"/>
      <c r="F1250" s="5"/>
      <c r="G1250" s="5"/>
      <c r="H1250" s="3"/>
      <c r="I1250" s="4"/>
      <c r="J1250" s="4"/>
      <c r="K1250" s="92" t="str">
        <f>IF(DepensesData[[#This Row],[Description/Commentaires/Notes]]="","",DepensesData[[#This Row],[Description/Commentaires/Notes]])</f>
        <v/>
      </c>
      <c r="L1250" s="21"/>
    </row>
    <row r="1251" spans="2:12" x14ac:dyDescent="0.25">
      <c r="B1251" s="92">
        <f t="shared" si="39"/>
        <v>1247</v>
      </c>
      <c r="C1251" s="13" t="str">
        <f t="shared" si="38"/>
        <v/>
      </c>
      <c r="D1251" s="20"/>
      <c r="E1251" s="5"/>
      <c r="F1251" s="5"/>
      <c r="G1251" s="5"/>
      <c r="H1251" s="3"/>
      <c r="I1251" s="4"/>
      <c r="J1251" s="4"/>
      <c r="K1251" s="92" t="str">
        <f>IF(DepensesData[[#This Row],[Description/Commentaires/Notes]]="","",DepensesData[[#This Row],[Description/Commentaires/Notes]])</f>
        <v/>
      </c>
      <c r="L1251" s="21"/>
    </row>
    <row r="1252" spans="2:12" x14ac:dyDescent="0.25">
      <c r="B1252" s="92">
        <f t="shared" si="39"/>
        <v>1248</v>
      </c>
      <c r="C1252" s="13" t="str">
        <f t="shared" si="38"/>
        <v/>
      </c>
      <c r="D1252" s="20"/>
      <c r="E1252" s="5"/>
      <c r="F1252" s="5"/>
      <c r="G1252" s="5"/>
      <c r="H1252" s="3"/>
      <c r="I1252" s="4"/>
      <c r="J1252" s="4"/>
      <c r="K1252" s="92" t="str">
        <f>IF(DepensesData[[#This Row],[Description/Commentaires/Notes]]="","",DepensesData[[#This Row],[Description/Commentaires/Notes]])</f>
        <v/>
      </c>
      <c r="L1252" s="21"/>
    </row>
    <row r="1253" spans="2:12" x14ac:dyDescent="0.25">
      <c r="B1253" s="92">
        <f t="shared" si="39"/>
        <v>1249</v>
      </c>
      <c r="C1253" s="13" t="str">
        <f t="shared" si="38"/>
        <v/>
      </c>
      <c r="D1253" s="20"/>
      <c r="E1253" s="5"/>
      <c r="F1253" s="5"/>
      <c r="G1253" s="5"/>
      <c r="H1253" s="3"/>
      <c r="I1253" s="4"/>
      <c r="J1253" s="4"/>
      <c r="K1253" s="92" t="str">
        <f>IF(DepensesData[[#This Row],[Description/Commentaires/Notes]]="","",DepensesData[[#This Row],[Description/Commentaires/Notes]])</f>
        <v/>
      </c>
      <c r="L1253" s="21"/>
    </row>
    <row r="1254" spans="2:12" x14ac:dyDescent="0.25">
      <c r="B1254" s="92">
        <f t="shared" si="39"/>
        <v>1250</v>
      </c>
      <c r="C1254" s="13" t="str">
        <f t="shared" si="38"/>
        <v/>
      </c>
      <c r="D1254" s="20"/>
      <c r="E1254" s="5"/>
      <c r="F1254" s="5"/>
      <c r="G1254" s="5"/>
      <c r="H1254" s="3"/>
      <c r="I1254" s="4"/>
      <c r="J1254" s="4"/>
      <c r="K1254" s="92" t="str">
        <f>IF(DepensesData[[#This Row],[Description/Commentaires/Notes]]="","",DepensesData[[#This Row],[Description/Commentaires/Notes]])</f>
        <v/>
      </c>
      <c r="L1254" s="21"/>
    </row>
    <row r="1255" spans="2:12" x14ac:dyDescent="0.25">
      <c r="B1255" s="92">
        <f t="shared" si="39"/>
        <v>1251</v>
      </c>
      <c r="C1255" s="13" t="str">
        <f t="shared" si="38"/>
        <v/>
      </c>
      <c r="D1255" s="20"/>
      <c r="E1255" s="5"/>
      <c r="F1255" s="5"/>
      <c r="G1255" s="5"/>
      <c r="H1255" s="3"/>
      <c r="I1255" s="4"/>
      <c r="J1255" s="4"/>
      <c r="K1255" s="92" t="str">
        <f>IF(DepensesData[[#This Row],[Description/Commentaires/Notes]]="","",DepensesData[[#This Row],[Description/Commentaires/Notes]])</f>
        <v/>
      </c>
      <c r="L1255" s="21"/>
    </row>
    <row r="1256" spans="2:12" x14ac:dyDescent="0.25">
      <c r="B1256" s="92">
        <f t="shared" si="39"/>
        <v>1252</v>
      </c>
      <c r="C1256" s="13" t="str">
        <f t="shared" si="38"/>
        <v/>
      </c>
      <c r="D1256" s="20"/>
      <c r="E1256" s="5"/>
      <c r="F1256" s="5"/>
      <c r="G1256" s="5"/>
      <c r="H1256" s="3"/>
      <c r="I1256" s="4"/>
      <c r="J1256" s="4"/>
      <c r="K1256" s="92" t="str">
        <f>IF(DepensesData[[#This Row],[Description/Commentaires/Notes]]="","",DepensesData[[#This Row],[Description/Commentaires/Notes]])</f>
        <v/>
      </c>
      <c r="L1256" s="21"/>
    </row>
    <row r="1257" spans="2:12" x14ac:dyDescent="0.25">
      <c r="B1257" s="92">
        <f t="shared" si="39"/>
        <v>1253</v>
      </c>
      <c r="C1257" s="13" t="str">
        <f t="shared" si="38"/>
        <v/>
      </c>
      <c r="D1257" s="20"/>
      <c r="E1257" s="5"/>
      <c r="F1257" s="5"/>
      <c r="G1257" s="5"/>
      <c r="H1257" s="3"/>
      <c r="I1257" s="4"/>
      <c r="J1257" s="4"/>
      <c r="K1257" s="92" t="str">
        <f>IF(DepensesData[[#This Row],[Description/Commentaires/Notes]]="","",DepensesData[[#This Row],[Description/Commentaires/Notes]])</f>
        <v/>
      </c>
      <c r="L1257" s="21"/>
    </row>
    <row r="1258" spans="2:12" x14ac:dyDescent="0.25">
      <c r="B1258" s="92">
        <f t="shared" si="39"/>
        <v>1254</v>
      </c>
      <c r="C1258" s="13" t="str">
        <f t="shared" si="38"/>
        <v/>
      </c>
      <c r="D1258" s="20"/>
      <c r="E1258" s="5"/>
      <c r="F1258" s="5"/>
      <c r="G1258" s="5"/>
      <c r="H1258" s="3"/>
      <c r="I1258" s="4"/>
      <c r="J1258" s="4"/>
      <c r="K1258" s="92" t="str">
        <f>IF(DepensesData[[#This Row],[Description/Commentaires/Notes]]="","",DepensesData[[#This Row],[Description/Commentaires/Notes]])</f>
        <v/>
      </c>
      <c r="L1258" s="21"/>
    </row>
    <row r="1259" spans="2:12" x14ac:dyDescent="0.25">
      <c r="B1259" s="92">
        <f t="shared" si="39"/>
        <v>1255</v>
      </c>
      <c r="C1259" s="13" t="str">
        <f t="shared" si="38"/>
        <v/>
      </c>
      <c r="D1259" s="20"/>
      <c r="E1259" s="5"/>
      <c r="F1259" s="5"/>
      <c r="G1259" s="5"/>
      <c r="H1259" s="3"/>
      <c r="I1259" s="4"/>
      <c r="J1259" s="4"/>
      <c r="K1259" s="92" t="str">
        <f>IF(DepensesData[[#This Row],[Description/Commentaires/Notes]]="","",DepensesData[[#This Row],[Description/Commentaires/Notes]])</f>
        <v/>
      </c>
      <c r="L1259" s="21"/>
    </row>
    <row r="1260" spans="2:12" x14ac:dyDescent="0.25">
      <c r="B1260" s="92">
        <f t="shared" si="39"/>
        <v>1256</v>
      </c>
      <c r="C1260" s="13" t="str">
        <f t="shared" si="38"/>
        <v/>
      </c>
      <c r="D1260" s="20"/>
      <c r="E1260" s="5"/>
      <c r="F1260" s="5"/>
      <c r="G1260" s="5"/>
      <c r="H1260" s="3"/>
      <c r="I1260" s="4"/>
      <c r="J1260" s="4"/>
      <c r="K1260" s="92" t="str">
        <f>IF(DepensesData[[#This Row],[Description/Commentaires/Notes]]="","",DepensesData[[#This Row],[Description/Commentaires/Notes]])</f>
        <v/>
      </c>
      <c r="L1260" s="21"/>
    </row>
    <row r="1261" spans="2:12" x14ac:dyDescent="0.25">
      <c r="B1261" s="92">
        <f t="shared" si="39"/>
        <v>1257</v>
      </c>
      <c r="C1261" s="13" t="str">
        <f t="shared" si="38"/>
        <v/>
      </c>
      <c r="D1261" s="20"/>
      <c r="E1261" s="5"/>
      <c r="F1261" s="5"/>
      <c r="G1261" s="5"/>
      <c r="H1261" s="3"/>
      <c r="I1261" s="4"/>
      <c r="J1261" s="4"/>
      <c r="K1261" s="92" t="str">
        <f>IF(DepensesData[[#This Row],[Description/Commentaires/Notes]]="","",DepensesData[[#This Row],[Description/Commentaires/Notes]])</f>
        <v/>
      </c>
      <c r="L1261" s="21"/>
    </row>
    <row r="1262" spans="2:12" x14ac:dyDescent="0.25">
      <c r="B1262" s="92">
        <f t="shared" si="39"/>
        <v>1258</v>
      </c>
      <c r="C1262" s="13" t="str">
        <f t="shared" si="38"/>
        <v/>
      </c>
      <c r="D1262" s="20"/>
      <c r="E1262" s="5"/>
      <c r="F1262" s="5"/>
      <c r="G1262" s="5"/>
      <c r="H1262" s="3"/>
      <c r="I1262" s="4"/>
      <c r="J1262" s="4"/>
      <c r="K1262" s="92" t="str">
        <f>IF(DepensesData[[#This Row],[Description/Commentaires/Notes]]="","",DepensesData[[#This Row],[Description/Commentaires/Notes]])</f>
        <v/>
      </c>
      <c r="L1262" s="21"/>
    </row>
    <row r="1263" spans="2:12" x14ac:dyDescent="0.25">
      <c r="B1263" s="92">
        <f t="shared" si="39"/>
        <v>1259</v>
      </c>
      <c r="C1263" s="13" t="str">
        <f t="shared" si="38"/>
        <v/>
      </c>
      <c r="D1263" s="20"/>
      <c r="E1263" s="5"/>
      <c r="F1263" s="5"/>
      <c r="G1263" s="5"/>
      <c r="H1263" s="3"/>
      <c r="I1263" s="4"/>
      <c r="J1263" s="4"/>
      <c r="K1263" s="92" t="str">
        <f>IF(DepensesData[[#This Row],[Description/Commentaires/Notes]]="","",DepensesData[[#This Row],[Description/Commentaires/Notes]])</f>
        <v/>
      </c>
      <c r="L1263" s="21"/>
    </row>
    <row r="1264" spans="2:12" x14ac:dyDescent="0.25">
      <c r="B1264" s="92">
        <f t="shared" si="39"/>
        <v>1260</v>
      </c>
      <c r="C1264" s="13" t="str">
        <f t="shared" si="38"/>
        <v/>
      </c>
      <c r="D1264" s="20"/>
      <c r="E1264" s="5"/>
      <c r="F1264" s="5"/>
      <c r="G1264" s="5"/>
      <c r="H1264" s="3"/>
      <c r="I1264" s="4"/>
      <c r="J1264" s="4"/>
      <c r="K1264" s="92" t="str">
        <f>IF(DepensesData[[#This Row],[Description/Commentaires/Notes]]="","",DepensesData[[#This Row],[Description/Commentaires/Notes]])</f>
        <v/>
      </c>
      <c r="L1264" s="21"/>
    </row>
    <row r="1265" spans="2:12" x14ac:dyDescent="0.25">
      <c r="B1265" s="92">
        <f t="shared" si="39"/>
        <v>1261</v>
      </c>
      <c r="C1265" s="13" t="str">
        <f t="shared" si="38"/>
        <v/>
      </c>
      <c r="D1265" s="20"/>
      <c r="E1265" s="5"/>
      <c r="F1265" s="5"/>
      <c r="G1265" s="5"/>
      <c r="H1265" s="3"/>
      <c r="I1265" s="4"/>
      <c r="J1265" s="4"/>
      <c r="K1265" s="92" t="str">
        <f>IF(DepensesData[[#This Row],[Description/Commentaires/Notes]]="","",DepensesData[[#This Row],[Description/Commentaires/Notes]])</f>
        <v/>
      </c>
      <c r="L1265" s="21"/>
    </row>
    <row r="1266" spans="2:12" x14ac:dyDescent="0.25">
      <c r="B1266" s="92">
        <f t="shared" si="39"/>
        <v>1262</v>
      </c>
      <c r="C1266" s="13" t="str">
        <f t="shared" si="38"/>
        <v/>
      </c>
      <c r="D1266" s="20"/>
      <c r="E1266" s="5"/>
      <c r="F1266" s="5"/>
      <c r="G1266" s="5"/>
      <c r="H1266" s="3"/>
      <c r="I1266" s="4"/>
      <c r="J1266" s="4"/>
      <c r="K1266" s="92" t="str">
        <f>IF(DepensesData[[#This Row],[Description/Commentaires/Notes]]="","",DepensesData[[#This Row],[Description/Commentaires/Notes]])</f>
        <v/>
      </c>
      <c r="L1266" s="21"/>
    </row>
    <row r="1267" spans="2:12" x14ac:dyDescent="0.25">
      <c r="B1267" s="92">
        <f t="shared" si="39"/>
        <v>1263</v>
      </c>
      <c r="C1267" s="13" t="str">
        <f t="shared" si="38"/>
        <v/>
      </c>
      <c r="D1267" s="20"/>
      <c r="E1267" s="5"/>
      <c r="F1267" s="5"/>
      <c r="G1267" s="5"/>
      <c r="H1267" s="3"/>
      <c r="I1267" s="4"/>
      <c r="J1267" s="4"/>
      <c r="K1267" s="92" t="str">
        <f>IF(DepensesData[[#This Row],[Description/Commentaires/Notes]]="","",DepensesData[[#This Row],[Description/Commentaires/Notes]])</f>
        <v/>
      </c>
      <c r="L1267" s="21"/>
    </row>
    <row r="1268" spans="2:12" x14ac:dyDescent="0.25">
      <c r="B1268" s="92">
        <f t="shared" si="39"/>
        <v>1264</v>
      </c>
      <c r="C1268" s="13" t="str">
        <f t="shared" si="38"/>
        <v/>
      </c>
      <c r="D1268" s="20"/>
      <c r="E1268" s="5"/>
      <c r="F1268" s="5"/>
      <c r="G1268" s="5"/>
      <c r="H1268" s="3"/>
      <c r="I1268" s="4"/>
      <c r="J1268" s="4"/>
      <c r="K1268" s="92" t="str">
        <f>IF(DepensesData[[#This Row],[Description/Commentaires/Notes]]="","",DepensesData[[#This Row],[Description/Commentaires/Notes]])</f>
        <v/>
      </c>
      <c r="L1268" s="21"/>
    </row>
    <row r="1269" spans="2:12" x14ac:dyDescent="0.25">
      <c r="B1269" s="92">
        <f t="shared" si="39"/>
        <v>1265</v>
      </c>
      <c r="C1269" s="13" t="str">
        <f t="shared" si="38"/>
        <v/>
      </c>
      <c r="D1269" s="20"/>
      <c r="E1269" s="5"/>
      <c r="F1269" s="5"/>
      <c r="G1269" s="5"/>
      <c r="H1269" s="3"/>
      <c r="I1269" s="4"/>
      <c r="J1269" s="4"/>
      <c r="K1269" s="92" t="str">
        <f>IF(DepensesData[[#This Row],[Description/Commentaires/Notes]]="","",DepensesData[[#This Row],[Description/Commentaires/Notes]])</f>
        <v/>
      </c>
      <c r="L1269" s="21"/>
    </row>
    <row r="1270" spans="2:12" x14ac:dyDescent="0.25">
      <c r="B1270" s="92">
        <f t="shared" si="39"/>
        <v>1266</v>
      </c>
      <c r="C1270" s="13" t="str">
        <f t="shared" si="38"/>
        <v/>
      </c>
      <c r="D1270" s="20"/>
      <c r="E1270" s="5"/>
      <c r="F1270" s="5"/>
      <c r="G1270" s="5"/>
      <c r="H1270" s="3"/>
      <c r="I1270" s="4"/>
      <c r="J1270" s="4"/>
      <c r="K1270" s="92" t="str">
        <f>IF(DepensesData[[#This Row],[Description/Commentaires/Notes]]="","",DepensesData[[#This Row],[Description/Commentaires/Notes]])</f>
        <v/>
      </c>
      <c r="L1270" s="21"/>
    </row>
    <row r="1271" spans="2:12" x14ac:dyDescent="0.25">
      <c r="B1271" s="92">
        <f t="shared" si="39"/>
        <v>1267</v>
      </c>
      <c r="C1271" s="13" t="str">
        <f t="shared" si="38"/>
        <v/>
      </c>
      <c r="D1271" s="20"/>
      <c r="E1271" s="5"/>
      <c r="F1271" s="5"/>
      <c r="G1271" s="5"/>
      <c r="H1271" s="3"/>
      <c r="I1271" s="4"/>
      <c r="J1271" s="4"/>
      <c r="K1271" s="92" t="str">
        <f>IF(DepensesData[[#This Row],[Description/Commentaires/Notes]]="","",DepensesData[[#This Row],[Description/Commentaires/Notes]])</f>
        <v/>
      </c>
      <c r="L1271" s="21"/>
    </row>
    <row r="1272" spans="2:12" x14ac:dyDescent="0.25">
      <c r="B1272" s="92">
        <f t="shared" si="39"/>
        <v>1268</v>
      </c>
      <c r="C1272" s="13" t="str">
        <f t="shared" si="38"/>
        <v/>
      </c>
      <c r="D1272" s="20"/>
      <c r="E1272" s="5"/>
      <c r="F1272" s="5"/>
      <c r="G1272" s="5"/>
      <c r="H1272" s="3"/>
      <c r="I1272" s="4"/>
      <c r="J1272" s="4"/>
      <c r="K1272" s="92" t="str">
        <f>IF(DepensesData[[#This Row],[Description/Commentaires/Notes]]="","",DepensesData[[#This Row],[Description/Commentaires/Notes]])</f>
        <v/>
      </c>
      <c r="L1272" s="21"/>
    </row>
    <row r="1273" spans="2:12" x14ac:dyDescent="0.25">
      <c r="B1273" s="92">
        <f t="shared" si="39"/>
        <v>1269</v>
      </c>
      <c r="C1273" s="13" t="str">
        <f t="shared" si="38"/>
        <v/>
      </c>
      <c r="D1273" s="20"/>
      <c r="E1273" s="5"/>
      <c r="F1273" s="5"/>
      <c r="G1273" s="5"/>
      <c r="H1273" s="3"/>
      <c r="I1273" s="4"/>
      <c r="J1273" s="4"/>
      <c r="K1273" s="92" t="str">
        <f>IF(DepensesData[[#This Row],[Description/Commentaires/Notes]]="","",DepensesData[[#This Row],[Description/Commentaires/Notes]])</f>
        <v/>
      </c>
      <c r="L1273" s="21"/>
    </row>
    <row r="1274" spans="2:12" x14ac:dyDescent="0.25">
      <c r="B1274" s="92">
        <f t="shared" si="39"/>
        <v>1270</v>
      </c>
      <c r="C1274" s="13" t="str">
        <f t="shared" si="38"/>
        <v/>
      </c>
      <c r="D1274" s="20"/>
      <c r="E1274" s="5"/>
      <c r="F1274" s="5"/>
      <c r="G1274" s="5"/>
      <c r="H1274" s="3"/>
      <c r="I1274" s="4"/>
      <c r="J1274" s="4"/>
      <c r="K1274" s="92" t="str">
        <f>IF(DepensesData[[#This Row],[Description/Commentaires/Notes]]="","",DepensesData[[#This Row],[Description/Commentaires/Notes]])</f>
        <v/>
      </c>
      <c r="L1274" s="21"/>
    </row>
    <row r="1275" spans="2:12" x14ac:dyDescent="0.25">
      <c r="B1275" s="92">
        <f t="shared" si="39"/>
        <v>1271</v>
      </c>
      <c r="C1275" s="13" t="str">
        <f t="shared" si="38"/>
        <v/>
      </c>
      <c r="D1275" s="20"/>
      <c r="E1275" s="5"/>
      <c r="F1275" s="5"/>
      <c r="G1275" s="5"/>
      <c r="H1275" s="3"/>
      <c r="I1275" s="4"/>
      <c r="J1275" s="4"/>
      <c r="K1275" s="92" t="str">
        <f>IF(DepensesData[[#This Row],[Description/Commentaires/Notes]]="","",DepensesData[[#This Row],[Description/Commentaires/Notes]])</f>
        <v/>
      </c>
      <c r="L1275" s="21"/>
    </row>
    <row r="1276" spans="2:12" x14ac:dyDescent="0.25">
      <c r="B1276" s="92">
        <f t="shared" si="39"/>
        <v>1272</v>
      </c>
      <c r="C1276" s="13" t="str">
        <f t="shared" si="38"/>
        <v/>
      </c>
      <c r="D1276" s="20"/>
      <c r="E1276" s="5"/>
      <c r="F1276" s="5"/>
      <c r="G1276" s="5"/>
      <c r="H1276" s="3"/>
      <c r="I1276" s="4"/>
      <c r="J1276" s="4"/>
      <c r="K1276" s="92" t="str">
        <f>IF(DepensesData[[#This Row],[Description/Commentaires/Notes]]="","",DepensesData[[#This Row],[Description/Commentaires/Notes]])</f>
        <v/>
      </c>
      <c r="L1276" s="21"/>
    </row>
    <row r="1277" spans="2:12" x14ac:dyDescent="0.25">
      <c r="B1277" s="92">
        <f t="shared" si="39"/>
        <v>1273</v>
      </c>
      <c r="C1277" s="13" t="str">
        <f t="shared" si="38"/>
        <v/>
      </c>
      <c r="D1277" s="20"/>
      <c r="E1277" s="5"/>
      <c r="F1277" s="5"/>
      <c r="G1277" s="5"/>
      <c r="H1277" s="3"/>
      <c r="I1277" s="4"/>
      <c r="J1277" s="4"/>
      <c r="K1277" s="92" t="str">
        <f>IF(DepensesData[[#This Row],[Description/Commentaires/Notes]]="","",DepensesData[[#This Row],[Description/Commentaires/Notes]])</f>
        <v/>
      </c>
      <c r="L1277" s="21"/>
    </row>
    <row r="1278" spans="2:12" x14ac:dyDescent="0.25">
      <c r="B1278" s="92">
        <f t="shared" si="39"/>
        <v>1274</v>
      </c>
      <c r="C1278" s="13" t="str">
        <f t="shared" si="38"/>
        <v/>
      </c>
      <c r="D1278" s="20"/>
      <c r="E1278" s="5"/>
      <c r="F1278" s="5"/>
      <c r="G1278" s="5"/>
      <c r="H1278" s="3"/>
      <c r="I1278" s="4"/>
      <c r="J1278" s="4"/>
      <c r="K1278" s="92" t="str">
        <f>IF(DepensesData[[#This Row],[Description/Commentaires/Notes]]="","",DepensesData[[#This Row],[Description/Commentaires/Notes]])</f>
        <v/>
      </c>
      <c r="L1278" s="21"/>
    </row>
    <row r="1279" spans="2:12" x14ac:dyDescent="0.25">
      <c r="B1279" s="92">
        <f t="shared" si="39"/>
        <v>1275</v>
      </c>
      <c r="C1279" s="13" t="str">
        <f t="shared" si="38"/>
        <v/>
      </c>
      <c r="D1279" s="20"/>
      <c r="E1279" s="5"/>
      <c r="F1279" s="5"/>
      <c r="G1279" s="5"/>
      <c r="H1279" s="3"/>
      <c r="I1279" s="4"/>
      <c r="J1279" s="4"/>
      <c r="K1279" s="92" t="str">
        <f>IF(DepensesData[[#This Row],[Description/Commentaires/Notes]]="","",DepensesData[[#This Row],[Description/Commentaires/Notes]])</f>
        <v/>
      </c>
      <c r="L1279" s="21"/>
    </row>
    <row r="1280" spans="2:12" x14ac:dyDescent="0.25">
      <c r="B1280" s="92">
        <f t="shared" si="39"/>
        <v>1276</v>
      </c>
      <c r="C1280" s="13" t="str">
        <f t="shared" si="38"/>
        <v/>
      </c>
      <c r="D1280" s="20"/>
      <c r="E1280" s="5"/>
      <c r="F1280" s="5"/>
      <c r="G1280" s="5"/>
      <c r="H1280" s="3"/>
      <c r="I1280" s="4"/>
      <c r="J1280" s="4"/>
      <c r="K1280" s="92" t="str">
        <f>IF(DepensesData[[#This Row],[Description/Commentaires/Notes]]="","",DepensesData[[#This Row],[Description/Commentaires/Notes]])</f>
        <v/>
      </c>
      <c r="L1280" s="21"/>
    </row>
    <row r="1281" spans="2:12" x14ac:dyDescent="0.25">
      <c r="B1281" s="92">
        <f t="shared" si="39"/>
        <v>1277</v>
      </c>
      <c r="C1281" s="13" t="str">
        <f t="shared" si="38"/>
        <v/>
      </c>
      <c r="D1281" s="20"/>
      <c r="E1281" s="5"/>
      <c r="F1281" s="5"/>
      <c r="G1281" s="5"/>
      <c r="H1281" s="3"/>
      <c r="I1281" s="4"/>
      <c r="J1281" s="4"/>
      <c r="K1281" s="92" t="str">
        <f>IF(DepensesData[[#This Row],[Description/Commentaires/Notes]]="","",DepensesData[[#This Row],[Description/Commentaires/Notes]])</f>
        <v/>
      </c>
      <c r="L1281" s="21"/>
    </row>
    <row r="1282" spans="2:12" x14ac:dyDescent="0.25">
      <c r="B1282" s="92">
        <f t="shared" si="39"/>
        <v>1278</v>
      </c>
      <c r="C1282" s="13" t="str">
        <f t="shared" si="38"/>
        <v/>
      </c>
      <c r="D1282" s="20"/>
      <c r="E1282" s="5"/>
      <c r="F1282" s="5"/>
      <c r="G1282" s="5"/>
      <c r="H1282" s="3"/>
      <c r="I1282" s="4"/>
      <c r="J1282" s="4"/>
      <c r="K1282" s="92" t="str">
        <f>IF(DepensesData[[#This Row],[Description/Commentaires/Notes]]="","",DepensesData[[#This Row],[Description/Commentaires/Notes]])</f>
        <v/>
      </c>
      <c r="L1282" s="21"/>
    </row>
    <row r="1283" spans="2:12" x14ac:dyDescent="0.25">
      <c r="B1283" s="92">
        <f t="shared" si="39"/>
        <v>1279</v>
      </c>
      <c r="C1283" s="13" t="str">
        <f t="shared" si="38"/>
        <v/>
      </c>
      <c r="D1283" s="20"/>
      <c r="E1283" s="5"/>
      <c r="F1283" s="5"/>
      <c r="G1283" s="5"/>
      <c r="H1283" s="3"/>
      <c r="I1283" s="4"/>
      <c r="J1283" s="4"/>
      <c r="K1283" s="92" t="str">
        <f>IF(DepensesData[[#This Row],[Description/Commentaires/Notes]]="","",DepensesData[[#This Row],[Description/Commentaires/Notes]])</f>
        <v/>
      </c>
      <c r="L1283" s="21"/>
    </row>
    <row r="1284" spans="2:12" x14ac:dyDescent="0.25">
      <c r="B1284" s="92">
        <f t="shared" si="39"/>
        <v>1280</v>
      </c>
      <c r="C1284" s="13" t="str">
        <f t="shared" si="38"/>
        <v/>
      </c>
      <c r="D1284" s="20"/>
      <c r="E1284" s="5"/>
      <c r="F1284" s="5"/>
      <c r="G1284" s="5"/>
      <c r="H1284" s="3"/>
      <c r="I1284" s="4"/>
      <c r="J1284" s="4"/>
      <c r="K1284" s="92" t="str">
        <f>IF(DepensesData[[#This Row],[Description/Commentaires/Notes]]="","",DepensesData[[#This Row],[Description/Commentaires/Notes]])</f>
        <v/>
      </c>
      <c r="L1284" s="21"/>
    </row>
    <row r="1285" spans="2:12" x14ac:dyDescent="0.25">
      <c r="B1285" s="92">
        <f t="shared" si="39"/>
        <v>1281</v>
      </c>
      <c r="C1285" s="13" t="str">
        <f t="shared" ref="C1285:C1348" si="40">IF(OR(D1285="", E1285="", F1285="", H1285="", I1285=""), "", TEXT(RIGHT(YEAR(D1285), 2), "00") &amp; TEXT(MONTH(D1285), "00") &amp; TEXT(DAY(D1285), "00") &amp; "_Dep_MC_" &amp; TEXT(B1285, "0"))</f>
        <v/>
      </c>
      <c r="D1285" s="20"/>
      <c r="E1285" s="5"/>
      <c r="F1285" s="5"/>
      <c r="G1285" s="5"/>
      <c r="H1285" s="3"/>
      <c r="I1285" s="4"/>
      <c r="J1285" s="4"/>
      <c r="K1285" s="92" t="str">
        <f>IF(DepensesData[[#This Row],[Description/Commentaires/Notes]]="","",DepensesData[[#This Row],[Description/Commentaires/Notes]])</f>
        <v/>
      </c>
      <c r="L1285" s="21"/>
    </row>
    <row r="1286" spans="2:12" x14ac:dyDescent="0.25">
      <c r="B1286" s="92">
        <f t="shared" si="39"/>
        <v>1282</v>
      </c>
      <c r="C1286" s="13" t="str">
        <f t="shared" si="40"/>
        <v/>
      </c>
      <c r="D1286" s="20"/>
      <c r="E1286" s="5"/>
      <c r="F1286" s="5"/>
      <c r="G1286" s="5"/>
      <c r="H1286" s="3"/>
      <c r="I1286" s="4"/>
      <c r="J1286" s="4"/>
      <c r="K1286" s="92" t="str">
        <f>IF(DepensesData[[#This Row],[Description/Commentaires/Notes]]="","",DepensesData[[#This Row],[Description/Commentaires/Notes]])</f>
        <v/>
      </c>
      <c r="L1286" s="21"/>
    </row>
    <row r="1287" spans="2:12" x14ac:dyDescent="0.25">
      <c r="B1287" s="92">
        <f t="shared" ref="B1287:B1350" si="41">B1286+1</f>
        <v>1283</v>
      </c>
      <c r="C1287" s="13" t="str">
        <f t="shared" si="40"/>
        <v/>
      </c>
      <c r="D1287" s="20"/>
      <c r="E1287" s="5"/>
      <c r="F1287" s="5"/>
      <c r="G1287" s="5"/>
      <c r="H1287" s="3"/>
      <c r="I1287" s="4"/>
      <c r="J1287" s="4"/>
      <c r="K1287" s="92" t="str">
        <f>IF(DepensesData[[#This Row],[Description/Commentaires/Notes]]="","",DepensesData[[#This Row],[Description/Commentaires/Notes]])</f>
        <v/>
      </c>
      <c r="L1287" s="21"/>
    </row>
    <row r="1288" spans="2:12" x14ac:dyDescent="0.25">
      <c r="B1288" s="92">
        <f t="shared" si="41"/>
        <v>1284</v>
      </c>
      <c r="C1288" s="13" t="str">
        <f t="shared" si="40"/>
        <v/>
      </c>
      <c r="D1288" s="20"/>
      <c r="E1288" s="5"/>
      <c r="F1288" s="5"/>
      <c r="G1288" s="5"/>
      <c r="H1288" s="3"/>
      <c r="I1288" s="4"/>
      <c r="J1288" s="4"/>
      <c r="K1288" s="92" t="str">
        <f>IF(DepensesData[[#This Row],[Description/Commentaires/Notes]]="","",DepensesData[[#This Row],[Description/Commentaires/Notes]])</f>
        <v/>
      </c>
      <c r="L1288" s="21"/>
    </row>
    <row r="1289" spans="2:12" x14ac:dyDescent="0.25">
      <c r="B1289" s="92">
        <f t="shared" si="41"/>
        <v>1285</v>
      </c>
      <c r="C1289" s="13" t="str">
        <f t="shared" si="40"/>
        <v/>
      </c>
      <c r="D1289" s="20"/>
      <c r="E1289" s="5"/>
      <c r="F1289" s="5"/>
      <c r="G1289" s="5"/>
      <c r="H1289" s="3"/>
      <c r="I1289" s="4"/>
      <c r="J1289" s="4"/>
      <c r="K1289" s="92" t="str">
        <f>IF(DepensesData[[#This Row],[Description/Commentaires/Notes]]="","",DepensesData[[#This Row],[Description/Commentaires/Notes]])</f>
        <v/>
      </c>
      <c r="L1289" s="21"/>
    </row>
    <row r="1290" spans="2:12" x14ac:dyDescent="0.25">
      <c r="B1290" s="92">
        <f t="shared" si="41"/>
        <v>1286</v>
      </c>
      <c r="C1290" s="13" t="str">
        <f t="shared" si="40"/>
        <v/>
      </c>
      <c r="D1290" s="20"/>
      <c r="E1290" s="5"/>
      <c r="F1290" s="5"/>
      <c r="G1290" s="5"/>
      <c r="H1290" s="3"/>
      <c r="I1290" s="4"/>
      <c r="J1290" s="4"/>
      <c r="K1290" s="92" t="str">
        <f>IF(DepensesData[[#This Row],[Description/Commentaires/Notes]]="","",DepensesData[[#This Row],[Description/Commentaires/Notes]])</f>
        <v/>
      </c>
      <c r="L1290" s="21"/>
    </row>
    <row r="1291" spans="2:12" x14ac:dyDescent="0.25">
      <c r="B1291" s="92">
        <f t="shared" si="41"/>
        <v>1287</v>
      </c>
      <c r="C1291" s="13" t="str">
        <f t="shared" si="40"/>
        <v/>
      </c>
      <c r="D1291" s="20"/>
      <c r="E1291" s="5"/>
      <c r="F1291" s="5"/>
      <c r="G1291" s="5"/>
      <c r="H1291" s="3"/>
      <c r="I1291" s="4"/>
      <c r="J1291" s="4"/>
      <c r="K1291" s="92" t="str">
        <f>IF(DepensesData[[#This Row],[Description/Commentaires/Notes]]="","",DepensesData[[#This Row],[Description/Commentaires/Notes]])</f>
        <v/>
      </c>
      <c r="L1291" s="21"/>
    </row>
    <row r="1292" spans="2:12" x14ac:dyDescent="0.25">
      <c r="B1292" s="92">
        <f t="shared" si="41"/>
        <v>1288</v>
      </c>
      <c r="C1292" s="13" t="str">
        <f t="shared" si="40"/>
        <v/>
      </c>
      <c r="D1292" s="20"/>
      <c r="E1292" s="5"/>
      <c r="F1292" s="5"/>
      <c r="G1292" s="5"/>
      <c r="H1292" s="3"/>
      <c r="I1292" s="4"/>
      <c r="J1292" s="4"/>
      <c r="K1292" s="92" t="str">
        <f>IF(DepensesData[[#This Row],[Description/Commentaires/Notes]]="","",DepensesData[[#This Row],[Description/Commentaires/Notes]])</f>
        <v/>
      </c>
      <c r="L1292" s="21"/>
    </row>
    <row r="1293" spans="2:12" x14ac:dyDescent="0.25">
      <c r="B1293" s="92">
        <f t="shared" si="41"/>
        <v>1289</v>
      </c>
      <c r="C1293" s="13" t="str">
        <f t="shared" si="40"/>
        <v/>
      </c>
      <c r="D1293" s="20"/>
      <c r="E1293" s="5"/>
      <c r="F1293" s="5"/>
      <c r="G1293" s="5"/>
      <c r="H1293" s="3"/>
      <c r="I1293" s="4"/>
      <c r="J1293" s="4"/>
      <c r="K1293" s="92" t="str">
        <f>IF(DepensesData[[#This Row],[Description/Commentaires/Notes]]="","",DepensesData[[#This Row],[Description/Commentaires/Notes]])</f>
        <v/>
      </c>
      <c r="L1293" s="21"/>
    </row>
    <row r="1294" spans="2:12" x14ac:dyDescent="0.25">
      <c r="B1294" s="92">
        <f t="shared" si="41"/>
        <v>1290</v>
      </c>
      <c r="C1294" s="13" t="str">
        <f t="shared" si="40"/>
        <v/>
      </c>
      <c r="D1294" s="20"/>
      <c r="E1294" s="5"/>
      <c r="F1294" s="5"/>
      <c r="G1294" s="5"/>
      <c r="H1294" s="3"/>
      <c r="I1294" s="4"/>
      <c r="J1294" s="4"/>
      <c r="K1294" s="92" t="str">
        <f>IF(DepensesData[[#This Row],[Description/Commentaires/Notes]]="","",DepensesData[[#This Row],[Description/Commentaires/Notes]])</f>
        <v/>
      </c>
      <c r="L1294" s="21"/>
    </row>
    <row r="1295" spans="2:12" x14ac:dyDescent="0.25">
      <c r="B1295" s="92">
        <f t="shared" si="41"/>
        <v>1291</v>
      </c>
      <c r="C1295" s="13" t="str">
        <f t="shared" si="40"/>
        <v/>
      </c>
      <c r="D1295" s="20"/>
      <c r="E1295" s="5"/>
      <c r="F1295" s="5"/>
      <c r="G1295" s="5"/>
      <c r="H1295" s="3"/>
      <c r="I1295" s="4"/>
      <c r="J1295" s="4"/>
      <c r="K1295" s="92" t="str">
        <f>IF(DepensesData[[#This Row],[Description/Commentaires/Notes]]="","",DepensesData[[#This Row],[Description/Commentaires/Notes]])</f>
        <v/>
      </c>
      <c r="L1295" s="21"/>
    </row>
    <row r="1296" spans="2:12" x14ac:dyDescent="0.25">
      <c r="B1296" s="92">
        <f t="shared" si="41"/>
        <v>1292</v>
      </c>
      <c r="C1296" s="13" t="str">
        <f t="shared" si="40"/>
        <v/>
      </c>
      <c r="D1296" s="20"/>
      <c r="E1296" s="5"/>
      <c r="F1296" s="5"/>
      <c r="G1296" s="5"/>
      <c r="H1296" s="3"/>
      <c r="I1296" s="4"/>
      <c r="J1296" s="4"/>
      <c r="K1296" s="92" t="str">
        <f>IF(DepensesData[[#This Row],[Description/Commentaires/Notes]]="","",DepensesData[[#This Row],[Description/Commentaires/Notes]])</f>
        <v/>
      </c>
      <c r="L1296" s="21"/>
    </row>
    <row r="1297" spans="2:12" x14ac:dyDescent="0.25">
      <c r="B1297" s="92">
        <f t="shared" si="41"/>
        <v>1293</v>
      </c>
      <c r="C1297" s="13" t="str">
        <f t="shared" si="40"/>
        <v/>
      </c>
      <c r="D1297" s="20"/>
      <c r="E1297" s="5"/>
      <c r="F1297" s="5"/>
      <c r="G1297" s="5"/>
      <c r="H1297" s="3"/>
      <c r="I1297" s="4"/>
      <c r="J1297" s="4"/>
      <c r="K1297" s="92" t="str">
        <f>IF(DepensesData[[#This Row],[Description/Commentaires/Notes]]="","",DepensesData[[#This Row],[Description/Commentaires/Notes]])</f>
        <v/>
      </c>
      <c r="L1297" s="21"/>
    </row>
    <row r="1298" spans="2:12" x14ac:dyDescent="0.25">
      <c r="B1298" s="92">
        <f t="shared" si="41"/>
        <v>1294</v>
      </c>
      <c r="C1298" s="13" t="str">
        <f t="shared" si="40"/>
        <v/>
      </c>
      <c r="D1298" s="20"/>
      <c r="E1298" s="5"/>
      <c r="F1298" s="5"/>
      <c r="G1298" s="5"/>
      <c r="H1298" s="3"/>
      <c r="I1298" s="4"/>
      <c r="J1298" s="4"/>
      <c r="K1298" s="92" t="str">
        <f>IF(DepensesData[[#This Row],[Description/Commentaires/Notes]]="","",DepensesData[[#This Row],[Description/Commentaires/Notes]])</f>
        <v/>
      </c>
      <c r="L1298" s="21"/>
    </row>
    <row r="1299" spans="2:12" x14ac:dyDescent="0.25">
      <c r="B1299" s="92">
        <f t="shared" si="41"/>
        <v>1295</v>
      </c>
      <c r="C1299" s="13" t="str">
        <f t="shared" si="40"/>
        <v/>
      </c>
      <c r="D1299" s="20"/>
      <c r="E1299" s="5"/>
      <c r="F1299" s="5"/>
      <c r="G1299" s="5"/>
      <c r="H1299" s="3"/>
      <c r="I1299" s="4"/>
      <c r="J1299" s="4"/>
      <c r="K1299" s="92" t="str">
        <f>IF(DepensesData[[#This Row],[Description/Commentaires/Notes]]="","",DepensesData[[#This Row],[Description/Commentaires/Notes]])</f>
        <v/>
      </c>
      <c r="L1299" s="21"/>
    </row>
    <row r="1300" spans="2:12" x14ac:dyDescent="0.25">
      <c r="B1300" s="92">
        <f t="shared" si="41"/>
        <v>1296</v>
      </c>
      <c r="C1300" s="13" t="str">
        <f t="shared" si="40"/>
        <v/>
      </c>
      <c r="D1300" s="20"/>
      <c r="E1300" s="5"/>
      <c r="F1300" s="5"/>
      <c r="G1300" s="5"/>
      <c r="H1300" s="3"/>
      <c r="I1300" s="4"/>
      <c r="J1300" s="4"/>
      <c r="K1300" s="92" t="str">
        <f>IF(DepensesData[[#This Row],[Description/Commentaires/Notes]]="","",DepensesData[[#This Row],[Description/Commentaires/Notes]])</f>
        <v/>
      </c>
      <c r="L1300" s="21"/>
    </row>
    <row r="1301" spans="2:12" x14ac:dyDescent="0.25">
      <c r="B1301" s="92">
        <f t="shared" si="41"/>
        <v>1297</v>
      </c>
      <c r="C1301" s="13" t="str">
        <f t="shared" si="40"/>
        <v/>
      </c>
      <c r="D1301" s="20"/>
      <c r="E1301" s="5"/>
      <c r="F1301" s="5"/>
      <c r="G1301" s="5"/>
      <c r="H1301" s="3"/>
      <c r="I1301" s="4"/>
      <c r="J1301" s="4"/>
      <c r="K1301" s="92" t="str">
        <f>IF(DepensesData[[#This Row],[Description/Commentaires/Notes]]="","",DepensesData[[#This Row],[Description/Commentaires/Notes]])</f>
        <v/>
      </c>
      <c r="L1301" s="21"/>
    </row>
    <row r="1302" spans="2:12" x14ac:dyDescent="0.25">
      <c r="B1302" s="92">
        <f t="shared" si="41"/>
        <v>1298</v>
      </c>
      <c r="C1302" s="13" t="str">
        <f t="shared" si="40"/>
        <v/>
      </c>
      <c r="D1302" s="20"/>
      <c r="E1302" s="5"/>
      <c r="F1302" s="5"/>
      <c r="G1302" s="5"/>
      <c r="H1302" s="3"/>
      <c r="I1302" s="4"/>
      <c r="J1302" s="4"/>
      <c r="K1302" s="92" t="str">
        <f>IF(DepensesData[[#This Row],[Description/Commentaires/Notes]]="","",DepensesData[[#This Row],[Description/Commentaires/Notes]])</f>
        <v/>
      </c>
      <c r="L1302" s="21"/>
    </row>
    <row r="1303" spans="2:12" x14ac:dyDescent="0.25">
      <c r="B1303" s="92">
        <f t="shared" si="41"/>
        <v>1299</v>
      </c>
      <c r="C1303" s="13" t="str">
        <f t="shared" si="40"/>
        <v/>
      </c>
      <c r="D1303" s="20"/>
      <c r="E1303" s="5"/>
      <c r="F1303" s="5"/>
      <c r="G1303" s="5"/>
      <c r="H1303" s="3"/>
      <c r="I1303" s="4"/>
      <c r="J1303" s="4"/>
      <c r="K1303" s="92" t="str">
        <f>IF(DepensesData[[#This Row],[Description/Commentaires/Notes]]="","",DepensesData[[#This Row],[Description/Commentaires/Notes]])</f>
        <v/>
      </c>
      <c r="L1303" s="21"/>
    </row>
    <row r="1304" spans="2:12" x14ac:dyDescent="0.25">
      <c r="B1304" s="92">
        <f t="shared" si="41"/>
        <v>1300</v>
      </c>
      <c r="C1304" s="13" t="str">
        <f t="shared" si="40"/>
        <v/>
      </c>
      <c r="D1304" s="20"/>
      <c r="E1304" s="5"/>
      <c r="F1304" s="5"/>
      <c r="G1304" s="5"/>
      <c r="H1304" s="3"/>
      <c r="I1304" s="4"/>
      <c r="J1304" s="4"/>
      <c r="K1304" s="92" t="str">
        <f>IF(DepensesData[[#This Row],[Description/Commentaires/Notes]]="","",DepensesData[[#This Row],[Description/Commentaires/Notes]])</f>
        <v/>
      </c>
      <c r="L1304" s="21"/>
    </row>
    <row r="1305" spans="2:12" x14ac:dyDescent="0.25">
      <c r="B1305" s="92">
        <f t="shared" si="41"/>
        <v>1301</v>
      </c>
      <c r="C1305" s="13" t="str">
        <f t="shared" si="40"/>
        <v/>
      </c>
      <c r="D1305" s="20"/>
      <c r="E1305" s="5"/>
      <c r="F1305" s="5"/>
      <c r="G1305" s="5"/>
      <c r="H1305" s="3"/>
      <c r="I1305" s="4"/>
      <c r="J1305" s="4"/>
      <c r="K1305" s="92" t="str">
        <f>IF(DepensesData[[#This Row],[Description/Commentaires/Notes]]="","",DepensesData[[#This Row],[Description/Commentaires/Notes]])</f>
        <v/>
      </c>
      <c r="L1305" s="21"/>
    </row>
    <row r="1306" spans="2:12" x14ac:dyDescent="0.25">
      <c r="B1306" s="92">
        <f t="shared" si="41"/>
        <v>1302</v>
      </c>
      <c r="C1306" s="13" t="str">
        <f t="shared" si="40"/>
        <v/>
      </c>
      <c r="D1306" s="20"/>
      <c r="E1306" s="5"/>
      <c r="F1306" s="5"/>
      <c r="G1306" s="5"/>
      <c r="H1306" s="3"/>
      <c r="I1306" s="4"/>
      <c r="J1306" s="4"/>
      <c r="K1306" s="92" t="str">
        <f>IF(DepensesData[[#This Row],[Description/Commentaires/Notes]]="","",DepensesData[[#This Row],[Description/Commentaires/Notes]])</f>
        <v/>
      </c>
      <c r="L1306" s="21"/>
    </row>
    <row r="1307" spans="2:12" x14ac:dyDescent="0.25">
      <c r="B1307" s="92">
        <f t="shared" si="41"/>
        <v>1303</v>
      </c>
      <c r="C1307" s="13" t="str">
        <f t="shared" si="40"/>
        <v/>
      </c>
      <c r="D1307" s="20"/>
      <c r="E1307" s="5"/>
      <c r="F1307" s="5"/>
      <c r="G1307" s="5"/>
      <c r="H1307" s="3"/>
      <c r="I1307" s="4"/>
      <c r="J1307" s="4"/>
      <c r="K1307" s="92" t="str">
        <f>IF(DepensesData[[#This Row],[Description/Commentaires/Notes]]="","",DepensesData[[#This Row],[Description/Commentaires/Notes]])</f>
        <v/>
      </c>
      <c r="L1307" s="21"/>
    </row>
    <row r="1308" spans="2:12" x14ac:dyDescent="0.25">
      <c r="B1308" s="92">
        <f t="shared" si="41"/>
        <v>1304</v>
      </c>
      <c r="C1308" s="13" t="str">
        <f t="shared" si="40"/>
        <v/>
      </c>
      <c r="D1308" s="20"/>
      <c r="E1308" s="5"/>
      <c r="F1308" s="5"/>
      <c r="G1308" s="5"/>
      <c r="H1308" s="3"/>
      <c r="I1308" s="4"/>
      <c r="J1308" s="4"/>
      <c r="K1308" s="92" t="str">
        <f>IF(DepensesData[[#This Row],[Description/Commentaires/Notes]]="","",DepensesData[[#This Row],[Description/Commentaires/Notes]])</f>
        <v/>
      </c>
      <c r="L1308" s="21"/>
    </row>
    <row r="1309" spans="2:12" x14ac:dyDescent="0.25">
      <c r="B1309" s="92">
        <f t="shared" si="41"/>
        <v>1305</v>
      </c>
      <c r="C1309" s="13" t="str">
        <f t="shared" si="40"/>
        <v/>
      </c>
      <c r="D1309" s="20"/>
      <c r="E1309" s="5"/>
      <c r="F1309" s="5"/>
      <c r="G1309" s="5"/>
      <c r="H1309" s="3"/>
      <c r="I1309" s="4"/>
      <c r="J1309" s="4"/>
      <c r="K1309" s="92" t="str">
        <f>IF(DepensesData[[#This Row],[Description/Commentaires/Notes]]="","",DepensesData[[#This Row],[Description/Commentaires/Notes]])</f>
        <v/>
      </c>
      <c r="L1309" s="21"/>
    </row>
    <row r="1310" spans="2:12" x14ac:dyDescent="0.25">
      <c r="B1310" s="92">
        <f t="shared" si="41"/>
        <v>1306</v>
      </c>
      <c r="C1310" s="13" t="str">
        <f t="shared" si="40"/>
        <v/>
      </c>
      <c r="D1310" s="20"/>
      <c r="E1310" s="5"/>
      <c r="F1310" s="5"/>
      <c r="G1310" s="5"/>
      <c r="H1310" s="3"/>
      <c r="I1310" s="4"/>
      <c r="J1310" s="4"/>
      <c r="K1310" s="92" t="str">
        <f>IF(DepensesData[[#This Row],[Description/Commentaires/Notes]]="","",DepensesData[[#This Row],[Description/Commentaires/Notes]])</f>
        <v/>
      </c>
      <c r="L1310" s="21"/>
    </row>
    <row r="1311" spans="2:12" x14ac:dyDescent="0.25">
      <c r="B1311" s="92">
        <f t="shared" si="41"/>
        <v>1307</v>
      </c>
      <c r="C1311" s="13" t="str">
        <f t="shared" si="40"/>
        <v/>
      </c>
      <c r="D1311" s="20"/>
      <c r="E1311" s="5"/>
      <c r="F1311" s="5"/>
      <c r="G1311" s="5"/>
      <c r="H1311" s="3"/>
      <c r="I1311" s="4"/>
      <c r="J1311" s="4"/>
      <c r="K1311" s="92" t="str">
        <f>IF(DepensesData[[#This Row],[Description/Commentaires/Notes]]="","",DepensesData[[#This Row],[Description/Commentaires/Notes]])</f>
        <v/>
      </c>
      <c r="L1311" s="21"/>
    </row>
    <row r="1312" spans="2:12" x14ac:dyDescent="0.25">
      <c r="B1312" s="92">
        <f t="shared" si="41"/>
        <v>1308</v>
      </c>
      <c r="C1312" s="13" t="str">
        <f t="shared" si="40"/>
        <v/>
      </c>
      <c r="D1312" s="20"/>
      <c r="E1312" s="5"/>
      <c r="F1312" s="5"/>
      <c r="G1312" s="5"/>
      <c r="H1312" s="3"/>
      <c r="I1312" s="4"/>
      <c r="J1312" s="4"/>
      <c r="K1312" s="92" t="str">
        <f>IF(DepensesData[[#This Row],[Description/Commentaires/Notes]]="","",DepensesData[[#This Row],[Description/Commentaires/Notes]])</f>
        <v/>
      </c>
      <c r="L1312" s="21"/>
    </row>
    <row r="1313" spans="2:12" x14ac:dyDescent="0.25">
      <c r="B1313" s="92">
        <f t="shared" si="41"/>
        <v>1309</v>
      </c>
      <c r="C1313" s="13" t="str">
        <f t="shared" si="40"/>
        <v/>
      </c>
      <c r="D1313" s="20"/>
      <c r="E1313" s="5"/>
      <c r="F1313" s="5"/>
      <c r="G1313" s="5"/>
      <c r="H1313" s="3"/>
      <c r="I1313" s="4"/>
      <c r="J1313" s="4"/>
      <c r="K1313" s="92" t="str">
        <f>IF(DepensesData[[#This Row],[Description/Commentaires/Notes]]="","",DepensesData[[#This Row],[Description/Commentaires/Notes]])</f>
        <v/>
      </c>
      <c r="L1313" s="21"/>
    </row>
    <row r="1314" spans="2:12" x14ac:dyDescent="0.25">
      <c r="B1314" s="92">
        <f t="shared" si="41"/>
        <v>1310</v>
      </c>
      <c r="C1314" s="13" t="str">
        <f t="shared" si="40"/>
        <v/>
      </c>
      <c r="D1314" s="20"/>
      <c r="E1314" s="5"/>
      <c r="F1314" s="5"/>
      <c r="G1314" s="5"/>
      <c r="H1314" s="3"/>
      <c r="I1314" s="4"/>
      <c r="J1314" s="4"/>
      <c r="K1314" s="92" t="str">
        <f>IF(DepensesData[[#This Row],[Description/Commentaires/Notes]]="","",DepensesData[[#This Row],[Description/Commentaires/Notes]])</f>
        <v/>
      </c>
      <c r="L1314" s="21"/>
    </row>
    <row r="1315" spans="2:12" x14ac:dyDescent="0.25">
      <c r="B1315" s="92">
        <f t="shared" si="41"/>
        <v>1311</v>
      </c>
      <c r="C1315" s="13" t="str">
        <f t="shared" si="40"/>
        <v/>
      </c>
      <c r="D1315" s="20"/>
      <c r="E1315" s="5"/>
      <c r="F1315" s="5"/>
      <c r="G1315" s="5"/>
      <c r="H1315" s="3"/>
      <c r="I1315" s="4"/>
      <c r="J1315" s="4"/>
      <c r="K1315" s="92" t="str">
        <f>IF(DepensesData[[#This Row],[Description/Commentaires/Notes]]="","",DepensesData[[#This Row],[Description/Commentaires/Notes]])</f>
        <v/>
      </c>
      <c r="L1315" s="21"/>
    </row>
    <row r="1316" spans="2:12" x14ac:dyDescent="0.25">
      <c r="B1316" s="92">
        <f t="shared" si="41"/>
        <v>1312</v>
      </c>
      <c r="C1316" s="13" t="str">
        <f t="shared" si="40"/>
        <v/>
      </c>
      <c r="D1316" s="20"/>
      <c r="E1316" s="5"/>
      <c r="F1316" s="5"/>
      <c r="G1316" s="5"/>
      <c r="H1316" s="3"/>
      <c r="I1316" s="4"/>
      <c r="J1316" s="4"/>
      <c r="K1316" s="92" t="str">
        <f>IF(DepensesData[[#This Row],[Description/Commentaires/Notes]]="","",DepensesData[[#This Row],[Description/Commentaires/Notes]])</f>
        <v/>
      </c>
      <c r="L1316" s="21"/>
    </row>
    <row r="1317" spans="2:12" x14ac:dyDescent="0.25">
      <c r="B1317" s="92">
        <f t="shared" si="41"/>
        <v>1313</v>
      </c>
      <c r="C1317" s="13" t="str">
        <f t="shared" si="40"/>
        <v/>
      </c>
      <c r="D1317" s="20"/>
      <c r="E1317" s="5"/>
      <c r="F1317" s="5"/>
      <c r="G1317" s="5"/>
      <c r="H1317" s="3"/>
      <c r="I1317" s="4"/>
      <c r="J1317" s="4"/>
      <c r="K1317" s="92" t="str">
        <f>IF(DepensesData[[#This Row],[Description/Commentaires/Notes]]="","",DepensesData[[#This Row],[Description/Commentaires/Notes]])</f>
        <v/>
      </c>
      <c r="L1317" s="21"/>
    </row>
    <row r="1318" spans="2:12" x14ac:dyDescent="0.25">
      <c r="B1318" s="92">
        <f t="shared" si="41"/>
        <v>1314</v>
      </c>
      <c r="C1318" s="13" t="str">
        <f t="shared" si="40"/>
        <v/>
      </c>
      <c r="D1318" s="20"/>
      <c r="E1318" s="5"/>
      <c r="F1318" s="5"/>
      <c r="G1318" s="5"/>
      <c r="H1318" s="3"/>
      <c r="I1318" s="4"/>
      <c r="J1318" s="4"/>
      <c r="K1318" s="92" t="str">
        <f>IF(DepensesData[[#This Row],[Description/Commentaires/Notes]]="","",DepensesData[[#This Row],[Description/Commentaires/Notes]])</f>
        <v/>
      </c>
      <c r="L1318" s="21"/>
    </row>
    <row r="1319" spans="2:12" x14ac:dyDescent="0.25">
      <c r="B1319" s="92">
        <f t="shared" si="41"/>
        <v>1315</v>
      </c>
      <c r="C1319" s="13" t="str">
        <f t="shared" si="40"/>
        <v/>
      </c>
      <c r="D1319" s="20"/>
      <c r="E1319" s="5"/>
      <c r="F1319" s="5"/>
      <c r="G1319" s="5"/>
      <c r="H1319" s="3"/>
      <c r="I1319" s="4"/>
      <c r="J1319" s="4"/>
      <c r="K1319" s="92" t="str">
        <f>IF(DepensesData[[#This Row],[Description/Commentaires/Notes]]="","",DepensesData[[#This Row],[Description/Commentaires/Notes]])</f>
        <v/>
      </c>
      <c r="L1319" s="21"/>
    </row>
    <row r="1320" spans="2:12" x14ac:dyDescent="0.25">
      <c r="B1320" s="92">
        <f t="shared" si="41"/>
        <v>1316</v>
      </c>
      <c r="C1320" s="13" t="str">
        <f t="shared" si="40"/>
        <v/>
      </c>
      <c r="D1320" s="20"/>
      <c r="E1320" s="5"/>
      <c r="F1320" s="5"/>
      <c r="G1320" s="5"/>
      <c r="H1320" s="3"/>
      <c r="I1320" s="4"/>
      <c r="J1320" s="4"/>
      <c r="K1320" s="92" t="str">
        <f>IF(DepensesData[[#This Row],[Description/Commentaires/Notes]]="","",DepensesData[[#This Row],[Description/Commentaires/Notes]])</f>
        <v/>
      </c>
      <c r="L1320" s="21"/>
    </row>
    <row r="1321" spans="2:12" x14ac:dyDescent="0.25">
      <c r="B1321" s="92">
        <f t="shared" si="41"/>
        <v>1317</v>
      </c>
      <c r="C1321" s="13" t="str">
        <f t="shared" si="40"/>
        <v/>
      </c>
      <c r="D1321" s="20"/>
      <c r="E1321" s="5"/>
      <c r="F1321" s="5"/>
      <c r="G1321" s="5"/>
      <c r="H1321" s="3"/>
      <c r="I1321" s="4"/>
      <c r="J1321" s="4"/>
      <c r="K1321" s="92" t="str">
        <f>IF(DepensesData[[#This Row],[Description/Commentaires/Notes]]="","",DepensesData[[#This Row],[Description/Commentaires/Notes]])</f>
        <v/>
      </c>
      <c r="L1321" s="21"/>
    </row>
    <row r="1322" spans="2:12" x14ac:dyDescent="0.25">
      <c r="B1322" s="92">
        <f t="shared" si="41"/>
        <v>1318</v>
      </c>
      <c r="C1322" s="13" t="str">
        <f t="shared" si="40"/>
        <v/>
      </c>
      <c r="D1322" s="20"/>
      <c r="E1322" s="5"/>
      <c r="F1322" s="5"/>
      <c r="G1322" s="5"/>
      <c r="H1322" s="3"/>
      <c r="I1322" s="4"/>
      <c r="J1322" s="4"/>
      <c r="K1322" s="92" t="str">
        <f>IF(DepensesData[[#This Row],[Description/Commentaires/Notes]]="","",DepensesData[[#This Row],[Description/Commentaires/Notes]])</f>
        <v/>
      </c>
      <c r="L1322" s="21"/>
    </row>
    <row r="1323" spans="2:12" x14ac:dyDescent="0.25">
      <c r="B1323" s="92">
        <f t="shared" si="41"/>
        <v>1319</v>
      </c>
      <c r="C1323" s="13" t="str">
        <f t="shared" si="40"/>
        <v/>
      </c>
      <c r="D1323" s="20"/>
      <c r="E1323" s="5"/>
      <c r="F1323" s="5"/>
      <c r="G1323" s="5"/>
      <c r="H1323" s="3"/>
      <c r="I1323" s="4"/>
      <c r="J1323" s="4"/>
      <c r="K1323" s="92" t="str">
        <f>IF(DepensesData[[#This Row],[Description/Commentaires/Notes]]="","",DepensesData[[#This Row],[Description/Commentaires/Notes]])</f>
        <v/>
      </c>
      <c r="L1323" s="21"/>
    </row>
    <row r="1324" spans="2:12" x14ac:dyDescent="0.25">
      <c r="B1324" s="92">
        <f t="shared" si="41"/>
        <v>1320</v>
      </c>
      <c r="C1324" s="13" t="str">
        <f t="shared" si="40"/>
        <v/>
      </c>
      <c r="D1324" s="20"/>
      <c r="E1324" s="5"/>
      <c r="F1324" s="5"/>
      <c r="G1324" s="5"/>
      <c r="H1324" s="3"/>
      <c r="I1324" s="4"/>
      <c r="J1324" s="4"/>
      <c r="K1324" s="92" t="str">
        <f>IF(DepensesData[[#This Row],[Description/Commentaires/Notes]]="","",DepensesData[[#This Row],[Description/Commentaires/Notes]])</f>
        <v/>
      </c>
      <c r="L1324" s="21"/>
    </row>
    <row r="1325" spans="2:12" x14ac:dyDescent="0.25">
      <c r="B1325" s="92">
        <f t="shared" si="41"/>
        <v>1321</v>
      </c>
      <c r="C1325" s="13" t="str">
        <f t="shared" si="40"/>
        <v/>
      </c>
      <c r="D1325" s="20"/>
      <c r="E1325" s="5"/>
      <c r="F1325" s="5"/>
      <c r="G1325" s="5"/>
      <c r="H1325" s="3"/>
      <c r="I1325" s="4"/>
      <c r="J1325" s="4"/>
      <c r="K1325" s="92" t="str">
        <f>IF(DepensesData[[#This Row],[Description/Commentaires/Notes]]="","",DepensesData[[#This Row],[Description/Commentaires/Notes]])</f>
        <v/>
      </c>
      <c r="L1325" s="21"/>
    </row>
    <row r="1326" spans="2:12" x14ac:dyDescent="0.25">
      <c r="B1326" s="92">
        <f t="shared" si="41"/>
        <v>1322</v>
      </c>
      <c r="C1326" s="13" t="str">
        <f t="shared" si="40"/>
        <v/>
      </c>
      <c r="D1326" s="20"/>
      <c r="E1326" s="5"/>
      <c r="F1326" s="5"/>
      <c r="G1326" s="5"/>
      <c r="H1326" s="3"/>
      <c r="I1326" s="4"/>
      <c r="J1326" s="4"/>
      <c r="K1326" s="92" t="str">
        <f>IF(DepensesData[[#This Row],[Description/Commentaires/Notes]]="","",DepensesData[[#This Row],[Description/Commentaires/Notes]])</f>
        <v/>
      </c>
      <c r="L1326" s="21"/>
    </row>
    <row r="1327" spans="2:12" x14ac:dyDescent="0.25">
      <c r="B1327" s="92">
        <f t="shared" si="41"/>
        <v>1323</v>
      </c>
      <c r="C1327" s="13" t="str">
        <f t="shared" si="40"/>
        <v/>
      </c>
      <c r="D1327" s="20"/>
      <c r="E1327" s="5"/>
      <c r="F1327" s="5"/>
      <c r="G1327" s="5"/>
      <c r="H1327" s="3"/>
      <c r="I1327" s="4"/>
      <c r="J1327" s="4"/>
      <c r="K1327" s="92" t="str">
        <f>IF(DepensesData[[#This Row],[Description/Commentaires/Notes]]="","",DepensesData[[#This Row],[Description/Commentaires/Notes]])</f>
        <v/>
      </c>
      <c r="L1327" s="21"/>
    </row>
    <row r="1328" spans="2:12" x14ac:dyDescent="0.25">
      <c r="B1328" s="92">
        <f t="shared" si="41"/>
        <v>1324</v>
      </c>
      <c r="C1328" s="13" t="str">
        <f t="shared" si="40"/>
        <v/>
      </c>
      <c r="D1328" s="20"/>
      <c r="E1328" s="5"/>
      <c r="F1328" s="5"/>
      <c r="G1328" s="5"/>
      <c r="H1328" s="3"/>
      <c r="I1328" s="4"/>
      <c r="J1328" s="4"/>
      <c r="K1328" s="92" t="str">
        <f>IF(DepensesData[[#This Row],[Description/Commentaires/Notes]]="","",DepensesData[[#This Row],[Description/Commentaires/Notes]])</f>
        <v/>
      </c>
      <c r="L1328" s="21"/>
    </row>
    <row r="1329" spans="2:12" x14ac:dyDescent="0.25">
      <c r="B1329" s="92">
        <f t="shared" si="41"/>
        <v>1325</v>
      </c>
      <c r="C1329" s="13" t="str">
        <f t="shared" si="40"/>
        <v/>
      </c>
      <c r="D1329" s="20"/>
      <c r="E1329" s="5"/>
      <c r="F1329" s="5"/>
      <c r="G1329" s="5"/>
      <c r="H1329" s="3"/>
      <c r="I1329" s="4"/>
      <c r="J1329" s="4"/>
      <c r="K1329" s="92" t="str">
        <f>IF(DepensesData[[#This Row],[Description/Commentaires/Notes]]="","",DepensesData[[#This Row],[Description/Commentaires/Notes]])</f>
        <v/>
      </c>
      <c r="L1329" s="21"/>
    </row>
    <row r="1330" spans="2:12" x14ac:dyDescent="0.25">
      <c r="B1330" s="92">
        <f t="shared" si="41"/>
        <v>1326</v>
      </c>
      <c r="C1330" s="13" t="str">
        <f t="shared" si="40"/>
        <v/>
      </c>
      <c r="D1330" s="20"/>
      <c r="E1330" s="5"/>
      <c r="F1330" s="5"/>
      <c r="G1330" s="5"/>
      <c r="H1330" s="3"/>
      <c r="I1330" s="4"/>
      <c r="J1330" s="4"/>
      <c r="K1330" s="92" t="str">
        <f>IF(DepensesData[[#This Row],[Description/Commentaires/Notes]]="","",DepensesData[[#This Row],[Description/Commentaires/Notes]])</f>
        <v/>
      </c>
      <c r="L1330" s="21"/>
    </row>
    <row r="1331" spans="2:12" x14ac:dyDescent="0.25">
      <c r="B1331" s="92">
        <f t="shared" si="41"/>
        <v>1327</v>
      </c>
      <c r="C1331" s="13" t="str">
        <f t="shared" si="40"/>
        <v/>
      </c>
      <c r="D1331" s="20"/>
      <c r="E1331" s="5"/>
      <c r="F1331" s="5"/>
      <c r="G1331" s="5"/>
      <c r="H1331" s="3"/>
      <c r="I1331" s="4"/>
      <c r="J1331" s="4"/>
      <c r="K1331" s="92" t="str">
        <f>IF(DepensesData[[#This Row],[Description/Commentaires/Notes]]="","",DepensesData[[#This Row],[Description/Commentaires/Notes]])</f>
        <v/>
      </c>
      <c r="L1331" s="21"/>
    </row>
    <row r="1332" spans="2:12" x14ac:dyDescent="0.25">
      <c r="B1332" s="92">
        <f t="shared" si="41"/>
        <v>1328</v>
      </c>
      <c r="C1332" s="13" t="str">
        <f t="shared" si="40"/>
        <v/>
      </c>
      <c r="D1332" s="20"/>
      <c r="E1332" s="5"/>
      <c r="F1332" s="5"/>
      <c r="G1332" s="5"/>
      <c r="H1332" s="3"/>
      <c r="I1332" s="4"/>
      <c r="J1332" s="4"/>
      <c r="K1332" s="92" t="str">
        <f>IF(DepensesData[[#This Row],[Description/Commentaires/Notes]]="","",DepensesData[[#This Row],[Description/Commentaires/Notes]])</f>
        <v/>
      </c>
      <c r="L1332" s="21"/>
    </row>
    <row r="1333" spans="2:12" x14ac:dyDescent="0.25">
      <c r="B1333" s="92">
        <f t="shared" si="41"/>
        <v>1329</v>
      </c>
      <c r="C1333" s="13" t="str">
        <f t="shared" si="40"/>
        <v/>
      </c>
      <c r="D1333" s="20"/>
      <c r="E1333" s="5"/>
      <c r="F1333" s="5"/>
      <c r="G1333" s="5"/>
      <c r="H1333" s="3"/>
      <c r="I1333" s="4"/>
      <c r="J1333" s="4"/>
      <c r="K1333" s="92" t="str">
        <f>IF(DepensesData[[#This Row],[Description/Commentaires/Notes]]="","",DepensesData[[#This Row],[Description/Commentaires/Notes]])</f>
        <v/>
      </c>
      <c r="L1333" s="21"/>
    </row>
    <row r="1334" spans="2:12" x14ac:dyDescent="0.25">
      <c r="B1334" s="92">
        <f t="shared" si="41"/>
        <v>1330</v>
      </c>
      <c r="C1334" s="13" t="str">
        <f t="shared" si="40"/>
        <v/>
      </c>
      <c r="D1334" s="20"/>
      <c r="E1334" s="5"/>
      <c r="F1334" s="5"/>
      <c r="G1334" s="5"/>
      <c r="H1334" s="3"/>
      <c r="I1334" s="4"/>
      <c r="J1334" s="4"/>
      <c r="K1334" s="92" t="str">
        <f>IF(DepensesData[[#This Row],[Description/Commentaires/Notes]]="","",DepensesData[[#This Row],[Description/Commentaires/Notes]])</f>
        <v/>
      </c>
      <c r="L1334" s="21"/>
    </row>
    <row r="1335" spans="2:12" x14ac:dyDescent="0.25">
      <c r="B1335" s="92">
        <f t="shared" si="41"/>
        <v>1331</v>
      </c>
      <c r="C1335" s="13" t="str">
        <f t="shared" si="40"/>
        <v/>
      </c>
      <c r="D1335" s="20"/>
      <c r="E1335" s="5"/>
      <c r="F1335" s="5"/>
      <c r="G1335" s="5"/>
      <c r="H1335" s="3"/>
      <c r="I1335" s="4"/>
      <c r="J1335" s="4"/>
      <c r="K1335" s="92" t="str">
        <f>IF(DepensesData[[#This Row],[Description/Commentaires/Notes]]="","",DepensesData[[#This Row],[Description/Commentaires/Notes]])</f>
        <v/>
      </c>
      <c r="L1335" s="21"/>
    </row>
    <row r="1336" spans="2:12" x14ac:dyDescent="0.25">
      <c r="B1336" s="92">
        <f t="shared" si="41"/>
        <v>1332</v>
      </c>
      <c r="C1336" s="13" t="str">
        <f t="shared" si="40"/>
        <v/>
      </c>
      <c r="D1336" s="20"/>
      <c r="E1336" s="5"/>
      <c r="F1336" s="5"/>
      <c r="G1336" s="5"/>
      <c r="H1336" s="3"/>
      <c r="I1336" s="4"/>
      <c r="J1336" s="4"/>
      <c r="K1336" s="92" t="str">
        <f>IF(DepensesData[[#This Row],[Description/Commentaires/Notes]]="","",DepensesData[[#This Row],[Description/Commentaires/Notes]])</f>
        <v/>
      </c>
      <c r="L1336" s="21"/>
    </row>
    <row r="1337" spans="2:12" x14ac:dyDescent="0.25">
      <c r="B1337" s="92">
        <f t="shared" si="41"/>
        <v>1333</v>
      </c>
      <c r="C1337" s="13" t="str">
        <f t="shared" si="40"/>
        <v/>
      </c>
      <c r="D1337" s="20"/>
      <c r="E1337" s="5"/>
      <c r="F1337" s="5"/>
      <c r="G1337" s="5"/>
      <c r="H1337" s="3"/>
      <c r="I1337" s="4"/>
      <c r="J1337" s="4"/>
      <c r="K1337" s="92" t="str">
        <f>IF(DepensesData[[#This Row],[Description/Commentaires/Notes]]="","",DepensesData[[#This Row],[Description/Commentaires/Notes]])</f>
        <v/>
      </c>
      <c r="L1337" s="21"/>
    </row>
    <row r="1338" spans="2:12" x14ac:dyDescent="0.25">
      <c r="B1338" s="92">
        <f t="shared" si="41"/>
        <v>1334</v>
      </c>
      <c r="C1338" s="13" t="str">
        <f t="shared" si="40"/>
        <v/>
      </c>
      <c r="D1338" s="20"/>
      <c r="E1338" s="5"/>
      <c r="F1338" s="5"/>
      <c r="G1338" s="5"/>
      <c r="H1338" s="3"/>
      <c r="I1338" s="4"/>
      <c r="J1338" s="4"/>
      <c r="K1338" s="92" t="str">
        <f>IF(DepensesData[[#This Row],[Description/Commentaires/Notes]]="","",DepensesData[[#This Row],[Description/Commentaires/Notes]])</f>
        <v/>
      </c>
      <c r="L1338" s="21"/>
    </row>
    <row r="1339" spans="2:12" x14ac:dyDescent="0.25">
      <c r="B1339" s="92">
        <f t="shared" si="41"/>
        <v>1335</v>
      </c>
      <c r="C1339" s="13" t="str">
        <f t="shared" si="40"/>
        <v/>
      </c>
      <c r="D1339" s="20"/>
      <c r="E1339" s="5"/>
      <c r="F1339" s="5"/>
      <c r="G1339" s="5"/>
      <c r="H1339" s="3"/>
      <c r="I1339" s="4"/>
      <c r="J1339" s="4"/>
      <c r="K1339" s="92" t="str">
        <f>IF(DepensesData[[#This Row],[Description/Commentaires/Notes]]="","",DepensesData[[#This Row],[Description/Commentaires/Notes]])</f>
        <v/>
      </c>
      <c r="L1339" s="21"/>
    </row>
    <row r="1340" spans="2:12" x14ac:dyDescent="0.25">
      <c r="B1340" s="92">
        <f t="shared" si="41"/>
        <v>1336</v>
      </c>
      <c r="C1340" s="13" t="str">
        <f t="shared" si="40"/>
        <v/>
      </c>
      <c r="D1340" s="20"/>
      <c r="E1340" s="5"/>
      <c r="F1340" s="5"/>
      <c r="G1340" s="5"/>
      <c r="H1340" s="3"/>
      <c r="I1340" s="4"/>
      <c r="J1340" s="4"/>
      <c r="K1340" s="92" t="str">
        <f>IF(DepensesData[[#This Row],[Description/Commentaires/Notes]]="","",DepensesData[[#This Row],[Description/Commentaires/Notes]])</f>
        <v/>
      </c>
      <c r="L1340" s="21"/>
    </row>
    <row r="1341" spans="2:12" x14ac:dyDescent="0.25">
      <c r="B1341" s="92">
        <f t="shared" si="41"/>
        <v>1337</v>
      </c>
      <c r="C1341" s="13" t="str">
        <f t="shared" si="40"/>
        <v/>
      </c>
      <c r="D1341" s="20"/>
      <c r="E1341" s="5"/>
      <c r="F1341" s="5"/>
      <c r="G1341" s="5"/>
      <c r="H1341" s="3"/>
      <c r="I1341" s="4"/>
      <c r="J1341" s="4"/>
      <c r="K1341" s="92" t="str">
        <f>IF(DepensesData[[#This Row],[Description/Commentaires/Notes]]="","",DepensesData[[#This Row],[Description/Commentaires/Notes]])</f>
        <v/>
      </c>
      <c r="L1341" s="21"/>
    </row>
    <row r="1342" spans="2:12" x14ac:dyDescent="0.25">
      <c r="B1342" s="92">
        <f t="shared" si="41"/>
        <v>1338</v>
      </c>
      <c r="C1342" s="13" t="str">
        <f t="shared" si="40"/>
        <v/>
      </c>
      <c r="D1342" s="20"/>
      <c r="E1342" s="5"/>
      <c r="F1342" s="5"/>
      <c r="G1342" s="5"/>
      <c r="H1342" s="3"/>
      <c r="I1342" s="4"/>
      <c r="J1342" s="4"/>
      <c r="K1342" s="92" t="str">
        <f>IF(DepensesData[[#This Row],[Description/Commentaires/Notes]]="","",DepensesData[[#This Row],[Description/Commentaires/Notes]])</f>
        <v/>
      </c>
      <c r="L1342" s="21"/>
    </row>
    <row r="1343" spans="2:12" x14ac:dyDescent="0.25">
      <c r="B1343" s="92">
        <f t="shared" si="41"/>
        <v>1339</v>
      </c>
      <c r="C1343" s="13" t="str">
        <f t="shared" si="40"/>
        <v/>
      </c>
      <c r="D1343" s="20"/>
      <c r="E1343" s="5"/>
      <c r="F1343" s="5"/>
      <c r="G1343" s="5"/>
      <c r="H1343" s="3"/>
      <c r="I1343" s="4"/>
      <c r="J1343" s="4"/>
      <c r="K1343" s="92" t="str">
        <f>IF(DepensesData[[#This Row],[Description/Commentaires/Notes]]="","",DepensesData[[#This Row],[Description/Commentaires/Notes]])</f>
        <v/>
      </c>
      <c r="L1343" s="21"/>
    </row>
    <row r="1344" spans="2:12" x14ac:dyDescent="0.25">
      <c r="B1344" s="92">
        <f t="shared" si="41"/>
        <v>1340</v>
      </c>
      <c r="C1344" s="13" t="str">
        <f t="shared" si="40"/>
        <v/>
      </c>
      <c r="D1344" s="20"/>
      <c r="E1344" s="5"/>
      <c r="F1344" s="5"/>
      <c r="G1344" s="5"/>
      <c r="H1344" s="3"/>
      <c r="I1344" s="4"/>
      <c r="J1344" s="4"/>
      <c r="K1344" s="92" t="str">
        <f>IF(DepensesData[[#This Row],[Description/Commentaires/Notes]]="","",DepensesData[[#This Row],[Description/Commentaires/Notes]])</f>
        <v/>
      </c>
      <c r="L1344" s="21"/>
    </row>
    <row r="1345" spans="2:12" x14ac:dyDescent="0.25">
      <c r="B1345" s="92">
        <f t="shared" si="41"/>
        <v>1341</v>
      </c>
      <c r="C1345" s="13" t="str">
        <f t="shared" si="40"/>
        <v/>
      </c>
      <c r="D1345" s="20"/>
      <c r="E1345" s="5"/>
      <c r="F1345" s="5"/>
      <c r="G1345" s="5"/>
      <c r="H1345" s="3"/>
      <c r="I1345" s="4"/>
      <c r="J1345" s="4"/>
      <c r="K1345" s="92" t="str">
        <f>IF(DepensesData[[#This Row],[Description/Commentaires/Notes]]="","",DepensesData[[#This Row],[Description/Commentaires/Notes]])</f>
        <v/>
      </c>
      <c r="L1345" s="21"/>
    </row>
    <row r="1346" spans="2:12" x14ac:dyDescent="0.25">
      <c r="B1346" s="92">
        <f t="shared" si="41"/>
        <v>1342</v>
      </c>
      <c r="C1346" s="13" t="str">
        <f t="shared" si="40"/>
        <v/>
      </c>
      <c r="D1346" s="20"/>
      <c r="E1346" s="5"/>
      <c r="F1346" s="5"/>
      <c r="G1346" s="5"/>
      <c r="H1346" s="3"/>
      <c r="I1346" s="4"/>
      <c r="J1346" s="4"/>
      <c r="K1346" s="92" t="str">
        <f>IF(DepensesData[[#This Row],[Description/Commentaires/Notes]]="","",DepensesData[[#This Row],[Description/Commentaires/Notes]])</f>
        <v/>
      </c>
      <c r="L1346" s="21"/>
    </row>
    <row r="1347" spans="2:12" x14ac:dyDescent="0.25">
      <c r="B1347" s="92">
        <f t="shared" si="41"/>
        <v>1343</v>
      </c>
      <c r="C1347" s="13" t="str">
        <f t="shared" si="40"/>
        <v/>
      </c>
      <c r="D1347" s="20"/>
      <c r="E1347" s="5"/>
      <c r="F1347" s="5"/>
      <c r="G1347" s="5"/>
      <c r="H1347" s="3"/>
      <c r="I1347" s="4"/>
      <c r="J1347" s="4"/>
      <c r="K1347" s="92" t="str">
        <f>IF(DepensesData[[#This Row],[Description/Commentaires/Notes]]="","",DepensesData[[#This Row],[Description/Commentaires/Notes]])</f>
        <v/>
      </c>
      <c r="L1347" s="21"/>
    </row>
    <row r="1348" spans="2:12" x14ac:dyDescent="0.25">
      <c r="B1348" s="92">
        <f t="shared" si="41"/>
        <v>1344</v>
      </c>
      <c r="C1348" s="13" t="str">
        <f t="shared" si="40"/>
        <v/>
      </c>
      <c r="D1348" s="20"/>
      <c r="E1348" s="5"/>
      <c r="F1348" s="5"/>
      <c r="G1348" s="5"/>
      <c r="H1348" s="3"/>
      <c r="I1348" s="4"/>
      <c r="J1348" s="4"/>
      <c r="K1348" s="92" t="str">
        <f>IF(DepensesData[[#This Row],[Description/Commentaires/Notes]]="","",DepensesData[[#This Row],[Description/Commentaires/Notes]])</f>
        <v/>
      </c>
      <c r="L1348" s="21"/>
    </row>
    <row r="1349" spans="2:12" x14ac:dyDescent="0.25">
      <c r="B1349" s="92">
        <f t="shared" si="41"/>
        <v>1345</v>
      </c>
      <c r="C1349" s="13" t="str">
        <f t="shared" ref="C1349:C1412" si="42">IF(OR(D1349="", E1349="", F1349="", H1349="", I1349=""), "", TEXT(RIGHT(YEAR(D1349), 2), "00") &amp; TEXT(MONTH(D1349), "00") &amp; TEXT(DAY(D1349), "00") &amp; "_Dep_MC_" &amp; TEXT(B1349, "0"))</f>
        <v/>
      </c>
      <c r="D1349" s="20"/>
      <c r="E1349" s="5"/>
      <c r="F1349" s="5"/>
      <c r="G1349" s="5"/>
      <c r="H1349" s="3"/>
      <c r="I1349" s="4"/>
      <c r="J1349" s="4"/>
      <c r="K1349" s="92" t="str">
        <f>IF(DepensesData[[#This Row],[Description/Commentaires/Notes]]="","",DepensesData[[#This Row],[Description/Commentaires/Notes]])</f>
        <v/>
      </c>
      <c r="L1349" s="21"/>
    </row>
    <row r="1350" spans="2:12" x14ac:dyDescent="0.25">
      <c r="B1350" s="92">
        <f t="shared" si="41"/>
        <v>1346</v>
      </c>
      <c r="C1350" s="13" t="str">
        <f t="shared" si="42"/>
        <v/>
      </c>
      <c r="D1350" s="20"/>
      <c r="E1350" s="5"/>
      <c r="F1350" s="5"/>
      <c r="G1350" s="5"/>
      <c r="H1350" s="3"/>
      <c r="I1350" s="4"/>
      <c r="J1350" s="4"/>
      <c r="K1350" s="92" t="str">
        <f>IF(DepensesData[[#This Row],[Description/Commentaires/Notes]]="","",DepensesData[[#This Row],[Description/Commentaires/Notes]])</f>
        <v/>
      </c>
      <c r="L1350" s="21"/>
    </row>
    <row r="1351" spans="2:12" x14ac:dyDescent="0.25">
      <c r="B1351" s="92">
        <f t="shared" ref="B1351:B1414" si="43">B1350+1</f>
        <v>1347</v>
      </c>
      <c r="C1351" s="13" t="str">
        <f t="shared" si="42"/>
        <v/>
      </c>
      <c r="D1351" s="20"/>
      <c r="E1351" s="5"/>
      <c r="F1351" s="5"/>
      <c r="G1351" s="5"/>
      <c r="H1351" s="3"/>
      <c r="I1351" s="4"/>
      <c r="J1351" s="4"/>
      <c r="K1351" s="92" t="str">
        <f>IF(DepensesData[[#This Row],[Description/Commentaires/Notes]]="","",DepensesData[[#This Row],[Description/Commentaires/Notes]])</f>
        <v/>
      </c>
      <c r="L1351" s="21"/>
    </row>
    <row r="1352" spans="2:12" x14ac:dyDescent="0.25">
      <c r="B1352" s="92">
        <f t="shared" si="43"/>
        <v>1348</v>
      </c>
      <c r="C1352" s="13" t="str">
        <f t="shared" si="42"/>
        <v/>
      </c>
      <c r="D1352" s="20"/>
      <c r="E1352" s="5"/>
      <c r="F1352" s="5"/>
      <c r="G1352" s="5"/>
      <c r="H1352" s="3"/>
      <c r="I1352" s="4"/>
      <c r="J1352" s="4"/>
      <c r="K1352" s="92" t="str">
        <f>IF(DepensesData[[#This Row],[Description/Commentaires/Notes]]="","",DepensesData[[#This Row],[Description/Commentaires/Notes]])</f>
        <v/>
      </c>
      <c r="L1352" s="21"/>
    </row>
    <row r="1353" spans="2:12" x14ac:dyDescent="0.25">
      <c r="B1353" s="92">
        <f t="shared" si="43"/>
        <v>1349</v>
      </c>
      <c r="C1353" s="13" t="str">
        <f t="shared" si="42"/>
        <v/>
      </c>
      <c r="D1353" s="20"/>
      <c r="E1353" s="5"/>
      <c r="F1353" s="5"/>
      <c r="G1353" s="5"/>
      <c r="H1353" s="3"/>
      <c r="I1353" s="4"/>
      <c r="J1353" s="4"/>
      <c r="K1353" s="92" t="str">
        <f>IF(DepensesData[[#This Row],[Description/Commentaires/Notes]]="","",DepensesData[[#This Row],[Description/Commentaires/Notes]])</f>
        <v/>
      </c>
      <c r="L1353" s="21"/>
    </row>
    <row r="1354" spans="2:12" x14ac:dyDescent="0.25">
      <c r="B1354" s="92">
        <f t="shared" si="43"/>
        <v>1350</v>
      </c>
      <c r="C1354" s="13" t="str">
        <f t="shared" si="42"/>
        <v/>
      </c>
      <c r="D1354" s="20"/>
      <c r="E1354" s="5"/>
      <c r="F1354" s="5"/>
      <c r="G1354" s="5"/>
      <c r="H1354" s="3"/>
      <c r="I1354" s="4"/>
      <c r="J1354" s="4"/>
      <c r="K1354" s="92" t="str">
        <f>IF(DepensesData[[#This Row],[Description/Commentaires/Notes]]="","",DepensesData[[#This Row],[Description/Commentaires/Notes]])</f>
        <v/>
      </c>
      <c r="L1354" s="21"/>
    </row>
    <row r="1355" spans="2:12" x14ac:dyDescent="0.25">
      <c r="B1355" s="92">
        <f t="shared" si="43"/>
        <v>1351</v>
      </c>
      <c r="C1355" s="13" t="str">
        <f t="shared" si="42"/>
        <v/>
      </c>
      <c r="D1355" s="20"/>
      <c r="E1355" s="5"/>
      <c r="F1355" s="5"/>
      <c r="G1355" s="5"/>
      <c r="H1355" s="3"/>
      <c r="I1355" s="4"/>
      <c r="J1355" s="4"/>
      <c r="K1355" s="92" t="str">
        <f>IF(DepensesData[[#This Row],[Description/Commentaires/Notes]]="","",DepensesData[[#This Row],[Description/Commentaires/Notes]])</f>
        <v/>
      </c>
      <c r="L1355" s="21"/>
    </row>
    <row r="1356" spans="2:12" x14ac:dyDescent="0.25">
      <c r="B1356" s="92">
        <f t="shared" si="43"/>
        <v>1352</v>
      </c>
      <c r="C1356" s="13" t="str">
        <f t="shared" si="42"/>
        <v/>
      </c>
      <c r="D1356" s="20"/>
      <c r="E1356" s="5"/>
      <c r="F1356" s="5"/>
      <c r="G1356" s="5"/>
      <c r="H1356" s="3"/>
      <c r="I1356" s="4"/>
      <c r="J1356" s="4"/>
      <c r="K1356" s="92" t="str">
        <f>IF(DepensesData[[#This Row],[Description/Commentaires/Notes]]="","",DepensesData[[#This Row],[Description/Commentaires/Notes]])</f>
        <v/>
      </c>
      <c r="L1356" s="21"/>
    </row>
    <row r="1357" spans="2:12" x14ac:dyDescent="0.25">
      <c r="B1357" s="92">
        <f t="shared" si="43"/>
        <v>1353</v>
      </c>
      <c r="C1357" s="13" t="str">
        <f t="shared" si="42"/>
        <v/>
      </c>
      <c r="D1357" s="20"/>
      <c r="E1357" s="5"/>
      <c r="F1357" s="5"/>
      <c r="G1357" s="5"/>
      <c r="H1357" s="3"/>
      <c r="I1357" s="4"/>
      <c r="J1357" s="4"/>
      <c r="K1357" s="92" t="str">
        <f>IF(DepensesData[[#This Row],[Description/Commentaires/Notes]]="","",DepensesData[[#This Row],[Description/Commentaires/Notes]])</f>
        <v/>
      </c>
      <c r="L1357" s="21"/>
    </row>
    <row r="1358" spans="2:12" x14ac:dyDescent="0.25">
      <c r="B1358" s="92">
        <f t="shared" si="43"/>
        <v>1354</v>
      </c>
      <c r="C1358" s="13" t="str">
        <f t="shared" si="42"/>
        <v/>
      </c>
      <c r="D1358" s="20"/>
      <c r="E1358" s="5"/>
      <c r="F1358" s="5"/>
      <c r="G1358" s="5"/>
      <c r="H1358" s="3"/>
      <c r="I1358" s="4"/>
      <c r="J1358" s="4"/>
      <c r="K1358" s="92" t="str">
        <f>IF(DepensesData[[#This Row],[Description/Commentaires/Notes]]="","",DepensesData[[#This Row],[Description/Commentaires/Notes]])</f>
        <v/>
      </c>
      <c r="L1358" s="21"/>
    </row>
    <row r="1359" spans="2:12" x14ac:dyDescent="0.25">
      <c r="B1359" s="92">
        <f t="shared" si="43"/>
        <v>1355</v>
      </c>
      <c r="C1359" s="13" t="str">
        <f t="shared" si="42"/>
        <v/>
      </c>
      <c r="D1359" s="20"/>
      <c r="E1359" s="5"/>
      <c r="F1359" s="5"/>
      <c r="G1359" s="5"/>
      <c r="H1359" s="3"/>
      <c r="I1359" s="4"/>
      <c r="J1359" s="4"/>
      <c r="K1359" s="92" t="str">
        <f>IF(DepensesData[[#This Row],[Description/Commentaires/Notes]]="","",DepensesData[[#This Row],[Description/Commentaires/Notes]])</f>
        <v/>
      </c>
      <c r="L1359" s="21"/>
    </row>
    <row r="1360" spans="2:12" x14ac:dyDescent="0.25">
      <c r="B1360" s="92">
        <f t="shared" si="43"/>
        <v>1356</v>
      </c>
      <c r="C1360" s="13" t="str">
        <f t="shared" si="42"/>
        <v/>
      </c>
      <c r="D1360" s="20"/>
      <c r="E1360" s="5"/>
      <c r="F1360" s="5"/>
      <c r="G1360" s="5"/>
      <c r="H1360" s="3"/>
      <c r="I1360" s="4"/>
      <c r="J1360" s="4"/>
      <c r="K1360" s="92" t="str">
        <f>IF(DepensesData[[#This Row],[Description/Commentaires/Notes]]="","",DepensesData[[#This Row],[Description/Commentaires/Notes]])</f>
        <v/>
      </c>
      <c r="L1360" s="21"/>
    </row>
    <row r="1361" spans="2:12" x14ac:dyDescent="0.25">
      <c r="B1361" s="92">
        <f t="shared" si="43"/>
        <v>1357</v>
      </c>
      <c r="C1361" s="13" t="str">
        <f t="shared" si="42"/>
        <v/>
      </c>
      <c r="D1361" s="20"/>
      <c r="E1361" s="5"/>
      <c r="F1361" s="5"/>
      <c r="G1361" s="5"/>
      <c r="H1361" s="3"/>
      <c r="I1361" s="4"/>
      <c r="J1361" s="4"/>
      <c r="K1361" s="92" t="str">
        <f>IF(DepensesData[[#This Row],[Description/Commentaires/Notes]]="","",DepensesData[[#This Row],[Description/Commentaires/Notes]])</f>
        <v/>
      </c>
      <c r="L1361" s="21"/>
    </row>
    <row r="1362" spans="2:12" x14ac:dyDescent="0.25">
      <c r="B1362" s="92">
        <f t="shared" si="43"/>
        <v>1358</v>
      </c>
      <c r="C1362" s="13" t="str">
        <f t="shared" si="42"/>
        <v/>
      </c>
      <c r="D1362" s="20"/>
      <c r="E1362" s="5"/>
      <c r="F1362" s="5"/>
      <c r="G1362" s="5"/>
      <c r="H1362" s="3"/>
      <c r="I1362" s="4"/>
      <c r="J1362" s="4"/>
      <c r="K1362" s="92" t="str">
        <f>IF(DepensesData[[#This Row],[Description/Commentaires/Notes]]="","",DepensesData[[#This Row],[Description/Commentaires/Notes]])</f>
        <v/>
      </c>
      <c r="L1362" s="21"/>
    </row>
    <row r="1363" spans="2:12" x14ac:dyDescent="0.25">
      <c r="B1363" s="92">
        <f t="shared" si="43"/>
        <v>1359</v>
      </c>
      <c r="C1363" s="13" t="str">
        <f t="shared" si="42"/>
        <v/>
      </c>
      <c r="D1363" s="20"/>
      <c r="E1363" s="5"/>
      <c r="F1363" s="5"/>
      <c r="G1363" s="5"/>
      <c r="H1363" s="3"/>
      <c r="I1363" s="4"/>
      <c r="J1363" s="4"/>
      <c r="K1363" s="92" t="str">
        <f>IF(DepensesData[[#This Row],[Description/Commentaires/Notes]]="","",DepensesData[[#This Row],[Description/Commentaires/Notes]])</f>
        <v/>
      </c>
      <c r="L1363" s="21"/>
    </row>
    <row r="1364" spans="2:12" x14ac:dyDescent="0.25">
      <c r="B1364" s="92">
        <f t="shared" si="43"/>
        <v>1360</v>
      </c>
      <c r="C1364" s="13" t="str">
        <f t="shared" si="42"/>
        <v/>
      </c>
      <c r="D1364" s="20"/>
      <c r="E1364" s="5"/>
      <c r="F1364" s="5"/>
      <c r="G1364" s="5"/>
      <c r="H1364" s="3"/>
      <c r="I1364" s="4"/>
      <c r="J1364" s="4"/>
      <c r="K1364" s="92" t="str">
        <f>IF(DepensesData[[#This Row],[Description/Commentaires/Notes]]="","",DepensesData[[#This Row],[Description/Commentaires/Notes]])</f>
        <v/>
      </c>
      <c r="L1364" s="21"/>
    </row>
    <row r="1365" spans="2:12" x14ac:dyDescent="0.25">
      <c r="B1365" s="92">
        <f t="shared" si="43"/>
        <v>1361</v>
      </c>
      <c r="C1365" s="13" t="str">
        <f t="shared" si="42"/>
        <v/>
      </c>
      <c r="D1365" s="20"/>
      <c r="E1365" s="5"/>
      <c r="F1365" s="5"/>
      <c r="G1365" s="5"/>
      <c r="H1365" s="3"/>
      <c r="I1365" s="4"/>
      <c r="J1365" s="4"/>
      <c r="K1365" s="92" t="str">
        <f>IF(DepensesData[[#This Row],[Description/Commentaires/Notes]]="","",DepensesData[[#This Row],[Description/Commentaires/Notes]])</f>
        <v/>
      </c>
      <c r="L1365" s="21"/>
    </row>
    <row r="1366" spans="2:12" x14ac:dyDescent="0.25">
      <c r="B1366" s="92">
        <f t="shared" si="43"/>
        <v>1362</v>
      </c>
      <c r="C1366" s="13" t="str">
        <f t="shared" si="42"/>
        <v/>
      </c>
      <c r="D1366" s="20"/>
      <c r="E1366" s="5"/>
      <c r="F1366" s="5"/>
      <c r="G1366" s="5"/>
      <c r="H1366" s="3"/>
      <c r="I1366" s="4"/>
      <c r="J1366" s="4"/>
      <c r="K1366" s="92" t="str">
        <f>IF(DepensesData[[#This Row],[Description/Commentaires/Notes]]="","",DepensesData[[#This Row],[Description/Commentaires/Notes]])</f>
        <v/>
      </c>
      <c r="L1366" s="21"/>
    </row>
    <row r="1367" spans="2:12" x14ac:dyDescent="0.25">
      <c r="B1367" s="92">
        <f t="shared" si="43"/>
        <v>1363</v>
      </c>
      <c r="C1367" s="13" t="str">
        <f t="shared" si="42"/>
        <v/>
      </c>
      <c r="D1367" s="20"/>
      <c r="E1367" s="5"/>
      <c r="F1367" s="5"/>
      <c r="G1367" s="5"/>
      <c r="H1367" s="3"/>
      <c r="I1367" s="4"/>
      <c r="J1367" s="4"/>
      <c r="K1367" s="92" t="str">
        <f>IF(DepensesData[[#This Row],[Description/Commentaires/Notes]]="","",DepensesData[[#This Row],[Description/Commentaires/Notes]])</f>
        <v/>
      </c>
      <c r="L1367" s="21"/>
    </row>
    <row r="1368" spans="2:12" x14ac:dyDescent="0.25">
      <c r="B1368" s="92">
        <f t="shared" si="43"/>
        <v>1364</v>
      </c>
      <c r="C1368" s="13" t="str">
        <f t="shared" si="42"/>
        <v/>
      </c>
      <c r="D1368" s="20"/>
      <c r="E1368" s="5"/>
      <c r="F1368" s="5"/>
      <c r="G1368" s="5"/>
      <c r="H1368" s="3"/>
      <c r="I1368" s="4"/>
      <c r="J1368" s="4"/>
      <c r="K1368" s="92" t="str">
        <f>IF(DepensesData[[#This Row],[Description/Commentaires/Notes]]="","",DepensesData[[#This Row],[Description/Commentaires/Notes]])</f>
        <v/>
      </c>
      <c r="L1368" s="21"/>
    </row>
    <row r="1369" spans="2:12" x14ac:dyDescent="0.25">
      <c r="B1369" s="92">
        <f t="shared" si="43"/>
        <v>1365</v>
      </c>
      <c r="C1369" s="13" t="str">
        <f t="shared" si="42"/>
        <v/>
      </c>
      <c r="D1369" s="20"/>
      <c r="E1369" s="5"/>
      <c r="F1369" s="5"/>
      <c r="G1369" s="5"/>
      <c r="H1369" s="3"/>
      <c r="I1369" s="4"/>
      <c r="J1369" s="4"/>
      <c r="K1369" s="92" t="str">
        <f>IF(DepensesData[[#This Row],[Description/Commentaires/Notes]]="","",DepensesData[[#This Row],[Description/Commentaires/Notes]])</f>
        <v/>
      </c>
      <c r="L1369" s="21"/>
    </row>
    <row r="1370" spans="2:12" x14ac:dyDescent="0.25">
      <c r="B1370" s="92">
        <f t="shared" si="43"/>
        <v>1366</v>
      </c>
      <c r="C1370" s="13" t="str">
        <f t="shared" si="42"/>
        <v/>
      </c>
      <c r="D1370" s="20"/>
      <c r="E1370" s="5"/>
      <c r="F1370" s="5"/>
      <c r="G1370" s="5"/>
      <c r="H1370" s="3"/>
      <c r="I1370" s="4"/>
      <c r="J1370" s="4"/>
      <c r="K1370" s="92" t="str">
        <f>IF(DepensesData[[#This Row],[Description/Commentaires/Notes]]="","",DepensesData[[#This Row],[Description/Commentaires/Notes]])</f>
        <v/>
      </c>
      <c r="L1370" s="21"/>
    </row>
    <row r="1371" spans="2:12" x14ac:dyDescent="0.25">
      <c r="B1371" s="92">
        <f t="shared" si="43"/>
        <v>1367</v>
      </c>
      <c r="C1371" s="13" t="str">
        <f t="shared" si="42"/>
        <v/>
      </c>
      <c r="D1371" s="20"/>
      <c r="E1371" s="5"/>
      <c r="F1371" s="5"/>
      <c r="G1371" s="5"/>
      <c r="H1371" s="3"/>
      <c r="I1371" s="4"/>
      <c r="J1371" s="4"/>
      <c r="K1371" s="92" t="str">
        <f>IF(DepensesData[[#This Row],[Description/Commentaires/Notes]]="","",DepensesData[[#This Row],[Description/Commentaires/Notes]])</f>
        <v/>
      </c>
      <c r="L1371" s="21"/>
    </row>
    <row r="1372" spans="2:12" x14ac:dyDescent="0.25">
      <c r="B1372" s="92">
        <f t="shared" si="43"/>
        <v>1368</v>
      </c>
      <c r="C1372" s="13" t="str">
        <f t="shared" si="42"/>
        <v/>
      </c>
      <c r="D1372" s="20"/>
      <c r="E1372" s="5"/>
      <c r="F1372" s="5"/>
      <c r="G1372" s="5"/>
      <c r="H1372" s="3"/>
      <c r="I1372" s="4"/>
      <c r="J1372" s="4"/>
      <c r="K1372" s="92" t="str">
        <f>IF(DepensesData[[#This Row],[Description/Commentaires/Notes]]="","",DepensesData[[#This Row],[Description/Commentaires/Notes]])</f>
        <v/>
      </c>
      <c r="L1372" s="21"/>
    </row>
    <row r="1373" spans="2:12" x14ac:dyDescent="0.25">
      <c r="B1373" s="92">
        <f t="shared" si="43"/>
        <v>1369</v>
      </c>
      <c r="C1373" s="13" t="str">
        <f t="shared" si="42"/>
        <v/>
      </c>
      <c r="D1373" s="20"/>
      <c r="E1373" s="5"/>
      <c r="F1373" s="5"/>
      <c r="G1373" s="5"/>
      <c r="H1373" s="3"/>
      <c r="I1373" s="4"/>
      <c r="J1373" s="4"/>
      <c r="K1373" s="92" t="str">
        <f>IF(DepensesData[[#This Row],[Description/Commentaires/Notes]]="","",DepensesData[[#This Row],[Description/Commentaires/Notes]])</f>
        <v/>
      </c>
      <c r="L1373" s="21"/>
    </row>
    <row r="1374" spans="2:12" x14ac:dyDescent="0.25">
      <c r="B1374" s="92">
        <f t="shared" si="43"/>
        <v>1370</v>
      </c>
      <c r="C1374" s="13" t="str">
        <f t="shared" si="42"/>
        <v/>
      </c>
      <c r="D1374" s="20"/>
      <c r="E1374" s="5"/>
      <c r="F1374" s="5"/>
      <c r="G1374" s="5"/>
      <c r="H1374" s="3"/>
      <c r="I1374" s="4"/>
      <c r="J1374" s="4"/>
      <c r="K1374" s="92" t="str">
        <f>IF(DepensesData[[#This Row],[Description/Commentaires/Notes]]="","",DepensesData[[#This Row],[Description/Commentaires/Notes]])</f>
        <v/>
      </c>
      <c r="L1374" s="21"/>
    </row>
    <row r="1375" spans="2:12" x14ac:dyDescent="0.25">
      <c r="B1375" s="92">
        <f t="shared" si="43"/>
        <v>1371</v>
      </c>
      <c r="C1375" s="13" t="str">
        <f t="shared" si="42"/>
        <v/>
      </c>
      <c r="D1375" s="20"/>
      <c r="E1375" s="5"/>
      <c r="F1375" s="5"/>
      <c r="G1375" s="5"/>
      <c r="H1375" s="3"/>
      <c r="I1375" s="4"/>
      <c r="J1375" s="4"/>
      <c r="K1375" s="92" t="str">
        <f>IF(DepensesData[[#This Row],[Description/Commentaires/Notes]]="","",DepensesData[[#This Row],[Description/Commentaires/Notes]])</f>
        <v/>
      </c>
      <c r="L1375" s="21"/>
    </row>
    <row r="1376" spans="2:12" x14ac:dyDescent="0.25">
      <c r="B1376" s="92">
        <f t="shared" si="43"/>
        <v>1372</v>
      </c>
      <c r="C1376" s="13" t="str">
        <f t="shared" si="42"/>
        <v/>
      </c>
      <c r="D1376" s="20"/>
      <c r="E1376" s="5"/>
      <c r="F1376" s="5"/>
      <c r="G1376" s="5"/>
      <c r="H1376" s="3"/>
      <c r="I1376" s="4"/>
      <c r="J1376" s="4"/>
      <c r="K1376" s="92" t="str">
        <f>IF(DepensesData[[#This Row],[Description/Commentaires/Notes]]="","",DepensesData[[#This Row],[Description/Commentaires/Notes]])</f>
        <v/>
      </c>
      <c r="L1376" s="21"/>
    </row>
    <row r="1377" spans="2:12" x14ac:dyDescent="0.25">
      <c r="B1377" s="92">
        <f t="shared" si="43"/>
        <v>1373</v>
      </c>
      <c r="C1377" s="13" t="str">
        <f t="shared" si="42"/>
        <v/>
      </c>
      <c r="D1377" s="20"/>
      <c r="E1377" s="5"/>
      <c r="F1377" s="5"/>
      <c r="G1377" s="5"/>
      <c r="H1377" s="3"/>
      <c r="I1377" s="4"/>
      <c r="J1377" s="4"/>
      <c r="K1377" s="92" t="str">
        <f>IF(DepensesData[[#This Row],[Description/Commentaires/Notes]]="","",DepensesData[[#This Row],[Description/Commentaires/Notes]])</f>
        <v/>
      </c>
      <c r="L1377" s="21"/>
    </row>
    <row r="1378" spans="2:12" x14ac:dyDescent="0.25">
      <c r="B1378" s="92">
        <f t="shared" si="43"/>
        <v>1374</v>
      </c>
      <c r="C1378" s="13" t="str">
        <f t="shared" si="42"/>
        <v/>
      </c>
      <c r="D1378" s="20"/>
      <c r="E1378" s="5"/>
      <c r="F1378" s="5"/>
      <c r="G1378" s="5"/>
      <c r="H1378" s="3"/>
      <c r="I1378" s="4"/>
      <c r="J1378" s="4"/>
      <c r="K1378" s="92" t="str">
        <f>IF(DepensesData[[#This Row],[Description/Commentaires/Notes]]="","",DepensesData[[#This Row],[Description/Commentaires/Notes]])</f>
        <v/>
      </c>
      <c r="L1378" s="21"/>
    </row>
    <row r="1379" spans="2:12" x14ac:dyDescent="0.25">
      <c r="B1379" s="92">
        <f t="shared" si="43"/>
        <v>1375</v>
      </c>
      <c r="C1379" s="13" t="str">
        <f t="shared" si="42"/>
        <v/>
      </c>
      <c r="D1379" s="20"/>
      <c r="E1379" s="5"/>
      <c r="F1379" s="5"/>
      <c r="G1379" s="5"/>
      <c r="H1379" s="3"/>
      <c r="I1379" s="4"/>
      <c r="J1379" s="4"/>
      <c r="K1379" s="92" t="str">
        <f>IF(DepensesData[[#This Row],[Description/Commentaires/Notes]]="","",DepensesData[[#This Row],[Description/Commentaires/Notes]])</f>
        <v/>
      </c>
      <c r="L1379" s="21"/>
    </row>
    <row r="1380" spans="2:12" x14ac:dyDescent="0.25">
      <c r="B1380" s="92">
        <f t="shared" si="43"/>
        <v>1376</v>
      </c>
      <c r="C1380" s="13" t="str">
        <f t="shared" si="42"/>
        <v/>
      </c>
      <c r="D1380" s="20"/>
      <c r="E1380" s="5"/>
      <c r="F1380" s="5"/>
      <c r="G1380" s="5"/>
      <c r="H1380" s="3"/>
      <c r="I1380" s="4"/>
      <c r="J1380" s="4"/>
      <c r="K1380" s="92" t="str">
        <f>IF(DepensesData[[#This Row],[Description/Commentaires/Notes]]="","",DepensesData[[#This Row],[Description/Commentaires/Notes]])</f>
        <v/>
      </c>
      <c r="L1380" s="21"/>
    </row>
    <row r="1381" spans="2:12" x14ac:dyDescent="0.25">
      <c r="B1381" s="92">
        <f t="shared" si="43"/>
        <v>1377</v>
      </c>
      <c r="C1381" s="13" t="str">
        <f t="shared" si="42"/>
        <v/>
      </c>
      <c r="D1381" s="20"/>
      <c r="E1381" s="5"/>
      <c r="F1381" s="5"/>
      <c r="G1381" s="5"/>
      <c r="H1381" s="3"/>
      <c r="I1381" s="4"/>
      <c r="J1381" s="4"/>
      <c r="K1381" s="92" t="str">
        <f>IF(DepensesData[[#This Row],[Description/Commentaires/Notes]]="","",DepensesData[[#This Row],[Description/Commentaires/Notes]])</f>
        <v/>
      </c>
      <c r="L1381" s="21"/>
    </row>
    <row r="1382" spans="2:12" x14ac:dyDescent="0.25">
      <c r="B1382" s="92">
        <f t="shared" si="43"/>
        <v>1378</v>
      </c>
      <c r="C1382" s="13" t="str">
        <f t="shared" si="42"/>
        <v/>
      </c>
      <c r="D1382" s="20"/>
      <c r="E1382" s="5"/>
      <c r="F1382" s="5"/>
      <c r="G1382" s="5"/>
      <c r="H1382" s="3"/>
      <c r="I1382" s="4"/>
      <c r="J1382" s="4"/>
      <c r="K1382" s="92" t="str">
        <f>IF(DepensesData[[#This Row],[Description/Commentaires/Notes]]="","",DepensesData[[#This Row],[Description/Commentaires/Notes]])</f>
        <v/>
      </c>
      <c r="L1382" s="21"/>
    </row>
    <row r="1383" spans="2:12" x14ac:dyDescent="0.25">
      <c r="B1383" s="92">
        <f t="shared" si="43"/>
        <v>1379</v>
      </c>
      <c r="C1383" s="13" t="str">
        <f t="shared" si="42"/>
        <v/>
      </c>
      <c r="D1383" s="20"/>
      <c r="E1383" s="5"/>
      <c r="F1383" s="5"/>
      <c r="G1383" s="5"/>
      <c r="H1383" s="3"/>
      <c r="I1383" s="4"/>
      <c r="J1383" s="4"/>
      <c r="K1383" s="92" t="str">
        <f>IF(DepensesData[[#This Row],[Description/Commentaires/Notes]]="","",DepensesData[[#This Row],[Description/Commentaires/Notes]])</f>
        <v/>
      </c>
      <c r="L1383" s="21"/>
    </row>
    <row r="1384" spans="2:12" x14ac:dyDescent="0.25">
      <c r="B1384" s="92">
        <f t="shared" si="43"/>
        <v>1380</v>
      </c>
      <c r="C1384" s="13" t="str">
        <f t="shared" si="42"/>
        <v/>
      </c>
      <c r="D1384" s="20"/>
      <c r="E1384" s="5"/>
      <c r="F1384" s="5"/>
      <c r="G1384" s="5"/>
      <c r="H1384" s="3"/>
      <c r="I1384" s="4"/>
      <c r="J1384" s="4"/>
      <c r="K1384" s="92" t="str">
        <f>IF(DepensesData[[#This Row],[Description/Commentaires/Notes]]="","",DepensesData[[#This Row],[Description/Commentaires/Notes]])</f>
        <v/>
      </c>
      <c r="L1384" s="21"/>
    </row>
    <row r="1385" spans="2:12" x14ac:dyDescent="0.25">
      <c r="B1385" s="92">
        <f t="shared" si="43"/>
        <v>1381</v>
      </c>
      <c r="C1385" s="13" t="str">
        <f t="shared" si="42"/>
        <v/>
      </c>
      <c r="D1385" s="20"/>
      <c r="E1385" s="5"/>
      <c r="F1385" s="5"/>
      <c r="G1385" s="5"/>
      <c r="H1385" s="3"/>
      <c r="I1385" s="4"/>
      <c r="J1385" s="4"/>
      <c r="K1385" s="92" t="str">
        <f>IF(DepensesData[[#This Row],[Description/Commentaires/Notes]]="","",DepensesData[[#This Row],[Description/Commentaires/Notes]])</f>
        <v/>
      </c>
      <c r="L1385" s="21"/>
    </row>
    <row r="1386" spans="2:12" x14ac:dyDescent="0.25">
      <c r="B1386" s="92">
        <f t="shared" si="43"/>
        <v>1382</v>
      </c>
      <c r="C1386" s="13" t="str">
        <f t="shared" si="42"/>
        <v/>
      </c>
      <c r="D1386" s="20"/>
      <c r="E1386" s="5"/>
      <c r="F1386" s="5"/>
      <c r="G1386" s="5"/>
      <c r="H1386" s="3"/>
      <c r="I1386" s="4"/>
      <c r="J1386" s="4"/>
      <c r="K1386" s="92" t="str">
        <f>IF(DepensesData[[#This Row],[Description/Commentaires/Notes]]="","",DepensesData[[#This Row],[Description/Commentaires/Notes]])</f>
        <v/>
      </c>
      <c r="L1386" s="21"/>
    </row>
    <row r="1387" spans="2:12" x14ac:dyDescent="0.25">
      <c r="B1387" s="92">
        <f t="shared" si="43"/>
        <v>1383</v>
      </c>
      <c r="C1387" s="13" t="str">
        <f t="shared" si="42"/>
        <v/>
      </c>
      <c r="D1387" s="20"/>
      <c r="E1387" s="5"/>
      <c r="F1387" s="5"/>
      <c r="G1387" s="5"/>
      <c r="H1387" s="3"/>
      <c r="I1387" s="4"/>
      <c r="J1387" s="4"/>
      <c r="K1387" s="92" t="str">
        <f>IF(DepensesData[[#This Row],[Description/Commentaires/Notes]]="","",DepensesData[[#This Row],[Description/Commentaires/Notes]])</f>
        <v/>
      </c>
      <c r="L1387" s="21"/>
    </row>
    <row r="1388" spans="2:12" x14ac:dyDescent="0.25">
      <c r="B1388" s="92">
        <f t="shared" si="43"/>
        <v>1384</v>
      </c>
      <c r="C1388" s="13" t="str">
        <f t="shared" si="42"/>
        <v/>
      </c>
      <c r="D1388" s="20"/>
      <c r="E1388" s="5"/>
      <c r="F1388" s="5"/>
      <c r="G1388" s="5"/>
      <c r="H1388" s="3"/>
      <c r="I1388" s="4"/>
      <c r="J1388" s="4"/>
      <c r="K1388" s="92" t="str">
        <f>IF(DepensesData[[#This Row],[Description/Commentaires/Notes]]="","",DepensesData[[#This Row],[Description/Commentaires/Notes]])</f>
        <v/>
      </c>
      <c r="L1388" s="21"/>
    </row>
    <row r="1389" spans="2:12" x14ac:dyDescent="0.25">
      <c r="B1389" s="92">
        <f t="shared" si="43"/>
        <v>1385</v>
      </c>
      <c r="C1389" s="13" t="str">
        <f t="shared" si="42"/>
        <v/>
      </c>
      <c r="D1389" s="20"/>
      <c r="E1389" s="5"/>
      <c r="F1389" s="5"/>
      <c r="G1389" s="5"/>
      <c r="H1389" s="3"/>
      <c r="I1389" s="4"/>
      <c r="J1389" s="4"/>
      <c r="K1389" s="92" t="str">
        <f>IF(DepensesData[[#This Row],[Description/Commentaires/Notes]]="","",DepensesData[[#This Row],[Description/Commentaires/Notes]])</f>
        <v/>
      </c>
      <c r="L1389" s="21"/>
    </row>
    <row r="1390" spans="2:12" x14ac:dyDescent="0.25">
      <c r="B1390" s="92">
        <f t="shared" si="43"/>
        <v>1386</v>
      </c>
      <c r="C1390" s="13" t="str">
        <f t="shared" si="42"/>
        <v/>
      </c>
      <c r="D1390" s="20"/>
      <c r="E1390" s="5"/>
      <c r="F1390" s="5"/>
      <c r="G1390" s="5"/>
      <c r="H1390" s="3"/>
      <c r="I1390" s="4"/>
      <c r="J1390" s="4"/>
      <c r="K1390" s="92" t="str">
        <f>IF(DepensesData[[#This Row],[Description/Commentaires/Notes]]="","",DepensesData[[#This Row],[Description/Commentaires/Notes]])</f>
        <v/>
      </c>
      <c r="L1390" s="21"/>
    </row>
    <row r="1391" spans="2:12" x14ac:dyDescent="0.25">
      <c r="B1391" s="92">
        <f t="shared" si="43"/>
        <v>1387</v>
      </c>
      <c r="C1391" s="13" t="str">
        <f t="shared" si="42"/>
        <v/>
      </c>
      <c r="D1391" s="20"/>
      <c r="E1391" s="5"/>
      <c r="F1391" s="5"/>
      <c r="G1391" s="5"/>
      <c r="H1391" s="3"/>
      <c r="I1391" s="4"/>
      <c r="J1391" s="4"/>
      <c r="K1391" s="92" t="str">
        <f>IF(DepensesData[[#This Row],[Description/Commentaires/Notes]]="","",DepensesData[[#This Row],[Description/Commentaires/Notes]])</f>
        <v/>
      </c>
      <c r="L1391" s="21"/>
    </row>
    <row r="1392" spans="2:12" x14ac:dyDescent="0.25">
      <c r="B1392" s="92">
        <f t="shared" si="43"/>
        <v>1388</v>
      </c>
      <c r="C1392" s="13" t="str">
        <f t="shared" si="42"/>
        <v/>
      </c>
      <c r="D1392" s="20"/>
      <c r="E1392" s="5"/>
      <c r="F1392" s="5"/>
      <c r="G1392" s="5"/>
      <c r="H1392" s="3"/>
      <c r="I1392" s="4"/>
      <c r="J1392" s="4"/>
      <c r="K1392" s="92" t="str">
        <f>IF(DepensesData[[#This Row],[Description/Commentaires/Notes]]="","",DepensesData[[#This Row],[Description/Commentaires/Notes]])</f>
        <v/>
      </c>
      <c r="L1392" s="21"/>
    </row>
    <row r="1393" spans="2:12" x14ac:dyDescent="0.25">
      <c r="B1393" s="92">
        <f t="shared" si="43"/>
        <v>1389</v>
      </c>
      <c r="C1393" s="13" t="str">
        <f t="shared" si="42"/>
        <v/>
      </c>
      <c r="D1393" s="20"/>
      <c r="E1393" s="5"/>
      <c r="F1393" s="5"/>
      <c r="G1393" s="5"/>
      <c r="H1393" s="3"/>
      <c r="I1393" s="4"/>
      <c r="J1393" s="4"/>
      <c r="K1393" s="92" t="str">
        <f>IF(DepensesData[[#This Row],[Description/Commentaires/Notes]]="","",DepensesData[[#This Row],[Description/Commentaires/Notes]])</f>
        <v/>
      </c>
      <c r="L1393" s="21"/>
    </row>
    <row r="1394" spans="2:12" x14ac:dyDescent="0.25">
      <c r="B1394" s="92">
        <f t="shared" si="43"/>
        <v>1390</v>
      </c>
      <c r="C1394" s="13" t="str">
        <f t="shared" si="42"/>
        <v/>
      </c>
      <c r="D1394" s="20"/>
      <c r="E1394" s="5"/>
      <c r="F1394" s="5"/>
      <c r="G1394" s="5"/>
      <c r="H1394" s="3"/>
      <c r="I1394" s="4"/>
      <c r="J1394" s="4"/>
      <c r="K1394" s="92" t="str">
        <f>IF(DepensesData[[#This Row],[Description/Commentaires/Notes]]="","",DepensesData[[#This Row],[Description/Commentaires/Notes]])</f>
        <v/>
      </c>
      <c r="L1394" s="21"/>
    </row>
    <row r="1395" spans="2:12" x14ac:dyDescent="0.25">
      <c r="B1395" s="92">
        <f t="shared" si="43"/>
        <v>1391</v>
      </c>
      <c r="C1395" s="13" t="str">
        <f t="shared" si="42"/>
        <v/>
      </c>
      <c r="D1395" s="20"/>
      <c r="E1395" s="5"/>
      <c r="F1395" s="5"/>
      <c r="G1395" s="5"/>
      <c r="H1395" s="3"/>
      <c r="I1395" s="4"/>
      <c r="J1395" s="4"/>
      <c r="K1395" s="92" t="str">
        <f>IF(DepensesData[[#This Row],[Description/Commentaires/Notes]]="","",DepensesData[[#This Row],[Description/Commentaires/Notes]])</f>
        <v/>
      </c>
      <c r="L1395" s="21"/>
    </row>
    <row r="1396" spans="2:12" x14ac:dyDescent="0.25">
      <c r="B1396" s="92">
        <f t="shared" si="43"/>
        <v>1392</v>
      </c>
      <c r="C1396" s="13" t="str">
        <f t="shared" si="42"/>
        <v/>
      </c>
      <c r="D1396" s="20"/>
      <c r="E1396" s="5"/>
      <c r="F1396" s="5"/>
      <c r="G1396" s="5"/>
      <c r="H1396" s="3"/>
      <c r="I1396" s="4"/>
      <c r="J1396" s="4"/>
      <c r="K1396" s="92" t="str">
        <f>IF(DepensesData[[#This Row],[Description/Commentaires/Notes]]="","",DepensesData[[#This Row],[Description/Commentaires/Notes]])</f>
        <v/>
      </c>
      <c r="L1396" s="21"/>
    </row>
    <row r="1397" spans="2:12" x14ac:dyDescent="0.25">
      <c r="B1397" s="92">
        <f t="shared" si="43"/>
        <v>1393</v>
      </c>
      <c r="C1397" s="13" t="str">
        <f t="shared" si="42"/>
        <v/>
      </c>
      <c r="D1397" s="20"/>
      <c r="E1397" s="5"/>
      <c r="F1397" s="5"/>
      <c r="G1397" s="5"/>
      <c r="H1397" s="3"/>
      <c r="I1397" s="4"/>
      <c r="J1397" s="4"/>
      <c r="K1397" s="92" t="str">
        <f>IF(DepensesData[[#This Row],[Description/Commentaires/Notes]]="","",DepensesData[[#This Row],[Description/Commentaires/Notes]])</f>
        <v/>
      </c>
      <c r="L1397" s="21"/>
    </row>
    <row r="1398" spans="2:12" x14ac:dyDescent="0.25">
      <c r="B1398" s="92">
        <f t="shared" si="43"/>
        <v>1394</v>
      </c>
      <c r="C1398" s="13" t="str">
        <f t="shared" si="42"/>
        <v/>
      </c>
      <c r="D1398" s="20"/>
      <c r="E1398" s="5"/>
      <c r="F1398" s="5"/>
      <c r="G1398" s="5"/>
      <c r="H1398" s="3"/>
      <c r="I1398" s="4"/>
      <c r="J1398" s="4"/>
      <c r="K1398" s="92" t="str">
        <f>IF(DepensesData[[#This Row],[Description/Commentaires/Notes]]="","",DepensesData[[#This Row],[Description/Commentaires/Notes]])</f>
        <v/>
      </c>
      <c r="L1398" s="21"/>
    </row>
    <row r="1399" spans="2:12" x14ac:dyDescent="0.25">
      <c r="B1399" s="92">
        <f t="shared" si="43"/>
        <v>1395</v>
      </c>
      <c r="C1399" s="13" t="str">
        <f t="shared" si="42"/>
        <v/>
      </c>
      <c r="D1399" s="20"/>
      <c r="E1399" s="5"/>
      <c r="F1399" s="5"/>
      <c r="G1399" s="5"/>
      <c r="H1399" s="3"/>
      <c r="I1399" s="4"/>
      <c r="J1399" s="4"/>
      <c r="K1399" s="92" t="str">
        <f>IF(DepensesData[[#This Row],[Description/Commentaires/Notes]]="","",DepensesData[[#This Row],[Description/Commentaires/Notes]])</f>
        <v/>
      </c>
      <c r="L1399" s="21"/>
    </row>
    <row r="1400" spans="2:12" x14ac:dyDescent="0.25">
      <c r="B1400" s="92">
        <f t="shared" si="43"/>
        <v>1396</v>
      </c>
      <c r="C1400" s="13" t="str">
        <f t="shared" si="42"/>
        <v/>
      </c>
      <c r="D1400" s="20"/>
      <c r="E1400" s="5"/>
      <c r="F1400" s="5"/>
      <c r="G1400" s="5"/>
      <c r="H1400" s="3"/>
      <c r="I1400" s="4"/>
      <c r="J1400" s="4"/>
      <c r="K1400" s="92" t="str">
        <f>IF(DepensesData[[#This Row],[Description/Commentaires/Notes]]="","",DepensesData[[#This Row],[Description/Commentaires/Notes]])</f>
        <v/>
      </c>
      <c r="L1400" s="21"/>
    </row>
    <row r="1401" spans="2:12" x14ac:dyDescent="0.25">
      <c r="B1401" s="92">
        <f t="shared" si="43"/>
        <v>1397</v>
      </c>
      <c r="C1401" s="13" t="str">
        <f t="shared" si="42"/>
        <v/>
      </c>
      <c r="D1401" s="20"/>
      <c r="E1401" s="5"/>
      <c r="F1401" s="5"/>
      <c r="G1401" s="5"/>
      <c r="H1401" s="3"/>
      <c r="I1401" s="4"/>
      <c r="J1401" s="4"/>
      <c r="K1401" s="92" t="str">
        <f>IF(DepensesData[[#This Row],[Description/Commentaires/Notes]]="","",DepensesData[[#This Row],[Description/Commentaires/Notes]])</f>
        <v/>
      </c>
      <c r="L1401" s="21"/>
    </row>
    <row r="1402" spans="2:12" x14ac:dyDescent="0.25">
      <c r="B1402" s="92">
        <f t="shared" si="43"/>
        <v>1398</v>
      </c>
      <c r="C1402" s="13" t="str">
        <f t="shared" si="42"/>
        <v/>
      </c>
      <c r="D1402" s="20"/>
      <c r="E1402" s="5"/>
      <c r="F1402" s="5"/>
      <c r="G1402" s="5"/>
      <c r="H1402" s="3"/>
      <c r="I1402" s="4"/>
      <c r="J1402" s="4"/>
      <c r="K1402" s="92" t="str">
        <f>IF(DepensesData[[#This Row],[Description/Commentaires/Notes]]="","",DepensesData[[#This Row],[Description/Commentaires/Notes]])</f>
        <v/>
      </c>
      <c r="L1402" s="21"/>
    </row>
    <row r="1403" spans="2:12" x14ac:dyDescent="0.25">
      <c r="B1403" s="92">
        <f t="shared" si="43"/>
        <v>1399</v>
      </c>
      <c r="C1403" s="13" t="str">
        <f t="shared" si="42"/>
        <v/>
      </c>
      <c r="D1403" s="20"/>
      <c r="E1403" s="5"/>
      <c r="F1403" s="5"/>
      <c r="G1403" s="5"/>
      <c r="H1403" s="3"/>
      <c r="I1403" s="4"/>
      <c r="J1403" s="4"/>
      <c r="K1403" s="92" t="str">
        <f>IF(DepensesData[[#This Row],[Description/Commentaires/Notes]]="","",DepensesData[[#This Row],[Description/Commentaires/Notes]])</f>
        <v/>
      </c>
      <c r="L1403" s="21"/>
    </row>
    <row r="1404" spans="2:12" x14ac:dyDescent="0.25">
      <c r="B1404" s="92">
        <f t="shared" si="43"/>
        <v>1400</v>
      </c>
      <c r="C1404" s="13" t="str">
        <f t="shared" si="42"/>
        <v/>
      </c>
      <c r="D1404" s="20"/>
      <c r="E1404" s="5"/>
      <c r="F1404" s="5"/>
      <c r="G1404" s="5"/>
      <c r="H1404" s="3"/>
      <c r="I1404" s="4"/>
      <c r="J1404" s="4"/>
      <c r="K1404" s="92" t="str">
        <f>IF(DepensesData[[#This Row],[Description/Commentaires/Notes]]="","",DepensesData[[#This Row],[Description/Commentaires/Notes]])</f>
        <v/>
      </c>
      <c r="L1404" s="21"/>
    </row>
    <row r="1405" spans="2:12" x14ac:dyDescent="0.25">
      <c r="B1405" s="92">
        <f t="shared" si="43"/>
        <v>1401</v>
      </c>
      <c r="C1405" s="13" t="str">
        <f t="shared" si="42"/>
        <v/>
      </c>
      <c r="D1405" s="20"/>
      <c r="E1405" s="5"/>
      <c r="F1405" s="5"/>
      <c r="G1405" s="5"/>
      <c r="H1405" s="3"/>
      <c r="I1405" s="4"/>
      <c r="J1405" s="4"/>
      <c r="K1405" s="92" t="str">
        <f>IF(DepensesData[[#This Row],[Description/Commentaires/Notes]]="","",DepensesData[[#This Row],[Description/Commentaires/Notes]])</f>
        <v/>
      </c>
      <c r="L1405" s="21"/>
    </row>
    <row r="1406" spans="2:12" x14ac:dyDescent="0.25">
      <c r="B1406" s="92">
        <f t="shared" si="43"/>
        <v>1402</v>
      </c>
      <c r="C1406" s="13" t="str">
        <f t="shared" si="42"/>
        <v/>
      </c>
      <c r="D1406" s="20"/>
      <c r="E1406" s="5"/>
      <c r="F1406" s="5"/>
      <c r="G1406" s="5"/>
      <c r="H1406" s="3"/>
      <c r="I1406" s="4"/>
      <c r="J1406" s="4"/>
      <c r="K1406" s="92" t="str">
        <f>IF(DepensesData[[#This Row],[Description/Commentaires/Notes]]="","",DepensesData[[#This Row],[Description/Commentaires/Notes]])</f>
        <v/>
      </c>
      <c r="L1406" s="21"/>
    </row>
    <row r="1407" spans="2:12" x14ac:dyDescent="0.25">
      <c r="B1407" s="92">
        <f t="shared" si="43"/>
        <v>1403</v>
      </c>
      <c r="C1407" s="13" t="str">
        <f t="shared" si="42"/>
        <v/>
      </c>
      <c r="D1407" s="20"/>
      <c r="E1407" s="5"/>
      <c r="F1407" s="5"/>
      <c r="G1407" s="5"/>
      <c r="H1407" s="3"/>
      <c r="I1407" s="4"/>
      <c r="J1407" s="4"/>
      <c r="K1407" s="92" t="str">
        <f>IF(DepensesData[[#This Row],[Description/Commentaires/Notes]]="","",DepensesData[[#This Row],[Description/Commentaires/Notes]])</f>
        <v/>
      </c>
      <c r="L1407" s="21"/>
    </row>
    <row r="1408" spans="2:12" x14ac:dyDescent="0.25">
      <c r="B1408" s="92">
        <f t="shared" si="43"/>
        <v>1404</v>
      </c>
      <c r="C1408" s="13" t="str">
        <f t="shared" si="42"/>
        <v/>
      </c>
      <c r="D1408" s="20"/>
      <c r="E1408" s="5"/>
      <c r="F1408" s="5"/>
      <c r="G1408" s="5"/>
      <c r="H1408" s="3"/>
      <c r="I1408" s="4"/>
      <c r="J1408" s="4"/>
      <c r="K1408" s="92" t="str">
        <f>IF(DepensesData[[#This Row],[Description/Commentaires/Notes]]="","",DepensesData[[#This Row],[Description/Commentaires/Notes]])</f>
        <v/>
      </c>
      <c r="L1408" s="21"/>
    </row>
    <row r="1409" spans="2:12" x14ac:dyDescent="0.25">
      <c r="B1409" s="92">
        <f t="shared" si="43"/>
        <v>1405</v>
      </c>
      <c r="C1409" s="13" t="str">
        <f t="shared" si="42"/>
        <v/>
      </c>
      <c r="D1409" s="20"/>
      <c r="E1409" s="5"/>
      <c r="F1409" s="5"/>
      <c r="G1409" s="5"/>
      <c r="H1409" s="3"/>
      <c r="I1409" s="4"/>
      <c r="J1409" s="4"/>
      <c r="K1409" s="92" t="str">
        <f>IF(DepensesData[[#This Row],[Description/Commentaires/Notes]]="","",DepensesData[[#This Row],[Description/Commentaires/Notes]])</f>
        <v/>
      </c>
      <c r="L1409" s="21"/>
    </row>
    <row r="1410" spans="2:12" x14ac:dyDescent="0.25">
      <c r="B1410" s="92">
        <f t="shared" si="43"/>
        <v>1406</v>
      </c>
      <c r="C1410" s="13" t="str">
        <f t="shared" si="42"/>
        <v/>
      </c>
      <c r="D1410" s="20"/>
      <c r="E1410" s="5"/>
      <c r="F1410" s="5"/>
      <c r="G1410" s="5"/>
      <c r="H1410" s="3"/>
      <c r="I1410" s="4"/>
      <c r="J1410" s="4"/>
      <c r="K1410" s="92" t="str">
        <f>IF(DepensesData[[#This Row],[Description/Commentaires/Notes]]="","",DepensesData[[#This Row],[Description/Commentaires/Notes]])</f>
        <v/>
      </c>
      <c r="L1410" s="21"/>
    </row>
    <row r="1411" spans="2:12" x14ac:dyDescent="0.25">
      <c r="B1411" s="92">
        <f t="shared" si="43"/>
        <v>1407</v>
      </c>
      <c r="C1411" s="13" t="str">
        <f t="shared" si="42"/>
        <v/>
      </c>
      <c r="D1411" s="20"/>
      <c r="E1411" s="5"/>
      <c r="F1411" s="5"/>
      <c r="G1411" s="5"/>
      <c r="H1411" s="3"/>
      <c r="I1411" s="4"/>
      <c r="J1411" s="4"/>
      <c r="K1411" s="92" t="str">
        <f>IF(DepensesData[[#This Row],[Description/Commentaires/Notes]]="","",DepensesData[[#This Row],[Description/Commentaires/Notes]])</f>
        <v/>
      </c>
      <c r="L1411" s="21"/>
    </row>
    <row r="1412" spans="2:12" x14ac:dyDescent="0.25">
      <c r="B1412" s="92">
        <f t="shared" si="43"/>
        <v>1408</v>
      </c>
      <c r="C1412" s="13" t="str">
        <f t="shared" si="42"/>
        <v/>
      </c>
      <c r="D1412" s="20"/>
      <c r="E1412" s="5"/>
      <c r="F1412" s="5"/>
      <c r="G1412" s="5"/>
      <c r="H1412" s="3"/>
      <c r="I1412" s="4"/>
      <c r="J1412" s="4"/>
      <c r="K1412" s="92" t="str">
        <f>IF(DepensesData[[#This Row],[Description/Commentaires/Notes]]="","",DepensesData[[#This Row],[Description/Commentaires/Notes]])</f>
        <v/>
      </c>
      <c r="L1412" s="21"/>
    </row>
    <row r="1413" spans="2:12" x14ac:dyDescent="0.25">
      <c r="B1413" s="92">
        <f t="shared" si="43"/>
        <v>1409</v>
      </c>
      <c r="C1413" s="13" t="str">
        <f t="shared" ref="C1413:C1476" si="44">IF(OR(D1413="", E1413="", F1413="", H1413="", I1413=""), "", TEXT(RIGHT(YEAR(D1413), 2), "00") &amp; TEXT(MONTH(D1413), "00") &amp; TEXT(DAY(D1413), "00") &amp; "_Dep_MC_" &amp; TEXT(B1413, "0"))</f>
        <v/>
      </c>
      <c r="D1413" s="20"/>
      <c r="E1413" s="5"/>
      <c r="F1413" s="5"/>
      <c r="G1413" s="5"/>
      <c r="H1413" s="3"/>
      <c r="I1413" s="4"/>
      <c r="J1413" s="4"/>
      <c r="K1413" s="92" t="str">
        <f>IF(DepensesData[[#This Row],[Description/Commentaires/Notes]]="","",DepensesData[[#This Row],[Description/Commentaires/Notes]])</f>
        <v/>
      </c>
      <c r="L1413" s="21"/>
    </row>
    <row r="1414" spans="2:12" x14ac:dyDescent="0.25">
      <c r="B1414" s="92">
        <f t="shared" si="43"/>
        <v>1410</v>
      </c>
      <c r="C1414" s="13" t="str">
        <f t="shared" si="44"/>
        <v/>
      </c>
      <c r="D1414" s="20"/>
      <c r="E1414" s="5"/>
      <c r="F1414" s="5"/>
      <c r="G1414" s="5"/>
      <c r="H1414" s="3"/>
      <c r="I1414" s="4"/>
      <c r="J1414" s="4"/>
      <c r="K1414" s="92" t="str">
        <f>IF(DepensesData[[#This Row],[Description/Commentaires/Notes]]="","",DepensesData[[#This Row],[Description/Commentaires/Notes]])</f>
        <v/>
      </c>
      <c r="L1414" s="21"/>
    </row>
    <row r="1415" spans="2:12" x14ac:dyDescent="0.25">
      <c r="B1415" s="92">
        <f t="shared" ref="B1415:B1478" si="45">B1414+1</f>
        <v>1411</v>
      </c>
      <c r="C1415" s="13" t="str">
        <f t="shared" si="44"/>
        <v/>
      </c>
      <c r="D1415" s="20"/>
      <c r="E1415" s="5"/>
      <c r="F1415" s="5"/>
      <c r="G1415" s="5"/>
      <c r="H1415" s="3"/>
      <c r="I1415" s="4"/>
      <c r="J1415" s="4"/>
      <c r="K1415" s="92" t="str">
        <f>IF(DepensesData[[#This Row],[Description/Commentaires/Notes]]="","",DepensesData[[#This Row],[Description/Commentaires/Notes]])</f>
        <v/>
      </c>
      <c r="L1415" s="21"/>
    </row>
    <row r="1416" spans="2:12" x14ac:dyDescent="0.25">
      <c r="B1416" s="92">
        <f t="shared" si="45"/>
        <v>1412</v>
      </c>
      <c r="C1416" s="13" t="str">
        <f t="shared" si="44"/>
        <v/>
      </c>
      <c r="D1416" s="20"/>
      <c r="E1416" s="5"/>
      <c r="F1416" s="5"/>
      <c r="G1416" s="5"/>
      <c r="H1416" s="3"/>
      <c r="I1416" s="4"/>
      <c r="J1416" s="4"/>
      <c r="K1416" s="92" t="str">
        <f>IF(DepensesData[[#This Row],[Description/Commentaires/Notes]]="","",DepensesData[[#This Row],[Description/Commentaires/Notes]])</f>
        <v/>
      </c>
      <c r="L1416" s="21"/>
    </row>
    <row r="1417" spans="2:12" x14ac:dyDescent="0.25">
      <c r="B1417" s="92">
        <f t="shared" si="45"/>
        <v>1413</v>
      </c>
      <c r="C1417" s="13" t="str">
        <f t="shared" si="44"/>
        <v/>
      </c>
      <c r="D1417" s="20"/>
      <c r="E1417" s="5"/>
      <c r="F1417" s="5"/>
      <c r="G1417" s="5"/>
      <c r="H1417" s="3"/>
      <c r="I1417" s="4"/>
      <c r="J1417" s="4"/>
      <c r="K1417" s="92" t="str">
        <f>IF(DepensesData[[#This Row],[Description/Commentaires/Notes]]="","",DepensesData[[#This Row],[Description/Commentaires/Notes]])</f>
        <v/>
      </c>
      <c r="L1417" s="21"/>
    </row>
    <row r="1418" spans="2:12" x14ac:dyDescent="0.25">
      <c r="B1418" s="92">
        <f t="shared" si="45"/>
        <v>1414</v>
      </c>
      <c r="C1418" s="13" t="str">
        <f t="shared" si="44"/>
        <v/>
      </c>
      <c r="D1418" s="20"/>
      <c r="E1418" s="5"/>
      <c r="F1418" s="5"/>
      <c r="G1418" s="5"/>
      <c r="H1418" s="3"/>
      <c r="I1418" s="4"/>
      <c r="J1418" s="4"/>
      <c r="K1418" s="92" t="str">
        <f>IF(DepensesData[[#This Row],[Description/Commentaires/Notes]]="","",DepensesData[[#This Row],[Description/Commentaires/Notes]])</f>
        <v/>
      </c>
      <c r="L1418" s="21"/>
    </row>
    <row r="1419" spans="2:12" x14ac:dyDescent="0.25">
      <c r="B1419" s="92">
        <f t="shared" si="45"/>
        <v>1415</v>
      </c>
      <c r="C1419" s="13" t="str">
        <f t="shared" si="44"/>
        <v/>
      </c>
      <c r="D1419" s="20"/>
      <c r="E1419" s="5"/>
      <c r="F1419" s="5"/>
      <c r="G1419" s="5"/>
      <c r="H1419" s="3"/>
      <c r="I1419" s="4"/>
      <c r="J1419" s="4"/>
      <c r="K1419" s="92" t="str">
        <f>IF(DepensesData[[#This Row],[Description/Commentaires/Notes]]="","",DepensesData[[#This Row],[Description/Commentaires/Notes]])</f>
        <v/>
      </c>
      <c r="L1419" s="21"/>
    </row>
    <row r="1420" spans="2:12" x14ac:dyDescent="0.25">
      <c r="B1420" s="92">
        <f t="shared" si="45"/>
        <v>1416</v>
      </c>
      <c r="C1420" s="13" t="str">
        <f t="shared" si="44"/>
        <v/>
      </c>
      <c r="D1420" s="20"/>
      <c r="E1420" s="5"/>
      <c r="F1420" s="5"/>
      <c r="G1420" s="5"/>
      <c r="H1420" s="3"/>
      <c r="I1420" s="4"/>
      <c r="J1420" s="4"/>
      <c r="K1420" s="92" t="str">
        <f>IF(DepensesData[[#This Row],[Description/Commentaires/Notes]]="","",DepensesData[[#This Row],[Description/Commentaires/Notes]])</f>
        <v/>
      </c>
      <c r="L1420" s="21"/>
    </row>
    <row r="1421" spans="2:12" x14ac:dyDescent="0.25">
      <c r="B1421" s="92">
        <f t="shared" si="45"/>
        <v>1417</v>
      </c>
      <c r="C1421" s="13" t="str">
        <f t="shared" si="44"/>
        <v/>
      </c>
      <c r="D1421" s="20"/>
      <c r="E1421" s="5"/>
      <c r="F1421" s="5"/>
      <c r="G1421" s="5"/>
      <c r="H1421" s="3"/>
      <c r="I1421" s="4"/>
      <c r="J1421" s="4"/>
      <c r="K1421" s="92" t="str">
        <f>IF(DepensesData[[#This Row],[Description/Commentaires/Notes]]="","",DepensesData[[#This Row],[Description/Commentaires/Notes]])</f>
        <v/>
      </c>
      <c r="L1421" s="21"/>
    </row>
    <row r="1422" spans="2:12" x14ac:dyDescent="0.25">
      <c r="B1422" s="92">
        <f t="shared" si="45"/>
        <v>1418</v>
      </c>
      <c r="C1422" s="13" t="str">
        <f t="shared" si="44"/>
        <v/>
      </c>
      <c r="D1422" s="20"/>
      <c r="E1422" s="5"/>
      <c r="F1422" s="5"/>
      <c r="G1422" s="5"/>
      <c r="H1422" s="3"/>
      <c r="I1422" s="4"/>
      <c r="J1422" s="4"/>
      <c r="K1422" s="92" t="str">
        <f>IF(DepensesData[[#This Row],[Description/Commentaires/Notes]]="","",DepensesData[[#This Row],[Description/Commentaires/Notes]])</f>
        <v/>
      </c>
      <c r="L1422" s="21"/>
    </row>
    <row r="1423" spans="2:12" x14ac:dyDescent="0.25">
      <c r="B1423" s="92">
        <f t="shared" si="45"/>
        <v>1419</v>
      </c>
      <c r="C1423" s="13" t="str">
        <f t="shared" si="44"/>
        <v/>
      </c>
      <c r="D1423" s="20"/>
      <c r="E1423" s="5"/>
      <c r="F1423" s="5"/>
      <c r="G1423" s="5"/>
      <c r="H1423" s="3"/>
      <c r="I1423" s="4"/>
      <c r="J1423" s="4"/>
      <c r="K1423" s="92" t="str">
        <f>IF(DepensesData[[#This Row],[Description/Commentaires/Notes]]="","",DepensesData[[#This Row],[Description/Commentaires/Notes]])</f>
        <v/>
      </c>
      <c r="L1423" s="21"/>
    </row>
    <row r="1424" spans="2:12" x14ac:dyDescent="0.25">
      <c r="B1424" s="92">
        <f t="shared" si="45"/>
        <v>1420</v>
      </c>
      <c r="C1424" s="13" t="str">
        <f t="shared" si="44"/>
        <v/>
      </c>
      <c r="D1424" s="20"/>
      <c r="E1424" s="5"/>
      <c r="F1424" s="5"/>
      <c r="G1424" s="5"/>
      <c r="H1424" s="3"/>
      <c r="I1424" s="4"/>
      <c r="J1424" s="4"/>
      <c r="K1424" s="92" t="str">
        <f>IF(DepensesData[[#This Row],[Description/Commentaires/Notes]]="","",DepensesData[[#This Row],[Description/Commentaires/Notes]])</f>
        <v/>
      </c>
      <c r="L1424" s="21"/>
    </row>
    <row r="1425" spans="2:12" x14ac:dyDescent="0.25">
      <c r="B1425" s="92">
        <f t="shared" si="45"/>
        <v>1421</v>
      </c>
      <c r="C1425" s="13" t="str">
        <f t="shared" si="44"/>
        <v/>
      </c>
      <c r="D1425" s="20"/>
      <c r="E1425" s="5"/>
      <c r="F1425" s="5"/>
      <c r="G1425" s="5"/>
      <c r="H1425" s="3"/>
      <c r="I1425" s="4"/>
      <c r="J1425" s="4"/>
      <c r="K1425" s="92" t="str">
        <f>IF(DepensesData[[#This Row],[Description/Commentaires/Notes]]="","",DepensesData[[#This Row],[Description/Commentaires/Notes]])</f>
        <v/>
      </c>
      <c r="L1425" s="21"/>
    </row>
    <row r="1426" spans="2:12" x14ac:dyDescent="0.25">
      <c r="B1426" s="92">
        <f t="shared" si="45"/>
        <v>1422</v>
      </c>
      <c r="C1426" s="13" t="str">
        <f t="shared" si="44"/>
        <v/>
      </c>
      <c r="D1426" s="20"/>
      <c r="E1426" s="5"/>
      <c r="F1426" s="5"/>
      <c r="G1426" s="5"/>
      <c r="H1426" s="3"/>
      <c r="I1426" s="4"/>
      <c r="J1426" s="4"/>
      <c r="K1426" s="92" t="str">
        <f>IF(DepensesData[[#This Row],[Description/Commentaires/Notes]]="","",DepensesData[[#This Row],[Description/Commentaires/Notes]])</f>
        <v/>
      </c>
      <c r="L1426" s="21"/>
    </row>
    <row r="1427" spans="2:12" x14ac:dyDescent="0.25">
      <c r="B1427" s="92">
        <f t="shared" si="45"/>
        <v>1423</v>
      </c>
      <c r="C1427" s="13" t="str">
        <f t="shared" si="44"/>
        <v/>
      </c>
      <c r="D1427" s="20"/>
      <c r="E1427" s="5"/>
      <c r="F1427" s="5"/>
      <c r="G1427" s="5"/>
      <c r="H1427" s="3"/>
      <c r="I1427" s="4"/>
      <c r="J1427" s="4"/>
      <c r="K1427" s="92" t="str">
        <f>IF(DepensesData[[#This Row],[Description/Commentaires/Notes]]="","",DepensesData[[#This Row],[Description/Commentaires/Notes]])</f>
        <v/>
      </c>
      <c r="L1427" s="21"/>
    </row>
    <row r="1428" spans="2:12" x14ac:dyDescent="0.25">
      <c r="B1428" s="92">
        <f t="shared" si="45"/>
        <v>1424</v>
      </c>
      <c r="C1428" s="13" t="str">
        <f t="shared" si="44"/>
        <v/>
      </c>
      <c r="D1428" s="20"/>
      <c r="E1428" s="5"/>
      <c r="F1428" s="5"/>
      <c r="G1428" s="5"/>
      <c r="H1428" s="3"/>
      <c r="I1428" s="4"/>
      <c r="J1428" s="4"/>
      <c r="K1428" s="92" t="str">
        <f>IF(DepensesData[[#This Row],[Description/Commentaires/Notes]]="","",DepensesData[[#This Row],[Description/Commentaires/Notes]])</f>
        <v/>
      </c>
      <c r="L1428" s="21"/>
    </row>
    <row r="1429" spans="2:12" x14ac:dyDescent="0.25">
      <c r="B1429" s="92">
        <f t="shared" si="45"/>
        <v>1425</v>
      </c>
      <c r="C1429" s="13" t="str">
        <f t="shared" si="44"/>
        <v/>
      </c>
      <c r="D1429" s="20"/>
      <c r="E1429" s="5"/>
      <c r="F1429" s="5"/>
      <c r="G1429" s="5"/>
      <c r="H1429" s="3"/>
      <c r="I1429" s="4"/>
      <c r="J1429" s="4"/>
      <c r="K1429" s="92" t="str">
        <f>IF(DepensesData[[#This Row],[Description/Commentaires/Notes]]="","",DepensesData[[#This Row],[Description/Commentaires/Notes]])</f>
        <v/>
      </c>
      <c r="L1429" s="21"/>
    </row>
    <row r="1430" spans="2:12" x14ac:dyDescent="0.25">
      <c r="B1430" s="92">
        <f t="shared" si="45"/>
        <v>1426</v>
      </c>
      <c r="C1430" s="13" t="str">
        <f t="shared" si="44"/>
        <v/>
      </c>
      <c r="D1430" s="20"/>
      <c r="E1430" s="5"/>
      <c r="F1430" s="5"/>
      <c r="G1430" s="5"/>
      <c r="H1430" s="3"/>
      <c r="I1430" s="4"/>
      <c r="J1430" s="4"/>
      <c r="K1430" s="92" t="str">
        <f>IF(DepensesData[[#This Row],[Description/Commentaires/Notes]]="","",DepensesData[[#This Row],[Description/Commentaires/Notes]])</f>
        <v/>
      </c>
      <c r="L1430" s="21"/>
    </row>
    <row r="1431" spans="2:12" x14ac:dyDescent="0.25">
      <c r="B1431" s="92">
        <f t="shared" si="45"/>
        <v>1427</v>
      </c>
      <c r="C1431" s="13" t="str">
        <f t="shared" si="44"/>
        <v/>
      </c>
      <c r="D1431" s="20"/>
      <c r="E1431" s="5"/>
      <c r="F1431" s="5"/>
      <c r="G1431" s="5"/>
      <c r="H1431" s="3"/>
      <c r="I1431" s="4"/>
      <c r="J1431" s="4"/>
      <c r="K1431" s="92" t="str">
        <f>IF(DepensesData[[#This Row],[Description/Commentaires/Notes]]="","",DepensesData[[#This Row],[Description/Commentaires/Notes]])</f>
        <v/>
      </c>
      <c r="L1431" s="21"/>
    </row>
    <row r="1432" spans="2:12" x14ac:dyDescent="0.25">
      <c r="B1432" s="92">
        <f t="shared" si="45"/>
        <v>1428</v>
      </c>
      <c r="C1432" s="13" t="str">
        <f t="shared" si="44"/>
        <v/>
      </c>
      <c r="D1432" s="20"/>
      <c r="E1432" s="5"/>
      <c r="F1432" s="5"/>
      <c r="G1432" s="5"/>
      <c r="H1432" s="3"/>
      <c r="I1432" s="4"/>
      <c r="J1432" s="4"/>
      <c r="K1432" s="92" t="str">
        <f>IF(DepensesData[[#This Row],[Description/Commentaires/Notes]]="","",DepensesData[[#This Row],[Description/Commentaires/Notes]])</f>
        <v/>
      </c>
      <c r="L1432" s="21"/>
    </row>
    <row r="1433" spans="2:12" x14ac:dyDescent="0.25">
      <c r="B1433" s="92">
        <f t="shared" si="45"/>
        <v>1429</v>
      </c>
      <c r="C1433" s="13" t="str">
        <f t="shared" si="44"/>
        <v/>
      </c>
      <c r="D1433" s="20"/>
      <c r="E1433" s="5"/>
      <c r="F1433" s="5"/>
      <c r="G1433" s="5"/>
      <c r="H1433" s="3"/>
      <c r="I1433" s="4"/>
      <c r="J1433" s="4"/>
      <c r="K1433" s="92" t="str">
        <f>IF(DepensesData[[#This Row],[Description/Commentaires/Notes]]="","",DepensesData[[#This Row],[Description/Commentaires/Notes]])</f>
        <v/>
      </c>
      <c r="L1433" s="21"/>
    </row>
    <row r="1434" spans="2:12" x14ac:dyDescent="0.25">
      <c r="B1434" s="92">
        <f t="shared" si="45"/>
        <v>1430</v>
      </c>
      <c r="C1434" s="13" t="str">
        <f t="shared" si="44"/>
        <v/>
      </c>
      <c r="D1434" s="20"/>
      <c r="E1434" s="5"/>
      <c r="F1434" s="5"/>
      <c r="G1434" s="5"/>
      <c r="H1434" s="3"/>
      <c r="I1434" s="4"/>
      <c r="J1434" s="4"/>
      <c r="K1434" s="92" t="str">
        <f>IF(DepensesData[[#This Row],[Description/Commentaires/Notes]]="","",DepensesData[[#This Row],[Description/Commentaires/Notes]])</f>
        <v/>
      </c>
      <c r="L1434" s="21"/>
    </row>
    <row r="1435" spans="2:12" x14ac:dyDescent="0.25">
      <c r="B1435" s="92">
        <f t="shared" si="45"/>
        <v>1431</v>
      </c>
      <c r="C1435" s="13" t="str">
        <f t="shared" si="44"/>
        <v/>
      </c>
      <c r="D1435" s="20"/>
      <c r="E1435" s="5"/>
      <c r="F1435" s="5"/>
      <c r="G1435" s="5"/>
      <c r="H1435" s="3"/>
      <c r="I1435" s="4"/>
      <c r="J1435" s="4"/>
      <c r="K1435" s="92" t="str">
        <f>IF(DepensesData[[#This Row],[Description/Commentaires/Notes]]="","",DepensesData[[#This Row],[Description/Commentaires/Notes]])</f>
        <v/>
      </c>
      <c r="L1435" s="21"/>
    </row>
    <row r="1436" spans="2:12" x14ac:dyDescent="0.25">
      <c r="B1436" s="92">
        <f t="shared" si="45"/>
        <v>1432</v>
      </c>
      <c r="C1436" s="13" t="str">
        <f t="shared" si="44"/>
        <v/>
      </c>
      <c r="D1436" s="20"/>
      <c r="E1436" s="5"/>
      <c r="F1436" s="5"/>
      <c r="G1436" s="5"/>
      <c r="H1436" s="3"/>
      <c r="I1436" s="4"/>
      <c r="J1436" s="4"/>
      <c r="K1436" s="92" t="str">
        <f>IF(DepensesData[[#This Row],[Description/Commentaires/Notes]]="","",DepensesData[[#This Row],[Description/Commentaires/Notes]])</f>
        <v/>
      </c>
      <c r="L1436" s="21"/>
    </row>
    <row r="1437" spans="2:12" x14ac:dyDescent="0.25">
      <c r="B1437" s="92">
        <f t="shared" si="45"/>
        <v>1433</v>
      </c>
      <c r="C1437" s="13" t="str">
        <f t="shared" si="44"/>
        <v/>
      </c>
      <c r="D1437" s="20"/>
      <c r="E1437" s="5"/>
      <c r="F1437" s="5"/>
      <c r="G1437" s="5"/>
      <c r="H1437" s="3"/>
      <c r="I1437" s="4"/>
      <c r="J1437" s="4"/>
      <c r="K1437" s="92" t="str">
        <f>IF(DepensesData[[#This Row],[Description/Commentaires/Notes]]="","",DepensesData[[#This Row],[Description/Commentaires/Notes]])</f>
        <v/>
      </c>
      <c r="L1437" s="21"/>
    </row>
    <row r="1438" spans="2:12" x14ac:dyDescent="0.25">
      <c r="B1438" s="92">
        <f t="shared" si="45"/>
        <v>1434</v>
      </c>
      <c r="C1438" s="13" t="str">
        <f t="shared" si="44"/>
        <v/>
      </c>
      <c r="D1438" s="20"/>
      <c r="E1438" s="5"/>
      <c r="F1438" s="5"/>
      <c r="G1438" s="5"/>
      <c r="H1438" s="3"/>
      <c r="I1438" s="4"/>
      <c r="J1438" s="4"/>
      <c r="K1438" s="92" t="str">
        <f>IF(DepensesData[[#This Row],[Description/Commentaires/Notes]]="","",DepensesData[[#This Row],[Description/Commentaires/Notes]])</f>
        <v/>
      </c>
      <c r="L1438" s="21"/>
    </row>
    <row r="1439" spans="2:12" x14ac:dyDescent="0.25">
      <c r="B1439" s="92">
        <f t="shared" si="45"/>
        <v>1435</v>
      </c>
      <c r="C1439" s="13" t="str">
        <f t="shared" si="44"/>
        <v/>
      </c>
      <c r="D1439" s="20"/>
      <c r="E1439" s="5"/>
      <c r="F1439" s="5"/>
      <c r="G1439" s="5"/>
      <c r="H1439" s="3"/>
      <c r="I1439" s="4"/>
      <c r="J1439" s="4"/>
      <c r="K1439" s="92" t="str">
        <f>IF(DepensesData[[#This Row],[Description/Commentaires/Notes]]="","",DepensesData[[#This Row],[Description/Commentaires/Notes]])</f>
        <v/>
      </c>
      <c r="L1439" s="21"/>
    </row>
    <row r="1440" spans="2:12" x14ac:dyDescent="0.25">
      <c r="B1440" s="92">
        <f t="shared" si="45"/>
        <v>1436</v>
      </c>
      <c r="C1440" s="13" t="str">
        <f t="shared" si="44"/>
        <v/>
      </c>
      <c r="D1440" s="20"/>
      <c r="E1440" s="5"/>
      <c r="F1440" s="5"/>
      <c r="G1440" s="5"/>
      <c r="H1440" s="3"/>
      <c r="I1440" s="4"/>
      <c r="J1440" s="4"/>
      <c r="K1440" s="92" t="str">
        <f>IF(DepensesData[[#This Row],[Description/Commentaires/Notes]]="","",DepensesData[[#This Row],[Description/Commentaires/Notes]])</f>
        <v/>
      </c>
      <c r="L1440" s="21"/>
    </row>
    <row r="1441" spans="2:12" x14ac:dyDescent="0.25">
      <c r="B1441" s="92">
        <f t="shared" si="45"/>
        <v>1437</v>
      </c>
      <c r="C1441" s="13" t="str">
        <f t="shared" si="44"/>
        <v/>
      </c>
      <c r="D1441" s="20"/>
      <c r="E1441" s="5"/>
      <c r="F1441" s="5"/>
      <c r="G1441" s="5"/>
      <c r="H1441" s="3"/>
      <c r="I1441" s="4"/>
      <c r="J1441" s="4"/>
      <c r="K1441" s="92" t="str">
        <f>IF(DepensesData[[#This Row],[Description/Commentaires/Notes]]="","",DepensesData[[#This Row],[Description/Commentaires/Notes]])</f>
        <v/>
      </c>
      <c r="L1441" s="21"/>
    </row>
    <row r="1442" spans="2:12" x14ac:dyDescent="0.25">
      <c r="B1442" s="92">
        <f t="shared" si="45"/>
        <v>1438</v>
      </c>
      <c r="C1442" s="13" t="str">
        <f t="shared" si="44"/>
        <v/>
      </c>
      <c r="D1442" s="20"/>
      <c r="E1442" s="5"/>
      <c r="F1442" s="5"/>
      <c r="G1442" s="5"/>
      <c r="H1442" s="3"/>
      <c r="I1442" s="4"/>
      <c r="J1442" s="4"/>
      <c r="K1442" s="92" t="str">
        <f>IF(DepensesData[[#This Row],[Description/Commentaires/Notes]]="","",DepensesData[[#This Row],[Description/Commentaires/Notes]])</f>
        <v/>
      </c>
      <c r="L1442" s="21"/>
    </row>
    <row r="1443" spans="2:12" x14ac:dyDescent="0.25">
      <c r="B1443" s="92">
        <f t="shared" si="45"/>
        <v>1439</v>
      </c>
      <c r="C1443" s="13" t="str">
        <f t="shared" si="44"/>
        <v/>
      </c>
      <c r="D1443" s="20"/>
      <c r="E1443" s="5"/>
      <c r="F1443" s="5"/>
      <c r="G1443" s="5"/>
      <c r="H1443" s="3"/>
      <c r="I1443" s="4"/>
      <c r="J1443" s="4"/>
      <c r="K1443" s="92" t="str">
        <f>IF(DepensesData[[#This Row],[Description/Commentaires/Notes]]="","",DepensesData[[#This Row],[Description/Commentaires/Notes]])</f>
        <v/>
      </c>
      <c r="L1443" s="21"/>
    </row>
    <row r="1444" spans="2:12" x14ac:dyDescent="0.25">
      <c r="B1444" s="92">
        <f t="shared" si="45"/>
        <v>1440</v>
      </c>
      <c r="C1444" s="13" t="str">
        <f t="shared" si="44"/>
        <v/>
      </c>
      <c r="D1444" s="20"/>
      <c r="E1444" s="5"/>
      <c r="F1444" s="5"/>
      <c r="G1444" s="5"/>
      <c r="H1444" s="3"/>
      <c r="I1444" s="4"/>
      <c r="J1444" s="4"/>
      <c r="K1444" s="92" t="str">
        <f>IF(DepensesData[[#This Row],[Description/Commentaires/Notes]]="","",DepensesData[[#This Row],[Description/Commentaires/Notes]])</f>
        <v/>
      </c>
      <c r="L1444" s="21"/>
    </row>
    <row r="1445" spans="2:12" x14ac:dyDescent="0.25">
      <c r="B1445" s="92">
        <f t="shared" si="45"/>
        <v>1441</v>
      </c>
      <c r="C1445" s="13" t="str">
        <f t="shared" si="44"/>
        <v/>
      </c>
      <c r="D1445" s="20"/>
      <c r="E1445" s="5"/>
      <c r="F1445" s="5"/>
      <c r="G1445" s="5"/>
      <c r="H1445" s="3"/>
      <c r="I1445" s="4"/>
      <c r="J1445" s="4"/>
      <c r="K1445" s="92" t="str">
        <f>IF(DepensesData[[#This Row],[Description/Commentaires/Notes]]="","",DepensesData[[#This Row],[Description/Commentaires/Notes]])</f>
        <v/>
      </c>
      <c r="L1445" s="21"/>
    </row>
    <row r="1446" spans="2:12" x14ac:dyDescent="0.25">
      <c r="B1446" s="92">
        <f t="shared" si="45"/>
        <v>1442</v>
      </c>
      <c r="C1446" s="13" t="str">
        <f t="shared" si="44"/>
        <v/>
      </c>
      <c r="D1446" s="20"/>
      <c r="E1446" s="5"/>
      <c r="F1446" s="5"/>
      <c r="G1446" s="5"/>
      <c r="H1446" s="3"/>
      <c r="I1446" s="4"/>
      <c r="J1446" s="4"/>
      <c r="K1446" s="92" t="str">
        <f>IF(DepensesData[[#This Row],[Description/Commentaires/Notes]]="","",DepensesData[[#This Row],[Description/Commentaires/Notes]])</f>
        <v/>
      </c>
      <c r="L1446" s="21"/>
    </row>
    <row r="1447" spans="2:12" x14ac:dyDescent="0.25">
      <c r="B1447" s="92">
        <f t="shared" si="45"/>
        <v>1443</v>
      </c>
      <c r="C1447" s="13" t="str">
        <f t="shared" si="44"/>
        <v/>
      </c>
      <c r="D1447" s="20"/>
      <c r="E1447" s="5"/>
      <c r="F1447" s="5"/>
      <c r="G1447" s="5"/>
      <c r="H1447" s="3"/>
      <c r="I1447" s="4"/>
      <c r="J1447" s="4"/>
      <c r="K1447" s="92" t="str">
        <f>IF(DepensesData[[#This Row],[Description/Commentaires/Notes]]="","",DepensesData[[#This Row],[Description/Commentaires/Notes]])</f>
        <v/>
      </c>
      <c r="L1447" s="21"/>
    </row>
    <row r="1448" spans="2:12" x14ac:dyDescent="0.25">
      <c r="B1448" s="92">
        <f t="shared" si="45"/>
        <v>1444</v>
      </c>
      <c r="C1448" s="13" t="str">
        <f t="shared" si="44"/>
        <v/>
      </c>
      <c r="D1448" s="20"/>
      <c r="E1448" s="5"/>
      <c r="F1448" s="5"/>
      <c r="G1448" s="5"/>
      <c r="H1448" s="3"/>
      <c r="I1448" s="4"/>
      <c r="J1448" s="4"/>
      <c r="K1448" s="92" t="str">
        <f>IF(DepensesData[[#This Row],[Description/Commentaires/Notes]]="","",DepensesData[[#This Row],[Description/Commentaires/Notes]])</f>
        <v/>
      </c>
      <c r="L1448" s="21"/>
    </row>
    <row r="1449" spans="2:12" x14ac:dyDescent="0.25">
      <c r="B1449" s="92">
        <f t="shared" si="45"/>
        <v>1445</v>
      </c>
      <c r="C1449" s="13" t="str">
        <f t="shared" si="44"/>
        <v/>
      </c>
      <c r="D1449" s="20"/>
      <c r="E1449" s="5"/>
      <c r="F1449" s="5"/>
      <c r="G1449" s="5"/>
      <c r="H1449" s="3"/>
      <c r="I1449" s="4"/>
      <c r="J1449" s="4"/>
      <c r="K1449" s="92" t="str">
        <f>IF(DepensesData[[#This Row],[Description/Commentaires/Notes]]="","",DepensesData[[#This Row],[Description/Commentaires/Notes]])</f>
        <v/>
      </c>
      <c r="L1449" s="21"/>
    </row>
    <row r="1450" spans="2:12" x14ac:dyDescent="0.25">
      <c r="B1450" s="92">
        <f t="shared" si="45"/>
        <v>1446</v>
      </c>
      <c r="C1450" s="13" t="str">
        <f t="shared" si="44"/>
        <v/>
      </c>
      <c r="D1450" s="20"/>
      <c r="E1450" s="5"/>
      <c r="F1450" s="5"/>
      <c r="G1450" s="5"/>
      <c r="H1450" s="3"/>
      <c r="I1450" s="4"/>
      <c r="J1450" s="4"/>
      <c r="K1450" s="92" t="str">
        <f>IF(DepensesData[[#This Row],[Description/Commentaires/Notes]]="","",DepensesData[[#This Row],[Description/Commentaires/Notes]])</f>
        <v/>
      </c>
      <c r="L1450" s="21"/>
    </row>
    <row r="1451" spans="2:12" x14ac:dyDescent="0.25">
      <c r="B1451" s="92">
        <f t="shared" si="45"/>
        <v>1447</v>
      </c>
      <c r="C1451" s="13" t="str">
        <f t="shared" si="44"/>
        <v/>
      </c>
      <c r="D1451" s="20"/>
      <c r="E1451" s="5"/>
      <c r="F1451" s="5"/>
      <c r="G1451" s="5"/>
      <c r="H1451" s="3"/>
      <c r="I1451" s="4"/>
      <c r="J1451" s="4"/>
      <c r="K1451" s="92" t="str">
        <f>IF(DepensesData[[#This Row],[Description/Commentaires/Notes]]="","",DepensesData[[#This Row],[Description/Commentaires/Notes]])</f>
        <v/>
      </c>
      <c r="L1451" s="21"/>
    </row>
    <row r="1452" spans="2:12" x14ac:dyDescent="0.25">
      <c r="B1452" s="92">
        <f t="shared" si="45"/>
        <v>1448</v>
      </c>
      <c r="C1452" s="13" t="str">
        <f t="shared" si="44"/>
        <v/>
      </c>
      <c r="D1452" s="20"/>
      <c r="E1452" s="5"/>
      <c r="F1452" s="5"/>
      <c r="G1452" s="5"/>
      <c r="H1452" s="3"/>
      <c r="I1452" s="4"/>
      <c r="J1452" s="4"/>
      <c r="K1452" s="92" t="str">
        <f>IF(DepensesData[[#This Row],[Description/Commentaires/Notes]]="","",DepensesData[[#This Row],[Description/Commentaires/Notes]])</f>
        <v/>
      </c>
      <c r="L1452" s="21"/>
    </row>
    <row r="1453" spans="2:12" x14ac:dyDescent="0.25">
      <c r="B1453" s="92">
        <f t="shared" si="45"/>
        <v>1449</v>
      </c>
      <c r="C1453" s="13" t="str">
        <f t="shared" si="44"/>
        <v/>
      </c>
      <c r="D1453" s="20"/>
      <c r="E1453" s="5"/>
      <c r="F1453" s="5"/>
      <c r="G1453" s="5"/>
      <c r="H1453" s="3"/>
      <c r="I1453" s="4"/>
      <c r="J1453" s="4"/>
      <c r="K1453" s="92" t="str">
        <f>IF(DepensesData[[#This Row],[Description/Commentaires/Notes]]="","",DepensesData[[#This Row],[Description/Commentaires/Notes]])</f>
        <v/>
      </c>
      <c r="L1453" s="21"/>
    </row>
    <row r="1454" spans="2:12" x14ac:dyDescent="0.25">
      <c r="B1454" s="92">
        <f t="shared" si="45"/>
        <v>1450</v>
      </c>
      <c r="C1454" s="13" t="str">
        <f t="shared" si="44"/>
        <v/>
      </c>
      <c r="D1454" s="20"/>
      <c r="E1454" s="5"/>
      <c r="F1454" s="5"/>
      <c r="G1454" s="5"/>
      <c r="H1454" s="3"/>
      <c r="I1454" s="4"/>
      <c r="J1454" s="4"/>
      <c r="K1454" s="92" t="str">
        <f>IF(DepensesData[[#This Row],[Description/Commentaires/Notes]]="","",DepensesData[[#This Row],[Description/Commentaires/Notes]])</f>
        <v/>
      </c>
      <c r="L1454" s="21"/>
    </row>
    <row r="1455" spans="2:12" x14ac:dyDescent="0.25">
      <c r="B1455" s="92">
        <f t="shared" si="45"/>
        <v>1451</v>
      </c>
      <c r="C1455" s="13" t="str">
        <f t="shared" si="44"/>
        <v/>
      </c>
      <c r="D1455" s="20"/>
      <c r="E1455" s="5"/>
      <c r="F1455" s="5"/>
      <c r="G1455" s="5"/>
      <c r="H1455" s="3"/>
      <c r="I1455" s="4"/>
      <c r="J1455" s="4"/>
      <c r="K1455" s="92" t="str">
        <f>IF(DepensesData[[#This Row],[Description/Commentaires/Notes]]="","",DepensesData[[#This Row],[Description/Commentaires/Notes]])</f>
        <v/>
      </c>
      <c r="L1455" s="21"/>
    </row>
    <row r="1456" spans="2:12" x14ac:dyDescent="0.25">
      <c r="B1456" s="92">
        <f t="shared" si="45"/>
        <v>1452</v>
      </c>
      <c r="C1456" s="13" t="str">
        <f t="shared" si="44"/>
        <v/>
      </c>
      <c r="D1456" s="20"/>
      <c r="E1456" s="5"/>
      <c r="F1456" s="5"/>
      <c r="G1456" s="5"/>
      <c r="H1456" s="3"/>
      <c r="I1456" s="4"/>
      <c r="J1456" s="4"/>
      <c r="K1456" s="92" t="str">
        <f>IF(DepensesData[[#This Row],[Description/Commentaires/Notes]]="","",DepensesData[[#This Row],[Description/Commentaires/Notes]])</f>
        <v/>
      </c>
      <c r="L1456" s="21"/>
    </row>
    <row r="1457" spans="2:12" x14ac:dyDescent="0.25">
      <c r="B1457" s="92">
        <f t="shared" si="45"/>
        <v>1453</v>
      </c>
      <c r="C1457" s="13" t="str">
        <f t="shared" si="44"/>
        <v/>
      </c>
      <c r="D1457" s="20"/>
      <c r="E1457" s="5"/>
      <c r="F1457" s="5"/>
      <c r="G1457" s="5"/>
      <c r="H1457" s="3"/>
      <c r="I1457" s="4"/>
      <c r="J1457" s="4"/>
      <c r="K1457" s="92" t="str">
        <f>IF(DepensesData[[#This Row],[Description/Commentaires/Notes]]="","",DepensesData[[#This Row],[Description/Commentaires/Notes]])</f>
        <v/>
      </c>
      <c r="L1457" s="21"/>
    </row>
    <row r="1458" spans="2:12" x14ac:dyDescent="0.25">
      <c r="B1458" s="92">
        <f t="shared" si="45"/>
        <v>1454</v>
      </c>
      <c r="C1458" s="13" t="str">
        <f t="shared" si="44"/>
        <v/>
      </c>
      <c r="D1458" s="20"/>
      <c r="E1458" s="5"/>
      <c r="F1458" s="5"/>
      <c r="G1458" s="5"/>
      <c r="H1458" s="3"/>
      <c r="I1458" s="4"/>
      <c r="J1458" s="4"/>
      <c r="K1458" s="92" t="str">
        <f>IF(DepensesData[[#This Row],[Description/Commentaires/Notes]]="","",DepensesData[[#This Row],[Description/Commentaires/Notes]])</f>
        <v/>
      </c>
      <c r="L1458" s="21"/>
    </row>
    <row r="1459" spans="2:12" x14ac:dyDescent="0.25">
      <c r="B1459" s="92">
        <f t="shared" si="45"/>
        <v>1455</v>
      </c>
      <c r="C1459" s="13" t="str">
        <f t="shared" si="44"/>
        <v/>
      </c>
      <c r="D1459" s="20"/>
      <c r="E1459" s="5"/>
      <c r="F1459" s="5"/>
      <c r="G1459" s="5"/>
      <c r="H1459" s="3"/>
      <c r="I1459" s="4"/>
      <c r="J1459" s="4"/>
      <c r="K1459" s="92" t="str">
        <f>IF(DepensesData[[#This Row],[Description/Commentaires/Notes]]="","",DepensesData[[#This Row],[Description/Commentaires/Notes]])</f>
        <v/>
      </c>
      <c r="L1459" s="21"/>
    </row>
    <row r="1460" spans="2:12" x14ac:dyDescent="0.25">
      <c r="B1460" s="92">
        <f t="shared" si="45"/>
        <v>1456</v>
      </c>
      <c r="C1460" s="13" t="str">
        <f t="shared" si="44"/>
        <v/>
      </c>
      <c r="D1460" s="20"/>
      <c r="E1460" s="5"/>
      <c r="F1460" s="5"/>
      <c r="G1460" s="5"/>
      <c r="H1460" s="3"/>
      <c r="I1460" s="4"/>
      <c r="J1460" s="4"/>
      <c r="K1460" s="92" t="str">
        <f>IF(DepensesData[[#This Row],[Description/Commentaires/Notes]]="","",DepensesData[[#This Row],[Description/Commentaires/Notes]])</f>
        <v/>
      </c>
      <c r="L1460" s="21"/>
    </row>
    <row r="1461" spans="2:12" x14ac:dyDescent="0.25">
      <c r="B1461" s="92">
        <f t="shared" si="45"/>
        <v>1457</v>
      </c>
      <c r="C1461" s="13" t="str">
        <f t="shared" si="44"/>
        <v/>
      </c>
      <c r="D1461" s="20"/>
      <c r="E1461" s="5"/>
      <c r="F1461" s="5"/>
      <c r="G1461" s="5"/>
      <c r="H1461" s="3"/>
      <c r="I1461" s="4"/>
      <c r="J1461" s="4"/>
      <c r="K1461" s="92" t="str">
        <f>IF(DepensesData[[#This Row],[Description/Commentaires/Notes]]="","",DepensesData[[#This Row],[Description/Commentaires/Notes]])</f>
        <v/>
      </c>
      <c r="L1461" s="21"/>
    </row>
    <row r="1462" spans="2:12" x14ac:dyDescent="0.25">
      <c r="B1462" s="92">
        <f t="shared" si="45"/>
        <v>1458</v>
      </c>
      <c r="C1462" s="13" t="str">
        <f t="shared" si="44"/>
        <v/>
      </c>
      <c r="D1462" s="20"/>
      <c r="E1462" s="5"/>
      <c r="F1462" s="5"/>
      <c r="G1462" s="5"/>
      <c r="H1462" s="3"/>
      <c r="I1462" s="4"/>
      <c r="J1462" s="4"/>
      <c r="K1462" s="92" t="str">
        <f>IF(DepensesData[[#This Row],[Description/Commentaires/Notes]]="","",DepensesData[[#This Row],[Description/Commentaires/Notes]])</f>
        <v/>
      </c>
      <c r="L1462" s="21"/>
    </row>
    <row r="1463" spans="2:12" x14ac:dyDescent="0.25">
      <c r="B1463" s="92">
        <f t="shared" si="45"/>
        <v>1459</v>
      </c>
      <c r="C1463" s="13" t="str">
        <f t="shared" si="44"/>
        <v/>
      </c>
      <c r="D1463" s="20"/>
      <c r="E1463" s="5"/>
      <c r="F1463" s="5"/>
      <c r="G1463" s="5"/>
      <c r="H1463" s="3"/>
      <c r="I1463" s="4"/>
      <c r="J1463" s="4"/>
      <c r="K1463" s="92" t="str">
        <f>IF(DepensesData[[#This Row],[Description/Commentaires/Notes]]="","",DepensesData[[#This Row],[Description/Commentaires/Notes]])</f>
        <v/>
      </c>
      <c r="L1463" s="21"/>
    </row>
    <row r="1464" spans="2:12" x14ac:dyDescent="0.25">
      <c r="B1464" s="92">
        <f t="shared" si="45"/>
        <v>1460</v>
      </c>
      <c r="C1464" s="13" t="str">
        <f t="shared" si="44"/>
        <v/>
      </c>
      <c r="D1464" s="20"/>
      <c r="E1464" s="5"/>
      <c r="F1464" s="5"/>
      <c r="G1464" s="5"/>
      <c r="H1464" s="3"/>
      <c r="I1464" s="4"/>
      <c r="J1464" s="4"/>
      <c r="K1464" s="92" t="str">
        <f>IF(DepensesData[[#This Row],[Description/Commentaires/Notes]]="","",DepensesData[[#This Row],[Description/Commentaires/Notes]])</f>
        <v/>
      </c>
      <c r="L1464" s="21"/>
    </row>
    <row r="1465" spans="2:12" x14ac:dyDescent="0.25">
      <c r="B1465" s="92">
        <f t="shared" si="45"/>
        <v>1461</v>
      </c>
      <c r="C1465" s="13" t="str">
        <f t="shared" si="44"/>
        <v/>
      </c>
      <c r="D1465" s="20"/>
      <c r="E1465" s="5"/>
      <c r="F1465" s="5"/>
      <c r="G1465" s="5"/>
      <c r="H1465" s="3"/>
      <c r="I1465" s="4"/>
      <c r="J1465" s="4"/>
      <c r="K1465" s="92" t="str">
        <f>IF(DepensesData[[#This Row],[Description/Commentaires/Notes]]="","",DepensesData[[#This Row],[Description/Commentaires/Notes]])</f>
        <v/>
      </c>
      <c r="L1465" s="21"/>
    </row>
    <row r="1466" spans="2:12" x14ac:dyDescent="0.25">
      <c r="B1466" s="92">
        <f t="shared" si="45"/>
        <v>1462</v>
      </c>
      <c r="C1466" s="13" t="str">
        <f t="shared" si="44"/>
        <v/>
      </c>
      <c r="D1466" s="20"/>
      <c r="E1466" s="5"/>
      <c r="F1466" s="5"/>
      <c r="G1466" s="5"/>
      <c r="H1466" s="3"/>
      <c r="I1466" s="4"/>
      <c r="J1466" s="4"/>
      <c r="K1466" s="92" t="str">
        <f>IF(DepensesData[[#This Row],[Description/Commentaires/Notes]]="","",DepensesData[[#This Row],[Description/Commentaires/Notes]])</f>
        <v/>
      </c>
      <c r="L1466" s="21"/>
    </row>
    <row r="1467" spans="2:12" x14ac:dyDescent="0.25">
      <c r="B1467" s="92">
        <f t="shared" si="45"/>
        <v>1463</v>
      </c>
      <c r="C1467" s="13" t="str">
        <f t="shared" si="44"/>
        <v/>
      </c>
      <c r="D1467" s="20"/>
      <c r="E1467" s="5"/>
      <c r="F1467" s="5"/>
      <c r="G1467" s="5"/>
      <c r="H1467" s="3"/>
      <c r="I1467" s="4"/>
      <c r="J1467" s="4"/>
      <c r="K1467" s="92" t="str">
        <f>IF(DepensesData[[#This Row],[Description/Commentaires/Notes]]="","",DepensesData[[#This Row],[Description/Commentaires/Notes]])</f>
        <v/>
      </c>
      <c r="L1467" s="21"/>
    </row>
    <row r="1468" spans="2:12" x14ac:dyDescent="0.25">
      <c r="B1468" s="92">
        <f t="shared" si="45"/>
        <v>1464</v>
      </c>
      <c r="C1468" s="13" t="str">
        <f t="shared" si="44"/>
        <v/>
      </c>
      <c r="D1468" s="20"/>
      <c r="E1468" s="5"/>
      <c r="F1468" s="5"/>
      <c r="G1468" s="5"/>
      <c r="H1468" s="3"/>
      <c r="I1468" s="4"/>
      <c r="J1468" s="4"/>
      <c r="K1468" s="92" t="str">
        <f>IF(DepensesData[[#This Row],[Description/Commentaires/Notes]]="","",DepensesData[[#This Row],[Description/Commentaires/Notes]])</f>
        <v/>
      </c>
      <c r="L1468" s="21"/>
    </row>
    <row r="1469" spans="2:12" x14ac:dyDescent="0.25">
      <c r="B1469" s="92">
        <f t="shared" si="45"/>
        <v>1465</v>
      </c>
      <c r="C1469" s="13" t="str">
        <f t="shared" si="44"/>
        <v/>
      </c>
      <c r="D1469" s="20"/>
      <c r="E1469" s="5"/>
      <c r="F1469" s="5"/>
      <c r="G1469" s="5"/>
      <c r="H1469" s="3"/>
      <c r="I1469" s="4"/>
      <c r="J1469" s="4"/>
      <c r="K1469" s="92" t="str">
        <f>IF(DepensesData[[#This Row],[Description/Commentaires/Notes]]="","",DepensesData[[#This Row],[Description/Commentaires/Notes]])</f>
        <v/>
      </c>
      <c r="L1469" s="21"/>
    </row>
    <row r="1470" spans="2:12" x14ac:dyDescent="0.25">
      <c r="B1470" s="92">
        <f t="shared" si="45"/>
        <v>1466</v>
      </c>
      <c r="C1470" s="13" t="str">
        <f t="shared" si="44"/>
        <v/>
      </c>
      <c r="D1470" s="20"/>
      <c r="E1470" s="5"/>
      <c r="F1470" s="5"/>
      <c r="G1470" s="5"/>
      <c r="H1470" s="3"/>
      <c r="I1470" s="4"/>
      <c r="J1470" s="4"/>
      <c r="K1470" s="92" t="str">
        <f>IF(DepensesData[[#This Row],[Description/Commentaires/Notes]]="","",DepensesData[[#This Row],[Description/Commentaires/Notes]])</f>
        <v/>
      </c>
      <c r="L1470" s="21"/>
    </row>
    <row r="1471" spans="2:12" x14ac:dyDescent="0.25">
      <c r="B1471" s="92">
        <f t="shared" si="45"/>
        <v>1467</v>
      </c>
      <c r="C1471" s="13" t="str">
        <f t="shared" si="44"/>
        <v/>
      </c>
      <c r="D1471" s="20"/>
      <c r="E1471" s="5"/>
      <c r="F1471" s="5"/>
      <c r="G1471" s="5"/>
      <c r="H1471" s="3"/>
      <c r="I1471" s="4"/>
      <c r="J1471" s="4"/>
      <c r="K1471" s="92" t="str">
        <f>IF(DepensesData[[#This Row],[Description/Commentaires/Notes]]="","",DepensesData[[#This Row],[Description/Commentaires/Notes]])</f>
        <v/>
      </c>
      <c r="L1471" s="21"/>
    </row>
    <row r="1472" spans="2:12" x14ac:dyDescent="0.25">
      <c r="B1472" s="92">
        <f t="shared" si="45"/>
        <v>1468</v>
      </c>
      <c r="C1472" s="13" t="str">
        <f t="shared" si="44"/>
        <v/>
      </c>
      <c r="D1472" s="20"/>
      <c r="E1472" s="5"/>
      <c r="F1472" s="5"/>
      <c r="G1472" s="5"/>
      <c r="H1472" s="3"/>
      <c r="I1472" s="4"/>
      <c r="J1472" s="4"/>
      <c r="K1472" s="92" t="str">
        <f>IF(DepensesData[[#This Row],[Description/Commentaires/Notes]]="","",DepensesData[[#This Row],[Description/Commentaires/Notes]])</f>
        <v/>
      </c>
      <c r="L1472" s="21"/>
    </row>
    <row r="1473" spans="2:12" x14ac:dyDescent="0.25">
      <c r="B1473" s="92">
        <f t="shared" si="45"/>
        <v>1469</v>
      </c>
      <c r="C1473" s="13" t="str">
        <f t="shared" si="44"/>
        <v/>
      </c>
      <c r="D1473" s="20"/>
      <c r="E1473" s="5"/>
      <c r="F1473" s="5"/>
      <c r="G1473" s="5"/>
      <c r="H1473" s="3"/>
      <c r="I1473" s="4"/>
      <c r="J1473" s="4"/>
      <c r="K1473" s="92" t="str">
        <f>IF(DepensesData[[#This Row],[Description/Commentaires/Notes]]="","",DepensesData[[#This Row],[Description/Commentaires/Notes]])</f>
        <v/>
      </c>
      <c r="L1473" s="21"/>
    </row>
    <row r="1474" spans="2:12" x14ac:dyDescent="0.25">
      <c r="B1474" s="92">
        <f t="shared" si="45"/>
        <v>1470</v>
      </c>
      <c r="C1474" s="13" t="str">
        <f t="shared" si="44"/>
        <v/>
      </c>
      <c r="D1474" s="20"/>
      <c r="E1474" s="5"/>
      <c r="F1474" s="5"/>
      <c r="G1474" s="5"/>
      <c r="H1474" s="3"/>
      <c r="I1474" s="4"/>
      <c r="J1474" s="4"/>
      <c r="K1474" s="92" t="str">
        <f>IF(DepensesData[[#This Row],[Description/Commentaires/Notes]]="","",DepensesData[[#This Row],[Description/Commentaires/Notes]])</f>
        <v/>
      </c>
      <c r="L1474" s="21"/>
    </row>
    <row r="1475" spans="2:12" x14ac:dyDescent="0.25">
      <c r="B1475" s="92">
        <f t="shared" si="45"/>
        <v>1471</v>
      </c>
      <c r="C1475" s="13" t="str">
        <f t="shared" si="44"/>
        <v/>
      </c>
      <c r="D1475" s="20"/>
      <c r="E1475" s="5"/>
      <c r="F1475" s="5"/>
      <c r="G1475" s="5"/>
      <c r="H1475" s="3"/>
      <c r="I1475" s="4"/>
      <c r="J1475" s="4"/>
      <c r="K1475" s="92" t="str">
        <f>IF(DepensesData[[#This Row],[Description/Commentaires/Notes]]="","",DepensesData[[#This Row],[Description/Commentaires/Notes]])</f>
        <v/>
      </c>
      <c r="L1475" s="21"/>
    </row>
    <row r="1476" spans="2:12" x14ac:dyDescent="0.25">
      <c r="B1476" s="92">
        <f t="shared" si="45"/>
        <v>1472</v>
      </c>
      <c r="C1476" s="13" t="str">
        <f t="shared" si="44"/>
        <v/>
      </c>
      <c r="D1476" s="20"/>
      <c r="E1476" s="5"/>
      <c r="F1476" s="5"/>
      <c r="G1476" s="5"/>
      <c r="H1476" s="3"/>
      <c r="I1476" s="4"/>
      <c r="J1476" s="4"/>
      <c r="K1476" s="92" t="str">
        <f>IF(DepensesData[[#This Row],[Description/Commentaires/Notes]]="","",DepensesData[[#This Row],[Description/Commentaires/Notes]])</f>
        <v/>
      </c>
      <c r="L1476" s="21"/>
    </row>
    <row r="1477" spans="2:12" x14ac:dyDescent="0.25">
      <c r="B1477" s="92">
        <f t="shared" si="45"/>
        <v>1473</v>
      </c>
      <c r="C1477" s="13" t="str">
        <f t="shared" ref="C1477:C1540" si="46">IF(OR(D1477="", E1477="", F1477="", H1477="", I1477=""), "", TEXT(RIGHT(YEAR(D1477), 2), "00") &amp; TEXT(MONTH(D1477), "00") &amp; TEXT(DAY(D1477), "00") &amp; "_Dep_MC_" &amp; TEXT(B1477, "0"))</f>
        <v/>
      </c>
      <c r="D1477" s="20"/>
      <c r="E1477" s="5"/>
      <c r="F1477" s="5"/>
      <c r="G1477" s="5"/>
      <c r="H1477" s="3"/>
      <c r="I1477" s="4"/>
      <c r="J1477" s="4"/>
      <c r="K1477" s="92" t="str">
        <f>IF(DepensesData[[#This Row],[Description/Commentaires/Notes]]="","",DepensesData[[#This Row],[Description/Commentaires/Notes]])</f>
        <v/>
      </c>
      <c r="L1477" s="21"/>
    </row>
    <row r="1478" spans="2:12" x14ac:dyDescent="0.25">
      <c r="B1478" s="92">
        <f t="shared" si="45"/>
        <v>1474</v>
      </c>
      <c r="C1478" s="13" t="str">
        <f t="shared" si="46"/>
        <v/>
      </c>
      <c r="D1478" s="20"/>
      <c r="E1478" s="5"/>
      <c r="F1478" s="5"/>
      <c r="G1478" s="5"/>
      <c r="H1478" s="3"/>
      <c r="I1478" s="4"/>
      <c r="J1478" s="4"/>
      <c r="K1478" s="92" t="str">
        <f>IF(DepensesData[[#This Row],[Description/Commentaires/Notes]]="","",DepensesData[[#This Row],[Description/Commentaires/Notes]])</f>
        <v/>
      </c>
      <c r="L1478" s="21"/>
    </row>
    <row r="1479" spans="2:12" x14ac:dyDescent="0.25">
      <c r="B1479" s="92">
        <f t="shared" ref="B1479:B1542" si="47">B1478+1</f>
        <v>1475</v>
      </c>
      <c r="C1479" s="13" t="str">
        <f t="shared" si="46"/>
        <v/>
      </c>
      <c r="D1479" s="20"/>
      <c r="E1479" s="5"/>
      <c r="F1479" s="5"/>
      <c r="G1479" s="5"/>
      <c r="H1479" s="3"/>
      <c r="I1479" s="4"/>
      <c r="J1479" s="4"/>
      <c r="K1479" s="92" t="str">
        <f>IF(DepensesData[[#This Row],[Description/Commentaires/Notes]]="","",DepensesData[[#This Row],[Description/Commentaires/Notes]])</f>
        <v/>
      </c>
      <c r="L1479" s="21"/>
    </row>
    <row r="1480" spans="2:12" x14ac:dyDescent="0.25">
      <c r="B1480" s="92">
        <f t="shared" si="47"/>
        <v>1476</v>
      </c>
      <c r="C1480" s="13" t="str">
        <f t="shared" si="46"/>
        <v/>
      </c>
      <c r="D1480" s="20"/>
      <c r="E1480" s="5"/>
      <c r="F1480" s="5"/>
      <c r="G1480" s="5"/>
      <c r="H1480" s="3"/>
      <c r="I1480" s="4"/>
      <c r="J1480" s="4"/>
      <c r="K1480" s="92" t="str">
        <f>IF(DepensesData[[#This Row],[Description/Commentaires/Notes]]="","",DepensesData[[#This Row],[Description/Commentaires/Notes]])</f>
        <v/>
      </c>
      <c r="L1480" s="21"/>
    </row>
    <row r="1481" spans="2:12" x14ac:dyDescent="0.25">
      <c r="B1481" s="92">
        <f t="shared" si="47"/>
        <v>1477</v>
      </c>
      <c r="C1481" s="13" t="str">
        <f t="shared" si="46"/>
        <v/>
      </c>
      <c r="D1481" s="20"/>
      <c r="E1481" s="5"/>
      <c r="F1481" s="5"/>
      <c r="G1481" s="5"/>
      <c r="H1481" s="3"/>
      <c r="I1481" s="4"/>
      <c r="J1481" s="4"/>
      <c r="K1481" s="92" t="str">
        <f>IF(DepensesData[[#This Row],[Description/Commentaires/Notes]]="","",DepensesData[[#This Row],[Description/Commentaires/Notes]])</f>
        <v/>
      </c>
      <c r="L1481" s="21"/>
    </row>
    <row r="1482" spans="2:12" x14ac:dyDescent="0.25">
      <c r="B1482" s="92">
        <f t="shared" si="47"/>
        <v>1478</v>
      </c>
      <c r="C1482" s="13" t="str">
        <f t="shared" si="46"/>
        <v/>
      </c>
      <c r="D1482" s="20"/>
      <c r="E1482" s="5"/>
      <c r="F1482" s="5"/>
      <c r="G1482" s="5"/>
      <c r="H1482" s="3"/>
      <c r="I1482" s="4"/>
      <c r="J1482" s="4"/>
      <c r="K1482" s="92" t="str">
        <f>IF(DepensesData[[#This Row],[Description/Commentaires/Notes]]="","",DepensesData[[#This Row],[Description/Commentaires/Notes]])</f>
        <v/>
      </c>
      <c r="L1482" s="21"/>
    </row>
    <row r="1483" spans="2:12" x14ac:dyDescent="0.25">
      <c r="B1483" s="92">
        <f t="shared" si="47"/>
        <v>1479</v>
      </c>
      <c r="C1483" s="13" t="str">
        <f t="shared" si="46"/>
        <v/>
      </c>
      <c r="D1483" s="20"/>
      <c r="E1483" s="5"/>
      <c r="F1483" s="5"/>
      <c r="G1483" s="5"/>
      <c r="H1483" s="3"/>
      <c r="I1483" s="4"/>
      <c r="J1483" s="4"/>
      <c r="K1483" s="92" t="str">
        <f>IF(DepensesData[[#This Row],[Description/Commentaires/Notes]]="","",DepensesData[[#This Row],[Description/Commentaires/Notes]])</f>
        <v/>
      </c>
      <c r="L1483" s="21"/>
    </row>
    <row r="1484" spans="2:12" x14ac:dyDescent="0.25">
      <c r="B1484" s="92">
        <f t="shared" si="47"/>
        <v>1480</v>
      </c>
      <c r="C1484" s="13" t="str">
        <f t="shared" si="46"/>
        <v/>
      </c>
      <c r="D1484" s="20"/>
      <c r="E1484" s="5"/>
      <c r="F1484" s="5"/>
      <c r="G1484" s="5"/>
      <c r="H1484" s="3"/>
      <c r="I1484" s="4"/>
      <c r="J1484" s="4"/>
      <c r="K1484" s="92" t="str">
        <f>IF(DepensesData[[#This Row],[Description/Commentaires/Notes]]="","",DepensesData[[#This Row],[Description/Commentaires/Notes]])</f>
        <v/>
      </c>
      <c r="L1484" s="21"/>
    </row>
    <row r="1485" spans="2:12" x14ac:dyDescent="0.25">
      <c r="B1485" s="92">
        <f t="shared" si="47"/>
        <v>1481</v>
      </c>
      <c r="C1485" s="13" t="str">
        <f t="shared" si="46"/>
        <v/>
      </c>
      <c r="D1485" s="20"/>
      <c r="E1485" s="5"/>
      <c r="F1485" s="5"/>
      <c r="G1485" s="5"/>
      <c r="H1485" s="3"/>
      <c r="I1485" s="4"/>
      <c r="J1485" s="4"/>
      <c r="K1485" s="92" t="str">
        <f>IF(DepensesData[[#This Row],[Description/Commentaires/Notes]]="","",DepensesData[[#This Row],[Description/Commentaires/Notes]])</f>
        <v/>
      </c>
      <c r="L1485" s="21"/>
    </row>
    <row r="1486" spans="2:12" x14ac:dyDescent="0.25">
      <c r="B1486" s="92">
        <f t="shared" si="47"/>
        <v>1482</v>
      </c>
      <c r="C1486" s="13" t="str">
        <f t="shared" si="46"/>
        <v/>
      </c>
      <c r="D1486" s="20"/>
      <c r="E1486" s="5"/>
      <c r="F1486" s="5"/>
      <c r="G1486" s="5"/>
      <c r="H1486" s="3"/>
      <c r="I1486" s="4"/>
      <c r="J1486" s="4"/>
      <c r="K1486" s="92" t="str">
        <f>IF(DepensesData[[#This Row],[Description/Commentaires/Notes]]="","",DepensesData[[#This Row],[Description/Commentaires/Notes]])</f>
        <v/>
      </c>
      <c r="L1486" s="21"/>
    </row>
    <row r="1487" spans="2:12" x14ac:dyDescent="0.25">
      <c r="B1487" s="92">
        <f t="shared" si="47"/>
        <v>1483</v>
      </c>
      <c r="C1487" s="13" t="str">
        <f t="shared" si="46"/>
        <v/>
      </c>
      <c r="D1487" s="20"/>
      <c r="E1487" s="5"/>
      <c r="F1487" s="5"/>
      <c r="G1487" s="5"/>
      <c r="H1487" s="3"/>
      <c r="I1487" s="4"/>
      <c r="J1487" s="4"/>
      <c r="K1487" s="92" t="str">
        <f>IF(DepensesData[[#This Row],[Description/Commentaires/Notes]]="","",DepensesData[[#This Row],[Description/Commentaires/Notes]])</f>
        <v/>
      </c>
      <c r="L1487" s="21"/>
    </row>
    <row r="1488" spans="2:12" x14ac:dyDescent="0.25">
      <c r="B1488" s="92">
        <f t="shared" si="47"/>
        <v>1484</v>
      </c>
      <c r="C1488" s="13" t="str">
        <f t="shared" si="46"/>
        <v/>
      </c>
      <c r="D1488" s="20"/>
      <c r="E1488" s="5"/>
      <c r="F1488" s="5"/>
      <c r="G1488" s="5"/>
      <c r="H1488" s="3"/>
      <c r="I1488" s="4"/>
      <c r="J1488" s="4"/>
      <c r="K1488" s="92" t="str">
        <f>IF(DepensesData[[#This Row],[Description/Commentaires/Notes]]="","",DepensesData[[#This Row],[Description/Commentaires/Notes]])</f>
        <v/>
      </c>
      <c r="L1488" s="21"/>
    </row>
    <row r="1489" spans="2:12" x14ac:dyDescent="0.25">
      <c r="B1489" s="92">
        <f t="shared" si="47"/>
        <v>1485</v>
      </c>
      <c r="C1489" s="13" t="str">
        <f t="shared" si="46"/>
        <v/>
      </c>
      <c r="D1489" s="20"/>
      <c r="E1489" s="5"/>
      <c r="F1489" s="5"/>
      <c r="G1489" s="5"/>
      <c r="H1489" s="3"/>
      <c r="I1489" s="4"/>
      <c r="J1489" s="4"/>
      <c r="K1489" s="92" t="str">
        <f>IF(DepensesData[[#This Row],[Description/Commentaires/Notes]]="","",DepensesData[[#This Row],[Description/Commentaires/Notes]])</f>
        <v/>
      </c>
      <c r="L1489" s="21"/>
    </row>
    <row r="1490" spans="2:12" x14ac:dyDescent="0.25">
      <c r="B1490" s="92">
        <f t="shared" si="47"/>
        <v>1486</v>
      </c>
      <c r="C1490" s="13" t="str">
        <f t="shared" si="46"/>
        <v/>
      </c>
      <c r="D1490" s="20"/>
      <c r="E1490" s="5"/>
      <c r="F1490" s="5"/>
      <c r="G1490" s="5"/>
      <c r="H1490" s="3"/>
      <c r="I1490" s="4"/>
      <c r="J1490" s="4"/>
      <c r="K1490" s="92" t="str">
        <f>IF(DepensesData[[#This Row],[Description/Commentaires/Notes]]="","",DepensesData[[#This Row],[Description/Commentaires/Notes]])</f>
        <v/>
      </c>
      <c r="L1490" s="21"/>
    </row>
    <row r="1491" spans="2:12" x14ac:dyDescent="0.25">
      <c r="B1491" s="92">
        <f t="shared" si="47"/>
        <v>1487</v>
      </c>
      <c r="C1491" s="13" t="str">
        <f t="shared" si="46"/>
        <v/>
      </c>
      <c r="D1491" s="20"/>
      <c r="E1491" s="5"/>
      <c r="F1491" s="5"/>
      <c r="G1491" s="5"/>
      <c r="H1491" s="3"/>
      <c r="I1491" s="4"/>
      <c r="J1491" s="4"/>
      <c r="K1491" s="92" t="str">
        <f>IF(DepensesData[[#This Row],[Description/Commentaires/Notes]]="","",DepensesData[[#This Row],[Description/Commentaires/Notes]])</f>
        <v/>
      </c>
      <c r="L1491" s="21"/>
    </row>
    <row r="1492" spans="2:12" x14ac:dyDescent="0.25">
      <c r="B1492" s="92">
        <f t="shared" si="47"/>
        <v>1488</v>
      </c>
      <c r="C1492" s="13" t="str">
        <f t="shared" si="46"/>
        <v/>
      </c>
      <c r="D1492" s="20"/>
      <c r="E1492" s="5"/>
      <c r="F1492" s="5"/>
      <c r="G1492" s="5"/>
      <c r="H1492" s="3"/>
      <c r="I1492" s="4"/>
      <c r="J1492" s="4"/>
      <c r="K1492" s="92" t="str">
        <f>IF(DepensesData[[#This Row],[Description/Commentaires/Notes]]="","",DepensesData[[#This Row],[Description/Commentaires/Notes]])</f>
        <v/>
      </c>
      <c r="L1492" s="21"/>
    </row>
    <row r="1493" spans="2:12" x14ac:dyDescent="0.25">
      <c r="B1493" s="92">
        <f t="shared" si="47"/>
        <v>1489</v>
      </c>
      <c r="C1493" s="13" t="str">
        <f t="shared" si="46"/>
        <v/>
      </c>
      <c r="D1493" s="20"/>
      <c r="E1493" s="5"/>
      <c r="F1493" s="5"/>
      <c r="G1493" s="5"/>
      <c r="H1493" s="3"/>
      <c r="I1493" s="4"/>
      <c r="J1493" s="4"/>
      <c r="K1493" s="92" t="str">
        <f>IF(DepensesData[[#This Row],[Description/Commentaires/Notes]]="","",DepensesData[[#This Row],[Description/Commentaires/Notes]])</f>
        <v/>
      </c>
      <c r="L1493" s="21"/>
    </row>
    <row r="1494" spans="2:12" x14ac:dyDescent="0.25">
      <c r="B1494" s="92">
        <f t="shared" si="47"/>
        <v>1490</v>
      </c>
      <c r="C1494" s="13" t="str">
        <f t="shared" si="46"/>
        <v/>
      </c>
      <c r="D1494" s="20"/>
      <c r="E1494" s="5"/>
      <c r="F1494" s="5"/>
      <c r="G1494" s="5"/>
      <c r="H1494" s="3"/>
      <c r="I1494" s="4"/>
      <c r="J1494" s="4"/>
      <c r="K1494" s="92" t="str">
        <f>IF(DepensesData[[#This Row],[Description/Commentaires/Notes]]="","",DepensesData[[#This Row],[Description/Commentaires/Notes]])</f>
        <v/>
      </c>
      <c r="L1494" s="21"/>
    </row>
    <row r="1495" spans="2:12" x14ac:dyDescent="0.25">
      <c r="B1495" s="92">
        <f t="shared" si="47"/>
        <v>1491</v>
      </c>
      <c r="C1495" s="13" t="str">
        <f t="shared" si="46"/>
        <v/>
      </c>
      <c r="D1495" s="20"/>
      <c r="E1495" s="5"/>
      <c r="F1495" s="5"/>
      <c r="G1495" s="5"/>
      <c r="H1495" s="3"/>
      <c r="I1495" s="4"/>
      <c r="J1495" s="4"/>
      <c r="K1495" s="92" t="str">
        <f>IF(DepensesData[[#This Row],[Description/Commentaires/Notes]]="","",DepensesData[[#This Row],[Description/Commentaires/Notes]])</f>
        <v/>
      </c>
      <c r="L1495" s="21"/>
    </row>
    <row r="1496" spans="2:12" x14ac:dyDescent="0.25">
      <c r="B1496" s="92">
        <f t="shared" si="47"/>
        <v>1492</v>
      </c>
      <c r="C1496" s="13" t="str">
        <f t="shared" si="46"/>
        <v/>
      </c>
      <c r="D1496" s="20"/>
      <c r="E1496" s="5"/>
      <c r="F1496" s="5"/>
      <c r="G1496" s="5"/>
      <c r="H1496" s="3"/>
      <c r="I1496" s="4"/>
      <c r="J1496" s="4"/>
      <c r="K1496" s="92" t="str">
        <f>IF(DepensesData[[#This Row],[Description/Commentaires/Notes]]="","",DepensesData[[#This Row],[Description/Commentaires/Notes]])</f>
        <v/>
      </c>
      <c r="L1496" s="21"/>
    </row>
    <row r="1497" spans="2:12" x14ac:dyDescent="0.25">
      <c r="B1497" s="92">
        <f t="shared" si="47"/>
        <v>1493</v>
      </c>
      <c r="C1497" s="13" t="str">
        <f t="shared" si="46"/>
        <v/>
      </c>
      <c r="D1497" s="20"/>
      <c r="E1497" s="5"/>
      <c r="F1497" s="5"/>
      <c r="G1497" s="5"/>
      <c r="H1497" s="3"/>
      <c r="I1497" s="4"/>
      <c r="J1497" s="4"/>
      <c r="K1497" s="92" t="str">
        <f>IF(DepensesData[[#This Row],[Description/Commentaires/Notes]]="","",DepensesData[[#This Row],[Description/Commentaires/Notes]])</f>
        <v/>
      </c>
      <c r="L1497" s="21"/>
    </row>
    <row r="1498" spans="2:12" x14ac:dyDescent="0.25">
      <c r="B1498" s="92">
        <f t="shared" si="47"/>
        <v>1494</v>
      </c>
      <c r="C1498" s="13" t="str">
        <f t="shared" si="46"/>
        <v/>
      </c>
      <c r="D1498" s="20"/>
      <c r="E1498" s="5"/>
      <c r="F1498" s="5"/>
      <c r="G1498" s="5"/>
      <c r="H1498" s="3"/>
      <c r="I1498" s="4"/>
      <c r="J1498" s="4"/>
      <c r="K1498" s="92" t="str">
        <f>IF(DepensesData[[#This Row],[Description/Commentaires/Notes]]="","",DepensesData[[#This Row],[Description/Commentaires/Notes]])</f>
        <v/>
      </c>
      <c r="L1498" s="21"/>
    </row>
    <row r="1499" spans="2:12" x14ac:dyDescent="0.25">
      <c r="B1499" s="92">
        <f t="shared" si="47"/>
        <v>1495</v>
      </c>
      <c r="C1499" s="13" t="str">
        <f t="shared" si="46"/>
        <v/>
      </c>
      <c r="D1499" s="20"/>
      <c r="E1499" s="5"/>
      <c r="F1499" s="5"/>
      <c r="G1499" s="5"/>
      <c r="H1499" s="3"/>
      <c r="I1499" s="4"/>
      <c r="J1499" s="4"/>
      <c r="K1499" s="92" t="str">
        <f>IF(DepensesData[[#This Row],[Description/Commentaires/Notes]]="","",DepensesData[[#This Row],[Description/Commentaires/Notes]])</f>
        <v/>
      </c>
      <c r="L1499" s="21"/>
    </row>
    <row r="1500" spans="2:12" x14ac:dyDescent="0.25">
      <c r="B1500" s="92">
        <f t="shared" si="47"/>
        <v>1496</v>
      </c>
      <c r="C1500" s="13" t="str">
        <f t="shared" si="46"/>
        <v/>
      </c>
      <c r="D1500" s="20"/>
      <c r="E1500" s="5"/>
      <c r="F1500" s="5"/>
      <c r="G1500" s="5"/>
      <c r="H1500" s="3"/>
      <c r="I1500" s="4"/>
      <c r="J1500" s="4"/>
      <c r="K1500" s="92" t="str">
        <f>IF(DepensesData[[#This Row],[Description/Commentaires/Notes]]="","",DepensesData[[#This Row],[Description/Commentaires/Notes]])</f>
        <v/>
      </c>
      <c r="L1500" s="21"/>
    </row>
    <row r="1501" spans="2:12" x14ac:dyDescent="0.25">
      <c r="B1501" s="92">
        <f t="shared" si="47"/>
        <v>1497</v>
      </c>
      <c r="C1501" s="13" t="str">
        <f t="shared" si="46"/>
        <v/>
      </c>
      <c r="D1501" s="20"/>
      <c r="E1501" s="5"/>
      <c r="F1501" s="5"/>
      <c r="G1501" s="5"/>
      <c r="H1501" s="3"/>
      <c r="I1501" s="4"/>
      <c r="J1501" s="4"/>
      <c r="K1501" s="92" t="str">
        <f>IF(DepensesData[[#This Row],[Description/Commentaires/Notes]]="","",DepensesData[[#This Row],[Description/Commentaires/Notes]])</f>
        <v/>
      </c>
      <c r="L1501" s="21"/>
    </row>
    <row r="1502" spans="2:12" x14ac:dyDescent="0.25">
      <c r="B1502" s="92">
        <f t="shared" si="47"/>
        <v>1498</v>
      </c>
      <c r="C1502" s="13" t="str">
        <f t="shared" si="46"/>
        <v/>
      </c>
      <c r="D1502" s="20"/>
      <c r="E1502" s="5"/>
      <c r="F1502" s="5"/>
      <c r="G1502" s="5"/>
      <c r="H1502" s="3"/>
      <c r="I1502" s="4"/>
      <c r="J1502" s="4"/>
      <c r="K1502" s="92" t="str">
        <f>IF(DepensesData[[#This Row],[Description/Commentaires/Notes]]="","",DepensesData[[#This Row],[Description/Commentaires/Notes]])</f>
        <v/>
      </c>
      <c r="L1502" s="21"/>
    </row>
    <row r="1503" spans="2:12" x14ac:dyDescent="0.25">
      <c r="B1503" s="92">
        <f t="shared" si="47"/>
        <v>1499</v>
      </c>
      <c r="C1503" s="13" t="str">
        <f t="shared" si="46"/>
        <v/>
      </c>
      <c r="D1503" s="20"/>
      <c r="E1503" s="5"/>
      <c r="F1503" s="5"/>
      <c r="G1503" s="5"/>
      <c r="H1503" s="3"/>
      <c r="I1503" s="4"/>
      <c r="J1503" s="4"/>
      <c r="K1503" s="92" t="str">
        <f>IF(DepensesData[[#This Row],[Description/Commentaires/Notes]]="","",DepensesData[[#This Row],[Description/Commentaires/Notes]])</f>
        <v/>
      </c>
      <c r="L1503" s="21"/>
    </row>
    <row r="1504" spans="2:12" x14ac:dyDescent="0.25">
      <c r="B1504" s="92">
        <f t="shared" si="47"/>
        <v>1500</v>
      </c>
      <c r="C1504" s="13" t="str">
        <f t="shared" si="46"/>
        <v/>
      </c>
      <c r="D1504" s="20"/>
      <c r="E1504" s="5"/>
      <c r="F1504" s="5"/>
      <c r="G1504" s="5"/>
      <c r="H1504" s="3"/>
      <c r="I1504" s="4"/>
      <c r="J1504" s="4"/>
      <c r="K1504" s="92" t="str">
        <f>IF(DepensesData[[#This Row],[Description/Commentaires/Notes]]="","",DepensesData[[#This Row],[Description/Commentaires/Notes]])</f>
        <v/>
      </c>
      <c r="L1504" s="21"/>
    </row>
    <row r="1505" spans="2:12" x14ac:dyDescent="0.25">
      <c r="B1505" s="92">
        <f t="shared" si="47"/>
        <v>1501</v>
      </c>
      <c r="C1505" s="13" t="str">
        <f t="shared" si="46"/>
        <v/>
      </c>
      <c r="D1505" s="20"/>
      <c r="E1505" s="5"/>
      <c r="F1505" s="5"/>
      <c r="G1505" s="5"/>
      <c r="H1505" s="3"/>
      <c r="I1505" s="4"/>
      <c r="J1505" s="4"/>
      <c r="K1505" s="92" t="str">
        <f>IF(DepensesData[[#This Row],[Description/Commentaires/Notes]]="","",DepensesData[[#This Row],[Description/Commentaires/Notes]])</f>
        <v/>
      </c>
      <c r="L1505" s="21"/>
    </row>
    <row r="1506" spans="2:12" x14ac:dyDescent="0.25">
      <c r="B1506" s="92">
        <f t="shared" si="47"/>
        <v>1502</v>
      </c>
      <c r="C1506" s="13" t="str">
        <f t="shared" si="46"/>
        <v/>
      </c>
      <c r="D1506" s="20"/>
      <c r="E1506" s="5"/>
      <c r="F1506" s="5"/>
      <c r="G1506" s="5"/>
      <c r="H1506" s="3"/>
      <c r="I1506" s="4"/>
      <c r="J1506" s="4"/>
      <c r="K1506" s="92" t="str">
        <f>IF(DepensesData[[#This Row],[Description/Commentaires/Notes]]="","",DepensesData[[#This Row],[Description/Commentaires/Notes]])</f>
        <v/>
      </c>
      <c r="L1506" s="21"/>
    </row>
    <row r="1507" spans="2:12" x14ac:dyDescent="0.25">
      <c r="B1507" s="92">
        <f t="shared" si="47"/>
        <v>1503</v>
      </c>
      <c r="C1507" s="13" t="str">
        <f t="shared" si="46"/>
        <v/>
      </c>
      <c r="D1507" s="20"/>
      <c r="E1507" s="5"/>
      <c r="F1507" s="5"/>
      <c r="G1507" s="5"/>
      <c r="H1507" s="3"/>
      <c r="I1507" s="4"/>
      <c r="J1507" s="4"/>
      <c r="K1507" s="92" t="str">
        <f>IF(DepensesData[[#This Row],[Description/Commentaires/Notes]]="","",DepensesData[[#This Row],[Description/Commentaires/Notes]])</f>
        <v/>
      </c>
      <c r="L1507" s="21"/>
    </row>
    <row r="1508" spans="2:12" x14ac:dyDescent="0.25">
      <c r="B1508" s="92">
        <f t="shared" si="47"/>
        <v>1504</v>
      </c>
      <c r="C1508" s="13" t="str">
        <f t="shared" si="46"/>
        <v/>
      </c>
      <c r="D1508" s="20"/>
      <c r="E1508" s="5"/>
      <c r="F1508" s="5"/>
      <c r="G1508" s="5"/>
      <c r="H1508" s="3"/>
      <c r="I1508" s="4"/>
      <c r="J1508" s="4"/>
      <c r="K1508" s="92" t="str">
        <f>IF(DepensesData[[#This Row],[Description/Commentaires/Notes]]="","",DepensesData[[#This Row],[Description/Commentaires/Notes]])</f>
        <v/>
      </c>
      <c r="L1508" s="21"/>
    </row>
    <row r="1509" spans="2:12" x14ac:dyDescent="0.25">
      <c r="B1509" s="92">
        <f t="shared" si="47"/>
        <v>1505</v>
      </c>
      <c r="C1509" s="13" t="str">
        <f t="shared" si="46"/>
        <v/>
      </c>
      <c r="D1509" s="20"/>
      <c r="E1509" s="5"/>
      <c r="F1509" s="5"/>
      <c r="G1509" s="5"/>
      <c r="H1509" s="3"/>
      <c r="I1509" s="4"/>
      <c r="J1509" s="4"/>
      <c r="K1509" s="92" t="str">
        <f>IF(DepensesData[[#This Row],[Description/Commentaires/Notes]]="","",DepensesData[[#This Row],[Description/Commentaires/Notes]])</f>
        <v/>
      </c>
      <c r="L1509" s="21"/>
    </row>
    <row r="1510" spans="2:12" x14ac:dyDescent="0.25">
      <c r="B1510" s="92">
        <f t="shared" si="47"/>
        <v>1506</v>
      </c>
      <c r="C1510" s="13" t="str">
        <f t="shared" si="46"/>
        <v/>
      </c>
      <c r="D1510" s="20"/>
      <c r="E1510" s="5"/>
      <c r="F1510" s="5"/>
      <c r="G1510" s="5"/>
      <c r="H1510" s="3"/>
      <c r="I1510" s="4"/>
      <c r="J1510" s="4"/>
      <c r="K1510" s="92" t="str">
        <f>IF(DepensesData[[#This Row],[Description/Commentaires/Notes]]="","",DepensesData[[#This Row],[Description/Commentaires/Notes]])</f>
        <v/>
      </c>
      <c r="L1510" s="21"/>
    </row>
    <row r="1511" spans="2:12" x14ac:dyDescent="0.25">
      <c r="B1511" s="92">
        <f t="shared" si="47"/>
        <v>1507</v>
      </c>
      <c r="C1511" s="13" t="str">
        <f t="shared" si="46"/>
        <v/>
      </c>
      <c r="D1511" s="20"/>
      <c r="E1511" s="5"/>
      <c r="F1511" s="5"/>
      <c r="G1511" s="5"/>
      <c r="H1511" s="3"/>
      <c r="I1511" s="4"/>
      <c r="J1511" s="4"/>
      <c r="K1511" s="92" t="str">
        <f>IF(DepensesData[[#This Row],[Description/Commentaires/Notes]]="","",DepensesData[[#This Row],[Description/Commentaires/Notes]])</f>
        <v/>
      </c>
      <c r="L1511" s="21"/>
    </row>
    <row r="1512" spans="2:12" x14ac:dyDescent="0.25">
      <c r="B1512" s="92">
        <f t="shared" si="47"/>
        <v>1508</v>
      </c>
      <c r="C1512" s="13" t="str">
        <f t="shared" si="46"/>
        <v/>
      </c>
      <c r="D1512" s="20"/>
      <c r="E1512" s="5"/>
      <c r="F1512" s="5"/>
      <c r="G1512" s="5"/>
      <c r="H1512" s="3"/>
      <c r="I1512" s="4"/>
      <c r="J1512" s="4"/>
      <c r="K1512" s="92" t="str">
        <f>IF(DepensesData[[#This Row],[Description/Commentaires/Notes]]="","",DepensesData[[#This Row],[Description/Commentaires/Notes]])</f>
        <v/>
      </c>
      <c r="L1512" s="21"/>
    </row>
    <row r="1513" spans="2:12" x14ac:dyDescent="0.25">
      <c r="B1513" s="92">
        <f t="shared" si="47"/>
        <v>1509</v>
      </c>
      <c r="C1513" s="13" t="str">
        <f t="shared" si="46"/>
        <v/>
      </c>
      <c r="D1513" s="20"/>
      <c r="E1513" s="5"/>
      <c r="F1513" s="5"/>
      <c r="G1513" s="5"/>
      <c r="H1513" s="3"/>
      <c r="I1513" s="4"/>
      <c r="J1513" s="4"/>
      <c r="K1513" s="92" t="str">
        <f>IF(DepensesData[[#This Row],[Description/Commentaires/Notes]]="","",DepensesData[[#This Row],[Description/Commentaires/Notes]])</f>
        <v/>
      </c>
      <c r="L1513" s="21"/>
    </row>
    <row r="1514" spans="2:12" x14ac:dyDescent="0.25">
      <c r="B1514" s="92">
        <f t="shared" si="47"/>
        <v>1510</v>
      </c>
      <c r="C1514" s="13" t="str">
        <f t="shared" si="46"/>
        <v/>
      </c>
      <c r="D1514" s="20"/>
      <c r="E1514" s="5"/>
      <c r="F1514" s="5"/>
      <c r="G1514" s="5"/>
      <c r="H1514" s="3"/>
      <c r="I1514" s="4"/>
      <c r="J1514" s="4"/>
      <c r="K1514" s="92" t="str">
        <f>IF(DepensesData[[#This Row],[Description/Commentaires/Notes]]="","",DepensesData[[#This Row],[Description/Commentaires/Notes]])</f>
        <v/>
      </c>
      <c r="L1514" s="21"/>
    </row>
    <row r="1515" spans="2:12" x14ac:dyDescent="0.25">
      <c r="B1515" s="92">
        <f t="shared" si="47"/>
        <v>1511</v>
      </c>
      <c r="C1515" s="13" t="str">
        <f t="shared" si="46"/>
        <v/>
      </c>
      <c r="D1515" s="20"/>
      <c r="E1515" s="5"/>
      <c r="F1515" s="5"/>
      <c r="G1515" s="5"/>
      <c r="H1515" s="3"/>
      <c r="I1515" s="4"/>
      <c r="J1515" s="4"/>
      <c r="K1515" s="92" t="str">
        <f>IF(DepensesData[[#This Row],[Description/Commentaires/Notes]]="","",DepensesData[[#This Row],[Description/Commentaires/Notes]])</f>
        <v/>
      </c>
      <c r="L1515" s="21"/>
    </row>
    <row r="1516" spans="2:12" x14ac:dyDescent="0.25">
      <c r="B1516" s="92">
        <f t="shared" si="47"/>
        <v>1512</v>
      </c>
      <c r="C1516" s="13" t="str">
        <f t="shared" si="46"/>
        <v/>
      </c>
      <c r="D1516" s="20"/>
      <c r="E1516" s="5"/>
      <c r="F1516" s="5"/>
      <c r="G1516" s="5"/>
      <c r="H1516" s="3"/>
      <c r="I1516" s="4"/>
      <c r="J1516" s="4"/>
      <c r="K1516" s="92" t="str">
        <f>IF(DepensesData[[#This Row],[Description/Commentaires/Notes]]="","",DepensesData[[#This Row],[Description/Commentaires/Notes]])</f>
        <v/>
      </c>
      <c r="L1516" s="21"/>
    </row>
    <row r="1517" spans="2:12" x14ac:dyDescent="0.25">
      <c r="B1517" s="92">
        <f t="shared" si="47"/>
        <v>1513</v>
      </c>
      <c r="C1517" s="13" t="str">
        <f t="shared" si="46"/>
        <v/>
      </c>
      <c r="D1517" s="20"/>
      <c r="E1517" s="5"/>
      <c r="F1517" s="5"/>
      <c r="G1517" s="5"/>
      <c r="H1517" s="3"/>
      <c r="I1517" s="4"/>
      <c r="J1517" s="4"/>
      <c r="K1517" s="92" t="str">
        <f>IF(DepensesData[[#This Row],[Description/Commentaires/Notes]]="","",DepensesData[[#This Row],[Description/Commentaires/Notes]])</f>
        <v/>
      </c>
      <c r="L1517" s="21"/>
    </row>
    <row r="1518" spans="2:12" x14ac:dyDescent="0.25">
      <c r="B1518" s="92">
        <f t="shared" si="47"/>
        <v>1514</v>
      </c>
      <c r="C1518" s="13" t="str">
        <f t="shared" si="46"/>
        <v/>
      </c>
      <c r="D1518" s="20"/>
      <c r="E1518" s="5"/>
      <c r="F1518" s="5"/>
      <c r="G1518" s="5"/>
      <c r="H1518" s="3"/>
      <c r="I1518" s="4"/>
      <c r="J1518" s="4"/>
      <c r="K1518" s="92" t="str">
        <f>IF(DepensesData[[#This Row],[Description/Commentaires/Notes]]="","",DepensesData[[#This Row],[Description/Commentaires/Notes]])</f>
        <v/>
      </c>
      <c r="L1518" s="21"/>
    </row>
    <row r="1519" spans="2:12" x14ac:dyDescent="0.25">
      <c r="B1519" s="92">
        <f t="shared" si="47"/>
        <v>1515</v>
      </c>
      <c r="C1519" s="13" t="str">
        <f t="shared" si="46"/>
        <v/>
      </c>
      <c r="D1519" s="20"/>
      <c r="E1519" s="5"/>
      <c r="F1519" s="5"/>
      <c r="G1519" s="5"/>
      <c r="H1519" s="3"/>
      <c r="I1519" s="4"/>
      <c r="J1519" s="4"/>
      <c r="K1519" s="92" t="str">
        <f>IF(DepensesData[[#This Row],[Description/Commentaires/Notes]]="","",DepensesData[[#This Row],[Description/Commentaires/Notes]])</f>
        <v/>
      </c>
      <c r="L1519" s="21"/>
    </row>
    <row r="1520" spans="2:12" x14ac:dyDescent="0.25">
      <c r="B1520" s="92">
        <f t="shared" si="47"/>
        <v>1516</v>
      </c>
      <c r="C1520" s="13" t="str">
        <f t="shared" si="46"/>
        <v/>
      </c>
      <c r="D1520" s="20"/>
      <c r="E1520" s="5"/>
      <c r="F1520" s="5"/>
      <c r="G1520" s="5"/>
      <c r="H1520" s="3"/>
      <c r="I1520" s="4"/>
      <c r="J1520" s="4"/>
      <c r="K1520" s="92" t="str">
        <f>IF(DepensesData[[#This Row],[Description/Commentaires/Notes]]="","",DepensesData[[#This Row],[Description/Commentaires/Notes]])</f>
        <v/>
      </c>
      <c r="L1520" s="21"/>
    </row>
    <row r="1521" spans="2:12" x14ac:dyDescent="0.25">
      <c r="B1521" s="92">
        <f t="shared" si="47"/>
        <v>1517</v>
      </c>
      <c r="C1521" s="13" t="str">
        <f t="shared" si="46"/>
        <v/>
      </c>
      <c r="D1521" s="20"/>
      <c r="E1521" s="5"/>
      <c r="F1521" s="5"/>
      <c r="G1521" s="5"/>
      <c r="H1521" s="3"/>
      <c r="I1521" s="4"/>
      <c r="J1521" s="4"/>
      <c r="K1521" s="92" t="str">
        <f>IF(DepensesData[[#This Row],[Description/Commentaires/Notes]]="","",DepensesData[[#This Row],[Description/Commentaires/Notes]])</f>
        <v/>
      </c>
      <c r="L1521" s="21"/>
    </row>
    <row r="1522" spans="2:12" x14ac:dyDescent="0.25">
      <c r="B1522" s="92">
        <f t="shared" si="47"/>
        <v>1518</v>
      </c>
      <c r="C1522" s="13" t="str">
        <f t="shared" si="46"/>
        <v/>
      </c>
      <c r="D1522" s="20"/>
      <c r="E1522" s="5"/>
      <c r="F1522" s="5"/>
      <c r="G1522" s="5"/>
      <c r="H1522" s="3"/>
      <c r="I1522" s="4"/>
      <c r="J1522" s="4"/>
      <c r="K1522" s="92" t="str">
        <f>IF(DepensesData[[#This Row],[Description/Commentaires/Notes]]="","",DepensesData[[#This Row],[Description/Commentaires/Notes]])</f>
        <v/>
      </c>
      <c r="L1522" s="21"/>
    </row>
    <row r="1523" spans="2:12" x14ac:dyDescent="0.25">
      <c r="B1523" s="92">
        <f t="shared" si="47"/>
        <v>1519</v>
      </c>
      <c r="C1523" s="13" t="str">
        <f t="shared" si="46"/>
        <v/>
      </c>
      <c r="D1523" s="20"/>
      <c r="E1523" s="5"/>
      <c r="F1523" s="5"/>
      <c r="G1523" s="5"/>
      <c r="H1523" s="3"/>
      <c r="I1523" s="4"/>
      <c r="J1523" s="4"/>
      <c r="K1523" s="92" t="str">
        <f>IF(DepensesData[[#This Row],[Description/Commentaires/Notes]]="","",DepensesData[[#This Row],[Description/Commentaires/Notes]])</f>
        <v/>
      </c>
      <c r="L1523" s="21"/>
    </row>
    <row r="1524" spans="2:12" x14ac:dyDescent="0.25">
      <c r="B1524" s="92">
        <f t="shared" si="47"/>
        <v>1520</v>
      </c>
      <c r="C1524" s="13" t="str">
        <f t="shared" si="46"/>
        <v/>
      </c>
      <c r="D1524" s="20"/>
      <c r="E1524" s="5"/>
      <c r="F1524" s="5"/>
      <c r="G1524" s="5"/>
      <c r="H1524" s="3"/>
      <c r="I1524" s="4"/>
      <c r="J1524" s="4"/>
      <c r="K1524" s="92" t="str">
        <f>IF(DepensesData[[#This Row],[Description/Commentaires/Notes]]="","",DepensesData[[#This Row],[Description/Commentaires/Notes]])</f>
        <v/>
      </c>
      <c r="L1524" s="21"/>
    </row>
    <row r="1525" spans="2:12" x14ac:dyDescent="0.25">
      <c r="B1525" s="92">
        <f t="shared" si="47"/>
        <v>1521</v>
      </c>
      <c r="C1525" s="13" t="str">
        <f t="shared" si="46"/>
        <v/>
      </c>
      <c r="D1525" s="20"/>
      <c r="E1525" s="5"/>
      <c r="F1525" s="5"/>
      <c r="G1525" s="5"/>
      <c r="H1525" s="3"/>
      <c r="I1525" s="4"/>
      <c r="J1525" s="4"/>
      <c r="K1525" s="92" t="str">
        <f>IF(DepensesData[[#This Row],[Description/Commentaires/Notes]]="","",DepensesData[[#This Row],[Description/Commentaires/Notes]])</f>
        <v/>
      </c>
      <c r="L1525" s="21"/>
    </row>
    <row r="1526" spans="2:12" x14ac:dyDescent="0.25">
      <c r="B1526" s="92">
        <f t="shared" si="47"/>
        <v>1522</v>
      </c>
      <c r="C1526" s="13" t="str">
        <f t="shared" si="46"/>
        <v/>
      </c>
      <c r="D1526" s="20"/>
      <c r="E1526" s="5"/>
      <c r="F1526" s="5"/>
      <c r="G1526" s="5"/>
      <c r="H1526" s="3"/>
      <c r="I1526" s="4"/>
      <c r="J1526" s="4"/>
      <c r="K1526" s="92" t="str">
        <f>IF(DepensesData[[#This Row],[Description/Commentaires/Notes]]="","",DepensesData[[#This Row],[Description/Commentaires/Notes]])</f>
        <v/>
      </c>
      <c r="L1526" s="21"/>
    </row>
    <row r="1527" spans="2:12" x14ac:dyDescent="0.25">
      <c r="B1527" s="92">
        <f t="shared" si="47"/>
        <v>1523</v>
      </c>
      <c r="C1527" s="13" t="str">
        <f t="shared" si="46"/>
        <v/>
      </c>
      <c r="D1527" s="20"/>
      <c r="E1527" s="5"/>
      <c r="F1527" s="5"/>
      <c r="G1527" s="5"/>
      <c r="H1527" s="3"/>
      <c r="I1527" s="4"/>
      <c r="J1527" s="4"/>
      <c r="K1527" s="92" t="str">
        <f>IF(DepensesData[[#This Row],[Description/Commentaires/Notes]]="","",DepensesData[[#This Row],[Description/Commentaires/Notes]])</f>
        <v/>
      </c>
      <c r="L1527" s="21"/>
    </row>
    <row r="1528" spans="2:12" x14ac:dyDescent="0.25">
      <c r="B1528" s="92">
        <f t="shared" si="47"/>
        <v>1524</v>
      </c>
      <c r="C1528" s="13" t="str">
        <f t="shared" si="46"/>
        <v/>
      </c>
      <c r="D1528" s="20"/>
      <c r="E1528" s="5"/>
      <c r="F1528" s="5"/>
      <c r="G1528" s="5"/>
      <c r="H1528" s="3"/>
      <c r="I1528" s="4"/>
      <c r="J1528" s="4"/>
      <c r="K1528" s="92" t="str">
        <f>IF(DepensesData[[#This Row],[Description/Commentaires/Notes]]="","",DepensesData[[#This Row],[Description/Commentaires/Notes]])</f>
        <v/>
      </c>
      <c r="L1528" s="21"/>
    </row>
    <row r="1529" spans="2:12" x14ac:dyDescent="0.25">
      <c r="B1529" s="92">
        <f t="shared" si="47"/>
        <v>1525</v>
      </c>
      <c r="C1529" s="13" t="str">
        <f t="shared" si="46"/>
        <v/>
      </c>
      <c r="D1529" s="20"/>
      <c r="E1529" s="5"/>
      <c r="F1529" s="5"/>
      <c r="G1529" s="5"/>
      <c r="H1529" s="3"/>
      <c r="I1529" s="4"/>
      <c r="J1529" s="4"/>
      <c r="K1529" s="92" t="str">
        <f>IF(DepensesData[[#This Row],[Description/Commentaires/Notes]]="","",DepensesData[[#This Row],[Description/Commentaires/Notes]])</f>
        <v/>
      </c>
      <c r="L1529" s="21"/>
    </row>
    <row r="1530" spans="2:12" x14ac:dyDescent="0.25">
      <c r="B1530" s="92">
        <f t="shared" si="47"/>
        <v>1526</v>
      </c>
      <c r="C1530" s="13" t="str">
        <f t="shared" si="46"/>
        <v/>
      </c>
      <c r="D1530" s="20"/>
      <c r="E1530" s="5"/>
      <c r="F1530" s="5"/>
      <c r="G1530" s="5"/>
      <c r="H1530" s="3"/>
      <c r="I1530" s="4"/>
      <c r="J1530" s="4"/>
      <c r="K1530" s="92" t="str">
        <f>IF(DepensesData[[#This Row],[Description/Commentaires/Notes]]="","",DepensesData[[#This Row],[Description/Commentaires/Notes]])</f>
        <v/>
      </c>
      <c r="L1530" s="21"/>
    </row>
    <row r="1531" spans="2:12" x14ac:dyDescent="0.25">
      <c r="B1531" s="92">
        <f t="shared" si="47"/>
        <v>1527</v>
      </c>
      <c r="C1531" s="13" t="str">
        <f t="shared" si="46"/>
        <v/>
      </c>
      <c r="D1531" s="20"/>
      <c r="E1531" s="5"/>
      <c r="F1531" s="5"/>
      <c r="G1531" s="5"/>
      <c r="H1531" s="3"/>
      <c r="I1531" s="4"/>
      <c r="J1531" s="4"/>
      <c r="K1531" s="92" t="str">
        <f>IF(DepensesData[[#This Row],[Description/Commentaires/Notes]]="","",DepensesData[[#This Row],[Description/Commentaires/Notes]])</f>
        <v/>
      </c>
      <c r="L1531" s="21"/>
    </row>
    <row r="1532" spans="2:12" x14ac:dyDescent="0.25">
      <c r="B1532" s="92">
        <f t="shared" si="47"/>
        <v>1528</v>
      </c>
      <c r="C1532" s="13" t="str">
        <f t="shared" si="46"/>
        <v/>
      </c>
      <c r="D1532" s="20"/>
      <c r="E1532" s="5"/>
      <c r="F1532" s="5"/>
      <c r="G1532" s="5"/>
      <c r="H1532" s="3"/>
      <c r="I1532" s="4"/>
      <c r="J1532" s="4"/>
      <c r="K1532" s="92" t="str">
        <f>IF(DepensesData[[#This Row],[Description/Commentaires/Notes]]="","",DepensesData[[#This Row],[Description/Commentaires/Notes]])</f>
        <v/>
      </c>
      <c r="L1532" s="21"/>
    </row>
    <row r="1533" spans="2:12" x14ac:dyDescent="0.25">
      <c r="B1533" s="92">
        <f t="shared" si="47"/>
        <v>1529</v>
      </c>
      <c r="C1533" s="13" t="str">
        <f t="shared" si="46"/>
        <v/>
      </c>
      <c r="D1533" s="20"/>
      <c r="E1533" s="5"/>
      <c r="F1533" s="5"/>
      <c r="G1533" s="5"/>
      <c r="H1533" s="3"/>
      <c r="I1533" s="4"/>
      <c r="J1533" s="4"/>
      <c r="K1533" s="92" t="str">
        <f>IF(DepensesData[[#This Row],[Description/Commentaires/Notes]]="","",DepensesData[[#This Row],[Description/Commentaires/Notes]])</f>
        <v/>
      </c>
      <c r="L1533" s="21"/>
    </row>
    <row r="1534" spans="2:12" x14ac:dyDescent="0.25">
      <c r="B1534" s="92">
        <f t="shared" si="47"/>
        <v>1530</v>
      </c>
      <c r="C1534" s="13" t="str">
        <f t="shared" si="46"/>
        <v/>
      </c>
      <c r="D1534" s="20"/>
      <c r="E1534" s="5"/>
      <c r="F1534" s="5"/>
      <c r="G1534" s="5"/>
      <c r="H1534" s="3"/>
      <c r="I1534" s="4"/>
      <c r="J1534" s="4"/>
      <c r="K1534" s="92" t="str">
        <f>IF(DepensesData[[#This Row],[Description/Commentaires/Notes]]="","",DepensesData[[#This Row],[Description/Commentaires/Notes]])</f>
        <v/>
      </c>
      <c r="L1534" s="21"/>
    </row>
    <row r="1535" spans="2:12" x14ac:dyDescent="0.25">
      <c r="B1535" s="92">
        <f t="shared" si="47"/>
        <v>1531</v>
      </c>
      <c r="C1535" s="13" t="str">
        <f t="shared" si="46"/>
        <v/>
      </c>
      <c r="D1535" s="20"/>
      <c r="E1535" s="5"/>
      <c r="F1535" s="5"/>
      <c r="G1535" s="5"/>
      <c r="H1535" s="3"/>
      <c r="I1535" s="4"/>
      <c r="J1535" s="4"/>
      <c r="K1535" s="92" t="str">
        <f>IF(DepensesData[[#This Row],[Description/Commentaires/Notes]]="","",DepensesData[[#This Row],[Description/Commentaires/Notes]])</f>
        <v/>
      </c>
      <c r="L1535" s="21"/>
    </row>
    <row r="1536" spans="2:12" x14ac:dyDescent="0.25">
      <c r="B1536" s="92">
        <f t="shared" si="47"/>
        <v>1532</v>
      </c>
      <c r="C1536" s="13" t="str">
        <f t="shared" si="46"/>
        <v/>
      </c>
      <c r="D1536" s="20"/>
      <c r="E1536" s="5"/>
      <c r="F1536" s="5"/>
      <c r="G1536" s="5"/>
      <c r="H1536" s="3"/>
      <c r="I1536" s="4"/>
      <c r="J1536" s="4"/>
      <c r="K1536" s="92" t="str">
        <f>IF(DepensesData[[#This Row],[Description/Commentaires/Notes]]="","",DepensesData[[#This Row],[Description/Commentaires/Notes]])</f>
        <v/>
      </c>
      <c r="L1536" s="21"/>
    </row>
    <row r="1537" spans="2:12" x14ac:dyDescent="0.25">
      <c r="B1537" s="92">
        <f t="shared" si="47"/>
        <v>1533</v>
      </c>
      <c r="C1537" s="13" t="str">
        <f t="shared" si="46"/>
        <v/>
      </c>
      <c r="D1537" s="20"/>
      <c r="E1537" s="5"/>
      <c r="F1537" s="5"/>
      <c r="G1537" s="5"/>
      <c r="H1537" s="3"/>
      <c r="I1537" s="4"/>
      <c r="J1537" s="4"/>
      <c r="K1537" s="92" t="str">
        <f>IF(DepensesData[[#This Row],[Description/Commentaires/Notes]]="","",DepensesData[[#This Row],[Description/Commentaires/Notes]])</f>
        <v/>
      </c>
      <c r="L1537" s="21"/>
    </row>
    <row r="1538" spans="2:12" x14ac:dyDescent="0.25">
      <c r="B1538" s="92">
        <f t="shared" si="47"/>
        <v>1534</v>
      </c>
      <c r="C1538" s="13" t="str">
        <f t="shared" si="46"/>
        <v/>
      </c>
      <c r="D1538" s="20"/>
      <c r="E1538" s="5"/>
      <c r="F1538" s="5"/>
      <c r="G1538" s="5"/>
      <c r="H1538" s="3"/>
      <c r="I1538" s="4"/>
      <c r="J1538" s="4"/>
      <c r="K1538" s="92" t="str">
        <f>IF(DepensesData[[#This Row],[Description/Commentaires/Notes]]="","",DepensesData[[#This Row],[Description/Commentaires/Notes]])</f>
        <v/>
      </c>
      <c r="L1538" s="21"/>
    </row>
    <row r="1539" spans="2:12" x14ac:dyDescent="0.25">
      <c r="B1539" s="92">
        <f t="shared" si="47"/>
        <v>1535</v>
      </c>
      <c r="C1539" s="13" t="str">
        <f t="shared" si="46"/>
        <v/>
      </c>
      <c r="D1539" s="20"/>
      <c r="E1539" s="5"/>
      <c r="F1539" s="5"/>
      <c r="G1539" s="5"/>
      <c r="H1539" s="3"/>
      <c r="I1539" s="4"/>
      <c r="J1539" s="4"/>
      <c r="K1539" s="92" t="str">
        <f>IF(DepensesData[[#This Row],[Description/Commentaires/Notes]]="","",DepensesData[[#This Row],[Description/Commentaires/Notes]])</f>
        <v/>
      </c>
      <c r="L1539" s="21"/>
    </row>
    <row r="1540" spans="2:12" x14ac:dyDescent="0.25">
      <c r="B1540" s="92">
        <f t="shared" si="47"/>
        <v>1536</v>
      </c>
      <c r="C1540" s="13" t="str">
        <f t="shared" si="46"/>
        <v/>
      </c>
      <c r="D1540" s="20"/>
      <c r="E1540" s="5"/>
      <c r="F1540" s="5"/>
      <c r="G1540" s="5"/>
      <c r="H1540" s="3"/>
      <c r="I1540" s="4"/>
      <c r="J1540" s="4"/>
      <c r="K1540" s="92" t="str">
        <f>IF(DepensesData[[#This Row],[Description/Commentaires/Notes]]="","",DepensesData[[#This Row],[Description/Commentaires/Notes]])</f>
        <v/>
      </c>
      <c r="L1540" s="21"/>
    </row>
    <row r="1541" spans="2:12" x14ac:dyDescent="0.25">
      <c r="B1541" s="92">
        <f t="shared" si="47"/>
        <v>1537</v>
      </c>
      <c r="C1541" s="13" t="str">
        <f t="shared" ref="C1541:C1604" si="48">IF(OR(D1541="", E1541="", F1541="", H1541="", I1541=""), "", TEXT(RIGHT(YEAR(D1541), 2), "00") &amp; TEXT(MONTH(D1541), "00") &amp; TEXT(DAY(D1541), "00") &amp; "_Dep_MC_" &amp; TEXT(B1541, "0"))</f>
        <v/>
      </c>
      <c r="D1541" s="20"/>
      <c r="E1541" s="5"/>
      <c r="F1541" s="5"/>
      <c r="G1541" s="5"/>
      <c r="H1541" s="3"/>
      <c r="I1541" s="4"/>
      <c r="J1541" s="4"/>
      <c r="K1541" s="92" t="str">
        <f>IF(DepensesData[[#This Row],[Description/Commentaires/Notes]]="","",DepensesData[[#This Row],[Description/Commentaires/Notes]])</f>
        <v/>
      </c>
      <c r="L1541" s="21"/>
    </row>
    <row r="1542" spans="2:12" x14ac:dyDescent="0.25">
      <c r="B1542" s="92">
        <f t="shared" si="47"/>
        <v>1538</v>
      </c>
      <c r="C1542" s="13" t="str">
        <f t="shared" si="48"/>
        <v/>
      </c>
      <c r="D1542" s="20"/>
      <c r="E1542" s="5"/>
      <c r="F1542" s="5"/>
      <c r="G1542" s="5"/>
      <c r="H1542" s="3"/>
      <c r="I1542" s="4"/>
      <c r="J1542" s="4"/>
      <c r="K1542" s="92" t="str">
        <f>IF(DepensesData[[#This Row],[Description/Commentaires/Notes]]="","",DepensesData[[#This Row],[Description/Commentaires/Notes]])</f>
        <v/>
      </c>
      <c r="L1542" s="21"/>
    </row>
    <row r="1543" spans="2:12" x14ac:dyDescent="0.25">
      <c r="B1543" s="92">
        <f t="shared" ref="B1543:B1606" si="49">B1542+1</f>
        <v>1539</v>
      </c>
      <c r="C1543" s="13" t="str">
        <f t="shared" si="48"/>
        <v/>
      </c>
      <c r="D1543" s="20"/>
      <c r="E1543" s="5"/>
      <c r="F1543" s="5"/>
      <c r="G1543" s="5"/>
      <c r="H1543" s="3"/>
      <c r="I1543" s="4"/>
      <c r="J1543" s="4"/>
      <c r="K1543" s="92" t="str">
        <f>IF(DepensesData[[#This Row],[Description/Commentaires/Notes]]="","",DepensesData[[#This Row],[Description/Commentaires/Notes]])</f>
        <v/>
      </c>
      <c r="L1543" s="21"/>
    </row>
    <row r="1544" spans="2:12" x14ac:dyDescent="0.25">
      <c r="B1544" s="92">
        <f t="shared" si="49"/>
        <v>1540</v>
      </c>
      <c r="C1544" s="13" t="str">
        <f t="shared" si="48"/>
        <v/>
      </c>
      <c r="D1544" s="20"/>
      <c r="E1544" s="5"/>
      <c r="F1544" s="5"/>
      <c r="G1544" s="5"/>
      <c r="H1544" s="3"/>
      <c r="I1544" s="4"/>
      <c r="J1544" s="4"/>
      <c r="K1544" s="92" t="str">
        <f>IF(DepensesData[[#This Row],[Description/Commentaires/Notes]]="","",DepensesData[[#This Row],[Description/Commentaires/Notes]])</f>
        <v/>
      </c>
      <c r="L1544" s="21"/>
    </row>
    <row r="1545" spans="2:12" x14ac:dyDescent="0.25">
      <c r="B1545" s="92">
        <f t="shared" si="49"/>
        <v>1541</v>
      </c>
      <c r="C1545" s="13" t="str">
        <f t="shared" si="48"/>
        <v/>
      </c>
      <c r="D1545" s="20"/>
      <c r="E1545" s="5"/>
      <c r="F1545" s="5"/>
      <c r="G1545" s="5"/>
      <c r="H1545" s="3"/>
      <c r="I1545" s="4"/>
      <c r="J1545" s="4"/>
      <c r="K1545" s="92" t="str">
        <f>IF(DepensesData[[#This Row],[Description/Commentaires/Notes]]="","",DepensesData[[#This Row],[Description/Commentaires/Notes]])</f>
        <v/>
      </c>
      <c r="L1545" s="21"/>
    </row>
    <row r="1546" spans="2:12" x14ac:dyDescent="0.25">
      <c r="B1546" s="92">
        <f t="shared" si="49"/>
        <v>1542</v>
      </c>
      <c r="C1546" s="13" t="str">
        <f t="shared" si="48"/>
        <v/>
      </c>
      <c r="D1546" s="20"/>
      <c r="E1546" s="5"/>
      <c r="F1546" s="5"/>
      <c r="G1546" s="5"/>
      <c r="H1546" s="3"/>
      <c r="I1546" s="4"/>
      <c r="J1546" s="4"/>
      <c r="K1546" s="92" t="str">
        <f>IF(DepensesData[[#This Row],[Description/Commentaires/Notes]]="","",DepensesData[[#This Row],[Description/Commentaires/Notes]])</f>
        <v/>
      </c>
      <c r="L1546" s="21"/>
    </row>
    <row r="1547" spans="2:12" x14ac:dyDescent="0.25">
      <c r="B1547" s="92">
        <f t="shared" si="49"/>
        <v>1543</v>
      </c>
      <c r="C1547" s="13" t="str">
        <f t="shared" si="48"/>
        <v/>
      </c>
      <c r="D1547" s="20"/>
      <c r="E1547" s="5"/>
      <c r="F1547" s="5"/>
      <c r="G1547" s="5"/>
      <c r="H1547" s="3"/>
      <c r="I1547" s="4"/>
      <c r="J1547" s="4"/>
      <c r="K1547" s="92" t="str">
        <f>IF(DepensesData[[#This Row],[Description/Commentaires/Notes]]="","",DepensesData[[#This Row],[Description/Commentaires/Notes]])</f>
        <v/>
      </c>
      <c r="L1547" s="21"/>
    </row>
    <row r="1548" spans="2:12" x14ac:dyDescent="0.25">
      <c r="B1548" s="92">
        <f t="shared" si="49"/>
        <v>1544</v>
      </c>
      <c r="C1548" s="13" t="str">
        <f t="shared" si="48"/>
        <v/>
      </c>
      <c r="D1548" s="20"/>
      <c r="E1548" s="5"/>
      <c r="F1548" s="5"/>
      <c r="G1548" s="5"/>
      <c r="H1548" s="3"/>
      <c r="I1548" s="4"/>
      <c r="J1548" s="4"/>
      <c r="K1548" s="92" t="str">
        <f>IF(DepensesData[[#This Row],[Description/Commentaires/Notes]]="","",DepensesData[[#This Row],[Description/Commentaires/Notes]])</f>
        <v/>
      </c>
      <c r="L1548" s="21"/>
    </row>
    <row r="1549" spans="2:12" x14ac:dyDescent="0.25">
      <c r="B1549" s="92">
        <f t="shared" si="49"/>
        <v>1545</v>
      </c>
      <c r="C1549" s="13" t="str">
        <f t="shared" si="48"/>
        <v/>
      </c>
      <c r="D1549" s="20"/>
      <c r="E1549" s="5"/>
      <c r="F1549" s="5"/>
      <c r="G1549" s="5"/>
      <c r="H1549" s="3"/>
      <c r="I1549" s="4"/>
      <c r="J1549" s="4"/>
      <c r="K1549" s="92" t="str">
        <f>IF(DepensesData[[#This Row],[Description/Commentaires/Notes]]="","",DepensesData[[#This Row],[Description/Commentaires/Notes]])</f>
        <v/>
      </c>
      <c r="L1549" s="21"/>
    </row>
    <row r="1550" spans="2:12" x14ac:dyDescent="0.25">
      <c r="B1550" s="92">
        <f t="shared" si="49"/>
        <v>1546</v>
      </c>
      <c r="C1550" s="13" t="str">
        <f t="shared" si="48"/>
        <v/>
      </c>
      <c r="D1550" s="20"/>
      <c r="E1550" s="5"/>
      <c r="F1550" s="5"/>
      <c r="G1550" s="5"/>
      <c r="H1550" s="3"/>
      <c r="I1550" s="4"/>
      <c r="J1550" s="4"/>
      <c r="K1550" s="92" t="str">
        <f>IF(DepensesData[[#This Row],[Description/Commentaires/Notes]]="","",DepensesData[[#This Row],[Description/Commentaires/Notes]])</f>
        <v/>
      </c>
      <c r="L1550" s="21"/>
    </row>
    <row r="1551" spans="2:12" x14ac:dyDescent="0.25">
      <c r="B1551" s="92">
        <f t="shared" si="49"/>
        <v>1547</v>
      </c>
      <c r="C1551" s="13" t="str">
        <f t="shared" si="48"/>
        <v/>
      </c>
      <c r="D1551" s="20"/>
      <c r="E1551" s="5"/>
      <c r="F1551" s="5"/>
      <c r="G1551" s="5"/>
      <c r="H1551" s="3"/>
      <c r="I1551" s="4"/>
      <c r="J1551" s="4"/>
      <c r="K1551" s="92" t="str">
        <f>IF(DepensesData[[#This Row],[Description/Commentaires/Notes]]="","",DepensesData[[#This Row],[Description/Commentaires/Notes]])</f>
        <v/>
      </c>
      <c r="L1551" s="21"/>
    </row>
    <row r="1552" spans="2:12" x14ac:dyDescent="0.25">
      <c r="B1552" s="92">
        <f t="shared" si="49"/>
        <v>1548</v>
      </c>
      <c r="C1552" s="13" t="str">
        <f t="shared" si="48"/>
        <v/>
      </c>
      <c r="D1552" s="20"/>
      <c r="E1552" s="5"/>
      <c r="F1552" s="5"/>
      <c r="G1552" s="5"/>
      <c r="H1552" s="3"/>
      <c r="I1552" s="4"/>
      <c r="J1552" s="4"/>
      <c r="K1552" s="92" t="str">
        <f>IF(DepensesData[[#This Row],[Description/Commentaires/Notes]]="","",DepensesData[[#This Row],[Description/Commentaires/Notes]])</f>
        <v/>
      </c>
      <c r="L1552" s="21"/>
    </row>
    <row r="1553" spans="2:12" x14ac:dyDescent="0.25">
      <c r="B1553" s="92">
        <f t="shared" si="49"/>
        <v>1549</v>
      </c>
      <c r="C1553" s="13" t="str">
        <f t="shared" si="48"/>
        <v/>
      </c>
      <c r="D1553" s="20"/>
      <c r="E1553" s="5"/>
      <c r="F1553" s="5"/>
      <c r="G1553" s="5"/>
      <c r="H1553" s="3"/>
      <c r="I1553" s="4"/>
      <c r="J1553" s="4"/>
      <c r="K1553" s="92" t="str">
        <f>IF(DepensesData[[#This Row],[Description/Commentaires/Notes]]="","",DepensesData[[#This Row],[Description/Commentaires/Notes]])</f>
        <v/>
      </c>
      <c r="L1553" s="21"/>
    </row>
    <row r="1554" spans="2:12" x14ac:dyDescent="0.25">
      <c r="B1554" s="92">
        <f t="shared" si="49"/>
        <v>1550</v>
      </c>
      <c r="C1554" s="13" t="str">
        <f t="shared" si="48"/>
        <v/>
      </c>
      <c r="D1554" s="20"/>
      <c r="E1554" s="5"/>
      <c r="F1554" s="5"/>
      <c r="G1554" s="5"/>
      <c r="H1554" s="3"/>
      <c r="I1554" s="4"/>
      <c r="J1554" s="4"/>
      <c r="K1554" s="92" t="str">
        <f>IF(DepensesData[[#This Row],[Description/Commentaires/Notes]]="","",DepensesData[[#This Row],[Description/Commentaires/Notes]])</f>
        <v/>
      </c>
      <c r="L1554" s="21"/>
    </row>
    <row r="1555" spans="2:12" x14ac:dyDescent="0.25">
      <c r="B1555" s="92">
        <f t="shared" si="49"/>
        <v>1551</v>
      </c>
      <c r="C1555" s="13" t="str">
        <f t="shared" si="48"/>
        <v/>
      </c>
      <c r="D1555" s="20"/>
      <c r="E1555" s="5"/>
      <c r="F1555" s="5"/>
      <c r="G1555" s="5"/>
      <c r="H1555" s="3"/>
      <c r="I1555" s="4"/>
      <c r="J1555" s="4"/>
      <c r="K1555" s="92" t="str">
        <f>IF(DepensesData[[#This Row],[Description/Commentaires/Notes]]="","",DepensesData[[#This Row],[Description/Commentaires/Notes]])</f>
        <v/>
      </c>
      <c r="L1555" s="21"/>
    </row>
    <row r="1556" spans="2:12" x14ac:dyDescent="0.25">
      <c r="B1556" s="92">
        <f t="shared" si="49"/>
        <v>1552</v>
      </c>
      <c r="C1556" s="13" t="str">
        <f t="shared" si="48"/>
        <v/>
      </c>
      <c r="D1556" s="20"/>
      <c r="E1556" s="5"/>
      <c r="F1556" s="5"/>
      <c r="G1556" s="5"/>
      <c r="H1556" s="3"/>
      <c r="I1556" s="4"/>
      <c r="J1556" s="4"/>
      <c r="K1556" s="92" t="str">
        <f>IF(DepensesData[[#This Row],[Description/Commentaires/Notes]]="","",DepensesData[[#This Row],[Description/Commentaires/Notes]])</f>
        <v/>
      </c>
      <c r="L1556" s="21"/>
    </row>
    <row r="1557" spans="2:12" x14ac:dyDescent="0.25">
      <c r="B1557" s="92">
        <f t="shared" si="49"/>
        <v>1553</v>
      </c>
      <c r="C1557" s="13" t="str">
        <f t="shared" si="48"/>
        <v/>
      </c>
      <c r="D1557" s="20"/>
      <c r="E1557" s="5"/>
      <c r="F1557" s="5"/>
      <c r="G1557" s="5"/>
      <c r="H1557" s="3"/>
      <c r="I1557" s="4"/>
      <c r="J1557" s="4"/>
      <c r="K1557" s="92" t="str">
        <f>IF(DepensesData[[#This Row],[Description/Commentaires/Notes]]="","",DepensesData[[#This Row],[Description/Commentaires/Notes]])</f>
        <v/>
      </c>
      <c r="L1557" s="21"/>
    </row>
    <row r="1558" spans="2:12" x14ac:dyDescent="0.25">
      <c r="B1558" s="92">
        <f t="shared" si="49"/>
        <v>1554</v>
      </c>
      <c r="C1558" s="13" t="str">
        <f t="shared" si="48"/>
        <v/>
      </c>
      <c r="D1558" s="20"/>
      <c r="E1558" s="5"/>
      <c r="F1558" s="5"/>
      <c r="G1558" s="5"/>
      <c r="H1558" s="3"/>
      <c r="I1558" s="4"/>
      <c r="J1558" s="4"/>
      <c r="K1558" s="92" t="str">
        <f>IF(DepensesData[[#This Row],[Description/Commentaires/Notes]]="","",DepensesData[[#This Row],[Description/Commentaires/Notes]])</f>
        <v/>
      </c>
      <c r="L1558" s="21"/>
    </row>
    <row r="1559" spans="2:12" x14ac:dyDescent="0.25">
      <c r="B1559" s="92">
        <f t="shared" si="49"/>
        <v>1555</v>
      </c>
      <c r="C1559" s="13" t="str">
        <f t="shared" si="48"/>
        <v/>
      </c>
      <c r="D1559" s="20"/>
      <c r="E1559" s="5"/>
      <c r="F1559" s="5"/>
      <c r="G1559" s="5"/>
      <c r="H1559" s="3"/>
      <c r="I1559" s="4"/>
      <c r="J1559" s="4"/>
      <c r="K1559" s="92" t="str">
        <f>IF(DepensesData[[#This Row],[Description/Commentaires/Notes]]="","",DepensesData[[#This Row],[Description/Commentaires/Notes]])</f>
        <v/>
      </c>
      <c r="L1559" s="21"/>
    </row>
    <row r="1560" spans="2:12" x14ac:dyDescent="0.25">
      <c r="B1560" s="92">
        <f t="shared" si="49"/>
        <v>1556</v>
      </c>
      <c r="C1560" s="13" t="str">
        <f t="shared" si="48"/>
        <v/>
      </c>
      <c r="D1560" s="20"/>
      <c r="E1560" s="5"/>
      <c r="F1560" s="5"/>
      <c r="G1560" s="5"/>
      <c r="H1560" s="3"/>
      <c r="I1560" s="4"/>
      <c r="J1560" s="4"/>
      <c r="K1560" s="92" t="str">
        <f>IF(DepensesData[[#This Row],[Description/Commentaires/Notes]]="","",DepensesData[[#This Row],[Description/Commentaires/Notes]])</f>
        <v/>
      </c>
      <c r="L1560" s="21"/>
    </row>
    <row r="1561" spans="2:12" x14ac:dyDescent="0.25">
      <c r="B1561" s="92">
        <f t="shared" si="49"/>
        <v>1557</v>
      </c>
      <c r="C1561" s="13" t="str">
        <f t="shared" si="48"/>
        <v/>
      </c>
      <c r="D1561" s="20"/>
      <c r="E1561" s="5"/>
      <c r="F1561" s="5"/>
      <c r="G1561" s="5"/>
      <c r="H1561" s="3"/>
      <c r="I1561" s="4"/>
      <c r="J1561" s="4"/>
      <c r="K1561" s="92" t="str">
        <f>IF(DepensesData[[#This Row],[Description/Commentaires/Notes]]="","",DepensesData[[#This Row],[Description/Commentaires/Notes]])</f>
        <v/>
      </c>
      <c r="L1561" s="21"/>
    </row>
    <row r="1562" spans="2:12" x14ac:dyDescent="0.25">
      <c r="B1562" s="92">
        <f t="shared" si="49"/>
        <v>1558</v>
      </c>
      <c r="C1562" s="13" t="str">
        <f t="shared" si="48"/>
        <v/>
      </c>
      <c r="D1562" s="20"/>
      <c r="E1562" s="5"/>
      <c r="F1562" s="5"/>
      <c r="G1562" s="5"/>
      <c r="H1562" s="3"/>
      <c r="I1562" s="4"/>
      <c r="J1562" s="4"/>
      <c r="K1562" s="92" t="str">
        <f>IF(DepensesData[[#This Row],[Description/Commentaires/Notes]]="","",DepensesData[[#This Row],[Description/Commentaires/Notes]])</f>
        <v/>
      </c>
      <c r="L1562" s="21"/>
    </row>
    <row r="1563" spans="2:12" x14ac:dyDescent="0.25">
      <c r="B1563" s="92">
        <f t="shared" si="49"/>
        <v>1559</v>
      </c>
      <c r="C1563" s="13" t="str">
        <f t="shared" si="48"/>
        <v/>
      </c>
      <c r="D1563" s="20"/>
      <c r="E1563" s="5"/>
      <c r="F1563" s="5"/>
      <c r="G1563" s="5"/>
      <c r="H1563" s="3"/>
      <c r="I1563" s="4"/>
      <c r="J1563" s="4"/>
      <c r="K1563" s="92" t="str">
        <f>IF(DepensesData[[#This Row],[Description/Commentaires/Notes]]="","",DepensesData[[#This Row],[Description/Commentaires/Notes]])</f>
        <v/>
      </c>
      <c r="L1563" s="21"/>
    </row>
    <row r="1564" spans="2:12" x14ac:dyDescent="0.25">
      <c r="B1564" s="92">
        <f t="shared" si="49"/>
        <v>1560</v>
      </c>
      <c r="C1564" s="13" t="str">
        <f t="shared" si="48"/>
        <v/>
      </c>
      <c r="D1564" s="20"/>
      <c r="E1564" s="5"/>
      <c r="F1564" s="5"/>
      <c r="G1564" s="5"/>
      <c r="H1564" s="3"/>
      <c r="I1564" s="4"/>
      <c r="J1564" s="4"/>
      <c r="K1564" s="92" t="str">
        <f>IF(DepensesData[[#This Row],[Description/Commentaires/Notes]]="","",DepensesData[[#This Row],[Description/Commentaires/Notes]])</f>
        <v/>
      </c>
      <c r="L1564" s="21"/>
    </row>
    <row r="1565" spans="2:12" x14ac:dyDescent="0.25">
      <c r="B1565" s="92">
        <f t="shared" si="49"/>
        <v>1561</v>
      </c>
      <c r="C1565" s="13" t="str">
        <f t="shared" si="48"/>
        <v/>
      </c>
      <c r="D1565" s="20"/>
      <c r="E1565" s="5"/>
      <c r="F1565" s="5"/>
      <c r="G1565" s="5"/>
      <c r="H1565" s="3"/>
      <c r="I1565" s="4"/>
      <c r="J1565" s="4"/>
      <c r="K1565" s="92" t="str">
        <f>IF(DepensesData[[#This Row],[Description/Commentaires/Notes]]="","",DepensesData[[#This Row],[Description/Commentaires/Notes]])</f>
        <v/>
      </c>
      <c r="L1565" s="21"/>
    </row>
    <row r="1566" spans="2:12" x14ac:dyDescent="0.25">
      <c r="B1566" s="92">
        <f t="shared" si="49"/>
        <v>1562</v>
      </c>
      <c r="C1566" s="13" t="str">
        <f t="shared" si="48"/>
        <v/>
      </c>
      <c r="D1566" s="20"/>
      <c r="E1566" s="5"/>
      <c r="F1566" s="5"/>
      <c r="G1566" s="5"/>
      <c r="H1566" s="3"/>
      <c r="I1566" s="4"/>
      <c r="J1566" s="4"/>
      <c r="K1566" s="92" t="str">
        <f>IF(DepensesData[[#This Row],[Description/Commentaires/Notes]]="","",DepensesData[[#This Row],[Description/Commentaires/Notes]])</f>
        <v/>
      </c>
      <c r="L1566" s="21"/>
    </row>
    <row r="1567" spans="2:12" x14ac:dyDescent="0.25">
      <c r="B1567" s="92">
        <f t="shared" si="49"/>
        <v>1563</v>
      </c>
      <c r="C1567" s="13" t="str">
        <f t="shared" si="48"/>
        <v/>
      </c>
      <c r="D1567" s="20"/>
      <c r="E1567" s="5"/>
      <c r="F1567" s="5"/>
      <c r="G1567" s="5"/>
      <c r="H1567" s="3"/>
      <c r="I1567" s="4"/>
      <c r="J1567" s="4"/>
      <c r="K1567" s="92" t="str">
        <f>IF(DepensesData[[#This Row],[Description/Commentaires/Notes]]="","",DepensesData[[#This Row],[Description/Commentaires/Notes]])</f>
        <v/>
      </c>
      <c r="L1567" s="21"/>
    </row>
    <row r="1568" spans="2:12" x14ac:dyDescent="0.25">
      <c r="B1568" s="92">
        <f t="shared" si="49"/>
        <v>1564</v>
      </c>
      <c r="C1568" s="13" t="str">
        <f t="shared" si="48"/>
        <v/>
      </c>
      <c r="D1568" s="20"/>
      <c r="E1568" s="5"/>
      <c r="F1568" s="5"/>
      <c r="G1568" s="5"/>
      <c r="H1568" s="3"/>
      <c r="I1568" s="4"/>
      <c r="J1568" s="4"/>
      <c r="K1568" s="92" t="str">
        <f>IF(DepensesData[[#This Row],[Description/Commentaires/Notes]]="","",DepensesData[[#This Row],[Description/Commentaires/Notes]])</f>
        <v/>
      </c>
      <c r="L1568" s="21"/>
    </row>
    <row r="1569" spans="2:12" x14ac:dyDescent="0.25">
      <c r="B1569" s="92">
        <f t="shared" si="49"/>
        <v>1565</v>
      </c>
      <c r="C1569" s="13" t="str">
        <f t="shared" si="48"/>
        <v/>
      </c>
      <c r="D1569" s="20"/>
      <c r="E1569" s="5"/>
      <c r="F1569" s="5"/>
      <c r="G1569" s="5"/>
      <c r="H1569" s="3"/>
      <c r="I1569" s="4"/>
      <c r="J1569" s="4"/>
      <c r="K1569" s="92" t="str">
        <f>IF(DepensesData[[#This Row],[Description/Commentaires/Notes]]="","",DepensesData[[#This Row],[Description/Commentaires/Notes]])</f>
        <v/>
      </c>
      <c r="L1569" s="21"/>
    </row>
    <row r="1570" spans="2:12" x14ac:dyDescent="0.25">
      <c r="B1570" s="92">
        <f t="shared" si="49"/>
        <v>1566</v>
      </c>
      <c r="C1570" s="13" t="str">
        <f t="shared" si="48"/>
        <v/>
      </c>
      <c r="D1570" s="20"/>
      <c r="E1570" s="5"/>
      <c r="F1570" s="5"/>
      <c r="G1570" s="5"/>
      <c r="H1570" s="3"/>
      <c r="I1570" s="4"/>
      <c r="J1570" s="4"/>
      <c r="K1570" s="92" t="str">
        <f>IF(DepensesData[[#This Row],[Description/Commentaires/Notes]]="","",DepensesData[[#This Row],[Description/Commentaires/Notes]])</f>
        <v/>
      </c>
      <c r="L1570" s="21"/>
    </row>
    <row r="1571" spans="2:12" x14ac:dyDescent="0.25">
      <c r="B1571" s="92">
        <f t="shared" si="49"/>
        <v>1567</v>
      </c>
      <c r="C1571" s="13" t="str">
        <f t="shared" si="48"/>
        <v/>
      </c>
      <c r="D1571" s="20"/>
      <c r="E1571" s="5"/>
      <c r="F1571" s="5"/>
      <c r="G1571" s="5"/>
      <c r="H1571" s="3"/>
      <c r="I1571" s="4"/>
      <c r="J1571" s="4"/>
      <c r="K1571" s="92" t="str">
        <f>IF(DepensesData[[#This Row],[Description/Commentaires/Notes]]="","",DepensesData[[#This Row],[Description/Commentaires/Notes]])</f>
        <v/>
      </c>
      <c r="L1571" s="21"/>
    </row>
    <row r="1572" spans="2:12" x14ac:dyDescent="0.25">
      <c r="B1572" s="92">
        <f t="shared" si="49"/>
        <v>1568</v>
      </c>
      <c r="C1572" s="13" t="str">
        <f t="shared" si="48"/>
        <v/>
      </c>
      <c r="D1572" s="20"/>
      <c r="E1572" s="5"/>
      <c r="F1572" s="5"/>
      <c r="G1572" s="5"/>
      <c r="H1572" s="3"/>
      <c r="I1572" s="4"/>
      <c r="J1572" s="4"/>
      <c r="K1572" s="92" t="str">
        <f>IF(DepensesData[[#This Row],[Description/Commentaires/Notes]]="","",DepensesData[[#This Row],[Description/Commentaires/Notes]])</f>
        <v/>
      </c>
      <c r="L1572" s="21"/>
    </row>
    <row r="1573" spans="2:12" x14ac:dyDescent="0.25">
      <c r="B1573" s="92">
        <f t="shared" si="49"/>
        <v>1569</v>
      </c>
      <c r="C1573" s="13" t="str">
        <f t="shared" si="48"/>
        <v/>
      </c>
      <c r="D1573" s="20"/>
      <c r="E1573" s="5"/>
      <c r="F1573" s="5"/>
      <c r="G1573" s="5"/>
      <c r="H1573" s="3"/>
      <c r="I1573" s="4"/>
      <c r="J1573" s="4"/>
      <c r="K1573" s="92" t="str">
        <f>IF(DepensesData[[#This Row],[Description/Commentaires/Notes]]="","",DepensesData[[#This Row],[Description/Commentaires/Notes]])</f>
        <v/>
      </c>
      <c r="L1573" s="21"/>
    </row>
    <row r="1574" spans="2:12" x14ac:dyDescent="0.25">
      <c r="B1574" s="92">
        <f t="shared" si="49"/>
        <v>1570</v>
      </c>
      <c r="C1574" s="13" t="str">
        <f t="shared" si="48"/>
        <v/>
      </c>
      <c r="D1574" s="20"/>
      <c r="E1574" s="5"/>
      <c r="F1574" s="5"/>
      <c r="G1574" s="5"/>
      <c r="H1574" s="3"/>
      <c r="I1574" s="4"/>
      <c r="J1574" s="4"/>
      <c r="K1574" s="92" t="str">
        <f>IF(DepensesData[[#This Row],[Description/Commentaires/Notes]]="","",DepensesData[[#This Row],[Description/Commentaires/Notes]])</f>
        <v/>
      </c>
      <c r="L1574" s="21"/>
    </row>
    <row r="1575" spans="2:12" x14ac:dyDescent="0.25">
      <c r="B1575" s="92">
        <f t="shared" si="49"/>
        <v>1571</v>
      </c>
      <c r="C1575" s="13" t="str">
        <f t="shared" si="48"/>
        <v/>
      </c>
      <c r="D1575" s="20"/>
      <c r="E1575" s="5"/>
      <c r="F1575" s="5"/>
      <c r="G1575" s="5"/>
      <c r="H1575" s="3"/>
      <c r="I1575" s="4"/>
      <c r="J1575" s="4"/>
      <c r="K1575" s="92" t="str">
        <f>IF(DepensesData[[#This Row],[Description/Commentaires/Notes]]="","",DepensesData[[#This Row],[Description/Commentaires/Notes]])</f>
        <v/>
      </c>
      <c r="L1575" s="21"/>
    </row>
    <row r="1576" spans="2:12" x14ac:dyDescent="0.25">
      <c r="B1576" s="92">
        <f t="shared" si="49"/>
        <v>1572</v>
      </c>
      <c r="C1576" s="13" t="str">
        <f t="shared" si="48"/>
        <v/>
      </c>
      <c r="D1576" s="20"/>
      <c r="E1576" s="5"/>
      <c r="F1576" s="5"/>
      <c r="G1576" s="5"/>
      <c r="H1576" s="3"/>
      <c r="I1576" s="4"/>
      <c r="J1576" s="4"/>
      <c r="K1576" s="92" t="str">
        <f>IF(DepensesData[[#This Row],[Description/Commentaires/Notes]]="","",DepensesData[[#This Row],[Description/Commentaires/Notes]])</f>
        <v/>
      </c>
      <c r="L1576" s="21"/>
    </row>
    <row r="1577" spans="2:12" x14ac:dyDescent="0.25">
      <c r="B1577" s="92">
        <f t="shared" si="49"/>
        <v>1573</v>
      </c>
      <c r="C1577" s="13" t="str">
        <f t="shared" si="48"/>
        <v/>
      </c>
      <c r="D1577" s="20"/>
      <c r="E1577" s="5"/>
      <c r="F1577" s="5"/>
      <c r="G1577" s="5"/>
      <c r="H1577" s="3"/>
      <c r="I1577" s="4"/>
      <c r="J1577" s="4"/>
      <c r="K1577" s="92" t="str">
        <f>IF(DepensesData[[#This Row],[Description/Commentaires/Notes]]="","",DepensesData[[#This Row],[Description/Commentaires/Notes]])</f>
        <v/>
      </c>
      <c r="L1577" s="21"/>
    </row>
    <row r="1578" spans="2:12" x14ac:dyDescent="0.25">
      <c r="B1578" s="92">
        <f t="shared" si="49"/>
        <v>1574</v>
      </c>
      <c r="C1578" s="13" t="str">
        <f t="shared" si="48"/>
        <v/>
      </c>
      <c r="D1578" s="20"/>
      <c r="E1578" s="5"/>
      <c r="F1578" s="5"/>
      <c r="G1578" s="5"/>
      <c r="H1578" s="3"/>
      <c r="I1578" s="4"/>
      <c r="J1578" s="4"/>
      <c r="K1578" s="92" t="str">
        <f>IF(DepensesData[[#This Row],[Description/Commentaires/Notes]]="","",DepensesData[[#This Row],[Description/Commentaires/Notes]])</f>
        <v/>
      </c>
      <c r="L1578" s="21"/>
    </row>
    <row r="1579" spans="2:12" x14ac:dyDescent="0.25">
      <c r="B1579" s="92">
        <f t="shared" si="49"/>
        <v>1575</v>
      </c>
      <c r="C1579" s="13" t="str">
        <f t="shared" si="48"/>
        <v/>
      </c>
      <c r="D1579" s="20"/>
      <c r="E1579" s="5"/>
      <c r="F1579" s="5"/>
      <c r="G1579" s="5"/>
      <c r="H1579" s="3"/>
      <c r="I1579" s="4"/>
      <c r="J1579" s="4"/>
      <c r="K1579" s="92" t="str">
        <f>IF(DepensesData[[#This Row],[Description/Commentaires/Notes]]="","",DepensesData[[#This Row],[Description/Commentaires/Notes]])</f>
        <v/>
      </c>
      <c r="L1579" s="21"/>
    </row>
    <row r="1580" spans="2:12" x14ac:dyDescent="0.25">
      <c r="B1580" s="92">
        <f t="shared" si="49"/>
        <v>1576</v>
      </c>
      <c r="C1580" s="13" t="str">
        <f t="shared" si="48"/>
        <v/>
      </c>
      <c r="D1580" s="20"/>
      <c r="E1580" s="5"/>
      <c r="F1580" s="5"/>
      <c r="G1580" s="5"/>
      <c r="H1580" s="3"/>
      <c r="I1580" s="4"/>
      <c r="J1580" s="4"/>
      <c r="K1580" s="92" t="str">
        <f>IF(DepensesData[[#This Row],[Description/Commentaires/Notes]]="","",DepensesData[[#This Row],[Description/Commentaires/Notes]])</f>
        <v/>
      </c>
      <c r="L1580" s="21"/>
    </row>
    <row r="1581" spans="2:12" x14ac:dyDescent="0.25">
      <c r="B1581" s="92">
        <f t="shared" si="49"/>
        <v>1577</v>
      </c>
      <c r="C1581" s="13" t="str">
        <f t="shared" si="48"/>
        <v/>
      </c>
      <c r="D1581" s="20"/>
      <c r="E1581" s="5"/>
      <c r="F1581" s="5"/>
      <c r="G1581" s="5"/>
      <c r="H1581" s="3"/>
      <c r="I1581" s="4"/>
      <c r="J1581" s="4"/>
      <c r="K1581" s="92" t="str">
        <f>IF(DepensesData[[#This Row],[Description/Commentaires/Notes]]="","",DepensesData[[#This Row],[Description/Commentaires/Notes]])</f>
        <v/>
      </c>
      <c r="L1581" s="21"/>
    </row>
    <row r="1582" spans="2:12" x14ac:dyDescent="0.25">
      <c r="B1582" s="92">
        <f t="shared" si="49"/>
        <v>1578</v>
      </c>
      <c r="C1582" s="13" t="str">
        <f t="shared" si="48"/>
        <v/>
      </c>
      <c r="D1582" s="20"/>
      <c r="E1582" s="5"/>
      <c r="F1582" s="5"/>
      <c r="G1582" s="5"/>
      <c r="H1582" s="3"/>
      <c r="I1582" s="4"/>
      <c r="J1582" s="4"/>
      <c r="K1582" s="92" t="str">
        <f>IF(DepensesData[[#This Row],[Description/Commentaires/Notes]]="","",DepensesData[[#This Row],[Description/Commentaires/Notes]])</f>
        <v/>
      </c>
      <c r="L1582" s="21"/>
    </row>
    <row r="1583" spans="2:12" x14ac:dyDescent="0.25">
      <c r="B1583" s="92">
        <f t="shared" si="49"/>
        <v>1579</v>
      </c>
      <c r="C1583" s="13" t="str">
        <f t="shared" si="48"/>
        <v/>
      </c>
      <c r="D1583" s="20"/>
      <c r="E1583" s="5"/>
      <c r="F1583" s="5"/>
      <c r="G1583" s="5"/>
      <c r="H1583" s="3"/>
      <c r="I1583" s="4"/>
      <c r="J1583" s="4"/>
      <c r="K1583" s="92" t="str">
        <f>IF(DepensesData[[#This Row],[Description/Commentaires/Notes]]="","",DepensesData[[#This Row],[Description/Commentaires/Notes]])</f>
        <v/>
      </c>
      <c r="L1583" s="21"/>
    </row>
    <row r="1584" spans="2:12" x14ac:dyDescent="0.25">
      <c r="B1584" s="92">
        <f t="shared" si="49"/>
        <v>1580</v>
      </c>
      <c r="C1584" s="13" t="str">
        <f t="shared" si="48"/>
        <v/>
      </c>
      <c r="D1584" s="20"/>
      <c r="E1584" s="5"/>
      <c r="F1584" s="5"/>
      <c r="G1584" s="5"/>
      <c r="H1584" s="3"/>
      <c r="I1584" s="4"/>
      <c r="J1584" s="4"/>
      <c r="K1584" s="92" t="str">
        <f>IF(DepensesData[[#This Row],[Description/Commentaires/Notes]]="","",DepensesData[[#This Row],[Description/Commentaires/Notes]])</f>
        <v/>
      </c>
      <c r="L1584" s="21"/>
    </row>
    <row r="1585" spans="2:12" x14ac:dyDescent="0.25">
      <c r="B1585" s="92">
        <f t="shared" si="49"/>
        <v>1581</v>
      </c>
      <c r="C1585" s="13" t="str">
        <f t="shared" si="48"/>
        <v/>
      </c>
      <c r="D1585" s="20"/>
      <c r="E1585" s="5"/>
      <c r="F1585" s="5"/>
      <c r="G1585" s="5"/>
      <c r="H1585" s="3"/>
      <c r="I1585" s="4"/>
      <c r="J1585" s="4"/>
      <c r="K1585" s="92" t="str">
        <f>IF(DepensesData[[#This Row],[Description/Commentaires/Notes]]="","",DepensesData[[#This Row],[Description/Commentaires/Notes]])</f>
        <v/>
      </c>
      <c r="L1585" s="21"/>
    </row>
    <row r="1586" spans="2:12" x14ac:dyDescent="0.25">
      <c r="B1586" s="92">
        <f t="shared" si="49"/>
        <v>1582</v>
      </c>
      <c r="C1586" s="13" t="str">
        <f t="shared" si="48"/>
        <v/>
      </c>
      <c r="D1586" s="20"/>
      <c r="E1586" s="5"/>
      <c r="F1586" s="5"/>
      <c r="G1586" s="5"/>
      <c r="H1586" s="3"/>
      <c r="I1586" s="4"/>
      <c r="J1586" s="4"/>
      <c r="K1586" s="92" t="str">
        <f>IF(DepensesData[[#This Row],[Description/Commentaires/Notes]]="","",DepensesData[[#This Row],[Description/Commentaires/Notes]])</f>
        <v/>
      </c>
      <c r="L1586" s="21"/>
    </row>
    <row r="1587" spans="2:12" x14ac:dyDescent="0.25">
      <c r="B1587" s="92">
        <f t="shared" si="49"/>
        <v>1583</v>
      </c>
      <c r="C1587" s="13" t="str">
        <f t="shared" si="48"/>
        <v/>
      </c>
      <c r="D1587" s="20"/>
      <c r="E1587" s="5"/>
      <c r="F1587" s="5"/>
      <c r="G1587" s="5"/>
      <c r="H1587" s="3"/>
      <c r="I1587" s="4"/>
      <c r="J1587" s="4"/>
      <c r="K1587" s="92" t="str">
        <f>IF(DepensesData[[#This Row],[Description/Commentaires/Notes]]="","",DepensesData[[#This Row],[Description/Commentaires/Notes]])</f>
        <v/>
      </c>
      <c r="L1587" s="21"/>
    </row>
    <row r="1588" spans="2:12" x14ac:dyDescent="0.25">
      <c r="B1588" s="92">
        <f t="shared" si="49"/>
        <v>1584</v>
      </c>
      <c r="C1588" s="13" t="str">
        <f t="shared" si="48"/>
        <v/>
      </c>
      <c r="D1588" s="20"/>
      <c r="E1588" s="5"/>
      <c r="F1588" s="5"/>
      <c r="G1588" s="5"/>
      <c r="H1588" s="3"/>
      <c r="I1588" s="4"/>
      <c r="J1588" s="4"/>
      <c r="K1588" s="92" t="str">
        <f>IF(DepensesData[[#This Row],[Description/Commentaires/Notes]]="","",DepensesData[[#This Row],[Description/Commentaires/Notes]])</f>
        <v/>
      </c>
      <c r="L1588" s="21"/>
    </row>
    <row r="1589" spans="2:12" x14ac:dyDescent="0.25">
      <c r="B1589" s="92">
        <f t="shared" si="49"/>
        <v>1585</v>
      </c>
      <c r="C1589" s="13" t="str">
        <f t="shared" si="48"/>
        <v/>
      </c>
      <c r="D1589" s="20"/>
      <c r="E1589" s="5"/>
      <c r="F1589" s="5"/>
      <c r="G1589" s="5"/>
      <c r="H1589" s="3"/>
      <c r="I1589" s="4"/>
      <c r="J1589" s="4"/>
      <c r="K1589" s="92" t="str">
        <f>IF(DepensesData[[#This Row],[Description/Commentaires/Notes]]="","",DepensesData[[#This Row],[Description/Commentaires/Notes]])</f>
        <v/>
      </c>
      <c r="L1589" s="21"/>
    </row>
    <row r="1590" spans="2:12" x14ac:dyDescent="0.25">
      <c r="B1590" s="92">
        <f t="shared" si="49"/>
        <v>1586</v>
      </c>
      <c r="C1590" s="13" t="str">
        <f t="shared" si="48"/>
        <v/>
      </c>
      <c r="D1590" s="20"/>
      <c r="E1590" s="5"/>
      <c r="F1590" s="5"/>
      <c r="G1590" s="5"/>
      <c r="H1590" s="3"/>
      <c r="I1590" s="4"/>
      <c r="J1590" s="4"/>
      <c r="K1590" s="92" t="str">
        <f>IF(DepensesData[[#This Row],[Description/Commentaires/Notes]]="","",DepensesData[[#This Row],[Description/Commentaires/Notes]])</f>
        <v/>
      </c>
      <c r="L1590" s="21"/>
    </row>
    <row r="1591" spans="2:12" x14ac:dyDescent="0.25">
      <c r="B1591" s="92">
        <f t="shared" si="49"/>
        <v>1587</v>
      </c>
      <c r="C1591" s="13" t="str">
        <f t="shared" si="48"/>
        <v/>
      </c>
      <c r="D1591" s="20"/>
      <c r="E1591" s="5"/>
      <c r="F1591" s="5"/>
      <c r="G1591" s="5"/>
      <c r="H1591" s="3"/>
      <c r="I1591" s="4"/>
      <c r="J1591" s="4"/>
      <c r="K1591" s="92" t="str">
        <f>IF(DepensesData[[#This Row],[Description/Commentaires/Notes]]="","",DepensesData[[#This Row],[Description/Commentaires/Notes]])</f>
        <v/>
      </c>
      <c r="L1591" s="21"/>
    </row>
    <row r="1592" spans="2:12" x14ac:dyDescent="0.25">
      <c r="B1592" s="92">
        <f t="shared" si="49"/>
        <v>1588</v>
      </c>
      <c r="C1592" s="13" t="str">
        <f t="shared" si="48"/>
        <v/>
      </c>
      <c r="D1592" s="20"/>
      <c r="E1592" s="5"/>
      <c r="F1592" s="5"/>
      <c r="G1592" s="5"/>
      <c r="H1592" s="3"/>
      <c r="I1592" s="4"/>
      <c r="J1592" s="4"/>
      <c r="K1592" s="92" t="str">
        <f>IF(DepensesData[[#This Row],[Description/Commentaires/Notes]]="","",DepensesData[[#This Row],[Description/Commentaires/Notes]])</f>
        <v/>
      </c>
      <c r="L1592" s="21"/>
    </row>
    <row r="1593" spans="2:12" x14ac:dyDescent="0.25">
      <c r="B1593" s="92">
        <f t="shared" si="49"/>
        <v>1589</v>
      </c>
      <c r="C1593" s="13" t="str">
        <f t="shared" si="48"/>
        <v/>
      </c>
      <c r="D1593" s="20"/>
      <c r="E1593" s="5"/>
      <c r="F1593" s="5"/>
      <c r="G1593" s="5"/>
      <c r="H1593" s="3"/>
      <c r="I1593" s="4"/>
      <c r="J1593" s="4"/>
      <c r="K1593" s="92" t="str">
        <f>IF(DepensesData[[#This Row],[Description/Commentaires/Notes]]="","",DepensesData[[#This Row],[Description/Commentaires/Notes]])</f>
        <v/>
      </c>
      <c r="L1593" s="21"/>
    </row>
    <row r="1594" spans="2:12" x14ac:dyDescent="0.25">
      <c r="B1594" s="92">
        <f t="shared" si="49"/>
        <v>1590</v>
      </c>
      <c r="C1594" s="13" t="str">
        <f t="shared" si="48"/>
        <v/>
      </c>
      <c r="D1594" s="20"/>
      <c r="E1594" s="5"/>
      <c r="F1594" s="5"/>
      <c r="G1594" s="5"/>
      <c r="H1594" s="3"/>
      <c r="I1594" s="4"/>
      <c r="J1594" s="4"/>
      <c r="K1594" s="92" t="str">
        <f>IF(DepensesData[[#This Row],[Description/Commentaires/Notes]]="","",DepensesData[[#This Row],[Description/Commentaires/Notes]])</f>
        <v/>
      </c>
      <c r="L1594" s="21"/>
    </row>
    <row r="1595" spans="2:12" x14ac:dyDescent="0.25">
      <c r="B1595" s="92">
        <f t="shared" si="49"/>
        <v>1591</v>
      </c>
      <c r="C1595" s="13" t="str">
        <f t="shared" si="48"/>
        <v/>
      </c>
      <c r="D1595" s="20"/>
      <c r="E1595" s="5"/>
      <c r="F1595" s="5"/>
      <c r="G1595" s="5"/>
      <c r="H1595" s="3"/>
      <c r="I1595" s="4"/>
      <c r="J1595" s="4"/>
      <c r="K1595" s="92" t="str">
        <f>IF(DepensesData[[#This Row],[Description/Commentaires/Notes]]="","",DepensesData[[#This Row],[Description/Commentaires/Notes]])</f>
        <v/>
      </c>
      <c r="L1595" s="21"/>
    </row>
    <row r="1596" spans="2:12" x14ac:dyDescent="0.25">
      <c r="B1596" s="92">
        <f t="shared" si="49"/>
        <v>1592</v>
      </c>
      <c r="C1596" s="13" t="str">
        <f t="shared" si="48"/>
        <v/>
      </c>
      <c r="D1596" s="20"/>
      <c r="E1596" s="5"/>
      <c r="F1596" s="5"/>
      <c r="G1596" s="5"/>
      <c r="H1596" s="3"/>
      <c r="I1596" s="4"/>
      <c r="J1596" s="4"/>
      <c r="K1596" s="92" t="str">
        <f>IF(DepensesData[[#This Row],[Description/Commentaires/Notes]]="","",DepensesData[[#This Row],[Description/Commentaires/Notes]])</f>
        <v/>
      </c>
      <c r="L1596" s="21"/>
    </row>
    <row r="1597" spans="2:12" x14ac:dyDescent="0.25">
      <c r="B1597" s="92">
        <f t="shared" si="49"/>
        <v>1593</v>
      </c>
      <c r="C1597" s="13" t="str">
        <f t="shared" si="48"/>
        <v/>
      </c>
      <c r="D1597" s="20"/>
      <c r="E1597" s="5"/>
      <c r="F1597" s="5"/>
      <c r="G1597" s="5"/>
      <c r="H1597" s="3"/>
      <c r="I1597" s="4"/>
      <c r="J1597" s="4"/>
      <c r="K1597" s="92" t="str">
        <f>IF(DepensesData[[#This Row],[Description/Commentaires/Notes]]="","",DepensesData[[#This Row],[Description/Commentaires/Notes]])</f>
        <v/>
      </c>
      <c r="L1597" s="21"/>
    </row>
    <row r="1598" spans="2:12" x14ac:dyDescent="0.25">
      <c r="B1598" s="92">
        <f t="shared" si="49"/>
        <v>1594</v>
      </c>
      <c r="C1598" s="13" t="str">
        <f t="shared" si="48"/>
        <v/>
      </c>
      <c r="D1598" s="20"/>
      <c r="E1598" s="5"/>
      <c r="F1598" s="5"/>
      <c r="G1598" s="5"/>
      <c r="H1598" s="3"/>
      <c r="I1598" s="4"/>
      <c r="J1598" s="4"/>
      <c r="K1598" s="92" t="str">
        <f>IF(DepensesData[[#This Row],[Description/Commentaires/Notes]]="","",DepensesData[[#This Row],[Description/Commentaires/Notes]])</f>
        <v/>
      </c>
      <c r="L1598" s="21"/>
    </row>
    <row r="1599" spans="2:12" x14ac:dyDescent="0.25">
      <c r="B1599" s="92">
        <f t="shared" si="49"/>
        <v>1595</v>
      </c>
      <c r="C1599" s="13" t="str">
        <f t="shared" si="48"/>
        <v/>
      </c>
      <c r="D1599" s="20"/>
      <c r="E1599" s="5"/>
      <c r="F1599" s="5"/>
      <c r="G1599" s="5"/>
      <c r="H1599" s="3"/>
      <c r="I1599" s="4"/>
      <c r="J1599" s="4"/>
      <c r="K1599" s="92" t="str">
        <f>IF(DepensesData[[#This Row],[Description/Commentaires/Notes]]="","",DepensesData[[#This Row],[Description/Commentaires/Notes]])</f>
        <v/>
      </c>
      <c r="L1599" s="21"/>
    </row>
    <row r="1600" spans="2:12" x14ac:dyDescent="0.25">
      <c r="B1600" s="92">
        <f t="shared" si="49"/>
        <v>1596</v>
      </c>
      <c r="C1600" s="13" t="str">
        <f t="shared" si="48"/>
        <v/>
      </c>
      <c r="D1600" s="20"/>
      <c r="E1600" s="5"/>
      <c r="F1600" s="5"/>
      <c r="G1600" s="5"/>
      <c r="H1600" s="3"/>
      <c r="I1600" s="4"/>
      <c r="J1600" s="4"/>
      <c r="K1600" s="92" t="str">
        <f>IF(DepensesData[[#This Row],[Description/Commentaires/Notes]]="","",DepensesData[[#This Row],[Description/Commentaires/Notes]])</f>
        <v/>
      </c>
      <c r="L1600" s="21"/>
    </row>
    <row r="1601" spans="2:12" x14ac:dyDescent="0.25">
      <c r="B1601" s="92">
        <f t="shared" si="49"/>
        <v>1597</v>
      </c>
      <c r="C1601" s="13" t="str">
        <f t="shared" si="48"/>
        <v/>
      </c>
      <c r="D1601" s="20"/>
      <c r="E1601" s="5"/>
      <c r="F1601" s="5"/>
      <c r="G1601" s="5"/>
      <c r="H1601" s="3"/>
      <c r="I1601" s="4"/>
      <c r="J1601" s="4"/>
      <c r="K1601" s="92" t="str">
        <f>IF(DepensesData[[#This Row],[Description/Commentaires/Notes]]="","",DepensesData[[#This Row],[Description/Commentaires/Notes]])</f>
        <v/>
      </c>
      <c r="L1601" s="21"/>
    </row>
    <row r="1602" spans="2:12" x14ac:dyDescent="0.25">
      <c r="B1602" s="92">
        <f t="shared" si="49"/>
        <v>1598</v>
      </c>
      <c r="C1602" s="13" t="str">
        <f t="shared" si="48"/>
        <v/>
      </c>
      <c r="D1602" s="20"/>
      <c r="E1602" s="5"/>
      <c r="F1602" s="5"/>
      <c r="G1602" s="5"/>
      <c r="H1602" s="3"/>
      <c r="I1602" s="4"/>
      <c r="J1602" s="4"/>
      <c r="K1602" s="92" t="str">
        <f>IF(DepensesData[[#This Row],[Description/Commentaires/Notes]]="","",DepensesData[[#This Row],[Description/Commentaires/Notes]])</f>
        <v/>
      </c>
      <c r="L1602" s="21"/>
    </row>
    <row r="1603" spans="2:12" x14ac:dyDescent="0.25">
      <c r="B1603" s="92">
        <f t="shared" si="49"/>
        <v>1599</v>
      </c>
      <c r="C1603" s="13" t="str">
        <f t="shared" si="48"/>
        <v/>
      </c>
      <c r="D1603" s="20"/>
      <c r="E1603" s="5"/>
      <c r="F1603" s="5"/>
      <c r="G1603" s="5"/>
      <c r="H1603" s="3"/>
      <c r="I1603" s="4"/>
      <c r="J1603" s="4"/>
      <c r="K1603" s="92" t="str">
        <f>IF(DepensesData[[#This Row],[Description/Commentaires/Notes]]="","",DepensesData[[#This Row],[Description/Commentaires/Notes]])</f>
        <v/>
      </c>
      <c r="L1603" s="21"/>
    </row>
    <row r="1604" spans="2:12" x14ac:dyDescent="0.25">
      <c r="B1604" s="92">
        <f t="shared" si="49"/>
        <v>1600</v>
      </c>
      <c r="C1604" s="13" t="str">
        <f t="shared" si="48"/>
        <v/>
      </c>
      <c r="D1604" s="20"/>
      <c r="E1604" s="5"/>
      <c r="F1604" s="5"/>
      <c r="G1604" s="5"/>
      <c r="H1604" s="3"/>
      <c r="I1604" s="4"/>
      <c r="J1604" s="4"/>
      <c r="K1604" s="92" t="str">
        <f>IF(DepensesData[[#This Row],[Description/Commentaires/Notes]]="","",DepensesData[[#This Row],[Description/Commentaires/Notes]])</f>
        <v/>
      </c>
      <c r="L1604" s="21"/>
    </row>
    <row r="1605" spans="2:12" x14ac:dyDescent="0.25">
      <c r="B1605" s="92">
        <f t="shared" si="49"/>
        <v>1601</v>
      </c>
      <c r="C1605" s="13" t="str">
        <f t="shared" ref="C1605:C1668" si="50">IF(OR(D1605="", E1605="", F1605="", H1605="", I1605=""), "", TEXT(RIGHT(YEAR(D1605), 2), "00") &amp; TEXT(MONTH(D1605), "00") &amp; TEXT(DAY(D1605), "00") &amp; "_Dep_MC_" &amp; TEXT(B1605, "0"))</f>
        <v/>
      </c>
      <c r="D1605" s="20"/>
      <c r="E1605" s="5"/>
      <c r="F1605" s="5"/>
      <c r="G1605" s="5"/>
      <c r="H1605" s="3"/>
      <c r="I1605" s="4"/>
      <c r="J1605" s="4"/>
      <c r="K1605" s="92" t="str">
        <f>IF(DepensesData[[#This Row],[Description/Commentaires/Notes]]="","",DepensesData[[#This Row],[Description/Commentaires/Notes]])</f>
        <v/>
      </c>
      <c r="L1605" s="21"/>
    </row>
    <row r="1606" spans="2:12" x14ac:dyDescent="0.25">
      <c r="B1606" s="92">
        <f t="shared" si="49"/>
        <v>1602</v>
      </c>
      <c r="C1606" s="13" t="str">
        <f t="shared" si="50"/>
        <v/>
      </c>
      <c r="D1606" s="20"/>
      <c r="E1606" s="5"/>
      <c r="F1606" s="5"/>
      <c r="G1606" s="5"/>
      <c r="H1606" s="3"/>
      <c r="I1606" s="4"/>
      <c r="J1606" s="4"/>
      <c r="K1606" s="92" t="str">
        <f>IF(DepensesData[[#This Row],[Description/Commentaires/Notes]]="","",DepensesData[[#This Row],[Description/Commentaires/Notes]])</f>
        <v/>
      </c>
      <c r="L1606" s="21"/>
    </row>
    <row r="1607" spans="2:12" x14ac:dyDescent="0.25">
      <c r="B1607" s="92">
        <f t="shared" ref="B1607:B1670" si="51">B1606+1</f>
        <v>1603</v>
      </c>
      <c r="C1607" s="13" t="str">
        <f t="shared" si="50"/>
        <v/>
      </c>
      <c r="D1607" s="20"/>
      <c r="E1607" s="5"/>
      <c r="F1607" s="5"/>
      <c r="G1607" s="5"/>
      <c r="H1607" s="3"/>
      <c r="I1607" s="4"/>
      <c r="J1607" s="4"/>
      <c r="K1607" s="92" t="str">
        <f>IF(DepensesData[[#This Row],[Description/Commentaires/Notes]]="","",DepensesData[[#This Row],[Description/Commentaires/Notes]])</f>
        <v/>
      </c>
      <c r="L1607" s="21"/>
    </row>
    <row r="1608" spans="2:12" x14ac:dyDescent="0.25">
      <c r="B1608" s="92">
        <f t="shared" si="51"/>
        <v>1604</v>
      </c>
      <c r="C1608" s="13" t="str">
        <f t="shared" si="50"/>
        <v/>
      </c>
      <c r="D1608" s="20"/>
      <c r="E1608" s="5"/>
      <c r="F1608" s="5"/>
      <c r="G1608" s="5"/>
      <c r="H1608" s="3"/>
      <c r="I1608" s="4"/>
      <c r="J1608" s="4"/>
      <c r="K1608" s="92" t="str">
        <f>IF(DepensesData[[#This Row],[Description/Commentaires/Notes]]="","",DepensesData[[#This Row],[Description/Commentaires/Notes]])</f>
        <v/>
      </c>
      <c r="L1608" s="21"/>
    </row>
    <row r="1609" spans="2:12" x14ac:dyDescent="0.25">
      <c r="B1609" s="92">
        <f t="shared" si="51"/>
        <v>1605</v>
      </c>
      <c r="C1609" s="13" t="str">
        <f t="shared" si="50"/>
        <v/>
      </c>
      <c r="D1609" s="20"/>
      <c r="E1609" s="5"/>
      <c r="F1609" s="5"/>
      <c r="G1609" s="5"/>
      <c r="H1609" s="3"/>
      <c r="I1609" s="4"/>
      <c r="J1609" s="4"/>
      <c r="K1609" s="92" t="str">
        <f>IF(DepensesData[[#This Row],[Description/Commentaires/Notes]]="","",DepensesData[[#This Row],[Description/Commentaires/Notes]])</f>
        <v/>
      </c>
      <c r="L1609" s="21"/>
    </row>
    <row r="1610" spans="2:12" x14ac:dyDescent="0.25">
      <c r="B1610" s="92">
        <f t="shared" si="51"/>
        <v>1606</v>
      </c>
      <c r="C1610" s="13" t="str">
        <f t="shared" si="50"/>
        <v/>
      </c>
      <c r="D1610" s="20"/>
      <c r="E1610" s="5"/>
      <c r="F1610" s="5"/>
      <c r="G1610" s="5"/>
      <c r="H1610" s="3"/>
      <c r="I1610" s="4"/>
      <c r="J1610" s="4"/>
      <c r="K1610" s="92" t="str">
        <f>IF(DepensesData[[#This Row],[Description/Commentaires/Notes]]="","",DepensesData[[#This Row],[Description/Commentaires/Notes]])</f>
        <v/>
      </c>
      <c r="L1610" s="21"/>
    </row>
    <row r="1611" spans="2:12" x14ac:dyDescent="0.25">
      <c r="B1611" s="92">
        <f t="shared" si="51"/>
        <v>1607</v>
      </c>
      <c r="C1611" s="13" t="str">
        <f t="shared" si="50"/>
        <v/>
      </c>
      <c r="D1611" s="20"/>
      <c r="E1611" s="5"/>
      <c r="F1611" s="5"/>
      <c r="G1611" s="5"/>
      <c r="H1611" s="3"/>
      <c r="I1611" s="4"/>
      <c r="J1611" s="4"/>
      <c r="K1611" s="92" t="str">
        <f>IF(DepensesData[[#This Row],[Description/Commentaires/Notes]]="","",DepensesData[[#This Row],[Description/Commentaires/Notes]])</f>
        <v/>
      </c>
      <c r="L1611" s="21"/>
    </row>
    <row r="1612" spans="2:12" x14ac:dyDescent="0.25">
      <c r="B1612" s="92">
        <f t="shared" si="51"/>
        <v>1608</v>
      </c>
      <c r="C1612" s="13" t="str">
        <f t="shared" si="50"/>
        <v/>
      </c>
      <c r="D1612" s="20"/>
      <c r="E1612" s="5"/>
      <c r="F1612" s="5"/>
      <c r="G1612" s="5"/>
      <c r="H1612" s="3"/>
      <c r="I1612" s="4"/>
      <c r="J1612" s="4"/>
      <c r="K1612" s="92" t="str">
        <f>IF(DepensesData[[#This Row],[Description/Commentaires/Notes]]="","",DepensesData[[#This Row],[Description/Commentaires/Notes]])</f>
        <v/>
      </c>
      <c r="L1612" s="21"/>
    </row>
    <row r="1613" spans="2:12" x14ac:dyDescent="0.25">
      <c r="B1613" s="92">
        <f t="shared" si="51"/>
        <v>1609</v>
      </c>
      <c r="C1613" s="13" t="str">
        <f t="shared" si="50"/>
        <v/>
      </c>
      <c r="D1613" s="20"/>
      <c r="E1613" s="5"/>
      <c r="F1613" s="5"/>
      <c r="G1613" s="5"/>
      <c r="H1613" s="3"/>
      <c r="I1613" s="4"/>
      <c r="J1613" s="4"/>
      <c r="K1613" s="92" t="str">
        <f>IF(DepensesData[[#This Row],[Description/Commentaires/Notes]]="","",DepensesData[[#This Row],[Description/Commentaires/Notes]])</f>
        <v/>
      </c>
      <c r="L1613" s="21"/>
    </row>
    <row r="1614" spans="2:12" x14ac:dyDescent="0.25">
      <c r="B1614" s="92">
        <f t="shared" si="51"/>
        <v>1610</v>
      </c>
      <c r="C1614" s="13" t="str">
        <f t="shared" si="50"/>
        <v/>
      </c>
      <c r="D1614" s="20"/>
      <c r="E1614" s="5"/>
      <c r="F1614" s="5"/>
      <c r="G1614" s="5"/>
      <c r="H1614" s="3"/>
      <c r="I1614" s="4"/>
      <c r="J1614" s="4"/>
      <c r="K1614" s="92" t="str">
        <f>IF(DepensesData[[#This Row],[Description/Commentaires/Notes]]="","",DepensesData[[#This Row],[Description/Commentaires/Notes]])</f>
        <v/>
      </c>
      <c r="L1614" s="21"/>
    </row>
    <row r="1615" spans="2:12" x14ac:dyDescent="0.25">
      <c r="B1615" s="92">
        <f t="shared" si="51"/>
        <v>1611</v>
      </c>
      <c r="C1615" s="13" t="str">
        <f t="shared" si="50"/>
        <v/>
      </c>
      <c r="D1615" s="20"/>
      <c r="E1615" s="5"/>
      <c r="F1615" s="5"/>
      <c r="G1615" s="5"/>
      <c r="H1615" s="3"/>
      <c r="I1615" s="4"/>
      <c r="J1615" s="4"/>
      <c r="K1615" s="92" t="str">
        <f>IF(DepensesData[[#This Row],[Description/Commentaires/Notes]]="","",DepensesData[[#This Row],[Description/Commentaires/Notes]])</f>
        <v/>
      </c>
      <c r="L1615" s="21"/>
    </row>
    <row r="1616" spans="2:12" x14ac:dyDescent="0.25">
      <c r="B1616" s="92">
        <f t="shared" si="51"/>
        <v>1612</v>
      </c>
      <c r="C1616" s="13" t="str">
        <f t="shared" si="50"/>
        <v/>
      </c>
      <c r="D1616" s="20"/>
      <c r="E1616" s="5"/>
      <c r="F1616" s="5"/>
      <c r="G1616" s="5"/>
      <c r="H1616" s="3"/>
      <c r="I1616" s="4"/>
      <c r="J1616" s="4"/>
      <c r="K1616" s="92" t="str">
        <f>IF(DepensesData[[#This Row],[Description/Commentaires/Notes]]="","",DepensesData[[#This Row],[Description/Commentaires/Notes]])</f>
        <v/>
      </c>
      <c r="L1616" s="21"/>
    </row>
    <row r="1617" spans="2:12" x14ac:dyDescent="0.25">
      <c r="B1617" s="92">
        <f t="shared" si="51"/>
        <v>1613</v>
      </c>
      <c r="C1617" s="13" t="str">
        <f t="shared" si="50"/>
        <v/>
      </c>
      <c r="D1617" s="20"/>
      <c r="E1617" s="5"/>
      <c r="F1617" s="5"/>
      <c r="G1617" s="5"/>
      <c r="H1617" s="3"/>
      <c r="I1617" s="4"/>
      <c r="J1617" s="4"/>
      <c r="K1617" s="92" t="str">
        <f>IF(DepensesData[[#This Row],[Description/Commentaires/Notes]]="","",DepensesData[[#This Row],[Description/Commentaires/Notes]])</f>
        <v/>
      </c>
      <c r="L1617" s="21"/>
    </row>
    <row r="1618" spans="2:12" x14ac:dyDescent="0.25">
      <c r="B1618" s="92">
        <f t="shared" si="51"/>
        <v>1614</v>
      </c>
      <c r="C1618" s="13" t="str">
        <f t="shared" si="50"/>
        <v/>
      </c>
      <c r="D1618" s="20"/>
      <c r="E1618" s="5"/>
      <c r="F1618" s="5"/>
      <c r="G1618" s="5"/>
      <c r="H1618" s="3"/>
      <c r="I1618" s="4"/>
      <c r="J1618" s="4"/>
      <c r="K1618" s="92" t="str">
        <f>IF(DepensesData[[#This Row],[Description/Commentaires/Notes]]="","",DepensesData[[#This Row],[Description/Commentaires/Notes]])</f>
        <v/>
      </c>
      <c r="L1618" s="21"/>
    </row>
    <row r="1619" spans="2:12" x14ac:dyDescent="0.25">
      <c r="B1619" s="92">
        <f t="shared" si="51"/>
        <v>1615</v>
      </c>
      <c r="C1619" s="13" t="str">
        <f t="shared" si="50"/>
        <v/>
      </c>
      <c r="D1619" s="20"/>
      <c r="E1619" s="5"/>
      <c r="F1619" s="5"/>
      <c r="G1619" s="5"/>
      <c r="H1619" s="3"/>
      <c r="I1619" s="4"/>
      <c r="J1619" s="4"/>
      <c r="K1619" s="92" t="str">
        <f>IF(DepensesData[[#This Row],[Description/Commentaires/Notes]]="","",DepensesData[[#This Row],[Description/Commentaires/Notes]])</f>
        <v/>
      </c>
      <c r="L1619" s="21"/>
    </row>
    <row r="1620" spans="2:12" x14ac:dyDescent="0.25">
      <c r="B1620" s="92">
        <f t="shared" si="51"/>
        <v>1616</v>
      </c>
      <c r="C1620" s="13" t="str">
        <f t="shared" si="50"/>
        <v/>
      </c>
      <c r="D1620" s="20"/>
      <c r="E1620" s="5"/>
      <c r="F1620" s="5"/>
      <c r="G1620" s="5"/>
      <c r="H1620" s="3"/>
      <c r="I1620" s="4"/>
      <c r="J1620" s="4"/>
      <c r="K1620" s="92" t="str">
        <f>IF(DepensesData[[#This Row],[Description/Commentaires/Notes]]="","",DepensesData[[#This Row],[Description/Commentaires/Notes]])</f>
        <v/>
      </c>
      <c r="L1620" s="21"/>
    </row>
    <row r="1621" spans="2:12" x14ac:dyDescent="0.25">
      <c r="B1621" s="92">
        <f t="shared" si="51"/>
        <v>1617</v>
      </c>
      <c r="C1621" s="13" t="str">
        <f t="shared" si="50"/>
        <v/>
      </c>
      <c r="D1621" s="20"/>
      <c r="E1621" s="5"/>
      <c r="F1621" s="5"/>
      <c r="G1621" s="5"/>
      <c r="H1621" s="3"/>
      <c r="I1621" s="4"/>
      <c r="J1621" s="4"/>
      <c r="K1621" s="92" t="str">
        <f>IF(DepensesData[[#This Row],[Description/Commentaires/Notes]]="","",DepensesData[[#This Row],[Description/Commentaires/Notes]])</f>
        <v/>
      </c>
      <c r="L1621" s="21"/>
    </row>
    <row r="1622" spans="2:12" x14ac:dyDescent="0.25">
      <c r="B1622" s="92">
        <f t="shared" si="51"/>
        <v>1618</v>
      </c>
      <c r="C1622" s="13" t="str">
        <f t="shared" si="50"/>
        <v/>
      </c>
      <c r="D1622" s="20"/>
      <c r="E1622" s="5"/>
      <c r="F1622" s="5"/>
      <c r="G1622" s="5"/>
      <c r="H1622" s="3"/>
      <c r="I1622" s="4"/>
      <c r="J1622" s="4"/>
      <c r="K1622" s="92" t="str">
        <f>IF(DepensesData[[#This Row],[Description/Commentaires/Notes]]="","",DepensesData[[#This Row],[Description/Commentaires/Notes]])</f>
        <v/>
      </c>
      <c r="L1622" s="21"/>
    </row>
    <row r="1623" spans="2:12" x14ac:dyDescent="0.25">
      <c r="B1623" s="92">
        <f t="shared" si="51"/>
        <v>1619</v>
      </c>
      <c r="C1623" s="13" t="str">
        <f t="shared" si="50"/>
        <v/>
      </c>
      <c r="D1623" s="20"/>
      <c r="E1623" s="5"/>
      <c r="F1623" s="5"/>
      <c r="G1623" s="5"/>
      <c r="H1623" s="3"/>
      <c r="I1623" s="4"/>
      <c r="J1623" s="4"/>
      <c r="K1623" s="92" t="str">
        <f>IF(DepensesData[[#This Row],[Description/Commentaires/Notes]]="","",DepensesData[[#This Row],[Description/Commentaires/Notes]])</f>
        <v/>
      </c>
      <c r="L1623" s="21"/>
    </row>
    <row r="1624" spans="2:12" x14ac:dyDescent="0.25">
      <c r="B1624" s="92">
        <f t="shared" si="51"/>
        <v>1620</v>
      </c>
      <c r="C1624" s="13" t="str">
        <f t="shared" si="50"/>
        <v/>
      </c>
      <c r="D1624" s="20"/>
      <c r="E1624" s="5"/>
      <c r="F1624" s="5"/>
      <c r="G1624" s="5"/>
      <c r="H1624" s="3"/>
      <c r="I1624" s="4"/>
      <c r="J1624" s="4"/>
      <c r="K1624" s="92" t="str">
        <f>IF(DepensesData[[#This Row],[Description/Commentaires/Notes]]="","",DepensesData[[#This Row],[Description/Commentaires/Notes]])</f>
        <v/>
      </c>
      <c r="L1624" s="21"/>
    </row>
    <row r="1625" spans="2:12" x14ac:dyDescent="0.25">
      <c r="B1625" s="92">
        <f t="shared" si="51"/>
        <v>1621</v>
      </c>
      <c r="C1625" s="13" t="str">
        <f t="shared" si="50"/>
        <v/>
      </c>
      <c r="D1625" s="20"/>
      <c r="E1625" s="5"/>
      <c r="F1625" s="5"/>
      <c r="G1625" s="5"/>
      <c r="H1625" s="3"/>
      <c r="I1625" s="4"/>
      <c r="J1625" s="4"/>
      <c r="K1625" s="92" t="str">
        <f>IF(DepensesData[[#This Row],[Description/Commentaires/Notes]]="","",DepensesData[[#This Row],[Description/Commentaires/Notes]])</f>
        <v/>
      </c>
      <c r="L1625" s="21"/>
    </row>
    <row r="1626" spans="2:12" x14ac:dyDescent="0.25">
      <c r="B1626" s="92">
        <f t="shared" si="51"/>
        <v>1622</v>
      </c>
      <c r="C1626" s="13" t="str">
        <f t="shared" si="50"/>
        <v/>
      </c>
      <c r="D1626" s="20"/>
      <c r="E1626" s="5"/>
      <c r="F1626" s="5"/>
      <c r="G1626" s="5"/>
      <c r="H1626" s="3"/>
      <c r="I1626" s="4"/>
      <c r="J1626" s="4"/>
      <c r="K1626" s="92" t="str">
        <f>IF(DepensesData[[#This Row],[Description/Commentaires/Notes]]="","",DepensesData[[#This Row],[Description/Commentaires/Notes]])</f>
        <v/>
      </c>
      <c r="L1626" s="21"/>
    </row>
    <row r="1627" spans="2:12" x14ac:dyDescent="0.25">
      <c r="B1627" s="92">
        <f t="shared" si="51"/>
        <v>1623</v>
      </c>
      <c r="C1627" s="13" t="str">
        <f t="shared" si="50"/>
        <v/>
      </c>
      <c r="D1627" s="20"/>
      <c r="E1627" s="5"/>
      <c r="F1627" s="5"/>
      <c r="G1627" s="5"/>
      <c r="H1627" s="3"/>
      <c r="I1627" s="4"/>
      <c r="J1627" s="4"/>
      <c r="K1627" s="92" t="str">
        <f>IF(DepensesData[[#This Row],[Description/Commentaires/Notes]]="","",DepensesData[[#This Row],[Description/Commentaires/Notes]])</f>
        <v/>
      </c>
      <c r="L1627" s="21"/>
    </row>
    <row r="1628" spans="2:12" x14ac:dyDescent="0.25">
      <c r="B1628" s="92">
        <f t="shared" si="51"/>
        <v>1624</v>
      </c>
      <c r="C1628" s="13" t="str">
        <f t="shared" si="50"/>
        <v/>
      </c>
      <c r="D1628" s="20"/>
      <c r="E1628" s="5"/>
      <c r="F1628" s="5"/>
      <c r="G1628" s="5"/>
      <c r="H1628" s="3"/>
      <c r="I1628" s="4"/>
      <c r="J1628" s="4"/>
      <c r="K1628" s="92" t="str">
        <f>IF(DepensesData[[#This Row],[Description/Commentaires/Notes]]="","",DepensesData[[#This Row],[Description/Commentaires/Notes]])</f>
        <v/>
      </c>
      <c r="L1628" s="21"/>
    </row>
    <row r="1629" spans="2:12" x14ac:dyDescent="0.25">
      <c r="B1629" s="92">
        <f t="shared" si="51"/>
        <v>1625</v>
      </c>
      <c r="C1629" s="13" t="str">
        <f t="shared" si="50"/>
        <v/>
      </c>
      <c r="D1629" s="20"/>
      <c r="E1629" s="5"/>
      <c r="F1629" s="5"/>
      <c r="G1629" s="5"/>
      <c r="H1629" s="3"/>
      <c r="I1629" s="4"/>
      <c r="J1629" s="4"/>
      <c r="K1629" s="92" t="str">
        <f>IF(DepensesData[[#This Row],[Description/Commentaires/Notes]]="","",DepensesData[[#This Row],[Description/Commentaires/Notes]])</f>
        <v/>
      </c>
      <c r="L1629" s="21"/>
    </row>
    <row r="1630" spans="2:12" x14ac:dyDescent="0.25">
      <c r="B1630" s="92">
        <f t="shared" si="51"/>
        <v>1626</v>
      </c>
      <c r="C1630" s="13" t="str">
        <f t="shared" si="50"/>
        <v/>
      </c>
      <c r="D1630" s="20"/>
      <c r="E1630" s="5"/>
      <c r="F1630" s="5"/>
      <c r="G1630" s="5"/>
      <c r="H1630" s="3"/>
      <c r="I1630" s="4"/>
      <c r="J1630" s="4"/>
      <c r="K1630" s="92" t="str">
        <f>IF(DepensesData[[#This Row],[Description/Commentaires/Notes]]="","",DepensesData[[#This Row],[Description/Commentaires/Notes]])</f>
        <v/>
      </c>
      <c r="L1630" s="21"/>
    </row>
    <row r="1631" spans="2:12" x14ac:dyDescent="0.25">
      <c r="B1631" s="92">
        <f t="shared" si="51"/>
        <v>1627</v>
      </c>
      <c r="C1631" s="13" t="str">
        <f t="shared" si="50"/>
        <v/>
      </c>
      <c r="D1631" s="20"/>
      <c r="E1631" s="5"/>
      <c r="F1631" s="5"/>
      <c r="G1631" s="5"/>
      <c r="H1631" s="3"/>
      <c r="I1631" s="4"/>
      <c r="J1631" s="4"/>
      <c r="K1631" s="92" t="str">
        <f>IF(DepensesData[[#This Row],[Description/Commentaires/Notes]]="","",DepensesData[[#This Row],[Description/Commentaires/Notes]])</f>
        <v/>
      </c>
      <c r="L1631" s="21"/>
    </row>
    <row r="1632" spans="2:12" x14ac:dyDescent="0.25">
      <c r="B1632" s="92">
        <f t="shared" si="51"/>
        <v>1628</v>
      </c>
      <c r="C1632" s="13" t="str">
        <f t="shared" si="50"/>
        <v/>
      </c>
      <c r="D1632" s="20"/>
      <c r="E1632" s="5"/>
      <c r="F1632" s="5"/>
      <c r="G1632" s="5"/>
      <c r="H1632" s="3"/>
      <c r="I1632" s="4"/>
      <c r="J1632" s="4"/>
      <c r="K1632" s="92" t="str">
        <f>IF(DepensesData[[#This Row],[Description/Commentaires/Notes]]="","",DepensesData[[#This Row],[Description/Commentaires/Notes]])</f>
        <v/>
      </c>
      <c r="L1632" s="21"/>
    </row>
    <row r="1633" spans="2:12" x14ac:dyDescent="0.25">
      <c r="B1633" s="92">
        <f t="shared" si="51"/>
        <v>1629</v>
      </c>
      <c r="C1633" s="13" t="str">
        <f t="shared" si="50"/>
        <v/>
      </c>
      <c r="D1633" s="20"/>
      <c r="E1633" s="5"/>
      <c r="F1633" s="5"/>
      <c r="G1633" s="5"/>
      <c r="H1633" s="3"/>
      <c r="I1633" s="4"/>
      <c r="J1633" s="4"/>
      <c r="K1633" s="92" t="str">
        <f>IF(DepensesData[[#This Row],[Description/Commentaires/Notes]]="","",DepensesData[[#This Row],[Description/Commentaires/Notes]])</f>
        <v/>
      </c>
      <c r="L1633" s="21"/>
    </row>
    <row r="1634" spans="2:12" x14ac:dyDescent="0.25">
      <c r="B1634" s="92">
        <f t="shared" si="51"/>
        <v>1630</v>
      </c>
      <c r="C1634" s="13" t="str">
        <f t="shared" si="50"/>
        <v/>
      </c>
      <c r="D1634" s="20"/>
      <c r="E1634" s="5"/>
      <c r="F1634" s="5"/>
      <c r="G1634" s="5"/>
      <c r="H1634" s="3"/>
      <c r="I1634" s="4"/>
      <c r="J1634" s="4"/>
      <c r="K1634" s="92" t="str">
        <f>IF(DepensesData[[#This Row],[Description/Commentaires/Notes]]="","",DepensesData[[#This Row],[Description/Commentaires/Notes]])</f>
        <v/>
      </c>
      <c r="L1634" s="21"/>
    </row>
    <row r="1635" spans="2:12" x14ac:dyDescent="0.25">
      <c r="B1635" s="92">
        <f t="shared" si="51"/>
        <v>1631</v>
      </c>
      <c r="C1635" s="13" t="str">
        <f t="shared" si="50"/>
        <v/>
      </c>
      <c r="D1635" s="20"/>
      <c r="E1635" s="5"/>
      <c r="F1635" s="5"/>
      <c r="G1635" s="5"/>
      <c r="H1635" s="3"/>
      <c r="I1635" s="4"/>
      <c r="J1635" s="4"/>
      <c r="K1635" s="92" t="str">
        <f>IF(DepensesData[[#This Row],[Description/Commentaires/Notes]]="","",DepensesData[[#This Row],[Description/Commentaires/Notes]])</f>
        <v/>
      </c>
      <c r="L1635" s="21"/>
    </row>
    <row r="1636" spans="2:12" x14ac:dyDescent="0.25">
      <c r="B1636" s="92">
        <f t="shared" si="51"/>
        <v>1632</v>
      </c>
      <c r="C1636" s="13" t="str">
        <f t="shared" si="50"/>
        <v/>
      </c>
      <c r="D1636" s="20"/>
      <c r="E1636" s="5"/>
      <c r="F1636" s="5"/>
      <c r="G1636" s="5"/>
      <c r="H1636" s="3"/>
      <c r="I1636" s="4"/>
      <c r="J1636" s="4"/>
      <c r="K1636" s="92" t="str">
        <f>IF(DepensesData[[#This Row],[Description/Commentaires/Notes]]="","",DepensesData[[#This Row],[Description/Commentaires/Notes]])</f>
        <v/>
      </c>
      <c r="L1636" s="21"/>
    </row>
    <row r="1637" spans="2:12" x14ac:dyDescent="0.25">
      <c r="B1637" s="92">
        <f t="shared" si="51"/>
        <v>1633</v>
      </c>
      <c r="C1637" s="13" t="str">
        <f t="shared" si="50"/>
        <v/>
      </c>
      <c r="D1637" s="20"/>
      <c r="E1637" s="5"/>
      <c r="F1637" s="5"/>
      <c r="G1637" s="5"/>
      <c r="H1637" s="3"/>
      <c r="I1637" s="4"/>
      <c r="J1637" s="4"/>
      <c r="K1637" s="92" t="str">
        <f>IF(DepensesData[[#This Row],[Description/Commentaires/Notes]]="","",DepensesData[[#This Row],[Description/Commentaires/Notes]])</f>
        <v/>
      </c>
      <c r="L1637" s="21"/>
    </row>
    <row r="1638" spans="2:12" x14ac:dyDescent="0.25">
      <c r="B1638" s="92">
        <f t="shared" si="51"/>
        <v>1634</v>
      </c>
      <c r="C1638" s="13" t="str">
        <f t="shared" si="50"/>
        <v/>
      </c>
      <c r="D1638" s="20"/>
      <c r="E1638" s="5"/>
      <c r="F1638" s="5"/>
      <c r="G1638" s="5"/>
      <c r="H1638" s="3"/>
      <c r="I1638" s="4"/>
      <c r="J1638" s="4"/>
      <c r="K1638" s="92" t="str">
        <f>IF(DepensesData[[#This Row],[Description/Commentaires/Notes]]="","",DepensesData[[#This Row],[Description/Commentaires/Notes]])</f>
        <v/>
      </c>
      <c r="L1638" s="21"/>
    </row>
    <row r="1639" spans="2:12" x14ac:dyDescent="0.25">
      <c r="B1639" s="92">
        <f t="shared" si="51"/>
        <v>1635</v>
      </c>
      <c r="C1639" s="13" t="str">
        <f t="shared" si="50"/>
        <v/>
      </c>
      <c r="D1639" s="20"/>
      <c r="E1639" s="5"/>
      <c r="F1639" s="5"/>
      <c r="G1639" s="5"/>
      <c r="H1639" s="3"/>
      <c r="I1639" s="4"/>
      <c r="J1639" s="4"/>
      <c r="K1639" s="92" t="str">
        <f>IF(DepensesData[[#This Row],[Description/Commentaires/Notes]]="","",DepensesData[[#This Row],[Description/Commentaires/Notes]])</f>
        <v/>
      </c>
      <c r="L1639" s="21"/>
    </row>
    <row r="1640" spans="2:12" x14ac:dyDescent="0.25">
      <c r="B1640" s="92">
        <f t="shared" si="51"/>
        <v>1636</v>
      </c>
      <c r="C1640" s="13" t="str">
        <f t="shared" si="50"/>
        <v/>
      </c>
      <c r="D1640" s="20"/>
      <c r="E1640" s="5"/>
      <c r="F1640" s="5"/>
      <c r="G1640" s="5"/>
      <c r="H1640" s="3"/>
      <c r="I1640" s="4"/>
      <c r="J1640" s="4"/>
      <c r="K1640" s="92" t="str">
        <f>IF(DepensesData[[#This Row],[Description/Commentaires/Notes]]="","",DepensesData[[#This Row],[Description/Commentaires/Notes]])</f>
        <v/>
      </c>
      <c r="L1640" s="21"/>
    </row>
    <row r="1641" spans="2:12" x14ac:dyDescent="0.25">
      <c r="B1641" s="92">
        <f t="shared" si="51"/>
        <v>1637</v>
      </c>
      <c r="C1641" s="13" t="str">
        <f t="shared" si="50"/>
        <v/>
      </c>
      <c r="D1641" s="20"/>
      <c r="E1641" s="5"/>
      <c r="F1641" s="5"/>
      <c r="G1641" s="5"/>
      <c r="H1641" s="3"/>
      <c r="I1641" s="4"/>
      <c r="J1641" s="4"/>
      <c r="K1641" s="92" t="str">
        <f>IF(DepensesData[[#This Row],[Description/Commentaires/Notes]]="","",DepensesData[[#This Row],[Description/Commentaires/Notes]])</f>
        <v/>
      </c>
      <c r="L1641" s="21"/>
    </row>
    <row r="1642" spans="2:12" x14ac:dyDescent="0.25">
      <c r="B1642" s="92">
        <f t="shared" si="51"/>
        <v>1638</v>
      </c>
      <c r="C1642" s="13" t="str">
        <f t="shared" si="50"/>
        <v/>
      </c>
      <c r="D1642" s="20"/>
      <c r="E1642" s="5"/>
      <c r="F1642" s="5"/>
      <c r="G1642" s="5"/>
      <c r="H1642" s="3"/>
      <c r="I1642" s="4"/>
      <c r="J1642" s="4"/>
      <c r="K1642" s="92" t="str">
        <f>IF(DepensesData[[#This Row],[Description/Commentaires/Notes]]="","",DepensesData[[#This Row],[Description/Commentaires/Notes]])</f>
        <v/>
      </c>
      <c r="L1642" s="21"/>
    </row>
    <row r="1643" spans="2:12" x14ac:dyDescent="0.25">
      <c r="B1643" s="92">
        <f t="shared" si="51"/>
        <v>1639</v>
      </c>
      <c r="C1643" s="13" t="str">
        <f t="shared" si="50"/>
        <v/>
      </c>
      <c r="D1643" s="20"/>
      <c r="E1643" s="5"/>
      <c r="F1643" s="5"/>
      <c r="G1643" s="5"/>
      <c r="H1643" s="3"/>
      <c r="I1643" s="4"/>
      <c r="J1643" s="4"/>
      <c r="K1643" s="92" t="str">
        <f>IF(DepensesData[[#This Row],[Description/Commentaires/Notes]]="","",DepensesData[[#This Row],[Description/Commentaires/Notes]])</f>
        <v/>
      </c>
      <c r="L1643" s="21"/>
    </row>
    <row r="1644" spans="2:12" x14ac:dyDescent="0.25">
      <c r="B1644" s="92">
        <f t="shared" si="51"/>
        <v>1640</v>
      </c>
      <c r="C1644" s="13" t="str">
        <f t="shared" si="50"/>
        <v/>
      </c>
      <c r="D1644" s="20"/>
      <c r="E1644" s="5"/>
      <c r="F1644" s="5"/>
      <c r="G1644" s="5"/>
      <c r="H1644" s="3"/>
      <c r="I1644" s="4"/>
      <c r="J1644" s="4"/>
      <c r="K1644" s="92" t="str">
        <f>IF(DepensesData[[#This Row],[Description/Commentaires/Notes]]="","",DepensesData[[#This Row],[Description/Commentaires/Notes]])</f>
        <v/>
      </c>
      <c r="L1644" s="21"/>
    </row>
    <row r="1645" spans="2:12" x14ac:dyDescent="0.25">
      <c r="B1645" s="92">
        <f t="shared" si="51"/>
        <v>1641</v>
      </c>
      <c r="C1645" s="13" t="str">
        <f t="shared" si="50"/>
        <v/>
      </c>
      <c r="D1645" s="20"/>
      <c r="E1645" s="5"/>
      <c r="F1645" s="5"/>
      <c r="G1645" s="5"/>
      <c r="H1645" s="3"/>
      <c r="I1645" s="4"/>
      <c r="J1645" s="4"/>
      <c r="K1645" s="92" t="str">
        <f>IF(DepensesData[[#This Row],[Description/Commentaires/Notes]]="","",DepensesData[[#This Row],[Description/Commentaires/Notes]])</f>
        <v/>
      </c>
      <c r="L1645" s="21"/>
    </row>
    <row r="1646" spans="2:12" x14ac:dyDescent="0.25">
      <c r="B1646" s="92">
        <f t="shared" si="51"/>
        <v>1642</v>
      </c>
      <c r="C1646" s="13" t="str">
        <f t="shared" si="50"/>
        <v/>
      </c>
      <c r="D1646" s="20"/>
      <c r="E1646" s="5"/>
      <c r="F1646" s="5"/>
      <c r="G1646" s="5"/>
      <c r="H1646" s="3"/>
      <c r="I1646" s="4"/>
      <c r="J1646" s="4"/>
      <c r="K1646" s="92" t="str">
        <f>IF(DepensesData[[#This Row],[Description/Commentaires/Notes]]="","",DepensesData[[#This Row],[Description/Commentaires/Notes]])</f>
        <v/>
      </c>
      <c r="L1646" s="21"/>
    </row>
    <row r="1647" spans="2:12" x14ac:dyDescent="0.25">
      <c r="B1647" s="92">
        <f t="shared" si="51"/>
        <v>1643</v>
      </c>
      <c r="C1647" s="13" t="str">
        <f t="shared" si="50"/>
        <v/>
      </c>
      <c r="D1647" s="20"/>
      <c r="E1647" s="5"/>
      <c r="F1647" s="5"/>
      <c r="G1647" s="5"/>
      <c r="H1647" s="3"/>
      <c r="I1647" s="4"/>
      <c r="J1647" s="4"/>
      <c r="K1647" s="92" t="str">
        <f>IF(DepensesData[[#This Row],[Description/Commentaires/Notes]]="","",DepensesData[[#This Row],[Description/Commentaires/Notes]])</f>
        <v/>
      </c>
      <c r="L1647" s="21"/>
    </row>
    <row r="1648" spans="2:12" x14ac:dyDescent="0.25">
      <c r="B1648" s="92">
        <f t="shared" si="51"/>
        <v>1644</v>
      </c>
      <c r="C1648" s="13" t="str">
        <f t="shared" si="50"/>
        <v/>
      </c>
      <c r="D1648" s="20"/>
      <c r="E1648" s="5"/>
      <c r="F1648" s="5"/>
      <c r="G1648" s="5"/>
      <c r="H1648" s="3"/>
      <c r="I1648" s="4"/>
      <c r="J1648" s="4"/>
      <c r="K1648" s="92" t="str">
        <f>IF(DepensesData[[#This Row],[Description/Commentaires/Notes]]="","",DepensesData[[#This Row],[Description/Commentaires/Notes]])</f>
        <v/>
      </c>
      <c r="L1648" s="21"/>
    </row>
    <row r="1649" spans="2:12" x14ac:dyDescent="0.25">
      <c r="B1649" s="92">
        <f t="shared" si="51"/>
        <v>1645</v>
      </c>
      <c r="C1649" s="13" t="str">
        <f t="shared" si="50"/>
        <v/>
      </c>
      <c r="D1649" s="20"/>
      <c r="E1649" s="5"/>
      <c r="F1649" s="5"/>
      <c r="G1649" s="5"/>
      <c r="H1649" s="3"/>
      <c r="I1649" s="4"/>
      <c r="J1649" s="4"/>
      <c r="K1649" s="92" t="str">
        <f>IF(DepensesData[[#This Row],[Description/Commentaires/Notes]]="","",DepensesData[[#This Row],[Description/Commentaires/Notes]])</f>
        <v/>
      </c>
      <c r="L1649" s="21"/>
    </row>
    <row r="1650" spans="2:12" x14ac:dyDescent="0.25">
      <c r="B1650" s="92">
        <f t="shared" si="51"/>
        <v>1646</v>
      </c>
      <c r="C1650" s="13" t="str">
        <f t="shared" si="50"/>
        <v/>
      </c>
      <c r="D1650" s="20"/>
      <c r="E1650" s="5"/>
      <c r="F1650" s="5"/>
      <c r="G1650" s="5"/>
      <c r="H1650" s="3"/>
      <c r="I1650" s="4"/>
      <c r="J1650" s="4"/>
      <c r="K1650" s="92" t="str">
        <f>IF(DepensesData[[#This Row],[Description/Commentaires/Notes]]="","",DepensesData[[#This Row],[Description/Commentaires/Notes]])</f>
        <v/>
      </c>
      <c r="L1650" s="21"/>
    </row>
    <row r="1651" spans="2:12" x14ac:dyDescent="0.25">
      <c r="B1651" s="92">
        <f t="shared" si="51"/>
        <v>1647</v>
      </c>
      <c r="C1651" s="13" t="str">
        <f t="shared" si="50"/>
        <v/>
      </c>
      <c r="D1651" s="20"/>
      <c r="E1651" s="5"/>
      <c r="F1651" s="5"/>
      <c r="G1651" s="5"/>
      <c r="H1651" s="3"/>
      <c r="I1651" s="4"/>
      <c r="J1651" s="4"/>
      <c r="K1651" s="92" t="str">
        <f>IF(DepensesData[[#This Row],[Description/Commentaires/Notes]]="","",DepensesData[[#This Row],[Description/Commentaires/Notes]])</f>
        <v/>
      </c>
      <c r="L1651" s="21"/>
    </row>
    <row r="1652" spans="2:12" x14ac:dyDescent="0.25">
      <c r="B1652" s="92">
        <f t="shared" si="51"/>
        <v>1648</v>
      </c>
      <c r="C1652" s="13" t="str">
        <f t="shared" si="50"/>
        <v/>
      </c>
      <c r="D1652" s="20"/>
      <c r="E1652" s="5"/>
      <c r="F1652" s="5"/>
      <c r="G1652" s="5"/>
      <c r="H1652" s="3"/>
      <c r="I1652" s="4"/>
      <c r="J1652" s="4"/>
      <c r="K1652" s="92" t="str">
        <f>IF(DepensesData[[#This Row],[Description/Commentaires/Notes]]="","",DepensesData[[#This Row],[Description/Commentaires/Notes]])</f>
        <v/>
      </c>
      <c r="L1652" s="21"/>
    </row>
    <row r="1653" spans="2:12" x14ac:dyDescent="0.25">
      <c r="B1653" s="92">
        <f t="shared" si="51"/>
        <v>1649</v>
      </c>
      <c r="C1653" s="13" t="str">
        <f t="shared" si="50"/>
        <v/>
      </c>
      <c r="D1653" s="20"/>
      <c r="E1653" s="5"/>
      <c r="F1653" s="5"/>
      <c r="G1653" s="5"/>
      <c r="H1653" s="3"/>
      <c r="I1653" s="4"/>
      <c r="J1653" s="4"/>
      <c r="K1653" s="92" t="str">
        <f>IF(DepensesData[[#This Row],[Description/Commentaires/Notes]]="","",DepensesData[[#This Row],[Description/Commentaires/Notes]])</f>
        <v/>
      </c>
      <c r="L1653" s="21"/>
    </row>
    <row r="1654" spans="2:12" x14ac:dyDescent="0.25">
      <c r="B1654" s="92">
        <f t="shared" si="51"/>
        <v>1650</v>
      </c>
      <c r="C1654" s="13" t="str">
        <f t="shared" si="50"/>
        <v/>
      </c>
      <c r="D1654" s="20"/>
      <c r="E1654" s="5"/>
      <c r="F1654" s="5"/>
      <c r="G1654" s="5"/>
      <c r="H1654" s="3"/>
      <c r="I1654" s="4"/>
      <c r="J1654" s="4"/>
      <c r="K1654" s="92" t="str">
        <f>IF(DepensesData[[#This Row],[Description/Commentaires/Notes]]="","",DepensesData[[#This Row],[Description/Commentaires/Notes]])</f>
        <v/>
      </c>
      <c r="L1654" s="21"/>
    </row>
    <row r="1655" spans="2:12" x14ac:dyDescent="0.25">
      <c r="B1655" s="92">
        <f t="shared" si="51"/>
        <v>1651</v>
      </c>
      <c r="C1655" s="13" t="str">
        <f t="shared" si="50"/>
        <v/>
      </c>
      <c r="D1655" s="20"/>
      <c r="E1655" s="5"/>
      <c r="F1655" s="5"/>
      <c r="G1655" s="5"/>
      <c r="H1655" s="3"/>
      <c r="I1655" s="4"/>
      <c r="J1655" s="4"/>
      <c r="K1655" s="92" t="str">
        <f>IF(DepensesData[[#This Row],[Description/Commentaires/Notes]]="","",DepensesData[[#This Row],[Description/Commentaires/Notes]])</f>
        <v/>
      </c>
      <c r="L1655" s="21"/>
    </row>
    <row r="1656" spans="2:12" x14ac:dyDescent="0.25">
      <c r="B1656" s="92">
        <f t="shared" si="51"/>
        <v>1652</v>
      </c>
      <c r="C1656" s="13" t="str">
        <f t="shared" si="50"/>
        <v/>
      </c>
      <c r="D1656" s="20"/>
      <c r="E1656" s="5"/>
      <c r="F1656" s="5"/>
      <c r="G1656" s="5"/>
      <c r="H1656" s="3"/>
      <c r="I1656" s="4"/>
      <c r="J1656" s="4"/>
      <c r="K1656" s="92" t="str">
        <f>IF(DepensesData[[#This Row],[Description/Commentaires/Notes]]="","",DepensesData[[#This Row],[Description/Commentaires/Notes]])</f>
        <v/>
      </c>
      <c r="L1656" s="21"/>
    </row>
    <row r="1657" spans="2:12" x14ac:dyDescent="0.25">
      <c r="B1657" s="92">
        <f t="shared" si="51"/>
        <v>1653</v>
      </c>
      <c r="C1657" s="13" t="str">
        <f t="shared" si="50"/>
        <v/>
      </c>
      <c r="D1657" s="20"/>
      <c r="E1657" s="5"/>
      <c r="F1657" s="5"/>
      <c r="G1657" s="5"/>
      <c r="H1657" s="3"/>
      <c r="I1657" s="4"/>
      <c r="J1657" s="4"/>
      <c r="K1657" s="92" t="str">
        <f>IF(DepensesData[[#This Row],[Description/Commentaires/Notes]]="","",DepensesData[[#This Row],[Description/Commentaires/Notes]])</f>
        <v/>
      </c>
      <c r="L1657" s="21"/>
    </row>
    <row r="1658" spans="2:12" x14ac:dyDescent="0.25">
      <c r="B1658" s="92">
        <f t="shared" si="51"/>
        <v>1654</v>
      </c>
      <c r="C1658" s="13" t="str">
        <f t="shared" si="50"/>
        <v/>
      </c>
      <c r="D1658" s="20"/>
      <c r="E1658" s="5"/>
      <c r="F1658" s="5"/>
      <c r="G1658" s="5"/>
      <c r="H1658" s="3"/>
      <c r="I1658" s="4"/>
      <c r="J1658" s="4"/>
      <c r="K1658" s="92" t="str">
        <f>IF(DepensesData[[#This Row],[Description/Commentaires/Notes]]="","",DepensesData[[#This Row],[Description/Commentaires/Notes]])</f>
        <v/>
      </c>
      <c r="L1658" s="21"/>
    </row>
    <row r="1659" spans="2:12" x14ac:dyDescent="0.25">
      <c r="B1659" s="92">
        <f t="shared" si="51"/>
        <v>1655</v>
      </c>
      <c r="C1659" s="13" t="str">
        <f t="shared" si="50"/>
        <v/>
      </c>
      <c r="D1659" s="20"/>
      <c r="E1659" s="5"/>
      <c r="F1659" s="5"/>
      <c r="G1659" s="5"/>
      <c r="H1659" s="3"/>
      <c r="I1659" s="4"/>
      <c r="J1659" s="4"/>
      <c r="K1659" s="92" t="str">
        <f>IF(DepensesData[[#This Row],[Description/Commentaires/Notes]]="","",DepensesData[[#This Row],[Description/Commentaires/Notes]])</f>
        <v/>
      </c>
      <c r="L1659" s="21"/>
    </row>
    <row r="1660" spans="2:12" x14ac:dyDescent="0.25">
      <c r="B1660" s="92">
        <f t="shared" si="51"/>
        <v>1656</v>
      </c>
      <c r="C1660" s="13" t="str">
        <f t="shared" si="50"/>
        <v/>
      </c>
      <c r="D1660" s="20"/>
      <c r="E1660" s="5"/>
      <c r="F1660" s="5"/>
      <c r="G1660" s="5"/>
      <c r="H1660" s="3"/>
      <c r="I1660" s="4"/>
      <c r="J1660" s="4"/>
      <c r="K1660" s="92" t="str">
        <f>IF(DepensesData[[#This Row],[Description/Commentaires/Notes]]="","",DepensesData[[#This Row],[Description/Commentaires/Notes]])</f>
        <v/>
      </c>
      <c r="L1660" s="21"/>
    </row>
    <row r="1661" spans="2:12" x14ac:dyDescent="0.25">
      <c r="B1661" s="92">
        <f t="shared" si="51"/>
        <v>1657</v>
      </c>
      <c r="C1661" s="13" t="str">
        <f t="shared" si="50"/>
        <v/>
      </c>
      <c r="D1661" s="20"/>
      <c r="E1661" s="5"/>
      <c r="F1661" s="5"/>
      <c r="G1661" s="5"/>
      <c r="H1661" s="3"/>
      <c r="I1661" s="4"/>
      <c r="J1661" s="4"/>
      <c r="K1661" s="92" t="str">
        <f>IF(DepensesData[[#This Row],[Description/Commentaires/Notes]]="","",DepensesData[[#This Row],[Description/Commentaires/Notes]])</f>
        <v/>
      </c>
      <c r="L1661" s="21"/>
    </row>
    <row r="1662" spans="2:12" x14ac:dyDescent="0.25">
      <c r="B1662" s="92">
        <f t="shared" si="51"/>
        <v>1658</v>
      </c>
      <c r="C1662" s="13" t="str">
        <f t="shared" si="50"/>
        <v/>
      </c>
      <c r="D1662" s="20"/>
      <c r="E1662" s="5"/>
      <c r="F1662" s="5"/>
      <c r="G1662" s="5"/>
      <c r="H1662" s="3"/>
      <c r="I1662" s="4"/>
      <c r="J1662" s="4"/>
      <c r="K1662" s="92" t="str">
        <f>IF(DepensesData[[#This Row],[Description/Commentaires/Notes]]="","",DepensesData[[#This Row],[Description/Commentaires/Notes]])</f>
        <v/>
      </c>
      <c r="L1662" s="21"/>
    </row>
    <row r="1663" spans="2:12" x14ac:dyDescent="0.25">
      <c r="B1663" s="92">
        <f t="shared" si="51"/>
        <v>1659</v>
      </c>
      <c r="C1663" s="13" t="str">
        <f t="shared" si="50"/>
        <v/>
      </c>
      <c r="D1663" s="20"/>
      <c r="E1663" s="5"/>
      <c r="F1663" s="5"/>
      <c r="G1663" s="5"/>
      <c r="H1663" s="3"/>
      <c r="I1663" s="4"/>
      <c r="J1663" s="4"/>
      <c r="K1663" s="92" t="str">
        <f>IF(DepensesData[[#This Row],[Description/Commentaires/Notes]]="","",DepensesData[[#This Row],[Description/Commentaires/Notes]])</f>
        <v/>
      </c>
      <c r="L1663" s="21"/>
    </row>
    <row r="1664" spans="2:12" x14ac:dyDescent="0.25">
      <c r="B1664" s="92">
        <f t="shared" si="51"/>
        <v>1660</v>
      </c>
      <c r="C1664" s="13" t="str">
        <f t="shared" si="50"/>
        <v/>
      </c>
      <c r="D1664" s="20"/>
      <c r="E1664" s="5"/>
      <c r="F1664" s="5"/>
      <c r="G1664" s="5"/>
      <c r="H1664" s="3"/>
      <c r="I1664" s="4"/>
      <c r="J1664" s="4"/>
      <c r="K1664" s="92" t="str">
        <f>IF(DepensesData[[#This Row],[Description/Commentaires/Notes]]="","",DepensesData[[#This Row],[Description/Commentaires/Notes]])</f>
        <v/>
      </c>
      <c r="L1664" s="21"/>
    </row>
    <row r="1665" spans="2:12" x14ac:dyDescent="0.25">
      <c r="B1665" s="92">
        <f t="shared" si="51"/>
        <v>1661</v>
      </c>
      <c r="C1665" s="13" t="str">
        <f t="shared" si="50"/>
        <v/>
      </c>
      <c r="D1665" s="20"/>
      <c r="E1665" s="5"/>
      <c r="F1665" s="5"/>
      <c r="G1665" s="5"/>
      <c r="H1665" s="3"/>
      <c r="I1665" s="4"/>
      <c r="J1665" s="4"/>
      <c r="K1665" s="92" t="str">
        <f>IF(DepensesData[[#This Row],[Description/Commentaires/Notes]]="","",DepensesData[[#This Row],[Description/Commentaires/Notes]])</f>
        <v/>
      </c>
      <c r="L1665" s="21"/>
    </row>
    <row r="1666" spans="2:12" x14ac:dyDescent="0.25">
      <c r="B1666" s="92">
        <f t="shared" si="51"/>
        <v>1662</v>
      </c>
      <c r="C1666" s="13" t="str">
        <f t="shared" si="50"/>
        <v/>
      </c>
      <c r="D1666" s="20"/>
      <c r="E1666" s="5"/>
      <c r="F1666" s="5"/>
      <c r="G1666" s="5"/>
      <c r="H1666" s="3"/>
      <c r="I1666" s="4"/>
      <c r="J1666" s="4"/>
      <c r="K1666" s="92" t="str">
        <f>IF(DepensesData[[#This Row],[Description/Commentaires/Notes]]="","",DepensesData[[#This Row],[Description/Commentaires/Notes]])</f>
        <v/>
      </c>
      <c r="L1666" s="21"/>
    </row>
    <row r="1667" spans="2:12" x14ac:dyDescent="0.25">
      <c r="B1667" s="92">
        <f t="shared" si="51"/>
        <v>1663</v>
      </c>
      <c r="C1667" s="13" t="str">
        <f t="shared" si="50"/>
        <v/>
      </c>
      <c r="D1667" s="20"/>
      <c r="E1667" s="5"/>
      <c r="F1667" s="5"/>
      <c r="G1667" s="5"/>
      <c r="H1667" s="3"/>
      <c r="I1667" s="4"/>
      <c r="J1667" s="4"/>
      <c r="K1667" s="92" t="str">
        <f>IF(DepensesData[[#This Row],[Description/Commentaires/Notes]]="","",DepensesData[[#This Row],[Description/Commentaires/Notes]])</f>
        <v/>
      </c>
      <c r="L1667" s="21"/>
    </row>
    <row r="1668" spans="2:12" x14ac:dyDescent="0.25">
      <c r="B1668" s="92">
        <f t="shared" si="51"/>
        <v>1664</v>
      </c>
      <c r="C1668" s="13" t="str">
        <f t="shared" si="50"/>
        <v/>
      </c>
      <c r="D1668" s="20"/>
      <c r="E1668" s="5"/>
      <c r="F1668" s="5"/>
      <c r="G1668" s="5"/>
      <c r="H1668" s="3"/>
      <c r="I1668" s="4"/>
      <c r="J1668" s="4"/>
      <c r="K1668" s="92" t="str">
        <f>IF(DepensesData[[#This Row],[Description/Commentaires/Notes]]="","",DepensesData[[#This Row],[Description/Commentaires/Notes]])</f>
        <v/>
      </c>
      <c r="L1668" s="21"/>
    </row>
    <row r="1669" spans="2:12" x14ac:dyDescent="0.25">
      <c r="B1669" s="92">
        <f t="shared" si="51"/>
        <v>1665</v>
      </c>
      <c r="C1669" s="13" t="str">
        <f t="shared" ref="C1669:C1732" si="52">IF(OR(D1669="", E1669="", F1669="", H1669="", I1669=""), "", TEXT(RIGHT(YEAR(D1669), 2), "00") &amp; TEXT(MONTH(D1669), "00") &amp; TEXT(DAY(D1669), "00") &amp; "_Dep_MC_" &amp; TEXT(B1669, "0"))</f>
        <v/>
      </c>
      <c r="D1669" s="20"/>
      <c r="E1669" s="5"/>
      <c r="F1669" s="5"/>
      <c r="G1669" s="5"/>
      <c r="H1669" s="3"/>
      <c r="I1669" s="4"/>
      <c r="J1669" s="4"/>
      <c r="K1669" s="92" t="str">
        <f>IF(DepensesData[[#This Row],[Description/Commentaires/Notes]]="","",DepensesData[[#This Row],[Description/Commentaires/Notes]])</f>
        <v/>
      </c>
      <c r="L1669" s="21"/>
    </row>
    <row r="1670" spans="2:12" x14ac:dyDescent="0.25">
      <c r="B1670" s="92">
        <f t="shared" si="51"/>
        <v>1666</v>
      </c>
      <c r="C1670" s="13" t="str">
        <f t="shared" si="52"/>
        <v/>
      </c>
      <c r="D1670" s="20"/>
      <c r="E1670" s="5"/>
      <c r="F1670" s="5"/>
      <c r="G1670" s="5"/>
      <c r="H1670" s="3"/>
      <c r="I1670" s="4"/>
      <c r="J1670" s="4"/>
      <c r="K1670" s="92" t="str">
        <f>IF(DepensesData[[#This Row],[Description/Commentaires/Notes]]="","",DepensesData[[#This Row],[Description/Commentaires/Notes]])</f>
        <v/>
      </c>
      <c r="L1670" s="21"/>
    </row>
    <row r="1671" spans="2:12" x14ac:dyDescent="0.25">
      <c r="B1671" s="92">
        <f t="shared" ref="B1671:B1734" si="53">B1670+1</f>
        <v>1667</v>
      </c>
      <c r="C1671" s="13" t="str">
        <f t="shared" si="52"/>
        <v/>
      </c>
      <c r="D1671" s="20"/>
      <c r="E1671" s="5"/>
      <c r="F1671" s="5"/>
      <c r="G1671" s="5"/>
      <c r="H1671" s="3"/>
      <c r="I1671" s="4"/>
      <c r="J1671" s="4"/>
      <c r="K1671" s="92" t="str">
        <f>IF(DepensesData[[#This Row],[Description/Commentaires/Notes]]="","",DepensesData[[#This Row],[Description/Commentaires/Notes]])</f>
        <v/>
      </c>
      <c r="L1671" s="21"/>
    </row>
    <row r="1672" spans="2:12" x14ac:dyDescent="0.25">
      <c r="B1672" s="92">
        <f t="shared" si="53"/>
        <v>1668</v>
      </c>
      <c r="C1672" s="13" t="str">
        <f t="shared" si="52"/>
        <v/>
      </c>
      <c r="D1672" s="20"/>
      <c r="E1672" s="5"/>
      <c r="F1672" s="5"/>
      <c r="G1672" s="5"/>
      <c r="H1672" s="3"/>
      <c r="I1672" s="4"/>
      <c r="J1672" s="4"/>
      <c r="K1672" s="92" t="str">
        <f>IF(DepensesData[[#This Row],[Description/Commentaires/Notes]]="","",DepensesData[[#This Row],[Description/Commentaires/Notes]])</f>
        <v/>
      </c>
      <c r="L1672" s="21"/>
    </row>
    <row r="1673" spans="2:12" x14ac:dyDescent="0.25">
      <c r="B1673" s="92">
        <f t="shared" si="53"/>
        <v>1669</v>
      </c>
      <c r="C1673" s="13" t="str">
        <f t="shared" si="52"/>
        <v/>
      </c>
      <c r="D1673" s="20"/>
      <c r="E1673" s="5"/>
      <c r="F1673" s="5"/>
      <c r="G1673" s="5"/>
      <c r="H1673" s="3"/>
      <c r="I1673" s="4"/>
      <c r="J1673" s="4"/>
      <c r="K1673" s="92" t="str">
        <f>IF(DepensesData[[#This Row],[Description/Commentaires/Notes]]="","",DepensesData[[#This Row],[Description/Commentaires/Notes]])</f>
        <v/>
      </c>
      <c r="L1673" s="21"/>
    </row>
    <row r="1674" spans="2:12" x14ac:dyDescent="0.25">
      <c r="B1674" s="92">
        <f t="shared" si="53"/>
        <v>1670</v>
      </c>
      <c r="C1674" s="13" t="str">
        <f t="shared" si="52"/>
        <v/>
      </c>
      <c r="D1674" s="20"/>
      <c r="E1674" s="5"/>
      <c r="F1674" s="5"/>
      <c r="G1674" s="5"/>
      <c r="H1674" s="3"/>
      <c r="I1674" s="4"/>
      <c r="J1674" s="4"/>
      <c r="K1674" s="92" t="str">
        <f>IF(DepensesData[[#This Row],[Description/Commentaires/Notes]]="","",DepensesData[[#This Row],[Description/Commentaires/Notes]])</f>
        <v/>
      </c>
      <c r="L1674" s="21"/>
    </row>
    <row r="1675" spans="2:12" x14ac:dyDescent="0.25">
      <c r="B1675" s="92">
        <f t="shared" si="53"/>
        <v>1671</v>
      </c>
      <c r="C1675" s="13" t="str">
        <f t="shared" si="52"/>
        <v/>
      </c>
      <c r="D1675" s="20"/>
      <c r="E1675" s="5"/>
      <c r="F1675" s="5"/>
      <c r="G1675" s="5"/>
      <c r="H1675" s="3"/>
      <c r="I1675" s="4"/>
      <c r="J1675" s="4"/>
      <c r="K1675" s="92" t="str">
        <f>IF(DepensesData[[#This Row],[Description/Commentaires/Notes]]="","",DepensesData[[#This Row],[Description/Commentaires/Notes]])</f>
        <v/>
      </c>
      <c r="L1675" s="21"/>
    </row>
    <row r="1676" spans="2:12" x14ac:dyDescent="0.25">
      <c r="B1676" s="92">
        <f t="shared" si="53"/>
        <v>1672</v>
      </c>
      <c r="C1676" s="13" t="str">
        <f t="shared" si="52"/>
        <v/>
      </c>
      <c r="D1676" s="20"/>
      <c r="E1676" s="5"/>
      <c r="F1676" s="5"/>
      <c r="G1676" s="5"/>
      <c r="H1676" s="3"/>
      <c r="I1676" s="4"/>
      <c r="J1676" s="4"/>
      <c r="K1676" s="92" t="str">
        <f>IF(DepensesData[[#This Row],[Description/Commentaires/Notes]]="","",DepensesData[[#This Row],[Description/Commentaires/Notes]])</f>
        <v/>
      </c>
      <c r="L1676" s="21"/>
    </row>
    <row r="1677" spans="2:12" x14ac:dyDescent="0.25">
      <c r="B1677" s="92">
        <f t="shared" si="53"/>
        <v>1673</v>
      </c>
      <c r="C1677" s="13" t="str">
        <f t="shared" si="52"/>
        <v/>
      </c>
      <c r="D1677" s="20"/>
      <c r="E1677" s="5"/>
      <c r="F1677" s="5"/>
      <c r="G1677" s="5"/>
      <c r="H1677" s="3"/>
      <c r="I1677" s="4"/>
      <c r="J1677" s="4"/>
      <c r="K1677" s="92" t="str">
        <f>IF(DepensesData[[#This Row],[Description/Commentaires/Notes]]="","",DepensesData[[#This Row],[Description/Commentaires/Notes]])</f>
        <v/>
      </c>
      <c r="L1677" s="21"/>
    </row>
    <row r="1678" spans="2:12" x14ac:dyDescent="0.25">
      <c r="B1678" s="92">
        <f t="shared" si="53"/>
        <v>1674</v>
      </c>
      <c r="C1678" s="13" t="str">
        <f t="shared" si="52"/>
        <v/>
      </c>
      <c r="D1678" s="20"/>
      <c r="E1678" s="5"/>
      <c r="F1678" s="5"/>
      <c r="G1678" s="5"/>
      <c r="H1678" s="3"/>
      <c r="I1678" s="4"/>
      <c r="J1678" s="4"/>
      <c r="K1678" s="92" t="str">
        <f>IF(DepensesData[[#This Row],[Description/Commentaires/Notes]]="","",DepensesData[[#This Row],[Description/Commentaires/Notes]])</f>
        <v/>
      </c>
      <c r="L1678" s="21"/>
    </row>
    <row r="1679" spans="2:12" x14ac:dyDescent="0.25">
      <c r="B1679" s="92">
        <f t="shared" si="53"/>
        <v>1675</v>
      </c>
      <c r="C1679" s="13" t="str">
        <f t="shared" si="52"/>
        <v/>
      </c>
      <c r="D1679" s="20"/>
      <c r="E1679" s="5"/>
      <c r="F1679" s="5"/>
      <c r="G1679" s="5"/>
      <c r="H1679" s="3"/>
      <c r="I1679" s="4"/>
      <c r="J1679" s="4"/>
      <c r="K1679" s="92" t="str">
        <f>IF(DepensesData[[#This Row],[Description/Commentaires/Notes]]="","",DepensesData[[#This Row],[Description/Commentaires/Notes]])</f>
        <v/>
      </c>
      <c r="L1679" s="21"/>
    </row>
    <row r="1680" spans="2:12" x14ac:dyDescent="0.25">
      <c r="B1680" s="92">
        <f t="shared" si="53"/>
        <v>1676</v>
      </c>
      <c r="C1680" s="13" t="str">
        <f t="shared" si="52"/>
        <v/>
      </c>
      <c r="D1680" s="20"/>
      <c r="E1680" s="5"/>
      <c r="F1680" s="5"/>
      <c r="G1680" s="5"/>
      <c r="H1680" s="3"/>
      <c r="I1680" s="4"/>
      <c r="J1680" s="4"/>
      <c r="K1680" s="92" t="str">
        <f>IF(DepensesData[[#This Row],[Description/Commentaires/Notes]]="","",DepensesData[[#This Row],[Description/Commentaires/Notes]])</f>
        <v/>
      </c>
      <c r="L1680" s="21"/>
    </row>
    <row r="1681" spans="2:12" x14ac:dyDescent="0.25">
      <c r="B1681" s="92">
        <f t="shared" si="53"/>
        <v>1677</v>
      </c>
      <c r="C1681" s="13" t="str">
        <f t="shared" si="52"/>
        <v/>
      </c>
      <c r="D1681" s="20"/>
      <c r="E1681" s="5"/>
      <c r="F1681" s="5"/>
      <c r="G1681" s="5"/>
      <c r="H1681" s="3"/>
      <c r="I1681" s="4"/>
      <c r="J1681" s="4"/>
      <c r="K1681" s="92" t="str">
        <f>IF(DepensesData[[#This Row],[Description/Commentaires/Notes]]="","",DepensesData[[#This Row],[Description/Commentaires/Notes]])</f>
        <v/>
      </c>
      <c r="L1681" s="21"/>
    </row>
    <row r="1682" spans="2:12" x14ac:dyDescent="0.25">
      <c r="B1682" s="92">
        <f t="shared" si="53"/>
        <v>1678</v>
      </c>
      <c r="C1682" s="13" t="str">
        <f t="shared" si="52"/>
        <v/>
      </c>
      <c r="D1682" s="20"/>
      <c r="E1682" s="5"/>
      <c r="F1682" s="5"/>
      <c r="G1682" s="5"/>
      <c r="H1682" s="3"/>
      <c r="I1682" s="4"/>
      <c r="J1682" s="4"/>
      <c r="K1682" s="92" t="str">
        <f>IF(DepensesData[[#This Row],[Description/Commentaires/Notes]]="","",DepensesData[[#This Row],[Description/Commentaires/Notes]])</f>
        <v/>
      </c>
      <c r="L1682" s="21"/>
    </row>
    <row r="1683" spans="2:12" x14ac:dyDescent="0.25">
      <c r="B1683" s="92">
        <f t="shared" si="53"/>
        <v>1679</v>
      </c>
      <c r="C1683" s="13" t="str">
        <f t="shared" si="52"/>
        <v/>
      </c>
      <c r="D1683" s="20"/>
      <c r="E1683" s="5"/>
      <c r="F1683" s="5"/>
      <c r="G1683" s="5"/>
      <c r="H1683" s="3"/>
      <c r="I1683" s="4"/>
      <c r="J1683" s="4"/>
      <c r="K1683" s="92" t="str">
        <f>IF(DepensesData[[#This Row],[Description/Commentaires/Notes]]="","",DepensesData[[#This Row],[Description/Commentaires/Notes]])</f>
        <v/>
      </c>
      <c r="L1683" s="21"/>
    </row>
    <row r="1684" spans="2:12" x14ac:dyDescent="0.25">
      <c r="B1684" s="92">
        <f t="shared" si="53"/>
        <v>1680</v>
      </c>
      <c r="C1684" s="13" t="str">
        <f t="shared" si="52"/>
        <v/>
      </c>
      <c r="D1684" s="20"/>
      <c r="E1684" s="5"/>
      <c r="F1684" s="5"/>
      <c r="G1684" s="5"/>
      <c r="H1684" s="3"/>
      <c r="I1684" s="4"/>
      <c r="J1684" s="4"/>
      <c r="K1684" s="92" t="str">
        <f>IF(DepensesData[[#This Row],[Description/Commentaires/Notes]]="","",DepensesData[[#This Row],[Description/Commentaires/Notes]])</f>
        <v/>
      </c>
      <c r="L1684" s="21"/>
    </row>
    <row r="1685" spans="2:12" x14ac:dyDescent="0.25">
      <c r="B1685" s="92">
        <f t="shared" si="53"/>
        <v>1681</v>
      </c>
      <c r="C1685" s="13" t="str">
        <f t="shared" si="52"/>
        <v/>
      </c>
      <c r="D1685" s="20"/>
      <c r="E1685" s="5"/>
      <c r="F1685" s="5"/>
      <c r="G1685" s="5"/>
      <c r="H1685" s="3"/>
      <c r="I1685" s="4"/>
      <c r="J1685" s="4"/>
      <c r="K1685" s="92" t="str">
        <f>IF(DepensesData[[#This Row],[Description/Commentaires/Notes]]="","",DepensesData[[#This Row],[Description/Commentaires/Notes]])</f>
        <v/>
      </c>
      <c r="L1685" s="21"/>
    </row>
    <row r="1686" spans="2:12" x14ac:dyDescent="0.25">
      <c r="B1686" s="92">
        <f t="shared" si="53"/>
        <v>1682</v>
      </c>
      <c r="C1686" s="13" t="str">
        <f t="shared" si="52"/>
        <v/>
      </c>
      <c r="D1686" s="20"/>
      <c r="E1686" s="5"/>
      <c r="F1686" s="5"/>
      <c r="G1686" s="5"/>
      <c r="H1686" s="3"/>
      <c r="I1686" s="4"/>
      <c r="J1686" s="4"/>
      <c r="K1686" s="92" t="str">
        <f>IF(DepensesData[[#This Row],[Description/Commentaires/Notes]]="","",DepensesData[[#This Row],[Description/Commentaires/Notes]])</f>
        <v/>
      </c>
      <c r="L1686" s="21"/>
    </row>
    <row r="1687" spans="2:12" x14ac:dyDescent="0.25">
      <c r="B1687" s="92">
        <f t="shared" si="53"/>
        <v>1683</v>
      </c>
      <c r="C1687" s="13" t="str">
        <f t="shared" si="52"/>
        <v/>
      </c>
      <c r="D1687" s="20"/>
      <c r="E1687" s="5"/>
      <c r="F1687" s="5"/>
      <c r="G1687" s="5"/>
      <c r="H1687" s="3"/>
      <c r="I1687" s="4"/>
      <c r="J1687" s="4"/>
      <c r="K1687" s="92" t="str">
        <f>IF(DepensesData[[#This Row],[Description/Commentaires/Notes]]="","",DepensesData[[#This Row],[Description/Commentaires/Notes]])</f>
        <v/>
      </c>
      <c r="L1687" s="21"/>
    </row>
    <row r="1688" spans="2:12" x14ac:dyDescent="0.25">
      <c r="B1688" s="92">
        <f t="shared" si="53"/>
        <v>1684</v>
      </c>
      <c r="C1688" s="13" t="str">
        <f t="shared" si="52"/>
        <v/>
      </c>
      <c r="D1688" s="20"/>
      <c r="E1688" s="5"/>
      <c r="F1688" s="5"/>
      <c r="G1688" s="5"/>
      <c r="H1688" s="3"/>
      <c r="I1688" s="4"/>
      <c r="J1688" s="4"/>
      <c r="K1688" s="92" t="str">
        <f>IF(DepensesData[[#This Row],[Description/Commentaires/Notes]]="","",DepensesData[[#This Row],[Description/Commentaires/Notes]])</f>
        <v/>
      </c>
      <c r="L1688" s="21"/>
    </row>
    <row r="1689" spans="2:12" x14ac:dyDescent="0.25">
      <c r="B1689" s="92">
        <f t="shared" si="53"/>
        <v>1685</v>
      </c>
      <c r="C1689" s="13" t="str">
        <f t="shared" si="52"/>
        <v/>
      </c>
      <c r="D1689" s="20"/>
      <c r="E1689" s="5"/>
      <c r="F1689" s="5"/>
      <c r="G1689" s="5"/>
      <c r="H1689" s="3"/>
      <c r="I1689" s="4"/>
      <c r="J1689" s="4"/>
      <c r="K1689" s="92" t="str">
        <f>IF(DepensesData[[#This Row],[Description/Commentaires/Notes]]="","",DepensesData[[#This Row],[Description/Commentaires/Notes]])</f>
        <v/>
      </c>
      <c r="L1689" s="21"/>
    </row>
    <row r="1690" spans="2:12" x14ac:dyDescent="0.25">
      <c r="B1690" s="92">
        <f t="shared" si="53"/>
        <v>1686</v>
      </c>
      <c r="C1690" s="13" t="str">
        <f t="shared" si="52"/>
        <v/>
      </c>
      <c r="D1690" s="20"/>
      <c r="E1690" s="5"/>
      <c r="F1690" s="5"/>
      <c r="G1690" s="5"/>
      <c r="H1690" s="3"/>
      <c r="I1690" s="4"/>
      <c r="J1690" s="4"/>
      <c r="K1690" s="92" t="str">
        <f>IF(DepensesData[[#This Row],[Description/Commentaires/Notes]]="","",DepensesData[[#This Row],[Description/Commentaires/Notes]])</f>
        <v/>
      </c>
      <c r="L1690" s="21"/>
    </row>
    <row r="1691" spans="2:12" x14ac:dyDescent="0.25">
      <c r="B1691" s="92">
        <f t="shared" si="53"/>
        <v>1687</v>
      </c>
      <c r="C1691" s="13" t="str">
        <f t="shared" si="52"/>
        <v/>
      </c>
      <c r="D1691" s="20"/>
      <c r="E1691" s="5"/>
      <c r="F1691" s="5"/>
      <c r="G1691" s="5"/>
      <c r="H1691" s="3"/>
      <c r="I1691" s="4"/>
      <c r="J1691" s="4"/>
      <c r="K1691" s="92" t="str">
        <f>IF(DepensesData[[#This Row],[Description/Commentaires/Notes]]="","",DepensesData[[#This Row],[Description/Commentaires/Notes]])</f>
        <v/>
      </c>
      <c r="L1691" s="21"/>
    </row>
    <row r="1692" spans="2:12" x14ac:dyDescent="0.25">
      <c r="B1692" s="92">
        <f t="shared" si="53"/>
        <v>1688</v>
      </c>
      <c r="C1692" s="13" t="str">
        <f t="shared" si="52"/>
        <v/>
      </c>
      <c r="D1692" s="20"/>
      <c r="E1692" s="5"/>
      <c r="F1692" s="5"/>
      <c r="G1692" s="5"/>
      <c r="H1692" s="3"/>
      <c r="I1692" s="4"/>
      <c r="J1692" s="4"/>
      <c r="K1692" s="92" t="str">
        <f>IF(DepensesData[[#This Row],[Description/Commentaires/Notes]]="","",DepensesData[[#This Row],[Description/Commentaires/Notes]])</f>
        <v/>
      </c>
      <c r="L1692" s="21"/>
    </row>
    <row r="1693" spans="2:12" x14ac:dyDescent="0.25">
      <c r="B1693" s="92">
        <f t="shared" si="53"/>
        <v>1689</v>
      </c>
      <c r="C1693" s="13" t="str">
        <f t="shared" si="52"/>
        <v/>
      </c>
      <c r="D1693" s="20"/>
      <c r="E1693" s="5"/>
      <c r="F1693" s="5"/>
      <c r="G1693" s="5"/>
      <c r="H1693" s="3"/>
      <c r="I1693" s="4"/>
      <c r="J1693" s="4"/>
      <c r="K1693" s="92" t="str">
        <f>IF(DepensesData[[#This Row],[Description/Commentaires/Notes]]="","",DepensesData[[#This Row],[Description/Commentaires/Notes]])</f>
        <v/>
      </c>
      <c r="L1693" s="21"/>
    </row>
    <row r="1694" spans="2:12" x14ac:dyDescent="0.25">
      <c r="B1694" s="92">
        <f t="shared" si="53"/>
        <v>1690</v>
      </c>
      <c r="C1694" s="13" t="str">
        <f t="shared" si="52"/>
        <v/>
      </c>
      <c r="D1694" s="20"/>
      <c r="E1694" s="5"/>
      <c r="F1694" s="5"/>
      <c r="G1694" s="5"/>
      <c r="H1694" s="3"/>
      <c r="I1694" s="4"/>
      <c r="J1694" s="4"/>
      <c r="K1694" s="92" t="str">
        <f>IF(DepensesData[[#This Row],[Description/Commentaires/Notes]]="","",DepensesData[[#This Row],[Description/Commentaires/Notes]])</f>
        <v/>
      </c>
      <c r="L1694" s="21"/>
    </row>
    <row r="1695" spans="2:12" x14ac:dyDescent="0.25">
      <c r="B1695" s="92">
        <f t="shared" si="53"/>
        <v>1691</v>
      </c>
      <c r="C1695" s="13" t="str">
        <f t="shared" si="52"/>
        <v/>
      </c>
      <c r="D1695" s="20"/>
      <c r="E1695" s="5"/>
      <c r="F1695" s="5"/>
      <c r="G1695" s="5"/>
      <c r="H1695" s="3"/>
      <c r="I1695" s="4"/>
      <c r="J1695" s="4"/>
      <c r="K1695" s="92" t="str">
        <f>IF(DepensesData[[#This Row],[Description/Commentaires/Notes]]="","",DepensesData[[#This Row],[Description/Commentaires/Notes]])</f>
        <v/>
      </c>
      <c r="L1695" s="21"/>
    </row>
    <row r="1696" spans="2:12" x14ac:dyDescent="0.25">
      <c r="B1696" s="92">
        <f t="shared" si="53"/>
        <v>1692</v>
      </c>
      <c r="C1696" s="13" t="str">
        <f t="shared" si="52"/>
        <v/>
      </c>
      <c r="D1696" s="20"/>
      <c r="E1696" s="5"/>
      <c r="F1696" s="5"/>
      <c r="G1696" s="5"/>
      <c r="H1696" s="3"/>
      <c r="I1696" s="4"/>
      <c r="J1696" s="4"/>
      <c r="K1696" s="92" t="str">
        <f>IF(DepensesData[[#This Row],[Description/Commentaires/Notes]]="","",DepensesData[[#This Row],[Description/Commentaires/Notes]])</f>
        <v/>
      </c>
      <c r="L1696" s="21"/>
    </row>
    <row r="1697" spans="2:12" x14ac:dyDescent="0.25">
      <c r="B1697" s="92">
        <f t="shared" si="53"/>
        <v>1693</v>
      </c>
      <c r="C1697" s="13" t="str">
        <f t="shared" si="52"/>
        <v/>
      </c>
      <c r="D1697" s="20"/>
      <c r="E1697" s="5"/>
      <c r="F1697" s="5"/>
      <c r="G1697" s="5"/>
      <c r="H1697" s="3"/>
      <c r="I1697" s="4"/>
      <c r="J1697" s="4"/>
      <c r="K1697" s="92" t="str">
        <f>IF(DepensesData[[#This Row],[Description/Commentaires/Notes]]="","",DepensesData[[#This Row],[Description/Commentaires/Notes]])</f>
        <v/>
      </c>
      <c r="L1697" s="21"/>
    </row>
    <row r="1698" spans="2:12" x14ac:dyDescent="0.25">
      <c r="B1698" s="92">
        <f t="shared" si="53"/>
        <v>1694</v>
      </c>
      <c r="C1698" s="13" t="str">
        <f t="shared" si="52"/>
        <v/>
      </c>
      <c r="D1698" s="20"/>
      <c r="E1698" s="5"/>
      <c r="F1698" s="5"/>
      <c r="G1698" s="5"/>
      <c r="H1698" s="3"/>
      <c r="I1698" s="4"/>
      <c r="J1698" s="4"/>
      <c r="K1698" s="92" t="str">
        <f>IF(DepensesData[[#This Row],[Description/Commentaires/Notes]]="","",DepensesData[[#This Row],[Description/Commentaires/Notes]])</f>
        <v/>
      </c>
      <c r="L1698" s="21"/>
    </row>
    <row r="1699" spans="2:12" x14ac:dyDescent="0.25">
      <c r="B1699" s="92">
        <f t="shared" si="53"/>
        <v>1695</v>
      </c>
      <c r="C1699" s="13" t="str">
        <f t="shared" si="52"/>
        <v/>
      </c>
      <c r="D1699" s="20"/>
      <c r="E1699" s="5"/>
      <c r="F1699" s="5"/>
      <c r="G1699" s="5"/>
      <c r="H1699" s="3"/>
      <c r="I1699" s="4"/>
      <c r="J1699" s="4"/>
      <c r="K1699" s="92" t="str">
        <f>IF(DepensesData[[#This Row],[Description/Commentaires/Notes]]="","",DepensesData[[#This Row],[Description/Commentaires/Notes]])</f>
        <v/>
      </c>
      <c r="L1699" s="21"/>
    </row>
    <row r="1700" spans="2:12" x14ac:dyDescent="0.25">
      <c r="B1700" s="92">
        <f t="shared" si="53"/>
        <v>1696</v>
      </c>
      <c r="C1700" s="13" t="str">
        <f t="shared" si="52"/>
        <v/>
      </c>
      <c r="D1700" s="20"/>
      <c r="E1700" s="5"/>
      <c r="F1700" s="5"/>
      <c r="G1700" s="5"/>
      <c r="H1700" s="3"/>
      <c r="I1700" s="4"/>
      <c r="J1700" s="4"/>
      <c r="K1700" s="92" t="str">
        <f>IF(DepensesData[[#This Row],[Description/Commentaires/Notes]]="","",DepensesData[[#This Row],[Description/Commentaires/Notes]])</f>
        <v/>
      </c>
      <c r="L1700" s="21"/>
    </row>
    <row r="1701" spans="2:12" x14ac:dyDescent="0.25">
      <c r="B1701" s="92">
        <f t="shared" si="53"/>
        <v>1697</v>
      </c>
      <c r="C1701" s="13" t="str">
        <f t="shared" si="52"/>
        <v/>
      </c>
      <c r="D1701" s="20"/>
      <c r="E1701" s="5"/>
      <c r="F1701" s="5"/>
      <c r="G1701" s="5"/>
      <c r="H1701" s="3"/>
      <c r="I1701" s="4"/>
      <c r="J1701" s="4"/>
      <c r="K1701" s="92" t="str">
        <f>IF(DepensesData[[#This Row],[Description/Commentaires/Notes]]="","",DepensesData[[#This Row],[Description/Commentaires/Notes]])</f>
        <v/>
      </c>
      <c r="L1701" s="21"/>
    </row>
    <row r="1702" spans="2:12" x14ac:dyDescent="0.25">
      <c r="B1702" s="92">
        <f t="shared" si="53"/>
        <v>1698</v>
      </c>
      <c r="C1702" s="13" t="str">
        <f t="shared" si="52"/>
        <v/>
      </c>
      <c r="D1702" s="20"/>
      <c r="E1702" s="5"/>
      <c r="F1702" s="5"/>
      <c r="G1702" s="5"/>
      <c r="H1702" s="3"/>
      <c r="I1702" s="4"/>
      <c r="J1702" s="4"/>
      <c r="K1702" s="92" t="str">
        <f>IF(DepensesData[[#This Row],[Description/Commentaires/Notes]]="","",DepensesData[[#This Row],[Description/Commentaires/Notes]])</f>
        <v/>
      </c>
      <c r="L1702" s="21"/>
    </row>
    <row r="1703" spans="2:12" x14ac:dyDescent="0.25">
      <c r="B1703" s="92">
        <f t="shared" si="53"/>
        <v>1699</v>
      </c>
      <c r="C1703" s="13" t="str">
        <f t="shared" si="52"/>
        <v/>
      </c>
      <c r="D1703" s="20"/>
      <c r="E1703" s="5"/>
      <c r="F1703" s="5"/>
      <c r="G1703" s="5"/>
      <c r="H1703" s="3"/>
      <c r="I1703" s="4"/>
      <c r="J1703" s="4"/>
      <c r="K1703" s="92" t="str">
        <f>IF(DepensesData[[#This Row],[Description/Commentaires/Notes]]="","",DepensesData[[#This Row],[Description/Commentaires/Notes]])</f>
        <v/>
      </c>
      <c r="L1703" s="21"/>
    </row>
    <row r="1704" spans="2:12" x14ac:dyDescent="0.25">
      <c r="B1704" s="92">
        <f t="shared" si="53"/>
        <v>1700</v>
      </c>
      <c r="C1704" s="13" t="str">
        <f t="shared" si="52"/>
        <v/>
      </c>
      <c r="D1704" s="20"/>
      <c r="E1704" s="5"/>
      <c r="F1704" s="5"/>
      <c r="G1704" s="5"/>
      <c r="H1704" s="3"/>
      <c r="I1704" s="4"/>
      <c r="J1704" s="4"/>
      <c r="K1704" s="92" t="str">
        <f>IF(DepensesData[[#This Row],[Description/Commentaires/Notes]]="","",DepensesData[[#This Row],[Description/Commentaires/Notes]])</f>
        <v/>
      </c>
      <c r="L1704" s="21"/>
    </row>
    <row r="1705" spans="2:12" x14ac:dyDescent="0.25">
      <c r="B1705" s="92">
        <f t="shared" si="53"/>
        <v>1701</v>
      </c>
      <c r="C1705" s="13" t="str">
        <f t="shared" si="52"/>
        <v/>
      </c>
      <c r="D1705" s="20"/>
      <c r="E1705" s="5"/>
      <c r="F1705" s="5"/>
      <c r="G1705" s="5"/>
      <c r="H1705" s="3"/>
      <c r="I1705" s="4"/>
      <c r="J1705" s="4"/>
      <c r="K1705" s="92" t="str">
        <f>IF(DepensesData[[#This Row],[Description/Commentaires/Notes]]="","",DepensesData[[#This Row],[Description/Commentaires/Notes]])</f>
        <v/>
      </c>
      <c r="L1705" s="21"/>
    </row>
    <row r="1706" spans="2:12" x14ac:dyDescent="0.25">
      <c r="B1706" s="92">
        <f t="shared" si="53"/>
        <v>1702</v>
      </c>
      <c r="C1706" s="13" t="str">
        <f t="shared" si="52"/>
        <v/>
      </c>
      <c r="D1706" s="20"/>
      <c r="E1706" s="5"/>
      <c r="F1706" s="5"/>
      <c r="G1706" s="5"/>
      <c r="H1706" s="3"/>
      <c r="I1706" s="4"/>
      <c r="J1706" s="4"/>
      <c r="K1706" s="92" t="str">
        <f>IF(DepensesData[[#This Row],[Description/Commentaires/Notes]]="","",DepensesData[[#This Row],[Description/Commentaires/Notes]])</f>
        <v/>
      </c>
      <c r="L1706" s="21"/>
    </row>
    <row r="1707" spans="2:12" x14ac:dyDescent="0.25">
      <c r="B1707" s="92">
        <f t="shared" si="53"/>
        <v>1703</v>
      </c>
      <c r="C1707" s="13" t="str">
        <f t="shared" si="52"/>
        <v/>
      </c>
      <c r="D1707" s="20"/>
      <c r="E1707" s="5"/>
      <c r="F1707" s="5"/>
      <c r="G1707" s="5"/>
      <c r="H1707" s="3"/>
      <c r="I1707" s="4"/>
      <c r="J1707" s="4"/>
      <c r="K1707" s="92" t="str">
        <f>IF(DepensesData[[#This Row],[Description/Commentaires/Notes]]="","",DepensesData[[#This Row],[Description/Commentaires/Notes]])</f>
        <v/>
      </c>
      <c r="L1707" s="21"/>
    </row>
    <row r="1708" spans="2:12" x14ac:dyDescent="0.25">
      <c r="B1708" s="92">
        <f t="shared" si="53"/>
        <v>1704</v>
      </c>
      <c r="C1708" s="13" t="str">
        <f t="shared" si="52"/>
        <v/>
      </c>
      <c r="D1708" s="20"/>
      <c r="E1708" s="5"/>
      <c r="F1708" s="5"/>
      <c r="G1708" s="5"/>
      <c r="H1708" s="3"/>
      <c r="I1708" s="4"/>
      <c r="J1708" s="4"/>
      <c r="K1708" s="92" t="str">
        <f>IF(DepensesData[[#This Row],[Description/Commentaires/Notes]]="","",DepensesData[[#This Row],[Description/Commentaires/Notes]])</f>
        <v/>
      </c>
      <c r="L1708" s="21"/>
    </row>
    <row r="1709" spans="2:12" x14ac:dyDescent="0.25">
      <c r="B1709" s="92">
        <f t="shared" si="53"/>
        <v>1705</v>
      </c>
      <c r="C1709" s="13" t="str">
        <f t="shared" si="52"/>
        <v/>
      </c>
      <c r="D1709" s="20"/>
      <c r="E1709" s="5"/>
      <c r="F1709" s="5"/>
      <c r="G1709" s="5"/>
      <c r="H1709" s="3"/>
      <c r="I1709" s="4"/>
      <c r="J1709" s="4"/>
      <c r="K1709" s="92" t="str">
        <f>IF(DepensesData[[#This Row],[Description/Commentaires/Notes]]="","",DepensesData[[#This Row],[Description/Commentaires/Notes]])</f>
        <v/>
      </c>
      <c r="L1709" s="21"/>
    </row>
    <row r="1710" spans="2:12" x14ac:dyDescent="0.25">
      <c r="B1710" s="92">
        <f t="shared" si="53"/>
        <v>1706</v>
      </c>
      <c r="C1710" s="13" t="str">
        <f t="shared" si="52"/>
        <v/>
      </c>
      <c r="D1710" s="20"/>
      <c r="E1710" s="5"/>
      <c r="F1710" s="5"/>
      <c r="G1710" s="5"/>
      <c r="H1710" s="3"/>
      <c r="I1710" s="4"/>
      <c r="J1710" s="4"/>
      <c r="K1710" s="92" t="str">
        <f>IF(DepensesData[[#This Row],[Description/Commentaires/Notes]]="","",DepensesData[[#This Row],[Description/Commentaires/Notes]])</f>
        <v/>
      </c>
      <c r="L1710" s="21"/>
    </row>
    <row r="1711" spans="2:12" x14ac:dyDescent="0.25">
      <c r="B1711" s="92">
        <f t="shared" si="53"/>
        <v>1707</v>
      </c>
      <c r="C1711" s="13" t="str">
        <f t="shared" si="52"/>
        <v/>
      </c>
      <c r="D1711" s="20"/>
      <c r="E1711" s="5"/>
      <c r="F1711" s="5"/>
      <c r="G1711" s="5"/>
      <c r="H1711" s="3"/>
      <c r="I1711" s="4"/>
      <c r="J1711" s="4"/>
      <c r="K1711" s="92" t="str">
        <f>IF(DepensesData[[#This Row],[Description/Commentaires/Notes]]="","",DepensesData[[#This Row],[Description/Commentaires/Notes]])</f>
        <v/>
      </c>
      <c r="L1711" s="21"/>
    </row>
    <row r="1712" spans="2:12" x14ac:dyDescent="0.25">
      <c r="B1712" s="92">
        <f t="shared" si="53"/>
        <v>1708</v>
      </c>
      <c r="C1712" s="13" t="str">
        <f t="shared" si="52"/>
        <v/>
      </c>
      <c r="D1712" s="20"/>
      <c r="E1712" s="5"/>
      <c r="F1712" s="5"/>
      <c r="G1712" s="5"/>
      <c r="H1712" s="3"/>
      <c r="I1712" s="4"/>
      <c r="J1712" s="4"/>
      <c r="K1712" s="92" t="str">
        <f>IF(DepensesData[[#This Row],[Description/Commentaires/Notes]]="","",DepensesData[[#This Row],[Description/Commentaires/Notes]])</f>
        <v/>
      </c>
      <c r="L1712" s="21"/>
    </row>
    <row r="1713" spans="2:12" x14ac:dyDescent="0.25">
      <c r="B1713" s="92">
        <f t="shared" si="53"/>
        <v>1709</v>
      </c>
      <c r="C1713" s="13" t="str">
        <f t="shared" si="52"/>
        <v/>
      </c>
      <c r="D1713" s="20"/>
      <c r="E1713" s="5"/>
      <c r="F1713" s="5"/>
      <c r="G1713" s="5"/>
      <c r="H1713" s="3"/>
      <c r="I1713" s="4"/>
      <c r="J1713" s="4"/>
      <c r="K1713" s="92" t="str">
        <f>IF(DepensesData[[#This Row],[Description/Commentaires/Notes]]="","",DepensesData[[#This Row],[Description/Commentaires/Notes]])</f>
        <v/>
      </c>
      <c r="L1713" s="21"/>
    </row>
    <row r="1714" spans="2:12" x14ac:dyDescent="0.25">
      <c r="B1714" s="92">
        <f t="shared" si="53"/>
        <v>1710</v>
      </c>
      <c r="C1714" s="13" t="str">
        <f t="shared" si="52"/>
        <v/>
      </c>
      <c r="D1714" s="20"/>
      <c r="E1714" s="5"/>
      <c r="F1714" s="5"/>
      <c r="G1714" s="5"/>
      <c r="H1714" s="3"/>
      <c r="I1714" s="4"/>
      <c r="J1714" s="4"/>
      <c r="K1714" s="92" t="str">
        <f>IF(DepensesData[[#This Row],[Description/Commentaires/Notes]]="","",DepensesData[[#This Row],[Description/Commentaires/Notes]])</f>
        <v/>
      </c>
      <c r="L1714" s="21"/>
    </row>
    <row r="1715" spans="2:12" x14ac:dyDescent="0.25">
      <c r="B1715" s="92">
        <f t="shared" si="53"/>
        <v>1711</v>
      </c>
      <c r="C1715" s="13" t="str">
        <f t="shared" si="52"/>
        <v/>
      </c>
      <c r="D1715" s="20"/>
      <c r="E1715" s="5"/>
      <c r="F1715" s="5"/>
      <c r="G1715" s="5"/>
      <c r="H1715" s="3"/>
      <c r="I1715" s="4"/>
      <c r="J1715" s="4"/>
      <c r="K1715" s="92" t="str">
        <f>IF(DepensesData[[#This Row],[Description/Commentaires/Notes]]="","",DepensesData[[#This Row],[Description/Commentaires/Notes]])</f>
        <v/>
      </c>
      <c r="L1715" s="21"/>
    </row>
    <row r="1716" spans="2:12" x14ac:dyDescent="0.25">
      <c r="B1716" s="92">
        <f t="shared" si="53"/>
        <v>1712</v>
      </c>
      <c r="C1716" s="13" t="str">
        <f t="shared" si="52"/>
        <v/>
      </c>
      <c r="D1716" s="20"/>
      <c r="E1716" s="5"/>
      <c r="F1716" s="5"/>
      <c r="G1716" s="5"/>
      <c r="H1716" s="3"/>
      <c r="I1716" s="4"/>
      <c r="J1716" s="4"/>
      <c r="K1716" s="92" t="str">
        <f>IF(DepensesData[[#This Row],[Description/Commentaires/Notes]]="","",DepensesData[[#This Row],[Description/Commentaires/Notes]])</f>
        <v/>
      </c>
      <c r="L1716" s="21"/>
    </row>
    <row r="1717" spans="2:12" x14ac:dyDescent="0.25">
      <c r="B1717" s="92">
        <f t="shared" si="53"/>
        <v>1713</v>
      </c>
      <c r="C1717" s="13" t="str">
        <f t="shared" si="52"/>
        <v/>
      </c>
      <c r="D1717" s="20"/>
      <c r="E1717" s="5"/>
      <c r="F1717" s="5"/>
      <c r="G1717" s="5"/>
      <c r="H1717" s="3"/>
      <c r="I1717" s="4"/>
      <c r="J1717" s="4"/>
      <c r="K1717" s="92" t="str">
        <f>IF(DepensesData[[#This Row],[Description/Commentaires/Notes]]="","",DepensesData[[#This Row],[Description/Commentaires/Notes]])</f>
        <v/>
      </c>
      <c r="L1717" s="21"/>
    </row>
    <row r="1718" spans="2:12" x14ac:dyDescent="0.25">
      <c r="B1718" s="92">
        <f t="shared" si="53"/>
        <v>1714</v>
      </c>
      <c r="C1718" s="13" t="str">
        <f t="shared" si="52"/>
        <v/>
      </c>
      <c r="D1718" s="20"/>
      <c r="E1718" s="5"/>
      <c r="F1718" s="5"/>
      <c r="G1718" s="5"/>
      <c r="H1718" s="3"/>
      <c r="I1718" s="4"/>
      <c r="J1718" s="4"/>
      <c r="K1718" s="92" t="str">
        <f>IF(DepensesData[[#This Row],[Description/Commentaires/Notes]]="","",DepensesData[[#This Row],[Description/Commentaires/Notes]])</f>
        <v/>
      </c>
      <c r="L1718" s="21"/>
    </row>
    <row r="1719" spans="2:12" x14ac:dyDescent="0.25">
      <c r="B1719" s="92">
        <f t="shared" si="53"/>
        <v>1715</v>
      </c>
      <c r="C1719" s="13" t="str">
        <f t="shared" si="52"/>
        <v/>
      </c>
      <c r="D1719" s="20"/>
      <c r="E1719" s="5"/>
      <c r="F1719" s="5"/>
      <c r="G1719" s="5"/>
      <c r="H1719" s="3"/>
      <c r="I1719" s="4"/>
      <c r="J1719" s="4"/>
      <c r="K1719" s="92" t="str">
        <f>IF(DepensesData[[#This Row],[Description/Commentaires/Notes]]="","",DepensesData[[#This Row],[Description/Commentaires/Notes]])</f>
        <v/>
      </c>
      <c r="L1719" s="21"/>
    </row>
    <row r="1720" spans="2:12" x14ac:dyDescent="0.25">
      <c r="B1720" s="92">
        <f t="shared" si="53"/>
        <v>1716</v>
      </c>
      <c r="C1720" s="13" t="str">
        <f t="shared" si="52"/>
        <v/>
      </c>
      <c r="D1720" s="20"/>
      <c r="E1720" s="5"/>
      <c r="F1720" s="5"/>
      <c r="G1720" s="5"/>
      <c r="H1720" s="3"/>
      <c r="I1720" s="4"/>
      <c r="J1720" s="4"/>
      <c r="K1720" s="92" t="str">
        <f>IF(DepensesData[[#This Row],[Description/Commentaires/Notes]]="","",DepensesData[[#This Row],[Description/Commentaires/Notes]])</f>
        <v/>
      </c>
      <c r="L1720" s="21"/>
    </row>
    <row r="1721" spans="2:12" x14ac:dyDescent="0.25">
      <c r="B1721" s="92">
        <f t="shared" si="53"/>
        <v>1717</v>
      </c>
      <c r="C1721" s="13" t="str">
        <f t="shared" si="52"/>
        <v/>
      </c>
      <c r="D1721" s="20"/>
      <c r="E1721" s="5"/>
      <c r="F1721" s="5"/>
      <c r="G1721" s="5"/>
      <c r="H1721" s="3"/>
      <c r="I1721" s="4"/>
      <c r="J1721" s="4"/>
      <c r="K1721" s="92" t="str">
        <f>IF(DepensesData[[#This Row],[Description/Commentaires/Notes]]="","",DepensesData[[#This Row],[Description/Commentaires/Notes]])</f>
        <v/>
      </c>
      <c r="L1721" s="21"/>
    </row>
    <row r="1722" spans="2:12" x14ac:dyDescent="0.25">
      <c r="B1722" s="92">
        <f t="shared" si="53"/>
        <v>1718</v>
      </c>
      <c r="C1722" s="13" t="str">
        <f t="shared" si="52"/>
        <v/>
      </c>
      <c r="D1722" s="20"/>
      <c r="E1722" s="5"/>
      <c r="F1722" s="5"/>
      <c r="G1722" s="5"/>
      <c r="H1722" s="3"/>
      <c r="I1722" s="4"/>
      <c r="J1722" s="4"/>
      <c r="K1722" s="92" t="str">
        <f>IF(DepensesData[[#This Row],[Description/Commentaires/Notes]]="","",DepensesData[[#This Row],[Description/Commentaires/Notes]])</f>
        <v/>
      </c>
      <c r="L1722" s="21"/>
    </row>
    <row r="1723" spans="2:12" x14ac:dyDescent="0.25">
      <c r="B1723" s="92">
        <f t="shared" si="53"/>
        <v>1719</v>
      </c>
      <c r="C1723" s="13" t="str">
        <f t="shared" si="52"/>
        <v/>
      </c>
      <c r="D1723" s="20"/>
      <c r="E1723" s="5"/>
      <c r="F1723" s="5"/>
      <c r="G1723" s="5"/>
      <c r="H1723" s="3"/>
      <c r="I1723" s="4"/>
      <c r="J1723" s="4"/>
      <c r="K1723" s="92" t="str">
        <f>IF(DepensesData[[#This Row],[Description/Commentaires/Notes]]="","",DepensesData[[#This Row],[Description/Commentaires/Notes]])</f>
        <v/>
      </c>
      <c r="L1723" s="21"/>
    </row>
    <row r="1724" spans="2:12" x14ac:dyDescent="0.25">
      <c r="B1724" s="92">
        <f t="shared" si="53"/>
        <v>1720</v>
      </c>
      <c r="C1724" s="13" t="str">
        <f t="shared" si="52"/>
        <v/>
      </c>
      <c r="D1724" s="20"/>
      <c r="E1724" s="5"/>
      <c r="F1724" s="5"/>
      <c r="G1724" s="5"/>
      <c r="H1724" s="3"/>
      <c r="I1724" s="4"/>
      <c r="J1724" s="4"/>
      <c r="K1724" s="92" t="str">
        <f>IF(DepensesData[[#This Row],[Description/Commentaires/Notes]]="","",DepensesData[[#This Row],[Description/Commentaires/Notes]])</f>
        <v/>
      </c>
      <c r="L1724" s="21"/>
    </row>
    <row r="1725" spans="2:12" x14ac:dyDescent="0.25">
      <c r="B1725" s="92">
        <f t="shared" si="53"/>
        <v>1721</v>
      </c>
      <c r="C1725" s="13" t="str">
        <f t="shared" si="52"/>
        <v/>
      </c>
      <c r="D1725" s="20"/>
      <c r="E1725" s="5"/>
      <c r="F1725" s="5"/>
      <c r="G1725" s="5"/>
      <c r="H1725" s="3"/>
      <c r="I1725" s="4"/>
      <c r="J1725" s="4"/>
      <c r="K1725" s="92" t="str">
        <f>IF(DepensesData[[#This Row],[Description/Commentaires/Notes]]="","",DepensesData[[#This Row],[Description/Commentaires/Notes]])</f>
        <v/>
      </c>
      <c r="L1725" s="21"/>
    </row>
    <row r="1726" spans="2:12" x14ac:dyDescent="0.25">
      <c r="B1726" s="92">
        <f t="shared" si="53"/>
        <v>1722</v>
      </c>
      <c r="C1726" s="13" t="str">
        <f t="shared" si="52"/>
        <v/>
      </c>
      <c r="D1726" s="20"/>
      <c r="E1726" s="5"/>
      <c r="F1726" s="5"/>
      <c r="G1726" s="5"/>
      <c r="H1726" s="3"/>
      <c r="I1726" s="4"/>
      <c r="J1726" s="4"/>
      <c r="K1726" s="92" t="str">
        <f>IF(DepensesData[[#This Row],[Description/Commentaires/Notes]]="","",DepensesData[[#This Row],[Description/Commentaires/Notes]])</f>
        <v/>
      </c>
      <c r="L1726" s="21"/>
    </row>
    <row r="1727" spans="2:12" x14ac:dyDescent="0.25">
      <c r="B1727" s="92">
        <f t="shared" si="53"/>
        <v>1723</v>
      </c>
      <c r="C1727" s="13" t="str">
        <f t="shared" si="52"/>
        <v/>
      </c>
      <c r="D1727" s="20"/>
      <c r="E1727" s="5"/>
      <c r="F1727" s="5"/>
      <c r="G1727" s="5"/>
      <c r="H1727" s="3"/>
      <c r="I1727" s="4"/>
      <c r="J1727" s="4"/>
      <c r="K1727" s="92" t="str">
        <f>IF(DepensesData[[#This Row],[Description/Commentaires/Notes]]="","",DepensesData[[#This Row],[Description/Commentaires/Notes]])</f>
        <v/>
      </c>
      <c r="L1727" s="21"/>
    </row>
    <row r="1728" spans="2:12" x14ac:dyDescent="0.25">
      <c r="B1728" s="92">
        <f t="shared" si="53"/>
        <v>1724</v>
      </c>
      <c r="C1728" s="13" t="str">
        <f t="shared" si="52"/>
        <v/>
      </c>
      <c r="D1728" s="20"/>
      <c r="E1728" s="5"/>
      <c r="F1728" s="5"/>
      <c r="G1728" s="5"/>
      <c r="H1728" s="3"/>
      <c r="I1728" s="4"/>
      <c r="J1728" s="4"/>
      <c r="K1728" s="92" t="str">
        <f>IF(DepensesData[[#This Row],[Description/Commentaires/Notes]]="","",DepensesData[[#This Row],[Description/Commentaires/Notes]])</f>
        <v/>
      </c>
      <c r="L1728" s="21"/>
    </row>
    <row r="1729" spans="2:12" x14ac:dyDescent="0.25">
      <c r="B1729" s="92">
        <f t="shared" si="53"/>
        <v>1725</v>
      </c>
      <c r="C1729" s="13" t="str">
        <f t="shared" si="52"/>
        <v/>
      </c>
      <c r="D1729" s="20"/>
      <c r="E1729" s="5"/>
      <c r="F1729" s="5"/>
      <c r="G1729" s="5"/>
      <c r="H1729" s="3"/>
      <c r="I1729" s="4"/>
      <c r="J1729" s="4"/>
      <c r="K1729" s="92" t="str">
        <f>IF(DepensesData[[#This Row],[Description/Commentaires/Notes]]="","",DepensesData[[#This Row],[Description/Commentaires/Notes]])</f>
        <v/>
      </c>
      <c r="L1729" s="21"/>
    </row>
    <row r="1730" spans="2:12" x14ac:dyDescent="0.25">
      <c r="B1730" s="92">
        <f t="shared" si="53"/>
        <v>1726</v>
      </c>
      <c r="C1730" s="13" t="str">
        <f t="shared" si="52"/>
        <v/>
      </c>
      <c r="D1730" s="20"/>
      <c r="E1730" s="5"/>
      <c r="F1730" s="5"/>
      <c r="G1730" s="5"/>
      <c r="H1730" s="3"/>
      <c r="I1730" s="4"/>
      <c r="J1730" s="4"/>
      <c r="K1730" s="92" t="str">
        <f>IF(DepensesData[[#This Row],[Description/Commentaires/Notes]]="","",DepensesData[[#This Row],[Description/Commentaires/Notes]])</f>
        <v/>
      </c>
      <c r="L1730" s="21"/>
    </row>
    <row r="1731" spans="2:12" x14ac:dyDescent="0.25">
      <c r="B1731" s="92">
        <f t="shared" si="53"/>
        <v>1727</v>
      </c>
      <c r="C1731" s="13" t="str">
        <f t="shared" si="52"/>
        <v/>
      </c>
      <c r="D1731" s="20"/>
      <c r="E1731" s="5"/>
      <c r="F1731" s="5"/>
      <c r="G1731" s="5"/>
      <c r="H1731" s="3"/>
      <c r="I1731" s="4"/>
      <c r="J1731" s="4"/>
      <c r="K1731" s="92" t="str">
        <f>IF(DepensesData[[#This Row],[Description/Commentaires/Notes]]="","",DepensesData[[#This Row],[Description/Commentaires/Notes]])</f>
        <v/>
      </c>
      <c r="L1731" s="21"/>
    </row>
    <row r="1732" spans="2:12" x14ac:dyDescent="0.25">
      <c r="B1732" s="92">
        <f t="shared" si="53"/>
        <v>1728</v>
      </c>
      <c r="C1732" s="13" t="str">
        <f t="shared" si="52"/>
        <v/>
      </c>
      <c r="D1732" s="20"/>
      <c r="E1732" s="5"/>
      <c r="F1732" s="5"/>
      <c r="G1732" s="5"/>
      <c r="H1732" s="3"/>
      <c r="I1732" s="4"/>
      <c r="J1732" s="4"/>
      <c r="K1732" s="92" t="str">
        <f>IF(DepensesData[[#This Row],[Description/Commentaires/Notes]]="","",DepensesData[[#This Row],[Description/Commentaires/Notes]])</f>
        <v/>
      </c>
      <c r="L1732" s="21"/>
    </row>
    <row r="1733" spans="2:12" x14ac:dyDescent="0.25">
      <c r="B1733" s="92">
        <f t="shared" si="53"/>
        <v>1729</v>
      </c>
      <c r="C1733" s="13" t="str">
        <f t="shared" ref="C1733:C1796" si="54">IF(OR(D1733="", E1733="", F1733="", H1733="", I1733=""), "", TEXT(RIGHT(YEAR(D1733), 2), "00") &amp; TEXT(MONTH(D1733), "00") &amp; TEXT(DAY(D1733), "00") &amp; "_Dep_MC_" &amp; TEXT(B1733, "0"))</f>
        <v/>
      </c>
      <c r="D1733" s="20"/>
      <c r="E1733" s="5"/>
      <c r="F1733" s="5"/>
      <c r="G1733" s="5"/>
      <c r="H1733" s="3"/>
      <c r="I1733" s="4"/>
      <c r="J1733" s="4"/>
      <c r="K1733" s="92" t="str">
        <f>IF(DepensesData[[#This Row],[Description/Commentaires/Notes]]="","",DepensesData[[#This Row],[Description/Commentaires/Notes]])</f>
        <v/>
      </c>
      <c r="L1733" s="21"/>
    </row>
    <row r="1734" spans="2:12" x14ac:dyDescent="0.25">
      <c r="B1734" s="92">
        <f t="shared" si="53"/>
        <v>1730</v>
      </c>
      <c r="C1734" s="13" t="str">
        <f t="shared" si="54"/>
        <v/>
      </c>
      <c r="D1734" s="20"/>
      <c r="E1734" s="5"/>
      <c r="F1734" s="5"/>
      <c r="G1734" s="5"/>
      <c r="H1734" s="3"/>
      <c r="I1734" s="4"/>
      <c r="J1734" s="4"/>
      <c r="K1734" s="92" t="str">
        <f>IF(DepensesData[[#This Row],[Description/Commentaires/Notes]]="","",DepensesData[[#This Row],[Description/Commentaires/Notes]])</f>
        <v/>
      </c>
      <c r="L1734" s="21"/>
    </row>
    <row r="1735" spans="2:12" x14ac:dyDescent="0.25">
      <c r="B1735" s="92">
        <f t="shared" ref="B1735:B1798" si="55">B1734+1</f>
        <v>1731</v>
      </c>
      <c r="C1735" s="13" t="str">
        <f t="shared" si="54"/>
        <v/>
      </c>
      <c r="D1735" s="20"/>
      <c r="E1735" s="5"/>
      <c r="F1735" s="5"/>
      <c r="G1735" s="5"/>
      <c r="H1735" s="3"/>
      <c r="I1735" s="4"/>
      <c r="J1735" s="4"/>
      <c r="K1735" s="92" t="str">
        <f>IF(DepensesData[[#This Row],[Description/Commentaires/Notes]]="","",DepensesData[[#This Row],[Description/Commentaires/Notes]])</f>
        <v/>
      </c>
      <c r="L1735" s="21"/>
    </row>
    <row r="1736" spans="2:12" x14ac:dyDescent="0.25">
      <c r="B1736" s="92">
        <f t="shared" si="55"/>
        <v>1732</v>
      </c>
      <c r="C1736" s="13" t="str">
        <f t="shared" si="54"/>
        <v/>
      </c>
      <c r="D1736" s="20"/>
      <c r="E1736" s="5"/>
      <c r="F1736" s="5"/>
      <c r="G1736" s="5"/>
      <c r="H1736" s="3"/>
      <c r="I1736" s="4"/>
      <c r="J1736" s="4"/>
      <c r="K1736" s="92" t="str">
        <f>IF(DepensesData[[#This Row],[Description/Commentaires/Notes]]="","",DepensesData[[#This Row],[Description/Commentaires/Notes]])</f>
        <v/>
      </c>
      <c r="L1736" s="21"/>
    </row>
    <row r="1737" spans="2:12" x14ac:dyDescent="0.25">
      <c r="B1737" s="92">
        <f t="shared" si="55"/>
        <v>1733</v>
      </c>
      <c r="C1737" s="13" t="str">
        <f t="shared" si="54"/>
        <v/>
      </c>
      <c r="D1737" s="20"/>
      <c r="E1737" s="5"/>
      <c r="F1737" s="5"/>
      <c r="G1737" s="5"/>
      <c r="H1737" s="3"/>
      <c r="I1737" s="4"/>
      <c r="J1737" s="4"/>
      <c r="K1737" s="92" t="str">
        <f>IF(DepensesData[[#This Row],[Description/Commentaires/Notes]]="","",DepensesData[[#This Row],[Description/Commentaires/Notes]])</f>
        <v/>
      </c>
      <c r="L1737" s="21"/>
    </row>
    <row r="1738" spans="2:12" x14ac:dyDescent="0.25">
      <c r="B1738" s="92">
        <f t="shared" si="55"/>
        <v>1734</v>
      </c>
      <c r="C1738" s="13" t="str">
        <f t="shared" si="54"/>
        <v/>
      </c>
      <c r="D1738" s="20"/>
      <c r="E1738" s="5"/>
      <c r="F1738" s="5"/>
      <c r="G1738" s="5"/>
      <c r="H1738" s="3"/>
      <c r="I1738" s="4"/>
      <c r="J1738" s="4"/>
      <c r="K1738" s="92" t="str">
        <f>IF(DepensesData[[#This Row],[Description/Commentaires/Notes]]="","",DepensesData[[#This Row],[Description/Commentaires/Notes]])</f>
        <v/>
      </c>
      <c r="L1738" s="21"/>
    </row>
    <row r="1739" spans="2:12" x14ac:dyDescent="0.25">
      <c r="B1739" s="92">
        <f t="shared" si="55"/>
        <v>1735</v>
      </c>
      <c r="C1739" s="13" t="str">
        <f t="shared" si="54"/>
        <v/>
      </c>
      <c r="D1739" s="20"/>
      <c r="E1739" s="5"/>
      <c r="F1739" s="5"/>
      <c r="G1739" s="5"/>
      <c r="H1739" s="3"/>
      <c r="I1739" s="4"/>
      <c r="J1739" s="4"/>
      <c r="K1739" s="92" t="str">
        <f>IF(DepensesData[[#This Row],[Description/Commentaires/Notes]]="","",DepensesData[[#This Row],[Description/Commentaires/Notes]])</f>
        <v/>
      </c>
      <c r="L1739" s="21"/>
    </row>
    <row r="1740" spans="2:12" x14ac:dyDescent="0.25">
      <c r="B1740" s="92">
        <f t="shared" si="55"/>
        <v>1736</v>
      </c>
      <c r="C1740" s="13" t="str">
        <f t="shared" si="54"/>
        <v/>
      </c>
      <c r="D1740" s="20"/>
      <c r="E1740" s="5"/>
      <c r="F1740" s="5"/>
      <c r="G1740" s="5"/>
      <c r="H1740" s="3"/>
      <c r="I1740" s="4"/>
      <c r="J1740" s="4"/>
      <c r="K1740" s="92" t="str">
        <f>IF(DepensesData[[#This Row],[Description/Commentaires/Notes]]="","",DepensesData[[#This Row],[Description/Commentaires/Notes]])</f>
        <v/>
      </c>
      <c r="L1740" s="21"/>
    </row>
    <row r="1741" spans="2:12" x14ac:dyDescent="0.25">
      <c r="B1741" s="92">
        <f t="shared" si="55"/>
        <v>1737</v>
      </c>
      <c r="C1741" s="13" t="str">
        <f t="shared" si="54"/>
        <v/>
      </c>
      <c r="D1741" s="20"/>
      <c r="E1741" s="5"/>
      <c r="F1741" s="5"/>
      <c r="G1741" s="5"/>
      <c r="H1741" s="3"/>
      <c r="I1741" s="4"/>
      <c r="J1741" s="4"/>
      <c r="K1741" s="92" t="str">
        <f>IF(DepensesData[[#This Row],[Description/Commentaires/Notes]]="","",DepensesData[[#This Row],[Description/Commentaires/Notes]])</f>
        <v/>
      </c>
      <c r="L1741" s="21"/>
    </row>
    <row r="1742" spans="2:12" x14ac:dyDescent="0.25">
      <c r="B1742" s="92">
        <f t="shared" si="55"/>
        <v>1738</v>
      </c>
      <c r="C1742" s="13" t="str">
        <f t="shared" si="54"/>
        <v/>
      </c>
      <c r="D1742" s="20"/>
      <c r="E1742" s="5"/>
      <c r="F1742" s="5"/>
      <c r="G1742" s="5"/>
      <c r="H1742" s="3"/>
      <c r="I1742" s="4"/>
      <c r="J1742" s="4"/>
      <c r="K1742" s="92" t="str">
        <f>IF(DepensesData[[#This Row],[Description/Commentaires/Notes]]="","",DepensesData[[#This Row],[Description/Commentaires/Notes]])</f>
        <v/>
      </c>
      <c r="L1742" s="21"/>
    </row>
    <row r="1743" spans="2:12" x14ac:dyDescent="0.25">
      <c r="B1743" s="92">
        <f t="shared" si="55"/>
        <v>1739</v>
      </c>
      <c r="C1743" s="13" t="str">
        <f t="shared" si="54"/>
        <v/>
      </c>
      <c r="D1743" s="20"/>
      <c r="E1743" s="5"/>
      <c r="F1743" s="5"/>
      <c r="G1743" s="5"/>
      <c r="H1743" s="3"/>
      <c r="I1743" s="4"/>
      <c r="J1743" s="4"/>
      <c r="K1743" s="92" t="str">
        <f>IF(DepensesData[[#This Row],[Description/Commentaires/Notes]]="","",DepensesData[[#This Row],[Description/Commentaires/Notes]])</f>
        <v/>
      </c>
      <c r="L1743" s="21"/>
    </row>
    <row r="1744" spans="2:12" x14ac:dyDescent="0.25">
      <c r="B1744" s="92">
        <f t="shared" si="55"/>
        <v>1740</v>
      </c>
      <c r="C1744" s="13" t="str">
        <f t="shared" si="54"/>
        <v/>
      </c>
      <c r="D1744" s="20"/>
      <c r="E1744" s="5"/>
      <c r="F1744" s="5"/>
      <c r="G1744" s="5"/>
      <c r="H1744" s="3"/>
      <c r="I1744" s="4"/>
      <c r="J1744" s="4"/>
      <c r="K1744" s="92" t="str">
        <f>IF(DepensesData[[#This Row],[Description/Commentaires/Notes]]="","",DepensesData[[#This Row],[Description/Commentaires/Notes]])</f>
        <v/>
      </c>
      <c r="L1744" s="21"/>
    </row>
    <row r="1745" spans="2:12" x14ac:dyDescent="0.25">
      <c r="B1745" s="92">
        <f t="shared" si="55"/>
        <v>1741</v>
      </c>
      <c r="C1745" s="13" t="str">
        <f t="shared" si="54"/>
        <v/>
      </c>
      <c r="D1745" s="20"/>
      <c r="E1745" s="5"/>
      <c r="F1745" s="5"/>
      <c r="G1745" s="5"/>
      <c r="H1745" s="3"/>
      <c r="I1745" s="4"/>
      <c r="J1745" s="4"/>
      <c r="K1745" s="92" t="str">
        <f>IF(DepensesData[[#This Row],[Description/Commentaires/Notes]]="","",DepensesData[[#This Row],[Description/Commentaires/Notes]])</f>
        <v/>
      </c>
      <c r="L1745" s="21"/>
    </row>
    <row r="1746" spans="2:12" x14ac:dyDescent="0.25">
      <c r="B1746" s="92">
        <f t="shared" si="55"/>
        <v>1742</v>
      </c>
      <c r="C1746" s="13" t="str">
        <f t="shared" si="54"/>
        <v/>
      </c>
      <c r="D1746" s="20"/>
      <c r="E1746" s="5"/>
      <c r="F1746" s="5"/>
      <c r="G1746" s="5"/>
      <c r="H1746" s="3"/>
      <c r="I1746" s="4"/>
      <c r="J1746" s="4"/>
      <c r="K1746" s="92" t="str">
        <f>IF(DepensesData[[#This Row],[Description/Commentaires/Notes]]="","",DepensesData[[#This Row],[Description/Commentaires/Notes]])</f>
        <v/>
      </c>
      <c r="L1746" s="21"/>
    </row>
    <row r="1747" spans="2:12" x14ac:dyDescent="0.25">
      <c r="B1747" s="92">
        <f t="shared" si="55"/>
        <v>1743</v>
      </c>
      <c r="C1747" s="13" t="str">
        <f t="shared" si="54"/>
        <v/>
      </c>
      <c r="D1747" s="20"/>
      <c r="E1747" s="5"/>
      <c r="F1747" s="5"/>
      <c r="G1747" s="5"/>
      <c r="H1747" s="3"/>
      <c r="I1747" s="4"/>
      <c r="J1747" s="4"/>
      <c r="K1747" s="92" t="str">
        <f>IF(DepensesData[[#This Row],[Description/Commentaires/Notes]]="","",DepensesData[[#This Row],[Description/Commentaires/Notes]])</f>
        <v/>
      </c>
      <c r="L1747" s="21"/>
    </row>
    <row r="1748" spans="2:12" x14ac:dyDescent="0.25">
      <c r="B1748" s="92">
        <f t="shared" si="55"/>
        <v>1744</v>
      </c>
      <c r="C1748" s="13" t="str">
        <f t="shared" si="54"/>
        <v/>
      </c>
      <c r="D1748" s="20"/>
      <c r="E1748" s="5"/>
      <c r="F1748" s="5"/>
      <c r="G1748" s="5"/>
      <c r="H1748" s="3"/>
      <c r="I1748" s="4"/>
      <c r="J1748" s="4"/>
      <c r="K1748" s="92" t="str">
        <f>IF(DepensesData[[#This Row],[Description/Commentaires/Notes]]="","",DepensesData[[#This Row],[Description/Commentaires/Notes]])</f>
        <v/>
      </c>
      <c r="L1748" s="21"/>
    </row>
    <row r="1749" spans="2:12" x14ac:dyDescent="0.25">
      <c r="B1749" s="92">
        <f t="shared" si="55"/>
        <v>1745</v>
      </c>
      <c r="C1749" s="13" t="str">
        <f t="shared" si="54"/>
        <v/>
      </c>
      <c r="D1749" s="20"/>
      <c r="E1749" s="5"/>
      <c r="F1749" s="5"/>
      <c r="G1749" s="5"/>
      <c r="H1749" s="3"/>
      <c r="I1749" s="4"/>
      <c r="J1749" s="4"/>
      <c r="K1749" s="92" t="str">
        <f>IF(DepensesData[[#This Row],[Description/Commentaires/Notes]]="","",DepensesData[[#This Row],[Description/Commentaires/Notes]])</f>
        <v/>
      </c>
      <c r="L1749" s="21"/>
    </row>
    <row r="1750" spans="2:12" x14ac:dyDescent="0.25">
      <c r="B1750" s="92">
        <f t="shared" si="55"/>
        <v>1746</v>
      </c>
      <c r="C1750" s="13" t="str">
        <f t="shared" si="54"/>
        <v/>
      </c>
      <c r="D1750" s="20"/>
      <c r="E1750" s="5"/>
      <c r="F1750" s="5"/>
      <c r="G1750" s="5"/>
      <c r="H1750" s="3"/>
      <c r="I1750" s="4"/>
      <c r="J1750" s="4"/>
      <c r="K1750" s="92" t="str">
        <f>IF(DepensesData[[#This Row],[Description/Commentaires/Notes]]="","",DepensesData[[#This Row],[Description/Commentaires/Notes]])</f>
        <v/>
      </c>
      <c r="L1750" s="21"/>
    </row>
    <row r="1751" spans="2:12" x14ac:dyDescent="0.25">
      <c r="B1751" s="92">
        <f t="shared" si="55"/>
        <v>1747</v>
      </c>
      <c r="C1751" s="13" t="str">
        <f t="shared" si="54"/>
        <v/>
      </c>
      <c r="D1751" s="20"/>
      <c r="E1751" s="5"/>
      <c r="F1751" s="5"/>
      <c r="G1751" s="5"/>
      <c r="H1751" s="3"/>
      <c r="I1751" s="4"/>
      <c r="J1751" s="4"/>
      <c r="K1751" s="92" t="str">
        <f>IF(DepensesData[[#This Row],[Description/Commentaires/Notes]]="","",DepensesData[[#This Row],[Description/Commentaires/Notes]])</f>
        <v/>
      </c>
      <c r="L1751" s="21"/>
    </row>
    <row r="1752" spans="2:12" x14ac:dyDescent="0.25">
      <c r="B1752" s="92">
        <f t="shared" si="55"/>
        <v>1748</v>
      </c>
      <c r="C1752" s="13" t="str">
        <f t="shared" si="54"/>
        <v/>
      </c>
      <c r="D1752" s="20"/>
      <c r="E1752" s="5"/>
      <c r="F1752" s="5"/>
      <c r="G1752" s="5"/>
      <c r="H1752" s="3"/>
      <c r="I1752" s="4"/>
      <c r="J1752" s="4"/>
      <c r="K1752" s="92" t="str">
        <f>IF(DepensesData[[#This Row],[Description/Commentaires/Notes]]="","",DepensesData[[#This Row],[Description/Commentaires/Notes]])</f>
        <v/>
      </c>
      <c r="L1752" s="21"/>
    </row>
    <row r="1753" spans="2:12" x14ac:dyDescent="0.25">
      <c r="B1753" s="92">
        <f t="shared" si="55"/>
        <v>1749</v>
      </c>
      <c r="C1753" s="13" t="str">
        <f t="shared" si="54"/>
        <v/>
      </c>
      <c r="D1753" s="20"/>
      <c r="E1753" s="5"/>
      <c r="F1753" s="5"/>
      <c r="G1753" s="5"/>
      <c r="H1753" s="3"/>
      <c r="I1753" s="4"/>
      <c r="J1753" s="4"/>
      <c r="K1753" s="92" t="str">
        <f>IF(DepensesData[[#This Row],[Description/Commentaires/Notes]]="","",DepensesData[[#This Row],[Description/Commentaires/Notes]])</f>
        <v/>
      </c>
      <c r="L1753" s="21"/>
    </row>
    <row r="1754" spans="2:12" x14ac:dyDescent="0.25">
      <c r="B1754" s="92">
        <f t="shared" si="55"/>
        <v>1750</v>
      </c>
      <c r="C1754" s="13" t="str">
        <f t="shared" si="54"/>
        <v/>
      </c>
      <c r="D1754" s="20"/>
      <c r="E1754" s="5"/>
      <c r="F1754" s="5"/>
      <c r="G1754" s="5"/>
      <c r="H1754" s="3"/>
      <c r="I1754" s="4"/>
      <c r="J1754" s="4"/>
      <c r="K1754" s="92" t="str">
        <f>IF(DepensesData[[#This Row],[Description/Commentaires/Notes]]="","",DepensesData[[#This Row],[Description/Commentaires/Notes]])</f>
        <v/>
      </c>
      <c r="L1754" s="21"/>
    </row>
    <row r="1755" spans="2:12" x14ac:dyDescent="0.25">
      <c r="B1755" s="92">
        <f t="shared" si="55"/>
        <v>1751</v>
      </c>
      <c r="C1755" s="13" t="str">
        <f t="shared" si="54"/>
        <v/>
      </c>
      <c r="D1755" s="20"/>
      <c r="E1755" s="5"/>
      <c r="F1755" s="5"/>
      <c r="G1755" s="5"/>
      <c r="H1755" s="3"/>
      <c r="I1755" s="4"/>
      <c r="J1755" s="4"/>
      <c r="K1755" s="92" t="str">
        <f>IF(DepensesData[[#This Row],[Description/Commentaires/Notes]]="","",DepensesData[[#This Row],[Description/Commentaires/Notes]])</f>
        <v/>
      </c>
      <c r="L1755" s="21"/>
    </row>
    <row r="1756" spans="2:12" x14ac:dyDescent="0.25">
      <c r="B1756" s="92">
        <f t="shared" si="55"/>
        <v>1752</v>
      </c>
      <c r="C1756" s="13" t="str">
        <f t="shared" si="54"/>
        <v/>
      </c>
      <c r="D1756" s="20"/>
      <c r="E1756" s="5"/>
      <c r="F1756" s="5"/>
      <c r="G1756" s="5"/>
      <c r="H1756" s="3"/>
      <c r="I1756" s="4"/>
      <c r="J1756" s="4"/>
      <c r="K1756" s="92" t="str">
        <f>IF(DepensesData[[#This Row],[Description/Commentaires/Notes]]="","",DepensesData[[#This Row],[Description/Commentaires/Notes]])</f>
        <v/>
      </c>
      <c r="L1756" s="21"/>
    </row>
    <row r="1757" spans="2:12" x14ac:dyDescent="0.25">
      <c r="B1757" s="92">
        <f t="shared" si="55"/>
        <v>1753</v>
      </c>
      <c r="C1757" s="13" t="str">
        <f t="shared" si="54"/>
        <v/>
      </c>
      <c r="D1757" s="20"/>
      <c r="E1757" s="5"/>
      <c r="F1757" s="5"/>
      <c r="G1757" s="5"/>
      <c r="H1757" s="3"/>
      <c r="I1757" s="4"/>
      <c r="J1757" s="4"/>
      <c r="K1757" s="92" t="str">
        <f>IF(DepensesData[[#This Row],[Description/Commentaires/Notes]]="","",DepensesData[[#This Row],[Description/Commentaires/Notes]])</f>
        <v/>
      </c>
      <c r="L1757" s="21"/>
    </row>
    <row r="1758" spans="2:12" x14ac:dyDescent="0.25">
      <c r="B1758" s="92">
        <f t="shared" si="55"/>
        <v>1754</v>
      </c>
      <c r="C1758" s="13" t="str">
        <f t="shared" si="54"/>
        <v/>
      </c>
      <c r="D1758" s="20"/>
      <c r="E1758" s="5"/>
      <c r="F1758" s="5"/>
      <c r="G1758" s="5"/>
      <c r="H1758" s="3"/>
      <c r="I1758" s="4"/>
      <c r="J1758" s="4"/>
      <c r="K1758" s="92" t="str">
        <f>IF(DepensesData[[#This Row],[Description/Commentaires/Notes]]="","",DepensesData[[#This Row],[Description/Commentaires/Notes]])</f>
        <v/>
      </c>
      <c r="L1758" s="21"/>
    </row>
    <row r="1759" spans="2:12" x14ac:dyDescent="0.25">
      <c r="B1759" s="92">
        <f t="shared" si="55"/>
        <v>1755</v>
      </c>
      <c r="C1759" s="13" t="str">
        <f t="shared" si="54"/>
        <v/>
      </c>
      <c r="D1759" s="20"/>
      <c r="E1759" s="5"/>
      <c r="F1759" s="5"/>
      <c r="G1759" s="5"/>
      <c r="H1759" s="3"/>
      <c r="I1759" s="4"/>
      <c r="J1759" s="4"/>
      <c r="K1759" s="92" t="str">
        <f>IF(DepensesData[[#This Row],[Description/Commentaires/Notes]]="","",DepensesData[[#This Row],[Description/Commentaires/Notes]])</f>
        <v/>
      </c>
      <c r="L1759" s="21"/>
    </row>
    <row r="1760" spans="2:12" x14ac:dyDescent="0.25">
      <c r="B1760" s="92">
        <f t="shared" si="55"/>
        <v>1756</v>
      </c>
      <c r="C1760" s="13" t="str">
        <f t="shared" si="54"/>
        <v/>
      </c>
      <c r="D1760" s="20"/>
      <c r="E1760" s="5"/>
      <c r="F1760" s="5"/>
      <c r="G1760" s="5"/>
      <c r="H1760" s="3"/>
      <c r="I1760" s="4"/>
      <c r="J1760" s="4"/>
      <c r="K1760" s="92" t="str">
        <f>IF(DepensesData[[#This Row],[Description/Commentaires/Notes]]="","",DepensesData[[#This Row],[Description/Commentaires/Notes]])</f>
        <v/>
      </c>
      <c r="L1760" s="21"/>
    </row>
    <row r="1761" spans="2:12" x14ac:dyDescent="0.25">
      <c r="B1761" s="92">
        <f t="shared" si="55"/>
        <v>1757</v>
      </c>
      <c r="C1761" s="13" t="str">
        <f t="shared" si="54"/>
        <v/>
      </c>
      <c r="D1761" s="20"/>
      <c r="E1761" s="5"/>
      <c r="F1761" s="5"/>
      <c r="G1761" s="5"/>
      <c r="H1761" s="3"/>
      <c r="I1761" s="4"/>
      <c r="J1761" s="4"/>
      <c r="K1761" s="92" t="str">
        <f>IF(DepensesData[[#This Row],[Description/Commentaires/Notes]]="","",DepensesData[[#This Row],[Description/Commentaires/Notes]])</f>
        <v/>
      </c>
      <c r="L1761" s="21"/>
    </row>
    <row r="1762" spans="2:12" x14ac:dyDescent="0.25">
      <c r="B1762" s="92">
        <f t="shared" si="55"/>
        <v>1758</v>
      </c>
      <c r="C1762" s="13" t="str">
        <f t="shared" si="54"/>
        <v/>
      </c>
      <c r="D1762" s="20"/>
      <c r="E1762" s="5"/>
      <c r="F1762" s="5"/>
      <c r="G1762" s="5"/>
      <c r="H1762" s="3"/>
      <c r="I1762" s="4"/>
      <c r="J1762" s="4"/>
      <c r="K1762" s="92" t="str">
        <f>IF(DepensesData[[#This Row],[Description/Commentaires/Notes]]="","",DepensesData[[#This Row],[Description/Commentaires/Notes]])</f>
        <v/>
      </c>
      <c r="L1762" s="21"/>
    </row>
    <row r="1763" spans="2:12" x14ac:dyDescent="0.25">
      <c r="B1763" s="92">
        <f t="shared" si="55"/>
        <v>1759</v>
      </c>
      <c r="C1763" s="13" t="str">
        <f t="shared" si="54"/>
        <v/>
      </c>
      <c r="D1763" s="20"/>
      <c r="E1763" s="5"/>
      <c r="F1763" s="5"/>
      <c r="G1763" s="5"/>
      <c r="H1763" s="3"/>
      <c r="I1763" s="4"/>
      <c r="J1763" s="4"/>
      <c r="K1763" s="92" t="str">
        <f>IF(DepensesData[[#This Row],[Description/Commentaires/Notes]]="","",DepensesData[[#This Row],[Description/Commentaires/Notes]])</f>
        <v/>
      </c>
      <c r="L1763" s="21"/>
    </row>
    <row r="1764" spans="2:12" x14ac:dyDescent="0.25">
      <c r="B1764" s="92">
        <f t="shared" si="55"/>
        <v>1760</v>
      </c>
      <c r="C1764" s="13" t="str">
        <f t="shared" si="54"/>
        <v/>
      </c>
      <c r="D1764" s="20"/>
      <c r="E1764" s="5"/>
      <c r="F1764" s="5"/>
      <c r="G1764" s="5"/>
      <c r="H1764" s="3"/>
      <c r="I1764" s="4"/>
      <c r="J1764" s="4"/>
      <c r="K1764" s="92" t="str">
        <f>IF(DepensesData[[#This Row],[Description/Commentaires/Notes]]="","",DepensesData[[#This Row],[Description/Commentaires/Notes]])</f>
        <v/>
      </c>
      <c r="L1764" s="21"/>
    </row>
    <row r="1765" spans="2:12" x14ac:dyDescent="0.25">
      <c r="B1765" s="92">
        <f t="shared" si="55"/>
        <v>1761</v>
      </c>
      <c r="C1765" s="13" t="str">
        <f t="shared" si="54"/>
        <v/>
      </c>
      <c r="D1765" s="20"/>
      <c r="E1765" s="5"/>
      <c r="F1765" s="5"/>
      <c r="G1765" s="5"/>
      <c r="H1765" s="3"/>
      <c r="I1765" s="4"/>
      <c r="J1765" s="4"/>
      <c r="K1765" s="92" t="str">
        <f>IF(DepensesData[[#This Row],[Description/Commentaires/Notes]]="","",DepensesData[[#This Row],[Description/Commentaires/Notes]])</f>
        <v/>
      </c>
      <c r="L1765" s="21"/>
    </row>
    <row r="1766" spans="2:12" x14ac:dyDescent="0.25">
      <c r="B1766" s="92">
        <f t="shared" si="55"/>
        <v>1762</v>
      </c>
      <c r="C1766" s="13" t="str">
        <f t="shared" si="54"/>
        <v/>
      </c>
      <c r="D1766" s="20"/>
      <c r="E1766" s="5"/>
      <c r="F1766" s="5"/>
      <c r="G1766" s="5"/>
      <c r="H1766" s="3"/>
      <c r="I1766" s="4"/>
      <c r="J1766" s="4"/>
      <c r="K1766" s="92" t="str">
        <f>IF(DepensesData[[#This Row],[Description/Commentaires/Notes]]="","",DepensesData[[#This Row],[Description/Commentaires/Notes]])</f>
        <v/>
      </c>
      <c r="L1766" s="21"/>
    </row>
    <row r="1767" spans="2:12" x14ac:dyDescent="0.25">
      <c r="B1767" s="92">
        <f t="shared" si="55"/>
        <v>1763</v>
      </c>
      <c r="C1767" s="13" t="str">
        <f t="shared" si="54"/>
        <v/>
      </c>
      <c r="D1767" s="20"/>
      <c r="E1767" s="5"/>
      <c r="F1767" s="5"/>
      <c r="G1767" s="5"/>
      <c r="H1767" s="3"/>
      <c r="I1767" s="4"/>
      <c r="J1767" s="4"/>
      <c r="K1767" s="92" t="str">
        <f>IF(DepensesData[[#This Row],[Description/Commentaires/Notes]]="","",DepensesData[[#This Row],[Description/Commentaires/Notes]])</f>
        <v/>
      </c>
      <c r="L1767" s="21"/>
    </row>
    <row r="1768" spans="2:12" x14ac:dyDescent="0.25">
      <c r="B1768" s="92">
        <f t="shared" si="55"/>
        <v>1764</v>
      </c>
      <c r="C1768" s="13" t="str">
        <f t="shared" si="54"/>
        <v/>
      </c>
      <c r="D1768" s="20"/>
      <c r="E1768" s="5"/>
      <c r="F1768" s="5"/>
      <c r="G1768" s="5"/>
      <c r="H1768" s="3"/>
      <c r="I1768" s="4"/>
      <c r="J1768" s="4"/>
      <c r="K1768" s="92" t="str">
        <f>IF(DepensesData[[#This Row],[Description/Commentaires/Notes]]="","",DepensesData[[#This Row],[Description/Commentaires/Notes]])</f>
        <v/>
      </c>
      <c r="L1768" s="21"/>
    </row>
    <row r="1769" spans="2:12" x14ac:dyDescent="0.25">
      <c r="B1769" s="92">
        <f t="shared" si="55"/>
        <v>1765</v>
      </c>
      <c r="C1769" s="13" t="str">
        <f t="shared" si="54"/>
        <v/>
      </c>
      <c r="D1769" s="20"/>
      <c r="E1769" s="5"/>
      <c r="F1769" s="5"/>
      <c r="G1769" s="5"/>
      <c r="H1769" s="3"/>
      <c r="I1769" s="4"/>
      <c r="J1769" s="4"/>
      <c r="K1769" s="92" t="str">
        <f>IF(DepensesData[[#This Row],[Description/Commentaires/Notes]]="","",DepensesData[[#This Row],[Description/Commentaires/Notes]])</f>
        <v/>
      </c>
      <c r="L1769" s="21"/>
    </row>
    <row r="1770" spans="2:12" x14ac:dyDescent="0.25">
      <c r="B1770" s="92">
        <f t="shared" si="55"/>
        <v>1766</v>
      </c>
      <c r="C1770" s="13" t="str">
        <f t="shared" si="54"/>
        <v/>
      </c>
      <c r="D1770" s="20"/>
      <c r="E1770" s="5"/>
      <c r="F1770" s="5"/>
      <c r="G1770" s="5"/>
      <c r="H1770" s="3"/>
      <c r="I1770" s="4"/>
      <c r="J1770" s="4"/>
      <c r="K1770" s="92" t="str">
        <f>IF(DepensesData[[#This Row],[Description/Commentaires/Notes]]="","",DepensesData[[#This Row],[Description/Commentaires/Notes]])</f>
        <v/>
      </c>
      <c r="L1770" s="21"/>
    </row>
    <row r="1771" spans="2:12" x14ac:dyDescent="0.25">
      <c r="B1771" s="92">
        <f t="shared" si="55"/>
        <v>1767</v>
      </c>
      <c r="C1771" s="13" t="str">
        <f t="shared" si="54"/>
        <v/>
      </c>
      <c r="D1771" s="20"/>
      <c r="E1771" s="5"/>
      <c r="F1771" s="5"/>
      <c r="G1771" s="5"/>
      <c r="H1771" s="3"/>
      <c r="I1771" s="4"/>
      <c r="J1771" s="4"/>
      <c r="K1771" s="92" t="str">
        <f>IF(DepensesData[[#This Row],[Description/Commentaires/Notes]]="","",DepensesData[[#This Row],[Description/Commentaires/Notes]])</f>
        <v/>
      </c>
      <c r="L1771" s="21"/>
    </row>
    <row r="1772" spans="2:12" x14ac:dyDescent="0.25">
      <c r="B1772" s="92">
        <f t="shared" si="55"/>
        <v>1768</v>
      </c>
      <c r="C1772" s="13" t="str">
        <f t="shared" si="54"/>
        <v/>
      </c>
      <c r="D1772" s="20"/>
      <c r="E1772" s="5"/>
      <c r="F1772" s="5"/>
      <c r="G1772" s="5"/>
      <c r="H1772" s="3"/>
      <c r="I1772" s="4"/>
      <c r="J1772" s="4"/>
      <c r="K1772" s="92" t="str">
        <f>IF(DepensesData[[#This Row],[Description/Commentaires/Notes]]="","",DepensesData[[#This Row],[Description/Commentaires/Notes]])</f>
        <v/>
      </c>
      <c r="L1772" s="21"/>
    </row>
    <row r="1773" spans="2:12" x14ac:dyDescent="0.25">
      <c r="B1773" s="92">
        <f t="shared" si="55"/>
        <v>1769</v>
      </c>
      <c r="C1773" s="13" t="str">
        <f t="shared" si="54"/>
        <v/>
      </c>
      <c r="D1773" s="20"/>
      <c r="E1773" s="5"/>
      <c r="F1773" s="5"/>
      <c r="G1773" s="5"/>
      <c r="H1773" s="3"/>
      <c r="I1773" s="4"/>
      <c r="J1773" s="4"/>
      <c r="K1773" s="92" t="str">
        <f>IF(DepensesData[[#This Row],[Description/Commentaires/Notes]]="","",DepensesData[[#This Row],[Description/Commentaires/Notes]])</f>
        <v/>
      </c>
      <c r="L1773" s="21"/>
    </row>
    <row r="1774" spans="2:12" x14ac:dyDescent="0.25">
      <c r="B1774" s="92">
        <f t="shared" si="55"/>
        <v>1770</v>
      </c>
      <c r="C1774" s="13" t="str">
        <f t="shared" si="54"/>
        <v/>
      </c>
      <c r="D1774" s="20"/>
      <c r="E1774" s="5"/>
      <c r="F1774" s="5"/>
      <c r="G1774" s="5"/>
      <c r="H1774" s="3"/>
      <c r="I1774" s="4"/>
      <c r="J1774" s="4"/>
      <c r="K1774" s="92" t="str">
        <f>IF(DepensesData[[#This Row],[Description/Commentaires/Notes]]="","",DepensesData[[#This Row],[Description/Commentaires/Notes]])</f>
        <v/>
      </c>
      <c r="L1774" s="21"/>
    </row>
    <row r="1775" spans="2:12" x14ac:dyDescent="0.25">
      <c r="B1775" s="92">
        <f t="shared" si="55"/>
        <v>1771</v>
      </c>
      <c r="C1775" s="13" t="str">
        <f t="shared" si="54"/>
        <v/>
      </c>
      <c r="D1775" s="20"/>
      <c r="E1775" s="5"/>
      <c r="F1775" s="5"/>
      <c r="G1775" s="5"/>
      <c r="H1775" s="3"/>
      <c r="I1775" s="4"/>
      <c r="J1775" s="4"/>
      <c r="K1775" s="92" t="str">
        <f>IF(DepensesData[[#This Row],[Description/Commentaires/Notes]]="","",DepensesData[[#This Row],[Description/Commentaires/Notes]])</f>
        <v/>
      </c>
      <c r="L1775" s="21"/>
    </row>
    <row r="1776" spans="2:12" x14ac:dyDescent="0.25">
      <c r="B1776" s="92">
        <f t="shared" si="55"/>
        <v>1772</v>
      </c>
      <c r="C1776" s="13" t="str">
        <f t="shared" si="54"/>
        <v/>
      </c>
      <c r="D1776" s="20"/>
      <c r="E1776" s="5"/>
      <c r="F1776" s="5"/>
      <c r="G1776" s="5"/>
      <c r="H1776" s="3"/>
      <c r="I1776" s="4"/>
      <c r="J1776" s="4"/>
      <c r="K1776" s="92" t="str">
        <f>IF(DepensesData[[#This Row],[Description/Commentaires/Notes]]="","",DepensesData[[#This Row],[Description/Commentaires/Notes]])</f>
        <v/>
      </c>
      <c r="L1776" s="21"/>
    </row>
    <row r="1777" spans="2:12" x14ac:dyDescent="0.25">
      <c r="B1777" s="92">
        <f t="shared" si="55"/>
        <v>1773</v>
      </c>
      <c r="C1777" s="13" t="str">
        <f t="shared" si="54"/>
        <v/>
      </c>
      <c r="D1777" s="20"/>
      <c r="E1777" s="5"/>
      <c r="F1777" s="5"/>
      <c r="G1777" s="5"/>
      <c r="H1777" s="3"/>
      <c r="I1777" s="4"/>
      <c r="J1777" s="4"/>
      <c r="K1777" s="92" t="str">
        <f>IF(DepensesData[[#This Row],[Description/Commentaires/Notes]]="","",DepensesData[[#This Row],[Description/Commentaires/Notes]])</f>
        <v/>
      </c>
      <c r="L1777" s="21"/>
    </row>
    <row r="1778" spans="2:12" x14ac:dyDescent="0.25">
      <c r="B1778" s="92">
        <f t="shared" si="55"/>
        <v>1774</v>
      </c>
      <c r="C1778" s="13" t="str">
        <f t="shared" si="54"/>
        <v/>
      </c>
      <c r="D1778" s="20"/>
      <c r="E1778" s="5"/>
      <c r="F1778" s="5"/>
      <c r="G1778" s="5"/>
      <c r="H1778" s="3"/>
      <c r="I1778" s="4"/>
      <c r="J1778" s="4"/>
      <c r="K1778" s="92" t="str">
        <f>IF(DepensesData[[#This Row],[Description/Commentaires/Notes]]="","",DepensesData[[#This Row],[Description/Commentaires/Notes]])</f>
        <v/>
      </c>
      <c r="L1778" s="21"/>
    </row>
    <row r="1779" spans="2:12" x14ac:dyDescent="0.25">
      <c r="B1779" s="92">
        <f t="shared" si="55"/>
        <v>1775</v>
      </c>
      <c r="C1779" s="13" t="str">
        <f t="shared" si="54"/>
        <v/>
      </c>
      <c r="D1779" s="20"/>
      <c r="E1779" s="5"/>
      <c r="F1779" s="5"/>
      <c r="G1779" s="5"/>
      <c r="H1779" s="3"/>
      <c r="I1779" s="4"/>
      <c r="J1779" s="4"/>
      <c r="K1779" s="92" t="str">
        <f>IF(DepensesData[[#This Row],[Description/Commentaires/Notes]]="","",DepensesData[[#This Row],[Description/Commentaires/Notes]])</f>
        <v/>
      </c>
      <c r="L1779" s="21"/>
    </row>
    <row r="1780" spans="2:12" x14ac:dyDescent="0.25">
      <c r="B1780" s="92">
        <f t="shared" si="55"/>
        <v>1776</v>
      </c>
      <c r="C1780" s="13" t="str">
        <f t="shared" si="54"/>
        <v/>
      </c>
      <c r="D1780" s="20"/>
      <c r="E1780" s="5"/>
      <c r="F1780" s="5"/>
      <c r="G1780" s="5"/>
      <c r="H1780" s="3"/>
      <c r="I1780" s="4"/>
      <c r="J1780" s="4"/>
      <c r="K1780" s="92" t="str">
        <f>IF(DepensesData[[#This Row],[Description/Commentaires/Notes]]="","",DepensesData[[#This Row],[Description/Commentaires/Notes]])</f>
        <v/>
      </c>
      <c r="L1780" s="21"/>
    </row>
    <row r="1781" spans="2:12" x14ac:dyDescent="0.25">
      <c r="B1781" s="92">
        <f t="shared" si="55"/>
        <v>1777</v>
      </c>
      <c r="C1781" s="13" t="str">
        <f t="shared" si="54"/>
        <v/>
      </c>
      <c r="D1781" s="20"/>
      <c r="E1781" s="5"/>
      <c r="F1781" s="5"/>
      <c r="G1781" s="5"/>
      <c r="H1781" s="3"/>
      <c r="I1781" s="4"/>
      <c r="J1781" s="4"/>
      <c r="K1781" s="92" t="str">
        <f>IF(DepensesData[[#This Row],[Description/Commentaires/Notes]]="","",DepensesData[[#This Row],[Description/Commentaires/Notes]])</f>
        <v/>
      </c>
      <c r="L1781" s="21"/>
    </row>
    <row r="1782" spans="2:12" x14ac:dyDescent="0.25">
      <c r="B1782" s="92">
        <f t="shared" si="55"/>
        <v>1778</v>
      </c>
      <c r="C1782" s="13" t="str">
        <f t="shared" si="54"/>
        <v/>
      </c>
      <c r="D1782" s="20"/>
      <c r="E1782" s="5"/>
      <c r="F1782" s="5"/>
      <c r="G1782" s="5"/>
      <c r="H1782" s="3"/>
      <c r="I1782" s="4"/>
      <c r="J1782" s="4"/>
      <c r="K1782" s="92" t="str">
        <f>IF(DepensesData[[#This Row],[Description/Commentaires/Notes]]="","",DepensesData[[#This Row],[Description/Commentaires/Notes]])</f>
        <v/>
      </c>
      <c r="L1782" s="21"/>
    </row>
    <row r="1783" spans="2:12" x14ac:dyDescent="0.25">
      <c r="B1783" s="92">
        <f t="shared" si="55"/>
        <v>1779</v>
      </c>
      <c r="C1783" s="13" t="str">
        <f t="shared" si="54"/>
        <v/>
      </c>
      <c r="D1783" s="20"/>
      <c r="E1783" s="5"/>
      <c r="F1783" s="5"/>
      <c r="G1783" s="5"/>
      <c r="H1783" s="3"/>
      <c r="I1783" s="4"/>
      <c r="J1783" s="4"/>
      <c r="K1783" s="92" t="str">
        <f>IF(DepensesData[[#This Row],[Description/Commentaires/Notes]]="","",DepensesData[[#This Row],[Description/Commentaires/Notes]])</f>
        <v/>
      </c>
      <c r="L1783" s="21"/>
    </row>
    <row r="1784" spans="2:12" x14ac:dyDescent="0.25">
      <c r="B1784" s="92">
        <f t="shared" si="55"/>
        <v>1780</v>
      </c>
      <c r="C1784" s="13" t="str">
        <f t="shared" si="54"/>
        <v/>
      </c>
      <c r="D1784" s="20"/>
      <c r="E1784" s="5"/>
      <c r="F1784" s="5"/>
      <c r="G1784" s="5"/>
      <c r="H1784" s="3"/>
      <c r="I1784" s="4"/>
      <c r="J1784" s="4"/>
      <c r="K1784" s="92" t="str">
        <f>IF(DepensesData[[#This Row],[Description/Commentaires/Notes]]="","",DepensesData[[#This Row],[Description/Commentaires/Notes]])</f>
        <v/>
      </c>
      <c r="L1784" s="21"/>
    </row>
    <row r="1785" spans="2:12" x14ac:dyDescent="0.25">
      <c r="B1785" s="92">
        <f t="shared" si="55"/>
        <v>1781</v>
      </c>
      <c r="C1785" s="13" t="str">
        <f t="shared" si="54"/>
        <v/>
      </c>
      <c r="D1785" s="20"/>
      <c r="E1785" s="5"/>
      <c r="F1785" s="5"/>
      <c r="G1785" s="5"/>
      <c r="H1785" s="3"/>
      <c r="I1785" s="4"/>
      <c r="J1785" s="4"/>
      <c r="K1785" s="92" t="str">
        <f>IF(DepensesData[[#This Row],[Description/Commentaires/Notes]]="","",DepensesData[[#This Row],[Description/Commentaires/Notes]])</f>
        <v/>
      </c>
      <c r="L1785" s="21"/>
    </row>
    <row r="1786" spans="2:12" x14ac:dyDescent="0.25">
      <c r="B1786" s="92">
        <f t="shared" si="55"/>
        <v>1782</v>
      </c>
      <c r="C1786" s="13" t="str">
        <f t="shared" si="54"/>
        <v/>
      </c>
      <c r="D1786" s="20"/>
      <c r="E1786" s="5"/>
      <c r="F1786" s="5"/>
      <c r="G1786" s="5"/>
      <c r="H1786" s="3"/>
      <c r="I1786" s="4"/>
      <c r="J1786" s="4"/>
      <c r="K1786" s="92" t="str">
        <f>IF(DepensesData[[#This Row],[Description/Commentaires/Notes]]="","",DepensesData[[#This Row],[Description/Commentaires/Notes]])</f>
        <v/>
      </c>
      <c r="L1786" s="21"/>
    </row>
    <row r="1787" spans="2:12" x14ac:dyDescent="0.25">
      <c r="B1787" s="92">
        <f t="shared" si="55"/>
        <v>1783</v>
      </c>
      <c r="C1787" s="13" t="str">
        <f t="shared" si="54"/>
        <v/>
      </c>
      <c r="D1787" s="20"/>
      <c r="E1787" s="5"/>
      <c r="F1787" s="5"/>
      <c r="G1787" s="5"/>
      <c r="H1787" s="3"/>
      <c r="I1787" s="4"/>
      <c r="J1787" s="4"/>
      <c r="K1787" s="92" t="str">
        <f>IF(DepensesData[[#This Row],[Description/Commentaires/Notes]]="","",DepensesData[[#This Row],[Description/Commentaires/Notes]])</f>
        <v/>
      </c>
      <c r="L1787" s="21"/>
    </row>
    <row r="1788" spans="2:12" x14ac:dyDescent="0.25">
      <c r="B1788" s="92">
        <f t="shared" si="55"/>
        <v>1784</v>
      </c>
      <c r="C1788" s="13" t="str">
        <f t="shared" si="54"/>
        <v/>
      </c>
      <c r="D1788" s="20"/>
      <c r="E1788" s="5"/>
      <c r="F1788" s="5"/>
      <c r="G1788" s="5"/>
      <c r="H1788" s="3"/>
      <c r="I1788" s="4"/>
      <c r="J1788" s="4"/>
      <c r="K1788" s="92" t="str">
        <f>IF(DepensesData[[#This Row],[Description/Commentaires/Notes]]="","",DepensesData[[#This Row],[Description/Commentaires/Notes]])</f>
        <v/>
      </c>
      <c r="L1788" s="21"/>
    </row>
    <row r="1789" spans="2:12" x14ac:dyDescent="0.25">
      <c r="B1789" s="92">
        <f t="shared" si="55"/>
        <v>1785</v>
      </c>
      <c r="C1789" s="13" t="str">
        <f t="shared" si="54"/>
        <v/>
      </c>
      <c r="D1789" s="20"/>
      <c r="E1789" s="5"/>
      <c r="F1789" s="5"/>
      <c r="G1789" s="5"/>
      <c r="H1789" s="3"/>
      <c r="I1789" s="4"/>
      <c r="J1789" s="4"/>
      <c r="K1789" s="92" t="str">
        <f>IF(DepensesData[[#This Row],[Description/Commentaires/Notes]]="","",DepensesData[[#This Row],[Description/Commentaires/Notes]])</f>
        <v/>
      </c>
      <c r="L1789" s="21"/>
    </row>
    <row r="1790" spans="2:12" x14ac:dyDescent="0.25">
      <c r="B1790" s="92">
        <f t="shared" si="55"/>
        <v>1786</v>
      </c>
      <c r="C1790" s="13" t="str">
        <f t="shared" si="54"/>
        <v/>
      </c>
      <c r="D1790" s="20"/>
      <c r="E1790" s="5"/>
      <c r="F1790" s="5"/>
      <c r="G1790" s="5"/>
      <c r="H1790" s="3"/>
      <c r="I1790" s="4"/>
      <c r="J1790" s="4"/>
      <c r="K1790" s="92" t="str">
        <f>IF(DepensesData[[#This Row],[Description/Commentaires/Notes]]="","",DepensesData[[#This Row],[Description/Commentaires/Notes]])</f>
        <v/>
      </c>
      <c r="L1790" s="21"/>
    </row>
    <row r="1791" spans="2:12" x14ac:dyDescent="0.25">
      <c r="B1791" s="92">
        <f t="shared" si="55"/>
        <v>1787</v>
      </c>
      <c r="C1791" s="13" t="str">
        <f t="shared" si="54"/>
        <v/>
      </c>
      <c r="D1791" s="20"/>
      <c r="E1791" s="5"/>
      <c r="F1791" s="5"/>
      <c r="G1791" s="5"/>
      <c r="H1791" s="3"/>
      <c r="I1791" s="4"/>
      <c r="J1791" s="4"/>
      <c r="K1791" s="92" t="str">
        <f>IF(DepensesData[[#This Row],[Description/Commentaires/Notes]]="","",DepensesData[[#This Row],[Description/Commentaires/Notes]])</f>
        <v/>
      </c>
      <c r="L1791" s="21"/>
    </row>
    <row r="1792" spans="2:12" x14ac:dyDescent="0.25">
      <c r="B1792" s="92">
        <f t="shared" si="55"/>
        <v>1788</v>
      </c>
      <c r="C1792" s="13" t="str">
        <f t="shared" si="54"/>
        <v/>
      </c>
      <c r="D1792" s="20"/>
      <c r="E1792" s="5"/>
      <c r="F1792" s="5"/>
      <c r="G1792" s="5"/>
      <c r="H1792" s="3"/>
      <c r="I1792" s="4"/>
      <c r="J1792" s="4"/>
      <c r="K1792" s="92" t="str">
        <f>IF(DepensesData[[#This Row],[Description/Commentaires/Notes]]="","",DepensesData[[#This Row],[Description/Commentaires/Notes]])</f>
        <v/>
      </c>
      <c r="L1792" s="21"/>
    </row>
    <row r="1793" spans="2:12" x14ac:dyDescent="0.25">
      <c r="B1793" s="92">
        <f t="shared" si="55"/>
        <v>1789</v>
      </c>
      <c r="C1793" s="13" t="str">
        <f t="shared" si="54"/>
        <v/>
      </c>
      <c r="D1793" s="20"/>
      <c r="E1793" s="5"/>
      <c r="F1793" s="5"/>
      <c r="G1793" s="5"/>
      <c r="H1793" s="3"/>
      <c r="I1793" s="4"/>
      <c r="J1793" s="4"/>
      <c r="K1793" s="92" t="str">
        <f>IF(DepensesData[[#This Row],[Description/Commentaires/Notes]]="","",DepensesData[[#This Row],[Description/Commentaires/Notes]])</f>
        <v/>
      </c>
      <c r="L1793" s="21"/>
    </row>
    <row r="1794" spans="2:12" x14ac:dyDescent="0.25">
      <c r="B1794" s="92">
        <f t="shared" si="55"/>
        <v>1790</v>
      </c>
      <c r="C1794" s="13" t="str">
        <f t="shared" si="54"/>
        <v/>
      </c>
      <c r="D1794" s="20"/>
      <c r="E1794" s="5"/>
      <c r="F1794" s="5"/>
      <c r="G1794" s="5"/>
      <c r="H1794" s="3"/>
      <c r="I1794" s="4"/>
      <c r="J1794" s="4"/>
      <c r="K1794" s="92" t="str">
        <f>IF(DepensesData[[#This Row],[Description/Commentaires/Notes]]="","",DepensesData[[#This Row],[Description/Commentaires/Notes]])</f>
        <v/>
      </c>
      <c r="L1794" s="21"/>
    </row>
    <row r="1795" spans="2:12" x14ac:dyDescent="0.25">
      <c r="B1795" s="92">
        <f t="shared" si="55"/>
        <v>1791</v>
      </c>
      <c r="C1795" s="13" t="str">
        <f t="shared" si="54"/>
        <v/>
      </c>
      <c r="D1795" s="20"/>
      <c r="E1795" s="5"/>
      <c r="F1795" s="5"/>
      <c r="G1795" s="5"/>
      <c r="H1795" s="3"/>
      <c r="I1795" s="4"/>
      <c r="J1795" s="4"/>
      <c r="K1795" s="92" t="str">
        <f>IF(DepensesData[[#This Row],[Description/Commentaires/Notes]]="","",DepensesData[[#This Row],[Description/Commentaires/Notes]])</f>
        <v/>
      </c>
      <c r="L1795" s="21"/>
    </row>
    <row r="1796" spans="2:12" x14ac:dyDescent="0.25">
      <c r="B1796" s="92">
        <f t="shared" si="55"/>
        <v>1792</v>
      </c>
      <c r="C1796" s="13" t="str">
        <f t="shared" si="54"/>
        <v/>
      </c>
      <c r="D1796" s="20"/>
      <c r="E1796" s="5"/>
      <c r="F1796" s="5"/>
      <c r="G1796" s="5"/>
      <c r="H1796" s="3"/>
      <c r="I1796" s="4"/>
      <c r="J1796" s="4"/>
      <c r="K1796" s="92" t="str">
        <f>IF(DepensesData[[#This Row],[Description/Commentaires/Notes]]="","",DepensesData[[#This Row],[Description/Commentaires/Notes]])</f>
        <v/>
      </c>
      <c r="L1796" s="21"/>
    </row>
    <row r="1797" spans="2:12" x14ac:dyDescent="0.25">
      <c r="B1797" s="92">
        <f t="shared" si="55"/>
        <v>1793</v>
      </c>
      <c r="C1797" s="13" t="str">
        <f t="shared" ref="C1797:C1860" si="56">IF(OR(D1797="", E1797="", F1797="", H1797="", I1797=""), "", TEXT(RIGHT(YEAR(D1797), 2), "00") &amp; TEXT(MONTH(D1797), "00") &amp; TEXT(DAY(D1797), "00") &amp; "_Dep_MC_" &amp; TEXT(B1797, "0"))</f>
        <v/>
      </c>
      <c r="D1797" s="20"/>
      <c r="E1797" s="5"/>
      <c r="F1797" s="5"/>
      <c r="G1797" s="5"/>
      <c r="H1797" s="3"/>
      <c r="I1797" s="4"/>
      <c r="J1797" s="4"/>
      <c r="K1797" s="92" t="str">
        <f>IF(DepensesData[[#This Row],[Description/Commentaires/Notes]]="","",DepensesData[[#This Row],[Description/Commentaires/Notes]])</f>
        <v/>
      </c>
      <c r="L1797" s="21"/>
    </row>
    <row r="1798" spans="2:12" x14ac:dyDescent="0.25">
      <c r="B1798" s="92">
        <f t="shared" si="55"/>
        <v>1794</v>
      </c>
      <c r="C1798" s="13" t="str">
        <f t="shared" si="56"/>
        <v/>
      </c>
      <c r="D1798" s="20"/>
      <c r="E1798" s="5"/>
      <c r="F1798" s="5"/>
      <c r="G1798" s="5"/>
      <c r="H1798" s="3"/>
      <c r="I1798" s="4"/>
      <c r="J1798" s="4"/>
      <c r="K1798" s="92" t="str">
        <f>IF(DepensesData[[#This Row],[Description/Commentaires/Notes]]="","",DepensesData[[#This Row],[Description/Commentaires/Notes]])</f>
        <v/>
      </c>
      <c r="L1798" s="21"/>
    </row>
    <row r="1799" spans="2:12" x14ac:dyDescent="0.25">
      <c r="B1799" s="92">
        <f t="shared" ref="B1799:B1862" si="57">B1798+1</f>
        <v>1795</v>
      </c>
      <c r="C1799" s="13" t="str">
        <f t="shared" si="56"/>
        <v/>
      </c>
      <c r="D1799" s="20"/>
      <c r="E1799" s="5"/>
      <c r="F1799" s="5"/>
      <c r="G1799" s="5"/>
      <c r="H1799" s="3"/>
      <c r="I1799" s="4"/>
      <c r="J1799" s="4"/>
      <c r="K1799" s="92" t="str">
        <f>IF(DepensesData[[#This Row],[Description/Commentaires/Notes]]="","",DepensesData[[#This Row],[Description/Commentaires/Notes]])</f>
        <v/>
      </c>
      <c r="L1799" s="21"/>
    </row>
    <row r="1800" spans="2:12" x14ac:dyDescent="0.25">
      <c r="B1800" s="92">
        <f t="shared" si="57"/>
        <v>1796</v>
      </c>
      <c r="C1800" s="13" t="str">
        <f t="shared" si="56"/>
        <v/>
      </c>
      <c r="D1800" s="20"/>
      <c r="E1800" s="5"/>
      <c r="F1800" s="5"/>
      <c r="G1800" s="5"/>
      <c r="H1800" s="3"/>
      <c r="I1800" s="4"/>
      <c r="J1800" s="4"/>
      <c r="K1800" s="92" t="str">
        <f>IF(DepensesData[[#This Row],[Description/Commentaires/Notes]]="","",DepensesData[[#This Row],[Description/Commentaires/Notes]])</f>
        <v/>
      </c>
      <c r="L1800" s="21"/>
    </row>
    <row r="1801" spans="2:12" x14ac:dyDescent="0.25">
      <c r="B1801" s="92">
        <f t="shared" si="57"/>
        <v>1797</v>
      </c>
      <c r="C1801" s="13" t="str">
        <f t="shared" si="56"/>
        <v/>
      </c>
      <c r="D1801" s="20"/>
      <c r="E1801" s="5"/>
      <c r="F1801" s="5"/>
      <c r="G1801" s="5"/>
      <c r="H1801" s="3"/>
      <c r="I1801" s="4"/>
      <c r="J1801" s="4"/>
      <c r="K1801" s="92" t="str">
        <f>IF(DepensesData[[#This Row],[Description/Commentaires/Notes]]="","",DepensesData[[#This Row],[Description/Commentaires/Notes]])</f>
        <v/>
      </c>
      <c r="L1801" s="21"/>
    </row>
    <row r="1802" spans="2:12" x14ac:dyDescent="0.25">
      <c r="B1802" s="92">
        <f t="shared" si="57"/>
        <v>1798</v>
      </c>
      <c r="C1802" s="13" t="str">
        <f t="shared" si="56"/>
        <v/>
      </c>
      <c r="D1802" s="20"/>
      <c r="E1802" s="5"/>
      <c r="F1802" s="5"/>
      <c r="G1802" s="5"/>
      <c r="H1802" s="3"/>
      <c r="I1802" s="4"/>
      <c r="J1802" s="4"/>
      <c r="K1802" s="92" t="str">
        <f>IF(DepensesData[[#This Row],[Description/Commentaires/Notes]]="","",DepensesData[[#This Row],[Description/Commentaires/Notes]])</f>
        <v/>
      </c>
      <c r="L1802" s="21"/>
    </row>
    <row r="1803" spans="2:12" x14ac:dyDescent="0.25">
      <c r="B1803" s="92">
        <f t="shared" si="57"/>
        <v>1799</v>
      </c>
      <c r="C1803" s="13" t="str">
        <f t="shared" si="56"/>
        <v/>
      </c>
      <c r="D1803" s="20"/>
      <c r="E1803" s="5"/>
      <c r="F1803" s="5"/>
      <c r="G1803" s="5"/>
      <c r="H1803" s="3"/>
      <c r="I1803" s="4"/>
      <c r="J1803" s="4"/>
      <c r="K1803" s="92" t="str">
        <f>IF(DepensesData[[#This Row],[Description/Commentaires/Notes]]="","",DepensesData[[#This Row],[Description/Commentaires/Notes]])</f>
        <v/>
      </c>
      <c r="L1803" s="21"/>
    </row>
    <row r="1804" spans="2:12" x14ac:dyDescent="0.25">
      <c r="B1804" s="92">
        <f t="shared" si="57"/>
        <v>1800</v>
      </c>
      <c r="C1804" s="13" t="str">
        <f t="shared" si="56"/>
        <v/>
      </c>
      <c r="D1804" s="20"/>
      <c r="E1804" s="5"/>
      <c r="F1804" s="5"/>
      <c r="G1804" s="5"/>
      <c r="H1804" s="3"/>
      <c r="I1804" s="4"/>
      <c r="J1804" s="4"/>
      <c r="K1804" s="92" t="str">
        <f>IF(DepensesData[[#This Row],[Description/Commentaires/Notes]]="","",DepensesData[[#This Row],[Description/Commentaires/Notes]])</f>
        <v/>
      </c>
      <c r="L1804" s="21"/>
    </row>
    <row r="1805" spans="2:12" x14ac:dyDescent="0.25">
      <c r="B1805" s="92">
        <f t="shared" si="57"/>
        <v>1801</v>
      </c>
      <c r="C1805" s="13" t="str">
        <f t="shared" si="56"/>
        <v/>
      </c>
      <c r="D1805" s="20"/>
      <c r="E1805" s="5"/>
      <c r="F1805" s="5"/>
      <c r="G1805" s="5"/>
      <c r="H1805" s="3"/>
      <c r="I1805" s="4"/>
      <c r="J1805" s="4"/>
      <c r="K1805" s="92" t="str">
        <f>IF(DepensesData[[#This Row],[Description/Commentaires/Notes]]="","",DepensesData[[#This Row],[Description/Commentaires/Notes]])</f>
        <v/>
      </c>
      <c r="L1805" s="21"/>
    </row>
    <row r="1806" spans="2:12" x14ac:dyDescent="0.25">
      <c r="B1806" s="92">
        <f t="shared" si="57"/>
        <v>1802</v>
      </c>
      <c r="C1806" s="13" t="str">
        <f t="shared" si="56"/>
        <v/>
      </c>
      <c r="D1806" s="20"/>
      <c r="E1806" s="5"/>
      <c r="F1806" s="5"/>
      <c r="G1806" s="5"/>
      <c r="H1806" s="3"/>
      <c r="I1806" s="4"/>
      <c r="J1806" s="4"/>
      <c r="K1806" s="92" t="str">
        <f>IF(DepensesData[[#This Row],[Description/Commentaires/Notes]]="","",DepensesData[[#This Row],[Description/Commentaires/Notes]])</f>
        <v/>
      </c>
      <c r="L1806" s="21"/>
    </row>
    <row r="1807" spans="2:12" x14ac:dyDescent="0.25">
      <c r="B1807" s="92">
        <f t="shared" si="57"/>
        <v>1803</v>
      </c>
      <c r="C1807" s="13" t="str">
        <f t="shared" si="56"/>
        <v/>
      </c>
      <c r="D1807" s="20"/>
      <c r="E1807" s="5"/>
      <c r="F1807" s="5"/>
      <c r="G1807" s="5"/>
      <c r="H1807" s="3"/>
      <c r="I1807" s="4"/>
      <c r="J1807" s="4"/>
      <c r="K1807" s="92" t="str">
        <f>IF(DepensesData[[#This Row],[Description/Commentaires/Notes]]="","",DepensesData[[#This Row],[Description/Commentaires/Notes]])</f>
        <v/>
      </c>
      <c r="L1807" s="21"/>
    </row>
    <row r="1808" spans="2:12" x14ac:dyDescent="0.25">
      <c r="B1808" s="92">
        <f t="shared" si="57"/>
        <v>1804</v>
      </c>
      <c r="C1808" s="13" t="str">
        <f t="shared" si="56"/>
        <v/>
      </c>
      <c r="D1808" s="20"/>
      <c r="E1808" s="5"/>
      <c r="F1808" s="5"/>
      <c r="G1808" s="5"/>
      <c r="H1808" s="3"/>
      <c r="I1808" s="4"/>
      <c r="J1808" s="4"/>
      <c r="K1808" s="92" t="str">
        <f>IF(DepensesData[[#This Row],[Description/Commentaires/Notes]]="","",DepensesData[[#This Row],[Description/Commentaires/Notes]])</f>
        <v/>
      </c>
      <c r="L1808" s="21"/>
    </row>
    <row r="1809" spans="2:12" x14ac:dyDescent="0.25">
      <c r="B1809" s="92">
        <f t="shared" si="57"/>
        <v>1805</v>
      </c>
      <c r="C1809" s="13" t="str">
        <f t="shared" si="56"/>
        <v/>
      </c>
      <c r="D1809" s="20"/>
      <c r="E1809" s="5"/>
      <c r="F1809" s="5"/>
      <c r="G1809" s="5"/>
      <c r="H1809" s="3"/>
      <c r="I1809" s="4"/>
      <c r="J1809" s="4"/>
      <c r="K1809" s="92" t="str">
        <f>IF(DepensesData[[#This Row],[Description/Commentaires/Notes]]="","",DepensesData[[#This Row],[Description/Commentaires/Notes]])</f>
        <v/>
      </c>
      <c r="L1809" s="21"/>
    </row>
    <row r="1810" spans="2:12" x14ac:dyDescent="0.25">
      <c r="B1810" s="92">
        <f t="shared" si="57"/>
        <v>1806</v>
      </c>
      <c r="C1810" s="13" t="str">
        <f t="shared" si="56"/>
        <v/>
      </c>
      <c r="D1810" s="20"/>
      <c r="E1810" s="5"/>
      <c r="F1810" s="5"/>
      <c r="G1810" s="5"/>
      <c r="H1810" s="3"/>
      <c r="I1810" s="4"/>
      <c r="J1810" s="4"/>
      <c r="K1810" s="92" t="str">
        <f>IF(DepensesData[[#This Row],[Description/Commentaires/Notes]]="","",DepensesData[[#This Row],[Description/Commentaires/Notes]])</f>
        <v/>
      </c>
      <c r="L1810" s="21"/>
    </row>
    <row r="1811" spans="2:12" x14ac:dyDescent="0.25">
      <c r="B1811" s="92">
        <f t="shared" si="57"/>
        <v>1807</v>
      </c>
      <c r="C1811" s="13" t="str">
        <f t="shared" si="56"/>
        <v/>
      </c>
      <c r="D1811" s="20"/>
      <c r="E1811" s="5"/>
      <c r="F1811" s="5"/>
      <c r="G1811" s="5"/>
      <c r="H1811" s="3"/>
      <c r="I1811" s="4"/>
      <c r="J1811" s="4"/>
      <c r="K1811" s="92" t="str">
        <f>IF(DepensesData[[#This Row],[Description/Commentaires/Notes]]="","",DepensesData[[#This Row],[Description/Commentaires/Notes]])</f>
        <v/>
      </c>
      <c r="L1811" s="21"/>
    </row>
    <row r="1812" spans="2:12" x14ac:dyDescent="0.25">
      <c r="B1812" s="92">
        <f t="shared" si="57"/>
        <v>1808</v>
      </c>
      <c r="C1812" s="13" t="str">
        <f t="shared" si="56"/>
        <v/>
      </c>
      <c r="D1812" s="20"/>
      <c r="E1812" s="5"/>
      <c r="F1812" s="5"/>
      <c r="G1812" s="5"/>
      <c r="H1812" s="3"/>
      <c r="I1812" s="4"/>
      <c r="J1812" s="4"/>
      <c r="K1812" s="92" t="str">
        <f>IF(DepensesData[[#This Row],[Description/Commentaires/Notes]]="","",DepensesData[[#This Row],[Description/Commentaires/Notes]])</f>
        <v/>
      </c>
      <c r="L1812" s="21"/>
    </row>
    <row r="1813" spans="2:12" x14ac:dyDescent="0.25">
      <c r="B1813" s="92">
        <f t="shared" si="57"/>
        <v>1809</v>
      </c>
      <c r="C1813" s="13" t="str">
        <f t="shared" si="56"/>
        <v/>
      </c>
      <c r="D1813" s="20"/>
      <c r="E1813" s="5"/>
      <c r="F1813" s="5"/>
      <c r="G1813" s="5"/>
      <c r="H1813" s="3"/>
      <c r="I1813" s="4"/>
      <c r="J1813" s="4"/>
      <c r="K1813" s="92" t="str">
        <f>IF(DepensesData[[#This Row],[Description/Commentaires/Notes]]="","",DepensesData[[#This Row],[Description/Commentaires/Notes]])</f>
        <v/>
      </c>
      <c r="L1813" s="21"/>
    </row>
    <row r="1814" spans="2:12" x14ac:dyDescent="0.25">
      <c r="B1814" s="92">
        <f t="shared" si="57"/>
        <v>1810</v>
      </c>
      <c r="C1814" s="13" t="str">
        <f t="shared" si="56"/>
        <v/>
      </c>
      <c r="D1814" s="20"/>
      <c r="E1814" s="5"/>
      <c r="F1814" s="5"/>
      <c r="G1814" s="5"/>
      <c r="H1814" s="3"/>
      <c r="I1814" s="4"/>
      <c r="J1814" s="4"/>
      <c r="K1814" s="92" t="str">
        <f>IF(DepensesData[[#This Row],[Description/Commentaires/Notes]]="","",DepensesData[[#This Row],[Description/Commentaires/Notes]])</f>
        <v/>
      </c>
      <c r="L1814" s="21"/>
    </row>
    <row r="1815" spans="2:12" x14ac:dyDescent="0.25">
      <c r="B1815" s="92">
        <f t="shared" si="57"/>
        <v>1811</v>
      </c>
      <c r="C1815" s="13" t="str">
        <f t="shared" si="56"/>
        <v/>
      </c>
      <c r="D1815" s="20"/>
      <c r="E1815" s="5"/>
      <c r="F1815" s="5"/>
      <c r="G1815" s="5"/>
      <c r="H1815" s="3"/>
      <c r="I1815" s="4"/>
      <c r="J1815" s="4"/>
      <c r="K1815" s="92" t="str">
        <f>IF(DepensesData[[#This Row],[Description/Commentaires/Notes]]="","",DepensesData[[#This Row],[Description/Commentaires/Notes]])</f>
        <v/>
      </c>
      <c r="L1815" s="21"/>
    </row>
    <row r="1816" spans="2:12" x14ac:dyDescent="0.25">
      <c r="B1816" s="92">
        <f t="shared" si="57"/>
        <v>1812</v>
      </c>
      <c r="C1816" s="13" t="str">
        <f t="shared" si="56"/>
        <v/>
      </c>
      <c r="D1816" s="20"/>
      <c r="E1816" s="5"/>
      <c r="F1816" s="5"/>
      <c r="G1816" s="5"/>
      <c r="H1816" s="3"/>
      <c r="I1816" s="4"/>
      <c r="J1816" s="4"/>
      <c r="K1816" s="92" t="str">
        <f>IF(DepensesData[[#This Row],[Description/Commentaires/Notes]]="","",DepensesData[[#This Row],[Description/Commentaires/Notes]])</f>
        <v/>
      </c>
      <c r="L1816" s="21"/>
    </row>
    <row r="1817" spans="2:12" x14ac:dyDescent="0.25">
      <c r="B1817" s="92">
        <f t="shared" si="57"/>
        <v>1813</v>
      </c>
      <c r="C1817" s="13" t="str">
        <f t="shared" si="56"/>
        <v/>
      </c>
      <c r="D1817" s="20"/>
      <c r="E1817" s="5"/>
      <c r="F1817" s="5"/>
      <c r="G1817" s="5"/>
      <c r="H1817" s="3"/>
      <c r="I1817" s="4"/>
      <c r="J1817" s="4"/>
      <c r="K1817" s="92" t="str">
        <f>IF(DepensesData[[#This Row],[Description/Commentaires/Notes]]="","",DepensesData[[#This Row],[Description/Commentaires/Notes]])</f>
        <v/>
      </c>
      <c r="L1817" s="21"/>
    </row>
    <row r="1818" spans="2:12" x14ac:dyDescent="0.25">
      <c r="B1818" s="92">
        <f t="shared" si="57"/>
        <v>1814</v>
      </c>
      <c r="C1818" s="13" t="str">
        <f t="shared" si="56"/>
        <v/>
      </c>
      <c r="D1818" s="20"/>
      <c r="E1818" s="5"/>
      <c r="F1818" s="5"/>
      <c r="G1818" s="5"/>
      <c r="H1818" s="3"/>
      <c r="I1818" s="4"/>
      <c r="J1818" s="4"/>
      <c r="K1818" s="92" t="str">
        <f>IF(DepensesData[[#This Row],[Description/Commentaires/Notes]]="","",DepensesData[[#This Row],[Description/Commentaires/Notes]])</f>
        <v/>
      </c>
      <c r="L1818" s="21"/>
    </row>
    <row r="1819" spans="2:12" x14ac:dyDescent="0.25">
      <c r="B1819" s="92">
        <f t="shared" si="57"/>
        <v>1815</v>
      </c>
      <c r="C1819" s="13" t="str">
        <f t="shared" si="56"/>
        <v/>
      </c>
      <c r="D1819" s="20"/>
      <c r="E1819" s="5"/>
      <c r="F1819" s="5"/>
      <c r="G1819" s="5"/>
      <c r="H1819" s="3"/>
      <c r="I1819" s="4"/>
      <c r="J1819" s="4"/>
      <c r="K1819" s="92" t="str">
        <f>IF(DepensesData[[#This Row],[Description/Commentaires/Notes]]="","",DepensesData[[#This Row],[Description/Commentaires/Notes]])</f>
        <v/>
      </c>
      <c r="L1819" s="21"/>
    </row>
    <row r="1820" spans="2:12" x14ac:dyDescent="0.25">
      <c r="B1820" s="92">
        <f t="shared" si="57"/>
        <v>1816</v>
      </c>
      <c r="C1820" s="13" t="str">
        <f t="shared" si="56"/>
        <v/>
      </c>
      <c r="D1820" s="20"/>
      <c r="E1820" s="5"/>
      <c r="F1820" s="5"/>
      <c r="G1820" s="5"/>
      <c r="H1820" s="3"/>
      <c r="I1820" s="4"/>
      <c r="J1820" s="4"/>
      <c r="K1820" s="92" t="str">
        <f>IF(DepensesData[[#This Row],[Description/Commentaires/Notes]]="","",DepensesData[[#This Row],[Description/Commentaires/Notes]])</f>
        <v/>
      </c>
      <c r="L1820" s="21"/>
    </row>
    <row r="1821" spans="2:12" x14ac:dyDescent="0.25">
      <c r="B1821" s="92">
        <f t="shared" si="57"/>
        <v>1817</v>
      </c>
      <c r="C1821" s="13" t="str">
        <f t="shared" si="56"/>
        <v/>
      </c>
      <c r="D1821" s="20"/>
      <c r="E1821" s="5"/>
      <c r="F1821" s="5"/>
      <c r="G1821" s="5"/>
      <c r="H1821" s="3"/>
      <c r="I1821" s="4"/>
      <c r="J1821" s="4"/>
      <c r="K1821" s="92" t="str">
        <f>IF(DepensesData[[#This Row],[Description/Commentaires/Notes]]="","",DepensesData[[#This Row],[Description/Commentaires/Notes]])</f>
        <v/>
      </c>
      <c r="L1821" s="21"/>
    </row>
    <row r="1822" spans="2:12" x14ac:dyDescent="0.25">
      <c r="B1822" s="92">
        <f t="shared" si="57"/>
        <v>1818</v>
      </c>
      <c r="C1822" s="13" t="str">
        <f t="shared" si="56"/>
        <v/>
      </c>
      <c r="D1822" s="20"/>
      <c r="E1822" s="5"/>
      <c r="F1822" s="5"/>
      <c r="G1822" s="5"/>
      <c r="H1822" s="3"/>
      <c r="I1822" s="4"/>
      <c r="J1822" s="4"/>
      <c r="K1822" s="92" t="str">
        <f>IF(DepensesData[[#This Row],[Description/Commentaires/Notes]]="","",DepensesData[[#This Row],[Description/Commentaires/Notes]])</f>
        <v/>
      </c>
      <c r="L1822" s="21"/>
    </row>
    <row r="1823" spans="2:12" x14ac:dyDescent="0.25">
      <c r="B1823" s="92">
        <f t="shared" si="57"/>
        <v>1819</v>
      </c>
      <c r="C1823" s="13" t="str">
        <f t="shared" si="56"/>
        <v/>
      </c>
      <c r="D1823" s="20"/>
      <c r="E1823" s="5"/>
      <c r="F1823" s="5"/>
      <c r="G1823" s="5"/>
      <c r="H1823" s="3"/>
      <c r="I1823" s="4"/>
      <c r="J1823" s="4"/>
      <c r="K1823" s="92" t="str">
        <f>IF(DepensesData[[#This Row],[Description/Commentaires/Notes]]="","",DepensesData[[#This Row],[Description/Commentaires/Notes]])</f>
        <v/>
      </c>
      <c r="L1823" s="21"/>
    </row>
    <row r="1824" spans="2:12" x14ac:dyDescent="0.25">
      <c r="B1824" s="92">
        <f t="shared" si="57"/>
        <v>1820</v>
      </c>
      <c r="C1824" s="13" t="str">
        <f t="shared" si="56"/>
        <v/>
      </c>
      <c r="D1824" s="20"/>
      <c r="E1824" s="5"/>
      <c r="F1824" s="5"/>
      <c r="G1824" s="5"/>
      <c r="H1824" s="3"/>
      <c r="I1824" s="4"/>
      <c r="J1824" s="4"/>
      <c r="K1824" s="92" t="str">
        <f>IF(DepensesData[[#This Row],[Description/Commentaires/Notes]]="","",DepensesData[[#This Row],[Description/Commentaires/Notes]])</f>
        <v/>
      </c>
      <c r="L1824" s="21"/>
    </row>
    <row r="1825" spans="2:12" x14ac:dyDescent="0.25">
      <c r="B1825" s="92">
        <f t="shared" si="57"/>
        <v>1821</v>
      </c>
      <c r="C1825" s="13" t="str">
        <f t="shared" si="56"/>
        <v/>
      </c>
      <c r="D1825" s="20"/>
      <c r="E1825" s="5"/>
      <c r="F1825" s="5"/>
      <c r="G1825" s="5"/>
      <c r="H1825" s="3"/>
      <c r="I1825" s="4"/>
      <c r="J1825" s="4"/>
      <c r="K1825" s="92" t="str">
        <f>IF(DepensesData[[#This Row],[Description/Commentaires/Notes]]="","",DepensesData[[#This Row],[Description/Commentaires/Notes]])</f>
        <v/>
      </c>
      <c r="L1825" s="21"/>
    </row>
    <row r="1826" spans="2:12" x14ac:dyDescent="0.25">
      <c r="B1826" s="92">
        <f t="shared" si="57"/>
        <v>1822</v>
      </c>
      <c r="C1826" s="13" t="str">
        <f t="shared" si="56"/>
        <v/>
      </c>
      <c r="D1826" s="20"/>
      <c r="E1826" s="5"/>
      <c r="F1826" s="5"/>
      <c r="G1826" s="5"/>
      <c r="H1826" s="3"/>
      <c r="I1826" s="4"/>
      <c r="J1826" s="4"/>
      <c r="K1826" s="92" t="str">
        <f>IF(DepensesData[[#This Row],[Description/Commentaires/Notes]]="","",DepensesData[[#This Row],[Description/Commentaires/Notes]])</f>
        <v/>
      </c>
      <c r="L1826" s="21"/>
    </row>
    <row r="1827" spans="2:12" x14ac:dyDescent="0.25">
      <c r="B1827" s="92">
        <f t="shared" si="57"/>
        <v>1823</v>
      </c>
      <c r="C1827" s="13" t="str">
        <f t="shared" si="56"/>
        <v/>
      </c>
      <c r="D1827" s="20"/>
      <c r="E1827" s="5"/>
      <c r="F1827" s="5"/>
      <c r="G1827" s="5"/>
      <c r="H1827" s="3"/>
      <c r="I1827" s="4"/>
      <c r="J1827" s="4"/>
      <c r="K1827" s="92" t="str">
        <f>IF(DepensesData[[#This Row],[Description/Commentaires/Notes]]="","",DepensesData[[#This Row],[Description/Commentaires/Notes]])</f>
        <v/>
      </c>
      <c r="L1827" s="21"/>
    </row>
    <row r="1828" spans="2:12" x14ac:dyDescent="0.25">
      <c r="B1828" s="92">
        <f t="shared" si="57"/>
        <v>1824</v>
      </c>
      <c r="C1828" s="13" t="str">
        <f t="shared" si="56"/>
        <v/>
      </c>
      <c r="D1828" s="20"/>
      <c r="E1828" s="5"/>
      <c r="F1828" s="5"/>
      <c r="G1828" s="5"/>
      <c r="H1828" s="3"/>
      <c r="I1828" s="4"/>
      <c r="J1828" s="4"/>
      <c r="K1828" s="92" t="str">
        <f>IF(DepensesData[[#This Row],[Description/Commentaires/Notes]]="","",DepensesData[[#This Row],[Description/Commentaires/Notes]])</f>
        <v/>
      </c>
      <c r="L1828" s="21"/>
    </row>
    <row r="1829" spans="2:12" x14ac:dyDescent="0.25">
      <c r="B1829" s="92">
        <f t="shared" si="57"/>
        <v>1825</v>
      </c>
      <c r="C1829" s="13" t="str">
        <f t="shared" si="56"/>
        <v/>
      </c>
      <c r="D1829" s="20"/>
      <c r="E1829" s="5"/>
      <c r="F1829" s="5"/>
      <c r="G1829" s="5"/>
      <c r="H1829" s="3"/>
      <c r="I1829" s="4"/>
      <c r="J1829" s="4"/>
      <c r="K1829" s="92" t="str">
        <f>IF(DepensesData[[#This Row],[Description/Commentaires/Notes]]="","",DepensesData[[#This Row],[Description/Commentaires/Notes]])</f>
        <v/>
      </c>
      <c r="L1829" s="21"/>
    </row>
    <row r="1830" spans="2:12" x14ac:dyDescent="0.25">
      <c r="B1830" s="92">
        <f t="shared" si="57"/>
        <v>1826</v>
      </c>
      <c r="C1830" s="13" t="str">
        <f t="shared" si="56"/>
        <v/>
      </c>
      <c r="D1830" s="20"/>
      <c r="E1830" s="5"/>
      <c r="F1830" s="5"/>
      <c r="G1830" s="5"/>
      <c r="H1830" s="3"/>
      <c r="I1830" s="4"/>
      <c r="J1830" s="4"/>
      <c r="K1830" s="92" t="str">
        <f>IF(DepensesData[[#This Row],[Description/Commentaires/Notes]]="","",DepensesData[[#This Row],[Description/Commentaires/Notes]])</f>
        <v/>
      </c>
      <c r="L1830" s="21"/>
    </row>
    <row r="1831" spans="2:12" x14ac:dyDescent="0.25">
      <c r="B1831" s="92">
        <f t="shared" si="57"/>
        <v>1827</v>
      </c>
      <c r="C1831" s="13" t="str">
        <f t="shared" si="56"/>
        <v/>
      </c>
      <c r="D1831" s="20"/>
      <c r="E1831" s="5"/>
      <c r="F1831" s="5"/>
      <c r="G1831" s="5"/>
      <c r="H1831" s="3"/>
      <c r="I1831" s="4"/>
      <c r="J1831" s="4"/>
      <c r="K1831" s="92" t="str">
        <f>IF(DepensesData[[#This Row],[Description/Commentaires/Notes]]="","",DepensesData[[#This Row],[Description/Commentaires/Notes]])</f>
        <v/>
      </c>
      <c r="L1831" s="21"/>
    </row>
    <row r="1832" spans="2:12" x14ac:dyDescent="0.25">
      <c r="B1832" s="92">
        <f t="shared" si="57"/>
        <v>1828</v>
      </c>
      <c r="C1832" s="13" t="str">
        <f t="shared" si="56"/>
        <v/>
      </c>
      <c r="D1832" s="20"/>
      <c r="E1832" s="5"/>
      <c r="F1832" s="5"/>
      <c r="G1832" s="5"/>
      <c r="H1832" s="3"/>
      <c r="I1832" s="4"/>
      <c r="J1832" s="4"/>
      <c r="K1832" s="92" t="str">
        <f>IF(DepensesData[[#This Row],[Description/Commentaires/Notes]]="","",DepensesData[[#This Row],[Description/Commentaires/Notes]])</f>
        <v/>
      </c>
      <c r="L1832" s="21"/>
    </row>
    <row r="1833" spans="2:12" x14ac:dyDescent="0.25">
      <c r="B1833" s="92">
        <f t="shared" si="57"/>
        <v>1829</v>
      </c>
      <c r="C1833" s="13" t="str">
        <f t="shared" si="56"/>
        <v/>
      </c>
      <c r="D1833" s="20"/>
      <c r="E1833" s="5"/>
      <c r="F1833" s="5"/>
      <c r="G1833" s="5"/>
      <c r="H1833" s="3"/>
      <c r="I1833" s="4"/>
      <c r="J1833" s="4"/>
      <c r="K1833" s="92" t="str">
        <f>IF(DepensesData[[#This Row],[Description/Commentaires/Notes]]="","",DepensesData[[#This Row],[Description/Commentaires/Notes]])</f>
        <v/>
      </c>
      <c r="L1833" s="21"/>
    </row>
    <row r="1834" spans="2:12" x14ac:dyDescent="0.25">
      <c r="B1834" s="92">
        <f t="shared" si="57"/>
        <v>1830</v>
      </c>
      <c r="C1834" s="13" t="str">
        <f t="shared" si="56"/>
        <v/>
      </c>
      <c r="D1834" s="20"/>
      <c r="E1834" s="5"/>
      <c r="F1834" s="5"/>
      <c r="G1834" s="5"/>
      <c r="H1834" s="3"/>
      <c r="I1834" s="4"/>
      <c r="J1834" s="4"/>
      <c r="K1834" s="92" t="str">
        <f>IF(DepensesData[[#This Row],[Description/Commentaires/Notes]]="","",DepensesData[[#This Row],[Description/Commentaires/Notes]])</f>
        <v/>
      </c>
      <c r="L1834" s="21"/>
    </row>
    <row r="1835" spans="2:12" x14ac:dyDescent="0.25">
      <c r="B1835" s="92">
        <f t="shared" si="57"/>
        <v>1831</v>
      </c>
      <c r="C1835" s="13" t="str">
        <f t="shared" si="56"/>
        <v/>
      </c>
      <c r="D1835" s="20"/>
      <c r="E1835" s="5"/>
      <c r="F1835" s="5"/>
      <c r="G1835" s="5"/>
      <c r="H1835" s="3"/>
      <c r="I1835" s="4"/>
      <c r="J1835" s="4"/>
      <c r="K1835" s="92" t="str">
        <f>IF(DepensesData[[#This Row],[Description/Commentaires/Notes]]="","",DepensesData[[#This Row],[Description/Commentaires/Notes]])</f>
        <v/>
      </c>
      <c r="L1835" s="21"/>
    </row>
    <row r="1836" spans="2:12" x14ac:dyDescent="0.25">
      <c r="B1836" s="92">
        <f t="shared" si="57"/>
        <v>1832</v>
      </c>
      <c r="C1836" s="13" t="str">
        <f t="shared" si="56"/>
        <v/>
      </c>
      <c r="D1836" s="20"/>
      <c r="E1836" s="5"/>
      <c r="F1836" s="5"/>
      <c r="G1836" s="5"/>
      <c r="H1836" s="3"/>
      <c r="I1836" s="4"/>
      <c r="J1836" s="4"/>
      <c r="K1836" s="92" t="str">
        <f>IF(DepensesData[[#This Row],[Description/Commentaires/Notes]]="","",DepensesData[[#This Row],[Description/Commentaires/Notes]])</f>
        <v/>
      </c>
      <c r="L1836" s="21"/>
    </row>
    <row r="1837" spans="2:12" x14ac:dyDescent="0.25">
      <c r="B1837" s="92">
        <f t="shared" si="57"/>
        <v>1833</v>
      </c>
      <c r="C1837" s="13" t="str">
        <f t="shared" si="56"/>
        <v/>
      </c>
      <c r="D1837" s="20"/>
      <c r="E1837" s="5"/>
      <c r="F1837" s="5"/>
      <c r="G1837" s="5"/>
      <c r="H1837" s="3"/>
      <c r="I1837" s="4"/>
      <c r="J1837" s="4"/>
      <c r="K1837" s="92" t="str">
        <f>IF(DepensesData[[#This Row],[Description/Commentaires/Notes]]="","",DepensesData[[#This Row],[Description/Commentaires/Notes]])</f>
        <v/>
      </c>
      <c r="L1837" s="21"/>
    </row>
    <row r="1838" spans="2:12" x14ac:dyDescent="0.25">
      <c r="B1838" s="92">
        <f t="shared" si="57"/>
        <v>1834</v>
      </c>
      <c r="C1838" s="13" t="str">
        <f t="shared" si="56"/>
        <v/>
      </c>
      <c r="D1838" s="20"/>
      <c r="E1838" s="5"/>
      <c r="F1838" s="5"/>
      <c r="G1838" s="5"/>
      <c r="H1838" s="3"/>
      <c r="I1838" s="4"/>
      <c r="J1838" s="4"/>
      <c r="K1838" s="92" t="str">
        <f>IF(DepensesData[[#This Row],[Description/Commentaires/Notes]]="","",DepensesData[[#This Row],[Description/Commentaires/Notes]])</f>
        <v/>
      </c>
      <c r="L1838" s="21"/>
    </row>
    <row r="1839" spans="2:12" x14ac:dyDescent="0.25">
      <c r="B1839" s="92">
        <f t="shared" si="57"/>
        <v>1835</v>
      </c>
      <c r="C1839" s="13" t="str">
        <f t="shared" si="56"/>
        <v/>
      </c>
      <c r="D1839" s="20"/>
      <c r="E1839" s="5"/>
      <c r="F1839" s="5"/>
      <c r="G1839" s="5"/>
      <c r="H1839" s="3"/>
      <c r="I1839" s="4"/>
      <c r="J1839" s="4"/>
      <c r="K1839" s="92" t="str">
        <f>IF(DepensesData[[#This Row],[Description/Commentaires/Notes]]="","",DepensesData[[#This Row],[Description/Commentaires/Notes]])</f>
        <v/>
      </c>
      <c r="L1839" s="21"/>
    </row>
    <row r="1840" spans="2:12" x14ac:dyDescent="0.25">
      <c r="B1840" s="92">
        <f t="shared" si="57"/>
        <v>1836</v>
      </c>
      <c r="C1840" s="13" t="str">
        <f t="shared" si="56"/>
        <v/>
      </c>
      <c r="D1840" s="20"/>
      <c r="E1840" s="5"/>
      <c r="F1840" s="5"/>
      <c r="G1840" s="5"/>
      <c r="H1840" s="3"/>
      <c r="I1840" s="4"/>
      <c r="J1840" s="4"/>
      <c r="K1840" s="92" t="str">
        <f>IF(DepensesData[[#This Row],[Description/Commentaires/Notes]]="","",DepensesData[[#This Row],[Description/Commentaires/Notes]])</f>
        <v/>
      </c>
      <c r="L1840" s="21"/>
    </row>
    <row r="1841" spans="2:12" x14ac:dyDescent="0.25">
      <c r="B1841" s="92">
        <f t="shared" si="57"/>
        <v>1837</v>
      </c>
      <c r="C1841" s="13" t="str">
        <f t="shared" si="56"/>
        <v/>
      </c>
      <c r="D1841" s="20"/>
      <c r="E1841" s="5"/>
      <c r="F1841" s="5"/>
      <c r="G1841" s="5"/>
      <c r="H1841" s="3"/>
      <c r="I1841" s="4"/>
      <c r="J1841" s="4"/>
      <c r="K1841" s="92" t="str">
        <f>IF(DepensesData[[#This Row],[Description/Commentaires/Notes]]="","",DepensesData[[#This Row],[Description/Commentaires/Notes]])</f>
        <v/>
      </c>
      <c r="L1841" s="21"/>
    </row>
    <row r="1842" spans="2:12" x14ac:dyDescent="0.25">
      <c r="B1842" s="92">
        <f t="shared" si="57"/>
        <v>1838</v>
      </c>
      <c r="C1842" s="13" t="str">
        <f t="shared" si="56"/>
        <v/>
      </c>
      <c r="D1842" s="20"/>
      <c r="E1842" s="5"/>
      <c r="F1842" s="5"/>
      <c r="G1842" s="5"/>
      <c r="H1842" s="3"/>
      <c r="I1842" s="4"/>
      <c r="J1842" s="4"/>
      <c r="K1842" s="92" t="str">
        <f>IF(DepensesData[[#This Row],[Description/Commentaires/Notes]]="","",DepensesData[[#This Row],[Description/Commentaires/Notes]])</f>
        <v/>
      </c>
      <c r="L1842" s="21"/>
    </row>
    <row r="1843" spans="2:12" x14ac:dyDescent="0.25">
      <c r="B1843" s="92">
        <f t="shared" si="57"/>
        <v>1839</v>
      </c>
      <c r="C1843" s="13" t="str">
        <f t="shared" si="56"/>
        <v/>
      </c>
      <c r="D1843" s="20"/>
      <c r="E1843" s="5"/>
      <c r="F1843" s="5"/>
      <c r="G1843" s="5"/>
      <c r="H1843" s="3"/>
      <c r="I1843" s="4"/>
      <c r="J1843" s="4"/>
      <c r="K1843" s="92" t="str">
        <f>IF(DepensesData[[#This Row],[Description/Commentaires/Notes]]="","",DepensesData[[#This Row],[Description/Commentaires/Notes]])</f>
        <v/>
      </c>
      <c r="L1843" s="21"/>
    </row>
    <row r="1844" spans="2:12" x14ac:dyDescent="0.25">
      <c r="B1844" s="92">
        <f t="shared" si="57"/>
        <v>1840</v>
      </c>
      <c r="C1844" s="13" t="str">
        <f t="shared" si="56"/>
        <v/>
      </c>
      <c r="D1844" s="20"/>
      <c r="E1844" s="5"/>
      <c r="F1844" s="5"/>
      <c r="G1844" s="5"/>
      <c r="H1844" s="3"/>
      <c r="I1844" s="4"/>
      <c r="J1844" s="4"/>
      <c r="K1844" s="92" t="str">
        <f>IF(DepensesData[[#This Row],[Description/Commentaires/Notes]]="","",DepensesData[[#This Row],[Description/Commentaires/Notes]])</f>
        <v/>
      </c>
      <c r="L1844" s="21"/>
    </row>
    <row r="1845" spans="2:12" x14ac:dyDescent="0.25">
      <c r="B1845" s="92">
        <f t="shared" si="57"/>
        <v>1841</v>
      </c>
      <c r="C1845" s="13" t="str">
        <f t="shared" si="56"/>
        <v/>
      </c>
      <c r="D1845" s="20"/>
      <c r="E1845" s="5"/>
      <c r="F1845" s="5"/>
      <c r="G1845" s="5"/>
      <c r="H1845" s="3"/>
      <c r="I1845" s="4"/>
      <c r="J1845" s="4"/>
      <c r="K1845" s="92" t="str">
        <f>IF(DepensesData[[#This Row],[Description/Commentaires/Notes]]="","",DepensesData[[#This Row],[Description/Commentaires/Notes]])</f>
        <v/>
      </c>
      <c r="L1845" s="21"/>
    </row>
    <row r="1846" spans="2:12" x14ac:dyDescent="0.25">
      <c r="B1846" s="92">
        <f t="shared" si="57"/>
        <v>1842</v>
      </c>
      <c r="C1846" s="13" t="str">
        <f t="shared" si="56"/>
        <v/>
      </c>
      <c r="D1846" s="20"/>
      <c r="E1846" s="5"/>
      <c r="F1846" s="5"/>
      <c r="G1846" s="5"/>
      <c r="H1846" s="3"/>
      <c r="I1846" s="4"/>
      <c r="J1846" s="4"/>
      <c r="K1846" s="92" t="str">
        <f>IF(DepensesData[[#This Row],[Description/Commentaires/Notes]]="","",DepensesData[[#This Row],[Description/Commentaires/Notes]])</f>
        <v/>
      </c>
      <c r="L1846" s="21"/>
    </row>
    <row r="1847" spans="2:12" x14ac:dyDescent="0.25">
      <c r="B1847" s="92">
        <f t="shared" si="57"/>
        <v>1843</v>
      </c>
      <c r="C1847" s="13" t="str">
        <f t="shared" si="56"/>
        <v/>
      </c>
      <c r="D1847" s="20"/>
      <c r="E1847" s="5"/>
      <c r="F1847" s="5"/>
      <c r="G1847" s="5"/>
      <c r="H1847" s="3"/>
      <c r="I1847" s="4"/>
      <c r="J1847" s="4"/>
      <c r="K1847" s="92" t="str">
        <f>IF(DepensesData[[#This Row],[Description/Commentaires/Notes]]="","",DepensesData[[#This Row],[Description/Commentaires/Notes]])</f>
        <v/>
      </c>
      <c r="L1847" s="21"/>
    </row>
    <row r="1848" spans="2:12" x14ac:dyDescent="0.25">
      <c r="B1848" s="92">
        <f t="shared" si="57"/>
        <v>1844</v>
      </c>
      <c r="C1848" s="13" t="str">
        <f t="shared" si="56"/>
        <v/>
      </c>
      <c r="D1848" s="20"/>
      <c r="E1848" s="5"/>
      <c r="F1848" s="5"/>
      <c r="G1848" s="5"/>
      <c r="H1848" s="3"/>
      <c r="I1848" s="4"/>
      <c r="J1848" s="4"/>
      <c r="K1848" s="92" t="str">
        <f>IF(DepensesData[[#This Row],[Description/Commentaires/Notes]]="","",DepensesData[[#This Row],[Description/Commentaires/Notes]])</f>
        <v/>
      </c>
      <c r="L1848" s="21"/>
    </row>
    <row r="1849" spans="2:12" x14ac:dyDescent="0.25">
      <c r="B1849" s="92">
        <f t="shared" si="57"/>
        <v>1845</v>
      </c>
      <c r="C1849" s="13" t="str">
        <f t="shared" si="56"/>
        <v/>
      </c>
      <c r="D1849" s="20"/>
      <c r="E1849" s="5"/>
      <c r="F1849" s="5"/>
      <c r="G1849" s="5"/>
      <c r="H1849" s="3"/>
      <c r="I1849" s="4"/>
      <c r="J1849" s="4"/>
      <c r="K1849" s="92" t="str">
        <f>IF(DepensesData[[#This Row],[Description/Commentaires/Notes]]="","",DepensesData[[#This Row],[Description/Commentaires/Notes]])</f>
        <v/>
      </c>
      <c r="L1849" s="21"/>
    </row>
    <row r="1850" spans="2:12" x14ac:dyDescent="0.25">
      <c r="B1850" s="92">
        <f t="shared" si="57"/>
        <v>1846</v>
      </c>
      <c r="C1850" s="13" t="str">
        <f t="shared" si="56"/>
        <v/>
      </c>
      <c r="D1850" s="20"/>
      <c r="E1850" s="5"/>
      <c r="F1850" s="5"/>
      <c r="G1850" s="5"/>
      <c r="H1850" s="3"/>
      <c r="I1850" s="4"/>
      <c r="J1850" s="4"/>
      <c r="K1850" s="92" t="str">
        <f>IF(DepensesData[[#This Row],[Description/Commentaires/Notes]]="","",DepensesData[[#This Row],[Description/Commentaires/Notes]])</f>
        <v/>
      </c>
      <c r="L1850" s="21"/>
    </row>
    <row r="1851" spans="2:12" x14ac:dyDescent="0.25">
      <c r="B1851" s="92">
        <f t="shared" si="57"/>
        <v>1847</v>
      </c>
      <c r="C1851" s="13" t="str">
        <f t="shared" si="56"/>
        <v/>
      </c>
      <c r="D1851" s="20"/>
      <c r="E1851" s="5"/>
      <c r="F1851" s="5"/>
      <c r="G1851" s="5"/>
      <c r="H1851" s="3"/>
      <c r="I1851" s="4"/>
      <c r="J1851" s="4"/>
      <c r="K1851" s="92" t="str">
        <f>IF(DepensesData[[#This Row],[Description/Commentaires/Notes]]="","",DepensesData[[#This Row],[Description/Commentaires/Notes]])</f>
        <v/>
      </c>
      <c r="L1851" s="21"/>
    </row>
    <row r="1852" spans="2:12" x14ac:dyDescent="0.25">
      <c r="B1852" s="92">
        <f t="shared" si="57"/>
        <v>1848</v>
      </c>
      <c r="C1852" s="13" t="str">
        <f t="shared" si="56"/>
        <v/>
      </c>
      <c r="D1852" s="20"/>
      <c r="E1852" s="5"/>
      <c r="F1852" s="5"/>
      <c r="G1852" s="5"/>
      <c r="H1852" s="3"/>
      <c r="I1852" s="4"/>
      <c r="J1852" s="4"/>
      <c r="K1852" s="92" t="str">
        <f>IF(DepensesData[[#This Row],[Description/Commentaires/Notes]]="","",DepensesData[[#This Row],[Description/Commentaires/Notes]])</f>
        <v/>
      </c>
      <c r="L1852" s="21"/>
    </row>
    <row r="1853" spans="2:12" x14ac:dyDescent="0.25">
      <c r="B1853" s="92">
        <f t="shared" si="57"/>
        <v>1849</v>
      </c>
      <c r="C1853" s="13" t="str">
        <f t="shared" si="56"/>
        <v/>
      </c>
      <c r="D1853" s="20"/>
      <c r="E1853" s="5"/>
      <c r="F1853" s="5"/>
      <c r="G1853" s="5"/>
      <c r="H1853" s="3"/>
      <c r="I1853" s="4"/>
      <c r="J1853" s="4"/>
      <c r="K1853" s="92" t="str">
        <f>IF(DepensesData[[#This Row],[Description/Commentaires/Notes]]="","",DepensesData[[#This Row],[Description/Commentaires/Notes]])</f>
        <v/>
      </c>
      <c r="L1853" s="21"/>
    </row>
    <row r="1854" spans="2:12" x14ac:dyDescent="0.25">
      <c r="B1854" s="92">
        <f t="shared" si="57"/>
        <v>1850</v>
      </c>
      <c r="C1854" s="13" t="str">
        <f t="shared" si="56"/>
        <v/>
      </c>
      <c r="D1854" s="20"/>
      <c r="E1854" s="5"/>
      <c r="F1854" s="5"/>
      <c r="G1854" s="5"/>
      <c r="H1854" s="3"/>
      <c r="I1854" s="4"/>
      <c r="J1854" s="4"/>
      <c r="K1854" s="92" t="str">
        <f>IF(DepensesData[[#This Row],[Description/Commentaires/Notes]]="","",DepensesData[[#This Row],[Description/Commentaires/Notes]])</f>
        <v/>
      </c>
      <c r="L1854" s="21"/>
    </row>
    <row r="1855" spans="2:12" x14ac:dyDescent="0.25">
      <c r="B1855" s="92">
        <f t="shared" si="57"/>
        <v>1851</v>
      </c>
      <c r="C1855" s="13" t="str">
        <f t="shared" si="56"/>
        <v/>
      </c>
      <c r="D1855" s="20"/>
      <c r="E1855" s="5"/>
      <c r="F1855" s="5"/>
      <c r="G1855" s="5"/>
      <c r="H1855" s="3"/>
      <c r="I1855" s="4"/>
      <c r="J1855" s="4"/>
      <c r="K1855" s="92" t="str">
        <f>IF(DepensesData[[#This Row],[Description/Commentaires/Notes]]="","",DepensesData[[#This Row],[Description/Commentaires/Notes]])</f>
        <v/>
      </c>
      <c r="L1855" s="21"/>
    </row>
    <row r="1856" spans="2:12" x14ac:dyDescent="0.25">
      <c r="B1856" s="92">
        <f t="shared" si="57"/>
        <v>1852</v>
      </c>
      <c r="C1856" s="13" t="str">
        <f t="shared" si="56"/>
        <v/>
      </c>
      <c r="D1856" s="20"/>
      <c r="E1856" s="5"/>
      <c r="F1856" s="5"/>
      <c r="G1856" s="5"/>
      <c r="H1856" s="3"/>
      <c r="I1856" s="4"/>
      <c r="J1856" s="4"/>
      <c r="K1856" s="92" t="str">
        <f>IF(DepensesData[[#This Row],[Description/Commentaires/Notes]]="","",DepensesData[[#This Row],[Description/Commentaires/Notes]])</f>
        <v/>
      </c>
      <c r="L1856" s="21"/>
    </row>
    <row r="1857" spans="2:12" x14ac:dyDescent="0.25">
      <c r="B1857" s="92">
        <f t="shared" si="57"/>
        <v>1853</v>
      </c>
      <c r="C1857" s="13" t="str">
        <f t="shared" si="56"/>
        <v/>
      </c>
      <c r="D1857" s="20"/>
      <c r="E1857" s="5"/>
      <c r="F1857" s="5"/>
      <c r="G1857" s="5"/>
      <c r="H1857" s="3"/>
      <c r="I1857" s="4"/>
      <c r="J1857" s="4"/>
      <c r="K1857" s="92" t="str">
        <f>IF(DepensesData[[#This Row],[Description/Commentaires/Notes]]="","",DepensesData[[#This Row],[Description/Commentaires/Notes]])</f>
        <v/>
      </c>
      <c r="L1857" s="21"/>
    </row>
    <row r="1858" spans="2:12" x14ac:dyDescent="0.25">
      <c r="B1858" s="92">
        <f t="shared" si="57"/>
        <v>1854</v>
      </c>
      <c r="C1858" s="13" t="str">
        <f t="shared" si="56"/>
        <v/>
      </c>
      <c r="D1858" s="20"/>
      <c r="E1858" s="5"/>
      <c r="F1858" s="5"/>
      <c r="G1858" s="5"/>
      <c r="H1858" s="3"/>
      <c r="I1858" s="4"/>
      <c r="J1858" s="4"/>
      <c r="K1858" s="92" t="str">
        <f>IF(DepensesData[[#This Row],[Description/Commentaires/Notes]]="","",DepensesData[[#This Row],[Description/Commentaires/Notes]])</f>
        <v/>
      </c>
      <c r="L1858" s="21"/>
    </row>
    <row r="1859" spans="2:12" x14ac:dyDescent="0.25">
      <c r="B1859" s="92">
        <f t="shared" si="57"/>
        <v>1855</v>
      </c>
      <c r="C1859" s="13" t="str">
        <f t="shared" si="56"/>
        <v/>
      </c>
      <c r="D1859" s="20"/>
      <c r="E1859" s="5"/>
      <c r="F1859" s="5"/>
      <c r="G1859" s="5"/>
      <c r="H1859" s="3"/>
      <c r="I1859" s="4"/>
      <c r="J1859" s="4"/>
      <c r="K1859" s="92" t="str">
        <f>IF(DepensesData[[#This Row],[Description/Commentaires/Notes]]="","",DepensesData[[#This Row],[Description/Commentaires/Notes]])</f>
        <v/>
      </c>
      <c r="L1859" s="21"/>
    </row>
    <row r="1860" spans="2:12" x14ac:dyDescent="0.25">
      <c r="B1860" s="92">
        <f t="shared" si="57"/>
        <v>1856</v>
      </c>
      <c r="C1860" s="13" t="str">
        <f t="shared" si="56"/>
        <v/>
      </c>
      <c r="D1860" s="20"/>
      <c r="E1860" s="5"/>
      <c r="F1860" s="5"/>
      <c r="G1860" s="5"/>
      <c r="H1860" s="3"/>
      <c r="I1860" s="4"/>
      <c r="J1860" s="4"/>
      <c r="K1860" s="92" t="str">
        <f>IF(DepensesData[[#This Row],[Description/Commentaires/Notes]]="","",DepensesData[[#This Row],[Description/Commentaires/Notes]])</f>
        <v/>
      </c>
      <c r="L1860" s="21"/>
    </row>
    <row r="1861" spans="2:12" x14ac:dyDescent="0.25">
      <c r="B1861" s="92">
        <f t="shared" si="57"/>
        <v>1857</v>
      </c>
      <c r="C1861" s="13" t="str">
        <f t="shared" ref="C1861:C1924" si="58">IF(OR(D1861="", E1861="", F1861="", H1861="", I1861=""), "", TEXT(RIGHT(YEAR(D1861), 2), "00") &amp; TEXT(MONTH(D1861), "00") &amp; TEXT(DAY(D1861), "00") &amp; "_Dep_MC_" &amp; TEXT(B1861, "0"))</f>
        <v/>
      </c>
      <c r="D1861" s="20"/>
      <c r="E1861" s="5"/>
      <c r="F1861" s="5"/>
      <c r="G1861" s="5"/>
      <c r="H1861" s="3"/>
      <c r="I1861" s="4"/>
      <c r="J1861" s="4"/>
      <c r="K1861" s="92" t="str">
        <f>IF(DepensesData[[#This Row],[Description/Commentaires/Notes]]="","",DepensesData[[#This Row],[Description/Commentaires/Notes]])</f>
        <v/>
      </c>
      <c r="L1861" s="21"/>
    </row>
    <row r="1862" spans="2:12" x14ac:dyDescent="0.25">
      <c r="B1862" s="92">
        <f t="shared" si="57"/>
        <v>1858</v>
      </c>
      <c r="C1862" s="13" t="str">
        <f t="shared" si="58"/>
        <v/>
      </c>
      <c r="D1862" s="20"/>
      <c r="E1862" s="5"/>
      <c r="F1862" s="5"/>
      <c r="G1862" s="5"/>
      <c r="H1862" s="3"/>
      <c r="I1862" s="4"/>
      <c r="J1862" s="4"/>
      <c r="K1862" s="92" t="str">
        <f>IF(DepensesData[[#This Row],[Description/Commentaires/Notes]]="","",DepensesData[[#This Row],[Description/Commentaires/Notes]])</f>
        <v/>
      </c>
      <c r="L1862" s="21"/>
    </row>
    <row r="1863" spans="2:12" x14ac:dyDescent="0.25">
      <c r="B1863" s="92">
        <f t="shared" ref="B1863:B1926" si="59">B1862+1</f>
        <v>1859</v>
      </c>
      <c r="C1863" s="13" t="str">
        <f t="shared" si="58"/>
        <v/>
      </c>
      <c r="D1863" s="20"/>
      <c r="E1863" s="5"/>
      <c r="F1863" s="5"/>
      <c r="G1863" s="5"/>
      <c r="H1863" s="3"/>
      <c r="I1863" s="4"/>
      <c r="J1863" s="4"/>
      <c r="K1863" s="92" t="str">
        <f>IF(DepensesData[[#This Row],[Description/Commentaires/Notes]]="","",DepensesData[[#This Row],[Description/Commentaires/Notes]])</f>
        <v/>
      </c>
      <c r="L1863" s="21"/>
    </row>
    <row r="1864" spans="2:12" x14ac:dyDescent="0.25">
      <c r="B1864" s="92">
        <f t="shared" si="59"/>
        <v>1860</v>
      </c>
      <c r="C1864" s="13" t="str">
        <f t="shared" si="58"/>
        <v/>
      </c>
      <c r="D1864" s="20"/>
      <c r="E1864" s="5"/>
      <c r="F1864" s="5"/>
      <c r="G1864" s="5"/>
      <c r="H1864" s="3"/>
      <c r="I1864" s="4"/>
      <c r="J1864" s="4"/>
      <c r="K1864" s="92" t="str">
        <f>IF(DepensesData[[#This Row],[Description/Commentaires/Notes]]="","",DepensesData[[#This Row],[Description/Commentaires/Notes]])</f>
        <v/>
      </c>
      <c r="L1864" s="21"/>
    </row>
    <row r="1865" spans="2:12" x14ac:dyDescent="0.25">
      <c r="B1865" s="92">
        <f t="shared" si="59"/>
        <v>1861</v>
      </c>
      <c r="C1865" s="13" t="str">
        <f t="shared" si="58"/>
        <v/>
      </c>
      <c r="D1865" s="20"/>
      <c r="E1865" s="5"/>
      <c r="F1865" s="5"/>
      <c r="G1865" s="5"/>
      <c r="H1865" s="3"/>
      <c r="I1865" s="4"/>
      <c r="J1865" s="4"/>
      <c r="K1865" s="92" t="str">
        <f>IF(DepensesData[[#This Row],[Description/Commentaires/Notes]]="","",DepensesData[[#This Row],[Description/Commentaires/Notes]])</f>
        <v/>
      </c>
      <c r="L1865" s="21"/>
    </row>
    <row r="1866" spans="2:12" x14ac:dyDescent="0.25">
      <c r="B1866" s="92">
        <f t="shared" si="59"/>
        <v>1862</v>
      </c>
      <c r="C1866" s="13" t="str">
        <f t="shared" si="58"/>
        <v/>
      </c>
      <c r="D1866" s="20"/>
      <c r="E1866" s="5"/>
      <c r="F1866" s="5"/>
      <c r="G1866" s="5"/>
      <c r="H1866" s="3"/>
      <c r="I1866" s="4"/>
      <c r="J1866" s="4"/>
      <c r="K1866" s="92" t="str">
        <f>IF(DepensesData[[#This Row],[Description/Commentaires/Notes]]="","",DepensesData[[#This Row],[Description/Commentaires/Notes]])</f>
        <v/>
      </c>
      <c r="L1866" s="21"/>
    </row>
    <row r="1867" spans="2:12" x14ac:dyDescent="0.25">
      <c r="B1867" s="92">
        <f t="shared" si="59"/>
        <v>1863</v>
      </c>
      <c r="C1867" s="13" t="str">
        <f t="shared" si="58"/>
        <v/>
      </c>
      <c r="D1867" s="20"/>
      <c r="E1867" s="5"/>
      <c r="F1867" s="5"/>
      <c r="G1867" s="5"/>
      <c r="H1867" s="3"/>
      <c r="I1867" s="4"/>
      <c r="J1867" s="4"/>
      <c r="K1867" s="92" t="str">
        <f>IF(DepensesData[[#This Row],[Description/Commentaires/Notes]]="","",DepensesData[[#This Row],[Description/Commentaires/Notes]])</f>
        <v/>
      </c>
      <c r="L1867" s="21"/>
    </row>
    <row r="1868" spans="2:12" x14ac:dyDescent="0.25">
      <c r="B1868" s="92">
        <f t="shared" si="59"/>
        <v>1864</v>
      </c>
      <c r="C1868" s="13" t="str">
        <f t="shared" si="58"/>
        <v/>
      </c>
      <c r="D1868" s="20"/>
      <c r="E1868" s="5"/>
      <c r="F1868" s="5"/>
      <c r="G1868" s="5"/>
      <c r="H1868" s="3"/>
      <c r="I1868" s="4"/>
      <c r="J1868" s="4"/>
      <c r="K1868" s="92" t="str">
        <f>IF(DepensesData[[#This Row],[Description/Commentaires/Notes]]="","",DepensesData[[#This Row],[Description/Commentaires/Notes]])</f>
        <v/>
      </c>
      <c r="L1868" s="21"/>
    </row>
    <row r="1869" spans="2:12" x14ac:dyDescent="0.25">
      <c r="B1869" s="92">
        <f t="shared" si="59"/>
        <v>1865</v>
      </c>
      <c r="C1869" s="13" t="str">
        <f t="shared" si="58"/>
        <v/>
      </c>
      <c r="D1869" s="20"/>
      <c r="E1869" s="5"/>
      <c r="F1869" s="5"/>
      <c r="G1869" s="5"/>
      <c r="H1869" s="3"/>
      <c r="I1869" s="4"/>
      <c r="J1869" s="4"/>
      <c r="K1869" s="92" t="str">
        <f>IF(DepensesData[[#This Row],[Description/Commentaires/Notes]]="","",DepensesData[[#This Row],[Description/Commentaires/Notes]])</f>
        <v/>
      </c>
      <c r="L1869" s="21"/>
    </row>
    <row r="1870" spans="2:12" x14ac:dyDescent="0.25">
      <c r="B1870" s="92">
        <f t="shared" si="59"/>
        <v>1866</v>
      </c>
      <c r="C1870" s="13" t="str">
        <f t="shared" si="58"/>
        <v/>
      </c>
      <c r="D1870" s="20"/>
      <c r="E1870" s="5"/>
      <c r="F1870" s="5"/>
      <c r="G1870" s="5"/>
      <c r="H1870" s="3"/>
      <c r="I1870" s="4"/>
      <c r="J1870" s="4"/>
      <c r="K1870" s="92" t="str">
        <f>IF(DepensesData[[#This Row],[Description/Commentaires/Notes]]="","",DepensesData[[#This Row],[Description/Commentaires/Notes]])</f>
        <v/>
      </c>
      <c r="L1870" s="21"/>
    </row>
    <row r="1871" spans="2:12" x14ac:dyDescent="0.25">
      <c r="B1871" s="92">
        <f t="shared" si="59"/>
        <v>1867</v>
      </c>
      <c r="C1871" s="13" t="str">
        <f t="shared" si="58"/>
        <v/>
      </c>
      <c r="D1871" s="20"/>
      <c r="E1871" s="5"/>
      <c r="F1871" s="5"/>
      <c r="G1871" s="5"/>
      <c r="H1871" s="3"/>
      <c r="I1871" s="4"/>
      <c r="J1871" s="4"/>
      <c r="K1871" s="92" t="str">
        <f>IF(DepensesData[[#This Row],[Description/Commentaires/Notes]]="","",DepensesData[[#This Row],[Description/Commentaires/Notes]])</f>
        <v/>
      </c>
      <c r="L1871" s="21"/>
    </row>
    <row r="1872" spans="2:12" x14ac:dyDescent="0.25">
      <c r="B1872" s="92">
        <f t="shared" si="59"/>
        <v>1868</v>
      </c>
      <c r="C1872" s="13" t="str">
        <f t="shared" si="58"/>
        <v/>
      </c>
      <c r="D1872" s="20"/>
      <c r="E1872" s="5"/>
      <c r="F1872" s="5"/>
      <c r="G1872" s="5"/>
      <c r="H1872" s="3"/>
      <c r="I1872" s="4"/>
      <c r="J1872" s="4"/>
      <c r="K1872" s="92" t="str">
        <f>IF(DepensesData[[#This Row],[Description/Commentaires/Notes]]="","",DepensesData[[#This Row],[Description/Commentaires/Notes]])</f>
        <v/>
      </c>
      <c r="L1872" s="21"/>
    </row>
    <row r="1873" spans="2:12" x14ac:dyDescent="0.25">
      <c r="B1873" s="92">
        <f t="shared" si="59"/>
        <v>1869</v>
      </c>
      <c r="C1873" s="13" t="str">
        <f t="shared" si="58"/>
        <v/>
      </c>
      <c r="D1873" s="20"/>
      <c r="E1873" s="5"/>
      <c r="F1873" s="5"/>
      <c r="G1873" s="5"/>
      <c r="H1873" s="3"/>
      <c r="I1873" s="4"/>
      <c r="J1873" s="4"/>
      <c r="K1873" s="92" t="str">
        <f>IF(DepensesData[[#This Row],[Description/Commentaires/Notes]]="","",DepensesData[[#This Row],[Description/Commentaires/Notes]])</f>
        <v/>
      </c>
      <c r="L1873" s="21"/>
    </row>
    <row r="1874" spans="2:12" x14ac:dyDescent="0.25">
      <c r="B1874" s="92">
        <f t="shared" si="59"/>
        <v>1870</v>
      </c>
      <c r="C1874" s="13" t="str">
        <f t="shared" si="58"/>
        <v/>
      </c>
      <c r="D1874" s="20"/>
      <c r="E1874" s="5"/>
      <c r="F1874" s="5"/>
      <c r="G1874" s="5"/>
      <c r="H1874" s="3"/>
      <c r="I1874" s="4"/>
      <c r="J1874" s="4"/>
      <c r="K1874" s="92" t="str">
        <f>IF(DepensesData[[#This Row],[Description/Commentaires/Notes]]="","",DepensesData[[#This Row],[Description/Commentaires/Notes]])</f>
        <v/>
      </c>
      <c r="L1874" s="21"/>
    </row>
    <row r="1875" spans="2:12" x14ac:dyDescent="0.25">
      <c r="B1875" s="92">
        <f t="shared" si="59"/>
        <v>1871</v>
      </c>
      <c r="C1875" s="13" t="str">
        <f t="shared" si="58"/>
        <v/>
      </c>
      <c r="D1875" s="20"/>
      <c r="E1875" s="5"/>
      <c r="F1875" s="5"/>
      <c r="G1875" s="5"/>
      <c r="H1875" s="3"/>
      <c r="I1875" s="4"/>
      <c r="J1875" s="4"/>
      <c r="K1875" s="92" t="str">
        <f>IF(DepensesData[[#This Row],[Description/Commentaires/Notes]]="","",DepensesData[[#This Row],[Description/Commentaires/Notes]])</f>
        <v/>
      </c>
      <c r="L1875" s="21"/>
    </row>
    <row r="1876" spans="2:12" x14ac:dyDescent="0.25">
      <c r="B1876" s="92">
        <f t="shared" si="59"/>
        <v>1872</v>
      </c>
      <c r="C1876" s="13" t="str">
        <f t="shared" si="58"/>
        <v/>
      </c>
      <c r="D1876" s="20"/>
      <c r="E1876" s="5"/>
      <c r="F1876" s="5"/>
      <c r="G1876" s="5"/>
      <c r="H1876" s="3"/>
      <c r="I1876" s="4"/>
      <c r="J1876" s="4"/>
      <c r="K1876" s="92" t="str">
        <f>IF(DepensesData[[#This Row],[Description/Commentaires/Notes]]="","",DepensesData[[#This Row],[Description/Commentaires/Notes]])</f>
        <v/>
      </c>
      <c r="L1876" s="21"/>
    </row>
    <row r="1877" spans="2:12" x14ac:dyDescent="0.25">
      <c r="B1877" s="92">
        <f t="shared" si="59"/>
        <v>1873</v>
      </c>
      <c r="C1877" s="13" t="str">
        <f t="shared" si="58"/>
        <v/>
      </c>
      <c r="D1877" s="20"/>
      <c r="E1877" s="5"/>
      <c r="F1877" s="5"/>
      <c r="G1877" s="5"/>
      <c r="H1877" s="3"/>
      <c r="I1877" s="4"/>
      <c r="J1877" s="4"/>
      <c r="K1877" s="92" t="str">
        <f>IF(DepensesData[[#This Row],[Description/Commentaires/Notes]]="","",DepensesData[[#This Row],[Description/Commentaires/Notes]])</f>
        <v/>
      </c>
      <c r="L1877" s="21"/>
    </row>
    <row r="1878" spans="2:12" x14ac:dyDescent="0.25">
      <c r="B1878" s="92">
        <f t="shared" si="59"/>
        <v>1874</v>
      </c>
      <c r="C1878" s="13" t="str">
        <f t="shared" si="58"/>
        <v/>
      </c>
      <c r="D1878" s="20"/>
      <c r="E1878" s="5"/>
      <c r="F1878" s="5"/>
      <c r="G1878" s="5"/>
      <c r="H1878" s="3"/>
      <c r="I1878" s="4"/>
      <c r="J1878" s="4"/>
      <c r="K1878" s="92" t="str">
        <f>IF(DepensesData[[#This Row],[Description/Commentaires/Notes]]="","",DepensesData[[#This Row],[Description/Commentaires/Notes]])</f>
        <v/>
      </c>
      <c r="L1878" s="21"/>
    </row>
    <row r="1879" spans="2:12" x14ac:dyDescent="0.25">
      <c r="B1879" s="92">
        <f t="shared" si="59"/>
        <v>1875</v>
      </c>
      <c r="C1879" s="13" t="str">
        <f t="shared" si="58"/>
        <v/>
      </c>
      <c r="D1879" s="20"/>
      <c r="E1879" s="5"/>
      <c r="F1879" s="5"/>
      <c r="G1879" s="5"/>
      <c r="H1879" s="3"/>
      <c r="I1879" s="4"/>
      <c r="J1879" s="4"/>
      <c r="K1879" s="92" t="str">
        <f>IF(DepensesData[[#This Row],[Description/Commentaires/Notes]]="","",DepensesData[[#This Row],[Description/Commentaires/Notes]])</f>
        <v/>
      </c>
      <c r="L1879" s="21"/>
    </row>
    <row r="1880" spans="2:12" x14ac:dyDescent="0.25">
      <c r="B1880" s="92">
        <f t="shared" si="59"/>
        <v>1876</v>
      </c>
      <c r="C1880" s="13" t="str">
        <f t="shared" si="58"/>
        <v/>
      </c>
      <c r="D1880" s="20"/>
      <c r="E1880" s="5"/>
      <c r="F1880" s="5"/>
      <c r="G1880" s="5"/>
      <c r="H1880" s="3"/>
      <c r="I1880" s="4"/>
      <c r="J1880" s="4"/>
      <c r="K1880" s="92" t="str">
        <f>IF(DepensesData[[#This Row],[Description/Commentaires/Notes]]="","",DepensesData[[#This Row],[Description/Commentaires/Notes]])</f>
        <v/>
      </c>
      <c r="L1880" s="21"/>
    </row>
    <row r="1881" spans="2:12" x14ac:dyDescent="0.25">
      <c r="B1881" s="92">
        <f t="shared" si="59"/>
        <v>1877</v>
      </c>
      <c r="C1881" s="13" t="str">
        <f t="shared" si="58"/>
        <v/>
      </c>
      <c r="D1881" s="20"/>
      <c r="E1881" s="5"/>
      <c r="F1881" s="5"/>
      <c r="G1881" s="5"/>
      <c r="H1881" s="3"/>
      <c r="I1881" s="4"/>
      <c r="J1881" s="4"/>
      <c r="K1881" s="92" t="str">
        <f>IF(DepensesData[[#This Row],[Description/Commentaires/Notes]]="","",DepensesData[[#This Row],[Description/Commentaires/Notes]])</f>
        <v/>
      </c>
      <c r="L1881" s="21"/>
    </row>
    <row r="1882" spans="2:12" x14ac:dyDescent="0.25">
      <c r="B1882" s="92">
        <f t="shared" si="59"/>
        <v>1878</v>
      </c>
      <c r="C1882" s="13" t="str">
        <f t="shared" si="58"/>
        <v/>
      </c>
      <c r="D1882" s="20"/>
      <c r="E1882" s="5"/>
      <c r="F1882" s="5"/>
      <c r="G1882" s="5"/>
      <c r="H1882" s="3"/>
      <c r="I1882" s="4"/>
      <c r="J1882" s="4"/>
      <c r="K1882" s="92" t="str">
        <f>IF(DepensesData[[#This Row],[Description/Commentaires/Notes]]="","",DepensesData[[#This Row],[Description/Commentaires/Notes]])</f>
        <v/>
      </c>
      <c r="L1882" s="21"/>
    </row>
    <row r="1883" spans="2:12" x14ac:dyDescent="0.25">
      <c r="B1883" s="92">
        <f t="shared" si="59"/>
        <v>1879</v>
      </c>
      <c r="C1883" s="13" t="str">
        <f t="shared" si="58"/>
        <v/>
      </c>
      <c r="D1883" s="20"/>
      <c r="E1883" s="5"/>
      <c r="F1883" s="5"/>
      <c r="G1883" s="5"/>
      <c r="H1883" s="3"/>
      <c r="I1883" s="4"/>
      <c r="J1883" s="4"/>
      <c r="K1883" s="92" t="str">
        <f>IF(DepensesData[[#This Row],[Description/Commentaires/Notes]]="","",DepensesData[[#This Row],[Description/Commentaires/Notes]])</f>
        <v/>
      </c>
      <c r="L1883" s="21"/>
    </row>
    <row r="1884" spans="2:12" x14ac:dyDescent="0.25">
      <c r="B1884" s="92">
        <f t="shared" si="59"/>
        <v>1880</v>
      </c>
      <c r="C1884" s="13" t="str">
        <f t="shared" si="58"/>
        <v/>
      </c>
      <c r="D1884" s="20"/>
      <c r="E1884" s="5"/>
      <c r="F1884" s="5"/>
      <c r="G1884" s="5"/>
      <c r="H1884" s="3"/>
      <c r="I1884" s="4"/>
      <c r="J1884" s="4"/>
      <c r="K1884" s="92" t="str">
        <f>IF(DepensesData[[#This Row],[Description/Commentaires/Notes]]="","",DepensesData[[#This Row],[Description/Commentaires/Notes]])</f>
        <v/>
      </c>
      <c r="L1884" s="21"/>
    </row>
    <row r="1885" spans="2:12" x14ac:dyDescent="0.25">
      <c r="B1885" s="92">
        <f t="shared" si="59"/>
        <v>1881</v>
      </c>
      <c r="C1885" s="13" t="str">
        <f t="shared" si="58"/>
        <v/>
      </c>
      <c r="D1885" s="20"/>
      <c r="E1885" s="5"/>
      <c r="F1885" s="5"/>
      <c r="G1885" s="5"/>
      <c r="H1885" s="3"/>
      <c r="I1885" s="4"/>
      <c r="J1885" s="4"/>
      <c r="K1885" s="92" t="str">
        <f>IF(DepensesData[[#This Row],[Description/Commentaires/Notes]]="","",DepensesData[[#This Row],[Description/Commentaires/Notes]])</f>
        <v/>
      </c>
      <c r="L1885" s="21"/>
    </row>
    <row r="1886" spans="2:12" x14ac:dyDescent="0.25">
      <c r="B1886" s="92">
        <f t="shared" si="59"/>
        <v>1882</v>
      </c>
      <c r="C1886" s="13" t="str">
        <f t="shared" si="58"/>
        <v/>
      </c>
      <c r="D1886" s="20"/>
      <c r="E1886" s="5"/>
      <c r="F1886" s="5"/>
      <c r="G1886" s="5"/>
      <c r="H1886" s="3"/>
      <c r="I1886" s="4"/>
      <c r="J1886" s="4"/>
      <c r="K1886" s="92" t="str">
        <f>IF(DepensesData[[#This Row],[Description/Commentaires/Notes]]="","",DepensesData[[#This Row],[Description/Commentaires/Notes]])</f>
        <v/>
      </c>
      <c r="L1886" s="21"/>
    </row>
    <row r="1887" spans="2:12" x14ac:dyDescent="0.25">
      <c r="B1887" s="92">
        <f t="shared" si="59"/>
        <v>1883</v>
      </c>
      <c r="C1887" s="13" t="str">
        <f t="shared" si="58"/>
        <v/>
      </c>
      <c r="D1887" s="20"/>
      <c r="E1887" s="5"/>
      <c r="F1887" s="5"/>
      <c r="G1887" s="5"/>
      <c r="H1887" s="3"/>
      <c r="I1887" s="4"/>
      <c r="J1887" s="4"/>
      <c r="K1887" s="92" t="str">
        <f>IF(DepensesData[[#This Row],[Description/Commentaires/Notes]]="","",DepensesData[[#This Row],[Description/Commentaires/Notes]])</f>
        <v/>
      </c>
      <c r="L1887" s="21"/>
    </row>
    <row r="1888" spans="2:12" x14ac:dyDescent="0.25">
      <c r="B1888" s="92">
        <f t="shared" si="59"/>
        <v>1884</v>
      </c>
      <c r="C1888" s="13" t="str">
        <f t="shared" si="58"/>
        <v/>
      </c>
      <c r="D1888" s="20"/>
      <c r="E1888" s="5"/>
      <c r="F1888" s="5"/>
      <c r="G1888" s="5"/>
      <c r="H1888" s="3"/>
      <c r="I1888" s="4"/>
      <c r="J1888" s="4"/>
      <c r="K1888" s="92" t="str">
        <f>IF(DepensesData[[#This Row],[Description/Commentaires/Notes]]="","",DepensesData[[#This Row],[Description/Commentaires/Notes]])</f>
        <v/>
      </c>
      <c r="L1888" s="21"/>
    </row>
    <row r="1889" spans="2:12" x14ac:dyDescent="0.25">
      <c r="B1889" s="92">
        <f t="shared" si="59"/>
        <v>1885</v>
      </c>
      <c r="C1889" s="13" t="str">
        <f t="shared" si="58"/>
        <v/>
      </c>
      <c r="D1889" s="20"/>
      <c r="E1889" s="5"/>
      <c r="F1889" s="5"/>
      <c r="G1889" s="5"/>
      <c r="H1889" s="3"/>
      <c r="I1889" s="4"/>
      <c r="J1889" s="4"/>
      <c r="K1889" s="92" t="str">
        <f>IF(DepensesData[[#This Row],[Description/Commentaires/Notes]]="","",DepensesData[[#This Row],[Description/Commentaires/Notes]])</f>
        <v/>
      </c>
      <c r="L1889" s="21"/>
    </row>
    <row r="1890" spans="2:12" x14ac:dyDescent="0.25">
      <c r="B1890" s="92">
        <f t="shared" si="59"/>
        <v>1886</v>
      </c>
      <c r="C1890" s="13" t="str">
        <f t="shared" si="58"/>
        <v/>
      </c>
      <c r="D1890" s="20"/>
      <c r="E1890" s="5"/>
      <c r="F1890" s="5"/>
      <c r="G1890" s="5"/>
      <c r="H1890" s="3"/>
      <c r="I1890" s="4"/>
      <c r="J1890" s="4"/>
      <c r="K1890" s="92" t="str">
        <f>IF(DepensesData[[#This Row],[Description/Commentaires/Notes]]="","",DepensesData[[#This Row],[Description/Commentaires/Notes]])</f>
        <v/>
      </c>
      <c r="L1890" s="21"/>
    </row>
    <row r="1891" spans="2:12" x14ac:dyDescent="0.25">
      <c r="B1891" s="92">
        <f t="shared" si="59"/>
        <v>1887</v>
      </c>
      <c r="C1891" s="13" t="str">
        <f t="shared" si="58"/>
        <v/>
      </c>
      <c r="D1891" s="20"/>
      <c r="E1891" s="5"/>
      <c r="F1891" s="5"/>
      <c r="G1891" s="5"/>
      <c r="H1891" s="3"/>
      <c r="I1891" s="4"/>
      <c r="J1891" s="4"/>
      <c r="K1891" s="92" t="str">
        <f>IF(DepensesData[[#This Row],[Description/Commentaires/Notes]]="","",DepensesData[[#This Row],[Description/Commentaires/Notes]])</f>
        <v/>
      </c>
      <c r="L1891" s="21"/>
    </row>
    <row r="1892" spans="2:12" x14ac:dyDescent="0.25">
      <c r="B1892" s="92">
        <f t="shared" si="59"/>
        <v>1888</v>
      </c>
      <c r="C1892" s="13" t="str">
        <f t="shared" si="58"/>
        <v/>
      </c>
      <c r="D1892" s="20"/>
      <c r="E1892" s="5"/>
      <c r="F1892" s="5"/>
      <c r="G1892" s="5"/>
      <c r="H1892" s="3"/>
      <c r="I1892" s="4"/>
      <c r="J1892" s="4"/>
      <c r="K1892" s="92" t="str">
        <f>IF(DepensesData[[#This Row],[Description/Commentaires/Notes]]="","",DepensesData[[#This Row],[Description/Commentaires/Notes]])</f>
        <v/>
      </c>
      <c r="L1892" s="21"/>
    </row>
    <row r="1893" spans="2:12" x14ac:dyDescent="0.25">
      <c r="B1893" s="92">
        <f t="shared" si="59"/>
        <v>1889</v>
      </c>
      <c r="C1893" s="13" t="str">
        <f t="shared" si="58"/>
        <v/>
      </c>
      <c r="D1893" s="20"/>
      <c r="E1893" s="5"/>
      <c r="F1893" s="5"/>
      <c r="G1893" s="5"/>
      <c r="H1893" s="3"/>
      <c r="I1893" s="4"/>
      <c r="J1893" s="4"/>
      <c r="K1893" s="92" t="str">
        <f>IF(DepensesData[[#This Row],[Description/Commentaires/Notes]]="","",DepensesData[[#This Row],[Description/Commentaires/Notes]])</f>
        <v/>
      </c>
      <c r="L1893" s="21"/>
    </row>
    <row r="1894" spans="2:12" x14ac:dyDescent="0.25">
      <c r="B1894" s="92">
        <f t="shared" si="59"/>
        <v>1890</v>
      </c>
      <c r="C1894" s="13" t="str">
        <f t="shared" si="58"/>
        <v/>
      </c>
      <c r="D1894" s="20"/>
      <c r="E1894" s="5"/>
      <c r="F1894" s="5"/>
      <c r="G1894" s="5"/>
      <c r="H1894" s="3"/>
      <c r="I1894" s="4"/>
      <c r="J1894" s="4"/>
      <c r="K1894" s="92" t="str">
        <f>IF(DepensesData[[#This Row],[Description/Commentaires/Notes]]="","",DepensesData[[#This Row],[Description/Commentaires/Notes]])</f>
        <v/>
      </c>
      <c r="L1894" s="21"/>
    </row>
    <row r="1895" spans="2:12" x14ac:dyDescent="0.25">
      <c r="B1895" s="92">
        <f t="shared" si="59"/>
        <v>1891</v>
      </c>
      <c r="C1895" s="13" t="str">
        <f t="shared" si="58"/>
        <v/>
      </c>
      <c r="D1895" s="20"/>
      <c r="E1895" s="5"/>
      <c r="F1895" s="5"/>
      <c r="G1895" s="5"/>
      <c r="H1895" s="3"/>
      <c r="I1895" s="4"/>
      <c r="J1895" s="4"/>
      <c r="K1895" s="92" t="str">
        <f>IF(DepensesData[[#This Row],[Description/Commentaires/Notes]]="","",DepensesData[[#This Row],[Description/Commentaires/Notes]])</f>
        <v/>
      </c>
      <c r="L1895" s="21"/>
    </row>
    <row r="1896" spans="2:12" x14ac:dyDescent="0.25">
      <c r="B1896" s="92">
        <f t="shared" si="59"/>
        <v>1892</v>
      </c>
      <c r="C1896" s="13" t="str">
        <f t="shared" si="58"/>
        <v/>
      </c>
      <c r="D1896" s="20"/>
      <c r="E1896" s="5"/>
      <c r="F1896" s="5"/>
      <c r="G1896" s="5"/>
      <c r="H1896" s="3"/>
      <c r="I1896" s="4"/>
      <c r="J1896" s="4"/>
      <c r="K1896" s="92" t="str">
        <f>IF(DepensesData[[#This Row],[Description/Commentaires/Notes]]="","",DepensesData[[#This Row],[Description/Commentaires/Notes]])</f>
        <v/>
      </c>
      <c r="L1896" s="21"/>
    </row>
    <row r="1897" spans="2:12" x14ac:dyDescent="0.25">
      <c r="B1897" s="92">
        <f t="shared" si="59"/>
        <v>1893</v>
      </c>
      <c r="C1897" s="13" t="str">
        <f t="shared" si="58"/>
        <v/>
      </c>
      <c r="D1897" s="20"/>
      <c r="E1897" s="5"/>
      <c r="F1897" s="5"/>
      <c r="G1897" s="5"/>
      <c r="H1897" s="3"/>
      <c r="I1897" s="4"/>
      <c r="J1897" s="4"/>
      <c r="K1897" s="92" t="str">
        <f>IF(DepensesData[[#This Row],[Description/Commentaires/Notes]]="","",DepensesData[[#This Row],[Description/Commentaires/Notes]])</f>
        <v/>
      </c>
      <c r="L1897" s="21"/>
    </row>
    <row r="1898" spans="2:12" x14ac:dyDescent="0.25">
      <c r="B1898" s="92">
        <f t="shared" si="59"/>
        <v>1894</v>
      </c>
      <c r="C1898" s="13" t="str">
        <f t="shared" si="58"/>
        <v/>
      </c>
      <c r="D1898" s="20"/>
      <c r="E1898" s="5"/>
      <c r="F1898" s="5"/>
      <c r="G1898" s="5"/>
      <c r="H1898" s="3"/>
      <c r="I1898" s="4"/>
      <c r="J1898" s="4"/>
      <c r="K1898" s="92" t="str">
        <f>IF(DepensesData[[#This Row],[Description/Commentaires/Notes]]="","",DepensesData[[#This Row],[Description/Commentaires/Notes]])</f>
        <v/>
      </c>
      <c r="L1898" s="21"/>
    </row>
    <row r="1899" spans="2:12" x14ac:dyDescent="0.25">
      <c r="B1899" s="92">
        <f t="shared" si="59"/>
        <v>1895</v>
      </c>
      <c r="C1899" s="13" t="str">
        <f t="shared" si="58"/>
        <v/>
      </c>
      <c r="D1899" s="20"/>
      <c r="E1899" s="5"/>
      <c r="F1899" s="5"/>
      <c r="G1899" s="5"/>
      <c r="H1899" s="3"/>
      <c r="I1899" s="4"/>
      <c r="J1899" s="4"/>
      <c r="K1899" s="92" t="str">
        <f>IF(DepensesData[[#This Row],[Description/Commentaires/Notes]]="","",DepensesData[[#This Row],[Description/Commentaires/Notes]])</f>
        <v/>
      </c>
      <c r="L1899" s="21"/>
    </row>
    <row r="1900" spans="2:12" x14ac:dyDescent="0.25">
      <c r="B1900" s="92">
        <f t="shared" si="59"/>
        <v>1896</v>
      </c>
      <c r="C1900" s="13" t="str">
        <f t="shared" si="58"/>
        <v/>
      </c>
      <c r="D1900" s="20"/>
      <c r="E1900" s="5"/>
      <c r="F1900" s="5"/>
      <c r="G1900" s="5"/>
      <c r="H1900" s="3"/>
      <c r="I1900" s="4"/>
      <c r="J1900" s="4"/>
      <c r="K1900" s="92" t="str">
        <f>IF(DepensesData[[#This Row],[Description/Commentaires/Notes]]="","",DepensesData[[#This Row],[Description/Commentaires/Notes]])</f>
        <v/>
      </c>
      <c r="L1900" s="21"/>
    </row>
    <row r="1901" spans="2:12" x14ac:dyDescent="0.25">
      <c r="B1901" s="92">
        <f t="shared" si="59"/>
        <v>1897</v>
      </c>
      <c r="C1901" s="13" t="str">
        <f t="shared" si="58"/>
        <v/>
      </c>
      <c r="D1901" s="20"/>
      <c r="E1901" s="5"/>
      <c r="F1901" s="5"/>
      <c r="G1901" s="5"/>
      <c r="H1901" s="3"/>
      <c r="I1901" s="4"/>
      <c r="J1901" s="4"/>
      <c r="K1901" s="92" t="str">
        <f>IF(DepensesData[[#This Row],[Description/Commentaires/Notes]]="","",DepensesData[[#This Row],[Description/Commentaires/Notes]])</f>
        <v/>
      </c>
      <c r="L1901" s="21"/>
    </row>
    <row r="1902" spans="2:12" x14ac:dyDescent="0.25">
      <c r="B1902" s="92">
        <f t="shared" si="59"/>
        <v>1898</v>
      </c>
      <c r="C1902" s="13" t="str">
        <f t="shared" si="58"/>
        <v/>
      </c>
      <c r="D1902" s="20"/>
      <c r="E1902" s="5"/>
      <c r="F1902" s="5"/>
      <c r="G1902" s="5"/>
      <c r="H1902" s="3"/>
      <c r="I1902" s="4"/>
      <c r="J1902" s="4"/>
      <c r="K1902" s="92" t="str">
        <f>IF(DepensesData[[#This Row],[Description/Commentaires/Notes]]="","",DepensesData[[#This Row],[Description/Commentaires/Notes]])</f>
        <v/>
      </c>
      <c r="L1902" s="21"/>
    </row>
    <row r="1903" spans="2:12" x14ac:dyDescent="0.25">
      <c r="B1903" s="92">
        <f t="shared" si="59"/>
        <v>1899</v>
      </c>
      <c r="C1903" s="13" t="str">
        <f t="shared" si="58"/>
        <v/>
      </c>
      <c r="D1903" s="20"/>
      <c r="E1903" s="5"/>
      <c r="F1903" s="5"/>
      <c r="G1903" s="5"/>
      <c r="H1903" s="3"/>
      <c r="I1903" s="4"/>
      <c r="J1903" s="4"/>
      <c r="K1903" s="92" t="str">
        <f>IF(DepensesData[[#This Row],[Description/Commentaires/Notes]]="","",DepensesData[[#This Row],[Description/Commentaires/Notes]])</f>
        <v/>
      </c>
      <c r="L1903" s="21"/>
    </row>
    <row r="1904" spans="2:12" x14ac:dyDescent="0.25">
      <c r="B1904" s="92">
        <f t="shared" si="59"/>
        <v>1900</v>
      </c>
      <c r="C1904" s="13" t="str">
        <f t="shared" si="58"/>
        <v/>
      </c>
      <c r="D1904" s="20"/>
      <c r="E1904" s="5"/>
      <c r="F1904" s="5"/>
      <c r="G1904" s="5"/>
      <c r="H1904" s="3"/>
      <c r="I1904" s="4"/>
      <c r="J1904" s="4"/>
      <c r="K1904" s="92" t="str">
        <f>IF(DepensesData[[#This Row],[Description/Commentaires/Notes]]="","",DepensesData[[#This Row],[Description/Commentaires/Notes]])</f>
        <v/>
      </c>
      <c r="L1904" s="21"/>
    </row>
    <row r="1905" spans="2:12" x14ac:dyDescent="0.25">
      <c r="B1905" s="92">
        <f t="shared" si="59"/>
        <v>1901</v>
      </c>
      <c r="C1905" s="13" t="str">
        <f t="shared" si="58"/>
        <v/>
      </c>
      <c r="D1905" s="20"/>
      <c r="E1905" s="5"/>
      <c r="F1905" s="5"/>
      <c r="G1905" s="5"/>
      <c r="H1905" s="3"/>
      <c r="I1905" s="4"/>
      <c r="J1905" s="4"/>
      <c r="K1905" s="92" t="str">
        <f>IF(DepensesData[[#This Row],[Description/Commentaires/Notes]]="","",DepensesData[[#This Row],[Description/Commentaires/Notes]])</f>
        <v/>
      </c>
      <c r="L1905" s="21"/>
    </row>
    <row r="1906" spans="2:12" x14ac:dyDescent="0.25">
      <c r="B1906" s="92">
        <f t="shared" si="59"/>
        <v>1902</v>
      </c>
      <c r="C1906" s="13" t="str">
        <f t="shared" si="58"/>
        <v/>
      </c>
      <c r="D1906" s="20"/>
      <c r="E1906" s="5"/>
      <c r="F1906" s="5"/>
      <c r="G1906" s="5"/>
      <c r="H1906" s="3"/>
      <c r="I1906" s="4"/>
      <c r="J1906" s="4"/>
      <c r="K1906" s="92" t="str">
        <f>IF(DepensesData[[#This Row],[Description/Commentaires/Notes]]="","",DepensesData[[#This Row],[Description/Commentaires/Notes]])</f>
        <v/>
      </c>
      <c r="L1906" s="21"/>
    </row>
    <row r="1907" spans="2:12" x14ac:dyDescent="0.25">
      <c r="B1907" s="92">
        <f t="shared" si="59"/>
        <v>1903</v>
      </c>
      <c r="C1907" s="13" t="str">
        <f t="shared" si="58"/>
        <v/>
      </c>
      <c r="D1907" s="20"/>
      <c r="E1907" s="5"/>
      <c r="F1907" s="5"/>
      <c r="G1907" s="5"/>
      <c r="H1907" s="3"/>
      <c r="I1907" s="4"/>
      <c r="J1907" s="4"/>
      <c r="K1907" s="92" t="str">
        <f>IF(DepensesData[[#This Row],[Description/Commentaires/Notes]]="","",DepensesData[[#This Row],[Description/Commentaires/Notes]])</f>
        <v/>
      </c>
      <c r="L1907" s="21"/>
    </row>
    <row r="1908" spans="2:12" x14ac:dyDescent="0.25">
      <c r="B1908" s="92">
        <f t="shared" si="59"/>
        <v>1904</v>
      </c>
      <c r="C1908" s="13" t="str">
        <f t="shared" si="58"/>
        <v/>
      </c>
      <c r="D1908" s="20"/>
      <c r="E1908" s="5"/>
      <c r="F1908" s="5"/>
      <c r="G1908" s="5"/>
      <c r="H1908" s="3"/>
      <c r="I1908" s="4"/>
      <c r="J1908" s="4"/>
      <c r="K1908" s="92" t="str">
        <f>IF(DepensesData[[#This Row],[Description/Commentaires/Notes]]="","",DepensesData[[#This Row],[Description/Commentaires/Notes]])</f>
        <v/>
      </c>
      <c r="L1908" s="21"/>
    </row>
    <row r="1909" spans="2:12" x14ac:dyDescent="0.25">
      <c r="B1909" s="92">
        <f t="shared" si="59"/>
        <v>1905</v>
      </c>
      <c r="C1909" s="13" t="str">
        <f t="shared" si="58"/>
        <v/>
      </c>
      <c r="D1909" s="20"/>
      <c r="E1909" s="5"/>
      <c r="F1909" s="5"/>
      <c r="G1909" s="5"/>
      <c r="H1909" s="3"/>
      <c r="I1909" s="4"/>
      <c r="J1909" s="4"/>
      <c r="K1909" s="92" t="str">
        <f>IF(DepensesData[[#This Row],[Description/Commentaires/Notes]]="","",DepensesData[[#This Row],[Description/Commentaires/Notes]])</f>
        <v/>
      </c>
      <c r="L1909" s="21"/>
    </row>
    <row r="1910" spans="2:12" x14ac:dyDescent="0.25">
      <c r="B1910" s="92">
        <f t="shared" si="59"/>
        <v>1906</v>
      </c>
      <c r="C1910" s="13" t="str">
        <f t="shared" si="58"/>
        <v/>
      </c>
      <c r="D1910" s="20"/>
      <c r="E1910" s="5"/>
      <c r="F1910" s="5"/>
      <c r="G1910" s="5"/>
      <c r="H1910" s="3"/>
      <c r="I1910" s="4"/>
      <c r="J1910" s="4"/>
      <c r="K1910" s="92" t="str">
        <f>IF(DepensesData[[#This Row],[Description/Commentaires/Notes]]="","",DepensesData[[#This Row],[Description/Commentaires/Notes]])</f>
        <v/>
      </c>
      <c r="L1910" s="21"/>
    </row>
    <row r="1911" spans="2:12" x14ac:dyDescent="0.25">
      <c r="B1911" s="92">
        <f t="shared" si="59"/>
        <v>1907</v>
      </c>
      <c r="C1911" s="13" t="str">
        <f t="shared" si="58"/>
        <v/>
      </c>
      <c r="D1911" s="20"/>
      <c r="E1911" s="5"/>
      <c r="F1911" s="5"/>
      <c r="G1911" s="5"/>
      <c r="H1911" s="3"/>
      <c r="I1911" s="4"/>
      <c r="J1911" s="4"/>
      <c r="K1911" s="92" t="str">
        <f>IF(DepensesData[[#This Row],[Description/Commentaires/Notes]]="","",DepensesData[[#This Row],[Description/Commentaires/Notes]])</f>
        <v/>
      </c>
      <c r="L1911" s="21"/>
    </row>
    <row r="1912" spans="2:12" x14ac:dyDescent="0.25">
      <c r="B1912" s="92">
        <f t="shared" si="59"/>
        <v>1908</v>
      </c>
      <c r="C1912" s="13" t="str">
        <f t="shared" si="58"/>
        <v/>
      </c>
      <c r="D1912" s="20"/>
      <c r="E1912" s="5"/>
      <c r="F1912" s="5"/>
      <c r="G1912" s="5"/>
      <c r="H1912" s="3"/>
      <c r="I1912" s="4"/>
      <c r="J1912" s="4"/>
      <c r="K1912" s="92" t="str">
        <f>IF(DepensesData[[#This Row],[Description/Commentaires/Notes]]="","",DepensesData[[#This Row],[Description/Commentaires/Notes]])</f>
        <v/>
      </c>
      <c r="L1912" s="21"/>
    </row>
    <row r="1913" spans="2:12" x14ac:dyDescent="0.25">
      <c r="B1913" s="92">
        <f t="shared" si="59"/>
        <v>1909</v>
      </c>
      <c r="C1913" s="13" t="str">
        <f t="shared" si="58"/>
        <v/>
      </c>
      <c r="D1913" s="20"/>
      <c r="E1913" s="5"/>
      <c r="F1913" s="5"/>
      <c r="G1913" s="5"/>
      <c r="H1913" s="3"/>
      <c r="I1913" s="4"/>
      <c r="J1913" s="4"/>
      <c r="K1913" s="92" t="str">
        <f>IF(DepensesData[[#This Row],[Description/Commentaires/Notes]]="","",DepensesData[[#This Row],[Description/Commentaires/Notes]])</f>
        <v/>
      </c>
      <c r="L1913" s="21"/>
    </row>
    <row r="1914" spans="2:12" x14ac:dyDescent="0.25">
      <c r="B1914" s="92">
        <f t="shared" si="59"/>
        <v>1910</v>
      </c>
      <c r="C1914" s="13" t="str">
        <f t="shared" si="58"/>
        <v/>
      </c>
      <c r="D1914" s="20"/>
      <c r="E1914" s="5"/>
      <c r="F1914" s="5"/>
      <c r="G1914" s="5"/>
      <c r="H1914" s="3"/>
      <c r="I1914" s="4"/>
      <c r="J1914" s="4"/>
      <c r="K1914" s="92" t="str">
        <f>IF(DepensesData[[#This Row],[Description/Commentaires/Notes]]="","",DepensesData[[#This Row],[Description/Commentaires/Notes]])</f>
        <v/>
      </c>
      <c r="L1914" s="21"/>
    </row>
    <row r="1915" spans="2:12" x14ac:dyDescent="0.25">
      <c r="B1915" s="92">
        <f t="shared" si="59"/>
        <v>1911</v>
      </c>
      <c r="C1915" s="13" t="str">
        <f t="shared" si="58"/>
        <v/>
      </c>
      <c r="D1915" s="20"/>
      <c r="E1915" s="5"/>
      <c r="F1915" s="5"/>
      <c r="G1915" s="5"/>
      <c r="H1915" s="3"/>
      <c r="I1915" s="4"/>
      <c r="J1915" s="4"/>
      <c r="K1915" s="92" t="str">
        <f>IF(DepensesData[[#This Row],[Description/Commentaires/Notes]]="","",DepensesData[[#This Row],[Description/Commentaires/Notes]])</f>
        <v/>
      </c>
      <c r="L1915" s="21"/>
    </row>
    <row r="1916" spans="2:12" x14ac:dyDescent="0.25">
      <c r="B1916" s="92">
        <f t="shared" si="59"/>
        <v>1912</v>
      </c>
      <c r="C1916" s="13" t="str">
        <f t="shared" si="58"/>
        <v/>
      </c>
      <c r="D1916" s="20"/>
      <c r="E1916" s="5"/>
      <c r="F1916" s="5"/>
      <c r="G1916" s="5"/>
      <c r="H1916" s="3"/>
      <c r="I1916" s="4"/>
      <c r="J1916" s="4"/>
      <c r="K1916" s="92" t="str">
        <f>IF(DepensesData[[#This Row],[Description/Commentaires/Notes]]="","",DepensesData[[#This Row],[Description/Commentaires/Notes]])</f>
        <v/>
      </c>
      <c r="L1916" s="21"/>
    </row>
    <row r="1917" spans="2:12" x14ac:dyDescent="0.25">
      <c r="B1917" s="92">
        <f t="shared" si="59"/>
        <v>1913</v>
      </c>
      <c r="C1917" s="13" t="str">
        <f t="shared" si="58"/>
        <v/>
      </c>
      <c r="D1917" s="20"/>
      <c r="E1917" s="5"/>
      <c r="F1917" s="5"/>
      <c r="G1917" s="5"/>
      <c r="H1917" s="3"/>
      <c r="I1917" s="4"/>
      <c r="J1917" s="4"/>
      <c r="K1917" s="92" t="str">
        <f>IF(DepensesData[[#This Row],[Description/Commentaires/Notes]]="","",DepensesData[[#This Row],[Description/Commentaires/Notes]])</f>
        <v/>
      </c>
      <c r="L1917" s="21"/>
    </row>
    <row r="1918" spans="2:12" x14ac:dyDescent="0.25">
      <c r="B1918" s="92">
        <f t="shared" si="59"/>
        <v>1914</v>
      </c>
      <c r="C1918" s="13" t="str">
        <f t="shared" si="58"/>
        <v/>
      </c>
      <c r="D1918" s="20"/>
      <c r="E1918" s="5"/>
      <c r="F1918" s="5"/>
      <c r="G1918" s="5"/>
      <c r="H1918" s="3"/>
      <c r="I1918" s="4"/>
      <c r="J1918" s="4"/>
      <c r="K1918" s="92" t="str">
        <f>IF(DepensesData[[#This Row],[Description/Commentaires/Notes]]="","",DepensesData[[#This Row],[Description/Commentaires/Notes]])</f>
        <v/>
      </c>
      <c r="L1918" s="21"/>
    </row>
    <row r="1919" spans="2:12" x14ac:dyDescent="0.25">
      <c r="B1919" s="92">
        <f t="shared" si="59"/>
        <v>1915</v>
      </c>
      <c r="C1919" s="13" t="str">
        <f t="shared" si="58"/>
        <v/>
      </c>
      <c r="D1919" s="20"/>
      <c r="E1919" s="5"/>
      <c r="F1919" s="5"/>
      <c r="G1919" s="5"/>
      <c r="H1919" s="3"/>
      <c r="I1919" s="4"/>
      <c r="J1919" s="4"/>
      <c r="K1919" s="92" t="str">
        <f>IF(DepensesData[[#This Row],[Description/Commentaires/Notes]]="","",DepensesData[[#This Row],[Description/Commentaires/Notes]])</f>
        <v/>
      </c>
      <c r="L1919" s="21"/>
    </row>
    <row r="1920" spans="2:12" x14ac:dyDescent="0.25">
      <c r="B1920" s="92">
        <f t="shared" si="59"/>
        <v>1916</v>
      </c>
      <c r="C1920" s="13" t="str">
        <f t="shared" si="58"/>
        <v/>
      </c>
      <c r="D1920" s="20"/>
      <c r="E1920" s="5"/>
      <c r="F1920" s="5"/>
      <c r="G1920" s="5"/>
      <c r="H1920" s="3"/>
      <c r="I1920" s="4"/>
      <c r="J1920" s="4"/>
      <c r="K1920" s="92" t="str">
        <f>IF(DepensesData[[#This Row],[Description/Commentaires/Notes]]="","",DepensesData[[#This Row],[Description/Commentaires/Notes]])</f>
        <v/>
      </c>
      <c r="L1920" s="21"/>
    </row>
    <row r="1921" spans="2:12" x14ac:dyDescent="0.25">
      <c r="B1921" s="92">
        <f t="shared" si="59"/>
        <v>1917</v>
      </c>
      <c r="C1921" s="13" t="str">
        <f t="shared" si="58"/>
        <v/>
      </c>
      <c r="D1921" s="20"/>
      <c r="E1921" s="5"/>
      <c r="F1921" s="5"/>
      <c r="G1921" s="5"/>
      <c r="H1921" s="3"/>
      <c r="I1921" s="4"/>
      <c r="J1921" s="4"/>
      <c r="K1921" s="92" t="str">
        <f>IF(DepensesData[[#This Row],[Description/Commentaires/Notes]]="","",DepensesData[[#This Row],[Description/Commentaires/Notes]])</f>
        <v/>
      </c>
      <c r="L1921" s="21"/>
    </row>
    <row r="1922" spans="2:12" x14ac:dyDescent="0.25">
      <c r="B1922" s="92">
        <f t="shared" si="59"/>
        <v>1918</v>
      </c>
      <c r="C1922" s="13" t="str">
        <f t="shared" si="58"/>
        <v/>
      </c>
      <c r="D1922" s="20"/>
      <c r="E1922" s="5"/>
      <c r="F1922" s="5"/>
      <c r="G1922" s="5"/>
      <c r="H1922" s="3"/>
      <c r="I1922" s="4"/>
      <c r="J1922" s="4"/>
      <c r="K1922" s="92" t="str">
        <f>IF(DepensesData[[#This Row],[Description/Commentaires/Notes]]="","",DepensesData[[#This Row],[Description/Commentaires/Notes]])</f>
        <v/>
      </c>
      <c r="L1922" s="21"/>
    </row>
    <row r="1923" spans="2:12" x14ac:dyDescent="0.25">
      <c r="B1923" s="92">
        <f t="shared" si="59"/>
        <v>1919</v>
      </c>
      <c r="C1923" s="13" t="str">
        <f t="shared" si="58"/>
        <v/>
      </c>
      <c r="D1923" s="20"/>
      <c r="E1923" s="5"/>
      <c r="F1923" s="5"/>
      <c r="G1923" s="5"/>
      <c r="H1923" s="3"/>
      <c r="I1923" s="4"/>
      <c r="J1923" s="4"/>
      <c r="K1923" s="92" t="str">
        <f>IF(DepensesData[[#This Row],[Description/Commentaires/Notes]]="","",DepensesData[[#This Row],[Description/Commentaires/Notes]])</f>
        <v/>
      </c>
      <c r="L1923" s="21"/>
    </row>
    <row r="1924" spans="2:12" x14ac:dyDescent="0.25">
      <c r="B1924" s="92">
        <f t="shared" si="59"/>
        <v>1920</v>
      </c>
      <c r="C1924" s="13" t="str">
        <f t="shared" si="58"/>
        <v/>
      </c>
      <c r="D1924" s="20"/>
      <c r="E1924" s="5"/>
      <c r="F1924" s="5"/>
      <c r="G1924" s="5"/>
      <c r="H1924" s="3"/>
      <c r="I1924" s="4"/>
      <c r="J1924" s="4"/>
      <c r="K1924" s="92" t="str">
        <f>IF(DepensesData[[#This Row],[Description/Commentaires/Notes]]="","",DepensesData[[#This Row],[Description/Commentaires/Notes]])</f>
        <v/>
      </c>
      <c r="L1924" s="21"/>
    </row>
    <row r="1925" spans="2:12" x14ac:dyDescent="0.25">
      <c r="B1925" s="92">
        <f t="shared" si="59"/>
        <v>1921</v>
      </c>
      <c r="C1925" s="13" t="str">
        <f t="shared" ref="C1925:C1988" si="60">IF(OR(D1925="", E1925="", F1925="", H1925="", I1925=""), "", TEXT(RIGHT(YEAR(D1925), 2), "00") &amp; TEXT(MONTH(D1925), "00") &amp; TEXT(DAY(D1925), "00") &amp; "_Dep_MC_" &amp; TEXT(B1925, "0"))</f>
        <v/>
      </c>
      <c r="D1925" s="20"/>
      <c r="E1925" s="5"/>
      <c r="F1925" s="5"/>
      <c r="G1925" s="5"/>
      <c r="H1925" s="3"/>
      <c r="I1925" s="4"/>
      <c r="J1925" s="4"/>
      <c r="K1925" s="92" t="str">
        <f>IF(DepensesData[[#This Row],[Description/Commentaires/Notes]]="","",DepensesData[[#This Row],[Description/Commentaires/Notes]])</f>
        <v/>
      </c>
      <c r="L1925" s="21"/>
    </row>
    <row r="1926" spans="2:12" x14ac:dyDescent="0.25">
      <c r="B1926" s="92">
        <f t="shared" si="59"/>
        <v>1922</v>
      </c>
      <c r="C1926" s="13" t="str">
        <f t="shared" si="60"/>
        <v/>
      </c>
      <c r="D1926" s="20"/>
      <c r="E1926" s="5"/>
      <c r="F1926" s="5"/>
      <c r="G1926" s="5"/>
      <c r="H1926" s="3"/>
      <c r="I1926" s="4"/>
      <c r="J1926" s="4"/>
      <c r="K1926" s="92" t="str">
        <f>IF(DepensesData[[#This Row],[Description/Commentaires/Notes]]="","",DepensesData[[#This Row],[Description/Commentaires/Notes]])</f>
        <v/>
      </c>
      <c r="L1926" s="21"/>
    </row>
    <row r="1927" spans="2:12" x14ac:dyDescent="0.25">
      <c r="B1927" s="92">
        <f t="shared" ref="B1927:B1990" si="61">B1926+1</f>
        <v>1923</v>
      </c>
      <c r="C1927" s="13" t="str">
        <f t="shared" si="60"/>
        <v/>
      </c>
      <c r="D1927" s="20"/>
      <c r="E1927" s="5"/>
      <c r="F1927" s="5"/>
      <c r="G1927" s="5"/>
      <c r="H1927" s="3"/>
      <c r="I1927" s="4"/>
      <c r="J1927" s="4"/>
      <c r="K1927" s="92" t="str">
        <f>IF(DepensesData[[#This Row],[Description/Commentaires/Notes]]="","",DepensesData[[#This Row],[Description/Commentaires/Notes]])</f>
        <v/>
      </c>
      <c r="L1927" s="21"/>
    </row>
    <row r="1928" spans="2:12" x14ac:dyDescent="0.25">
      <c r="B1928" s="92">
        <f t="shared" si="61"/>
        <v>1924</v>
      </c>
      <c r="C1928" s="13" t="str">
        <f t="shared" si="60"/>
        <v/>
      </c>
      <c r="D1928" s="20"/>
      <c r="E1928" s="5"/>
      <c r="F1928" s="5"/>
      <c r="G1928" s="5"/>
      <c r="H1928" s="3"/>
      <c r="I1928" s="4"/>
      <c r="J1928" s="4"/>
      <c r="K1928" s="92" t="str">
        <f>IF(DepensesData[[#This Row],[Description/Commentaires/Notes]]="","",DepensesData[[#This Row],[Description/Commentaires/Notes]])</f>
        <v/>
      </c>
      <c r="L1928" s="21"/>
    </row>
    <row r="1929" spans="2:12" x14ac:dyDescent="0.25">
      <c r="B1929" s="92">
        <f t="shared" si="61"/>
        <v>1925</v>
      </c>
      <c r="C1929" s="13" t="str">
        <f t="shared" si="60"/>
        <v/>
      </c>
      <c r="D1929" s="20"/>
      <c r="E1929" s="5"/>
      <c r="F1929" s="5"/>
      <c r="G1929" s="5"/>
      <c r="H1929" s="3"/>
      <c r="I1929" s="4"/>
      <c r="J1929" s="4"/>
      <c r="K1929" s="92" t="str">
        <f>IF(DepensesData[[#This Row],[Description/Commentaires/Notes]]="","",DepensesData[[#This Row],[Description/Commentaires/Notes]])</f>
        <v/>
      </c>
      <c r="L1929" s="21"/>
    </row>
    <row r="1930" spans="2:12" x14ac:dyDescent="0.25">
      <c r="B1930" s="92">
        <f t="shared" si="61"/>
        <v>1926</v>
      </c>
      <c r="C1930" s="13" t="str">
        <f t="shared" si="60"/>
        <v/>
      </c>
      <c r="D1930" s="20"/>
      <c r="E1930" s="5"/>
      <c r="F1930" s="5"/>
      <c r="G1930" s="5"/>
      <c r="H1930" s="3"/>
      <c r="I1930" s="4"/>
      <c r="J1930" s="4"/>
      <c r="K1930" s="92" t="str">
        <f>IF(DepensesData[[#This Row],[Description/Commentaires/Notes]]="","",DepensesData[[#This Row],[Description/Commentaires/Notes]])</f>
        <v/>
      </c>
      <c r="L1930" s="21"/>
    </row>
    <row r="1931" spans="2:12" x14ac:dyDescent="0.25">
      <c r="B1931" s="92">
        <f t="shared" si="61"/>
        <v>1927</v>
      </c>
      <c r="C1931" s="13" t="str">
        <f t="shared" si="60"/>
        <v/>
      </c>
      <c r="D1931" s="20"/>
      <c r="E1931" s="5"/>
      <c r="F1931" s="5"/>
      <c r="G1931" s="5"/>
      <c r="H1931" s="3"/>
      <c r="I1931" s="4"/>
      <c r="J1931" s="4"/>
      <c r="K1931" s="92" t="str">
        <f>IF(DepensesData[[#This Row],[Description/Commentaires/Notes]]="","",DepensesData[[#This Row],[Description/Commentaires/Notes]])</f>
        <v/>
      </c>
      <c r="L1931" s="21"/>
    </row>
    <row r="1932" spans="2:12" x14ac:dyDescent="0.25">
      <c r="B1932" s="92">
        <f t="shared" si="61"/>
        <v>1928</v>
      </c>
      <c r="C1932" s="13" t="str">
        <f t="shared" si="60"/>
        <v/>
      </c>
      <c r="D1932" s="20"/>
      <c r="E1932" s="5"/>
      <c r="F1932" s="5"/>
      <c r="G1932" s="5"/>
      <c r="H1932" s="3"/>
      <c r="I1932" s="4"/>
      <c r="J1932" s="4"/>
      <c r="K1932" s="92" t="str">
        <f>IF(DepensesData[[#This Row],[Description/Commentaires/Notes]]="","",DepensesData[[#This Row],[Description/Commentaires/Notes]])</f>
        <v/>
      </c>
      <c r="L1932" s="21"/>
    </row>
    <row r="1933" spans="2:12" x14ac:dyDescent="0.25">
      <c r="B1933" s="92">
        <f t="shared" si="61"/>
        <v>1929</v>
      </c>
      <c r="C1933" s="13" t="str">
        <f t="shared" si="60"/>
        <v/>
      </c>
      <c r="D1933" s="20"/>
      <c r="E1933" s="5"/>
      <c r="F1933" s="5"/>
      <c r="G1933" s="5"/>
      <c r="H1933" s="3"/>
      <c r="I1933" s="4"/>
      <c r="J1933" s="4"/>
      <c r="K1933" s="92" t="str">
        <f>IF(DepensesData[[#This Row],[Description/Commentaires/Notes]]="","",DepensesData[[#This Row],[Description/Commentaires/Notes]])</f>
        <v/>
      </c>
      <c r="L1933" s="21"/>
    </row>
    <row r="1934" spans="2:12" x14ac:dyDescent="0.25">
      <c r="B1934" s="92">
        <f t="shared" si="61"/>
        <v>1930</v>
      </c>
      <c r="C1934" s="13" t="str">
        <f t="shared" si="60"/>
        <v/>
      </c>
      <c r="D1934" s="20"/>
      <c r="E1934" s="5"/>
      <c r="F1934" s="5"/>
      <c r="G1934" s="5"/>
      <c r="H1934" s="3"/>
      <c r="I1934" s="4"/>
      <c r="J1934" s="4"/>
      <c r="K1934" s="92" t="str">
        <f>IF(DepensesData[[#This Row],[Description/Commentaires/Notes]]="","",DepensesData[[#This Row],[Description/Commentaires/Notes]])</f>
        <v/>
      </c>
      <c r="L1934" s="21"/>
    </row>
    <row r="1935" spans="2:12" x14ac:dyDescent="0.25">
      <c r="B1935" s="92">
        <f t="shared" si="61"/>
        <v>1931</v>
      </c>
      <c r="C1935" s="13" t="str">
        <f t="shared" si="60"/>
        <v/>
      </c>
      <c r="D1935" s="20"/>
      <c r="E1935" s="5"/>
      <c r="F1935" s="5"/>
      <c r="G1935" s="5"/>
      <c r="H1935" s="3"/>
      <c r="I1935" s="4"/>
      <c r="J1935" s="4"/>
      <c r="K1935" s="92" t="str">
        <f>IF(DepensesData[[#This Row],[Description/Commentaires/Notes]]="","",DepensesData[[#This Row],[Description/Commentaires/Notes]])</f>
        <v/>
      </c>
      <c r="L1935" s="21"/>
    </row>
    <row r="1936" spans="2:12" x14ac:dyDescent="0.25">
      <c r="B1936" s="92">
        <f t="shared" si="61"/>
        <v>1932</v>
      </c>
      <c r="C1936" s="13" t="str">
        <f t="shared" si="60"/>
        <v/>
      </c>
      <c r="D1936" s="20"/>
      <c r="E1936" s="5"/>
      <c r="F1936" s="5"/>
      <c r="G1936" s="5"/>
      <c r="H1936" s="3"/>
      <c r="I1936" s="4"/>
      <c r="J1936" s="4"/>
      <c r="K1936" s="92" t="str">
        <f>IF(DepensesData[[#This Row],[Description/Commentaires/Notes]]="","",DepensesData[[#This Row],[Description/Commentaires/Notes]])</f>
        <v/>
      </c>
      <c r="L1936" s="21"/>
    </row>
    <row r="1937" spans="2:12" x14ac:dyDescent="0.25">
      <c r="B1937" s="92">
        <f t="shared" si="61"/>
        <v>1933</v>
      </c>
      <c r="C1937" s="13" t="str">
        <f t="shared" si="60"/>
        <v/>
      </c>
      <c r="D1937" s="20"/>
      <c r="E1937" s="5"/>
      <c r="F1937" s="5"/>
      <c r="G1937" s="5"/>
      <c r="H1937" s="3"/>
      <c r="I1937" s="4"/>
      <c r="J1937" s="4"/>
      <c r="K1937" s="92" t="str">
        <f>IF(DepensesData[[#This Row],[Description/Commentaires/Notes]]="","",DepensesData[[#This Row],[Description/Commentaires/Notes]])</f>
        <v/>
      </c>
      <c r="L1937" s="21"/>
    </row>
    <row r="1938" spans="2:12" x14ac:dyDescent="0.25">
      <c r="B1938" s="92">
        <f t="shared" si="61"/>
        <v>1934</v>
      </c>
      <c r="C1938" s="13" t="str">
        <f t="shared" si="60"/>
        <v/>
      </c>
      <c r="D1938" s="20"/>
      <c r="E1938" s="5"/>
      <c r="F1938" s="5"/>
      <c r="G1938" s="5"/>
      <c r="H1938" s="3"/>
      <c r="I1938" s="4"/>
      <c r="J1938" s="4"/>
      <c r="K1938" s="92" t="str">
        <f>IF(DepensesData[[#This Row],[Description/Commentaires/Notes]]="","",DepensesData[[#This Row],[Description/Commentaires/Notes]])</f>
        <v/>
      </c>
      <c r="L1938" s="21"/>
    </row>
    <row r="1939" spans="2:12" x14ac:dyDescent="0.25">
      <c r="B1939" s="92">
        <f t="shared" si="61"/>
        <v>1935</v>
      </c>
      <c r="C1939" s="13" t="str">
        <f t="shared" si="60"/>
        <v/>
      </c>
      <c r="D1939" s="20"/>
      <c r="E1939" s="5"/>
      <c r="F1939" s="5"/>
      <c r="G1939" s="5"/>
      <c r="H1939" s="3"/>
      <c r="I1939" s="4"/>
      <c r="J1939" s="4"/>
      <c r="K1939" s="92" t="str">
        <f>IF(DepensesData[[#This Row],[Description/Commentaires/Notes]]="","",DepensesData[[#This Row],[Description/Commentaires/Notes]])</f>
        <v/>
      </c>
      <c r="L1939" s="21"/>
    </row>
    <row r="1940" spans="2:12" x14ac:dyDescent="0.25">
      <c r="B1940" s="92">
        <f t="shared" si="61"/>
        <v>1936</v>
      </c>
      <c r="C1940" s="13" t="str">
        <f t="shared" si="60"/>
        <v/>
      </c>
      <c r="D1940" s="20"/>
      <c r="E1940" s="5"/>
      <c r="F1940" s="5"/>
      <c r="G1940" s="5"/>
      <c r="H1940" s="3"/>
      <c r="I1940" s="4"/>
      <c r="J1940" s="4"/>
      <c r="K1940" s="92" t="str">
        <f>IF(DepensesData[[#This Row],[Description/Commentaires/Notes]]="","",DepensesData[[#This Row],[Description/Commentaires/Notes]])</f>
        <v/>
      </c>
      <c r="L1940" s="21"/>
    </row>
    <row r="1941" spans="2:12" x14ac:dyDescent="0.25">
      <c r="B1941" s="92">
        <f t="shared" si="61"/>
        <v>1937</v>
      </c>
      <c r="C1941" s="13" t="str">
        <f t="shared" si="60"/>
        <v/>
      </c>
      <c r="D1941" s="20"/>
      <c r="E1941" s="5"/>
      <c r="F1941" s="5"/>
      <c r="G1941" s="5"/>
      <c r="H1941" s="3"/>
      <c r="I1941" s="4"/>
      <c r="J1941" s="4"/>
      <c r="K1941" s="92" t="str">
        <f>IF(DepensesData[[#This Row],[Description/Commentaires/Notes]]="","",DepensesData[[#This Row],[Description/Commentaires/Notes]])</f>
        <v/>
      </c>
      <c r="L1941" s="21"/>
    </row>
    <row r="1942" spans="2:12" x14ac:dyDescent="0.25">
      <c r="B1942" s="92">
        <f t="shared" si="61"/>
        <v>1938</v>
      </c>
      <c r="C1942" s="13" t="str">
        <f t="shared" si="60"/>
        <v/>
      </c>
      <c r="D1942" s="20"/>
      <c r="E1942" s="5"/>
      <c r="F1942" s="5"/>
      <c r="G1942" s="5"/>
      <c r="H1942" s="3"/>
      <c r="I1942" s="4"/>
      <c r="J1942" s="4"/>
      <c r="K1942" s="92" t="str">
        <f>IF(DepensesData[[#This Row],[Description/Commentaires/Notes]]="","",DepensesData[[#This Row],[Description/Commentaires/Notes]])</f>
        <v/>
      </c>
      <c r="L1942" s="21"/>
    </row>
    <row r="1943" spans="2:12" x14ac:dyDescent="0.25">
      <c r="B1943" s="92">
        <f t="shared" si="61"/>
        <v>1939</v>
      </c>
      <c r="C1943" s="13" t="str">
        <f t="shared" si="60"/>
        <v/>
      </c>
      <c r="D1943" s="20"/>
      <c r="E1943" s="5"/>
      <c r="F1943" s="5"/>
      <c r="G1943" s="5"/>
      <c r="H1943" s="3"/>
      <c r="I1943" s="4"/>
      <c r="J1943" s="4"/>
      <c r="K1943" s="92" t="str">
        <f>IF(DepensesData[[#This Row],[Description/Commentaires/Notes]]="","",DepensesData[[#This Row],[Description/Commentaires/Notes]])</f>
        <v/>
      </c>
      <c r="L1943" s="21"/>
    </row>
    <row r="1944" spans="2:12" x14ac:dyDescent="0.25">
      <c r="B1944" s="92">
        <f t="shared" si="61"/>
        <v>1940</v>
      </c>
      <c r="C1944" s="13" t="str">
        <f t="shared" si="60"/>
        <v/>
      </c>
      <c r="D1944" s="20"/>
      <c r="E1944" s="5"/>
      <c r="F1944" s="5"/>
      <c r="G1944" s="5"/>
      <c r="H1944" s="3"/>
      <c r="I1944" s="4"/>
      <c r="J1944" s="4"/>
      <c r="K1944" s="92" t="str">
        <f>IF(DepensesData[[#This Row],[Description/Commentaires/Notes]]="","",DepensesData[[#This Row],[Description/Commentaires/Notes]])</f>
        <v/>
      </c>
      <c r="L1944" s="21"/>
    </row>
    <row r="1945" spans="2:12" x14ac:dyDescent="0.25">
      <c r="B1945" s="92">
        <f t="shared" si="61"/>
        <v>1941</v>
      </c>
      <c r="C1945" s="13" t="str">
        <f t="shared" si="60"/>
        <v/>
      </c>
      <c r="D1945" s="20"/>
      <c r="E1945" s="5"/>
      <c r="F1945" s="5"/>
      <c r="G1945" s="5"/>
      <c r="H1945" s="3"/>
      <c r="I1945" s="4"/>
      <c r="J1945" s="4"/>
      <c r="K1945" s="92" t="str">
        <f>IF(DepensesData[[#This Row],[Description/Commentaires/Notes]]="","",DepensesData[[#This Row],[Description/Commentaires/Notes]])</f>
        <v/>
      </c>
      <c r="L1945" s="21"/>
    </row>
    <row r="1946" spans="2:12" x14ac:dyDescent="0.25">
      <c r="B1946" s="92">
        <f t="shared" si="61"/>
        <v>1942</v>
      </c>
      <c r="C1946" s="13" t="str">
        <f t="shared" si="60"/>
        <v/>
      </c>
      <c r="D1946" s="20"/>
      <c r="E1946" s="5"/>
      <c r="F1946" s="5"/>
      <c r="G1946" s="5"/>
      <c r="H1946" s="3"/>
      <c r="I1946" s="4"/>
      <c r="J1946" s="4"/>
      <c r="K1946" s="92" t="str">
        <f>IF(DepensesData[[#This Row],[Description/Commentaires/Notes]]="","",DepensesData[[#This Row],[Description/Commentaires/Notes]])</f>
        <v/>
      </c>
      <c r="L1946" s="21"/>
    </row>
    <row r="1947" spans="2:12" x14ac:dyDescent="0.25">
      <c r="B1947" s="92">
        <f t="shared" si="61"/>
        <v>1943</v>
      </c>
      <c r="C1947" s="13" t="str">
        <f t="shared" si="60"/>
        <v/>
      </c>
      <c r="D1947" s="20"/>
      <c r="E1947" s="5"/>
      <c r="F1947" s="5"/>
      <c r="G1947" s="5"/>
      <c r="H1947" s="3"/>
      <c r="I1947" s="4"/>
      <c r="J1947" s="4"/>
      <c r="K1947" s="92" t="str">
        <f>IF(DepensesData[[#This Row],[Description/Commentaires/Notes]]="","",DepensesData[[#This Row],[Description/Commentaires/Notes]])</f>
        <v/>
      </c>
      <c r="L1947" s="21"/>
    </row>
    <row r="1948" spans="2:12" x14ac:dyDescent="0.25">
      <c r="B1948" s="92">
        <f t="shared" si="61"/>
        <v>1944</v>
      </c>
      <c r="C1948" s="13" t="str">
        <f t="shared" si="60"/>
        <v/>
      </c>
      <c r="D1948" s="20"/>
      <c r="E1948" s="5"/>
      <c r="F1948" s="5"/>
      <c r="G1948" s="5"/>
      <c r="H1948" s="3"/>
      <c r="I1948" s="4"/>
      <c r="J1948" s="4"/>
      <c r="K1948" s="92" t="str">
        <f>IF(DepensesData[[#This Row],[Description/Commentaires/Notes]]="","",DepensesData[[#This Row],[Description/Commentaires/Notes]])</f>
        <v/>
      </c>
      <c r="L1948" s="21"/>
    </row>
    <row r="1949" spans="2:12" x14ac:dyDescent="0.25">
      <c r="B1949" s="92">
        <f t="shared" si="61"/>
        <v>1945</v>
      </c>
      <c r="C1949" s="13" t="str">
        <f t="shared" si="60"/>
        <v/>
      </c>
      <c r="D1949" s="20"/>
      <c r="E1949" s="5"/>
      <c r="F1949" s="5"/>
      <c r="G1949" s="5"/>
      <c r="H1949" s="3"/>
      <c r="I1949" s="4"/>
      <c r="J1949" s="4"/>
      <c r="K1949" s="92" t="str">
        <f>IF(DepensesData[[#This Row],[Description/Commentaires/Notes]]="","",DepensesData[[#This Row],[Description/Commentaires/Notes]])</f>
        <v/>
      </c>
      <c r="L1949" s="21"/>
    </row>
    <row r="1950" spans="2:12" x14ac:dyDescent="0.25">
      <c r="B1950" s="92">
        <f t="shared" si="61"/>
        <v>1946</v>
      </c>
      <c r="C1950" s="13" t="str">
        <f t="shared" si="60"/>
        <v/>
      </c>
      <c r="D1950" s="20"/>
      <c r="E1950" s="5"/>
      <c r="F1950" s="5"/>
      <c r="G1950" s="5"/>
      <c r="H1950" s="3"/>
      <c r="I1950" s="4"/>
      <c r="J1950" s="4"/>
      <c r="K1950" s="92" t="str">
        <f>IF(DepensesData[[#This Row],[Description/Commentaires/Notes]]="","",DepensesData[[#This Row],[Description/Commentaires/Notes]])</f>
        <v/>
      </c>
      <c r="L1950" s="21"/>
    </row>
    <row r="1951" spans="2:12" x14ac:dyDescent="0.25">
      <c r="B1951" s="92">
        <f t="shared" si="61"/>
        <v>1947</v>
      </c>
      <c r="C1951" s="13" t="str">
        <f t="shared" si="60"/>
        <v/>
      </c>
      <c r="D1951" s="20"/>
      <c r="E1951" s="5"/>
      <c r="F1951" s="5"/>
      <c r="G1951" s="5"/>
      <c r="H1951" s="3"/>
      <c r="I1951" s="4"/>
      <c r="J1951" s="4"/>
      <c r="K1951" s="92" t="str">
        <f>IF(DepensesData[[#This Row],[Description/Commentaires/Notes]]="","",DepensesData[[#This Row],[Description/Commentaires/Notes]])</f>
        <v/>
      </c>
      <c r="L1951" s="21"/>
    </row>
    <row r="1952" spans="2:12" x14ac:dyDescent="0.25">
      <c r="B1952" s="92">
        <f t="shared" si="61"/>
        <v>1948</v>
      </c>
      <c r="C1952" s="13" t="str">
        <f t="shared" si="60"/>
        <v/>
      </c>
      <c r="D1952" s="20"/>
      <c r="E1952" s="5"/>
      <c r="F1952" s="5"/>
      <c r="G1952" s="5"/>
      <c r="H1952" s="3"/>
      <c r="I1952" s="4"/>
      <c r="J1952" s="4"/>
      <c r="K1952" s="92" t="str">
        <f>IF(DepensesData[[#This Row],[Description/Commentaires/Notes]]="","",DepensesData[[#This Row],[Description/Commentaires/Notes]])</f>
        <v/>
      </c>
      <c r="L1952" s="21"/>
    </row>
    <row r="1953" spans="2:12" x14ac:dyDescent="0.25">
      <c r="B1953" s="92">
        <f t="shared" si="61"/>
        <v>1949</v>
      </c>
      <c r="C1953" s="13" t="str">
        <f t="shared" si="60"/>
        <v/>
      </c>
      <c r="D1953" s="20"/>
      <c r="E1953" s="5"/>
      <c r="F1953" s="5"/>
      <c r="G1953" s="5"/>
      <c r="H1953" s="3"/>
      <c r="I1953" s="4"/>
      <c r="J1953" s="4"/>
      <c r="K1953" s="92" t="str">
        <f>IF(DepensesData[[#This Row],[Description/Commentaires/Notes]]="","",DepensesData[[#This Row],[Description/Commentaires/Notes]])</f>
        <v/>
      </c>
      <c r="L1953" s="21"/>
    </row>
    <row r="1954" spans="2:12" x14ac:dyDescent="0.25">
      <c r="B1954" s="92">
        <f t="shared" si="61"/>
        <v>1950</v>
      </c>
      <c r="C1954" s="13" t="str">
        <f t="shared" si="60"/>
        <v/>
      </c>
      <c r="D1954" s="20"/>
      <c r="E1954" s="5"/>
      <c r="F1954" s="5"/>
      <c r="G1954" s="5"/>
      <c r="H1954" s="3"/>
      <c r="I1954" s="4"/>
      <c r="J1954" s="4"/>
      <c r="K1954" s="92" t="str">
        <f>IF(DepensesData[[#This Row],[Description/Commentaires/Notes]]="","",DepensesData[[#This Row],[Description/Commentaires/Notes]])</f>
        <v/>
      </c>
      <c r="L1954" s="21"/>
    </row>
    <row r="1955" spans="2:12" x14ac:dyDescent="0.25">
      <c r="B1955" s="92">
        <f t="shared" si="61"/>
        <v>1951</v>
      </c>
      <c r="C1955" s="13" t="str">
        <f t="shared" si="60"/>
        <v/>
      </c>
      <c r="D1955" s="20"/>
      <c r="E1955" s="5"/>
      <c r="F1955" s="5"/>
      <c r="G1955" s="5"/>
      <c r="H1955" s="3"/>
      <c r="I1955" s="4"/>
      <c r="J1955" s="4"/>
      <c r="K1955" s="92" t="str">
        <f>IF(DepensesData[[#This Row],[Description/Commentaires/Notes]]="","",DepensesData[[#This Row],[Description/Commentaires/Notes]])</f>
        <v/>
      </c>
      <c r="L1955" s="21"/>
    </row>
    <row r="1956" spans="2:12" x14ac:dyDescent="0.25">
      <c r="B1956" s="92">
        <f t="shared" si="61"/>
        <v>1952</v>
      </c>
      <c r="C1956" s="13" t="str">
        <f t="shared" si="60"/>
        <v/>
      </c>
      <c r="D1956" s="20"/>
      <c r="E1956" s="5"/>
      <c r="F1956" s="5"/>
      <c r="G1956" s="5"/>
      <c r="H1956" s="3"/>
      <c r="I1956" s="4"/>
      <c r="J1956" s="4"/>
      <c r="K1956" s="92" t="str">
        <f>IF(DepensesData[[#This Row],[Description/Commentaires/Notes]]="","",DepensesData[[#This Row],[Description/Commentaires/Notes]])</f>
        <v/>
      </c>
      <c r="L1956" s="21"/>
    </row>
    <row r="1957" spans="2:12" x14ac:dyDescent="0.25">
      <c r="B1957" s="92">
        <f t="shared" si="61"/>
        <v>1953</v>
      </c>
      <c r="C1957" s="13" t="str">
        <f t="shared" si="60"/>
        <v/>
      </c>
      <c r="D1957" s="20"/>
      <c r="E1957" s="5"/>
      <c r="F1957" s="5"/>
      <c r="G1957" s="5"/>
      <c r="H1957" s="3"/>
      <c r="I1957" s="4"/>
      <c r="J1957" s="4"/>
      <c r="K1957" s="92" t="str">
        <f>IF(DepensesData[[#This Row],[Description/Commentaires/Notes]]="","",DepensesData[[#This Row],[Description/Commentaires/Notes]])</f>
        <v/>
      </c>
      <c r="L1957" s="21"/>
    </row>
    <row r="1958" spans="2:12" x14ac:dyDescent="0.25">
      <c r="B1958" s="92">
        <f t="shared" si="61"/>
        <v>1954</v>
      </c>
      <c r="C1958" s="13" t="str">
        <f t="shared" si="60"/>
        <v/>
      </c>
      <c r="D1958" s="20"/>
      <c r="E1958" s="5"/>
      <c r="F1958" s="5"/>
      <c r="G1958" s="5"/>
      <c r="H1958" s="3"/>
      <c r="I1958" s="4"/>
      <c r="J1958" s="4"/>
      <c r="K1958" s="92" t="str">
        <f>IF(DepensesData[[#This Row],[Description/Commentaires/Notes]]="","",DepensesData[[#This Row],[Description/Commentaires/Notes]])</f>
        <v/>
      </c>
      <c r="L1958" s="21"/>
    </row>
    <row r="1959" spans="2:12" x14ac:dyDescent="0.25">
      <c r="B1959" s="92">
        <f t="shared" si="61"/>
        <v>1955</v>
      </c>
      <c r="C1959" s="13" t="str">
        <f t="shared" si="60"/>
        <v/>
      </c>
      <c r="D1959" s="20"/>
      <c r="E1959" s="5"/>
      <c r="F1959" s="5"/>
      <c r="G1959" s="5"/>
      <c r="H1959" s="3"/>
      <c r="I1959" s="4"/>
      <c r="J1959" s="4"/>
      <c r="K1959" s="92" t="str">
        <f>IF(DepensesData[[#This Row],[Description/Commentaires/Notes]]="","",DepensesData[[#This Row],[Description/Commentaires/Notes]])</f>
        <v/>
      </c>
      <c r="L1959" s="21"/>
    </row>
    <row r="1960" spans="2:12" x14ac:dyDescent="0.25">
      <c r="B1960" s="92">
        <f t="shared" si="61"/>
        <v>1956</v>
      </c>
      <c r="C1960" s="13" t="str">
        <f t="shared" si="60"/>
        <v/>
      </c>
      <c r="D1960" s="20"/>
      <c r="E1960" s="5"/>
      <c r="F1960" s="5"/>
      <c r="G1960" s="5"/>
      <c r="H1960" s="3"/>
      <c r="I1960" s="4"/>
      <c r="J1960" s="4"/>
      <c r="K1960" s="92" t="str">
        <f>IF(DepensesData[[#This Row],[Description/Commentaires/Notes]]="","",DepensesData[[#This Row],[Description/Commentaires/Notes]])</f>
        <v/>
      </c>
      <c r="L1960" s="21"/>
    </row>
    <row r="1961" spans="2:12" x14ac:dyDescent="0.25">
      <c r="B1961" s="92">
        <f t="shared" si="61"/>
        <v>1957</v>
      </c>
      <c r="C1961" s="13" t="str">
        <f t="shared" si="60"/>
        <v/>
      </c>
      <c r="D1961" s="20"/>
      <c r="E1961" s="5"/>
      <c r="F1961" s="5"/>
      <c r="G1961" s="5"/>
      <c r="H1961" s="3"/>
      <c r="I1961" s="4"/>
      <c r="J1961" s="4"/>
      <c r="K1961" s="92" t="str">
        <f>IF(DepensesData[[#This Row],[Description/Commentaires/Notes]]="","",DepensesData[[#This Row],[Description/Commentaires/Notes]])</f>
        <v/>
      </c>
      <c r="L1961" s="21"/>
    </row>
    <row r="1962" spans="2:12" x14ac:dyDescent="0.25">
      <c r="B1962" s="92">
        <f t="shared" si="61"/>
        <v>1958</v>
      </c>
      <c r="C1962" s="13" t="str">
        <f t="shared" si="60"/>
        <v/>
      </c>
      <c r="D1962" s="20"/>
      <c r="E1962" s="5"/>
      <c r="F1962" s="5"/>
      <c r="G1962" s="5"/>
      <c r="H1962" s="3"/>
      <c r="I1962" s="4"/>
      <c r="J1962" s="4"/>
      <c r="K1962" s="92" t="str">
        <f>IF(DepensesData[[#This Row],[Description/Commentaires/Notes]]="","",DepensesData[[#This Row],[Description/Commentaires/Notes]])</f>
        <v/>
      </c>
      <c r="L1962" s="21"/>
    </row>
    <row r="1963" spans="2:12" x14ac:dyDescent="0.25">
      <c r="B1963" s="92">
        <f t="shared" si="61"/>
        <v>1959</v>
      </c>
      <c r="C1963" s="13" t="str">
        <f t="shared" si="60"/>
        <v/>
      </c>
      <c r="D1963" s="20"/>
      <c r="E1963" s="5"/>
      <c r="F1963" s="5"/>
      <c r="G1963" s="5"/>
      <c r="H1963" s="3"/>
      <c r="I1963" s="4"/>
      <c r="J1963" s="4"/>
      <c r="K1963" s="92" t="str">
        <f>IF(DepensesData[[#This Row],[Description/Commentaires/Notes]]="","",DepensesData[[#This Row],[Description/Commentaires/Notes]])</f>
        <v/>
      </c>
      <c r="L1963" s="21"/>
    </row>
    <row r="1964" spans="2:12" x14ac:dyDescent="0.25">
      <c r="B1964" s="92">
        <f t="shared" si="61"/>
        <v>1960</v>
      </c>
      <c r="C1964" s="13" t="str">
        <f t="shared" si="60"/>
        <v/>
      </c>
      <c r="D1964" s="20"/>
      <c r="E1964" s="5"/>
      <c r="F1964" s="5"/>
      <c r="G1964" s="5"/>
      <c r="H1964" s="3"/>
      <c r="I1964" s="4"/>
      <c r="J1964" s="4"/>
      <c r="K1964" s="92" t="str">
        <f>IF(DepensesData[[#This Row],[Description/Commentaires/Notes]]="","",DepensesData[[#This Row],[Description/Commentaires/Notes]])</f>
        <v/>
      </c>
      <c r="L1964" s="21"/>
    </row>
    <row r="1965" spans="2:12" x14ac:dyDescent="0.25">
      <c r="B1965" s="92">
        <f t="shared" si="61"/>
        <v>1961</v>
      </c>
      <c r="C1965" s="13" t="str">
        <f t="shared" si="60"/>
        <v/>
      </c>
      <c r="D1965" s="20"/>
      <c r="E1965" s="5"/>
      <c r="F1965" s="5"/>
      <c r="G1965" s="5"/>
      <c r="H1965" s="3"/>
      <c r="I1965" s="4"/>
      <c r="J1965" s="4"/>
      <c r="K1965" s="92" t="str">
        <f>IF(DepensesData[[#This Row],[Description/Commentaires/Notes]]="","",DepensesData[[#This Row],[Description/Commentaires/Notes]])</f>
        <v/>
      </c>
      <c r="L1965" s="21"/>
    </row>
    <row r="1966" spans="2:12" x14ac:dyDescent="0.25">
      <c r="B1966" s="92">
        <f t="shared" si="61"/>
        <v>1962</v>
      </c>
      <c r="C1966" s="13" t="str">
        <f t="shared" si="60"/>
        <v/>
      </c>
      <c r="D1966" s="20"/>
      <c r="E1966" s="5"/>
      <c r="F1966" s="5"/>
      <c r="G1966" s="5"/>
      <c r="H1966" s="3"/>
      <c r="I1966" s="4"/>
      <c r="J1966" s="4"/>
      <c r="K1966" s="92" t="str">
        <f>IF(DepensesData[[#This Row],[Description/Commentaires/Notes]]="","",DepensesData[[#This Row],[Description/Commentaires/Notes]])</f>
        <v/>
      </c>
      <c r="L1966" s="21"/>
    </row>
    <row r="1967" spans="2:12" x14ac:dyDescent="0.25">
      <c r="B1967" s="92">
        <f t="shared" si="61"/>
        <v>1963</v>
      </c>
      <c r="C1967" s="13" t="str">
        <f t="shared" si="60"/>
        <v/>
      </c>
      <c r="D1967" s="20"/>
      <c r="E1967" s="5"/>
      <c r="F1967" s="5"/>
      <c r="G1967" s="5"/>
      <c r="H1967" s="3"/>
      <c r="I1967" s="4"/>
      <c r="J1967" s="4"/>
      <c r="K1967" s="92" t="str">
        <f>IF(DepensesData[[#This Row],[Description/Commentaires/Notes]]="","",DepensesData[[#This Row],[Description/Commentaires/Notes]])</f>
        <v/>
      </c>
      <c r="L1967" s="21"/>
    </row>
    <row r="1968" spans="2:12" x14ac:dyDescent="0.25">
      <c r="B1968" s="92">
        <f t="shared" si="61"/>
        <v>1964</v>
      </c>
      <c r="C1968" s="13" t="str">
        <f t="shared" si="60"/>
        <v/>
      </c>
      <c r="D1968" s="20"/>
      <c r="E1968" s="5"/>
      <c r="F1968" s="5"/>
      <c r="G1968" s="5"/>
      <c r="H1968" s="3"/>
      <c r="I1968" s="4"/>
      <c r="J1968" s="4"/>
      <c r="K1968" s="92" t="str">
        <f>IF(DepensesData[[#This Row],[Description/Commentaires/Notes]]="","",DepensesData[[#This Row],[Description/Commentaires/Notes]])</f>
        <v/>
      </c>
      <c r="L1968" s="21"/>
    </row>
    <row r="1969" spans="2:12" x14ac:dyDescent="0.25">
      <c r="B1969" s="92">
        <f t="shared" si="61"/>
        <v>1965</v>
      </c>
      <c r="C1969" s="13" t="str">
        <f t="shared" si="60"/>
        <v/>
      </c>
      <c r="D1969" s="20"/>
      <c r="E1969" s="5"/>
      <c r="F1969" s="5"/>
      <c r="G1969" s="5"/>
      <c r="H1969" s="3"/>
      <c r="I1969" s="4"/>
      <c r="J1969" s="4"/>
      <c r="K1969" s="92" t="str">
        <f>IF(DepensesData[[#This Row],[Description/Commentaires/Notes]]="","",DepensesData[[#This Row],[Description/Commentaires/Notes]])</f>
        <v/>
      </c>
      <c r="L1969" s="21"/>
    </row>
    <row r="1970" spans="2:12" x14ac:dyDescent="0.25">
      <c r="B1970" s="92">
        <f t="shared" si="61"/>
        <v>1966</v>
      </c>
      <c r="C1970" s="13" t="str">
        <f t="shared" si="60"/>
        <v/>
      </c>
      <c r="D1970" s="20"/>
      <c r="E1970" s="5"/>
      <c r="F1970" s="5"/>
      <c r="G1970" s="5"/>
      <c r="H1970" s="3"/>
      <c r="I1970" s="4"/>
      <c r="J1970" s="4"/>
      <c r="K1970" s="92" t="str">
        <f>IF(DepensesData[[#This Row],[Description/Commentaires/Notes]]="","",DepensesData[[#This Row],[Description/Commentaires/Notes]])</f>
        <v/>
      </c>
      <c r="L1970" s="21"/>
    </row>
    <row r="1971" spans="2:12" x14ac:dyDescent="0.25">
      <c r="B1971" s="92">
        <f t="shared" si="61"/>
        <v>1967</v>
      </c>
      <c r="C1971" s="13" t="str">
        <f t="shared" si="60"/>
        <v/>
      </c>
      <c r="D1971" s="20"/>
      <c r="E1971" s="5"/>
      <c r="F1971" s="5"/>
      <c r="G1971" s="5"/>
      <c r="H1971" s="3"/>
      <c r="I1971" s="4"/>
      <c r="J1971" s="4"/>
      <c r="K1971" s="92" t="str">
        <f>IF(DepensesData[[#This Row],[Description/Commentaires/Notes]]="","",DepensesData[[#This Row],[Description/Commentaires/Notes]])</f>
        <v/>
      </c>
      <c r="L1971" s="21"/>
    </row>
    <row r="1972" spans="2:12" x14ac:dyDescent="0.25">
      <c r="B1972" s="92">
        <f t="shared" si="61"/>
        <v>1968</v>
      </c>
      <c r="C1972" s="13" t="str">
        <f t="shared" si="60"/>
        <v/>
      </c>
      <c r="D1972" s="20"/>
      <c r="E1972" s="5"/>
      <c r="F1972" s="5"/>
      <c r="G1972" s="5"/>
      <c r="H1972" s="3"/>
      <c r="I1972" s="4"/>
      <c r="J1972" s="4"/>
      <c r="K1972" s="92" t="str">
        <f>IF(DepensesData[[#This Row],[Description/Commentaires/Notes]]="","",DepensesData[[#This Row],[Description/Commentaires/Notes]])</f>
        <v/>
      </c>
      <c r="L1972" s="21"/>
    </row>
    <row r="1973" spans="2:12" x14ac:dyDescent="0.25">
      <c r="B1973" s="92">
        <f t="shared" si="61"/>
        <v>1969</v>
      </c>
      <c r="C1973" s="13" t="str">
        <f t="shared" si="60"/>
        <v/>
      </c>
      <c r="D1973" s="20"/>
      <c r="E1973" s="5"/>
      <c r="F1973" s="5"/>
      <c r="G1973" s="5"/>
      <c r="H1973" s="3"/>
      <c r="I1973" s="4"/>
      <c r="J1973" s="4"/>
      <c r="K1973" s="92" t="str">
        <f>IF(DepensesData[[#This Row],[Description/Commentaires/Notes]]="","",DepensesData[[#This Row],[Description/Commentaires/Notes]])</f>
        <v/>
      </c>
      <c r="L1973" s="21"/>
    </row>
    <row r="1974" spans="2:12" x14ac:dyDescent="0.25">
      <c r="B1974" s="92">
        <f t="shared" si="61"/>
        <v>1970</v>
      </c>
      <c r="C1974" s="13" t="str">
        <f t="shared" si="60"/>
        <v/>
      </c>
      <c r="D1974" s="20"/>
      <c r="E1974" s="5"/>
      <c r="F1974" s="5"/>
      <c r="G1974" s="5"/>
      <c r="H1974" s="3"/>
      <c r="I1974" s="4"/>
      <c r="J1974" s="4"/>
      <c r="K1974" s="92" t="str">
        <f>IF(DepensesData[[#This Row],[Description/Commentaires/Notes]]="","",DepensesData[[#This Row],[Description/Commentaires/Notes]])</f>
        <v/>
      </c>
      <c r="L1974" s="21"/>
    </row>
    <row r="1975" spans="2:12" x14ac:dyDescent="0.25">
      <c r="B1975" s="92">
        <f t="shared" si="61"/>
        <v>1971</v>
      </c>
      <c r="C1975" s="13" t="str">
        <f t="shared" si="60"/>
        <v/>
      </c>
      <c r="D1975" s="20"/>
      <c r="E1975" s="5"/>
      <c r="F1975" s="5"/>
      <c r="G1975" s="5"/>
      <c r="H1975" s="3"/>
      <c r="I1975" s="4"/>
      <c r="J1975" s="4"/>
      <c r="K1975" s="92" t="str">
        <f>IF(DepensesData[[#This Row],[Description/Commentaires/Notes]]="","",DepensesData[[#This Row],[Description/Commentaires/Notes]])</f>
        <v/>
      </c>
      <c r="L1975" s="21"/>
    </row>
    <row r="1976" spans="2:12" x14ac:dyDescent="0.25">
      <c r="B1976" s="92">
        <f t="shared" si="61"/>
        <v>1972</v>
      </c>
      <c r="C1976" s="13" t="str">
        <f t="shared" si="60"/>
        <v/>
      </c>
      <c r="D1976" s="20"/>
      <c r="E1976" s="5"/>
      <c r="F1976" s="5"/>
      <c r="G1976" s="5"/>
      <c r="H1976" s="3"/>
      <c r="I1976" s="4"/>
      <c r="J1976" s="4"/>
      <c r="K1976" s="92" t="str">
        <f>IF(DepensesData[[#This Row],[Description/Commentaires/Notes]]="","",DepensesData[[#This Row],[Description/Commentaires/Notes]])</f>
        <v/>
      </c>
      <c r="L1976" s="21"/>
    </row>
    <row r="1977" spans="2:12" x14ac:dyDescent="0.25">
      <c r="B1977" s="92">
        <f t="shared" si="61"/>
        <v>1973</v>
      </c>
      <c r="C1977" s="13" t="str">
        <f t="shared" si="60"/>
        <v/>
      </c>
      <c r="D1977" s="20"/>
      <c r="E1977" s="5"/>
      <c r="F1977" s="5"/>
      <c r="G1977" s="5"/>
      <c r="H1977" s="3"/>
      <c r="I1977" s="4"/>
      <c r="J1977" s="4"/>
      <c r="K1977" s="92" t="str">
        <f>IF(DepensesData[[#This Row],[Description/Commentaires/Notes]]="","",DepensesData[[#This Row],[Description/Commentaires/Notes]])</f>
        <v/>
      </c>
      <c r="L1977" s="21"/>
    </row>
    <row r="1978" spans="2:12" x14ac:dyDescent="0.25">
      <c r="B1978" s="92">
        <f t="shared" si="61"/>
        <v>1974</v>
      </c>
      <c r="C1978" s="13" t="str">
        <f t="shared" si="60"/>
        <v/>
      </c>
      <c r="D1978" s="20"/>
      <c r="E1978" s="5"/>
      <c r="F1978" s="5"/>
      <c r="G1978" s="5"/>
      <c r="H1978" s="3"/>
      <c r="I1978" s="4"/>
      <c r="J1978" s="4"/>
      <c r="K1978" s="92" t="str">
        <f>IF(DepensesData[[#This Row],[Description/Commentaires/Notes]]="","",DepensesData[[#This Row],[Description/Commentaires/Notes]])</f>
        <v/>
      </c>
      <c r="L1978" s="21"/>
    </row>
    <row r="1979" spans="2:12" x14ac:dyDescent="0.25">
      <c r="B1979" s="92">
        <f t="shared" si="61"/>
        <v>1975</v>
      </c>
      <c r="C1979" s="13" t="str">
        <f t="shared" si="60"/>
        <v/>
      </c>
      <c r="D1979" s="20"/>
      <c r="E1979" s="5"/>
      <c r="F1979" s="5"/>
      <c r="G1979" s="5"/>
      <c r="H1979" s="3"/>
      <c r="I1979" s="4"/>
      <c r="J1979" s="4"/>
      <c r="K1979" s="92" t="str">
        <f>IF(DepensesData[[#This Row],[Description/Commentaires/Notes]]="","",DepensesData[[#This Row],[Description/Commentaires/Notes]])</f>
        <v/>
      </c>
      <c r="L1979" s="21"/>
    </row>
    <row r="1980" spans="2:12" x14ac:dyDescent="0.25">
      <c r="B1980" s="92">
        <f t="shared" si="61"/>
        <v>1976</v>
      </c>
      <c r="C1980" s="13" t="str">
        <f t="shared" si="60"/>
        <v/>
      </c>
      <c r="D1980" s="20"/>
      <c r="E1980" s="5"/>
      <c r="F1980" s="5"/>
      <c r="G1980" s="5"/>
      <c r="H1980" s="3"/>
      <c r="I1980" s="4"/>
      <c r="J1980" s="4"/>
      <c r="K1980" s="92" t="str">
        <f>IF(DepensesData[[#This Row],[Description/Commentaires/Notes]]="","",DepensesData[[#This Row],[Description/Commentaires/Notes]])</f>
        <v/>
      </c>
      <c r="L1980" s="21"/>
    </row>
    <row r="1981" spans="2:12" x14ac:dyDescent="0.25">
      <c r="B1981" s="92">
        <f t="shared" si="61"/>
        <v>1977</v>
      </c>
      <c r="C1981" s="13" t="str">
        <f t="shared" si="60"/>
        <v/>
      </c>
      <c r="D1981" s="20"/>
      <c r="E1981" s="5"/>
      <c r="F1981" s="5"/>
      <c r="G1981" s="5"/>
      <c r="H1981" s="3"/>
      <c r="I1981" s="4"/>
      <c r="J1981" s="4"/>
      <c r="K1981" s="92" t="str">
        <f>IF(DepensesData[[#This Row],[Description/Commentaires/Notes]]="","",DepensesData[[#This Row],[Description/Commentaires/Notes]])</f>
        <v/>
      </c>
      <c r="L1981" s="21"/>
    </row>
    <row r="1982" spans="2:12" x14ac:dyDescent="0.25">
      <c r="B1982" s="92">
        <f t="shared" si="61"/>
        <v>1978</v>
      </c>
      <c r="C1982" s="13" t="str">
        <f t="shared" si="60"/>
        <v/>
      </c>
      <c r="D1982" s="20"/>
      <c r="E1982" s="5"/>
      <c r="F1982" s="5"/>
      <c r="G1982" s="5"/>
      <c r="H1982" s="3"/>
      <c r="I1982" s="4"/>
      <c r="J1982" s="4"/>
      <c r="K1982" s="92" t="str">
        <f>IF(DepensesData[[#This Row],[Description/Commentaires/Notes]]="","",DepensesData[[#This Row],[Description/Commentaires/Notes]])</f>
        <v/>
      </c>
      <c r="L1982" s="21"/>
    </row>
    <row r="1983" spans="2:12" x14ac:dyDescent="0.25">
      <c r="B1983" s="92">
        <f t="shared" si="61"/>
        <v>1979</v>
      </c>
      <c r="C1983" s="13" t="str">
        <f t="shared" si="60"/>
        <v/>
      </c>
      <c r="D1983" s="20"/>
      <c r="E1983" s="5"/>
      <c r="F1983" s="5"/>
      <c r="G1983" s="5"/>
      <c r="H1983" s="3"/>
      <c r="I1983" s="4"/>
      <c r="J1983" s="4"/>
      <c r="K1983" s="92" t="str">
        <f>IF(DepensesData[[#This Row],[Description/Commentaires/Notes]]="","",DepensesData[[#This Row],[Description/Commentaires/Notes]])</f>
        <v/>
      </c>
      <c r="L1983" s="21"/>
    </row>
    <row r="1984" spans="2:12" x14ac:dyDescent="0.25">
      <c r="B1984" s="92">
        <f t="shared" si="61"/>
        <v>1980</v>
      </c>
      <c r="C1984" s="13" t="str">
        <f t="shared" si="60"/>
        <v/>
      </c>
      <c r="D1984" s="20"/>
      <c r="E1984" s="5"/>
      <c r="F1984" s="5"/>
      <c r="G1984" s="5"/>
      <c r="H1984" s="3"/>
      <c r="I1984" s="4"/>
      <c r="J1984" s="4"/>
      <c r="K1984" s="92" t="str">
        <f>IF(DepensesData[[#This Row],[Description/Commentaires/Notes]]="","",DepensesData[[#This Row],[Description/Commentaires/Notes]])</f>
        <v/>
      </c>
      <c r="L1984" s="21"/>
    </row>
    <row r="1985" spans="2:12" x14ac:dyDescent="0.25">
      <c r="B1985" s="92">
        <f t="shared" si="61"/>
        <v>1981</v>
      </c>
      <c r="C1985" s="13" t="str">
        <f t="shared" si="60"/>
        <v/>
      </c>
      <c r="D1985" s="20"/>
      <c r="E1985" s="5"/>
      <c r="F1985" s="5"/>
      <c r="G1985" s="5"/>
      <c r="H1985" s="3"/>
      <c r="I1985" s="4"/>
      <c r="J1985" s="4"/>
      <c r="K1985" s="92" t="str">
        <f>IF(DepensesData[[#This Row],[Description/Commentaires/Notes]]="","",DepensesData[[#This Row],[Description/Commentaires/Notes]])</f>
        <v/>
      </c>
      <c r="L1985" s="21"/>
    </row>
    <row r="1986" spans="2:12" x14ac:dyDescent="0.25">
      <c r="B1986" s="92">
        <f t="shared" si="61"/>
        <v>1982</v>
      </c>
      <c r="C1986" s="13" t="str">
        <f t="shared" si="60"/>
        <v/>
      </c>
      <c r="D1986" s="20"/>
      <c r="E1986" s="5"/>
      <c r="F1986" s="5"/>
      <c r="G1986" s="5"/>
      <c r="H1986" s="3"/>
      <c r="I1986" s="4"/>
      <c r="J1986" s="4"/>
      <c r="K1986" s="92" t="str">
        <f>IF(DepensesData[[#This Row],[Description/Commentaires/Notes]]="","",DepensesData[[#This Row],[Description/Commentaires/Notes]])</f>
        <v/>
      </c>
      <c r="L1986" s="21"/>
    </row>
    <row r="1987" spans="2:12" x14ac:dyDescent="0.25">
      <c r="B1987" s="92">
        <f t="shared" si="61"/>
        <v>1983</v>
      </c>
      <c r="C1987" s="13" t="str">
        <f t="shared" si="60"/>
        <v/>
      </c>
      <c r="D1987" s="20"/>
      <c r="E1987" s="5"/>
      <c r="F1987" s="5"/>
      <c r="G1987" s="5"/>
      <c r="H1987" s="3"/>
      <c r="I1987" s="4"/>
      <c r="J1987" s="4"/>
      <c r="K1987" s="92" t="str">
        <f>IF(DepensesData[[#This Row],[Description/Commentaires/Notes]]="","",DepensesData[[#This Row],[Description/Commentaires/Notes]])</f>
        <v/>
      </c>
      <c r="L1987" s="21"/>
    </row>
    <row r="1988" spans="2:12" x14ac:dyDescent="0.25">
      <c r="B1988" s="92">
        <f t="shared" si="61"/>
        <v>1984</v>
      </c>
      <c r="C1988" s="13" t="str">
        <f t="shared" si="60"/>
        <v/>
      </c>
      <c r="D1988" s="20"/>
      <c r="E1988" s="5"/>
      <c r="F1988" s="5"/>
      <c r="G1988" s="5"/>
      <c r="H1988" s="3"/>
      <c r="I1988" s="4"/>
      <c r="J1988" s="4"/>
      <c r="K1988" s="92" t="str">
        <f>IF(DepensesData[[#This Row],[Description/Commentaires/Notes]]="","",DepensesData[[#This Row],[Description/Commentaires/Notes]])</f>
        <v/>
      </c>
      <c r="L1988" s="21"/>
    </row>
    <row r="1989" spans="2:12" x14ac:dyDescent="0.25">
      <c r="B1989" s="92">
        <f t="shared" si="61"/>
        <v>1985</v>
      </c>
      <c r="C1989" s="13" t="str">
        <f t="shared" ref="C1989:C2052" si="62">IF(OR(D1989="", E1989="", F1989="", H1989="", I1989=""), "", TEXT(RIGHT(YEAR(D1989), 2), "00") &amp; TEXT(MONTH(D1989), "00") &amp; TEXT(DAY(D1989), "00") &amp; "_Dep_MC_" &amp; TEXT(B1989, "0"))</f>
        <v/>
      </c>
      <c r="D1989" s="20"/>
      <c r="E1989" s="5"/>
      <c r="F1989" s="5"/>
      <c r="G1989" s="5"/>
      <c r="H1989" s="3"/>
      <c r="I1989" s="4"/>
      <c r="J1989" s="4"/>
      <c r="K1989" s="92" t="str">
        <f>IF(DepensesData[[#This Row],[Description/Commentaires/Notes]]="","",DepensesData[[#This Row],[Description/Commentaires/Notes]])</f>
        <v/>
      </c>
      <c r="L1989" s="21"/>
    </row>
    <row r="1990" spans="2:12" x14ac:dyDescent="0.25">
      <c r="B1990" s="92">
        <f t="shared" si="61"/>
        <v>1986</v>
      </c>
      <c r="C1990" s="13" t="str">
        <f t="shared" si="62"/>
        <v/>
      </c>
      <c r="D1990" s="20"/>
      <c r="E1990" s="5"/>
      <c r="F1990" s="5"/>
      <c r="G1990" s="5"/>
      <c r="H1990" s="3"/>
      <c r="I1990" s="4"/>
      <c r="J1990" s="4"/>
      <c r="K1990" s="92" t="str">
        <f>IF(DepensesData[[#This Row],[Description/Commentaires/Notes]]="","",DepensesData[[#This Row],[Description/Commentaires/Notes]])</f>
        <v/>
      </c>
      <c r="L1990" s="21"/>
    </row>
    <row r="1991" spans="2:12" x14ac:dyDescent="0.25">
      <c r="B1991" s="92">
        <f t="shared" ref="B1991:B2054" si="63">B1990+1</f>
        <v>1987</v>
      </c>
      <c r="C1991" s="13" t="str">
        <f t="shared" si="62"/>
        <v/>
      </c>
      <c r="D1991" s="20"/>
      <c r="E1991" s="5"/>
      <c r="F1991" s="5"/>
      <c r="G1991" s="5"/>
      <c r="H1991" s="3"/>
      <c r="I1991" s="4"/>
      <c r="J1991" s="4"/>
      <c r="K1991" s="92" t="str">
        <f>IF(DepensesData[[#This Row],[Description/Commentaires/Notes]]="","",DepensesData[[#This Row],[Description/Commentaires/Notes]])</f>
        <v/>
      </c>
      <c r="L1991" s="21"/>
    </row>
    <row r="1992" spans="2:12" x14ac:dyDescent="0.25">
      <c r="B1992" s="92">
        <f t="shared" si="63"/>
        <v>1988</v>
      </c>
      <c r="C1992" s="13" t="str">
        <f t="shared" si="62"/>
        <v/>
      </c>
      <c r="D1992" s="20"/>
      <c r="E1992" s="5"/>
      <c r="F1992" s="5"/>
      <c r="G1992" s="5"/>
      <c r="H1992" s="3"/>
      <c r="I1992" s="4"/>
      <c r="J1992" s="4"/>
      <c r="K1992" s="92" t="str">
        <f>IF(DepensesData[[#This Row],[Description/Commentaires/Notes]]="","",DepensesData[[#This Row],[Description/Commentaires/Notes]])</f>
        <v/>
      </c>
      <c r="L1992" s="21"/>
    </row>
    <row r="1993" spans="2:12" x14ac:dyDescent="0.25">
      <c r="B1993" s="92">
        <f t="shared" si="63"/>
        <v>1989</v>
      </c>
      <c r="C1993" s="13" t="str">
        <f t="shared" si="62"/>
        <v/>
      </c>
      <c r="D1993" s="20"/>
      <c r="E1993" s="5"/>
      <c r="F1993" s="5"/>
      <c r="G1993" s="5"/>
      <c r="H1993" s="3"/>
      <c r="I1993" s="4"/>
      <c r="J1993" s="4"/>
      <c r="K1993" s="92" t="str">
        <f>IF(DepensesData[[#This Row],[Description/Commentaires/Notes]]="","",DepensesData[[#This Row],[Description/Commentaires/Notes]])</f>
        <v/>
      </c>
      <c r="L1993" s="21"/>
    </row>
    <row r="1994" spans="2:12" x14ac:dyDescent="0.25">
      <c r="B1994" s="92">
        <f t="shared" si="63"/>
        <v>1990</v>
      </c>
      <c r="C1994" s="13" t="str">
        <f t="shared" si="62"/>
        <v/>
      </c>
      <c r="D1994" s="20"/>
      <c r="E1994" s="5"/>
      <c r="F1994" s="5"/>
      <c r="G1994" s="5"/>
      <c r="H1994" s="3"/>
      <c r="I1994" s="4"/>
      <c r="J1994" s="4"/>
      <c r="K1994" s="92" t="str">
        <f>IF(DepensesData[[#This Row],[Description/Commentaires/Notes]]="","",DepensesData[[#This Row],[Description/Commentaires/Notes]])</f>
        <v/>
      </c>
      <c r="L1994" s="21"/>
    </row>
    <row r="1995" spans="2:12" x14ac:dyDescent="0.25">
      <c r="B1995" s="92">
        <f t="shared" si="63"/>
        <v>1991</v>
      </c>
      <c r="C1995" s="13" t="str">
        <f t="shared" si="62"/>
        <v/>
      </c>
      <c r="D1995" s="20"/>
      <c r="E1995" s="5"/>
      <c r="F1995" s="5"/>
      <c r="G1995" s="5"/>
      <c r="H1995" s="3"/>
      <c r="I1995" s="4"/>
      <c r="J1995" s="4"/>
      <c r="K1995" s="92" t="str">
        <f>IF(DepensesData[[#This Row],[Description/Commentaires/Notes]]="","",DepensesData[[#This Row],[Description/Commentaires/Notes]])</f>
        <v/>
      </c>
      <c r="L1995" s="21"/>
    </row>
    <row r="1996" spans="2:12" x14ac:dyDescent="0.25">
      <c r="B1996" s="92">
        <f t="shared" si="63"/>
        <v>1992</v>
      </c>
      <c r="C1996" s="13" t="str">
        <f t="shared" si="62"/>
        <v/>
      </c>
      <c r="D1996" s="20"/>
      <c r="E1996" s="5"/>
      <c r="F1996" s="5"/>
      <c r="G1996" s="5"/>
      <c r="H1996" s="3"/>
      <c r="I1996" s="4"/>
      <c r="J1996" s="4"/>
      <c r="K1996" s="92" t="str">
        <f>IF(DepensesData[[#This Row],[Description/Commentaires/Notes]]="","",DepensesData[[#This Row],[Description/Commentaires/Notes]])</f>
        <v/>
      </c>
      <c r="L1996" s="21"/>
    </row>
    <row r="1997" spans="2:12" x14ac:dyDescent="0.25">
      <c r="B1997" s="92">
        <f t="shared" si="63"/>
        <v>1993</v>
      </c>
      <c r="C1997" s="13" t="str">
        <f t="shared" si="62"/>
        <v/>
      </c>
      <c r="D1997" s="20"/>
      <c r="E1997" s="5"/>
      <c r="F1997" s="5"/>
      <c r="G1997" s="5"/>
      <c r="H1997" s="3"/>
      <c r="I1997" s="4"/>
      <c r="J1997" s="4"/>
      <c r="K1997" s="92" t="str">
        <f>IF(DepensesData[[#This Row],[Description/Commentaires/Notes]]="","",DepensesData[[#This Row],[Description/Commentaires/Notes]])</f>
        <v/>
      </c>
      <c r="L1997" s="21"/>
    </row>
    <row r="1998" spans="2:12" x14ac:dyDescent="0.25">
      <c r="B1998" s="92">
        <f t="shared" si="63"/>
        <v>1994</v>
      </c>
      <c r="C1998" s="13" t="str">
        <f t="shared" si="62"/>
        <v/>
      </c>
      <c r="D1998" s="20"/>
      <c r="E1998" s="5"/>
      <c r="F1998" s="5"/>
      <c r="G1998" s="5"/>
      <c r="H1998" s="3"/>
      <c r="I1998" s="4"/>
      <c r="J1998" s="4"/>
      <c r="K1998" s="92" t="str">
        <f>IF(DepensesData[[#This Row],[Description/Commentaires/Notes]]="","",DepensesData[[#This Row],[Description/Commentaires/Notes]])</f>
        <v/>
      </c>
      <c r="L1998" s="21"/>
    </row>
    <row r="1999" spans="2:12" x14ac:dyDescent="0.25">
      <c r="B1999" s="92">
        <f t="shared" si="63"/>
        <v>1995</v>
      </c>
      <c r="C1999" s="13" t="str">
        <f t="shared" si="62"/>
        <v/>
      </c>
      <c r="D1999" s="20"/>
      <c r="E1999" s="5"/>
      <c r="F1999" s="5"/>
      <c r="G1999" s="5"/>
      <c r="H1999" s="3"/>
      <c r="I1999" s="4"/>
      <c r="J1999" s="4"/>
      <c r="K1999" s="92" t="str">
        <f>IF(DepensesData[[#This Row],[Description/Commentaires/Notes]]="","",DepensesData[[#This Row],[Description/Commentaires/Notes]])</f>
        <v/>
      </c>
      <c r="L1999" s="21"/>
    </row>
    <row r="2000" spans="2:12" x14ac:dyDescent="0.25">
      <c r="B2000" s="92">
        <f t="shared" si="63"/>
        <v>1996</v>
      </c>
      <c r="C2000" s="13" t="str">
        <f t="shared" si="62"/>
        <v/>
      </c>
      <c r="D2000" s="20"/>
      <c r="E2000" s="5"/>
      <c r="F2000" s="5"/>
      <c r="G2000" s="5"/>
      <c r="H2000" s="3"/>
      <c r="I2000" s="4"/>
      <c r="J2000" s="4"/>
      <c r="K2000" s="92" t="str">
        <f>IF(DepensesData[[#This Row],[Description/Commentaires/Notes]]="","",DepensesData[[#This Row],[Description/Commentaires/Notes]])</f>
        <v/>
      </c>
      <c r="L2000" s="21"/>
    </row>
    <row r="2001" spans="2:12" x14ac:dyDescent="0.25">
      <c r="B2001" s="92">
        <f t="shared" si="63"/>
        <v>1997</v>
      </c>
      <c r="C2001" s="13" t="str">
        <f t="shared" si="62"/>
        <v/>
      </c>
      <c r="D2001" s="20"/>
      <c r="E2001" s="5"/>
      <c r="F2001" s="5"/>
      <c r="G2001" s="5"/>
      <c r="H2001" s="3"/>
      <c r="I2001" s="4"/>
      <c r="J2001" s="4"/>
      <c r="K2001" s="92" t="str">
        <f>IF(DepensesData[[#This Row],[Description/Commentaires/Notes]]="","",DepensesData[[#This Row],[Description/Commentaires/Notes]])</f>
        <v/>
      </c>
      <c r="L2001" s="21"/>
    </row>
    <row r="2002" spans="2:12" x14ac:dyDescent="0.25">
      <c r="B2002" s="92">
        <f t="shared" si="63"/>
        <v>1998</v>
      </c>
      <c r="C2002" s="13" t="str">
        <f t="shared" si="62"/>
        <v/>
      </c>
      <c r="D2002" s="20"/>
      <c r="E2002" s="5"/>
      <c r="F2002" s="5"/>
      <c r="G2002" s="5"/>
      <c r="H2002" s="3"/>
      <c r="I2002" s="4"/>
      <c r="J2002" s="4"/>
      <c r="K2002" s="92" t="str">
        <f>IF(DepensesData[[#This Row],[Description/Commentaires/Notes]]="","",DepensesData[[#This Row],[Description/Commentaires/Notes]])</f>
        <v/>
      </c>
      <c r="L2002" s="21"/>
    </row>
    <row r="2003" spans="2:12" x14ac:dyDescent="0.25">
      <c r="B2003" s="92">
        <f t="shared" si="63"/>
        <v>1999</v>
      </c>
      <c r="C2003" s="13" t="str">
        <f t="shared" si="62"/>
        <v/>
      </c>
      <c r="D2003" s="20"/>
      <c r="E2003" s="5"/>
      <c r="F2003" s="5"/>
      <c r="G2003" s="5"/>
      <c r="H2003" s="3"/>
      <c r="I2003" s="4"/>
      <c r="J2003" s="4"/>
      <c r="K2003" s="92" t="str">
        <f>IF(DepensesData[[#This Row],[Description/Commentaires/Notes]]="","",DepensesData[[#This Row],[Description/Commentaires/Notes]])</f>
        <v/>
      </c>
      <c r="L2003" s="21"/>
    </row>
    <row r="2004" spans="2:12" x14ac:dyDescent="0.25">
      <c r="B2004" s="92">
        <f t="shared" si="63"/>
        <v>2000</v>
      </c>
      <c r="C2004" s="13" t="str">
        <f t="shared" si="62"/>
        <v/>
      </c>
      <c r="D2004" s="20"/>
      <c r="E2004" s="5"/>
      <c r="F2004" s="5"/>
      <c r="G2004" s="5"/>
      <c r="H2004" s="3"/>
      <c r="I2004" s="4"/>
      <c r="J2004" s="4"/>
      <c r="K2004" s="92" t="str">
        <f>IF(DepensesData[[#This Row],[Description/Commentaires/Notes]]="","",DepensesData[[#This Row],[Description/Commentaires/Notes]])</f>
        <v/>
      </c>
      <c r="L2004" s="21"/>
    </row>
    <row r="2005" spans="2:12" x14ac:dyDescent="0.25">
      <c r="B2005" s="92">
        <f t="shared" si="63"/>
        <v>2001</v>
      </c>
      <c r="C2005" s="13" t="str">
        <f t="shared" si="62"/>
        <v/>
      </c>
      <c r="D2005" s="20"/>
      <c r="E2005" s="5"/>
      <c r="F2005" s="5"/>
      <c r="G2005" s="5"/>
      <c r="H2005" s="3"/>
      <c r="I2005" s="4"/>
      <c r="J2005" s="4"/>
      <c r="K2005" s="92" t="str">
        <f>IF(DepensesData[[#This Row],[Description/Commentaires/Notes]]="","",DepensesData[[#This Row],[Description/Commentaires/Notes]])</f>
        <v/>
      </c>
      <c r="L2005" s="21"/>
    </row>
    <row r="2006" spans="2:12" x14ac:dyDescent="0.25">
      <c r="B2006" s="92">
        <f t="shared" si="63"/>
        <v>2002</v>
      </c>
      <c r="C2006" s="13" t="str">
        <f t="shared" si="62"/>
        <v/>
      </c>
      <c r="D2006" s="20"/>
      <c r="E2006" s="5"/>
      <c r="F2006" s="5"/>
      <c r="G2006" s="5"/>
      <c r="H2006" s="3"/>
      <c r="I2006" s="4"/>
      <c r="J2006" s="4"/>
      <c r="K2006" s="92" t="str">
        <f>IF(DepensesData[[#This Row],[Description/Commentaires/Notes]]="","",DepensesData[[#This Row],[Description/Commentaires/Notes]])</f>
        <v/>
      </c>
      <c r="L2006" s="21"/>
    </row>
    <row r="2007" spans="2:12" x14ac:dyDescent="0.25">
      <c r="B2007" s="92">
        <f t="shared" si="63"/>
        <v>2003</v>
      </c>
      <c r="C2007" s="13" t="str">
        <f t="shared" si="62"/>
        <v/>
      </c>
      <c r="D2007" s="20"/>
      <c r="E2007" s="5"/>
      <c r="F2007" s="5"/>
      <c r="G2007" s="5"/>
      <c r="H2007" s="3"/>
      <c r="I2007" s="4"/>
      <c r="J2007" s="4"/>
      <c r="K2007" s="92" t="str">
        <f>IF(DepensesData[[#This Row],[Description/Commentaires/Notes]]="","",DepensesData[[#This Row],[Description/Commentaires/Notes]])</f>
        <v/>
      </c>
      <c r="L2007" s="21"/>
    </row>
    <row r="2008" spans="2:12" x14ac:dyDescent="0.25">
      <c r="B2008" s="92">
        <f t="shared" si="63"/>
        <v>2004</v>
      </c>
      <c r="C2008" s="13" t="str">
        <f t="shared" si="62"/>
        <v/>
      </c>
      <c r="D2008" s="20"/>
      <c r="E2008" s="5"/>
      <c r="F2008" s="5"/>
      <c r="G2008" s="5"/>
      <c r="H2008" s="3"/>
      <c r="I2008" s="4"/>
      <c r="J2008" s="4"/>
      <c r="K2008" s="92" t="str">
        <f>IF(DepensesData[[#This Row],[Description/Commentaires/Notes]]="","",DepensesData[[#This Row],[Description/Commentaires/Notes]])</f>
        <v/>
      </c>
      <c r="L2008" s="21"/>
    </row>
    <row r="2009" spans="2:12" x14ac:dyDescent="0.25">
      <c r="B2009" s="92">
        <f t="shared" si="63"/>
        <v>2005</v>
      </c>
      <c r="C2009" s="13" t="str">
        <f t="shared" si="62"/>
        <v/>
      </c>
      <c r="D2009" s="20"/>
      <c r="E2009" s="5"/>
      <c r="F2009" s="5"/>
      <c r="G2009" s="5"/>
      <c r="H2009" s="3"/>
      <c r="I2009" s="4"/>
      <c r="J2009" s="4"/>
      <c r="K2009" s="92" t="str">
        <f>IF(DepensesData[[#This Row],[Description/Commentaires/Notes]]="","",DepensesData[[#This Row],[Description/Commentaires/Notes]])</f>
        <v/>
      </c>
      <c r="L2009" s="21"/>
    </row>
    <row r="2010" spans="2:12" x14ac:dyDescent="0.25">
      <c r="B2010" s="92">
        <f t="shared" si="63"/>
        <v>2006</v>
      </c>
      <c r="C2010" s="13" t="str">
        <f t="shared" si="62"/>
        <v/>
      </c>
      <c r="D2010" s="20"/>
      <c r="E2010" s="5"/>
      <c r="F2010" s="5"/>
      <c r="G2010" s="5"/>
      <c r="H2010" s="3"/>
      <c r="I2010" s="4"/>
      <c r="J2010" s="4"/>
      <c r="K2010" s="92" t="str">
        <f>IF(DepensesData[[#This Row],[Description/Commentaires/Notes]]="","",DepensesData[[#This Row],[Description/Commentaires/Notes]])</f>
        <v/>
      </c>
      <c r="L2010" s="21"/>
    </row>
    <row r="2011" spans="2:12" x14ac:dyDescent="0.25">
      <c r="B2011" s="92">
        <f t="shared" si="63"/>
        <v>2007</v>
      </c>
      <c r="C2011" s="13" t="str">
        <f t="shared" si="62"/>
        <v/>
      </c>
      <c r="D2011" s="20"/>
      <c r="E2011" s="5"/>
      <c r="F2011" s="5"/>
      <c r="G2011" s="5"/>
      <c r="H2011" s="3"/>
      <c r="I2011" s="4"/>
      <c r="J2011" s="4"/>
      <c r="K2011" s="92" t="str">
        <f>IF(DepensesData[[#This Row],[Description/Commentaires/Notes]]="","",DepensesData[[#This Row],[Description/Commentaires/Notes]])</f>
        <v/>
      </c>
      <c r="L2011" s="21"/>
    </row>
    <row r="2012" spans="2:12" x14ac:dyDescent="0.25">
      <c r="B2012" s="92">
        <f t="shared" si="63"/>
        <v>2008</v>
      </c>
      <c r="C2012" s="13" t="str">
        <f t="shared" si="62"/>
        <v/>
      </c>
      <c r="D2012" s="20"/>
      <c r="E2012" s="5"/>
      <c r="F2012" s="5"/>
      <c r="G2012" s="5"/>
      <c r="H2012" s="3"/>
      <c r="I2012" s="4"/>
      <c r="J2012" s="4"/>
      <c r="K2012" s="92" t="str">
        <f>IF(DepensesData[[#This Row],[Description/Commentaires/Notes]]="","",DepensesData[[#This Row],[Description/Commentaires/Notes]])</f>
        <v/>
      </c>
      <c r="L2012" s="21"/>
    </row>
    <row r="2013" spans="2:12" x14ac:dyDescent="0.25">
      <c r="B2013" s="92">
        <f t="shared" si="63"/>
        <v>2009</v>
      </c>
      <c r="C2013" s="13" t="str">
        <f t="shared" si="62"/>
        <v/>
      </c>
      <c r="D2013" s="20"/>
      <c r="E2013" s="5"/>
      <c r="F2013" s="5"/>
      <c r="G2013" s="5"/>
      <c r="H2013" s="3"/>
      <c r="I2013" s="4"/>
      <c r="J2013" s="4"/>
      <c r="K2013" s="92" t="str">
        <f>IF(DepensesData[[#This Row],[Description/Commentaires/Notes]]="","",DepensesData[[#This Row],[Description/Commentaires/Notes]])</f>
        <v/>
      </c>
      <c r="L2013" s="21"/>
    </row>
    <row r="2014" spans="2:12" x14ac:dyDescent="0.25">
      <c r="B2014" s="92">
        <f t="shared" si="63"/>
        <v>2010</v>
      </c>
      <c r="C2014" s="13" t="str">
        <f t="shared" si="62"/>
        <v/>
      </c>
      <c r="D2014" s="20"/>
      <c r="E2014" s="5"/>
      <c r="F2014" s="5"/>
      <c r="G2014" s="5"/>
      <c r="H2014" s="3"/>
      <c r="I2014" s="4"/>
      <c r="J2014" s="4"/>
      <c r="K2014" s="92" t="str">
        <f>IF(DepensesData[[#This Row],[Description/Commentaires/Notes]]="","",DepensesData[[#This Row],[Description/Commentaires/Notes]])</f>
        <v/>
      </c>
      <c r="L2014" s="21"/>
    </row>
    <row r="2015" spans="2:12" x14ac:dyDescent="0.25">
      <c r="B2015" s="92">
        <f t="shared" si="63"/>
        <v>2011</v>
      </c>
      <c r="C2015" s="13" t="str">
        <f t="shared" si="62"/>
        <v/>
      </c>
      <c r="D2015" s="20"/>
      <c r="E2015" s="5"/>
      <c r="F2015" s="5"/>
      <c r="G2015" s="5"/>
      <c r="H2015" s="3"/>
      <c r="I2015" s="4"/>
      <c r="J2015" s="4"/>
      <c r="K2015" s="92" t="str">
        <f>IF(DepensesData[[#This Row],[Description/Commentaires/Notes]]="","",DepensesData[[#This Row],[Description/Commentaires/Notes]])</f>
        <v/>
      </c>
      <c r="L2015" s="21"/>
    </row>
    <row r="2016" spans="2:12" x14ac:dyDescent="0.25">
      <c r="B2016" s="92">
        <f t="shared" si="63"/>
        <v>2012</v>
      </c>
      <c r="C2016" s="13" t="str">
        <f t="shared" si="62"/>
        <v/>
      </c>
      <c r="D2016" s="20"/>
      <c r="E2016" s="5"/>
      <c r="F2016" s="5"/>
      <c r="G2016" s="5"/>
      <c r="H2016" s="3"/>
      <c r="I2016" s="4"/>
      <c r="J2016" s="4"/>
      <c r="K2016" s="92" t="str">
        <f>IF(DepensesData[[#This Row],[Description/Commentaires/Notes]]="","",DepensesData[[#This Row],[Description/Commentaires/Notes]])</f>
        <v/>
      </c>
      <c r="L2016" s="21"/>
    </row>
    <row r="2017" spans="2:12" x14ac:dyDescent="0.25">
      <c r="B2017" s="92">
        <f t="shared" si="63"/>
        <v>2013</v>
      </c>
      <c r="C2017" s="13" t="str">
        <f t="shared" si="62"/>
        <v/>
      </c>
      <c r="D2017" s="20"/>
      <c r="E2017" s="5"/>
      <c r="F2017" s="5"/>
      <c r="G2017" s="5"/>
      <c r="H2017" s="3"/>
      <c r="I2017" s="4"/>
      <c r="J2017" s="4"/>
      <c r="K2017" s="92" t="str">
        <f>IF(DepensesData[[#This Row],[Description/Commentaires/Notes]]="","",DepensesData[[#This Row],[Description/Commentaires/Notes]])</f>
        <v/>
      </c>
      <c r="L2017" s="21"/>
    </row>
    <row r="2018" spans="2:12" x14ac:dyDescent="0.25">
      <c r="B2018" s="92">
        <f t="shared" si="63"/>
        <v>2014</v>
      </c>
      <c r="C2018" s="13" t="str">
        <f t="shared" si="62"/>
        <v/>
      </c>
      <c r="D2018" s="20"/>
      <c r="E2018" s="5"/>
      <c r="F2018" s="5"/>
      <c r="G2018" s="5"/>
      <c r="H2018" s="3"/>
      <c r="I2018" s="4"/>
      <c r="J2018" s="4"/>
      <c r="K2018" s="92" t="str">
        <f>IF(DepensesData[[#This Row],[Description/Commentaires/Notes]]="","",DepensesData[[#This Row],[Description/Commentaires/Notes]])</f>
        <v/>
      </c>
      <c r="L2018" s="21"/>
    </row>
    <row r="2019" spans="2:12" x14ac:dyDescent="0.25">
      <c r="B2019" s="92">
        <f t="shared" si="63"/>
        <v>2015</v>
      </c>
      <c r="C2019" s="13" t="str">
        <f t="shared" si="62"/>
        <v/>
      </c>
      <c r="D2019" s="20"/>
      <c r="E2019" s="5"/>
      <c r="F2019" s="5"/>
      <c r="G2019" s="5"/>
      <c r="H2019" s="3"/>
      <c r="I2019" s="4"/>
      <c r="J2019" s="4"/>
      <c r="K2019" s="92" t="str">
        <f>IF(DepensesData[[#This Row],[Description/Commentaires/Notes]]="","",DepensesData[[#This Row],[Description/Commentaires/Notes]])</f>
        <v/>
      </c>
      <c r="L2019" s="21"/>
    </row>
    <row r="2020" spans="2:12" x14ac:dyDescent="0.25">
      <c r="B2020" s="92">
        <f t="shared" si="63"/>
        <v>2016</v>
      </c>
      <c r="C2020" s="13" t="str">
        <f t="shared" si="62"/>
        <v/>
      </c>
      <c r="D2020" s="20"/>
      <c r="E2020" s="5"/>
      <c r="F2020" s="5"/>
      <c r="G2020" s="5"/>
      <c r="H2020" s="3"/>
      <c r="I2020" s="4"/>
      <c r="J2020" s="4"/>
      <c r="K2020" s="92" t="str">
        <f>IF(DepensesData[[#This Row],[Description/Commentaires/Notes]]="","",DepensesData[[#This Row],[Description/Commentaires/Notes]])</f>
        <v/>
      </c>
      <c r="L2020" s="21"/>
    </row>
    <row r="2021" spans="2:12" x14ac:dyDescent="0.25">
      <c r="B2021" s="92">
        <f t="shared" si="63"/>
        <v>2017</v>
      </c>
      <c r="C2021" s="13" t="str">
        <f t="shared" si="62"/>
        <v/>
      </c>
      <c r="D2021" s="20"/>
      <c r="E2021" s="5"/>
      <c r="F2021" s="5"/>
      <c r="G2021" s="5"/>
      <c r="H2021" s="3"/>
      <c r="I2021" s="4"/>
      <c r="J2021" s="4"/>
      <c r="K2021" s="92" t="str">
        <f>IF(DepensesData[[#This Row],[Description/Commentaires/Notes]]="","",DepensesData[[#This Row],[Description/Commentaires/Notes]])</f>
        <v/>
      </c>
      <c r="L2021" s="21"/>
    </row>
    <row r="2022" spans="2:12" x14ac:dyDescent="0.25">
      <c r="B2022" s="92">
        <f t="shared" si="63"/>
        <v>2018</v>
      </c>
      <c r="C2022" s="13" t="str">
        <f t="shared" si="62"/>
        <v/>
      </c>
      <c r="D2022" s="20"/>
      <c r="E2022" s="5"/>
      <c r="F2022" s="5"/>
      <c r="G2022" s="5"/>
      <c r="H2022" s="3"/>
      <c r="I2022" s="4"/>
      <c r="J2022" s="4"/>
      <c r="K2022" s="92" t="str">
        <f>IF(DepensesData[[#This Row],[Description/Commentaires/Notes]]="","",DepensesData[[#This Row],[Description/Commentaires/Notes]])</f>
        <v/>
      </c>
      <c r="L2022" s="21"/>
    </row>
    <row r="2023" spans="2:12" x14ac:dyDescent="0.25">
      <c r="B2023" s="92">
        <f t="shared" si="63"/>
        <v>2019</v>
      </c>
      <c r="C2023" s="13" t="str">
        <f t="shared" si="62"/>
        <v/>
      </c>
      <c r="D2023" s="20"/>
      <c r="E2023" s="5"/>
      <c r="F2023" s="5"/>
      <c r="G2023" s="5"/>
      <c r="H2023" s="3"/>
      <c r="I2023" s="4"/>
      <c r="J2023" s="4"/>
      <c r="K2023" s="92" t="str">
        <f>IF(DepensesData[[#This Row],[Description/Commentaires/Notes]]="","",DepensesData[[#This Row],[Description/Commentaires/Notes]])</f>
        <v/>
      </c>
      <c r="L2023" s="21"/>
    </row>
    <row r="2024" spans="2:12" x14ac:dyDescent="0.25">
      <c r="B2024" s="92">
        <f t="shared" si="63"/>
        <v>2020</v>
      </c>
      <c r="C2024" s="13" t="str">
        <f t="shared" si="62"/>
        <v/>
      </c>
      <c r="D2024" s="20"/>
      <c r="E2024" s="5"/>
      <c r="F2024" s="5"/>
      <c r="G2024" s="5"/>
      <c r="H2024" s="3"/>
      <c r="I2024" s="4"/>
      <c r="J2024" s="4"/>
      <c r="K2024" s="92" t="str">
        <f>IF(DepensesData[[#This Row],[Description/Commentaires/Notes]]="","",DepensesData[[#This Row],[Description/Commentaires/Notes]])</f>
        <v/>
      </c>
      <c r="L2024" s="21"/>
    </row>
    <row r="2025" spans="2:12" x14ac:dyDescent="0.25">
      <c r="B2025" s="92">
        <f t="shared" si="63"/>
        <v>2021</v>
      </c>
      <c r="C2025" s="13" t="str">
        <f t="shared" si="62"/>
        <v/>
      </c>
      <c r="D2025" s="20"/>
      <c r="E2025" s="5"/>
      <c r="F2025" s="5"/>
      <c r="G2025" s="5"/>
      <c r="H2025" s="3"/>
      <c r="I2025" s="4"/>
      <c r="J2025" s="4"/>
      <c r="K2025" s="92" t="str">
        <f>IF(DepensesData[[#This Row],[Description/Commentaires/Notes]]="","",DepensesData[[#This Row],[Description/Commentaires/Notes]])</f>
        <v/>
      </c>
      <c r="L2025" s="21"/>
    </row>
    <row r="2026" spans="2:12" x14ac:dyDescent="0.25">
      <c r="B2026" s="92">
        <f t="shared" si="63"/>
        <v>2022</v>
      </c>
      <c r="C2026" s="13" t="str">
        <f t="shared" si="62"/>
        <v/>
      </c>
      <c r="D2026" s="20"/>
      <c r="E2026" s="5"/>
      <c r="F2026" s="5"/>
      <c r="G2026" s="5"/>
      <c r="H2026" s="3"/>
      <c r="I2026" s="4"/>
      <c r="J2026" s="4"/>
      <c r="K2026" s="92" t="str">
        <f>IF(DepensesData[[#This Row],[Description/Commentaires/Notes]]="","",DepensesData[[#This Row],[Description/Commentaires/Notes]])</f>
        <v/>
      </c>
      <c r="L2026" s="21"/>
    </row>
    <row r="2027" spans="2:12" x14ac:dyDescent="0.25">
      <c r="B2027" s="92">
        <f t="shared" si="63"/>
        <v>2023</v>
      </c>
      <c r="C2027" s="13" t="str">
        <f t="shared" si="62"/>
        <v/>
      </c>
      <c r="D2027" s="20"/>
      <c r="E2027" s="5"/>
      <c r="F2027" s="5"/>
      <c r="G2027" s="5"/>
      <c r="H2027" s="3"/>
      <c r="I2027" s="4"/>
      <c r="J2027" s="4"/>
      <c r="K2027" s="92" t="str">
        <f>IF(DepensesData[[#This Row],[Description/Commentaires/Notes]]="","",DepensesData[[#This Row],[Description/Commentaires/Notes]])</f>
        <v/>
      </c>
      <c r="L2027" s="21"/>
    </row>
    <row r="2028" spans="2:12" x14ac:dyDescent="0.25">
      <c r="B2028" s="92">
        <f t="shared" si="63"/>
        <v>2024</v>
      </c>
      <c r="C2028" s="13" t="str">
        <f t="shared" si="62"/>
        <v/>
      </c>
      <c r="D2028" s="20"/>
      <c r="E2028" s="5"/>
      <c r="F2028" s="5"/>
      <c r="G2028" s="5"/>
      <c r="H2028" s="3"/>
      <c r="I2028" s="4"/>
      <c r="J2028" s="4"/>
      <c r="K2028" s="92" t="str">
        <f>IF(DepensesData[[#This Row],[Description/Commentaires/Notes]]="","",DepensesData[[#This Row],[Description/Commentaires/Notes]])</f>
        <v/>
      </c>
      <c r="L2028" s="21"/>
    </row>
    <row r="2029" spans="2:12" x14ac:dyDescent="0.25">
      <c r="B2029" s="92">
        <f t="shared" si="63"/>
        <v>2025</v>
      </c>
      <c r="C2029" s="13" t="str">
        <f t="shared" si="62"/>
        <v/>
      </c>
      <c r="D2029" s="20"/>
      <c r="E2029" s="5"/>
      <c r="F2029" s="5"/>
      <c r="G2029" s="5"/>
      <c r="H2029" s="3"/>
      <c r="I2029" s="4"/>
      <c r="J2029" s="4"/>
      <c r="K2029" s="92" t="str">
        <f>IF(DepensesData[[#This Row],[Description/Commentaires/Notes]]="","",DepensesData[[#This Row],[Description/Commentaires/Notes]])</f>
        <v/>
      </c>
      <c r="L2029" s="21"/>
    </row>
    <row r="2030" spans="2:12" x14ac:dyDescent="0.25">
      <c r="B2030" s="92">
        <f t="shared" si="63"/>
        <v>2026</v>
      </c>
      <c r="C2030" s="13" t="str">
        <f t="shared" si="62"/>
        <v/>
      </c>
      <c r="D2030" s="20"/>
      <c r="E2030" s="5"/>
      <c r="F2030" s="5"/>
      <c r="G2030" s="5"/>
      <c r="H2030" s="3"/>
      <c r="I2030" s="4"/>
      <c r="J2030" s="4"/>
      <c r="K2030" s="92" t="str">
        <f>IF(DepensesData[[#This Row],[Description/Commentaires/Notes]]="","",DepensesData[[#This Row],[Description/Commentaires/Notes]])</f>
        <v/>
      </c>
      <c r="L2030" s="21"/>
    </row>
    <row r="2031" spans="2:12" x14ac:dyDescent="0.25">
      <c r="B2031" s="92">
        <f t="shared" si="63"/>
        <v>2027</v>
      </c>
      <c r="C2031" s="13" t="str">
        <f t="shared" si="62"/>
        <v/>
      </c>
      <c r="D2031" s="20"/>
      <c r="E2031" s="5"/>
      <c r="F2031" s="5"/>
      <c r="G2031" s="5"/>
      <c r="H2031" s="3"/>
      <c r="I2031" s="4"/>
      <c r="J2031" s="4"/>
      <c r="K2031" s="92" t="str">
        <f>IF(DepensesData[[#This Row],[Description/Commentaires/Notes]]="","",DepensesData[[#This Row],[Description/Commentaires/Notes]])</f>
        <v/>
      </c>
      <c r="L2031" s="21"/>
    </row>
    <row r="2032" spans="2:12" x14ac:dyDescent="0.25">
      <c r="B2032" s="92">
        <f t="shared" si="63"/>
        <v>2028</v>
      </c>
      <c r="C2032" s="13" t="str">
        <f t="shared" si="62"/>
        <v/>
      </c>
      <c r="D2032" s="20"/>
      <c r="E2032" s="5"/>
      <c r="F2032" s="5"/>
      <c r="G2032" s="5"/>
      <c r="H2032" s="3"/>
      <c r="I2032" s="4"/>
      <c r="J2032" s="4"/>
      <c r="K2032" s="92" t="str">
        <f>IF(DepensesData[[#This Row],[Description/Commentaires/Notes]]="","",DepensesData[[#This Row],[Description/Commentaires/Notes]])</f>
        <v/>
      </c>
      <c r="L2032" s="21"/>
    </row>
    <row r="2033" spans="2:12" x14ac:dyDescent="0.25">
      <c r="B2033" s="92">
        <f t="shared" si="63"/>
        <v>2029</v>
      </c>
      <c r="C2033" s="13" t="str">
        <f t="shared" si="62"/>
        <v/>
      </c>
      <c r="D2033" s="20"/>
      <c r="E2033" s="5"/>
      <c r="F2033" s="5"/>
      <c r="G2033" s="5"/>
      <c r="H2033" s="3"/>
      <c r="I2033" s="4"/>
      <c r="J2033" s="4"/>
      <c r="K2033" s="92" t="str">
        <f>IF(DepensesData[[#This Row],[Description/Commentaires/Notes]]="","",DepensesData[[#This Row],[Description/Commentaires/Notes]])</f>
        <v/>
      </c>
      <c r="L2033" s="21"/>
    </row>
    <row r="2034" spans="2:12" x14ac:dyDescent="0.25">
      <c r="B2034" s="92">
        <f t="shared" si="63"/>
        <v>2030</v>
      </c>
      <c r="C2034" s="13" t="str">
        <f t="shared" si="62"/>
        <v/>
      </c>
      <c r="D2034" s="20"/>
      <c r="E2034" s="5"/>
      <c r="F2034" s="5"/>
      <c r="G2034" s="5"/>
      <c r="H2034" s="3"/>
      <c r="I2034" s="4"/>
      <c r="J2034" s="4"/>
      <c r="K2034" s="92" t="str">
        <f>IF(DepensesData[[#This Row],[Description/Commentaires/Notes]]="","",DepensesData[[#This Row],[Description/Commentaires/Notes]])</f>
        <v/>
      </c>
      <c r="L2034" s="21"/>
    </row>
    <row r="2035" spans="2:12" x14ac:dyDescent="0.25">
      <c r="B2035" s="92">
        <f t="shared" si="63"/>
        <v>2031</v>
      </c>
      <c r="C2035" s="13" t="str">
        <f t="shared" si="62"/>
        <v/>
      </c>
      <c r="D2035" s="20"/>
      <c r="E2035" s="5"/>
      <c r="F2035" s="5"/>
      <c r="G2035" s="5"/>
      <c r="H2035" s="3"/>
      <c r="I2035" s="4"/>
      <c r="J2035" s="4"/>
      <c r="K2035" s="92" t="str">
        <f>IF(DepensesData[[#This Row],[Description/Commentaires/Notes]]="","",DepensesData[[#This Row],[Description/Commentaires/Notes]])</f>
        <v/>
      </c>
      <c r="L2035" s="21"/>
    </row>
    <row r="2036" spans="2:12" x14ac:dyDescent="0.25">
      <c r="B2036" s="92">
        <f t="shared" si="63"/>
        <v>2032</v>
      </c>
      <c r="C2036" s="13" t="str">
        <f t="shared" si="62"/>
        <v/>
      </c>
      <c r="D2036" s="20"/>
      <c r="E2036" s="5"/>
      <c r="F2036" s="5"/>
      <c r="G2036" s="5"/>
      <c r="H2036" s="3"/>
      <c r="I2036" s="4"/>
      <c r="J2036" s="4"/>
      <c r="K2036" s="92" t="str">
        <f>IF(DepensesData[[#This Row],[Description/Commentaires/Notes]]="","",DepensesData[[#This Row],[Description/Commentaires/Notes]])</f>
        <v/>
      </c>
      <c r="L2036" s="21"/>
    </row>
    <row r="2037" spans="2:12" x14ac:dyDescent="0.25">
      <c r="B2037" s="92">
        <f t="shared" si="63"/>
        <v>2033</v>
      </c>
      <c r="C2037" s="13" t="str">
        <f t="shared" si="62"/>
        <v/>
      </c>
      <c r="D2037" s="20"/>
      <c r="E2037" s="5"/>
      <c r="F2037" s="5"/>
      <c r="G2037" s="5"/>
      <c r="H2037" s="3"/>
      <c r="I2037" s="4"/>
      <c r="J2037" s="4"/>
      <c r="K2037" s="92" t="str">
        <f>IF(DepensesData[[#This Row],[Description/Commentaires/Notes]]="","",DepensesData[[#This Row],[Description/Commentaires/Notes]])</f>
        <v/>
      </c>
      <c r="L2037" s="21"/>
    </row>
    <row r="2038" spans="2:12" x14ac:dyDescent="0.25">
      <c r="B2038" s="92">
        <f t="shared" si="63"/>
        <v>2034</v>
      </c>
      <c r="C2038" s="13" t="str">
        <f t="shared" si="62"/>
        <v/>
      </c>
      <c r="D2038" s="20"/>
      <c r="E2038" s="5"/>
      <c r="F2038" s="5"/>
      <c r="G2038" s="5"/>
      <c r="H2038" s="3"/>
      <c r="I2038" s="4"/>
      <c r="J2038" s="4"/>
      <c r="K2038" s="92" t="str">
        <f>IF(DepensesData[[#This Row],[Description/Commentaires/Notes]]="","",DepensesData[[#This Row],[Description/Commentaires/Notes]])</f>
        <v/>
      </c>
      <c r="L2038" s="21"/>
    </row>
    <row r="2039" spans="2:12" x14ac:dyDescent="0.25">
      <c r="B2039" s="92">
        <f t="shared" si="63"/>
        <v>2035</v>
      </c>
      <c r="C2039" s="13" t="str">
        <f t="shared" si="62"/>
        <v/>
      </c>
      <c r="D2039" s="20"/>
      <c r="E2039" s="5"/>
      <c r="F2039" s="5"/>
      <c r="G2039" s="5"/>
      <c r="H2039" s="3"/>
      <c r="I2039" s="4"/>
      <c r="J2039" s="4"/>
      <c r="K2039" s="92" t="str">
        <f>IF(DepensesData[[#This Row],[Description/Commentaires/Notes]]="","",DepensesData[[#This Row],[Description/Commentaires/Notes]])</f>
        <v/>
      </c>
      <c r="L2039" s="21"/>
    </row>
    <row r="2040" spans="2:12" x14ac:dyDescent="0.25">
      <c r="B2040" s="92">
        <f t="shared" si="63"/>
        <v>2036</v>
      </c>
      <c r="C2040" s="13" t="str">
        <f t="shared" si="62"/>
        <v/>
      </c>
      <c r="D2040" s="20"/>
      <c r="E2040" s="5"/>
      <c r="F2040" s="5"/>
      <c r="G2040" s="5"/>
      <c r="H2040" s="3"/>
      <c r="I2040" s="4"/>
      <c r="J2040" s="4"/>
      <c r="K2040" s="92" t="str">
        <f>IF(DepensesData[[#This Row],[Description/Commentaires/Notes]]="","",DepensesData[[#This Row],[Description/Commentaires/Notes]])</f>
        <v/>
      </c>
      <c r="L2040" s="21"/>
    </row>
    <row r="2041" spans="2:12" x14ac:dyDescent="0.25">
      <c r="B2041" s="92">
        <f t="shared" si="63"/>
        <v>2037</v>
      </c>
      <c r="C2041" s="13" t="str">
        <f t="shared" si="62"/>
        <v/>
      </c>
      <c r="D2041" s="20"/>
      <c r="E2041" s="5"/>
      <c r="F2041" s="5"/>
      <c r="G2041" s="5"/>
      <c r="H2041" s="3"/>
      <c r="I2041" s="4"/>
      <c r="J2041" s="4"/>
      <c r="K2041" s="92" t="str">
        <f>IF(DepensesData[[#This Row],[Description/Commentaires/Notes]]="","",DepensesData[[#This Row],[Description/Commentaires/Notes]])</f>
        <v/>
      </c>
      <c r="L2041" s="21"/>
    </row>
    <row r="2042" spans="2:12" x14ac:dyDescent="0.25">
      <c r="B2042" s="92">
        <f t="shared" si="63"/>
        <v>2038</v>
      </c>
      <c r="C2042" s="13" t="str">
        <f t="shared" si="62"/>
        <v/>
      </c>
      <c r="D2042" s="20"/>
      <c r="E2042" s="5"/>
      <c r="F2042" s="5"/>
      <c r="G2042" s="5"/>
      <c r="H2042" s="3"/>
      <c r="I2042" s="4"/>
      <c r="J2042" s="4"/>
      <c r="K2042" s="92" t="str">
        <f>IF(DepensesData[[#This Row],[Description/Commentaires/Notes]]="","",DepensesData[[#This Row],[Description/Commentaires/Notes]])</f>
        <v/>
      </c>
      <c r="L2042" s="21"/>
    </row>
    <row r="2043" spans="2:12" x14ac:dyDescent="0.25">
      <c r="B2043" s="92">
        <f t="shared" si="63"/>
        <v>2039</v>
      </c>
      <c r="C2043" s="13" t="str">
        <f t="shared" si="62"/>
        <v/>
      </c>
      <c r="D2043" s="20"/>
      <c r="E2043" s="5"/>
      <c r="F2043" s="5"/>
      <c r="G2043" s="5"/>
      <c r="H2043" s="3"/>
      <c r="I2043" s="4"/>
      <c r="J2043" s="4"/>
      <c r="K2043" s="92" t="str">
        <f>IF(DepensesData[[#This Row],[Description/Commentaires/Notes]]="","",DepensesData[[#This Row],[Description/Commentaires/Notes]])</f>
        <v/>
      </c>
      <c r="L2043" s="21"/>
    </row>
    <row r="2044" spans="2:12" x14ac:dyDescent="0.25">
      <c r="B2044" s="92">
        <f t="shared" si="63"/>
        <v>2040</v>
      </c>
      <c r="C2044" s="13" t="str">
        <f t="shared" si="62"/>
        <v/>
      </c>
      <c r="D2044" s="20"/>
      <c r="E2044" s="5"/>
      <c r="F2044" s="5"/>
      <c r="G2044" s="5"/>
      <c r="H2044" s="3"/>
      <c r="I2044" s="4"/>
      <c r="J2044" s="4"/>
      <c r="K2044" s="92" t="str">
        <f>IF(DepensesData[[#This Row],[Description/Commentaires/Notes]]="","",DepensesData[[#This Row],[Description/Commentaires/Notes]])</f>
        <v/>
      </c>
      <c r="L2044" s="21"/>
    </row>
    <row r="2045" spans="2:12" x14ac:dyDescent="0.25">
      <c r="B2045" s="92">
        <f t="shared" si="63"/>
        <v>2041</v>
      </c>
      <c r="C2045" s="13" t="str">
        <f t="shared" si="62"/>
        <v/>
      </c>
      <c r="D2045" s="20"/>
      <c r="E2045" s="5"/>
      <c r="F2045" s="5"/>
      <c r="G2045" s="5"/>
      <c r="H2045" s="3"/>
      <c r="I2045" s="4"/>
      <c r="J2045" s="4"/>
      <c r="K2045" s="92" t="str">
        <f>IF(DepensesData[[#This Row],[Description/Commentaires/Notes]]="","",DepensesData[[#This Row],[Description/Commentaires/Notes]])</f>
        <v/>
      </c>
      <c r="L2045" s="21"/>
    </row>
    <row r="2046" spans="2:12" x14ac:dyDescent="0.25">
      <c r="B2046" s="92">
        <f t="shared" si="63"/>
        <v>2042</v>
      </c>
      <c r="C2046" s="13" t="str">
        <f t="shared" si="62"/>
        <v/>
      </c>
      <c r="D2046" s="20"/>
      <c r="E2046" s="5"/>
      <c r="F2046" s="5"/>
      <c r="G2046" s="5"/>
      <c r="H2046" s="3"/>
      <c r="I2046" s="4"/>
      <c r="J2046" s="4"/>
      <c r="K2046" s="92" t="str">
        <f>IF(DepensesData[[#This Row],[Description/Commentaires/Notes]]="","",DepensesData[[#This Row],[Description/Commentaires/Notes]])</f>
        <v/>
      </c>
      <c r="L2046" s="21"/>
    </row>
    <row r="2047" spans="2:12" x14ac:dyDescent="0.25">
      <c r="B2047" s="92">
        <f t="shared" si="63"/>
        <v>2043</v>
      </c>
      <c r="C2047" s="13" t="str">
        <f t="shared" si="62"/>
        <v/>
      </c>
      <c r="D2047" s="20"/>
      <c r="E2047" s="5"/>
      <c r="F2047" s="5"/>
      <c r="G2047" s="5"/>
      <c r="H2047" s="3"/>
      <c r="I2047" s="4"/>
      <c r="J2047" s="4"/>
      <c r="K2047" s="92" t="str">
        <f>IF(DepensesData[[#This Row],[Description/Commentaires/Notes]]="","",DepensesData[[#This Row],[Description/Commentaires/Notes]])</f>
        <v/>
      </c>
      <c r="L2047" s="21"/>
    </row>
    <row r="2048" spans="2:12" x14ac:dyDescent="0.25">
      <c r="B2048" s="92">
        <f t="shared" si="63"/>
        <v>2044</v>
      </c>
      <c r="C2048" s="13" t="str">
        <f t="shared" si="62"/>
        <v/>
      </c>
      <c r="D2048" s="20"/>
      <c r="E2048" s="5"/>
      <c r="F2048" s="5"/>
      <c r="G2048" s="5"/>
      <c r="H2048" s="3"/>
      <c r="I2048" s="4"/>
      <c r="J2048" s="4"/>
      <c r="K2048" s="92" t="str">
        <f>IF(DepensesData[[#This Row],[Description/Commentaires/Notes]]="","",DepensesData[[#This Row],[Description/Commentaires/Notes]])</f>
        <v/>
      </c>
      <c r="L2048" s="21"/>
    </row>
    <row r="2049" spans="2:12" x14ac:dyDescent="0.25">
      <c r="B2049" s="92">
        <f t="shared" si="63"/>
        <v>2045</v>
      </c>
      <c r="C2049" s="13" t="str">
        <f t="shared" si="62"/>
        <v/>
      </c>
      <c r="D2049" s="20"/>
      <c r="E2049" s="5"/>
      <c r="F2049" s="5"/>
      <c r="G2049" s="5"/>
      <c r="H2049" s="3"/>
      <c r="I2049" s="4"/>
      <c r="J2049" s="4"/>
      <c r="K2049" s="92" t="str">
        <f>IF(DepensesData[[#This Row],[Description/Commentaires/Notes]]="","",DepensesData[[#This Row],[Description/Commentaires/Notes]])</f>
        <v/>
      </c>
      <c r="L2049" s="21"/>
    </row>
    <row r="2050" spans="2:12" x14ac:dyDescent="0.25">
      <c r="B2050" s="92">
        <f t="shared" si="63"/>
        <v>2046</v>
      </c>
      <c r="C2050" s="13" t="str">
        <f t="shared" si="62"/>
        <v/>
      </c>
      <c r="D2050" s="20"/>
      <c r="E2050" s="5"/>
      <c r="F2050" s="5"/>
      <c r="G2050" s="5"/>
      <c r="H2050" s="3"/>
      <c r="I2050" s="4"/>
      <c r="J2050" s="4"/>
      <c r="K2050" s="92" t="str">
        <f>IF(DepensesData[[#This Row],[Description/Commentaires/Notes]]="","",DepensesData[[#This Row],[Description/Commentaires/Notes]])</f>
        <v/>
      </c>
      <c r="L2050" s="21"/>
    </row>
    <row r="2051" spans="2:12" x14ac:dyDescent="0.25">
      <c r="B2051" s="92">
        <f t="shared" si="63"/>
        <v>2047</v>
      </c>
      <c r="C2051" s="13" t="str">
        <f t="shared" si="62"/>
        <v/>
      </c>
      <c r="D2051" s="20"/>
      <c r="E2051" s="5"/>
      <c r="F2051" s="5"/>
      <c r="G2051" s="5"/>
      <c r="H2051" s="3"/>
      <c r="I2051" s="4"/>
      <c r="J2051" s="4"/>
      <c r="K2051" s="92" t="str">
        <f>IF(DepensesData[[#This Row],[Description/Commentaires/Notes]]="","",DepensesData[[#This Row],[Description/Commentaires/Notes]])</f>
        <v/>
      </c>
      <c r="L2051" s="21"/>
    </row>
    <row r="2052" spans="2:12" x14ac:dyDescent="0.25">
      <c r="B2052" s="92">
        <f t="shared" si="63"/>
        <v>2048</v>
      </c>
      <c r="C2052" s="13" t="str">
        <f t="shared" si="62"/>
        <v/>
      </c>
      <c r="D2052" s="20"/>
      <c r="E2052" s="5"/>
      <c r="F2052" s="5"/>
      <c r="G2052" s="5"/>
      <c r="H2052" s="3"/>
      <c r="I2052" s="4"/>
      <c r="J2052" s="4"/>
      <c r="K2052" s="92" t="str">
        <f>IF(DepensesData[[#This Row],[Description/Commentaires/Notes]]="","",DepensesData[[#This Row],[Description/Commentaires/Notes]])</f>
        <v/>
      </c>
      <c r="L2052" s="21"/>
    </row>
    <row r="2053" spans="2:12" x14ac:dyDescent="0.25">
      <c r="B2053" s="92">
        <f t="shared" si="63"/>
        <v>2049</v>
      </c>
      <c r="C2053" s="13" t="str">
        <f t="shared" ref="C2053:C2116" si="64">IF(OR(D2053="", E2053="", F2053="", H2053="", I2053=""), "", TEXT(RIGHT(YEAR(D2053), 2), "00") &amp; TEXT(MONTH(D2053), "00") &amp; TEXT(DAY(D2053), "00") &amp; "_Dep_MC_" &amp; TEXT(B2053, "0"))</f>
        <v/>
      </c>
      <c r="D2053" s="20"/>
      <c r="E2053" s="5"/>
      <c r="F2053" s="5"/>
      <c r="G2053" s="5"/>
      <c r="H2053" s="3"/>
      <c r="I2053" s="4"/>
      <c r="J2053" s="4"/>
      <c r="K2053" s="92" t="str">
        <f>IF(DepensesData[[#This Row],[Description/Commentaires/Notes]]="","",DepensesData[[#This Row],[Description/Commentaires/Notes]])</f>
        <v/>
      </c>
      <c r="L2053" s="21"/>
    </row>
    <row r="2054" spans="2:12" x14ac:dyDescent="0.25">
      <c r="B2054" s="92">
        <f t="shared" si="63"/>
        <v>2050</v>
      </c>
      <c r="C2054" s="13" t="str">
        <f t="shared" si="64"/>
        <v/>
      </c>
      <c r="D2054" s="20"/>
      <c r="E2054" s="5"/>
      <c r="F2054" s="5"/>
      <c r="G2054" s="5"/>
      <c r="H2054" s="3"/>
      <c r="I2054" s="4"/>
      <c r="J2054" s="4"/>
      <c r="K2054" s="92" t="str">
        <f>IF(DepensesData[[#This Row],[Description/Commentaires/Notes]]="","",DepensesData[[#This Row],[Description/Commentaires/Notes]])</f>
        <v/>
      </c>
      <c r="L2054" s="21"/>
    </row>
    <row r="2055" spans="2:12" x14ac:dyDescent="0.25">
      <c r="B2055" s="92">
        <f t="shared" ref="B2055:B2118" si="65">B2054+1</f>
        <v>2051</v>
      </c>
      <c r="C2055" s="13" t="str">
        <f t="shared" si="64"/>
        <v/>
      </c>
      <c r="D2055" s="20"/>
      <c r="E2055" s="5"/>
      <c r="F2055" s="5"/>
      <c r="G2055" s="5"/>
      <c r="H2055" s="3"/>
      <c r="I2055" s="4"/>
      <c r="J2055" s="4"/>
      <c r="K2055" s="92" t="str">
        <f>IF(DepensesData[[#This Row],[Description/Commentaires/Notes]]="","",DepensesData[[#This Row],[Description/Commentaires/Notes]])</f>
        <v/>
      </c>
      <c r="L2055" s="21"/>
    </row>
    <row r="2056" spans="2:12" x14ac:dyDescent="0.25">
      <c r="B2056" s="92">
        <f t="shared" si="65"/>
        <v>2052</v>
      </c>
      <c r="C2056" s="13" t="str">
        <f t="shared" si="64"/>
        <v/>
      </c>
      <c r="D2056" s="20"/>
      <c r="E2056" s="5"/>
      <c r="F2056" s="5"/>
      <c r="G2056" s="5"/>
      <c r="H2056" s="3"/>
      <c r="I2056" s="4"/>
      <c r="J2056" s="4"/>
      <c r="K2056" s="92" t="str">
        <f>IF(DepensesData[[#This Row],[Description/Commentaires/Notes]]="","",DepensesData[[#This Row],[Description/Commentaires/Notes]])</f>
        <v/>
      </c>
      <c r="L2056" s="21"/>
    </row>
    <row r="2057" spans="2:12" x14ac:dyDescent="0.25">
      <c r="B2057" s="92">
        <f t="shared" si="65"/>
        <v>2053</v>
      </c>
      <c r="C2057" s="13" t="str">
        <f t="shared" si="64"/>
        <v/>
      </c>
      <c r="D2057" s="20"/>
      <c r="E2057" s="5"/>
      <c r="F2057" s="5"/>
      <c r="G2057" s="5"/>
      <c r="H2057" s="3"/>
      <c r="I2057" s="4"/>
      <c r="J2057" s="4"/>
      <c r="K2057" s="92" t="str">
        <f>IF(DepensesData[[#This Row],[Description/Commentaires/Notes]]="","",DepensesData[[#This Row],[Description/Commentaires/Notes]])</f>
        <v/>
      </c>
      <c r="L2057" s="21"/>
    </row>
    <row r="2058" spans="2:12" x14ac:dyDescent="0.25">
      <c r="B2058" s="92">
        <f t="shared" si="65"/>
        <v>2054</v>
      </c>
      <c r="C2058" s="13" t="str">
        <f t="shared" si="64"/>
        <v/>
      </c>
      <c r="D2058" s="20"/>
      <c r="E2058" s="5"/>
      <c r="F2058" s="5"/>
      <c r="G2058" s="5"/>
      <c r="H2058" s="3"/>
      <c r="I2058" s="4"/>
      <c r="J2058" s="4"/>
      <c r="K2058" s="92" t="str">
        <f>IF(DepensesData[[#This Row],[Description/Commentaires/Notes]]="","",DepensesData[[#This Row],[Description/Commentaires/Notes]])</f>
        <v/>
      </c>
      <c r="L2058" s="21"/>
    </row>
    <row r="2059" spans="2:12" x14ac:dyDescent="0.25">
      <c r="B2059" s="92">
        <f t="shared" si="65"/>
        <v>2055</v>
      </c>
      <c r="C2059" s="13" t="str">
        <f t="shared" si="64"/>
        <v/>
      </c>
      <c r="D2059" s="20"/>
      <c r="E2059" s="5"/>
      <c r="F2059" s="5"/>
      <c r="G2059" s="5"/>
      <c r="H2059" s="3"/>
      <c r="I2059" s="4"/>
      <c r="J2059" s="4"/>
      <c r="K2059" s="92" t="str">
        <f>IF(DepensesData[[#This Row],[Description/Commentaires/Notes]]="","",DepensesData[[#This Row],[Description/Commentaires/Notes]])</f>
        <v/>
      </c>
      <c r="L2059" s="21"/>
    </row>
    <row r="2060" spans="2:12" x14ac:dyDescent="0.25">
      <c r="B2060" s="92">
        <f t="shared" si="65"/>
        <v>2056</v>
      </c>
      <c r="C2060" s="13" t="str">
        <f t="shared" si="64"/>
        <v/>
      </c>
      <c r="D2060" s="20"/>
      <c r="E2060" s="5"/>
      <c r="F2060" s="5"/>
      <c r="G2060" s="5"/>
      <c r="H2060" s="3"/>
      <c r="I2060" s="4"/>
      <c r="J2060" s="4"/>
      <c r="K2060" s="92" t="str">
        <f>IF(DepensesData[[#This Row],[Description/Commentaires/Notes]]="","",DepensesData[[#This Row],[Description/Commentaires/Notes]])</f>
        <v/>
      </c>
      <c r="L2060" s="21"/>
    </row>
    <row r="2061" spans="2:12" x14ac:dyDescent="0.25">
      <c r="B2061" s="92">
        <f t="shared" si="65"/>
        <v>2057</v>
      </c>
      <c r="C2061" s="13" t="str">
        <f t="shared" si="64"/>
        <v/>
      </c>
      <c r="D2061" s="20"/>
      <c r="E2061" s="5"/>
      <c r="F2061" s="5"/>
      <c r="G2061" s="5"/>
      <c r="H2061" s="3"/>
      <c r="I2061" s="4"/>
      <c r="J2061" s="4"/>
      <c r="K2061" s="92" t="str">
        <f>IF(DepensesData[[#This Row],[Description/Commentaires/Notes]]="","",DepensesData[[#This Row],[Description/Commentaires/Notes]])</f>
        <v/>
      </c>
      <c r="L2061" s="21"/>
    </row>
    <row r="2062" spans="2:12" x14ac:dyDescent="0.25">
      <c r="B2062" s="92">
        <f t="shared" si="65"/>
        <v>2058</v>
      </c>
      <c r="C2062" s="13" t="str">
        <f t="shared" si="64"/>
        <v/>
      </c>
      <c r="D2062" s="20"/>
      <c r="E2062" s="5"/>
      <c r="F2062" s="5"/>
      <c r="G2062" s="5"/>
      <c r="H2062" s="3"/>
      <c r="I2062" s="4"/>
      <c r="J2062" s="4"/>
      <c r="K2062" s="92" t="str">
        <f>IF(DepensesData[[#This Row],[Description/Commentaires/Notes]]="","",DepensesData[[#This Row],[Description/Commentaires/Notes]])</f>
        <v/>
      </c>
      <c r="L2062" s="21"/>
    </row>
    <row r="2063" spans="2:12" x14ac:dyDescent="0.25">
      <c r="B2063" s="92">
        <f t="shared" si="65"/>
        <v>2059</v>
      </c>
      <c r="C2063" s="13" t="str">
        <f t="shared" si="64"/>
        <v/>
      </c>
      <c r="D2063" s="20"/>
      <c r="E2063" s="5"/>
      <c r="F2063" s="5"/>
      <c r="G2063" s="5"/>
      <c r="H2063" s="3"/>
      <c r="I2063" s="4"/>
      <c r="J2063" s="4"/>
      <c r="K2063" s="92" t="str">
        <f>IF(DepensesData[[#This Row],[Description/Commentaires/Notes]]="","",DepensesData[[#This Row],[Description/Commentaires/Notes]])</f>
        <v/>
      </c>
      <c r="L2063" s="21"/>
    </row>
    <row r="2064" spans="2:12" x14ac:dyDescent="0.25">
      <c r="B2064" s="92">
        <f t="shared" si="65"/>
        <v>2060</v>
      </c>
      <c r="C2064" s="13" t="str">
        <f t="shared" si="64"/>
        <v/>
      </c>
      <c r="D2064" s="20"/>
      <c r="E2064" s="5"/>
      <c r="F2064" s="5"/>
      <c r="G2064" s="5"/>
      <c r="H2064" s="3"/>
      <c r="I2064" s="4"/>
      <c r="J2064" s="4"/>
      <c r="K2064" s="92" t="str">
        <f>IF(DepensesData[[#This Row],[Description/Commentaires/Notes]]="","",DepensesData[[#This Row],[Description/Commentaires/Notes]])</f>
        <v/>
      </c>
      <c r="L2064" s="21"/>
    </row>
    <row r="2065" spans="2:12" x14ac:dyDescent="0.25">
      <c r="B2065" s="92">
        <f t="shared" si="65"/>
        <v>2061</v>
      </c>
      <c r="C2065" s="13" t="str">
        <f t="shared" si="64"/>
        <v/>
      </c>
      <c r="D2065" s="20"/>
      <c r="E2065" s="5"/>
      <c r="F2065" s="5"/>
      <c r="G2065" s="5"/>
      <c r="H2065" s="3"/>
      <c r="I2065" s="4"/>
      <c r="J2065" s="4"/>
      <c r="K2065" s="92" t="str">
        <f>IF(DepensesData[[#This Row],[Description/Commentaires/Notes]]="","",DepensesData[[#This Row],[Description/Commentaires/Notes]])</f>
        <v/>
      </c>
      <c r="L2065" s="21"/>
    </row>
    <row r="2066" spans="2:12" x14ac:dyDescent="0.25">
      <c r="B2066" s="92">
        <f t="shared" si="65"/>
        <v>2062</v>
      </c>
      <c r="C2066" s="13" t="str">
        <f t="shared" si="64"/>
        <v/>
      </c>
      <c r="D2066" s="20"/>
      <c r="E2066" s="5"/>
      <c r="F2066" s="5"/>
      <c r="G2066" s="5"/>
      <c r="H2066" s="3"/>
      <c r="I2066" s="4"/>
      <c r="J2066" s="4"/>
      <c r="K2066" s="92" t="str">
        <f>IF(DepensesData[[#This Row],[Description/Commentaires/Notes]]="","",DepensesData[[#This Row],[Description/Commentaires/Notes]])</f>
        <v/>
      </c>
      <c r="L2066" s="21"/>
    </row>
    <row r="2067" spans="2:12" x14ac:dyDescent="0.25">
      <c r="B2067" s="92">
        <f t="shared" si="65"/>
        <v>2063</v>
      </c>
      <c r="C2067" s="13" t="str">
        <f t="shared" si="64"/>
        <v/>
      </c>
      <c r="D2067" s="20"/>
      <c r="E2067" s="5"/>
      <c r="F2067" s="5"/>
      <c r="G2067" s="5"/>
      <c r="H2067" s="3"/>
      <c r="I2067" s="4"/>
      <c r="J2067" s="4"/>
      <c r="K2067" s="92" t="str">
        <f>IF(DepensesData[[#This Row],[Description/Commentaires/Notes]]="","",DepensesData[[#This Row],[Description/Commentaires/Notes]])</f>
        <v/>
      </c>
      <c r="L2067" s="21"/>
    </row>
    <row r="2068" spans="2:12" x14ac:dyDescent="0.25">
      <c r="B2068" s="92">
        <f t="shared" si="65"/>
        <v>2064</v>
      </c>
      <c r="C2068" s="13" t="str">
        <f t="shared" si="64"/>
        <v/>
      </c>
      <c r="D2068" s="20"/>
      <c r="E2068" s="5"/>
      <c r="F2068" s="5"/>
      <c r="G2068" s="5"/>
      <c r="H2068" s="3"/>
      <c r="I2068" s="4"/>
      <c r="J2068" s="4"/>
      <c r="K2068" s="92" t="str">
        <f>IF(DepensesData[[#This Row],[Description/Commentaires/Notes]]="","",DepensesData[[#This Row],[Description/Commentaires/Notes]])</f>
        <v/>
      </c>
      <c r="L2068" s="21"/>
    </row>
    <row r="2069" spans="2:12" x14ac:dyDescent="0.25">
      <c r="B2069" s="92">
        <f t="shared" si="65"/>
        <v>2065</v>
      </c>
      <c r="C2069" s="13" t="str">
        <f t="shared" si="64"/>
        <v/>
      </c>
      <c r="D2069" s="20"/>
      <c r="E2069" s="5"/>
      <c r="F2069" s="5"/>
      <c r="G2069" s="5"/>
      <c r="H2069" s="3"/>
      <c r="I2069" s="4"/>
      <c r="J2069" s="4"/>
      <c r="K2069" s="92" t="str">
        <f>IF(DepensesData[[#This Row],[Description/Commentaires/Notes]]="","",DepensesData[[#This Row],[Description/Commentaires/Notes]])</f>
        <v/>
      </c>
      <c r="L2069" s="21"/>
    </row>
    <row r="2070" spans="2:12" x14ac:dyDescent="0.25">
      <c r="B2070" s="92">
        <f t="shared" si="65"/>
        <v>2066</v>
      </c>
      <c r="C2070" s="13" t="str">
        <f t="shared" si="64"/>
        <v/>
      </c>
      <c r="D2070" s="20"/>
      <c r="E2070" s="5"/>
      <c r="F2070" s="5"/>
      <c r="G2070" s="5"/>
      <c r="H2070" s="3"/>
      <c r="I2070" s="4"/>
      <c r="J2070" s="4"/>
      <c r="K2070" s="92" t="str">
        <f>IF(DepensesData[[#This Row],[Description/Commentaires/Notes]]="","",DepensesData[[#This Row],[Description/Commentaires/Notes]])</f>
        <v/>
      </c>
      <c r="L2070" s="21"/>
    </row>
    <row r="2071" spans="2:12" x14ac:dyDescent="0.25">
      <c r="B2071" s="92">
        <f t="shared" si="65"/>
        <v>2067</v>
      </c>
      <c r="C2071" s="13" t="str">
        <f t="shared" si="64"/>
        <v/>
      </c>
      <c r="D2071" s="20"/>
      <c r="E2071" s="5"/>
      <c r="F2071" s="5"/>
      <c r="G2071" s="5"/>
      <c r="H2071" s="3"/>
      <c r="I2071" s="4"/>
      <c r="J2071" s="4"/>
      <c r="K2071" s="92" t="str">
        <f>IF(DepensesData[[#This Row],[Description/Commentaires/Notes]]="","",DepensesData[[#This Row],[Description/Commentaires/Notes]])</f>
        <v/>
      </c>
      <c r="L2071" s="21"/>
    </row>
    <row r="2072" spans="2:12" x14ac:dyDescent="0.25">
      <c r="B2072" s="92">
        <f t="shared" si="65"/>
        <v>2068</v>
      </c>
      <c r="C2072" s="13" t="str">
        <f t="shared" si="64"/>
        <v/>
      </c>
      <c r="D2072" s="20"/>
      <c r="E2072" s="5"/>
      <c r="F2072" s="5"/>
      <c r="G2072" s="5"/>
      <c r="H2072" s="3"/>
      <c r="I2072" s="4"/>
      <c r="J2072" s="4"/>
      <c r="K2072" s="92" t="str">
        <f>IF(DepensesData[[#This Row],[Description/Commentaires/Notes]]="","",DepensesData[[#This Row],[Description/Commentaires/Notes]])</f>
        <v/>
      </c>
      <c r="L2072" s="21"/>
    </row>
    <row r="2073" spans="2:12" x14ac:dyDescent="0.25">
      <c r="B2073" s="92">
        <f t="shared" si="65"/>
        <v>2069</v>
      </c>
      <c r="C2073" s="13" t="str">
        <f t="shared" si="64"/>
        <v/>
      </c>
      <c r="D2073" s="20"/>
      <c r="E2073" s="5"/>
      <c r="F2073" s="5"/>
      <c r="G2073" s="5"/>
      <c r="H2073" s="3"/>
      <c r="I2073" s="4"/>
      <c r="J2073" s="4"/>
      <c r="K2073" s="92" t="str">
        <f>IF(DepensesData[[#This Row],[Description/Commentaires/Notes]]="","",DepensesData[[#This Row],[Description/Commentaires/Notes]])</f>
        <v/>
      </c>
      <c r="L2073" s="21"/>
    </row>
    <row r="2074" spans="2:12" x14ac:dyDescent="0.25">
      <c r="B2074" s="92">
        <f t="shared" si="65"/>
        <v>2070</v>
      </c>
      <c r="C2074" s="13" t="str">
        <f t="shared" si="64"/>
        <v/>
      </c>
      <c r="D2074" s="20"/>
      <c r="E2074" s="5"/>
      <c r="F2074" s="5"/>
      <c r="G2074" s="5"/>
      <c r="H2074" s="3"/>
      <c r="I2074" s="4"/>
      <c r="J2074" s="4"/>
      <c r="K2074" s="92" t="str">
        <f>IF(DepensesData[[#This Row],[Description/Commentaires/Notes]]="","",DepensesData[[#This Row],[Description/Commentaires/Notes]])</f>
        <v/>
      </c>
      <c r="L2074" s="21"/>
    </row>
    <row r="2075" spans="2:12" x14ac:dyDescent="0.25">
      <c r="B2075" s="92">
        <f t="shared" si="65"/>
        <v>2071</v>
      </c>
      <c r="C2075" s="13" t="str">
        <f t="shared" si="64"/>
        <v/>
      </c>
      <c r="D2075" s="20"/>
      <c r="E2075" s="5"/>
      <c r="F2075" s="5"/>
      <c r="G2075" s="5"/>
      <c r="H2075" s="3"/>
      <c r="I2075" s="4"/>
      <c r="J2075" s="4"/>
      <c r="K2075" s="92" t="str">
        <f>IF(DepensesData[[#This Row],[Description/Commentaires/Notes]]="","",DepensesData[[#This Row],[Description/Commentaires/Notes]])</f>
        <v/>
      </c>
      <c r="L2075" s="21"/>
    </row>
    <row r="2076" spans="2:12" x14ac:dyDescent="0.25">
      <c r="B2076" s="92">
        <f t="shared" si="65"/>
        <v>2072</v>
      </c>
      <c r="C2076" s="13" t="str">
        <f t="shared" si="64"/>
        <v/>
      </c>
      <c r="D2076" s="20"/>
      <c r="E2076" s="5"/>
      <c r="F2076" s="5"/>
      <c r="G2076" s="5"/>
      <c r="H2076" s="3"/>
      <c r="I2076" s="4"/>
      <c r="J2076" s="4"/>
      <c r="K2076" s="92" t="str">
        <f>IF(DepensesData[[#This Row],[Description/Commentaires/Notes]]="","",DepensesData[[#This Row],[Description/Commentaires/Notes]])</f>
        <v/>
      </c>
      <c r="L2076" s="21"/>
    </row>
    <row r="2077" spans="2:12" x14ac:dyDescent="0.25">
      <c r="B2077" s="92">
        <f t="shared" si="65"/>
        <v>2073</v>
      </c>
      <c r="C2077" s="13" t="str">
        <f t="shared" si="64"/>
        <v/>
      </c>
      <c r="D2077" s="20"/>
      <c r="E2077" s="5"/>
      <c r="F2077" s="5"/>
      <c r="G2077" s="5"/>
      <c r="H2077" s="3"/>
      <c r="I2077" s="4"/>
      <c r="J2077" s="4"/>
      <c r="K2077" s="92" t="str">
        <f>IF(DepensesData[[#This Row],[Description/Commentaires/Notes]]="","",DepensesData[[#This Row],[Description/Commentaires/Notes]])</f>
        <v/>
      </c>
      <c r="L2077" s="21"/>
    </row>
    <row r="2078" spans="2:12" x14ac:dyDescent="0.25">
      <c r="B2078" s="92">
        <f t="shared" si="65"/>
        <v>2074</v>
      </c>
      <c r="C2078" s="13" t="str">
        <f t="shared" si="64"/>
        <v/>
      </c>
      <c r="D2078" s="20"/>
      <c r="E2078" s="5"/>
      <c r="F2078" s="5"/>
      <c r="G2078" s="5"/>
      <c r="H2078" s="3"/>
      <c r="I2078" s="4"/>
      <c r="J2078" s="4"/>
      <c r="K2078" s="92" t="str">
        <f>IF(DepensesData[[#This Row],[Description/Commentaires/Notes]]="","",DepensesData[[#This Row],[Description/Commentaires/Notes]])</f>
        <v/>
      </c>
      <c r="L2078" s="21"/>
    </row>
    <row r="2079" spans="2:12" x14ac:dyDescent="0.25">
      <c r="B2079" s="92">
        <f t="shared" si="65"/>
        <v>2075</v>
      </c>
      <c r="C2079" s="13" t="str">
        <f t="shared" si="64"/>
        <v/>
      </c>
      <c r="D2079" s="20"/>
      <c r="E2079" s="5"/>
      <c r="F2079" s="5"/>
      <c r="G2079" s="5"/>
      <c r="H2079" s="3"/>
      <c r="I2079" s="4"/>
      <c r="J2079" s="4"/>
      <c r="K2079" s="92" t="str">
        <f>IF(DepensesData[[#This Row],[Description/Commentaires/Notes]]="","",DepensesData[[#This Row],[Description/Commentaires/Notes]])</f>
        <v/>
      </c>
      <c r="L2079" s="21"/>
    </row>
    <row r="2080" spans="2:12" x14ac:dyDescent="0.25">
      <c r="B2080" s="92">
        <f t="shared" si="65"/>
        <v>2076</v>
      </c>
      <c r="C2080" s="13" t="str">
        <f t="shared" si="64"/>
        <v/>
      </c>
      <c r="D2080" s="20"/>
      <c r="E2080" s="5"/>
      <c r="F2080" s="5"/>
      <c r="G2080" s="5"/>
      <c r="H2080" s="3"/>
      <c r="I2080" s="4"/>
      <c r="J2080" s="4"/>
      <c r="K2080" s="92" t="str">
        <f>IF(DepensesData[[#This Row],[Description/Commentaires/Notes]]="","",DepensesData[[#This Row],[Description/Commentaires/Notes]])</f>
        <v/>
      </c>
      <c r="L2080" s="21"/>
    </row>
    <row r="2081" spans="2:12" x14ac:dyDescent="0.25">
      <c r="B2081" s="92">
        <f t="shared" si="65"/>
        <v>2077</v>
      </c>
      <c r="C2081" s="13" t="str">
        <f t="shared" si="64"/>
        <v/>
      </c>
      <c r="D2081" s="20"/>
      <c r="E2081" s="5"/>
      <c r="F2081" s="5"/>
      <c r="G2081" s="5"/>
      <c r="H2081" s="3"/>
      <c r="I2081" s="4"/>
      <c r="J2081" s="4"/>
      <c r="K2081" s="92" t="str">
        <f>IF(DepensesData[[#This Row],[Description/Commentaires/Notes]]="","",DepensesData[[#This Row],[Description/Commentaires/Notes]])</f>
        <v/>
      </c>
      <c r="L2081" s="21"/>
    </row>
    <row r="2082" spans="2:12" x14ac:dyDescent="0.25">
      <c r="B2082" s="92">
        <f t="shared" si="65"/>
        <v>2078</v>
      </c>
      <c r="C2082" s="13" t="str">
        <f t="shared" si="64"/>
        <v/>
      </c>
      <c r="D2082" s="20"/>
      <c r="E2082" s="5"/>
      <c r="F2082" s="5"/>
      <c r="G2082" s="5"/>
      <c r="H2082" s="3"/>
      <c r="I2082" s="4"/>
      <c r="J2082" s="4"/>
      <c r="K2082" s="92" t="str">
        <f>IF(DepensesData[[#This Row],[Description/Commentaires/Notes]]="","",DepensesData[[#This Row],[Description/Commentaires/Notes]])</f>
        <v/>
      </c>
      <c r="L2082" s="21"/>
    </row>
    <row r="2083" spans="2:12" x14ac:dyDescent="0.25">
      <c r="B2083" s="92">
        <f t="shared" si="65"/>
        <v>2079</v>
      </c>
      <c r="C2083" s="13" t="str">
        <f t="shared" si="64"/>
        <v/>
      </c>
      <c r="D2083" s="20"/>
      <c r="E2083" s="5"/>
      <c r="F2083" s="5"/>
      <c r="G2083" s="5"/>
      <c r="H2083" s="3"/>
      <c r="I2083" s="4"/>
      <c r="J2083" s="4"/>
      <c r="K2083" s="92" t="str">
        <f>IF(DepensesData[[#This Row],[Description/Commentaires/Notes]]="","",DepensesData[[#This Row],[Description/Commentaires/Notes]])</f>
        <v/>
      </c>
      <c r="L2083" s="21"/>
    </row>
    <row r="2084" spans="2:12" x14ac:dyDescent="0.25">
      <c r="B2084" s="92">
        <f t="shared" si="65"/>
        <v>2080</v>
      </c>
      <c r="C2084" s="13" t="str">
        <f t="shared" si="64"/>
        <v/>
      </c>
      <c r="D2084" s="20"/>
      <c r="E2084" s="5"/>
      <c r="F2084" s="5"/>
      <c r="G2084" s="5"/>
      <c r="H2084" s="3"/>
      <c r="I2084" s="4"/>
      <c r="J2084" s="4"/>
      <c r="K2084" s="92" t="str">
        <f>IF(DepensesData[[#This Row],[Description/Commentaires/Notes]]="","",DepensesData[[#This Row],[Description/Commentaires/Notes]])</f>
        <v/>
      </c>
      <c r="L2084" s="21"/>
    </row>
    <row r="2085" spans="2:12" x14ac:dyDescent="0.25">
      <c r="B2085" s="92">
        <f t="shared" si="65"/>
        <v>2081</v>
      </c>
      <c r="C2085" s="13" t="str">
        <f t="shared" si="64"/>
        <v/>
      </c>
      <c r="D2085" s="20"/>
      <c r="E2085" s="5"/>
      <c r="F2085" s="5"/>
      <c r="G2085" s="5"/>
      <c r="H2085" s="3"/>
      <c r="I2085" s="4"/>
      <c r="J2085" s="4"/>
      <c r="K2085" s="92" t="str">
        <f>IF(DepensesData[[#This Row],[Description/Commentaires/Notes]]="","",DepensesData[[#This Row],[Description/Commentaires/Notes]])</f>
        <v/>
      </c>
      <c r="L2085" s="21"/>
    </row>
    <row r="2086" spans="2:12" x14ac:dyDescent="0.25">
      <c r="B2086" s="92">
        <f t="shared" si="65"/>
        <v>2082</v>
      </c>
      <c r="C2086" s="13" t="str">
        <f t="shared" si="64"/>
        <v/>
      </c>
      <c r="D2086" s="20"/>
      <c r="E2086" s="5"/>
      <c r="F2086" s="5"/>
      <c r="G2086" s="5"/>
      <c r="H2086" s="3"/>
      <c r="I2086" s="4"/>
      <c r="J2086" s="4"/>
      <c r="K2086" s="92" t="str">
        <f>IF(DepensesData[[#This Row],[Description/Commentaires/Notes]]="","",DepensesData[[#This Row],[Description/Commentaires/Notes]])</f>
        <v/>
      </c>
      <c r="L2086" s="21"/>
    </row>
    <row r="2087" spans="2:12" x14ac:dyDescent="0.25">
      <c r="B2087" s="92">
        <f t="shared" si="65"/>
        <v>2083</v>
      </c>
      <c r="C2087" s="13" t="str">
        <f t="shared" si="64"/>
        <v/>
      </c>
      <c r="D2087" s="20"/>
      <c r="E2087" s="5"/>
      <c r="F2087" s="5"/>
      <c r="G2087" s="5"/>
      <c r="H2087" s="3"/>
      <c r="I2087" s="4"/>
      <c r="J2087" s="4"/>
      <c r="K2087" s="92" t="str">
        <f>IF(DepensesData[[#This Row],[Description/Commentaires/Notes]]="","",DepensesData[[#This Row],[Description/Commentaires/Notes]])</f>
        <v/>
      </c>
      <c r="L2087" s="21"/>
    </row>
    <row r="2088" spans="2:12" x14ac:dyDescent="0.25">
      <c r="B2088" s="92">
        <f t="shared" si="65"/>
        <v>2084</v>
      </c>
      <c r="C2088" s="13" t="str">
        <f t="shared" si="64"/>
        <v/>
      </c>
      <c r="D2088" s="20"/>
      <c r="E2088" s="5"/>
      <c r="F2088" s="5"/>
      <c r="G2088" s="5"/>
      <c r="H2088" s="3"/>
      <c r="I2088" s="4"/>
      <c r="J2088" s="4"/>
      <c r="K2088" s="92" t="str">
        <f>IF(DepensesData[[#This Row],[Description/Commentaires/Notes]]="","",DepensesData[[#This Row],[Description/Commentaires/Notes]])</f>
        <v/>
      </c>
      <c r="L2088" s="21"/>
    </row>
    <row r="2089" spans="2:12" x14ac:dyDescent="0.25">
      <c r="B2089" s="92">
        <f t="shared" si="65"/>
        <v>2085</v>
      </c>
      <c r="C2089" s="13" t="str">
        <f t="shared" si="64"/>
        <v/>
      </c>
      <c r="D2089" s="20"/>
      <c r="E2089" s="5"/>
      <c r="F2089" s="5"/>
      <c r="G2089" s="5"/>
      <c r="H2089" s="3"/>
      <c r="I2089" s="4"/>
      <c r="J2089" s="4"/>
      <c r="K2089" s="92" t="str">
        <f>IF(DepensesData[[#This Row],[Description/Commentaires/Notes]]="","",DepensesData[[#This Row],[Description/Commentaires/Notes]])</f>
        <v/>
      </c>
      <c r="L2089" s="21"/>
    </row>
    <row r="2090" spans="2:12" x14ac:dyDescent="0.25">
      <c r="B2090" s="92">
        <f t="shared" si="65"/>
        <v>2086</v>
      </c>
      <c r="C2090" s="13" t="str">
        <f t="shared" si="64"/>
        <v/>
      </c>
      <c r="D2090" s="20"/>
      <c r="E2090" s="5"/>
      <c r="F2090" s="5"/>
      <c r="G2090" s="5"/>
      <c r="H2090" s="3"/>
      <c r="I2090" s="4"/>
      <c r="J2090" s="4"/>
      <c r="K2090" s="92" t="str">
        <f>IF(DepensesData[[#This Row],[Description/Commentaires/Notes]]="","",DepensesData[[#This Row],[Description/Commentaires/Notes]])</f>
        <v/>
      </c>
      <c r="L2090" s="21"/>
    </row>
    <row r="2091" spans="2:12" x14ac:dyDescent="0.25">
      <c r="B2091" s="92">
        <f t="shared" si="65"/>
        <v>2087</v>
      </c>
      <c r="C2091" s="13" t="str">
        <f t="shared" si="64"/>
        <v/>
      </c>
      <c r="D2091" s="20"/>
      <c r="E2091" s="5"/>
      <c r="F2091" s="5"/>
      <c r="G2091" s="5"/>
      <c r="H2091" s="3"/>
      <c r="I2091" s="4"/>
      <c r="J2091" s="4"/>
      <c r="K2091" s="92" t="str">
        <f>IF(DepensesData[[#This Row],[Description/Commentaires/Notes]]="","",DepensesData[[#This Row],[Description/Commentaires/Notes]])</f>
        <v/>
      </c>
      <c r="L2091" s="21"/>
    </row>
    <row r="2092" spans="2:12" x14ac:dyDescent="0.25">
      <c r="B2092" s="92">
        <f t="shared" si="65"/>
        <v>2088</v>
      </c>
      <c r="C2092" s="13" t="str">
        <f t="shared" si="64"/>
        <v/>
      </c>
      <c r="D2092" s="20"/>
      <c r="E2092" s="5"/>
      <c r="F2092" s="5"/>
      <c r="G2092" s="5"/>
      <c r="H2092" s="3"/>
      <c r="I2092" s="4"/>
      <c r="J2092" s="4"/>
      <c r="K2092" s="92" t="str">
        <f>IF(DepensesData[[#This Row],[Description/Commentaires/Notes]]="","",DepensesData[[#This Row],[Description/Commentaires/Notes]])</f>
        <v/>
      </c>
      <c r="L2092" s="21"/>
    </row>
    <row r="2093" spans="2:12" x14ac:dyDescent="0.25">
      <c r="B2093" s="92">
        <f t="shared" si="65"/>
        <v>2089</v>
      </c>
      <c r="C2093" s="13" t="str">
        <f t="shared" si="64"/>
        <v/>
      </c>
      <c r="D2093" s="20"/>
      <c r="E2093" s="5"/>
      <c r="F2093" s="5"/>
      <c r="G2093" s="5"/>
      <c r="H2093" s="3"/>
      <c r="I2093" s="4"/>
      <c r="J2093" s="4"/>
      <c r="K2093" s="92" t="str">
        <f>IF(DepensesData[[#This Row],[Description/Commentaires/Notes]]="","",DepensesData[[#This Row],[Description/Commentaires/Notes]])</f>
        <v/>
      </c>
      <c r="L2093" s="21"/>
    </row>
    <row r="2094" spans="2:12" x14ac:dyDescent="0.25">
      <c r="B2094" s="92">
        <f t="shared" si="65"/>
        <v>2090</v>
      </c>
      <c r="C2094" s="13" t="str">
        <f t="shared" si="64"/>
        <v/>
      </c>
      <c r="D2094" s="20"/>
      <c r="E2094" s="5"/>
      <c r="F2094" s="5"/>
      <c r="G2094" s="5"/>
      <c r="H2094" s="3"/>
      <c r="I2094" s="4"/>
      <c r="J2094" s="4"/>
      <c r="K2094" s="92" t="str">
        <f>IF(DepensesData[[#This Row],[Description/Commentaires/Notes]]="","",DepensesData[[#This Row],[Description/Commentaires/Notes]])</f>
        <v/>
      </c>
      <c r="L2094" s="21"/>
    </row>
    <row r="2095" spans="2:12" x14ac:dyDescent="0.25">
      <c r="B2095" s="92">
        <f t="shared" si="65"/>
        <v>2091</v>
      </c>
      <c r="C2095" s="13" t="str">
        <f t="shared" si="64"/>
        <v/>
      </c>
      <c r="D2095" s="20"/>
      <c r="E2095" s="5"/>
      <c r="F2095" s="5"/>
      <c r="G2095" s="5"/>
      <c r="H2095" s="3"/>
      <c r="I2095" s="4"/>
      <c r="J2095" s="4"/>
      <c r="K2095" s="92" t="str">
        <f>IF(DepensesData[[#This Row],[Description/Commentaires/Notes]]="","",DepensesData[[#This Row],[Description/Commentaires/Notes]])</f>
        <v/>
      </c>
      <c r="L2095" s="21"/>
    </row>
    <row r="2096" spans="2:12" x14ac:dyDescent="0.25">
      <c r="B2096" s="92">
        <f t="shared" si="65"/>
        <v>2092</v>
      </c>
      <c r="C2096" s="13" t="str">
        <f t="shared" si="64"/>
        <v/>
      </c>
      <c r="D2096" s="20"/>
      <c r="E2096" s="5"/>
      <c r="F2096" s="5"/>
      <c r="G2096" s="5"/>
      <c r="H2096" s="3"/>
      <c r="I2096" s="4"/>
      <c r="J2096" s="4"/>
      <c r="K2096" s="92" t="str">
        <f>IF(DepensesData[[#This Row],[Description/Commentaires/Notes]]="","",DepensesData[[#This Row],[Description/Commentaires/Notes]])</f>
        <v/>
      </c>
      <c r="L2096" s="21"/>
    </row>
    <row r="2097" spans="2:12" x14ac:dyDescent="0.25">
      <c r="B2097" s="92">
        <f t="shared" si="65"/>
        <v>2093</v>
      </c>
      <c r="C2097" s="13" t="str">
        <f t="shared" si="64"/>
        <v/>
      </c>
      <c r="D2097" s="20"/>
      <c r="E2097" s="5"/>
      <c r="F2097" s="5"/>
      <c r="G2097" s="5"/>
      <c r="H2097" s="3"/>
      <c r="I2097" s="4"/>
      <c r="J2097" s="4"/>
      <c r="K2097" s="92" t="str">
        <f>IF(DepensesData[[#This Row],[Description/Commentaires/Notes]]="","",DepensesData[[#This Row],[Description/Commentaires/Notes]])</f>
        <v/>
      </c>
      <c r="L2097" s="21"/>
    </row>
    <row r="2098" spans="2:12" x14ac:dyDescent="0.25">
      <c r="B2098" s="92">
        <f t="shared" si="65"/>
        <v>2094</v>
      </c>
      <c r="C2098" s="13" t="str">
        <f t="shared" si="64"/>
        <v/>
      </c>
      <c r="D2098" s="20"/>
      <c r="E2098" s="5"/>
      <c r="F2098" s="5"/>
      <c r="G2098" s="5"/>
      <c r="H2098" s="3"/>
      <c r="I2098" s="4"/>
      <c r="J2098" s="4"/>
      <c r="K2098" s="92" t="str">
        <f>IF(DepensesData[[#This Row],[Description/Commentaires/Notes]]="","",DepensesData[[#This Row],[Description/Commentaires/Notes]])</f>
        <v/>
      </c>
      <c r="L2098" s="21"/>
    </row>
    <row r="2099" spans="2:12" x14ac:dyDescent="0.25">
      <c r="B2099" s="92">
        <f t="shared" si="65"/>
        <v>2095</v>
      </c>
      <c r="C2099" s="13" t="str">
        <f t="shared" si="64"/>
        <v/>
      </c>
      <c r="D2099" s="20"/>
      <c r="E2099" s="5"/>
      <c r="F2099" s="5"/>
      <c r="G2099" s="5"/>
      <c r="H2099" s="3"/>
      <c r="I2099" s="4"/>
      <c r="J2099" s="4"/>
      <c r="K2099" s="92" t="str">
        <f>IF(DepensesData[[#This Row],[Description/Commentaires/Notes]]="","",DepensesData[[#This Row],[Description/Commentaires/Notes]])</f>
        <v/>
      </c>
      <c r="L2099" s="21"/>
    </row>
    <row r="2100" spans="2:12" x14ac:dyDescent="0.25">
      <c r="B2100" s="92">
        <f t="shared" si="65"/>
        <v>2096</v>
      </c>
      <c r="C2100" s="13" t="str">
        <f t="shared" si="64"/>
        <v/>
      </c>
      <c r="D2100" s="20"/>
      <c r="E2100" s="5"/>
      <c r="F2100" s="5"/>
      <c r="G2100" s="5"/>
      <c r="H2100" s="3"/>
      <c r="I2100" s="4"/>
      <c r="J2100" s="4"/>
      <c r="K2100" s="92" t="str">
        <f>IF(DepensesData[[#This Row],[Description/Commentaires/Notes]]="","",DepensesData[[#This Row],[Description/Commentaires/Notes]])</f>
        <v/>
      </c>
      <c r="L2100" s="21"/>
    </row>
    <row r="2101" spans="2:12" x14ac:dyDescent="0.25">
      <c r="B2101" s="92">
        <f t="shared" si="65"/>
        <v>2097</v>
      </c>
      <c r="C2101" s="13" t="str">
        <f t="shared" si="64"/>
        <v/>
      </c>
      <c r="D2101" s="20"/>
      <c r="E2101" s="5"/>
      <c r="F2101" s="5"/>
      <c r="G2101" s="5"/>
      <c r="H2101" s="3"/>
      <c r="I2101" s="4"/>
      <c r="J2101" s="4"/>
      <c r="K2101" s="92" t="str">
        <f>IF(DepensesData[[#This Row],[Description/Commentaires/Notes]]="","",DepensesData[[#This Row],[Description/Commentaires/Notes]])</f>
        <v/>
      </c>
      <c r="L2101" s="21"/>
    </row>
    <row r="2102" spans="2:12" x14ac:dyDescent="0.25">
      <c r="B2102" s="92">
        <f t="shared" si="65"/>
        <v>2098</v>
      </c>
      <c r="C2102" s="13" t="str">
        <f t="shared" si="64"/>
        <v/>
      </c>
      <c r="D2102" s="20"/>
      <c r="E2102" s="5"/>
      <c r="F2102" s="5"/>
      <c r="G2102" s="5"/>
      <c r="H2102" s="3"/>
      <c r="I2102" s="4"/>
      <c r="J2102" s="4"/>
      <c r="K2102" s="92" t="str">
        <f>IF(DepensesData[[#This Row],[Description/Commentaires/Notes]]="","",DepensesData[[#This Row],[Description/Commentaires/Notes]])</f>
        <v/>
      </c>
      <c r="L2102" s="21"/>
    </row>
    <row r="2103" spans="2:12" x14ac:dyDescent="0.25">
      <c r="B2103" s="92">
        <f t="shared" si="65"/>
        <v>2099</v>
      </c>
      <c r="C2103" s="13" t="str">
        <f t="shared" si="64"/>
        <v/>
      </c>
      <c r="D2103" s="20"/>
      <c r="E2103" s="5"/>
      <c r="F2103" s="5"/>
      <c r="G2103" s="5"/>
      <c r="H2103" s="3"/>
      <c r="I2103" s="4"/>
      <c r="J2103" s="4"/>
      <c r="K2103" s="92" t="str">
        <f>IF(DepensesData[[#This Row],[Description/Commentaires/Notes]]="","",DepensesData[[#This Row],[Description/Commentaires/Notes]])</f>
        <v/>
      </c>
      <c r="L2103" s="21"/>
    </row>
    <row r="2104" spans="2:12" x14ac:dyDescent="0.25">
      <c r="B2104" s="92">
        <f t="shared" si="65"/>
        <v>2100</v>
      </c>
      <c r="C2104" s="13" t="str">
        <f t="shared" si="64"/>
        <v/>
      </c>
      <c r="D2104" s="20"/>
      <c r="E2104" s="5"/>
      <c r="F2104" s="5"/>
      <c r="G2104" s="5"/>
      <c r="H2104" s="3"/>
      <c r="I2104" s="4"/>
      <c r="J2104" s="4"/>
      <c r="K2104" s="92" t="str">
        <f>IF(DepensesData[[#This Row],[Description/Commentaires/Notes]]="","",DepensesData[[#This Row],[Description/Commentaires/Notes]])</f>
        <v/>
      </c>
      <c r="L2104" s="21"/>
    </row>
    <row r="2105" spans="2:12" x14ac:dyDescent="0.25">
      <c r="B2105" s="92">
        <f t="shared" si="65"/>
        <v>2101</v>
      </c>
      <c r="C2105" s="13" t="str">
        <f t="shared" si="64"/>
        <v/>
      </c>
      <c r="D2105" s="20"/>
      <c r="E2105" s="5"/>
      <c r="F2105" s="5"/>
      <c r="G2105" s="5"/>
      <c r="H2105" s="3"/>
      <c r="I2105" s="4"/>
      <c r="J2105" s="4"/>
      <c r="K2105" s="92" t="str">
        <f>IF(DepensesData[[#This Row],[Description/Commentaires/Notes]]="","",DepensesData[[#This Row],[Description/Commentaires/Notes]])</f>
        <v/>
      </c>
      <c r="L2105" s="21"/>
    </row>
    <row r="2106" spans="2:12" x14ac:dyDescent="0.25">
      <c r="B2106" s="92">
        <f t="shared" si="65"/>
        <v>2102</v>
      </c>
      <c r="C2106" s="13" t="str">
        <f t="shared" si="64"/>
        <v/>
      </c>
      <c r="D2106" s="20"/>
      <c r="E2106" s="5"/>
      <c r="F2106" s="5"/>
      <c r="G2106" s="5"/>
      <c r="H2106" s="3"/>
      <c r="I2106" s="4"/>
      <c r="J2106" s="4"/>
      <c r="K2106" s="92" t="str">
        <f>IF(DepensesData[[#This Row],[Description/Commentaires/Notes]]="","",DepensesData[[#This Row],[Description/Commentaires/Notes]])</f>
        <v/>
      </c>
      <c r="L2106" s="21"/>
    </row>
    <row r="2107" spans="2:12" x14ac:dyDescent="0.25">
      <c r="B2107" s="92">
        <f t="shared" si="65"/>
        <v>2103</v>
      </c>
      <c r="C2107" s="13" t="str">
        <f t="shared" si="64"/>
        <v/>
      </c>
      <c r="D2107" s="20"/>
      <c r="E2107" s="5"/>
      <c r="F2107" s="5"/>
      <c r="G2107" s="5"/>
      <c r="H2107" s="3"/>
      <c r="I2107" s="4"/>
      <c r="J2107" s="4"/>
      <c r="K2107" s="92" t="str">
        <f>IF(DepensesData[[#This Row],[Description/Commentaires/Notes]]="","",DepensesData[[#This Row],[Description/Commentaires/Notes]])</f>
        <v/>
      </c>
      <c r="L2107" s="21"/>
    </row>
    <row r="2108" spans="2:12" x14ac:dyDescent="0.25">
      <c r="B2108" s="92">
        <f t="shared" si="65"/>
        <v>2104</v>
      </c>
      <c r="C2108" s="13" t="str">
        <f t="shared" si="64"/>
        <v/>
      </c>
      <c r="D2108" s="20"/>
      <c r="E2108" s="5"/>
      <c r="F2108" s="5"/>
      <c r="G2108" s="5"/>
      <c r="H2108" s="3"/>
      <c r="I2108" s="4"/>
      <c r="J2108" s="4"/>
      <c r="K2108" s="92" t="str">
        <f>IF(DepensesData[[#This Row],[Description/Commentaires/Notes]]="","",DepensesData[[#This Row],[Description/Commentaires/Notes]])</f>
        <v/>
      </c>
      <c r="L2108" s="21"/>
    </row>
    <row r="2109" spans="2:12" x14ac:dyDescent="0.25">
      <c r="B2109" s="92">
        <f t="shared" si="65"/>
        <v>2105</v>
      </c>
      <c r="C2109" s="13" t="str">
        <f t="shared" si="64"/>
        <v/>
      </c>
      <c r="D2109" s="20"/>
      <c r="E2109" s="5"/>
      <c r="F2109" s="5"/>
      <c r="G2109" s="5"/>
      <c r="H2109" s="3"/>
      <c r="I2109" s="4"/>
      <c r="J2109" s="4"/>
      <c r="K2109" s="92" t="str">
        <f>IF(DepensesData[[#This Row],[Description/Commentaires/Notes]]="","",DepensesData[[#This Row],[Description/Commentaires/Notes]])</f>
        <v/>
      </c>
      <c r="L2109" s="21"/>
    </row>
    <row r="2110" spans="2:12" x14ac:dyDescent="0.25">
      <c r="B2110" s="92">
        <f t="shared" si="65"/>
        <v>2106</v>
      </c>
      <c r="C2110" s="13" t="str">
        <f t="shared" si="64"/>
        <v/>
      </c>
      <c r="D2110" s="20"/>
      <c r="E2110" s="5"/>
      <c r="F2110" s="5"/>
      <c r="G2110" s="5"/>
      <c r="H2110" s="3"/>
      <c r="I2110" s="4"/>
      <c r="J2110" s="4"/>
      <c r="K2110" s="92" t="str">
        <f>IF(DepensesData[[#This Row],[Description/Commentaires/Notes]]="","",DepensesData[[#This Row],[Description/Commentaires/Notes]])</f>
        <v/>
      </c>
      <c r="L2110" s="21"/>
    </row>
    <row r="2111" spans="2:12" x14ac:dyDescent="0.25">
      <c r="B2111" s="92">
        <f t="shared" si="65"/>
        <v>2107</v>
      </c>
      <c r="C2111" s="13" t="str">
        <f t="shared" si="64"/>
        <v/>
      </c>
      <c r="D2111" s="20"/>
      <c r="E2111" s="5"/>
      <c r="F2111" s="5"/>
      <c r="G2111" s="5"/>
      <c r="H2111" s="3"/>
      <c r="I2111" s="4"/>
      <c r="J2111" s="4"/>
      <c r="K2111" s="92" t="str">
        <f>IF(DepensesData[[#This Row],[Description/Commentaires/Notes]]="","",DepensesData[[#This Row],[Description/Commentaires/Notes]])</f>
        <v/>
      </c>
      <c r="L2111" s="21"/>
    </row>
    <row r="2112" spans="2:12" x14ac:dyDescent="0.25">
      <c r="B2112" s="92">
        <f t="shared" si="65"/>
        <v>2108</v>
      </c>
      <c r="C2112" s="13" t="str">
        <f t="shared" si="64"/>
        <v/>
      </c>
      <c r="D2112" s="20"/>
      <c r="E2112" s="5"/>
      <c r="F2112" s="5"/>
      <c r="G2112" s="5"/>
      <c r="H2112" s="3"/>
      <c r="I2112" s="4"/>
      <c r="J2112" s="4"/>
      <c r="K2112" s="92" t="str">
        <f>IF(DepensesData[[#This Row],[Description/Commentaires/Notes]]="","",DepensesData[[#This Row],[Description/Commentaires/Notes]])</f>
        <v/>
      </c>
      <c r="L2112" s="21"/>
    </row>
    <row r="2113" spans="2:12" x14ac:dyDescent="0.25">
      <c r="B2113" s="92">
        <f t="shared" si="65"/>
        <v>2109</v>
      </c>
      <c r="C2113" s="13" t="str">
        <f t="shared" si="64"/>
        <v/>
      </c>
      <c r="D2113" s="20"/>
      <c r="E2113" s="5"/>
      <c r="F2113" s="5"/>
      <c r="G2113" s="5"/>
      <c r="H2113" s="3"/>
      <c r="I2113" s="4"/>
      <c r="J2113" s="4"/>
      <c r="K2113" s="92" t="str">
        <f>IF(DepensesData[[#This Row],[Description/Commentaires/Notes]]="","",DepensesData[[#This Row],[Description/Commentaires/Notes]])</f>
        <v/>
      </c>
      <c r="L2113" s="21"/>
    </row>
    <row r="2114" spans="2:12" x14ac:dyDescent="0.25">
      <c r="B2114" s="92">
        <f t="shared" si="65"/>
        <v>2110</v>
      </c>
      <c r="C2114" s="13" t="str">
        <f t="shared" si="64"/>
        <v/>
      </c>
      <c r="D2114" s="20"/>
      <c r="E2114" s="5"/>
      <c r="F2114" s="5"/>
      <c r="G2114" s="5"/>
      <c r="H2114" s="3"/>
      <c r="I2114" s="4"/>
      <c r="J2114" s="4"/>
      <c r="K2114" s="92" t="str">
        <f>IF(DepensesData[[#This Row],[Description/Commentaires/Notes]]="","",DepensesData[[#This Row],[Description/Commentaires/Notes]])</f>
        <v/>
      </c>
      <c r="L2114" s="21"/>
    </row>
    <row r="2115" spans="2:12" x14ac:dyDescent="0.25">
      <c r="B2115" s="92">
        <f t="shared" si="65"/>
        <v>2111</v>
      </c>
      <c r="C2115" s="13" t="str">
        <f t="shared" si="64"/>
        <v/>
      </c>
      <c r="D2115" s="20"/>
      <c r="E2115" s="5"/>
      <c r="F2115" s="5"/>
      <c r="G2115" s="5"/>
      <c r="H2115" s="3"/>
      <c r="I2115" s="4"/>
      <c r="J2115" s="4"/>
      <c r="K2115" s="92" t="str">
        <f>IF(DepensesData[[#This Row],[Description/Commentaires/Notes]]="","",DepensesData[[#This Row],[Description/Commentaires/Notes]])</f>
        <v/>
      </c>
      <c r="L2115" s="21"/>
    </row>
    <row r="2116" spans="2:12" x14ac:dyDescent="0.25">
      <c r="B2116" s="92">
        <f t="shared" si="65"/>
        <v>2112</v>
      </c>
      <c r="C2116" s="13" t="str">
        <f t="shared" si="64"/>
        <v/>
      </c>
      <c r="D2116" s="20"/>
      <c r="E2116" s="5"/>
      <c r="F2116" s="5"/>
      <c r="G2116" s="5"/>
      <c r="H2116" s="3"/>
      <c r="I2116" s="4"/>
      <c r="J2116" s="4"/>
      <c r="K2116" s="92" t="str">
        <f>IF(DepensesData[[#This Row],[Description/Commentaires/Notes]]="","",DepensesData[[#This Row],[Description/Commentaires/Notes]])</f>
        <v/>
      </c>
      <c r="L2116" s="21"/>
    </row>
    <row r="2117" spans="2:12" x14ac:dyDescent="0.25">
      <c r="B2117" s="92">
        <f t="shared" si="65"/>
        <v>2113</v>
      </c>
      <c r="C2117" s="13" t="str">
        <f t="shared" ref="C2117:C2180" si="66">IF(OR(D2117="", E2117="", F2117="", H2117="", I2117=""), "", TEXT(RIGHT(YEAR(D2117), 2), "00") &amp; TEXT(MONTH(D2117), "00") &amp; TEXT(DAY(D2117), "00") &amp; "_Dep_MC_" &amp; TEXT(B2117, "0"))</f>
        <v/>
      </c>
      <c r="D2117" s="20"/>
      <c r="E2117" s="5"/>
      <c r="F2117" s="5"/>
      <c r="G2117" s="5"/>
      <c r="H2117" s="3"/>
      <c r="I2117" s="4"/>
      <c r="J2117" s="4"/>
      <c r="K2117" s="92" t="str">
        <f>IF(DepensesData[[#This Row],[Description/Commentaires/Notes]]="","",DepensesData[[#This Row],[Description/Commentaires/Notes]])</f>
        <v/>
      </c>
      <c r="L2117" s="21"/>
    </row>
    <row r="2118" spans="2:12" x14ac:dyDescent="0.25">
      <c r="B2118" s="92">
        <f t="shared" si="65"/>
        <v>2114</v>
      </c>
      <c r="C2118" s="13" t="str">
        <f t="shared" si="66"/>
        <v/>
      </c>
      <c r="D2118" s="20"/>
      <c r="E2118" s="5"/>
      <c r="F2118" s="5"/>
      <c r="G2118" s="5"/>
      <c r="H2118" s="3"/>
      <c r="I2118" s="4"/>
      <c r="J2118" s="4"/>
      <c r="K2118" s="92" t="str">
        <f>IF(DepensesData[[#This Row],[Description/Commentaires/Notes]]="","",DepensesData[[#This Row],[Description/Commentaires/Notes]])</f>
        <v/>
      </c>
      <c r="L2118" s="21"/>
    </row>
    <row r="2119" spans="2:12" x14ac:dyDescent="0.25">
      <c r="B2119" s="92">
        <f t="shared" ref="B2119:B2182" si="67">B2118+1</f>
        <v>2115</v>
      </c>
      <c r="C2119" s="13" t="str">
        <f t="shared" si="66"/>
        <v/>
      </c>
      <c r="D2119" s="20"/>
      <c r="E2119" s="5"/>
      <c r="F2119" s="5"/>
      <c r="G2119" s="5"/>
      <c r="H2119" s="3"/>
      <c r="I2119" s="4"/>
      <c r="J2119" s="4"/>
      <c r="K2119" s="92" t="str">
        <f>IF(DepensesData[[#This Row],[Description/Commentaires/Notes]]="","",DepensesData[[#This Row],[Description/Commentaires/Notes]])</f>
        <v/>
      </c>
      <c r="L2119" s="21"/>
    </row>
    <row r="2120" spans="2:12" x14ac:dyDescent="0.25">
      <c r="B2120" s="92">
        <f t="shared" si="67"/>
        <v>2116</v>
      </c>
      <c r="C2120" s="13" t="str">
        <f t="shared" si="66"/>
        <v/>
      </c>
      <c r="D2120" s="20"/>
      <c r="E2120" s="5"/>
      <c r="F2120" s="5"/>
      <c r="G2120" s="5"/>
      <c r="H2120" s="3"/>
      <c r="I2120" s="4"/>
      <c r="J2120" s="4"/>
      <c r="K2120" s="92" t="str">
        <f>IF(DepensesData[[#This Row],[Description/Commentaires/Notes]]="","",DepensesData[[#This Row],[Description/Commentaires/Notes]])</f>
        <v/>
      </c>
      <c r="L2120" s="21"/>
    </row>
    <row r="2121" spans="2:12" x14ac:dyDescent="0.25">
      <c r="B2121" s="92">
        <f t="shared" si="67"/>
        <v>2117</v>
      </c>
      <c r="C2121" s="13" t="str">
        <f t="shared" si="66"/>
        <v/>
      </c>
      <c r="D2121" s="20"/>
      <c r="E2121" s="5"/>
      <c r="F2121" s="5"/>
      <c r="G2121" s="5"/>
      <c r="H2121" s="3"/>
      <c r="I2121" s="4"/>
      <c r="J2121" s="4"/>
      <c r="K2121" s="92" t="str">
        <f>IF(DepensesData[[#This Row],[Description/Commentaires/Notes]]="","",DepensesData[[#This Row],[Description/Commentaires/Notes]])</f>
        <v/>
      </c>
      <c r="L2121" s="21"/>
    </row>
    <row r="2122" spans="2:12" x14ac:dyDescent="0.25">
      <c r="B2122" s="92">
        <f t="shared" si="67"/>
        <v>2118</v>
      </c>
      <c r="C2122" s="13" t="str">
        <f t="shared" si="66"/>
        <v/>
      </c>
      <c r="D2122" s="20"/>
      <c r="E2122" s="5"/>
      <c r="F2122" s="5"/>
      <c r="G2122" s="5"/>
      <c r="H2122" s="3"/>
      <c r="I2122" s="4"/>
      <c r="J2122" s="4"/>
      <c r="K2122" s="92" t="str">
        <f>IF(DepensesData[[#This Row],[Description/Commentaires/Notes]]="","",DepensesData[[#This Row],[Description/Commentaires/Notes]])</f>
        <v/>
      </c>
      <c r="L2122" s="21"/>
    </row>
    <row r="2123" spans="2:12" x14ac:dyDescent="0.25">
      <c r="B2123" s="92">
        <f t="shared" si="67"/>
        <v>2119</v>
      </c>
      <c r="C2123" s="13" t="str">
        <f t="shared" si="66"/>
        <v/>
      </c>
      <c r="D2123" s="20"/>
      <c r="E2123" s="5"/>
      <c r="F2123" s="5"/>
      <c r="G2123" s="5"/>
      <c r="H2123" s="3"/>
      <c r="I2123" s="4"/>
      <c r="J2123" s="4"/>
      <c r="K2123" s="92" t="str">
        <f>IF(DepensesData[[#This Row],[Description/Commentaires/Notes]]="","",DepensesData[[#This Row],[Description/Commentaires/Notes]])</f>
        <v/>
      </c>
      <c r="L2123" s="21"/>
    </row>
    <row r="2124" spans="2:12" x14ac:dyDescent="0.25">
      <c r="B2124" s="92">
        <f t="shared" si="67"/>
        <v>2120</v>
      </c>
      <c r="C2124" s="13" t="str">
        <f t="shared" si="66"/>
        <v/>
      </c>
      <c r="D2124" s="20"/>
      <c r="E2124" s="5"/>
      <c r="F2124" s="5"/>
      <c r="G2124" s="5"/>
      <c r="H2124" s="3"/>
      <c r="I2124" s="4"/>
      <c r="J2124" s="4"/>
      <c r="K2124" s="92" t="str">
        <f>IF(DepensesData[[#This Row],[Description/Commentaires/Notes]]="","",DepensesData[[#This Row],[Description/Commentaires/Notes]])</f>
        <v/>
      </c>
      <c r="L2124" s="21"/>
    </row>
    <row r="2125" spans="2:12" x14ac:dyDescent="0.25">
      <c r="B2125" s="92">
        <f t="shared" si="67"/>
        <v>2121</v>
      </c>
      <c r="C2125" s="13" t="str">
        <f t="shared" si="66"/>
        <v/>
      </c>
      <c r="D2125" s="20"/>
      <c r="E2125" s="5"/>
      <c r="F2125" s="5"/>
      <c r="G2125" s="5"/>
      <c r="H2125" s="3"/>
      <c r="I2125" s="4"/>
      <c r="J2125" s="4"/>
      <c r="K2125" s="92" t="str">
        <f>IF(DepensesData[[#This Row],[Description/Commentaires/Notes]]="","",DepensesData[[#This Row],[Description/Commentaires/Notes]])</f>
        <v/>
      </c>
      <c r="L2125" s="21"/>
    </row>
    <row r="2126" spans="2:12" x14ac:dyDescent="0.25">
      <c r="B2126" s="92">
        <f t="shared" si="67"/>
        <v>2122</v>
      </c>
      <c r="C2126" s="13" t="str">
        <f t="shared" si="66"/>
        <v/>
      </c>
      <c r="D2126" s="20"/>
      <c r="E2126" s="5"/>
      <c r="F2126" s="5"/>
      <c r="G2126" s="5"/>
      <c r="H2126" s="3"/>
      <c r="I2126" s="4"/>
      <c r="J2126" s="4"/>
      <c r="K2126" s="92" t="str">
        <f>IF(DepensesData[[#This Row],[Description/Commentaires/Notes]]="","",DepensesData[[#This Row],[Description/Commentaires/Notes]])</f>
        <v/>
      </c>
      <c r="L2126" s="21"/>
    </row>
    <row r="2127" spans="2:12" x14ac:dyDescent="0.25">
      <c r="B2127" s="92">
        <f t="shared" si="67"/>
        <v>2123</v>
      </c>
      <c r="C2127" s="13" t="str">
        <f t="shared" si="66"/>
        <v/>
      </c>
      <c r="D2127" s="20"/>
      <c r="E2127" s="5"/>
      <c r="F2127" s="5"/>
      <c r="G2127" s="5"/>
      <c r="H2127" s="3"/>
      <c r="I2127" s="4"/>
      <c r="J2127" s="4"/>
      <c r="K2127" s="92" t="str">
        <f>IF(DepensesData[[#This Row],[Description/Commentaires/Notes]]="","",DepensesData[[#This Row],[Description/Commentaires/Notes]])</f>
        <v/>
      </c>
      <c r="L2127" s="21"/>
    </row>
    <row r="2128" spans="2:12" x14ac:dyDescent="0.25">
      <c r="B2128" s="92">
        <f t="shared" si="67"/>
        <v>2124</v>
      </c>
      <c r="C2128" s="13" t="str">
        <f t="shared" si="66"/>
        <v/>
      </c>
      <c r="D2128" s="20"/>
      <c r="E2128" s="5"/>
      <c r="F2128" s="5"/>
      <c r="G2128" s="5"/>
      <c r="H2128" s="3"/>
      <c r="I2128" s="4"/>
      <c r="J2128" s="4"/>
      <c r="K2128" s="92" t="str">
        <f>IF(DepensesData[[#This Row],[Description/Commentaires/Notes]]="","",DepensesData[[#This Row],[Description/Commentaires/Notes]])</f>
        <v/>
      </c>
      <c r="L2128" s="21"/>
    </row>
    <row r="2129" spans="2:12" x14ac:dyDescent="0.25">
      <c r="B2129" s="92">
        <f t="shared" si="67"/>
        <v>2125</v>
      </c>
      <c r="C2129" s="13" t="str">
        <f t="shared" si="66"/>
        <v/>
      </c>
      <c r="D2129" s="20"/>
      <c r="E2129" s="5"/>
      <c r="F2129" s="5"/>
      <c r="G2129" s="5"/>
      <c r="H2129" s="3"/>
      <c r="I2129" s="4"/>
      <c r="J2129" s="4"/>
      <c r="K2129" s="92" t="str">
        <f>IF(DepensesData[[#This Row],[Description/Commentaires/Notes]]="","",DepensesData[[#This Row],[Description/Commentaires/Notes]])</f>
        <v/>
      </c>
      <c r="L2129" s="21"/>
    </row>
    <row r="2130" spans="2:12" x14ac:dyDescent="0.25">
      <c r="B2130" s="92">
        <f t="shared" si="67"/>
        <v>2126</v>
      </c>
      <c r="C2130" s="13" t="str">
        <f t="shared" si="66"/>
        <v/>
      </c>
      <c r="D2130" s="20"/>
      <c r="E2130" s="5"/>
      <c r="F2130" s="5"/>
      <c r="G2130" s="5"/>
      <c r="H2130" s="3"/>
      <c r="I2130" s="4"/>
      <c r="J2130" s="4"/>
      <c r="K2130" s="92" t="str">
        <f>IF(DepensesData[[#This Row],[Description/Commentaires/Notes]]="","",DepensesData[[#This Row],[Description/Commentaires/Notes]])</f>
        <v/>
      </c>
      <c r="L2130" s="21"/>
    </row>
    <row r="2131" spans="2:12" x14ac:dyDescent="0.25">
      <c r="B2131" s="92">
        <f t="shared" si="67"/>
        <v>2127</v>
      </c>
      <c r="C2131" s="13" t="str">
        <f t="shared" si="66"/>
        <v/>
      </c>
      <c r="D2131" s="20"/>
      <c r="E2131" s="5"/>
      <c r="F2131" s="5"/>
      <c r="G2131" s="5"/>
      <c r="H2131" s="3"/>
      <c r="I2131" s="4"/>
      <c r="J2131" s="4"/>
      <c r="K2131" s="92" t="str">
        <f>IF(DepensesData[[#This Row],[Description/Commentaires/Notes]]="","",DepensesData[[#This Row],[Description/Commentaires/Notes]])</f>
        <v/>
      </c>
      <c r="L2131" s="21"/>
    </row>
    <row r="2132" spans="2:12" x14ac:dyDescent="0.25">
      <c r="B2132" s="92">
        <f t="shared" si="67"/>
        <v>2128</v>
      </c>
      <c r="C2132" s="13" t="str">
        <f t="shared" si="66"/>
        <v/>
      </c>
      <c r="D2132" s="20"/>
      <c r="E2132" s="5"/>
      <c r="F2132" s="5"/>
      <c r="G2132" s="5"/>
      <c r="H2132" s="3"/>
      <c r="I2132" s="4"/>
      <c r="J2132" s="4"/>
      <c r="K2132" s="92" t="str">
        <f>IF(DepensesData[[#This Row],[Description/Commentaires/Notes]]="","",DepensesData[[#This Row],[Description/Commentaires/Notes]])</f>
        <v/>
      </c>
      <c r="L2132" s="21"/>
    </row>
    <row r="2133" spans="2:12" x14ac:dyDescent="0.25">
      <c r="B2133" s="92">
        <f t="shared" si="67"/>
        <v>2129</v>
      </c>
      <c r="C2133" s="13" t="str">
        <f t="shared" si="66"/>
        <v/>
      </c>
      <c r="D2133" s="20"/>
      <c r="E2133" s="5"/>
      <c r="F2133" s="5"/>
      <c r="G2133" s="5"/>
      <c r="H2133" s="3"/>
      <c r="I2133" s="4"/>
      <c r="J2133" s="4"/>
      <c r="K2133" s="92" t="str">
        <f>IF(DepensesData[[#This Row],[Description/Commentaires/Notes]]="","",DepensesData[[#This Row],[Description/Commentaires/Notes]])</f>
        <v/>
      </c>
      <c r="L2133" s="21"/>
    </row>
    <row r="2134" spans="2:12" x14ac:dyDescent="0.25">
      <c r="B2134" s="92">
        <f t="shared" si="67"/>
        <v>2130</v>
      </c>
      <c r="C2134" s="13" t="str">
        <f t="shared" si="66"/>
        <v/>
      </c>
      <c r="D2134" s="20"/>
      <c r="E2134" s="5"/>
      <c r="F2134" s="5"/>
      <c r="G2134" s="5"/>
      <c r="H2134" s="3"/>
      <c r="I2134" s="4"/>
      <c r="J2134" s="4"/>
      <c r="K2134" s="92" t="str">
        <f>IF(DepensesData[[#This Row],[Description/Commentaires/Notes]]="","",DepensesData[[#This Row],[Description/Commentaires/Notes]])</f>
        <v/>
      </c>
      <c r="L2134" s="21"/>
    </row>
    <row r="2135" spans="2:12" x14ac:dyDescent="0.25">
      <c r="B2135" s="92">
        <f t="shared" si="67"/>
        <v>2131</v>
      </c>
      <c r="C2135" s="13" t="str">
        <f t="shared" si="66"/>
        <v/>
      </c>
      <c r="D2135" s="20"/>
      <c r="E2135" s="5"/>
      <c r="F2135" s="5"/>
      <c r="G2135" s="5"/>
      <c r="H2135" s="3"/>
      <c r="I2135" s="4"/>
      <c r="J2135" s="4"/>
      <c r="K2135" s="92" t="str">
        <f>IF(DepensesData[[#This Row],[Description/Commentaires/Notes]]="","",DepensesData[[#This Row],[Description/Commentaires/Notes]])</f>
        <v/>
      </c>
      <c r="L2135" s="21"/>
    </row>
    <row r="2136" spans="2:12" x14ac:dyDescent="0.25">
      <c r="B2136" s="92">
        <f t="shared" si="67"/>
        <v>2132</v>
      </c>
      <c r="C2136" s="13" t="str">
        <f t="shared" si="66"/>
        <v/>
      </c>
      <c r="D2136" s="20"/>
      <c r="E2136" s="5"/>
      <c r="F2136" s="5"/>
      <c r="G2136" s="5"/>
      <c r="H2136" s="3"/>
      <c r="I2136" s="4"/>
      <c r="J2136" s="4"/>
      <c r="K2136" s="92" t="str">
        <f>IF(DepensesData[[#This Row],[Description/Commentaires/Notes]]="","",DepensesData[[#This Row],[Description/Commentaires/Notes]])</f>
        <v/>
      </c>
      <c r="L2136" s="21"/>
    </row>
    <row r="2137" spans="2:12" x14ac:dyDescent="0.25">
      <c r="B2137" s="92">
        <f t="shared" si="67"/>
        <v>2133</v>
      </c>
      <c r="C2137" s="13" t="str">
        <f t="shared" si="66"/>
        <v/>
      </c>
      <c r="D2137" s="20"/>
      <c r="E2137" s="5"/>
      <c r="F2137" s="5"/>
      <c r="G2137" s="5"/>
      <c r="H2137" s="3"/>
      <c r="I2137" s="4"/>
      <c r="J2137" s="4"/>
      <c r="K2137" s="92" t="str">
        <f>IF(DepensesData[[#This Row],[Description/Commentaires/Notes]]="","",DepensesData[[#This Row],[Description/Commentaires/Notes]])</f>
        <v/>
      </c>
      <c r="L2137" s="21"/>
    </row>
    <row r="2138" spans="2:12" x14ac:dyDescent="0.25">
      <c r="B2138" s="92">
        <f t="shared" si="67"/>
        <v>2134</v>
      </c>
      <c r="C2138" s="13" t="str">
        <f t="shared" si="66"/>
        <v/>
      </c>
      <c r="D2138" s="20"/>
      <c r="E2138" s="5"/>
      <c r="F2138" s="5"/>
      <c r="G2138" s="5"/>
      <c r="H2138" s="3"/>
      <c r="I2138" s="4"/>
      <c r="J2138" s="4"/>
      <c r="K2138" s="92" t="str">
        <f>IF(DepensesData[[#This Row],[Description/Commentaires/Notes]]="","",DepensesData[[#This Row],[Description/Commentaires/Notes]])</f>
        <v/>
      </c>
      <c r="L2138" s="21"/>
    </row>
    <row r="2139" spans="2:12" x14ac:dyDescent="0.25">
      <c r="B2139" s="92">
        <f t="shared" si="67"/>
        <v>2135</v>
      </c>
      <c r="C2139" s="13" t="str">
        <f t="shared" si="66"/>
        <v/>
      </c>
      <c r="D2139" s="20"/>
      <c r="E2139" s="5"/>
      <c r="F2139" s="5"/>
      <c r="G2139" s="5"/>
      <c r="H2139" s="3"/>
      <c r="I2139" s="4"/>
      <c r="J2139" s="4"/>
      <c r="K2139" s="92" t="str">
        <f>IF(DepensesData[[#This Row],[Description/Commentaires/Notes]]="","",DepensesData[[#This Row],[Description/Commentaires/Notes]])</f>
        <v/>
      </c>
      <c r="L2139" s="21"/>
    </row>
    <row r="2140" spans="2:12" x14ac:dyDescent="0.25">
      <c r="B2140" s="92">
        <f t="shared" si="67"/>
        <v>2136</v>
      </c>
      <c r="C2140" s="13" t="str">
        <f t="shared" si="66"/>
        <v/>
      </c>
      <c r="D2140" s="20"/>
      <c r="E2140" s="5"/>
      <c r="F2140" s="5"/>
      <c r="G2140" s="5"/>
      <c r="H2140" s="3"/>
      <c r="I2140" s="4"/>
      <c r="J2140" s="4"/>
      <c r="K2140" s="92" t="str">
        <f>IF(DepensesData[[#This Row],[Description/Commentaires/Notes]]="","",DepensesData[[#This Row],[Description/Commentaires/Notes]])</f>
        <v/>
      </c>
      <c r="L2140" s="21"/>
    </row>
    <row r="2141" spans="2:12" x14ac:dyDescent="0.25">
      <c r="B2141" s="92">
        <f t="shared" si="67"/>
        <v>2137</v>
      </c>
      <c r="C2141" s="13" t="str">
        <f t="shared" si="66"/>
        <v/>
      </c>
      <c r="D2141" s="20"/>
      <c r="E2141" s="5"/>
      <c r="F2141" s="5"/>
      <c r="G2141" s="5"/>
      <c r="H2141" s="3"/>
      <c r="I2141" s="4"/>
      <c r="J2141" s="4"/>
      <c r="K2141" s="92" t="str">
        <f>IF(DepensesData[[#This Row],[Description/Commentaires/Notes]]="","",DepensesData[[#This Row],[Description/Commentaires/Notes]])</f>
        <v/>
      </c>
      <c r="L2141" s="21"/>
    </row>
    <row r="2142" spans="2:12" x14ac:dyDescent="0.25">
      <c r="B2142" s="92">
        <f t="shared" si="67"/>
        <v>2138</v>
      </c>
      <c r="C2142" s="13" t="str">
        <f t="shared" si="66"/>
        <v/>
      </c>
      <c r="D2142" s="20"/>
      <c r="E2142" s="5"/>
      <c r="F2142" s="5"/>
      <c r="G2142" s="5"/>
      <c r="H2142" s="3"/>
      <c r="I2142" s="4"/>
      <c r="J2142" s="4"/>
      <c r="K2142" s="92" t="str">
        <f>IF(DepensesData[[#This Row],[Description/Commentaires/Notes]]="","",DepensesData[[#This Row],[Description/Commentaires/Notes]])</f>
        <v/>
      </c>
      <c r="L2142" s="21"/>
    </row>
    <row r="2143" spans="2:12" x14ac:dyDescent="0.25">
      <c r="B2143" s="92">
        <f t="shared" si="67"/>
        <v>2139</v>
      </c>
      <c r="C2143" s="13" t="str">
        <f t="shared" si="66"/>
        <v/>
      </c>
      <c r="D2143" s="20"/>
      <c r="E2143" s="5"/>
      <c r="F2143" s="5"/>
      <c r="G2143" s="5"/>
      <c r="H2143" s="3"/>
      <c r="I2143" s="4"/>
      <c r="J2143" s="4"/>
      <c r="K2143" s="92" t="str">
        <f>IF(DepensesData[[#This Row],[Description/Commentaires/Notes]]="","",DepensesData[[#This Row],[Description/Commentaires/Notes]])</f>
        <v/>
      </c>
      <c r="L2143" s="21"/>
    </row>
    <row r="2144" spans="2:12" x14ac:dyDescent="0.25">
      <c r="B2144" s="92">
        <f t="shared" si="67"/>
        <v>2140</v>
      </c>
      <c r="C2144" s="13" t="str">
        <f t="shared" si="66"/>
        <v/>
      </c>
      <c r="D2144" s="20"/>
      <c r="E2144" s="5"/>
      <c r="F2144" s="5"/>
      <c r="G2144" s="5"/>
      <c r="H2144" s="3"/>
      <c r="I2144" s="4"/>
      <c r="J2144" s="4"/>
      <c r="K2144" s="92" t="str">
        <f>IF(DepensesData[[#This Row],[Description/Commentaires/Notes]]="","",DepensesData[[#This Row],[Description/Commentaires/Notes]])</f>
        <v/>
      </c>
      <c r="L2144" s="21"/>
    </row>
    <row r="2145" spans="2:12" x14ac:dyDescent="0.25">
      <c r="B2145" s="92">
        <f t="shared" si="67"/>
        <v>2141</v>
      </c>
      <c r="C2145" s="13" t="str">
        <f t="shared" si="66"/>
        <v/>
      </c>
      <c r="D2145" s="20"/>
      <c r="E2145" s="5"/>
      <c r="F2145" s="5"/>
      <c r="G2145" s="5"/>
      <c r="H2145" s="3"/>
      <c r="I2145" s="4"/>
      <c r="J2145" s="4"/>
      <c r="K2145" s="92" t="str">
        <f>IF(DepensesData[[#This Row],[Description/Commentaires/Notes]]="","",DepensesData[[#This Row],[Description/Commentaires/Notes]])</f>
        <v/>
      </c>
      <c r="L2145" s="21"/>
    </row>
    <row r="2146" spans="2:12" x14ac:dyDescent="0.25">
      <c r="B2146" s="92">
        <f t="shared" si="67"/>
        <v>2142</v>
      </c>
      <c r="C2146" s="13" t="str">
        <f t="shared" si="66"/>
        <v/>
      </c>
      <c r="D2146" s="20"/>
      <c r="E2146" s="5"/>
      <c r="F2146" s="5"/>
      <c r="G2146" s="5"/>
      <c r="H2146" s="3"/>
      <c r="I2146" s="4"/>
      <c r="J2146" s="4"/>
      <c r="K2146" s="92" t="str">
        <f>IF(DepensesData[[#This Row],[Description/Commentaires/Notes]]="","",DepensesData[[#This Row],[Description/Commentaires/Notes]])</f>
        <v/>
      </c>
      <c r="L2146" s="21"/>
    </row>
    <row r="2147" spans="2:12" x14ac:dyDescent="0.25">
      <c r="B2147" s="92">
        <f t="shared" si="67"/>
        <v>2143</v>
      </c>
      <c r="C2147" s="13" t="str">
        <f t="shared" si="66"/>
        <v/>
      </c>
      <c r="D2147" s="20"/>
      <c r="E2147" s="5"/>
      <c r="F2147" s="5"/>
      <c r="G2147" s="5"/>
      <c r="H2147" s="3"/>
      <c r="I2147" s="4"/>
      <c r="J2147" s="4"/>
      <c r="K2147" s="92" t="str">
        <f>IF(DepensesData[[#This Row],[Description/Commentaires/Notes]]="","",DepensesData[[#This Row],[Description/Commentaires/Notes]])</f>
        <v/>
      </c>
      <c r="L2147" s="21"/>
    </row>
    <row r="2148" spans="2:12" x14ac:dyDescent="0.25">
      <c r="B2148" s="92">
        <f t="shared" si="67"/>
        <v>2144</v>
      </c>
      <c r="C2148" s="13" t="str">
        <f t="shared" si="66"/>
        <v/>
      </c>
      <c r="D2148" s="20"/>
      <c r="E2148" s="5"/>
      <c r="F2148" s="5"/>
      <c r="G2148" s="5"/>
      <c r="H2148" s="3"/>
      <c r="I2148" s="4"/>
      <c r="J2148" s="4"/>
      <c r="K2148" s="92" t="str">
        <f>IF(DepensesData[[#This Row],[Description/Commentaires/Notes]]="","",DepensesData[[#This Row],[Description/Commentaires/Notes]])</f>
        <v/>
      </c>
      <c r="L2148" s="21"/>
    </row>
    <row r="2149" spans="2:12" x14ac:dyDescent="0.25">
      <c r="B2149" s="92">
        <f t="shared" si="67"/>
        <v>2145</v>
      </c>
      <c r="C2149" s="13" t="str">
        <f t="shared" si="66"/>
        <v/>
      </c>
      <c r="D2149" s="20"/>
      <c r="E2149" s="5"/>
      <c r="F2149" s="5"/>
      <c r="G2149" s="5"/>
      <c r="H2149" s="3"/>
      <c r="I2149" s="4"/>
      <c r="J2149" s="4"/>
      <c r="K2149" s="92" t="str">
        <f>IF(DepensesData[[#This Row],[Description/Commentaires/Notes]]="","",DepensesData[[#This Row],[Description/Commentaires/Notes]])</f>
        <v/>
      </c>
      <c r="L2149" s="21"/>
    </row>
    <row r="2150" spans="2:12" x14ac:dyDescent="0.25">
      <c r="B2150" s="92">
        <f t="shared" si="67"/>
        <v>2146</v>
      </c>
      <c r="C2150" s="13" t="str">
        <f t="shared" si="66"/>
        <v/>
      </c>
      <c r="D2150" s="20"/>
      <c r="E2150" s="5"/>
      <c r="F2150" s="5"/>
      <c r="G2150" s="5"/>
      <c r="H2150" s="3"/>
      <c r="I2150" s="4"/>
      <c r="J2150" s="4"/>
      <c r="K2150" s="92" t="str">
        <f>IF(DepensesData[[#This Row],[Description/Commentaires/Notes]]="","",DepensesData[[#This Row],[Description/Commentaires/Notes]])</f>
        <v/>
      </c>
      <c r="L2150" s="21"/>
    </row>
    <row r="2151" spans="2:12" x14ac:dyDescent="0.25">
      <c r="B2151" s="92">
        <f t="shared" si="67"/>
        <v>2147</v>
      </c>
      <c r="C2151" s="13" t="str">
        <f t="shared" si="66"/>
        <v/>
      </c>
      <c r="D2151" s="20"/>
      <c r="E2151" s="5"/>
      <c r="F2151" s="5"/>
      <c r="G2151" s="5"/>
      <c r="H2151" s="3"/>
      <c r="I2151" s="4"/>
      <c r="J2151" s="4"/>
      <c r="K2151" s="92" t="str">
        <f>IF(DepensesData[[#This Row],[Description/Commentaires/Notes]]="","",DepensesData[[#This Row],[Description/Commentaires/Notes]])</f>
        <v/>
      </c>
      <c r="L2151" s="21"/>
    </row>
    <row r="2152" spans="2:12" x14ac:dyDescent="0.25">
      <c r="B2152" s="92">
        <f t="shared" si="67"/>
        <v>2148</v>
      </c>
      <c r="C2152" s="13" t="str">
        <f t="shared" si="66"/>
        <v/>
      </c>
      <c r="D2152" s="20"/>
      <c r="E2152" s="5"/>
      <c r="F2152" s="5"/>
      <c r="G2152" s="5"/>
      <c r="H2152" s="3"/>
      <c r="I2152" s="4"/>
      <c r="J2152" s="4"/>
      <c r="K2152" s="92" t="str">
        <f>IF(DepensesData[[#This Row],[Description/Commentaires/Notes]]="","",DepensesData[[#This Row],[Description/Commentaires/Notes]])</f>
        <v/>
      </c>
      <c r="L2152" s="21"/>
    </row>
    <row r="2153" spans="2:12" x14ac:dyDescent="0.25">
      <c r="B2153" s="92">
        <f t="shared" si="67"/>
        <v>2149</v>
      </c>
      <c r="C2153" s="13" t="str">
        <f t="shared" si="66"/>
        <v/>
      </c>
      <c r="D2153" s="20"/>
      <c r="E2153" s="5"/>
      <c r="F2153" s="5"/>
      <c r="G2153" s="5"/>
      <c r="H2153" s="3"/>
      <c r="I2153" s="4"/>
      <c r="J2153" s="4"/>
      <c r="K2153" s="92" t="str">
        <f>IF(DepensesData[[#This Row],[Description/Commentaires/Notes]]="","",DepensesData[[#This Row],[Description/Commentaires/Notes]])</f>
        <v/>
      </c>
      <c r="L2153" s="21"/>
    </row>
    <row r="2154" spans="2:12" x14ac:dyDescent="0.25">
      <c r="B2154" s="92">
        <f t="shared" si="67"/>
        <v>2150</v>
      </c>
      <c r="C2154" s="13" t="str">
        <f t="shared" si="66"/>
        <v/>
      </c>
      <c r="D2154" s="20"/>
      <c r="E2154" s="5"/>
      <c r="F2154" s="5"/>
      <c r="G2154" s="5"/>
      <c r="H2154" s="3"/>
      <c r="I2154" s="4"/>
      <c r="J2154" s="4"/>
      <c r="K2154" s="92" t="str">
        <f>IF(DepensesData[[#This Row],[Description/Commentaires/Notes]]="","",DepensesData[[#This Row],[Description/Commentaires/Notes]])</f>
        <v/>
      </c>
      <c r="L2154" s="21"/>
    </row>
    <row r="2155" spans="2:12" x14ac:dyDescent="0.25">
      <c r="B2155" s="92">
        <f t="shared" si="67"/>
        <v>2151</v>
      </c>
      <c r="C2155" s="13" t="str">
        <f t="shared" si="66"/>
        <v/>
      </c>
      <c r="D2155" s="20"/>
      <c r="E2155" s="5"/>
      <c r="F2155" s="5"/>
      <c r="G2155" s="5"/>
      <c r="H2155" s="3"/>
      <c r="I2155" s="4"/>
      <c r="J2155" s="4"/>
      <c r="K2155" s="92" t="str">
        <f>IF(DepensesData[[#This Row],[Description/Commentaires/Notes]]="","",DepensesData[[#This Row],[Description/Commentaires/Notes]])</f>
        <v/>
      </c>
      <c r="L2155" s="21"/>
    </row>
    <row r="2156" spans="2:12" x14ac:dyDescent="0.25">
      <c r="B2156" s="92">
        <f t="shared" si="67"/>
        <v>2152</v>
      </c>
      <c r="C2156" s="13" t="str">
        <f t="shared" si="66"/>
        <v/>
      </c>
      <c r="D2156" s="20"/>
      <c r="E2156" s="5"/>
      <c r="F2156" s="5"/>
      <c r="G2156" s="5"/>
      <c r="H2156" s="3"/>
      <c r="I2156" s="4"/>
      <c r="J2156" s="4"/>
      <c r="K2156" s="92" t="str">
        <f>IF(DepensesData[[#This Row],[Description/Commentaires/Notes]]="","",DepensesData[[#This Row],[Description/Commentaires/Notes]])</f>
        <v/>
      </c>
      <c r="L2156" s="21"/>
    </row>
    <row r="2157" spans="2:12" x14ac:dyDescent="0.25">
      <c r="B2157" s="92">
        <f t="shared" si="67"/>
        <v>2153</v>
      </c>
      <c r="C2157" s="13" t="str">
        <f t="shared" si="66"/>
        <v/>
      </c>
      <c r="D2157" s="20"/>
      <c r="E2157" s="5"/>
      <c r="F2157" s="5"/>
      <c r="G2157" s="5"/>
      <c r="H2157" s="3"/>
      <c r="I2157" s="4"/>
      <c r="J2157" s="4"/>
      <c r="K2157" s="92" t="str">
        <f>IF(DepensesData[[#This Row],[Description/Commentaires/Notes]]="","",DepensesData[[#This Row],[Description/Commentaires/Notes]])</f>
        <v/>
      </c>
      <c r="L2157" s="21"/>
    </row>
    <row r="2158" spans="2:12" x14ac:dyDescent="0.25">
      <c r="B2158" s="92">
        <f t="shared" si="67"/>
        <v>2154</v>
      </c>
      <c r="C2158" s="13" t="str">
        <f t="shared" si="66"/>
        <v/>
      </c>
      <c r="D2158" s="20"/>
      <c r="E2158" s="5"/>
      <c r="F2158" s="5"/>
      <c r="G2158" s="5"/>
      <c r="H2158" s="3"/>
      <c r="I2158" s="4"/>
      <c r="J2158" s="4"/>
      <c r="K2158" s="92" t="str">
        <f>IF(DepensesData[[#This Row],[Description/Commentaires/Notes]]="","",DepensesData[[#This Row],[Description/Commentaires/Notes]])</f>
        <v/>
      </c>
      <c r="L2158" s="21"/>
    </row>
    <row r="2159" spans="2:12" x14ac:dyDescent="0.25">
      <c r="B2159" s="92">
        <f t="shared" si="67"/>
        <v>2155</v>
      </c>
      <c r="C2159" s="13" t="str">
        <f t="shared" si="66"/>
        <v/>
      </c>
      <c r="D2159" s="20"/>
      <c r="E2159" s="5"/>
      <c r="F2159" s="5"/>
      <c r="G2159" s="5"/>
      <c r="H2159" s="3"/>
      <c r="I2159" s="4"/>
      <c r="J2159" s="4"/>
      <c r="K2159" s="92" t="str">
        <f>IF(DepensesData[[#This Row],[Description/Commentaires/Notes]]="","",DepensesData[[#This Row],[Description/Commentaires/Notes]])</f>
        <v/>
      </c>
      <c r="L2159" s="21"/>
    </row>
    <row r="2160" spans="2:12" x14ac:dyDescent="0.25">
      <c r="B2160" s="92">
        <f t="shared" si="67"/>
        <v>2156</v>
      </c>
      <c r="C2160" s="13" t="str">
        <f t="shared" si="66"/>
        <v/>
      </c>
      <c r="D2160" s="20"/>
      <c r="E2160" s="5"/>
      <c r="F2160" s="5"/>
      <c r="G2160" s="5"/>
      <c r="H2160" s="3"/>
      <c r="I2160" s="4"/>
      <c r="J2160" s="4"/>
      <c r="K2160" s="92" t="str">
        <f>IF(DepensesData[[#This Row],[Description/Commentaires/Notes]]="","",DepensesData[[#This Row],[Description/Commentaires/Notes]])</f>
        <v/>
      </c>
      <c r="L2160" s="21"/>
    </row>
    <row r="2161" spans="2:12" x14ac:dyDescent="0.25">
      <c r="B2161" s="92">
        <f t="shared" si="67"/>
        <v>2157</v>
      </c>
      <c r="C2161" s="13" t="str">
        <f t="shared" si="66"/>
        <v/>
      </c>
      <c r="D2161" s="20"/>
      <c r="E2161" s="5"/>
      <c r="F2161" s="5"/>
      <c r="G2161" s="5"/>
      <c r="H2161" s="3"/>
      <c r="I2161" s="4"/>
      <c r="J2161" s="4"/>
      <c r="K2161" s="92" t="str">
        <f>IF(DepensesData[[#This Row],[Description/Commentaires/Notes]]="","",DepensesData[[#This Row],[Description/Commentaires/Notes]])</f>
        <v/>
      </c>
      <c r="L2161" s="21"/>
    </row>
    <row r="2162" spans="2:12" x14ac:dyDescent="0.25">
      <c r="B2162" s="92">
        <f t="shared" si="67"/>
        <v>2158</v>
      </c>
      <c r="C2162" s="13" t="str">
        <f t="shared" si="66"/>
        <v/>
      </c>
      <c r="D2162" s="20"/>
      <c r="E2162" s="5"/>
      <c r="F2162" s="5"/>
      <c r="G2162" s="5"/>
      <c r="H2162" s="3"/>
      <c r="I2162" s="4"/>
      <c r="J2162" s="4"/>
      <c r="K2162" s="92" t="str">
        <f>IF(DepensesData[[#This Row],[Description/Commentaires/Notes]]="","",DepensesData[[#This Row],[Description/Commentaires/Notes]])</f>
        <v/>
      </c>
      <c r="L2162" s="21"/>
    </row>
    <row r="2163" spans="2:12" x14ac:dyDescent="0.25">
      <c r="B2163" s="92">
        <f t="shared" si="67"/>
        <v>2159</v>
      </c>
      <c r="C2163" s="13" t="str">
        <f t="shared" si="66"/>
        <v/>
      </c>
      <c r="D2163" s="20"/>
      <c r="E2163" s="5"/>
      <c r="F2163" s="5"/>
      <c r="G2163" s="5"/>
      <c r="H2163" s="3"/>
      <c r="I2163" s="4"/>
      <c r="J2163" s="4"/>
      <c r="K2163" s="92" t="str">
        <f>IF(DepensesData[[#This Row],[Description/Commentaires/Notes]]="","",DepensesData[[#This Row],[Description/Commentaires/Notes]])</f>
        <v/>
      </c>
      <c r="L2163" s="21"/>
    </row>
    <row r="2164" spans="2:12" x14ac:dyDescent="0.25">
      <c r="B2164" s="92">
        <f t="shared" si="67"/>
        <v>2160</v>
      </c>
      <c r="C2164" s="13" t="str">
        <f t="shared" si="66"/>
        <v/>
      </c>
      <c r="D2164" s="20"/>
      <c r="E2164" s="5"/>
      <c r="F2164" s="5"/>
      <c r="G2164" s="5"/>
      <c r="H2164" s="3"/>
      <c r="I2164" s="4"/>
      <c r="J2164" s="4"/>
      <c r="K2164" s="92" t="str">
        <f>IF(DepensesData[[#This Row],[Description/Commentaires/Notes]]="","",DepensesData[[#This Row],[Description/Commentaires/Notes]])</f>
        <v/>
      </c>
      <c r="L2164" s="21"/>
    </row>
    <row r="2165" spans="2:12" x14ac:dyDescent="0.25">
      <c r="B2165" s="92">
        <f t="shared" si="67"/>
        <v>2161</v>
      </c>
      <c r="C2165" s="13" t="str">
        <f t="shared" si="66"/>
        <v/>
      </c>
      <c r="D2165" s="20"/>
      <c r="E2165" s="5"/>
      <c r="F2165" s="5"/>
      <c r="G2165" s="5"/>
      <c r="H2165" s="3"/>
      <c r="I2165" s="4"/>
      <c r="J2165" s="4"/>
      <c r="K2165" s="92" t="str">
        <f>IF(DepensesData[[#This Row],[Description/Commentaires/Notes]]="","",DepensesData[[#This Row],[Description/Commentaires/Notes]])</f>
        <v/>
      </c>
      <c r="L2165" s="21"/>
    </row>
    <row r="2166" spans="2:12" x14ac:dyDescent="0.25">
      <c r="B2166" s="92">
        <f t="shared" si="67"/>
        <v>2162</v>
      </c>
      <c r="C2166" s="13" t="str">
        <f t="shared" si="66"/>
        <v/>
      </c>
      <c r="D2166" s="20"/>
      <c r="E2166" s="5"/>
      <c r="F2166" s="5"/>
      <c r="G2166" s="5"/>
      <c r="H2166" s="3"/>
      <c r="I2166" s="4"/>
      <c r="J2166" s="4"/>
      <c r="K2166" s="92" t="str">
        <f>IF(DepensesData[[#This Row],[Description/Commentaires/Notes]]="","",DepensesData[[#This Row],[Description/Commentaires/Notes]])</f>
        <v/>
      </c>
      <c r="L2166" s="21"/>
    </row>
    <row r="2167" spans="2:12" x14ac:dyDescent="0.25">
      <c r="B2167" s="92">
        <f t="shared" si="67"/>
        <v>2163</v>
      </c>
      <c r="C2167" s="13" t="str">
        <f t="shared" si="66"/>
        <v/>
      </c>
      <c r="D2167" s="20"/>
      <c r="E2167" s="5"/>
      <c r="F2167" s="5"/>
      <c r="G2167" s="5"/>
      <c r="H2167" s="3"/>
      <c r="I2167" s="4"/>
      <c r="J2167" s="4"/>
      <c r="K2167" s="92" t="str">
        <f>IF(DepensesData[[#This Row],[Description/Commentaires/Notes]]="","",DepensesData[[#This Row],[Description/Commentaires/Notes]])</f>
        <v/>
      </c>
      <c r="L2167" s="21"/>
    </row>
    <row r="2168" spans="2:12" x14ac:dyDescent="0.25">
      <c r="B2168" s="92">
        <f t="shared" si="67"/>
        <v>2164</v>
      </c>
      <c r="C2168" s="13" t="str">
        <f t="shared" si="66"/>
        <v/>
      </c>
      <c r="D2168" s="20"/>
      <c r="E2168" s="5"/>
      <c r="F2168" s="5"/>
      <c r="G2168" s="5"/>
      <c r="H2168" s="3"/>
      <c r="I2168" s="4"/>
      <c r="J2168" s="4"/>
      <c r="K2168" s="92" t="str">
        <f>IF(DepensesData[[#This Row],[Description/Commentaires/Notes]]="","",DepensesData[[#This Row],[Description/Commentaires/Notes]])</f>
        <v/>
      </c>
      <c r="L2168" s="21"/>
    </row>
    <row r="2169" spans="2:12" x14ac:dyDescent="0.25">
      <c r="B2169" s="92">
        <f t="shared" si="67"/>
        <v>2165</v>
      </c>
      <c r="C2169" s="13" t="str">
        <f t="shared" si="66"/>
        <v/>
      </c>
      <c r="D2169" s="20"/>
      <c r="E2169" s="5"/>
      <c r="F2169" s="5"/>
      <c r="G2169" s="5"/>
      <c r="H2169" s="3"/>
      <c r="I2169" s="4"/>
      <c r="J2169" s="4"/>
      <c r="K2169" s="92" t="str">
        <f>IF(DepensesData[[#This Row],[Description/Commentaires/Notes]]="","",DepensesData[[#This Row],[Description/Commentaires/Notes]])</f>
        <v/>
      </c>
      <c r="L2169" s="21"/>
    </row>
    <row r="2170" spans="2:12" x14ac:dyDescent="0.25">
      <c r="B2170" s="92">
        <f t="shared" si="67"/>
        <v>2166</v>
      </c>
      <c r="C2170" s="13" t="str">
        <f t="shared" si="66"/>
        <v/>
      </c>
      <c r="D2170" s="20"/>
      <c r="E2170" s="5"/>
      <c r="F2170" s="5"/>
      <c r="G2170" s="5"/>
      <c r="H2170" s="3"/>
      <c r="I2170" s="4"/>
      <c r="J2170" s="4"/>
      <c r="K2170" s="92" t="str">
        <f>IF(DepensesData[[#This Row],[Description/Commentaires/Notes]]="","",DepensesData[[#This Row],[Description/Commentaires/Notes]])</f>
        <v/>
      </c>
      <c r="L2170" s="21"/>
    </row>
    <row r="2171" spans="2:12" x14ac:dyDescent="0.25">
      <c r="B2171" s="92">
        <f t="shared" si="67"/>
        <v>2167</v>
      </c>
      <c r="C2171" s="13" t="str">
        <f t="shared" si="66"/>
        <v/>
      </c>
      <c r="D2171" s="20"/>
      <c r="E2171" s="5"/>
      <c r="F2171" s="5"/>
      <c r="G2171" s="5"/>
      <c r="H2171" s="3"/>
      <c r="I2171" s="4"/>
      <c r="J2171" s="4"/>
      <c r="K2171" s="92" t="str">
        <f>IF(DepensesData[[#This Row],[Description/Commentaires/Notes]]="","",DepensesData[[#This Row],[Description/Commentaires/Notes]])</f>
        <v/>
      </c>
      <c r="L2171" s="21"/>
    </row>
    <row r="2172" spans="2:12" x14ac:dyDescent="0.25">
      <c r="B2172" s="92">
        <f t="shared" si="67"/>
        <v>2168</v>
      </c>
      <c r="C2172" s="13" t="str">
        <f t="shared" si="66"/>
        <v/>
      </c>
      <c r="D2172" s="20"/>
      <c r="E2172" s="5"/>
      <c r="F2172" s="5"/>
      <c r="G2172" s="5"/>
      <c r="H2172" s="3"/>
      <c r="I2172" s="4"/>
      <c r="J2172" s="4"/>
      <c r="K2172" s="92" t="str">
        <f>IF(DepensesData[[#This Row],[Description/Commentaires/Notes]]="","",DepensesData[[#This Row],[Description/Commentaires/Notes]])</f>
        <v/>
      </c>
      <c r="L2172" s="21"/>
    </row>
    <row r="2173" spans="2:12" x14ac:dyDescent="0.25">
      <c r="B2173" s="92">
        <f t="shared" si="67"/>
        <v>2169</v>
      </c>
      <c r="C2173" s="13" t="str">
        <f t="shared" si="66"/>
        <v/>
      </c>
      <c r="D2173" s="20"/>
      <c r="E2173" s="5"/>
      <c r="F2173" s="5"/>
      <c r="G2173" s="5"/>
      <c r="H2173" s="3"/>
      <c r="I2173" s="4"/>
      <c r="J2173" s="4"/>
      <c r="K2173" s="92" t="str">
        <f>IF(DepensesData[[#This Row],[Description/Commentaires/Notes]]="","",DepensesData[[#This Row],[Description/Commentaires/Notes]])</f>
        <v/>
      </c>
      <c r="L2173" s="21"/>
    </row>
    <row r="2174" spans="2:12" x14ac:dyDescent="0.25">
      <c r="B2174" s="92">
        <f t="shared" si="67"/>
        <v>2170</v>
      </c>
      <c r="C2174" s="13" t="str">
        <f t="shared" si="66"/>
        <v/>
      </c>
      <c r="D2174" s="20"/>
      <c r="E2174" s="5"/>
      <c r="F2174" s="5"/>
      <c r="G2174" s="5"/>
      <c r="H2174" s="3"/>
      <c r="I2174" s="4"/>
      <c r="J2174" s="4"/>
      <c r="K2174" s="92" t="str">
        <f>IF(DepensesData[[#This Row],[Description/Commentaires/Notes]]="","",DepensesData[[#This Row],[Description/Commentaires/Notes]])</f>
        <v/>
      </c>
      <c r="L2174" s="21"/>
    </row>
    <row r="2175" spans="2:12" x14ac:dyDescent="0.25">
      <c r="B2175" s="92">
        <f t="shared" si="67"/>
        <v>2171</v>
      </c>
      <c r="C2175" s="13" t="str">
        <f t="shared" si="66"/>
        <v/>
      </c>
      <c r="D2175" s="20"/>
      <c r="E2175" s="5"/>
      <c r="F2175" s="5"/>
      <c r="G2175" s="5"/>
      <c r="H2175" s="3"/>
      <c r="I2175" s="4"/>
      <c r="J2175" s="4"/>
      <c r="K2175" s="92" t="str">
        <f>IF(DepensesData[[#This Row],[Description/Commentaires/Notes]]="","",DepensesData[[#This Row],[Description/Commentaires/Notes]])</f>
        <v/>
      </c>
      <c r="L2175" s="21"/>
    </row>
    <row r="2176" spans="2:12" x14ac:dyDescent="0.25">
      <c r="B2176" s="92">
        <f t="shared" si="67"/>
        <v>2172</v>
      </c>
      <c r="C2176" s="13" t="str">
        <f t="shared" si="66"/>
        <v/>
      </c>
      <c r="D2176" s="20"/>
      <c r="E2176" s="5"/>
      <c r="F2176" s="5"/>
      <c r="G2176" s="5"/>
      <c r="H2176" s="3"/>
      <c r="I2176" s="4"/>
      <c r="J2176" s="4"/>
      <c r="K2176" s="92" t="str">
        <f>IF(DepensesData[[#This Row],[Description/Commentaires/Notes]]="","",DepensesData[[#This Row],[Description/Commentaires/Notes]])</f>
        <v/>
      </c>
      <c r="L2176" s="21"/>
    </row>
    <row r="2177" spans="2:12" x14ac:dyDescent="0.25">
      <c r="B2177" s="92">
        <f t="shared" si="67"/>
        <v>2173</v>
      </c>
      <c r="C2177" s="13" t="str">
        <f t="shared" si="66"/>
        <v/>
      </c>
      <c r="D2177" s="20"/>
      <c r="E2177" s="5"/>
      <c r="F2177" s="5"/>
      <c r="G2177" s="5"/>
      <c r="H2177" s="3"/>
      <c r="I2177" s="4"/>
      <c r="J2177" s="4"/>
      <c r="K2177" s="92" t="str">
        <f>IF(DepensesData[[#This Row],[Description/Commentaires/Notes]]="","",DepensesData[[#This Row],[Description/Commentaires/Notes]])</f>
        <v/>
      </c>
      <c r="L2177" s="21"/>
    </row>
    <row r="2178" spans="2:12" x14ac:dyDescent="0.25">
      <c r="B2178" s="92">
        <f t="shared" si="67"/>
        <v>2174</v>
      </c>
      <c r="C2178" s="13" t="str">
        <f t="shared" si="66"/>
        <v/>
      </c>
      <c r="D2178" s="20"/>
      <c r="E2178" s="5"/>
      <c r="F2178" s="5"/>
      <c r="G2178" s="5"/>
      <c r="H2178" s="3"/>
      <c r="I2178" s="4"/>
      <c r="J2178" s="4"/>
      <c r="K2178" s="92" t="str">
        <f>IF(DepensesData[[#This Row],[Description/Commentaires/Notes]]="","",DepensesData[[#This Row],[Description/Commentaires/Notes]])</f>
        <v/>
      </c>
      <c r="L2178" s="21"/>
    </row>
    <row r="2179" spans="2:12" x14ac:dyDescent="0.25">
      <c r="B2179" s="92">
        <f t="shared" si="67"/>
        <v>2175</v>
      </c>
      <c r="C2179" s="13" t="str">
        <f t="shared" si="66"/>
        <v/>
      </c>
      <c r="D2179" s="20"/>
      <c r="E2179" s="5"/>
      <c r="F2179" s="5"/>
      <c r="G2179" s="5"/>
      <c r="H2179" s="3"/>
      <c r="I2179" s="4"/>
      <c r="J2179" s="4"/>
      <c r="K2179" s="92" t="str">
        <f>IF(DepensesData[[#This Row],[Description/Commentaires/Notes]]="","",DepensesData[[#This Row],[Description/Commentaires/Notes]])</f>
        <v/>
      </c>
      <c r="L2179" s="21"/>
    </row>
    <row r="2180" spans="2:12" x14ac:dyDescent="0.25">
      <c r="B2180" s="92">
        <f t="shared" si="67"/>
        <v>2176</v>
      </c>
      <c r="C2180" s="13" t="str">
        <f t="shared" si="66"/>
        <v/>
      </c>
      <c r="D2180" s="20"/>
      <c r="E2180" s="5"/>
      <c r="F2180" s="5"/>
      <c r="G2180" s="5"/>
      <c r="H2180" s="3"/>
      <c r="I2180" s="4"/>
      <c r="J2180" s="4"/>
      <c r="K2180" s="92" t="str">
        <f>IF(DepensesData[[#This Row],[Description/Commentaires/Notes]]="","",DepensesData[[#This Row],[Description/Commentaires/Notes]])</f>
        <v/>
      </c>
      <c r="L2180" s="21"/>
    </row>
    <row r="2181" spans="2:12" x14ac:dyDescent="0.25">
      <c r="B2181" s="92">
        <f t="shared" si="67"/>
        <v>2177</v>
      </c>
      <c r="C2181" s="13" t="str">
        <f t="shared" ref="C2181:C2244" si="68">IF(OR(D2181="", E2181="", F2181="", H2181="", I2181=""), "", TEXT(RIGHT(YEAR(D2181), 2), "00") &amp; TEXT(MONTH(D2181), "00") &amp; TEXT(DAY(D2181), "00") &amp; "_Dep_MC_" &amp; TEXT(B2181, "0"))</f>
        <v/>
      </c>
      <c r="D2181" s="20"/>
      <c r="E2181" s="5"/>
      <c r="F2181" s="5"/>
      <c r="G2181" s="5"/>
      <c r="H2181" s="3"/>
      <c r="I2181" s="4"/>
      <c r="J2181" s="4"/>
      <c r="K2181" s="92" t="str">
        <f>IF(DepensesData[[#This Row],[Description/Commentaires/Notes]]="","",DepensesData[[#This Row],[Description/Commentaires/Notes]])</f>
        <v/>
      </c>
      <c r="L2181" s="21"/>
    </row>
    <row r="2182" spans="2:12" x14ac:dyDescent="0.25">
      <c r="B2182" s="92">
        <f t="shared" si="67"/>
        <v>2178</v>
      </c>
      <c r="C2182" s="13" t="str">
        <f t="shared" si="68"/>
        <v/>
      </c>
      <c r="D2182" s="20"/>
      <c r="E2182" s="5"/>
      <c r="F2182" s="5"/>
      <c r="G2182" s="5"/>
      <c r="H2182" s="3"/>
      <c r="I2182" s="4"/>
      <c r="J2182" s="4"/>
      <c r="K2182" s="92" t="str">
        <f>IF(DepensesData[[#This Row],[Description/Commentaires/Notes]]="","",DepensesData[[#This Row],[Description/Commentaires/Notes]])</f>
        <v/>
      </c>
      <c r="L2182" s="21"/>
    </row>
    <row r="2183" spans="2:12" x14ac:dyDescent="0.25">
      <c r="B2183" s="92">
        <f t="shared" ref="B2183:B2246" si="69">B2182+1</f>
        <v>2179</v>
      </c>
      <c r="C2183" s="13" t="str">
        <f t="shared" si="68"/>
        <v/>
      </c>
      <c r="D2183" s="20"/>
      <c r="E2183" s="5"/>
      <c r="F2183" s="5"/>
      <c r="G2183" s="5"/>
      <c r="H2183" s="3"/>
      <c r="I2183" s="4"/>
      <c r="J2183" s="4"/>
      <c r="K2183" s="92" t="str">
        <f>IF(DepensesData[[#This Row],[Description/Commentaires/Notes]]="","",DepensesData[[#This Row],[Description/Commentaires/Notes]])</f>
        <v/>
      </c>
      <c r="L2183" s="21"/>
    </row>
    <row r="2184" spans="2:12" x14ac:dyDescent="0.25">
      <c r="B2184" s="92">
        <f t="shared" si="69"/>
        <v>2180</v>
      </c>
      <c r="C2184" s="13" t="str">
        <f t="shared" si="68"/>
        <v/>
      </c>
      <c r="D2184" s="20"/>
      <c r="E2184" s="5"/>
      <c r="F2184" s="5"/>
      <c r="G2184" s="5"/>
      <c r="H2184" s="3"/>
      <c r="I2184" s="4"/>
      <c r="J2184" s="4"/>
      <c r="K2184" s="92" t="str">
        <f>IF(DepensesData[[#This Row],[Description/Commentaires/Notes]]="","",DepensesData[[#This Row],[Description/Commentaires/Notes]])</f>
        <v/>
      </c>
      <c r="L2184" s="21"/>
    </row>
    <row r="2185" spans="2:12" x14ac:dyDescent="0.25">
      <c r="B2185" s="92">
        <f t="shared" si="69"/>
        <v>2181</v>
      </c>
      <c r="C2185" s="13" t="str">
        <f t="shared" si="68"/>
        <v/>
      </c>
      <c r="D2185" s="20"/>
      <c r="E2185" s="5"/>
      <c r="F2185" s="5"/>
      <c r="G2185" s="5"/>
      <c r="H2185" s="3"/>
      <c r="I2185" s="4"/>
      <c r="J2185" s="4"/>
      <c r="K2185" s="92" t="str">
        <f>IF(DepensesData[[#This Row],[Description/Commentaires/Notes]]="","",DepensesData[[#This Row],[Description/Commentaires/Notes]])</f>
        <v/>
      </c>
      <c r="L2185" s="21"/>
    </row>
    <row r="2186" spans="2:12" x14ac:dyDescent="0.25">
      <c r="B2186" s="92">
        <f t="shared" si="69"/>
        <v>2182</v>
      </c>
      <c r="C2186" s="13" t="str">
        <f t="shared" si="68"/>
        <v/>
      </c>
      <c r="D2186" s="20"/>
      <c r="E2186" s="5"/>
      <c r="F2186" s="5"/>
      <c r="G2186" s="5"/>
      <c r="H2186" s="3"/>
      <c r="I2186" s="4"/>
      <c r="J2186" s="4"/>
      <c r="K2186" s="92" t="str">
        <f>IF(DepensesData[[#This Row],[Description/Commentaires/Notes]]="","",DepensesData[[#This Row],[Description/Commentaires/Notes]])</f>
        <v/>
      </c>
      <c r="L2186" s="21"/>
    </row>
    <row r="2187" spans="2:12" x14ac:dyDescent="0.25">
      <c r="B2187" s="92">
        <f t="shared" si="69"/>
        <v>2183</v>
      </c>
      <c r="C2187" s="13" t="str">
        <f t="shared" si="68"/>
        <v/>
      </c>
      <c r="D2187" s="20"/>
      <c r="E2187" s="5"/>
      <c r="F2187" s="5"/>
      <c r="G2187" s="5"/>
      <c r="H2187" s="3"/>
      <c r="I2187" s="4"/>
      <c r="J2187" s="4"/>
      <c r="K2187" s="92" t="str">
        <f>IF(DepensesData[[#This Row],[Description/Commentaires/Notes]]="","",DepensesData[[#This Row],[Description/Commentaires/Notes]])</f>
        <v/>
      </c>
      <c r="L2187" s="21"/>
    </row>
    <row r="2188" spans="2:12" x14ac:dyDescent="0.25">
      <c r="B2188" s="92">
        <f t="shared" si="69"/>
        <v>2184</v>
      </c>
      <c r="C2188" s="13" t="str">
        <f t="shared" si="68"/>
        <v/>
      </c>
      <c r="D2188" s="20"/>
      <c r="E2188" s="5"/>
      <c r="F2188" s="5"/>
      <c r="G2188" s="5"/>
      <c r="H2188" s="3"/>
      <c r="I2188" s="4"/>
      <c r="J2188" s="4"/>
      <c r="K2188" s="92" t="str">
        <f>IF(DepensesData[[#This Row],[Description/Commentaires/Notes]]="","",DepensesData[[#This Row],[Description/Commentaires/Notes]])</f>
        <v/>
      </c>
      <c r="L2188" s="21"/>
    </row>
    <row r="2189" spans="2:12" x14ac:dyDescent="0.25">
      <c r="B2189" s="92">
        <f t="shared" si="69"/>
        <v>2185</v>
      </c>
      <c r="C2189" s="13" t="str">
        <f t="shared" si="68"/>
        <v/>
      </c>
      <c r="D2189" s="20"/>
      <c r="E2189" s="5"/>
      <c r="F2189" s="5"/>
      <c r="G2189" s="5"/>
      <c r="H2189" s="3"/>
      <c r="I2189" s="4"/>
      <c r="J2189" s="4"/>
      <c r="K2189" s="92" t="str">
        <f>IF(DepensesData[[#This Row],[Description/Commentaires/Notes]]="","",DepensesData[[#This Row],[Description/Commentaires/Notes]])</f>
        <v/>
      </c>
      <c r="L2189" s="21"/>
    </row>
    <row r="2190" spans="2:12" x14ac:dyDescent="0.25">
      <c r="B2190" s="92">
        <f t="shared" si="69"/>
        <v>2186</v>
      </c>
      <c r="C2190" s="13" t="str">
        <f t="shared" si="68"/>
        <v/>
      </c>
      <c r="D2190" s="20"/>
      <c r="E2190" s="5"/>
      <c r="F2190" s="5"/>
      <c r="G2190" s="5"/>
      <c r="H2190" s="3"/>
      <c r="I2190" s="4"/>
      <c r="J2190" s="4"/>
      <c r="K2190" s="92" t="str">
        <f>IF(DepensesData[[#This Row],[Description/Commentaires/Notes]]="","",DepensesData[[#This Row],[Description/Commentaires/Notes]])</f>
        <v/>
      </c>
      <c r="L2190" s="21"/>
    </row>
    <row r="2191" spans="2:12" x14ac:dyDescent="0.25">
      <c r="B2191" s="92">
        <f t="shared" si="69"/>
        <v>2187</v>
      </c>
      <c r="C2191" s="13" t="str">
        <f t="shared" si="68"/>
        <v/>
      </c>
      <c r="D2191" s="20"/>
      <c r="E2191" s="5"/>
      <c r="F2191" s="5"/>
      <c r="G2191" s="5"/>
      <c r="H2191" s="3"/>
      <c r="I2191" s="4"/>
      <c r="J2191" s="4"/>
      <c r="K2191" s="92" t="str">
        <f>IF(DepensesData[[#This Row],[Description/Commentaires/Notes]]="","",DepensesData[[#This Row],[Description/Commentaires/Notes]])</f>
        <v/>
      </c>
      <c r="L2191" s="21"/>
    </row>
    <row r="2192" spans="2:12" x14ac:dyDescent="0.25">
      <c r="B2192" s="92">
        <f t="shared" si="69"/>
        <v>2188</v>
      </c>
      <c r="C2192" s="13" t="str">
        <f t="shared" si="68"/>
        <v/>
      </c>
      <c r="D2192" s="20"/>
      <c r="E2192" s="5"/>
      <c r="F2192" s="5"/>
      <c r="G2192" s="5"/>
      <c r="H2192" s="3"/>
      <c r="I2192" s="4"/>
      <c r="J2192" s="4"/>
      <c r="K2192" s="92" t="str">
        <f>IF(DepensesData[[#This Row],[Description/Commentaires/Notes]]="","",DepensesData[[#This Row],[Description/Commentaires/Notes]])</f>
        <v/>
      </c>
      <c r="L2192" s="21"/>
    </row>
    <row r="2193" spans="2:12" x14ac:dyDescent="0.25">
      <c r="B2193" s="92">
        <f t="shared" si="69"/>
        <v>2189</v>
      </c>
      <c r="C2193" s="13" t="str">
        <f t="shared" si="68"/>
        <v/>
      </c>
      <c r="D2193" s="20"/>
      <c r="E2193" s="5"/>
      <c r="F2193" s="5"/>
      <c r="G2193" s="5"/>
      <c r="H2193" s="3"/>
      <c r="I2193" s="4"/>
      <c r="J2193" s="4"/>
      <c r="K2193" s="92" t="str">
        <f>IF(DepensesData[[#This Row],[Description/Commentaires/Notes]]="","",DepensesData[[#This Row],[Description/Commentaires/Notes]])</f>
        <v/>
      </c>
      <c r="L2193" s="21"/>
    </row>
    <row r="2194" spans="2:12" x14ac:dyDescent="0.25">
      <c r="B2194" s="92">
        <f t="shared" si="69"/>
        <v>2190</v>
      </c>
      <c r="C2194" s="13" t="str">
        <f t="shared" si="68"/>
        <v/>
      </c>
      <c r="D2194" s="20"/>
      <c r="E2194" s="5"/>
      <c r="F2194" s="5"/>
      <c r="G2194" s="5"/>
      <c r="H2194" s="3"/>
      <c r="I2194" s="4"/>
      <c r="J2194" s="4"/>
      <c r="K2194" s="92" t="str">
        <f>IF(DepensesData[[#This Row],[Description/Commentaires/Notes]]="","",DepensesData[[#This Row],[Description/Commentaires/Notes]])</f>
        <v/>
      </c>
      <c r="L2194" s="21"/>
    </row>
    <row r="2195" spans="2:12" x14ac:dyDescent="0.25">
      <c r="B2195" s="92">
        <f t="shared" si="69"/>
        <v>2191</v>
      </c>
      <c r="C2195" s="13" t="str">
        <f t="shared" si="68"/>
        <v/>
      </c>
      <c r="D2195" s="20"/>
      <c r="E2195" s="5"/>
      <c r="F2195" s="5"/>
      <c r="G2195" s="5"/>
      <c r="H2195" s="3"/>
      <c r="I2195" s="4"/>
      <c r="J2195" s="4"/>
      <c r="K2195" s="92" t="str">
        <f>IF(DepensesData[[#This Row],[Description/Commentaires/Notes]]="","",DepensesData[[#This Row],[Description/Commentaires/Notes]])</f>
        <v/>
      </c>
      <c r="L2195" s="21"/>
    </row>
    <row r="2196" spans="2:12" x14ac:dyDescent="0.25">
      <c r="B2196" s="92">
        <f t="shared" si="69"/>
        <v>2192</v>
      </c>
      <c r="C2196" s="13" t="str">
        <f t="shared" si="68"/>
        <v/>
      </c>
      <c r="D2196" s="20"/>
      <c r="E2196" s="5"/>
      <c r="F2196" s="5"/>
      <c r="G2196" s="5"/>
      <c r="H2196" s="3"/>
      <c r="I2196" s="4"/>
      <c r="J2196" s="4"/>
      <c r="K2196" s="92" t="str">
        <f>IF(DepensesData[[#This Row],[Description/Commentaires/Notes]]="","",DepensesData[[#This Row],[Description/Commentaires/Notes]])</f>
        <v/>
      </c>
      <c r="L2196" s="21"/>
    </row>
    <row r="2197" spans="2:12" x14ac:dyDescent="0.25">
      <c r="B2197" s="92">
        <f t="shared" si="69"/>
        <v>2193</v>
      </c>
      <c r="C2197" s="13" t="str">
        <f t="shared" si="68"/>
        <v/>
      </c>
      <c r="D2197" s="20"/>
      <c r="E2197" s="5"/>
      <c r="F2197" s="5"/>
      <c r="G2197" s="5"/>
      <c r="H2197" s="3"/>
      <c r="I2197" s="4"/>
      <c r="J2197" s="4"/>
      <c r="K2197" s="92" t="str">
        <f>IF(DepensesData[[#This Row],[Description/Commentaires/Notes]]="","",DepensesData[[#This Row],[Description/Commentaires/Notes]])</f>
        <v/>
      </c>
      <c r="L2197" s="21"/>
    </row>
    <row r="2198" spans="2:12" x14ac:dyDescent="0.25">
      <c r="B2198" s="92">
        <f t="shared" si="69"/>
        <v>2194</v>
      </c>
      <c r="C2198" s="13" t="str">
        <f t="shared" si="68"/>
        <v/>
      </c>
      <c r="D2198" s="20"/>
      <c r="E2198" s="5"/>
      <c r="F2198" s="5"/>
      <c r="G2198" s="5"/>
      <c r="H2198" s="3"/>
      <c r="I2198" s="4"/>
      <c r="J2198" s="4"/>
      <c r="K2198" s="92" t="str">
        <f>IF(DepensesData[[#This Row],[Description/Commentaires/Notes]]="","",DepensesData[[#This Row],[Description/Commentaires/Notes]])</f>
        <v/>
      </c>
      <c r="L2198" s="21"/>
    </row>
    <row r="2199" spans="2:12" x14ac:dyDescent="0.25">
      <c r="B2199" s="92">
        <f t="shared" si="69"/>
        <v>2195</v>
      </c>
      <c r="C2199" s="13" t="str">
        <f t="shared" si="68"/>
        <v/>
      </c>
      <c r="D2199" s="20"/>
      <c r="E2199" s="5"/>
      <c r="F2199" s="5"/>
      <c r="G2199" s="5"/>
      <c r="H2199" s="3"/>
      <c r="I2199" s="4"/>
      <c r="J2199" s="4"/>
      <c r="K2199" s="92" t="str">
        <f>IF(DepensesData[[#This Row],[Description/Commentaires/Notes]]="","",DepensesData[[#This Row],[Description/Commentaires/Notes]])</f>
        <v/>
      </c>
      <c r="L2199" s="21"/>
    </row>
    <row r="2200" spans="2:12" x14ac:dyDescent="0.25">
      <c r="B2200" s="92">
        <f t="shared" si="69"/>
        <v>2196</v>
      </c>
      <c r="C2200" s="13" t="str">
        <f t="shared" si="68"/>
        <v/>
      </c>
      <c r="D2200" s="20"/>
      <c r="E2200" s="5"/>
      <c r="F2200" s="5"/>
      <c r="G2200" s="5"/>
      <c r="H2200" s="3"/>
      <c r="I2200" s="4"/>
      <c r="J2200" s="4"/>
      <c r="K2200" s="92" t="str">
        <f>IF(DepensesData[[#This Row],[Description/Commentaires/Notes]]="","",DepensesData[[#This Row],[Description/Commentaires/Notes]])</f>
        <v/>
      </c>
      <c r="L2200" s="21"/>
    </row>
    <row r="2201" spans="2:12" x14ac:dyDescent="0.25">
      <c r="B2201" s="92">
        <f t="shared" si="69"/>
        <v>2197</v>
      </c>
      <c r="C2201" s="13" t="str">
        <f t="shared" si="68"/>
        <v/>
      </c>
      <c r="D2201" s="20"/>
      <c r="E2201" s="5"/>
      <c r="F2201" s="5"/>
      <c r="G2201" s="5"/>
      <c r="H2201" s="3"/>
      <c r="I2201" s="4"/>
      <c r="J2201" s="4"/>
      <c r="K2201" s="92" t="str">
        <f>IF(DepensesData[[#This Row],[Description/Commentaires/Notes]]="","",DepensesData[[#This Row],[Description/Commentaires/Notes]])</f>
        <v/>
      </c>
      <c r="L2201" s="21"/>
    </row>
    <row r="2202" spans="2:12" x14ac:dyDescent="0.25">
      <c r="B2202" s="92">
        <f t="shared" si="69"/>
        <v>2198</v>
      </c>
      <c r="C2202" s="13" t="str">
        <f t="shared" si="68"/>
        <v/>
      </c>
      <c r="D2202" s="20"/>
      <c r="E2202" s="5"/>
      <c r="F2202" s="5"/>
      <c r="G2202" s="5"/>
      <c r="H2202" s="3"/>
      <c r="I2202" s="4"/>
      <c r="J2202" s="4"/>
      <c r="K2202" s="92" t="str">
        <f>IF(DepensesData[[#This Row],[Description/Commentaires/Notes]]="","",DepensesData[[#This Row],[Description/Commentaires/Notes]])</f>
        <v/>
      </c>
      <c r="L2202" s="21"/>
    </row>
    <row r="2203" spans="2:12" x14ac:dyDescent="0.25">
      <c r="B2203" s="92">
        <f t="shared" si="69"/>
        <v>2199</v>
      </c>
      <c r="C2203" s="13" t="str">
        <f t="shared" si="68"/>
        <v/>
      </c>
      <c r="D2203" s="20"/>
      <c r="E2203" s="5"/>
      <c r="F2203" s="5"/>
      <c r="G2203" s="5"/>
      <c r="H2203" s="3"/>
      <c r="I2203" s="4"/>
      <c r="J2203" s="4"/>
      <c r="K2203" s="92" t="str">
        <f>IF(DepensesData[[#This Row],[Description/Commentaires/Notes]]="","",DepensesData[[#This Row],[Description/Commentaires/Notes]])</f>
        <v/>
      </c>
      <c r="L2203" s="21"/>
    </row>
    <row r="2204" spans="2:12" x14ac:dyDescent="0.25">
      <c r="B2204" s="92">
        <f t="shared" si="69"/>
        <v>2200</v>
      </c>
      <c r="C2204" s="13" t="str">
        <f t="shared" si="68"/>
        <v/>
      </c>
      <c r="D2204" s="20"/>
      <c r="E2204" s="5"/>
      <c r="F2204" s="5"/>
      <c r="G2204" s="5"/>
      <c r="H2204" s="3"/>
      <c r="I2204" s="4"/>
      <c r="J2204" s="4"/>
      <c r="K2204" s="92" t="str">
        <f>IF(DepensesData[[#This Row],[Description/Commentaires/Notes]]="","",DepensesData[[#This Row],[Description/Commentaires/Notes]])</f>
        <v/>
      </c>
      <c r="L2204" s="21"/>
    </row>
    <row r="2205" spans="2:12" x14ac:dyDescent="0.25">
      <c r="B2205" s="92">
        <f t="shared" si="69"/>
        <v>2201</v>
      </c>
      <c r="C2205" s="13" t="str">
        <f t="shared" si="68"/>
        <v/>
      </c>
      <c r="D2205" s="20"/>
      <c r="E2205" s="5"/>
      <c r="F2205" s="5"/>
      <c r="G2205" s="5"/>
      <c r="H2205" s="3"/>
      <c r="I2205" s="4"/>
      <c r="J2205" s="4"/>
      <c r="K2205" s="92" t="str">
        <f>IF(DepensesData[[#This Row],[Description/Commentaires/Notes]]="","",DepensesData[[#This Row],[Description/Commentaires/Notes]])</f>
        <v/>
      </c>
      <c r="L2205" s="21"/>
    </row>
    <row r="2206" spans="2:12" x14ac:dyDescent="0.25">
      <c r="B2206" s="92">
        <f t="shared" si="69"/>
        <v>2202</v>
      </c>
      <c r="C2206" s="13" t="str">
        <f t="shared" si="68"/>
        <v/>
      </c>
      <c r="D2206" s="20"/>
      <c r="E2206" s="5"/>
      <c r="F2206" s="5"/>
      <c r="G2206" s="5"/>
      <c r="H2206" s="3"/>
      <c r="I2206" s="4"/>
      <c r="J2206" s="4"/>
      <c r="K2206" s="92" t="str">
        <f>IF(DepensesData[[#This Row],[Description/Commentaires/Notes]]="","",DepensesData[[#This Row],[Description/Commentaires/Notes]])</f>
        <v/>
      </c>
      <c r="L2206" s="21"/>
    </row>
    <row r="2207" spans="2:12" x14ac:dyDescent="0.25">
      <c r="B2207" s="92">
        <f t="shared" si="69"/>
        <v>2203</v>
      </c>
      <c r="C2207" s="13" t="str">
        <f t="shared" si="68"/>
        <v/>
      </c>
      <c r="D2207" s="20"/>
      <c r="E2207" s="5"/>
      <c r="F2207" s="5"/>
      <c r="G2207" s="5"/>
      <c r="H2207" s="3"/>
      <c r="I2207" s="4"/>
      <c r="J2207" s="4"/>
      <c r="K2207" s="92" t="str">
        <f>IF(DepensesData[[#This Row],[Description/Commentaires/Notes]]="","",DepensesData[[#This Row],[Description/Commentaires/Notes]])</f>
        <v/>
      </c>
      <c r="L2207" s="21"/>
    </row>
    <row r="2208" spans="2:12" x14ac:dyDescent="0.25">
      <c r="B2208" s="92">
        <f t="shared" si="69"/>
        <v>2204</v>
      </c>
      <c r="C2208" s="13" t="str">
        <f t="shared" si="68"/>
        <v/>
      </c>
      <c r="D2208" s="20"/>
      <c r="E2208" s="5"/>
      <c r="F2208" s="5"/>
      <c r="G2208" s="5"/>
      <c r="H2208" s="3"/>
      <c r="I2208" s="4"/>
      <c r="J2208" s="4"/>
      <c r="K2208" s="92" t="str">
        <f>IF(DepensesData[[#This Row],[Description/Commentaires/Notes]]="","",DepensesData[[#This Row],[Description/Commentaires/Notes]])</f>
        <v/>
      </c>
      <c r="L2208" s="21"/>
    </row>
    <row r="2209" spans="2:12" x14ac:dyDescent="0.25">
      <c r="B2209" s="92">
        <f t="shared" si="69"/>
        <v>2205</v>
      </c>
      <c r="C2209" s="13" t="str">
        <f t="shared" si="68"/>
        <v/>
      </c>
      <c r="D2209" s="20"/>
      <c r="E2209" s="5"/>
      <c r="F2209" s="5"/>
      <c r="G2209" s="5"/>
      <c r="H2209" s="3"/>
      <c r="I2209" s="4"/>
      <c r="J2209" s="4"/>
      <c r="K2209" s="92" t="str">
        <f>IF(DepensesData[[#This Row],[Description/Commentaires/Notes]]="","",DepensesData[[#This Row],[Description/Commentaires/Notes]])</f>
        <v/>
      </c>
      <c r="L2209" s="21"/>
    </row>
    <row r="2210" spans="2:12" x14ac:dyDescent="0.25">
      <c r="B2210" s="92">
        <f t="shared" si="69"/>
        <v>2206</v>
      </c>
      <c r="C2210" s="13" t="str">
        <f t="shared" si="68"/>
        <v/>
      </c>
      <c r="D2210" s="20"/>
      <c r="E2210" s="5"/>
      <c r="F2210" s="5"/>
      <c r="G2210" s="5"/>
      <c r="H2210" s="3"/>
      <c r="I2210" s="4"/>
      <c r="J2210" s="4"/>
      <c r="K2210" s="92" t="str">
        <f>IF(DepensesData[[#This Row],[Description/Commentaires/Notes]]="","",DepensesData[[#This Row],[Description/Commentaires/Notes]])</f>
        <v/>
      </c>
      <c r="L2210" s="21"/>
    </row>
    <row r="2211" spans="2:12" x14ac:dyDescent="0.25">
      <c r="B2211" s="92">
        <f t="shared" si="69"/>
        <v>2207</v>
      </c>
      <c r="C2211" s="13" t="str">
        <f t="shared" si="68"/>
        <v/>
      </c>
      <c r="D2211" s="20"/>
      <c r="E2211" s="5"/>
      <c r="F2211" s="5"/>
      <c r="G2211" s="5"/>
      <c r="H2211" s="3"/>
      <c r="I2211" s="4"/>
      <c r="J2211" s="4"/>
      <c r="K2211" s="92" t="str">
        <f>IF(DepensesData[[#This Row],[Description/Commentaires/Notes]]="","",DepensesData[[#This Row],[Description/Commentaires/Notes]])</f>
        <v/>
      </c>
      <c r="L2211" s="21"/>
    </row>
    <row r="2212" spans="2:12" x14ac:dyDescent="0.25">
      <c r="B2212" s="92">
        <f t="shared" si="69"/>
        <v>2208</v>
      </c>
      <c r="C2212" s="13" t="str">
        <f t="shared" si="68"/>
        <v/>
      </c>
      <c r="D2212" s="20"/>
      <c r="E2212" s="5"/>
      <c r="F2212" s="5"/>
      <c r="G2212" s="5"/>
      <c r="H2212" s="3"/>
      <c r="I2212" s="4"/>
      <c r="J2212" s="4"/>
      <c r="K2212" s="92" t="str">
        <f>IF(DepensesData[[#This Row],[Description/Commentaires/Notes]]="","",DepensesData[[#This Row],[Description/Commentaires/Notes]])</f>
        <v/>
      </c>
      <c r="L2212" s="21"/>
    </row>
    <row r="2213" spans="2:12" x14ac:dyDescent="0.25">
      <c r="B2213" s="92">
        <f t="shared" si="69"/>
        <v>2209</v>
      </c>
      <c r="C2213" s="13" t="str">
        <f t="shared" si="68"/>
        <v/>
      </c>
      <c r="D2213" s="20"/>
      <c r="E2213" s="5"/>
      <c r="F2213" s="5"/>
      <c r="G2213" s="5"/>
      <c r="H2213" s="3"/>
      <c r="I2213" s="4"/>
      <c r="J2213" s="4"/>
      <c r="K2213" s="92" t="str">
        <f>IF(DepensesData[[#This Row],[Description/Commentaires/Notes]]="","",DepensesData[[#This Row],[Description/Commentaires/Notes]])</f>
        <v/>
      </c>
      <c r="L2213" s="21"/>
    </row>
    <row r="2214" spans="2:12" x14ac:dyDescent="0.25">
      <c r="B2214" s="92">
        <f t="shared" si="69"/>
        <v>2210</v>
      </c>
      <c r="C2214" s="13" t="str">
        <f t="shared" si="68"/>
        <v/>
      </c>
      <c r="D2214" s="20"/>
      <c r="E2214" s="5"/>
      <c r="F2214" s="5"/>
      <c r="G2214" s="5"/>
      <c r="H2214" s="3"/>
      <c r="I2214" s="4"/>
      <c r="J2214" s="4"/>
      <c r="K2214" s="92" t="str">
        <f>IF(DepensesData[[#This Row],[Description/Commentaires/Notes]]="","",DepensesData[[#This Row],[Description/Commentaires/Notes]])</f>
        <v/>
      </c>
      <c r="L2214" s="21"/>
    </row>
    <row r="2215" spans="2:12" x14ac:dyDescent="0.25">
      <c r="B2215" s="92">
        <f t="shared" si="69"/>
        <v>2211</v>
      </c>
      <c r="C2215" s="13" t="str">
        <f t="shared" si="68"/>
        <v/>
      </c>
      <c r="D2215" s="20"/>
      <c r="E2215" s="5"/>
      <c r="F2215" s="5"/>
      <c r="G2215" s="5"/>
      <c r="H2215" s="3"/>
      <c r="I2215" s="4"/>
      <c r="J2215" s="4"/>
      <c r="K2215" s="92" t="str">
        <f>IF(DepensesData[[#This Row],[Description/Commentaires/Notes]]="","",DepensesData[[#This Row],[Description/Commentaires/Notes]])</f>
        <v/>
      </c>
      <c r="L2215" s="21"/>
    </row>
    <row r="2216" spans="2:12" x14ac:dyDescent="0.25">
      <c r="B2216" s="92">
        <f t="shared" si="69"/>
        <v>2212</v>
      </c>
      <c r="C2216" s="13" t="str">
        <f t="shared" si="68"/>
        <v/>
      </c>
      <c r="D2216" s="20"/>
      <c r="E2216" s="5"/>
      <c r="F2216" s="5"/>
      <c r="G2216" s="5"/>
      <c r="H2216" s="3"/>
      <c r="I2216" s="4"/>
      <c r="J2216" s="4"/>
      <c r="K2216" s="92" t="str">
        <f>IF(DepensesData[[#This Row],[Description/Commentaires/Notes]]="","",DepensesData[[#This Row],[Description/Commentaires/Notes]])</f>
        <v/>
      </c>
      <c r="L2216" s="21"/>
    </row>
    <row r="2217" spans="2:12" x14ac:dyDescent="0.25">
      <c r="B2217" s="92">
        <f t="shared" si="69"/>
        <v>2213</v>
      </c>
      <c r="C2217" s="13" t="str">
        <f t="shared" si="68"/>
        <v/>
      </c>
      <c r="D2217" s="20"/>
      <c r="E2217" s="5"/>
      <c r="F2217" s="5"/>
      <c r="G2217" s="5"/>
      <c r="H2217" s="3"/>
      <c r="I2217" s="4"/>
      <c r="J2217" s="4"/>
      <c r="K2217" s="92" t="str">
        <f>IF(DepensesData[[#This Row],[Description/Commentaires/Notes]]="","",DepensesData[[#This Row],[Description/Commentaires/Notes]])</f>
        <v/>
      </c>
      <c r="L2217" s="21"/>
    </row>
    <row r="2218" spans="2:12" x14ac:dyDescent="0.25">
      <c r="B2218" s="92">
        <f t="shared" si="69"/>
        <v>2214</v>
      </c>
      <c r="C2218" s="13" t="str">
        <f t="shared" si="68"/>
        <v/>
      </c>
      <c r="D2218" s="20"/>
      <c r="E2218" s="5"/>
      <c r="F2218" s="5"/>
      <c r="G2218" s="5"/>
      <c r="H2218" s="3"/>
      <c r="I2218" s="4"/>
      <c r="J2218" s="4"/>
      <c r="K2218" s="92" t="str">
        <f>IF(DepensesData[[#This Row],[Description/Commentaires/Notes]]="","",DepensesData[[#This Row],[Description/Commentaires/Notes]])</f>
        <v/>
      </c>
      <c r="L2218" s="21"/>
    </row>
    <row r="2219" spans="2:12" x14ac:dyDescent="0.25">
      <c r="B2219" s="92">
        <f t="shared" si="69"/>
        <v>2215</v>
      </c>
      <c r="C2219" s="13" t="str">
        <f t="shared" si="68"/>
        <v/>
      </c>
      <c r="D2219" s="20"/>
      <c r="E2219" s="5"/>
      <c r="F2219" s="5"/>
      <c r="G2219" s="5"/>
      <c r="H2219" s="3"/>
      <c r="I2219" s="4"/>
      <c r="J2219" s="4"/>
      <c r="K2219" s="92" t="str">
        <f>IF(DepensesData[[#This Row],[Description/Commentaires/Notes]]="","",DepensesData[[#This Row],[Description/Commentaires/Notes]])</f>
        <v/>
      </c>
      <c r="L2219" s="21"/>
    </row>
    <row r="2220" spans="2:12" x14ac:dyDescent="0.25">
      <c r="B2220" s="92">
        <f t="shared" si="69"/>
        <v>2216</v>
      </c>
      <c r="C2220" s="13" t="str">
        <f t="shared" si="68"/>
        <v/>
      </c>
      <c r="D2220" s="20"/>
      <c r="E2220" s="5"/>
      <c r="F2220" s="5"/>
      <c r="G2220" s="5"/>
      <c r="H2220" s="3"/>
      <c r="I2220" s="4"/>
      <c r="J2220" s="4"/>
      <c r="K2220" s="92" t="str">
        <f>IF(DepensesData[[#This Row],[Description/Commentaires/Notes]]="","",DepensesData[[#This Row],[Description/Commentaires/Notes]])</f>
        <v/>
      </c>
      <c r="L2220" s="21"/>
    </row>
    <row r="2221" spans="2:12" x14ac:dyDescent="0.25">
      <c r="B2221" s="92">
        <f t="shared" si="69"/>
        <v>2217</v>
      </c>
      <c r="C2221" s="13" t="str">
        <f t="shared" si="68"/>
        <v/>
      </c>
      <c r="D2221" s="20"/>
      <c r="E2221" s="5"/>
      <c r="F2221" s="5"/>
      <c r="G2221" s="5"/>
      <c r="H2221" s="3"/>
      <c r="I2221" s="4"/>
      <c r="J2221" s="4"/>
      <c r="K2221" s="92" t="str">
        <f>IF(DepensesData[[#This Row],[Description/Commentaires/Notes]]="","",DepensesData[[#This Row],[Description/Commentaires/Notes]])</f>
        <v/>
      </c>
      <c r="L2221" s="21"/>
    </row>
    <row r="2222" spans="2:12" x14ac:dyDescent="0.25">
      <c r="B2222" s="92">
        <f t="shared" si="69"/>
        <v>2218</v>
      </c>
      <c r="C2222" s="13" t="str">
        <f t="shared" si="68"/>
        <v/>
      </c>
      <c r="D2222" s="20"/>
      <c r="E2222" s="5"/>
      <c r="F2222" s="5"/>
      <c r="G2222" s="5"/>
      <c r="H2222" s="3"/>
      <c r="I2222" s="4"/>
      <c r="J2222" s="4"/>
      <c r="K2222" s="92" t="str">
        <f>IF(DepensesData[[#This Row],[Description/Commentaires/Notes]]="","",DepensesData[[#This Row],[Description/Commentaires/Notes]])</f>
        <v/>
      </c>
      <c r="L2222" s="21"/>
    </row>
    <row r="2223" spans="2:12" x14ac:dyDescent="0.25">
      <c r="B2223" s="92">
        <f t="shared" si="69"/>
        <v>2219</v>
      </c>
      <c r="C2223" s="13" t="str">
        <f t="shared" si="68"/>
        <v/>
      </c>
      <c r="D2223" s="20"/>
      <c r="E2223" s="5"/>
      <c r="F2223" s="5"/>
      <c r="G2223" s="5"/>
      <c r="H2223" s="3"/>
      <c r="I2223" s="4"/>
      <c r="J2223" s="4"/>
      <c r="K2223" s="92" t="str">
        <f>IF(DepensesData[[#This Row],[Description/Commentaires/Notes]]="","",DepensesData[[#This Row],[Description/Commentaires/Notes]])</f>
        <v/>
      </c>
      <c r="L2223" s="21"/>
    </row>
    <row r="2224" spans="2:12" x14ac:dyDescent="0.25">
      <c r="B2224" s="92">
        <f t="shared" si="69"/>
        <v>2220</v>
      </c>
      <c r="C2224" s="13" t="str">
        <f t="shared" si="68"/>
        <v/>
      </c>
      <c r="D2224" s="20"/>
      <c r="E2224" s="5"/>
      <c r="F2224" s="5"/>
      <c r="G2224" s="5"/>
      <c r="H2224" s="3"/>
      <c r="I2224" s="4"/>
      <c r="J2224" s="4"/>
      <c r="K2224" s="92" t="str">
        <f>IF(DepensesData[[#This Row],[Description/Commentaires/Notes]]="","",DepensesData[[#This Row],[Description/Commentaires/Notes]])</f>
        <v/>
      </c>
      <c r="L2224" s="21"/>
    </row>
    <row r="2225" spans="2:12" x14ac:dyDescent="0.25">
      <c r="B2225" s="92">
        <f t="shared" si="69"/>
        <v>2221</v>
      </c>
      <c r="C2225" s="13" t="str">
        <f t="shared" si="68"/>
        <v/>
      </c>
      <c r="D2225" s="20"/>
      <c r="E2225" s="5"/>
      <c r="F2225" s="5"/>
      <c r="G2225" s="5"/>
      <c r="H2225" s="3"/>
      <c r="I2225" s="4"/>
      <c r="J2225" s="4"/>
      <c r="K2225" s="92" t="str">
        <f>IF(DepensesData[[#This Row],[Description/Commentaires/Notes]]="","",DepensesData[[#This Row],[Description/Commentaires/Notes]])</f>
        <v/>
      </c>
      <c r="L2225" s="21"/>
    </row>
    <row r="2226" spans="2:12" x14ac:dyDescent="0.25">
      <c r="B2226" s="92">
        <f t="shared" si="69"/>
        <v>2222</v>
      </c>
      <c r="C2226" s="13" t="str">
        <f t="shared" si="68"/>
        <v/>
      </c>
      <c r="D2226" s="20"/>
      <c r="E2226" s="5"/>
      <c r="F2226" s="5"/>
      <c r="G2226" s="5"/>
      <c r="H2226" s="3"/>
      <c r="I2226" s="4"/>
      <c r="J2226" s="4"/>
      <c r="K2226" s="92" t="str">
        <f>IF(DepensesData[[#This Row],[Description/Commentaires/Notes]]="","",DepensesData[[#This Row],[Description/Commentaires/Notes]])</f>
        <v/>
      </c>
      <c r="L2226" s="21"/>
    </row>
    <row r="2227" spans="2:12" x14ac:dyDescent="0.25">
      <c r="B2227" s="92">
        <f t="shared" si="69"/>
        <v>2223</v>
      </c>
      <c r="C2227" s="13" t="str">
        <f t="shared" si="68"/>
        <v/>
      </c>
      <c r="D2227" s="20"/>
      <c r="E2227" s="5"/>
      <c r="F2227" s="5"/>
      <c r="G2227" s="5"/>
      <c r="H2227" s="3"/>
      <c r="I2227" s="4"/>
      <c r="J2227" s="4"/>
      <c r="K2227" s="92" t="str">
        <f>IF(DepensesData[[#This Row],[Description/Commentaires/Notes]]="","",DepensesData[[#This Row],[Description/Commentaires/Notes]])</f>
        <v/>
      </c>
      <c r="L2227" s="21"/>
    </row>
    <row r="2228" spans="2:12" x14ac:dyDescent="0.25">
      <c r="B2228" s="92">
        <f t="shared" si="69"/>
        <v>2224</v>
      </c>
      <c r="C2228" s="13" t="str">
        <f t="shared" si="68"/>
        <v/>
      </c>
      <c r="D2228" s="20"/>
      <c r="E2228" s="5"/>
      <c r="F2228" s="5"/>
      <c r="G2228" s="5"/>
      <c r="H2228" s="3"/>
      <c r="I2228" s="4"/>
      <c r="J2228" s="4"/>
      <c r="K2228" s="92" t="str">
        <f>IF(DepensesData[[#This Row],[Description/Commentaires/Notes]]="","",DepensesData[[#This Row],[Description/Commentaires/Notes]])</f>
        <v/>
      </c>
      <c r="L2228" s="21"/>
    </row>
    <row r="2229" spans="2:12" x14ac:dyDescent="0.25">
      <c r="B2229" s="92">
        <f t="shared" si="69"/>
        <v>2225</v>
      </c>
      <c r="C2229" s="13" t="str">
        <f t="shared" si="68"/>
        <v/>
      </c>
      <c r="D2229" s="20"/>
      <c r="E2229" s="5"/>
      <c r="F2229" s="5"/>
      <c r="G2229" s="5"/>
      <c r="H2229" s="3"/>
      <c r="I2229" s="4"/>
      <c r="J2229" s="4"/>
      <c r="K2229" s="92" t="str">
        <f>IF(DepensesData[[#This Row],[Description/Commentaires/Notes]]="","",DepensesData[[#This Row],[Description/Commentaires/Notes]])</f>
        <v/>
      </c>
      <c r="L2229" s="21"/>
    </row>
    <row r="2230" spans="2:12" x14ac:dyDescent="0.25">
      <c r="B2230" s="92">
        <f t="shared" si="69"/>
        <v>2226</v>
      </c>
      <c r="C2230" s="13" t="str">
        <f t="shared" si="68"/>
        <v/>
      </c>
      <c r="D2230" s="20"/>
      <c r="E2230" s="5"/>
      <c r="F2230" s="5"/>
      <c r="G2230" s="5"/>
      <c r="H2230" s="3"/>
      <c r="I2230" s="4"/>
      <c r="J2230" s="4"/>
      <c r="K2230" s="92" t="str">
        <f>IF(DepensesData[[#This Row],[Description/Commentaires/Notes]]="","",DepensesData[[#This Row],[Description/Commentaires/Notes]])</f>
        <v/>
      </c>
      <c r="L2230" s="21"/>
    </row>
    <row r="2231" spans="2:12" x14ac:dyDescent="0.25">
      <c r="B2231" s="92">
        <f t="shared" si="69"/>
        <v>2227</v>
      </c>
      <c r="C2231" s="13" t="str">
        <f t="shared" si="68"/>
        <v/>
      </c>
      <c r="D2231" s="20"/>
      <c r="E2231" s="5"/>
      <c r="F2231" s="5"/>
      <c r="G2231" s="5"/>
      <c r="H2231" s="3"/>
      <c r="I2231" s="4"/>
      <c r="J2231" s="4"/>
      <c r="K2231" s="92" t="str">
        <f>IF(DepensesData[[#This Row],[Description/Commentaires/Notes]]="","",DepensesData[[#This Row],[Description/Commentaires/Notes]])</f>
        <v/>
      </c>
      <c r="L2231" s="21"/>
    </row>
    <row r="2232" spans="2:12" x14ac:dyDescent="0.25">
      <c r="B2232" s="92">
        <f t="shared" si="69"/>
        <v>2228</v>
      </c>
      <c r="C2232" s="13" t="str">
        <f t="shared" si="68"/>
        <v/>
      </c>
      <c r="D2232" s="20"/>
      <c r="E2232" s="5"/>
      <c r="F2232" s="5"/>
      <c r="G2232" s="5"/>
      <c r="H2232" s="3"/>
      <c r="I2232" s="4"/>
      <c r="J2232" s="4"/>
      <c r="K2232" s="92" t="str">
        <f>IF(DepensesData[[#This Row],[Description/Commentaires/Notes]]="","",DepensesData[[#This Row],[Description/Commentaires/Notes]])</f>
        <v/>
      </c>
      <c r="L2232" s="21"/>
    </row>
    <row r="2233" spans="2:12" x14ac:dyDescent="0.25">
      <c r="B2233" s="92">
        <f t="shared" si="69"/>
        <v>2229</v>
      </c>
      <c r="C2233" s="13" t="str">
        <f t="shared" si="68"/>
        <v/>
      </c>
      <c r="D2233" s="20"/>
      <c r="E2233" s="5"/>
      <c r="F2233" s="5"/>
      <c r="G2233" s="5"/>
      <c r="H2233" s="3"/>
      <c r="I2233" s="4"/>
      <c r="J2233" s="4"/>
      <c r="K2233" s="92" t="str">
        <f>IF(DepensesData[[#This Row],[Description/Commentaires/Notes]]="","",DepensesData[[#This Row],[Description/Commentaires/Notes]])</f>
        <v/>
      </c>
      <c r="L2233" s="21"/>
    </row>
    <row r="2234" spans="2:12" x14ac:dyDescent="0.25">
      <c r="B2234" s="92">
        <f t="shared" si="69"/>
        <v>2230</v>
      </c>
      <c r="C2234" s="13" t="str">
        <f t="shared" si="68"/>
        <v/>
      </c>
      <c r="D2234" s="20"/>
      <c r="E2234" s="5"/>
      <c r="F2234" s="5"/>
      <c r="G2234" s="5"/>
      <c r="H2234" s="3"/>
      <c r="I2234" s="4"/>
      <c r="J2234" s="4"/>
      <c r="K2234" s="92" t="str">
        <f>IF(DepensesData[[#This Row],[Description/Commentaires/Notes]]="","",DepensesData[[#This Row],[Description/Commentaires/Notes]])</f>
        <v/>
      </c>
      <c r="L2234" s="21"/>
    </row>
    <row r="2235" spans="2:12" x14ac:dyDescent="0.25">
      <c r="B2235" s="92">
        <f t="shared" si="69"/>
        <v>2231</v>
      </c>
      <c r="C2235" s="13" t="str">
        <f t="shared" si="68"/>
        <v/>
      </c>
      <c r="D2235" s="20"/>
      <c r="E2235" s="5"/>
      <c r="F2235" s="5"/>
      <c r="G2235" s="5"/>
      <c r="H2235" s="3"/>
      <c r="I2235" s="4"/>
      <c r="J2235" s="4"/>
      <c r="K2235" s="92" t="str">
        <f>IF(DepensesData[[#This Row],[Description/Commentaires/Notes]]="","",DepensesData[[#This Row],[Description/Commentaires/Notes]])</f>
        <v/>
      </c>
      <c r="L2235" s="21"/>
    </row>
    <row r="2236" spans="2:12" x14ac:dyDescent="0.25">
      <c r="B2236" s="92">
        <f t="shared" si="69"/>
        <v>2232</v>
      </c>
      <c r="C2236" s="13" t="str">
        <f t="shared" si="68"/>
        <v/>
      </c>
      <c r="D2236" s="20"/>
      <c r="E2236" s="5"/>
      <c r="F2236" s="5"/>
      <c r="G2236" s="5"/>
      <c r="H2236" s="3"/>
      <c r="I2236" s="4"/>
      <c r="J2236" s="4"/>
      <c r="K2236" s="92" t="str">
        <f>IF(DepensesData[[#This Row],[Description/Commentaires/Notes]]="","",DepensesData[[#This Row],[Description/Commentaires/Notes]])</f>
        <v/>
      </c>
      <c r="L2236" s="21"/>
    </row>
    <row r="2237" spans="2:12" x14ac:dyDescent="0.25">
      <c r="B2237" s="92">
        <f t="shared" si="69"/>
        <v>2233</v>
      </c>
      <c r="C2237" s="13" t="str">
        <f t="shared" si="68"/>
        <v/>
      </c>
      <c r="D2237" s="20"/>
      <c r="E2237" s="5"/>
      <c r="F2237" s="5"/>
      <c r="G2237" s="5"/>
      <c r="H2237" s="3"/>
      <c r="I2237" s="4"/>
      <c r="J2237" s="4"/>
      <c r="K2237" s="92" t="str">
        <f>IF(DepensesData[[#This Row],[Description/Commentaires/Notes]]="","",DepensesData[[#This Row],[Description/Commentaires/Notes]])</f>
        <v/>
      </c>
      <c r="L2237" s="21"/>
    </row>
    <row r="2238" spans="2:12" x14ac:dyDescent="0.25">
      <c r="B2238" s="92">
        <f t="shared" si="69"/>
        <v>2234</v>
      </c>
      <c r="C2238" s="13" t="str">
        <f t="shared" si="68"/>
        <v/>
      </c>
      <c r="D2238" s="20"/>
      <c r="E2238" s="5"/>
      <c r="F2238" s="5"/>
      <c r="G2238" s="5"/>
      <c r="H2238" s="3"/>
      <c r="I2238" s="4"/>
      <c r="J2238" s="4"/>
      <c r="K2238" s="92" t="str">
        <f>IF(DepensesData[[#This Row],[Description/Commentaires/Notes]]="","",DepensesData[[#This Row],[Description/Commentaires/Notes]])</f>
        <v/>
      </c>
      <c r="L2238" s="21"/>
    </row>
    <row r="2239" spans="2:12" x14ac:dyDescent="0.25">
      <c r="B2239" s="92">
        <f t="shared" si="69"/>
        <v>2235</v>
      </c>
      <c r="C2239" s="13" t="str">
        <f t="shared" si="68"/>
        <v/>
      </c>
      <c r="D2239" s="20"/>
      <c r="E2239" s="5"/>
      <c r="F2239" s="5"/>
      <c r="G2239" s="5"/>
      <c r="H2239" s="3"/>
      <c r="I2239" s="4"/>
      <c r="J2239" s="4"/>
      <c r="K2239" s="92" t="str">
        <f>IF(DepensesData[[#This Row],[Description/Commentaires/Notes]]="","",DepensesData[[#This Row],[Description/Commentaires/Notes]])</f>
        <v/>
      </c>
      <c r="L2239" s="21"/>
    </row>
    <row r="2240" spans="2:12" x14ac:dyDescent="0.25">
      <c r="B2240" s="92">
        <f t="shared" si="69"/>
        <v>2236</v>
      </c>
      <c r="C2240" s="13" t="str">
        <f t="shared" si="68"/>
        <v/>
      </c>
      <c r="D2240" s="20"/>
      <c r="E2240" s="5"/>
      <c r="F2240" s="5"/>
      <c r="G2240" s="5"/>
      <c r="H2240" s="3"/>
      <c r="I2240" s="4"/>
      <c r="J2240" s="4"/>
      <c r="K2240" s="92" t="str">
        <f>IF(DepensesData[[#This Row],[Description/Commentaires/Notes]]="","",DepensesData[[#This Row],[Description/Commentaires/Notes]])</f>
        <v/>
      </c>
      <c r="L2240" s="21"/>
    </row>
    <row r="2241" spans="2:12" x14ac:dyDescent="0.25">
      <c r="B2241" s="92">
        <f t="shared" si="69"/>
        <v>2237</v>
      </c>
      <c r="C2241" s="13" t="str">
        <f t="shared" si="68"/>
        <v/>
      </c>
      <c r="D2241" s="20"/>
      <c r="E2241" s="5"/>
      <c r="F2241" s="5"/>
      <c r="G2241" s="5"/>
      <c r="H2241" s="3"/>
      <c r="I2241" s="4"/>
      <c r="J2241" s="4"/>
      <c r="K2241" s="92" t="str">
        <f>IF(DepensesData[[#This Row],[Description/Commentaires/Notes]]="","",DepensesData[[#This Row],[Description/Commentaires/Notes]])</f>
        <v/>
      </c>
      <c r="L2241" s="21"/>
    </row>
    <row r="2242" spans="2:12" x14ac:dyDescent="0.25">
      <c r="B2242" s="92">
        <f t="shared" si="69"/>
        <v>2238</v>
      </c>
      <c r="C2242" s="13" t="str">
        <f t="shared" si="68"/>
        <v/>
      </c>
      <c r="D2242" s="20"/>
      <c r="E2242" s="5"/>
      <c r="F2242" s="5"/>
      <c r="G2242" s="5"/>
      <c r="H2242" s="3"/>
      <c r="I2242" s="4"/>
      <c r="J2242" s="4"/>
      <c r="K2242" s="92" t="str">
        <f>IF(DepensesData[[#This Row],[Description/Commentaires/Notes]]="","",DepensesData[[#This Row],[Description/Commentaires/Notes]])</f>
        <v/>
      </c>
      <c r="L2242" s="21"/>
    </row>
    <row r="2243" spans="2:12" x14ac:dyDescent="0.25">
      <c r="B2243" s="92">
        <f t="shared" si="69"/>
        <v>2239</v>
      </c>
      <c r="C2243" s="13" t="str">
        <f t="shared" si="68"/>
        <v/>
      </c>
      <c r="D2243" s="20"/>
      <c r="E2243" s="5"/>
      <c r="F2243" s="5"/>
      <c r="G2243" s="5"/>
      <c r="H2243" s="3"/>
      <c r="I2243" s="4"/>
      <c r="J2243" s="4"/>
      <c r="K2243" s="92" t="str">
        <f>IF(DepensesData[[#This Row],[Description/Commentaires/Notes]]="","",DepensesData[[#This Row],[Description/Commentaires/Notes]])</f>
        <v/>
      </c>
      <c r="L2243" s="21"/>
    </row>
    <row r="2244" spans="2:12" x14ac:dyDescent="0.25">
      <c r="B2244" s="92">
        <f t="shared" si="69"/>
        <v>2240</v>
      </c>
      <c r="C2244" s="13" t="str">
        <f t="shared" si="68"/>
        <v/>
      </c>
      <c r="D2244" s="20"/>
      <c r="E2244" s="5"/>
      <c r="F2244" s="5"/>
      <c r="G2244" s="5"/>
      <c r="H2244" s="3"/>
      <c r="I2244" s="4"/>
      <c r="J2244" s="4"/>
      <c r="K2244" s="92" t="str">
        <f>IF(DepensesData[[#This Row],[Description/Commentaires/Notes]]="","",DepensesData[[#This Row],[Description/Commentaires/Notes]])</f>
        <v/>
      </c>
      <c r="L2244" s="21"/>
    </row>
    <row r="2245" spans="2:12" x14ac:dyDescent="0.25">
      <c r="B2245" s="92">
        <f t="shared" si="69"/>
        <v>2241</v>
      </c>
      <c r="C2245" s="13" t="str">
        <f t="shared" ref="C2245:C2308" si="70">IF(OR(D2245="", E2245="", F2245="", H2245="", I2245=""), "", TEXT(RIGHT(YEAR(D2245), 2), "00") &amp; TEXT(MONTH(D2245), "00") &amp; TEXT(DAY(D2245), "00") &amp; "_Dep_MC_" &amp; TEXT(B2245, "0"))</f>
        <v/>
      </c>
      <c r="D2245" s="20"/>
      <c r="E2245" s="5"/>
      <c r="F2245" s="5"/>
      <c r="G2245" s="5"/>
      <c r="H2245" s="3"/>
      <c r="I2245" s="4"/>
      <c r="J2245" s="4"/>
      <c r="K2245" s="92" t="str">
        <f>IF(DepensesData[[#This Row],[Description/Commentaires/Notes]]="","",DepensesData[[#This Row],[Description/Commentaires/Notes]])</f>
        <v/>
      </c>
      <c r="L2245" s="21"/>
    </row>
    <row r="2246" spans="2:12" x14ac:dyDescent="0.25">
      <c r="B2246" s="92">
        <f t="shared" si="69"/>
        <v>2242</v>
      </c>
      <c r="C2246" s="13" t="str">
        <f t="shared" si="70"/>
        <v/>
      </c>
      <c r="D2246" s="20"/>
      <c r="E2246" s="5"/>
      <c r="F2246" s="5"/>
      <c r="G2246" s="5"/>
      <c r="H2246" s="3"/>
      <c r="I2246" s="4"/>
      <c r="J2246" s="4"/>
      <c r="K2246" s="92" t="str">
        <f>IF(DepensesData[[#This Row],[Description/Commentaires/Notes]]="","",DepensesData[[#This Row],[Description/Commentaires/Notes]])</f>
        <v/>
      </c>
      <c r="L2246" s="21"/>
    </row>
    <row r="2247" spans="2:12" x14ac:dyDescent="0.25">
      <c r="B2247" s="92">
        <f t="shared" ref="B2247:B2310" si="71">B2246+1</f>
        <v>2243</v>
      </c>
      <c r="C2247" s="13" t="str">
        <f t="shared" si="70"/>
        <v/>
      </c>
      <c r="D2247" s="20"/>
      <c r="E2247" s="5"/>
      <c r="F2247" s="5"/>
      <c r="G2247" s="5"/>
      <c r="H2247" s="3"/>
      <c r="I2247" s="4"/>
      <c r="J2247" s="4"/>
      <c r="K2247" s="92" t="str">
        <f>IF(DepensesData[[#This Row],[Description/Commentaires/Notes]]="","",DepensesData[[#This Row],[Description/Commentaires/Notes]])</f>
        <v/>
      </c>
      <c r="L2247" s="21"/>
    </row>
    <row r="2248" spans="2:12" x14ac:dyDescent="0.25">
      <c r="B2248" s="92">
        <f t="shared" si="71"/>
        <v>2244</v>
      </c>
      <c r="C2248" s="13" t="str">
        <f t="shared" si="70"/>
        <v/>
      </c>
      <c r="D2248" s="20"/>
      <c r="E2248" s="5"/>
      <c r="F2248" s="5"/>
      <c r="G2248" s="5"/>
      <c r="H2248" s="3"/>
      <c r="I2248" s="4"/>
      <c r="J2248" s="4"/>
      <c r="K2248" s="92" t="str">
        <f>IF(DepensesData[[#This Row],[Description/Commentaires/Notes]]="","",DepensesData[[#This Row],[Description/Commentaires/Notes]])</f>
        <v/>
      </c>
      <c r="L2248" s="21"/>
    </row>
    <row r="2249" spans="2:12" x14ac:dyDescent="0.25">
      <c r="B2249" s="92">
        <f t="shared" si="71"/>
        <v>2245</v>
      </c>
      <c r="C2249" s="13" t="str">
        <f t="shared" si="70"/>
        <v/>
      </c>
      <c r="D2249" s="20"/>
      <c r="E2249" s="5"/>
      <c r="F2249" s="5"/>
      <c r="G2249" s="5"/>
      <c r="H2249" s="3"/>
      <c r="I2249" s="4"/>
      <c r="J2249" s="4"/>
      <c r="K2249" s="92" t="str">
        <f>IF(DepensesData[[#This Row],[Description/Commentaires/Notes]]="","",DepensesData[[#This Row],[Description/Commentaires/Notes]])</f>
        <v/>
      </c>
      <c r="L2249" s="21"/>
    </row>
    <row r="2250" spans="2:12" x14ac:dyDescent="0.25">
      <c r="B2250" s="92">
        <f t="shared" si="71"/>
        <v>2246</v>
      </c>
      <c r="C2250" s="13" t="str">
        <f t="shared" si="70"/>
        <v/>
      </c>
      <c r="D2250" s="20"/>
      <c r="E2250" s="5"/>
      <c r="F2250" s="5"/>
      <c r="G2250" s="5"/>
      <c r="H2250" s="3"/>
      <c r="I2250" s="4"/>
      <c r="J2250" s="4"/>
      <c r="K2250" s="92" t="str">
        <f>IF(DepensesData[[#This Row],[Description/Commentaires/Notes]]="","",DepensesData[[#This Row],[Description/Commentaires/Notes]])</f>
        <v/>
      </c>
      <c r="L2250" s="21"/>
    </row>
    <row r="2251" spans="2:12" x14ac:dyDescent="0.25">
      <c r="B2251" s="92">
        <f t="shared" si="71"/>
        <v>2247</v>
      </c>
      <c r="C2251" s="13" t="str">
        <f t="shared" si="70"/>
        <v/>
      </c>
      <c r="D2251" s="20"/>
      <c r="E2251" s="5"/>
      <c r="F2251" s="5"/>
      <c r="G2251" s="5"/>
      <c r="H2251" s="3"/>
      <c r="I2251" s="4"/>
      <c r="J2251" s="4"/>
      <c r="K2251" s="92" t="str">
        <f>IF(DepensesData[[#This Row],[Description/Commentaires/Notes]]="","",DepensesData[[#This Row],[Description/Commentaires/Notes]])</f>
        <v/>
      </c>
      <c r="L2251" s="21"/>
    </row>
    <row r="2252" spans="2:12" x14ac:dyDescent="0.25">
      <c r="B2252" s="92">
        <f t="shared" si="71"/>
        <v>2248</v>
      </c>
      <c r="C2252" s="13" t="str">
        <f t="shared" si="70"/>
        <v/>
      </c>
      <c r="D2252" s="20"/>
      <c r="E2252" s="5"/>
      <c r="F2252" s="5"/>
      <c r="G2252" s="5"/>
      <c r="H2252" s="3"/>
      <c r="I2252" s="4"/>
      <c r="J2252" s="4"/>
      <c r="K2252" s="92" t="str">
        <f>IF(DepensesData[[#This Row],[Description/Commentaires/Notes]]="","",DepensesData[[#This Row],[Description/Commentaires/Notes]])</f>
        <v/>
      </c>
      <c r="L2252" s="21"/>
    </row>
    <row r="2253" spans="2:12" x14ac:dyDescent="0.25">
      <c r="B2253" s="92">
        <f t="shared" si="71"/>
        <v>2249</v>
      </c>
      <c r="C2253" s="13" t="str">
        <f t="shared" si="70"/>
        <v/>
      </c>
      <c r="D2253" s="20"/>
      <c r="E2253" s="5"/>
      <c r="F2253" s="5"/>
      <c r="G2253" s="5"/>
      <c r="H2253" s="3"/>
      <c r="I2253" s="4"/>
      <c r="J2253" s="4"/>
      <c r="K2253" s="92" t="str">
        <f>IF(DepensesData[[#This Row],[Description/Commentaires/Notes]]="","",DepensesData[[#This Row],[Description/Commentaires/Notes]])</f>
        <v/>
      </c>
      <c r="L2253" s="21"/>
    </row>
    <row r="2254" spans="2:12" x14ac:dyDescent="0.25">
      <c r="B2254" s="92">
        <f t="shared" si="71"/>
        <v>2250</v>
      </c>
      <c r="C2254" s="13" t="str">
        <f t="shared" si="70"/>
        <v/>
      </c>
      <c r="D2254" s="20"/>
      <c r="E2254" s="5"/>
      <c r="F2254" s="5"/>
      <c r="G2254" s="5"/>
      <c r="H2254" s="3"/>
      <c r="I2254" s="4"/>
      <c r="J2254" s="4"/>
      <c r="K2254" s="92" t="str">
        <f>IF(DepensesData[[#This Row],[Description/Commentaires/Notes]]="","",DepensesData[[#This Row],[Description/Commentaires/Notes]])</f>
        <v/>
      </c>
      <c r="L2254" s="21"/>
    </row>
    <row r="2255" spans="2:12" x14ac:dyDescent="0.25">
      <c r="B2255" s="92">
        <f t="shared" si="71"/>
        <v>2251</v>
      </c>
      <c r="C2255" s="13" t="str">
        <f t="shared" si="70"/>
        <v/>
      </c>
      <c r="D2255" s="20"/>
      <c r="E2255" s="5"/>
      <c r="F2255" s="5"/>
      <c r="G2255" s="5"/>
      <c r="H2255" s="3"/>
      <c r="I2255" s="4"/>
      <c r="J2255" s="4"/>
      <c r="K2255" s="92" t="str">
        <f>IF(DepensesData[[#This Row],[Description/Commentaires/Notes]]="","",DepensesData[[#This Row],[Description/Commentaires/Notes]])</f>
        <v/>
      </c>
      <c r="L2255" s="21"/>
    </row>
    <row r="2256" spans="2:12" x14ac:dyDescent="0.25">
      <c r="B2256" s="92">
        <f t="shared" si="71"/>
        <v>2252</v>
      </c>
      <c r="C2256" s="13" t="str">
        <f t="shared" si="70"/>
        <v/>
      </c>
      <c r="D2256" s="20"/>
      <c r="E2256" s="5"/>
      <c r="F2256" s="5"/>
      <c r="G2256" s="5"/>
      <c r="H2256" s="3"/>
      <c r="I2256" s="4"/>
      <c r="J2256" s="4"/>
      <c r="K2256" s="92" t="str">
        <f>IF(DepensesData[[#This Row],[Description/Commentaires/Notes]]="","",DepensesData[[#This Row],[Description/Commentaires/Notes]])</f>
        <v/>
      </c>
      <c r="L2256" s="21"/>
    </row>
    <row r="2257" spans="2:12" x14ac:dyDescent="0.25">
      <c r="B2257" s="92">
        <f t="shared" si="71"/>
        <v>2253</v>
      </c>
      <c r="C2257" s="13" t="str">
        <f t="shared" si="70"/>
        <v/>
      </c>
      <c r="D2257" s="20"/>
      <c r="E2257" s="5"/>
      <c r="F2257" s="5"/>
      <c r="G2257" s="5"/>
      <c r="H2257" s="3"/>
      <c r="I2257" s="4"/>
      <c r="J2257" s="4"/>
      <c r="K2257" s="92" t="str">
        <f>IF(DepensesData[[#This Row],[Description/Commentaires/Notes]]="","",DepensesData[[#This Row],[Description/Commentaires/Notes]])</f>
        <v/>
      </c>
      <c r="L2257" s="21"/>
    </row>
    <row r="2258" spans="2:12" x14ac:dyDescent="0.25">
      <c r="B2258" s="92">
        <f t="shared" si="71"/>
        <v>2254</v>
      </c>
      <c r="C2258" s="13" t="str">
        <f t="shared" si="70"/>
        <v/>
      </c>
      <c r="D2258" s="20"/>
      <c r="E2258" s="5"/>
      <c r="F2258" s="5"/>
      <c r="G2258" s="5"/>
      <c r="H2258" s="3"/>
      <c r="I2258" s="4"/>
      <c r="J2258" s="4"/>
      <c r="K2258" s="92" t="str">
        <f>IF(DepensesData[[#This Row],[Description/Commentaires/Notes]]="","",DepensesData[[#This Row],[Description/Commentaires/Notes]])</f>
        <v/>
      </c>
      <c r="L2258" s="21"/>
    </row>
    <row r="2259" spans="2:12" x14ac:dyDescent="0.25">
      <c r="B2259" s="92">
        <f t="shared" si="71"/>
        <v>2255</v>
      </c>
      <c r="C2259" s="13" t="str">
        <f t="shared" si="70"/>
        <v/>
      </c>
      <c r="D2259" s="20"/>
      <c r="E2259" s="5"/>
      <c r="F2259" s="5"/>
      <c r="G2259" s="5"/>
      <c r="H2259" s="3"/>
      <c r="I2259" s="4"/>
      <c r="J2259" s="4"/>
      <c r="K2259" s="92" t="str">
        <f>IF(DepensesData[[#This Row],[Description/Commentaires/Notes]]="","",DepensesData[[#This Row],[Description/Commentaires/Notes]])</f>
        <v/>
      </c>
      <c r="L2259" s="21"/>
    </row>
    <row r="2260" spans="2:12" x14ac:dyDescent="0.25">
      <c r="B2260" s="92">
        <f t="shared" si="71"/>
        <v>2256</v>
      </c>
      <c r="C2260" s="13" t="str">
        <f t="shared" si="70"/>
        <v/>
      </c>
      <c r="D2260" s="20"/>
      <c r="E2260" s="5"/>
      <c r="F2260" s="5"/>
      <c r="G2260" s="5"/>
      <c r="H2260" s="3"/>
      <c r="I2260" s="4"/>
      <c r="J2260" s="4"/>
      <c r="K2260" s="92" t="str">
        <f>IF(DepensesData[[#This Row],[Description/Commentaires/Notes]]="","",DepensesData[[#This Row],[Description/Commentaires/Notes]])</f>
        <v/>
      </c>
      <c r="L2260" s="21"/>
    </row>
    <row r="2261" spans="2:12" x14ac:dyDescent="0.25">
      <c r="B2261" s="92">
        <f t="shared" si="71"/>
        <v>2257</v>
      </c>
      <c r="C2261" s="13" t="str">
        <f t="shared" si="70"/>
        <v/>
      </c>
      <c r="D2261" s="20"/>
      <c r="E2261" s="5"/>
      <c r="F2261" s="5"/>
      <c r="G2261" s="5"/>
      <c r="H2261" s="3"/>
      <c r="I2261" s="4"/>
      <c r="J2261" s="4"/>
      <c r="K2261" s="92" t="str">
        <f>IF(DepensesData[[#This Row],[Description/Commentaires/Notes]]="","",DepensesData[[#This Row],[Description/Commentaires/Notes]])</f>
        <v/>
      </c>
      <c r="L2261" s="21"/>
    </row>
    <row r="2262" spans="2:12" x14ac:dyDescent="0.25">
      <c r="B2262" s="92">
        <f t="shared" si="71"/>
        <v>2258</v>
      </c>
      <c r="C2262" s="13" t="str">
        <f t="shared" si="70"/>
        <v/>
      </c>
      <c r="D2262" s="20"/>
      <c r="E2262" s="5"/>
      <c r="F2262" s="5"/>
      <c r="G2262" s="5"/>
      <c r="H2262" s="3"/>
      <c r="I2262" s="4"/>
      <c r="J2262" s="4"/>
      <c r="K2262" s="92" t="str">
        <f>IF(DepensesData[[#This Row],[Description/Commentaires/Notes]]="","",DepensesData[[#This Row],[Description/Commentaires/Notes]])</f>
        <v/>
      </c>
      <c r="L2262" s="21"/>
    </row>
    <row r="2263" spans="2:12" x14ac:dyDescent="0.25">
      <c r="B2263" s="92">
        <f t="shared" si="71"/>
        <v>2259</v>
      </c>
      <c r="C2263" s="13" t="str">
        <f t="shared" si="70"/>
        <v/>
      </c>
      <c r="D2263" s="20"/>
      <c r="E2263" s="5"/>
      <c r="F2263" s="5"/>
      <c r="G2263" s="5"/>
      <c r="H2263" s="3"/>
      <c r="I2263" s="4"/>
      <c r="J2263" s="4"/>
      <c r="K2263" s="92" t="str">
        <f>IF(DepensesData[[#This Row],[Description/Commentaires/Notes]]="","",DepensesData[[#This Row],[Description/Commentaires/Notes]])</f>
        <v/>
      </c>
      <c r="L2263" s="21"/>
    </row>
    <row r="2264" spans="2:12" x14ac:dyDescent="0.25">
      <c r="B2264" s="92">
        <f t="shared" si="71"/>
        <v>2260</v>
      </c>
      <c r="C2264" s="13" t="str">
        <f t="shared" si="70"/>
        <v/>
      </c>
      <c r="D2264" s="20"/>
      <c r="E2264" s="5"/>
      <c r="F2264" s="5"/>
      <c r="G2264" s="5"/>
      <c r="H2264" s="3"/>
      <c r="I2264" s="4"/>
      <c r="J2264" s="4"/>
      <c r="K2264" s="92" t="str">
        <f>IF(DepensesData[[#This Row],[Description/Commentaires/Notes]]="","",DepensesData[[#This Row],[Description/Commentaires/Notes]])</f>
        <v/>
      </c>
      <c r="L2264" s="21"/>
    </row>
    <row r="2265" spans="2:12" x14ac:dyDescent="0.25">
      <c r="B2265" s="92">
        <f t="shared" si="71"/>
        <v>2261</v>
      </c>
      <c r="C2265" s="13" t="str">
        <f t="shared" si="70"/>
        <v/>
      </c>
      <c r="D2265" s="20"/>
      <c r="E2265" s="5"/>
      <c r="F2265" s="5"/>
      <c r="G2265" s="5"/>
      <c r="H2265" s="3"/>
      <c r="I2265" s="4"/>
      <c r="J2265" s="4"/>
      <c r="K2265" s="92" t="str">
        <f>IF(DepensesData[[#This Row],[Description/Commentaires/Notes]]="","",DepensesData[[#This Row],[Description/Commentaires/Notes]])</f>
        <v/>
      </c>
      <c r="L2265" s="21"/>
    </row>
    <row r="2266" spans="2:12" x14ac:dyDescent="0.25">
      <c r="B2266" s="92">
        <f t="shared" si="71"/>
        <v>2262</v>
      </c>
      <c r="C2266" s="13" t="str">
        <f t="shared" si="70"/>
        <v/>
      </c>
      <c r="D2266" s="20"/>
      <c r="E2266" s="5"/>
      <c r="F2266" s="5"/>
      <c r="G2266" s="5"/>
      <c r="H2266" s="3"/>
      <c r="I2266" s="4"/>
      <c r="J2266" s="4"/>
      <c r="K2266" s="92" t="str">
        <f>IF(DepensesData[[#This Row],[Description/Commentaires/Notes]]="","",DepensesData[[#This Row],[Description/Commentaires/Notes]])</f>
        <v/>
      </c>
      <c r="L2266" s="21"/>
    </row>
    <row r="2267" spans="2:12" x14ac:dyDescent="0.25">
      <c r="B2267" s="92">
        <f t="shared" si="71"/>
        <v>2263</v>
      </c>
      <c r="C2267" s="13" t="str">
        <f t="shared" si="70"/>
        <v/>
      </c>
      <c r="D2267" s="20"/>
      <c r="E2267" s="5"/>
      <c r="F2267" s="5"/>
      <c r="G2267" s="5"/>
      <c r="H2267" s="3"/>
      <c r="I2267" s="4"/>
      <c r="J2267" s="4"/>
      <c r="K2267" s="92" t="str">
        <f>IF(DepensesData[[#This Row],[Description/Commentaires/Notes]]="","",DepensesData[[#This Row],[Description/Commentaires/Notes]])</f>
        <v/>
      </c>
      <c r="L2267" s="21"/>
    </row>
    <row r="2268" spans="2:12" x14ac:dyDescent="0.25">
      <c r="B2268" s="92">
        <f t="shared" si="71"/>
        <v>2264</v>
      </c>
      <c r="C2268" s="13" t="str">
        <f t="shared" si="70"/>
        <v/>
      </c>
      <c r="D2268" s="20"/>
      <c r="E2268" s="5"/>
      <c r="F2268" s="5"/>
      <c r="G2268" s="5"/>
      <c r="H2268" s="3"/>
      <c r="I2268" s="4"/>
      <c r="J2268" s="4"/>
      <c r="K2268" s="92" t="str">
        <f>IF(DepensesData[[#This Row],[Description/Commentaires/Notes]]="","",DepensesData[[#This Row],[Description/Commentaires/Notes]])</f>
        <v/>
      </c>
      <c r="L2268" s="21"/>
    </row>
    <row r="2269" spans="2:12" x14ac:dyDescent="0.25">
      <c r="B2269" s="92">
        <f t="shared" si="71"/>
        <v>2265</v>
      </c>
      <c r="C2269" s="13" t="str">
        <f t="shared" si="70"/>
        <v/>
      </c>
      <c r="D2269" s="20"/>
      <c r="E2269" s="5"/>
      <c r="F2269" s="5"/>
      <c r="G2269" s="5"/>
      <c r="H2269" s="3"/>
      <c r="I2269" s="4"/>
      <c r="J2269" s="4"/>
      <c r="K2269" s="92" t="str">
        <f>IF(DepensesData[[#This Row],[Description/Commentaires/Notes]]="","",DepensesData[[#This Row],[Description/Commentaires/Notes]])</f>
        <v/>
      </c>
      <c r="L2269" s="21"/>
    </row>
    <row r="2270" spans="2:12" x14ac:dyDescent="0.25">
      <c r="B2270" s="92">
        <f t="shared" si="71"/>
        <v>2266</v>
      </c>
      <c r="C2270" s="13" t="str">
        <f t="shared" si="70"/>
        <v/>
      </c>
      <c r="D2270" s="20"/>
      <c r="E2270" s="5"/>
      <c r="F2270" s="5"/>
      <c r="G2270" s="5"/>
      <c r="H2270" s="3"/>
      <c r="I2270" s="4"/>
      <c r="J2270" s="4"/>
      <c r="K2270" s="92" t="str">
        <f>IF(DepensesData[[#This Row],[Description/Commentaires/Notes]]="","",DepensesData[[#This Row],[Description/Commentaires/Notes]])</f>
        <v/>
      </c>
      <c r="L2270" s="21"/>
    </row>
    <row r="2271" spans="2:12" x14ac:dyDescent="0.25">
      <c r="B2271" s="92">
        <f t="shared" si="71"/>
        <v>2267</v>
      </c>
      <c r="C2271" s="13" t="str">
        <f t="shared" si="70"/>
        <v/>
      </c>
      <c r="D2271" s="20"/>
      <c r="E2271" s="5"/>
      <c r="F2271" s="5"/>
      <c r="G2271" s="5"/>
      <c r="H2271" s="3"/>
      <c r="I2271" s="4"/>
      <c r="J2271" s="4"/>
      <c r="K2271" s="92" t="str">
        <f>IF(DepensesData[[#This Row],[Description/Commentaires/Notes]]="","",DepensesData[[#This Row],[Description/Commentaires/Notes]])</f>
        <v/>
      </c>
      <c r="L2271" s="21"/>
    </row>
    <row r="2272" spans="2:12" x14ac:dyDescent="0.25">
      <c r="B2272" s="92">
        <f t="shared" si="71"/>
        <v>2268</v>
      </c>
      <c r="C2272" s="13" t="str">
        <f t="shared" si="70"/>
        <v/>
      </c>
      <c r="D2272" s="20"/>
      <c r="E2272" s="5"/>
      <c r="F2272" s="5"/>
      <c r="G2272" s="5"/>
      <c r="H2272" s="3"/>
      <c r="I2272" s="4"/>
      <c r="J2272" s="4"/>
      <c r="K2272" s="92" t="str">
        <f>IF(DepensesData[[#This Row],[Description/Commentaires/Notes]]="","",DepensesData[[#This Row],[Description/Commentaires/Notes]])</f>
        <v/>
      </c>
      <c r="L2272" s="21"/>
    </row>
    <row r="2273" spans="2:12" x14ac:dyDescent="0.25">
      <c r="B2273" s="92">
        <f t="shared" si="71"/>
        <v>2269</v>
      </c>
      <c r="C2273" s="13" t="str">
        <f t="shared" si="70"/>
        <v/>
      </c>
      <c r="D2273" s="20"/>
      <c r="E2273" s="5"/>
      <c r="F2273" s="5"/>
      <c r="G2273" s="5"/>
      <c r="H2273" s="3"/>
      <c r="I2273" s="4"/>
      <c r="J2273" s="4"/>
      <c r="K2273" s="92" t="str">
        <f>IF(DepensesData[[#This Row],[Description/Commentaires/Notes]]="","",DepensesData[[#This Row],[Description/Commentaires/Notes]])</f>
        <v/>
      </c>
      <c r="L2273" s="21"/>
    </row>
    <row r="2274" spans="2:12" x14ac:dyDescent="0.25">
      <c r="B2274" s="92">
        <f t="shared" si="71"/>
        <v>2270</v>
      </c>
      <c r="C2274" s="13" t="str">
        <f t="shared" si="70"/>
        <v/>
      </c>
      <c r="D2274" s="20"/>
      <c r="E2274" s="5"/>
      <c r="F2274" s="5"/>
      <c r="G2274" s="5"/>
      <c r="H2274" s="3"/>
      <c r="I2274" s="4"/>
      <c r="J2274" s="4"/>
      <c r="K2274" s="92" t="str">
        <f>IF(DepensesData[[#This Row],[Description/Commentaires/Notes]]="","",DepensesData[[#This Row],[Description/Commentaires/Notes]])</f>
        <v/>
      </c>
      <c r="L2274" s="21"/>
    </row>
    <row r="2275" spans="2:12" x14ac:dyDescent="0.25">
      <c r="B2275" s="92">
        <f t="shared" si="71"/>
        <v>2271</v>
      </c>
      <c r="C2275" s="13" t="str">
        <f t="shared" si="70"/>
        <v/>
      </c>
      <c r="D2275" s="20"/>
      <c r="E2275" s="5"/>
      <c r="F2275" s="5"/>
      <c r="G2275" s="5"/>
      <c r="H2275" s="3"/>
      <c r="I2275" s="4"/>
      <c r="J2275" s="4"/>
      <c r="K2275" s="92" t="str">
        <f>IF(DepensesData[[#This Row],[Description/Commentaires/Notes]]="","",DepensesData[[#This Row],[Description/Commentaires/Notes]])</f>
        <v/>
      </c>
      <c r="L2275" s="21"/>
    </row>
    <row r="2276" spans="2:12" x14ac:dyDescent="0.25">
      <c r="B2276" s="92">
        <f t="shared" si="71"/>
        <v>2272</v>
      </c>
      <c r="C2276" s="13" t="str">
        <f t="shared" si="70"/>
        <v/>
      </c>
      <c r="D2276" s="20"/>
      <c r="E2276" s="5"/>
      <c r="F2276" s="5"/>
      <c r="G2276" s="5"/>
      <c r="H2276" s="3"/>
      <c r="I2276" s="4"/>
      <c r="J2276" s="4"/>
      <c r="K2276" s="92" t="str">
        <f>IF(DepensesData[[#This Row],[Description/Commentaires/Notes]]="","",DepensesData[[#This Row],[Description/Commentaires/Notes]])</f>
        <v/>
      </c>
      <c r="L2276" s="21"/>
    </row>
    <row r="2277" spans="2:12" x14ac:dyDescent="0.25">
      <c r="B2277" s="92">
        <f t="shared" si="71"/>
        <v>2273</v>
      </c>
      <c r="C2277" s="13" t="str">
        <f t="shared" si="70"/>
        <v/>
      </c>
      <c r="D2277" s="20"/>
      <c r="E2277" s="5"/>
      <c r="F2277" s="5"/>
      <c r="G2277" s="5"/>
      <c r="H2277" s="3"/>
      <c r="I2277" s="4"/>
      <c r="J2277" s="4"/>
      <c r="K2277" s="92" t="str">
        <f>IF(DepensesData[[#This Row],[Description/Commentaires/Notes]]="","",DepensesData[[#This Row],[Description/Commentaires/Notes]])</f>
        <v/>
      </c>
      <c r="L2277" s="21"/>
    </row>
    <row r="2278" spans="2:12" x14ac:dyDescent="0.25">
      <c r="B2278" s="92">
        <f t="shared" si="71"/>
        <v>2274</v>
      </c>
      <c r="C2278" s="13" t="str">
        <f t="shared" si="70"/>
        <v/>
      </c>
      <c r="D2278" s="20"/>
      <c r="E2278" s="5"/>
      <c r="F2278" s="5"/>
      <c r="G2278" s="5"/>
      <c r="H2278" s="3"/>
      <c r="I2278" s="4"/>
      <c r="J2278" s="4"/>
      <c r="K2278" s="92" t="str">
        <f>IF(DepensesData[[#This Row],[Description/Commentaires/Notes]]="","",DepensesData[[#This Row],[Description/Commentaires/Notes]])</f>
        <v/>
      </c>
      <c r="L2278" s="21"/>
    </row>
    <row r="2279" spans="2:12" x14ac:dyDescent="0.25">
      <c r="B2279" s="92">
        <f t="shared" si="71"/>
        <v>2275</v>
      </c>
      <c r="C2279" s="13" t="str">
        <f t="shared" si="70"/>
        <v/>
      </c>
      <c r="D2279" s="20"/>
      <c r="E2279" s="5"/>
      <c r="F2279" s="5"/>
      <c r="G2279" s="5"/>
      <c r="H2279" s="3"/>
      <c r="I2279" s="4"/>
      <c r="J2279" s="4"/>
      <c r="K2279" s="92" t="str">
        <f>IF(DepensesData[[#This Row],[Description/Commentaires/Notes]]="","",DepensesData[[#This Row],[Description/Commentaires/Notes]])</f>
        <v/>
      </c>
      <c r="L2279" s="21"/>
    </row>
    <row r="2280" spans="2:12" x14ac:dyDescent="0.25">
      <c r="B2280" s="92">
        <f t="shared" si="71"/>
        <v>2276</v>
      </c>
      <c r="C2280" s="13" t="str">
        <f t="shared" si="70"/>
        <v/>
      </c>
      <c r="D2280" s="20"/>
      <c r="E2280" s="5"/>
      <c r="F2280" s="5"/>
      <c r="G2280" s="5"/>
      <c r="H2280" s="3"/>
      <c r="I2280" s="4"/>
      <c r="J2280" s="4"/>
      <c r="K2280" s="92" t="str">
        <f>IF(DepensesData[[#This Row],[Description/Commentaires/Notes]]="","",DepensesData[[#This Row],[Description/Commentaires/Notes]])</f>
        <v/>
      </c>
      <c r="L2280" s="21"/>
    </row>
    <row r="2281" spans="2:12" x14ac:dyDescent="0.25">
      <c r="B2281" s="92">
        <f t="shared" si="71"/>
        <v>2277</v>
      </c>
      <c r="C2281" s="13" t="str">
        <f t="shared" si="70"/>
        <v/>
      </c>
      <c r="D2281" s="20"/>
      <c r="E2281" s="5"/>
      <c r="F2281" s="5"/>
      <c r="G2281" s="5"/>
      <c r="H2281" s="3"/>
      <c r="I2281" s="4"/>
      <c r="J2281" s="4"/>
      <c r="K2281" s="92" t="str">
        <f>IF(DepensesData[[#This Row],[Description/Commentaires/Notes]]="","",DepensesData[[#This Row],[Description/Commentaires/Notes]])</f>
        <v/>
      </c>
      <c r="L2281" s="21"/>
    </row>
    <row r="2282" spans="2:12" x14ac:dyDescent="0.25">
      <c r="B2282" s="92">
        <f t="shared" si="71"/>
        <v>2278</v>
      </c>
      <c r="C2282" s="13" t="str">
        <f t="shared" si="70"/>
        <v/>
      </c>
      <c r="D2282" s="20"/>
      <c r="E2282" s="5"/>
      <c r="F2282" s="5"/>
      <c r="G2282" s="5"/>
      <c r="H2282" s="3"/>
      <c r="I2282" s="4"/>
      <c r="J2282" s="4"/>
      <c r="K2282" s="92" t="str">
        <f>IF(DepensesData[[#This Row],[Description/Commentaires/Notes]]="","",DepensesData[[#This Row],[Description/Commentaires/Notes]])</f>
        <v/>
      </c>
      <c r="L2282" s="21"/>
    </row>
    <row r="2283" spans="2:12" x14ac:dyDescent="0.25">
      <c r="B2283" s="92">
        <f t="shared" si="71"/>
        <v>2279</v>
      </c>
      <c r="C2283" s="13" t="str">
        <f t="shared" si="70"/>
        <v/>
      </c>
      <c r="D2283" s="20"/>
      <c r="E2283" s="5"/>
      <c r="F2283" s="5"/>
      <c r="G2283" s="5"/>
      <c r="H2283" s="3"/>
      <c r="I2283" s="4"/>
      <c r="J2283" s="4"/>
      <c r="K2283" s="92" t="str">
        <f>IF(DepensesData[[#This Row],[Description/Commentaires/Notes]]="","",DepensesData[[#This Row],[Description/Commentaires/Notes]])</f>
        <v/>
      </c>
      <c r="L2283" s="21"/>
    </row>
    <row r="2284" spans="2:12" x14ac:dyDescent="0.25">
      <c r="B2284" s="92">
        <f t="shared" si="71"/>
        <v>2280</v>
      </c>
      <c r="C2284" s="13" t="str">
        <f t="shared" si="70"/>
        <v/>
      </c>
      <c r="D2284" s="20"/>
      <c r="E2284" s="5"/>
      <c r="F2284" s="5"/>
      <c r="G2284" s="5"/>
      <c r="H2284" s="3"/>
      <c r="I2284" s="4"/>
      <c r="J2284" s="4"/>
      <c r="K2284" s="92" t="str">
        <f>IF(DepensesData[[#This Row],[Description/Commentaires/Notes]]="","",DepensesData[[#This Row],[Description/Commentaires/Notes]])</f>
        <v/>
      </c>
      <c r="L2284" s="21"/>
    </row>
    <row r="2285" spans="2:12" x14ac:dyDescent="0.25">
      <c r="B2285" s="92">
        <f t="shared" si="71"/>
        <v>2281</v>
      </c>
      <c r="C2285" s="13" t="str">
        <f t="shared" si="70"/>
        <v/>
      </c>
      <c r="D2285" s="20"/>
      <c r="E2285" s="5"/>
      <c r="F2285" s="5"/>
      <c r="G2285" s="5"/>
      <c r="H2285" s="3"/>
      <c r="I2285" s="4"/>
      <c r="J2285" s="4"/>
      <c r="K2285" s="92" t="str">
        <f>IF(DepensesData[[#This Row],[Description/Commentaires/Notes]]="","",DepensesData[[#This Row],[Description/Commentaires/Notes]])</f>
        <v/>
      </c>
      <c r="L2285" s="21"/>
    </row>
    <row r="2286" spans="2:12" x14ac:dyDescent="0.25">
      <c r="B2286" s="92">
        <f t="shared" si="71"/>
        <v>2282</v>
      </c>
      <c r="C2286" s="13" t="str">
        <f t="shared" si="70"/>
        <v/>
      </c>
      <c r="D2286" s="20"/>
      <c r="E2286" s="5"/>
      <c r="F2286" s="5"/>
      <c r="G2286" s="5"/>
      <c r="H2286" s="3"/>
      <c r="I2286" s="4"/>
      <c r="J2286" s="4"/>
      <c r="K2286" s="92" t="str">
        <f>IF(DepensesData[[#This Row],[Description/Commentaires/Notes]]="","",DepensesData[[#This Row],[Description/Commentaires/Notes]])</f>
        <v/>
      </c>
      <c r="L2286" s="21"/>
    </row>
    <row r="2287" spans="2:12" x14ac:dyDescent="0.25">
      <c r="B2287" s="92">
        <f t="shared" si="71"/>
        <v>2283</v>
      </c>
      <c r="C2287" s="13" t="str">
        <f t="shared" si="70"/>
        <v/>
      </c>
      <c r="D2287" s="20"/>
      <c r="E2287" s="5"/>
      <c r="F2287" s="5"/>
      <c r="G2287" s="5"/>
      <c r="H2287" s="3"/>
      <c r="I2287" s="4"/>
      <c r="J2287" s="4"/>
      <c r="K2287" s="92" t="str">
        <f>IF(DepensesData[[#This Row],[Description/Commentaires/Notes]]="","",DepensesData[[#This Row],[Description/Commentaires/Notes]])</f>
        <v/>
      </c>
      <c r="L2287" s="21"/>
    </row>
    <row r="2288" spans="2:12" x14ac:dyDescent="0.25">
      <c r="B2288" s="92">
        <f t="shared" si="71"/>
        <v>2284</v>
      </c>
      <c r="C2288" s="13" t="str">
        <f t="shared" si="70"/>
        <v/>
      </c>
      <c r="D2288" s="20"/>
      <c r="E2288" s="5"/>
      <c r="F2288" s="5"/>
      <c r="G2288" s="5"/>
      <c r="H2288" s="3"/>
      <c r="I2288" s="4"/>
      <c r="J2288" s="4"/>
      <c r="K2288" s="92" t="str">
        <f>IF(DepensesData[[#This Row],[Description/Commentaires/Notes]]="","",DepensesData[[#This Row],[Description/Commentaires/Notes]])</f>
        <v/>
      </c>
      <c r="L2288" s="21"/>
    </row>
    <row r="2289" spans="2:12" x14ac:dyDescent="0.25">
      <c r="B2289" s="92">
        <f t="shared" si="71"/>
        <v>2285</v>
      </c>
      <c r="C2289" s="13" t="str">
        <f t="shared" si="70"/>
        <v/>
      </c>
      <c r="D2289" s="20"/>
      <c r="E2289" s="5"/>
      <c r="F2289" s="5"/>
      <c r="G2289" s="5"/>
      <c r="H2289" s="3"/>
      <c r="I2289" s="4"/>
      <c r="J2289" s="4"/>
      <c r="K2289" s="92" t="str">
        <f>IF(DepensesData[[#This Row],[Description/Commentaires/Notes]]="","",DepensesData[[#This Row],[Description/Commentaires/Notes]])</f>
        <v/>
      </c>
      <c r="L2289" s="21"/>
    </row>
    <row r="2290" spans="2:12" x14ac:dyDescent="0.25">
      <c r="B2290" s="92">
        <f t="shared" si="71"/>
        <v>2286</v>
      </c>
      <c r="C2290" s="13" t="str">
        <f t="shared" si="70"/>
        <v/>
      </c>
      <c r="D2290" s="20"/>
      <c r="E2290" s="5"/>
      <c r="F2290" s="5"/>
      <c r="G2290" s="5"/>
      <c r="H2290" s="3"/>
      <c r="I2290" s="4"/>
      <c r="J2290" s="4"/>
      <c r="K2290" s="92" t="str">
        <f>IF(DepensesData[[#This Row],[Description/Commentaires/Notes]]="","",DepensesData[[#This Row],[Description/Commentaires/Notes]])</f>
        <v/>
      </c>
      <c r="L2290" s="21"/>
    </row>
    <row r="2291" spans="2:12" x14ac:dyDescent="0.25">
      <c r="B2291" s="92">
        <f t="shared" si="71"/>
        <v>2287</v>
      </c>
      <c r="C2291" s="13" t="str">
        <f t="shared" si="70"/>
        <v/>
      </c>
      <c r="D2291" s="20"/>
      <c r="E2291" s="5"/>
      <c r="F2291" s="5"/>
      <c r="G2291" s="5"/>
      <c r="H2291" s="3"/>
      <c r="I2291" s="4"/>
      <c r="J2291" s="4"/>
      <c r="K2291" s="92" t="str">
        <f>IF(DepensesData[[#This Row],[Description/Commentaires/Notes]]="","",DepensesData[[#This Row],[Description/Commentaires/Notes]])</f>
        <v/>
      </c>
      <c r="L2291" s="21"/>
    </row>
    <row r="2292" spans="2:12" x14ac:dyDescent="0.25">
      <c r="B2292" s="92">
        <f t="shared" si="71"/>
        <v>2288</v>
      </c>
      <c r="C2292" s="13" t="str">
        <f t="shared" si="70"/>
        <v/>
      </c>
      <c r="D2292" s="20"/>
      <c r="E2292" s="5"/>
      <c r="F2292" s="5"/>
      <c r="G2292" s="5"/>
      <c r="H2292" s="3"/>
      <c r="I2292" s="4"/>
      <c r="J2292" s="4"/>
      <c r="K2292" s="92" t="str">
        <f>IF(DepensesData[[#This Row],[Description/Commentaires/Notes]]="","",DepensesData[[#This Row],[Description/Commentaires/Notes]])</f>
        <v/>
      </c>
      <c r="L2292" s="21"/>
    </row>
    <row r="2293" spans="2:12" x14ac:dyDescent="0.25">
      <c r="B2293" s="92">
        <f t="shared" si="71"/>
        <v>2289</v>
      </c>
      <c r="C2293" s="13" t="str">
        <f t="shared" si="70"/>
        <v/>
      </c>
      <c r="D2293" s="20"/>
      <c r="E2293" s="5"/>
      <c r="F2293" s="5"/>
      <c r="G2293" s="5"/>
      <c r="H2293" s="3"/>
      <c r="I2293" s="4"/>
      <c r="J2293" s="4"/>
      <c r="K2293" s="92" t="str">
        <f>IF(DepensesData[[#This Row],[Description/Commentaires/Notes]]="","",DepensesData[[#This Row],[Description/Commentaires/Notes]])</f>
        <v/>
      </c>
      <c r="L2293" s="21"/>
    </row>
    <row r="2294" spans="2:12" x14ac:dyDescent="0.25">
      <c r="B2294" s="92">
        <f t="shared" si="71"/>
        <v>2290</v>
      </c>
      <c r="C2294" s="13" t="str">
        <f t="shared" si="70"/>
        <v/>
      </c>
      <c r="D2294" s="20"/>
      <c r="E2294" s="5"/>
      <c r="F2294" s="5"/>
      <c r="G2294" s="5"/>
      <c r="H2294" s="3"/>
      <c r="I2294" s="4"/>
      <c r="J2294" s="4"/>
      <c r="K2294" s="92" t="str">
        <f>IF(DepensesData[[#This Row],[Description/Commentaires/Notes]]="","",DepensesData[[#This Row],[Description/Commentaires/Notes]])</f>
        <v/>
      </c>
      <c r="L2294" s="21"/>
    </row>
    <row r="2295" spans="2:12" x14ac:dyDescent="0.25">
      <c r="B2295" s="92">
        <f t="shared" si="71"/>
        <v>2291</v>
      </c>
      <c r="C2295" s="13" t="str">
        <f t="shared" si="70"/>
        <v/>
      </c>
      <c r="D2295" s="20"/>
      <c r="E2295" s="5"/>
      <c r="F2295" s="5"/>
      <c r="G2295" s="5"/>
      <c r="H2295" s="3"/>
      <c r="I2295" s="4"/>
      <c r="J2295" s="4"/>
      <c r="K2295" s="92" t="str">
        <f>IF(DepensesData[[#This Row],[Description/Commentaires/Notes]]="","",DepensesData[[#This Row],[Description/Commentaires/Notes]])</f>
        <v/>
      </c>
      <c r="L2295" s="21"/>
    </row>
    <row r="2296" spans="2:12" x14ac:dyDescent="0.25">
      <c r="B2296" s="92">
        <f t="shared" si="71"/>
        <v>2292</v>
      </c>
      <c r="C2296" s="13" t="str">
        <f t="shared" si="70"/>
        <v/>
      </c>
      <c r="D2296" s="20"/>
      <c r="E2296" s="5"/>
      <c r="F2296" s="5"/>
      <c r="G2296" s="5"/>
      <c r="H2296" s="3"/>
      <c r="I2296" s="4"/>
      <c r="J2296" s="4"/>
      <c r="K2296" s="92" t="str">
        <f>IF(DepensesData[[#This Row],[Description/Commentaires/Notes]]="","",DepensesData[[#This Row],[Description/Commentaires/Notes]])</f>
        <v/>
      </c>
      <c r="L2296" s="21"/>
    </row>
    <row r="2297" spans="2:12" x14ac:dyDescent="0.25">
      <c r="B2297" s="92">
        <f t="shared" si="71"/>
        <v>2293</v>
      </c>
      <c r="C2297" s="13" t="str">
        <f t="shared" si="70"/>
        <v/>
      </c>
      <c r="D2297" s="20"/>
      <c r="E2297" s="5"/>
      <c r="F2297" s="5"/>
      <c r="G2297" s="5"/>
      <c r="H2297" s="3"/>
      <c r="I2297" s="4"/>
      <c r="J2297" s="4"/>
      <c r="K2297" s="92" t="str">
        <f>IF(DepensesData[[#This Row],[Description/Commentaires/Notes]]="","",DepensesData[[#This Row],[Description/Commentaires/Notes]])</f>
        <v/>
      </c>
      <c r="L2297" s="21"/>
    </row>
    <row r="2298" spans="2:12" x14ac:dyDescent="0.25">
      <c r="B2298" s="92">
        <f t="shared" si="71"/>
        <v>2294</v>
      </c>
      <c r="C2298" s="13" t="str">
        <f t="shared" si="70"/>
        <v/>
      </c>
      <c r="D2298" s="20"/>
      <c r="E2298" s="5"/>
      <c r="F2298" s="5"/>
      <c r="G2298" s="5"/>
      <c r="H2298" s="3"/>
      <c r="I2298" s="4"/>
      <c r="J2298" s="4"/>
      <c r="K2298" s="92" t="str">
        <f>IF(DepensesData[[#This Row],[Description/Commentaires/Notes]]="","",DepensesData[[#This Row],[Description/Commentaires/Notes]])</f>
        <v/>
      </c>
      <c r="L2298" s="21"/>
    </row>
    <row r="2299" spans="2:12" x14ac:dyDescent="0.25">
      <c r="B2299" s="92">
        <f t="shared" si="71"/>
        <v>2295</v>
      </c>
      <c r="C2299" s="13" t="str">
        <f t="shared" si="70"/>
        <v/>
      </c>
      <c r="D2299" s="20"/>
      <c r="E2299" s="5"/>
      <c r="F2299" s="5"/>
      <c r="G2299" s="5"/>
      <c r="H2299" s="3"/>
      <c r="I2299" s="4"/>
      <c r="J2299" s="4"/>
      <c r="K2299" s="92" t="str">
        <f>IF(DepensesData[[#This Row],[Description/Commentaires/Notes]]="","",DepensesData[[#This Row],[Description/Commentaires/Notes]])</f>
        <v/>
      </c>
      <c r="L2299" s="21"/>
    </row>
    <row r="2300" spans="2:12" x14ac:dyDescent="0.25">
      <c r="B2300" s="92">
        <f t="shared" si="71"/>
        <v>2296</v>
      </c>
      <c r="C2300" s="13" t="str">
        <f t="shared" si="70"/>
        <v/>
      </c>
      <c r="D2300" s="20"/>
      <c r="E2300" s="5"/>
      <c r="F2300" s="5"/>
      <c r="G2300" s="5"/>
      <c r="H2300" s="3"/>
      <c r="I2300" s="4"/>
      <c r="J2300" s="4"/>
      <c r="K2300" s="92" t="str">
        <f>IF(DepensesData[[#This Row],[Description/Commentaires/Notes]]="","",DepensesData[[#This Row],[Description/Commentaires/Notes]])</f>
        <v/>
      </c>
      <c r="L2300" s="21"/>
    </row>
    <row r="2301" spans="2:12" x14ac:dyDescent="0.25">
      <c r="B2301" s="92">
        <f t="shared" si="71"/>
        <v>2297</v>
      </c>
      <c r="C2301" s="13" t="str">
        <f t="shared" si="70"/>
        <v/>
      </c>
      <c r="D2301" s="20"/>
      <c r="E2301" s="5"/>
      <c r="F2301" s="5"/>
      <c r="G2301" s="5"/>
      <c r="H2301" s="3"/>
      <c r="I2301" s="4"/>
      <c r="J2301" s="4"/>
      <c r="K2301" s="92" t="str">
        <f>IF(DepensesData[[#This Row],[Description/Commentaires/Notes]]="","",DepensesData[[#This Row],[Description/Commentaires/Notes]])</f>
        <v/>
      </c>
      <c r="L2301" s="21"/>
    </row>
    <row r="2302" spans="2:12" x14ac:dyDescent="0.25">
      <c r="B2302" s="92">
        <f t="shared" si="71"/>
        <v>2298</v>
      </c>
      <c r="C2302" s="13" t="str">
        <f t="shared" si="70"/>
        <v/>
      </c>
      <c r="D2302" s="20"/>
      <c r="E2302" s="5"/>
      <c r="F2302" s="5"/>
      <c r="G2302" s="5"/>
      <c r="H2302" s="3"/>
      <c r="I2302" s="4"/>
      <c r="J2302" s="4"/>
      <c r="K2302" s="92" t="str">
        <f>IF(DepensesData[[#This Row],[Description/Commentaires/Notes]]="","",DepensesData[[#This Row],[Description/Commentaires/Notes]])</f>
        <v/>
      </c>
      <c r="L2302" s="21"/>
    </row>
    <row r="2303" spans="2:12" x14ac:dyDescent="0.25">
      <c r="B2303" s="92">
        <f t="shared" si="71"/>
        <v>2299</v>
      </c>
      <c r="C2303" s="13" t="str">
        <f t="shared" si="70"/>
        <v/>
      </c>
      <c r="D2303" s="20"/>
      <c r="E2303" s="5"/>
      <c r="F2303" s="5"/>
      <c r="G2303" s="5"/>
      <c r="H2303" s="3"/>
      <c r="I2303" s="4"/>
      <c r="J2303" s="4"/>
      <c r="K2303" s="92" t="str">
        <f>IF(DepensesData[[#This Row],[Description/Commentaires/Notes]]="","",DepensesData[[#This Row],[Description/Commentaires/Notes]])</f>
        <v/>
      </c>
      <c r="L2303" s="21"/>
    </row>
    <row r="2304" spans="2:12" x14ac:dyDescent="0.25">
      <c r="B2304" s="92">
        <f t="shared" si="71"/>
        <v>2300</v>
      </c>
      <c r="C2304" s="13" t="str">
        <f t="shared" si="70"/>
        <v/>
      </c>
      <c r="D2304" s="20"/>
      <c r="E2304" s="5"/>
      <c r="F2304" s="5"/>
      <c r="G2304" s="5"/>
      <c r="H2304" s="3"/>
      <c r="I2304" s="4"/>
      <c r="J2304" s="4"/>
      <c r="K2304" s="92" t="str">
        <f>IF(DepensesData[[#This Row],[Description/Commentaires/Notes]]="","",DepensesData[[#This Row],[Description/Commentaires/Notes]])</f>
        <v/>
      </c>
      <c r="L2304" s="21"/>
    </row>
    <row r="2305" spans="2:12" x14ac:dyDescent="0.25">
      <c r="B2305" s="92">
        <f t="shared" si="71"/>
        <v>2301</v>
      </c>
      <c r="C2305" s="13" t="str">
        <f t="shared" si="70"/>
        <v/>
      </c>
      <c r="D2305" s="20"/>
      <c r="E2305" s="5"/>
      <c r="F2305" s="5"/>
      <c r="G2305" s="5"/>
      <c r="H2305" s="3"/>
      <c r="I2305" s="4"/>
      <c r="J2305" s="4"/>
      <c r="K2305" s="92" t="str">
        <f>IF(DepensesData[[#This Row],[Description/Commentaires/Notes]]="","",DepensesData[[#This Row],[Description/Commentaires/Notes]])</f>
        <v/>
      </c>
      <c r="L2305" s="21"/>
    </row>
    <row r="2306" spans="2:12" x14ac:dyDescent="0.25">
      <c r="B2306" s="92">
        <f t="shared" si="71"/>
        <v>2302</v>
      </c>
      <c r="C2306" s="13" t="str">
        <f t="shared" si="70"/>
        <v/>
      </c>
      <c r="D2306" s="20"/>
      <c r="E2306" s="5"/>
      <c r="F2306" s="5"/>
      <c r="G2306" s="5"/>
      <c r="H2306" s="3"/>
      <c r="I2306" s="4"/>
      <c r="J2306" s="4"/>
      <c r="K2306" s="92" t="str">
        <f>IF(DepensesData[[#This Row],[Description/Commentaires/Notes]]="","",DepensesData[[#This Row],[Description/Commentaires/Notes]])</f>
        <v/>
      </c>
      <c r="L2306" s="21"/>
    </row>
    <row r="2307" spans="2:12" x14ac:dyDescent="0.25">
      <c r="B2307" s="92">
        <f t="shared" si="71"/>
        <v>2303</v>
      </c>
      <c r="C2307" s="13" t="str">
        <f t="shared" si="70"/>
        <v/>
      </c>
      <c r="D2307" s="20"/>
      <c r="E2307" s="5"/>
      <c r="F2307" s="5"/>
      <c r="G2307" s="5"/>
      <c r="H2307" s="3"/>
      <c r="I2307" s="4"/>
      <c r="J2307" s="4"/>
      <c r="K2307" s="92" t="str">
        <f>IF(DepensesData[[#This Row],[Description/Commentaires/Notes]]="","",DepensesData[[#This Row],[Description/Commentaires/Notes]])</f>
        <v/>
      </c>
      <c r="L2307" s="21"/>
    </row>
    <row r="2308" spans="2:12" x14ac:dyDescent="0.25">
      <c r="B2308" s="92">
        <f t="shared" si="71"/>
        <v>2304</v>
      </c>
      <c r="C2308" s="13" t="str">
        <f t="shared" si="70"/>
        <v/>
      </c>
      <c r="D2308" s="20"/>
      <c r="E2308" s="5"/>
      <c r="F2308" s="5"/>
      <c r="G2308" s="5"/>
      <c r="H2308" s="3"/>
      <c r="I2308" s="4"/>
      <c r="J2308" s="4"/>
      <c r="K2308" s="92" t="str">
        <f>IF(DepensesData[[#This Row],[Description/Commentaires/Notes]]="","",DepensesData[[#This Row],[Description/Commentaires/Notes]])</f>
        <v/>
      </c>
      <c r="L2308" s="21"/>
    </row>
    <row r="2309" spans="2:12" x14ac:dyDescent="0.25">
      <c r="B2309" s="92">
        <f t="shared" si="71"/>
        <v>2305</v>
      </c>
      <c r="C2309" s="13" t="str">
        <f t="shared" ref="C2309:C2372" si="72">IF(OR(D2309="", E2309="", F2309="", H2309="", I2309=""), "", TEXT(RIGHT(YEAR(D2309), 2), "00") &amp; TEXT(MONTH(D2309), "00") &amp; TEXT(DAY(D2309), "00") &amp; "_Dep_MC_" &amp; TEXT(B2309, "0"))</f>
        <v/>
      </c>
      <c r="D2309" s="20"/>
      <c r="E2309" s="5"/>
      <c r="F2309" s="5"/>
      <c r="G2309" s="5"/>
      <c r="H2309" s="3"/>
      <c r="I2309" s="4"/>
      <c r="J2309" s="4"/>
      <c r="K2309" s="92" t="str">
        <f>IF(DepensesData[[#This Row],[Description/Commentaires/Notes]]="","",DepensesData[[#This Row],[Description/Commentaires/Notes]])</f>
        <v/>
      </c>
      <c r="L2309" s="21"/>
    </row>
    <row r="2310" spans="2:12" x14ac:dyDescent="0.25">
      <c r="B2310" s="92">
        <f t="shared" si="71"/>
        <v>2306</v>
      </c>
      <c r="C2310" s="13" t="str">
        <f t="shared" si="72"/>
        <v/>
      </c>
      <c r="D2310" s="20"/>
      <c r="E2310" s="5"/>
      <c r="F2310" s="5"/>
      <c r="G2310" s="5"/>
      <c r="H2310" s="3"/>
      <c r="I2310" s="4"/>
      <c r="J2310" s="4"/>
      <c r="K2310" s="92" t="str">
        <f>IF(DepensesData[[#This Row],[Description/Commentaires/Notes]]="","",DepensesData[[#This Row],[Description/Commentaires/Notes]])</f>
        <v/>
      </c>
      <c r="L2310" s="21"/>
    </row>
    <row r="2311" spans="2:12" x14ac:dyDescent="0.25">
      <c r="B2311" s="92">
        <f t="shared" ref="B2311:B2374" si="73">B2310+1</f>
        <v>2307</v>
      </c>
      <c r="C2311" s="13" t="str">
        <f t="shared" si="72"/>
        <v/>
      </c>
      <c r="D2311" s="20"/>
      <c r="E2311" s="5"/>
      <c r="F2311" s="5"/>
      <c r="G2311" s="5"/>
      <c r="H2311" s="3"/>
      <c r="I2311" s="4"/>
      <c r="J2311" s="4"/>
      <c r="K2311" s="92" t="str">
        <f>IF(DepensesData[[#This Row],[Description/Commentaires/Notes]]="","",DepensesData[[#This Row],[Description/Commentaires/Notes]])</f>
        <v/>
      </c>
      <c r="L2311" s="21"/>
    </row>
    <row r="2312" spans="2:12" x14ac:dyDescent="0.25">
      <c r="B2312" s="92">
        <f t="shared" si="73"/>
        <v>2308</v>
      </c>
      <c r="C2312" s="13" t="str">
        <f t="shared" si="72"/>
        <v/>
      </c>
      <c r="D2312" s="20"/>
      <c r="E2312" s="5"/>
      <c r="F2312" s="5"/>
      <c r="G2312" s="5"/>
      <c r="H2312" s="3"/>
      <c r="I2312" s="4"/>
      <c r="J2312" s="4"/>
      <c r="K2312" s="92" t="str">
        <f>IF(DepensesData[[#This Row],[Description/Commentaires/Notes]]="","",DepensesData[[#This Row],[Description/Commentaires/Notes]])</f>
        <v/>
      </c>
      <c r="L2312" s="21"/>
    </row>
    <row r="2313" spans="2:12" x14ac:dyDescent="0.25">
      <c r="B2313" s="92">
        <f t="shared" si="73"/>
        <v>2309</v>
      </c>
      <c r="C2313" s="13" t="str">
        <f t="shared" si="72"/>
        <v/>
      </c>
      <c r="D2313" s="20"/>
      <c r="E2313" s="5"/>
      <c r="F2313" s="5"/>
      <c r="G2313" s="5"/>
      <c r="H2313" s="3"/>
      <c r="I2313" s="4"/>
      <c r="J2313" s="4"/>
      <c r="K2313" s="92" t="str">
        <f>IF(DepensesData[[#This Row],[Description/Commentaires/Notes]]="","",DepensesData[[#This Row],[Description/Commentaires/Notes]])</f>
        <v/>
      </c>
      <c r="L2313" s="21"/>
    </row>
    <row r="2314" spans="2:12" x14ac:dyDescent="0.25">
      <c r="B2314" s="92">
        <f t="shared" si="73"/>
        <v>2310</v>
      </c>
      <c r="C2314" s="13" t="str">
        <f t="shared" si="72"/>
        <v/>
      </c>
      <c r="D2314" s="20"/>
      <c r="E2314" s="5"/>
      <c r="F2314" s="5"/>
      <c r="G2314" s="5"/>
      <c r="H2314" s="3"/>
      <c r="I2314" s="4"/>
      <c r="J2314" s="4"/>
      <c r="K2314" s="92" t="str">
        <f>IF(DepensesData[[#This Row],[Description/Commentaires/Notes]]="","",DepensesData[[#This Row],[Description/Commentaires/Notes]])</f>
        <v/>
      </c>
      <c r="L2314" s="21"/>
    </row>
    <row r="2315" spans="2:12" x14ac:dyDescent="0.25">
      <c r="B2315" s="92">
        <f t="shared" si="73"/>
        <v>2311</v>
      </c>
      <c r="C2315" s="13" t="str">
        <f t="shared" si="72"/>
        <v/>
      </c>
      <c r="D2315" s="20"/>
      <c r="E2315" s="5"/>
      <c r="F2315" s="5"/>
      <c r="G2315" s="5"/>
      <c r="H2315" s="3"/>
      <c r="I2315" s="4"/>
      <c r="J2315" s="4"/>
      <c r="K2315" s="92" t="str">
        <f>IF(DepensesData[[#This Row],[Description/Commentaires/Notes]]="","",DepensesData[[#This Row],[Description/Commentaires/Notes]])</f>
        <v/>
      </c>
      <c r="L2315" s="21"/>
    </row>
    <row r="2316" spans="2:12" x14ac:dyDescent="0.25">
      <c r="B2316" s="92">
        <f t="shared" si="73"/>
        <v>2312</v>
      </c>
      <c r="C2316" s="13" t="str">
        <f t="shared" si="72"/>
        <v/>
      </c>
      <c r="D2316" s="20"/>
      <c r="E2316" s="5"/>
      <c r="F2316" s="5"/>
      <c r="G2316" s="5"/>
      <c r="H2316" s="3"/>
      <c r="I2316" s="4"/>
      <c r="J2316" s="4"/>
      <c r="K2316" s="92" t="str">
        <f>IF(DepensesData[[#This Row],[Description/Commentaires/Notes]]="","",DepensesData[[#This Row],[Description/Commentaires/Notes]])</f>
        <v/>
      </c>
      <c r="L2316" s="21"/>
    </row>
    <row r="2317" spans="2:12" x14ac:dyDescent="0.25">
      <c r="B2317" s="92">
        <f t="shared" si="73"/>
        <v>2313</v>
      </c>
      <c r="C2317" s="13" t="str">
        <f t="shared" si="72"/>
        <v/>
      </c>
      <c r="D2317" s="20"/>
      <c r="E2317" s="5"/>
      <c r="F2317" s="5"/>
      <c r="G2317" s="5"/>
      <c r="H2317" s="3"/>
      <c r="I2317" s="4"/>
      <c r="J2317" s="4"/>
      <c r="K2317" s="92" t="str">
        <f>IF(DepensesData[[#This Row],[Description/Commentaires/Notes]]="","",DepensesData[[#This Row],[Description/Commentaires/Notes]])</f>
        <v/>
      </c>
      <c r="L2317" s="21"/>
    </row>
    <row r="2318" spans="2:12" x14ac:dyDescent="0.25">
      <c r="B2318" s="92">
        <f t="shared" si="73"/>
        <v>2314</v>
      </c>
      <c r="C2318" s="13" t="str">
        <f t="shared" si="72"/>
        <v/>
      </c>
      <c r="D2318" s="20"/>
      <c r="E2318" s="5"/>
      <c r="F2318" s="5"/>
      <c r="G2318" s="5"/>
      <c r="H2318" s="3"/>
      <c r="I2318" s="4"/>
      <c r="J2318" s="4"/>
      <c r="K2318" s="92" t="str">
        <f>IF(DepensesData[[#This Row],[Description/Commentaires/Notes]]="","",DepensesData[[#This Row],[Description/Commentaires/Notes]])</f>
        <v/>
      </c>
      <c r="L2318" s="21"/>
    </row>
    <row r="2319" spans="2:12" x14ac:dyDescent="0.25">
      <c r="B2319" s="92">
        <f t="shared" si="73"/>
        <v>2315</v>
      </c>
      <c r="C2319" s="13" t="str">
        <f t="shared" si="72"/>
        <v/>
      </c>
      <c r="D2319" s="20"/>
      <c r="E2319" s="5"/>
      <c r="F2319" s="5"/>
      <c r="G2319" s="5"/>
      <c r="H2319" s="3"/>
      <c r="I2319" s="4"/>
      <c r="J2319" s="4"/>
      <c r="K2319" s="92" t="str">
        <f>IF(DepensesData[[#This Row],[Description/Commentaires/Notes]]="","",DepensesData[[#This Row],[Description/Commentaires/Notes]])</f>
        <v/>
      </c>
      <c r="L2319" s="21"/>
    </row>
    <row r="2320" spans="2:12" x14ac:dyDescent="0.25">
      <c r="B2320" s="92">
        <f t="shared" si="73"/>
        <v>2316</v>
      </c>
      <c r="C2320" s="13" t="str">
        <f t="shared" si="72"/>
        <v/>
      </c>
      <c r="D2320" s="20"/>
      <c r="E2320" s="5"/>
      <c r="F2320" s="5"/>
      <c r="G2320" s="5"/>
      <c r="H2320" s="3"/>
      <c r="I2320" s="4"/>
      <c r="J2320" s="4"/>
      <c r="K2320" s="92" t="str">
        <f>IF(DepensesData[[#This Row],[Description/Commentaires/Notes]]="","",DepensesData[[#This Row],[Description/Commentaires/Notes]])</f>
        <v/>
      </c>
      <c r="L2320" s="21"/>
    </row>
    <row r="2321" spans="2:12" x14ac:dyDescent="0.25">
      <c r="B2321" s="92">
        <f t="shared" si="73"/>
        <v>2317</v>
      </c>
      <c r="C2321" s="13" t="str">
        <f t="shared" si="72"/>
        <v/>
      </c>
      <c r="D2321" s="20"/>
      <c r="E2321" s="5"/>
      <c r="F2321" s="5"/>
      <c r="G2321" s="5"/>
      <c r="H2321" s="3"/>
      <c r="I2321" s="4"/>
      <c r="J2321" s="4"/>
      <c r="K2321" s="92" t="str">
        <f>IF(DepensesData[[#This Row],[Description/Commentaires/Notes]]="","",DepensesData[[#This Row],[Description/Commentaires/Notes]])</f>
        <v/>
      </c>
      <c r="L2321" s="21"/>
    </row>
    <row r="2322" spans="2:12" x14ac:dyDescent="0.25">
      <c r="B2322" s="92">
        <f t="shared" si="73"/>
        <v>2318</v>
      </c>
      <c r="C2322" s="13" t="str">
        <f t="shared" si="72"/>
        <v/>
      </c>
      <c r="D2322" s="20"/>
      <c r="E2322" s="5"/>
      <c r="F2322" s="5"/>
      <c r="G2322" s="5"/>
      <c r="H2322" s="3"/>
      <c r="I2322" s="4"/>
      <c r="J2322" s="4"/>
      <c r="K2322" s="92" t="str">
        <f>IF(DepensesData[[#This Row],[Description/Commentaires/Notes]]="","",DepensesData[[#This Row],[Description/Commentaires/Notes]])</f>
        <v/>
      </c>
      <c r="L2322" s="21"/>
    </row>
    <row r="2323" spans="2:12" x14ac:dyDescent="0.25">
      <c r="B2323" s="92">
        <f t="shared" si="73"/>
        <v>2319</v>
      </c>
      <c r="C2323" s="13" t="str">
        <f t="shared" si="72"/>
        <v/>
      </c>
      <c r="D2323" s="20"/>
      <c r="E2323" s="5"/>
      <c r="F2323" s="5"/>
      <c r="G2323" s="5"/>
      <c r="H2323" s="3"/>
      <c r="I2323" s="4"/>
      <c r="J2323" s="4"/>
      <c r="K2323" s="92" t="str">
        <f>IF(DepensesData[[#This Row],[Description/Commentaires/Notes]]="","",DepensesData[[#This Row],[Description/Commentaires/Notes]])</f>
        <v/>
      </c>
      <c r="L2323" s="21"/>
    </row>
    <row r="2324" spans="2:12" x14ac:dyDescent="0.25">
      <c r="B2324" s="92">
        <f t="shared" si="73"/>
        <v>2320</v>
      </c>
      <c r="C2324" s="13" t="str">
        <f t="shared" si="72"/>
        <v/>
      </c>
      <c r="D2324" s="20"/>
      <c r="E2324" s="5"/>
      <c r="F2324" s="5"/>
      <c r="G2324" s="5"/>
      <c r="H2324" s="3"/>
      <c r="I2324" s="4"/>
      <c r="J2324" s="4"/>
      <c r="K2324" s="92" t="str">
        <f>IF(DepensesData[[#This Row],[Description/Commentaires/Notes]]="","",DepensesData[[#This Row],[Description/Commentaires/Notes]])</f>
        <v/>
      </c>
      <c r="L2324" s="21"/>
    </row>
    <row r="2325" spans="2:12" x14ac:dyDescent="0.25">
      <c r="B2325" s="92">
        <f t="shared" si="73"/>
        <v>2321</v>
      </c>
      <c r="C2325" s="13" t="str">
        <f t="shared" si="72"/>
        <v/>
      </c>
      <c r="D2325" s="20"/>
      <c r="E2325" s="5"/>
      <c r="F2325" s="5"/>
      <c r="G2325" s="5"/>
      <c r="H2325" s="3"/>
      <c r="I2325" s="4"/>
      <c r="J2325" s="4"/>
      <c r="K2325" s="92" t="str">
        <f>IF(DepensesData[[#This Row],[Description/Commentaires/Notes]]="","",DepensesData[[#This Row],[Description/Commentaires/Notes]])</f>
        <v/>
      </c>
      <c r="L2325" s="21"/>
    </row>
    <row r="2326" spans="2:12" x14ac:dyDescent="0.25">
      <c r="B2326" s="92">
        <f t="shared" si="73"/>
        <v>2322</v>
      </c>
      <c r="C2326" s="13" t="str">
        <f t="shared" si="72"/>
        <v/>
      </c>
      <c r="D2326" s="20"/>
      <c r="E2326" s="5"/>
      <c r="F2326" s="5"/>
      <c r="G2326" s="5"/>
      <c r="H2326" s="3"/>
      <c r="I2326" s="4"/>
      <c r="J2326" s="4"/>
      <c r="K2326" s="92" t="str">
        <f>IF(DepensesData[[#This Row],[Description/Commentaires/Notes]]="","",DepensesData[[#This Row],[Description/Commentaires/Notes]])</f>
        <v/>
      </c>
      <c r="L2326" s="21"/>
    </row>
    <row r="2327" spans="2:12" x14ac:dyDescent="0.25">
      <c r="B2327" s="92">
        <f t="shared" si="73"/>
        <v>2323</v>
      </c>
      <c r="C2327" s="13" t="str">
        <f t="shared" si="72"/>
        <v/>
      </c>
      <c r="D2327" s="20"/>
      <c r="E2327" s="5"/>
      <c r="F2327" s="5"/>
      <c r="G2327" s="5"/>
      <c r="H2327" s="3"/>
      <c r="I2327" s="4"/>
      <c r="J2327" s="4"/>
      <c r="K2327" s="92" t="str">
        <f>IF(DepensesData[[#This Row],[Description/Commentaires/Notes]]="","",DepensesData[[#This Row],[Description/Commentaires/Notes]])</f>
        <v/>
      </c>
      <c r="L2327" s="21"/>
    </row>
    <row r="2328" spans="2:12" x14ac:dyDescent="0.25">
      <c r="B2328" s="92">
        <f t="shared" si="73"/>
        <v>2324</v>
      </c>
      <c r="C2328" s="13" t="str">
        <f t="shared" si="72"/>
        <v/>
      </c>
      <c r="D2328" s="20"/>
      <c r="E2328" s="5"/>
      <c r="F2328" s="5"/>
      <c r="G2328" s="5"/>
      <c r="H2328" s="3"/>
      <c r="I2328" s="4"/>
      <c r="J2328" s="4"/>
      <c r="K2328" s="92" t="str">
        <f>IF(DepensesData[[#This Row],[Description/Commentaires/Notes]]="","",DepensesData[[#This Row],[Description/Commentaires/Notes]])</f>
        <v/>
      </c>
      <c r="L2328" s="21"/>
    </row>
    <row r="2329" spans="2:12" x14ac:dyDescent="0.25">
      <c r="B2329" s="92">
        <f t="shared" si="73"/>
        <v>2325</v>
      </c>
      <c r="C2329" s="13" t="str">
        <f t="shared" si="72"/>
        <v/>
      </c>
      <c r="D2329" s="20"/>
      <c r="E2329" s="5"/>
      <c r="F2329" s="5"/>
      <c r="G2329" s="5"/>
      <c r="H2329" s="3"/>
      <c r="I2329" s="4"/>
      <c r="J2329" s="4"/>
      <c r="K2329" s="92" t="str">
        <f>IF(DepensesData[[#This Row],[Description/Commentaires/Notes]]="","",DepensesData[[#This Row],[Description/Commentaires/Notes]])</f>
        <v/>
      </c>
      <c r="L2329" s="21"/>
    </row>
    <row r="2330" spans="2:12" x14ac:dyDescent="0.25">
      <c r="B2330" s="92">
        <f t="shared" si="73"/>
        <v>2326</v>
      </c>
      <c r="C2330" s="13" t="str">
        <f t="shared" si="72"/>
        <v/>
      </c>
      <c r="D2330" s="20"/>
      <c r="E2330" s="5"/>
      <c r="F2330" s="5"/>
      <c r="G2330" s="5"/>
      <c r="H2330" s="3"/>
      <c r="I2330" s="4"/>
      <c r="J2330" s="4"/>
      <c r="K2330" s="92" t="str">
        <f>IF(DepensesData[[#This Row],[Description/Commentaires/Notes]]="","",DepensesData[[#This Row],[Description/Commentaires/Notes]])</f>
        <v/>
      </c>
      <c r="L2330" s="21"/>
    </row>
    <row r="2331" spans="2:12" x14ac:dyDescent="0.25">
      <c r="B2331" s="92">
        <f t="shared" si="73"/>
        <v>2327</v>
      </c>
      <c r="C2331" s="13" t="str">
        <f t="shared" si="72"/>
        <v/>
      </c>
      <c r="D2331" s="20"/>
      <c r="E2331" s="5"/>
      <c r="F2331" s="5"/>
      <c r="G2331" s="5"/>
      <c r="H2331" s="3"/>
      <c r="I2331" s="4"/>
      <c r="J2331" s="4"/>
      <c r="K2331" s="92" t="str">
        <f>IF(DepensesData[[#This Row],[Description/Commentaires/Notes]]="","",DepensesData[[#This Row],[Description/Commentaires/Notes]])</f>
        <v/>
      </c>
      <c r="L2331" s="21"/>
    </row>
    <row r="2332" spans="2:12" x14ac:dyDescent="0.25">
      <c r="B2332" s="92">
        <f t="shared" si="73"/>
        <v>2328</v>
      </c>
      <c r="C2332" s="13" t="str">
        <f t="shared" si="72"/>
        <v/>
      </c>
      <c r="D2332" s="20"/>
      <c r="E2332" s="5"/>
      <c r="F2332" s="5"/>
      <c r="G2332" s="5"/>
      <c r="H2332" s="3"/>
      <c r="I2332" s="4"/>
      <c r="J2332" s="4"/>
      <c r="K2332" s="92" t="str">
        <f>IF(DepensesData[[#This Row],[Description/Commentaires/Notes]]="","",DepensesData[[#This Row],[Description/Commentaires/Notes]])</f>
        <v/>
      </c>
      <c r="L2332" s="21"/>
    </row>
    <row r="2333" spans="2:12" x14ac:dyDescent="0.25">
      <c r="B2333" s="92">
        <f t="shared" si="73"/>
        <v>2329</v>
      </c>
      <c r="C2333" s="13" t="str">
        <f t="shared" si="72"/>
        <v/>
      </c>
      <c r="D2333" s="20"/>
      <c r="E2333" s="5"/>
      <c r="F2333" s="5"/>
      <c r="G2333" s="5"/>
      <c r="H2333" s="3"/>
      <c r="I2333" s="4"/>
      <c r="J2333" s="4"/>
      <c r="K2333" s="92" t="str">
        <f>IF(DepensesData[[#This Row],[Description/Commentaires/Notes]]="","",DepensesData[[#This Row],[Description/Commentaires/Notes]])</f>
        <v/>
      </c>
      <c r="L2333" s="21"/>
    </row>
    <row r="2334" spans="2:12" x14ac:dyDescent="0.25">
      <c r="B2334" s="92">
        <f t="shared" si="73"/>
        <v>2330</v>
      </c>
      <c r="C2334" s="13" t="str">
        <f t="shared" si="72"/>
        <v/>
      </c>
      <c r="D2334" s="20"/>
      <c r="E2334" s="5"/>
      <c r="F2334" s="5"/>
      <c r="G2334" s="5"/>
      <c r="H2334" s="3"/>
      <c r="I2334" s="4"/>
      <c r="J2334" s="4"/>
      <c r="K2334" s="92" t="str">
        <f>IF(DepensesData[[#This Row],[Description/Commentaires/Notes]]="","",DepensesData[[#This Row],[Description/Commentaires/Notes]])</f>
        <v/>
      </c>
      <c r="L2334" s="21"/>
    </row>
    <row r="2335" spans="2:12" x14ac:dyDescent="0.25">
      <c r="B2335" s="92">
        <f t="shared" si="73"/>
        <v>2331</v>
      </c>
      <c r="C2335" s="13" t="str">
        <f t="shared" si="72"/>
        <v/>
      </c>
      <c r="D2335" s="20"/>
      <c r="E2335" s="5"/>
      <c r="F2335" s="5"/>
      <c r="G2335" s="5"/>
      <c r="H2335" s="3"/>
      <c r="I2335" s="4"/>
      <c r="J2335" s="4"/>
      <c r="K2335" s="92" t="str">
        <f>IF(DepensesData[[#This Row],[Description/Commentaires/Notes]]="","",DepensesData[[#This Row],[Description/Commentaires/Notes]])</f>
        <v/>
      </c>
      <c r="L2335" s="21"/>
    </row>
    <row r="2336" spans="2:12" x14ac:dyDescent="0.25">
      <c r="B2336" s="92">
        <f t="shared" si="73"/>
        <v>2332</v>
      </c>
      <c r="C2336" s="13" t="str">
        <f t="shared" si="72"/>
        <v/>
      </c>
      <c r="D2336" s="20"/>
      <c r="E2336" s="5"/>
      <c r="F2336" s="5"/>
      <c r="G2336" s="5"/>
      <c r="H2336" s="3"/>
      <c r="I2336" s="4"/>
      <c r="J2336" s="4"/>
      <c r="K2336" s="92" t="str">
        <f>IF(DepensesData[[#This Row],[Description/Commentaires/Notes]]="","",DepensesData[[#This Row],[Description/Commentaires/Notes]])</f>
        <v/>
      </c>
      <c r="L2336" s="21"/>
    </row>
    <row r="2337" spans="2:12" x14ac:dyDescent="0.25">
      <c r="B2337" s="92">
        <f t="shared" si="73"/>
        <v>2333</v>
      </c>
      <c r="C2337" s="13" t="str">
        <f t="shared" si="72"/>
        <v/>
      </c>
      <c r="D2337" s="20"/>
      <c r="E2337" s="5"/>
      <c r="F2337" s="5"/>
      <c r="G2337" s="5"/>
      <c r="H2337" s="3"/>
      <c r="I2337" s="4"/>
      <c r="J2337" s="4"/>
      <c r="K2337" s="92" t="str">
        <f>IF(DepensesData[[#This Row],[Description/Commentaires/Notes]]="","",DepensesData[[#This Row],[Description/Commentaires/Notes]])</f>
        <v/>
      </c>
      <c r="L2337" s="21"/>
    </row>
    <row r="2338" spans="2:12" x14ac:dyDescent="0.25">
      <c r="B2338" s="92">
        <f t="shared" si="73"/>
        <v>2334</v>
      </c>
      <c r="C2338" s="13" t="str">
        <f t="shared" si="72"/>
        <v/>
      </c>
      <c r="D2338" s="20"/>
      <c r="E2338" s="5"/>
      <c r="F2338" s="5"/>
      <c r="G2338" s="5"/>
      <c r="H2338" s="3"/>
      <c r="I2338" s="4"/>
      <c r="J2338" s="4"/>
      <c r="K2338" s="92" t="str">
        <f>IF(DepensesData[[#This Row],[Description/Commentaires/Notes]]="","",DepensesData[[#This Row],[Description/Commentaires/Notes]])</f>
        <v/>
      </c>
      <c r="L2338" s="21"/>
    </row>
    <row r="2339" spans="2:12" x14ac:dyDescent="0.25">
      <c r="B2339" s="92">
        <f t="shared" si="73"/>
        <v>2335</v>
      </c>
      <c r="C2339" s="13" t="str">
        <f t="shared" si="72"/>
        <v/>
      </c>
      <c r="D2339" s="20"/>
      <c r="E2339" s="5"/>
      <c r="F2339" s="5"/>
      <c r="G2339" s="5"/>
      <c r="H2339" s="3"/>
      <c r="I2339" s="4"/>
      <c r="J2339" s="4"/>
      <c r="K2339" s="92" t="str">
        <f>IF(DepensesData[[#This Row],[Description/Commentaires/Notes]]="","",DepensesData[[#This Row],[Description/Commentaires/Notes]])</f>
        <v/>
      </c>
      <c r="L2339" s="21"/>
    </row>
    <row r="2340" spans="2:12" x14ac:dyDescent="0.25">
      <c r="B2340" s="92">
        <f t="shared" si="73"/>
        <v>2336</v>
      </c>
      <c r="C2340" s="13" t="str">
        <f t="shared" si="72"/>
        <v/>
      </c>
      <c r="D2340" s="20"/>
      <c r="E2340" s="5"/>
      <c r="F2340" s="5"/>
      <c r="G2340" s="5"/>
      <c r="H2340" s="3"/>
      <c r="I2340" s="4"/>
      <c r="J2340" s="4"/>
      <c r="K2340" s="92" t="str">
        <f>IF(DepensesData[[#This Row],[Description/Commentaires/Notes]]="","",DepensesData[[#This Row],[Description/Commentaires/Notes]])</f>
        <v/>
      </c>
      <c r="L2340" s="21"/>
    </row>
    <row r="2341" spans="2:12" x14ac:dyDescent="0.25">
      <c r="B2341" s="92">
        <f t="shared" si="73"/>
        <v>2337</v>
      </c>
      <c r="C2341" s="13" t="str">
        <f t="shared" si="72"/>
        <v/>
      </c>
      <c r="D2341" s="20"/>
      <c r="E2341" s="5"/>
      <c r="F2341" s="5"/>
      <c r="G2341" s="5"/>
      <c r="H2341" s="3"/>
      <c r="I2341" s="4"/>
      <c r="J2341" s="4"/>
      <c r="K2341" s="92" t="str">
        <f>IF(DepensesData[[#This Row],[Description/Commentaires/Notes]]="","",DepensesData[[#This Row],[Description/Commentaires/Notes]])</f>
        <v/>
      </c>
      <c r="L2341" s="21"/>
    </row>
    <row r="2342" spans="2:12" x14ac:dyDescent="0.25">
      <c r="B2342" s="92">
        <f t="shared" si="73"/>
        <v>2338</v>
      </c>
      <c r="C2342" s="13" t="str">
        <f t="shared" si="72"/>
        <v/>
      </c>
      <c r="D2342" s="20"/>
      <c r="E2342" s="5"/>
      <c r="F2342" s="5"/>
      <c r="G2342" s="5"/>
      <c r="H2342" s="3"/>
      <c r="I2342" s="4"/>
      <c r="J2342" s="4"/>
      <c r="K2342" s="92" t="str">
        <f>IF(DepensesData[[#This Row],[Description/Commentaires/Notes]]="","",DepensesData[[#This Row],[Description/Commentaires/Notes]])</f>
        <v/>
      </c>
      <c r="L2342" s="21"/>
    </row>
    <row r="2343" spans="2:12" x14ac:dyDescent="0.25">
      <c r="B2343" s="92">
        <f t="shared" si="73"/>
        <v>2339</v>
      </c>
      <c r="C2343" s="13" t="str">
        <f t="shared" si="72"/>
        <v/>
      </c>
      <c r="D2343" s="20"/>
      <c r="E2343" s="5"/>
      <c r="F2343" s="5"/>
      <c r="G2343" s="5"/>
      <c r="H2343" s="3"/>
      <c r="I2343" s="4"/>
      <c r="J2343" s="4"/>
      <c r="K2343" s="92" t="str">
        <f>IF(DepensesData[[#This Row],[Description/Commentaires/Notes]]="","",DepensesData[[#This Row],[Description/Commentaires/Notes]])</f>
        <v/>
      </c>
      <c r="L2343" s="21"/>
    </row>
    <row r="2344" spans="2:12" x14ac:dyDescent="0.25">
      <c r="B2344" s="92">
        <f t="shared" si="73"/>
        <v>2340</v>
      </c>
      <c r="C2344" s="13" t="str">
        <f t="shared" si="72"/>
        <v/>
      </c>
      <c r="D2344" s="20"/>
      <c r="E2344" s="5"/>
      <c r="F2344" s="5"/>
      <c r="G2344" s="5"/>
      <c r="H2344" s="3"/>
      <c r="I2344" s="4"/>
      <c r="J2344" s="4"/>
      <c r="K2344" s="92" t="str">
        <f>IF(DepensesData[[#This Row],[Description/Commentaires/Notes]]="","",DepensesData[[#This Row],[Description/Commentaires/Notes]])</f>
        <v/>
      </c>
      <c r="L2344" s="21"/>
    </row>
    <row r="2345" spans="2:12" x14ac:dyDescent="0.25">
      <c r="B2345" s="92">
        <f t="shared" si="73"/>
        <v>2341</v>
      </c>
      <c r="C2345" s="13" t="str">
        <f t="shared" si="72"/>
        <v/>
      </c>
      <c r="D2345" s="20"/>
      <c r="E2345" s="5"/>
      <c r="F2345" s="5"/>
      <c r="G2345" s="5"/>
      <c r="H2345" s="3"/>
      <c r="I2345" s="4"/>
      <c r="J2345" s="4"/>
      <c r="K2345" s="92" t="str">
        <f>IF(DepensesData[[#This Row],[Description/Commentaires/Notes]]="","",DepensesData[[#This Row],[Description/Commentaires/Notes]])</f>
        <v/>
      </c>
      <c r="L2345" s="21"/>
    </row>
    <row r="2346" spans="2:12" x14ac:dyDescent="0.25">
      <c r="B2346" s="92">
        <f t="shared" si="73"/>
        <v>2342</v>
      </c>
      <c r="C2346" s="13" t="str">
        <f t="shared" si="72"/>
        <v/>
      </c>
      <c r="D2346" s="20"/>
      <c r="E2346" s="5"/>
      <c r="F2346" s="5"/>
      <c r="G2346" s="5"/>
      <c r="H2346" s="3"/>
      <c r="I2346" s="4"/>
      <c r="J2346" s="4"/>
      <c r="K2346" s="92" t="str">
        <f>IF(DepensesData[[#This Row],[Description/Commentaires/Notes]]="","",DepensesData[[#This Row],[Description/Commentaires/Notes]])</f>
        <v/>
      </c>
      <c r="L2346" s="21"/>
    </row>
    <row r="2347" spans="2:12" x14ac:dyDescent="0.25">
      <c r="B2347" s="92">
        <f t="shared" si="73"/>
        <v>2343</v>
      </c>
      <c r="C2347" s="13" t="str">
        <f t="shared" si="72"/>
        <v/>
      </c>
      <c r="D2347" s="20"/>
      <c r="E2347" s="5"/>
      <c r="F2347" s="5"/>
      <c r="G2347" s="5"/>
      <c r="H2347" s="3"/>
      <c r="I2347" s="4"/>
      <c r="J2347" s="4"/>
      <c r="K2347" s="92" t="str">
        <f>IF(DepensesData[[#This Row],[Description/Commentaires/Notes]]="","",DepensesData[[#This Row],[Description/Commentaires/Notes]])</f>
        <v/>
      </c>
      <c r="L2347" s="21"/>
    </row>
    <row r="2348" spans="2:12" x14ac:dyDescent="0.25">
      <c r="B2348" s="92">
        <f t="shared" si="73"/>
        <v>2344</v>
      </c>
      <c r="C2348" s="13" t="str">
        <f t="shared" si="72"/>
        <v/>
      </c>
      <c r="D2348" s="20"/>
      <c r="E2348" s="5"/>
      <c r="F2348" s="5"/>
      <c r="G2348" s="5"/>
      <c r="H2348" s="3"/>
      <c r="I2348" s="4"/>
      <c r="J2348" s="4"/>
      <c r="K2348" s="92" t="str">
        <f>IF(DepensesData[[#This Row],[Description/Commentaires/Notes]]="","",DepensesData[[#This Row],[Description/Commentaires/Notes]])</f>
        <v/>
      </c>
      <c r="L2348" s="21"/>
    </row>
    <row r="2349" spans="2:12" x14ac:dyDescent="0.25">
      <c r="B2349" s="92">
        <f t="shared" si="73"/>
        <v>2345</v>
      </c>
      <c r="C2349" s="13" t="str">
        <f t="shared" si="72"/>
        <v/>
      </c>
      <c r="D2349" s="20"/>
      <c r="E2349" s="5"/>
      <c r="F2349" s="5"/>
      <c r="G2349" s="5"/>
      <c r="H2349" s="3"/>
      <c r="I2349" s="4"/>
      <c r="J2349" s="4"/>
      <c r="K2349" s="92" t="str">
        <f>IF(DepensesData[[#This Row],[Description/Commentaires/Notes]]="","",DepensesData[[#This Row],[Description/Commentaires/Notes]])</f>
        <v/>
      </c>
      <c r="L2349" s="21"/>
    </row>
    <row r="2350" spans="2:12" x14ac:dyDescent="0.25">
      <c r="B2350" s="92">
        <f t="shared" si="73"/>
        <v>2346</v>
      </c>
      <c r="C2350" s="13" t="str">
        <f t="shared" si="72"/>
        <v/>
      </c>
      <c r="D2350" s="20"/>
      <c r="E2350" s="5"/>
      <c r="F2350" s="5"/>
      <c r="G2350" s="5"/>
      <c r="H2350" s="3"/>
      <c r="I2350" s="4"/>
      <c r="J2350" s="4"/>
      <c r="K2350" s="92" t="str">
        <f>IF(DepensesData[[#This Row],[Description/Commentaires/Notes]]="","",DepensesData[[#This Row],[Description/Commentaires/Notes]])</f>
        <v/>
      </c>
      <c r="L2350" s="21"/>
    </row>
    <row r="2351" spans="2:12" x14ac:dyDescent="0.25">
      <c r="B2351" s="92">
        <f t="shared" si="73"/>
        <v>2347</v>
      </c>
      <c r="C2351" s="13" t="str">
        <f t="shared" si="72"/>
        <v/>
      </c>
      <c r="D2351" s="20"/>
      <c r="E2351" s="5"/>
      <c r="F2351" s="5"/>
      <c r="G2351" s="5"/>
      <c r="H2351" s="3"/>
      <c r="I2351" s="4"/>
      <c r="J2351" s="4"/>
      <c r="K2351" s="92" t="str">
        <f>IF(DepensesData[[#This Row],[Description/Commentaires/Notes]]="","",DepensesData[[#This Row],[Description/Commentaires/Notes]])</f>
        <v/>
      </c>
      <c r="L2351" s="21"/>
    </row>
    <row r="2352" spans="2:12" x14ac:dyDescent="0.25">
      <c r="B2352" s="92">
        <f t="shared" si="73"/>
        <v>2348</v>
      </c>
      <c r="C2352" s="13" t="str">
        <f t="shared" si="72"/>
        <v/>
      </c>
      <c r="D2352" s="20"/>
      <c r="E2352" s="5"/>
      <c r="F2352" s="5"/>
      <c r="G2352" s="5"/>
      <c r="H2352" s="3"/>
      <c r="I2352" s="4"/>
      <c r="J2352" s="4"/>
      <c r="K2352" s="92" t="str">
        <f>IF(DepensesData[[#This Row],[Description/Commentaires/Notes]]="","",DepensesData[[#This Row],[Description/Commentaires/Notes]])</f>
        <v/>
      </c>
      <c r="L2352" s="21"/>
    </row>
    <row r="2353" spans="2:12" x14ac:dyDescent="0.25">
      <c r="B2353" s="92">
        <f t="shared" si="73"/>
        <v>2349</v>
      </c>
      <c r="C2353" s="13" t="str">
        <f t="shared" si="72"/>
        <v/>
      </c>
      <c r="D2353" s="20"/>
      <c r="E2353" s="5"/>
      <c r="F2353" s="5"/>
      <c r="G2353" s="5"/>
      <c r="H2353" s="3"/>
      <c r="I2353" s="4"/>
      <c r="J2353" s="4"/>
      <c r="K2353" s="92" t="str">
        <f>IF(DepensesData[[#This Row],[Description/Commentaires/Notes]]="","",DepensesData[[#This Row],[Description/Commentaires/Notes]])</f>
        <v/>
      </c>
      <c r="L2353" s="21"/>
    </row>
    <row r="2354" spans="2:12" x14ac:dyDescent="0.25">
      <c r="B2354" s="92">
        <f t="shared" si="73"/>
        <v>2350</v>
      </c>
      <c r="C2354" s="13" t="str">
        <f t="shared" si="72"/>
        <v/>
      </c>
      <c r="D2354" s="20"/>
      <c r="E2354" s="5"/>
      <c r="F2354" s="5"/>
      <c r="G2354" s="5"/>
      <c r="H2354" s="3"/>
      <c r="I2354" s="4"/>
      <c r="J2354" s="4"/>
      <c r="K2354" s="92" t="str">
        <f>IF(DepensesData[[#This Row],[Description/Commentaires/Notes]]="","",DepensesData[[#This Row],[Description/Commentaires/Notes]])</f>
        <v/>
      </c>
      <c r="L2354" s="21"/>
    </row>
    <row r="2355" spans="2:12" x14ac:dyDescent="0.25">
      <c r="B2355" s="92">
        <f t="shared" si="73"/>
        <v>2351</v>
      </c>
      <c r="C2355" s="13" t="str">
        <f t="shared" si="72"/>
        <v/>
      </c>
      <c r="D2355" s="20"/>
      <c r="E2355" s="5"/>
      <c r="F2355" s="5"/>
      <c r="G2355" s="5"/>
      <c r="H2355" s="3"/>
      <c r="I2355" s="4"/>
      <c r="J2355" s="4"/>
      <c r="K2355" s="92" t="str">
        <f>IF(DepensesData[[#This Row],[Description/Commentaires/Notes]]="","",DepensesData[[#This Row],[Description/Commentaires/Notes]])</f>
        <v/>
      </c>
      <c r="L2355" s="21"/>
    </row>
    <row r="2356" spans="2:12" x14ac:dyDescent="0.25">
      <c r="B2356" s="92">
        <f t="shared" si="73"/>
        <v>2352</v>
      </c>
      <c r="C2356" s="13" t="str">
        <f t="shared" si="72"/>
        <v/>
      </c>
      <c r="D2356" s="20"/>
      <c r="E2356" s="5"/>
      <c r="F2356" s="5"/>
      <c r="G2356" s="5"/>
      <c r="H2356" s="3"/>
      <c r="I2356" s="4"/>
      <c r="J2356" s="4"/>
      <c r="K2356" s="92" t="str">
        <f>IF(DepensesData[[#This Row],[Description/Commentaires/Notes]]="","",DepensesData[[#This Row],[Description/Commentaires/Notes]])</f>
        <v/>
      </c>
      <c r="L2356" s="21"/>
    </row>
    <row r="2357" spans="2:12" x14ac:dyDescent="0.25">
      <c r="B2357" s="92">
        <f t="shared" si="73"/>
        <v>2353</v>
      </c>
      <c r="C2357" s="13" t="str">
        <f t="shared" si="72"/>
        <v/>
      </c>
      <c r="D2357" s="20"/>
      <c r="E2357" s="5"/>
      <c r="F2357" s="5"/>
      <c r="G2357" s="5"/>
      <c r="H2357" s="3"/>
      <c r="I2357" s="4"/>
      <c r="J2357" s="4"/>
      <c r="K2357" s="92" t="str">
        <f>IF(DepensesData[[#This Row],[Description/Commentaires/Notes]]="","",DepensesData[[#This Row],[Description/Commentaires/Notes]])</f>
        <v/>
      </c>
      <c r="L2357" s="21"/>
    </row>
    <row r="2358" spans="2:12" x14ac:dyDescent="0.25">
      <c r="B2358" s="92">
        <f t="shared" si="73"/>
        <v>2354</v>
      </c>
      <c r="C2358" s="13" t="str">
        <f t="shared" si="72"/>
        <v/>
      </c>
      <c r="D2358" s="20"/>
      <c r="E2358" s="5"/>
      <c r="F2358" s="5"/>
      <c r="G2358" s="5"/>
      <c r="H2358" s="3"/>
      <c r="I2358" s="4"/>
      <c r="J2358" s="4"/>
      <c r="K2358" s="92" t="str">
        <f>IF(DepensesData[[#This Row],[Description/Commentaires/Notes]]="","",DepensesData[[#This Row],[Description/Commentaires/Notes]])</f>
        <v/>
      </c>
      <c r="L2358" s="21"/>
    </row>
    <row r="2359" spans="2:12" x14ac:dyDescent="0.25">
      <c r="B2359" s="92">
        <f t="shared" si="73"/>
        <v>2355</v>
      </c>
      <c r="C2359" s="13" t="str">
        <f t="shared" si="72"/>
        <v/>
      </c>
      <c r="D2359" s="20"/>
      <c r="E2359" s="5"/>
      <c r="F2359" s="5"/>
      <c r="G2359" s="5"/>
      <c r="H2359" s="3"/>
      <c r="I2359" s="4"/>
      <c r="J2359" s="4"/>
      <c r="K2359" s="92" t="str">
        <f>IF(DepensesData[[#This Row],[Description/Commentaires/Notes]]="","",DepensesData[[#This Row],[Description/Commentaires/Notes]])</f>
        <v/>
      </c>
      <c r="L2359" s="21"/>
    </row>
    <row r="2360" spans="2:12" x14ac:dyDescent="0.25">
      <c r="B2360" s="92">
        <f t="shared" si="73"/>
        <v>2356</v>
      </c>
      <c r="C2360" s="13" t="str">
        <f t="shared" si="72"/>
        <v/>
      </c>
      <c r="D2360" s="20"/>
      <c r="E2360" s="5"/>
      <c r="F2360" s="5"/>
      <c r="G2360" s="5"/>
      <c r="H2360" s="3"/>
      <c r="I2360" s="4"/>
      <c r="J2360" s="4"/>
      <c r="K2360" s="92" t="str">
        <f>IF(DepensesData[[#This Row],[Description/Commentaires/Notes]]="","",DepensesData[[#This Row],[Description/Commentaires/Notes]])</f>
        <v/>
      </c>
      <c r="L2360" s="21"/>
    </row>
    <row r="2361" spans="2:12" x14ac:dyDescent="0.25">
      <c r="B2361" s="92">
        <f t="shared" si="73"/>
        <v>2357</v>
      </c>
      <c r="C2361" s="13" t="str">
        <f t="shared" si="72"/>
        <v/>
      </c>
      <c r="D2361" s="20"/>
      <c r="E2361" s="5"/>
      <c r="F2361" s="5"/>
      <c r="G2361" s="5"/>
      <c r="H2361" s="3"/>
      <c r="I2361" s="4"/>
      <c r="J2361" s="4"/>
      <c r="K2361" s="92" t="str">
        <f>IF(DepensesData[[#This Row],[Description/Commentaires/Notes]]="","",DepensesData[[#This Row],[Description/Commentaires/Notes]])</f>
        <v/>
      </c>
      <c r="L2361" s="21"/>
    </row>
    <row r="2362" spans="2:12" x14ac:dyDescent="0.25">
      <c r="B2362" s="92">
        <f t="shared" si="73"/>
        <v>2358</v>
      </c>
      <c r="C2362" s="13" t="str">
        <f t="shared" si="72"/>
        <v/>
      </c>
      <c r="D2362" s="20"/>
      <c r="E2362" s="5"/>
      <c r="F2362" s="5"/>
      <c r="G2362" s="5"/>
      <c r="H2362" s="3"/>
      <c r="I2362" s="4"/>
      <c r="J2362" s="4"/>
      <c r="K2362" s="92" t="str">
        <f>IF(DepensesData[[#This Row],[Description/Commentaires/Notes]]="","",DepensesData[[#This Row],[Description/Commentaires/Notes]])</f>
        <v/>
      </c>
      <c r="L2362" s="21"/>
    </row>
    <row r="2363" spans="2:12" x14ac:dyDescent="0.25">
      <c r="B2363" s="92">
        <f t="shared" si="73"/>
        <v>2359</v>
      </c>
      <c r="C2363" s="13" t="str">
        <f t="shared" si="72"/>
        <v/>
      </c>
      <c r="D2363" s="20"/>
      <c r="E2363" s="5"/>
      <c r="F2363" s="5"/>
      <c r="G2363" s="5"/>
      <c r="H2363" s="3"/>
      <c r="I2363" s="4"/>
      <c r="J2363" s="4"/>
      <c r="K2363" s="92" t="str">
        <f>IF(DepensesData[[#This Row],[Description/Commentaires/Notes]]="","",DepensesData[[#This Row],[Description/Commentaires/Notes]])</f>
        <v/>
      </c>
      <c r="L2363" s="21"/>
    </row>
    <row r="2364" spans="2:12" x14ac:dyDescent="0.25">
      <c r="B2364" s="92">
        <f t="shared" si="73"/>
        <v>2360</v>
      </c>
      <c r="C2364" s="13" t="str">
        <f t="shared" si="72"/>
        <v/>
      </c>
      <c r="D2364" s="20"/>
      <c r="E2364" s="5"/>
      <c r="F2364" s="5"/>
      <c r="G2364" s="5"/>
      <c r="H2364" s="3"/>
      <c r="I2364" s="4"/>
      <c r="J2364" s="4"/>
      <c r="K2364" s="92" t="str">
        <f>IF(DepensesData[[#This Row],[Description/Commentaires/Notes]]="","",DepensesData[[#This Row],[Description/Commentaires/Notes]])</f>
        <v/>
      </c>
      <c r="L2364" s="21"/>
    </row>
    <row r="2365" spans="2:12" x14ac:dyDescent="0.25">
      <c r="B2365" s="92">
        <f t="shared" si="73"/>
        <v>2361</v>
      </c>
      <c r="C2365" s="13" t="str">
        <f t="shared" si="72"/>
        <v/>
      </c>
      <c r="D2365" s="20"/>
      <c r="E2365" s="5"/>
      <c r="F2365" s="5"/>
      <c r="G2365" s="5"/>
      <c r="H2365" s="3"/>
      <c r="I2365" s="4"/>
      <c r="J2365" s="4"/>
      <c r="K2365" s="92" t="str">
        <f>IF(DepensesData[[#This Row],[Description/Commentaires/Notes]]="","",DepensesData[[#This Row],[Description/Commentaires/Notes]])</f>
        <v/>
      </c>
      <c r="L2365" s="21"/>
    </row>
    <row r="2366" spans="2:12" x14ac:dyDescent="0.25">
      <c r="B2366" s="92">
        <f t="shared" si="73"/>
        <v>2362</v>
      </c>
      <c r="C2366" s="13" t="str">
        <f t="shared" si="72"/>
        <v/>
      </c>
      <c r="D2366" s="20"/>
      <c r="E2366" s="5"/>
      <c r="F2366" s="5"/>
      <c r="G2366" s="5"/>
      <c r="H2366" s="3"/>
      <c r="I2366" s="4"/>
      <c r="J2366" s="4"/>
      <c r="K2366" s="92" t="str">
        <f>IF(DepensesData[[#This Row],[Description/Commentaires/Notes]]="","",DepensesData[[#This Row],[Description/Commentaires/Notes]])</f>
        <v/>
      </c>
      <c r="L2366" s="21"/>
    </row>
    <row r="2367" spans="2:12" x14ac:dyDescent="0.25">
      <c r="B2367" s="92">
        <f t="shared" si="73"/>
        <v>2363</v>
      </c>
      <c r="C2367" s="13" t="str">
        <f t="shared" si="72"/>
        <v/>
      </c>
      <c r="D2367" s="20"/>
      <c r="E2367" s="5"/>
      <c r="F2367" s="5"/>
      <c r="G2367" s="5"/>
      <c r="H2367" s="3"/>
      <c r="I2367" s="4"/>
      <c r="J2367" s="4"/>
      <c r="K2367" s="92" t="str">
        <f>IF(DepensesData[[#This Row],[Description/Commentaires/Notes]]="","",DepensesData[[#This Row],[Description/Commentaires/Notes]])</f>
        <v/>
      </c>
      <c r="L2367" s="21"/>
    </row>
    <row r="2368" spans="2:12" x14ac:dyDescent="0.25">
      <c r="B2368" s="92">
        <f t="shared" si="73"/>
        <v>2364</v>
      </c>
      <c r="C2368" s="13" t="str">
        <f t="shared" si="72"/>
        <v/>
      </c>
      <c r="D2368" s="20"/>
      <c r="E2368" s="5"/>
      <c r="F2368" s="5"/>
      <c r="G2368" s="5"/>
      <c r="H2368" s="3"/>
      <c r="I2368" s="4"/>
      <c r="J2368" s="4"/>
      <c r="K2368" s="92" t="str">
        <f>IF(DepensesData[[#This Row],[Description/Commentaires/Notes]]="","",DepensesData[[#This Row],[Description/Commentaires/Notes]])</f>
        <v/>
      </c>
      <c r="L2368" s="21"/>
    </row>
    <row r="2369" spans="2:12" x14ac:dyDescent="0.25">
      <c r="B2369" s="92">
        <f t="shared" si="73"/>
        <v>2365</v>
      </c>
      <c r="C2369" s="13" t="str">
        <f t="shared" si="72"/>
        <v/>
      </c>
      <c r="D2369" s="20"/>
      <c r="E2369" s="5"/>
      <c r="F2369" s="5"/>
      <c r="G2369" s="5"/>
      <c r="H2369" s="3"/>
      <c r="I2369" s="4"/>
      <c r="J2369" s="4"/>
      <c r="K2369" s="92" t="str">
        <f>IF(DepensesData[[#This Row],[Description/Commentaires/Notes]]="","",DepensesData[[#This Row],[Description/Commentaires/Notes]])</f>
        <v/>
      </c>
      <c r="L2369" s="21"/>
    </row>
    <row r="2370" spans="2:12" x14ac:dyDescent="0.25">
      <c r="B2370" s="92">
        <f t="shared" si="73"/>
        <v>2366</v>
      </c>
      <c r="C2370" s="13" t="str">
        <f t="shared" si="72"/>
        <v/>
      </c>
      <c r="D2370" s="20"/>
      <c r="E2370" s="5"/>
      <c r="F2370" s="5"/>
      <c r="G2370" s="5"/>
      <c r="H2370" s="3"/>
      <c r="I2370" s="4"/>
      <c r="J2370" s="4"/>
      <c r="K2370" s="92" t="str">
        <f>IF(DepensesData[[#This Row],[Description/Commentaires/Notes]]="","",DepensesData[[#This Row],[Description/Commentaires/Notes]])</f>
        <v/>
      </c>
      <c r="L2370" s="21"/>
    </row>
    <row r="2371" spans="2:12" x14ac:dyDescent="0.25">
      <c r="B2371" s="92">
        <f t="shared" si="73"/>
        <v>2367</v>
      </c>
      <c r="C2371" s="13" t="str">
        <f t="shared" si="72"/>
        <v/>
      </c>
      <c r="D2371" s="20"/>
      <c r="E2371" s="5"/>
      <c r="F2371" s="5"/>
      <c r="G2371" s="5"/>
      <c r="H2371" s="3"/>
      <c r="I2371" s="4"/>
      <c r="J2371" s="4"/>
      <c r="K2371" s="92" t="str">
        <f>IF(DepensesData[[#This Row],[Description/Commentaires/Notes]]="","",DepensesData[[#This Row],[Description/Commentaires/Notes]])</f>
        <v/>
      </c>
      <c r="L2371" s="21"/>
    </row>
    <row r="2372" spans="2:12" x14ac:dyDescent="0.25">
      <c r="B2372" s="92">
        <f t="shared" si="73"/>
        <v>2368</v>
      </c>
      <c r="C2372" s="13" t="str">
        <f t="shared" si="72"/>
        <v/>
      </c>
      <c r="D2372" s="20"/>
      <c r="E2372" s="5"/>
      <c r="F2372" s="5"/>
      <c r="G2372" s="5"/>
      <c r="H2372" s="3"/>
      <c r="I2372" s="4"/>
      <c r="J2372" s="4"/>
      <c r="K2372" s="92" t="str">
        <f>IF(DepensesData[[#This Row],[Description/Commentaires/Notes]]="","",DepensesData[[#This Row],[Description/Commentaires/Notes]])</f>
        <v/>
      </c>
      <c r="L2372" s="21"/>
    </row>
    <row r="2373" spans="2:12" x14ac:dyDescent="0.25">
      <c r="B2373" s="92">
        <f t="shared" si="73"/>
        <v>2369</v>
      </c>
      <c r="C2373" s="13" t="str">
        <f t="shared" ref="C2373:C2436" si="74">IF(OR(D2373="", E2373="", F2373="", H2373="", I2373=""), "", TEXT(RIGHT(YEAR(D2373), 2), "00") &amp; TEXT(MONTH(D2373), "00") &amp; TEXT(DAY(D2373), "00") &amp; "_Dep_MC_" &amp; TEXT(B2373, "0"))</f>
        <v/>
      </c>
      <c r="D2373" s="20"/>
      <c r="E2373" s="5"/>
      <c r="F2373" s="5"/>
      <c r="G2373" s="5"/>
      <c r="H2373" s="3"/>
      <c r="I2373" s="4"/>
      <c r="J2373" s="4"/>
      <c r="K2373" s="92" t="str">
        <f>IF(DepensesData[[#This Row],[Description/Commentaires/Notes]]="","",DepensesData[[#This Row],[Description/Commentaires/Notes]])</f>
        <v/>
      </c>
      <c r="L2373" s="21"/>
    </row>
    <row r="2374" spans="2:12" x14ac:dyDescent="0.25">
      <c r="B2374" s="92">
        <f t="shared" si="73"/>
        <v>2370</v>
      </c>
      <c r="C2374" s="13" t="str">
        <f t="shared" si="74"/>
        <v/>
      </c>
      <c r="D2374" s="20"/>
      <c r="E2374" s="5"/>
      <c r="F2374" s="5"/>
      <c r="G2374" s="5"/>
      <c r="H2374" s="3"/>
      <c r="I2374" s="4"/>
      <c r="J2374" s="4"/>
      <c r="K2374" s="92" t="str">
        <f>IF(DepensesData[[#This Row],[Description/Commentaires/Notes]]="","",DepensesData[[#This Row],[Description/Commentaires/Notes]])</f>
        <v/>
      </c>
      <c r="L2374" s="21"/>
    </row>
    <row r="2375" spans="2:12" x14ac:dyDescent="0.25">
      <c r="B2375" s="92">
        <f t="shared" ref="B2375:B2438" si="75">B2374+1</f>
        <v>2371</v>
      </c>
      <c r="C2375" s="13" t="str">
        <f t="shared" si="74"/>
        <v/>
      </c>
      <c r="D2375" s="20"/>
      <c r="E2375" s="5"/>
      <c r="F2375" s="5"/>
      <c r="G2375" s="5"/>
      <c r="H2375" s="3"/>
      <c r="I2375" s="4"/>
      <c r="J2375" s="4"/>
      <c r="K2375" s="92" t="str">
        <f>IF(DepensesData[[#This Row],[Description/Commentaires/Notes]]="","",DepensesData[[#This Row],[Description/Commentaires/Notes]])</f>
        <v/>
      </c>
      <c r="L2375" s="21"/>
    </row>
    <row r="2376" spans="2:12" x14ac:dyDescent="0.25">
      <c r="B2376" s="92">
        <f t="shared" si="75"/>
        <v>2372</v>
      </c>
      <c r="C2376" s="13" t="str">
        <f t="shared" si="74"/>
        <v/>
      </c>
      <c r="D2376" s="20"/>
      <c r="E2376" s="5"/>
      <c r="F2376" s="5"/>
      <c r="G2376" s="5"/>
      <c r="H2376" s="3"/>
      <c r="I2376" s="4"/>
      <c r="J2376" s="4"/>
      <c r="K2376" s="92" t="str">
        <f>IF(DepensesData[[#This Row],[Description/Commentaires/Notes]]="","",DepensesData[[#This Row],[Description/Commentaires/Notes]])</f>
        <v/>
      </c>
      <c r="L2376" s="21"/>
    </row>
    <row r="2377" spans="2:12" x14ac:dyDescent="0.25">
      <c r="B2377" s="92">
        <f t="shared" si="75"/>
        <v>2373</v>
      </c>
      <c r="C2377" s="13" t="str">
        <f t="shared" si="74"/>
        <v/>
      </c>
      <c r="D2377" s="20"/>
      <c r="E2377" s="5"/>
      <c r="F2377" s="5"/>
      <c r="G2377" s="5"/>
      <c r="H2377" s="3"/>
      <c r="I2377" s="4"/>
      <c r="J2377" s="4"/>
      <c r="K2377" s="92" t="str">
        <f>IF(DepensesData[[#This Row],[Description/Commentaires/Notes]]="","",DepensesData[[#This Row],[Description/Commentaires/Notes]])</f>
        <v/>
      </c>
      <c r="L2377" s="21"/>
    </row>
    <row r="2378" spans="2:12" x14ac:dyDescent="0.25">
      <c r="B2378" s="92">
        <f t="shared" si="75"/>
        <v>2374</v>
      </c>
      <c r="C2378" s="13" t="str">
        <f t="shared" si="74"/>
        <v/>
      </c>
      <c r="D2378" s="20"/>
      <c r="E2378" s="5"/>
      <c r="F2378" s="5"/>
      <c r="G2378" s="5"/>
      <c r="H2378" s="3"/>
      <c r="I2378" s="4"/>
      <c r="J2378" s="4"/>
      <c r="K2378" s="92" t="str">
        <f>IF(DepensesData[[#This Row],[Description/Commentaires/Notes]]="","",DepensesData[[#This Row],[Description/Commentaires/Notes]])</f>
        <v/>
      </c>
      <c r="L2378" s="21"/>
    </row>
    <row r="2379" spans="2:12" x14ac:dyDescent="0.25">
      <c r="B2379" s="92">
        <f t="shared" si="75"/>
        <v>2375</v>
      </c>
      <c r="C2379" s="13" t="str">
        <f t="shared" si="74"/>
        <v/>
      </c>
      <c r="D2379" s="20"/>
      <c r="E2379" s="5"/>
      <c r="F2379" s="5"/>
      <c r="G2379" s="5"/>
      <c r="H2379" s="3"/>
      <c r="I2379" s="4"/>
      <c r="J2379" s="4"/>
      <c r="K2379" s="92" t="str">
        <f>IF(DepensesData[[#This Row],[Description/Commentaires/Notes]]="","",DepensesData[[#This Row],[Description/Commentaires/Notes]])</f>
        <v/>
      </c>
      <c r="L2379" s="21"/>
    </row>
    <row r="2380" spans="2:12" x14ac:dyDescent="0.25">
      <c r="B2380" s="92">
        <f t="shared" si="75"/>
        <v>2376</v>
      </c>
      <c r="C2380" s="13" t="str">
        <f t="shared" si="74"/>
        <v/>
      </c>
      <c r="D2380" s="20"/>
      <c r="E2380" s="5"/>
      <c r="F2380" s="5"/>
      <c r="G2380" s="5"/>
      <c r="H2380" s="3"/>
      <c r="I2380" s="4"/>
      <c r="J2380" s="4"/>
      <c r="K2380" s="92" t="str">
        <f>IF(DepensesData[[#This Row],[Description/Commentaires/Notes]]="","",DepensesData[[#This Row],[Description/Commentaires/Notes]])</f>
        <v/>
      </c>
      <c r="L2380" s="21"/>
    </row>
    <row r="2381" spans="2:12" x14ac:dyDescent="0.25">
      <c r="B2381" s="92">
        <f t="shared" si="75"/>
        <v>2377</v>
      </c>
      <c r="C2381" s="13" t="str">
        <f t="shared" si="74"/>
        <v/>
      </c>
      <c r="D2381" s="20"/>
      <c r="E2381" s="5"/>
      <c r="F2381" s="5"/>
      <c r="G2381" s="5"/>
      <c r="H2381" s="3"/>
      <c r="I2381" s="4"/>
      <c r="J2381" s="4"/>
      <c r="K2381" s="92" t="str">
        <f>IF(DepensesData[[#This Row],[Description/Commentaires/Notes]]="","",DepensesData[[#This Row],[Description/Commentaires/Notes]])</f>
        <v/>
      </c>
      <c r="L2381" s="21"/>
    </row>
    <row r="2382" spans="2:12" x14ac:dyDescent="0.25">
      <c r="B2382" s="92">
        <f t="shared" si="75"/>
        <v>2378</v>
      </c>
      <c r="C2382" s="13" t="str">
        <f t="shared" si="74"/>
        <v/>
      </c>
      <c r="D2382" s="20"/>
      <c r="E2382" s="5"/>
      <c r="F2382" s="5"/>
      <c r="G2382" s="5"/>
      <c r="H2382" s="3"/>
      <c r="I2382" s="4"/>
      <c r="J2382" s="4"/>
      <c r="K2382" s="92" t="str">
        <f>IF(DepensesData[[#This Row],[Description/Commentaires/Notes]]="","",DepensesData[[#This Row],[Description/Commentaires/Notes]])</f>
        <v/>
      </c>
      <c r="L2382" s="21"/>
    </row>
    <row r="2383" spans="2:12" x14ac:dyDescent="0.25">
      <c r="B2383" s="92">
        <f t="shared" si="75"/>
        <v>2379</v>
      </c>
      <c r="C2383" s="13" t="str">
        <f t="shared" si="74"/>
        <v/>
      </c>
      <c r="D2383" s="20"/>
      <c r="E2383" s="5"/>
      <c r="F2383" s="5"/>
      <c r="G2383" s="5"/>
      <c r="H2383" s="3"/>
      <c r="I2383" s="4"/>
      <c r="J2383" s="4"/>
      <c r="K2383" s="92" t="str">
        <f>IF(DepensesData[[#This Row],[Description/Commentaires/Notes]]="","",DepensesData[[#This Row],[Description/Commentaires/Notes]])</f>
        <v/>
      </c>
      <c r="L2383" s="21"/>
    </row>
    <row r="2384" spans="2:12" x14ac:dyDescent="0.25">
      <c r="B2384" s="92">
        <f t="shared" si="75"/>
        <v>2380</v>
      </c>
      <c r="C2384" s="13" t="str">
        <f t="shared" si="74"/>
        <v/>
      </c>
      <c r="D2384" s="20"/>
      <c r="E2384" s="5"/>
      <c r="F2384" s="5"/>
      <c r="G2384" s="5"/>
      <c r="H2384" s="3"/>
      <c r="I2384" s="4"/>
      <c r="J2384" s="4"/>
      <c r="K2384" s="92" t="str">
        <f>IF(DepensesData[[#This Row],[Description/Commentaires/Notes]]="","",DepensesData[[#This Row],[Description/Commentaires/Notes]])</f>
        <v/>
      </c>
      <c r="L2384" s="21"/>
    </row>
    <row r="2385" spans="2:12" x14ac:dyDescent="0.25">
      <c r="B2385" s="92">
        <f t="shared" si="75"/>
        <v>2381</v>
      </c>
      <c r="C2385" s="13" t="str">
        <f t="shared" si="74"/>
        <v/>
      </c>
      <c r="D2385" s="20"/>
      <c r="E2385" s="5"/>
      <c r="F2385" s="5"/>
      <c r="G2385" s="5"/>
      <c r="H2385" s="3"/>
      <c r="I2385" s="4"/>
      <c r="J2385" s="4"/>
      <c r="K2385" s="92" t="str">
        <f>IF(DepensesData[[#This Row],[Description/Commentaires/Notes]]="","",DepensesData[[#This Row],[Description/Commentaires/Notes]])</f>
        <v/>
      </c>
      <c r="L2385" s="21"/>
    </row>
    <row r="2386" spans="2:12" x14ac:dyDescent="0.25">
      <c r="B2386" s="92">
        <f t="shared" si="75"/>
        <v>2382</v>
      </c>
      <c r="C2386" s="13" t="str">
        <f t="shared" si="74"/>
        <v/>
      </c>
      <c r="D2386" s="20"/>
      <c r="E2386" s="5"/>
      <c r="F2386" s="5"/>
      <c r="G2386" s="5"/>
      <c r="H2386" s="3"/>
      <c r="I2386" s="4"/>
      <c r="J2386" s="4"/>
      <c r="K2386" s="92" t="str">
        <f>IF(DepensesData[[#This Row],[Description/Commentaires/Notes]]="","",DepensesData[[#This Row],[Description/Commentaires/Notes]])</f>
        <v/>
      </c>
      <c r="L2386" s="21"/>
    </row>
    <row r="2387" spans="2:12" x14ac:dyDescent="0.25">
      <c r="B2387" s="92">
        <f t="shared" si="75"/>
        <v>2383</v>
      </c>
      <c r="C2387" s="13" t="str">
        <f t="shared" si="74"/>
        <v/>
      </c>
      <c r="D2387" s="20"/>
      <c r="E2387" s="5"/>
      <c r="F2387" s="5"/>
      <c r="G2387" s="5"/>
      <c r="H2387" s="3"/>
      <c r="I2387" s="4"/>
      <c r="J2387" s="4"/>
      <c r="K2387" s="92" t="str">
        <f>IF(DepensesData[[#This Row],[Description/Commentaires/Notes]]="","",DepensesData[[#This Row],[Description/Commentaires/Notes]])</f>
        <v/>
      </c>
      <c r="L2387" s="21"/>
    </row>
    <row r="2388" spans="2:12" x14ac:dyDescent="0.25">
      <c r="B2388" s="92">
        <f t="shared" si="75"/>
        <v>2384</v>
      </c>
      <c r="C2388" s="13" t="str">
        <f t="shared" si="74"/>
        <v/>
      </c>
      <c r="D2388" s="20"/>
      <c r="E2388" s="5"/>
      <c r="F2388" s="5"/>
      <c r="G2388" s="5"/>
      <c r="H2388" s="3"/>
      <c r="I2388" s="4"/>
      <c r="J2388" s="4"/>
      <c r="K2388" s="92" t="str">
        <f>IF(DepensesData[[#This Row],[Description/Commentaires/Notes]]="","",DepensesData[[#This Row],[Description/Commentaires/Notes]])</f>
        <v/>
      </c>
      <c r="L2388" s="21"/>
    </row>
    <row r="2389" spans="2:12" x14ac:dyDescent="0.25">
      <c r="B2389" s="92">
        <f t="shared" si="75"/>
        <v>2385</v>
      </c>
      <c r="C2389" s="13" t="str">
        <f t="shared" si="74"/>
        <v/>
      </c>
      <c r="D2389" s="20"/>
      <c r="E2389" s="5"/>
      <c r="F2389" s="5"/>
      <c r="G2389" s="5"/>
      <c r="H2389" s="3"/>
      <c r="I2389" s="4"/>
      <c r="J2389" s="4"/>
      <c r="K2389" s="92" t="str">
        <f>IF(DepensesData[[#This Row],[Description/Commentaires/Notes]]="","",DepensesData[[#This Row],[Description/Commentaires/Notes]])</f>
        <v/>
      </c>
      <c r="L2389" s="21"/>
    </row>
    <row r="2390" spans="2:12" x14ac:dyDescent="0.25">
      <c r="B2390" s="92">
        <f t="shared" si="75"/>
        <v>2386</v>
      </c>
      <c r="C2390" s="13" t="str">
        <f t="shared" si="74"/>
        <v/>
      </c>
      <c r="D2390" s="20"/>
      <c r="E2390" s="5"/>
      <c r="F2390" s="5"/>
      <c r="G2390" s="5"/>
      <c r="H2390" s="3"/>
      <c r="I2390" s="4"/>
      <c r="J2390" s="4"/>
      <c r="K2390" s="92" t="str">
        <f>IF(DepensesData[[#This Row],[Description/Commentaires/Notes]]="","",DepensesData[[#This Row],[Description/Commentaires/Notes]])</f>
        <v/>
      </c>
      <c r="L2390" s="21"/>
    </row>
    <row r="2391" spans="2:12" x14ac:dyDescent="0.25">
      <c r="B2391" s="92">
        <f t="shared" si="75"/>
        <v>2387</v>
      </c>
      <c r="C2391" s="13" t="str">
        <f t="shared" si="74"/>
        <v/>
      </c>
      <c r="D2391" s="20"/>
      <c r="E2391" s="5"/>
      <c r="F2391" s="5"/>
      <c r="G2391" s="5"/>
      <c r="H2391" s="3"/>
      <c r="I2391" s="4"/>
      <c r="J2391" s="4"/>
      <c r="K2391" s="92" t="str">
        <f>IF(DepensesData[[#This Row],[Description/Commentaires/Notes]]="","",DepensesData[[#This Row],[Description/Commentaires/Notes]])</f>
        <v/>
      </c>
      <c r="L2391" s="21"/>
    </row>
    <row r="2392" spans="2:12" x14ac:dyDescent="0.25">
      <c r="B2392" s="92">
        <f t="shared" si="75"/>
        <v>2388</v>
      </c>
      <c r="C2392" s="13" t="str">
        <f t="shared" si="74"/>
        <v/>
      </c>
      <c r="D2392" s="20"/>
      <c r="E2392" s="5"/>
      <c r="F2392" s="5"/>
      <c r="G2392" s="5"/>
      <c r="H2392" s="3"/>
      <c r="I2392" s="4"/>
      <c r="J2392" s="4"/>
      <c r="K2392" s="92" t="str">
        <f>IF(DepensesData[[#This Row],[Description/Commentaires/Notes]]="","",DepensesData[[#This Row],[Description/Commentaires/Notes]])</f>
        <v/>
      </c>
      <c r="L2392" s="21"/>
    </row>
    <row r="2393" spans="2:12" x14ac:dyDescent="0.25">
      <c r="B2393" s="92">
        <f t="shared" si="75"/>
        <v>2389</v>
      </c>
      <c r="C2393" s="13" t="str">
        <f t="shared" si="74"/>
        <v/>
      </c>
      <c r="D2393" s="20"/>
      <c r="E2393" s="5"/>
      <c r="F2393" s="5"/>
      <c r="G2393" s="5"/>
      <c r="H2393" s="3"/>
      <c r="I2393" s="4"/>
      <c r="J2393" s="4"/>
      <c r="K2393" s="92" t="str">
        <f>IF(DepensesData[[#This Row],[Description/Commentaires/Notes]]="","",DepensesData[[#This Row],[Description/Commentaires/Notes]])</f>
        <v/>
      </c>
      <c r="L2393" s="21"/>
    </row>
    <row r="2394" spans="2:12" x14ac:dyDescent="0.25">
      <c r="B2394" s="92">
        <f t="shared" si="75"/>
        <v>2390</v>
      </c>
      <c r="C2394" s="13" t="str">
        <f t="shared" si="74"/>
        <v/>
      </c>
      <c r="D2394" s="20"/>
      <c r="E2394" s="5"/>
      <c r="F2394" s="5"/>
      <c r="G2394" s="5"/>
      <c r="H2394" s="3"/>
      <c r="I2394" s="4"/>
      <c r="J2394" s="4"/>
      <c r="K2394" s="92" t="str">
        <f>IF(DepensesData[[#This Row],[Description/Commentaires/Notes]]="","",DepensesData[[#This Row],[Description/Commentaires/Notes]])</f>
        <v/>
      </c>
      <c r="L2394" s="21"/>
    </row>
    <row r="2395" spans="2:12" x14ac:dyDescent="0.25">
      <c r="B2395" s="92">
        <f t="shared" si="75"/>
        <v>2391</v>
      </c>
      <c r="C2395" s="13" t="str">
        <f t="shared" si="74"/>
        <v/>
      </c>
      <c r="D2395" s="20"/>
      <c r="E2395" s="5"/>
      <c r="F2395" s="5"/>
      <c r="G2395" s="5"/>
      <c r="H2395" s="3"/>
      <c r="I2395" s="4"/>
      <c r="J2395" s="4"/>
      <c r="K2395" s="92" t="str">
        <f>IF(DepensesData[[#This Row],[Description/Commentaires/Notes]]="","",DepensesData[[#This Row],[Description/Commentaires/Notes]])</f>
        <v/>
      </c>
      <c r="L2395" s="21"/>
    </row>
    <row r="2396" spans="2:12" x14ac:dyDescent="0.25">
      <c r="B2396" s="92">
        <f t="shared" si="75"/>
        <v>2392</v>
      </c>
      <c r="C2396" s="13" t="str">
        <f t="shared" si="74"/>
        <v/>
      </c>
      <c r="D2396" s="20"/>
      <c r="E2396" s="5"/>
      <c r="F2396" s="5"/>
      <c r="G2396" s="5"/>
      <c r="H2396" s="3"/>
      <c r="I2396" s="4"/>
      <c r="J2396" s="4"/>
      <c r="K2396" s="92" t="str">
        <f>IF(DepensesData[[#This Row],[Description/Commentaires/Notes]]="","",DepensesData[[#This Row],[Description/Commentaires/Notes]])</f>
        <v/>
      </c>
      <c r="L2396" s="21"/>
    </row>
    <row r="2397" spans="2:12" x14ac:dyDescent="0.25">
      <c r="B2397" s="92">
        <f t="shared" si="75"/>
        <v>2393</v>
      </c>
      <c r="C2397" s="13" t="str">
        <f t="shared" si="74"/>
        <v/>
      </c>
      <c r="D2397" s="20"/>
      <c r="E2397" s="5"/>
      <c r="F2397" s="5"/>
      <c r="G2397" s="5"/>
      <c r="H2397" s="3"/>
      <c r="I2397" s="4"/>
      <c r="J2397" s="4"/>
      <c r="K2397" s="92" t="str">
        <f>IF(DepensesData[[#This Row],[Description/Commentaires/Notes]]="","",DepensesData[[#This Row],[Description/Commentaires/Notes]])</f>
        <v/>
      </c>
      <c r="L2397" s="21"/>
    </row>
    <row r="2398" spans="2:12" x14ac:dyDescent="0.25">
      <c r="B2398" s="92">
        <f t="shared" si="75"/>
        <v>2394</v>
      </c>
      <c r="C2398" s="13" t="str">
        <f t="shared" si="74"/>
        <v/>
      </c>
      <c r="D2398" s="20"/>
      <c r="E2398" s="5"/>
      <c r="F2398" s="5"/>
      <c r="G2398" s="5"/>
      <c r="H2398" s="3"/>
      <c r="I2398" s="4"/>
      <c r="J2398" s="4"/>
      <c r="K2398" s="92" t="str">
        <f>IF(DepensesData[[#This Row],[Description/Commentaires/Notes]]="","",DepensesData[[#This Row],[Description/Commentaires/Notes]])</f>
        <v/>
      </c>
      <c r="L2398" s="21"/>
    </row>
    <row r="2399" spans="2:12" x14ac:dyDescent="0.25">
      <c r="B2399" s="92">
        <f t="shared" si="75"/>
        <v>2395</v>
      </c>
      <c r="C2399" s="13" t="str">
        <f t="shared" si="74"/>
        <v/>
      </c>
      <c r="D2399" s="20"/>
      <c r="E2399" s="5"/>
      <c r="F2399" s="5"/>
      <c r="G2399" s="5"/>
      <c r="H2399" s="3"/>
      <c r="I2399" s="4"/>
      <c r="J2399" s="4"/>
      <c r="K2399" s="92" t="str">
        <f>IF(DepensesData[[#This Row],[Description/Commentaires/Notes]]="","",DepensesData[[#This Row],[Description/Commentaires/Notes]])</f>
        <v/>
      </c>
      <c r="L2399" s="21"/>
    </row>
    <row r="2400" spans="2:12" x14ac:dyDescent="0.25">
      <c r="B2400" s="92">
        <f t="shared" si="75"/>
        <v>2396</v>
      </c>
      <c r="C2400" s="13" t="str">
        <f t="shared" si="74"/>
        <v/>
      </c>
      <c r="D2400" s="20"/>
      <c r="E2400" s="5"/>
      <c r="F2400" s="5"/>
      <c r="G2400" s="5"/>
      <c r="H2400" s="3"/>
      <c r="I2400" s="4"/>
      <c r="J2400" s="4"/>
      <c r="K2400" s="92" t="str">
        <f>IF(DepensesData[[#This Row],[Description/Commentaires/Notes]]="","",DepensesData[[#This Row],[Description/Commentaires/Notes]])</f>
        <v/>
      </c>
      <c r="L2400" s="21"/>
    </row>
    <row r="2401" spans="2:12" x14ac:dyDescent="0.25">
      <c r="B2401" s="92">
        <f t="shared" si="75"/>
        <v>2397</v>
      </c>
      <c r="C2401" s="13" t="str">
        <f t="shared" si="74"/>
        <v/>
      </c>
      <c r="D2401" s="20"/>
      <c r="E2401" s="5"/>
      <c r="F2401" s="5"/>
      <c r="G2401" s="5"/>
      <c r="H2401" s="3"/>
      <c r="I2401" s="4"/>
      <c r="J2401" s="4"/>
      <c r="K2401" s="92" t="str">
        <f>IF(DepensesData[[#This Row],[Description/Commentaires/Notes]]="","",DepensesData[[#This Row],[Description/Commentaires/Notes]])</f>
        <v/>
      </c>
      <c r="L2401" s="21"/>
    </row>
    <row r="2402" spans="2:12" x14ac:dyDescent="0.25">
      <c r="B2402" s="92">
        <f t="shared" si="75"/>
        <v>2398</v>
      </c>
      <c r="C2402" s="13" t="str">
        <f t="shared" si="74"/>
        <v/>
      </c>
      <c r="D2402" s="20"/>
      <c r="E2402" s="5"/>
      <c r="F2402" s="5"/>
      <c r="G2402" s="5"/>
      <c r="H2402" s="3"/>
      <c r="I2402" s="4"/>
      <c r="J2402" s="4"/>
      <c r="K2402" s="92" t="str">
        <f>IF(DepensesData[[#This Row],[Description/Commentaires/Notes]]="","",DepensesData[[#This Row],[Description/Commentaires/Notes]])</f>
        <v/>
      </c>
      <c r="L2402" s="21"/>
    </row>
    <row r="2403" spans="2:12" x14ac:dyDescent="0.25">
      <c r="B2403" s="92">
        <f t="shared" si="75"/>
        <v>2399</v>
      </c>
      <c r="C2403" s="13" t="str">
        <f t="shared" si="74"/>
        <v/>
      </c>
      <c r="D2403" s="20"/>
      <c r="E2403" s="5"/>
      <c r="F2403" s="5"/>
      <c r="G2403" s="5"/>
      <c r="H2403" s="3"/>
      <c r="I2403" s="4"/>
      <c r="J2403" s="4"/>
      <c r="K2403" s="92" t="str">
        <f>IF(DepensesData[[#This Row],[Description/Commentaires/Notes]]="","",DepensesData[[#This Row],[Description/Commentaires/Notes]])</f>
        <v/>
      </c>
      <c r="L2403" s="21"/>
    </row>
    <row r="2404" spans="2:12" x14ac:dyDescent="0.25">
      <c r="B2404" s="92">
        <f t="shared" si="75"/>
        <v>2400</v>
      </c>
      <c r="C2404" s="13" t="str">
        <f t="shared" si="74"/>
        <v/>
      </c>
      <c r="D2404" s="20"/>
      <c r="E2404" s="5"/>
      <c r="F2404" s="5"/>
      <c r="G2404" s="5"/>
      <c r="H2404" s="3"/>
      <c r="I2404" s="4"/>
      <c r="J2404" s="4"/>
      <c r="K2404" s="92" t="str">
        <f>IF(DepensesData[[#This Row],[Description/Commentaires/Notes]]="","",DepensesData[[#This Row],[Description/Commentaires/Notes]])</f>
        <v/>
      </c>
      <c r="L2404" s="21"/>
    </row>
    <row r="2405" spans="2:12" x14ac:dyDescent="0.25">
      <c r="B2405" s="92">
        <f t="shared" si="75"/>
        <v>2401</v>
      </c>
      <c r="C2405" s="13" t="str">
        <f t="shared" si="74"/>
        <v/>
      </c>
      <c r="D2405" s="20"/>
      <c r="E2405" s="5"/>
      <c r="F2405" s="5"/>
      <c r="G2405" s="5"/>
      <c r="H2405" s="3"/>
      <c r="I2405" s="4"/>
      <c r="J2405" s="4"/>
      <c r="K2405" s="92" t="str">
        <f>IF(DepensesData[[#This Row],[Description/Commentaires/Notes]]="","",DepensesData[[#This Row],[Description/Commentaires/Notes]])</f>
        <v/>
      </c>
      <c r="L2405" s="21"/>
    </row>
    <row r="2406" spans="2:12" x14ac:dyDescent="0.25">
      <c r="B2406" s="92">
        <f t="shared" si="75"/>
        <v>2402</v>
      </c>
      <c r="C2406" s="13" t="str">
        <f t="shared" si="74"/>
        <v/>
      </c>
      <c r="D2406" s="20"/>
      <c r="E2406" s="5"/>
      <c r="F2406" s="5"/>
      <c r="G2406" s="5"/>
      <c r="H2406" s="3"/>
      <c r="I2406" s="4"/>
      <c r="J2406" s="4"/>
      <c r="K2406" s="92" t="str">
        <f>IF(DepensesData[[#This Row],[Description/Commentaires/Notes]]="","",DepensesData[[#This Row],[Description/Commentaires/Notes]])</f>
        <v/>
      </c>
      <c r="L2406" s="21"/>
    </row>
    <row r="2407" spans="2:12" x14ac:dyDescent="0.25">
      <c r="B2407" s="92">
        <f t="shared" si="75"/>
        <v>2403</v>
      </c>
      <c r="C2407" s="13" t="str">
        <f t="shared" si="74"/>
        <v/>
      </c>
      <c r="D2407" s="20"/>
      <c r="E2407" s="5"/>
      <c r="F2407" s="5"/>
      <c r="G2407" s="5"/>
      <c r="H2407" s="3"/>
      <c r="I2407" s="4"/>
      <c r="J2407" s="4"/>
      <c r="K2407" s="92" t="str">
        <f>IF(DepensesData[[#This Row],[Description/Commentaires/Notes]]="","",DepensesData[[#This Row],[Description/Commentaires/Notes]])</f>
        <v/>
      </c>
      <c r="L2407" s="21"/>
    </row>
    <row r="2408" spans="2:12" x14ac:dyDescent="0.25">
      <c r="B2408" s="92">
        <f t="shared" si="75"/>
        <v>2404</v>
      </c>
      <c r="C2408" s="13" t="str">
        <f t="shared" si="74"/>
        <v/>
      </c>
      <c r="D2408" s="20"/>
      <c r="E2408" s="5"/>
      <c r="F2408" s="5"/>
      <c r="G2408" s="5"/>
      <c r="H2408" s="3"/>
      <c r="I2408" s="4"/>
      <c r="J2408" s="4"/>
      <c r="K2408" s="92" t="str">
        <f>IF(DepensesData[[#This Row],[Description/Commentaires/Notes]]="","",DepensesData[[#This Row],[Description/Commentaires/Notes]])</f>
        <v/>
      </c>
      <c r="L2408" s="21"/>
    </row>
    <row r="2409" spans="2:12" x14ac:dyDescent="0.25">
      <c r="B2409" s="92">
        <f t="shared" si="75"/>
        <v>2405</v>
      </c>
      <c r="C2409" s="13" t="str">
        <f t="shared" si="74"/>
        <v/>
      </c>
      <c r="D2409" s="20"/>
      <c r="E2409" s="5"/>
      <c r="F2409" s="5"/>
      <c r="G2409" s="5"/>
      <c r="H2409" s="3"/>
      <c r="I2409" s="4"/>
      <c r="J2409" s="4"/>
      <c r="K2409" s="92" t="str">
        <f>IF(DepensesData[[#This Row],[Description/Commentaires/Notes]]="","",DepensesData[[#This Row],[Description/Commentaires/Notes]])</f>
        <v/>
      </c>
      <c r="L2409" s="21"/>
    </row>
    <row r="2410" spans="2:12" x14ac:dyDescent="0.25">
      <c r="B2410" s="92">
        <f t="shared" si="75"/>
        <v>2406</v>
      </c>
      <c r="C2410" s="13" t="str">
        <f t="shared" si="74"/>
        <v/>
      </c>
      <c r="D2410" s="20"/>
      <c r="E2410" s="5"/>
      <c r="F2410" s="5"/>
      <c r="G2410" s="5"/>
      <c r="H2410" s="3"/>
      <c r="I2410" s="4"/>
      <c r="J2410" s="4"/>
      <c r="K2410" s="92" t="str">
        <f>IF(DepensesData[[#This Row],[Description/Commentaires/Notes]]="","",DepensesData[[#This Row],[Description/Commentaires/Notes]])</f>
        <v/>
      </c>
      <c r="L2410" s="21"/>
    </row>
    <row r="2411" spans="2:12" x14ac:dyDescent="0.25">
      <c r="B2411" s="92">
        <f t="shared" si="75"/>
        <v>2407</v>
      </c>
      <c r="C2411" s="13" t="str">
        <f t="shared" si="74"/>
        <v/>
      </c>
      <c r="D2411" s="20"/>
      <c r="E2411" s="5"/>
      <c r="F2411" s="5"/>
      <c r="G2411" s="5"/>
      <c r="H2411" s="3"/>
      <c r="I2411" s="4"/>
      <c r="J2411" s="4"/>
      <c r="K2411" s="92" t="str">
        <f>IF(DepensesData[[#This Row],[Description/Commentaires/Notes]]="","",DepensesData[[#This Row],[Description/Commentaires/Notes]])</f>
        <v/>
      </c>
      <c r="L2411" s="21"/>
    </row>
    <row r="2412" spans="2:12" x14ac:dyDescent="0.25">
      <c r="B2412" s="92">
        <f t="shared" si="75"/>
        <v>2408</v>
      </c>
      <c r="C2412" s="13" t="str">
        <f t="shared" si="74"/>
        <v/>
      </c>
      <c r="D2412" s="20"/>
      <c r="E2412" s="5"/>
      <c r="F2412" s="5"/>
      <c r="G2412" s="5"/>
      <c r="H2412" s="3"/>
      <c r="I2412" s="4"/>
      <c r="J2412" s="4"/>
      <c r="K2412" s="92" t="str">
        <f>IF(DepensesData[[#This Row],[Description/Commentaires/Notes]]="","",DepensesData[[#This Row],[Description/Commentaires/Notes]])</f>
        <v/>
      </c>
      <c r="L2412" s="21"/>
    </row>
    <row r="2413" spans="2:12" x14ac:dyDescent="0.25">
      <c r="B2413" s="92">
        <f t="shared" si="75"/>
        <v>2409</v>
      </c>
      <c r="C2413" s="13" t="str">
        <f t="shared" si="74"/>
        <v/>
      </c>
      <c r="D2413" s="20"/>
      <c r="E2413" s="5"/>
      <c r="F2413" s="5"/>
      <c r="G2413" s="5"/>
      <c r="H2413" s="3"/>
      <c r="I2413" s="4"/>
      <c r="J2413" s="4"/>
      <c r="K2413" s="92" t="str">
        <f>IF(DepensesData[[#This Row],[Description/Commentaires/Notes]]="","",DepensesData[[#This Row],[Description/Commentaires/Notes]])</f>
        <v/>
      </c>
      <c r="L2413" s="21"/>
    </row>
    <row r="2414" spans="2:12" x14ac:dyDescent="0.25">
      <c r="B2414" s="92">
        <f t="shared" si="75"/>
        <v>2410</v>
      </c>
      <c r="C2414" s="13" t="str">
        <f t="shared" si="74"/>
        <v/>
      </c>
      <c r="D2414" s="20"/>
      <c r="E2414" s="5"/>
      <c r="F2414" s="5"/>
      <c r="G2414" s="5"/>
      <c r="H2414" s="3"/>
      <c r="I2414" s="4"/>
      <c r="J2414" s="4"/>
      <c r="K2414" s="92" t="str">
        <f>IF(DepensesData[[#This Row],[Description/Commentaires/Notes]]="","",DepensesData[[#This Row],[Description/Commentaires/Notes]])</f>
        <v/>
      </c>
      <c r="L2414" s="21"/>
    </row>
    <row r="2415" spans="2:12" x14ac:dyDescent="0.25">
      <c r="B2415" s="92">
        <f t="shared" si="75"/>
        <v>2411</v>
      </c>
      <c r="C2415" s="13" t="str">
        <f t="shared" si="74"/>
        <v/>
      </c>
      <c r="D2415" s="20"/>
      <c r="E2415" s="5"/>
      <c r="F2415" s="5"/>
      <c r="G2415" s="5"/>
      <c r="H2415" s="3"/>
      <c r="I2415" s="4"/>
      <c r="J2415" s="4"/>
      <c r="K2415" s="92" t="str">
        <f>IF(DepensesData[[#This Row],[Description/Commentaires/Notes]]="","",DepensesData[[#This Row],[Description/Commentaires/Notes]])</f>
        <v/>
      </c>
      <c r="L2415" s="21"/>
    </row>
    <row r="2416" spans="2:12" x14ac:dyDescent="0.25">
      <c r="B2416" s="92">
        <f t="shared" si="75"/>
        <v>2412</v>
      </c>
      <c r="C2416" s="13" t="str">
        <f t="shared" si="74"/>
        <v/>
      </c>
      <c r="D2416" s="20"/>
      <c r="E2416" s="5"/>
      <c r="F2416" s="5"/>
      <c r="G2416" s="5"/>
      <c r="H2416" s="3"/>
      <c r="I2416" s="4"/>
      <c r="J2416" s="4"/>
      <c r="K2416" s="92" t="str">
        <f>IF(DepensesData[[#This Row],[Description/Commentaires/Notes]]="","",DepensesData[[#This Row],[Description/Commentaires/Notes]])</f>
        <v/>
      </c>
      <c r="L2416" s="21"/>
    </row>
    <row r="2417" spans="2:12" x14ac:dyDescent="0.25">
      <c r="B2417" s="92">
        <f t="shared" si="75"/>
        <v>2413</v>
      </c>
      <c r="C2417" s="13" t="str">
        <f t="shared" si="74"/>
        <v/>
      </c>
      <c r="D2417" s="20"/>
      <c r="E2417" s="5"/>
      <c r="F2417" s="5"/>
      <c r="G2417" s="5"/>
      <c r="H2417" s="3"/>
      <c r="I2417" s="4"/>
      <c r="J2417" s="4"/>
      <c r="K2417" s="92" t="str">
        <f>IF(DepensesData[[#This Row],[Description/Commentaires/Notes]]="","",DepensesData[[#This Row],[Description/Commentaires/Notes]])</f>
        <v/>
      </c>
      <c r="L2417" s="21"/>
    </row>
    <row r="2418" spans="2:12" x14ac:dyDescent="0.25">
      <c r="B2418" s="92">
        <f t="shared" si="75"/>
        <v>2414</v>
      </c>
      <c r="C2418" s="13" t="str">
        <f t="shared" si="74"/>
        <v/>
      </c>
      <c r="D2418" s="20"/>
      <c r="E2418" s="5"/>
      <c r="F2418" s="5"/>
      <c r="G2418" s="5"/>
      <c r="H2418" s="3"/>
      <c r="I2418" s="4"/>
      <c r="J2418" s="4"/>
      <c r="K2418" s="92" t="str">
        <f>IF(DepensesData[[#This Row],[Description/Commentaires/Notes]]="","",DepensesData[[#This Row],[Description/Commentaires/Notes]])</f>
        <v/>
      </c>
      <c r="L2418" s="21"/>
    </row>
    <row r="2419" spans="2:12" x14ac:dyDescent="0.25">
      <c r="B2419" s="92">
        <f t="shared" si="75"/>
        <v>2415</v>
      </c>
      <c r="C2419" s="13" t="str">
        <f t="shared" si="74"/>
        <v/>
      </c>
      <c r="D2419" s="20"/>
      <c r="E2419" s="5"/>
      <c r="F2419" s="5"/>
      <c r="G2419" s="5"/>
      <c r="H2419" s="3"/>
      <c r="I2419" s="4"/>
      <c r="J2419" s="4"/>
      <c r="K2419" s="92" t="str">
        <f>IF(DepensesData[[#This Row],[Description/Commentaires/Notes]]="","",DepensesData[[#This Row],[Description/Commentaires/Notes]])</f>
        <v/>
      </c>
      <c r="L2419" s="21"/>
    </row>
    <row r="2420" spans="2:12" x14ac:dyDescent="0.25">
      <c r="B2420" s="92">
        <f t="shared" si="75"/>
        <v>2416</v>
      </c>
      <c r="C2420" s="13" t="str">
        <f t="shared" si="74"/>
        <v/>
      </c>
      <c r="D2420" s="20"/>
      <c r="E2420" s="5"/>
      <c r="F2420" s="5"/>
      <c r="G2420" s="5"/>
      <c r="H2420" s="3"/>
      <c r="I2420" s="4"/>
      <c r="J2420" s="4"/>
      <c r="K2420" s="92" t="str">
        <f>IF(DepensesData[[#This Row],[Description/Commentaires/Notes]]="","",DepensesData[[#This Row],[Description/Commentaires/Notes]])</f>
        <v/>
      </c>
      <c r="L2420" s="21"/>
    </row>
    <row r="2421" spans="2:12" x14ac:dyDescent="0.25">
      <c r="B2421" s="92">
        <f t="shared" si="75"/>
        <v>2417</v>
      </c>
      <c r="C2421" s="13" t="str">
        <f t="shared" si="74"/>
        <v/>
      </c>
      <c r="D2421" s="20"/>
      <c r="E2421" s="5"/>
      <c r="F2421" s="5"/>
      <c r="G2421" s="5"/>
      <c r="H2421" s="3"/>
      <c r="I2421" s="4"/>
      <c r="J2421" s="4"/>
      <c r="K2421" s="92" t="str">
        <f>IF(DepensesData[[#This Row],[Description/Commentaires/Notes]]="","",DepensesData[[#This Row],[Description/Commentaires/Notes]])</f>
        <v/>
      </c>
      <c r="L2421" s="21"/>
    </row>
    <row r="2422" spans="2:12" x14ac:dyDescent="0.25">
      <c r="B2422" s="92">
        <f t="shared" si="75"/>
        <v>2418</v>
      </c>
      <c r="C2422" s="13" t="str">
        <f t="shared" si="74"/>
        <v/>
      </c>
      <c r="D2422" s="20"/>
      <c r="E2422" s="5"/>
      <c r="F2422" s="5"/>
      <c r="G2422" s="5"/>
      <c r="H2422" s="3"/>
      <c r="I2422" s="4"/>
      <c r="J2422" s="4"/>
      <c r="K2422" s="92" t="str">
        <f>IF(DepensesData[[#This Row],[Description/Commentaires/Notes]]="","",DepensesData[[#This Row],[Description/Commentaires/Notes]])</f>
        <v/>
      </c>
      <c r="L2422" s="21"/>
    </row>
    <row r="2423" spans="2:12" x14ac:dyDescent="0.25">
      <c r="B2423" s="92">
        <f t="shared" si="75"/>
        <v>2419</v>
      </c>
      <c r="C2423" s="13" t="str">
        <f t="shared" si="74"/>
        <v/>
      </c>
      <c r="D2423" s="20"/>
      <c r="E2423" s="5"/>
      <c r="F2423" s="5"/>
      <c r="G2423" s="5"/>
      <c r="H2423" s="3"/>
      <c r="I2423" s="4"/>
      <c r="J2423" s="4"/>
      <c r="K2423" s="92" t="str">
        <f>IF(DepensesData[[#This Row],[Description/Commentaires/Notes]]="","",DepensesData[[#This Row],[Description/Commentaires/Notes]])</f>
        <v/>
      </c>
      <c r="L2423" s="21"/>
    </row>
    <row r="2424" spans="2:12" x14ac:dyDescent="0.25">
      <c r="B2424" s="92">
        <f t="shared" si="75"/>
        <v>2420</v>
      </c>
      <c r="C2424" s="13" t="str">
        <f t="shared" si="74"/>
        <v/>
      </c>
      <c r="D2424" s="20"/>
      <c r="E2424" s="5"/>
      <c r="F2424" s="5"/>
      <c r="G2424" s="5"/>
      <c r="H2424" s="3"/>
      <c r="I2424" s="4"/>
      <c r="J2424" s="4"/>
      <c r="K2424" s="92" t="str">
        <f>IF(DepensesData[[#This Row],[Description/Commentaires/Notes]]="","",DepensesData[[#This Row],[Description/Commentaires/Notes]])</f>
        <v/>
      </c>
      <c r="L2424" s="21"/>
    </row>
    <row r="2425" spans="2:12" x14ac:dyDescent="0.25">
      <c r="B2425" s="92">
        <f t="shared" si="75"/>
        <v>2421</v>
      </c>
      <c r="C2425" s="13" t="str">
        <f t="shared" si="74"/>
        <v/>
      </c>
      <c r="D2425" s="20"/>
      <c r="E2425" s="5"/>
      <c r="F2425" s="5"/>
      <c r="G2425" s="5"/>
      <c r="H2425" s="3"/>
      <c r="I2425" s="4"/>
      <c r="J2425" s="4"/>
      <c r="K2425" s="92" t="str">
        <f>IF(DepensesData[[#This Row],[Description/Commentaires/Notes]]="","",DepensesData[[#This Row],[Description/Commentaires/Notes]])</f>
        <v/>
      </c>
      <c r="L2425" s="21"/>
    </row>
    <row r="2426" spans="2:12" x14ac:dyDescent="0.25">
      <c r="B2426" s="92">
        <f t="shared" si="75"/>
        <v>2422</v>
      </c>
      <c r="C2426" s="13" t="str">
        <f t="shared" si="74"/>
        <v/>
      </c>
      <c r="D2426" s="20"/>
      <c r="E2426" s="5"/>
      <c r="F2426" s="5"/>
      <c r="G2426" s="5"/>
      <c r="H2426" s="3"/>
      <c r="I2426" s="4"/>
      <c r="J2426" s="4"/>
      <c r="K2426" s="92" t="str">
        <f>IF(DepensesData[[#This Row],[Description/Commentaires/Notes]]="","",DepensesData[[#This Row],[Description/Commentaires/Notes]])</f>
        <v/>
      </c>
      <c r="L2426" s="21"/>
    </row>
    <row r="2427" spans="2:12" x14ac:dyDescent="0.25">
      <c r="B2427" s="92">
        <f t="shared" si="75"/>
        <v>2423</v>
      </c>
      <c r="C2427" s="13" t="str">
        <f t="shared" si="74"/>
        <v/>
      </c>
      <c r="D2427" s="20"/>
      <c r="E2427" s="5"/>
      <c r="F2427" s="5"/>
      <c r="G2427" s="5"/>
      <c r="H2427" s="3"/>
      <c r="I2427" s="4"/>
      <c r="J2427" s="4"/>
      <c r="K2427" s="92" t="str">
        <f>IF(DepensesData[[#This Row],[Description/Commentaires/Notes]]="","",DepensesData[[#This Row],[Description/Commentaires/Notes]])</f>
        <v/>
      </c>
      <c r="L2427" s="21"/>
    </row>
    <row r="2428" spans="2:12" x14ac:dyDescent="0.25">
      <c r="B2428" s="92">
        <f t="shared" si="75"/>
        <v>2424</v>
      </c>
      <c r="C2428" s="13" t="str">
        <f t="shared" si="74"/>
        <v/>
      </c>
      <c r="D2428" s="20"/>
      <c r="E2428" s="5"/>
      <c r="F2428" s="5"/>
      <c r="G2428" s="5"/>
      <c r="H2428" s="3"/>
      <c r="I2428" s="4"/>
      <c r="J2428" s="4"/>
      <c r="K2428" s="92" t="str">
        <f>IF(DepensesData[[#This Row],[Description/Commentaires/Notes]]="","",DepensesData[[#This Row],[Description/Commentaires/Notes]])</f>
        <v/>
      </c>
      <c r="L2428" s="21"/>
    </row>
    <row r="2429" spans="2:12" x14ac:dyDescent="0.25">
      <c r="B2429" s="92">
        <f t="shared" si="75"/>
        <v>2425</v>
      </c>
      <c r="C2429" s="13" t="str">
        <f t="shared" si="74"/>
        <v/>
      </c>
      <c r="D2429" s="20"/>
      <c r="E2429" s="5"/>
      <c r="F2429" s="5"/>
      <c r="G2429" s="5"/>
      <c r="H2429" s="3"/>
      <c r="I2429" s="4"/>
      <c r="J2429" s="4"/>
      <c r="K2429" s="92" t="str">
        <f>IF(DepensesData[[#This Row],[Description/Commentaires/Notes]]="","",DepensesData[[#This Row],[Description/Commentaires/Notes]])</f>
        <v/>
      </c>
      <c r="L2429" s="21"/>
    </row>
    <row r="2430" spans="2:12" x14ac:dyDescent="0.25">
      <c r="B2430" s="92">
        <f t="shared" si="75"/>
        <v>2426</v>
      </c>
      <c r="C2430" s="13" t="str">
        <f t="shared" si="74"/>
        <v/>
      </c>
      <c r="D2430" s="20"/>
      <c r="E2430" s="5"/>
      <c r="F2430" s="5"/>
      <c r="G2430" s="5"/>
      <c r="H2430" s="3"/>
      <c r="I2430" s="4"/>
      <c r="J2430" s="4"/>
      <c r="K2430" s="92" t="str">
        <f>IF(DepensesData[[#This Row],[Description/Commentaires/Notes]]="","",DepensesData[[#This Row],[Description/Commentaires/Notes]])</f>
        <v/>
      </c>
      <c r="L2430" s="21"/>
    </row>
    <row r="2431" spans="2:12" x14ac:dyDescent="0.25">
      <c r="B2431" s="92">
        <f t="shared" si="75"/>
        <v>2427</v>
      </c>
      <c r="C2431" s="13" t="str">
        <f t="shared" si="74"/>
        <v/>
      </c>
      <c r="D2431" s="20"/>
      <c r="E2431" s="5"/>
      <c r="F2431" s="5"/>
      <c r="G2431" s="5"/>
      <c r="H2431" s="3"/>
      <c r="I2431" s="4"/>
      <c r="J2431" s="4"/>
      <c r="K2431" s="92" t="str">
        <f>IF(DepensesData[[#This Row],[Description/Commentaires/Notes]]="","",DepensesData[[#This Row],[Description/Commentaires/Notes]])</f>
        <v/>
      </c>
      <c r="L2431" s="21"/>
    </row>
    <row r="2432" spans="2:12" x14ac:dyDescent="0.25">
      <c r="B2432" s="92">
        <f t="shared" si="75"/>
        <v>2428</v>
      </c>
      <c r="C2432" s="13" t="str">
        <f t="shared" si="74"/>
        <v/>
      </c>
      <c r="D2432" s="20"/>
      <c r="E2432" s="5"/>
      <c r="F2432" s="5"/>
      <c r="G2432" s="5"/>
      <c r="H2432" s="3"/>
      <c r="I2432" s="4"/>
      <c r="J2432" s="4"/>
      <c r="K2432" s="92" t="str">
        <f>IF(DepensesData[[#This Row],[Description/Commentaires/Notes]]="","",DepensesData[[#This Row],[Description/Commentaires/Notes]])</f>
        <v/>
      </c>
      <c r="L2432" s="21"/>
    </row>
    <row r="2433" spans="2:12" x14ac:dyDescent="0.25">
      <c r="B2433" s="92">
        <f t="shared" si="75"/>
        <v>2429</v>
      </c>
      <c r="C2433" s="13" t="str">
        <f t="shared" si="74"/>
        <v/>
      </c>
      <c r="D2433" s="20"/>
      <c r="E2433" s="5"/>
      <c r="F2433" s="5"/>
      <c r="G2433" s="5"/>
      <c r="H2433" s="3"/>
      <c r="I2433" s="4"/>
      <c r="J2433" s="4"/>
      <c r="K2433" s="92" t="str">
        <f>IF(DepensesData[[#This Row],[Description/Commentaires/Notes]]="","",DepensesData[[#This Row],[Description/Commentaires/Notes]])</f>
        <v/>
      </c>
      <c r="L2433" s="21"/>
    </row>
    <row r="2434" spans="2:12" x14ac:dyDescent="0.25">
      <c r="B2434" s="92">
        <f t="shared" si="75"/>
        <v>2430</v>
      </c>
      <c r="C2434" s="13" t="str">
        <f t="shared" si="74"/>
        <v/>
      </c>
      <c r="D2434" s="20"/>
      <c r="E2434" s="5"/>
      <c r="F2434" s="5"/>
      <c r="G2434" s="5"/>
      <c r="H2434" s="3"/>
      <c r="I2434" s="4"/>
      <c r="J2434" s="4"/>
      <c r="K2434" s="92" t="str">
        <f>IF(DepensesData[[#This Row],[Description/Commentaires/Notes]]="","",DepensesData[[#This Row],[Description/Commentaires/Notes]])</f>
        <v/>
      </c>
      <c r="L2434" s="21"/>
    </row>
    <row r="2435" spans="2:12" x14ac:dyDescent="0.25">
      <c r="B2435" s="92">
        <f t="shared" si="75"/>
        <v>2431</v>
      </c>
      <c r="C2435" s="13" t="str">
        <f t="shared" si="74"/>
        <v/>
      </c>
      <c r="D2435" s="20"/>
      <c r="E2435" s="5"/>
      <c r="F2435" s="5"/>
      <c r="G2435" s="5"/>
      <c r="H2435" s="3"/>
      <c r="I2435" s="4"/>
      <c r="J2435" s="4"/>
      <c r="K2435" s="92" t="str">
        <f>IF(DepensesData[[#This Row],[Description/Commentaires/Notes]]="","",DepensesData[[#This Row],[Description/Commentaires/Notes]])</f>
        <v/>
      </c>
      <c r="L2435" s="21"/>
    </row>
    <row r="2436" spans="2:12" x14ac:dyDescent="0.25">
      <c r="B2436" s="92">
        <f t="shared" si="75"/>
        <v>2432</v>
      </c>
      <c r="C2436" s="13" t="str">
        <f t="shared" si="74"/>
        <v/>
      </c>
      <c r="D2436" s="20"/>
      <c r="E2436" s="5"/>
      <c r="F2436" s="5"/>
      <c r="G2436" s="5"/>
      <c r="H2436" s="3"/>
      <c r="I2436" s="4"/>
      <c r="J2436" s="4"/>
      <c r="K2436" s="92" t="str">
        <f>IF(DepensesData[[#This Row],[Description/Commentaires/Notes]]="","",DepensesData[[#This Row],[Description/Commentaires/Notes]])</f>
        <v/>
      </c>
      <c r="L2436" s="21"/>
    </row>
    <row r="2437" spans="2:12" x14ac:dyDescent="0.25">
      <c r="B2437" s="92">
        <f t="shared" si="75"/>
        <v>2433</v>
      </c>
      <c r="C2437" s="13" t="str">
        <f t="shared" ref="C2437:C2500" si="76">IF(OR(D2437="", E2437="", F2437="", H2437="", I2437=""), "", TEXT(RIGHT(YEAR(D2437), 2), "00") &amp; TEXT(MONTH(D2437), "00") &amp; TEXT(DAY(D2437), "00") &amp; "_Dep_MC_" &amp; TEXT(B2437, "0"))</f>
        <v/>
      </c>
      <c r="D2437" s="20"/>
      <c r="E2437" s="5"/>
      <c r="F2437" s="5"/>
      <c r="G2437" s="5"/>
      <c r="H2437" s="3"/>
      <c r="I2437" s="4"/>
      <c r="J2437" s="4"/>
      <c r="K2437" s="92" t="str">
        <f>IF(DepensesData[[#This Row],[Description/Commentaires/Notes]]="","",DepensesData[[#This Row],[Description/Commentaires/Notes]])</f>
        <v/>
      </c>
      <c r="L2437" s="21"/>
    </row>
    <row r="2438" spans="2:12" x14ac:dyDescent="0.25">
      <c r="B2438" s="92">
        <f t="shared" si="75"/>
        <v>2434</v>
      </c>
      <c r="C2438" s="13" t="str">
        <f t="shared" si="76"/>
        <v/>
      </c>
      <c r="D2438" s="20"/>
      <c r="E2438" s="5"/>
      <c r="F2438" s="5"/>
      <c r="G2438" s="5"/>
      <c r="H2438" s="3"/>
      <c r="I2438" s="4"/>
      <c r="J2438" s="4"/>
      <c r="K2438" s="92" t="str">
        <f>IF(DepensesData[[#This Row],[Description/Commentaires/Notes]]="","",DepensesData[[#This Row],[Description/Commentaires/Notes]])</f>
        <v/>
      </c>
      <c r="L2438" s="21"/>
    </row>
    <row r="2439" spans="2:12" x14ac:dyDescent="0.25">
      <c r="B2439" s="92">
        <f t="shared" ref="B2439:B2502" si="77">B2438+1</f>
        <v>2435</v>
      </c>
      <c r="C2439" s="13" t="str">
        <f t="shared" si="76"/>
        <v/>
      </c>
      <c r="D2439" s="20"/>
      <c r="E2439" s="5"/>
      <c r="F2439" s="5"/>
      <c r="G2439" s="5"/>
      <c r="H2439" s="3"/>
      <c r="I2439" s="4"/>
      <c r="J2439" s="4"/>
      <c r="K2439" s="92" t="str">
        <f>IF(DepensesData[[#This Row],[Description/Commentaires/Notes]]="","",DepensesData[[#This Row],[Description/Commentaires/Notes]])</f>
        <v/>
      </c>
      <c r="L2439" s="21"/>
    </row>
    <row r="2440" spans="2:12" x14ac:dyDescent="0.25">
      <c r="B2440" s="92">
        <f t="shared" si="77"/>
        <v>2436</v>
      </c>
      <c r="C2440" s="13" t="str">
        <f t="shared" si="76"/>
        <v/>
      </c>
      <c r="D2440" s="20"/>
      <c r="E2440" s="5"/>
      <c r="F2440" s="5"/>
      <c r="G2440" s="5"/>
      <c r="H2440" s="3"/>
      <c r="I2440" s="4"/>
      <c r="J2440" s="4"/>
      <c r="K2440" s="92" t="str">
        <f>IF(DepensesData[[#This Row],[Description/Commentaires/Notes]]="","",DepensesData[[#This Row],[Description/Commentaires/Notes]])</f>
        <v/>
      </c>
      <c r="L2440" s="21"/>
    </row>
    <row r="2441" spans="2:12" x14ac:dyDescent="0.25">
      <c r="B2441" s="92">
        <f t="shared" si="77"/>
        <v>2437</v>
      </c>
      <c r="C2441" s="13" t="str">
        <f t="shared" si="76"/>
        <v/>
      </c>
      <c r="D2441" s="20"/>
      <c r="E2441" s="5"/>
      <c r="F2441" s="5"/>
      <c r="G2441" s="5"/>
      <c r="H2441" s="3"/>
      <c r="I2441" s="4"/>
      <c r="J2441" s="4"/>
      <c r="K2441" s="92" t="str">
        <f>IF(DepensesData[[#This Row],[Description/Commentaires/Notes]]="","",DepensesData[[#This Row],[Description/Commentaires/Notes]])</f>
        <v/>
      </c>
      <c r="L2441" s="21"/>
    </row>
    <row r="2442" spans="2:12" x14ac:dyDescent="0.25">
      <c r="B2442" s="92">
        <f t="shared" si="77"/>
        <v>2438</v>
      </c>
      <c r="C2442" s="13" t="str">
        <f t="shared" si="76"/>
        <v/>
      </c>
      <c r="D2442" s="20"/>
      <c r="E2442" s="5"/>
      <c r="F2442" s="5"/>
      <c r="G2442" s="5"/>
      <c r="H2442" s="3"/>
      <c r="I2442" s="4"/>
      <c r="J2442" s="4"/>
      <c r="K2442" s="92" t="str">
        <f>IF(DepensesData[[#This Row],[Description/Commentaires/Notes]]="","",DepensesData[[#This Row],[Description/Commentaires/Notes]])</f>
        <v/>
      </c>
      <c r="L2442" s="21"/>
    </row>
    <row r="2443" spans="2:12" x14ac:dyDescent="0.25">
      <c r="B2443" s="92">
        <f t="shared" si="77"/>
        <v>2439</v>
      </c>
      <c r="C2443" s="13" t="str">
        <f t="shared" si="76"/>
        <v/>
      </c>
      <c r="D2443" s="20"/>
      <c r="E2443" s="5"/>
      <c r="F2443" s="5"/>
      <c r="G2443" s="5"/>
      <c r="H2443" s="3"/>
      <c r="I2443" s="4"/>
      <c r="J2443" s="4"/>
      <c r="K2443" s="92" t="str">
        <f>IF(DepensesData[[#This Row],[Description/Commentaires/Notes]]="","",DepensesData[[#This Row],[Description/Commentaires/Notes]])</f>
        <v/>
      </c>
      <c r="L2443" s="21"/>
    </row>
    <row r="2444" spans="2:12" x14ac:dyDescent="0.25">
      <c r="B2444" s="92">
        <f t="shared" si="77"/>
        <v>2440</v>
      </c>
      <c r="C2444" s="13" t="str">
        <f t="shared" si="76"/>
        <v/>
      </c>
      <c r="D2444" s="20"/>
      <c r="E2444" s="5"/>
      <c r="F2444" s="5"/>
      <c r="G2444" s="5"/>
      <c r="H2444" s="3"/>
      <c r="I2444" s="4"/>
      <c r="J2444" s="4"/>
      <c r="K2444" s="92" t="str">
        <f>IF(DepensesData[[#This Row],[Description/Commentaires/Notes]]="","",DepensesData[[#This Row],[Description/Commentaires/Notes]])</f>
        <v/>
      </c>
      <c r="L2444" s="21"/>
    </row>
    <row r="2445" spans="2:12" x14ac:dyDescent="0.25">
      <c r="B2445" s="92">
        <f t="shared" si="77"/>
        <v>2441</v>
      </c>
      <c r="C2445" s="13" t="str">
        <f t="shared" si="76"/>
        <v/>
      </c>
      <c r="D2445" s="20"/>
      <c r="E2445" s="5"/>
      <c r="F2445" s="5"/>
      <c r="G2445" s="5"/>
      <c r="H2445" s="3"/>
      <c r="I2445" s="4"/>
      <c r="J2445" s="4"/>
      <c r="K2445" s="92" t="str">
        <f>IF(DepensesData[[#This Row],[Description/Commentaires/Notes]]="","",DepensesData[[#This Row],[Description/Commentaires/Notes]])</f>
        <v/>
      </c>
      <c r="L2445" s="21"/>
    </row>
    <row r="2446" spans="2:12" x14ac:dyDescent="0.25">
      <c r="B2446" s="92">
        <f t="shared" si="77"/>
        <v>2442</v>
      </c>
      <c r="C2446" s="13" t="str">
        <f t="shared" si="76"/>
        <v/>
      </c>
      <c r="D2446" s="20"/>
      <c r="E2446" s="5"/>
      <c r="F2446" s="5"/>
      <c r="G2446" s="5"/>
      <c r="H2446" s="3"/>
      <c r="I2446" s="4"/>
      <c r="J2446" s="4"/>
      <c r="K2446" s="92" t="str">
        <f>IF(DepensesData[[#This Row],[Description/Commentaires/Notes]]="","",DepensesData[[#This Row],[Description/Commentaires/Notes]])</f>
        <v/>
      </c>
      <c r="L2446" s="21"/>
    </row>
    <row r="2447" spans="2:12" x14ac:dyDescent="0.25">
      <c r="B2447" s="92">
        <f t="shared" si="77"/>
        <v>2443</v>
      </c>
      <c r="C2447" s="13" t="str">
        <f t="shared" si="76"/>
        <v/>
      </c>
      <c r="D2447" s="20"/>
      <c r="E2447" s="5"/>
      <c r="F2447" s="5"/>
      <c r="G2447" s="5"/>
      <c r="H2447" s="3"/>
      <c r="I2447" s="4"/>
      <c r="J2447" s="4"/>
      <c r="K2447" s="92" t="str">
        <f>IF(DepensesData[[#This Row],[Description/Commentaires/Notes]]="","",DepensesData[[#This Row],[Description/Commentaires/Notes]])</f>
        <v/>
      </c>
      <c r="L2447" s="21"/>
    </row>
    <row r="2448" spans="2:12" x14ac:dyDescent="0.25">
      <c r="B2448" s="92">
        <f t="shared" si="77"/>
        <v>2444</v>
      </c>
      <c r="C2448" s="13" t="str">
        <f t="shared" si="76"/>
        <v/>
      </c>
      <c r="D2448" s="20"/>
      <c r="E2448" s="5"/>
      <c r="F2448" s="5"/>
      <c r="G2448" s="5"/>
      <c r="H2448" s="3"/>
      <c r="I2448" s="4"/>
      <c r="J2448" s="4"/>
      <c r="K2448" s="92" t="str">
        <f>IF(DepensesData[[#This Row],[Description/Commentaires/Notes]]="","",DepensesData[[#This Row],[Description/Commentaires/Notes]])</f>
        <v/>
      </c>
      <c r="L2448" s="21"/>
    </row>
    <row r="2449" spans="2:12" x14ac:dyDescent="0.25">
      <c r="B2449" s="92">
        <f t="shared" si="77"/>
        <v>2445</v>
      </c>
      <c r="C2449" s="13" t="str">
        <f t="shared" si="76"/>
        <v/>
      </c>
      <c r="D2449" s="20"/>
      <c r="E2449" s="5"/>
      <c r="F2449" s="5"/>
      <c r="G2449" s="5"/>
      <c r="H2449" s="3"/>
      <c r="I2449" s="4"/>
      <c r="J2449" s="4"/>
      <c r="K2449" s="92" t="str">
        <f>IF(DepensesData[[#This Row],[Description/Commentaires/Notes]]="","",DepensesData[[#This Row],[Description/Commentaires/Notes]])</f>
        <v/>
      </c>
      <c r="L2449" s="21"/>
    </row>
    <row r="2450" spans="2:12" x14ac:dyDescent="0.25">
      <c r="B2450" s="92">
        <f t="shared" si="77"/>
        <v>2446</v>
      </c>
      <c r="C2450" s="13" t="str">
        <f t="shared" si="76"/>
        <v/>
      </c>
      <c r="D2450" s="20"/>
      <c r="E2450" s="5"/>
      <c r="F2450" s="5"/>
      <c r="G2450" s="5"/>
      <c r="H2450" s="3"/>
      <c r="I2450" s="4"/>
      <c r="J2450" s="4"/>
      <c r="K2450" s="92" t="str">
        <f>IF(DepensesData[[#This Row],[Description/Commentaires/Notes]]="","",DepensesData[[#This Row],[Description/Commentaires/Notes]])</f>
        <v/>
      </c>
      <c r="L2450" s="21"/>
    </row>
    <row r="2451" spans="2:12" x14ac:dyDescent="0.25">
      <c r="B2451" s="92">
        <f t="shared" si="77"/>
        <v>2447</v>
      </c>
      <c r="C2451" s="13" t="str">
        <f t="shared" si="76"/>
        <v/>
      </c>
      <c r="D2451" s="20"/>
      <c r="E2451" s="5"/>
      <c r="F2451" s="5"/>
      <c r="G2451" s="5"/>
      <c r="H2451" s="3"/>
      <c r="I2451" s="4"/>
      <c r="J2451" s="4"/>
      <c r="K2451" s="92" t="str">
        <f>IF(DepensesData[[#This Row],[Description/Commentaires/Notes]]="","",DepensesData[[#This Row],[Description/Commentaires/Notes]])</f>
        <v/>
      </c>
      <c r="L2451" s="21"/>
    </row>
    <row r="2452" spans="2:12" x14ac:dyDescent="0.25">
      <c r="B2452" s="92">
        <f t="shared" si="77"/>
        <v>2448</v>
      </c>
      <c r="C2452" s="13" t="str">
        <f t="shared" si="76"/>
        <v/>
      </c>
      <c r="D2452" s="20"/>
      <c r="E2452" s="5"/>
      <c r="F2452" s="5"/>
      <c r="G2452" s="5"/>
      <c r="H2452" s="3"/>
      <c r="I2452" s="4"/>
      <c r="J2452" s="4"/>
      <c r="K2452" s="92" t="str">
        <f>IF(DepensesData[[#This Row],[Description/Commentaires/Notes]]="","",DepensesData[[#This Row],[Description/Commentaires/Notes]])</f>
        <v/>
      </c>
      <c r="L2452" s="21"/>
    </row>
    <row r="2453" spans="2:12" x14ac:dyDescent="0.25">
      <c r="B2453" s="92">
        <f t="shared" si="77"/>
        <v>2449</v>
      </c>
      <c r="C2453" s="13" t="str">
        <f t="shared" si="76"/>
        <v/>
      </c>
      <c r="D2453" s="20"/>
      <c r="E2453" s="5"/>
      <c r="F2453" s="5"/>
      <c r="G2453" s="5"/>
      <c r="H2453" s="3"/>
      <c r="I2453" s="4"/>
      <c r="J2453" s="4"/>
      <c r="K2453" s="92" t="str">
        <f>IF(DepensesData[[#This Row],[Description/Commentaires/Notes]]="","",DepensesData[[#This Row],[Description/Commentaires/Notes]])</f>
        <v/>
      </c>
      <c r="L2453" s="21"/>
    </row>
    <row r="2454" spans="2:12" x14ac:dyDescent="0.25">
      <c r="B2454" s="92">
        <f t="shared" si="77"/>
        <v>2450</v>
      </c>
      <c r="C2454" s="13" t="str">
        <f t="shared" si="76"/>
        <v/>
      </c>
      <c r="D2454" s="20"/>
      <c r="E2454" s="5"/>
      <c r="F2454" s="5"/>
      <c r="G2454" s="5"/>
      <c r="H2454" s="3"/>
      <c r="I2454" s="4"/>
      <c r="J2454" s="4"/>
      <c r="K2454" s="92" t="str">
        <f>IF(DepensesData[[#This Row],[Description/Commentaires/Notes]]="","",DepensesData[[#This Row],[Description/Commentaires/Notes]])</f>
        <v/>
      </c>
      <c r="L2454" s="21"/>
    </row>
    <row r="2455" spans="2:12" x14ac:dyDescent="0.25">
      <c r="B2455" s="92">
        <f t="shared" si="77"/>
        <v>2451</v>
      </c>
      <c r="C2455" s="13" t="str">
        <f t="shared" si="76"/>
        <v/>
      </c>
      <c r="D2455" s="20"/>
      <c r="E2455" s="5"/>
      <c r="F2455" s="5"/>
      <c r="G2455" s="5"/>
      <c r="H2455" s="3"/>
      <c r="I2455" s="4"/>
      <c r="J2455" s="4"/>
      <c r="K2455" s="92" t="str">
        <f>IF(DepensesData[[#This Row],[Description/Commentaires/Notes]]="","",DepensesData[[#This Row],[Description/Commentaires/Notes]])</f>
        <v/>
      </c>
      <c r="L2455" s="21"/>
    </row>
    <row r="2456" spans="2:12" x14ac:dyDescent="0.25">
      <c r="B2456" s="92">
        <f t="shared" si="77"/>
        <v>2452</v>
      </c>
      <c r="C2456" s="13" t="str">
        <f t="shared" si="76"/>
        <v/>
      </c>
      <c r="D2456" s="20"/>
      <c r="E2456" s="5"/>
      <c r="F2456" s="5"/>
      <c r="G2456" s="5"/>
      <c r="H2456" s="3"/>
      <c r="I2456" s="4"/>
      <c r="J2456" s="4"/>
      <c r="K2456" s="92" t="str">
        <f>IF(DepensesData[[#This Row],[Description/Commentaires/Notes]]="","",DepensesData[[#This Row],[Description/Commentaires/Notes]])</f>
        <v/>
      </c>
      <c r="L2456" s="21"/>
    </row>
    <row r="2457" spans="2:12" x14ac:dyDescent="0.25">
      <c r="B2457" s="92">
        <f t="shared" si="77"/>
        <v>2453</v>
      </c>
      <c r="C2457" s="13" t="str">
        <f t="shared" si="76"/>
        <v/>
      </c>
      <c r="D2457" s="20"/>
      <c r="E2457" s="5"/>
      <c r="F2457" s="5"/>
      <c r="G2457" s="5"/>
      <c r="H2457" s="3"/>
      <c r="I2457" s="4"/>
      <c r="J2457" s="4"/>
      <c r="K2457" s="92" t="str">
        <f>IF(DepensesData[[#This Row],[Description/Commentaires/Notes]]="","",DepensesData[[#This Row],[Description/Commentaires/Notes]])</f>
        <v/>
      </c>
      <c r="L2457" s="21"/>
    </row>
    <row r="2458" spans="2:12" x14ac:dyDescent="0.25">
      <c r="B2458" s="92">
        <f t="shared" si="77"/>
        <v>2454</v>
      </c>
      <c r="C2458" s="13" t="str">
        <f t="shared" si="76"/>
        <v/>
      </c>
      <c r="D2458" s="20"/>
      <c r="E2458" s="5"/>
      <c r="F2458" s="5"/>
      <c r="G2458" s="5"/>
      <c r="H2458" s="3"/>
      <c r="I2458" s="4"/>
      <c r="J2458" s="4"/>
      <c r="K2458" s="92" t="str">
        <f>IF(DepensesData[[#This Row],[Description/Commentaires/Notes]]="","",DepensesData[[#This Row],[Description/Commentaires/Notes]])</f>
        <v/>
      </c>
      <c r="L2458" s="21"/>
    </row>
    <row r="2459" spans="2:12" x14ac:dyDescent="0.25">
      <c r="B2459" s="92">
        <f t="shared" si="77"/>
        <v>2455</v>
      </c>
      <c r="C2459" s="13" t="str">
        <f t="shared" si="76"/>
        <v/>
      </c>
      <c r="D2459" s="20"/>
      <c r="E2459" s="5"/>
      <c r="F2459" s="5"/>
      <c r="G2459" s="5"/>
      <c r="H2459" s="3"/>
      <c r="I2459" s="4"/>
      <c r="J2459" s="4"/>
      <c r="K2459" s="92" t="str">
        <f>IF(DepensesData[[#This Row],[Description/Commentaires/Notes]]="","",DepensesData[[#This Row],[Description/Commentaires/Notes]])</f>
        <v/>
      </c>
      <c r="L2459" s="21"/>
    </row>
    <row r="2460" spans="2:12" x14ac:dyDescent="0.25">
      <c r="B2460" s="92">
        <f t="shared" si="77"/>
        <v>2456</v>
      </c>
      <c r="C2460" s="13" t="str">
        <f t="shared" si="76"/>
        <v/>
      </c>
      <c r="D2460" s="20"/>
      <c r="E2460" s="5"/>
      <c r="F2460" s="5"/>
      <c r="G2460" s="5"/>
      <c r="H2460" s="3"/>
      <c r="I2460" s="4"/>
      <c r="J2460" s="4"/>
      <c r="K2460" s="92" t="str">
        <f>IF(DepensesData[[#This Row],[Description/Commentaires/Notes]]="","",DepensesData[[#This Row],[Description/Commentaires/Notes]])</f>
        <v/>
      </c>
      <c r="L2460" s="21"/>
    </row>
    <row r="2461" spans="2:12" x14ac:dyDescent="0.25">
      <c r="B2461" s="92">
        <f t="shared" si="77"/>
        <v>2457</v>
      </c>
      <c r="C2461" s="13" t="str">
        <f t="shared" si="76"/>
        <v/>
      </c>
      <c r="D2461" s="20"/>
      <c r="E2461" s="5"/>
      <c r="F2461" s="5"/>
      <c r="G2461" s="5"/>
      <c r="H2461" s="3"/>
      <c r="I2461" s="4"/>
      <c r="J2461" s="4"/>
      <c r="K2461" s="92" t="str">
        <f>IF(DepensesData[[#This Row],[Description/Commentaires/Notes]]="","",DepensesData[[#This Row],[Description/Commentaires/Notes]])</f>
        <v/>
      </c>
      <c r="L2461" s="21"/>
    </row>
    <row r="2462" spans="2:12" x14ac:dyDescent="0.25">
      <c r="B2462" s="92">
        <f t="shared" si="77"/>
        <v>2458</v>
      </c>
      <c r="C2462" s="13" t="str">
        <f t="shared" si="76"/>
        <v/>
      </c>
      <c r="D2462" s="20"/>
      <c r="E2462" s="5"/>
      <c r="F2462" s="5"/>
      <c r="G2462" s="5"/>
      <c r="H2462" s="3"/>
      <c r="I2462" s="4"/>
      <c r="J2462" s="4"/>
      <c r="K2462" s="92" t="str">
        <f>IF(DepensesData[[#This Row],[Description/Commentaires/Notes]]="","",DepensesData[[#This Row],[Description/Commentaires/Notes]])</f>
        <v/>
      </c>
      <c r="L2462" s="21"/>
    </row>
    <row r="2463" spans="2:12" x14ac:dyDescent="0.25">
      <c r="B2463" s="92">
        <f t="shared" si="77"/>
        <v>2459</v>
      </c>
      <c r="C2463" s="13" t="str">
        <f t="shared" si="76"/>
        <v/>
      </c>
      <c r="D2463" s="20"/>
      <c r="E2463" s="5"/>
      <c r="F2463" s="5"/>
      <c r="G2463" s="5"/>
      <c r="H2463" s="3"/>
      <c r="I2463" s="4"/>
      <c r="J2463" s="4"/>
      <c r="K2463" s="92" t="str">
        <f>IF(DepensesData[[#This Row],[Description/Commentaires/Notes]]="","",DepensesData[[#This Row],[Description/Commentaires/Notes]])</f>
        <v/>
      </c>
      <c r="L2463" s="21"/>
    </row>
    <row r="2464" spans="2:12" x14ac:dyDescent="0.25">
      <c r="B2464" s="92">
        <f t="shared" si="77"/>
        <v>2460</v>
      </c>
      <c r="C2464" s="13" t="str">
        <f t="shared" si="76"/>
        <v/>
      </c>
      <c r="D2464" s="20"/>
      <c r="E2464" s="5"/>
      <c r="F2464" s="5"/>
      <c r="G2464" s="5"/>
      <c r="H2464" s="3"/>
      <c r="I2464" s="4"/>
      <c r="J2464" s="4"/>
      <c r="K2464" s="92" t="str">
        <f>IF(DepensesData[[#This Row],[Description/Commentaires/Notes]]="","",DepensesData[[#This Row],[Description/Commentaires/Notes]])</f>
        <v/>
      </c>
      <c r="L2464" s="21"/>
    </row>
    <row r="2465" spans="2:12" x14ac:dyDescent="0.25">
      <c r="B2465" s="92">
        <f t="shared" si="77"/>
        <v>2461</v>
      </c>
      <c r="C2465" s="13" t="str">
        <f t="shared" si="76"/>
        <v/>
      </c>
      <c r="D2465" s="20"/>
      <c r="E2465" s="5"/>
      <c r="F2465" s="5"/>
      <c r="G2465" s="5"/>
      <c r="H2465" s="3"/>
      <c r="I2465" s="4"/>
      <c r="J2465" s="4"/>
      <c r="K2465" s="92" t="str">
        <f>IF(DepensesData[[#This Row],[Description/Commentaires/Notes]]="","",DepensesData[[#This Row],[Description/Commentaires/Notes]])</f>
        <v/>
      </c>
      <c r="L2465" s="21"/>
    </row>
    <row r="2466" spans="2:12" x14ac:dyDescent="0.25">
      <c r="B2466" s="92">
        <f t="shared" si="77"/>
        <v>2462</v>
      </c>
      <c r="C2466" s="13" t="str">
        <f t="shared" si="76"/>
        <v/>
      </c>
      <c r="D2466" s="20"/>
      <c r="E2466" s="5"/>
      <c r="F2466" s="5"/>
      <c r="G2466" s="5"/>
      <c r="H2466" s="3"/>
      <c r="I2466" s="4"/>
      <c r="J2466" s="4"/>
      <c r="K2466" s="92" t="str">
        <f>IF(DepensesData[[#This Row],[Description/Commentaires/Notes]]="","",DepensesData[[#This Row],[Description/Commentaires/Notes]])</f>
        <v/>
      </c>
      <c r="L2466" s="21"/>
    </row>
    <row r="2467" spans="2:12" x14ac:dyDescent="0.25">
      <c r="B2467" s="92">
        <f t="shared" si="77"/>
        <v>2463</v>
      </c>
      <c r="C2467" s="13" t="str">
        <f t="shared" si="76"/>
        <v/>
      </c>
      <c r="D2467" s="20"/>
      <c r="E2467" s="5"/>
      <c r="F2467" s="5"/>
      <c r="G2467" s="5"/>
      <c r="H2467" s="3"/>
      <c r="I2467" s="4"/>
      <c r="J2467" s="4"/>
      <c r="K2467" s="92" t="str">
        <f>IF(DepensesData[[#This Row],[Description/Commentaires/Notes]]="","",DepensesData[[#This Row],[Description/Commentaires/Notes]])</f>
        <v/>
      </c>
      <c r="L2467" s="21"/>
    </row>
    <row r="2468" spans="2:12" x14ac:dyDescent="0.25">
      <c r="B2468" s="92">
        <f t="shared" si="77"/>
        <v>2464</v>
      </c>
      <c r="C2468" s="13" t="str">
        <f t="shared" si="76"/>
        <v/>
      </c>
      <c r="D2468" s="20"/>
      <c r="E2468" s="5"/>
      <c r="F2468" s="5"/>
      <c r="G2468" s="5"/>
      <c r="H2468" s="3"/>
      <c r="I2468" s="4"/>
      <c r="J2468" s="4"/>
      <c r="K2468" s="92" t="str">
        <f>IF(DepensesData[[#This Row],[Description/Commentaires/Notes]]="","",DepensesData[[#This Row],[Description/Commentaires/Notes]])</f>
        <v/>
      </c>
      <c r="L2468" s="21"/>
    </row>
    <row r="2469" spans="2:12" x14ac:dyDescent="0.25">
      <c r="B2469" s="92">
        <f t="shared" si="77"/>
        <v>2465</v>
      </c>
      <c r="C2469" s="13" t="str">
        <f t="shared" si="76"/>
        <v/>
      </c>
      <c r="D2469" s="20"/>
      <c r="E2469" s="5"/>
      <c r="F2469" s="5"/>
      <c r="G2469" s="5"/>
      <c r="H2469" s="3"/>
      <c r="I2469" s="4"/>
      <c r="J2469" s="4"/>
      <c r="K2469" s="92" t="str">
        <f>IF(DepensesData[[#This Row],[Description/Commentaires/Notes]]="","",DepensesData[[#This Row],[Description/Commentaires/Notes]])</f>
        <v/>
      </c>
      <c r="L2469" s="21"/>
    </row>
    <row r="2470" spans="2:12" x14ac:dyDescent="0.25">
      <c r="B2470" s="92">
        <f t="shared" si="77"/>
        <v>2466</v>
      </c>
      <c r="C2470" s="13" t="str">
        <f t="shared" si="76"/>
        <v/>
      </c>
      <c r="D2470" s="20"/>
      <c r="E2470" s="5"/>
      <c r="F2470" s="5"/>
      <c r="G2470" s="5"/>
      <c r="H2470" s="3"/>
      <c r="I2470" s="4"/>
      <c r="J2470" s="4"/>
      <c r="K2470" s="92" t="str">
        <f>IF(DepensesData[[#This Row],[Description/Commentaires/Notes]]="","",DepensesData[[#This Row],[Description/Commentaires/Notes]])</f>
        <v/>
      </c>
      <c r="L2470" s="21"/>
    </row>
    <row r="2471" spans="2:12" x14ac:dyDescent="0.25">
      <c r="B2471" s="92">
        <f t="shared" si="77"/>
        <v>2467</v>
      </c>
      <c r="C2471" s="13" t="str">
        <f t="shared" si="76"/>
        <v/>
      </c>
      <c r="D2471" s="20"/>
      <c r="E2471" s="5"/>
      <c r="F2471" s="5"/>
      <c r="G2471" s="5"/>
      <c r="H2471" s="3"/>
      <c r="I2471" s="4"/>
      <c r="J2471" s="4"/>
      <c r="K2471" s="92" t="str">
        <f>IF(DepensesData[[#This Row],[Description/Commentaires/Notes]]="","",DepensesData[[#This Row],[Description/Commentaires/Notes]])</f>
        <v/>
      </c>
      <c r="L2471" s="21"/>
    </row>
    <row r="2472" spans="2:12" x14ac:dyDescent="0.25">
      <c r="B2472" s="92">
        <f t="shared" si="77"/>
        <v>2468</v>
      </c>
      <c r="C2472" s="13" t="str">
        <f t="shared" si="76"/>
        <v/>
      </c>
      <c r="D2472" s="20"/>
      <c r="E2472" s="5"/>
      <c r="F2472" s="5"/>
      <c r="G2472" s="5"/>
      <c r="H2472" s="3"/>
      <c r="I2472" s="4"/>
      <c r="J2472" s="4"/>
      <c r="K2472" s="92" t="str">
        <f>IF(DepensesData[[#This Row],[Description/Commentaires/Notes]]="","",DepensesData[[#This Row],[Description/Commentaires/Notes]])</f>
        <v/>
      </c>
      <c r="L2472" s="21"/>
    </row>
    <row r="2473" spans="2:12" x14ac:dyDescent="0.25">
      <c r="B2473" s="92">
        <f t="shared" si="77"/>
        <v>2469</v>
      </c>
      <c r="C2473" s="13" t="str">
        <f t="shared" si="76"/>
        <v/>
      </c>
      <c r="D2473" s="20"/>
      <c r="E2473" s="5"/>
      <c r="F2473" s="5"/>
      <c r="G2473" s="5"/>
      <c r="H2473" s="3"/>
      <c r="I2473" s="4"/>
      <c r="J2473" s="4"/>
      <c r="K2473" s="92" t="str">
        <f>IF(DepensesData[[#This Row],[Description/Commentaires/Notes]]="","",DepensesData[[#This Row],[Description/Commentaires/Notes]])</f>
        <v/>
      </c>
      <c r="L2473" s="21"/>
    </row>
    <row r="2474" spans="2:12" x14ac:dyDescent="0.25">
      <c r="B2474" s="92">
        <f t="shared" si="77"/>
        <v>2470</v>
      </c>
      <c r="C2474" s="13" t="str">
        <f t="shared" si="76"/>
        <v/>
      </c>
      <c r="D2474" s="20"/>
      <c r="E2474" s="5"/>
      <c r="F2474" s="5"/>
      <c r="G2474" s="5"/>
      <c r="H2474" s="3"/>
      <c r="I2474" s="4"/>
      <c r="J2474" s="4"/>
      <c r="K2474" s="92" t="str">
        <f>IF(DepensesData[[#This Row],[Description/Commentaires/Notes]]="","",DepensesData[[#This Row],[Description/Commentaires/Notes]])</f>
        <v/>
      </c>
      <c r="L2474" s="21"/>
    </row>
    <row r="2475" spans="2:12" x14ac:dyDescent="0.25">
      <c r="B2475" s="92">
        <f t="shared" si="77"/>
        <v>2471</v>
      </c>
      <c r="C2475" s="13" t="str">
        <f t="shared" si="76"/>
        <v/>
      </c>
      <c r="D2475" s="20"/>
      <c r="E2475" s="5"/>
      <c r="F2475" s="5"/>
      <c r="G2475" s="5"/>
      <c r="H2475" s="3"/>
      <c r="I2475" s="4"/>
      <c r="J2475" s="4"/>
      <c r="K2475" s="92" t="str">
        <f>IF(DepensesData[[#This Row],[Description/Commentaires/Notes]]="","",DepensesData[[#This Row],[Description/Commentaires/Notes]])</f>
        <v/>
      </c>
      <c r="L2475" s="21"/>
    </row>
    <row r="2476" spans="2:12" x14ac:dyDescent="0.25">
      <c r="B2476" s="92">
        <f t="shared" si="77"/>
        <v>2472</v>
      </c>
      <c r="C2476" s="13" t="str">
        <f t="shared" si="76"/>
        <v/>
      </c>
      <c r="D2476" s="20"/>
      <c r="E2476" s="5"/>
      <c r="F2476" s="5"/>
      <c r="G2476" s="5"/>
      <c r="H2476" s="3"/>
      <c r="I2476" s="4"/>
      <c r="J2476" s="4"/>
      <c r="K2476" s="92" t="str">
        <f>IF(DepensesData[[#This Row],[Description/Commentaires/Notes]]="","",DepensesData[[#This Row],[Description/Commentaires/Notes]])</f>
        <v/>
      </c>
      <c r="L2476" s="21"/>
    </row>
    <row r="2477" spans="2:12" x14ac:dyDescent="0.25">
      <c r="B2477" s="92">
        <f t="shared" si="77"/>
        <v>2473</v>
      </c>
      <c r="C2477" s="13" t="str">
        <f t="shared" si="76"/>
        <v/>
      </c>
      <c r="D2477" s="20"/>
      <c r="E2477" s="5"/>
      <c r="F2477" s="5"/>
      <c r="G2477" s="5"/>
      <c r="H2477" s="3"/>
      <c r="I2477" s="4"/>
      <c r="J2477" s="4"/>
      <c r="K2477" s="92" t="str">
        <f>IF(DepensesData[[#This Row],[Description/Commentaires/Notes]]="","",DepensesData[[#This Row],[Description/Commentaires/Notes]])</f>
        <v/>
      </c>
      <c r="L2477" s="21"/>
    </row>
    <row r="2478" spans="2:12" x14ac:dyDescent="0.25">
      <c r="B2478" s="92">
        <f t="shared" si="77"/>
        <v>2474</v>
      </c>
      <c r="C2478" s="13" t="str">
        <f t="shared" si="76"/>
        <v/>
      </c>
      <c r="D2478" s="20"/>
      <c r="E2478" s="5"/>
      <c r="F2478" s="5"/>
      <c r="G2478" s="5"/>
      <c r="H2478" s="3"/>
      <c r="I2478" s="4"/>
      <c r="J2478" s="4"/>
      <c r="K2478" s="92" t="str">
        <f>IF(DepensesData[[#This Row],[Description/Commentaires/Notes]]="","",DepensesData[[#This Row],[Description/Commentaires/Notes]])</f>
        <v/>
      </c>
      <c r="L2478" s="21"/>
    </row>
    <row r="2479" spans="2:12" x14ac:dyDescent="0.25">
      <c r="B2479" s="92">
        <f t="shared" si="77"/>
        <v>2475</v>
      </c>
      <c r="C2479" s="13" t="str">
        <f t="shared" si="76"/>
        <v/>
      </c>
      <c r="D2479" s="20"/>
      <c r="E2479" s="5"/>
      <c r="F2479" s="5"/>
      <c r="G2479" s="5"/>
      <c r="H2479" s="3"/>
      <c r="I2479" s="4"/>
      <c r="J2479" s="4"/>
      <c r="K2479" s="92" t="str">
        <f>IF(DepensesData[[#This Row],[Description/Commentaires/Notes]]="","",DepensesData[[#This Row],[Description/Commentaires/Notes]])</f>
        <v/>
      </c>
      <c r="L2479" s="21"/>
    </row>
    <row r="2480" spans="2:12" x14ac:dyDescent="0.25">
      <c r="B2480" s="92">
        <f t="shared" si="77"/>
        <v>2476</v>
      </c>
      <c r="C2480" s="13" t="str">
        <f t="shared" si="76"/>
        <v/>
      </c>
      <c r="D2480" s="20"/>
      <c r="E2480" s="5"/>
      <c r="F2480" s="5"/>
      <c r="G2480" s="5"/>
      <c r="H2480" s="3"/>
      <c r="I2480" s="4"/>
      <c r="J2480" s="4"/>
      <c r="K2480" s="92" t="str">
        <f>IF(DepensesData[[#This Row],[Description/Commentaires/Notes]]="","",DepensesData[[#This Row],[Description/Commentaires/Notes]])</f>
        <v/>
      </c>
      <c r="L2480" s="21"/>
    </row>
    <row r="2481" spans="2:12" x14ac:dyDescent="0.25">
      <c r="B2481" s="92">
        <f t="shared" si="77"/>
        <v>2477</v>
      </c>
      <c r="C2481" s="13" t="str">
        <f t="shared" si="76"/>
        <v/>
      </c>
      <c r="D2481" s="20"/>
      <c r="E2481" s="5"/>
      <c r="F2481" s="5"/>
      <c r="G2481" s="5"/>
      <c r="H2481" s="3"/>
      <c r="I2481" s="4"/>
      <c r="J2481" s="4"/>
      <c r="K2481" s="92" t="str">
        <f>IF(DepensesData[[#This Row],[Description/Commentaires/Notes]]="","",DepensesData[[#This Row],[Description/Commentaires/Notes]])</f>
        <v/>
      </c>
      <c r="L2481" s="21"/>
    </row>
    <row r="2482" spans="2:12" x14ac:dyDescent="0.25">
      <c r="B2482" s="92">
        <f t="shared" si="77"/>
        <v>2478</v>
      </c>
      <c r="C2482" s="13" t="str">
        <f t="shared" si="76"/>
        <v/>
      </c>
      <c r="D2482" s="20"/>
      <c r="E2482" s="5"/>
      <c r="F2482" s="5"/>
      <c r="G2482" s="5"/>
      <c r="H2482" s="3"/>
      <c r="I2482" s="4"/>
      <c r="J2482" s="4"/>
      <c r="K2482" s="92" t="str">
        <f>IF(DepensesData[[#This Row],[Description/Commentaires/Notes]]="","",DepensesData[[#This Row],[Description/Commentaires/Notes]])</f>
        <v/>
      </c>
      <c r="L2482" s="21"/>
    </row>
    <row r="2483" spans="2:12" x14ac:dyDescent="0.25">
      <c r="B2483" s="92">
        <f t="shared" si="77"/>
        <v>2479</v>
      </c>
      <c r="C2483" s="13" t="str">
        <f t="shared" si="76"/>
        <v/>
      </c>
      <c r="D2483" s="20"/>
      <c r="E2483" s="5"/>
      <c r="F2483" s="5"/>
      <c r="G2483" s="5"/>
      <c r="H2483" s="3"/>
      <c r="I2483" s="4"/>
      <c r="J2483" s="4"/>
      <c r="K2483" s="92" t="str">
        <f>IF(DepensesData[[#This Row],[Description/Commentaires/Notes]]="","",DepensesData[[#This Row],[Description/Commentaires/Notes]])</f>
        <v/>
      </c>
      <c r="L2483" s="21"/>
    </row>
    <row r="2484" spans="2:12" x14ac:dyDescent="0.25">
      <c r="B2484" s="92">
        <f t="shared" si="77"/>
        <v>2480</v>
      </c>
      <c r="C2484" s="13" t="str">
        <f t="shared" si="76"/>
        <v/>
      </c>
      <c r="D2484" s="20"/>
      <c r="E2484" s="5"/>
      <c r="F2484" s="5"/>
      <c r="G2484" s="5"/>
      <c r="H2484" s="3"/>
      <c r="I2484" s="4"/>
      <c r="J2484" s="4"/>
      <c r="K2484" s="92" t="str">
        <f>IF(DepensesData[[#This Row],[Description/Commentaires/Notes]]="","",DepensesData[[#This Row],[Description/Commentaires/Notes]])</f>
        <v/>
      </c>
      <c r="L2484" s="21"/>
    </row>
    <row r="2485" spans="2:12" x14ac:dyDescent="0.25">
      <c r="B2485" s="92">
        <f t="shared" si="77"/>
        <v>2481</v>
      </c>
      <c r="C2485" s="13" t="str">
        <f t="shared" si="76"/>
        <v/>
      </c>
      <c r="D2485" s="20"/>
      <c r="E2485" s="5"/>
      <c r="F2485" s="5"/>
      <c r="G2485" s="5"/>
      <c r="H2485" s="3"/>
      <c r="I2485" s="4"/>
      <c r="J2485" s="4"/>
      <c r="K2485" s="92" t="str">
        <f>IF(DepensesData[[#This Row],[Description/Commentaires/Notes]]="","",DepensesData[[#This Row],[Description/Commentaires/Notes]])</f>
        <v/>
      </c>
      <c r="L2485" s="21"/>
    </row>
    <row r="2486" spans="2:12" x14ac:dyDescent="0.25">
      <c r="B2486" s="92">
        <f t="shared" si="77"/>
        <v>2482</v>
      </c>
      <c r="C2486" s="13" t="str">
        <f t="shared" si="76"/>
        <v/>
      </c>
      <c r="D2486" s="20"/>
      <c r="E2486" s="5"/>
      <c r="F2486" s="5"/>
      <c r="G2486" s="5"/>
      <c r="H2486" s="3"/>
      <c r="I2486" s="4"/>
      <c r="J2486" s="4"/>
      <c r="K2486" s="92" t="str">
        <f>IF(DepensesData[[#This Row],[Description/Commentaires/Notes]]="","",DepensesData[[#This Row],[Description/Commentaires/Notes]])</f>
        <v/>
      </c>
      <c r="L2486" s="21"/>
    </row>
    <row r="2487" spans="2:12" x14ac:dyDescent="0.25">
      <c r="B2487" s="92">
        <f t="shared" si="77"/>
        <v>2483</v>
      </c>
      <c r="C2487" s="13" t="str">
        <f t="shared" si="76"/>
        <v/>
      </c>
      <c r="D2487" s="20"/>
      <c r="E2487" s="5"/>
      <c r="F2487" s="5"/>
      <c r="G2487" s="5"/>
      <c r="H2487" s="3"/>
      <c r="I2487" s="4"/>
      <c r="J2487" s="4"/>
      <c r="K2487" s="92" t="str">
        <f>IF(DepensesData[[#This Row],[Description/Commentaires/Notes]]="","",DepensesData[[#This Row],[Description/Commentaires/Notes]])</f>
        <v/>
      </c>
      <c r="L2487" s="21"/>
    </row>
    <row r="2488" spans="2:12" x14ac:dyDescent="0.25">
      <c r="B2488" s="92">
        <f t="shared" si="77"/>
        <v>2484</v>
      </c>
      <c r="C2488" s="13" t="str">
        <f t="shared" si="76"/>
        <v/>
      </c>
      <c r="D2488" s="20"/>
      <c r="E2488" s="5"/>
      <c r="F2488" s="5"/>
      <c r="G2488" s="5"/>
      <c r="H2488" s="3"/>
      <c r="I2488" s="4"/>
      <c r="J2488" s="4"/>
      <c r="K2488" s="92" t="str">
        <f>IF(DepensesData[[#This Row],[Description/Commentaires/Notes]]="","",DepensesData[[#This Row],[Description/Commentaires/Notes]])</f>
        <v/>
      </c>
      <c r="L2488" s="21"/>
    </row>
    <row r="2489" spans="2:12" x14ac:dyDescent="0.25">
      <c r="B2489" s="92">
        <f t="shared" si="77"/>
        <v>2485</v>
      </c>
      <c r="C2489" s="13" t="str">
        <f t="shared" si="76"/>
        <v/>
      </c>
      <c r="D2489" s="20"/>
      <c r="E2489" s="5"/>
      <c r="F2489" s="5"/>
      <c r="G2489" s="5"/>
      <c r="H2489" s="3"/>
      <c r="I2489" s="4"/>
      <c r="J2489" s="4"/>
      <c r="K2489" s="92" t="str">
        <f>IF(DepensesData[[#This Row],[Description/Commentaires/Notes]]="","",DepensesData[[#This Row],[Description/Commentaires/Notes]])</f>
        <v/>
      </c>
      <c r="L2489" s="21"/>
    </row>
    <row r="2490" spans="2:12" x14ac:dyDescent="0.25">
      <c r="B2490" s="92">
        <f t="shared" si="77"/>
        <v>2486</v>
      </c>
      <c r="C2490" s="13" t="str">
        <f t="shared" si="76"/>
        <v/>
      </c>
      <c r="D2490" s="20"/>
      <c r="E2490" s="5"/>
      <c r="F2490" s="5"/>
      <c r="G2490" s="5"/>
      <c r="H2490" s="3"/>
      <c r="I2490" s="4"/>
      <c r="J2490" s="4"/>
      <c r="K2490" s="92" t="str">
        <f>IF(DepensesData[[#This Row],[Description/Commentaires/Notes]]="","",DepensesData[[#This Row],[Description/Commentaires/Notes]])</f>
        <v/>
      </c>
      <c r="L2490" s="21"/>
    </row>
    <row r="2491" spans="2:12" x14ac:dyDescent="0.25">
      <c r="B2491" s="92">
        <f t="shared" si="77"/>
        <v>2487</v>
      </c>
      <c r="C2491" s="13" t="str">
        <f t="shared" si="76"/>
        <v/>
      </c>
      <c r="D2491" s="20"/>
      <c r="E2491" s="5"/>
      <c r="F2491" s="5"/>
      <c r="G2491" s="5"/>
      <c r="H2491" s="3"/>
      <c r="I2491" s="4"/>
      <c r="J2491" s="4"/>
      <c r="K2491" s="92" t="str">
        <f>IF(DepensesData[[#This Row],[Description/Commentaires/Notes]]="","",DepensesData[[#This Row],[Description/Commentaires/Notes]])</f>
        <v/>
      </c>
      <c r="L2491" s="21"/>
    </row>
    <row r="2492" spans="2:12" x14ac:dyDescent="0.25">
      <c r="B2492" s="92">
        <f t="shared" si="77"/>
        <v>2488</v>
      </c>
      <c r="C2492" s="13" t="str">
        <f t="shared" si="76"/>
        <v/>
      </c>
      <c r="D2492" s="20"/>
      <c r="E2492" s="5"/>
      <c r="F2492" s="5"/>
      <c r="G2492" s="5"/>
      <c r="H2492" s="3"/>
      <c r="I2492" s="4"/>
      <c r="J2492" s="4"/>
      <c r="K2492" s="92" t="str">
        <f>IF(DepensesData[[#This Row],[Description/Commentaires/Notes]]="","",DepensesData[[#This Row],[Description/Commentaires/Notes]])</f>
        <v/>
      </c>
      <c r="L2492" s="21"/>
    </row>
    <row r="2493" spans="2:12" x14ac:dyDescent="0.25">
      <c r="B2493" s="92">
        <f t="shared" si="77"/>
        <v>2489</v>
      </c>
      <c r="C2493" s="13" t="str">
        <f t="shared" si="76"/>
        <v/>
      </c>
      <c r="D2493" s="20"/>
      <c r="E2493" s="5"/>
      <c r="F2493" s="5"/>
      <c r="G2493" s="5"/>
      <c r="H2493" s="3"/>
      <c r="I2493" s="4"/>
      <c r="J2493" s="4"/>
      <c r="K2493" s="92" t="str">
        <f>IF(DepensesData[[#This Row],[Description/Commentaires/Notes]]="","",DepensesData[[#This Row],[Description/Commentaires/Notes]])</f>
        <v/>
      </c>
      <c r="L2493" s="21"/>
    </row>
    <row r="2494" spans="2:12" x14ac:dyDescent="0.25">
      <c r="B2494" s="92">
        <f t="shared" si="77"/>
        <v>2490</v>
      </c>
      <c r="C2494" s="13" t="str">
        <f t="shared" si="76"/>
        <v/>
      </c>
      <c r="D2494" s="20"/>
      <c r="E2494" s="5"/>
      <c r="F2494" s="5"/>
      <c r="G2494" s="5"/>
      <c r="H2494" s="3"/>
      <c r="I2494" s="4"/>
      <c r="J2494" s="4"/>
      <c r="K2494" s="92" t="str">
        <f>IF(DepensesData[[#This Row],[Description/Commentaires/Notes]]="","",DepensesData[[#This Row],[Description/Commentaires/Notes]])</f>
        <v/>
      </c>
      <c r="L2494" s="21"/>
    </row>
    <row r="2495" spans="2:12" x14ac:dyDescent="0.25">
      <c r="B2495" s="92">
        <f t="shared" si="77"/>
        <v>2491</v>
      </c>
      <c r="C2495" s="13" t="str">
        <f t="shared" si="76"/>
        <v/>
      </c>
      <c r="D2495" s="20"/>
      <c r="E2495" s="5"/>
      <c r="F2495" s="5"/>
      <c r="G2495" s="5"/>
      <c r="H2495" s="3"/>
      <c r="I2495" s="4"/>
      <c r="J2495" s="4"/>
      <c r="K2495" s="92" t="str">
        <f>IF(DepensesData[[#This Row],[Description/Commentaires/Notes]]="","",DepensesData[[#This Row],[Description/Commentaires/Notes]])</f>
        <v/>
      </c>
      <c r="L2495" s="21"/>
    </row>
    <row r="2496" spans="2:12" x14ac:dyDescent="0.25">
      <c r="B2496" s="92">
        <f t="shared" si="77"/>
        <v>2492</v>
      </c>
      <c r="C2496" s="13" t="str">
        <f t="shared" si="76"/>
        <v/>
      </c>
      <c r="D2496" s="20"/>
      <c r="E2496" s="5"/>
      <c r="F2496" s="5"/>
      <c r="G2496" s="5"/>
      <c r="H2496" s="3"/>
      <c r="I2496" s="4"/>
      <c r="J2496" s="4"/>
      <c r="K2496" s="92" t="str">
        <f>IF(DepensesData[[#This Row],[Description/Commentaires/Notes]]="","",DepensesData[[#This Row],[Description/Commentaires/Notes]])</f>
        <v/>
      </c>
      <c r="L2496" s="21"/>
    </row>
    <row r="2497" spans="2:12" x14ac:dyDescent="0.25">
      <c r="B2497" s="92">
        <f t="shared" si="77"/>
        <v>2493</v>
      </c>
      <c r="C2497" s="13" t="str">
        <f t="shared" si="76"/>
        <v/>
      </c>
      <c r="D2497" s="20"/>
      <c r="E2497" s="5"/>
      <c r="F2497" s="5"/>
      <c r="G2497" s="5"/>
      <c r="H2497" s="3"/>
      <c r="I2497" s="4"/>
      <c r="J2497" s="4"/>
      <c r="K2497" s="92" t="str">
        <f>IF(DepensesData[[#This Row],[Description/Commentaires/Notes]]="","",DepensesData[[#This Row],[Description/Commentaires/Notes]])</f>
        <v/>
      </c>
      <c r="L2497" s="21"/>
    </row>
    <row r="2498" spans="2:12" x14ac:dyDescent="0.25">
      <c r="B2498" s="92">
        <f t="shared" si="77"/>
        <v>2494</v>
      </c>
      <c r="C2498" s="13" t="str">
        <f t="shared" si="76"/>
        <v/>
      </c>
      <c r="D2498" s="20"/>
      <c r="E2498" s="5"/>
      <c r="F2498" s="5"/>
      <c r="G2498" s="5"/>
      <c r="H2498" s="3"/>
      <c r="I2498" s="4"/>
      <c r="J2498" s="4"/>
      <c r="K2498" s="92" t="str">
        <f>IF(DepensesData[[#This Row],[Description/Commentaires/Notes]]="","",DepensesData[[#This Row],[Description/Commentaires/Notes]])</f>
        <v/>
      </c>
      <c r="L2498" s="21"/>
    </row>
    <row r="2499" spans="2:12" x14ac:dyDescent="0.25">
      <c r="B2499" s="92">
        <f t="shared" si="77"/>
        <v>2495</v>
      </c>
      <c r="C2499" s="13" t="str">
        <f t="shared" si="76"/>
        <v/>
      </c>
      <c r="D2499" s="20"/>
      <c r="E2499" s="5"/>
      <c r="F2499" s="5"/>
      <c r="G2499" s="5"/>
      <c r="H2499" s="3"/>
      <c r="I2499" s="4"/>
      <c r="J2499" s="4"/>
      <c r="K2499" s="92" t="str">
        <f>IF(DepensesData[[#This Row],[Description/Commentaires/Notes]]="","",DepensesData[[#This Row],[Description/Commentaires/Notes]])</f>
        <v/>
      </c>
      <c r="L2499" s="21"/>
    </row>
    <row r="2500" spans="2:12" x14ac:dyDescent="0.25">
      <c r="B2500" s="92">
        <f t="shared" si="77"/>
        <v>2496</v>
      </c>
      <c r="C2500" s="13" t="str">
        <f t="shared" si="76"/>
        <v/>
      </c>
      <c r="D2500" s="20"/>
      <c r="E2500" s="5"/>
      <c r="F2500" s="5"/>
      <c r="G2500" s="5"/>
      <c r="H2500" s="3"/>
      <c r="I2500" s="4"/>
      <c r="J2500" s="4"/>
      <c r="K2500" s="92" t="str">
        <f>IF(DepensesData[[#This Row],[Description/Commentaires/Notes]]="","",DepensesData[[#This Row],[Description/Commentaires/Notes]])</f>
        <v/>
      </c>
      <c r="L2500" s="21"/>
    </row>
    <row r="2501" spans="2:12" x14ac:dyDescent="0.25">
      <c r="B2501" s="92">
        <f t="shared" si="77"/>
        <v>2497</v>
      </c>
      <c r="C2501" s="13" t="str">
        <f t="shared" ref="C2501:C2564" si="78">IF(OR(D2501="", E2501="", F2501="", H2501="", I2501=""), "", TEXT(RIGHT(YEAR(D2501), 2), "00") &amp; TEXT(MONTH(D2501), "00") &amp; TEXT(DAY(D2501), "00") &amp; "_Dep_MC_" &amp; TEXT(B2501, "0"))</f>
        <v/>
      </c>
      <c r="D2501" s="20"/>
      <c r="E2501" s="5"/>
      <c r="F2501" s="5"/>
      <c r="G2501" s="5"/>
      <c r="H2501" s="3"/>
      <c r="I2501" s="4"/>
      <c r="J2501" s="4"/>
      <c r="K2501" s="92" t="str">
        <f>IF(DepensesData[[#This Row],[Description/Commentaires/Notes]]="","",DepensesData[[#This Row],[Description/Commentaires/Notes]])</f>
        <v/>
      </c>
      <c r="L2501" s="21"/>
    </row>
    <row r="2502" spans="2:12" x14ac:dyDescent="0.25">
      <c r="B2502" s="92">
        <f t="shared" si="77"/>
        <v>2498</v>
      </c>
      <c r="C2502" s="13" t="str">
        <f t="shared" si="78"/>
        <v/>
      </c>
      <c r="D2502" s="20"/>
      <c r="E2502" s="5"/>
      <c r="F2502" s="5"/>
      <c r="G2502" s="5"/>
      <c r="H2502" s="3"/>
      <c r="I2502" s="4"/>
      <c r="J2502" s="4"/>
      <c r="K2502" s="92" t="str">
        <f>IF(DepensesData[[#This Row],[Description/Commentaires/Notes]]="","",DepensesData[[#This Row],[Description/Commentaires/Notes]])</f>
        <v/>
      </c>
      <c r="L2502" s="21"/>
    </row>
    <row r="2503" spans="2:12" x14ac:dyDescent="0.25">
      <c r="B2503" s="92">
        <f t="shared" ref="B2503:B2566" si="79">B2502+1</f>
        <v>2499</v>
      </c>
      <c r="C2503" s="13" t="str">
        <f t="shared" si="78"/>
        <v/>
      </c>
      <c r="D2503" s="20"/>
      <c r="E2503" s="5"/>
      <c r="F2503" s="5"/>
      <c r="G2503" s="5"/>
      <c r="H2503" s="3"/>
      <c r="I2503" s="4"/>
      <c r="J2503" s="4"/>
      <c r="K2503" s="92" t="str">
        <f>IF(DepensesData[[#This Row],[Description/Commentaires/Notes]]="","",DepensesData[[#This Row],[Description/Commentaires/Notes]])</f>
        <v/>
      </c>
      <c r="L2503" s="21"/>
    </row>
    <row r="2504" spans="2:12" x14ac:dyDescent="0.25">
      <c r="B2504" s="92">
        <f t="shared" si="79"/>
        <v>2500</v>
      </c>
      <c r="C2504" s="13" t="str">
        <f t="shared" si="78"/>
        <v/>
      </c>
      <c r="D2504" s="20"/>
      <c r="E2504" s="5"/>
      <c r="F2504" s="5"/>
      <c r="G2504" s="5"/>
      <c r="H2504" s="3"/>
      <c r="I2504" s="4"/>
      <c r="J2504" s="4"/>
      <c r="K2504" s="92" t="str">
        <f>IF(DepensesData[[#This Row],[Description/Commentaires/Notes]]="","",DepensesData[[#This Row],[Description/Commentaires/Notes]])</f>
        <v/>
      </c>
      <c r="L2504" s="21"/>
    </row>
    <row r="2505" spans="2:12" x14ac:dyDescent="0.25">
      <c r="B2505" s="92">
        <f t="shared" si="79"/>
        <v>2501</v>
      </c>
      <c r="C2505" s="13" t="str">
        <f t="shared" si="78"/>
        <v/>
      </c>
      <c r="D2505" s="20"/>
      <c r="E2505" s="5"/>
      <c r="F2505" s="5"/>
      <c r="G2505" s="5"/>
      <c r="H2505" s="3"/>
      <c r="I2505" s="4"/>
      <c r="J2505" s="4"/>
      <c r="K2505" s="92" t="str">
        <f>IF(DepensesData[[#This Row],[Description/Commentaires/Notes]]="","",DepensesData[[#This Row],[Description/Commentaires/Notes]])</f>
        <v/>
      </c>
      <c r="L2505" s="21"/>
    </row>
    <row r="2506" spans="2:12" x14ac:dyDescent="0.25">
      <c r="B2506" s="92">
        <f t="shared" si="79"/>
        <v>2502</v>
      </c>
      <c r="C2506" s="13" t="str">
        <f t="shared" si="78"/>
        <v/>
      </c>
      <c r="D2506" s="20"/>
      <c r="E2506" s="5"/>
      <c r="F2506" s="5"/>
      <c r="G2506" s="5"/>
      <c r="H2506" s="3"/>
      <c r="I2506" s="4"/>
      <c r="J2506" s="4"/>
      <c r="K2506" s="92" t="str">
        <f>IF(DepensesData[[#This Row],[Description/Commentaires/Notes]]="","",DepensesData[[#This Row],[Description/Commentaires/Notes]])</f>
        <v/>
      </c>
      <c r="L2506" s="21"/>
    </row>
    <row r="2507" spans="2:12" x14ac:dyDescent="0.25">
      <c r="B2507" s="92">
        <f t="shared" si="79"/>
        <v>2503</v>
      </c>
      <c r="C2507" s="13" t="str">
        <f t="shared" si="78"/>
        <v/>
      </c>
      <c r="D2507" s="20"/>
      <c r="E2507" s="5"/>
      <c r="F2507" s="5"/>
      <c r="G2507" s="5"/>
      <c r="H2507" s="3"/>
      <c r="I2507" s="4"/>
      <c r="J2507" s="4"/>
      <c r="K2507" s="92" t="str">
        <f>IF(DepensesData[[#This Row],[Description/Commentaires/Notes]]="","",DepensesData[[#This Row],[Description/Commentaires/Notes]])</f>
        <v/>
      </c>
      <c r="L2507" s="21"/>
    </row>
    <row r="2508" spans="2:12" x14ac:dyDescent="0.25">
      <c r="B2508" s="92">
        <f t="shared" si="79"/>
        <v>2504</v>
      </c>
      <c r="C2508" s="13" t="str">
        <f t="shared" si="78"/>
        <v/>
      </c>
      <c r="D2508" s="20"/>
      <c r="E2508" s="5"/>
      <c r="F2508" s="5"/>
      <c r="G2508" s="5"/>
      <c r="H2508" s="3"/>
      <c r="I2508" s="4"/>
      <c r="J2508" s="4"/>
      <c r="K2508" s="92" t="str">
        <f>IF(DepensesData[[#This Row],[Description/Commentaires/Notes]]="","",DepensesData[[#This Row],[Description/Commentaires/Notes]])</f>
        <v/>
      </c>
      <c r="L2508" s="21"/>
    </row>
    <row r="2509" spans="2:12" x14ac:dyDescent="0.25">
      <c r="B2509" s="92">
        <f t="shared" si="79"/>
        <v>2505</v>
      </c>
      <c r="C2509" s="13" t="str">
        <f t="shared" si="78"/>
        <v/>
      </c>
      <c r="D2509" s="20"/>
      <c r="E2509" s="5"/>
      <c r="F2509" s="5"/>
      <c r="G2509" s="5"/>
      <c r="H2509" s="3"/>
      <c r="I2509" s="4"/>
      <c r="J2509" s="4"/>
      <c r="K2509" s="92" t="str">
        <f>IF(DepensesData[[#This Row],[Description/Commentaires/Notes]]="","",DepensesData[[#This Row],[Description/Commentaires/Notes]])</f>
        <v/>
      </c>
      <c r="L2509" s="21"/>
    </row>
    <row r="2510" spans="2:12" x14ac:dyDescent="0.25">
      <c r="B2510" s="92">
        <f t="shared" si="79"/>
        <v>2506</v>
      </c>
      <c r="C2510" s="13" t="str">
        <f t="shared" si="78"/>
        <v/>
      </c>
      <c r="D2510" s="20"/>
      <c r="E2510" s="5"/>
      <c r="F2510" s="5"/>
      <c r="G2510" s="5"/>
      <c r="H2510" s="3"/>
      <c r="I2510" s="4"/>
      <c r="J2510" s="4"/>
      <c r="K2510" s="92" t="str">
        <f>IF(DepensesData[[#This Row],[Description/Commentaires/Notes]]="","",DepensesData[[#This Row],[Description/Commentaires/Notes]])</f>
        <v/>
      </c>
      <c r="L2510" s="21"/>
    </row>
    <row r="2511" spans="2:12" x14ac:dyDescent="0.25">
      <c r="B2511" s="92">
        <f t="shared" si="79"/>
        <v>2507</v>
      </c>
      <c r="C2511" s="13" t="str">
        <f t="shared" si="78"/>
        <v/>
      </c>
      <c r="D2511" s="20"/>
      <c r="E2511" s="5"/>
      <c r="F2511" s="5"/>
      <c r="G2511" s="5"/>
      <c r="H2511" s="3"/>
      <c r="I2511" s="4"/>
      <c r="J2511" s="4"/>
      <c r="K2511" s="92" t="str">
        <f>IF(DepensesData[[#This Row],[Description/Commentaires/Notes]]="","",DepensesData[[#This Row],[Description/Commentaires/Notes]])</f>
        <v/>
      </c>
      <c r="L2511" s="21"/>
    </row>
    <row r="2512" spans="2:12" x14ac:dyDescent="0.25">
      <c r="B2512" s="92">
        <f t="shared" si="79"/>
        <v>2508</v>
      </c>
      <c r="C2512" s="13" t="str">
        <f t="shared" si="78"/>
        <v/>
      </c>
      <c r="D2512" s="20"/>
      <c r="E2512" s="5"/>
      <c r="F2512" s="5"/>
      <c r="G2512" s="5"/>
      <c r="H2512" s="3"/>
      <c r="I2512" s="4"/>
      <c r="J2512" s="4"/>
      <c r="K2512" s="92" t="str">
        <f>IF(DepensesData[[#This Row],[Description/Commentaires/Notes]]="","",DepensesData[[#This Row],[Description/Commentaires/Notes]])</f>
        <v/>
      </c>
      <c r="L2512" s="21"/>
    </row>
    <row r="2513" spans="2:12" x14ac:dyDescent="0.25">
      <c r="B2513" s="92">
        <f t="shared" si="79"/>
        <v>2509</v>
      </c>
      <c r="C2513" s="13" t="str">
        <f t="shared" si="78"/>
        <v/>
      </c>
      <c r="D2513" s="20"/>
      <c r="E2513" s="5"/>
      <c r="F2513" s="5"/>
      <c r="G2513" s="5"/>
      <c r="H2513" s="3"/>
      <c r="I2513" s="4"/>
      <c r="J2513" s="4"/>
      <c r="K2513" s="92" t="str">
        <f>IF(DepensesData[[#This Row],[Description/Commentaires/Notes]]="","",DepensesData[[#This Row],[Description/Commentaires/Notes]])</f>
        <v/>
      </c>
      <c r="L2513" s="21"/>
    </row>
    <row r="2514" spans="2:12" x14ac:dyDescent="0.25">
      <c r="B2514" s="92">
        <f t="shared" si="79"/>
        <v>2510</v>
      </c>
      <c r="C2514" s="13" t="str">
        <f t="shared" si="78"/>
        <v/>
      </c>
      <c r="D2514" s="20"/>
      <c r="E2514" s="5"/>
      <c r="F2514" s="5"/>
      <c r="G2514" s="5"/>
      <c r="H2514" s="3"/>
      <c r="I2514" s="4"/>
      <c r="J2514" s="4"/>
      <c r="K2514" s="92" t="str">
        <f>IF(DepensesData[[#This Row],[Description/Commentaires/Notes]]="","",DepensesData[[#This Row],[Description/Commentaires/Notes]])</f>
        <v/>
      </c>
      <c r="L2514" s="21"/>
    </row>
    <row r="2515" spans="2:12" x14ac:dyDescent="0.25">
      <c r="B2515" s="92">
        <f t="shared" si="79"/>
        <v>2511</v>
      </c>
      <c r="C2515" s="13" t="str">
        <f t="shared" si="78"/>
        <v/>
      </c>
      <c r="D2515" s="20"/>
      <c r="E2515" s="5"/>
      <c r="F2515" s="5"/>
      <c r="G2515" s="5"/>
      <c r="H2515" s="3"/>
      <c r="I2515" s="4"/>
      <c r="J2515" s="4"/>
      <c r="K2515" s="92" t="str">
        <f>IF(DepensesData[[#This Row],[Description/Commentaires/Notes]]="","",DepensesData[[#This Row],[Description/Commentaires/Notes]])</f>
        <v/>
      </c>
      <c r="L2515" s="21"/>
    </row>
    <row r="2516" spans="2:12" x14ac:dyDescent="0.25">
      <c r="B2516" s="92">
        <f t="shared" si="79"/>
        <v>2512</v>
      </c>
      <c r="C2516" s="13" t="str">
        <f t="shared" si="78"/>
        <v/>
      </c>
      <c r="D2516" s="20"/>
      <c r="E2516" s="5"/>
      <c r="F2516" s="5"/>
      <c r="G2516" s="5"/>
      <c r="H2516" s="3"/>
      <c r="I2516" s="4"/>
      <c r="J2516" s="4"/>
      <c r="K2516" s="92" t="str">
        <f>IF(DepensesData[[#This Row],[Description/Commentaires/Notes]]="","",DepensesData[[#This Row],[Description/Commentaires/Notes]])</f>
        <v/>
      </c>
      <c r="L2516" s="21"/>
    </row>
    <row r="2517" spans="2:12" x14ac:dyDescent="0.25">
      <c r="B2517" s="92">
        <f t="shared" si="79"/>
        <v>2513</v>
      </c>
      <c r="C2517" s="13" t="str">
        <f t="shared" si="78"/>
        <v/>
      </c>
      <c r="D2517" s="20"/>
      <c r="E2517" s="5"/>
      <c r="F2517" s="5"/>
      <c r="G2517" s="5"/>
      <c r="H2517" s="3"/>
      <c r="I2517" s="4"/>
      <c r="J2517" s="4"/>
      <c r="K2517" s="92" t="str">
        <f>IF(DepensesData[[#This Row],[Description/Commentaires/Notes]]="","",DepensesData[[#This Row],[Description/Commentaires/Notes]])</f>
        <v/>
      </c>
      <c r="L2517" s="21"/>
    </row>
    <row r="2518" spans="2:12" x14ac:dyDescent="0.25">
      <c r="B2518" s="92">
        <f t="shared" si="79"/>
        <v>2514</v>
      </c>
      <c r="C2518" s="13" t="str">
        <f t="shared" si="78"/>
        <v/>
      </c>
      <c r="D2518" s="20"/>
      <c r="E2518" s="5"/>
      <c r="F2518" s="5"/>
      <c r="G2518" s="5"/>
      <c r="H2518" s="3"/>
      <c r="I2518" s="4"/>
      <c r="J2518" s="4"/>
      <c r="K2518" s="92" t="str">
        <f>IF(DepensesData[[#This Row],[Description/Commentaires/Notes]]="","",DepensesData[[#This Row],[Description/Commentaires/Notes]])</f>
        <v/>
      </c>
      <c r="L2518" s="21"/>
    </row>
    <row r="2519" spans="2:12" x14ac:dyDescent="0.25">
      <c r="B2519" s="92">
        <f t="shared" si="79"/>
        <v>2515</v>
      </c>
      <c r="C2519" s="13" t="str">
        <f t="shared" si="78"/>
        <v/>
      </c>
      <c r="D2519" s="20"/>
      <c r="E2519" s="5"/>
      <c r="F2519" s="5"/>
      <c r="G2519" s="5"/>
      <c r="H2519" s="3"/>
      <c r="I2519" s="4"/>
      <c r="J2519" s="4"/>
      <c r="K2519" s="92" t="str">
        <f>IF(DepensesData[[#This Row],[Description/Commentaires/Notes]]="","",DepensesData[[#This Row],[Description/Commentaires/Notes]])</f>
        <v/>
      </c>
      <c r="L2519" s="21"/>
    </row>
    <row r="2520" spans="2:12" x14ac:dyDescent="0.25">
      <c r="B2520" s="92">
        <f t="shared" si="79"/>
        <v>2516</v>
      </c>
      <c r="C2520" s="13" t="str">
        <f t="shared" si="78"/>
        <v/>
      </c>
      <c r="D2520" s="20"/>
      <c r="E2520" s="5"/>
      <c r="F2520" s="5"/>
      <c r="G2520" s="5"/>
      <c r="H2520" s="3"/>
      <c r="I2520" s="4"/>
      <c r="J2520" s="4"/>
      <c r="K2520" s="92" t="str">
        <f>IF(DepensesData[[#This Row],[Description/Commentaires/Notes]]="","",DepensesData[[#This Row],[Description/Commentaires/Notes]])</f>
        <v/>
      </c>
      <c r="L2520" s="21"/>
    </row>
    <row r="2521" spans="2:12" x14ac:dyDescent="0.25">
      <c r="B2521" s="92">
        <f t="shared" si="79"/>
        <v>2517</v>
      </c>
      <c r="C2521" s="13" t="str">
        <f t="shared" si="78"/>
        <v/>
      </c>
      <c r="D2521" s="20"/>
      <c r="E2521" s="5"/>
      <c r="F2521" s="5"/>
      <c r="G2521" s="5"/>
      <c r="H2521" s="3"/>
      <c r="I2521" s="4"/>
      <c r="J2521" s="4"/>
      <c r="K2521" s="92" t="str">
        <f>IF(DepensesData[[#This Row],[Description/Commentaires/Notes]]="","",DepensesData[[#This Row],[Description/Commentaires/Notes]])</f>
        <v/>
      </c>
      <c r="L2521" s="21"/>
    </row>
    <row r="2522" spans="2:12" x14ac:dyDescent="0.25">
      <c r="B2522" s="92">
        <f t="shared" si="79"/>
        <v>2518</v>
      </c>
      <c r="C2522" s="13" t="str">
        <f t="shared" si="78"/>
        <v/>
      </c>
      <c r="D2522" s="20"/>
      <c r="E2522" s="5"/>
      <c r="F2522" s="5"/>
      <c r="G2522" s="5"/>
      <c r="H2522" s="3"/>
      <c r="I2522" s="4"/>
      <c r="J2522" s="4"/>
      <c r="K2522" s="92" t="str">
        <f>IF(DepensesData[[#This Row],[Description/Commentaires/Notes]]="","",DepensesData[[#This Row],[Description/Commentaires/Notes]])</f>
        <v/>
      </c>
      <c r="L2522" s="21"/>
    </row>
    <row r="2523" spans="2:12" x14ac:dyDescent="0.25">
      <c r="B2523" s="92">
        <f t="shared" si="79"/>
        <v>2519</v>
      </c>
      <c r="C2523" s="13" t="str">
        <f t="shared" si="78"/>
        <v/>
      </c>
      <c r="D2523" s="20"/>
      <c r="E2523" s="5"/>
      <c r="F2523" s="5"/>
      <c r="G2523" s="5"/>
      <c r="H2523" s="3"/>
      <c r="I2523" s="4"/>
      <c r="J2523" s="4"/>
      <c r="K2523" s="92" t="str">
        <f>IF(DepensesData[[#This Row],[Description/Commentaires/Notes]]="","",DepensesData[[#This Row],[Description/Commentaires/Notes]])</f>
        <v/>
      </c>
      <c r="L2523" s="21"/>
    </row>
    <row r="2524" spans="2:12" x14ac:dyDescent="0.25">
      <c r="B2524" s="92">
        <f t="shared" si="79"/>
        <v>2520</v>
      </c>
      <c r="C2524" s="13" t="str">
        <f t="shared" si="78"/>
        <v/>
      </c>
      <c r="D2524" s="20"/>
      <c r="E2524" s="5"/>
      <c r="F2524" s="5"/>
      <c r="G2524" s="5"/>
      <c r="H2524" s="3"/>
      <c r="I2524" s="4"/>
      <c r="J2524" s="4"/>
      <c r="K2524" s="92" t="str">
        <f>IF(DepensesData[[#This Row],[Description/Commentaires/Notes]]="","",DepensesData[[#This Row],[Description/Commentaires/Notes]])</f>
        <v/>
      </c>
      <c r="L2524" s="21"/>
    </row>
    <row r="2525" spans="2:12" x14ac:dyDescent="0.25">
      <c r="B2525" s="92">
        <f t="shared" si="79"/>
        <v>2521</v>
      </c>
      <c r="C2525" s="13" t="str">
        <f t="shared" si="78"/>
        <v/>
      </c>
      <c r="D2525" s="20"/>
      <c r="E2525" s="5"/>
      <c r="F2525" s="5"/>
      <c r="G2525" s="5"/>
      <c r="H2525" s="3"/>
      <c r="I2525" s="4"/>
      <c r="J2525" s="4"/>
      <c r="K2525" s="92" t="str">
        <f>IF(DepensesData[[#This Row],[Description/Commentaires/Notes]]="","",DepensesData[[#This Row],[Description/Commentaires/Notes]])</f>
        <v/>
      </c>
      <c r="L2525" s="21"/>
    </row>
    <row r="2526" spans="2:12" x14ac:dyDescent="0.25">
      <c r="B2526" s="92">
        <f t="shared" si="79"/>
        <v>2522</v>
      </c>
      <c r="C2526" s="13" t="str">
        <f t="shared" si="78"/>
        <v/>
      </c>
      <c r="D2526" s="20"/>
      <c r="E2526" s="5"/>
      <c r="F2526" s="5"/>
      <c r="G2526" s="5"/>
      <c r="H2526" s="3"/>
      <c r="I2526" s="4"/>
      <c r="J2526" s="4"/>
      <c r="K2526" s="92" t="str">
        <f>IF(DepensesData[[#This Row],[Description/Commentaires/Notes]]="","",DepensesData[[#This Row],[Description/Commentaires/Notes]])</f>
        <v/>
      </c>
      <c r="L2526" s="21"/>
    </row>
    <row r="2527" spans="2:12" x14ac:dyDescent="0.25">
      <c r="B2527" s="92">
        <f t="shared" si="79"/>
        <v>2523</v>
      </c>
      <c r="C2527" s="13" t="str">
        <f t="shared" si="78"/>
        <v/>
      </c>
      <c r="D2527" s="20"/>
      <c r="E2527" s="5"/>
      <c r="F2527" s="5"/>
      <c r="G2527" s="5"/>
      <c r="H2527" s="3"/>
      <c r="I2527" s="4"/>
      <c r="J2527" s="4"/>
      <c r="K2527" s="92" t="str">
        <f>IF(DepensesData[[#This Row],[Description/Commentaires/Notes]]="","",DepensesData[[#This Row],[Description/Commentaires/Notes]])</f>
        <v/>
      </c>
      <c r="L2527" s="21"/>
    </row>
    <row r="2528" spans="2:12" x14ac:dyDescent="0.25">
      <c r="B2528" s="92">
        <f t="shared" si="79"/>
        <v>2524</v>
      </c>
      <c r="C2528" s="13" t="str">
        <f t="shared" si="78"/>
        <v/>
      </c>
      <c r="D2528" s="20"/>
      <c r="E2528" s="5"/>
      <c r="F2528" s="5"/>
      <c r="G2528" s="5"/>
      <c r="H2528" s="3"/>
      <c r="I2528" s="4"/>
      <c r="J2528" s="4"/>
      <c r="K2528" s="92" t="str">
        <f>IF(DepensesData[[#This Row],[Description/Commentaires/Notes]]="","",DepensesData[[#This Row],[Description/Commentaires/Notes]])</f>
        <v/>
      </c>
      <c r="L2528" s="21"/>
    </row>
    <row r="2529" spans="2:12" x14ac:dyDescent="0.25">
      <c r="B2529" s="92">
        <f t="shared" si="79"/>
        <v>2525</v>
      </c>
      <c r="C2529" s="13" t="str">
        <f t="shared" si="78"/>
        <v/>
      </c>
      <c r="D2529" s="20"/>
      <c r="E2529" s="5"/>
      <c r="F2529" s="5"/>
      <c r="G2529" s="5"/>
      <c r="H2529" s="3"/>
      <c r="I2529" s="4"/>
      <c r="J2529" s="4"/>
      <c r="K2529" s="92" t="str">
        <f>IF(DepensesData[[#This Row],[Description/Commentaires/Notes]]="","",DepensesData[[#This Row],[Description/Commentaires/Notes]])</f>
        <v/>
      </c>
      <c r="L2529" s="21"/>
    </row>
    <row r="2530" spans="2:12" x14ac:dyDescent="0.25">
      <c r="B2530" s="92">
        <f t="shared" si="79"/>
        <v>2526</v>
      </c>
      <c r="C2530" s="13" t="str">
        <f t="shared" si="78"/>
        <v/>
      </c>
      <c r="D2530" s="20"/>
      <c r="E2530" s="5"/>
      <c r="F2530" s="5"/>
      <c r="G2530" s="5"/>
      <c r="H2530" s="3"/>
      <c r="I2530" s="4"/>
      <c r="J2530" s="4"/>
      <c r="K2530" s="92" t="str">
        <f>IF(DepensesData[[#This Row],[Description/Commentaires/Notes]]="","",DepensesData[[#This Row],[Description/Commentaires/Notes]])</f>
        <v/>
      </c>
      <c r="L2530" s="21"/>
    </row>
    <row r="2531" spans="2:12" x14ac:dyDescent="0.25">
      <c r="B2531" s="92">
        <f t="shared" si="79"/>
        <v>2527</v>
      </c>
      <c r="C2531" s="13" t="str">
        <f t="shared" si="78"/>
        <v/>
      </c>
      <c r="D2531" s="20"/>
      <c r="E2531" s="5"/>
      <c r="F2531" s="5"/>
      <c r="G2531" s="5"/>
      <c r="H2531" s="3"/>
      <c r="I2531" s="4"/>
      <c r="J2531" s="4"/>
      <c r="K2531" s="92" t="str">
        <f>IF(DepensesData[[#This Row],[Description/Commentaires/Notes]]="","",DepensesData[[#This Row],[Description/Commentaires/Notes]])</f>
        <v/>
      </c>
      <c r="L2531" s="21"/>
    </row>
    <row r="2532" spans="2:12" x14ac:dyDescent="0.25">
      <c r="B2532" s="92">
        <f t="shared" si="79"/>
        <v>2528</v>
      </c>
      <c r="C2532" s="13" t="str">
        <f t="shared" si="78"/>
        <v/>
      </c>
      <c r="D2532" s="20"/>
      <c r="E2532" s="5"/>
      <c r="F2532" s="5"/>
      <c r="G2532" s="5"/>
      <c r="H2532" s="3"/>
      <c r="I2532" s="4"/>
      <c r="J2532" s="4"/>
      <c r="K2532" s="92" t="str">
        <f>IF(DepensesData[[#This Row],[Description/Commentaires/Notes]]="","",DepensesData[[#This Row],[Description/Commentaires/Notes]])</f>
        <v/>
      </c>
      <c r="L2532" s="21"/>
    </row>
    <row r="2533" spans="2:12" x14ac:dyDescent="0.25">
      <c r="B2533" s="92">
        <f t="shared" si="79"/>
        <v>2529</v>
      </c>
      <c r="C2533" s="13" t="str">
        <f t="shared" si="78"/>
        <v/>
      </c>
      <c r="D2533" s="20"/>
      <c r="E2533" s="5"/>
      <c r="F2533" s="5"/>
      <c r="G2533" s="5"/>
      <c r="H2533" s="3"/>
      <c r="I2533" s="4"/>
      <c r="J2533" s="4"/>
      <c r="K2533" s="92" t="str">
        <f>IF(DepensesData[[#This Row],[Description/Commentaires/Notes]]="","",DepensesData[[#This Row],[Description/Commentaires/Notes]])</f>
        <v/>
      </c>
      <c r="L2533" s="21"/>
    </row>
    <row r="2534" spans="2:12" x14ac:dyDescent="0.25">
      <c r="B2534" s="92">
        <f t="shared" si="79"/>
        <v>2530</v>
      </c>
      <c r="C2534" s="13" t="str">
        <f t="shared" si="78"/>
        <v/>
      </c>
      <c r="D2534" s="20"/>
      <c r="E2534" s="5"/>
      <c r="F2534" s="5"/>
      <c r="G2534" s="5"/>
      <c r="H2534" s="3"/>
      <c r="I2534" s="4"/>
      <c r="J2534" s="4"/>
      <c r="K2534" s="92" t="str">
        <f>IF(DepensesData[[#This Row],[Description/Commentaires/Notes]]="","",DepensesData[[#This Row],[Description/Commentaires/Notes]])</f>
        <v/>
      </c>
      <c r="L2534" s="21"/>
    </row>
    <row r="2535" spans="2:12" x14ac:dyDescent="0.25">
      <c r="B2535" s="92">
        <f t="shared" si="79"/>
        <v>2531</v>
      </c>
      <c r="C2535" s="13" t="str">
        <f t="shared" si="78"/>
        <v/>
      </c>
      <c r="D2535" s="20"/>
      <c r="E2535" s="5"/>
      <c r="F2535" s="5"/>
      <c r="G2535" s="5"/>
      <c r="H2535" s="3"/>
      <c r="I2535" s="4"/>
      <c r="J2535" s="4"/>
      <c r="K2535" s="92" t="str">
        <f>IF(DepensesData[[#This Row],[Description/Commentaires/Notes]]="","",DepensesData[[#This Row],[Description/Commentaires/Notes]])</f>
        <v/>
      </c>
      <c r="L2535" s="21"/>
    </row>
    <row r="2536" spans="2:12" x14ac:dyDescent="0.25">
      <c r="B2536" s="92">
        <f t="shared" si="79"/>
        <v>2532</v>
      </c>
      <c r="C2536" s="13" t="str">
        <f t="shared" si="78"/>
        <v/>
      </c>
      <c r="D2536" s="20"/>
      <c r="E2536" s="5"/>
      <c r="F2536" s="5"/>
      <c r="G2536" s="5"/>
      <c r="H2536" s="3"/>
      <c r="I2536" s="4"/>
      <c r="J2536" s="4"/>
      <c r="K2536" s="92" t="str">
        <f>IF(DepensesData[[#This Row],[Description/Commentaires/Notes]]="","",DepensesData[[#This Row],[Description/Commentaires/Notes]])</f>
        <v/>
      </c>
      <c r="L2536" s="21"/>
    </row>
    <row r="2537" spans="2:12" x14ac:dyDescent="0.25">
      <c r="B2537" s="92">
        <f t="shared" si="79"/>
        <v>2533</v>
      </c>
      <c r="C2537" s="13" t="str">
        <f t="shared" si="78"/>
        <v/>
      </c>
      <c r="D2537" s="20"/>
      <c r="E2537" s="5"/>
      <c r="F2537" s="5"/>
      <c r="G2537" s="5"/>
      <c r="H2537" s="3"/>
      <c r="I2537" s="4"/>
      <c r="J2537" s="4"/>
      <c r="K2537" s="92" t="str">
        <f>IF(DepensesData[[#This Row],[Description/Commentaires/Notes]]="","",DepensesData[[#This Row],[Description/Commentaires/Notes]])</f>
        <v/>
      </c>
      <c r="L2537" s="21"/>
    </row>
    <row r="2538" spans="2:12" x14ac:dyDescent="0.25">
      <c r="B2538" s="92">
        <f t="shared" si="79"/>
        <v>2534</v>
      </c>
      <c r="C2538" s="13" t="str">
        <f t="shared" si="78"/>
        <v/>
      </c>
      <c r="D2538" s="20"/>
      <c r="E2538" s="5"/>
      <c r="F2538" s="5"/>
      <c r="G2538" s="5"/>
      <c r="H2538" s="3"/>
      <c r="I2538" s="4"/>
      <c r="J2538" s="4"/>
      <c r="K2538" s="92" t="str">
        <f>IF(DepensesData[[#This Row],[Description/Commentaires/Notes]]="","",DepensesData[[#This Row],[Description/Commentaires/Notes]])</f>
        <v/>
      </c>
      <c r="L2538" s="21"/>
    </row>
    <row r="2539" spans="2:12" x14ac:dyDescent="0.25">
      <c r="B2539" s="92">
        <f t="shared" si="79"/>
        <v>2535</v>
      </c>
      <c r="C2539" s="13" t="str">
        <f t="shared" si="78"/>
        <v/>
      </c>
      <c r="D2539" s="20"/>
      <c r="E2539" s="5"/>
      <c r="F2539" s="5"/>
      <c r="G2539" s="5"/>
      <c r="H2539" s="3"/>
      <c r="I2539" s="4"/>
      <c r="J2539" s="4"/>
      <c r="K2539" s="92" t="str">
        <f>IF(DepensesData[[#This Row],[Description/Commentaires/Notes]]="","",DepensesData[[#This Row],[Description/Commentaires/Notes]])</f>
        <v/>
      </c>
      <c r="L2539" s="21"/>
    </row>
    <row r="2540" spans="2:12" x14ac:dyDescent="0.25">
      <c r="B2540" s="92">
        <f t="shared" si="79"/>
        <v>2536</v>
      </c>
      <c r="C2540" s="13" t="str">
        <f t="shared" si="78"/>
        <v/>
      </c>
      <c r="D2540" s="20"/>
      <c r="E2540" s="5"/>
      <c r="F2540" s="5"/>
      <c r="G2540" s="5"/>
      <c r="H2540" s="3"/>
      <c r="I2540" s="4"/>
      <c r="J2540" s="4"/>
      <c r="K2540" s="92" t="str">
        <f>IF(DepensesData[[#This Row],[Description/Commentaires/Notes]]="","",DepensesData[[#This Row],[Description/Commentaires/Notes]])</f>
        <v/>
      </c>
      <c r="L2540" s="21"/>
    </row>
    <row r="2541" spans="2:12" x14ac:dyDescent="0.25">
      <c r="B2541" s="92">
        <f t="shared" si="79"/>
        <v>2537</v>
      </c>
      <c r="C2541" s="13" t="str">
        <f t="shared" si="78"/>
        <v/>
      </c>
      <c r="D2541" s="20"/>
      <c r="E2541" s="5"/>
      <c r="F2541" s="5"/>
      <c r="G2541" s="5"/>
      <c r="H2541" s="3"/>
      <c r="I2541" s="4"/>
      <c r="J2541" s="4"/>
      <c r="K2541" s="92" t="str">
        <f>IF(DepensesData[[#This Row],[Description/Commentaires/Notes]]="","",DepensesData[[#This Row],[Description/Commentaires/Notes]])</f>
        <v/>
      </c>
      <c r="L2541" s="21"/>
    </row>
    <row r="2542" spans="2:12" x14ac:dyDescent="0.25">
      <c r="B2542" s="92">
        <f t="shared" si="79"/>
        <v>2538</v>
      </c>
      <c r="C2542" s="13" t="str">
        <f t="shared" si="78"/>
        <v/>
      </c>
      <c r="D2542" s="20"/>
      <c r="E2542" s="5"/>
      <c r="F2542" s="5"/>
      <c r="G2542" s="5"/>
      <c r="H2542" s="3"/>
      <c r="I2542" s="4"/>
      <c r="J2542" s="4"/>
      <c r="K2542" s="92" t="str">
        <f>IF(DepensesData[[#This Row],[Description/Commentaires/Notes]]="","",DepensesData[[#This Row],[Description/Commentaires/Notes]])</f>
        <v/>
      </c>
      <c r="L2542" s="21"/>
    </row>
    <row r="2543" spans="2:12" x14ac:dyDescent="0.25">
      <c r="B2543" s="92">
        <f t="shared" si="79"/>
        <v>2539</v>
      </c>
      <c r="C2543" s="13" t="str">
        <f t="shared" si="78"/>
        <v/>
      </c>
      <c r="D2543" s="20"/>
      <c r="E2543" s="5"/>
      <c r="F2543" s="5"/>
      <c r="G2543" s="5"/>
      <c r="H2543" s="3"/>
      <c r="I2543" s="4"/>
      <c r="J2543" s="4"/>
      <c r="K2543" s="92" t="str">
        <f>IF(DepensesData[[#This Row],[Description/Commentaires/Notes]]="","",DepensesData[[#This Row],[Description/Commentaires/Notes]])</f>
        <v/>
      </c>
      <c r="L2543" s="21"/>
    </row>
    <row r="2544" spans="2:12" x14ac:dyDescent="0.25">
      <c r="B2544" s="92">
        <f t="shared" si="79"/>
        <v>2540</v>
      </c>
      <c r="C2544" s="13" t="str">
        <f t="shared" si="78"/>
        <v/>
      </c>
      <c r="D2544" s="20"/>
      <c r="E2544" s="5"/>
      <c r="F2544" s="5"/>
      <c r="G2544" s="5"/>
      <c r="H2544" s="3"/>
      <c r="I2544" s="4"/>
      <c r="J2544" s="4"/>
      <c r="K2544" s="92" t="str">
        <f>IF(DepensesData[[#This Row],[Description/Commentaires/Notes]]="","",DepensesData[[#This Row],[Description/Commentaires/Notes]])</f>
        <v/>
      </c>
      <c r="L2544" s="21"/>
    </row>
    <row r="2545" spans="2:12" x14ac:dyDescent="0.25">
      <c r="B2545" s="92">
        <f t="shared" si="79"/>
        <v>2541</v>
      </c>
      <c r="C2545" s="13" t="str">
        <f t="shared" si="78"/>
        <v/>
      </c>
      <c r="D2545" s="20"/>
      <c r="E2545" s="5"/>
      <c r="F2545" s="5"/>
      <c r="G2545" s="5"/>
      <c r="H2545" s="3"/>
      <c r="I2545" s="4"/>
      <c r="J2545" s="4"/>
      <c r="K2545" s="92" t="str">
        <f>IF(DepensesData[[#This Row],[Description/Commentaires/Notes]]="","",DepensesData[[#This Row],[Description/Commentaires/Notes]])</f>
        <v/>
      </c>
      <c r="L2545" s="21"/>
    </row>
    <row r="2546" spans="2:12" x14ac:dyDescent="0.25">
      <c r="B2546" s="92">
        <f t="shared" si="79"/>
        <v>2542</v>
      </c>
      <c r="C2546" s="13" t="str">
        <f t="shared" si="78"/>
        <v/>
      </c>
      <c r="D2546" s="20"/>
      <c r="E2546" s="5"/>
      <c r="F2546" s="5"/>
      <c r="G2546" s="5"/>
      <c r="H2546" s="3"/>
      <c r="I2546" s="4"/>
      <c r="J2546" s="4"/>
      <c r="K2546" s="92" t="str">
        <f>IF(DepensesData[[#This Row],[Description/Commentaires/Notes]]="","",DepensesData[[#This Row],[Description/Commentaires/Notes]])</f>
        <v/>
      </c>
      <c r="L2546" s="21"/>
    </row>
    <row r="2547" spans="2:12" x14ac:dyDescent="0.25">
      <c r="B2547" s="92">
        <f t="shared" si="79"/>
        <v>2543</v>
      </c>
      <c r="C2547" s="13" t="str">
        <f t="shared" si="78"/>
        <v/>
      </c>
      <c r="D2547" s="20"/>
      <c r="E2547" s="5"/>
      <c r="F2547" s="5"/>
      <c r="G2547" s="5"/>
      <c r="H2547" s="3"/>
      <c r="I2547" s="4"/>
      <c r="J2547" s="4"/>
      <c r="K2547" s="92" t="str">
        <f>IF(DepensesData[[#This Row],[Description/Commentaires/Notes]]="","",DepensesData[[#This Row],[Description/Commentaires/Notes]])</f>
        <v/>
      </c>
      <c r="L2547" s="21"/>
    </row>
    <row r="2548" spans="2:12" x14ac:dyDescent="0.25">
      <c r="B2548" s="92">
        <f t="shared" si="79"/>
        <v>2544</v>
      </c>
      <c r="C2548" s="13" t="str">
        <f t="shared" si="78"/>
        <v/>
      </c>
      <c r="D2548" s="20"/>
      <c r="E2548" s="5"/>
      <c r="F2548" s="5"/>
      <c r="G2548" s="5"/>
      <c r="H2548" s="3"/>
      <c r="I2548" s="4"/>
      <c r="J2548" s="4"/>
      <c r="K2548" s="92" t="str">
        <f>IF(DepensesData[[#This Row],[Description/Commentaires/Notes]]="","",DepensesData[[#This Row],[Description/Commentaires/Notes]])</f>
        <v/>
      </c>
      <c r="L2548" s="21"/>
    </row>
    <row r="2549" spans="2:12" x14ac:dyDescent="0.25">
      <c r="B2549" s="92">
        <f t="shared" si="79"/>
        <v>2545</v>
      </c>
      <c r="C2549" s="13" t="str">
        <f t="shared" si="78"/>
        <v/>
      </c>
      <c r="D2549" s="20"/>
      <c r="E2549" s="5"/>
      <c r="F2549" s="5"/>
      <c r="G2549" s="5"/>
      <c r="H2549" s="3"/>
      <c r="I2549" s="4"/>
      <c r="J2549" s="4"/>
      <c r="K2549" s="92" t="str">
        <f>IF(DepensesData[[#This Row],[Description/Commentaires/Notes]]="","",DepensesData[[#This Row],[Description/Commentaires/Notes]])</f>
        <v/>
      </c>
      <c r="L2549" s="21"/>
    </row>
    <row r="2550" spans="2:12" x14ac:dyDescent="0.25">
      <c r="B2550" s="92">
        <f t="shared" si="79"/>
        <v>2546</v>
      </c>
      <c r="C2550" s="13" t="str">
        <f t="shared" si="78"/>
        <v/>
      </c>
      <c r="D2550" s="20"/>
      <c r="E2550" s="5"/>
      <c r="F2550" s="5"/>
      <c r="G2550" s="5"/>
      <c r="H2550" s="3"/>
      <c r="I2550" s="4"/>
      <c r="J2550" s="4"/>
      <c r="K2550" s="92" t="str">
        <f>IF(DepensesData[[#This Row],[Description/Commentaires/Notes]]="","",DepensesData[[#This Row],[Description/Commentaires/Notes]])</f>
        <v/>
      </c>
      <c r="L2550" s="21"/>
    </row>
    <row r="2551" spans="2:12" x14ac:dyDescent="0.25">
      <c r="B2551" s="92">
        <f t="shared" si="79"/>
        <v>2547</v>
      </c>
      <c r="C2551" s="13" t="str">
        <f t="shared" si="78"/>
        <v/>
      </c>
      <c r="D2551" s="20"/>
      <c r="E2551" s="5"/>
      <c r="F2551" s="5"/>
      <c r="G2551" s="5"/>
      <c r="H2551" s="3"/>
      <c r="I2551" s="4"/>
      <c r="J2551" s="4"/>
      <c r="K2551" s="92" t="str">
        <f>IF(DepensesData[[#This Row],[Description/Commentaires/Notes]]="","",DepensesData[[#This Row],[Description/Commentaires/Notes]])</f>
        <v/>
      </c>
      <c r="L2551" s="21"/>
    </row>
    <row r="2552" spans="2:12" x14ac:dyDescent="0.25">
      <c r="B2552" s="92">
        <f t="shared" si="79"/>
        <v>2548</v>
      </c>
      <c r="C2552" s="13" t="str">
        <f t="shared" si="78"/>
        <v/>
      </c>
      <c r="D2552" s="20"/>
      <c r="E2552" s="5"/>
      <c r="F2552" s="5"/>
      <c r="G2552" s="5"/>
      <c r="H2552" s="3"/>
      <c r="I2552" s="4"/>
      <c r="J2552" s="4"/>
      <c r="K2552" s="92" t="str">
        <f>IF(DepensesData[[#This Row],[Description/Commentaires/Notes]]="","",DepensesData[[#This Row],[Description/Commentaires/Notes]])</f>
        <v/>
      </c>
      <c r="L2552" s="21"/>
    </row>
    <row r="2553" spans="2:12" x14ac:dyDescent="0.25">
      <c r="B2553" s="92">
        <f t="shared" si="79"/>
        <v>2549</v>
      </c>
      <c r="C2553" s="13" t="str">
        <f t="shared" si="78"/>
        <v/>
      </c>
      <c r="D2553" s="20"/>
      <c r="E2553" s="5"/>
      <c r="F2553" s="5"/>
      <c r="G2553" s="5"/>
      <c r="H2553" s="3"/>
      <c r="I2553" s="4"/>
      <c r="J2553" s="4"/>
      <c r="K2553" s="92" t="str">
        <f>IF(DepensesData[[#This Row],[Description/Commentaires/Notes]]="","",DepensesData[[#This Row],[Description/Commentaires/Notes]])</f>
        <v/>
      </c>
      <c r="L2553" s="21"/>
    </row>
    <row r="2554" spans="2:12" x14ac:dyDescent="0.25">
      <c r="B2554" s="92">
        <f t="shared" si="79"/>
        <v>2550</v>
      </c>
      <c r="C2554" s="13" t="str">
        <f t="shared" si="78"/>
        <v/>
      </c>
      <c r="D2554" s="20"/>
      <c r="E2554" s="5"/>
      <c r="F2554" s="5"/>
      <c r="G2554" s="5"/>
      <c r="H2554" s="3"/>
      <c r="I2554" s="4"/>
      <c r="J2554" s="4"/>
      <c r="K2554" s="92" t="str">
        <f>IF(DepensesData[[#This Row],[Description/Commentaires/Notes]]="","",DepensesData[[#This Row],[Description/Commentaires/Notes]])</f>
        <v/>
      </c>
      <c r="L2554" s="21"/>
    </row>
    <row r="2555" spans="2:12" x14ac:dyDescent="0.25">
      <c r="B2555" s="92">
        <f t="shared" si="79"/>
        <v>2551</v>
      </c>
      <c r="C2555" s="13" t="str">
        <f t="shared" si="78"/>
        <v/>
      </c>
      <c r="D2555" s="20"/>
      <c r="E2555" s="5"/>
      <c r="F2555" s="5"/>
      <c r="G2555" s="5"/>
      <c r="H2555" s="3"/>
      <c r="I2555" s="4"/>
      <c r="J2555" s="4"/>
      <c r="K2555" s="92" t="str">
        <f>IF(DepensesData[[#This Row],[Description/Commentaires/Notes]]="","",DepensesData[[#This Row],[Description/Commentaires/Notes]])</f>
        <v/>
      </c>
      <c r="L2555" s="21"/>
    </row>
    <row r="2556" spans="2:12" x14ac:dyDescent="0.25">
      <c r="B2556" s="92">
        <f t="shared" si="79"/>
        <v>2552</v>
      </c>
      <c r="C2556" s="13" t="str">
        <f t="shared" si="78"/>
        <v/>
      </c>
      <c r="D2556" s="20"/>
      <c r="E2556" s="5"/>
      <c r="F2556" s="5"/>
      <c r="G2556" s="5"/>
      <c r="H2556" s="3"/>
      <c r="I2556" s="4"/>
      <c r="J2556" s="4"/>
      <c r="K2556" s="92" t="str">
        <f>IF(DepensesData[[#This Row],[Description/Commentaires/Notes]]="","",DepensesData[[#This Row],[Description/Commentaires/Notes]])</f>
        <v/>
      </c>
      <c r="L2556" s="21"/>
    </row>
    <row r="2557" spans="2:12" x14ac:dyDescent="0.25">
      <c r="B2557" s="92">
        <f t="shared" si="79"/>
        <v>2553</v>
      </c>
      <c r="C2557" s="13" t="str">
        <f t="shared" si="78"/>
        <v/>
      </c>
      <c r="D2557" s="20"/>
      <c r="E2557" s="5"/>
      <c r="F2557" s="5"/>
      <c r="G2557" s="5"/>
      <c r="H2557" s="3"/>
      <c r="I2557" s="4"/>
      <c r="J2557" s="4"/>
      <c r="K2557" s="92" t="str">
        <f>IF(DepensesData[[#This Row],[Description/Commentaires/Notes]]="","",DepensesData[[#This Row],[Description/Commentaires/Notes]])</f>
        <v/>
      </c>
      <c r="L2557" s="21"/>
    </row>
    <row r="2558" spans="2:12" x14ac:dyDescent="0.25">
      <c r="B2558" s="92">
        <f t="shared" si="79"/>
        <v>2554</v>
      </c>
      <c r="C2558" s="13" t="str">
        <f t="shared" si="78"/>
        <v/>
      </c>
      <c r="D2558" s="20"/>
      <c r="E2558" s="5"/>
      <c r="F2558" s="5"/>
      <c r="G2558" s="5"/>
      <c r="H2558" s="3"/>
      <c r="I2558" s="4"/>
      <c r="J2558" s="4"/>
      <c r="K2558" s="92" t="str">
        <f>IF(DepensesData[[#This Row],[Description/Commentaires/Notes]]="","",DepensesData[[#This Row],[Description/Commentaires/Notes]])</f>
        <v/>
      </c>
      <c r="L2558" s="21"/>
    </row>
    <row r="2559" spans="2:12" x14ac:dyDescent="0.25">
      <c r="B2559" s="92">
        <f t="shared" si="79"/>
        <v>2555</v>
      </c>
      <c r="C2559" s="13" t="str">
        <f t="shared" si="78"/>
        <v/>
      </c>
      <c r="D2559" s="20"/>
      <c r="E2559" s="5"/>
      <c r="F2559" s="5"/>
      <c r="G2559" s="5"/>
      <c r="H2559" s="3"/>
      <c r="I2559" s="4"/>
      <c r="J2559" s="4"/>
      <c r="K2559" s="92" t="str">
        <f>IF(DepensesData[[#This Row],[Description/Commentaires/Notes]]="","",DepensesData[[#This Row],[Description/Commentaires/Notes]])</f>
        <v/>
      </c>
      <c r="L2559" s="21"/>
    </row>
    <row r="2560" spans="2:12" x14ac:dyDescent="0.25">
      <c r="B2560" s="92">
        <f t="shared" si="79"/>
        <v>2556</v>
      </c>
      <c r="C2560" s="13" t="str">
        <f t="shared" si="78"/>
        <v/>
      </c>
      <c r="D2560" s="20"/>
      <c r="E2560" s="5"/>
      <c r="F2560" s="5"/>
      <c r="G2560" s="5"/>
      <c r="H2560" s="3"/>
      <c r="I2560" s="4"/>
      <c r="J2560" s="4"/>
      <c r="K2560" s="92" t="str">
        <f>IF(DepensesData[[#This Row],[Description/Commentaires/Notes]]="","",DepensesData[[#This Row],[Description/Commentaires/Notes]])</f>
        <v/>
      </c>
      <c r="L2560" s="21"/>
    </row>
    <row r="2561" spans="2:12" x14ac:dyDescent="0.25">
      <c r="B2561" s="92">
        <f t="shared" si="79"/>
        <v>2557</v>
      </c>
      <c r="C2561" s="13" t="str">
        <f t="shared" si="78"/>
        <v/>
      </c>
      <c r="D2561" s="20"/>
      <c r="E2561" s="5"/>
      <c r="F2561" s="5"/>
      <c r="G2561" s="5"/>
      <c r="H2561" s="3"/>
      <c r="I2561" s="4"/>
      <c r="J2561" s="4"/>
      <c r="K2561" s="92" t="str">
        <f>IF(DepensesData[[#This Row],[Description/Commentaires/Notes]]="","",DepensesData[[#This Row],[Description/Commentaires/Notes]])</f>
        <v/>
      </c>
      <c r="L2561" s="21"/>
    </row>
    <row r="2562" spans="2:12" x14ac:dyDescent="0.25">
      <c r="B2562" s="92">
        <f t="shared" si="79"/>
        <v>2558</v>
      </c>
      <c r="C2562" s="13" t="str">
        <f t="shared" si="78"/>
        <v/>
      </c>
      <c r="D2562" s="20"/>
      <c r="E2562" s="5"/>
      <c r="F2562" s="5"/>
      <c r="G2562" s="5"/>
      <c r="H2562" s="3"/>
      <c r="I2562" s="4"/>
      <c r="J2562" s="4"/>
      <c r="K2562" s="92" t="str">
        <f>IF(DepensesData[[#This Row],[Description/Commentaires/Notes]]="","",DepensesData[[#This Row],[Description/Commentaires/Notes]])</f>
        <v/>
      </c>
      <c r="L2562" s="21"/>
    </row>
    <row r="2563" spans="2:12" x14ac:dyDescent="0.25">
      <c r="B2563" s="92">
        <f t="shared" si="79"/>
        <v>2559</v>
      </c>
      <c r="C2563" s="13" t="str">
        <f t="shared" si="78"/>
        <v/>
      </c>
      <c r="D2563" s="20"/>
      <c r="E2563" s="5"/>
      <c r="F2563" s="5"/>
      <c r="G2563" s="5"/>
      <c r="H2563" s="3"/>
      <c r="I2563" s="4"/>
      <c r="J2563" s="4"/>
      <c r="K2563" s="92" t="str">
        <f>IF(DepensesData[[#This Row],[Description/Commentaires/Notes]]="","",DepensesData[[#This Row],[Description/Commentaires/Notes]])</f>
        <v/>
      </c>
      <c r="L2563" s="21"/>
    </row>
    <row r="2564" spans="2:12" x14ac:dyDescent="0.25">
      <c r="B2564" s="92">
        <f t="shared" si="79"/>
        <v>2560</v>
      </c>
      <c r="C2564" s="13" t="str">
        <f t="shared" si="78"/>
        <v/>
      </c>
      <c r="D2564" s="20"/>
      <c r="E2564" s="5"/>
      <c r="F2564" s="5"/>
      <c r="G2564" s="5"/>
      <c r="H2564" s="3"/>
      <c r="I2564" s="4"/>
      <c r="J2564" s="4"/>
      <c r="K2564" s="92" t="str">
        <f>IF(DepensesData[[#This Row],[Description/Commentaires/Notes]]="","",DepensesData[[#This Row],[Description/Commentaires/Notes]])</f>
        <v/>
      </c>
      <c r="L2564" s="21"/>
    </row>
    <row r="2565" spans="2:12" x14ac:dyDescent="0.25">
      <c r="B2565" s="92">
        <f t="shared" si="79"/>
        <v>2561</v>
      </c>
      <c r="C2565" s="13" t="str">
        <f t="shared" ref="C2565:C2628" si="80">IF(OR(D2565="", E2565="", F2565="", H2565="", I2565=""), "", TEXT(RIGHT(YEAR(D2565), 2), "00") &amp; TEXT(MONTH(D2565), "00") &amp; TEXT(DAY(D2565), "00") &amp; "_Dep_MC_" &amp; TEXT(B2565, "0"))</f>
        <v/>
      </c>
      <c r="D2565" s="20"/>
      <c r="E2565" s="5"/>
      <c r="F2565" s="5"/>
      <c r="G2565" s="5"/>
      <c r="H2565" s="3"/>
      <c r="I2565" s="4"/>
      <c r="J2565" s="4"/>
      <c r="K2565" s="92" t="str">
        <f>IF(DepensesData[[#This Row],[Description/Commentaires/Notes]]="","",DepensesData[[#This Row],[Description/Commentaires/Notes]])</f>
        <v/>
      </c>
      <c r="L2565" s="21"/>
    </row>
    <row r="2566" spans="2:12" x14ac:dyDescent="0.25">
      <c r="B2566" s="92">
        <f t="shared" si="79"/>
        <v>2562</v>
      </c>
      <c r="C2566" s="13" t="str">
        <f t="shared" si="80"/>
        <v/>
      </c>
      <c r="D2566" s="20"/>
      <c r="E2566" s="5"/>
      <c r="F2566" s="5"/>
      <c r="G2566" s="5"/>
      <c r="H2566" s="3"/>
      <c r="I2566" s="4"/>
      <c r="J2566" s="4"/>
      <c r="K2566" s="92" t="str">
        <f>IF(DepensesData[[#This Row],[Description/Commentaires/Notes]]="","",DepensesData[[#This Row],[Description/Commentaires/Notes]])</f>
        <v/>
      </c>
      <c r="L2566" s="21"/>
    </row>
    <row r="2567" spans="2:12" x14ac:dyDescent="0.25">
      <c r="B2567" s="92">
        <f t="shared" ref="B2567:B2630" si="81">B2566+1</f>
        <v>2563</v>
      </c>
      <c r="C2567" s="13" t="str">
        <f t="shared" si="80"/>
        <v/>
      </c>
      <c r="D2567" s="20"/>
      <c r="E2567" s="5"/>
      <c r="F2567" s="5"/>
      <c r="G2567" s="5"/>
      <c r="H2567" s="3"/>
      <c r="I2567" s="4"/>
      <c r="J2567" s="4"/>
      <c r="K2567" s="92" t="str">
        <f>IF(DepensesData[[#This Row],[Description/Commentaires/Notes]]="","",DepensesData[[#This Row],[Description/Commentaires/Notes]])</f>
        <v/>
      </c>
      <c r="L2567" s="21"/>
    </row>
    <row r="2568" spans="2:12" x14ac:dyDescent="0.25">
      <c r="B2568" s="92">
        <f t="shared" si="81"/>
        <v>2564</v>
      </c>
      <c r="C2568" s="13" t="str">
        <f t="shared" si="80"/>
        <v/>
      </c>
      <c r="D2568" s="20"/>
      <c r="E2568" s="5"/>
      <c r="F2568" s="5"/>
      <c r="G2568" s="5"/>
      <c r="H2568" s="3"/>
      <c r="I2568" s="4"/>
      <c r="J2568" s="4"/>
      <c r="K2568" s="92" t="str">
        <f>IF(DepensesData[[#This Row],[Description/Commentaires/Notes]]="","",DepensesData[[#This Row],[Description/Commentaires/Notes]])</f>
        <v/>
      </c>
      <c r="L2568" s="21"/>
    </row>
    <row r="2569" spans="2:12" x14ac:dyDescent="0.25">
      <c r="B2569" s="92">
        <f t="shared" si="81"/>
        <v>2565</v>
      </c>
      <c r="C2569" s="13" t="str">
        <f t="shared" si="80"/>
        <v/>
      </c>
      <c r="D2569" s="20"/>
      <c r="E2569" s="5"/>
      <c r="F2569" s="5"/>
      <c r="G2569" s="5"/>
      <c r="H2569" s="3"/>
      <c r="I2569" s="4"/>
      <c r="J2569" s="4"/>
      <c r="K2569" s="92" t="str">
        <f>IF(DepensesData[[#This Row],[Description/Commentaires/Notes]]="","",DepensesData[[#This Row],[Description/Commentaires/Notes]])</f>
        <v/>
      </c>
      <c r="L2569" s="21"/>
    </row>
    <row r="2570" spans="2:12" x14ac:dyDescent="0.25">
      <c r="B2570" s="92">
        <f t="shared" si="81"/>
        <v>2566</v>
      </c>
      <c r="C2570" s="13" t="str">
        <f t="shared" si="80"/>
        <v/>
      </c>
      <c r="D2570" s="20"/>
      <c r="E2570" s="5"/>
      <c r="F2570" s="5"/>
      <c r="G2570" s="5"/>
      <c r="H2570" s="3"/>
      <c r="I2570" s="4"/>
      <c r="J2570" s="4"/>
      <c r="K2570" s="92" t="str">
        <f>IF(DepensesData[[#This Row],[Description/Commentaires/Notes]]="","",DepensesData[[#This Row],[Description/Commentaires/Notes]])</f>
        <v/>
      </c>
      <c r="L2570" s="21"/>
    </row>
    <row r="2571" spans="2:12" x14ac:dyDescent="0.25">
      <c r="B2571" s="92">
        <f t="shared" si="81"/>
        <v>2567</v>
      </c>
      <c r="C2571" s="13" t="str">
        <f t="shared" si="80"/>
        <v/>
      </c>
      <c r="D2571" s="20"/>
      <c r="E2571" s="5"/>
      <c r="F2571" s="5"/>
      <c r="G2571" s="5"/>
      <c r="H2571" s="3"/>
      <c r="I2571" s="4"/>
      <c r="J2571" s="4"/>
      <c r="K2571" s="92" t="str">
        <f>IF(DepensesData[[#This Row],[Description/Commentaires/Notes]]="","",DepensesData[[#This Row],[Description/Commentaires/Notes]])</f>
        <v/>
      </c>
      <c r="L2571" s="21"/>
    </row>
    <row r="2572" spans="2:12" x14ac:dyDescent="0.25">
      <c r="B2572" s="92">
        <f t="shared" si="81"/>
        <v>2568</v>
      </c>
      <c r="C2572" s="13" t="str">
        <f t="shared" si="80"/>
        <v/>
      </c>
      <c r="D2572" s="20"/>
      <c r="E2572" s="5"/>
      <c r="F2572" s="5"/>
      <c r="G2572" s="5"/>
      <c r="H2572" s="3"/>
      <c r="I2572" s="4"/>
      <c r="J2572" s="4"/>
      <c r="K2572" s="92" t="str">
        <f>IF(DepensesData[[#This Row],[Description/Commentaires/Notes]]="","",DepensesData[[#This Row],[Description/Commentaires/Notes]])</f>
        <v/>
      </c>
      <c r="L2572" s="21"/>
    </row>
    <row r="2573" spans="2:12" x14ac:dyDescent="0.25">
      <c r="B2573" s="92">
        <f t="shared" si="81"/>
        <v>2569</v>
      </c>
      <c r="C2573" s="13" t="str">
        <f t="shared" si="80"/>
        <v/>
      </c>
      <c r="D2573" s="20"/>
      <c r="E2573" s="5"/>
      <c r="F2573" s="5"/>
      <c r="G2573" s="5"/>
      <c r="H2573" s="3"/>
      <c r="I2573" s="4"/>
      <c r="J2573" s="4"/>
      <c r="K2573" s="92" t="str">
        <f>IF(DepensesData[[#This Row],[Description/Commentaires/Notes]]="","",DepensesData[[#This Row],[Description/Commentaires/Notes]])</f>
        <v/>
      </c>
      <c r="L2573" s="21"/>
    </row>
    <row r="2574" spans="2:12" x14ac:dyDescent="0.25">
      <c r="B2574" s="92">
        <f t="shared" si="81"/>
        <v>2570</v>
      </c>
      <c r="C2574" s="13" t="str">
        <f t="shared" si="80"/>
        <v/>
      </c>
      <c r="D2574" s="20"/>
      <c r="E2574" s="5"/>
      <c r="F2574" s="5"/>
      <c r="G2574" s="5"/>
      <c r="H2574" s="3"/>
      <c r="I2574" s="4"/>
      <c r="J2574" s="4"/>
      <c r="K2574" s="92" t="str">
        <f>IF(DepensesData[[#This Row],[Description/Commentaires/Notes]]="","",DepensesData[[#This Row],[Description/Commentaires/Notes]])</f>
        <v/>
      </c>
      <c r="L2574" s="21"/>
    </row>
    <row r="2575" spans="2:12" x14ac:dyDescent="0.25">
      <c r="B2575" s="92">
        <f t="shared" si="81"/>
        <v>2571</v>
      </c>
      <c r="C2575" s="13" t="str">
        <f t="shared" si="80"/>
        <v/>
      </c>
      <c r="D2575" s="20"/>
      <c r="E2575" s="5"/>
      <c r="F2575" s="5"/>
      <c r="G2575" s="5"/>
      <c r="H2575" s="3"/>
      <c r="I2575" s="4"/>
      <c r="J2575" s="4"/>
      <c r="K2575" s="92" t="str">
        <f>IF(DepensesData[[#This Row],[Description/Commentaires/Notes]]="","",DepensesData[[#This Row],[Description/Commentaires/Notes]])</f>
        <v/>
      </c>
      <c r="L2575" s="21"/>
    </row>
    <row r="2576" spans="2:12" x14ac:dyDescent="0.25">
      <c r="B2576" s="92">
        <f t="shared" si="81"/>
        <v>2572</v>
      </c>
      <c r="C2576" s="13" t="str">
        <f t="shared" si="80"/>
        <v/>
      </c>
      <c r="D2576" s="20"/>
      <c r="E2576" s="5"/>
      <c r="F2576" s="5"/>
      <c r="G2576" s="5"/>
      <c r="H2576" s="3"/>
      <c r="I2576" s="4"/>
      <c r="J2576" s="4"/>
      <c r="K2576" s="92" t="str">
        <f>IF(DepensesData[[#This Row],[Description/Commentaires/Notes]]="","",DepensesData[[#This Row],[Description/Commentaires/Notes]])</f>
        <v/>
      </c>
      <c r="L2576" s="21"/>
    </row>
    <row r="2577" spans="2:12" x14ac:dyDescent="0.25">
      <c r="B2577" s="92">
        <f t="shared" si="81"/>
        <v>2573</v>
      </c>
      <c r="C2577" s="13" t="str">
        <f t="shared" si="80"/>
        <v/>
      </c>
      <c r="D2577" s="20"/>
      <c r="E2577" s="5"/>
      <c r="F2577" s="5"/>
      <c r="G2577" s="5"/>
      <c r="H2577" s="3"/>
      <c r="I2577" s="4"/>
      <c r="J2577" s="4"/>
      <c r="K2577" s="92" t="str">
        <f>IF(DepensesData[[#This Row],[Description/Commentaires/Notes]]="","",DepensesData[[#This Row],[Description/Commentaires/Notes]])</f>
        <v/>
      </c>
      <c r="L2577" s="21"/>
    </row>
    <row r="2578" spans="2:12" x14ac:dyDescent="0.25">
      <c r="B2578" s="92">
        <f t="shared" si="81"/>
        <v>2574</v>
      </c>
      <c r="C2578" s="13" t="str">
        <f t="shared" si="80"/>
        <v/>
      </c>
      <c r="D2578" s="20"/>
      <c r="E2578" s="5"/>
      <c r="F2578" s="5"/>
      <c r="G2578" s="5"/>
      <c r="H2578" s="3"/>
      <c r="I2578" s="4"/>
      <c r="J2578" s="4"/>
      <c r="K2578" s="92" t="str">
        <f>IF(DepensesData[[#This Row],[Description/Commentaires/Notes]]="","",DepensesData[[#This Row],[Description/Commentaires/Notes]])</f>
        <v/>
      </c>
      <c r="L2578" s="21"/>
    </row>
    <row r="2579" spans="2:12" x14ac:dyDescent="0.25">
      <c r="B2579" s="92">
        <f t="shared" si="81"/>
        <v>2575</v>
      </c>
      <c r="C2579" s="13" t="str">
        <f t="shared" si="80"/>
        <v/>
      </c>
      <c r="D2579" s="20"/>
      <c r="E2579" s="5"/>
      <c r="F2579" s="5"/>
      <c r="G2579" s="5"/>
      <c r="H2579" s="3"/>
      <c r="I2579" s="4"/>
      <c r="J2579" s="4"/>
      <c r="K2579" s="92" t="str">
        <f>IF(DepensesData[[#This Row],[Description/Commentaires/Notes]]="","",DepensesData[[#This Row],[Description/Commentaires/Notes]])</f>
        <v/>
      </c>
      <c r="L2579" s="21"/>
    </row>
    <row r="2580" spans="2:12" x14ac:dyDescent="0.25">
      <c r="B2580" s="92">
        <f t="shared" si="81"/>
        <v>2576</v>
      </c>
      <c r="C2580" s="13" t="str">
        <f t="shared" si="80"/>
        <v/>
      </c>
      <c r="D2580" s="20"/>
      <c r="E2580" s="5"/>
      <c r="F2580" s="5"/>
      <c r="G2580" s="5"/>
      <c r="H2580" s="3"/>
      <c r="I2580" s="4"/>
      <c r="J2580" s="4"/>
      <c r="K2580" s="92" t="str">
        <f>IF(DepensesData[[#This Row],[Description/Commentaires/Notes]]="","",DepensesData[[#This Row],[Description/Commentaires/Notes]])</f>
        <v/>
      </c>
      <c r="L2580" s="21"/>
    </row>
    <row r="2581" spans="2:12" x14ac:dyDescent="0.25">
      <c r="B2581" s="92">
        <f t="shared" si="81"/>
        <v>2577</v>
      </c>
      <c r="C2581" s="13" t="str">
        <f t="shared" si="80"/>
        <v/>
      </c>
      <c r="D2581" s="20"/>
      <c r="E2581" s="5"/>
      <c r="F2581" s="5"/>
      <c r="G2581" s="5"/>
      <c r="H2581" s="3"/>
      <c r="I2581" s="4"/>
      <c r="J2581" s="4"/>
      <c r="K2581" s="92" t="str">
        <f>IF(DepensesData[[#This Row],[Description/Commentaires/Notes]]="","",DepensesData[[#This Row],[Description/Commentaires/Notes]])</f>
        <v/>
      </c>
      <c r="L2581" s="21"/>
    </row>
    <row r="2582" spans="2:12" x14ac:dyDescent="0.25">
      <c r="B2582" s="92">
        <f t="shared" si="81"/>
        <v>2578</v>
      </c>
      <c r="C2582" s="13" t="str">
        <f t="shared" si="80"/>
        <v/>
      </c>
      <c r="D2582" s="20"/>
      <c r="E2582" s="5"/>
      <c r="F2582" s="5"/>
      <c r="G2582" s="5"/>
      <c r="H2582" s="3"/>
      <c r="I2582" s="4"/>
      <c r="J2582" s="4"/>
      <c r="K2582" s="92" t="str">
        <f>IF(DepensesData[[#This Row],[Description/Commentaires/Notes]]="","",DepensesData[[#This Row],[Description/Commentaires/Notes]])</f>
        <v/>
      </c>
      <c r="L2582" s="21"/>
    </row>
    <row r="2583" spans="2:12" x14ac:dyDescent="0.25">
      <c r="B2583" s="92">
        <f t="shared" si="81"/>
        <v>2579</v>
      </c>
      <c r="C2583" s="13" t="str">
        <f t="shared" si="80"/>
        <v/>
      </c>
      <c r="D2583" s="20"/>
      <c r="E2583" s="5"/>
      <c r="F2583" s="5"/>
      <c r="G2583" s="5"/>
      <c r="H2583" s="3"/>
      <c r="I2583" s="4"/>
      <c r="J2583" s="4"/>
      <c r="K2583" s="92" t="str">
        <f>IF(DepensesData[[#This Row],[Description/Commentaires/Notes]]="","",DepensesData[[#This Row],[Description/Commentaires/Notes]])</f>
        <v/>
      </c>
      <c r="L2583" s="21"/>
    </row>
    <row r="2584" spans="2:12" x14ac:dyDescent="0.25">
      <c r="B2584" s="92">
        <f t="shared" si="81"/>
        <v>2580</v>
      </c>
      <c r="C2584" s="13" t="str">
        <f t="shared" si="80"/>
        <v/>
      </c>
      <c r="D2584" s="20"/>
      <c r="E2584" s="5"/>
      <c r="F2584" s="5"/>
      <c r="G2584" s="5"/>
      <c r="H2584" s="3"/>
      <c r="I2584" s="4"/>
      <c r="J2584" s="4"/>
      <c r="K2584" s="92" t="str">
        <f>IF(DepensesData[[#This Row],[Description/Commentaires/Notes]]="","",DepensesData[[#This Row],[Description/Commentaires/Notes]])</f>
        <v/>
      </c>
      <c r="L2584" s="21"/>
    </row>
    <row r="2585" spans="2:12" x14ac:dyDescent="0.25">
      <c r="B2585" s="92">
        <f t="shared" si="81"/>
        <v>2581</v>
      </c>
      <c r="C2585" s="13" t="str">
        <f t="shared" si="80"/>
        <v/>
      </c>
      <c r="D2585" s="20"/>
      <c r="E2585" s="5"/>
      <c r="F2585" s="5"/>
      <c r="G2585" s="5"/>
      <c r="H2585" s="3"/>
      <c r="I2585" s="4"/>
      <c r="J2585" s="4"/>
      <c r="K2585" s="92" t="str">
        <f>IF(DepensesData[[#This Row],[Description/Commentaires/Notes]]="","",DepensesData[[#This Row],[Description/Commentaires/Notes]])</f>
        <v/>
      </c>
      <c r="L2585" s="21"/>
    </row>
    <row r="2586" spans="2:12" x14ac:dyDescent="0.25">
      <c r="B2586" s="92">
        <f t="shared" si="81"/>
        <v>2582</v>
      </c>
      <c r="C2586" s="13" t="str">
        <f t="shared" si="80"/>
        <v/>
      </c>
      <c r="D2586" s="20"/>
      <c r="E2586" s="5"/>
      <c r="F2586" s="5"/>
      <c r="G2586" s="5"/>
      <c r="H2586" s="3"/>
      <c r="I2586" s="4"/>
      <c r="J2586" s="4"/>
      <c r="K2586" s="92" t="str">
        <f>IF(DepensesData[[#This Row],[Description/Commentaires/Notes]]="","",DepensesData[[#This Row],[Description/Commentaires/Notes]])</f>
        <v/>
      </c>
      <c r="L2586" s="21"/>
    </row>
    <row r="2587" spans="2:12" x14ac:dyDescent="0.25">
      <c r="B2587" s="92">
        <f t="shared" si="81"/>
        <v>2583</v>
      </c>
      <c r="C2587" s="13" t="str">
        <f t="shared" si="80"/>
        <v/>
      </c>
      <c r="D2587" s="20"/>
      <c r="E2587" s="5"/>
      <c r="F2587" s="5"/>
      <c r="G2587" s="5"/>
      <c r="H2587" s="3"/>
      <c r="I2587" s="4"/>
      <c r="J2587" s="4"/>
      <c r="K2587" s="92" t="str">
        <f>IF(DepensesData[[#This Row],[Description/Commentaires/Notes]]="","",DepensesData[[#This Row],[Description/Commentaires/Notes]])</f>
        <v/>
      </c>
      <c r="L2587" s="21"/>
    </row>
    <row r="2588" spans="2:12" x14ac:dyDescent="0.25">
      <c r="B2588" s="92">
        <f t="shared" si="81"/>
        <v>2584</v>
      </c>
      <c r="C2588" s="13" t="str">
        <f t="shared" si="80"/>
        <v/>
      </c>
      <c r="D2588" s="20"/>
      <c r="E2588" s="5"/>
      <c r="F2588" s="5"/>
      <c r="G2588" s="5"/>
      <c r="H2588" s="3"/>
      <c r="I2588" s="4"/>
      <c r="J2588" s="4"/>
      <c r="K2588" s="92" t="str">
        <f>IF(DepensesData[[#This Row],[Description/Commentaires/Notes]]="","",DepensesData[[#This Row],[Description/Commentaires/Notes]])</f>
        <v/>
      </c>
      <c r="L2588" s="21"/>
    </row>
    <row r="2589" spans="2:12" x14ac:dyDescent="0.25">
      <c r="B2589" s="92">
        <f t="shared" si="81"/>
        <v>2585</v>
      </c>
      <c r="C2589" s="13" t="str">
        <f t="shared" si="80"/>
        <v/>
      </c>
      <c r="D2589" s="20"/>
      <c r="E2589" s="5"/>
      <c r="F2589" s="5"/>
      <c r="G2589" s="5"/>
      <c r="H2589" s="3"/>
      <c r="I2589" s="4"/>
      <c r="J2589" s="4"/>
      <c r="K2589" s="92" t="str">
        <f>IF(DepensesData[[#This Row],[Description/Commentaires/Notes]]="","",DepensesData[[#This Row],[Description/Commentaires/Notes]])</f>
        <v/>
      </c>
      <c r="L2589" s="21"/>
    </row>
    <row r="2590" spans="2:12" x14ac:dyDescent="0.25">
      <c r="B2590" s="92">
        <f t="shared" si="81"/>
        <v>2586</v>
      </c>
      <c r="C2590" s="13" t="str">
        <f t="shared" si="80"/>
        <v/>
      </c>
      <c r="D2590" s="20"/>
      <c r="E2590" s="5"/>
      <c r="F2590" s="5"/>
      <c r="G2590" s="5"/>
      <c r="H2590" s="3"/>
      <c r="I2590" s="4"/>
      <c r="J2590" s="4"/>
      <c r="K2590" s="92" t="str">
        <f>IF(DepensesData[[#This Row],[Description/Commentaires/Notes]]="","",DepensesData[[#This Row],[Description/Commentaires/Notes]])</f>
        <v/>
      </c>
      <c r="L2590" s="21"/>
    </row>
    <row r="2591" spans="2:12" x14ac:dyDescent="0.25">
      <c r="B2591" s="92">
        <f t="shared" si="81"/>
        <v>2587</v>
      </c>
      <c r="C2591" s="13" t="str">
        <f t="shared" si="80"/>
        <v/>
      </c>
      <c r="D2591" s="20"/>
      <c r="E2591" s="5"/>
      <c r="F2591" s="5"/>
      <c r="G2591" s="5"/>
      <c r="H2591" s="3"/>
      <c r="I2591" s="4"/>
      <c r="J2591" s="4"/>
      <c r="K2591" s="92" t="str">
        <f>IF(DepensesData[[#This Row],[Description/Commentaires/Notes]]="","",DepensesData[[#This Row],[Description/Commentaires/Notes]])</f>
        <v/>
      </c>
      <c r="L2591" s="21"/>
    </row>
    <row r="2592" spans="2:12" x14ac:dyDescent="0.25">
      <c r="B2592" s="92">
        <f t="shared" si="81"/>
        <v>2588</v>
      </c>
      <c r="C2592" s="13" t="str">
        <f t="shared" si="80"/>
        <v/>
      </c>
      <c r="D2592" s="20"/>
      <c r="E2592" s="5"/>
      <c r="F2592" s="5"/>
      <c r="G2592" s="5"/>
      <c r="H2592" s="3"/>
      <c r="I2592" s="4"/>
      <c r="J2592" s="4"/>
      <c r="K2592" s="92" t="str">
        <f>IF(DepensesData[[#This Row],[Description/Commentaires/Notes]]="","",DepensesData[[#This Row],[Description/Commentaires/Notes]])</f>
        <v/>
      </c>
      <c r="L2592" s="21"/>
    </row>
    <row r="2593" spans="2:12" x14ac:dyDescent="0.25">
      <c r="B2593" s="92">
        <f t="shared" si="81"/>
        <v>2589</v>
      </c>
      <c r="C2593" s="13" t="str">
        <f t="shared" si="80"/>
        <v/>
      </c>
      <c r="D2593" s="20"/>
      <c r="E2593" s="5"/>
      <c r="F2593" s="5"/>
      <c r="G2593" s="5"/>
      <c r="H2593" s="3"/>
      <c r="I2593" s="4"/>
      <c r="J2593" s="4"/>
      <c r="K2593" s="92" t="str">
        <f>IF(DepensesData[[#This Row],[Description/Commentaires/Notes]]="","",DepensesData[[#This Row],[Description/Commentaires/Notes]])</f>
        <v/>
      </c>
      <c r="L2593" s="21"/>
    </row>
    <row r="2594" spans="2:12" x14ac:dyDescent="0.25">
      <c r="B2594" s="92">
        <f t="shared" si="81"/>
        <v>2590</v>
      </c>
      <c r="C2594" s="13" t="str">
        <f t="shared" si="80"/>
        <v/>
      </c>
      <c r="D2594" s="20"/>
      <c r="E2594" s="5"/>
      <c r="F2594" s="5"/>
      <c r="G2594" s="5"/>
      <c r="H2594" s="3"/>
      <c r="I2594" s="4"/>
      <c r="J2594" s="4"/>
      <c r="K2594" s="92" t="str">
        <f>IF(DepensesData[[#This Row],[Description/Commentaires/Notes]]="","",DepensesData[[#This Row],[Description/Commentaires/Notes]])</f>
        <v/>
      </c>
      <c r="L2594" s="21"/>
    </row>
    <row r="2595" spans="2:12" x14ac:dyDescent="0.25">
      <c r="B2595" s="92">
        <f t="shared" si="81"/>
        <v>2591</v>
      </c>
      <c r="C2595" s="13" t="str">
        <f t="shared" si="80"/>
        <v/>
      </c>
      <c r="D2595" s="20"/>
      <c r="E2595" s="5"/>
      <c r="F2595" s="5"/>
      <c r="G2595" s="5"/>
      <c r="H2595" s="3"/>
      <c r="I2595" s="4"/>
      <c r="J2595" s="4"/>
      <c r="K2595" s="92" t="str">
        <f>IF(DepensesData[[#This Row],[Description/Commentaires/Notes]]="","",DepensesData[[#This Row],[Description/Commentaires/Notes]])</f>
        <v/>
      </c>
      <c r="L2595" s="21"/>
    </row>
    <row r="2596" spans="2:12" x14ac:dyDescent="0.25">
      <c r="B2596" s="92">
        <f t="shared" si="81"/>
        <v>2592</v>
      </c>
      <c r="C2596" s="13" t="str">
        <f t="shared" si="80"/>
        <v/>
      </c>
      <c r="D2596" s="20"/>
      <c r="E2596" s="5"/>
      <c r="F2596" s="5"/>
      <c r="G2596" s="5"/>
      <c r="H2596" s="3"/>
      <c r="I2596" s="4"/>
      <c r="J2596" s="4"/>
      <c r="K2596" s="92" t="str">
        <f>IF(DepensesData[[#This Row],[Description/Commentaires/Notes]]="","",DepensesData[[#This Row],[Description/Commentaires/Notes]])</f>
        <v/>
      </c>
      <c r="L2596" s="21"/>
    </row>
    <row r="2597" spans="2:12" x14ac:dyDescent="0.25">
      <c r="B2597" s="92">
        <f t="shared" si="81"/>
        <v>2593</v>
      </c>
      <c r="C2597" s="13" t="str">
        <f t="shared" si="80"/>
        <v/>
      </c>
      <c r="D2597" s="20"/>
      <c r="E2597" s="5"/>
      <c r="F2597" s="5"/>
      <c r="G2597" s="5"/>
      <c r="H2597" s="3"/>
      <c r="I2597" s="4"/>
      <c r="J2597" s="4"/>
      <c r="K2597" s="92" t="str">
        <f>IF(DepensesData[[#This Row],[Description/Commentaires/Notes]]="","",DepensesData[[#This Row],[Description/Commentaires/Notes]])</f>
        <v/>
      </c>
      <c r="L2597" s="21"/>
    </row>
    <row r="2598" spans="2:12" x14ac:dyDescent="0.25">
      <c r="B2598" s="92">
        <f t="shared" si="81"/>
        <v>2594</v>
      </c>
      <c r="C2598" s="13" t="str">
        <f t="shared" si="80"/>
        <v/>
      </c>
      <c r="D2598" s="20"/>
      <c r="E2598" s="5"/>
      <c r="F2598" s="5"/>
      <c r="G2598" s="5"/>
      <c r="H2598" s="3"/>
      <c r="I2598" s="4"/>
      <c r="J2598" s="4"/>
      <c r="K2598" s="92" t="str">
        <f>IF(DepensesData[[#This Row],[Description/Commentaires/Notes]]="","",DepensesData[[#This Row],[Description/Commentaires/Notes]])</f>
        <v/>
      </c>
      <c r="L2598" s="21"/>
    </row>
    <row r="2599" spans="2:12" x14ac:dyDescent="0.25">
      <c r="B2599" s="92">
        <f t="shared" si="81"/>
        <v>2595</v>
      </c>
      <c r="C2599" s="13" t="str">
        <f t="shared" si="80"/>
        <v/>
      </c>
      <c r="D2599" s="20"/>
      <c r="E2599" s="5"/>
      <c r="F2599" s="5"/>
      <c r="G2599" s="5"/>
      <c r="H2599" s="3"/>
      <c r="I2599" s="4"/>
      <c r="J2599" s="4"/>
      <c r="K2599" s="92" t="str">
        <f>IF(DepensesData[[#This Row],[Description/Commentaires/Notes]]="","",DepensesData[[#This Row],[Description/Commentaires/Notes]])</f>
        <v/>
      </c>
      <c r="L2599" s="21"/>
    </row>
    <row r="2600" spans="2:12" x14ac:dyDescent="0.25">
      <c r="B2600" s="92">
        <f t="shared" si="81"/>
        <v>2596</v>
      </c>
      <c r="C2600" s="13" t="str">
        <f t="shared" si="80"/>
        <v/>
      </c>
      <c r="D2600" s="20"/>
      <c r="E2600" s="5"/>
      <c r="F2600" s="5"/>
      <c r="G2600" s="5"/>
      <c r="H2600" s="3"/>
      <c r="I2600" s="4"/>
      <c r="J2600" s="4"/>
      <c r="K2600" s="92" t="str">
        <f>IF(DepensesData[[#This Row],[Description/Commentaires/Notes]]="","",DepensesData[[#This Row],[Description/Commentaires/Notes]])</f>
        <v/>
      </c>
      <c r="L2600" s="21"/>
    </row>
    <row r="2601" spans="2:12" x14ac:dyDescent="0.25">
      <c r="B2601" s="92">
        <f t="shared" si="81"/>
        <v>2597</v>
      </c>
      <c r="C2601" s="13" t="str">
        <f t="shared" si="80"/>
        <v/>
      </c>
      <c r="D2601" s="20"/>
      <c r="E2601" s="5"/>
      <c r="F2601" s="5"/>
      <c r="G2601" s="5"/>
      <c r="H2601" s="3"/>
      <c r="I2601" s="4"/>
      <c r="J2601" s="4"/>
      <c r="K2601" s="92" t="str">
        <f>IF(DepensesData[[#This Row],[Description/Commentaires/Notes]]="","",DepensesData[[#This Row],[Description/Commentaires/Notes]])</f>
        <v/>
      </c>
      <c r="L2601" s="21"/>
    </row>
    <row r="2602" spans="2:12" x14ac:dyDescent="0.25">
      <c r="B2602" s="92">
        <f t="shared" si="81"/>
        <v>2598</v>
      </c>
      <c r="C2602" s="13" t="str">
        <f t="shared" si="80"/>
        <v/>
      </c>
      <c r="D2602" s="20"/>
      <c r="E2602" s="5"/>
      <c r="F2602" s="5"/>
      <c r="G2602" s="5"/>
      <c r="H2602" s="3"/>
      <c r="I2602" s="4"/>
      <c r="J2602" s="4"/>
      <c r="K2602" s="92" t="str">
        <f>IF(DepensesData[[#This Row],[Description/Commentaires/Notes]]="","",DepensesData[[#This Row],[Description/Commentaires/Notes]])</f>
        <v/>
      </c>
      <c r="L2602" s="21"/>
    </row>
    <row r="2603" spans="2:12" x14ac:dyDescent="0.25">
      <c r="B2603" s="92">
        <f t="shared" si="81"/>
        <v>2599</v>
      </c>
      <c r="C2603" s="13" t="str">
        <f t="shared" si="80"/>
        <v/>
      </c>
      <c r="D2603" s="20"/>
      <c r="E2603" s="5"/>
      <c r="F2603" s="5"/>
      <c r="G2603" s="5"/>
      <c r="H2603" s="3"/>
      <c r="I2603" s="4"/>
      <c r="J2603" s="4"/>
      <c r="K2603" s="92" t="str">
        <f>IF(DepensesData[[#This Row],[Description/Commentaires/Notes]]="","",DepensesData[[#This Row],[Description/Commentaires/Notes]])</f>
        <v/>
      </c>
      <c r="L2603" s="21"/>
    </row>
    <row r="2604" spans="2:12" x14ac:dyDescent="0.25">
      <c r="B2604" s="92">
        <f t="shared" si="81"/>
        <v>2600</v>
      </c>
      <c r="C2604" s="13" t="str">
        <f t="shared" si="80"/>
        <v/>
      </c>
      <c r="D2604" s="20"/>
      <c r="E2604" s="5"/>
      <c r="F2604" s="5"/>
      <c r="G2604" s="5"/>
      <c r="H2604" s="3"/>
      <c r="I2604" s="4"/>
      <c r="J2604" s="4"/>
      <c r="K2604" s="92" t="str">
        <f>IF(DepensesData[[#This Row],[Description/Commentaires/Notes]]="","",DepensesData[[#This Row],[Description/Commentaires/Notes]])</f>
        <v/>
      </c>
      <c r="L2604" s="21"/>
    </row>
    <row r="2605" spans="2:12" x14ac:dyDescent="0.25">
      <c r="B2605" s="92">
        <f t="shared" si="81"/>
        <v>2601</v>
      </c>
      <c r="C2605" s="13" t="str">
        <f t="shared" si="80"/>
        <v/>
      </c>
      <c r="D2605" s="20"/>
      <c r="E2605" s="5"/>
      <c r="F2605" s="5"/>
      <c r="G2605" s="5"/>
      <c r="H2605" s="3"/>
      <c r="I2605" s="4"/>
      <c r="J2605" s="4"/>
      <c r="K2605" s="92" t="str">
        <f>IF(DepensesData[[#This Row],[Description/Commentaires/Notes]]="","",DepensesData[[#This Row],[Description/Commentaires/Notes]])</f>
        <v/>
      </c>
      <c r="L2605" s="21"/>
    </row>
    <row r="2606" spans="2:12" x14ac:dyDescent="0.25">
      <c r="B2606" s="92">
        <f t="shared" si="81"/>
        <v>2602</v>
      </c>
      <c r="C2606" s="13" t="str">
        <f t="shared" si="80"/>
        <v/>
      </c>
      <c r="D2606" s="20"/>
      <c r="E2606" s="5"/>
      <c r="F2606" s="5"/>
      <c r="G2606" s="5"/>
      <c r="H2606" s="3"/>
      <c r="I2606" s="4"/>
      <c r="J2606" s="4"/>
      <c r="K2606" s="92" t="str">
        <f>IF(DepensesData[[#This Row],[Description/Commentaires/Notes]]="","",DepensesData[[#This Row],[Description/Commentaires/Notes]])</f>
        <v/>
      </c>
      <c r="L2606" s="21"/>
    </row>
    <row r="2607" spans="2:12" x14ac:dyDescent="0.25">
      <c r="B2607" s="92">
        <f t="shared" si="81"/>
        <v>2603</v>
      </c>
      <c r="C2607" s="13" t="str">
        <f t="shared" si="80"/>
        <v/>
      </c>
      <c r="D2607" s="20"/>
      <c r="E2607" s="5"/>
      <c r="F2607" s="5"/>
      <c r="G2607" s="5"/>
      <c r="H2607" s="3"/>
      <c r="I2607" s="4"/>
      <c r="J2607" s="4"/>
      <c r="K2607" s="92" t="str">
        <f>IF(DepensesData[[#This Row],[Description/Commentaires/Notes]]="","",DepensesData[[#This Row],[Description/Commentaires/Notes]])</f>
        <v/>
      </c>
      <c r="L2607" s="21"/>
    </row>
    <row r="2608" spans="2:12" x14ac:dyDescent="0.25">
      <c r="B2608" s="92">
        <f t="shared" si="81"/>
        <v>2604</v>
      </c>
      <c r="C2608" s="13" t="str">
        <f t="shared" si="80"/>
        <v/>
      </c>
      <c r="D2608" s="20"/>
      <c r="E2608" s="5"/>
      <c r="F2608" s="5"/>
      <c r="G2608" s="5"/>
      <c r="H2608" s="3"/>
      <c r="I2608" s="4"/>
      <c r="J2608" s="4"/>
      <c r="K2608" s="92" t="str">
        <f>IF(DepensesData[[#This Row],[Description/Commentaires/Notes]]="","",DepensesData[[#This Row],[Description/Commentaires/Notes]])</f>
        <v/>
      </c>
      <c r="L2608" s="21"/>
    </row>
    <row r="2609" spans="2:12" x14ac:dyDescent="0.25">
      <c r="B2609" s="92">
        <f t="shared" si="81"/>
        <v>2605</v>
      </c>
      <c r="C2609" s="13" t="str">
        <f t="shared" si="80"/>
        <v/>
      </c>
      <c r="D2609" s="20"/>
      <c r="E2609" s="5"/>
      <c r="F2609" s="5"/>
      <c r="G2609" s="5"/>
      <c r="H2609" s="3"/>
      <c r="I2609" s="4"/>
      <c r="J2609" s="4"/>
      <c r="K2609" s="92" t="str">
        <f>IF(DepensesData[[#This Row],[Description/Commentaires/Notes]]="","",DepensesData[[#This Row],[Description/Commentaires/Notes]])</f>
        <v/>
      </c>
      <c r="L2609" s="21"/>
    </row>
    <row r="2610" spans="2:12" x14ac:dyDescent="0.25">
      <c r="B2610" s="92">
        <f t="shared" si="81"/>
        <v>2606</v>
      </c>
      <c r="C2610" s="13" t="str">
        <f t="shared" si="80"/>
        <v/>
      </c>
      <c r="D2610" s="20"/>
      <c r="E2610" s="5"/>
      <c r="F2610" s="5"/>
      <c r="G2610" s="5"/>
      <c r="H2610" s="3"/>
      <c r="I2610" s="4"/>
      <c r="J2610" s="4"/>
      <c r="K2610" s="92" t="str">
        <f>IF(DepensesData[[#This Row],[Description/Commentaires/Notes]]="","",DepensesData[[#This Row],[Description/Commentaires/Notes]])</f>
        <v/>
      </c>
      <c r="L2610" s="21"/>
    </row>
    <row r="2611" spans="2:12" x14ac:dyDescent="0.25">
      <c r="B2611" s="92">
        <f t="shared" si="81"/>
        <v>2607</v>
      </c>
      <c r="C2611" s="13" t="str">
        <f t="shared" si="80"/>
        <v/>
      </c>
      <c r="D2611" s="20"/>
      <c r="E2611" s="5"/>
      <c r="F2611" s="5"/>
      <c r="G2611" s="5"/>
      <c r="H2611" s="3"/>
      <c r="I2611" s="4"/>
      <c r="J2611" s="4"/>
      <c r="K2611" s="92" t="str">
        <f>IF(DepensesData[[#This Row],[Description/Commentaires/Notes]]="","",DepensesData[[#This Row],[Description/Commentaires/Notes]])</f>
        <v/>
      </c>
      <c r="L2611" s="21"/>
    </row>
    <row r="2612" spans="2:12" x14ac:dyDescent="0.25">
      <c r="B2612" s="92">
        <f t="shared" si="81"/>
        <v>2608</v>
      </c>
      <c r="C2612" s="13" t="str">
        <f t="shared" si="80"/>
        <v/>
      </c>
      <c r="D2612" s="20"/>
      <c r="E2612" s="5"/>
      <c r="F2612" s="5"/>
      <c r="G2612" s="5"/>
      <c r="H2612" s="3"/>
      <c r="I2612" s="4"/>
      <c r="J2612" s="4"/>
      <c r="K2612" s="92" t="str">
        <f>IF(DepensesData[[#This Row],[Description/Commentaires/Notes]]="","",DepensesData[[#This Row],[Description/Commentaires/Notes]])</f>
        <v/>
      </c>
      <c r="L2612" s="21"/>
    </row>
    <row r="2613" spans="2:12" x14ac:dyDescent="0.25">
      <c r="B2613" s="92">
        <f t="shared" si="81"/>
        <v>2609</v>
      </c>
      <c r="C2613" s="13" t="str">
        <f t="shared" si="80"/>
        <v/>
      </c>
      <c r="D2613" s="20"/>
      <c r="E2613" s="5"/>
      <c r="F2613" s="5"/>
      <c r="G2613" s="5"/>
      <c r="H2613" s="3"/>
      <c r="I2613" s="4"/>
      <c r="J2613" s="4"/>
      <c r="K2613" s="92" t="str">
        <f>IF(DepensesData[[#This Row],[Description/Commentaires/Notes]]="","",DepensesData[[#This Row],[Description/Commentaires/Notes]])</f>
        <v/>
      </c>
      <c r="L2613" s="21"/>
    </row>
    <row r="2614" spans="2:12" x14ac:dyDescent="0.25">
      <c r="B2614" s="92">
        <f t="shared" si="81"/>
        <v>2610</v>
      </c>
      <c r="C2614" s="13" t="str">
        <f t="shared" si="80"/>
        <v/>
      </c>
      <c r="D2614" s="20"/>
      <c r="E2614" s="5"/>
      <c r="F2614" s="5"/>
      <c r="G2614" s="5"/>
      <c r="H2614" s="3"/>
      <c r="I2614" s="4"/>
      <c r="J2614" s="4"/>
      <c r="K2614" s="92" t="str">
        <f>IF(DepensesData[[#This Row],[Description/Commentaires/Notes]]="","",DepensesData[[#This Row],[Description/Commentaires/Notes]])</f>
        <v/>
      </c>
      <c r="L2614" s="21"/>
    </row>
    <row r="2615" spans="2:12" x14ac:dyDescent="0.25">
      <c r="B2615" s="92">
        <f t="shared" si="81"/>
        <v>2611</v>
      </c>
      <c r="C2615" s="13" t="str">
        <f t="shared" si="80"/>
        <v/>
      </c>
      <c r="D2615" s="20"/>
      <c r="E2615" s="5"/>
      <c r="F2615" s="5"/>
      <c r="G2615" s="5"/>
      <c r="H2615" s="3"/>
      <c r="I2615" s="4"/>
      <c r="J2615" s="4"/>
      <c r="K2615" s="92" t="str">
        <f>IF(DepensesData[[#This Row],[Description/Commentaires/Notes]]="","",DepensesData[[#This Row],[Description/Commentaires/Notes]])</f>
        <v/>
      </c>
      <c r="L2615" s="21"/>
    </row>
    <row r="2616" spans="2:12" x14ac:dyDescent="0.25">
      <c r="B2616" s="92">
        <f t="shared" si="81"/>
        <v>2612</v>
      </c>
      <c r="C2616" s="13" t="str">
        <f t="shared" si="80"/>
        <v/>
      </c>
      <c r="D2616" s="20"/>
      <c r="E2616" s="5"/>
      <c r="F2616" s="5"/>
      <c r="G2616" s="5"/>
      <c r="H2616" s="3"/>
      <c r="I2616" s="4"/>
      <c r="J2616" s="4"/>
      <c r="K2616" s="92" t="str">
        <f>IF(DepensesData[[#This Row],[Description/Commentaires/Notes]]="","",DepensesData[[#This Row],[Description/Commentaires/Notes]])</f>
        <v/>
      </c>
      <c r="L2616" s="21"/>
    </row>
    <row r="2617" spans="2:12" x14ac:dyDescent="0.25">
      <c r="B2617" s="92">
        <f t="shared" si="81"/>
        <v>2613</v>
      </c>
      <c r="C2617" s="13" t="str">
        <f t="shared" si="80"/>
        <v/>
      </c>
      <c r="D2617" s="20"/>
      <c r="E2617" s="5"/>
      <c r="F2617" s="5"/>
      <c r="G2617" s="5"/>
      <c r="H2617" s="3"/>
      <c r="I2617" s="4"/>
      <c r="J2617" s="4"/>
      <c r="K2617" s="92" t="str">
        <f>IF(DepensesData[[#This Row],[Description/Commentaires/Notes]]="","",DepensesData[[#This Row],[Description/Commentaires/Notes]])</f>
        <v/>
      </c>
      <c r="L2617" s="21"/>
    </row>
    <row r="2618" spans="2:12" x14ac:dyDescent="0.25">
      <c r="B2618" s="92">
        <f t="shared" si="81"/>
        <v>2614</v>
      </c>
      <c r="C2618" s="13" t="str">
        <f t="shared" si="80"/>
        <v/>
      </c>
      <c r="D2618" s="20"/>
      <c r="E2618" s="5"/>
      <c r="F2618" s="5"/>
      <c r="G2618" s="5"/>
      <c r="H2618" s="3"/>
      <c r="I2618" s="4"/>
      <c r="J2618" s="4"/>
      <c r="K2618" s="92" t="str">
        <f>IF(DepensesData[[#This Row],[Description/Commentaires/Notes]]="","",DepensesData[[#This Row],[Description/Commentaires/Notes]])</f>
        <v/>
      </c>
      <c r="L2618" s="21"/>
    </row>
    <row r="2619" spans="2:12" x14ac:dyDescent="0.25">
      <c r="B2619" s="92">
        <f t="shared" si="81"/>
        <v>2615</v>
      </c>
      <c r="C2619" s="13" t="str">
        <f t="shared" si="80"/>
        <v/>
      </c>
      <c r="D2619" s="20"/>
      <c r="E2619" s="5"/>
      <c r="F2619" s="5"/>
      <c r="G2619" s="5"/>
      <c r="H2619" s="3"/>
      <c r="I2619" s="4"/>
      <c r="J2619" s="4"/>
      <c r="K2619" s="92" t="str">
        <f>IF(DepensesData[[#This Row],[Description/Commentaires/Notes]]="","",DepensesData[[#This Row],[Description/Commentaires/Notes]])</f>
        <v/>
      </c>
      <c r="L2619" s="21"/>
    </row>
    <row r="2620" spans="2:12" x14ac:dyDescent="0.25">
      <c r="B2620" s="92">
        <f t="shared" si="81"/>
        <v>2616</v>
      </c>
      <c r="C2620" s="13" t="str">
        <f t="shared" si="80"/>
        <v/>
      </c>
      <c r="D2620" s="20"/>
      <c r="E2620" s="5"/>
      <c r="F2620" s="5"/>
      <c r="G2620" s="5"/>
      <c r="H2620" s="3"/>
      <c r="I2620" s="4"/>
      <c r="J2620" s="4"/>
      <c r="K2620" s="92" t="str">
        <f>IF(DepensesData[[#This Row],[Description/Commentaires/Notes]]="","",DepensesData[[#This Row],[Description/Commentaires/Notes]])</f>
        <v/>
      </c>
      <c r="L2620" s="21"/>
    </row>
    <row r="2621" spans="2:12" x14ac:dyDescent="0.25">
      <c r="B2621" s="92">
        <f t="shared" si="81"/>
        <v>2617</v>
      </c>
      <c r="C2621" s="13" t="str">
        <f t="shared" si="80"/>
        <v/>
      </c>
      <c r="D2621" s="20"/>
      <c r="E2621" s="5"/>
      <c r="F2621" s="5"/>
      <c r="G2621" s="5"/>
      <c r="H2621" s="3"/>
      <c r="I2621" s="4"/>
      <c r="J2621" s="4"/>
      <c r="K2621" s="92" t="str">
        <f>IF(DepensesData[[#This Row],[Description/Commentaires/Notes]]="","",DepensesData[[#This Row],[Description/Commentaires/Notes]])</f>
        <v/>
      </c>
      <c r="L2621" s="21"/>
    </row>
    <row r="2622" spans="2:12" x14ac:dyDescent="0.25">
      <c r="B2622" s="92">
        <f t="shared" si="81"/>
        <v>2618</v>
      </c>
      <c r="C2622" s="13" t="str">
        <f t="shared" si="80"/>
        <v/>
      </c>
      <c r="D2622" s="20"/>
      <c r="E2622" s="5"/>
      <c r="F2622" s="5"/>
      <c r="G2622" s="5"/>
      <c r="H2622" s="3"/>
      <c r="I2622" s="4"/>
      <c r="J2622" s="4"/>
      <c r="K2622" s="92" t="str">
        <f>IF(DepensesData[[#This Row],[Description/Commentaires/Notes]]="","",DepensesData[[#This Row],[Description/Commentaires/Notes]])</f>
        <v/>
      </c>
      <c r="L2622" s="21"/>
    </row>
    <row r="2623" spans="2:12" x14ac:dyDescent="0.25">
      <c r="B2623" s="92">
        <f t="shared" si="81"/>
        <v>2619</v>
      </c>
      <c r="C2623" s="13" t="str">
        <f t="shared" si="80"/>
        <v/>
      </c>
      <c r="D2623" s="20"/>
      <c r="E2623" s="5"/>
      <c r="F2623" s="5"/>
      <c r="G2623" s="5"/>
      <c r="H2623" s="3"/>
      <c r="I2623" s="4"/>
      <c r="J2623" s="4"/>
      <c r="K2623" s="92" t="str">
        <f>IF(DepensesData[[#This Row],[Description/Commentaires/Notes]]="","",DepensesData[[#This Row],[Description/Commentaires/Notes]])</f>
        <v/>
      </c>
      <c r="L2623" s="21"/>
    </row>
    <row r="2624" spans="2:12" x14ac:dyDescent="0.25">
      <c r="B2624" s="92">
        <f t="shared" si="81"/>
        <v>2620</v>
      </c>
      <c r="C2624" s="13" t="str">
        <f t="shared" si="80"/>
        <v/>
      </c>
      <c r="D2624" s="20"/>
      <c r="E2624" s="5"/>
      <c r="F2624" s="5"/>
      <c r="G2624" s="5"/>
      <c r="H2624" s="3"/>
      <c r="I2624" s="4"/>
      <c r="J2624" s="4"/>
      <c r="K2624" s="92" t="str">
        <f>IF(DepensesData[[#This Row],[Description/Commentaires/Notes]]="","",DepensesData[[#This Row],[Description/Commentaires/Notes]])</f>
        <v/>
      </c>
      <c r="L2624" s="21"/>
    </row>
    <row r="2625" spans="2:12" x14ac:dyDescent="0.25">
      <c r="B2625" s="92">
        <f t="shared" si="81"/>
        <v>2621</v>
      </c>
      <c r="C2625" s="13" t="str">
        <f t="shared" si="80"/>
        <v/>
      </c>
      <c r="D2625" s="20"/>
      <c r="E2625" s="5"/>
      <c r="F2625" s="5"/>
      <c r="G2625" s="5"/>
      <c r="H2625" s="3"/>
      <c r="I2625" s="4"/>
      <c r="J2625" s="4"/>
      <c r="K2625" s="92" t="str">
        <f>IF(DepensesData[[#This Row],[Description/Commentaires/Notes]]="","",DepensesData[[#This Row],[Description/Commentaires/Notes]])</f>
        <v/>
      </c>
      <c r="L2625" s="21"/>
    </row>
    <row r="2626" spans="2:12" x14ac:dyDescent="0.25">
      <c r="B2626" s="92">
        <f t="shared" si="81"/>
        <v>2622</v>
      </c>
      <c r="C2626" s="13" t="str">
        <f t="shared" si="80"/>
        <v/>
      </c>
      <c r="D2626" s="20"/>
      <c r="E2626" s="5"/>
      <c r="F2626" s="5"/>
      <c r="G2626" s="5"/>
      <c r="H2626" s="3"/>
      <c r="I2626" s="4"/>
      <c r="J2626" s="4"/>
      <c r="K2626" s="92" t="str">
        <f>IF(DepensesData[[#This Row],[Description/Commentaires/Notes]]="","",DepensesData[[#This Row],[Description/Commentaires/Notes]])</f>
        <v/>
      </c>
      <c r="L2626" s="21"/>
    </row>
    <row r="2627" spans="2:12" x14ac:dyDescent="0.25">
      <c r="B2627" s="92">
        <f t="shared" si="81"/>
        <v>2623</v>
      </c>
      <c r="C2627" s="13" t="str">
        <f t="shared" si="80"/>
        <v/>
      </c>
      <c r="D2627" s="20"/>
      <c r="E2627" s="5"/>
      <c r="F2627" s="5"/>
      <c r="G2627" s="5"/>
      <c r="H2627" s="3"/>
      <c r="I2627" s="4"/>
      <c r="J2627" s="4"/>
      <c r="K2627" s="92" t="str">
        <f>IF(DepensesData[[#This Row],[Description/Commentaires/Notes]]="","",DepensesData[[#This Row],[Description/Commentaires/Notes]])</f>
        <v/>
      </c>
      <c r="L2627" s="21"/>
    </row>
    <row r="2628" spans="2:12" x14ac:dyDescent="0.25">
      <c r="B2628" s="92">
        <f t="shared" si="81"/>
        <v>2624</v>
      </c>
      <c r="C2628" s="13" t="str">
        <f t="shared" si="80"/>
        <v/>
      </c>
      <c r="D2628" s="20"/>
      <c r="E2628" s="5"/>
      <c r="F2628" s="5"/>
      <c r="G2628" s="5"/>
      <c r="H2628" s="3"/>
      <c r="I2628" s="4"/>
      <c r="J2628" s="4"/>
      <c r="K2628" s="92" t="str">
        <f>IF(DepensesData[[#This Row],[Description/Commentaires/Notes]]="","",DepensesData[[#This Row],[Description/Commentaires/Notes]])</f>
        <v/>
      </c>
      <c r="L2628" s="21"/>
    </row>
    <row r="2629" spans="2:12" x14ac:dyDescent="0.25">
      <c r="B2629" s="92">
        <f t="shared" si="81"/>
        <v>2625</v>
      </c>
      <c r="C2629" s="13" t="str">
        <f t="shared" ref="C2629:C2692" si="82">IF(OR(D2629="", E2629="", F2629="", H2629="", I2629=""), "", TEXT(RIGHT(YEAR(D2629), 2), "00") &amp; TEXT(MONTH(D2629), "00") &amp; TEXT(DAY(D2629), "00") &amp; "_Dep_MC_" &amp; TEXT(B2629, "0"))</f>
        <v/>
      </c>
      <c r="D2629" s="20"/>
      <c r="E2629" s="5"/>
      <c r="F2629" s="5"/>
      <c r="G2629" s="5"/>
      <c r="H2629" s="3"/>
      <c r="I2629" s="4"/>
      <c r="J2629" s="4"/>
      <c r="K2629" s="92" t="str">
        <f>IF(DepensesData[[#This Row],[Description/Commentaires/Notes]]="","",DepensesData[[#This Row],[Description/Commentaires/Notes]])</f>
        <v/>
      </c>
      <c r="L2629" s="21"/>
    </row>
    <row r="2630" spans="2:12" x14ac:dyDescent="0.25">
      <c r="B2630" s="92">
        <f t="shared" si="81"/>
        <v>2626</v>
      </c>
      <c r="C2630" s="13" t="str">
        <f t="shared" si="82"/>
        <v/>
      </c>
      <c r="D2630" s="20"/>
      <c r="E2630" s="5"/>
      <c r="F2630" s="5"/>
      <c r="G2630" s="5"/>
      <c r="H2630" s="3"/>
      <c r="I2630" s="4"/>
      <c r="J2630" s="4"/>
      <c r="K2630" s="92" t="str">
        <f>IF(DepensesData[[#This Row],[Description/Commentaires/Notes]]="","",DepensesData[[#This Row],[Description/Commentaires/Notes]])</f>
        <v/>
      </c>
      <c r="L2630" s="21"/>
    </row>
    <row r="2631" spans="2:12" x14ac:dyDescent="0.25">
      <c r="B2631" s="92">
        <f t="shared" ref="B2631:B2694" si="83">B2630+1</f>
        <v>2627</v>
      </c>
      <c r="C2631" s="13" t="str">
        <f t="shared" si="82"/>
        <v/>
      </c>
      <c r="D2631" s="20"/>
      <c r="E2631" s="5"/>
      <c r="F2631" s="5"/>
      <c r="G2631" s="5"/>
      <c r="H2631" s="3"/>
      <c r="I2631" s="4"/>
      <c r="J2631" s="4"/>
      <c r="K2631" s="92" t="str">
        <f>IF(DepensesData[[#This Row],[Description/Commentaires/Notes]]="","",DepensesData[[#This Row],[Description/Commentaires/Notes]])</f>
        <v/>
      </c>
      <c r="L2631" s="21"/>
    </row>
    <row r="2632" spans="2:12" x14ac:dyDescent="0.25">
      <c r="B2632" s="92">
        <f t="shared" si="83"/>
        <v>2628</v>
      </c>
      <c r="C2632" s="13" t="str">
        <f t="shared" si="82"/>
        <v/>
      </c>
      <c r="D2632" s="20"/>
      <c r="E2632" s="5"/>
      <c r="F2632" s="5"/>
      <c r="G2632" s="5"/>
      <c r="H2632" s="3"/>
      <c r="I2632" s="4"/>
      <c r="J2632" s="4"/>
      <c r="K2632" s="92" t="str">
        <f>IF(DepensesData[[#This Row],[Description/Commentaires/Notes]]="","",DepensesData[[#This Row],[Description/Commentaires/Notes]])</f>
        <v/>
      </c>
      <c r="L2632" s="21"/>
    </row>
    <row r="2633" spans="2:12" x14ac:dyDescent="0.25">
      <c r="B2633" s="92">
        <f t="shared" si="83"/>
        <v>2629</v>
      </c>
      <c r="C2633" s="13" t="str">
        <f t="shared" si="82"/>
        <v/>
      </c>
      <c r="D2633" s="20"/>
      <c r="E2633" s="5"/>
      <c r="F2633" s="5"/>
      <c r="G2633" s="5"/>
      <c r="H2633" s="3"/>
      <c r="I2633" s="4"/>
      <c r="J2633" s="4"/>
      <c r="K2633" s="92" t="str">
        <f>IF(DepensesData[[#This Row],[Description/Commentaires/Notes]]="","",DepensesData[[#This Row],[Description/Commentaires/Notes]])</f>
        <v/>
      </c>
      <c r="L2633" s="21"/>
    </row>
    <row r="2634" spans="2:12" x14ac:dyDescent="0.25">
      <c r="B2634" s="92">
        <f t="shared" si="83"/>
        <v>2630</v>
      </c>
      <c r="C2634" s="13" t="str">
        <f t="shared" si="82"/>
        <v/>
      </c>
      <c r="D2634" s="20"/>
      <c r="E2634" s="5"/>
      <c r="F2634" s="5"/>
      <c r="G2634" s="5"/>
      <c r="H2634" s="3"/>
      <c r="I2634" s="4"/>
      <c r="J2634" s="4"/>
      <c r="K2634" s="92" t="str">
        <f>IF(DepensesData[[#This Row],[Description/Commentaires/Notes]]="","",DepensesData[[#This Row],[Description/Commentaires/Notes]])</f>
        <v/>
      </c>
      <c r="L2634" s="21"/>
    </row>
    <row r="2635" spans="2:12" x14ac:dyDescent="0.25">
      <c r="B2635" s="92">
        <f t="shared" si="83"/>
        <v>2631</v>
      </c>
      <c r="C2635" s="13" t="str">
        <f t="shared" si="82"/>
        <v/>
      </c>
      <c r="D2635" s="20"/>
      <c r="E2635" s="5"/>
      <c r="F2635" s="5"/>
      <c r="G2635" s="5"/>
      <c r="H2635" s="3"/>
      <c r="I2635" s="4"/>
      <c r="J2635" s="4"/>
      <c r="K2635" s="92" t="str">
        <f>IF(DepensesData[[#This Row],[Description/Commentaires/Notes]]="","",DepensesData[[#This Row],[Description/Commentaires/Notes]])</f>
        <v/>
      </c>
      <c r="L2635" s="21"/>
    </row>
    <row r="2636" spans="2:12" x14ac:dyDescent="0.25">
      <c r="B2636" s="92">
        <f t="shared" si="83"/>
        <v>2632</v>
      </c>
      <c r="C2636" s="13" t="str">
        <f t="shared" si="82"/>
        <v/>
      </c>
      <c r="D2636" s="20"/>
      <c r="E2636" s="5"/>
      <c r="F2636" s="5"/>
      <c r="G2636" s="5"/>
      <c r="H2636" s="3"/>
      <c r="I2636" s="4"/>
      <c r="J2636" s="4"/>
      <c r="K2636" s="92" t="str">
        <f>IF(DepensesData[[#This Row],[Description/Commentaires/Notes]]="","",DepensesData[[#This Row],[Description/Commentaires/Notes]])</f>
        <v/>
      </c>
      <c r="L2636" s="21"/>
    </row>
    <row r="2637" spans="2:12" x14ac:dyDescent="0.25">
      <c r="B2637" s="92">
        <f t="shared" si="83"/>
        <v>2633</v>
      </c>
      <c r="C2637" s="13" t="str">
        <f t="shared" si="82"/>
        <v/>
      </c>
      <c r="D2637" s="20"/>
      <c r="E2637" s="5"/>
      <c r="F2637" s="5"/>
      <c r="G2637" s="5"/>
      <c r="H2637" s="3"/>
      <c r="I2637" s="4"/>
      <c r="J2637" s="4"/>
      <c r="K2637" s="92" t="str">
        <f>IF(DepensesData[[#This Row],[Description/Commentaires/Notes]]="","",DepensesData[[#This Row],[Description/Commentaires/Notes]])</f>
        <v/>
      </c>
      <c r="L2637" s="21"/>
    </row>
    <row r="2638" spans="2:12" x14ac:dyDescent="0.25">
      <c r="B2638" s="92">
        <f t="shared" si="83"/>
        <v>2634</v>
      </c>
      <c r="C2638" s="13" t="str">
        <f t="shared" si="82"/>
        <v/>
      </c>
      <c r="D2638" s="20"/>
      <c r="E2638" s="5"/>
      <c r="F2638" s="5"/>
      <c r="G2638" s="5"/>
      <c r="H2638" s="3"/>
      <c r="I2638" s="4"/>
      <c r="J2638" s="4"/>
      <c r="K2638" s="92" t="str">
        <f>IF(DepensesData[[#This Row],[Description/Commentaires/Notes]]="","",DepensesData[[#This Row],[Description/Commentaires/Notes]])</f>
        <v/>
      </c>
      <c r="L2638" s="21"/>
    </row>
    <row r="2639" spans="2:12" x14ac:dyDescent="0.25">
      <c r="B2639" s="92">
        <f t="shared" si="83"/>
        <v>2635</v>
      </c>
      <c r="C2639" s="13" t="str">
        <f t="shared" si="82"/>
        <v/>
      </c>
      <c r="D2639" s="20"/>
      <c r="E2639" s="5"/>
      <c r="F2639" s="5"/>
      <c r="G2639" s="5"/>
      <c r="H2639" s="3"/>
      <c r="I2639" s="4"/>
      <c r="J2639" s="4"/>
      <c r="K2639" s="92" t="str">
        <f>IF(DepensesData[[#This Row],[Description/Commentaires/Notes]]="","",DepensesData[[#This Row],[Description/Commentaires/Notes]])</f>
        <v/>
      </c>
      <c r="L2639" s="21"/>
    </row>
    <row r="2640" spans="2:12" x14ac:dyDescent="0.25">
      <c r="B2640" s="92">
        <f t="shared" si="83"/>
        <v>2636</v>
      </c>
      <c r="C2640" s="13" t="str">
        <f t="shared" si="82"/>
        <v/>
      </c>
      <c r="D2640" s="20"/>
      <c r="E2640" s="5"/>
      <c r="F2640" s="5"/>
      <c r="G2640" s="5"/>
      <c r="H2640" s="3"/>
      <c r="I2640" s="4"/>
      <c r="J2640" s="4"/>
      <c r="K2640" s="92" t="str">
        <f>IF(DepensesData[[#This Row],[Description/Commentaires/Notes]]="","",DepensesData[[#This Row],[Description/Commentaires/Notes]])</f>
        <v/>
      </c>
      <c r="L2640" s="21"/>
    </row>
    <row r="2641" spans="2:12" x14ac:dyDescent="0.25">
      <c r="B2641" s="92">
        <f t="shared" si="83"/>
        <v>2637</v>
      </c>
      <c r="C2641" s="13" t="str">
        <f t="shared" si="82"/>
        <v/>
      </c>
      <c r="D2641" s="20"/>
      <c r="E2641" s="5"/>
      <c r="F2641" s="5"/>
      <c r="G2641" s="5"/>
      <c r="H2641" s="3"/>
      <c r="I2641" s="4"/>
      <c r="J2641" s="4"/>
      <c r="K2641" s="92" t="str">
        <f>IF(DepensesData[[#This Row],[Description/Commentaires/Notes]]="","",DepensesData[[#This Row],[Description/Commentaires/Notes]])</f>
        <v/>
      </c>
      <c r="L2641" s="21"/>
    </row>
    <row r="2642" spans="2:12" x14ac:dyDescent="0.25">
      <c r="B2642" s="92">
        <f t="shared" si="83"/>
        <v>2638</v>
      </c>
      <c r="C2642" s="13" t="str">
        <f t="shared" si="82"/>
        <v/>
      </c>
      <c r="D2642" s="20"/>
      <c r="E2642" s="5"/>
      <c r="F2642" s="5"/>
      <c r="G2642" s="5"/>
      <c r="H2642" s="3"/>
      <c r="I2642" s="4"/>
      <c r="J2642" s="4"/>
      <c r="K2642" s="92" t="str">
        <f>IF(DepensesData[[#This Row],[Description/Commentaires/Notes]]="","",DepensesData[[#This Row],[Description/Commentaires/Notes]])</f>
        <v/>
      </c>
      <c r="L2642" s="21"/>
    </row>
    <row r="2643" spans="2:12" x14ac:dyDescent="0.25">
      <c r="B2643" s="92">
        <f t="shared" si="83"/>
        <v>2639</v>
      </c>
      <c r="C2643" s="13" t="str">
        <f t="shared" si="82"/>
        <v/>
      </c>
      <c r="D2643" s="20"/>
      <c r="E2643" s="5"/>
      <c r="F2643" s="5"/>
      <c r="G2643" s="5"/>
      <c r="H2643" s="3"/>
      <c r="I2643" s="4"/>
      <c r="J2643" s="4"/>
      <c r="K2643" s="92" t="str">
        <f>IF(DepensesData[[#This Row],[Description/Commentaires/Notes]]="","",DepensesData[[#This Row],[Description/Commentaires/Notes]])</f>
        <v/>
      </c>
      <c r="L2643" s="21"/>
    </row>
    <row r="2644" spans="2:12" x14ac:dyDescent="0.25">
      <c r="B2644" s="92">
        <f t="shared" si="83"/>
        <v>2640</v>
      </c>
      <c r="C2644" s="13" t="str">
        <f t="shared" si="82"/>
        <v/>
      </c>
      <c r="D2644" s="20"/>
      <c r="E2644" s="5"/>
      <c r="F2644" s="5"/>
      <c r="G2644" s="5"/>
      <c r="H2644" s="3"/>
      <c r="I2644" s="4"/>
      <c r="J2644" s="4"/>
      <c r="K2644" s="92" t="str">
        <f>IF(DepensesData[[#This Row],[Description/Commentaires/Notes]]="","",DepensesData[[#This Row],[Description/Commentaires/Notes]])</f>
        <v/>
      </c>
      <c r="L2644" s="21"/>
    </row>
    <row r="2645" spans="2:12" x14ac:dyDescent="0.25">
      <c r="B2645" s="92">
        <f t="shared" si="83"/>
        <v>2641</v>
      </c>
      <c r="C2645" s="13" t="str">
        <f t="shared" si="82"/>
        <v/>
      </c>
      <c r="D2645" s="20"/>
      <c r="E2645" s="5"/>
      <c r="F2645" s="5"/>
      <c r="G2645" s="5"/>
      <c r="H2645" s="3"/>
      <c r="I2645" s="4"/>
      <c r="J2645" s="4"/>
      <c r="K2645" s="92" t="str">
        <f>IF(DepensesData[[#This Row],[Description/Commentaires/Notes]]="","",DepensesData[[#This Row],[Description/Commentaires/Notes]])</f>
        <v/>
      </c>
      <c r="L2645" s="21"/>
    </row>
    <row r="2646" spans="2:12" x14ac:dyDescent="0.25">
      <c r="B2646" s="92">
        <f t="shared" si="83"/>
        <v>2642</v>
      </c>
      <c r="C2646" s="13" t="str">
        <f t="shared" si="82"/>
        <v/>
      </c>
      <c r="D2646" s="20"/>
      <c r="E2646" s="5"/>
      <c r="F2646" s="5"/>
      <c r="G2646" s="5"/>
      <c r="H2646" s="3"/>
      <c r="I2646" s="4"/>
      <c r="J2646" s="4"/>
      <c r="K2646" s="92" t="str">
        <f>IF(DepensesData[[#This Row],[Description/Commentaires/Notes]]="","",DepensesData[[#This Row],[Description/Commentaires/Notes]])</f>
        <v/>
      </c>
      <c r="L2646" s="21"/>
    </row>
    <row r="2647" spans="2:12" x14ac:dyDescent="0.25">
      <c r="B2647" s="92">
        <f t="shared" si="83"/>
        <v>2643</v>
      </c>
      <c r="C2647" s="13" t="str">
        <f t="shared" si="82"/>
        <v/>
      </c>
      <c r="D2647" s="20"/>
      <c r="E2647" s="5"/>
      <c r="F2647" s="5"/>
      <c r="G2647" s="5"/>
      <c r="H2647" s="3"/>
      <c r="I2647" s="4"/>
      <c r="J2647" s="4"/>
      <c r="K2647" s="92" t="str">
        <f>IF(DepensesData[[#This Row],[Description/Commentaires/Notes]]="","",DepensesData[[#This Row],[Description/Commentaires/Notes]])</f>
        <v/>
      </c>
      <c r="L2647" s="21"/>
    </row>
    <row r="2648" spans="2:12" x14ac:dyDescent="0.25">
      <c r="B2648" s="92">
        <f t="shared" si="83"/>
        <v>2644</v>
      </c>
      <c r="C2648" s="13" t="str">
        <f t="shared" si="82"/>
        <v/>
      </c>
      <c r="D2648" s="20"/>
      <c r="E2648" s="5"/>
      <c r="F2648" s="5"/>
      <c r="G2648" s="5"/>
      <c r="H2648" s="3"/>
      <c r="I2648" s="4"/>
      <c r="J2648" s="4"/>
      <c r="K2648" s="92" t="str">
        <f>IF(DepensesData[[#This Row],[Description/Commentaires/Notes]]="","",DepensesData[[#This Row],[Description/Commentaires/Notes]])</f>
        <v/>
      </c>
      <c r="L2648" s="21"/>
    </row>
    <row r="2649" spans="2:12" x14ac:dyDescent="0.25">
      <c r="B2649" s="92">
        <f t="shared" si="83"/>
        <v>2645</v>
      </c>
      <c r="C2649" s="13" t="str">
        <f t="shared" si="82"/>
        <v/>
      </c>
      <c r="D2649" s="20"/>
      <c r="E2649" s="5"/>
      <c r="F2649" s="5"/>
      <c r="G2649" s="5"/>
      <c r="H2649" s="3"/>
      <c r="I2649" s="4"/>
      <c r="J2649" s="4"/>
      <c r="K2649" s="92" t="str">
        <f>IF(DepensesData[[#This Row],[Description/Commentaires/Notes]]="","",DepensesData[[#This Row],[Description/Commentaires/Notes]])</f>
        <v/>
      </c>
      <c r="L2649" s="21"/>
    </row>
    <row r="2650" spans="2:12" x14ac:dyDescent="0.25">
      <c r="B2650" s="92">
        <f t="shared" si="83"/>
        <v>2646</v>
      </c>
      <c r="C2650" s="13" t="str">
        <f t="shared" si="82"/>
        <v/>
      </c>
      <c r="D2650" s="20"/>
      <c r="E2650" s="5"/>
      <c r="F2650" s="5"/>
      <c r="G2650" s="5"/>
      <c r="H2650" s="3"/>
      <c r="I2650" s="4"/>
      <c r="J2650" s="4"/>
      <c r="K2650" s="92" t="str">
        <f>IF(DepensesData[[#This Row],[Description/Commentaires/Notes]]="","",DepensesData[[#This Row],[Description/Commentaires/Notes]])</f>
        <v/>
      </c>
      <c r="L2650" s="21"/>
    </row>
    <row r="2651" spans="2:12" x14ac:dyDescent="0.25">
      <c r="B2651" s="92">
        <f t="shared" si="83"/>
        <v>2647</v>
      </c>
      <c r="C2651" s="13" t="str">
        <f t="shared" si="82"/>
        <v/>
      </c>
      <c r="D2651" s="20"/>
      <c r="E2651" s="5"/>
      <c r="F2651" s="5"/>
      <c r="G2651" s="5"/>
      <c r="H2651" s="3"/>
      <c r="I2651" s="4"/>
      <c r="J2651" s="4"/>
      <c r="K2651" s="92" t="str">
        <f>IF(DepensesData[[#This Row],[Description/Commentaires/Notes]]="","",DepensesData[[#This Row],[Description/Commentaires/Notes]])</f>
        <v/>
      </c>
      <c r="L2651" s="21"/>
    </row>
    <row r="2652" spans="2:12" x14ac:dyDescent="0.25">
      <c r="B2652" s="92">
        <f t="shared" si="83"/>
        <v>2648</v>
      </c>
      <c r="C2652" s="13" t="str">
        <f t="shared" si="82"/>
        <v/>
      </c>
      <c r="D2652" s="20"/>
      <c r="E2652" s="5"/>
      <c r="F2652" s="5"/>
      <c r="G2652" s="5"/>
      <c r="H2652" s="3"/>
      <c r="I2652" s="4"/>
      <c r="J2652" s="4"/>
      <c r="K2652" s="92" t="str">
        <f>IF(DepensesData[[#This Row],[Description/Commentaires/Notes]]="","",DepensesData[[#This Row],[Description/Commentaires/Notes]])</f>
        <v/>
      </c>
      <c r="L2652" s="21"/>
    </row>
    <row r="2653" spans="2:12" x14ac:dyDescent="0.25">
      <c r="B2653" s="92">
        <f t="shared" si="83"/>
        <v>2649</v>
      </c>
      <c r="C2653" s="13" t="str">
        <f t="shared" si="82"/>
        <v/>
      </c>
      <c r="D2653" s="20"/>
      <c r="E2653" s="5"/>
      <c r="F2653" s="5"/>
      <c r="G2653" s="5"/>
      <c r="H2653" s="3"/>
      <c r="I2653" s="4"/>
      <c r="J2653" s="4"/>
      <c r="K2653" s="92" t="str">
        <f>IF(DepensesData[[#This Row],[Description/Commentaires/Notes]]="","",DepensesData[[#This Row],[Description/Commentaires/Notes]])</f>
        <v/>
      </c>
      <c r="L2653" s="21"/>
    </row>
    <row r="2654" spans="2:12" x14ac:dyDescent="0.25">
      <c r="B2654" s="92">
        <f t="shared" si="83"/>
        <v>2650</v>
      </c>
      <c r="C2654" s="13" t="str">
        <f t="shared" si="82"/>
        <v/>
      </c>
      <c r="D2654" s="20"/>
      <c r="E2654" s="5"/>
      <c r="F2654" s="5"/>
      <c r="G2654" s="5"/>
      <c r="H2654" s="3"/>
      <c r="I2654" s="4"/>
      <c r="J2654" s="4"/>
      <c r="K2654" s="92" t="str">
        <f>IF(DepensesData[[#This Row],[Description/Commentaires/Notes]]="","",DepensesData[[#This Row],[Description/Commentaires/Notes]])</f>
        <v/>
      </c>
      <c r="L2654" s="21"/>
    </row>
    <row r="2655" spans="2:12" x14ac:dyDescent="0.25">
      <c r="B2655" s="92">
        <f t="shared" si="83"/>
        <v>2651</v>
      </c>
      <c r="C2655" s="13" t="str">
        <f t="shared" si="82"/>
        <v/>
      </c>
      <c r="D2655" s="20"/>
      <c r="E2655" s="5"/>
      <c r="F2655" s="5"/>
      <c r="G2655" s="5"/>
      <c r="H2655" s="3"/>
      <c r="I2655" s="4"/>
      <c r="J2655" s="4"/>
      <c r="K2655" s="92" t="str">
        <f>IF(DepensesData[[#This Row],[Description/Commentaires/Notes]]="","",DepensesData[[#This Row],[Description/Commentaires/Notes]])</f>
        <v/>
      </c>
      <c r="L2655" s="21"/>
    </row>
    <row r="2656" spans="2:12" x14ac:dyDescent="0.25">
      <c r="B2656" s="92">
        <f t="shared" si="83"/>
        <v>2652</v>
      </c>
      <c r="C2656" s="13" t="str">
        <f t="shared" si="82"/>
        <v/>
      </c>
      <c r="D2656" s="20"/>
      <c r="E2656" s="5"/>
      <c r="F2656" s="5"/>
      <c r="G2656" s="5"/>
      <c r="H2656" s="3"/>
      <c r="I2656" s="4"/>
      <c r="J2656" s="4"/>
      <c r="K2656" s="92" t="str">
        <f>IF(DepensesData[[#This Row],[Description/Commentaires/Notes]]="","",DepensesData[[#This Row],[Description/Commentaires/Notes]])</f>
        <v/>
      </c>
      <c r="L2656" s="21"/>
    </row>
    <row r="2657" spans="2:12" x14ac:dyDescent="0.25">
      <c r="B2657" s="92">
        <f t="shared" si="83"/>
        <v>2653</v>
      </c>
      <c r="C2657" s="13" t="str">
        <f t="shared" si="82"/>
        <v/>
      </c>
      <c r="D2657" s="20"/>
      <c r="E2657" s="5"/>
      <c r="F2657" s="5"/>
      <c r="G2657" s="5"/>
      <c r="H2657" s="3"/>
      <c r="I2657" s="4"/>
      <c r="J2657" s="4"/>
      <c r="K2657" s="92" t="str">
        <f>IF(DepensesData[[#This Row],[Description/Commentaires/Notes]]="","",DepensesData[[#This Row],[Description/Commentaires/Notes]])</f>
        <v/>
      </c>
      <c r="L2657" s="21"/>
    </row>
    <row r="2658" spans="2:12" x14ac:dyDescent="0.25">
      <c r="B2658" s="92">
        <f t="shared" si="83"/>
        <v>2654</v>
      </c>
      <c r="C2658" s="13" t="str">
        <f t="shared" si="82"/>
        <v/>
      </c>
      <c r="D2658" s="20"/>
      <c r="E2658" s="5"/>
      <c r="F2658" s="5"/>
      <c r="G2658" s="5"/>
      <c r="H2658" s="3"/>
      <c r="I2658" s="4"/>
      <c r="J2658" s="4"/>
      <c r="K2658" s="92" t="str">
        <f>IF(DepensesData[[#This Row],[Description/Commentaires/Notes]]="","",DepensesData[[#This Row],[Description/Commentaires/Notes]])</f>
        <v/>
      </c>
      <c r="L2658" s="21"/>
    </row>
    <row r="2659" spans="2:12" x14ac:dyDescent="0.25">
      <c r="B2659" s="92">
        <f t="shared" si="83"/>
        <v>2655</v>
      </c>
      <c r="C2659" s="13" t="str">
        <f t="shared" si="82"/>
        <v/>
      </c>
      <c r="D2659" s="20"/>
      <c r="E2659" s="5"/>
      <c r="F2659" s="5"/>
      <c r="G2659" s="5"/>
      <c r="H2659" s="3"/>
      <c r="I2659" s="4"/>
      <c r="J2659" s="4"/>
      <c r="K2659" s="92" t="str">
        <f>IF(DepensesData[[#This Row],[Description/Commentaires/Notes]]="","",DepensesData[[#This Row],[Description/Commentaires/Notes]])</f>
        <v/>
      </c>
      <c r="L2659" s="21"/>
    </row>
    <row r="2660" spans="2:12" x14ac:dyDescent="0.25">
      <c r="B2660" s="92">
        <f t="shared" si="83"/>
        <v>2656</v>
      </c>
      <c r="C2660" s="13" t="str">
        <f t="shared" si="82"/>
        <v/>
      </c>
      <c r="D2660" s="20"/>
      <c r="E2660" s="5"/>
      <c r="F2660" s="5"/>
      <c r="G2660" s="5"/>
      <c r="H2660" s="3"/>
      <c r="I2660" s="4"/>
      <c r="J2660" s="4"/>
      <c r="K2660" s="92" t="str">
        <f>IF(DepensesData[[#This Row],[Description/Commentaires/Notes]]="","",DepensesData[[#This Row],[Description/Commentaires/Notes]])</f>
        <v/>
      </c>
      <c r="L2660" s="21"/>
    </row>
    <row r="2661" spans="2:12" x14ac:dyDescent="0.25">
      <c r="B2661" s="92">
        <f t="shared" si="83"/>
        <v>2657</v>
      </c>
      <c r="C2661" s="13" t="str">
        <f t="shared" si="82"/>
        <v/>
      </c>
      <c r="D2661" s="20"/>
      <c r="E2661" s="5"/>
      <c r="F2661" s="5"/>
      <c r="G2661" s="5"/>
      <c r="H2661" s="3"/>
      <c r="I2661" s="4"/>
      <c r="J2661" s="4"/>
      <c r="K2661" s="92" t="str">
        <f>IF(DepensesData[[#This Row],[Description/Commentaires/Notes]]="","",DepensesData[[#This Row],[Description/Commentaires/Notes]])</f>
        <v/>
      </c>
      <c r="L2661" s="21"/>
    </row>
    <row r="2662" spans="2:12" x14ac:dyDescent="0.25">
      <c r="B2662" s="92">
        <f t="shared" si="83"/>
        <v>2658</v>
      </c>
      <c r="C2662" s="13" t="str">
        <f t="shared" si="82"/>
        <v/>
      </c>
      <c r="D2662" s="20"/>
      <c r="E2662" s="5"/>
      <c r="F2662" s="5"/>
      <c r="G2662" s="5"/>
      <c r="H2662" s="3"/>
      <c r="I2662" s="4"/>
      <c r="J2662" s="4"/>
      <c r="K2662" s="92" t="str">
        <f>IF(DepensesData[[#This Row],[Description/Commentaires/Notes]]="","",DepensesData[[#This Row],[Description/Commentaires/Notes]])</f>
        <v/>
      </c>
      <c r="L2662" s="21"/>
    </row>
    <row r="2663" spans="2:12" x14ac:dyDescent="0.25">
      <c r="B2663" s="92">
        <f t="shared" si="83"/>
        <v>2659</v>
      </c>
      <c r="C2663" s="13" t="str">
        <f t="shared" si="82"/>
        <v/>
      </c>
      <c r="D2663" s="20"/>
      <c r="E2663" s="5"/>
      <c r="F2663" s="5"/>
      <c r="G2663" s="5"/>
      <c r="H2663" s="3"/>
      <c r="I2663" s="4"/>
      <c r="J2663" s="4"/>
      <c r="K2663" s="92" t="str">
        <f>IF(DepensesData[[#This Row],[Description/Commentaires/Notes]]="","",DepensesData[[#This Row],[Description/Commentaires/Notes]])</f>
        <v/>
      </c>
      <c r="L2663" s="21"/>
    </row>
    <row r="2664" spans="2:12" x14ac:dyDescent="0.25">
      <c r="B2664" s="92">
        <f t="shared" si="83"/>
        <v>2660</v>
      </c>
      <c r="C2664" s="13" t="str">
        <f t="shared" si="82"/>
        <v/>
      </c>
      <c r="D2664" s="20"/>
      <c r="E2664" s="5"/>
      <c r="F2664" s="5"/>
      <c r="G2664" s="5"/>
      <c r="H2664" s="3"/>
      <c r="I2664" s="4"/>
      <c r="J2664" s="4"/>
      <c r="K2664" s="92" t="str">
        <f>IF(DepensesData[[#This Row],[Description/Commentaires/Notes]]="","",DepensesData[[#This Row],[Description/Commentaires/Notes]])</f>
        <v/>
      </c>
      <c r="L2664" s="21"/>
    </row>
    <row r="2665" spans="2:12" x14ac:dyDescent="0.25">
      <c r="B2665" s="92">
        <f t="shared" si="83"/>
        <v>2661</v>
      </c>
      <c r="C2665" s="13" t="str">
        <f t="shared" si="82"/>
        <v/>
      </c>
      <c r="D2665" s="20"/>
      <c r="E2665" s="5"/>
      <c r="F2665" s="5"/>
      <c r="G2665" s="5"/>
      <c r="H2665" s="3"/>
      <c r="I2665" s="4"/>
      <c r="J2665" s="4"/>
      <c r="K2665" s="92" t="str">
        <f>IF(DepensesData[[#This Row],[Description/Commentaires/Notes]]="","",DepensesData[[#This Row],[Description/Commentaires/Notes]])</f>
        <v/>
      </c>
      <c r="L2665" s="21"/>
    </row>
    <row r="2666" spans="2:12" x14ac:dyDescent="0.25">
      <c r="B2666" s="92">
        <f t="shared" si="83"/>
        <v>2662</v>
      </c>
      <c r="C2666" s="13" t="str">
        <f t="shared" si="82"/>
        <v/>
      </c>
      <c r="D2666" s="20"/>
      <c r="E2666" s="5"/>
      <c r="F2666" s="5"/>
      <c r="G2666" s="5"/>
      <c r="H2666" s="3"/>
      <c r="I2666" s="4"/>
      <c r="J2666" s="4"/>
      <c r="K2666" s="92" t="str">
        <f>IF(DepensesData[[#This Row],[Description/Commentaires/Notes]]="","",DepensesData[[#This Row],[Description/Commentaires/Notes]])</f>
        <v/>
      </c>
      <c r="L2666" s="21"/>
    </row>
    <row r="2667" spans="2:12" x14ac:dyDescent="0.25">
      <c r="B2667" s="92">
        <f t="shared" si="83"/>
        <v>2663</v>
      </c>
      <c r="C2667" s="13" t="str">
        <f t="shared" si="82"/>
        <v/>
      </c>
      <c r="D2667" s="20"/>
      <c r="E2667" s="5"/>
      <c r="F2667" s="5"/>
      <c r="G2667" s="5"/>
      <c r="H2667" s="3"/>
      <c r="I2667" s="4"/>
      <c r="J2667" s="4"/>
      <c r="K2667" s="92" t="str">
        <f>IF(DepensesData[[#This Row],[Description/Commentaires/Notes]]="","",DepensesData[[#This Row],[Description/Commentaires/Notes]])</f>
        <v/>
      </c>
      <c r="L2667" s="21"/>
    </row>
    <row r="2668" spans="2:12" x14ac:dyDescent="0.25">
      <c r="B2668" s="92">
        <f t="shared" si="83"/>
        <v>2664</v>
      </c>
      <c r="C2668" s="13" t="str">
        <f t="shared" si="82"/>
        <v/>
      </c>
      <c r="D2668" s="20"/>
      <c r="E2668" s="5"/>
      <c r="F2668" s="5"/>
      <c r="G2668" s="5"/>
      <c r="H2668" s="3"/>
      <c r="I2668" s="4"/>
      <c r="J2668" s="4"/>
      <c r="K2668" s="92" t="str">
        <f>IF(DepensesData[[#This Row],[Description/Commentaires/Notes]]="","",DepensesData[[#This Row],[Description/Commentaires/Notes]])</f>
        <v/>
      </c>
      <c r="L2668" s="21"/>
    </row>
    <row r="2669" spans="2:12" x14ac:dyDescent="0.25">
      <c r="B2669" s="92">
        <f t="shared" si="83"/>
        <v>2665</v>
      </c>
      <c r="C2669" s="13" t="str">
        <f t="shared" si="82"/>
        <v/>
      </c>
      <c r="D2669" s="20"/>
      <c r="E2669" s="5"/>
      <c r="F2669" s="5"/>
      <c r="G2669" s="5"/>
      <c r="H2669" s="3"/>
      <c r="I2669" s="4"/>
      <c r="J2669" s="4"/>
      <c r="K2669" s="92" t="str">
        <f>IF(DepensesData[[#This Row],[Description/Commentaires/Notes]]="","",DepensesData[[#This Row],[Description/Commentaires/Notes]])</f>
        <v/>
      </c>
      <c r="L2669" s="21"/>
    </row>
    <row r="2670" spans="2:12" x14ac:dyDescent="0.25">
      <c r="B2670" s="92">
        <f t="shared" si="83"/>
        <v>2666</v>
      </c>
      <c r="C2670" s="13" t="str">
        <f t="shared" si="82"/>
        <v/>
      </c>
      <c r="D2670" s="20"/>
      <c r="E2670" s="5"/>
      <c r="F2670" s="5"/>
      <c r="G2670" s="5"/>
      <c r="H2670" s="3"/>
      <c r="I2670" s="4"/>
      <c r="J2670" s="4"/>
      <c r="K2670" s="92" t="str">
        <f>IF(DepensesData[[#This Row],[Description/Commentaires/Notes]]="","",DepensesData[[#This Row],[Description/Commentaires/Notes]])</f>
        <v/>
      </c>
      <c r="L2670" s="21"/>
    </row>
    <row r="2671" spans="2:12" x14ac:dyDescent="0.25">
      <c r="B2671" s="92">
        <f t="shared" si="83"/>
        <v>2667</v>
      </c>
      <c r="C2671" s="13" t="str">
        <f t="shared" si="82"/>
        <v/>
      </c>
      <c r="D2671" s="20"/>
      <c r="E2671" s="5"/>
      <c r="F2671" s="5"/>
      <c r="G2671" s="5"/>
      <c r="H2671" s="3"/>
      <c r="I2671" s="4"/>
      <c r="J2671" s="4"/>
      <c r="K2671" s="92" t="str">
        <f>IF(DepensesData[[#This Row],[Description/Commentaires/Notes]]="","",DepensesData[[#This Row],[Description/Commentaires/Notes]])</f>
        <v/>
      </c>
      <c r="L2671" s="21"/>
    </row>
    <row r="2672" spans="2:12" x14ac:dyDescent="0.25">
      <c r="B2672" s="92">
        <f t="shared" si="83"/>
        <v>2668</v>
      </c>
      <c r="C2672" s="13" t="str">
        <f t="shared" si="82"/>
        <v/>
      </c>
      <c r="D2672" s="20"/>
      <c r="E2672" s="5"/>
      <c r="F2672" s="5"/>
      <c r="G2672" s="5"/>
      <c r="H2672" s="3"/>
      <c r="I2672" s="4"/>
      <c r="J2672" s="4"/>
      <c r="K2672" s="92" t="str">
        <f>IF(DepensesData[[#This Row],[Description/Commentaires/Notes]]="","",DepensesData[[#This Row],[Description/Commentaires/Notes]])</f>
        <v/>
      </c>
      <c r="L2672" s="21"/>
    </row>
    <row r="2673" spans="2:12" x14ac:dyDescent="0.25">
      <c r="B2673" s="92">
        <f t="shared" si="83"/>
        <v>2669</v>
      </c>
      <c r="C2673" s="13" t="str">
        <f t="shared" si="82"/>
        <v/>
      </c>
      <c r="D2673" s="20"/>
      <c r="E2673" s="5"/>
      <c r="F2673" s="5"/>
      <c r="G2673" s="5"/>
      <c r="H2673" s="3"/>
      <c r="I2673" s="4"/>
      <c r="J2673" s="4"/>
      <c r="K2673" s="92" t="str">
        <f>IF(DepensesData[[#This Row],[Description/Commentaires/Notes]]="","",DepensesData[[#This Row],[Description/Commentaires/Notes]])</f>
        <v/>
      </c>
      <c r="L2673" s="21"/>
    </row>
    <row r="2674" spans="2:12" x14ac:dyDescent="0.25">
      <c r="B2674" s="92">
        <f t="shared" si="83"/>
        <v>2670</v>
      </c>
      <c r="C2674" s="13" t="str">
        <f t="shared" si="82"/>
        <v/>
      </c>
      <c r="D2674" s="20"/>
      <c r="E2674" s="5"/>
      <c r="F2674" s="5"/>
      <c r="G2674" s="5"/>
      <c r="H2674" s="3"/>
      <c r="I2674" s="4"/>
      <c r="J2674" s="4"/>
      <c r="K2674" s="92" t="str">
        <f>IF(DepensesData[[#This Row],[Description/Commentaires/Notes]]="","",DepensesData[[#This Row],[Description/Commentaires/Notes]])</f>
        <v/>
      </c>
      <c r="L2674" s="21"/>
    </row>
    <row r="2675" spans="2:12" x14ac:dyDescent="0.25">
      <c r="B2675" s="92">
        <f t="shared" si="83"/>
        <v>2671</v>
      </c>
      <c r="C2675" s="13" t="str">
        <f t="shared" si="82"/>
        <v/>
      </c>
      <c r="D2675" s="20"/>
      <c r="E2675" s="5"/>
      <c r="F2675" s="5"/>
      <c r="G2675" s="5"/>
      <c r="H2675" s="3"/>
      <c r="I2675" s="4"/>
      <c r="J2675" s="4"/>
      <c r="K2675" s="92" t="str">
        <f>IF(DepensesData[[#This Row],[Description/Commentaires/Notes]]="","",DepensesData[[#This Row],[Description/Commentaires/Notes]])</f>
        <v/>
      </c>
      <c r="L2675" s="21"/>
    </row>
    <row r="2676" spans="2:12" x14ac:dyDescent="0.25">
      <c r="B2676" s="92">
        <f t="shared" si="83"/>
        <v>2672</v>
      </c>
      <c r="C2676" s="13" t="str">
        <f t="shared" si="82"/>
        <v/>
      </c>
      <c r="D2676" s="20"/>
      <c r="E2676" s="5"/>
      <c r="F2676" s="5"/>
      <c r="G2676" s="5"/>
      <c r="H2676" s="3"/>
      <c r="I2676" s="4"/>
      <c r="J2676" s="4"/>
      <c r="K2676" s="92" t="str">
        <f>IF(DepensesData[[#This Row],[Description/Commentaires/Notes]]="","",DepensesData[[#This Row],[Description/Commentaires/Notes]])</f>
        <v/>
      </c>
      <c r="L2676" s="21"/>
    </row>
    <row r="2677" spans="2:12" x14ac:dyDescent="0.25">
      <c r="B2677" s="92">
        <f t="shared" si="83"/>
        <v>2673</v>
      </c>
      <c r="C2677" s="13" t="str">
        <f t="shared" si="82"/>
        <v/>
      </c>
      <c r="D2677" s="20"/>
      <c r="E2677" s="5"/>
      <c r="F2677" s="5"/>
      <c r="G2677" s="5"/>
      <c r="H2677" s="3"/>
      <c r="I2677" s="4"/>
      <c r="J2677" s="4"/>
      <c r="K2677" s="92" t="str">
        <f>IF(DepensesData[[#This Row],[Description/Commentaires/Notes]]="","",DepensesData[[#This Row],[Description/Commentaires/Notes]])</f>
        <v/>
      </c>
      <c r="L2677" s="21"/>
    </row>
    <row r="2678" spans="2:12" x14ac:dyDescent="0.25">
      <c r="B2678" s="92">
        <f t="shared" si="83"/>
        <v>2674</v>
      </c>
      <c r="C2678" s="13" t="str">
        <f t="shared" si="82"/>
        <v/>
      </c>
      <c r="D2678" s="20"/>
      <c r="E2678" s="5"/>
      <c r="F2678" s="5"/>
      <c r="G2678" s="5"/>
      <c r="H2678" s="3"/>
      <c r="I2678" s="4"/>
      <c r="J2678" s="4"/>
      <c r="K2678" s="92" t="str">
        <f>IF(DepensesData[[#This Row],[Description/Commentaires/Notes]]="","",DepensesData[[#This Row],[Description/Commentaires/Notes]])</f>
        <v/>
      </c>
      <c r="L2678" s="21"/>
    </row>
    <row r="2679" spans="2:12" x14ac:dyDescent="0.25">
      <c r="B2679" s="92">
        <f t="shared" si="83"/>
        <v>2675</v>
      </c>
      <c r="C2679" s="13" t="str">
        <f t="shared" si="82"/>
        <v/>
      </c>
      <c r="D2679" s="20"/>
      <c r="E2679" s="5"/>
      <c r="F2679" s="5"/>
      <c r="G2679" s="5"/>
      <c r="H2679" s="3"/>
      <c r="I2679" s="4"/>
      <c r="J2679" s="4"/>
      <c r="K2679" s="92" t="str">
        <f>IF(DepensesData[[#This Row],[Description/Commentaires/Notes]]="","",DepensesData[[#This Row],[Description/Commentaires/Notes]])</f>
        <v/>
      </c>
      <c r="L2679" s="21"/>
    </row>
    <row r="2680" spans="2:12" x14ac:dyDescent="0.25">
      <c r="B2680" s="92">
        <f t="shared" si="83"/>
        <v>2676</v>
      </c>
      <c r="C2680" s="13" t="str">
        <f t="shared" si="82"/>
        <v/>
      </c>
      <c r="D2680" s="20"/>
      <c r="E2680" s="5"/>
      <c r="F2680" s="5"/>
      <c r="G2680" s="5"/>
      <c r="H2680" s="3"/>
      <c r="I2680" s="4"/>
      <c r="J2680" s="4"/>
      <c r="K2680" s="92" t="str">
        <f>IF(DepensesData[[#This Row],[Description/Commentaires/Notes]]="","",DepensesData[[#This Row],[Description/Commentaires/Notes]])</f>
        <v/>
      </c>
      <c r="L2680" s="21"/>
    </row>
    <row r="2681" spans="2:12" x14ac:dyDescent="0.25">
      <c r="B2681" s="92">
        <f t="shared" si="83"/>
        <v>2677</v>
      </c>
      <c r="C2681" s="13" t="str">
        <f t="shared" si="82"/>
        <v/>
      </c>
      <c r="D2681" s="20"/>
      <c r="E2681" s="5"/>
      <c r="F2681" s="5"/>
      <c r="G2681" s="5"/>
      <c r="H2681" s="3"/>
      <c r="I2681" s="4"/>
      <c r="J2681" s="4"/>
      <c r="K2681" s="92" t="str">
        <f>IF(DepensesData[[#This Row],[Description/Commentaires/Notes]]="","",DepensesData[[#This Row],[Description/Commentaires/Notes]])</f>
        <v/>
      </c>
      <c r="L2681" s="21"/>
    </row>
    <row r="2682" spans="2:12" x14ac:dyDescent="0.25">
      <c r="B2682" s="92">
        <f t="shared" si="83"/>
        <v>2678</v>
      </c>
      <c r="C2682" s="13" t="str">
        <f t="shared" si="82"/>
        <v/>
      </c>
      <c r="D2682" s="20"/>
      <c r="E2682" s="5"/>
      <c r="F2682" s="5"/>
      <c r="G2682" s="5"/>
      <c r="H2682" s="3"/>
      <c r="I2682" s="4"/>
      <c r="J2682" s="4"/>
      <c r="K2682" s="92" t="str">
        <f>IF(DepensesData[[#This Row],[Description/Commentaires/Notes]]="","",DepensesData[[#This Row],[Description/Commentaires/Notes]])</f>
        <v/>
      </c>
      <c r="L2682" s="21"/>
    </row>
    <row r="2683" spans="2:12" x14ac:dyDescent="0.25">
      <c r="B2683" s="92">
        <f t="shared" si="83"/>
        <v>2679</v>
      </c>
      <c r="C2683" s="13" t="str">
        <f t="shared" si="82"/>
        <v/>
      </c>
      <c r="D2683" s="20"/>
      <c r="E2683" s="5"/>
      <c r="F2683" s="5"/>
      <c r="G2683" s="5"/>
      <c r="H2683" s="3"/>
      <c r="I2683" s="4"/>
      <c r="J2683" s="4"/>
      <c r="K2683" s="92" t="str">
        <f>IF(DepensesData[[#This Row],[Description/Commentaires/Notes]]="","",DepensesData[[#This Row],[Description/Commentaires/Notes]])</f>
        <v/>
      </c>
      <c r="L2683" s="21"/>
    </row>
    <row r="2684" spans="2:12" x14ac:dyDescent="0.25">
      <c r="B2684" s="92">
        <f t="shared" si="83"/>
        <v>2680</v>
      </c>
      <c r="C2684" s="13" t="str">
        <f t="shared" si="82"/>
        <v/>
      </c>
      <c r="D2684" s="20"/>
      <c r="E2684" s="5"/>
      <c r="F2684" s="5"/>
      <c r="G2684" s="5"/>
      <c r="H2684" s="3"/>
      <c r="I2684" s="4"/>
      <c r="J2684" s="4"/>
      <c r="K2684" s="92" t="str">
        <f>IF(DepensesData[[#This Row],[Description/Commentaires/Notes]]="","",DepensesData[[#This Row],[Description/Commentaires/Notes]])</f>
        <v/>
      </c>
      <c r="L2684" s="21"/>
    </row>
    <row r="2685" spans="2:12" x14ac:dyDescent="0.25">
      <c r="B2685" s="92">
        <f t="shared" si="83"/>
        <v>2681</v>
      </c>
      <c r="C2685" s="13" t="str">
        <f t="shared" si="82"/>
        <v/>
      </c>
      <c r="D2685" s="20"/>
      <c r="E2685" s="5"/>
      <c r="F2685" s="5"/>
      <c r="G2685" s="5"/>
      <c r="H2685" s="3"/>
      <c r="I2685" s="4"/>
      <c r="J2685" s="4"/>
      <c r="K2685" s="92" t="str">
        <f>IF(DepensesData[[#This Row],[Description/Commentaires/Notes]]="","",DepensesData[[#This Row],[Description/Commentaires/Notes]])</f>
        <v/>
      </c>
      <c r="L2685" s="21"/>
    </row>
    <row r="2686" spans="2:12" x14ac:dyDescent="0.25">
      <c r="B2686" s="92">
        <f t="shared" si="83"/>
        <v>2682</v>
      </c>
      <c r="C2686" s="13" t="str">
        <f t="shared" si="82"/>
        <v/>
      </c>
      <c r="D2686" s="20"/>
      <c r="E2686" s="5"/>
      <c r="F2686" s="5"/>
      <c r="G2686" s="5"/>
      <c r="H2686" s="3"/>
      <c r="I2686" s="4"/>
      <c r="J2686" s="4"/>
      <c r="K2686" s="92" t="str">
        <f>IF(DepensesData[[#This Row],[Description/Commentaires/Notes]]="","",DepensesData[[#This Row],[Description/Commentaires/Notes]])</f>
        <v/>
      </c>
      <c r="L2686" s="21"/>
    </row>
    <row r="2687" spans="2:12" x14ac:dyDescent="0.25">
      <c r="B2687" s="92">
        <f t="shared" si="83"/>
        <v>2683</v>
      </c>
      <c r="C2687" s="13" t="str">
        <f t="shared" si="82"/>
        <v/>
      </c>
      <c r="D2687" s="20"/>
      <c r="E2687" s="5"/>
      <c r="F2687" s="5"/>
      <c r="G2687" s="5"/>
      <c r="H2687" s="3"/>
      <c r="I2687" s="4"/>
      <c r="J2687" s="4"/>
      <c r="K2687" s="92" t="str">
        <f>IF(DepensesData[[#This Row],[Description/Commentaires/Notes]]="","",DepensesData[[#This Row],[Description/Commentaires/Notes]])</f>
        <v/>
      </c>
      <c r="L2687" s="21"/>
    </row>
    <row r="2688" spans="2:12" x14ac:dyDescent="0.25">
      <c r="B2688" s="92">
        <f t="shared" si="83"/>
        <v>2684</v>
      </c>
      <c r="C2688" s="13" t="str">
        <f t="shared" si="82"/>
        <v/>
      </c>
      <c r="D2688" s="20"/>
      <c r="E2688" s="5"/>
      <c r="F2688" s="5"/>
      <c r="G2688" s="5"/>
      <c r="H2688" s="3"/>
      <c r="I2688" s="4"/>
      <c r="J2688" s="4"/>
      <c r="K2688" s="92" t="str">
        <f>IF(DepensesData[[#This Row],[Description/Commentaires/Notes]]="","",DepensesData[[#This Row],[Description/Commentaires/Notes]])</f>
        <v/>
      </c>
      <c r="L2688" s="21"/>
    </row>
    <row r="2689" spans="2:12" x14ac:dyDescent="0.25">
      <c r="B2689" s="92">
        <f t="shared" si="83"/>
        <v>2685</v>
      </c>
      <c r="C2689" s="13" t="str">
        <f t="shared" si="82"/>
        <v/>
      </c>
      <c r="D2689" s="20"/>
      <c r="E2689" s="5"/>
      <c r="F2689" s="5"/>
      <c r="G2689" s="5"/>
      <c r="H2689" s="3"/>
      <c r="I2689" s="4"/>
      <c r="J2689" s="4"/>
      <c r="K2689" s="92" t="str">
        <f>IF(DepensesData[[#This Row],[Description/Commentaires/Notes]]="","",DepensesData[[#This Row],[Description/Commentaires/Notes]])</f>
        <v/>
      </c>
      <c r="L2689" s="21"/>
    </row>
    <row r="2690" spans="2:12" x14ac:dyDescent="0.25">
      <c r="B2690" s="92">
        <f t="shared" si="83"/>
        <v>2686</v>
      </c>
      <c r="C2690" s="13" t="str">
        <f t="shared" si="82"/>
        <v/>
      </c>
      <c r="D2690" s="20"/>
      <c r="E2690" s="5"/>
      <c r="F2690" s="5"/>
      <c r="G2690" s="5"/>
      <c r="H2690" s="3"/>
      <c r="I2690" s="4"/>
      <c r="J2690" s="4"/>
      <c r="K2690" s="92" t="str">
        <f>IF(DepensesData[[#This Row],[Description/Commentaires/Notes]]="","",DepensesData[[#This Row],[Description/Commentaires/Notes]])</f>
        <v/>
      </c>
      <c r="L2690" s="21"/>
    </row>
    <row r="2691" spans="2:12" x14ac:dyDescent="0.25">
      <c r="B2691" s="92">
        <f t="shared" si="83"/>
        <v>2687</v>
      </c>
      <c r="C2691" s="13" t="str">
        <f t="shared" si="82"/>
        <v/>
      </c>
      <c r="D2691" s="20"/>
      <c r="E2691" s="5"/>
      <c r="F2691" s="5"/>
      <c r="G2691" s="5"/>
      <c r="H2691" s="3"/>
      <c r="I2691" s="4"/>
      <c r="J2691" s="4"/>
      <c r="K2691" s="92" t="str">
        <f>IF(DepensesData[[#This Row],[Description/Commentaires/Notes]]="","",DepensesData[[#This Row],[Description/Commentaires/Notes]])</f>
        <v/>
      </c>
      <c r="L2691" s="21"/>
    </row>
    <row r="2692" spans="2:12" x14ac:dyDescent="0.25">
      <c r="B2692" s="92">
        <f t="shared" si="83"/>
        <v>2688</v>
      </c>
      <c r="C2692" s="13" t="str">
        <f t="shared" si="82"/>
        <v/>
      </c>
      <c r="D2692" s="20"/>
      <c r="E2692" s="5"/>
      <c r="F2692" s="5"/>
      <c r="G2692" s="5"/>
      <c r="H2692" s="3"/>
      <c r="I2692" s="4"/>
      <c r="J2692" s="4"/>
      <c r="K2692" s="92" t="str">
        <f>IF(DepensesData[[#This Row],[Description/Commentaires/Notes]]="","",DepensesData[[#This Row],[Description/Commentaires/Notes]])</f>
        <v/>
      </c>
      <c r="L2692" s="21"/>
    </row>
    <row r="2693" spans="2:12" x14ac:dyDescent="0.25">
      <c r="B2693" s="92">
        <f t="shared" si="83"/>
        <v>2689</v>
      </c>
      <c r="C2693" s="13" t="str">
        <f t="shared" ref="C2693:C2756" si="84">IF(OR(D2693="", E2693="", F2693="", H2693="", I2693=""), "", TEXT(RIGHT(YEAR(D2693), 2), "00") &amp; TEXT(MONTH(D2693), "00") &amp; TEXT(DAY(D2693), "00") &amp; "_Dep_MC_" &amp; TEXT(B2693, "0"))</f>
        <v/>
      </c>
      <c r="D2693" s="20"/>
      <c r="E2693" s="5"/>
      <c r="F2693" s="5"/>
      <c r="G2693" s="5"/>
      <c r="H2693" s="3"/>
      <c r="I2693" s="4"/>
      <c r="J2693" s="4"/>
      <c r="K2693" s="92" t="str">
        <f>IF(DepensesData[[#This Row],[Description/Commentaires/Notes]]="","",DepensesData[[#This Row],[Description/Commentaires/Notes]])</f>
        <v/>
      </c>
      <c r="L2693" s="21"/>
    </row>
    <row r="2694" spans="2:12" x14ac:dyDescent="0.25">
      <c r="B2694" s="92">
        <f t="shared" si="83"/>
        <v>2690</v>
      </c>
      <c r="C2694" s="13" t="str">
        <f t="shared" si="84"/>
        <v/>
      </c>
      <c r="D2694" s="20"/>
      <c r="E2694" s="5"/>
      <c r="F2694" s="5"/>
      <c r="G2694" s="5"/>
      <c r="H2694" s="3"/>
      <c r="I2694" s="4"/>
      <c r="J2694" s="4"/>
      <c r="K2694" s="92" t="str">
        <f>IF(DepensesData[[#This Row],[Description/Commentaires/Notes]]="","",DepensesData[[#This Row],[Description/Commentaires/Notes]])</f>
        <v/>
      </c>
      <c r="L2694" s="21"/>
    </row>
    <row r="2695" spans="2:12" x14ac:dyDescent="0.25">
      <c r="B2695" s="92">
        <f t="shared" ref="B2695:B2758" si="85">B2694+1</f>
        <v>2691</v>
      </c>
      <c r="C2695" s="13" t="str">
        <f t="shared" si="84"/>
        <v/>
      </c>
      <c r="D2695" s="20"/>
      <c r="E2695" s="5"/>
      <c r="F2695" s="5"/>
      <c r="G2695" s="5"/>
      <c r="H2695" s="3"/>
      <c r="I2695" s="4"/>
      <c r="J2695" s="4"/>
      <c r="K2695" s="92" t="str">
        <f>IF(DepensesData[[#This Row],[Description/Commentaires/Notes]]="","",DepensesData[[#This Row],[Description/Commentaires/Notes]])</f>
        <v/>
      </c>
      <c r="L2695" s="21"/>
    </row>
    <row r="2696" spans="2:12" x14ac:dyDescent="0.25">
      <c r="B2696" s="92">
        <f t="shared" si="85"/>
        <v>2692</v>
      </c>
      <c r="C2696" s="13" t="str">
        <f t="shared" si="84"/>
        <v/>
      </c>
      <c r="D2696" s="20"/>
      <c r="E2696" s="5"/>
      <c r="F2696" s="5"/>
      <c r="G2696" s="5"/>
      <c r="H2696" s="3"/>
      <c r="I2696" s="4"/>
      <c r="J2696" s="4"/>
      <c r="K2696" s="92" t="str">
        <f>IF(DepensesData[[#This Row],[Description/Commentaires/Notes]]="","",DepensesData[[#This Row],[Description/Commentaires/Notes]])</f>
        <v/>
      </c>
      <c r="L2696" s="21"/>
    </row>
    <row r="2697" spans="2:12" x14ac:dyDescent="0.25">
      <c r="B2697" s="92">
        <f t="shared" si="85"/>
        <v>2693</v>
      </c>
      <c r="C2697" s="13" t="str">
        <f t="shared" si="84"/>
        <v/>
      </c>
      <c r="D2697" s="20"/>
      <c r="E2697" s="5"/>
      <c r="F2697" s="5"/>
      <c r="G2697" s="5"/>
      <c r="H2697" s="3"/>
      <c r="I2697" s="4"/>
      <c r="J2697" s="4"/>
      <c r="K2697" s="92" t="str">
        <f>IF(DepensesData[[#This Row],[Description/Commentaires/Notes]]="","",DepensesData[[#This Row],[Description/Commentaires/Notes]])</f>
        <v/>
      </c>
      <c r="L2697" s="21"/>
    </row>
    <row r="2698" spans="2:12" x14ac:dyDescent="0.25">
      <c r="B2698" s="92">
        <f t="shared" si="85"/>
        <v>2694</v>
      </c>
      <c r="C2698" s="13" t="str">
        <f t="shared" si="84"/>
        <v/>
      </c>
      <c r="D2698" s="20"/>
      <c r="E2698" s="5"/>
      <c r="F2698" s="5"/>
      <c r="G2698" s="5"/>
      <c r="H2698" s="3"/>
      <c r="I2698" s="4"/>
      <c r="J2698" s="4"/>
      <c r="K2698" s="92" t="str">
        <f>IF(DepensesData[[#This Row],[Description/Commentaires/Notes]]="","",DepensesData[[#This Row],[Description/Commentaires/Notes]])</f>
        <v/>
      </c>
      <c r="L2698" s="21"/>
    </row>
    <row r="2699" spans="2:12" x14ac:dyDescent="0.25">
      <c r="B2699" s="92">
        <f t="shared" si="85"/>
        <v>2695</v>
      </c>
      <c r="C2699" s="13" t="str">
        <f t="shared" si="84"/>
        <v/>
      </c>
      <c r="D2699" s="20"/>
      <c r="E2699" s="5"/>
      <c r="F2699" s="5"/>
      <c r="G2699" s="5"/>
      <c r="H2699" s="3"/>
      <c r="I2699" s="4"/>
      <c r="J2699" s="4"/>
      <c r="K2699" s="92" t="str">
        <f>IF(DepensesData[[#This Row],[Description/Commentaires/Notes]]="","",DepensesData[[#This Row],[Description/Commentaires/Notes]])</f>
        <v/>
      </c>
      <c r="L2699" s="21"/>
    </row>
    <row r="2700" spans="2:12" x14ac:dyDescent="0.25">
      <c r="B2700" s="92">
        <f t="shared" si="85"/>
        <v>2696</v>
      </c>
      <c r="C2700" s="13" t="str">
        <f t="shared" si="84"/>
        <v/>
      </c>
      <c r="D2700" s="20"/>
      <c r="E2700" s="5"/>
      <c r="F2700" s="5"/>
      <c r="G2700" s="5"/>
      <c r="H2700" s="3"/>
      <c r="I2700" s="4"/>
      <c r="J2700" s="4"/>
      <c r="K2700" s="92" t="str">
        <f>IF(DepensesData[[#This Row],[Description/Commentaires/Notes]]="","",DepensesData[[#This Row],[Description/Commentaires/Notes]])</f>
        <v/>
      </c>
      <c r="L2700" s="21"/>
    </row>
    <row r="2701" spans="2:12" x14ac:dyDescent="0.25">
      <c r="B2701" s="92">
        <f t="shared" si="85"/>
        <v>2697</v>
      </c>
      <c r="C2701" s="13" t="str">
        <f t="shared" si="84"/>
        <v/>
      </c>
      <c r="D2701" s="20"/>
      <c r="E2701" s="5"/>
      <c r="F2701" s="5"/>
      <c r="G2701" s="5"/>
      <c r="H2701" s="3"/>
      <c r="I2701" s="4"/>
      <c r="J2701" s="4"/>
      <c r="K2701" s="92" t="str">
        <f>IF(DepensesData[[#This Row],[Description/Commentaires/Notes]]="","",DepensesData[[#This Row],[Description/Commentaires/Notes]])</f>
        <v/>
      </c>
      <c r="L2701" s="21"/>
    </row>
    <row r="2702" spans="2:12" x14ac:dyDescent="0.25">
      <c r="B2702" s="92">
        <f t="shared" si="85"/>
        <v>2698</v>
      </c>
      <c r="C2702" s="13" t="str">
        <f t="shared" si="84"/>
        <v/>
      </c>
      <c r="D2702" s="20"/>
      <c r="E2702" s="5"/>
      <c r="F2702" s="5"/>
      <c r="G2702" s="5"/>
      <c r="H2702" s="3"/>
      <c r="I2702" s="4"/>
      <c r="J2702" s="4"/>
      <c r="K2702" s="92" t="str">
        <f>IF(DepensesData[[#This Row],[Description/Commentaires/Notes]]="","",DepensesData[[#This Row],[Description/Commentaires/Notes]])</f>
        <v/>
      </c>
      <c r="L2702" s="21"/>
    </row>
    <row r="2703" spans="2:12" x14ac:dyDescent="0.25">
      <c r="B2703" s="92">
        <f t="shared" si="85"/>
        <v>2699</v>
      </c>
      <c r="C2703" s="13" t="str">
        <f t="shared" si="84"/>
        <v/>
      </c>
      <c r="D2703" s="20"/>
      <c r="E2703" s="5"/>
      <c r="F2703" s="5"/>
      <c r="G2703" s="5"/>
      <c r="H2703" s="3"/>
      <c r="I2703" s="4"/>
      <c r="J2703" s="4"/>
      <c r="K2703" s="92" t="str">
        <f>IF(DepensesData[[#This Row],[Description/Commentaires/Notes]]="","",DepensesData[[#This Row],[Description/Commentaires/Notes]])</f>
        <v/>
      </c>
      <c r="L2703" s="21"/>
    </row>
    <row r="2704" spans="2:12" x14ac:dyDescent="0.25">
      <c r="B2704" s="92">
        <f t="shared" si="85"/>
        <v>2700</v>
      </c>
      <c r="C2704" s="13" t="str">
        <f t="shared" si="84"/>
        <v/>
      </c>
      <c r="D2704" s="20"/>
      <c r="E2704" s="5"/>
      <c r="F2704" s="5"/>
      <c r="G2704" s="5"/>
      <c r="H2704" s="3"/>
      <c r="I2704" s="4"/>
      <c r="J2704" s="4"/>
      <c r="K2704" s="92" t="str">
        <f>IF(DepensesData[[#This Row],[Description/Commentaires/Notes]]="","",DepensesData[[#This Row],[Description/Commentaires/Notes]])</f>
        <v/>
      </c>
      <c r="L2704" s="21"/>
    </row>
    <row r="2705" spans="2:12" x14ac:dyDescent="0.25">
      <c r="B2705" s="92">
        <f t="shared" si="85"/>
        <v>2701</v>
      </c>
      <c r="C2705" s="13" t="str">
        <f t="shared" si="84"/>
        <v/>
      </c>
      <c r="D2705" s="20"/>
      <c r="E2705" s="5"/>
      <c r="F2705" s="5"/>
      <c r="G2705" s="5"/>
      <c r="H2705" s="3"/>
      <c r="I2705" s="4"/>
      <c r="J2705" s="4"/>
      <c r="K2705" s="92" t="str">
        <f>IF(DepensesData[[#This Row],[Description/Commentaires/Notes]]="","",DepensesData[[#This Row],[Description/Commentaires/Notes]])</f>
        <v/>
      </c>
      <c r="L2705" s="21"/>
    </row>
    <row r="2706" spans="2:12" x14ac:dyDescent="0.25">
      <c r="B2706" s="92">
        <f t="shared" si="85"/>
        <v>2702</v>
      </c>
      <c r="C2706" s="13" t="str">
        <f t="shared" si="84"/>
        <v/>
      </c>
      <c r="D2706" s="20"/>
      <c r="E2706" s="5"/>
      <c r="F2706" s="5"/>
      <c r="G2706" s="5"/>
      <c r="H2706" s="3"/>
      <c r="I2706" s="4"/>
      <c r="J2706" s="4"/>
      <c r="K2706" s="92" t="str">
        <f>IF(DepensesData[[#This Row],[Description/Commentaires/Notes]]="","",DepensesData[[#This Row],[Description/Commentaires/Notes]])</f>
        <v/>
      </c>
      <c r="L2706" s="21"/>
    </row>
    <row r="2707" spans="2:12" x14ac:dyDescent="0.25">
      <c r="B2707" s="92">
        <f t="shared" si="85"/>
        <v>2703</v>
      </c>
      <c r="C2707" s="13" t="str">
        <f t="shared" si="84"/>
        <v/>
      </c>
      <c r="D2707" s="20"/>
      <c r="E2707" s="5"/>
      <c r="F2707" s="5"/>
      <c r="G2707" s="5"/>
      <c r="H2707" s="3"/>
      <c r="I2707" s="4"/>
      <c r="J2707" s="4"/>
      <c r="K2707" s="92" t="str">
        <f>IF(DepensesData[[#This Row],[Description/Commentaires/Notes]]="","",DepensesData[[#This Row],[Description/Commentaires/Notes]])</f>
        <v/>
      </c>
      <c r="L2707" s="21"/>
    </row>
    <row r="2708" spans="2:12" x14ac:dyDescent="0.25">
      <c r="B2708" s="92">
        <f t="shared" si="85"/>
        <v>2704</v>
      </c>
      <c r="C2708" s="13" t="str">
        <f t="shared" si="84"/>
        <v/>
      </c>
      <c r="D2708" s="20"/>
      <c r="E2708" s="5"/>
      <c r="F2708" s="5"/>
      <c r="G2708" s="5"/>
      <c r="H2708" s="3"/>
      <c r="I2708" s="4"/>
      <c r="J2708" s="4"/>
      <c r="K2708" s="92" t="str">
        <f>IF(DepensesData[[#This Row],[Description/Commentaires/Notes]]="","",DepensesData[[#This Row],[Description/Commentaires/Notes]])</f>
        <v/>
      </c>
      <c r="L2708" s="21"/>
    </row>
    <row r="2709" spans="2:12" x14ac:dyDescent="0.25">
      <c r="B2709" s="92">
        <f t="shared" si="85"/>
        <v>2705</v>
      </c>
      <c r="C2709" s="13" t="str">
        <f t="shared" si="84"/>
        <v/>
      </c>
      <c r="D2709" s="20"/>
      <c r="E2709" s="5"/>
      <c r="F2709" s="5"/>
      <c r="G2709" s="5"/>
      <c r="H2709" s="3"/>
      <c r="I2709" s="4"/>
      <c r="J2709" s="4"/>
      <c r="K2709" s="92" t="str">
        <f>IF(DepensesData[[#This Row],[Description/Commentaires/Notes]]="","",DepensesData[[#This Row],[Description/Commentaires/Notes]])</f>
        <v/>
      </c>
      <c r="L2709" s="21"/>
    </row>
    <row r="2710" spans="2:12" x14ac:dyDescent="0.25">
      <c r="B2710" s="92">
        <f t="shared" si="85"/>
        <v>2706</v>
      </c>
      <c r="C2710" s="13" t="str">
        <f t="shared" si="84"/>
        <v/>
      </c>
      <c r="D2710" s="20"/>
      <c r="E2710" s="5"/>
      <c r="F2710" s="5"/>
      <c r="G2710" s="5"/>
      <c r="H2710" s="3"/>
      <c r="I2710" s="4"/>
      <c r="J2710" s="4"/>
      <c r="K2710" s="92" t="str">
        <f>IF(DepensesData[[#This Row],[Description/Commentaires/Notes]]="","",DepensesData[[#This Row],[Description/Commentaires/Notes]])</f>
        <v/>
      </c>
      <c r="L2710" s="21"/>
    </row>
    <row r="2711" spans="2:12" x14ac:dyDescent="0.25">
      <c r="B2711" s="92">
        <f t="shared" si="85"/>
        <v>2707</v>
      </c>
      <c r="C2711" s="13" t="str">
        <f t="shared" si="84"/>
        <v/>
      </c>
      <c r="D2711" s="20"/>
      <c r="E2711" s="5"/>
      <c r="F2711" s="5"/>
      <c r="G2711" s="5"/>
      <c r="H2711" s="3"/>
      <c r="I2711" s="4"/>
      <c r="J2711" s="4"/>
      <c r="K2711" s="92" t="str">
        <f>IF(DepensesData[[#This Row],[Description/Commentaires/Notes]]="","",DepensesData[[#This Row],[Description/Commentaires/Notes]])</f>
        <v/>
      </c>
      <c r="L2711" s="21"/>
    </row>
    <row r="2712" spans="2:12" x14ac:dyDescent="0.25">
      <c r="B2712" s="92">
        <f t="shared" si="85"/>
        <v>2708</v>
      </c>
      <c r="C2712" s="13" t="str">
        <f t="shared" si="84"/>
        <v/>
      </c>
      <c r="D2712" s="20"/>
      <c r="E2712" s="5"/>
      <c r="F2712" s="5"/>
      <c r="G2712" s="5"/>
      <c r="H2712" s="3"/>
      <c r="I2712" s="4"/>
      <c r="J2712" s="4"/>
      <c r="K2712" s="92" t="str">
        <f>IF(DepensesData[[#This Row],[Description/Commentaires/Notes]]="","",DepensesData[[#This Row],[Description/Commentaires/Notes]])</f>
        <v/>
      </c>
      <c r="L2712" s="21"/>
    </row>
    <row r="2713" spans="2:12" x14ac:dyDescent="0.25">
      <c r="B2713" s="92">
        <f t="shared" si="85"/>
        <v>2709</v>
      </c>
      <c r="C2713" s="13" t="str">
        <f t="shared" si="84"/>
        <v/>
      </c>
      <c r="D2713" s="20"/>
      <c r="E2713" s="5"/>
      <c r="F2713" s="5"/>
      <c r="G2713" s="5"/>
      <c r="H2713" s="3"/>
      <c r="I2713" s="4"/>
      <c r="J2713" s="4"/>
      <c r="K2713" s="92" t="str">
        <f>IF(DepensesData[[#This Row],[Description/Commentaires/Notes]]="","",DepensesData[[#This Row],[Description/Commentaires/Notes]])</f>
        <v/>
      </c>
      <c r="L2713" s="21"/>
    </row>
    <row r="2714" spans="2:12" x14ac:dyDescent="0.25">
      <c r="B2714" s="92">
        <f t="shared" si="85"/>
        <v>2710</v>
      </c>
      <c r="C2714" s="13" t="str">
        <f t="shared" si="84"/>
        <v/>
      </c>
      <c r="D2714" s="20"/>
      <c r="E2714" s="5"/>
      <c r="F2714" s="5"/>
      <c r="G2714" s="5"/>
      <c r="H2714" s="3"/>
      <c r="I2714" s="4"/>
      <c r="J2714" s="4"/>
      <c r="K2714" s="92" t="str">
        <f>IF(DepensesData[[#This Row],[Description/Commentaires/Notes]]="","",DepensesData[[#This Row],[Description/Commentaires/Notes]])</f>
        <v/>
      </c>
      <c r="L2714" s="21"/>
    </row>
    <row r="2715" spans="2:12" x14ac:dyDescent="0.25">
      <c r="B2715" s="92">
        <f t="shared" si="85"/>
        <v>2711</v>
      </c>
      <c r="C2715" s="13" t="str">
        <f t="shared" si="84"/>
        <v/>
      </c>
      <c r="D2715" s="20"/>
      <c r="E2715" s="5"/>
      <c r="F2715" s="5"/>
      <c r="G2715" s="5"/>
      <c r="H2715" s="3"/>
      <c r="I2715" s="4"/>
      <c r="J2715" s="4"/>
      <c r="K2715" s="92" t="str">
        <f>IF(DepensesData[[#This Row],[Description/Commentaires/Notes]]="","",DepensesData[[#This Row],[Description/Commentaires/Notes]])</f>
        <v/>
      </c>
      <c r="L2715" s="21"/>
    </row>
    <row r="2716" spans="2:12" x14ac:dyDescent="0.25">
      <c r="B2716" s="92">
        <f t="shared" si="85"/>
        <v>2712</v>
      </c>
      <c r="C2716" s="13" t="str">
        <f t="shared" si="84"/>
        <v/>
      </c>
      <c r="D2716" s="20"/>
      <c r="E2716" s="5"/>
      <c r="F2716" s="5"/>
      <c r="G2716" s="5"/>
      <c r="H2716" s="3"/>
      <c r="I2716" s="4"/>
      <c r="J2716" s="4"/>
      <c r="K2716" s="92" t="str">
        <f>IF(DepensesData[[#This Row],[Description/Commentaires/Notes]]="","",DepensesData[[#This Row],[Description/Commentaires/Notes]])</f>
        <v/>
      </c>
      <c r="L2716" s="21"/>
    </row>
    <row r="2717" spans="2:12" x14ac:dyDescent="0.25">
      <c r="B2717" s="92">
        <f t="shared" si="85"/>
        <v>2713</v>
      </c>
      <c r="C2717" s="13" t="str">
        <f t="shared" si="84"/>
        <v/>
      </c>
      <c r="D2717" s="20"/>
      <c r="E2717" s="5"/>
      <c r="F2717" s="5"/>
      <c r="G2717" s="5"/>
      <c r="H2717" s="3"/>
      <c r="I2717" s="4"/>
      <c r="J2717" s="4"/>
      <c r="K2717" s="92" t="str">
        <f>IF(DepensesData[[#This Row],[Description/Commentaires/Notes]]="","",DepensesData[[#This Row],[Description/Commentaires/Notes]])</f>
        <v/>
      </c>
      <c r="L2717" s="21"/>
    </row>
    <row r="2718" spans="2:12" x14ac:dyDescent="0.25">
      <c r="B2718" s="92">
        <f t="shared" si="85"/>
        <v>2714</v>
      </c>
      <c r="C2718" s="13" t="str">
        <f t="shared" si="84"/>
        <v/>
      </c>
      <c r="D2718" s="20"/>
      <c r="E2718" s="5"/>
      <c r="F2718" s="5"/>
      <c r="G2718" s="5"/>
      <c r="H2718" s="3"/>
      <c r="I2718" s="4"/>
      <c r="J2718" s="4"/>
      <c r="K2718" s="92" t="str">
        <f>IF(DepensesData[[#This Row],[Description/Commentaires/Notes]]="","",DepensesData[[#This Row],[Description/Commentaires/Notes]])</f>
        <v/>
      </c>
      <c r="L2718" s="21"/>
    </row>
    <row r="2719" spans="2:12" x14ac:dyDescent="0.25">
      <c r="B2719" s="92">
        <f t="shared" si="85"/>
        <v>2715</v>
      </c>
      <c r="C2719" s="13" t="str">
        <f t="shared" si="84"/>
        <v/>
      </c>
      <c r="D2719" s="20"/>
      <c r="E2719" s="5"/>
      <c r="F2719" s="5"/>
      <c r="G2719" s="5"/>
      <c r="H2719" s="3"/>
      <c r="I2719" s="4"/>
      <c r="J2719" s="4"/>
      <c r="K2719" s="92" t="str">
        <f>IF(DepensesData[[#This Row],[Description/Commentaires/Notes]]="","",DepensesData[[#This Row],[Description/Commentaires/Notes]])</f>
        <v/>
      </c>
      <c r="L2719" s="21"/>
    </row>
    <row r="2720" spans="2:12" x14ac:dyDescent="0.25">
      <c r="B2720" s="92">
        <f t="shared" si="85"/>
        <v>2716</v>
      </c>
      <c r="C2720" s="13" t="str">
        <f t="shared" si="84"/>
        <v/>
      </c>
      <c r="D2720" s="20"/>
      <c r="E2720" s="5"/>
      <c r="F2720" s="5"/>
      <c r="G2720" s="5"/>
      <c r="H2720" s="3"/>
      <c r="I2720" s="4"/>
      <c r="J2720" s="4"/>
      <c r="K2720" s="92" t="str">
        <f>IF(DepensesData[[#This Row],[Description/Commentaires/Notes]]="","",DepensesData[[#This Row],[Description/Commentaires/Notes]])</f>
        <v/>
      </c>
      <c r="L2720" s="21"/>
    </row>
    <row r="2721" spans="2:12" x14ac:dyDescent="0.25">
      <c r="B2721" s="92">
        <f t="shared" si="85"/>
        <v>2717</v>
      </c>
      <c r="C2721" s="13" t="str">
        <f t="shared" si="84"/>
        <v/>
      </c>
      <c r="D2721" s="20"/>
      <c r="E2721" s="5"/>
      <c r="F2721" s="5"/>
      <c r="G2721" s="5"/>
      <c r="H2721" s="3"/>
      <c r="I2721" s="4"/>
      <c r="J2721" s="4"/>
      <c r="K2721" s="92" t="str">
        <f>IF(DepensesData[[#This Row],[Description/Commentaires/Notes]]="","",DepensesData[[#This Row],[Description/Commentaires/Notes]])</f>
        <v/>
      </c>
      <c r="L2721" s="21"/>
    </row>
    <row r="2722" spans="2:12" x14ac:dyDescent="0.25">
      <c r="B2722" s="92">
        <f t="shared" si="85"/>
        <v>2718</v>
      </c>
      <c r="C2722" s="13" t="str">
        <f t="shared" si="84"/>
        <v/>
      </c>
      <c r="D2722" s="20"/>
      <c r="E2722" s="5"/>
      <c r="F2722" s="5"/>
      <c r="G2722" s="5"/>
      <c r="H2722" s="3"/>
      <c r="I2722" s="4"/>
      <c r="J2722" s="4"/>
      <c r="K2722" s="92" t="str">
        <f>IF(DepensesData[[#This Row],[Description/Commentaires/Notes]]="","",DepensesData[[#This Row],[Description/Commentaires/Notes]])</f>
        <v/>
      </c>
      <c r="L2722" s="21"/>
    </row>
    <row r="2723" spans="2:12" x14ac:dyDescent="0.25">
      <c r="B2723" s="92">
        <f t="shared" si="85"/>
        <v>2719</v>
      </c>
      <c r="C2723" s="13" t="str">
        <f t="shared" si="84"/>
        <v/>
      </c>
      <c r="D2723" s="20"/>
      <c r="E2723" s="5"/>
      <c r="F2723" s="5"/>
      <c r="G2723" s="5"/>
      <c r="H2723" s="3"/>
      <c r="I2723" s="4"/>
      <c r="J2723" s="4"/>
      <c r="K2723" s="92" t="str">
        <f>IF(DepensesData[[#This Row],[Description/Commentaires/Notes]]="","",DepensesData[[#This Row],[Description/Commentaires/Notes]])</f>
        <v/>
      </c>
      <c r="L2723" s="21"/>
    </row>
    <row r="2724" spans="2:12" x14ac:dyDescent="0.25">
      <c r="B2724" s="92">
        <f t="shared" si="85"/>
        <v>2720</v>
      </c>
      <c r="C2724" s="13" t="str">
        <f t="shared" si="84"/>
        <v/>
      </c>
      <c r="D2724" s="20"/>
      <c r="E2724" s="5"/>
      <c r="F2724" s="5"/>
      <c r="G2724" s="5"/>
      <c r="H2724" s="3"/>
      <c r="I2724" s="4"/>
      <c r="J2724" s="4"/>
      <c r="K2724" s="92" t="str">
        <f>IF(DepensesData[[#This Row],[Description/Commentaires/Notes]]="","",DepensesData[[#This Row],[Description/Commentaires/Notes]])</f>
        <v/>
      </c>
      <c r="L2724" s="21"/>
    </row>
    <row r="2725" spans="2:12" x14ac:dyDescent="0.25">
      <c r="B2725" s="92">
        <f t="shared" si="85"/>
        <v>2721</v>
      </c>
      <c r="C2725" s="13" t="str">
        <f t="shared" si="84"/>
        <v/>
      </c>
      <c r="D2725" s="20"/>
      <c r="E2725" s="5"/>
      <c r="F2725" s="5"/>
      <c r="G2725" s="5"/>
      <c r="H2725" s="3"/>
      <c r="I2725" s="4"/>
      <c r="J2725" s="4"/>
      <c r="K2725" s="92" t="str">
        <f>IF(DepensesData[[#This Row],[Description/Commentaires/Notes]]="","",DepensesData[[#This Row],[Description/Commentaires/Notes]])</f>
        <v/>
      </c>
      <c r="L2725" s="21"/>
    </row>
    <row r="2726" spans="2:12" x14ac:dyDescent="0.25">
      <c r="B2726" s="92">
        <f t="shared" si="85"/>
        <v>2722</v>
      </c>
      <c r="C2726" s="13" t="str">
        <f t="shared" si="84"/>
        <v/>
      </c>
      <c r="D2726" s="20"/>
      <c r="E2726" s="5"/>
      <c r="F2726" s="5"/>
      <c r="G2726" s="5"/>
      <c r="H2726" s="3"/>
      <c r="I2726" s="4"/>
      <c r="J2726" s="4"/>
      <c r="K2726" s="92" t="str">
        <f>IF(DepensesData[[#This Row],[Description/Commentaires/Notes]]="","",DepensesData[[#This Row],[Description/Commentaires/Notes]])</f>
        <v/>
      </c>
      <c r="L2726" s="21"/>
    </row>
    <row r="2727" spans="2:12" x14ac:dyDescent="0.25">
      <c r="B2727" s="92">
        <f t="shared" si="85"/>
        <v>2723</v>
      </c>
      <c r="C2727" s="13" t="str">
        <f t="shared" si="84"/>
        <v/>
      </c>
      <c r="D2727" s="20"/>
      <c r="E2727" s="5"/>
      <c r="F2727" s="5"/>
      <c r="G2727" s="5"/>
      <c r="H2727" s="3"/>
      <c r="I2727" s="4"/>
      <c r="J2727" s="4"/>
      <c r="K2727" s="92" t="str">
        <f>IF(DepensesData[[#This Row],[Description/Commentaires/Notes]]="","",DepensesData[[#This Row],[Description/Commentaires/Notes]])</f>
        <v/>
      </c>
      <c r="L2727" s="21"/>
    </row>
    <row r="2728" spans="2:12" x14ac:dyDescent="0.25">
      <c r="B2728" s="92">
        <f t="shared" si="85"/>
        <v>2724</v>
      </c>
      <c r="C2728" s="13" t="str">
        <f t="shared" si="84"/>
        <v/>
      </c>
      <c r="D2728" s="20"/>
      <c r="E2728" s="5"/>
      <c r="F2728" s="5"/>
      <c r="G2728" s="5"/>
      <c r="H2728" s="3"/>
      <c r="I2728" s="4"/>
      <c r="J2728" s="4"/>
      <c r="K2728" s="92" t="str">
        <f>IF(DepensesData[[#This Row],[Description/Commentaires/Notes]]="","",DepensesData[[#This Row],[Description/Commentaires/Notes]])</f>
        <v/>
      </c>
      <c r="L2728" s="21"/>
    </row>
    <row r="2729" spans="2:12" x14ac:dyDescent="0.25">
      <c r="B2729" s="92">
        <f t="shared" si="85"/>
        <v>2725</v>
      </c>
      <c r="C2729" s="13" t="str">
        <f t="shared" si="84"/>
        <v/>
      </c>
      <c r="D2729" s="20"/>
      <c r="E2729" s="5"/>
      <c r="F2729" s="5"/>
      <c r="G2729" s="5"/>
      <c r="H2729" s="3"/>
      <c r="I2729" s="4"/>
      <c r="J2729" s="4"/>
      <c r="K2729" s="92" t="str">
        <f>IF(DepensesData[[#This Row],[Description/Commentaires/Notes]]="","",DepensesData[[#This Row],[Description/Commentaires/Notes]])</f>
        <v/>
      </c>
      <c r="L2729" s="21"/>
    </row>
    <row r="2730" spans="2:12" x14ac:dyDescent="0.25">
      <c r="B2730" s="92">
        <f t="shared" si="85"/>
        <v>2726</v>
      </c>
      <c r="C2730" s="13" t="str">
        <f t="shared" si="84"/>
        <v/>
      </c>
      <c r="D2730" s="20"/>
      <c r="E2730" s="5"/>
      <c r="F2730" s="5"/>
      <c r="G2730" s="5"/>
      <c r="H2730" s="3"/>
      <c r="I2730" s="4"/>
      <c r="J2730" s="4"/>
      <c r="K2730" s="92" t="str">
        <f>IF(DepensesData[[#This Row],[Description/Commentaires/Notes]]="","",DepensesData[[#This Row],[Description/Commentaires/Notes]])</f>
        <v/>
      </c>
      <c r="L2730" s="21"/>
    </row>
    <row r="2731" spans="2:12" x14ac:dyDescent="0.25">
      <c r="B2731" s="92">
        <f t="shared" si="85"/>
        <v>2727</v>
      </c>
      <c r="C2731" s="13" t="str">
        <f t="shared" si="84"/>
        <v/>
      </c>
      <c r="D2731" s="20"/>
      <c r="E2731" s="5"/>
      <c r="F2731" s="5"/>
      <c r="G2731" s="5"/>
      <c r="H2731" s="3"/>
      <c r="I2731" s="4"/>
      <c r="J2731" s="4"/>
      <c r="K2731" s="92" t="str">
        <f>IF(DepensesData[[#This Row],[Description/Commentaires/Notes]]="","",DepensesData[[#This Row],[Description/Commentaires/Notes]])</f>
        <v/>
      </c>
      <c r="L2731" s="21"/>
    </row>
    <row r="2732" spans="2:12" x14ac:dyDescent="0.25">
      <c r="B2732" s="92">
        <f t="shared" si="85"/>
        <v>2728</v>
      </c>
      <c r="C2732" s="13" t="str">
        <f t="shared" si="84"/>
        <v/>
      </c>
      <c r="D2732" s="20"/>
      <c r="E2732" s="5"/>
      <c r="F2732" s="5"/>
      <c r="G2732" s="5"/>
      <c r="H2732" s="3"/>
      <c r="I2732" s="4"/>
      <c r="J2732" s="4"/>
      <c r="K2732" s="92" t="str">
        <f>IF(DepensesData[[#This Row],[Description/Commentaires/Notes]]="","",DepensesData[[#This Row],[Description/Commentaires/Notes]])</f>
        <v/>
      </c>
      <c r="L2732" s="21"/>
    </row>
    <row r="2733" spans="2:12" x14ac:dyDescent="0.25">
      <c r="B2733" s="92">
        <f t="shared" si="85"/>
        <v>2729</v>
      </c>
      <c r="C2733" s="13" t="str">
        <f t="shared" si="84"/>
        <v/>
      </c>
      <c r="D2733" s="20"/>
      <c r="E2733" s="5"/>
      <c r="F2733" s="5"/>
      <c r="G2733" s="5"/>
      <c r="H2733" s="3"/>
      <c r="I2733" s="4"/>
      <c r="J2733" s="4"/>
      <c r="K2733" s="92" t="str">
        <f>IF(DepensesData[[#This Row],[Description/Commentaires/Notes]]="","",DepensesData[[#This Row],[Description/Commentaires/Notes]])</f>
        <v/>
      </c>
      <c r="L2733" s="21"/>
    </row>
    <row r="2734" spans="2:12" x14ac:dyDescent="0.25">
      <c r="B2734" s="92">
        <f t="shared" si="85"/>
        <v>2730</v>
      </c>
      <c r="C2734" s="13" t="str">
        <f t="shared" si="84"/>
        <v/>
      </c>
      <c r="D2734" s="20"/>
      <c r="E2734" s="5"/>
      <c r="F2734" s="5"/>
      <c r="G2734" s="5"/>
      <c r="H2734" s="3"/>
      <c r="I2734" s="4"/>
      <c r="J2734" s="4"/>
      <c r="K2734" s="92" t="str">
        <f>IF(DepensesData[[#This Row],[Description/Commentaires/Notes]]="","",DepensesData[[#This Row],[Description/Commentaires/Notes]])</f>
        <v/>
      </c>
      <c r="L2734" s="21"/>
    </row>
    <row r="2735" spans="2:12" x14ac:dyDescent="0.25">
      <c r="B2735" s="92">
        <f t="shared" si="85"/>
        <v>2731</v>
      </c>
      <c r="C2735" s="13" t="str">
        <f t="shared" si="84"/>
        <v/>
      </c>
      <c r="D2735" s="20"/>
      <c r="E2735" s="5"/>
      <c r="F2735" s="5"/>
      <c r="G2735" s="5"/>
      <c r="H2735" s="3"/>
      <c r="I2735" s="4"/>
      <c r="J2735" s="4"/>
      <c r="K2735" s="92" t="str">
        <f>IF(DepensesData[[#This Row],[Description/Commentaires/Notes]]="","",DepensesData[[#This Row],[Description/Commentaires/Notes]])</f>
        <v/>
      </c>
      <c r="L2735" s="21"/>
    </row>
    <row r="2736" spans="2:12" x14ac:dyDescent="0.25">
      <c r="B2736" s="92">
        <f t="shared" si="85"/>
        <v>2732</v>
      </c>
      <c r="C2736" s="13" t="str">
        <f t="shared" si="84"/>
        <v/>
      </c>
      <c r="D2736" s="20"/>
      <c r="E2736" s="5"/>
      <c r="F2736" s="5"/>
      <c r="G2736" s="5"/>
      <c r="H2736" s="3"/>
      <c r="I2736" s="4"/>
      <c r="J2736" s="4"/>
      <c r="K2736" s="92" t="str">
        <f>IF(DepensesData[[#This Row],[Description/Commentaires/Notes]]="","",DepensesData[[#This Row],[Description/Commentaires/Notes]])</f>
        <v/>
      </c>
      <c r="L2736" s="21"/>
    </row>
    <row r="2737" spans="2:12" x14ac:dyDescent="0.25">
      <c r="B2737" s="92">
        <f t="shared" si="85"/>
        <v>2733</v>
      </c>
      <c r="C2737" s="13" t="str">
        <f t="shared" si="84"/>
        <v/>
      </c>
      <c r="D2737" s="20"/>
      <c r="E2737" s="5"/>
      <c r="F2737" s="5"/>
      <c r="G2737" s="5"/>
      <c r="H2737" s="3"/>
      <c r="I2737" s="4"/>
      <c r="J2737" s="4"/>
      <c r="K2737" s="92" t="str">
        <f>IF(DepensesData[[#This Row],[Description/Commentaires/Notes]]="","",DepensesData[[#This Row],[Description/Commentaires/Notes]])</f>
        <v/>
      </c>
      <c r="L2737" s="21"/>
    </row>
    <row r="2738" spans="2:12" x14ac:dyDescent="0.25">
      <c r="B2738" s="92">
        <f t="shared" si="85"/>
        <v>2734</v>
      </c>
      <c r="C2738" s="13" t="str">
        <f t="shared" si="84"/>
        <v/>
      </c>
      <c r="D2738" s="20"/>
      <c r="E2738" s="5"/>
      <c r="F2738" s="5"/>
      <c r="G2738" s="5"/>
      <c r="H2738" s="3"/>
      <c r="I2738" s="4"/>
      <c r="J2738" s="4"/>
      <c r="K2738" s="92" t="str">
        <f>IF(DepensesData[[#This Row],[Description/Commentaires/Notes]]="","",DepensesData[[#This Row],[Description/Commentaires/Notes]])</f>
        <v/>
      </c>
      <c r="L2738" s="21"/>
    </row>
    <row r="2739" spans="2:12" x14ac:dyDescent="0.25">
      <c r="B2739" s="92">
        <f t="shared" si="85"/>
        <v>2735</v>
      </c>
      <c r="C2739" s="13" t="str">
        <f t="shared" si="84"/>
        <v/>
      </c>
      <c r="D2739" s="20"/>
      <c r="E2739" s="5"/>
      <c r="F2739" s="5"/>
      <c r="G2739" s="5"/>
      <c r="H2739" s="3"/>
      <c r="I2739" s="4"/>
      <c r="J2739" s="4"/>
      <c r="K2739" s="92" t="str">
        <f>IF(DepensesData[[#This Row],[Description/Commentaires/Notes]]="","",DepensesData[[#This Row],[Description/Commentaires/Notes]])</f>
        <v/>
      </c>
      <c r="L2739" s="21"/>
    </row>
    <row r="2740" spans="2:12" x14ac:dyDescent="0.25">
      <c r="B2740" s="92">
        <f t="shared" si="85"/>
        <v>2736</v>
      </c>
      <c r="C2740" s="13" t="str">
        <f t="shared" si="84"/>
        <v/>
      </c>
      <c r="D2740" s="20"/>
      <c r="E2740" s="5"/>
      <c r="F2740" s="5"/>
      <c r="G2740" s="5"/>
      <c r="H2740" s="3"/>
      <c r="I2740" s="4"/>
      <c r="J2740" s="4"/>
      <c r="K2740" s="92" t="str">
        <f>IF(DepensesData[[#This Row],[Description/Commentaires/Notes]]="","",DepensesData[[#This Row],[Description/Commentaires/Notes]])</f>
        <v/>
      </c>
      <c r="L2740" s="21"/>
    </row>
    <row r="2741" spans="2:12" x14ac:dyDescent="0.25">
      <c r="B2741" s="92">
        <f t="shared" si="85"/>
        <v>2737</v>
      </c>
      <c r="C2741" s="13" t="str">
        <f t="shared" si="84"/>
        <v/>
      </c>
      <c r="D2741" s="20"/>
      <c r="E2741" s="5"/>
      <c r="F2741" s="5"/>
      <c r="G2741" s="5"/>
      <c r="H2741" s="3"/>
      <c r="I2741" s="4"/>
      <c r="J2741" s="4"/>
      <c r="K2741" s="92" t="str">
        <f>IF(DepensesData[[#This Row],[Description/Commentaires/Notes]]="","",DepensesData[[#This Row],[Description/Commentaires/Notes]])</f>
        <v/>
      </c>
      <c r="L2741" s="21"/>
    </row>
    <row r="2742" spans="2:12" x14ac:dyDescent="0.25">
      <c r="B2742" s="92">
        <f t="shared" si="85"/>
        <v>2738</v>
      </c>
      <c r="C2742" s="13" t="str">
        <f t="shared" si="84"/>
        <v/>
      </c>
      <c r="D2742" s="20"/>
      <c r="E2742" s="5"/>
      <c r="F2742" s="5"/>
      <c r="G2742" s="5"/>
      <c r="H2742" s="3"/>
      <c r="I2742" s="4"/>
      <c r="J2742" s="4"/>
      <c r="K2742" s="92" t="str">
        <f>IF(DepensesData[[#This Row],[Description/Commentaires/Notes]]="","",DepensesData[[#This Row],[Description/Commentaires/Notes]])</f>
        <v/>
      </c>
      <c r="L2742" s="21"/>
    </row>
    <row r="2743" spans="2:12" x14ac:dyDescent="0.25">
      <c r="B2743" s="92">
        <f t="shared" si="85"/>
        <v>2739</v>
      </c>
      <c r="C2743" s="13" t="str">
        <f t="shared" si="84"/>
        <v/>
      </c>
      <c r="D2743" s="20"/>
      <c r="E2743" s="5"/>
      <c r="F2743" s="5"/>
      <c r="G2743" s="5"/>
      <c r="H2743" s="3"/>
      <c r="I2743" s="4"/>
      <c r="J2743" s="4"/>
      <c r="K2743" s="92" t="str">
        <f>IF(DepensesData[[#This Row],[Description/Commentaires/Notes]]="","",DepensesData[[#This Row],[Description/Commentaires/Notes]])</f>
        <v/>
      </c>
      <c r="L2743" s="21"/>
    </row>
    <row r="2744" spans="2:12" x14ac:dyDescent="0.25">
      <c r="B2744" s="92">
        <f t="shared" si="85"/>
        <v>2740</v>
      </c>
      <c r="C2744" s="13" t="str">
        <f t="shared" si="84"/>
        <v/>
      </c>
      <c r="D2744" s="20"/>
      <c r="E2744" s="5"/>
      <c r="F2744" s="5"/>
      <c r="G2744" s="5"/>
      <c r="H2744" s="3"/>
      <c r="I2744" s="4"/>
      <c r="J2744" s="4"/>
      <c r="K2744" s="92" t="str">
        <f>IF(DepensesData[[#This Row],[Description/Commentaires/Notes]]="","",DepensesData[[#This Row],[Description/Commentaires/Notes]])</f>
        <v/>
      </c>
      <c r="L2744" s="21"/>
    </row>
    <row r="2745" spans="2:12" x14ac:dyDescent="0.25">
      <c r="B2745" s="92">
        <f t="shared" si="85"/>
        <v>2741</v>
      </c>
      <c r="C2745" s="13" t="str">
        <f t="shared" si="84"/>
        <v/>
      </c>
      <c r="D2745" s="20"/>
      <c r="E2745" s="5"/>
      <c r="F2745" s="5"/>
      <c r="G2745" s="5"/>
      <c r="H2745" s="3"/>
      <c r="I2745" s="4"/>
      <c r="J2745" s="4"/>
      <c r="K2745" s="92" t="str">
        <f>IF(DepensesData[[#This Row],[Description/Commentaires/Notes]]="","",DepensesData[[#This Row],[Description/Commentaires/Notes]])</f>
        <v/>
      </c>
      <c r="L2745" s="21"/>
    </row>
    <row r="2746" spans="2:12" x14ac:dyDescent="0.25">
      <c r="B2746" s="92">
        <f t="shared" si="85"/>
        <v>2742</v>
      </c>
      <c r="C2746" s="13" t="str">
        <f t="shared" si="84"/>
        <v/>
      </c>
      <c r="D2746" s="20"/>
      <c r="E2746" s="5"/>
      <c r="F2746" s="5"/>
      <c r="G2746" s="5"/>
      <c r="H2746" s="3"/>
      <c r="I2746" s="4"/>
      <c r="J2746" s="4"/>
      <c r="K2746" s="92" t="str">
        <f>IF(DepensesData[[#This Row],[Description/Commentaires/Notes]]="","",DepensesData[[#This Row],[Description/Commentaires/Notes]])</f>
        <v/>
      </c>
      <c r="L2746" s="21"/>
    </row>
    <row r="2747" spans="2:12" x14ac:dyDescent="0.25">
      <c r="B2747" s="92">
        <f t="shared" si="85"/>
        <v>2743</v>
      </c>
      <c r="C2747" s="13" t="str">
        <f t="shared" si="84"/>
        <v/>
      </c>
      <c r="D2747" s="20"/>
      <c r="E2747" s="5"/>
      <c r="F2747" s="5"/>
      <c r="G2747" s="5"/>
      <c r="H2747" s="3"/>
      <c r="I2747" s="4"/>
      <c r="J2747" s="4"/>
      <c r="K2747" s="92" t="str">
        <f>IF(DepensesData[[#This Row],[Description/Commentaires/Notes]]="","",DepensesData[[#This Row],[Description/Commentaires/Notes]])</f>
        <v/>
      </c>
      <c r="L2747" s="21"/>
    </row>
    <row r="2748" spans="2:12" x14ac:dyDescent="0.25">
      <c r="B2748" s="92">
        <f t="shared" si="85"/>
        <v>2744</v>
      </c>
      <c r="C2748" s="13" t="str">
        <f t="shared" si="84"/>
        <v/>
      </c>
      <c r="D2748" s="20"/>
      <c r="E2748" s="5"/>
      <c r="F2748" s="5"/>
      <c r="G2748" s="5"/>
      <c r="H2748" s="3"/>
      <c r="I2748" s="4"/>
      <c r="J2748" s="4"/>
      <c r="K2748" s="92" t="str">
        <f>IF(DepensesData[[#This Row],[Description/Commentaires/Notes]]="","",DepensesData[[#This Row],[Description/Commentaires/Notes]])</f>
        <v/>
      </c>
      <c r="L2748" s="21"/>
    </row>
    <row r="2749" spans="2:12" x14ac:dyDescent="0.25">
      <c r="B2749" s="92">
        <f t="shared" si="85"/>
        <v>2745</v>
      </c>
      <c r="C2749" s="13" t="str">
        <f t="shared" si="84"/>
        <v/>
      </c>
      <c r="D2749" s="20"/>
      <c r="E2749" s="5"/>
      <c r="F2749" s="5"/>
      <c r="G2749" s="5"/>
      <c r="H2749" s="3"/>
      <c r="I2749" s="4"/>
      <c r="J2749" s="4"/>
      <c r="K2749" s="92" t="str">
        <f>IF(DepensesData[[#This Row],[Description/Commentaires/Notes]]="","",DepensesData[[#This Row],[Description/Commentaires/Notes]])</f>
        <v/>
      </c>
      <c r="L2749" s="21"/>
    </row>
    <row r="2750" spans="2:12" x14ac:dyDescent="0.25">
      <c r="B2750" s="92">
        <f t="shared" si="85"/>
        <v>2746</v>
      </c>
      <c r="C2750" s="13" t="str">
        <f t="shared" si="84"/>
        <v/>
      </c>
      <c r="D2750" s="20"/>
      <c r="E2750" s="5"/>
      <c r="F2750" s="5"/>
      <c r="G2750" s="5"/>
      <c r="H2750" s="3"/>
      <c r="I2750" s="4"/>
      <c r="J2750" s="4"/>
      <c r="K2750" s="92" t="str">
        <f>IF(DepensesData[[#This Row],[Description/Commentaires/Notes]]="","",DepensesData[[#This Row],[Description/Commentaires/Notes]])</f>
        <v/>
      </c>
      <c r="L2750" s="21"/>
    </row>
    <row r="2751" spans="2:12" x14ac:dyDescent="0.25">
      <c r="B2751" s="92">
        <f t="shared" si="85"/>
        <v>2747</v>
      </c>
      <c r="C2751" s="13" t="str">
        <f t="shared" si="84"/>
        <v/>
      </c>
      <c r="D2751" s="20"/>
      <c r="E2751" s="5"/>
      <c r="F2751" s="5"/>
      <c r="G2751" s="5"/>
      <c r="H2751" s="3"/>
      <c r="I2751" s="4"/>
      <c r="J2751" s="4"/>
      <c r="K2751" s="92" t="str">
        <f>IF(DepensesData[[#This Row],[Description/Commentaires/Notes]]="","",DepensesData[[#This Row],[Description/Commentaires/Notes]])</f>
        <v/>
      </c>
      <c r="L2751" s="21"/>
    </row>
    <row r="2752" spans="2:12" x14ac:dyDescent="0.25">
      <c r="B2752" s="92">
        <f t="shared" si="85"/>
        <v>2748</v>
      </c>
      <c r="C2752" s="13" t="str">
        <f t="shared" si="84"/>
        <v/>
      </c>
      <c r="D2752" s="20"/>
      <c r="E2752" s="5"/>
      <c r="F2752" s="5"/>
      <c r="G2752" s="5"/>
      <c r="H2752" s="3"/>
      <c r="I2752" s="4"/>
      <c r="J2752" s="4"/>
      <c r="K2752" s="92" t="str">
        <f>IF(DepensesData[[#This Row],[Description/Commentaires/Notes]]="","",DepensesData[[#This Row],[Description/Commentaires/Notes]])</f>
        <v/>
      </c>
      <c r="L2752" s="21"/>
    </row>
    <row r="2753" spans="2:12" x14ac:dyDescent="0.25">
      <c r="B2753" s="92">
        <f t="shared" si="85"/>
        <v>2749</v>
      </c>
      <c r="C2753" s="13" t="str">
        <f t="shared" si="84"/>
        <v/>
      </c>
      <c r="D2753" s="20"/>
      <c r="E2753" s="5"/>
      <c r="F2753" s="5"/>
      <c r="G2753" s="5"/>
      <c r="H2753" s="3"/>
      <c r="I2753" s="4"/>
      <c r="J2753" s="4"/>
      <c r="K2753" s="92" t="str">
        <f>IF(DepensesData[[#This Row],[Description/Commentaires/Notes]]="","",DepensesData[[#This Row],[Description/Commentaires/Notes]])</f>
        <v/>
      </c>
      <c r="L2753" s="21"/>
    </row>
    <row r="2754" spans="2:12" x14ac:dyDescent="0.25">
      <c r="B2754" s="92">
        <f t="shared" si="85"/>
        <v>2750</v>
      </c>
      <c r="C2754" s="13" t="str">
        <f t="shared" si="84"/>
        <v/>
      </c>
      <c r="D2754" s="20"/>
      <c r="E2754" s="5"/>
      <c r="F2754" s="5"/>
      <c r="G2754" s="5"/>
      <c r="H2754" s="3"/>
      <c r="I2754" s="4"/>
      <c r="J2754" s="4"/>
      <c r="K2754" s="92" t="str">
        <f>IF(DepensesData[[#This Row],[Description/Commentaires/Notes]]="","",DepensesData[[#This Row],[Description/Commentaires/Notes]])</f>
        <v/>
      </c>
      <c r="L2754" s="21"/>
    </row>
    <row r="2755" spans="2:12" x14ac:dyDescent="0.25">
      <c r="B2755" s="92">
        <f t="shared" si="85"/>
        <v>2751</v>
      </c>
      <c r="C2755" s="13" t="str">
        <f t="shared" si="84"/>
        <v/>
      </c>
      <c r="D2755" s="20"/>
      <c r="E2755" s="5"/>
      <c r="F2755" s="5"/>
      <c r="G2755" s="5"/>
      <c r="H2755" s="3"/>
      <c r="I2755" s="4"/>
      <c r="J2755" s="4"/>
      <c r="K2755" s="92" t="str">
        <f>IF(DepensesData[[#This Row],[Description/Commentaires/Notes]]="","",DepensesData[[#This Row],[Description/Commentaires/Notes]])</f>
        <v/>
      </c>
      <c r="L2755" s="21"/>
    </row>
    <row r="2756" spans="2:12" x14ac:dyDescent="0.25">
      <c r="B2756" s="92">
        <f t="shared" si="85"/>
        <v>2752</v>
      </c>
      <c r="C2756" s="13" t="str">
        <f t="shared" si="84"/>
        <v/>
      </c>
      <c r="D2756" s="20"/>
      <c r="E2756" s="5"/>
      <c r="F2756" s="5"/>
      <c r="G2756" s="5"/>
      <c r="H2756" s="3"/>
      <c r="I2756" s="4"/>
      <c r="J2756" s="4"/>
      <c r="K2756" s="92" t="str">
        <f>IF(DepensesData[[#This Row],[Description/Commentaires/Notes]]="","",DepensesData[[#This Row],[Description/Commentaires/Notes]])</f>
        <v/>
      </c>
      <c r="L2756" s="21"/>
    </row>
    <row r="2757" spans="2:12" x14ac:dyDescent="0.25">
      <c r="B2757" s="92">
        <f t="shared" si="85"/>
        <v>2753</v>
      </c>
      <c r="C2757" s="13" t="str">
        <f t="shared" ref="C2757:C2820" si="86">IF(OR(D2757="", E2757="", F2757="", H2757="", I2757=""), "", TEXT(RIGHT(YEAR(D2757), 2), "00") &amp; TEXT(MONTH(D2757), "00") &amp; TEXT(DAY(D2757), "00") &amp; "_Dep_MC_" &amp; TEXT(B2757, "0"))</f>
        <v/>
      </c>
      <c r="D2757" s="20"/>
      <c r="E2757" s="5"/>
      <c r="F2757" s="5"/>
      <c r="G2757" s="5"/>
      <c r="H2757" s="3"/>
      <c r="I2757" s="4"/>
      <c r="J2757" s="4"/>
      <c r="K2757" s="92" t="str">
        <f>IF(DepensesData[[#This Row],[Description/Commentaires/Notes]]="","",DepensesData[[#This Row],[Description/Commentaires/Notes]])</f>
        <v/>
      </c>
      <c r="L2757" s="21"/>
    </row>
    <row r="2758" spans="2:12" x14ac:dyDescent="0.25">
      <c r="B2758" s="92">
        <f t="shared" si="85"/>
        <v>2754</v>
      </c>
      <c r="C2758" s="13" t="str">
        <f t="shared" si="86"/>
        <v/>
      </c>
      <c r="D2758" s="20"/>
      <c r="E2758" s="5"/>
      <c r="F2758" s="5"/>
      <c r="G2758" s="5"/>
      <c r="H2758" s="3"/>
      <c r="I2758" s="4"/>
      <c r="J2758" s="4"/>
      <c r="K2758" s="92" t="str">
        <f>IF(DepensesData[[#This Row],[Description/Commentaires/Notes]]="","",DepensesData[[#This Row],[Description/Commentaires/Notes]])</f>
        <v/>
      </c>
      <c r="L2758" s="21"/>
    </row>
    <row r="2759" spans="2:12" x14ac:dyDescent="0.25">
      <c r="B2759" s="92">
        <f t="shared" ref="B2759:B2822" si="87">B2758+1</f>
        <v>2755</v>
      </c>
      <c r="C2759" s="13" t="str">
        <f t="shared" si="86"/>
        <v/>
      </c>
      <c r="D2759" s="20"/>
      <c r="E2759" s="5"/>
      <c r="F2759" s="5"/>
      <c r="G2759" s="5"/>
      <c r="H2759" s="3"/>
      <c r="I2759" s="4"/>
      <c r="J2759" s="4"/>
      <c r="K2759" s="92" t="str">
        <f>IF(DepensesData[[#This Row],[Description/Commentaires/Notes]]="","",DepensesData[[#This Row],[Description/Commentaires/Notes]])</f>
        <v/>
      </c>
      <c r="L2759" s="21"/>
    </row>
    <row r="2760" spans="2:12" x14ac:dyDescent="0.25">
      <c r="B2760" s="92">
        <f t="shared" si="87"/>
        <v>2756</v>
      </c>
      <c r="C2760" s="13" t="str">
        <f t="shared" si="86"/>
        <v/>
      </c>
      <c r="D2760" s="20"/>
      <c r="E2760" s="5"/>
      <c r="F2760" s="5"/>
      <c r="G2760" s="5"/>
      <c r="H2760" s="3"/>
      <c r="I2760" s="4"/>
      <c r="J2760" s="4"/>
      <c r="K2760" s="92" t="str">
        <f>IF(DepensesData[[#This Row],[Description/Commentaires/Notes]]="","",DepensesData[[#This Row],[Description/Commentaires/Notes]])</f>
        <v/>
      </c>
      <c r="L2760" s="21"/>
    </row>
    <row r="2761" spans="2:12" x14ac:dyDescent="0.25">
      <c r="B2761" s="92">
        <f t="shared" si="87"/>
        <v>2757</v>
      </c>
      <c r="C2761" s="13" t="str">
        <f t="shared" si="86"/>
        <v/>
      </c>
      <c r="D2761" s="20"/>
      <c r="E2761" s="5"/>
      <c r="F2761" s="5"/>
      <c r="G2761" s="5"/>
      <c r="H2761" s="3"/>
      <c r="I2761" s="4"/>
      <c r="J2761" s="4"/>
      <c r="K2761" s="92" t="str">
        <f>IF(DepensesData[[#This Row],[Description/Commentaires/Notes]]="","",DepensesData[[#This Row],[Description/Commentaires/Notes]])</f>
        <v/>
      </c>
      <c r="L2761" s="21"/>
    </row>
    <row r="2762" spans="2:12" x14ac:dyDescent="0.25">
      <c r="B2762" s="92">
        <f t="shared" si="87"/>
        <v>2758</v>
      </c>
      <c r="C2762" s="13" t="str">
        <f t="shared" si="86"/>
        <v/>
      </c>
      <c r="D2762" s="20"/>
      <c r="E2762" s="5"/>
      <c r="F2762" s="5"/>
      <c r="G2762" s="5"/>
      <c r="H2762" s="3"/>
      <c r="I2762" s="4"/>
      <c r="J2762" s="4"/>
      <c r="K2762" s="92" t="str">
        <f>IF(DepensesData[[#This Row],[Description/Commentaires/Notes]]="","",DepensesData[[#This Row],[Description/Commentaires/Notes]])</f>
        <v/>
      </c>
      <c r="L2762" s="21"/>
    </row>
    <row r="2763" spans="2:12" x14ac:dyDescent="0.25">
      <c r="B2763" s="92">
        <f t="shared" si="87"/>
        <v>2759</v>
      </c>
      <c r="C2763" s="13" t="str">
        <f t="shared" si="86"/>
        <v/>
      </c>
      <c r="D2763" s="20"/>
      <c r="E2763" s="5"/>
      <c r="F2763" s="5"/>
      <c r="G2763" s="5"/>
      <c r="H2763" s="3"/>
      <c r="I2763" s="4"/>
      <c r="J2763" s="4"/>
      <c r="K2763" s="92" t="str">
        <f>IF(DepensesData[[#This Row],[Description/Commentaires/Notes]]="","",DepensesData[[#This Row],[Description/Commentaires/Notes]])</f>
        <v/>
      </c>
      <c r="L2763" s="21"/>
    </row>
    <row r="2764" spans="2:12" x14ac:dyDescent="0.25">
      <c r="B2764" s="92">
        <f t="shared" si="87"/>
        <v>2760</v>
      </c>
      <c r="C2764" s="13" t="str">
        <f t="shared" si="86"/>
        <v/>
      </c>
      <c r="D2764" s="20"/>
      <c r="E2764" s="5"/>
      <c r="F2764" s="5"/>
      <c r="G2764" s="5"/>
      <c r="H2764" s="3"/>
      <c r="I2764" s="4"/>
      <c r="J2764" s="4"/>
      <c r="K2764" s="92" t="str">
        <f>IF(DepensesData[[#This Row],[Description/Commentaires/Notes]]="","",DepensesData[[#This Row],[Description/Commentaires/Notes]])</f>
        <v/>
      </c>
      <c r="L2764" s="21"/>
    </row>
    <row r="2765" spans="2:12" x14ac:dyDescent="0.25">
      <c r="B2765" s="92">
        <f t="shared" si="87"/>
        <v>2761</v>
      </c>
      <c r="C2765" s="13" t="str">
        <f t="shared" si="86"/>
        <v/>
      </c>
      <c r="D2765" s="20"/>
      <c r="E2765" s="5"/>
      <c r="F2765" s="5"/>
      <c r="G2765" s="5"/>
      <c r="H2765" s="3"/>
      <c r="I2765" s="4"/>
      <c r="J2765" s="4"/>
      <c r="K2765" s="92" t="str">
        <f>IF(DepensesData[[#This Row],[Description/Commentaires/Notes]]="","",DepensesData[[#This Row],[Description/Commentaires/Notes]])</f>
        <v/>
      </c>
      <c r="L2765" s="21"/>
    </row>
    <row r="2766" spans="2:12" x14ac:dyDescent="0.25">
      <c r="B2766" s="92">
        <f t="shared" si="87"/>
        <v>2762</v>
      </c>
      <c r="C2766" s="13" t="str">
        <f t="shared" si="86"/>
        <v/>
      </c>
      <c r="D2766" s="20"/>
      <c r="E2766" s="5"/>
      <c r="F2766" s="5"/>
      <c r="G2766" s="5"/>
      <c r="H2766" s="3"/>
      <c r="I2766" s="4"/>
      <c r="J2766" s="4"/>
      <c r="K2766" s="92" t="str">
        <f>IF(DepensesData[[#This Row],[Description/Commentaires/Notes]]="","",DepensesData[[#This Row],[Description/Commentaires/Notes]])</f>
        <v/>
      </c>
      <c r="L2766" s="21"/>
    </row>
    <row r="2767" spans="2:12" x14ac:dyDescent="0.25">
      <c r="B2767" s="92">
        <f t="shared" si="87"/>
        <v>2763</v>
      </c>
      <c r="C2767" s="13" t="str">
        <f t="shared" si="86"/>
        <v/>
      </c>
      <c r="D2767" s="20"/>
      <c r="E2767" s="5"/>
      <c r="F2767" s="5"/>
      <c r="G2767" s="5"/>
      <c r="H2767" s="3"/>
      <c r="I2767" s="4"/>
      <c r="J2767" s="4"/>
      <c r="K2767" s="92" t="str">
        <f>IF(DepensesData[[#This Row],[Description/Commentaires/Notes]]="","",DepensesData[[#This Row],[Description/Commentaires/Notes]])</f>
        <v/>
      </c>
      <c r="L2767" s="21"/>
    </row>
    <row r="2768" spans="2:12" x14ac:dyDescent="0.25">
      <c r="B2768" s="92">
        <f t="shared" si="87"/>
        <v>2764</v>
      </c>
      <c r="C2768" s="13" t="str">
        <f t="shared" si="86"/>
        <v/>
      </c>
      <c r="D2768" s="20"/>
      <c r="E2768" s="5"/>
      <c r="F2768" s="5"/>
      <c r="G2768" s="5"/>
      <c r="H2768" s="3"/>
      <c r="I2768" s="4"/>
      <c r="J2768" s="4"/>
      <c r="K2768" s="92" t="str">
        <f>IF(DepensesData[[#This Row],[Description/Commentaires/Notes]]="","",DepensesData[[#This Row],[Description/Commentaires/Notes]])</f>
        <v/>
      </c>
      <c r="L2768" s="21"/>
    </row>
    <row r="2769" spans="2:12" x14ac:dyDescent="0.25">
      <c r="B2769" s="92">
        <f t="shared" si="87"/>
        <v>2765</v>
      </c>
      <c r="C2769" s="13" t="str">
        <f t="shared" si="86"/>
        <v/>
      </c>
      <c r="D2769" s="20"/>
      <c r="E2769" s="5"/>
      <c r="F2769" s="5"/>
      <c r="G2769" s="5"/>
      <c r="H2769" s="3"/>
      <c r="I2769" s="4"/>
      <c r="J2769" s="4"/>
      <c r="K2769" s="92" t="str">
        <f>IF(DepensesData[[#This Row],[Description/Commentaires/Notes]]="","",DepensesData[[#This Row],[Description/Commentaires/Notes]])</f>
        <v/>
      </c>
      <c r="L2769" s="21"/>
    </row>
    <row r="2770" spans="2:12" x14ac:dyDescent="0.25">
      <c r="B2770" s="92">
        <f t="shared" si="87"/>
        <v>2766</v>
      </c>
      <c r="C2770" s="13" t="str">
        <f t="shared" si="86"/>
        <v/>
      </c>
      <c r="D2770" s="20"/>
      <c r="E2770" s="5"/>
      <c r="F2770" s="5"/>
      <c r="G2770" s="5"/>
      <c r="H2770" s="3"/>
      <c r="I2770" s="4"/>
      <c r="J2770" s="4"/>
      <c r="K2770" s="92" t="str">
        <f>IF(DepensesData[[#This Row],[Description/Commentaires/Notes]]="","",DepensesData[[#This Row],[Description/Commentaires/Notes]])</f>
        <v/>
      </c>
      <c r="L2770" s="21"/>
    </row>
    <row r="2771" spans="2:12" x14ac:dyDescent="0.25">
      <c r="B2771" s="92">
        <f t="shared" si="87"/>
        <v>2767</v>
      </c>
      <c r="C2771" s="13" t="str">
        <f t="shared" si="86"/>
        <v/>
      </c>
      <c r="D2771" s="20"/>
      <c r="E2771" s="5"/>
      <c r="F2771" s="5"/>
      <c r="G2771" s="5"/>
      <c r="H2771" s="3"/>
      <c r="I2771" s="4"/>
      <c r="J2771" s="4"/>
      <c r="K2771" s="92" t="str">
        <f>IF(DepensesData[[#This Row],[Description/Commentaires/Notes]]="","",DepensesData[[#This Row],[Description/Commentaires/Notes]])</f>
        <v/>
      </c>
      <c r="L2771" s="21"/>
    </row>
    <row r="2772" spans="2:12" x14ac:dyDescent="0.25">
      <c r="B2772" s="92">
        <f t="shared" si="87"/>
        <v>2768</v>
      </c>
      <c r="C2772" s="13" t="str">
        <f t="shared" si="86"/>
        <v/>
      </c>
      <c r="D2772" s="20"/>
      <c r="E2772" s="5"/>
      <c r="F2772" s="5"/>
      <c r="G2772" s="5"/>
      <c r="H2772" s="3"/>
      <c r="I2772" s="4"/>
      <c r="J2772" s="4"/>
      <c r="K2772" s="92" t="str">
        <f>IF(DepensesData[[#This Row],[Description/Commentaires/Notes]]="","",DepensesData[[#This Row],[Description/Commentaires/Notes]])</f>
        <v/>
      </c>
      <c r="L2772" s="21"/>
    </row>
    <row r="2773" spans="2:12" x14ac:dyDescent="0.25">
      <c r="B2773" s="92">
        <f t="shared" si="87"/>
        <v>2769</v>
      </c>
      <c r="C2773" s="13" t="str">
        <f t="shared" si="86"/>
        <v/>
      </c>
      <c r="D2773" s="20"/>
      <c r="E2773" s="5"/>
      <c r="F2773" s="5"/>
      <c r="G2773" s="5"/>
      <c r="H2773" s="3"/>
      <c r="I2773" s="4"/>
      <c r="J2773" s="4"/>
      <c r="K2773" s="92" t="str">
        <f>IF(DepensesData[[#This Row],[Description/Commentaires/Notes]]="","",DepensesData[[#This Row],[Description/Commentaires/Notes]])</f>
        <v/>
      </c>
      <c r="L2773" s="21"/>
    </row>
    <row r="2774" spans="2:12" x14ac:dyDescent="0.25">
      <c r="B2774" s="92">
        <f t="shared" si="87"/>
        <v>2770</v>
      </c>
      <c r="C2774" s="13" t="str">
        <f t="shared" si="86"/>
        <v/>
      </c>
      <c r="D2774" s="20"/>
      <c r="E2774" s="5"/>
      <c r="F2774" s="5"/>
      <c r="G2774" s="5"/>
      <c r="H2774" s="3"/>
      <c r="I2774" s="4"/>
      <c r="J2774" s="4"/>
      <c r="K2774" s="92" t="str">
        <f>IF(DepensesData[[#This Row],[Description/Commentaires/Notes]]="","",DepensesData[[#This Row],[Description/Commentaires/Notes]])</f>
        <v/>
      </c>
      <c r="L2774" s="21"/>
    </row>
    <row r="2775" spans="2:12" x14ac:dyDescent="0.25">
      <c r="B2775" s="92">
        <f t="shared" si="87"/>
        <v>2771</v>
      </c>
      <c r="C2775" s="13" t="str">
        <f t="shared" si="86"/>
        <v/>
      </c>
      <c r="D2775" s="20"/>
      <c r="E2775" s="5"/>
      <c r="F2775" s="5"/>
      <c r="G2775" s="5"/>
      <c r="H2775" s="3"/>
      <c r="I2775" s="4"/>
      <c r="J2775" s="4"/>
      <c r="K2775" s="92" t="str">
        <f>IF(DepensesData[[#This Row],[Description/Commentaires/Notes]]="","",DepensesData[[#This Row],[Description/Commentaires/Notes]])</f>
        <v/>
      </c>
      <c r="L2775" s="21"/>
    </row>
    <row r="2776" spans="2:12" x14ac:dyDescent="0.25">
      <c r="B2776" s="92">
        <f t="shared" si="87"/>
        <v>2772</v>
      </c>
      <c r="C2776" s="13" t="str">
        <f t="shared" si="86"/>
        <v/>
      </c>
      <c r="D2776" s="20"/>
      <c r="E2776" s="5"/>
      <c r="F2776" s="5"/>
      <c r="G2776" s="5"/>
      <c r="H2776" s="3"/>
      <c r="I2776" s="4"/>
      <c r="J2776" s="4"/>
      <c r="K2776" s="92" t="str">
        <f>IF(DepensesData[[#This Row],[Description/Commentaires/Notes]]="","",DepensesData[[#This Row],[Description/Commentaires/Notes]])</f>
        <v/>
      </c>
      <c r="L2776" s="21"/>
    </row>
    <row r="2777" spans="2:12" x14ac:dyDescent="0.25">
      <c r="B2777" s="92">
        <f t="shared" si="87"/>
        <v>2773</v>
      </c>
      <c r="C2777" s="13" t="str">
        <f t="shared" si="86"/>
        <v/>
      </c>
      <c r="D2777" s="20"/>
      <c r="E2777" s="5"/>
      <c r="F2777" s="5"/>
      <c r="G2777" s="5"/>
      <c r="H2777" s="3"/>
      <c r="I2777" s="4"/>
      <c r="J2777" s="4"/>
      <c r="K2777" s="92" t="str">
        <f>IF(DepensesData[[#This Row],[Description/Commentaires/Notes]]="","",DepensesData[[#This Row],[Description/Commentaires/Notes]])</f>
        <v/>
      </c>
      <c r="L2777" s="21"/>
    </row>
    <row r="2778" spans="2:12" x14ac:dyDescent="0.25">
      <c r="B2778" s="92">
        <f t="shared" si="87"/>
        <v>2774</v>
      </c>
      <c r="C2778" s="13" t="str">
        <f t="shared" si="86"/>
        <v/>
      </c>
      <c r="D2778" s="20"/>
      <c r="E2778" s="5"/>
      <c r="F2778" s="5"/>
      <c r="G2778" s="5"/>
      <c r="H2778" s="3"/>
      <c r="I2778" s="4"/>
      <c r="J2778" s="4"/>
      <c r="K2778" s="92" t="str">
        <f>IF(DepensesData[[#This Row],[Description/Commentaires/Notes]]="","",DepensesData[[#This Row],[Description/Commentaires/Notes]])</f>
        <v/>
      </c>
      <c r="L2778" s="21"/>
    </row>
    <row r="2779" spans="2:12" x14ac:dyDescent="0.25">
      <c r="B2779" s="92">
        <f t="shared" si="87"/>
        <v>2775</v>
      </c>
      <c r="C2779" s="13" t="str">
        <f t="shared" si="86"/>
        <v/>
      </c>
      <c r="D2779" s="20"/>
      <c r="E2779" s="5"/>
      <c r="F2779" s="5"/>
      <c r="G2779" s="5"/>
      <c r="H2779" s="3"/>
      <c r="I2779" s="4"/>
      <c r="J2779" s="4"/>
      <c r="K2779" s="92" t="str">
        <f>IF(DepensesData[[#This Row],[Description/Commentaires/Notes]]="","",DepensesData[[#This Row],[Description/Commentaires/Notes]])</f>
        <v/>
      </c>
      <c r="L2779" s="21"/>
    </row>
    <row r="2780" spans="2:12" x14ac:dyDescent="0.25">
      <c r="B2780" s="92">
        <f t="shared" si="87"/>
        <v>2776</v>
      </c>
      <c r="C2780" s="13" t="str">
        <f t="shared" si="86"/>
        <v/>
      </c>
      <c r="D2780" s="20"/>
      <c r="E2780" s="5"/>
      <c r="F2780" s="5"/>
      <c r="G2780" s="5"/>
      <c r="H2780" s="3"/>
      <c r="I2780" s="4"/>
      <c r="J2780" s="4"/>
      <c r="K2780" s="92" t="str">
        <f>IF(DepensesData[[#This Row],[Description/Commentaires/Notes]]="","",DepensesData[[#This Row],[Description/Commentaires/Notes]])</f>
        <v/>
      </c>
      <c r="L2780" s="21"/>
    </row>
    <row r="2781" spans="2:12" x14ac:dyDescent="0.25">
      <c r="B2781" s="92">
        <f t="shared" si="87"/>
        <v>2777</v>
      </c>
      <c r="C2781" s="13" t="str">
        <f t="shared" si="86"/>
        <v/>
      </c>
      <c r="D2781" s="20"/>
      <c r="E2781" s="5"/>
      <c r="F2781" s="5"/>
      <c r="G2781" s="5"/>
      <c r="H2781" s="3"/>
      <c r="I2781" s="4"/>
      <c r="J2781" s="4"/>
      <c r="K2781" s="92" t="str">
        <f>IF(DepensesData[[#This Row],[Description/Commentaires/Notes]]="","",DepensesData[[#This Row],[Description/Commentaires/Notes]])</f>
        <v/>
      </c>
      <c r="L2781" s="21"/>
    </row>
    <row r="2782" spans="2:12" x14ac:dyDescent="0.25">
      <c r="B2782" s="92">
        <f t="shared" si="87"/>
        <v>2778</v>
      </c>
      <c r="C2782" s="13" t="str">
        <f t="shared" si="86"/>
        <v/>
      </c>
      <c r="D2782" s="20"/>
      <c r="E2782" s="5"/>
      <c r="F2782" s="5"/>
      <c r="G2782" s="5"/>
      <c r="H2782" s="3"/>
      <c r="I2782" s="4"/>
      <c r="J2782" s="4"/>
      <c r="K2782" s="92" t="str">
        <f>IF(DepensesData[[#This Row],[Description/Commentaires/Notes]]="","",DepensesData[[#This Row],[Description/Commentaires/Notes]])</f>
        <v/>
      </c>
      <c r="L2782" s="21"/>
    </row>
    <row r="2783" spans="2:12" x14ac:dyDescent="0.25">
      <c r="B2783" s="92">
        <f t="shared" si="87"/>
        <v>2779</v>
      </c>
      <c r="C2783" s="13" t="str">
        <f t="shared" si="86"/>
        <v/>
      </c>
      <c r="D2783" s="20"/>
      <c r="E2783" s="5"/>
      <c r="F2783" s="5"/>
      <c r="G2783" s="5"/>
      <c r="H2783" s="3"/>
      <c r="I2783" s="4"/>
      <c r="J2783" s="4"/>
      <c r="K2783" s="92" t="str">
        <f>IF(DepensesData[[#This Row],[Description/Commentaires/Notes]]="","",DepensesData[[#This Row],[Description/Commentaires/Notes]])</f>
        <v/>
      </c>
      <c r="L2783" s="21"/>
    </row>
    <row r="2784" spans="2:12" x14ac:dyDescent="0.25">
      <c r="B2784" s="92">
        <f t="shared" si="87"/>
        <v>2780</v>
      </c>
      <c r="C2784" s="13" t="str">
        <f t="shared" si="86"/>
        <v/>
      </c>
      <c r="D2784" s="20"/>
      <c r="E2784" s="5"/>
      <c r="F2784" s="5"/>
      <c r="G2784" s="5"/>
      <c r="H2784" s="3"/>
      <c r="I2784" s="4"/>
      <c r="J2784" s="4"/>
      <c r="K2784" s="92" t="str">
        <f>IF(DepensesData[[#This Row],[Description/Commentaires/Notes]]="","",DepensesData[[#This Row],[Description/Commentaires/Notes]])</f>
        <v/>
      </c>
      <c r="L2784" s="21"/>
    </row>
    <row r="2785" spans="2:12" x14ac:dyDescent="0.25">
      <c r="B2785" s="92">
        <f t="shared" si="87"/>
        <v>2781</v>
      </c>
      <c r="C2785" s="13" t="str">
        <f t="shared" si="86"/>
        <v/>
      </c>
      <c r="D2785" s="20"/>
      <c r="E2785" s="5"/>
      <c r="F2785" s="5"/>
      <c r="G2785" s="5"/>
      <c r="H2785" s="3"/>
      <c r="I2785" s="4"/>
      <c r="J2785" s="4"/>
      <c r="K2785" s="92" t="str">
        <f>IF(DepensesData[[#This Row],[Description/Commentaires/Notes]]="","",DepensesData[[#This Row],[Description/Commentaires/Notes]])</f>
        <v/>
      </c>
      <c r="L2785" s="21"/>
    </row>
    <row r="2786" spans="2:12" x14ac:dyDescent="0.25">
      <c r="B2786" s="92">
        <f t="shared" si="87"/>
        <v>2782</v>
      </c>
      <c r="C2786" s="13" t="str">
        <f t="shared" si="86"/>
        <v/>
      </c>
      <c r="D2786" s="20"/>
      <c r="E2786" s="5"/>
      <c r="F2786" s="5"/>
      <c r="G2786" s="5"/>
      <c r="H2786" s="3"/>
      <c r="I2786" s="4"/>
      <c r="J2786" s="4"/>
      <c r="K2786" s="92" t="str">
        <f>IF(DepensesData[[#This Row],[Description/Commentaires/Notes]]="","",DepensesData[[#This Row],[Description/Commentaires/Notes]])</f>
        <v/>
      </c>
      <c r="L2786" s="21"/>
    </row>
    <row r="2787" spans="2:12" x14ac:dyDescent="0.25">
      <c r="B2787" s="92">
        <f t="shared" si="87"/>
        <v>2783</v>
      </c>
      <c r="C2787" s="13" t="str">
        <f t="shared" si="86"/>
        <v/>
      </c>
      <c r="D2787" s="20"/>
      <c r="E2787" s="5"/>
      <c r="F2787" s="5"/>
      <c r="G2787" s="5"/>
      <c r="H2787" s="3"/>
      <c r="I2787" s="4"/>
      <c r="J2787" s="4"/>
      <c r="K2787" s="92" t="str">
        <f>IF(DepensesData[[#This Row],[Description/Commentaires/Notes]]="","",DepensesData[[#This Row],[Description/Commentaires/Notes]])</f>
        <v/>
      </c>
      <c r="L2787" s="21"/>
    </row>
    <row r="2788" spans="2:12" x14ac:dyDescent="0.25">
      <c r="B2788" s="92">
        <f t="shared" si="87"/>
        <v>2784</v>
      </c>
      <c r="C2788" s="13" t="str">
        <f t="shared" si="86"/>
        <v/>
      </c>
      <c r="D2788" s="20"/>
      <c r="E2788" s="5"/>
      <c r="F2788" s="5"/>
      <c r="G2788" s="5"/>
      <c r="H2788" s="3"/>
      <c r="I2788" s="4"/>
      <c r="J2788" s="4"/>
      <c r="K2788" s="92" t="str">
        <f>IF(DepensesData[[#This Row],[Description/Commentaires/Notes]]="","",DepensesData[[#This Row],[Description/Commentaires/Notes]])</f>
        <v/>
      </c>
      <c r="L2788" s="21"/>
    </row>
    <row r="2789" spans="2:12" x14ac:dyDescent="0.25">
      <c r="B2789" s="92">
        <f t="shared" si="87"/>
        <v>2785</v>
      </c>
      <c r="C2789" s="13" t="str">
        <f t="shared" si="86"/>
        <v/>
      </c>
      <c r="D2789" s="20"/>
      <c r="E2789" s="5"/>
      <c r="F2789" s="5"/>
      <c r="G2789" s="5"/>
      <c r="H2789" s="3"/>
      <c r="I2789" s="4"/>
      <c r="J2789" s="4"/>
      <c r="K2789" s="92" t="str">
        <f>IF(DepensesData[[#This Row],[Description/Commentaires/Notes]]="","",DepensesData[[#This Row],[Description/Commentaires/Notes]])</f>
        <v/>
      </c>
      <c r="L2789" s="21"/>
    </row>
    <row r="2790" spans="2:12" x14ac:dyDescent="0.25">
      <c r="B2790" s="92">
        <f t="shared" si="87"/>
        <v>2786</v>
      </c>
      <c r="C2790" s="13" t="str">
        <f t="shared" si="86"/>
        <v/>
      </c>
      <c r="D2790" s="20"/>
      <c r="E2790" s="5"/>
      <c r="F2790" s="5"/>
      <c r="G2790" s="5"/>
      <c r="H2790" s="3"/>
      <c r="I2790" s="4"/>
      <c r="J2790" s="4"/>
      <c r="K2790" s="92" t="str">
        <f>IF(DepensesData[[#This Row],[Description/Commentaires/Notes]]="","",DepensesData[[#This Row],[Description/Commentaires/Notes]])</f>
        <v/>
      </c>
      <c r="L2790" s="21"/>
    </row>
    <row r="2791" spans="2:12" x14ac:dyDescent="0.25">
      <c r="B2791" s="92">
        <f t="shared" si="87"/>
        <v>2787</v>
      </c>
      <c r="C2791" s="13" t="str">
        <f t="shared" si="86"/>
        <v/>
      </c>
      <c r="D2791" s="20"/>
      <c r="E2791" s="5"/>
      <c r="F2791" s="5"/>
      <c r="G2791" s="5"/>
      <c r="H2791" s="3"/>
      <c r="I2791" s="4"/>
      <c r="J2791" s="4"/>
      <c r="K2791" s="92" t="str">
        <f>IF(DepensesData[[#This Row],[Description/Commentaires/Notes]]="","",DepensesData[[#This Row],[Description/Commentaires/Notes]])</f>
        <v/>
      </c>
      <c r="L2791" s="21"/>
    </row>
    <row r="2792" spans="2:12" x14ac:dyDescent="0.25">
      <c r="B2792" s="92">
        <f t="shared" si="87"/>
        <v>2788</v>
      </c>
      <c r="C2792" s="13" t="str">
        <f t="shared" si="86"/>
        <v/>
      </c>
      <c r="D2792" s="20"/>
      <c r="E2792" s="5"/>
      <c r="F2792" s="5"/>
      <c r="G2792" s="5"/>
      <c r="H2792" s="3"/>
      <c r="I2792" s="4"/>
      <c r="J2792" s="4"/>
      <c r="K2792" s="92" t="str">
        <f>IF(DepensesData[[#This Row],[Description/Commentaires/Notes]]="","",DepensesData[[#This Row],[Description/Commentaires/Notes]])</f>
        <v/>
      </c>
      <c r="L2792" s="21"/>
    </row>
    <row r="2793" spans="2:12" x14ac:dyDescent="0.25">
      <c r="B2793" s="92">
        <f t="shared" si="87"/>
        <v>2789</v>
      </c>
      <c r="C2793" s="13" t="str">
        <f t="shared" si="86"/>
        <v/>
      </c>
      <c r="D2793" s="20"/>
      <c r="E2793" s="5"/>
      <c r="F2793" s="5"/>
      <c r="G2793" s="5"/>
      <c r="H2793" s="3"/>
      <c r="I2793" s="4"/>
      <c r="J2793" s="4"/>
      <c r="K2793" s="92" t="str">
        <f>IF(DepensesData[[#This Row],[Description/Commentaires/Notes]]="","",DepensesData[[#This Row],[Description/Commentaires/Notes]])</f>
        <v/>
      </c>
      <c r="L2793" s="21"/>
    </row>
    <row r="2794" spans="2:12" x14ac:dyDescent="0.25">
      <c r="B2794" s="92">
        <f t="shared" si="87"/>
        <v>2790</v>
      </c>
      <c r="C2794" s="13" t="str">
        <f t="shared" si="86"/>
        <v/>
      </c>
      <c r="D2794" s="20"/>
      <c r="E2794" s="5"/>
      <c r="F2794" s="5"/>
      <c r="G2794" s="5"/>
      <c r="H2794" s="3"/>
      <c r="I2794" s="4"/>
      <c r="J2794" s="4"/>
      <c r="K2794" s="92" t="str">
        <f>IF(DepensesData[[#This Row],[Description/Commentaires/Notes]]="","",DepensesData[[#This Row],[Description/Commentaires/Notes]])</f>
        <v/>
      </c>
      <c r="L2794" s="21"/>
    </row>
    <row r="2795" spans="2:12" x14ac:dyDescent="0.25">
      <c r="B2795" s="92">
        <f t="shared" si="87"/>
        <v>2791</v>
      </c>
      <c r="C2795" s="13" t="str">
        <f t="shared" si="86"/>
        <v/>
      </c>
      <c r="D2795" s="20"/>
      <c r="E2795" s="5"/>
      <c r="F2795" s="5"/>
      <c r="G2795" s="5"/>
      <c r="H2795" s="3"/>
      <c r="I2795" s="4"/>
      <c r="J2795" s="4"/>
      <c r="K2795" s="92" t="str">
        <f>IF(DepensesData[[#This Row],[Description/Commentaires/Notes]]="","",DepensesData[[#This Row],[Description/Commentaires/Notes]])</f>
        <v/>
      </c>
      <c r="L2795" s="21"/>
    </row>
    <row r="2796" spans="2:12" x14ac:dyDescent="0.25">
      <c r="B2796" s="92">
        <f t="shared" si="87"/>
        <v>2792</v>
      </c>
      <c r="C2796" s="13" t="str">
        <f t="shared" si="86"/>
        <v/>
      </c>
      <c r="D2796" s="20"/>
      <c r="E2796" s="5"/>
      <c r="F2796" s="5"/>
      <c r="G2796" s="5"/>
      <c r="H2796" s="3"/>
      <c r="I2796" s="4"/>
      <c r="J2796" s="4"/>
      <c r="K2796" s="92" t="str">
        <f>IF(DepensesData[[#This Row],[Description/Commentaires/Notes]]="","",DepensesData[[#This Row],[Description/Commentaires/Notes]])</f>
        <v/>
      </c>
      <c r="L2796" s="21"/>
    </row>
    <row r="2797" spans="2:12" x14ac:dyDescent="0.25">
      <c r="B2797" s="92">
        <f t="shared" si="87"/>
        <v>2793</v>
      </c>
      <c r="C2797" s="13" t="str">
        <f t="shared" si="86"/>
        <v/>
      </c>
      <c r="D2797" s="20"/>
      <c r="E2797" s="5"/>
      <c r="F2797" s="5"/>
      <c r="G2797" s="5"/>
      <c r="H2797" s="3"/>
      <c r="I2797" s="4"/>
      <c r="J2797" s="4"/>
      <c r="K2797" s="92" t="str">
        <f>IF(DepensesData[[#This Row],[Description/Commentaires/Notes]]="","",DepensesData[[#This Row],[Description/Commentaires/Notes]])</f>
        <v/>
      </c>
      <c r="L2797" s="21"/>
    </row>
    <row r="2798" spans="2:12" x14ac:dyDescent="0.25">
      <c r="B2798" s="92">
        <f t="shared" si="87"/>
        <v>2794</v>
      </c>
      <c r="C2798" s="13" t="str">
        <f t="shared" si="86"/>
        <v/>
      </c>
      <c r="D2798" s="20"/>
      <c r="E2798" s="5"/>
      <c r="F2798" s="5"/>
      <c r="G2798" s="5"/>
      <c r="H2798" s="3"/>
      <c r="I2798" s="4"/>
      <c r="J2798" s="4"/>
      <c r="K2798" s="92" t="str">
        <f>IF(DepensesData[[#This Row],[Description/Commentaires/Notes]]="","",DepensesData[[#This Row],[Description/Commentaires/Notes]])</f>
        <v/>
      </c>
      <c r="L2798" s="21"/>
    </row>
    <row r="2799" spans="2:12" x14ac:dyDescent="0.25">
      <c r="B2799" s="92">
        <f t="shared" si="87"/>
        <v>2795</v>
      </c>
      <c r="C2799" s="13" t="str">
        <f t="shared" si="86"/>
        <v/>
      </c>
      <c r="D2799" s="20"/>
      <c r="E2799" s="5"/>
      <c r="F2799" s="5"/>
      <c r="G2799" s="5"/>
      <c r="H2799" s="3"/>
      <c r="I2799" s="4"/>
      <c r="J2799" s="4"/>
      <c r="K2799" s="92" t="str">
        <f>IF(DepensesData[[#This Row],[Description/Commentaires/Notes]]="","",DepensesData[[#This Row],[Description/Commentaires/Notes]])</f>
        <v/>
      </c>
      <c r="L2799" s="21"/>
    </row>
    <row r="2800" spans="2:12" x14ac:dyDescent="0.25">
      <c r="B2800" s="92">
        <f t="shared" si="87"/>
        <v>2796</v>
      </c>
      <c r="C2800" s="13" t="str">
        <f t="shared" si="86"/>
        <v/>
      </c>
      <c r="D2800" s="20"/>
      <c r="E2800" s="5"/>
      <c r="F2800" s="5"/>
      <c r="G2800" s="5"/>
      <c r="H2800" s="3"/>
      <c r="I2800" s="4"/>
      <c r="J2800" s="4"/>
      <c r="K2800" s="92" t="str">
        <f>IF(DepensesData[[#This Row],[Description/Commentaires/Notes]]="","",DepensesData[[#This Row],[Description/Commentaires/Notes]])</f>
        <v/>
      </c>
      <c r="L2800" s="21"/>
    </row>
    <row r="2801" spans="2:12" x14ac:dyDescent="0.25">
      <c r="B2801" s="92">
        <f t="shared" si="87"/>
        <v>2797</v>
      </c>
      <c r="C2801" s="13" t="str">
        <f t="shared" si="86"/>
        <v/>
      </c>
      <c r="D2801" s="20"/>
      <c r="E2801" s="5"/>
      <c r="F2801" s="5"/>
      <c r="G2801" s="5"/>
      <c r="H2801" s="3"/>
      <c r="I2801" s="4"/>
      <c r="J2801" s="4"/>
      <c r="K2801" s="92" t="str">
        <f>IF(DepensesData[[#This Row],[Description/Commentaires/Notes]]="","",DepensesData[[#This Row],[Description/Commentaires/Notes]])</f>
        <v/>
      </c>
      <c r="L2801" s="21"/>
    </row>
    <row r="2802" spans="2:12" x14ac:dyDescent="0.25">
      <c r="B2802" s="92">
        <f t="shared" si="87"/>
        <v>2798</v>
      </c>
      <c r="C2802" s="13" t="str">
        <f t="shared" si="86"/>
        <v/>
      </c>
      <c r="D2802" s="20"/>
      <c r="E2802" s="5"/>
      <c r="F2802" s="5"/>
      <c r="G2802" s="5"/>
      <c r="H2802" s="3"/>
      <c r="I2802" s="4"/>
      <c r="J2802" s="4"/>
      <c r="K2802" s="92" t="str">
        <f>IF(DepensesData[[#This Row],[Description/Commentaires/Notes]]="","",DepensesData[[#This Row],[Description/Commentaires/Notes]])</f>
        <v/>
      </c>
      <c r="L2802" s="21"/>
    </row>
    <row r="2803" spans="2:12" x14ac:dyDescent="0.25">
      <c r="B2803" s="92">
        <f t="shared" si="87"/>
        <v>2799</v>
      </c>
      <c r="C2803" s="13" t="str">
        <f t="shared" si="86"/>
        <v/>
      </c>
      <c r="D2803" s="20"/>
      <c r="E2803" s="5"/>
      <c r="F2803" s="5"/>
      <c r="G2803" s="5"/>
      <c r="H2803" s="3"/>
      <c r="I2803" s="4"/>
      <c r="J2803" s="4"/>
      <c r="K2803" s="92" t="str">
        <f>IF(DepensesData[[#This Row],[Description/Commentaires/Notes]]="","",DepensesData[[#This Row],[Description/Commentaires/Notes]])</f>
        <v/>
      </c>
      <c r="L2803" s="21"/>
    </row>
    <row r="2804" spans="2:12" x14ac:dyDescent="0.25">
      <c r="B2804" s="92">
        <f t="shared" si="87"/>
        <v>2800</v>
      </c>
      <c r="C2804" s="13" t="str">
        <f t="shared" si="86"/>
        <v/>
      </c>
      <c r="D2804" s="20"/>
      <c r="E2804" s="5"/>
      <c r="F2804" s="5"/>
      <c r="G2804" s="5"/>
      <c r="H2804" s="3"/>
      <c r="I2804" s="4"/>
      <c r="J2804" s="4"/>
      <c r="K2804" s="92" t="str">
        <f>IF(DepensesData[[#This Row],[Description/Commentaires/Notes]]="","",DepensesData[[#This Row],[Description/Commentaires/Notes]])</f>
        <v/>
      </c>
      <c r="L2804" s="21"/>
    </row>
    <row r="2805" spans="2:12" x14ac:dyDescent="0.25">
      <c r="B2805" s="92">
        <f t="shared" si="87"/>
        <v>2801</v>
      </c>
      <c r="C2805" s="13" t="str">
        <f t="shared" si="86"/>
        <v/>
      </c>
      <c r="D2805" s="20"/>
      <c r="E2805" s="5"/>
      <c r="F2805" s="5"/>
      <c r="G2805" s="5"/>
      <c r="H2805" s="3"/>
      <c r="I2805" s="4"/>
      <c r="J2805" s="4"/>
      <c r="K2805" s="92" t="str">
        <f>IF(DepensesData[[#This Row],[Description/Commentaires/Notes]]="","",DepensesData[[#This Row],[Description/Commentaires/Notes]])</f>
        <v/>
      </c>
      <c r="L2805" s="21"/>
    </row>
    <row r="2806" spans="2:12" x14ac:dyDescent="0.25">
      <c r="B2806" s="92">
        <f t="shared" si="87"/>
        <v>2802</v>
      </c>
      <c r="C2806" s="13" t="str">
        <f t="shared" si="86"/>
        <v/>
      </c>
      <c r="D2806" s="20"/>
      <c r="E2806" s="5"/>
      <c r="F2806" s="5"/>
      <c r="G2806" s="5"/>
      <c r="H2806" s="3"/>
      <c r="I2806" s="4"/>
      <c r="J2806" s="4"/>
      <c r="K2806" s="92" t="str">
        <f>IF(DepensesData[[#This Row],[Description/Commentaires/Notes]]="","",DepensesData[[#This Row],[Description/Commentaires/Notes]])</f>
        <v/>
      </c>
      <c r="L2806" s="21"/>
    </row>
    <row r="2807" spans="2:12" x14ac:dyDescent="0.25">
      <c r="B2807" s="92">
        <f t="shared" si="87"/>
        <v>2803</v>
      </c>
      <c r="C2807" s="13" t="str">
        <f t="shared" si="86"/>
        <v/>
      </c>
      <c r="D2807" s="20"/>
      <c r="E2807" s="5"/>
      <c r="F2807" s="5"/>
      <c r="G2807" s="5"/>
      <c r="H2807" s="3"/>
      <c r="I2807" s="4"/>
      <c r="J2807" s="4"/>
      <c r="K2807" s="92" t="str">
        <f>IF(DepensesData[[#This Row],[Description/Commentaires/Notes]]="","",DepensesData[[#This Row],[Description/Commentaires/Notes]])</f>
        <v/>
      </c>
      <c r="L2807" s="21"/>
    </row>
    <row r="2808" spans="2:12" x14ac:dyDescent="0.25">
      <c r="B2808" s="92">
        <f t="shared" si="87"/>
        <v>2804</v>
      </c>
      <c r="C2808" s="13" t="str">
        <f t="shared" si="86"/>
        <v/>
      </c>
      <c r="D2808" s="20"/>
      <c r="E2808" s="5"/>
      <c r="F2808" s="5"/>
      <c r="G2808" s="5"/>
      <c r="H2808" s="3"/>
      <c r="I2808" s="4"/>
      <c r="J2808" s="4"/>
      <c r="K2808" s="92" t="str">
        <f>IF(DepensesData[[#This Row],[Description/Commentaires/Notes]]="","",DepensesData[[#This Row],[Description/Commentaires/Notes]])</f>
        <v/>
      </c>
      <c r="L2808" s="21"/>
    </row>
    <row r="2809" spans="2:12" x14ac:dyDescent="0.25">
      <c r="B2809" s="92">
        <f t="shared" si="87"/>
        <v>2805</v>
      </c>
      <c r="C2809" s="13" t="str">
        <f t="shared" si="86"/>
        <v/>
      </c>
      <c r="D2809" s="20"/>
      <c r="E2809" s="5"/>
      <c r="F2809" s="5"/>
      <c r="G2809" s="5"/>
      <c r="H2809" s="3"/>
      <c r="I2809" s="4"/>
      <c r="J2809" s="4"/>
      <c r="K2809" s="92" t="str">
        <f>IF(DepensesData[[#This Row],[Description/Commentaires/Notes]]="","",DepensesData[[#This Row],[Description/Commentaires/Notes]])</f>
        <v/>
      </c>
      <c r="L2809" s="21"/>
    </row>
    <row r="2810" spans="2:12" x14ac:dyDescent="0.25">
      <c r="B2810" s="92">
        <f t="shared" si="87"/>
        <v>2806</v>
      </c>
      <c r="C2810" s="13" t="str">
        <f t="shared" si="86"/>
        <v/>
      </c>
      <c r="D2810" s="20"/>
      <c r="E2810" s="5"/>
      <c r="F2810" s="5"/>
      <c r="G2810" s="5"/>
      <c r="H2810" s="3"/>
      <c r="I2810" s="4"/>
      <c r="J2810" s="4"/>
      <c r="K2810" s="92" t="str">
        <f>IF(DepensesData[[#This Row],[Description/Commentaires/Notes]]="","",DepensesData[[#This Row],[Description/Commentaires/Notes]])</f>
        <v/>
      </c>
      <c r="L2810" s="21"/>
    </row>
    <row r="2811" spans="2:12" x14ac:dyDescent="0.25">
      <c r="B2811" s="92">
        <f t="shared" si="87"/>
        <v>2807</v>
      </c>
      <c r="C2811" s="13" t="str">
        <f t="shared" si="86"/>
        <v/>
      </c>
      <c r="D2811" s="20"/>
      <c r="E2811" s="5"/>
      <c r="F2811" s="5"/>
      <c r="G2811" s="5"/>
      <c r="H2811" s="3"/>
      <c r="I2811" s="4"/>
      <c r="J2811" s="4"/>
      <c r="K2811" s="92" t="str">
        <f>IF(DepensesData[[#This Row],[Description/Commentaires/Notes]]="","",DepensesData[[#This Row],[Description/Commentaires/Notes]])</f>
        <v/>
      </c>
      <c r="L2811" s="21"/>
    </row>
    <row r="2812" spans="2:12" x14ac:dyDescent="0.25">
      <c r="B2812" s="92">
        <f t="shared" si="87"/>
        <v>2808</v>
      </c>
      <c r="C2812" s="13" t="str">
        <f t="shared" si="86"/>
        <v/>
      </c>
      <c r="D2812" s="20"/>
      <c r="E2812" s="5"/>
      <c r="F2812" s="5"/>
      <c r="G2812" s="5"/>
      <c r="H2812" s="3"/>
      <c r="I2812" s="4"/>
      <c r="J2812" s="4"/>
      <c r="K2812" s="92" t="str">
        <f>IF(DepensesData[[#This Row],[Description/Commentaires/Notes]]="","",DepensesData[[#This Row],[Description/Commentaires/Notes]])</f>
        <v/>
      </c>
      <c r="L2812" s="21"/>
    </row>
    <row r="2813" spans="2:12" x14ac:dyDescent="0.25">
      <c r="B2813" s="92">
        <f t="shared" si="87"/>
        <v>2809</v>
      </c>
      <c r="C2813" s="13" t="str">
        <f t="shared" si="86"/>
        <v/>
      </c>
      <c r="D2813" s="20"/>
      <c r="E2813" s="5"/>
      <c r="F2813" s="5"/>
      <c r="G2813" s="5"/>
      <c r="H2813" s="3"/>
      <c r="I2813" s="4"/>
      <c r="J2813" s="4"/>
      <c r="K2813" s="92" t="str">
        <f>IF(DepensesData[[#This Row],[Description/Commentaires/Notes]]="","",DepensesData[[#This Row],[Description/Commentaires/Notes]])</f>
        <v/>
      </c>
      <c r="L2813" s="21"/>
    </row>
    <row r="2814" spans="2:12" x14ac:dyDescent="0.25">
      <c r="B2814" s="92">
        <f t="shared" si="87"/>
        <v>2810</v>
      </c>
      <c r="C2814" s="13" t="str">
        <f t="shared" si="86"/>
        <v/>
      </c>
      <c r="D2814" s="20"/>
      <c r="E2814" s="5"/>
      <c r="F2814" s="5"/>
      <c r="G2814" s="5"/>
      <c r="H2814" s="3"/>
      <c r="I2814" s="4"/>
      <c r="J2814" s="4"/>
      <c r="K2814" s="92" t="str">
        <f>IF(DepensesData[[#This Row],[Description/Commentaires/Notes]]="","",DepensesData[[#This Row],[Description/Commentaires/Notes]])</f>
        <v/>
      </c>
      <c r="L2814" s="21"/>
    </row>
    <row r="2815" spans="2:12" x14ac:dyDescent="0.25">
      <c r="B2815" s="92">
        <f t="shared" si="87"/>
        <v>2811</v>
      </c>
      <c r="C2815" s="13" t="str">
        <f t="shared" si="86"/>
        <v/>
      </c>
      <c r="D2815" s="20"/>
      <c r="E2815" s="5"/>
      <c r="F2815" s="5"/>
      <c r="G2815" s="5"/>
      <c r="H2815" s="3"/>
      <c r="I2815" s="4"/>
      <c r="J2815" s="4"/>
      <c r="K2815" s="92" t="str">
        <f>IF(DepensesData[[#This Row],[Description/Commentaires/Notes]]="","",DepensesData[[#This Row],[Description/Commentaires/Notes]])</f>
        <v/>
      </c>
      <c r="L2815" s="21"/>
    </row>
    <row r="2816" spans="2:12" x14ac:dyDescent="0.25">
      <c r="B2816" s="92">
        <f t="shared" si="87"/>
        <v>2812</v>
      </c>
      <c r="C2816" s="13" t="str">
        <f t="shared" si="86"/>
        <v/>
      </c>
      <c r="D2816" s="20"/>
      <c r="E2816" s="5"/>
      <c r="F2816" s="5"/>
      <c r="G2816" s="5"/>
      <c r="H2816" s="3"/>
      <c r="I2816" s="4"/>
      <c r="J2816" s="4"/>
      <c r="K2816" s="92" t="str">
        <f>IF(DepensesData[[#This Row],[Description/Commentaires/Notes]]="","",DepensesData[[#This Row],[Description/Commentaires/Notes]])</f>
        <v/>
      </c>
      <c r="L2816" s="21"/>
    </row>
    <row r="2817" spans="2:12" x14ac:dyDescent="0.25">
      <c r="B2817" s="92">
        <f t="shared" si="87"/>
        <v>2813</v>
      </c>
      <c r="C2817" s="13" t="str">
        <f t="shared" si="86"/>
        <v/>
      </c>
      <c r="D2817" s="20"/>
      <c r="E2817" s="5"/>
      <c r="F2817" s="5"/>
      <c r="G2817" s="5"/>
      <c r="H2817" s="3"/>
      <c r="I2817" s="4"/>
      <c r="J2817" s="4"/>
      <c r="K2817" s="92" t="str">
        <f>IF(DepensesData[[#This Row],[Description/Commentaires/Notes]]="","",DepensesData[[#This Row],[Description/Commentaires/Notes]])</f>
        <v/>
      </c>
      <c r="L2817" s="21"/>
    </row>
    <row r="2818" spans="2:12" x14ac:dyDescent="0.25">
      <c r="B2818" s="92">
        <f t="shared" si="87"/>
        <v>2814</v>
      </c>
      <c r="C2818" s="13" t="str">
        <f t="shared" si="86"/>
        <v/>
      </c>
      <c r="D2818" s="20"/>
      <c r="E2818" s="5"/>
      <c r="F2818" s="5"/>
      <c r="G2818" s="5"/>
      <c r="H2818" s="3"/>
      <c r="I2818" s="4"/>
      <c r="J2818" s="4"/>
      <c r="K2818" s="92" t="str">
        <f>IF(DepensesData[[#This Row],[Description/Commentaires/Notes]]="","",DepensesData[[#This Row],[Description/Commentaires/Notes]])</f>
        <v/>
      </c>
      <c r="L2818" s="21"/>
    </row>
    <row r="2819" spans="2:12" x14ac:dyDescent="0.25">
      <c r="B2819" s="92">
        <f t="shared" si="87"/>
        <v>2815</v>
      </c>
      <c r="C2819" s="13" t="str">
        <f t="shared" si="86"/>
        <v/>
      </c>
      <c r="D2819" s="20"/>
      <c r="E2819" s="5"/>
      <c r="F2819" s="5"/>
      <c r="G2819" s="5"/>
      <c r="H2819" s="3"/>
      <c r="I2819" s="4"/>
      <c r="J2819" s="4"/>
      <c r="K2819" s="92" t="str">
        <f>IF(DepensesData[[#This Row],[Description/Commentaires/Notes]]="","",DepensesData[[#This Row],[Description/Commentaires/Notes]])</f>
        <v/>
      </c>
      <c r="L2819" s="21"/>
    </row>
    <row r="2820" spans="2:12" x14ac:dyDescent="0.25">
      <c r="B2820" s="92">
        <f t="shared" si="87"/>
        <v>2816</v>
      </c>
      <c r="C2820" s="13" t="str">
        <f t="shared" si="86"/>
        <v/>
      </c>
      <c r="D2820" s="20"/>
      <c r="E2820" s="5"/>
      <c r="F2820" s="5"/>
      <c r="G2820" s="5"/>
      <c r="H2820" s="3"/>
      <c r="I2820" s="4"/>
      <c r="J2820" s="4"/>
      <c r="K2820" s="92" t="str">
        <f>IF(DepensesData[[#This Row],[Description/Commentaires/Notes]]="","",DepensesData[[#This Row],[Description/Commentaires/Notes]])</f>
        <v/>
      </c>
      <c r="L2820" s="21"/>
    </row>
    <row r="2821" spans="2:12" x14ac:dyDescent="0.25">
      <c r="B2821" s="92">
        <f t="shared" si="87"/>
        <v>2817</v>
      </c>
      <c r="C2821" s="13" t="str">
        <f t="shared" ref="C2821:C2884" si="88">IF(OR(D2821="", E2821="", F2821="", H2821="", I2821=""), "", TEXT(RIGHT(YEAR(D2821), 2), "00") &amp; TEXT(MONTH(D2821), "00") &amp; TEXT(DAY(D2821), "00") &amp; "_Dep_MC_" &amp; TEXT(B2821, "0"))</f>
        <v/>
      </c>
      <c r="D2821" s="20"/>
      <c r="E2821" s="5"/>
      <c r="F2821" s="5"/>
      <c r="G2821" s="5"/>
      <c r="H2821" s="3"/>
      <c r="I2821" s="4"/>
      <c r="J2821" s="4"/>
      <c r="K2821" s="92" t="str">
        <f>IF(DepensesData[[#This Row],[Description/Commentaires/Notes]]="","",DepensesData[[#This Row],[Description/Commentaires/Notes]])</f>
        <v/>
      </c>
      <c r="L2821" s="21"/>
    </row>
    <row r="2822" spans="2:12" x14ac:dyDescent="0.25">
      <c r="B2822" s="92">
        <f t="shared" si="87"/>
        <v>2818</v>
      </c>
      <c r="C2822" s="13" t="str">
        <f t="shared" si="88"/>
        <v/>
      </c>
      <c r="D2822" s="20"/>
      <c r="E2822" s="5"/>
      <c r="F2822" s="5"/>
      <c r="G2822" s="5"/>
      <c r="H2822" s="3"/>
      <c r="I2822" s="4"/>
      <c r="J2822" s="4"/>
      <c r="K2822" s="92" t="str">
        <f>IF(DepensesData[[#This Row],[Description/Commentaires/Notes]]="","",DepensesData[[#This Row],[Description/Commentaires/Notes]])</f>
        <v/>
      </c>
      <c r="L2822" s="21"/>
    </row>
    <row r="2823" spans="2:12" x14ac:dyDescent="0.25">
      <c r="B2823" s="92">
        <f t="shared" ref="B2823:B2886" si="89">B2822+1</f>
        <v>2819</v>
      </c>
      <c r="C2823" s="13" t="str">
        <f t="shared" si="88"/>
        <v/>
      </c>
      <c r="D2823" s="20"/>
      <c r="E2823" s="5"/>
      <c r="F2823" s="5"/>
      <c r="G2823" s="5"/>
      <c r="H2823" s="3"/>
      <c r="I2823" s="4"/>
      <c r="J2823" s="4"/>
      <c r="K2823" s="92" t="str">
        <f>IF(DepensesData[[#This Row],[Description/Commentaires/Notes]]="","",DepensesData[[#This Row],[Description/Commentaires/Notes]])</f>
        <v/>
      </c>
      <c r="L2823" s="21"/>
    </row>
    <row r="2824" spans="2:12" x14ac:dyDescent="0.25">
      <c r="B2824" s="92">
        <f t="shared" si="89"/>
        <v>2820</v>
      </c>
      <c r="C2824" s="13" t="str">
        <f t="shared" si="88"/>
        <v/>
      </c>
      <c r="D2824" s="20"/>
      <c r="E2824" s="5"/>
      <c r="F2824" s="5"/>
      <c r="G2824" s="5"/>
      <c r="H2824" s="3"/>
      <c r="I2824" s="4"/>
      <c r="J2824" s="4"/>
      <c r="K2824" s="92" t="str">
        <f>IF(DepensesData[[#This Row],[Description/Commentaires/Notes]]="","",DepensesData[[#This Row],[Description/Commentaires/Notes]])</f>
        <v/>
      </c>
      <c r="L2824" s="21"/>
    </row>
    <row r="2825" spans="2:12" x14ac:dyDescent="0.25">
      <c r="B2825" s="92">
        <f t="shared" si="89"/>
        <v>2821</v>
      </c>
      <c r="C2825" s="13" t="str">
        <f t="shared" si="88"/>
        <v/>
      </c>
      <c r="D2825" s="20"/>
      <c r="E2825" s="5"/>
      <c r="F2825" s="5"/>
      <c r="G2825" s="5"/>
      <c r="H2825" s="3"/>
      <c r="I2825" s="4"/>
      <c r="J2825" s="4"/>
      <c r="K2825" s="92" t="str">
        <f>IF(DepensesData[[#This Row],[Description/Commentaires/Notes]]="","",DepensesData[[#This Row],[Description/Commentaires/Notes]])</f>
        <v/>
      </c>
      <c r="L2825" s="21"/>
    </row>
    <row r="2826" spans="2:12" x14ac:dyDescent="0.25">
      <c r="B2826" s="92">
        <f t="shared" si="89"/>
        <v>2822</v>
      </c>
      <c r="C2826" s="13" t="str">
        <f t="shared" si="88"/>
        <v/>
      </c>
      <c r="D2826" s="20"/>
      <c r="E2826" s="5"/>
      <c r="F2826" s="5"/>
      <c r="G2826" s="5"/>
      <c r="H2826" s="3"/>
      <c r="I2826" s="4"/>
      <c r="J2826" s="4"/>
      <c r="K2826" s="92" t="str">
        <f>IF(DepensesData[[#This Row],[Description/Commentaires/Notes]]="","",DepensesData[[#This Row],[Description/Commentaires/Notes]])</f>
        <v/>
      </c>
      <c r="L2826" s="21"/>
    </row>
    <row r="2827" spans="2:12" x14ac:dyDescent="0.25">
      <c r="B2827" s="92">
        <f t="shared" si="89"/>
        <v>2823</v>
      </c>
      <c r="C2827" s="13" t="str">
        <f t="shared" si="88"/>
        <v/>
      </c>
      <c r="D2827" s="20"/>
      <c r="E2827" s="5"/>
      <c r="F2827" s="5"/>
      <c r="G2827" s="5"/>
      <c r="H2827" s="3"/>
      <c r="I2827" s="4"/>
      <c r="J2827" s="4"/>
      <c r="K2827" s="92" t="str">
        <f>IF(DepensesData[[#This Row],[Description/Commentaires/Notes]]="","",DepensesData[[#This Row],[Description/Commentaires/Notes]])</f>
        <v/>
      </c>
      <c r="L2827" s="21"/>
    </row>
    <row r="2828" spans="2:12" x14ac:dyDescent="0.25">
      <c r="B2828" s="92">
        <f t="shared" si="89"/>
        <v>2824</v>
      </c>
      <c r="C2828" s="13" t="str">
        <f t="shared" si="88"/>
        <v/>
      </c>
      <c r="D2828" s="20"/>
      <c r="E2828" s="5"/>
      <c r="F2828" s="5"/>
      <c r="G2828" s="5"/>
      <c r="H2828" s="3"/>
      <c r="I2828" s="4"/>
      <c r="J2828" s="4"/>
      <c r="K2828" s="92" t="str">
        <f>IF(DepensesData[[#This Row],[Description/Commentaires/Notes]]="","",DepensesData[[#This Row],[Description/Commentaires/Notes]])</f>
        <v/>
      </c>
      <c r="L2828" s="21"/>
    </row>
    <row r="2829" spans="2:12" x14ac:dyDescent="0.25">
      <c r="B2829" s="92">
        <f t="shared" si="89"/>
        <v>2825</v>
      </c>
      <c r="C2829" s="13" t="str">
        <f t="shared" si="88"/>
        <v/>
      </c>
      <c r="D2829" s="20"/>
      <c r="E2829" s="5"/>
      <c r="F2829" s="5"/>
      <c r="G2829" s="5"/>
      <c r="H2829" s="3"/>
      <c r="I2829" s="4"/>
      <c r="J2829" s="4"/>
      <c r="K2829" s="92" t="str">
        <f>IF(DepensesData[[#This Row],[Description/Commentaires/Notes]]="","",DepensesData[[#This Row],[Description/Commentaires/Notes]])</f>
        <v/>
      </c>
      <c r="L2829" s="21"/>
    </row>
    <row r="2830" spans="2:12" x14ac:dyDescent="0.25">
      <c r="B2830" s="92">
        <f t="shared" si="89"/>
        <v>2826</v>
      </c>
      <c r="C2830" s="13" t="str">
        <f t="shared" si="88"/>
        <v/>
      </c>
      <c r="D2830" s="20"/>
      <c r="E2830" s="5"/>
      <c r="F2830" s="5"/>
      <c r="G2830" s="5"/>
      <c r="H2830" s="3"/>
      <c r="I2830" s="4"/>
      <c r="J2830" s="4"/>
      <c r="K2830" s="92" t="str">
        <f>IF(DepensesData[[#This Row],[Description/Commentaires/Notes]]="","",DepensesData[[#This Row],[Description/Commentaires/Notes]])</f>
        <v/>
      </c>
      <c r="L2830" s="21"/>
    </row>
    <row r="2831" spans="2:12" x14ac:dyDescent="0.25">
      <c r="B2831" s="92">
        <f t="shared" si="89"/>
        <v>2827</v>
      </c>
      <c r="C2831" s="13" t="str">
        <f t="shared" si="88"/>
        <v/>
      </c>
      <c r="D2831" s="20"/>
      <c r="E2831" s="5"/>
      <c r="F2831" s="5"/>
      <c r="G2831" s="5"/>
      <c r="H2831" s="3"/>
      <c r="I2831" s="4"/>
      <c r="J2831" s="4"/>
      <c r="K2831" s="92" t="str">
        <f>IF(DepensesData[[#This Row],[Description/Commentaires/Notes]]="","",DepensesData[[#This Row],[Description/Commentaires/Notes]])</f>
        <v/>
      </c>
      <c r="L2831" s="21"/>
    </row>
    <row r="2832" spans="2:12" x14ac:dyDescent="0.25">
      <c r="B2832" s="92">
        <f t="shared" si="89"/>
        <v>2828</v>
      </c>
      <c r="C2832" s="13" t="str">
        <f t="shared" si="88"/>
        <v/>
      </c>
      <c r="D2832" s="20"/>
      <c r="E2832" s="5"/>
      <c r="F2832" s="5"/>
      <c r="G2832" s="5"/>
      <c r="H2832" s="3"/>
      <c r="I2832" s="4"/>
      <c r="J2832" s="4"/>
      <c r="K2832" s="92" t="str">
        <f>IF(DepensesData[[#This Row],[Description/Commentaires/Notes]]="","",DepensesData[[#This Row],[Description/Commentaires/Notes]])</f>
        <v/>
      </c>
      <c r="L2832" s="21"/>
    </row>
    <row r="2833" spans="2:12" x14ac:dyDescent="0.25">
      <c r="B2833" s="92">
        <f t="shared" si="89"/>
        <v>2829</v>
      </c>
      <c r="C2833" s="13" t="str">
        <f t="shared" si="88"/>
        <v/>
      </c>
      <c r="D2833" s="20"/>
      <c r="E2833" s="5"/>
      <c r="F2833" s="5"/>
      <c r="G2833" s="5"/>
      <c r="H2833" s="3"/>
      <c r="I2833" s="4"/>
      <c r="J2833" s="4"/>
      <c r="K2833" s="92" t="str">
        <f>IF(DepensesData[[#This Row],[Description/Commentaires/Notes]]="","",DepensesData[[#This Row],[Description/Commentaires/Notes]])</f>
        <v/>
      </c>
      <c r="L2833" s="21"/>
    </row>
    <row r="2834" spans="2:12" x14ac:dyDescent="0.25">
      <c r="B2834" s="92">
        <f t="shared" si="89"/>
        <v>2830</v>
      </c>
      <c r="C2834" s="13" t="str">
        <f t="shared" si="88"/>
        <v/>
      </c>
      <c r="D2834" s="20"/>
      <c r="E2834" s="5"/>
      <c r="F2834" s="5"/>
      <c r="G2834" s="5"/>
      <c r="H2834" s="3"/>
      <c r="I2834" s="4"/>
      <c r="J2834" s="4"/>
      <c r="K2834" s="92" t="str">
        <f>IF(DepensesData[[#This Row],[Description/Commentaires/Notes]]="","",DepensesData[[#This Row],[Description/Commentaires/Notes]])</f>
        <v/>
      </c>
      <c r="L2834" s="21"/>
    </row>
    <row r="2835" spans="2:12" x14ac:dyDescent="0.25">
      <c r="B2835" s="92">
        <f t="shared" si="89"/>
        <v>2831</v>
      </c>
      <c r="C2835" s="13" t="str">
        <f t="shared" si="88"/>
        <v/>
      </c>
      <c r="D2835" s="20"/>
      <c r="E2835" s="5"/>
      <c r="F2835" s="5"/>
      <c r="G2835" s="5"/>
      <c r="H2835" s="3"/>
      <c r="I2835" s="4"/>
      <c r="J2835" s="4"/>
      <c r="K2835" s="92" t="str">
        <f>IF(DepensesData[[#This Row],[Description/Commentaires/Notes]]="","",DepensesData[[#This Row],[Description/Commentaires/Notes]])</f>
        <v/>
      </c>
      <c r="L2835" s="21"/>
    </row>
    <row r="2836" spans="2:12" x14ac:dyDescent="0.25">
      <c r="B2836" s="92">
        <f t="shared" si="89"/>
        <v>2832</v>
      </c>
      <c r="C2836" s="13" t="str">
        <f t="shared" si="88"/>
        <v/>
      </c>
      <c r="D2836" s="20"/>
      <c r="E2836" s="5"/>
      <c r="F2836" s="5"/>
      <c r="G2836" s="5"/>
      <c r="H2836" s="3"/>
      <c r="I2836" s="4"/>
      <c r="J2836" s="4"/>
      <c r="K2836" s="92" t="str">
        <f>IF(DepensesData[[#This Row],[Description/Commentaires/Notes]]="","",DepensesData[[#This Row],[Description/Commentaires/Notes]])</f>
        <v/>
      </c>
      <c r="L2836" s="21"/>
    </row>
    <row r="2837" spans="2:12" x14ac:dyDescent="0.25">
      <c r="B2837" s="92">
        <f t="shared" si="89"/>
        <v>2833</v>
      </c>
      <c r="C2837" s="13" t="str">
        <f t="shared" si="88"/>
        <v/>
      </c>
      <c r="D2837" s="20"/>
      <c r="E2837" s="5"/>
      <c r="F2837" s="5"/>
      <c r="G2837" s="5"/>
      <c r="H2837" s="3"/>
      <c r="I2837" s="4"/>
      <c r="J2837" s="4"/>
      <c r="K2837" s="92" t="str">
        <f>IF(DepensesData[[#This Row],[Description/Commentaires/Notes]]="","",DepensesData[[#This Row],[Description/Commentaires/Notes]])</f>
        <v/>
      </c>
      <c r="L2837" s="21"/>
    </row>
    <row r="2838" spans="2:12" x14ac:dyDescent="0.25">
      <c r="B2838" s="92">
        <f t="shared" si="89"/>
        <v>2834</v>
      </c>
      <c r="C2838" s="13" t="str">
        <f t="shared" si="88"/>
        <v/>
      </c>
      <c r="D2838" s="20"/>
      <c r="E2838" s="5"/>
      <c r="F2838" s="5"/>
      <c r="G2838" s="5"/>
      <c r="H2838" s="3"/>
      <c r="I2838" s="4"/>
      <c r="J2838" s="4"/>
      <c r="K2838" s="92" t="str">
        <f>IF(DepensesData[[#This Row],[Description/Commentaires/Notes]]="","",DepensesData[[#This Row],[Description/Commentaires/Notes]])</f>
        <v/>
      </c>
      <c r="L2838" s="21"/>
    </row>
    <row r="2839" spans="2:12" x14ac:dyDescent="0.25">
      <c r="B2839" s="92">
        <f t="shared" si="89"/>
        <v>2835</v>
      </c>
      <c r="C2839" s="13" t="str">
        <f t="shared" si="88"/>
        <v/>
      </c>
      <c r="D2839" s="20"/>
      <c r="E2839" s="5"/>
      <c r="F2839" s="5"/>
      <c r="G2839" s="5"/>
      <c r="H2839" s="3"/>
      <c r="I2839" s="4"/>
      <c r="J2839" s="4"/>
      <c r="K2839" s="92" t="str">
        <f>IF(DepensesData[[#This Row],[Description/Commentaires/Notes]]="","",DepensesData[[#This Row],[Description/Commentaires/Notes]])</f>
        <v/>
      </c>
      <c r="L2839" s="21"/>
    </row>
    <row r="2840" spans="2:12" x14ac:dyDescent="0.25">
      <c r="B2840" s="92">
        <f t="shared" si="89"/>
        <v>2836</v>
      </c>
      <c r="C2840" s="13" t="str">
        <f t="shared" si="88"/>
        <v/>
      </c>
      <c r="D2840" s="20"/>
      <c r="E2840" s="5"/>
      <c r="F2840" s="5"/>
      <c r="G2840" s="5"/>
      <c r="H2840" s="3"/>
      <c r="I2840" s="4"/>
      <c r="J2840" s="4"/>
      <c r="K2840" s="92" t="str">
        <f>IF(DepensesData[[#This Row],[Description/Commentaires/Notes]]="","",DepensesData[[#This Row],[Description/Commentaires/Notes]])</f>
        <v/>
      </c>
      <c r="L2840" s="21"/>
    </row>
    <row r="2841" spans="2:12" x14ac:dyDescent="0.25">
      <c r="B2841" s="92">
        <f t="shared" si="89"/>
        <v>2837</v>
      </c>
      <c r="C2841" s="13" t="str">
        <f t="shared" si="88"/>
        <v/>
      </c>
      <c r="D2841" s="20"/>
      <c r="E2841" s="5"/>
      <c r="F2841" s="5"/>
      <c r="G2841" s="5"/>
      <c r="H2841" s="3"/>
      <c r="I2841" s="4"/>
      <c r="J2841" s="4"/>
      <c r="K2841" s="92" t="str">
        <f>IF(DepensesData[[#This Row],[Description/Commentaires/Notes]]="","",DepensesData[[#This Row],[Description/Commentaires/Notes]])</f>
        <v/>
      </c>
      <c r="L2841" s="21"/>
    </row>
    <row r="2842" spans="2:12" x14ac:dyDescent="0.25">
      <c r="B2842" s="92">
        <f t="shared" si="89"/>
        <v>2838</v>
      </c>
      <c r="C2842" s="13" t="str">
        <f t="shared" si="88"/>
        <v/>
      </c>
      <c r="D2842" s="20"/>
      <c r="E2842" s="5"/>
      <c r="F2842" s="5"/>
      <c r="G2842" s="5"/>
      <c r="H2842" s="3"/>
      <c r="I2842" s="4"/>
      <c r="J2842" s="4"/>
      <c r="K2842" s="92" t="str">
        <f>IF(DepensesData[[#This Row],[Description/Commentaires/Notes]]="","",DepensesData[[#This Row],[Description/Commentaires/Notes]])</f>
        <v/>
      </c>
      <c r="L2842" s="21"/>
    </row>
    <row r="2843" spans="2:12" x14ac:dyDescent="0.25">
      <c r="B2843" s="92">
        <f t="shared" si="89"/>
        <v>2839</v>
      </c>
      <c r="C2843" s="13" t="str">
        <f t="shared" si="88"/>
        <v/>
      </c>
      <c r="D2843" s="20"/>
      <c r="E2843" s="5"/>
      <c r="F2843" s="5"/>
      <c r="G2843" s="5"/>
      <c r="H2843" s="3"/>
      <c r="I2843" s="4"/>
      <c r="J2843" s="4"/>
      <c r="K2843" s="92" t="str">
        <f>IF(DepensesData[[#This Row],[Description/Commentaires/Notes]]="","",DepensesData[[#This Row],[Description/Commentaires/Notes]])</f>
        <v/>
      </c>
      <c r="L2843" s="21"/>
    </row>
    <row r="2844" spans="2:12" x14ac:dyDescent="0.25">
      <c r="B2844" s="92">
        <f t="shared" si="89"/>
        <v>2840</v>
      </c>
      <c r="C2844" s="13" t="str">
        <f t="shared" si="88"/>
        <v/>
      </c>
      <c r="D2844" s="20"/>
      <c r="E2844" s="5"/>
      <c r="F2844" s="5"/>
      <c r="G2844" s="5"/>
      <c r="H2844" s="3"/>
      <c r="I2844" s="4"/>
      <c r="J2844" s="4"/>
      <c r="K2844" s="92" t="str">
        <f>IF(DepensesData[[#This Row],[Description/Commentaires/Notes]]="","",DepensesData[[#This Row],[Description/Commentaires/Notes]])</f>
        <v/>
      </c>
      <c r="L2844" s="21"/>
    </row>
    <row r="2845" spans="2:12" x14ac:dyDescent="0.25">
      <c r="B2845" s="92">
        <f t="shared" si="89"/>
        <v>2841</v>
      </c>
      <c r="C2845" s="13" t="str">
        <f t="shared" si="88"/>
        <v/>
      </c>
      <c r="D2845" s="20"/>
      <c r="E2845" s="5"/>
      <c r="F2845" s="5"/>
      <c r="G2845" s="5"/>
      <c r="H2845" s="3"/>
      <c r="I2845" s="4"/>
      <c r="J2845" s="4"/>
      <c r="K2845" s="92" t="str">
        <f>IF(DepensesData[[#This Row],[Description/Commentaires/Notes]]="","",DepensesData[[#This Row],[Description/Commentaires/Notes]])</f>
        <v/>
      </c>
      <c r="L2845" s="21"/>
    </row>
    <row r="2846" spans="2:12" x14ac:dyDescent="0.25">
      <c r="B2846" s="92">
        <f t="shared" si="89"/>
        <v>2842</v>
      </c>
      <c r="C2846" s="13" t="str">
        <f t="shared" si="88"/>
        <v/>
      </c>
      <c r="D2846" s="20"/>
      <c r="E2846" s="5"/>
      <c r="F2846" s="5"/>
      <c r="G2846" s="5"/>
      <c r="H2846" s="3"/>
      <c r="I2846" s="4"/>
      <c r="J2846" s="4"/>
      <c r="K2846" s="92" t="str">
        <f>IF(DepensesData[[#This Row],[Description/Commentaires/Notes]]="","",DepensesData[[#This Row],[Description/Commentaires/Notes]])</f>
        <v/>
      </c>
      <c r="L2846" s="21"/>
    </row>
    <row r="2847" spans="2:12" x14ac:dyDescent="0.25">
      <c r="B2847" s="92">
        <f t="shared" si="89"/>
        <v>2843</v>
      </c>
      <c r="C2847" s="13" t="str">
        <f t="shared" si="88"/>
        <v/>
      </c>
      <c r="D2847" s="20"/>
      <c r="E2847" s="5"/>
      <c r="F2847" s="5"/>
      <c r="G2847" s="5"/>
      <c r="H2847" s="3"/>
      <c r="I2847" s="4"/>
      <c r="J2847" s="4"/>
      <c r="K2847" s="92" t="str">
        <f>IF(DepensesData[[#This Row],[Description/Commentaires/Notes]]="","",DepensesData[[#This Row],[Description/Commentaires/Notes]])</f>
        <v/>
      </c>
      <c r="L2847" s="21"/>
    </row>
    <row r="2848" spans="2:12" x14ac:dyDescent="0.25">
      <c r="B2848" s="92">
        <f t="shared" si="89"/>
        <v>2844</v>
      </c>
      <c r="C2848" s="13" t="str">
        <f t="shared" si="88"/>
        <v/>
      </c>
      <c r="D2848" s="20"/>
      <c r="E2848" s="5"/>
      <c r="F2848" s="5"/>
      <c r="G2848" s="5"/>
      <c r="H2848" s="3"/>
      <c r="I2848" s="4"/>
      <c r="J2848" s="4"/>
      <c r="K2848" s="92" t="str">
        <f>IF(DepensesData[[#This Row],[Description/Commentaires/Notes]]="","",DepensesData[[#This Row],[Description/Commentaires/Notes]])</f>
        <v/>
      </c>
      <c r="L2848" s="21"/>
    </row>
    <row r="2849" spans="2:12" x14ac:dyDescent="0.25">
      <c r="B2849" s="92">
        <f t="shared" si="89"/>
        <v>2845</v>
      </c>
      <c r="C2849" s="13" t="str">
        <f t="shared" si="88"/>
        <v/>
      </c>
      <c r="D2849" s="20"/>
      <c r="E2849" s="5"/>
      <c r="F2849" s="5"/>
      <c r="G2849" s="5"/>
      <c r="H2849" s="3"/>
      <c r="I2849" s="4"/>
      <c r="J2849" s="4"/>
      <c r="K2849" s="92" t="str">
        <f>IF(DepensesData[[#This Row],[Description/Commentaires/Notes]]="","",DepensesData[[#This Row],[Description/Commentaires/Notes]])</f>
        <v/>
      </c>
      <c r="L2849" s="21"/>
    </row>
    <row r="2850" spans="2:12" x14ac:dyDescent="0.25">
      <c r="B2850" s="92">
        <f t="shared" si="89"/>
        <v>2846</v>
      </c>
      <c r="C2850" s="13" t="str">
        <f t="shared" si="88"/>
        <v/>
      </c>
      <c r="D2850" s="20"/>
      <c r="E2850" s="5"/>
      <c r="F2850" s="5"/>
      <c r="G2850" s="5"/>
      <c r="H2850" s="3"/>
      <c r="I2850" s="4"/>
      <c r="J2850" s="4"/>
      <c r="K2850" s="92" t="str">
        <f>IF(DepensesData[[#This Row],[Description/Commentaires/Notes]]="","",DepensesData[[#This Row],[Description/Commentaires/Notes]])</f>
        <v/>
      </c>
      <c r="L2850" s="21"/>
    </row>
    <row r="2851" spans="2:12" x14ac:dyDescent="0.25">
      <c r="B2851" s="92">
        <f t="shared" si="89"/>
        <v>2847</v>
      </c>
      <c r="C2851" s="13" t="str">
        <f t="shared" si="88"/>
        <v/>
      </c>
      <c r="D2851" s="20"/>
      <c r="E2851" s="5"/>
      <c r="F2851" s="5"/>
      <c r="G2851" s="5"/>
      <c r="H2851" s="3"/>
      <c r="I2851" s="4"/>
      <c r="J2851" s="4"/>
      <c r="K2851" s="92" t="str">
        <f>IF(DepensesData[[#This Row],[Description/Commentaires/Notes]]="","",DepensesData[[#This Row],[Description/Commentaires/Notes]])</f>
        <v/>
      </c>
      <c r="L2851" s="21"/>
    </row>
    <row r="2852" spans="2:12" x14ac:dyDescent="0.25">
      <c r="B2852" s="92">
        <f t="shared" si="89"/>
        <v>2848</v>
      </c>
      <c r="C2852" s="13" t="str">
        <f t="shared" si="88"/>
        <v/>
      </c>
      <c r="D2852" s="20"/>
      <c r="E2852" s="5"/>
      <c r="F2852" s="5"/>
      <c r="G2852" s="5"/>
      <c r="H2852" s="3"/>
      <c r="I2852" s="4"/>
      <c r="J2852" s="4"/>
      <c r="K2852" s="92" t="str">
        <f>IF(DepensesData[[#This Row],[Description/Commentaires/Notes]]="","",DepensesData[[#This Row],[Description/Commentaires/Notes]])</f>
        <v/>
      </c>
      <c r="L2852" s="21"/>
    </row>
    <row r="2853" spans="2:12" x14ac:dyDescent="0.25">
      <c r="B2853" s="92">
        <f t="shared" si="89"/>
        <v>2849</v>
      </c>
      <c r="C2853" s="13" t="str">
        <f t="shared" si="88"/>
        <v/>
      </c>
      <c r="D2853" s="20"/>
      <c r="E2853" s="5"/>
      <c r="F2853" s="5"/>
      <c r="G2853" s="5"/>
      <c r="H2853" s="3"/>
      <c r="I2853" s="4"/>
      <c r="J2853" s="4"/>
      <c r="K2853" s="92" t="str">
        <f>IF(DepensesData[[#This Row],[Description/Commentaires/Notes]]="","",DepensesData[[#This Row],[Description/Commentaires/Notes]])</f>
        <v/>
      </c>
      <c r="L2853" s="21"/>
    </row>
    <row r="2854" spans="2:12" x14ac:dyDescent="0.25">
      <c r="B2854" s="92">
        <f t="shared" si="89"/>
        <v>2850</v>
      </c>
      <c r="C2854" s="13" t="str">
        <f t="shared" si="88"/>
        <v/>
      </c>
      <c r="D2854" s="20"/>
      <c r="E2854" s="5"/>
      <c r="F2854" s="5"/>
      <c r="G2854" s="5"/>
      <c r="H2854" s="3"/>
      <c r="I2854" s="4"/>
      <c r="J2854" s="4"/>
      <c r="K2854" s="92" t="str">
        <f>IF(DepensesData[[#This Row],[Description/Commentaires/Notes]]="","",DepensesData[[#This Row],[Description/Commentaires/Notes]])</f>
        <v/>
      </c>
      <c r="L2854" s="21"/>
    </row>
    <row r="2855" spans="2:12" x14ac:dyDescent="0.25">
      <c r="B2855" s="92">
        <f t="shared" si="89"/>
        <v>2851</v>
      </c>
      <c r="C2855" s="13" t="str">
        <f t="shared" si="88"/>
        <v/>
      </c>
      <c r="D2855" s="20"/>
      <c r="E2855" s="5"/>
      <c r="F2855" s="5"/>
      <c r="G2855" s="5"/>
      <c r="H2855" s="3"/>
      <c r="I2855" s="4"/>
      <c r="J2855" s="4"/>
      <c r="K2855" s="92" t="str">
        <f>IF(DepensesData[[#This Row],[Description/Commentaires/Notes]]="","",DepensesData[[#This Row],[Description/Commentaires/Notes]])</f>
        <v/>
      </c>
      <c r="L2855" s="21"/>
    </row>
    <row r="2856" spans="2:12" x14ac:dyDescent="0.25">
      <c r="B2856" s="92">
        <f t="shared" si="89"/>
        <v>2852</v>
      </c>
      <c r="C2856" s="13" t="str">
        <f t="shared" si="88"/>
        <v/>
      </c>
      <c r="D2856" s="20"/>
      <c r="E2856" s="5"/>
      <c r="F2856" s="5"/>
      <c r="G2856" s="5"/>
      <c r="H2856" s="3"/>
      <c r="I2856" s="4"/>
      <c r="J2856" s="4"/>
      <c r="K2856" s="92" t="str">
        <f>IF(DepensesData[[#This Row],[Description/Commentaires/Notes]]="","",DepensesData[[#This Row],[Description/Commentaires/Notes]])</f>
        <v/>
      </c>
      <c r="L2856" s="21"/>
    </row>
    <row r="2857" spans="2:12" x14ac:dyDescent="0.25">
      <c r="B2857" s="92">
        <f t="shared" si="89"/>
        <v>2853</v>
      </c>
      <c r="C2857" s="13" t="str">
        <f t="shared" si="88"/>
        <v/>
      </c>
      <c r="D2857" s="20"/>
      <c r="E2857" s="5"/>
      <c r="F2857" s="5"/>
      <c r="G2857" s="5"/>
      <c r="H2857" s="3"/>
      <c r="I2857" s="4"/>
      <c r="J2857" s="4"/>
      <c r="K2857" s="92" t="str">
        <f>IF(DepensesData[[#This Row],[Description/Commentaires/Notes]]="","",DepensesData[[#This Row],[Description/Commentaires/Notes]])</f>
        <v/>
      </c>
      <c r="L2857" s="21"/>
    </row>
    <row r="2858" spans="2:12" x14ac:dyDescent="0.25">
      <c r="B2858" s="92">
        <f t="shared" si="89"/>
        <v>2854</v>
      </c>
      <c r="C2858" s="13" t="str">
        <f t="shared" si="88"/>
        <v/>
      </c>
      <c r="D2858" s="20"/>
      <c r="E2858" s="5"/>
      <c r="F2858" s="5"/>
      <c r="G2858" s="5"/>
      <c r="H2858" s="3"/>
      <c r="I2858" s="4"/>
      <c r="J2858" s="4"/>
      <c r="K2858" s="92" t="str">
        <f>IF(DepensesData[[#This Row],[Description/Commentaires/Notes]]="","",DepensesData[[#This Row],[Description/Commentaires/Notes]])</f>
        <v/>
      </c>
      <c r="L2858" s="21"/>
    </row>
    <row r="2859" spans="2:12" x14ac:dyDescent="0.25">
      <c r="B2859" s="92">
        <f t="shared" si="89"/>
        <v>2855</v>
      </c>
      <c r="C2859" s="13" t="str">
        <f t="shared" si="88"/>
        <v/>
      </c>
      <c r="D2859" s="20"/>
      <c r="E2859" s="5"/>
      <c r="F2859" s="5"/>
      <c r="G2859" s="5"/>
      <c r="H2859" s="3"/>
      <c r="I2859" s="4"/>
      <c r="J2859" s="4"/>
      <c r="K2859" s="92" t="str">
        <f>IF(DepensesData[[#This Row],[Description/Commentaires/Notes]]="","",DepensesData[[#This Row],[Description/Commentaires/Notes]])</f>
        <v/>
      </c>
      <c r="L2859" s="21"/>
    </row>
    <row r="2860" spans="2:12" x14ac:dyDescent="0.25">
      <c r="B2860" s="92">
        <f t="shared" si="89"/>
        <v>2856</v>
      </c>
      <c r="C2860" s="13" t="str">
        <f t="shared" si="88"/>
        <v/>
      </c>
      <c r="D2860" s="20"/>
      <c r="E2860" s="5"/>
      <c r="F2860" s="5"/>
      <c r="G2860" s="5"/>
      <c r="H2860" s="3"/>
      <c r="I2860" s="4"/>
      <c r="J2860" s="4"/>
      <c r="K2860" s="92" t="str">
        <f>IF(DepensesData[[#This Row],[Description/Commentaires/Notes]]="","",DepensesData[[#This Row],[Description/Commentaires/Notes]])</f>
        <v/>
      </c>
      <c r="L2860" s="21"/>
    </row>
    <row r="2861" spans="2:12" x14ac:dyDescent="0.25">
      <c r="B2861" s="92">
        <f t="shared" si="89"/>
        <v>2857</v>
      </c>
      <c r="C2861" s="13" t="str">
        <f t="shared" si="88"/>
        <v/>
      </c>
      <c r="D2861" s="20"/>
      <c r="E2861" s="5"/>
      <c r="F2861" s="5"/>
      <c r="G2861" s="5"/>
      <c r="H2861" s="3"/>
      <c r="I2861" s="4"/>
      <c r="J2861" s="4"/>
      <c r="K2861" s="92" t="str">
        <f>IF(DepensesData[[#This Row],[Description/Commentaires/Notes]]="","",DepensesData[[#This Row],[Description/Commentaires/Notes]])</f>
        <v/>
      </c>
      <c r="L2861" s="21"/>
    </row>
    <row r="2862" spans="2:12" x14ac:dyDescent="0.25">
      <c r="B2862" s="92">
        <f t="shared" si="89"/>
        <v>2858</v>
      </c>
      <c r="C2862" s="13" t="str">
        <f t="shared" si="88"/>
        <v/>
      </c>
      <c r="D2862" s="20"/>
      <c r="E2862" s="5"/>
      <c r="F2862" s="5"/>
      <c r="G2862" s="5"/>
      <c r="H2862" s="3"/>
      <c r="I2862" s="4"/>
      <c r="J2862" s="4"/>
      <c r="K2862" s="92" t="str">
        <f>IF(DepensesData[[#This Row],[Description/Commentaires/Notes]]="","",DepensesData[[#This Row],[Description/Commentaires/Notes]])</f>
        <v/>
      </c>
      <c r="L2862" s="21"/>
    </row>
    <row r="2863" spans="2:12" x14ac:dyDescent="0.25">
      <c r="B2863" s="92">
        <f t="shared" si="89"/>
        <v>2859</v>
      </c>
      <c r="C2863" s="13" t="str">
        <f t="shared" si="88"/>
        <v/>
      </c>
      <c r="D2863" s="20"/>
      <c r="E2863" s="5"/>
      <c r="F2863" s="5"/>
      <c r="G2863" s="5"/>
      <c r="H2863" s="3"/>
      <c r="I2863" s="4"/>
      <c r="J2863" s="4"/>
      <c r="K2863" s="92" t="str">
        <f>IF(DepensesData[[#This Row],[Description/Commentaires/Notes]]="","",DepensesData[[#This Row],[Description/Commentaires/Notes]])</f>
        <v/>
      </c>
      <c r="L2863" s="21"/>
    </row>
    <row r="2864" spans="2:12" x14ac:dyDescent="0.25">
      <c r="B2864" s="92">
        <f t="shared" si="89"/>
        <v>2860</v>
      </c>
      <c r="C2864" s="13" t="str">
        <f t="shared" si="88"/>
        <v/>
      </c>
      <c r="D2864" s="20"/>
      <c r="E2864" s="5"/>
      <c r="F2864" s="5"/>
      <c r="G2864" s="5"/>
      <c r="H2864" s="3"/>
      <c r="I2864" s="4"/>
      <c r="J2864" s="4"/>
      <c r="K2864" s="92" t="str">
        <f>IF(DepensesData[[#This Row],[Description/Commentaires/Notes]]="","",DepensesData[[#This Row],[Description/Commentaires/Notes]])</f>
        <v/>
      </c>
      <c r="L2864" s="21"/>
    </row>
    <row r="2865" spans="2:12" x14ac:dyDescent="0.25">
      <c r="B2865" s="92">
        <f t="shared" si="89"/>
        <v>2861</v>
      </c>
      <c r="C2865" s="13" t="str">
        <f t="shared" si="88"/>
        <v/>
      </c>
      <c r="D2865" s="20"/>
      <c r="E2865" s="5"/>
      <c r="F2865" s="5"/>
      <c r="G2865" s="5"/>
      <c r="H2865" s="3"/>
      <c r="I2865" s="4"/>
      <c r="J2865" s="4"/>
      <c r="K2865" s="92" t="str">
        <f>IF(DepensesData[[#This Row],[Description/Commentaires/Notes]]="","",DepensesData[[#This Row],[Description/Commentaires/Notes]])</f>
        <v/>
      </c>
      <c r="L2865" s="21"/>
    </row>
    <row r="2866" spans="2:12" x14ac:dyDescent="0.25">
      <c r="B2866" s="92">
        <f t="shared" si="89"/>
        <v>2862</v>
      </c>
      <c r="C2866" s="13" t="str">
        <f t="shared" si="88"/>
        <v/>
      </c>
      <c r="D2866" s="20"/>
      <c r="E2866" s="5"/>
      <c r="F2866" s="5"/>
      <c r="G2866" s="5"/>
      <c r="H2866" s="3"/>
      <c r="I2866" s="4"/>
      <c r="J2866" s="4"/>
      <c r="K2866" s="92" t="str">
        <f>IF(DepensesData[[#This Row],[Description/Commentaires/Notes]]="","",DepensesData[[#This Row],[Description/Commentaires/Notes]])</f>
        <v/>
      </c>
      <c r="L2866" s="21"/>
    </row>
    <row r="2867" spans="2:12" x14ac:dyDescent="0.25">
      <c r="B2867" s="92">
        <f t="shared" si="89"/>
        <v>2863</v>
      </c>
      <c r="C2867" s="13" t="str">
        <f t="shared" si="88"/>
        <v/>
      </c>
      <c r="D2867" s="20"/>
      <c r="E2867" s="5"/>
      <c r="F2867" s="5"/>
      <c r="G2867" s="5"/>
      <c r="H2867" s="3"/>
      <c r="I2867" s="4"/>
      <c r="J2867" s="4"/>
      <c r="K2867" s="92" t="str">
        <f>IF(DepensesData[[#This Row],[Description/Commentaires/Notes]]="","",DepensesData[[#This Row],[Description/Commentaires/Notes]])</f>
        <v/>
      </c>
      <c r="L2867" s="21"/>
    </row>
    <row r="2868" spans="2:12" x14ac:dyDescent="0.25">
      <c r="B2868" s="92">
        <f t="shared" si="89"/>
        <v>2864</v>
      </c>
      <c r="C2868" s="13" t="str">
        <f t="shared" si="88"/>
        <v/>
      </c>
      <c r="D2868" s="20"/>
      <c r="E2868" s="5"/>
      <c r="F2868" s="5"/>
      <c r="G2868" s="5"/>
      <c r="H2868" s="3"/>
      <c r="I2868" s="4"/>
      <c r="J2868" s="4"/>
      <c r="K2868" s="92" t="str">
        <f>IF(DepensesData[[#This Row],[Description/Commentaires/Notes]]="","",DepensesData[[#This Row],[Description/Commentaires/Notes]])</f>
        <v/>
      </c>
      <c r="L2868" s="21"/>
    </row>
    <row r="2869" spans="2:12" x14ac:dyDescent="0.25">
      <c r="B2869" s="92">
        <f t="shared" si="89"/>
        <v>2865</v>
      </c>
      <c r="C2869" s="13" t="str">
        <f t="shared" si="88"/>
        <v/>
      </c>
      <c r="D2869" s="20"/>
      <c r="E2869" s="5"/>
      <c r="F2869" s="5"/>
      <c r="G2869" s="5"/>
      <c r="H2869" s="3"/>
      <c r="I2869" s="4"/>
      <c r="J2869" s="4"/>
      <c r="K2869" s="92" t="str">
        <f>IF(DepensesData[[#This Row],[Description/Commentaires/Notes]]="","",DepensesData[[#This Row],[Description/Commentaires/Notes]])</f>
        <v/>
      </c>
      <c r="L2869" s="21"/>
    </row>
    <row r="2870" spans="2:12" x14ac:dyDescent="0.25">
      <c r="B2870" s="92">
        <f t="shared" si="89"/>
        <v>2866</v>
      </c>
      <c r="C2870" s="13" t="str">
        <f t="shared" si="88"/>
        <v/>
      </c>
      <c r="D2870" s="20"/>
      <c r="E2870" s="5"/>
      <c r="F2870" s="5"/>
      <c r="G2870" s="5"/>
      <c r="H2870" s="3"/>
      <c r="I2870" s="4"/>
      <c r="J2870" s="4"/>
      <c r="K2870" s="92" t="str">
        <f>IF(DepensesData[[#This Row],[Description/Commentaires/Notes]]="","",DepensesData[[#This Row],[Description/Commentaires/Notes]])</f>
        <v/>
      </c>
      <c r="L2870" s="21"/>
    </row>
    <row r="2871" spans="2:12" x14ac:dyDescent="0.25">
      <c r="B2871" s="92">
        <f t="shared" si="89"/>
        <v>2867</v>
      </c>
      <c r="C2871" s="13" t="str">
        <f t="shared" si="88"/>
        <v/>
      </c>
      <c r="D2871" s="20"/>
      <c r="E2871" s="5"/>
      <c r="F2871" s="5"/>
      <c r="G2871" s="5"/>
      <c r="H2871" s="3"/>
      <c r="I2871" s="4"/>
      <c r="J2871" s="4"/>
      <c r="K2871" s="92" t="str">
        <f>IF(DepensesData[[#This Row],[Description/Commentaires/Notes]]="","",DepensesData[[#This Row],[Description/Commentaires/Notes]])</f>
        <v/>
      </c>
      <c r="L2871" s="21"/>
    </row>
    <row r="2872" spans="2:12" x14ac:dyDescent="0.25">
      <c r="B2872" s="92">
        <f t="shared" si="89"/>
        <v>2868</v>
      </c>
      <c r="C2872" s="13" t="str">
        <f t="shared" si="88"/>
        <v/>
      </c>
      <c r="D2872" s="20"/>
      <c r="E2872" s="5"/>
      <c r="F2872" s="5"/>
      <c r="G2872" s="5"/>
      <c r="H2872" s="3"/>
      <c r="I2872" s="4"/>
      <c r="J2872" s="4"/>
      <c r="K2872" s="92" t="str">
        <f>IF(DepensesData[[#This Row],[Description/Commentaires/Notes]]="","",DepensesData[[#This Row],[Description/Commentaires/Notes]])</f>
        <v/>
      </c>
      <c r="L2872" s="21"/>
    </row>
    <row r="2873" spans="2:12" x14ac:dyDescent="0.25">
      <c r="B2873" s="92">
        <f t="shared" si="89"/>
        <v>2869</v>
      </c>
      <c r="C2873" s="13" t="str">
        <f t="shared" si="88"/>
        <v/>
      </c>
      <c r="D2873" s="20"/>
      <c r="E2873" s="5"/>
      <c r="F2873" s="5"/>
      <c r="G2873" s="5"/>
      <c r="H2873" s="3"/>
      <c r="I2873" s="4"/>
      <c r="J2873" s="4"/>
      <c r="K2873" s="92" t="str">
        <f>IF(DepensesData[[#This Row],[Description/Commentaires/Notes]]="","",DepensesData[[#This Row],[Description/Commentaires/Notes]])</f>
        <v/>
      </c>
      <c r="L2873" s="21"/>
    </row>
    <row r="2874" spans="2:12" x14ac:dyDescent="0.25">
      <c r="B2874" s="92">
        <f t="shared" si="89"/>
        <v>2870</v>
      </c>
      <c r="C2874" s="13" t="str">
        <f t="shared" si="88"/>
        <v/>
      </c>
      <c r="D2874" s="20"/>
      <c r="E2874" s="5"/>
      <c r="F2874" s="5"/>
      <c r="G2874" s="5"/>
      <c r="H2874" s="3"/>
      <c r="I2874" s="4"/>
      <c r="J2874" s="4"/>
      <c r="K2874" s="92" t="str">
        <f>IF(DepensesData[[#This Row],[Description/Commentaires/Notes]]="","",DepensesData[[#This Row],[Description/Commentaires/Notes]])</f>
        <v/>
      </c>
      <c r="L2874" s="21"/>
    </row>
    <row r="2875" spans="2:12" x14ac:dyDescent="0.25">
      <c r="B2875" s="92">
        <f t="shared" si="89"/>
        <v>2871</v>
      </c>
      <c r="C2875" s="13" t="str">
        <f t="shared" si="88"/>
        <v/>
      </c>
      <c r="D2875" s="20"/>
      <c r="E2875" s="5"/>
      <c r="F2875" s="5"/>
      <c r="G2875" s="5"/>
      <c r="H2875" s="3"/>
      <c r="I2875" s="4"/>
      <c r="J2875" s="4"/>
      <c r="K2875" s="92" t="str">
        <f>IF(DepensesData[[#This Row],[Description/Commentaires/Notes]]="","",DepensesData[[#This Row],[Description/Commentaires/Notes]])</f>
        <v/>
      </c>
      <c r="L2875" s="21"/>
    </row>
    <row r="2876" spans="2:12" x14ac:dyDescent="0.25">
      <c r="B2876" s="92">
        <f t="shared" si="89"/>
        <v>2872</v>
      </c>
      <c r="C2876" s="13" t="str">
        <f t="shared" si="88"/>
        <v/>
      </c>
      <c r="D2876" s="20"/>
      <c r="E2876" s="5"/>
      <c r="F2876" s="5"/>
      <c r="G2876" s="5"/>
      <c r="H2876" s="3"/>
      <c r="I2876" s="4"/>
      <c r="J2876" s="4"/>
      <c r="K2876" s="92" t="str">
        <f>IF(DepensesData[[#This Row],[Description/Commentaires/Notes]]="","",DepensesData[[#This Row],[Description/Commentaires/Notes]])</f>
        <v/>
      </c>
      <c r="L2876" s="21"/>
    </row>
    <row r="2877" spans="2:12" x14ac:dyDescent="0.25">
      <c r="B2877" s="92">
        <f t="shared" si="89"/>
        <v>2873</v>
      </c>
      <c r="C2877" s="13" t="str">
        <f t="shared" si="88"/>
        <v/>
      </c>
      <c r="D2877" s="20"/>
      <c r="E2877" s="5"/>
      <c r="F2877" s="5"/>
      <c r="G2877" s="5"/>
      <c r="H2877" s="3"/>
      <c r="I2877" s="4"/>
      <c r="J2877" s="4"/>
      <c r="K2877" s="92" t="str">
        <f>IF(DepensesData[[#This Row],[Description/Commentaires/Notes]]="","",DepensesData[[#This Row],[Description/Commentaires/Notes]])</f>
        <v/>
      </c>
      <c r="L2877" s="21"/>
    </row>
    <row r="2878" spans="2:12" x14ac:dyDescent="0.25">
      <c r="B2878" s="92">
        <f t="shared" si="89"/>
        <v>2874</v>
      </c>
      <c r="C2878" s="13" t="str">
        <f t="shared" si="88"/>
        <v/>
      </c>
      <c r="D2878" s="20"/>
      <c r="E2878" s="5"/>
      <c r="F2878" s="5"/>
      <c r="G2878" s="5"/>
      <c r="H2878" s="3"/>
      <c r="I2878" s="4"/>
      <c r="J2878" s="4"/>
      <c r="K2878" s="92" t="str">
        <f>IF(DepensesData[[#This Row],[Description/Commentaires/Notes]]="","",DepensesData[[#This Row],[Description/Commentaires/Notes]])</f>
        <v/>
      </c>
      <c r="L2878" s="21"/>
    </row>
    <row r="2879" spans="2:12" x14ac:dyDescent="0.25">
      <c r="B2879" s="92">
        <f t="shared" si="89"/>
        <v>2875</v>
      </c>
      <c r="C2879" s="13" t="str">
        <f t="shared" si="88"/>
        <v/>
      </c>
      <c r="D2879" s="20"/>
      <c r="E2879" s="5"/>
      <c r="F2879" s="5"/>
      <c r="G2879" s="5"/>
      <c r="H2879" s="3"/>
      <c r="I2879" s="4"/>
      <c r="J2879" s="4"/>
      <c r="K2879" s="92" t="str">
        <f>IF(DepensesData[[#This Row],[Description/Commentaires/Notes]]="","",DepensesData[[#This Row],[Description/Commentaires/Notes]])</f>
        <v/>
      </c>
      <c r="L2879" s="21"/>
    </row>
    <row r="2880" spans="2:12" x14ac:dyDescent="0.25">
      <c r="B2880" s="92">
        <f t="shared" si="89"/>
        <v>2876</v>
      </c>
      <c r="C2880" s="13" t="str">
        <f t="shared" si="88"/>
        <v/>
      </c>
      <c r="D2880" s="20"/>
      <c r="E2880" s="5"/>
      <c r="F2880" s="5"/>
      <c r="G2880" s="5"/>
      <c r="H2880" s="3"/>
      <c r="I2880" s="4"/>
      <c r="J2880" s="4"/>
      <c r="K2880" s="92" t="str">
        <f>IF(DepensesData[[#This Row],[Description/Commentaires/Notes]]="","",DepensesData[[#This Row],[Description/Commentaires/Notes]])</f>
        <v/>
      </c>
      <c r="L2880" s="21"/>
    </row>
    <row r="2881" spans="2:12" x14ac:dyDescent="0.25">
      <c r="B2881" s="92">
        <f t="shared" si="89"/>
        <v>2877</v>
      </c>
      <c r="C2881" s="13" t="str">
        <f t="shared" si="88"/>
        <v/>
      </c>
      <c r="D2881" s="20"/>
      <c r="E2881" s="5"/>
      <c r="F2881" s="5"/>
      <c r="G2881" s="5"/>
      <c r="H2881" s="3"/>
      <c r="I2881" s="4"/>
      <c r="J2881" s="4"/>
      <c r="K2881" s="92" t="str">
        <f>IF(DepensesData[[#This Row],[Description/Commentaires/Notes]]="","",DepensesData[[#This Row],[Description/Commentaires/Notes]])</f>
        <v/>
      </c>
      <c r="L2881" s="21"/>
    </row>
    <row r="2882" spans="2:12" x14ac:dyDescent="0.25">
      <c r="B2882" s="92">
        <f t="shared" si="89"/>
        <v>2878</v>
      </c>
      <c r="C2882" s="13" t="str">
        <f t="shared" si="88"/>
        <v/>
      </c>
      <c r="D2882" s="20"/>
      <c r="E2882" s="5"/>
      <c r="F2882" s="5"/>
      <c r="G2882" s="5"/>
      <c r="H2882" s="3"/>
      <c r="I2882" s="4"/>
      <c r="J2882" s="4"/>
      <c r="K2882" s="92" t="str">
        <f>IF(DepensesData[[#This Row],[Description/Commentaires/Notes]]="","",DepensesData[[#This Row],[Description/Commentaires/Notes]])</f>
        <v/>
      </c>
      <c r="L2882" s="21"/>
    </row>
    <row r="2883" spans="2:12" x14ac:dyDescent="0.25">
      <c r="B2883" s="92">
        <f t="shared" si="89"/>
        <v>2879</v>
      </c>
      <c r="C2883" s="13" t="str">
        <f t="shared" si="88"/>
        <v/>
      </c>
      <c r="D2883" s="20"/>
      <c r="E2883" s="5"/>
      <c r="F2883" s="5"/>
      <c r="G2883" s="5"/>
      <c r="H2883" s="3"/>
      <c r="I2883" s="4"/>
      <c r="J2883" s="4"/>
      <c r="K2883" s="92" t="str">
        <f>IF(DepensesData[[#This Row],[Description/Commentaires/Notes]]="","",DepensesData[[#This Row],[Description/Commentaires/Notes]])</f>
        <v/>
      </c>
      <c r="L2883" s="21"/>
    </row>
    <row r="2884" spans="2:12" x14ac:dyDescent="0.25">
      <c r="B2884" s="92">
        <f t="shared" si="89"/>
        <v>2880</v>
      </c>
      <c r="C2884" s="13" t="str">
        <f t="shared" si="88"/>
        <v/>
      </c>
      <c r="D2884" s="20"/>
      <c r="E2884" s="5"/>
      <c r="F2884" s="5"/>
      <c r="G2884" s="5"/>
      <c r="H2884" s="3"/>
      <c r="I2884" s="4"/>
      <c r="J2884" s="4"/>
      <c r="K2884" s="92" t="str">
        <f>IF(DepensesData[[#This Row],[Description/Commentaires/Notes]]="","",DepensesData[[#This Row],[Description/Commentaires/Notes]])</f>
        <v/>
      </c>
      <c r="L2884" s="21"/>
    </row>
    <row r="2885" spans="2:12" x14ac:dyDescent="0.25">
      <c r="B2885" s="92">
        <f t="shared" si="89"/>
        <v>2881</v>
      </c>
      <c r="C2885" s="13" t="str">
        <f t="shared" ref="C2885:C2948" si="90">IF(OR(D2885="", E2885="", F2885="", H2885="", I2885=""), "", TEXT(RIGHT(YEAR(D2885), 2), "00") &amp; TEXT(MONTH(D2885), "00") &amp; TEXT(DAY(D2885), "00") &amp; "_Dep_MC_" &amp; TEXT(B2885, "0"))</f>
        <v/>
      </c>
      <c r="D2885" s="20"/>
      <c r="E2885" s="5"/>
      <c r="F2885" s="5"/>
      <c r="G2885" s="5"/>
      <c r="H2885" s="3"/>
      <c r="I2885" s="4"/>
      <c r="J2885" s="4"/>
      <c r="K2885" s="92" t="str">
        <f>IF(DepensesData[[#This Row],[Description/Commentaires/Notes]]="","",DepensesData[[#This Row],[Description/Commentaires/Notes]])</f>
        <v/>
      </c>
      <c r="L2885" s="21"/>
    </row>
    <row r="2886" spans="2:12" x14ac:dyDescent="0.25">
      <c r="B2886" s="92">
        <f t="shared" si="89"/>
        <v>2882</v>
      </c>
      <c r="C2886" s="13" t="str">
        <f t="shared" si="90"/>
        <v/>
      </c>
      <c r="D2886" s="20"/>
      <c r="E2886" s="5"/>
      <c r="F2886" s="5"/>
      <c r="G2886" s="5"/>
      <c r="H2886" s="3"/>
      <c r="I2886" s="4"/>
      <c r="J2886" s="4"/>
      <c r="K2886" s="92" t="str">
        <f>IF(DepensesData[[#This Row],[Description/Commentaires/Notes]]="","",DepensesData[[#This Row],[Description/Commentaires/Notes]])</f>
        <v/>
      </c>
      <c r="L2886" s="21"/>
    </row>
    <row r="2887" spans="2:12" x14ac:dyDescent="0.25">
      <c r="B2887" s="92">
        <f t="shared" ref="B2887:B2950" si="91">B2886+1</f>
        <v>2883</v>
      </c>
      <c r="C2887" s="13" t="str">
        <f t="shared" si="90"/>
        <v/>
      </c>
      <c r="D2887" s="20"/>
      <c r="E2887" s="5"/>
      <c r="F2887" s="5"/>
      <c r="G2887" s="5"/>
      <c r="H2887" s="3"/>
      <c r="I2887" s="4"/>
      <c r="J2887" s="4"/>
      <c r="K2887" s="92" t="str">
        <f>IF(DepensesData[[#This Row],[Description/Commentaires/Notes]]="","",DepensesData[[#This Row],[Description/Commentaires/Notes]])</f>
        <v/>
      </c>
      <c r="L2887" s="21"/>
    </row>
    <row r="2888" spans="2:12" x14ac:dyDescent="0.25">
      <c r="B2888" s="92">
        <f t="shared" si="91"/>
        <v>2884</v>
      </c>
      <c r="C2888" s="13" t="str">
        <f t="shared" si="90"/>
        <v/>
      </c>
      <c r="D2888" s="20"/>
      <c r="E2888" s="5"/>
      <c r="F2888" s="5"/>
      <c r="G2888" s="5"/>
      <c r="H2888" s="3"/>
      <c r="I2888" s="4"/>
      <c r="J2888" s="4"/>
      <c r="K2888" s="92" t="str">
        <f>IF(DepensesData[[#This Row],[Description/Commentaires/Notes]]="","",DepensesData[[#This Row],[Description/Commentaires/Notes]])</f>
        <v/>
      </c>
      <c r="L2888" s="21"/>
    </row>
    <row r="2889" spans="2:12" x14ac:dyDescent="0.25">
      <c r="B2889" s="92">
        <f t="shared" si="91"/>
        <v>2885</v>
      </c>
      <c r="C2889" s="13" t="str">
        <f t="shared" si="90"/>
        <v/>
      </c>
      <c r="D2889" s="20"/>
      <c r="E2889" s="5"/>
      <c r="F2889" s="5"/>
      <c r="G2889" s="5"/>
      <c r="H2889" s="3"/>
      <c r="I2889" s="4"/>
      <c r="J2889" s="4"/>
      <c r="K2889" s="92" t="str">
        <f>IF(DepensesData[[#This Row],[Description/Commentaires/Notes]]="","",DepensesData[[#This Row],[Description/Commentaires/Notes]])</f>
        <v/>
      </c>
      <c r="L2889" s="21"/>
    </row>
    <row r="2890" spans="2:12" x14ac:dyDescent="0.25">
      <c r="B2890" s="92">
        <f t="shared" si="91"/>
        <v>2886</v>
      </c>
      <c r="C2890" s="13" t="str">
        <f t="shared" si="90"/>
        <v/>
      </c>
      <c r="D2890" s="20"/>
      <c r="E2890" s="5"/>
      <c r="F2890" s="5"/>
      <c r="G2890" s="5"/>
      <c r="H2890" s="3"/>
      <c r="I2890" s="4"/>
      <c r="J2890" s="4"/>
      <c r="K2890" s="92" t="str">
        <f>IF(DepensesData[[#This Row],[Description/Commentaires/Notes]]="","",DepensesData[[#This Row],[Description/Commentaires/Notes]])</f>
        <v/>
      </c>
      <c r="L2890" s="21"/>
    </row>
    <row r="2891" spans="2:12" x14ac:dyDescent="0.25">
      <c r="B2891" s="92">
        <f t="shared" si="91"/>
        <v>2887</v>
      </c>
      <c r="C2891" s="13" t="str">
        <f t="shared" si="90"/>
        <v/>
      </c>
      <c r="D2891" s="20"/>
      <c r="E2891" s="5"/>
      <c r="F2891" s="5"/>
      <c r="G2891" s="5"/>
      <c r="H2891" s="3"/>
      <c r="I2891" s="4"/>
      <c r="J2891" s="4"/>
      <c r="K2891" s="92" t="str">
        <f>IF(DepensesData[[#This Row],[Description/Commentaires/Notes]]="","",DepensesData[[#This Row],[Description/Commentaires/Notes]])</f>
        <v/>
      </c>
      <c r="L2891" s="21"/>
    </row>
    <row r="2892" spans="2:12" x14ac:dyDescent="0.25">
      <c r="B2892" s="92">
        <f t="shared" si="91"/>
        <v>2888</v>
      </c>
      <c r="C2892" s="13" t="str">
        <f t="shared" si="90"/>
        <v/>
      </c>
      <c r="D2892" s="20"/>
      <c r="E2892" s="5"/>
      <c r="F2892" s="5"/>
      <c r="G2892" s="5"/>
      <c r="H2892" s="3"/>
      <c r="I2892" s="4"/>
      <c r="J2892" s="4"/>
      <c r="K2892" s="92" t="str">
        <f>IF(DepensesData[[#This Row],[Description/Commentaires/Notes]]="","",DepensesData[[#This Row],[Description/Commentaires/Notes]])</f>
        <v/>
      </c>
      <c r="L2892" s="21"/>
    </row>
    <row r="2893" spans="2:12" x14ac:dyDescent="0.25">
      <c r="B2893" s="92">
        <f t="shared" si="91"/>
        <v>2889</v>
      </c>
      <c r="C2893" s="13" t="str">
        <f t="shared" si="90"/>
        <v/>
      </c>
      <c r="D2893" s="20"/>
      <c r="E2893" s="5"/>
      <c r="F2893" s="5"/>
      <c r="G2893" s="5"/>
      <c r="H2893" s="3"/>
      <c r="I2893" s="4"/>
      <c r="J2893" s="4"/>
      <c r="K2893" s="92" t="str">
        <f>IF(DepensesData[[#This Row],[Description/Commentaires/Notes]]="","",DepensesData[[#This Row],[Description/Commentaires/Notes]])</f>
        <v/>
      </c>
      <c r="L2893" s="21"/>
    </row>
    <row r="2894" spans="2:12" x14ac:dyDescent="0.25">
      <c r="B2894" s="92">
        <f t="shared" si="91"/>
        <v>2890</v>
      </c>
      <c r="C2894" s="13" t="str">
        <f t="shared" si="90"/>
        <v/>
      </c>
      <c r="D2894" s="20"/>
      <c r="E2894" s="5"/>
      <c r="F2894" s="5"/>
      <c r="G2894" s="5"/>
      <c r="H2894" s="3"/>
      <c r="I2894" s="4"/>
      <c r="J2894" s="4"/>
      <c r="K2894" s="92" t="str">
        <f>IF(DepensesData[[#This Row],[Description/Commentaires/Notes]]="","",DepensesData[[#This Row],[Description/Commentaires/Notes]])</f>
        <v/>
      </c>
      <c r="L2894" s="21"/>
    </row>
    <row r="2895" spans="2:12" x14ac:dyDescent="0.25">
      <c r="B2895" s="92">
        <f t="shared" si="91"/>
        <v>2891</v>
      </c>
      <c r="C2895" s="13" t="str">
        <f t="shared" si="90"/>
        <v/>
      </c>
      <c r="D2895" s="20"/>
      <c r="E2895" s="5"/>
      <c r="F2895" s="5"/>
      <c r="G2895" s="5"/>
      <c r="H2895" s="3"/>
      <c r="I2895" s="4"/>
      <c r="J2895" s="4"/>
      <c r="K2895" s="92" t="str">
        <f>IF(DepensesData[[#This Row],[Description/Commentaires/Notes]]="","",DepensesData[[#This Row],[Description/Commentaires/Notes]])</f>
        <v/>
      </c>
      <c r="L2895" s="21"/>
    </row>
    <row r="2896" spans="2:12" x14ac:dyDescent="0.25">
      <c r="B2896" s="92">
        <f t="shared" si="91"/>
        <v>2892</v>
      </c>
      <c r="C2896" s="13" t="str">
        <f t="shared" si="90"/>
        <v/>
      </c>
      <c r="D2896" s="20"/>
      <c r="E2896" s="5"/>
      <c r="F2896" s="5"/>
      <c r="G2896" s="5"/>
      <c r="H2896" s="3"/>
      <c r="I2896" s="4"/>
      <c r="J2896" s="4"/>
      <c r="K2896" s="92" t="str">
        <f>IF(DepensesData[[#This Row],[Description/Commentaires/Notes]]="","",DepensesData[[#This Row],[Description/Commentaires/Notes]])</f>
        <v/>
      </c>
      <c r="L2896" s="21"/>
    </row>
    <row r="2897" spans="2:12" x14ac:dyDescent="0.25">
      <c r="B2897" s="92">
        <f t="shared" si="91"/>
        <v>2893</v>
      </c>
      <c r="C2897" s="13" t="str">
        <f t="shared" si="90"/>
        <v/>
      </c>
      <c r="D2897" s="20"/>
      <c r="E2897" s="5"/>
      <c r="F2897" s="5"/>
      <c r="G2897" s="5"/>
      <c r="H2897" s="3"/>
      <c r="I2897" s="4"/>
      <c r="J2897" s="4"/>
      <c r="K2897" s="92" t="str">
        <f>IF(DepensesData[[#This Row],[Description/Commentaires/Notes]]="","",DepensesData[[#This Row],[Description/Commentaires/Notes]])</f>
        <v/>
      </c>
      <c r="L2897" s="21"/>
    </row>
    <row r="2898" spans="2:12" x14ac:dyDescent="0.25">
      <c r="B2898" s="92">
        <f t="shared" si="91"/>
        <v>2894</v>
      </c>
      <c r="C2898" s="13" t="str">
        <f t="shared" si="90"/>
        <v/>
      </c>
      <c r="D2898" s="20"/>
      <c r="E2898" s="5"/>
      <c r="F2898" s="5"/>
      <c r="G2898" s="5"/>
      <c r="H2898" s="3"/>
      <c r="I2898" s="4"/>
      <c r="J2898" s="4"/>
      <c r="K2898" s="92" t="str">
        <f>IF(DepensesData[[#This Row],[Description/Commentaires/Notes]]="","",DepensesData[[#This Row],[Description/Commentaires/Notes]])</f>
        <v/>
      </c>
      <c r="L2898" s="21"/>
    </row>
    <row r="2899" spans="2:12" x14ac:dyDescent="0.25">
      <c r="B2899" s="92">
        <f t="shared" si="91"/>
        <v>2895</v>
      </c>
      <c r="C2899" s="13" t="str">
        <f t="shared" si="90"/>
        <v/>
      </c>
      <c r="D2899" s="20"/>
      <c r="E2899" s="5"/>
      <c r="F2899" s="5"/>
      <c r="G2899" s="5"/>
      <c r="H2899" s="3"/>
      <c r="I2899" s="4"/>
      <c r="J2899" s="4"/>
      <c r="K2899" s="92" t="str">
        <f>IF(DepensesData[[#This Row],[Description/Commentaires/Notes]]="","",DepensesData[[#This Row],[Description/Commentaires/Notes]])</f>
        <v/>
      </c>
      <c r="L2899" s="21"/>
    </row>
    <row r="2900" spans="2:12" x14ac:dyDescent="0.25">
      <c r="B2900" s="92">
        <f t="shared" si="91"/>
        <v>2896</v>
      </c>
      <c r="C2900" s="13" t="str">
        <f t="shared" si="90"/>
        <v/>
      </c>
      <c r="D2900" s="20"/>
      <c r="E2900" s="5"/>
      <c r="F2900" s="5"/>
      <c r="G2900" s="5"/>
      <c r="H2900" s="3"/>
      <c r="I2900" s="4"/>
      <c r="J2900" s="4"/>
      <c r="K2900" s="92" t="str">
        <f>IF(DepensesData[[#This Row],[Description/Commentaires/Notes]]="","",DepensesData[[#This Row],[Description/Commentaires/Notes]])</f>
        <v/>
      </c>
      <c r="L2900" s="21"/>
    </row>
    <row r="2901" spans="2:12" x14ac:dyDescent="0.25">
      <c r="B2901" s="92">
        <f t="shared" si="91"/>
        <v>2897</v>
      </c>
      <c r="C2901" s="13" t="str">
        <f t="shared" si="90"/>
        <v/>
      </c>
      <c r="D2901" s="20"/>
      <c r="E2901" s="5"/>
      <c r="F2901" s="5"/>
      <c r="G2901" s="5"/>
      <c r="H2901" s="3"/>
      <c r="I2901" s="4"/>
      <c r="J2901" s="4"/>
      <c r="K2901" s="92" t="str">
        <f>IF(DepensesData[[#This Row],[Description/Commentaires/Notes]]="","",DepensesData[[#This Row],[Description/Commentaires/Notes]])</f>
        <v/>
      </c>
      <c r="L2901" s="21"/>
    </row>
    <row r="2902" spans="2:12" x14ac:dyDescent="0.25">
      <c r="B2902" s="92">
        <f t="shared" si="91"/>
        <v>2898</v>
      </c>
      <c r="C2902" s="13" t="str">
        <f t="shared" si="90"/>
        <v/>
      </c>
      <c r="D2902" s="20"/>
      <c r="E2902" s="5"/>
      <c r="F2902" s="5"/>
      <c r="G2902" s="5"/>
      <c r="H2902" s="3"/>
      <c r="I2902" s="4"/>
      <c r="J2902" s="4"/>
      <c r="K2902" s="92" t="str">
        <f>IF(DepensesData[[#This Row],[Description/Commentaires/Notes]]="","",DepensesData[[#This Row],[Description/Commentaires/Notes]])</f>
        <v/>
      </c>
      <c r="L2902" s="21"/>
    </row>
    <row r="2903" spans="2:12" x14ac:dyDescent="0.25">
      <c r="B2903" s="92">
        <f t="shared" si="91"/>
        <v>2899</v>
      </c>
      <c r="C2903" s="13" t="str">
        <f t="shared" si="90"/>
        <v/>
      </c>
      <c r="D2903" s="20"/>
      <c r="E2903" s="5"/>
      <c r="F2903" s="5"/>
      <c r="G2903" s="5"/>
      <c r="H2903" s="3"/>
      <c r="I2903" s="4"/>
      <c r="J2903" s="4"/>
      <c r="K2903" s="92" t="str">
        <f>IF(DepensesData[[#This Row],[Description/Commentaires/Notes]]="","",DepensesData[[#This Row],[Description/Commentaires/Notes]])</f>
        <v/>
      </c>
      <c r="L2903" s="21"/>
    </row>
    <row r="2904" spans="2:12" x14ac:dyDescent="0.25">
      <c r="B2904" s="92">
        <f t="shared" si="91"/>
        <v>2900</v>
      </c>
      <c r="C2904" s="13" t="str">
        <f t="shared" si="90"/>
        <v/>
      </c>
      <c r="D2904" s="20"/>
      <c r="E2904" s="5"/>
      <c r="F2904" s="5"/>
      <c r="G2904" s="5"/>
      <c r="H2904" s="3"/>
      <c r="I2904" s="4"/>
      <c r="J2904" s="4"/>
      <c r="K2904" s="92" t="str">
        <f>IF(DepensesData[[#This Row],[Description/Commentaires/Notes]]="","",DepensesData[[#This Row],[Description/Commentaires/Notes]])</f>
        <v/>
      </c>
      <c r="L2904" s="21"/>
    </row>
    <row r="2905" spans="2:12" x14ac:dyDescent="0.25">
      <c r="B2905" s="92">
        <f t="shared" si="91"/>
        <v>2901</v>
      </c>
      <c r="C2905" s="13" t="str">
        <f t="shared" si="90"/>
        <v/>
      </c>
      <c r="D2905" s="20"/>
      <c r="E2905" s="5"/>
      <c r="F2905" s="5"/>
      <c r="G2905" s="5"/>
      <c r="H2905" s="3"/>
      <c r="I2905" s="4"/>
      <c r="J2905" s="4"/>
      <c r="K2905" s="92" t="str">
        <f>IF(DepensesData[[#This Row],[Description/Commentaires/Notes]]="","",DepensesData[[#This Row],[Description/Commentaires/Notes]])</f>
        <v/>
      </c>
      <c r="L2905" s="21"/>
    </row>
    <row r="2906" spans="2:12" x14ac:dyDescent="0.25">
      <c r="B2906" s="92">
        <f t="shared" si="91"/>
        <v>2902</v>
      </c>
      <c r="C2906" s="13" t="str">
        <f t="shared" si="90"/>
        <v/>
      </c>
      <c r="D2906" s="20"/>
      <c r="E2906" s="5"/>
      <c r="F2906" s="5"/>
      <c r="G2906" s="5"/>
      <c r="H2906" s="3"/>
      <c r="I2906" s="4"/>
      <c r="J2906" s="4"/>
      <c r="K2906" s="92" t="str">
        <f>IF(DepensesData[[#This Row],[Description/Commentaires/Notes]]="","",DepensesData[[#This Row],[Description/Commentaires/Notes]])</f>
        <v/>
      </c>
      <c r="L2906" s="21"/>
    </row>
    <row r="2907" spans="2:12" x14ac:dyDescent="0.25">
      <c r="B2907" s="92">
        <f t="shared" si="91"/>
        <v>2903</v>
      </c>
      <c r="C2907" s="13" t="str">
        <f t="shared" si="90"/>
        <v/>
      </c>
      <c r="D2907" s="20"/>
      <c r="E2907" s="5"/>
      <c r="F2907" s="5"/>
      <c r="G2907" s="5"/>
      <c r="H2907" s="3"/>
      <c r="I2907" s="4"/>
      <c r="J2907" s="4"/>
      <c r="K2907" s="92" t="str">
        <f>IF(DepensesData[[#This Row],[Description/Commentaires/Notes]]="","",DepensesData[[#This Row],[Description/Commentaires/Notes]])</f>
        <v/>
      </c>
      <c r="L2907" s="21"/>
    </row>
    <row r="2908" spans="2:12" x14ac:dyDescent="0.25">
      <c r="B2908" s="92">
        <f t="shared" si="91"/>
        <v>2904</v>
      </c>
      <c r="C2908" s="13" t="str">
        <f t="shared" si="90"/>
        <v/>
      </c>
      <c r="D2908" s="20"/>
      <c r="E2908" s="5"/>
      <c r="F2908" s="5"/>
      <c r="G2908" s="5"/>
      <c r="H2908" s="3"/>
      <c r="I2908" s="4"/>
      <c r="J2908" s="4"/>
      <c r="K2908" s="92" t="str">
        <f>IF(DepensesData[[#This Row],[Description/Commentaires/Notes]]="","",DepensesData[[#This Row],[Description/Commentaires/Notes]])</f>
        <v/>
      </c>
      <c r="L2908" s="21"/>
    </row>
    <row r="2909" spans="2:12" x14ac:dyDescent="0.25">
      <c r="B2909" s="92">
        <f t="shared" si="91"/>
        <v>2905</v>
      </c>
      <c r="C2909" s="13" t="str">
        <f t="shared" si="90"/>
        <v/>
      </c>
      <c r="D2909" s="20"/>
      <c r="E2909" s="5"/>
      <c r="F2909" s="5"/>
      <c r="G2909" s="5"/>
      <c r="H2909" s="3"/>
      <c r="I2909" s="4"/>
      <c r="J2909" s="4"/>
      <c r="K2909" s="92" t="str">
        <f>IF(DepensesData[[#This Row],[Description/Commentaires/Notes]]="","",DepensesData[[#This Row],[Description/Commentaires/Notes]])</f>
        <v/>
      </c>
      <c r="L2909" s="21"/>
    </row>
    <row r="2910" spans="2:12" x14ac:dyDescent="0.25">
      <c r="B2910" s="92">
        <f t="shared" si="91"/>
        <v>2906</v>
      </c>
      <c r="C2910" s="13" t="str">
        <f t="shared" si="90"/>
        <v/>
      </c>
      <c r="D2910" s="20"/>
      <c r="E2910" s="5"/>
      <c r="F2910" s="5"/>
      <c r="G2910" s="5"/>
      <c r="H2910" s="3"/>
      <c r="I2910" s="4"/>
      <c r="J2910" s="4"/>
      <c r="K2910" s="92" t="str">
        <f>IF(DepensesData[[#This Row],[Description/Commentaires/Notes]]="","",DepensesData[[#This Row],[Description/Commentaires/Notes]])</f>
        <v/>
      </c>
      <c r="L2910" s="21"/>
    </row>
    <row r="2911" spans="2:12" x14ac:dyDescent="0.25">
      <c r="B2911" s="92">
        <f t="shared" si="91"/>
        <v>2907</v>
      </c>
      <c r="C2911" s="13" t="str">
        <f t="shared" si="90"/>
        <v/>
      </c>
      <c r="D2911" s="20"/>
      <c r="E2911" s="5"/>
      <c r="F2911" s="5"/>
      <c r="G2911" s="5"/>
      <c r="H2911" s="3"/>
      <c r="I2911" s="4"/>
      <c r="J2911" s="4"/>
      <c r="K2911" s="92" t="str">
        <f>IF(DepensesData[[#This Row],[Description/Commentaires/Notes]]="","",DepensesData[[#This Row],[Description/Commentaires/Notes]])</f>
        <v/>
      </c>
      <c r="L2911" s="21"/>
    </row>
    <row r="2912" spans="2:12" x14ac:dyDescent="0.25">
      <c r="B2912" s="92">
        <f t="shared" si="91"/>
        <v>2908</v>
      </c>
      <c r="C2912" s="13" t="str">
        <f t="shared" si="90"/>
        <v/>
      </c>
      <c r="D2912" s="20"/>
      <c r="E2912" s="5"/>
      <c r="F2912" s="5"/>
      <c r="G2912" s="5"/>
      <c r="H2912" s="3"/>
      <c r="I2912" s="4"/>
      <c r="J2912" s="4"/>
      <c r="K2912" s="92" t="str">
        <f>IF(DepensesData[[#This Row],[Description/Commentaires/Notes]]="","",DepensesData[[#This Row],[Description/Commentaires/Notes]])</f>
        <v/>
      </c>
      <c r="L2912" s="21"/>
    </row>
    <row r="2913" spans="2:12" x14ac:dyDescent="0.25">
      <c r="B2913" s="92">
        <f t="shared" si="91"/>
        <v>2909</v>
      </c>
      <c r="C2913" s="13" t="str">
        <f t="shared" si="90"/>
        <v/>
      </c>
      <c r="D2913" s="20"/>
      <c r="E2913" s="5"/>
      <c r="F2913" s="5"/>
      <c r="G2913" s="5"/>
      <c r="H2913" s="3"/>
      <c r="I2913" s="4"/>
      <c r="J2913" s="4"/>
      <c r="K2913" s="92" t="str">
        <f>IF(DepensesData[[#This Row],[Description/Commentaires/Notes]]="","",DepensesData[[#This Row],[Description/Commentaires/Notes]])</f>
        <v/>
      </c>
      <c r="L2913" s="21"/>
    </row>
    <row r="2914" spans="2:12" x14ac:dyDescent="0.25">
      <c r="B2914" s="92">
        <f t="shared" si="91"/>
        <v>2910</v>
      </c>
      <c r="C2914" s="13" t="str">
        <f t="shared" si="90"/>
        <v/>
      </c>
      <c r="D2914" s="20"/>
      <c r="E2914" s="5"/>
      <c r="F2914" s="5"/>
      <c r="G2914" s="5"/>
      <c r="H2914" s="3"/>
      <c r="I2914" s="4"/>
      <c r="J2914" s="4"/>
      <c r="K2914" s="92" t="str">
        <f>IF(DepensesData[[#This Row],[Description/Commentaires/Notes]]="","",DepensesData[[#This Row],[Description/Commentaires/Notes]])</f>
        <v/>
      </c>
      <c r="L2914" s="21"/>
    </row>
    <row r="2915" spans="2:12" x14ac:dyDescent="0.25">
      <c r="B2915" s="92">
        <f t="shared" si="91"/>
        <v>2911</v>
      </c>
      <c r="C2915" s="13" t="str">
        <f t="shared" si="90"/>
        <v/>
      </c>
      <c r="D2915" s="20"/>
      <c r="E2915" s="5"/>
      <c r="F2915" s="5"/>
      <c r="G2915" s="5"/>
      <c r="H2915" s="3"/>
      <c r="I2915" s="4"/>
      <c r="J2915" s="4"/>
      <c r="K2915" s="92" t="str">
        <f>IF(DepensesData[[#This Row],[Description/Commentaires/Notes]]="","",DepensesData[[#This Row],[Description/Commentaires/Notes]])</f>
        <v/>
      </c>
      <c r="L2915" s="21"/>
    </row>
    <row r="2916" spans="2:12" x14ac:dyDescent="0.25">
      <c r="B2916" s="92">
        <f t="shared" si="91"/>
        <v>2912</v>
      </c>
      <c r="C2916" s="13" t="str">
        <f t="shared" si="90"/>
        <v/>
      </c>
      <c r="D2916" s="20"/>
      <c r="E2916" s="5"/>
      <c r="F2916" s="5"/>
      <c r="G2916" s="5"/>
      <c r="H2916" s="3"/>
      <c r="I2916" s="4"/>
      <c r="J2916" s="4"/>
      <c r="K2916" s="92" t="str">
        <f>IF(DepensesData[[#This Row],[Description/Commentaires/Notes]]="","",DepensesData[[#This Row],[Description/Commentaires/Notes]])</f>
        <v/>
      </c>
      <c r="L2916" s="21"/>
    </row>
    <row r="2917" spans="2:12" x14ac:dyDescent="0.25">
      <c r="B2917" s="92">
        <f t="shared" si="91"/>
        <v>2913</v>
      </c>
      <c r="C2917" s="13" t="str">
        <f t="shared" si="90"/>
        <v/>
      </c>
      <c r="D2917" s="20"/>
      <c r="E2917" s="5"/>
      <c r="F2917" s="5"/>
      <c r="G2917" s="5"/>
      <c r="H2917" s="3"/>
      <c r="I2917" s="4"/>
      <c r="J2917" s="4"/>
      <c r="K2917" s="92" t="str">
        <f>IF(DepensesData[[#This Row],[Description/Commentaires/Notes]]="","",DepensesData[[#This Row],[Description/Commentaires/Notes]])</f>
        <v/>
      </c>
      <c r="L2917" s="21"/>
    </row>
    <row r="2918" spans="2:12" x14ac:dyDescent="0.25">
      <c r="B2918" s="92">
        <f t="shared" si="91"/>
        <v>2914</v>
      </c>
      <c r="C2918" s="13" t="str">
        <f t="shared" si="90"/>
        <v/>
      </c>
      <c r="D2918" s="20"/>
      <c r="E2918" s="5"/>
      <c r="F2918" s="5"/>
      <c r="G2918" s="5"/>
      <c r="H2918" s="3"/>
      <c r="I2918" s="4"/>
      <c r="J2918" s="4"/>
      <c r="K2918" s="92" t="str">
        <f>IF(DepensesData[[#This Row],[Description/Commentaires/Notes]]="","",DepensesData[[#This Row],[Description/Commentaires/Notes]])</f>
        <v/>
      </c>
      <c r="L2918" s="21"/>
    </row>
    <row r="2919" spans="2:12" x14ac:dyDescent="0.25">
      <c r="B2919" s="92">
        <f t="shared" si="91"/>
        <v>2915</v>
      </c>
      <c r="C2919" s="13" t="str">
        <f t="shared" si="90"/>
        <v/>
      </c>
      <c r="D2919" s="20"/>
      <c r="E2919" s="5"/>
      <c r="F2919" s="5"/>
      <c r="G2919" s="5"/>
      <c r="H2919" s="3"/>
      <c r="I2919" s="4"/>
      <c r="J2919" s="4"/>
      <c r="K2919" s="92" t="str">
        <f>IF(DepensesData[[#This Row],[Description/Commentaires/Notes]]="","",DepensesData[[#This Row],[Description/Commentaires/Notes]])</f>
        <v/>
      </c>
      <c r="L2919" s="21"/>
    </row>
    <row r="2920" spans="2:12" x14ac:dyDescent="0.25">
      <c r="B2920" s="92">
        <f t="shared" si="91"/>
        <v>2916</v>
      </c>
      <c r="C2920" s="13" t="str">
        <f t="shared" si="90"/>
        <v/>
      </c>
      <c r="D2920" s="20"/>
      <c r="E2920" s="5"/>
      <c r="F2920" s="5"/>
      <c r="G2920" s="5"/>
      <c r="H2920" s="3"/>
      <c r="I2920" s="4"/>
      <c r="J2920" s="4"/>
      <c r="K2920" s="92" t="str">
        <f>IF(DepensesData[[#This Row],[Description/Commentaires/Notes]]="","",DepensesData[[#This Row],[Description/Commentaires/Notes]])</f>
        <v/>
      </c>
      <c r="L2920" s="21"/>
    </row>
    <row r="2921" spans="2:12" x14ac:dyDescent="0.25">
      <c r="B2921" s="92">
        <f t="shared" si="91"/>
        <v>2917</v>
      </c>
      <c r="C2921" s="13" t="str">
        <f t="shared" si="90"/>
        <v/>
      </c>
      <c r="D2921" s="20"/>
      <c r="E2921" s="5"/>
      <c r="F2921" s="5"/>
      <c r="G2921" s="5"/>
      <c r="H2921" s="3"/>
      <c r="I2921" s="4"/>
      <c r="J2921" s="4"/>
      <c r="K2921" s="92" t="str">
        <f>IF(DepensesData[[#This Row],[Description/Commentaires/Notes]]="","",DepensesData[[#This Row],[Description/Commentaires/Notes]])</f>
        <v/>
      </c>
      <c r="L2921" s="21"/>
    </row>
    <row r="2922" spans="2:12" x14ac:dyDescent="0.25">
      <c r="B2922" s="92">
        <f t="shared" si="91"/>
        <v>2918</v>
      </c>
      <c r="C2922" s="13" t="str">
        <f t="shared" si="90"/>
        <v/>
      </c>
      <c r="D2922" s="20"/>
      <c r="E2922" s="5"/>
      <c r="F2922" s="5"/>
      <c r="G2922" s="5"/>
      <c r="H2922" s="3"/>
      <c r="I2922" s="4"/>
      <c r="J2922" s="4"/>
      <c r="K2922" s="92" t="str">
        <f>IF(DepensesData[[#This Row],[Description/Commentaires/Notes]]="","",DepensesData[[#This Row],[Description/Commentaires/Notes]])</f>
        <v/>
      </c>
      <c r="L2922" s="21"/>
    </row>
    <row r="2923" spans="2:12" x14ac:dyDescent="0.25">
      <c r="B2923" s="92">
        <f t="shared" si="91"/>
        <v>2919</v>
      </c>
      <c r="C2923" s="13" t="str">
        <f t="shared" si="90"/>
        <v/>
      </c>
      <c r="D2923" s="20"/>
      <c r="E2923" s="5"/>
      <c r="F2923" s="5"/>
      <c r="G2923" s="5"/>
      <c r="H2923" s="3"/>
      <c r="I2923" s="4"/>
      <c r="J2923" s="4"/>
      <c r="K2923" s="92" t="str">
        <f>IF(DepensesData[[#This Row],[Description/Commentaires/Notes]]="","",DepensesData[[#This Row],[Description/Commentaires/Notes]])</f>
        <v/>
      </c>
      <c r="L2923" s="21"/>
    </row>
    <row r="2924" spans="2:12" x14ac:dyDescent="0.25">
      <c r="B2924" s="92">
        <f t="shared" si="91"/>
        <v>2920</v>
      </c>
      <c r="C2924" s="13" t="str">
        <f t="shared" si="90"/>
        <v/>
      </c>
      <c r="D2924" s="20"/>
      <c r="E2924" s="5"/>
      <c r="F2924" s="5"/>
      <c r="G2924" s="5"/>
      <c r="H2924" s="3"/>
      <c r="I2924" s="4"/>
      <c r="J2924" s="4"/>
      <c r="K2924" s="92" t="str">
        <f>IF(DepensesData[[#This Row],[Description/Commentaires/Notes]]="","",DepensesData[[#This Row],[Description/Commentaires/Notes]])</f>
        <v/>
      </c>
      <c r="L2924" s="21"/>
    </row>
    <row r="2925" spans="2:12" x14ac:dyDescent="0.25">
      <c r="B2925" s="92">
        <f t="shared" si="91"/>
        <v>2921</v>
      </c>
      <c r="C2925" s="13" t="str">
        <f t="shared" si="90"/>
        <v/>
      </c>
      <c r="D2925" s="20"/>
      <c r="E2925" s="5"/>
      <c r="F2925" s="5"/>
      <c r="G2925" s="5"/>
      <c r="H2925" s="3"/>
      <c r="I2925" s="4"/>
      <c r="J2925" s="4"/>
      <c r="K2925" s="92" t="str">
        <f>IF(DepensesData[[#This Row],[Description/Commentaires/Notes]]="","",DepensesData[[#This Row],[Description/Commentaires/Notes]])</f>
        <v/>
      </c>
      <c r="L2925" s="21"/>
    </row>
    <row r="2926" spans="2:12" x14ac:dyDescent="0.25">
      <c r="B2926" s="92">
        <f t="shared" si="91"/>
        <v>2922</v>
      </c>
      <c r="C2926" s="13" t="str">
        <f t="shared" si="90"/>
        <v/>
      </c>
      <c r="D2926" s="20"/>
      <c r="E2926" s="5"/>
      <c r="F2926" s="5"/>
      <c r="G2926" s="5"/>
      <c r="H2926" s="3"/>
      <c r="I2926" s="4"/>
      <c r="J2926" s="4"/>
      <c r="K2926" s="92" t="str">
        <f>IF(DepensesData[[#This Row],[Description/Commentaires/Notes]]="","",DepensesData[[#This Row],[Description/Commentaires/Notes]])</f>
        <v/>
      </c>
      <c r="L2926" s="21"/>
    </row>
    <row r="2927" spans="2:12" x14ac:dyDescent="0.25">
      <c r="B2927" s="92">
        <f t="shared" si="91"/>
        <v>2923</v>
      </c>
      <c r="C2927" s="13" t="str">
        <f t="shared" si="90"/>
        <v/>
      </c>
      <c r="D2927" s="20"/>
      <c r="E2927" s="5"/>
      <c r="F2927" s="5"/>
      <c r="G2927" s="5"/>
      <c r="H2927" s="3"/>
      <c r="I2927" s="4"/>
      <c r="J2927" s="4"/>
      <c r="K2927" s="92" t="str">
        <f>IF(DepensesData[[#This Row],[Description/Commentaires/Notes]]="","",DepensesData[[#This Row],[Description/Commentaires/Notes]])</f>
        <v/>
      </c>
      <c r="L2927" s="21"/>
    </row>
    <row r="2928" spans="2:12" x14ac:dyDescent="0.25">
      <c r="B2928" s="92">
        <f t="shared" si="91"/>
        <v>2924</v>
      </c>
      <c r="C2928" s="13" t="str">
        <f t="shared" si="90"/>
        <v/>
      </c>
      <c r="D2928" s="20"/>
      <c r="E2928" s="5"/>
      <c r="F2928" s="5"/>
      <c r="G2928" s="5"/>
      <c r="H2928" s="3"/>
      <c r="I2928" s="4"/>
      <c r="J2928" s="4"/>
      <c r="K2928" s="92" t="str">
        <f>IF(DepensesData[[#This Row],[Description/Commentaires/Notes]]="","",DepensesData[[#This Row],[Description/Commentaires/Notes]])</f>
        <v/>
      </c>
      <c r="L2928" s="21"/>
    </row>
    <row r="2929" spans="2:12" x14ac:dyDescent="0.25">
      <c r="B2929" s="92">
        <f t="shared" si="91"/>
        <v>2925</v>
      </c>
      <c r="C2929" s="13" t="str">
        <f t="shared" si="90"/>
        <v/>
      </c>
      <c r="D2929" s="20"/>
      <c r="E2929" s="5"/>
      <c r="F2929" s="5"/>
      <c r="G2929" s="5"/>
      <c r="H2929" s="3"/>
      <c r="I2929" s="4"/>
      <c r="J2929" s="4"/>
      <c r="K2929" s="92" t="str">
        <f>IF(DepensesData[[#This Row],[Description/Commentaires/Notes]]="","",DepensesData[[#This Row],[Description/Commentaires/Notes]])</f>
        <v/>
      </c>
      <c r="L2929" s="21"/>
    </row>
    <row r="2930" spans="2:12" x14ac:dyDescent="0.25">
      <c r="B2930" s="92">
        <f t="shared" si="91"/>
        <v>2926</v>
      </c>
      <c r="C2930" s="13" t="str">
        <f t="shared" si="90"/>
        <v/>
      </c>
      <c r="D2930" s="20"/>
      <c r="E2930" s="5"/>
      <c r="F2930" s="5"/>
      <c r="G2930" s="5"/>
      <c r="H2930" s="3"/>
      <c r="I2930" s="4"/>
      <c r="J2930" s="4"/>
      <c r="K2930" s="92" t="str">
        <f>IF(DepensesData[[#This Row],[Description/Commentaires/Notes]]="","",DepensesData[[#This Row],[Description/Commentaires/Notes]])</f>
        <v/>
      </c>
      <c r="L2930" s="21"/>
    </row>
    <row r="2931" spans="2:12" x14ac:dyDescent="0.25">
      <c r="B2931" s="92">
        <f t="shared" si="91"/>
        <v>2927</v>
      </c>
      <c r="C2931" s="13" t="str">
        <f t="shared" si="90"/>
        <v/>
      </c>
      <c r="D2931" s="20"/>
      <c r="E2931" s="5"/>
      <c r="F2931" s="5"/>
      <c r="G2931" s="5"/>
      <c r="H2931" s="3"/>
      <c r="I2931" s="4"/>
      <c r="J2931" s="4"/>
      <c r="K2931" s="92" t="str">
        <f>IF(DepensesData[[#This Row],[Description/Commentaires/Notes]]="","",DepensesData[[#This Row],[Description/Commentaires/Notes]])</f>
        <v/>
      </c>
      <c r="L2931" s="21"/>
    </row>
    <row r="2932" spans="2:12" x14ac:dyDescent="0.25">
      <c r="B2932" s="92">
        <f t="shared" si="91"/>
        <v>2928</v>
      </c>
      <c r="C2932" s="13" t="str">
        <f t="shared" si="90"/>
        <v/>
      </c>
      <c r="D2932" s="20"/>
      <c r="E2932" s="5"/>
      <c r="F2932" s="5"/>
      <c r="G2932" s="5"/>
      <c r="H2932" s="3"/>
      <c r="I2932" s="4"/>
      <c r="J2932" s="4"/>
      <c r="K2932" s="92" t="str">
        <f>IF(DepensesData[[#This Row],[Description/Commentaires/Notes]]="","",DepensesData[[#This Row],[Description/Commentaires/Notes]])</f>
        <v/>
      </c>
      <c r="L2932" s="21"/>
    </row>
    <row r="2933" spans="2:12" x14ac:dyDescent="0.25">
      <c r="B2933" s="92">
        <f t="shared" si="91"/>
        <v>2929</v>
      </c>
      <c r="C2933" s="13" t="str">
        <f t="shared" si="90"/>
        <v/>
      </c>
      <c r="D2933" s="20"/>
      <c r="E2933" s="5"/>
      <c r="F2933" s="5"/>
      <c r="G2933" s="5"/>
      <c r="H2933" s="3"/>
      <c r="I2933" s="4"/>
      <c r="J2933" s="4"/>
      <c r="K2933" s="92" t="str">
        <f>IF(DepensesData[[#This Row],[Description/Commentaires/Notes]]="","",DepensesData[[#This Row],[Description/Commentaires/Notes]])</f>
        <v/>
      </c>
      <c r="L2933" s="21"/>
    </row>
    <row r="2934" spans="2:12" x14ac:dyDescent="0.25">
      <c r="B2934" s="92">
        <f t="shared" si="91"/>
        <v>2930</v>
      </c>
      <c r="C2934" s="13" t="str">
        <f t="shared" si="90"/>
        <v/>
      </c>
      <c r="D2934" s="20"/>
      <c r="E2934" s="5"/>
      <c r="F2934" s="5"/>
      <c r="G2934" s="5"/>
      <c r="H2934" s="3"/>
      <c r="I2934" s="4"/>
      <c r="J2934" s="4"/>
      <c r="K2934" s="92" t="str">
        <f>IF(DepensesData[[#This Row],[Description/Commentaires/Notes]]="","",DepensesData[[#This Row],[Description/Commentaires/Notes]])</f>
        <v/>
      </c>
      <c r="L2934" s="21"/>
    </row>
    <row r="2935" spans="2:12" x14ac:dyDescent="0.25">
      <c r="B2935" s="92">
        <f t="shared" si="91"/>
        <v>2931</v>
      </c>
      <c r="C2935" s="13" t="str">
        <f t="shared" si="90"/>
        <v/>
      </c>
      <c r="D2935" s="20"/>
      <c r="E2935" s="5"/>
      <c r="F2935" s="5"/>
      <c r="G2935" s="5"/>
      <c r="H2935" s="3"/>
      <c r="I2935" s="4"/>
      <c r="J2935" s="4"/>
      <c r="K2935" s="92" t="str">
        <f>IF(DepensesData[[#This Row],[Description/Commentaires/Notes]]="","",DepensesData[[#This Row],[Description/Commentaires/Notes]])</f>
        <v/>
      </c>
      <c r="L2935" s="21"/>
    </row>
    <row r="2936" spans="2:12" x14ac:dyDescent="0.25">
      <c r="B2936" s="92">
        <f t="shared" si="91"/>
        <v>2932</v>
      </c>
      <c r="C2936" s="13" t="str">
        <f t="shared" si="90"/>
        <v/>
      </c>
      <c r="D2936" s="20"/>
      <c r="E2936" s="5"/>
      <c r="F2936" s="5"/>
      <c r="G2936" s="5"/>
      <c r="H2936" s="3"/>
      <c r="I2936" s="4"/>
      <c r="J2936" s="4"/>
      <c r="K2936" s="92" t="str">
        <f>IF(DepensesData[[#This Row],[Description/Commentaires/Notes]]="","",DepensesData[[#This Row],[Description/Commentaires/Notes]])</f>
        <v/>
      </c>
      <c r="L2936" s="21"/>
    </row>
    <row r="2937" spans="2:12" x14ac:dyDescent="0.25">
      <c r="B2937" s="92">
        <f t="shared" si="91"/>
        <v>2933</v>
      </c>
      <c r="C2937" s="13" t="str">
        <f t="shared" si="90"/>
        <v/>
      </c>
      <c r="D2937" s="20"/>
      <c r="E2937" s="5"/>
      <c r="F2937" s="5"/>
      <c r="G2937" s="5"/>
      <c r="H2937" s="3"/>
      <c r="I2937" s="4"/>
      <c r="J2937" s="4"/>
      <c r="K2937" s="92" t="str">
        <f>IF(DepensesData[[#This Row],[Description/Commentaires/Notes]]="","",DepensesData[[#This Row],[Description/Commentaires/Notes]])</f>
        <v/>
      </c>
      <c r="L2937" s="21"/>
    </row>
    <row r="2938" spans="2:12" x14ac:dyDescent="0.25">
      <c r="B2938" s="92">
        <f t="shared" si="91"/>
        <v>2934</v>
      </c>
      <c r="C2938" s="13" t="str">
        <f t="shared" si="90"/>
        <v/>
      </c>
      <c r="D2938" s="20"/>
      <c r="E2938" s="5"/>
      <c r="F2938" s="5"/>
      <c r="G2938" s="5"/>
      <c r="H2938" s="3"/>
      <c r="I2938" s="4"/>
      <c r="J2938" s="4"/>
      <c r="K2938" s="92" t="str">
        <f>IF(DepensesData[[#This Row],[Description/Commentaires/Notes]]="","",DepensesData[[#This Row],[Description/Commentaires/Notes]])</f>
        <v/>
      </c>
      <c r="L2938" s="21"/>
    </row>
    <row r="2939" spans="2:12" x14ac:dyDescent="0.25">
      <c r="B2939" s="92">
        <f t="shared" si="91"/>
        <v>2935</v>
      </c>
      <c r="C2939" s="13" t="str">
        <f t="shared" si="90"/>
        <v/>
      </c>
      <c r="D2939" s="20"/>
      <c r="E2939" s="5"/>
      <c r="F2939" s="5"/>
      <c r="G2939" s="5"/>
      <c r="H2939" s="3"/>
      <c r="I2939" s="4"/>
      <c r="J2939" s="4"/>
      <c r="K2939" s="92" t="str">
        <f>IF(DepensesData[[#This Row],[Description/Commentaires/Notes]]="","",DepensesData[[#This Row],[Description/Commentaires/Notes]])</f>
        <v/>
      </c>
      <c r="L2939" s="21"/>
    </row>
    <row r="2940" spans="2:12" x14ac:dyDescent="0.25">
      <c r="B2940" s="92">
        <f t="shared" si="91"/>
        <v>2936</v>
      </c>
      <c r="C2940" s="13" t="str">
        <f t="shared" si="90"/>
        <v/>
      </c>
      <c r="D2940" s="20"/>
      <c r="E2940" s="5"/>
      <c r="F2940" s="5"/>
      <c r="G2940" s="5"/>
      <c r="H2940" s="3"/>
      <c r="I2940" s="4"/>
      <c r="J2940" s="4"/>
      <c r="K2940" s="92" t="str">
        <f>IF(DepensesData[[#This Row],[Description/Commentaires/Notes]]="","",DepensesData[[#This Row],[Description/Commentaires/Notes]])</f>
        <v/>
      </c>
      <c r="L2940" s="21"/>
    </row>
    <row r="2941" spans="2:12" x14ac:dyDescent="0.25">
      <c r="B2941" s="92">
        <f t="shared" si="91"/>
        <v>2937</v>
      </c>
      <c r="C2941" s="13" t="str">
        <f t="shared" si="90"/>
        <v/>
      </c>
      <c r="D2941" s="20"/>
      <c r="E2941" s="5"/>
      <c r="F2941" s="5"/>
      <c r="G2941" s="5"/>
      <c r="H2941" s="3"/>
      <c r="I2941" s="4"/>
      <c r="J2941" s="4"/>
      <c r="K2941" s="92" t="str">
        <f>IF(DepensesData[[#This Row],[Description/Commentaires/Notes]]="","",DepensesData[[#This Row],[Description/Commentaires/Notes]])</f>
        <v/>
      </c>
      <c r="L2941" s="21"/>
    </row>
    <row r="2942" spans="2:12" x14ac:dyDescent="0.25">
      <c r="B2942" s="92">
        <f t="shared" si="91"/>
        <v>2938</v>
      </c>
      <c r="C2942" s="13" t="str">
        <f t="shared" si="90"/>
        <v/>
      </c>
      <c r="D2942" s="20"/>
      <c r="E2942" s="5"/>
      <c r="F2942" s="5"/>
      <c r="G2942" s="5"/>
      <c r="H2942" s="3"/>
      <c r="I2942" s="4"/>
      <c r="J2942" s="4"/>
      <c r="K2942" s="92" t="str">
        <f>IF(DepensesData[[#This Row],[Description/Commentaires/Notes]]="","",DepensesData[[#This Row],[Description/Commentaires/Notes]])</f>
        <v/>
      </c>
      <c r="L2942" s="21"/>
    </row>
    <row r="2943" spans="2:12" x14ac:dyDescent="0.25">
      <c r="B2943" s="92">
        <f t="shared" si="91"/>
        <v>2939</v>
      </c>
      <c r="C2943" s="13" t="str">
        <f t="shared" si="90"/>
        <v/>
      </c>
      <c r="D2943" s="20"/>
      <c r="E2943" s="5"/>
      <c r="F2943" s="5"/>
      <c r="G2943" s="5"/>
      <c r="H2943" s="3"/>
      <c r="I2943" s="4"/>
      <c r="J2943" s="4"/>
      <c r="K2943" s="92" t="str">
        <f>IF(DepensesData[[#This Row],[Description/Commentaires/Notes]]="","",DepensesData[[#This Row],[Description/Commentaires/Notes]])</f>
        <v/>
      </c>
      <c r="L2943" s="21"/>
    </row>
    <row r="2944" spans="2:12" x14ac:dyDescent="0.25">
      <c r="B2944" s="92">
        <f t="shared" si="91"/>
        <v>2940</v>
      </c>
      <c r="C2944" s="13" t="str">
        <f t="shared" si="90"/>
        <v/>
      </c>
      <c r="D2944" s="20"/>
      <c r="E2944" s="5"/>
      <c r="F2944" s="5"/>
      <c r="G2944" s="5"/>
      <c r="H2944" s="3"/>
      <c r="I2944" s="4"/>
      <c r="J2944" s="4"/>
      <c r="K2944" s="92" t="str">
        <f>IF(DepensesData[[#This Row],[Description/Commentaires/Notes]]="","",DepensesData[[#This Row],[Description/Commentaires/Notes]])</f>
        <v/>
      </c>
      <c r="L2944" s="21"/>
    </row>
    <row r="2945" spans="2:12" x14ac:dyDescent="0.25">
      <c r="B2945" s="92">
        <f t="shared" si="91"/>
        <v>2941</v>
      </c>
      <c r="C2945" s="13" t="str">
        <f t="shared" si="90"/>
        <v/>
      </c>
      <c r="D2945" s="20"/>
      <c r="E2945" s="5"/>
      <c r="F2945" s="5"/>
      <c r="G2945" s="5"/>
      <c r="H2945" s="3"/>
      <c r="I2945" s="4"/>
      <c r="J2945" s="4"/>
      <c r="K2945" s="92" t="str">
        <f>IF(DepensesData[[#This Row],[Description/Commentaires/Notes]]="","",DepensesData[[#This Row],[Description/Commentaires/Notes]])</f>
        <v/>
      </c>
      <c r="L2945" s="21"/>
    </row>
    <row r="2946" spans="2:12" x14ac:dyDescent="0.25">
      <c r="B2946" s="92">
        <f t="shared" si="91"/>
        <v>2942</v>
      </c>
      <c r="C2946" s="13" t="str">
        <f t="shared" si="90"/>
        <v/>
      </c>
      <c r="D2946" s="20"/>
      <c r="E2946" s="5"/>
      <c r="F2946" s="5"/>
      <c r="G2946" s="5"/>
      <c r="H2946" s="3"/>
      <c r="I2946" s="4"/>
      <c r="J2946" s="4"/>
      <c r="K2946" s="92" t="str">
        <f>IF(DepensesData[[#This Row],[Description/Commentaires/Notes]]="","",DepensesData[[#This Row],[Description/Commentaires/Notes]])</f>
        <v/>
      </c>
      <c r="L2946" s="21"/>
    </row>
    <row r="2947" spans="2:12" x14ac:dyDescent="0.25">
      <c r="B2947" s="92">
        <f t="shared" si="91"/>
        <v>2943</v>
      </c>
      <c r="C2947" s="13" t="str">
        <f t="shared" si="90"/>
        <v/>
      </c>
      <c r="D2947" s="20"/>
      <c r="E2947" s="5"/>
      <c r="F2947" s="5"/>
      <c r="G2947" s="5"/>
      <c r="H2947" s="3"/>
      <c r="I2947" s="4"/>
      <c r="J2947" s="4"/>
      <c r="K2947" s="92" t="str">
        <f>IF(DepensesData[[#This Row],[Description/Commentaires/Notes]]="","",DepensesData[[#This Row],[Description/Commentaires/Notes]])</f>
        <v/>
      </c>
      <c r="L2947" s="21"/>
    </row>
    <row r="2948" spans="2:12" x14ac:dyDescent="0.25">
      <c r="B2948" s="92">
        <f t="shared" si="91"/>
        <v>2944</v>
      </c>
      <c r="C2948" s="13" t="str">
        <f t="shared" si="90"/>
        <v/>
      </c>
      <c r="D2948" s="20"/>
      <c r="E2948" s="5"/>
      <c r="F2948" s="5"/>
      <c r="G2948" s="5"/>
      <c r="H2948" s="3"/>
      <c r="I2948" s="4"/>
      <c r="J2948" s="4"/>
      <c r="K2948" s="92" t="str">
        <f>IF(DepensesData[[#This Row],[Description/Commentaires/Notes]]="","",DepensesData[[#This Row],[Description/Commentaires/Notes]])</f>
        <v/>
      </c>
      <c r="L2948" s="21"/>
    </row>
    <row r="2949" spans="2:12" x14ac:dyDescent="0.25">
      <c r="B2949" s="92">
        <f t="shared" si="91"/>
        <v>2945</v>
      </c>
      <c r="C2949" s="13" t="str">
        <f t="shared" ref="C2949:C3004" si="92">IF(OR(D2949="", E2949="", F2949="", H2949="", I2949=""), "", TEXT(RIGHT(YEAR(D2949), 2), "00") &amp; TEXT(MONTH(D2949), "00") &amp; TEXT(DAY(D2949), "00") &amp; "_Dep_MC_" &amp; TEXT(B2949, "0"))</f>
        <v/>
      </c>
      <c r="D2949" s="20"/>
      <c r="E2949" s="5"/>
      <c r="F2949" s="5"/>
      <c r="G2949" s="5"/>
      <c r="H2949" s="3"/>
      <c r="I2949" s="4"/>
      <c r="J2949" s="4"/>
      <c r="K2949" s="92" t="str">
        <f>IF(DepensesData[[#This Row],[Description/Commentaires/Notes]]="","",DepensesData[[#This Row],[Description/Commentaires/Notes]])</f>
        <v/>
      </c>
      <c r="L2949" s="21"/>
    </row>
    <row r="2950" spans="2:12" x14ac:dyDescent="0.25">
      <c r="B2950" s="92">
        <f t="shared" si="91"/>
        <v>2946</v>
      </c>
      <c r="C2950" s="13" t="str">
        <f t="shared" si="92"/>
        <v/>
      </c>
      <c r="D2950" s="20"/>
      <c r="E2950" s="5"/>
      <c r="F2950" s="5"/>
      <c r="G2950" s="5"/>
      <c r="H2950" s="3"/>
      <c r="I2950" s="4"/>
      <c r="J2950" s="4"/>
      <c r="K2950" s="92" t="str">
        <f>IF(DepensesData[[#This Row],[Description/Commentaires/Notes]]="","",DepensesData[[#This Row],[Description/Commentaires/Notes]])</f>
        <v/>
      </c>
      <c r="L2950" s="21"/>
    </row>
    <row r="2951" spans="2:12" x14ac:dyDescent="0.25">
      <c r="B2951" s="92">
        <f t="shared" ref="B2951:B3004" si="93">B2950+1</f>
        <v>2947</v>
      </c>
      <c r="C2951" s="13" t="str">
        <f t="shared" si="92"/>
        <v/>
      </c>
      <c r="D2951" s="20"/>
      <c r="E2951" s="5"/>
      <c r="F2951" s="5"/>
      <c r="G2951" s="5"/>
      <c r="H2951" s="3"/>
      <c r="I2951" s="4"/>
      <c r="J2951" s="4"/>
      <c r="K2951" s="92" t="str">
        <f>IF(DepensesData[[#This Row],[Description/Commentaires/Notes]]="","",DepensesData[[#This Row],[Description/Commentaires/Notes]])</f>
        <v/>
      </c>
      <c r="L2951" s="21"/>
    </row>
    <row r="2952" spans="2:12" x14ac:dyDescent="0.25">
      <c r="B2952" s="92">
        <f t="shared" si="93"/>
        <v>2948</v>
      </c>
      <c r="C2952" s="13" t="str">
        <f t="shared" si="92"/>
        <v/>
      </c>
      <c r="D2952" s="20"/>
      <c r="E2952" s="5"/>
      <c r="F2952" s="5"/>
      <c r="G2952" s="5"/>
      <c r="H2952" s="3"/>
      <c r="I2952" s="4"/>
      <c r="J2952" s="4"/>
      <c r="K2952" s="92" t="str">
        <f>IF(DepensesData[[#This Row],[Description/Commentaires/Notes]]="","",DepensesData[[#This Row],[Description/Commentaires/Notes]])</f>
        <v/>
      </c>
      <c r="L2952" s="21"/>
    </row>
    <row r="2953" spans="2:12" x14ac:dyDescent="0.25">
      <c r="B2953" s="92">
        <f t="shared" si="93"/>
        <v>2949</v>
      </c>
      <c r="C2953" s="13" t="str">
        <f t="shared" si="92"/>
        <v/>
      </c>
      <c r="D2953" s="20"/>
      <c r="E2953" s="5"/>
      <c r="F2953" s="5"/>
      <c r="G2953" s="5"/>
      <c r="H2953" s="3"/>
      <c r="I2953" s="4"/>
      <c r="J2953" s="4"/>
      <c r="K2953" s="92" t="str">
        <f>IF(DepensesData[[#This Row],[Description/Commentaires/Notes]]="","",DepensesData[[#This Row],[Description/Commentaires/Notes]])</f>
        <v/>
      </c>
      <c r="L2953" s="21"/>
    </row>
    <row r="2954" spans="2:12" x14ac:dyDescent="0.25">
      <c r="B2954" s="92">
        <f t="shared" si="93"/>
        <v>2950</v>
      </c>
      <c r="C2954" s="13" t="str">
        <f t="shared" si="92"/>
        <v/>
      </c>
      <c r="D2954" s="20"/>
      <c r="E2954" s="5"/>
      <c r="F2954" s="5"/>
      <c r="G2954" s="5"/>
      <c r="H2954" s="3"/>
      <c r="I2954" s="4"/>
      <c r="J2954" s="4"/>
      <c r="K2954" s="92" t="str">
        <f>IF(DepensesData[[#This Row],[Description/Commentaires/Notes]]="","",DepensesData[[#This Row],[Description/Commentaires/Notes]])</f>
        <v/>
      </c>
      <c r="L2954" s="21"/>
    </row>
    <row r="2955" spans="2:12" x14ac:dyDescent="0.25">
      <c r="B2955" s="92">
        <f t="shared" si="93"/>
        <v>2951</v>
      </c>
      <c r="C2955" s="13" t="str">
        <f t="shared" si="92"/>
        <v/>
      </c>
      <c r="D2955" s="20"/>
      <c r="E2955" s="5"/>
      <c r="F2955" s="5"/>
      <c r="G2955" s="5"/>
      <c r="H2955" s="3"/>
      <c r="I2955" s="4"/>
      <c r="J2955" s="4"/>
      <c r="K2955" s="92" t="str">
        <f>IF(DepensesData[[#This Row],[Description/Commentaires/Notes]]="","",DepensesData[[#This Row],[Description/Commentaires/Notes]])</f>
        <v/>
      </c>
      <c r="L2955" s="21"/>
    </row>
    <row r="2956" spans="2:12" x14ac:dyDescent="0.25">
      <c r="B2956" s="92">
        <f t="shared" si="93"/>
        <v>2952</v>
      </c>
      <c r="C2956" s="13" t="str">
        <f t="shared" si="92"/>
        <v/>
      </c>
      <c r="D2956" s="20"/>
      <c r="E2956" s="5"/>
      <c r="F2956" s="5"/>
      <c r="G2956" s="5"/>
      <c r="H2956" s="3"/>
      <c r="I2956" s="4"/>
      <c r="J2956" s="4"/>
      <c r="K2956" s="92" t="str">
        <f>IF(DepensesData[[#This Row],[Description/Commentaires/Notes]]="","",DepensesData[[#This Row],[Description/Commentaires/Notes]])</f>
        <v/>
      </c>
      <c r="L2956" s="21"/>
    </row>
    <row r="2957" spans="2:12" x14ac:dyDescent="0.25">
      <c r="B2957" s="92">
        <f t="shared" si="93"/>
        <v>2953</v>
      </c>
      <c r="C2957" s="13" t="str">
        <f t="shared" si="92"/>
        <v/>
      </c>
      <c r="D2957" s="20"/>
      <c r="E2957" s="5"/>
      <c r="F2957" s="5"/>
      <c r="G2957" s="5"/>
      <c r="H2957" s="3"/>
      <c r="I2957" s="4"/>
      <c r="J2957" s="4"/>
      <c r="K2957" s="92" t="str">
        <f>IF(DepensesData[[#This Row],[Description/Commentaires/Notes]]="","",DepensesData[[#This Row],[Description/Commentaires/Notes]])</f>
        <v/>
      </c>
      <c r="L2957" s="21"/>
    </row>
    <row r="2958" spans="2:12" x14ac:dyDescent="0.25">
      <c r="B2958" s="92">
        <f t="shared" si="93"/>
        <v>2954</v>
      </c>
      <c r="C2958" s="13" t="str">
        <f t="shared" si="92"/>
        <v/>
      </c>
      <c r="D2958" s="20"/>
      <c r="E2958" s="5"/>
      <c r="F2958" s="5"/>
      <c r="G2958" s="5"/>
      <c r="H2958" s="3"/>
      <c r="I2958" s="4"/>
      <c r="J2958" s="4"/>
      <c r="K2958" s="92" t="str">
        <f>IF(DepensesData[[#This Row],[Description/Commentaires/Notes]]="","",DepensesData[[#This Row],[Description/Commentaires/Notes]])</f>
        <v/>
      </c>
      <c r="L2958" s="21"/>
    </row>
    <row r="2959" spans="2:12" x14ac:dyDescent="0.25">
      <c r="B2959" s="92">
        <f t="shared" si="93"/>
        <v>2955</v>
      </c>
      <c r="C2959" s="13" t="str">
        <f t="shared" si="92"/>
        <v/>
      </c>
      <c r="D2959" s="20"/>
      <c r="E2959" s="5"/>
      <c r="F2959" s="5"/>
      <c r="G2959" s="5"/>
      <c r="H2959" s="3"/>
      <c r="I2959" s="4"/>
      <c r="J2959" s="4"/>
      <c r="K2959" s="92" t="str">
        <f>IF(DepensesData[[#This Row],[Description/Commentaires/Notes]]="","",DepensesData[[#This Row],[Description/Commentaires/Notes]])</f>
        <v/>
      </c>
      <c r="L2959" s="21"/>
    </row>
    <row r="2960" spans="2:12" x14ac:dyDescent="0.25">
      <c r="B2960" s="92">
        <f t="shared" si="93"/>
        <v>2956</v>
      </c>
      <c r="C2960" s="13" t="str">
        <f t="shared" si="92"/>
        <v/>
      </c>
      <c r="D2960" s="20"/>
      <c r="E2960" s="5"/>
      <c r="F2960" s="5"/>
      <c r="G2960" s="5"/>
      <c r="H2960" s="3"/>
      <c r="I2960" s="4"/>
      <c r="J2960" s="4"/>
      <c r="K2960" s="92" t="str">
        <f>IF(DepensesData[[#This Row],[Description/Commentaires/Notes]]="","",DepensesData[[#This Row],[Description/Commentaires/Notes]])</f>
        <v/>
      </c>
      <c r="L2960" s="21"/>
    </row>
    <row r="2961" spans="2:12" x14ac:dyDescent="0.25">
      <c r="B2961" s="92">
        <f t="shared" si="93"/>
        <v>2957</v>
      </c>
      <c r="C2961" s="13" t="str">
        <f t="shared" si="92"/>
        <v/>
      </c>
      <c r="D2961" s="20"/>
      <c r="E2961" s="5"/>
      <c r="F2961" s="5"/>
      <c r="G2961" s="5"/>
      <c r="H2961" s="3"/>
      <c r="I2961" s="4"/>
      <c r="J2961" s="4"/>
      <c r="K2961" s="92" t="str">
        <f>IF(DepensesData[[#This Row],[Description/Commentaires/Notes]]="","",DepensesData[[#This Row],[Description/Commentaires/Notes]])</f>
        <v/>
      </c>
      <c r="L2961" s="21"/>
    </row>
    <row r="2962" spans="2:12" x14ac:dyDescent="0.25">
      <c r="B2962" s="92">
        <f t="shared" si="93"/>
        <v>2958</v>
      </c>
      <c r="C2962" s="13" t="str">
        <f t="shared" si="92"/>
        <v/>
      </c>
      <c r="D2962" s="20"/>
      <c r="E2962" s="5"/>
      <c r="F2962" s="5"/>
      <c r="G2962" s="5"/>
      <c r="H2962" s="3"/>
      <c r="I2962" s="4"/>
      <c r="J2962" s="4"/>
      <c r="K2962" s="92" t="str">
        <f>IF(DepensesData[[#This Row],[Description/Commentaires/Notes]]="","",DepensesData[[#This Row],[Description/Commentaires/Notes]])</f>
        <v/>
      </c>
      <c r="L2962" s="21"/>
    </row>
    <row r="2963" spans="2:12" x14ac:dyDescent="0.25">
      <c r="B2963" s="92">
        <f t="shared" si="93"/>
        <v>2959</v>
      </c>
      <c r="C2963" s="13" t="str">
        <f t="shared" si="92"/>
        <v/>
      </c>
      <c r="D2963" s="20"/>
      <c r="E2963" s="5"/>
      <c r="F2963" s="5"/>
      <c r="G2963" s="5"/>
      <c r="H2963" s="3"/>
      <c r="I2963" s="4"/>
      <c r="J2963" s="4"/>
      <c r="K2963" s="92" t="str">
        <f>IF(DepensesData[[#This Row],[Description/Commentaires/Notes]]="","",DepensesData[[#This Row],[Description/Commentaires/Notes]])</f>
        <v/>
      </c>
      <c r="L2963" s="21"/>
    </row>
    <row r="2964" spans="2:12" x14ac:dyDescent="0.25">
      <c r="B2964" s="92">
        <f t="shared" si="93"/>
        <v>2960</v>
      </c>
      <c r="C2964" s="13" t="str">
        <f t="shared" si="92"/>
        <v/>
      </c>
      <c r="D2964" s="20"/>
      <c r="E2964" s="5"/>
      <c r="F2964" s="5"/>
      <c r="G2964" s="5"/>
      <c r="H2964" s="3"/>
      <c r="I2964" s="4"/>
      <c r="J2964" s="4"/>
      <c r="K2964" s="92" t="str">
        <f>IF(DepensesData[[#This Row],[Description/Commentaires/Notes]]="","",DepensesData[[#This Row],[Description/Commentaires/Notes]])</f>
        <v/>
      </c>
      <c r="L2964" s="21"/>
    </row>
    <row r="2965" spans="2:12" x14ac:dyDescent="0.25">
      <c r="B2965" s="92">
        <f t="shared" si="93"/>
        <v>2961</v>
      </c>
      <c r="C2965" s="13" t="str">
        <f t="shared" si="92"/>
        <v/>
      </c>
      <c r="D2965" s="20"/>
      <c r="E2965" s="5"/>
      <c r="F2965" s="5"/>
      <c r="G2965" s="5"/>
      <c r="H2965" s="3"/>
      <c r="I2965" s="4"/>
      <c r="J2965" s="4"/>
      <c r="K2965" s="92" t="str">
        <f>IF(DepensesData[[#This Row],[Description/Commentaires/Notes]]="","",DepensesData[[#This Row],[Description/Commentaires/Notes]])</f>
        <v/>
      </c>
      <c r="L2965" s="21"/>
    </row>
    <row r="2966" spans="2:12" x14ac:dyDescent="0.25">
      <c r="B2966" s="92">
        <f t="shared" si="93"/>
        <v>2962</v>
      </c>
      <c r="C2966" s="13" t="str">
        <f t="shared" si="92"/>
        <v/>
      </c>
      <c r="D2966" s="20"/>
      <c r="E2966" s="5"/>
      <c r="F2966" s="5"/>
      <c r="G2966" s="5"/>
      <c r="H2966" s="3"/>
      <c r="I2966" s="4"/>
      <c r="J2966" s="4"/>
      <c r="K2966" s="92" t="str">
        <f>IF(DepensesData[[#This Row],[Description/Commentaires/Notes]]="","",DepensesData[[#This Row],[Description/Commentaires/Notes]])</f>
        <v/>
      </c>
      <c r="L2966" s="21"/>
    </row>
    <row r="2967" spans="2:12" x14ac:dyDescent="0.25">
      <c r="B2967" s="92">
        <f t="shared" si="93"/>
        <v>2963</v>
      </c>
      <c r="C2967" s="13" t="str">
        <f t="shared" si="92"/>
        <v/>
      </c>
      <c r="D2967" s="20"/>
      <c r="E2967" s="5"/>
      <c r="F2967" s="5"/>
      <c r="G2967" s="5"/>
      <c r="H2967" s="3"/>
      <c r="I2967" s="4"/>
      <c r="J2967" s="4"/>
      <c r="K2967" s="92" t="str">
        <f>IF(DepensesData[[#This Row],[Description/Commentaires/Notes]]="","",DepensesData[[#This Row],[Description/Commentaires/Notes]])</f>
        <v/>
      </c>
      <c r="L2967" s="21"/>
    </row>
    <row r="2968" spans="2:12" x14ac:dyDescent="0.25">
      <c r="B2968" s="92">
        <f t="shared" si="93"/>
        <v>2964</v>
      </c>
      <c r="C2968" s="13" t="str">
        <f t="shared" si="92"/>
        <v/>
      </c>
      <c r="D2968" s="20"/>
      <c r="E2968" s="5"/>
      <c r="F2968" s="5"/>
      <c r="G2968" s="5"/>
      <c r="H2968" s="3"/>
      <c r="I2968" s="4"/>
      <c r="J2968" s="4"/>
      <c r="K2968" s="92" t="str">
        <f>IF(DepensesData[[#This Row],[Description/Commentaires/Notes]]="","",DepensesData[[#This Row],[Description/Commentaires/Notes]])</f>
        <v/>
      </c>
      <c r="L2968" s="21"/>
    </row>
    <row r="2969" spans="2:12" x14ac:dyDescent="0.25">
      <c r="B2969" s="92">
        <f t="shared" si="93"/>
        <v>2965</v>
      </c>
      <c r="C2969" s="13" t="str">
        <f t="shared" si="92"/>
        <v/>
      </c>
      <c r="D2969" s="20"/>
      <c r="E2969" s="5"/>
      <c r="F2969" s="5"/>
      <c r="G2969" s="5"/>
      <c r="H2969" s="3"/>
      <c r="I2969" s="4"/>
      <c r="J2969" s="4"/>
      <c r="K2969" s="92" t="str">
        <f>IF(DepensesData[[#This Row],[Description/Commentaires/Notes]]="","",DepensesData[[#This Row],[Description/Commentaires/Notes]])</f>
        <v/>
      </c>
      <c r="L2969" s="21"/>
    </row>
    <row r="2970" spans="2:12" x14ac:dyDescent="0.25">
      <c r="B2970" s="92">
        <f t="shared" si="93"/>
        <v>2966</v>
      </c>
      <c r="C2970" s="13" t="str">
        <f t="shared" si="92"/>
        <v/>
      </c>
      <c r="D2970" s="20"/>
      <c r="E2970" s="5"/>
      <c r="F2970" s="5"/>
      <c r="G2970" s="5"/>
      <c r="H2970" s="3"/>
      <c r="I2970" s="4"/>
      <c r="J2970" s="4"/>
      <c r="K2970" s="92" t="str">
        <f>IF(DepensesData[[#This Row],[Description/Commentaires/Notes]]="","",DepensesData[[#This Row],[Description/Commentaires/Notes]])</f>
        <v/>
      </c>
      <c r="L2970" s="21"/>
    </row>
    <row r="2971" spans="2:12" x14ac:dyDescent="0.25">
      <c r="B2971" s="92">
        <f t="shared" si="93"/>
        <v>2967</v>
      </c>
      <c r="C2971" s="13" t="str">
        <f t="shared" si="92"/>
        <v/>
      </c>
      <c r="D2971" s="20"/>
      <c r="E2971" s="5"/>
      <c r="F2971" s="5"/>
      <c r="G2971" s="5"/>
      <c r="H2971" s="3"/>
      <c r="I2971" s="4"/>
      <c r="J2971" s="4"/>
      <c r="K2971" s="92" t="str">
        <f>IF(DepensesData[[#This Row],[Description/Commentaires/Notes]]="","",DepensesData[[#This Row],[Description/Commentaires/Notes]])</f>
        <v/>
      </c>
      <c r="L2971" s="21"/>
    </row>
    <row r="2972" spans="2:12" x14ac:dyDescent="0.25">
      <c r="B2972" s="92">
        <f t="shared" si="93"/>
        <v>2968</v>
      </c>
      <c r="C2972" s="13" t="str">
        <f t="shared" si="92"/>
        <v/>
      </c>
      <c r="D2972" s="20"/>
      <c r="E2972" s="5"/>
      <c r="F2972" s="5"/>
      <c r="G2972" s="5"/>
      <c r="H2972" s="3"/>
      <c r="I2972" s="4"/>
      <c r="J2972" s="4"/>
      <c r="K2972" s="92" t="str">
        <f>IF(DepensesData[[#This Row],[Description/Commentaires/Notes]]="","",DepensesData[[#This Row],[Description/Commentaires/Notes]])</f>
        <v/>
      </c>
      <c r="L2972" s="21"/>
    </row>
    <row r="2973" spans="2:12" x14ac:dyDescent="0.25">
      <c r="B2973" s="92">
        <f t="shared" si="93"/>
        <v>2969</v>
      </c>
      <c r="C2973" s="13" t="str">
        <f t="shared" si="92"/>
        <v/>
      </c>
      <c r="D2973" s="20"/>
      <c r="E2973" s="5"/>
      <c r="F2973" s="5"/>
      <c r="G2973" s="5"/>
      <c r="H2973" s="3"/>
      <c r="I2973" s="4"/>
      <c r="J2973" s="4"/>
      <c r="K2973" s="92" t="str">
        <f>IF(DepensesData[[#This Row],[Description/Commentaires/Notes]]="","",DepensesData[[#This Row],[Description/Commentaires/Notes]])</f>
        <v/>
      </c>
      <c r="L2973" s="21"/>
    </row>
    <row r="2974" spans="2:12" x14ac:dyDescent="0.25">
      <c r="B2974" s="92">
        <f t="shared" si="93"/>
        <v>2970</v>
      </c>
      <c r="C2974" s="13" t="str">
        <f t="shared" si="92"/>
        <v/>
      </c>
      <c r="D2974" s="20"/>
      <c r="E2974" s="5"/>
      <c r="F2974" s="5"/>
      <c r="G2974" s="5"/>
      <c r="H2974" s="3"/>
      <c r="I2974" s="4"/>
      <c r="J2974" s="4"/>
      <c r="K2974" s="92" t="str">
        <f>IF(DepensesData[[#This Row],[Description/Commentaires/Notes]]="","",DepensesData[[#This Row],[Description/Commentaires/Notes]])</f>
        <v/>
      </c>
      <c r="L2974" s="21"/>
    </row>
    <row r="2975" spans="2:12" x14ac:dyDescent="0.25">
      <c r="B2975" s="92">
        <f t="shared" si="93"/>
        <v>2971</v>
      </c>
      <c r="C2975" s="13" t="str">
        <f t="shared" si="92"/>
        <v/>
      </c>
      <c r="D2975" s="20"/>
      <c r="E2975" s="5"/>
      <c r="F2975" s="5"/>
      <c r="G2975" s="5"/>
      <c r="H2975" s="3"/>
      <c r="I2975" s="4"/>
      <c r="J2975" s="4"/>
      <c r="K2975" s="92" t="str">
        <f>IF(DepensesData[[#This Row],[Description/Commentaires/Notes]]="","",DepensesData[[#This Row],[Description/Commentaires/Notes]])</f>
        <v/>
      </c>
      <c r="L2975" s="21"/>
    </row>
    <row r="2976" spans="2:12" x14ac:dyDescent="0.25">
      <c r="B2976" s="92">
        <f t="shared" si="93"/>
        <v>2972</v>
      </c>
      <c r="C2976" s="13" t="str">
        <f t="shared" si="92"/>
        <v/>
      </c>
      <c r="D2976" s="20"/>
      <c r="E2976" s="5"/>
      <c r="F2976" s="5"/>
      <c r="G2976" s="5"/>
      <c r="H2976" s="3"/>
      <c r="I2976" s="4"/>
      <c r="J2976" s="4"/>
      <c r="K2976" s="92" t="str">
        <f>IF(DepensesData[[#This Row],[Description/Commentaires/Notes]]="","",DepensesData[[#This Row],[Description/Commentaires/Notes]])</f>
        <v/>
      </c>
      <c r="L2976" s="21"/>
    </row>
    <row r="2977" spans="2:12" x14ac:dyDescent="0.25">
      <c r="B2977" s="92">
        <f t="shared" si="93"/>
        <v>2973</v>
      </c>
      <c r="C2977" s="13" t="str">
        <f t="shared" si="92"/>
        <v/>
      </c>
      <c r="D2977" s="20"/>
      <c r="E2977" s="5"/>
      <c r="F2977" s="5"/>
      <c r="G2977" s="5"/>
      <c r="H2977" s="3"/>
      <c r="I2977" s="4"/>
      <c r="J2977" s="4"/>
      <c r="K2977" s="92" t="str">
        <f>IF(DepensesData[[#This Row],[Description/Commentaires/Notes]]="","",DepensesData[[#This Row],[Description/Commentaires/Notes]])</f>
        <v/>
      </c>
      <c r="L2977" s="21"/>
    </row>
    <row r="2978" spans="2:12" x14ac:dyDescent="0.25">
      <c r="B2978" s="92">
        <f t="shared" si="93"/>
        <v>2974</v>
      </c>
      <c r="C2978" s="13" t="str">
        <f t="shared" si="92"/>
        <v/>
      </c>
      <c r="D2978" s="20"/>
      <c r="E2978" s="5"/>
      <c r="F2978" s="5"/>
      <c r="G2978" s="5"/>
      <c r="H2978" s="3"/>
      <c r="I2978" s="4"/>
      <c r="J2978" s="4"/>
      <c r="K2978" s="92" t="str">
        <f>IF(DepensesData[[#This Row],[Description/Commentaires/Notes]]="","",DepensesData[[#This Row],[Description/Commentaires/Notes]])</f>
        <v/>
      </c>
      <c r="L2978" s="21"/>
    </row>
    <row r="2979" spans="2:12" x14ac:dyDescent="0.25">
      <c r="B2979" s="92">
        <f t="shared" si="93"/>
        <v>2975</v>
      </c>
      <c r="C2979" s="13" t="str">
        <f t="shared" si="92"/>
        <v/>
      </c>
      <c r="D2979" s="20"/>
      <c r="E2979" s="5"/>
      <c r="F2979" s="5"/>
      <c r="G2979" s="5"/>
      <c r="H2979" s="3"/>
      <c r="I2979" s="4"/>
      <c r="J2979" s="4"/>
      <c r="K2979" s="92" t="str">
        <f>IF(DepensesData[[#This Row],[Description/Commentaires/Notes]]="","",DepensesData[[#This Row],[Description/Commentaires/Notes]])</f>
        <v/>
      </c>
      <c r="L2979" s="21"/>
    </row>
    <row r="2980" spans="2:12" x14ac:dyDescent="0.25">
      <c r="B2980" s="92">
        <f t="shared" si="93"/>
        <v>2976</v>
      </c>
      <c r="C2980" s="13" t="str">
        <f t="shared" si="92"/>
        <v/>
      </c>
      <c r="D2980" s="20"/>
      <c r="E2980" s="5"/>
      <c r="F2980" s="5"/>
      <c r="G2980" s="5"/>
      <c r="H2980" s="3"/>
      <c r="I2980" s="4"/>
      <c r="J2980" s="4"/>
      <c r="K2980" s="92" t="str">
        <f>IF(DepensesData[[#This Row],[Description/Commentaires/Notes]]="","",DepensesData[[#This Row],[Description/Commentaires/Notes]])</f>
        <v/>
      </c>
      <c r="L2980" s="21"/>
    </row>
    <row r="2981" spans="2:12" x14ac:dyDescent="0.25">
      <c r="B2981" s="92">
        <f t="shared" si="93"/>
        <v>2977</v>
      </c>
      <c r="C2981" s="13" t="str">
        <f t="shared" si="92"/>
        <v/>
      </c>
      <c r="D2981" s="20"/>
      <c r="E2981" s="5"/>
      <c r="F2981" s="5"/>
      <c r="G2981" s="5"/>
      <c r="H2981" s="3"/>
      <c r="I2981" s="4"/>
      <c r="J2981" s="4"/>
      <c r="K2981" s="92" t="str">
        <f>IF(DepensesData[[#This Row],[Description/Commentaires/Notes]]="","",DepensesData[[#This Row],[Description/Commentaires/Notes]])</f>
        <v/>
      </c>
      <c r="L2981" s="21"/>
    </row>
    <row r="2982" spans="2:12" x14ac:dyDescent="0.25">
      <c r="B2982" s="92">
        <f t="shared" si="93"/>
        <v>2978</v>
      </c>
      <c r="C2982" s="13" t="str">
        <f t="shared" si="92"/>
        <v/>
      </c>
      <c r="D2982" s="20"/>
      <c r="E2982" s="5"/>
      <c r="F2982" s="5"/>
      <c r="G2982" s="5"/>
      <c r="H2982" s="3"/>
      <c r="I2982" s="4"/>
      <c r="J2982" s="4"/>
      <c r="K2982" s="92" t="str">
        <f>IF(DepensesData[[#This Row],[Description/Commentaires/Notes]]="","",DepensesData[[#This Row],[Description/Commentaires/Notes]])</f>
        <v/>
      </c>
      <c r="L2982" s="21"/>
    </row>
    <row r="2983" spans="2:12" x14ac:dyDescent="0.25">
      <c r="B2983" s="92">
        <f t="shared" si="93"/>
        <v>2979</v>
      </c>
      <c r="C2983" s="13" t="str">
        <f t="shared" si="92"/>
        <v/>
      </c>
      <c r="D2983" s="20"/>
      <c r="E2983" s="5"/>
      <c r="F2983" s="5"/>
      <c r="G2983" s="5"/>
      <c r="H2983" s="3"/>
      <c r="I2983" s="4"/>
      <c r="J2983" s="4"/>
      <c r="K2983" s="92" t="str">
        <f>IF(DepensesData[[#This Row],[Description/Commentaires/Notes]]="","",DepensesData[[#This Row],[Description/Commentaires/Notes]])</f>
        <v/>
      </c>
      <c r="L2983" s="21"/>
    </row>
    <row r="2984" spans="2:12" x14ac:dyDescent="0.25">
      <c r="B2984" s="92">
        <f t="shared" si="93"/>
        <v>2980</v>
      </c>
      <c r="C2984" s="13" t="str">
        <f t="shared" si="92"/>
        <v/>
      </c>
      <c r="D2984" s="20"/>
      <c r="E2984" s="5"/>
      <c r="F2984" s="5"/>
      <c r="G2984" s="5"/>
      <c r="H2984" s="3"/>
      <c r="I2984" s="4"/>
      <c r="J2984" s="4"/>
      <c r="K2984" s="92" t="str">
        <f>IF(DepensesData[[#This Row],[Description/Commentaires/Notes]]="","",DepensesData[[#This Row],[Description/Commentaires/Notes]])</f>
        <v/>
      </c>
      <c r="L2984" s="21"/>
    </row>
    <row r="2985" spans="2:12" x14ac:dyDescent="0.25">
      <c r="B2985" s="92">
        <f t="shared" si="93"/>
        <v>2981</v>
      </c>
      <c r="C2985" s="13" t="str">
        <f t="shared" si="92"/>
        <v/>
      </c>
      <c r="D2985" s="20"/>
      <c r="E2985" s="5"/>
      <c r="F2985" s="5"/>
      <c r="G2985" s="5"/>
      <c r="H2985" s="3"/>
      <c r="I2985" s="4"/>
      <c r="J2985" s="4"/>
      <c r="K2985" s="92" t="str">
        <f>IF(DepensesData[[#This Row],[Description/Commentaires/Notes]]="","",DepensesData[[#This Row],[Description/Commentaires/Notes]])</f>
        <v/>
      </c>
      <c r="L2985" s="21"/>
    </row>
    <row r="2986" spans="2:12" x14ac:dyDescent="0.25">
      <c r="B2986" s="92">
        <f t="shared" si="93"/>
        <v>2982</v>
      </c>
      <c r="C2986" s="13" t="str">
        <f t="shared" si="92"/>
        <v/>
      </c>
      <c r="D2986" s="20"/>
      <c r="E2986" s="5"/>
      <c r="F2986" s="5"/>
      <c r="G2986" s="5"/>
      <c r="H2986" s="3"/>
      <c r="I2986" s="4"/>
      <c r="J2986" s="4"/>
      <c r="K2986" s="92" t="str">
        <f>IF(DepensesData[[#This Row],[Description/Commentaires/Notes]]="","",DepensesData[[#This Row],[Description/Commentaires/Notes]])</f>
        <v/>
      </c>
      <c r="L2986" s="21"/>
    </row>
    <row r="2987" spans="2:12" x14ac:dyDescent="0.25">
      <c r="B2987" s="92">
        <f t="shared" si="93"/>
        <v>2983</v>
      </c>
      <c r="C2987" s="13" t="str">
        <f t="shared" si="92"/>
        <v/>
      </c>
      <c r="D2987" s="20"/>
      <c r="E2987" s="5"/>
      <c r="F2987" s="5"/>
      <c r="G2987" s="5"/>
      <c r="H2987" s="3"/>
      <c r="I2987" s="4"/>
      <c r="J2987" s="4"/>
      <c r="K2987" s="92" t="str">
        <f>IF(DepensesData[[#This Row],[Description/Commentaires/Notes]]="","",DepensesData[[#This Row],[Description/Commentaires/Notes]])</f>
        <v/>
      </c>
      <c r="L2987" s="21"/>
    </row>
    <row r="2988" spans="2:12" x14ac:dyDescent="0.25">
      <c r="B2988" s="92">
        <f t="shared" si="93"/>
        <v>2984</v>
      </c>
      <c r="C2988" s="13" t="str">
        <f t="shared" si="92"/>
        <v/>
      </c>
      <c r="D2988" s="20"/>
      <c r="E2988" s="5"/>
      <c r="F2988" s="5"/>
      <c r="G2988" s="5"/>
      <c r="H2988" s="3"/>
      <c r="I2988" s="4"/>
      <c r="J2988" s="4"/>
      <c r="K2988" s="92" t="str">
        <f>IF(DepensesData[[#This Row],[Description/Commentaires/Notes]]="","",DepensesData[[#This Row],[Description/Commentaires/Notes]])</f>
        <v/>
      </c>
      <c r="L2988" s="21"/>
    </row>
    <row r="2989" spans="2:12" x14ac:dyDescent="0.25">
      <c r="B2989" s="92">
        <f t="shared" si="93"/>
        <v>2985</v>
      </c>
      <c r="C2989" s="13" t="str">
        <f t="shared" si="92"/>
        <v/>
      </c>
      <c r="D2989" s="20"/>
      <c r="E2989" s="5"/>
      <c r="F2989" s="5"/>
      <c r="G2989" s="5"/>
      <c r="H2989" s="3"/>
      <c r="I2989" s="4"/>
      <c r="J2989" s="4"/>
      <c r="K2989" s="92" t="str">
        <f>IF(DepensesData[[#This Row],[Description/Commentaires/Notes]]="","",DepensesData[[#This Row],[Description/Commentaires/Notes]])</f>
        <v/>
      </c>
      <c r="L2989" s="21"/>
    </row>
    <row r="2990" spans="2:12" x14ac:dyDescent="0.25">
      <c r="B2990" s="92">
        <f t="shared" si="93"/>
        <v>2986</v>
      </c>
      <c r="C2990" s="13" t="str">
        <f t="shared" si="92"/>
        <v/>
      </c>
      <c r="D2990" s="20"/>
      <c r="E2990" s="5"/>
      <c r="F2990" s="5"/>
      <c r="G2990" s="5"/>
      <c r="H2990" s="3"/>
      <c r="I2990" s="4"/>
      <c r="J2990" s="4"/>
      <c r="K2990" s="92" t="str">
        <f>IF(DepensesData[[#This Row],[Description/Commentaires/Notes]]="","",DepensesData[[#This Row],[Description/Commentaires/Notes]])</f>
        <v/>
      </c>
      <c r="L2990" s="21"/>
    </row>
    <row r="2991" spans="2:12" x14ac:dyDescent="0.25">
      <c r="B2991" s="92">
        <f t="shared" si="93"/>
        <v>2987</v>
      </c>
      <c r="C2991" s="13" t="str">
        <f t="shared" si="92"/>
        <v/>
      </c>
      <c r="D2991" s="20"/>
      <c r="E2991" s="5"/>
      <c r="F2991" s="5"/>
      <c r="G2991" s="5"/>
      <c r="H2991" s="3"/>
      <c r="I2991" s="4"/>
      <c r="J2991" s="4"/>
      <c r="K2991" s="92" t="str">
        <f>IF(DepensesData[[#This Row],[Description/Commentaires/Notes]]="","",DepensesData[[#This Row],[Description/Commentaires/Notes]])</f>
        <v/>
      </c>
      <c r="L2991" s="21"/>
    </row>
    <row r="2992" spans="2:12" x14ac:dyDescent="0.25">
      <c r="B2992" s="92">
        <f t="shared" si="93"/>
        <v>2988</v>
      </c>
      <c r="C2992" s="13" t="str">
        <f t="shared" si="92"/>
        <v/>
      </c>
      <c r="D2992" s="20"/>
      <c r="E2992" s="5"/>
      <c r="F2992" s="5"/>
      <c r="G2992" s="5"/>
      <c r="H2992" s="3"/>
      <c r="I2992" s="4"/>
      <c r="J2992" s="4"/>
      <c r="K2992" s="92" t="str">
        <f>IF(DepensesData[[#This Row],[Description/Commentaires/Notes]]="","",DepensesData[[#This Row],[Description/Commentaires/Notes]])</f>
        <v/>
      </c>
      <c r="L2992" s="21"/>
    </row>
    <row r="2993" spans="1:12" x14ac:dyDescent="0.25">
      <c r="B2993" s="92">
        <f t="shared" si="93"/>
        <v>2989</v>
      </c>
      <c r="C2993" s="13" t="str">
        <f t="shared" si="92"/>
        <v/>
      </c>
      <c r="D2993" s="20"/>
      <c r="E2993" s="5"/>
      <c r="F2993" s="5"/>
      <c r="G2993" s="5"/>
      <c r="H2993" s="3"/>
      <c r="I2993" s="4"/>
      <c r="J2993" s="4"/>
      <c r="K2993" s="92" t="str">
        <f>IF(DepensesData[[#This Row],[Description/Commentaires/Notes]]="","",DepensesData[[#This Row],[Description/Commentaires/Notes]])</f>
        <v/>
      </c>
      <c r="L2993" s="21"/>
    </row>
    <row r="2994" spans="1:12" x14ac:dyDescent="0.25">
      <c r="B2994" s="92">
        <f t="shared" si="93"/>
        <v>2990</v>
      </c>
      <c r="C2994" s="13" t="str">
        <f t="shared" si="92"/>
        <v/>
      </c>
      <c r="D2994" s="20"/>
      <c r="E2994" s="5"/>
      <c r="F2994" s="5"/>
      <c r="G2994" s="5"/>
      <c r="H2994" s="3"/>
      <c r="I2994" s="4"/>
      <c r="J2994" s="4"/>
      <c r="K2994" s="92" t="str">
        <f>IF(DepensesData[[#This Row],[Description/Commentaires/Notes]]="","",DepensesData[[#This Row],[Description/Commentaires/Notes]])</f>
        <v/>
      </c>
      <c r="L2994" s="21"/>
    </row>
    <row r="2995" spans="1:12" x14ac:dyDescent="0.25">
      <c r="B2995" s="92">
        <f t="shared" si="93"/>
        <v>2991</v>
      </c>
      <c r="C2995" s="13" t="str">
        <f t="shared" si="92"/>
        <v/>
      </c>
      <c r="D2995" s="20"/>
      <c r="E2995" s="5"/>
      <c r="F2995" s="5"/>
      <c r="G2995" s="5"/>
      <c r="H2995" s="3"/>
      <c r="I2995" s="4"/>
      <c r="J2995" s="4"/>
      <c r="K2995" s="92" t="str">
        <f>IF(DepensesData[[#This Row],[Description/Commentaires/Notes]]="","",DepensesData[[#This Row],[Description/Commentaires/Notes]])</f>
        <v/>
      </c>
      <c r="L2995" s="21"/>
    </row>
    <row r="2996" spans="1:12" x14ac:dyDescent="0.25">
      <c r="B2996" s="92">
        <f t="shared" si="93"/>
        <v>2992</v>
      </c>
      <c r="C2996" s="13" t="str">
        <f t="shared" si="92"/>
        <v/>
      </c>
      <c r="D2996" s="20"/>
      <c r="E2996" s="5"/>
      <c r="F2996" s="5"/>
      <c r="G2996" s="5"/>
      <c r="H2996" s="3"/>
      <c r="I2996" s="4"/>
      <c r="J2996" s="4"/>
      <c r="K2996" s="92" t="str">
        <f>IF(DepensesData[[#This Row],[Description/Commentaires/Notes]]="","",DepensesData[[#This Row],[Description/Commentaires/Notes]])</f>
        <v/>
      </c>
      <c r="L2996" s="21"/>
    </row>
    <row r="2997" spans="1:12" x14ac:dyDescent="0.25">
      <c r="B2997" s="92">
        <f t="shared" si="93"/>
        <v>2993</v>
      </c>
      <c r="C2997" s="13" t="str">
        <f t="shared" si="92"/>
        <v/>
      </c>
      <c r="D2997" s="20"/>
      <c r="E2997" s="5"/>
      <c r="F2997" s="5"/>
      <c r="G2997" s="5"/>
      <c r="H2997" s="3"/>
      <c r="I2997" s="4"/>
      <c r="J2997" s="4"/>
      <c r="K2997" s="92" t="str">
        <f>IF(DepensesData[[#This Row],[Description/Commentaires/Notes]]="","",DepensesData[[#This Row],[Description/Commentaires/Notes]])</f>
        <v/>
      </c>
      <c r="L2997" s="21"/>
    </row>
    <row r="2998" spans="1:12" x14ac:dyDescent="0.25">
      <c r="B2998" s="92">
        <f t="shared" si="93"/>
        <v>2994</v>
      </c>
      <c r="C2998" s="13" t="str">
        <f t="shared" si="92"/>
        <v/>
      </c>
      <c r="D2998" s="20"/>
      <c r="E2998" s="5"/>
      <c r="F2998" s="5"/>
      <c r="G2998" s="5"/>
      <c r="H2998" s="3"/>
      <c r="I2998" s="4"/>
      <c r="J2998" s="4"/>
      <c r="K2998" s="92" t="str">
        <f>IF(DepensesData[[#This Row],[Description/Commentaires/Notes]]="","",DepensesData[[#This Row],[Description/Commentaires/Notes]])</f>
        <v/>
      </c>
      <c r="L2998" s="21"/>
    </row>
    <row r="2999" spans="1:12" x14ac:dyDescent="0.25">
      <c r="B2999" s="92">
        <f t="shared" si="93"/>
        <v>2995</v>
      </c>
      <c r="C2999" s="13" t="str">
        <f t="shared" si="92"/>
        <v/>
      </c>
      <c r="D2999" s="20"/>
      <c r="E2999" s="5"/>
      <c r="F2999" s="5"/>
      <c r="G2999" s="5"/>
      <c r="H2999" s="3"/>
      <c r="I2999" s="4"/>
      <c r="J2999" s="4"/>
      <c r="K2999" s="92" t="str">
        <f>IF(DepensesData[[#This Row],[Description/Commentaires/Notes]]="","",DepensesData[[#This Row],[Description/Commentaires/Notes]])</f>
        <v/>
      </c>
      <c r="L2999" s="21"/>
    </row>
    <row r="3000" spans="1:12" x14ac:dyDescent="0.25">
      <c r="B3000" s="92">
        <f t="shared" si="93"/>
        <v>2996</v>
      </c>
      <c r="C3000" s="13" t="str">
        <f t="shared" si="92"/>
        <v/>
      </c>
      <c r="D3000" s="20"/>
      <c r="E3000" s="5"/>
      <c r="F3000" s="5"/>
      <c r="G3000" s="5"/>
      <c r="H3000" s="3"/>
      <c r="I3000" s="4"/>
      <c r="J3000" s="4"/>
      <c r="K3000" s="92" t="str">
        <f>IF(DepensesData[[#This Row],[Description/Commentaires/Notes]]="","",DepensesData[[#This Row],[Description/Commentaires/Notes]])</f>
        <v/>
      </c>
      <c r="L3000" s="21"/>
    </row>
    <row r="3001" spans="1:12" x14ac:dyDescent="0.25">
      <c r="B3001" s="92">
        <f t="shared" si="93"/>
        <v>2997</v>
      </c>
      <c r="C3001" s="13" t="str">
        <f t="shared" si="92"/>
        <v/>
      </c>
      <c r="D3001" s="20"/>
      <c r="E3001" s="5"/>
      <c r="F3001" s="5"/>
      <c r="G3001" s="5"/>
      <c r="H3001" s="3"/>
      <c r="I3001" s="4"/>
      <c r="J3001" s="4"/>
      <c r="K3001" s="92" t="str">
        <f>IF(DepensesData[[#This Row],[Description/Commentaires/Notes]]="","",DepensesData[[#This Row],[Description/Commentaires/Notes]])</f>
        <v/>
      </c>
      <c r="L3001" s="21"/>
    </row>
    <row r="3002" spans="1:12" x14ac:dyDescent="0.25">
      <c r="B3002" s="92">
        <f t="shared" si="93"/>
        <v>2998</v>
      </c>
      <c r="C3002" s="13" t="str">
        <f t="shared" si="92"/>
        <v/>
      </c>
      <c r="D3002" s="20"/>
      <c r="E3002" s="5"/>
      <c r="F3002" s="5"/>
      <c r="G3002" s="5"/>
      <c r="H3002" s="3"/>
      <c r="I3002" s="4"/>
      <c r="J3002" s="4"/>
      <c r="K3002" s="92" t="str">
        <f>IF(DepensesData[[#This Row],[Description/Commentaires/Notes]]="","",DepensesData[[#This Row],[Description/Commentaires/Notes]])</f>
        <v/>
      </c>
      <c r="L3002" s="21"/>
    </row>
    <row r="3003" spans="1:12" x14ac:dyDescent="0.25">
      <c r="B3003" s="92">
        <f t="shared" si="93"/>
        <v>2999</v>
      </c>
      <c r="C3003" s="13" t="str">
        <f t="shared" si="92"/>
        <v/>
      </c>
      <c r="D3003" s="20"/>
      <c r="E3003" s="5"/>
      <c r="F3003" s="5"/>
      <c r="G3003" s="5"/>
      <c r="H3003" s="3"/>
      <c r="I3003" s="4"/>
      <c r="J3003" s="4"/>
      <c r="K3003" s="92" t="str">
        <f>IF(DepensesData[[#This Row],[Description/Commentaires/Notes]]="","",DepensesData[[#This Row],[Description/Commentaires/Notes]])</f>
        <v/>
      </c>
      <c r="L3003" s="21"/>
    </row>
    <row r="3004" spans="1:12" x14ac:dyDescent="0.25">
      <c r="B3004" s="92">
        <f t="shared" si="93"/>
        <v>3000</v>
      </c>
      <c r="C3004" s="13" t="str">
        <f t="shared" si="92"/>
        <v/>
      </c>
      <c r="D3004" s="20"/>
      <c r="E3004" s="5"/>
      <c r="F3004" s="5"/>
      <c r="G3004" s="5"/>
      <c r="H3004" s="3"/>
      <c r="I3004" s="4"/>
      <c r="J3004" s="4"/>
      <c r="K3004" s="92" t="str">
        <f>IF(DepensesData[[#This Row],[Description/Commentaires/Notes]]="","",DepensesData[[#This Row],[Description/Commentaires/Notes]])</f>
        <v/>
      </c>
      <c r="L3004" s="21"/>
    </row>
    <row r="3005" spans="1:12" x14ac:dyDescent="0.25">
      <c r="A3005" s="19" t="s">
        <v>27</v>
      </c>
      <c r="B3005" s="19" t="s">
        <v>27</v>
      </c>
      <c r="C3005" s="19" t="s">
        <v>27</v>
      </c>
      <c r="D3005" s="19" t="s">
        <v>27</v>
      </c>
      <c r="E3005" s="19" t="s">
        <v>27</v>
      </c>
      <c r="F3005" s="19" t="s">
        <v>27</v>
      </c>
      <c r="G3005" s="19" t="s">
        <v>27</v>
      </c>
      <c r="H3005" s="19" t="s">
        <v>27</v>
      </c>
      <c r="I3005" s="19" t="s">
        <v>27</v>
      </c>
      <c r="J3005" s="19"/>
      <c r="K3005" s="19" t="s">
        <v>27</v>
      </c>
      <c r="L3005" t="s">
        <v>27</v>
      </c>
    </row>
  </sheetData>
  <sheetProtection algorithmName="SHA-512" hashValue="c67F3akoSvS755dgmjHB4lwxRAj2pU/W2XVP1aVb91PTVpINCHKlHt30j9EaIZRVmdJ5Y2jmF7+B6Pyt0owbCw==" saltValue="ehHT/66OH/HCsGNZj/hGwg==" spinCount="100000" sheet="1" formatColumns="0" formatRows="0" selectLockedCells="1"/>
  <conditionalFormatting sqref="D125:J167 D168:D169 F168:J169 D170:J250 D297:J3004">
    <cfRule type="expression" dxfId="19" priority="6">
      <formula>OR(COUNTA($D125:$J125)=1,COUNTA($D125:$J125)=2,COUNTA($D125:$J125)=3,COUNTA($D125:$J125)=4, COUNTA($D125:$J125)=5,COUNTA($D125:$J125)=6)</formula>
    </cfRule>
  </conditionalFormatting>
  <conditionalFormatting sqref="D5:J124">
    <cfRule type="expression" dxfId="18" priority="5">
      <formula>OR(COUNTA($D5:$J5)=1,COUNTA($D5:$J5)=2,COUNTA($D5:$J5)=3,COUNTA($D5:$J5)=4, COUNTA($D5:$J5)=5,COUNTA($D5:$J5)=6)</formula>
    </cfRule>
  </conditionalFormatting>
  <conditionalFormatting sqref="D251:J254 D259:J296 E255:J258">
    <cfRule type="expression" dxfId="17" priority="1">
      <formula>OR(COUNTA($D251:$J251)=1,COUNTA($D251:$J251)=2,COUNTA($D251:$J251)=3,COUNTA($D251:$J251)=4, COUNTA($D251:$J251)=5,COUNTA($D251:$J251)=6)</formula>
    </cfRule>
  </conditionalFormatting>
  <conditionalFormatting sqref="D256:D258">
    <cfRule type="expression" dxfId="16" priority="2">
      <formula>OR(COUNTA($D255:$J255)=1,COUNTA($D255:$J255)=2,COUNTA($D255:$J255)=3,COUNTA($D255:$J255)=4, COUNTA($D255:$J255)=5,COUNTA($D255:$J255)=6)</formula>
    </cfRule>
  </conditionalFormatting>
  <dataValidations count="5">
    <dataValidation type="date" allowBlank="1" showErrorMessage="1" errorTitle="Invalid Date " error="Renseigner une date sous le format jour/mois/annee" promptTitle="Message de saisie" prompt="Renseigner une date avec le format jour/mois/annee" sqref="F168:F169 E5:E167 E170:E3004" xr:uid="{058C60A9-8788-4711-B811-C5F0570D6C42}">
      <formula1>36526</formula1>
      <formula2>73415</formula2>
    </dataValidation>
    <dataValidation type="decimal" allowBlank="1" showInputMessage="1" showErrorMessage="1" error="Merci de renseigner une valeur numerique" sqref="H5:H3004" xr:uid="{EBB0F790-82F6-4037-B223-FA486964E25B}">
      <formula1>0</formula1>
      <formula2>1E+30</formula2>
    </dataValidation>
    <dataValidation type="date" operator="greaterThan" showInputMessage="1" showErrorMessage="1" error="Renseigner une date sous le format jour/mois/annee_x000a__x000a_Assurer vous que la date d'enregistrement est posterieure aux precedentes dates d'enregistrement _x000a__x000a_La ligne precedente doit etre renseignee" sqref="D5" xr:uid="{F51EFA51-E966-496C-B155-A3379892F054}">
      <formula1>1</formula1>
    </dataValidation>
    <dataValidation type="custom" operator="greaterThanOrEqual" showInputMessage="1" showErrorMessage="1" error="Renseigner une date sous le format jour/mois/annee_x000a__x000a_Assurer vous que la date d'enregistrement est posterieure aux precedentes dates d'enregistrement _x000a__x000a_La ligne precedente doit etre renseignee" sqref="D6:D254 D259:D3004" xr:uid="{51E5A86E-AEE7-4789-B838-795B3C27B4D1}">
      <formula1>AND(ISNUMBER(D5), ISNUMBER(D6), D5&lt;&gt;"", D6&gt;=D5)</formula1>
    </dataValidation>
    <dataValidation type="custom" operator="greaterThanOrEqual" showInputMessage="1" showErrorMessage="1" error="Renseigner une date sous le format jour/mois/annee_x000a__x000a_Assurer vous que la date d'enregistrement est posterieure aux precedentes dates d'enregistrement _x000a__x000a_La ligne precedente doit etre renseignee" sqref="D256:D258" xr:uid="{76BD44DE-33A0-470B-BFC1-F60DFB744AE4}">
      <formula1>AND(ISNUMBER(D254), ISNUMBER(D256), D254&lt;&gt;"", D256&gt;=D254)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CDCFA8-C633-46C9-B900-B062EC28826E}">
          <x14:formula1>
            <xm:f>Listes!$B$20:$B$23</xm:f>
          </x14:formula1>
          <xm:sqref>I5:I250 I297:I3004</xm:sqref>
        </x14:dataValidation>
        <x14:dataValidation type="list" allowBlank="1" showInputMessage="1" showErrorMessage="1" xr:uid="{413AAC7A-AFF0-40BF-8C41-15718D56DF89}">
          <x14:formula1>
            <xm:f>Listes!$B$30:$B$31</xm:f>
          </x14:formula1>
          <xm:sqref>F5:F250 F297:F3004</xm:sqref>
        </x14:dataValidation>
        <x14:dataValidation type="list" allowBlank="1" showInputMessage="1" showErrorMessage="1" xr:uid="{1E86E479-A8F6-4E9F-AFDB-0E1B2FD09CB5}">
          <x14:formula1>
            <xm:f>Listes!$B$34:$B$40</xm:f>
          </x14:formula1>
          <xm:sqref>G5:G250 G297:G3004</xm:sqref>
        </x14:dataValidation>
        <x14:dataValidation type="list" allowBlank="1" showInputMessage="1" showErrorMessage="1" xr:uid="{7149C8E9-DF0F-47D9-BB14-9060A17B729F}">
          <x14:formula1>
            <xm:f>Listes!$B$43:$B$68</xm:f>
          </x14:formula1>
          <xm:sqref>J5:J250 J297:J3004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6E0E6-4D5E-49C3-841D-7AE5455132DE}">
  <sheetPr codeName="Sheet11">
    <tabColor rgb="FFFF5050"/>
    <pageSetUpPr fitToPage="1"/>
  </sheetPr>
  <dimension ref="B3:P3005"/>
  <sheetViews>
    <sheetView showGridLines="0" topLeftCell="B1" zoomScale="80" zoomScaleNormal="80" workbookViewId="0">
      <selection activeCell="D6" sqref="D6"/>
    </sheetView>
  </sheetViews>
  <sheetFormatPr baseColWidth="10" defaultColWidth="9.140625" defaultRowHeight="15" x14ac:dyDescent="0.25"/>
  <cols>
    <col min="3" max="3" width="21.7109375" customWidth="1"/>
    <col min="4" max="5" width="19.5703125" customWidth="1"/>
    <col min="6" max="6" width="19.140625" customWidth="1"/>
    <col min="7" max="7" width="18.5703125" bestFit="1" customWidth="1"/>
    <col min="8" max="8" width="17.140625" customWidth="1"/>
    <col min="9" max="9" width="19" customWidth="1"/>
    <col min="10" max="10" width="40.7109375" customWidth="1"/>
    <col min="11" max="11" width="37.42578125" bestFit="1" customWidth="1"/>
    <col min="12" max="12" width="50.5703125" hidden="1" customWidth="1"/>
  </cols>
  <sheetData>
    <row r="3" spans="2:16" ht="18.75" x14ac:dyDescent="0.25">
      <c r="B3" s="296" t="s">
        <v>66</v>
      </c>
      <c r="C3" s="296"/>
      <c r="D3" s="296"/>
      <c r="E3" s="296"/>
      <c r="I3" s="84"/>
    </row>
    <row r="4" spans="2:16" ht="18.75" x14ac:dyDescent="0.3">
      <c r="B4" s="30" t="s">
        <v>32</v>
      </c>
      <c r="D4" s="276">
        <v>46023</v>
      </c>
      <c r="E4" s="28"/>
      <c r="F4" s="1" t="s">
        <v>378</v>
      </c>
      <c r="G4" s="286">
        <f>SUM(H10:H3004)</f>
        <v>450000</v>
      </c>
      <c r="L4" s="15"/>
    </row>
    <row r="5" spans="2:16" ht="18.75" x14ac:dyDescent="0.3">
      <c r="B5" s="30" t="s">
        <v>33</v>
      </c>
      <c r="D5" s="277">
        <v>46081</v>
      </c>
      <c r="E5" s="29"/>
    </row>
    <row r="6" spans="2:16" ht="18.75" x14ac:dyDescent="0.25">
      <c r="B6" s="30" t="s">
        <v>63</v>
      </c>
      <c r="D6" s="278" t="s">
        <v>347</v>
      </c>
      <c r="E6" s="28"/>
    </row>
    <row r="7" spans="2:16" x14ac:dyDescent="0.25">
      <c r="B7" s="31"/>
      <c r="C7" s="11"/>
      <c r="D7" s="32" cm="1">
        <f t="array" ref="D7">MATCH(TRUE, INDEX(ISBLANK(C10:C25005), 0), 0) + 8</f>
        <v>13</v>
      </c>
      <c r="E7" s="31"/>
    </row>
    <row r="9" spans="2:16" s="75" customFormat="1" ht="75.75" thickBot="1" x14ac:dyDescent="0.35">
      <c r="B9" s="74" t="s">
        <v>28</v>
      </c>
      <c r="C9" s="72" t="s">
        <v>41</v>
      </c>
      <c r="D9" s="72" t="s">
        <v>42</v>
      </c>
      <c r="E9" s="72" t="s">
        <v>43</v>
      </c>
      <c r="F9" s="72" t="s">
        <v>44</v>
      </c>
      <c r="G9" s="72" t="s">
        <v>45</v>
      </c>
      <c r="H9" s="72" t="s">
        <v>50</v>
      </c>
      <c r="I9" s="72" t="s">
        <v>64</v>
      </c>
      <c r="J9" s="72" t="s">
        <v>51</v>
      </c>
      <c r="K9" s="72" t="s">
        <v>69</v>
      </c>
      <c r="L9" s="73" t="s">
        <v>39</v>
      </c>
    </row>
    <row r="10" spans="2:16" s="96" customFormat="1" ht="37.5" x14ac:dyDescent="0.25">
      <c r="B10" s="97" cm="1">
        <f t="array" ref="B10:L13">_xlfn._xlws.FILTER(DepensesData[],(DepensesData[Date de la Dépense 
(jj/mm/aa) ]&gt;=D4)*(DepensesData[Date de la Dépense 
(jj/mm/aa) ]&lt;=D5)*(DepensesData[[Catégorie de la Dépense ]]=D6),"No Data")</f>
        <v>420</v>
      </c>
      <c r="C10" s="98" t="str">
        <v>260202_Dep_MC_420</v>
      </c>
      <c r="D10" s="99">
        <v>46055</v>
      </c>
      <c r="E10" s="100">
        <v>46055</v>
      </c>
      <c r="F10" s="100" t="str">
        <v xml:space="preserve">Magiser </v>
      </c>
      <c r="G10" s="100" t="str">
        <v>Molibety Center</v>
      </c>
      <c r="H10" s="101">
        <v>65000</v>
      </c>
      <c r="I10" s="98" t="str">
        <v xml:space="preserve">Espèce - Hors Caisse </v>
      </c>
      <c r="J10" s="98" t="str">
        <v>Charges Salariales - agents de sécurité</v>
      </c>
      <c r="K10" s="98" t="str">
        <v>MR SEYDOU</v>
      </c>
      <c r="L10" s="102" t="str">
        <v>MR SEYDOU</v>
      </c>
    </row>
    <row r="11" spans="2:16" ht="37.5" x14ac:dyDescent="0.3">
      <c r="B11" s="18">
        <v>421</v>
      </c>
      <c r="C11" s="33" t="str">
        <v>260202_Dep_MC_421</v>
      </c>
      <c r="D11" s="34">
        <v>46055</v>
      </c>
      <c r="E11" s="35">
        <v>46055</v>
      </c>
      <c r="F11" s="35" t="str">
        <v xml:space="preserve">Magiser </v>
      </c>
      <c r="G11" s="35" t="str">
        <v>Molibety Center</v>
      </c>
      <c r="H11" s="36">
        <v>160000</v>
      </c>
      <c r="I11" s="33" t="str">
        <v xml:space="preserve">Espèce - Hors Caisse </v>
      </c>
      <c r="J11" s="33" t="str">
        <v>Charges Salariales - agents de sécurité</v>
      </c>
      <c r="K11" s="33" t="str">
        <v>COLOMBE SERVICE SECURITE</v>
      </c>
      <c r="L11" s="37" t="str">
        <v>COLOMBE SERVICE SECURITE</v>
      </c>
      <c r="P11" s="96"/>
    </row>
    <row r="12" spans="2:16" ht="37.5" x14ac:dyDescent="0.3">
      <c r="B12" s="18">
        <v>450</v>
      </c>
      <c r="C12" s="33" t="str">
        <v>260227_Dep_MC_450</v>
      </c>
      <c r="D12" s="34">
        <v>46080</v>
      </c>
      <c r="E12" s="35">
        <v>46080</v>
      </c>
      <c r="F12" s="35" t="str">
        <v xml:space="preserve">Magiser </v>
      </c>
      <c r="G12" s="35" t="str">
        <v>Molibety Center</v>
      </c>
      <c r="H12" s="36">
        <v>65000</v>
      </c>
      <c r="I12" s="33" t="str">
        <v xml:space="preserve">Espèce - Caisse </v>
      </c>
      <c r="J12" s="33" t="str">
        <v>Charges Salariales - agents de sécurité</v>
      </c>
      <c r="K12" s="33" t="str">
        <v>MR SEYDOU</v>
      </c>
      <c r="L12" s="37" t="str">
        <v>MR SEYDOU</v>
      </c>
    </row>
    <row r="13" spans="2:16" ht="37.5" x14ac:dyDescent="0.3">
      <c r="B13" s="18">
        <v>451</v>
      </c>
      <c r="C13" s="33" t="str">
        <v>260227_Dep_MC_451</v>
      </c>
      <c r="D13" s="34">
        <v>46080</v>
      </c>
      <c r="E13" s="35">
        <v>46080</v>
      </c>
      <c r="F13" s="35" t="str">
        <v xml:space="preserve">Magiser </v>
      </c>
      <c r="G13" s="35" t="str">
        <v>Molibety Center</v>
      </c>
      <c r="H13" s="36">
        <v>160000</v>
      </c>
      <c r="I13" s="33" t="str">
        <v xml:space="preserve">Espèce - Caisse </v>
      </c>
      <c r="J13" s="33" t="str">
        <v>Charges Salariales - agents de sécurité</v>
      </c>
      <c r="K13" s="33" t="str">
        <v>COLOMBE SERVICE SECURITE</v>
      </c>
      <c r="L13" s="37" t="str">
        <v>COLOMBE SERVICE SECURITE</v>
      </c>
    </row>
    <row r="14" spans="2:16" ht="18.75" x14ac:dyDescent="0.3">
      <c r="B14" s="18"/>
      <c r="C14" s="33"/>
      <c r="D14" s="34"/>
      <c r="E14" s="35"/>
      <c r="F14" s="35"/>
      <c r="G14" s="35"/>
      <c r="H14" s="36"/>
      <c r="I14" s="33"/>
      <c r="J14" s="33"/>
      <c r="K14" s="33"/>
      <c r="L14" s="37"/>
    </row>
    <row r="15" spans="2:16" ht="18.75" x14ac:dyDescent="0.3">
      <c r="B15" s="18"/>
      <c r="C15" s="33"/>
      <c r="D15" s="34"/>
      <c r="E15" s="35"/>
      <c r="F15" s="35"/>
      <c r="G15" s="35"/>
      <c r="H15" s="36"/>
      <c r="I15" s="33"/>
      <c r="J15" s="33"/>
      <c r="K15" s="33"/>
      <c r="L15" s="37"/>
    </row>
    <row r="16" spans="2:16" ht="18.75" x14ac:dyDescent="0.3">
      <c r="B16" s="18"/>
      <c r="C16" s="33"/>
      <c r="D16" s="34"/>
      <c r="E16" s="35"/>
      <c r="F16" s="35"/>
      <c r="G16" s="35"/>
      <c r="H16" s="36"/>
      <c r="I16" s="33"/>
      <c r="J16" s="33"/>
      <c r="K16" s="33"/>
      <c r="L16" s="37"/>
    </row>
    <row r="17" spans="2:12" ht="18.75" x14ac:dyDescent="0.3">
      <c r="B17" s="18"/>
      <c r="C17" s="33"/>
      <c r="D17" s="34"/>
      <c r="E17" s="35"/>
      <c r="F17" s="35"/>
      <c r="G17" s="35"/>
      <c r="H17" s="36"/>
      <c r="I17" s="33"/>
      <c r="J17" s="33"/>
      <c r="K17" s="33"/>
      <c r="L17" s="37"/>
    </row>
    <row r="18" spans="2:12" ht="18.75" x14ac:dyDescent="0.3">
      <c r="B18" s="18"/>
      <c r="C18" s="33"/>
      <c r="D18" s="34"/>
      <c r="E18" s="35"/>
      <c r="F18" s="35"/>
      <c r="G18" s="35"/>
      <c r="H18" s="36"/>
      <c r="I18" s="33"/>
      <c r="J18" s="33"/>
      <c r="K18" s="33"/>
      <c r="L18" s="37"/>
    </row>
    <row r="19" spans="2:12" ht="18.75" x14ac:dyDescent="0.3">
      <c r="B19" s="18"/>
      <c r="C19" s="33"/>
      <c r="D19" s="34"/>
      <c r="E19" s="35"/>
      <c r="F19" s="35"/>
      <c r="G19" s="35"/>
      <c r="H19" s="36"/>
      <c r="I19" s="33"/>
      <c r="J19" s="33"/>
      <c r="K19" s="33"/>
      <c r="L19" s="37"/>
    </row>
    <row r="20" spans="2:12" ht="18.75" x14ac:dyDescent="0.3">
      <c r="B20" s="18"/>
      <c r="C20" s="33"/>
      <c r="D20" s="34"/>
      <c r="E20" s="35"/>
      <c r="F20" s="35"/>
      <c r="G20" s="35"/>
      <c r="H20" s="36"/>
      <c r="I20" s="33"/>
      <c r="J20" s="33"/>
      <c r="K20" s="33"/>
      <c r="L20" s="37"/>
    </row>
    <row r="21" spans="2:12" ht="18.75" x14ac:dyDescent="0.3">
      <c r="B21" s="18"/>
      <c r="C21" s="33"/>
      <c r="D21" s="34"/>
      <c r="E21" s="35"/>
      <c r="F21" s="35"/>
      <c r="G21" s="35"/>
      <c r="H21" s="36"/>
      <c r="I21" s="33"/>
      <c r="J21" s="33"/>
      <c r="K21" s="33"/>
      <c r="L21" s="37"/>
    </row>
    <row r="22" spans="2:12" ht="18.75" x14ac:dyDescent="0.3">
      <c r="B22" s="18"/>
      <c r="C22" s="33"/>
      <c r="D22" s="34"/>
      <c r="E22" s="35"/>
      <c r="F22" s="35"/>
      <c r="G22" s="35"/>
      <c r="H22" s="36"/>
      <c r="I22" s="33"/>
      <c r="J22" s="33"/>
      <c r="K22" s="33"/>
      <c r="L22" s="37"/>
    </row>
    <row r="23" spans="2:12" ht="18.75" x14ac:dyDescent="0.3">
      <c r="B23" s="18"/>
      <c r="C23" s="33"/>
      <c r="D23" s="34"/>
      <c r="E23" s="35"/>
      <c r="F23" s="35"/>
      <c r="G23" s="35"/>
      <c r="H23" s="36"/>
      <c r="I23" s="33"/>
      <c r="J23" s="33"/>
      <c r="K23" s="33"/>
      <c r="L23" s="37"/>
    </row>
    <row r="24" spans="2:12" ht="18.75" x14ac:dyDescent="0.3">
      <c r="B24" s="18"/>
      <c r="C24" s="33"/>
      <c r="D24" s="34"/>
      <c r="E24" s="35"/>
      <c r="F24" s="35"/>
      <c r="G24" s="35"/>
      <c r="H24" s="36"/>
      <c r="I24" s="33"/>
      <c r="J24" s="33"/>
      <c r="K24" s="33"/>
      <c r="L24" s="37"/>
    </row>
    <row r="25" spans="2:12" ht="18.75" x14ac:dyDescent="0.3">
      <c r="B25" s="18"/>
      <c r="C25" s="33"/>
      <c r="D25" s="34"/>
      <c r="E25" s="35"/>
      <c r="F25" s="35"/>
      <c r="G25" s="35"/>
      <c r="H25" s="36"/>
      <c r="I25" s="33"/>
      <c r="J25" s="33"/>
      <c r="K25" s="33"/>
      <c r="L25" s="37"/>
    </row>
    <row r="26" spans="2:12" ht="18.75" x14ac:dyDescent="0.3">
      <c r="B26" s="18"/>
      <c r="C26" s="33"/>
      <c r="D26" s="34"/>
      <c r="E26" s="35"/>
      <c r="F26" s="35"/>
      <c r="G26" s="35"/>
      <c r="H26" s="36"/>
      <c r="I26" s="33"/>
      <c r="J26" s="33"/>
      <c r="K26" s="33"/>
      <c r="L26" s="37"/>
    </row>
    <row r="27" spans="2:12" ht="18.75" x14ac:dyDescent="0.3">
      <c r="B27" s="18"/>
      <c r="C27" s="33"/>
      <c r="D27" s="34"/>
      <c r="E27" s="35"/>
      <c r="F27" s="35"/>
      <c r="G27" s="35"/>
      <c r="H27" s="36"/>
      <c r="I27" s="33"/>
      <c r="J27" s="33"/>
      <c r="K27" s="33"/>
      <c r="L27" s="37"/>
    </row>
    <row r="28" spans="2:12" ht="18.75" x14ac:dyDescent="0.3">
      <c r="B28" s="18"/>
      <c r="C28" s="33"/>
      <c r="D28" s="34"/>
      <c r="E28" s="35"/>
      <c r="F28" s="35"/>
      <c r="G28" s="35"/>
      <c r="H28" s="36"/>
      <c r="I28" s="33"/>
      <c r="J28" s="33"/>
      <c r="K28" s="33"/>
      <c r="L28" s="37"/>
    </row>
    <row r="29" spans="2:12" ht="18.75" x14ac:dyDescent="0.3">
      <c r="B29" s="18"/>
      <c r="C29" s="33"/>
      <c r="D29" s="34"/>
      <c r="E29" s="35"/>
      <c r="F29" s="35"/>
      <c r="G29" s="35"/>
      <c r="H29" s="36"/>
      <c r="I29" s="33"/>
      <c r="J29" s="33"/>
      <c r="K29" s="33"/>
      <c r="L29" s="37"/>
    </row>
    <row r="30" spans="2:12" ht="18.75" x14ac:dyDescent="0.3">
      <c r="B30" s="18"/>
      <c r="C30" s="33"/>
      <c r="D30" s="34"/>
      <c r="E30" s="35"/>
      <c r="F30" s="35"/>
      <c r="G30" s="35"/>
      <c r="H30" s="36"/>
      <c r="I30" s="33"/>
      <c r="J30" s="33"/>
      <c r="K30" s="33"/>
      <c r="L30" s="37"/>
    </row>
    <row r="31" spans="2:12" ht="18.75" x14ac:dyDescent="0.3">
      <c r="B31" s="18"/>
      <c r="C31" s="33"/>
      <c r="D31" s="34"/>
      <c r="E31" s="35"/>
      <c r="F31" s="35"/>
      <c r="G31" s="35"/>
      <c r="H31" s="36"/>
      <c r="I31" s="33"/>
      <c r="J31" s="33"/>
      <c r="K31" s="33"/>
      <c r="L31" s="37"/>
    </row>
    <row r="32" spans="2:12" ht="18.75" x14ac:dyDescent="0.3">
      <c r="B32" s="18"/>
      <c r="C32" s="33"/>
      <c r="D32" s="34"/>
      <c r="E32" s="35"/>
      <c r="F32" s="35"/>
      <c r="G32" s="35"/>
      <c r="H32" s="36"/>
      <c r="I32" s="33"/>
      <c r="J32" s="33"/>
      <c r="K32" s="33"/>
      <c r="L32" s="37"/>
    </row>
    <row r="33" spans="2:12" ht="18.75" x14ac:dyDescent="0.3">
      <c r="B33" s="18"/>
      <c r="C33" s="33"/>
      <c r="D33" s="34"/>
      <c r="E33" s="35"/>
      <c r="F33" s="35"/>
      <c r="G33" s="35"/>
      <c r="H33" s="36"/>
      <c r="I33" s="33"/>
      <c r="J33" s="33"/>
      <c r="K33" s="33"/>
      <c r="L33" s="37"/>
    </row>
    <row r="34" spans="2:12" ht="18.75" x14ac:dyDescent="0.3">
      <c r="B34" s="18"/>
      <c r="C34" s="33"/>
      <c r="D34" s="34"/>
      <c r="E34" s="35"/>
      <c r="F34" s="35"/>
      <c r="G34" s="35"/>
      <c r="H34" s="36"/>
      <c r="I34" s="33"/>
      <c r="J34" s="33"/>
      <c r="K34" s="33"/>
      <c r="L34" s="37"/>
    </row>
    <row r="35" spans="2:12" ht="18.75" x14ac:dyDescent="0.3">
      <c r="B35" s="18"/>
      <c r="C35" s="33"/>
      <c r="D35" s="34"/>
      <c r="E35" s="35"/>
      <c r="F35" s="35"/>
      <c r="G35" s="35"/>
      <c r="H35" s="36"/>
      <c r="I35" s="33"/>
      <c r="J35" s="33"/>
      <c r="K35" s="33"/>
      <c r="L35" s="37"/>
    </row>
    <row r="36" spans="2:12" ht="18.75" x14ac:dyDescent="0.3">
      <c r="B36" s="18"/>
      <c r="C36" s="33"/>
      <c r="D36" s="34"/>
      <c r="E36" s="35"/>
      <c r="F36" s="35"/>
      <c r="G36" s="35"/>
      <c r="H36" s="36"/>
      <c r="I36" s="33"/>
      <c r="J36" s="33"/>
      <c r="K36" s="33"/>
      <c r="L36" s="37"/>
    </row>
    <row r="37" spans="2:12" ht="18.75" x14ac:dyDescent="0.3">
      <c r="B37" s="18"/>
      <c r="C37" s="33"/>
      <c r="D37" s="34"/>
      <c r="E37" s="35"/>
      <c r="F37" s="35"/>
      <c r="G37" s="35"/>
      <c r="H37" s="36"/>
      <c r="I37" s="33"/>
      <c r="J37" s="33"/>
      <c r="K37" s="33"/>
      <c r="L37" s="37"/>
    </row>
    <row r="38" spans="2:12" ht="18.75" x14ac:dyDescent="0.3">
      <c r="B38" s="18"/>
      <c r="C38" s="33"/>
      <c r="D38" s="34"/>
      <c r="E38" s="35"/>
      <c r="F38" s="35"/>
      <c r="G38" s="35"/>
      <c r="H38" s="36"/>
      <c r="I38" s="33"/>
      <c r="J38" s="33"/>
      <c r="K38" s="33"/>
      <c r="L38" s="37"/>
    </row>
    <row r="39" spans="2:12" ht="18.75" x14ac:dyDescent="0.3">
      <c r="B39" s="18"/>
      <c r="C39" s="33"/>
      <c r="D39" s="34"/>
      <c r="E39" s="35"/>
      <c r="F39" s="35"/>
      <c r="G39" s="35"/>
      <c r="H39" s="36"/>
      <c r="I39" s="33"/>
      <c r="J39" s="33"/>
      <c r="K39" s="33"/>
      <c r="L39" s="37"/>
    </row>
    <row r="40" spans="2:12" ht="18.75" x14ac:dyDescent="0.3">
      <c r="B40" s="18"/>
      <c r="C40" s="33"/>
      <c r="D40" s="34"/>
      <c r="E40" s="35"/>
      <c r="F40" s="35"/>
      <c r="G40" s="35"/>
      <c r="H40" s="36"/>
      <c r="I40" s="33"/>
      <c r="J40" s="33"/>
      <c r="K40" s="33"/>
      <c r="L40" s="37"/>
    </row>
    <row r="41" spans="2:12" ht="18.75" x14ac:dyDescent="0.3">
      <c r="B41" s="18"/>
      <c r="C41" s="33"/>
      <c r="D41" s="34"/>
      <c r="E41" s="35"/>
      <c r="F41" s="35"/>
      <c r="G41" s="35"/>
      <c r="H41" s="36"/>
      <c r="I41" s="33"/>
      <c r="J41" s="33"/>
      <c r="K41" s="33"/>
      <c r="L41" s="37"/>
    </row>
    <row r="42" spans="2:12" ht="18.75" x14ac:dyDescent="0.3">
      <c r="B42" s="18"/>
      <c r="C42" s="33"/>
      <c r="D42" s="34"/>
      <c r="E42" s="35"/>
      <c r="F42" s="35"/>
      <c r="G42" s="35"/>
      <c r="H42" s="36"/>
      <c r="I42" s="33"/>
      <c r="J42" s="33"/>
      <c r="K42" s="33"/>
      <c r="L42" s="37"/>
    </row>
    <row r="43" spans="2:12" ht="18.75" x14ac:dyDescent="0.3">
      <c r="B43" s="18"/>
      <c r="C43" s="33"/>
      <c r="D43" s="34"/>
      <c r="E43" s="35"/>
      <c r="F43" s="35"/>
      <c r="G43" s="35"/>
      <c r="H43" s="36"/>
      <c r="I43" s="33"/>
      <c r="J43" s="33"/>
      <c r="K43" s="33"/>
      <c r="L43" s="37"/>
    </row>
    <row r="44" spans="2:12" ht="18.75" x14ac:dyDescent="0.3">
      <c r="B44" s="18"/>
      <c r="C44" s="33"/>
      <c r="D44" s="34"/>
      <c r="E44" s="35"/>
      <c r="F44" s="35"/>
      <c r="G44" s="35"/>
      <c r="H44" s="36"/>
      <c r="I44" s="33"/>
      <c r="J44" s="33"/>
      <c r="K44" s="33"/>
      <c r="L44" s="37"/>
    </row>
    <row r="45" spans="2:12" ht="18.75" x14ac:dyDescent="0.3">
      <c r="B45" s="18"/>
      <c r="C45" s="33"/>
      <c r="D45" s="34"/>
      <c r="E45" s="35"/>
      <c r="F45" s="35"/>
      <c r="G45" s="35"/>
      <c r="H45" s="36"/>
      <c r="I45" s="33"/>
      <c r="J45" s="33"/>
      <c r="K45" s="33"/>
      <c r="L45" s="37"/>
    </row>
    <row r="46" spans="2:12" ht="18.75" x14ac:dyDescent="0.3">
      <c r="B46" s="18"/>
      <c r="C46" s="33"/>
      <c r="D46" s="34"/>
      <c r="E46" s="35"/>
      <c r="F46" s="35"/>
      <c r="G46" s="35"/>
      <c r="H46" s="36"/>
      <c r="I46" s="33"/>
      <c r="J46" s="33"/>
      <c r="K46" s="33"/>
      <c r="L46" s="37"/>
    </row>
    <row r="47" spans="2:12" ht="18.75" x14ac:dyDescent="0.3">
      <c r="B47" s="18"/>
      <c r="C47" s="33"/>
      <c r="D47" s="34"/>
      <c r="E47" s="35"/>
      <c r="F47" s="35"/>
      <c r="G47" s="35"/>
      <c r="H47" s="36"/>
      <c r="I47" s="33"/>
      <c r="J47" s="33"/>
      <c r="K47" s="33"/>
      <c r="L47" s="37"/>
    </row>
    <row r="48" spans="2:12" ht="18.75" x14ac:dyDescent="0.3">
      <c r="B48" s="18"/>
      <c r="C48" s="33"/>
      <c r="D48" s="34"/>
      <c r="E48" s="35"/>
      <c r="F48" s="35"/>
      <c r="G48" s="35"/>
      <c r="H48" s="36"/>
      <c r="I48" s="33"/>
      <c r="J48" s="33"/>
      <c r="K48" s="33"/>
      <c r="L48" s="37"/>
    </row>
    <row r="49" spans="2:12" ht="18.75" x14ac:dyDescent="0.3">
      <c r="B49" s="18"/>
      <c r="C49" s="33"/>
      <c r="D49" s="34"/>
      <c r="E49" s="35"/>
      <c r="F49" s="35"/>
      <c r="G49" s="35"/>
      <c r="H49" s="36"/>
      <c r="I49" s="33"/>
      <c r="J49" s="33"/>
      <c r="K49" s="33"/>
      <c r="L49" s="37"/>
    </row>
    <row r="50" spans="2:12" ht="18.75" x14ac:dyDescent="0.3">
      <c r="B50" s="18"/>
      <c r="C50" s="33"/>
      <c r="D50" s="34"/>
      <c r="E50" s="35"/>
      <c r="F50" s="35"/>
      <c r="G50" s="35"/>
      <c r="H50" s="36"/>
      <c r="I50" s="33"/>
      <c r="J50" s="33"/>
      <c r="K50" s="33"/>
      <c r="L50" s="37"/>
    </row>
    <row r="51" spans="2:12" ht="18.75" x14ac:dyDescent="0.3">
      <c r="B51" s="18"/>
      <c r="C51" s="33"/>
      <c r="D51" s="34"/>
      <c r="E51" s="35"/>
      <c r="F51" s="35"/>
      <c r="G51" s="35"/>
      <c r="H51" s="36"/>
      <c r="I51" s="33"/>
      <c r="J51" s="33"/>
      <c r="K51" s="33"/>
      <c r="L51" s="37"/>
    </row>
    <row r="52" spans="2:12" ht="18.75" x14ac:dyDescent="0.3">
      <c r="B52" s="18"/>
      <c r="C52" s="33"/>
      <c r="D52" s="34"/>
      <c r="E52" s="35"/>
      <c r="F52" s="35"/>
      <c r="G52" s="35"/>
      <c r="H52" s="36"/>
      <c r="I52" s="33"/>
      <c r="J52" s="33"/>
      <c r="K52" s="33"/>
      <c r="L52" s="37"/>
    </row>
    <row r="53" spans="2:12" ht="18.75" x14ac:dyDescent="0.3">
      <c r="B53" s="18"/>
      <c r="C53" s="33"/>
      <c r="D53" s="34"/>
      <c r="E53" s="35"/>
      <c r="F53" s="35"/>
      <c r="G53" s="35"/>
      <c r="H53" s="36"/>
      <c r="I53" s="33"/>
      <c r="J53" s="33"/>
      <c r="K53" s="33"/>
      <c r="L53" s="37"/>
    </row>
    <row r="54" spans="2:12" ht="18.75" x14ac:dyDescent="0.3">
      <c r="B54" s="18"/>
      <c r="C54" s="33"/>
      <c r="D54" s="34"/>
      <c r="E54" s="35"/>
      <c r="F54" s="35"/>
      <c r="G54" s="35"/>
      <c r="H54" s="36"/>
      <c r="I54" s="33"/>
      <c r="J54" s="33"/>
      <c r="K54" s="33"/>
      <c r="L54" s="37"/>
    </row>
    <row r="55" spans="2:12" ht="18.75" x14ac:dyDescent="0.3">
      <c r="B55" s="18"/>
      <c r="C55" s="33"/>
      <c r="D55" s="34"/>
      <c r="E55" s="35"/>
      <c r="F55" s="35"/>
      <c r="G55" s="35"/>
      <c r="H55" s="36"/>
      <c r="I55" s="33"/>
      <c r="J55" s="33"/>
      <c r="K55" s="33"/>
      <c r="L55" s="37"/>
    </row>
    <row r="56" spans="2:12" ht="18.75" x14ac:dyDescent="0.3">
      <c r="B56" s="18"/>
      <c r="C56" s="33"/>
      <c r="D56" s="34"/>
      <c r="E56" s="35"/>
      <c r="F56" s="35"/>
      <c r="G56" s="35"/>
      <c r="H56" s="36"/>
      <c r="I56" s="33"/>
      <c r="J56" s="33"/>
      <c r="K56" s="33"/>
      <c r="L56" s="37"/>
    </row>
    <row r="57" spans="2:12" ht="18.75" x14ac:dyDescent="0.3">
      <c r="B57" s="18"/>
      <c r="C57" s="33"/>
      <c r="D57" s="34"/>
      <c r="E57" s="35"/>
      <c r="F57" s="35"/>
      <c r="G57" s="35"/>
      <c r="H57" s="36"/>
      <c r="I57" s="33"/>
      <c r="J57" s="33"/>
      <c r="K57" s="33"/>
      <c r="L57" s="37"/>
    </row>
    <row r="58" spans="2:12" ht="18.75" x14ac:dyDescent="0.3">
      <c r="B58" s="18"/>
      <c r="C58" s="33"/>
      <c r="D58" s="34"/>
      <c r="E58" s="35"/>
      <c r="F58" s="35"/>
      <c r="G58" s="35"/>
      <c r="H58" s="36"/>
      <c r="I58" s="33"/>
      <c r="J58" s="33"/>
      <c r="K58" s="33"/>
      <c r="L58" s="37"/>
    </row>
    <row r="59" spans="2:12" ht="18.75" x14ac:dyDescent="0.3">
      <c r="B59" s="18"/>
      <c r="C59" s="33"/>
      <c r="D59" s="34"/>
      <c r="E59" s="35"/>
      <c r="F59" s="35"/>
      <c r="G59" s="35"/>
      <c r="H59" s="36"/>
      <c r="I59" s="33"/>
      <c r="J59" s="33"/>
      <c r="K59" s="33"/>
      <c r="L59" s="37"/>
    </row>
    <row r="60" spans="2:12" ht="18.75" x14ac:dyDescent="0.3">
      <c r="B60" s="18"/>
      <c r="C60" s="33"/>
      <c r="D60" s="34"/>
      <c r="E60" s="35"/>
      <c r="F60" s="35"/>
      <c r="G60" s="35"/>
      <c r="H60" s="36"/>
      <c r="I60" s="33"/>
      <c r="J60" s="33"/>
      <c r="K60" s="33"/>
      <c r="L60" s="37"/>
    </row>
    <row r="61" spans="2:12" ht="18.75" x14ac:dyDescent="0.3">
      <c r="B61" s="18"/>
      <c r="C61" s="33"/>
      <c r="D61" s="34"/>
      <c r="E61" s="35"/>
      <c r="F61" s="35"/>
      <c r="G61" s="35"/>
      <c r="H61" s="36"/>
      <c r="I61" s="33"/>
      <c r="J61" s="33"/>
      <c r="K61" s="33"/>
      <c r="L61" s="37"/>
    </row>
    <row r="62" spans="2:12" ht="18.75" x14ac:dyDescent="0.3">
      <c r="B62" s="18"/>
      <c r="C62" s="33"/>
      <c r="D62" s="34"/>
      <c r="E62" s="35"/>
      <c r="F62" s="35"/>
      <c r="G62" s="35"/>
      <c r="H62" s="36"/>
      <c r="I62" s="33"/>
      <c r="J62" s="33"/>
      <c r="K62" s="33"/>
      <c r="L62" s="37"/>
    </row>
    <row r="63" spans="2:12" ht="18.75" x14ac:dyDescent="0.3">
      <c r="B63" s="18"/>
      <c r="C63" s="33"/>
      <c r="D63" s="34"/>
      <c r="E63" s="35"/>
      <c r="F63" s="35"/>
      <c r="G63" s="35"/>
      <c r="H63" s="36"/>
      <c r="I63" s="33"/>
      <c r="J63" s="33"/>
      <c r="K63" s="33"/>
      <c r="L63" s="37"/>
    </row>
    <row r="64" spans="2:12" ht="18.75" x14ac:dyDescent="0.3">
      <c r="B64" s="18"/>
      <c r="C64" s="33"/>
      <c r="D64" s="34"/>
      <c r="E64" s="35"/>
      <c r="F64" s="35"/>
      <c r="G64" s="35"/>
      <c r="H64" s="36"/>
      <c r="I64" s="33"/>
      <c r="J64" s="33"/>
      <c r="K64" s="33"/>
      <c r="L64" s="37"/>
    </row>
    <row r="65" spans="2:12" ht="18.75" x14ac:dyDescent="0.3">
      <c r="B65" s="18"/>
      <c r="C65" s="33"/>
      <c r="D65" s="34"/>
      <c r="E65" s="35"/>
      <c r="F65" s="35"/>
      <c r="G65" s="35"/>
      <c r="H65" s="36"/>
      <c r="I65" s="33"/>
      <c r="J65" s="33"/>
      <c r="K65" s="33"/>
      <c r="L65" s="37"/>
    </row>
    <row r="66" spans="2:12" ht="18.75" x14ac:dyDescent="0.3">
      <c r="B66" s="18"/>
      <c r="C66" s="33"/>
      <c r="D66" s="34"/>
      <c r="E66" s="35"/>
      <c r="F66" s="35"/>
      <c r="G66" s="35"/>
      <c r="H66" s="36"/>
      <c r="I66" s="33"/>
      <c r="J66" s="33"/>
      <c r="K66" s="33"/>
      <c r="L66" s="37"/>
    </row>
    <row r="67" spans="2:12" ht="18.75" x14ac:dyDescent="0.3">
      <c r="B67" s="18"/>
      <c r="C67" s="33"/>
      <c r="D67" s="34"/>
      <c r="E67" s="35"/>
      <c r="F67" s="35"/>
      <c r="G67" s="35"/>
      <c r="H67" s="36"/>
      <c r="I67" s="33"/>
      <c r="J67" s="33"/>
      <c r="K67" s="33"/>
      <c r="L67" s="37"/>
    </row>
    <row r="68" spans="2:12" ht="18.75" x14ac:dyDescent="0.3">
      <c r="B68" s="18"/>
      <c r="C68" s="33"/>
      <c r="D68" s="34"/>
      <c r="E68" s="35"/>
      <c r="F68" s="35"/>
      <c r="G68" s="35"/>
      <c r="H68" s="36"/>
      <c r="I68" s="33"/>
      <c r="J68" s="33"/>
      <c r="K68" s="33"/>
      <c r="L68" s="37"/>
    </row>
    <row r="69" spans="2:12" ht="18.75" x14ac:dyDescent="0.3">
      <c r="B69" s="18"/>
      <c r="C69" s="33"/>
      <c r="D69" s="34"/>
      <c r="E69" s="35"/>
      <c r="F69" s="35"/>
      <c r="G69" s="35"/>
      <c r="H69" s="36"/>
      <c r="I69" s="33"/>
      <c r="J69" s="33"/>
      <c r="K69" s="33"/>
      <c r="L69" s="37"/>
    </row>
    <row r="70" spans="2:12" ht="18.75" x14ac:dyDescent="0.3">
      <c r="B70" s="18"/>
      <c r="C70" s="33"/>
      <c r="D70" s="34"/>
      <c r="E70" s="35"/>
      <c r="F70" s="35"/>
      <c r="G70" s="35"/>
      <c r="H70" s="36"/>
      <c r="I70" s="33"/>
      <c r="J70" s="33"/>
      <c r="K70" s="33"/>
      <c r="L70" s="37"/>
    </row>
    <row r="71" spans="2:12" ht="18.75" x14ac:dyDescent="0.3">
      <c r="B71" s="18"/>
      <c r="C71" s="33"/>
      <c r="D71" s="34"/>
      <c r="E71" s="35"/>
      <c r="F71" s="35"/>
      <c r="G71" s="35"/>
      <c r="H71" s="36"/>
      <c r="I71" s="33"/>
      <c r="J71" s="33"/>
      <c r="K71" s="33"/>
      <c r="L71" s="37"/>
    </row>
    <row r="72" spans="2:12" ht="18.75" x14ac:dyDescent="0.3">
      <c r="B72" s="18"/>
      <c r="C72" s="33"/>
      <c r="D72" s="34"/>
      <c r="E72" s="35"/>
      <c r="F72" s="35"/>
      <c r="G72" s="35"/>
      <c r="H72" s="36"/>
      <c r="I72" s="33"/>
      <c r="J72" s="33"/>
      <c r="K72" s="33"/>
      <c r="L72" s="37"/>
    </row>
    <row r="73" spans="2:12" ht="18.75" x14ac:dyDescent="0.3">
      <c r="B73" s="18"/>
      <c r="C73" s="33"/>
      <c r="D73" s="34"/>
      <c r="E73" s="35"/>
      <c r="F73" s="35"/>
      <c r="G73" s="35"/>
      <c r="H73" s="36"/>
      <c r="I73" s="33"/>
      <c r="J73" s="33"/>
      <c r="K73" s="33"/>
      <c r="L73" s="37"/>
    </row>
    <row r="74" spans="2:12" ht="18.75" x14ac:dyDescent="0.3">
      <c r="B74" s="18"/>
      <c r="C74" s="33"/>
      <c r="D74" s="34"/>
      <c r="E74" s="35"/>
      <c r="F74" s="35"/>
      <c r="G74" s="35"/>
      <c r="H74" s="36"/>
      <c r="I74" s="33"/>
      <c r="J74" s="33"/>
      <c r="K74" s="33"/>
      <c r="L74" s="37"/>
    </row>
    <row r="75" spans="2:12" ht="18.75" x14ac:dyDescent="0.3">
      <c r="B75" s="18"/>
      <c r="C75" s="33"/>
      <c r="D75" s="34"/>
      <c r="E75" s="35"/>
      <c r="F75" s="35"/>
      <c r="G75" s="35"/>
      <c r="H75" s="36"/>
      <c r="I75" s="33"/>
      <c r="J75" s="33"/>
      <c r="K75" s="33"/>
      <c r="L75" s="37"/>
    </row>
    <row r="76" spans="2:12" ht="18.75" x14ac:dyDescent="0.3">
      <c r="B76" s="18"/>
      <c r="C76" s="33"/>
      <c r="D76" s="34"/>
      <c r="E76" s="35"/>
      <c r="F76" s="35"/>
      <c r="G76" s="35"/>
      <c r="H76" s="36"/>
      <c r="I76" s="33"/>
      <c r="J76" s="33"/>
      <c r="K76" s="33"/>
      <c r="L76" s="37"/>
    </row>
    <row r="77" spans="2:12" ht="18.75" x14ac:dyDescent="0.3">
      <c r="B77" s="18"/>
      <c r="C77" s="33"/>
      <c r="D77" s="34"/>
      <c r="E77" s="35"/>
      <c r="F77" s="35"/>
      <c r="G77" s="35"/>
      <c r="H77" s="36"/>
      <c r="I77" s="33"/>
      <c r="J77" s="33"/>
      <c r="K77" s="33"/>
      <c r="L77" s="37"/>
    </row>
    <row r="78" spans="2:12" ht="18.75" x14ac:dyDescent="0.3">
      <c r="B78" s="18"/>
      <c r="C78" s="33"/>
      <c r="D78" s="34"/>
      <c r="E78" s="35"/>
      <c r="F78" s="35"/>
      <c r="G78" s="35"/>
      <c r="H78" s="36"/>
      <c r="I78" s="33"/>
      <c r="J78" s="33"/>
      <c r="K78" s="33"/>
      <c r="L78" s="37"/>
    </row>
    <row r="79" spans="2:12" ht="18.75" x14ac:dyDescent="0.3">
      <c r="B79" s="18"/>
      <c r="C79" s="33"/>
      <c r="D79" s="34"/>
      <c r="E79" s="35"/>
      <c r="F79" s="35"/>
      <c r="G79" s="35"/>
      <c r="H79" s="36"/>
      <c r="I79" s="33"/>
      <c r="J79" s="33"/>
      <c r="K79" s="33"/>
      <c r="L79" s="37"/>
    </row>
    <row r="80" spans="2:12" ht="18.75" x14ac:dyDescent="0.3">
      <c r="B80" s="18"/>
      <c r="C80" s="33"/>
      <c r="D80" s="34"/>
      <c r="E80" s="35"/>
      <c r="F80" s="35"/>
      <c r="G80" s="35"/>
      <c r="H80" s="36"/>
      <c r="I80" s="33"/>
      <c r="J80" s="33"/>
      <c r="K80" s="33"/>
      <c r="L80" s="37"/>
    </row>
    <row r="81" spans="2:12" ht="18.75" x14ac:dyDescent="0.3">
      <c r="B81" s="18"/>
      <c r="C81" s="33"/>
      <c r="D81" s="34"/>
      <c r="E81" s="35"/>
      <c r="F81" s="35"/>
      <c r="G81" s="35"/>
      <c r="H81" s="36"/>
      <c r="I81" s="33"/>
      <c r="J81" s="33"/>
      <c r="K81" s="33"/>
      <c r="L81" s="37"/>
    </row>
    <row r="82" spans="2:12" ht="18.75" x14ac:dyDescent="0.3">
      <c r="B82" s="18"/>
      <c r="C82" s="33"/>
      <c r="D82" s="34"/>
      <c r="E82" s="35"/>
      <c r="F82" s="35"/>
      <c r="G82" s="35"/>
      <c r="H82" s="36"/>
      <c r="I82" s="33"/>
      <c r="J82" s="33"/>
      <c r="K82" s="33"/>
      <c r="L82" s="37"/>
    </row>
    <row r="83" spans="2:12" ht="18.75" x14ac:dyDescent="0.3">
      <c r="B83" s="18"/>
      <c r="C83" s="33"/>
      <c r="D83" s="34"/>
      <c r="E83" s="35"/>
      <c r="F83" s="35"/>
      <c r="G83" s="35"/>
      <c r="H83" s="36"/>
      <c r="I83" s="33"/>
      <c r="J83" s="33"/>
      <c r="K83" s="33"/>
      <c r="L83" s="37"/>
    </row>
    <row r="84" spans="2:12" ht="18.75" x14ac:dyDescent="0.3">
      <c r="B84" s="18"/>
      <c r="C84" s="33"/>
      <c r="D84" s="34"/>
      <c r="E84" s="35"/>
      <c r="F84" s="35"/>
      <c r="G84" s="35"/>
      <c r="H84" s="36"/>
      <c r="I84" s="33"/>
      <c r="J84" s="33"/>
      <c r="K84" s="33"/>
      <c r="L84" s="37"/>
    </row>
    <row r="85" spans="2:12" ht="18.75" x14ac:dyDescent="0.3">
      <c r="B85" s="18"/>
      <c r="C85" s="33"/>
      <c r="D85" s="34"/>
      <c r="E85" s="35"/>
      <c r="F85" s="35"/>
      <c r="G85" s="35"/>
      <c r="H85" s="36"/>
      <c r="I85" s="33"/>
      <c r="J85" s="33"/>
      <c r="K85" s="33"/>
      <c r="L85" s="37"/>
    </row>
    <row r="86" spans="2:12" ht="18.75" x14ac:dyDescent="0.3">
      <c r="B86" s="18"/>
      <c r="C86" s="33"/>
      <c r="D86" s="34"/>
      <c r="E86" s="35"/>
      <c r="F86" s="35"/>
      <c r="G86" s="35"/>
      <c r="H86" s="36"/>
      <c r="I86" s="33"/>
      <c r="J86" s="33"/>
      <c r="K86" s="33"/>
      <c r="L86" s="37"/>
    </row>
    <row r="87" spans="2:12" ht="18.75" x14ac:dyDescent="0.3">
      <c r="B87" s="18"/>
      <c r="C87" s="33"/>
      <c r="D87" s="34"/>
      <c r="E87" s="35"/>
      <c r="F87" s="35"/>
      <c r="G87" s="35"/>
      <c r="H87" s="36"/>
      <c r="I87" s="33"/>
      <c r="J87" s="33"/>
      <c r="K87" s="33"/>
      <c r="L87" s="37"/>
    </row>
    <row r="88" spans="2:12" ht="18.75" x14ac:dyDescent="0.3">
      <c r="B88" s="18"/>
      <c r="C88" s="33"/>
      <c r="D88" s="34"/>
      <c r="E88" s="35"/>
      <c r="F88" s="35"/>
      <c r="G88" s="35"/>
      <c r="H88" s="36"/>
      <c r="I88" s="33"/>
      <c r="J88" s="33"/>
      <c r="K88" s="33"/>
      <c r="L88" s="37"/>
    </row>
    <row r="89" spans="2:12" ht="18.75" x14ac:dyDescent="0.3">
      <c r="B89" s="18"/>
      <c r="C89" s="33"/>
      <c r="D89" s="34"/>
      <c r="E89" s="35"/>
      <c r="F89" s="35"/>
      <c r="G89" s="35"/>
      <c r="H89" s="36"/>
      <c r="I89" s="33"/>
      <c r="J89" s="33"/>
      <c r="K89" s="33"/>
      <c r="L89" s="37"/>
    </row>
    <row r="90" spans="2:12" ht="18.75" x14ac:dyDescent="0.3">
      <c r="B90" s="18"/>
      <c r="C90" s="33"/>
      <c r="D90" s="34"/>
      <c r="E90" s="35"/>
      <c r="F90" s="35"/>
      <c r="G90" s="35"/>
      <c r="H90" s="36"/>
      <c r="I90" s="33"/>
      <c r="J90" s="33"/>
      <c r="K90" s="33"/>
      <c r="L90" s="37"/>
    </row>
    <row r="91" spans="2:12" ht="18.75" x14ac:dyDescent="0.3">
      <c r="B91" s="18"/>
      <c r="C91" s="33"/>
      <c r="D91" s="34"/>
      <c r="E91" s="35"/>
      <c r="F91" s="35"/>
      <c r="G91" s="35"/>
      <c r="H91" s="36"/>
      <c r="I91" s="33"/>
      <c r="J91" s="33"/>
      <c r="K91" s="33"/>
      <c r="L91" s="37"/>
    </row>
    <row r="92" spans="2:12" ht="18.75" x14ac:dyDescent="0.3">
      <c r="B92" s="18"/>
      <c r="C92" s="33"/>
      <c r="D92" s="34"/>
      <c r="E92" s="35"/>
      <c r="F92" s="35"/>
      <c r="G92" s="35"/>
      <c r="H92" s="36"/>
      <c r="I92" s="33"/>
      <c r="J92" s="33"/>
      <c r="K92" s="33"/>
      <c r="L92" s="37"/>
    </row>
    <row r="93" spans="2:12" ht="18.75" x14ac:dyDescent="0.3">
      <c r="B93" s="18"/>
      <c r="C93" s="33"/>
      <c r="D93" s="34"/>
      <c r="E93" s="35"/>
      <c r="F93" s="35"/>
      <c r="G93" s="35"/>
      <c r="H93" s="36"/>
      <c r="I93" s="33"/>
      <c r="J93" s="33"/>
      <c r="K93" s="33"/>
      <c r="L93" s="37"/>
    </row>
    <row r="94" spans="2:12" ht="18.75" x14ac:dyDescent="0.3">
      <c r="B94" s="18"/>
      <c r="C94" s="33"/>
      <c r="D94" s="34"/>
      <c r="E94" s="35"/>
      <c r="F94" s="35"/>
      <c r="G94" s="35"/>
      <c r="H94" s="36"/>
      <c r="I94" s="33"/>
      <c r="J94" s="33"/>
      <c r="K94" s="33"/>
      <c r="L94" s="37"/>
    </row>
    <row r="95" spans="2:12" ht="18.75" x14ac:dyDescent="0.3">
      <c r="B95" s="18"/>
      <c r="C95" s="33"/>
      <c r="D95" s="34"/>
      <c r="E95" s="35"/>
      <c r="F95" s="35"/>
      <c r="G95" s="35"/>
      <c r="H95" s="36"/>
      <c r="I95" s="33"/>
      <c r="J95" s="33"/>
      <c r="K95" s="33"/>
      <c r="L95" s="37"/>
    </row>
    <row r="96" spans="2:12" ht="18.75" x14ac:dyDescent="0.3">
      <c r="B96" s="18"/>
      <c r="C96" s="33"/>
      <c r="D96" s="34"/>
      <c r="E96" s="35"/>
      <c r="F96" s="35"/>
      <c r="G96" s="35"/>
      <c r="H96" s="36"/>
      <c r="I96" s="33"/>
      <c r="J96" s="33"/>
      <c r="K96" s="33"/>
      <c r="L96" s="37"/>
    </row>
    <row r="97" spans="2:12" ht="18.75" x14ac:dyDescent="0.3">
      <c r="B97" s="18"/>
      <c r="C97" s="33"/>
      <c r="D97" s="34"/>
      <c r="E97" s="35"/>
      <c r="F97" s="35"/>
      <c r="G97" s="35"/>
      <c r="H97" s="36"/>
      <c r="I97" s="33"/>
      <c r="J97" s="33"/>
      <c r="K97" s="33"/>
      <c r="L97" s="37"/>
    </row>
    <row r="98" spans="2:12" ht="18.75" x14ac:dyDescent="0.3">
      <c r="B98" s="18"/>
      <c r="C98" s="33"/>
      <c r="D98" s="34"/>
      <c r="E98" s="35"/>
      <c r="F98" s="35"/>
      <c r="G98" s="35"/>
      <c r="H98" s="36"/>
      <c r="I98" s="33"/>
      <c r="J98" s="33"/>
      <c r="K98" s="33"/>
      <c r="L98" s="37"/>
    </row>
    <row r="99" spans="2:12" ht="18.75" x14ac:dyDescent="0.3">
      <c r="B99" s="18"/>
      <c r="C99" s="33"/>
      <c r="D99" s="34"/>
      <c r="E99" s="35"/>
      <c r="F99" s="35"/>
      <c r="G99" s="35"/>
      <c r="H99" s="36"/>
      <c r="I99" s="33"/>
      <c r="J99" s="33"/>
      <c r="K99" s="33"/>
      <c r="L99" s="37"/>
    </row>
    <row r="100" spans="2:12" ht="18.75" x14ac:dyDescent="0.3">
      <c r="B100" s="18"/>
      <c r="C100" s="33"/>
      <c r="D100" s="34"/>
      <c r="E100" s="35"/>
      <c r="F100" s="35"/>
      <c r="G100" s="35"/>
      <c r="H100" s="36"/>
      <c r="I100" s="33"/>
      <c r="J100" s="33"/>
      <c r="K100" s="33"/>
      <c r="L100" s="37"/>
    </row>
    <row r="101" spans="2:12" ht="18.75" x14ac:dyDescent="0.3">
      <c r="B101" s="18"/>
      <c r="C101" s="33"/>
      <c r="D101" s="34"/>
      <c r="E101" s="35"/>
      <c r="F101" s="35"/>
      <c r="G101" s="35"/>
      <c r="H101" s="36"/>
      <c r="I101" s="33"/>
      <c r="J101" s="33"/>
      <c r="K101" s="33"/>
      <c r="L101" s="37"/>
    </row>
    <row r="102" spans="2:12" ht="18.75" x14ac:dyDescent="0.3">
      <c r="B102" s="18"/>
      <c r="C102" s="33"/>
      <c r="D102" s="34"/>
      <c r="E102" s="35"/>
      <c r="F102" s="35"/>
      <c r="G102" s="35"/>
      <c r="H102" s="36"/>
      <c r="I102" s="33"/>
      <c r="J102" s="33"/>
      <c r="K102" s="33"/>
      <c r="L102" s="37"/>
    </row>
    <row r="103" spans="2:12" ht="18.75" x14ac:dyDescent="0.3">
      <c r="B103" s="18"/>
      <c r="C103" s="33"/>
      <c r="D103" s="34"/>
      <c r="E103" s="35"/>
      <c r="F103" s="35"/>
      <c r="G103" s="35"/>
      <c r="H103" s="36"/>
      <c r="I103" s="33"/>
      <c r="J103" s="33"/>
      <c r="K103" s="33"/>
      <c r="L103" s="37"/>
    </row>
    <row r="104" spans="2:12" ht="18.75" x14ac:dyDescent="0.3">
      <c r="B104" s="18"/>
      <c r="C104" s="33"/>
      <c r="D104" s="34"/>
      <c r="E104" s="35"/>
      <c r="F104" s="35"/>
      <c r="G104" s="35"/>
      <c r="H104" s="36"/>
      <c r="I104" s="33"/>
      <c r="J104" s="33"/>
      <c r="K104" s="33"/>
      <c r="L104" s="37"/>
    </row>
    <row r="105" spans="2:12" ht="18.75" x14ac:dyDescent="0.3">
      <c r="B105" s="18"/>
      <c r="C105" s="33"/>
      <c r="D105" s="34"/>
      <c r="E105" s="35"/>
      <c r="F105" s="35"/>
      <c r="G105" s="35"/>
      <c r="H105" s="36"/>
      <c r="I105" s="33"/>
      <c r="J105" s="33"/>
      <c r="K105" s="33"/>
      <c r="L105" s="37"/>
    </row>
    <row r="106" spans="2:12" ht="18.75" x14ac:dyDescent="0.3">
      <c r="B106" s="18"/>
      <c r="C106" s="33"/>
      <c r="D106" s="34"/>
      <c r="E106" s="35"/>
      <c r="F106" s="35"/>
      <c r="G106" s="35"/>
      <c r="H106" s="36"/>
      <c r="I106" s="33"/>
      <c r="J106" s="33"/>
      <c r="K106" s="33"/>
      <c r="L106" s="37"/>
    </row>
    <row r="107" spans="2:12" ht="18.75" x14ac:dyDescent="0.3">
      <c r="B107" s="18"/>
      <c r="C107" s="33"/>
      <c r="D107" s="34"/>
      <c r="E107" s="35"/>
      <c r="F107" s="35"/>
      <c r="G107" s="35"/>
      <c r="H107" s="36"/>
      <c r="I107" s="33"/>
      <c r="J107" s="33"/>
      <c r="K107" s="33"/>
      <c r="L107" s="37"/>
    </row>
    <row r="108" spans="2:12" ht="18.75" x14ac:dyDescent="0.3">
      <c r="B108" s="18"/>
      <c r="C108" s="33"/>
      <c r="D108" s="34"/>
      <c r="E108" s="35"/>
      <c r="F108" s="35"/>
      <c r="G108" s="35"/>
      <c r="H108" s="36"/>
      <c r="I108" s="33"/>
      <c r="J108" s="33"/>
      <c r="K108" s="33"/>
      <c r="L108" s="37"/>
    </row>
    <row r="109" spans="2:12" ht="18.75" x14ac:dyDescent="0.3">
      <c r="B109" s="18"/>
      <c r="C109" s="33"/>
      <c r="D109" s="34"/>
      <c r="E109" s="35"/>
      <c r="F109" s="35"/>
      <c r="G109" s="35"/>
      <c r="H109" s="36"/>
      <c r="I109" s="33"/>
      <c r="J109" s="33"/>
      <c r="K109" s="33"/>
      <c r="L109" s="37"/>
    </row>
    <row r="110" spans="2:12" ht="18.75" x14ac:dyDescent="0.3">
      <c r="B110" s="18"/>
      <c r="C110" s="33"/>
      <c r="D110" s="34"/>
      <c r="E110" s="35"/>
      <c r="F110" s="35"/>
      <c r="G110" s="35"/>
      <c r="H110" s="36"/>
      <c r="I110" s="33"/>
      <c r="J110" s="33"/>
      <c r="K110" s="33"/>
      <c r="L110" s="37"/>
    </row>
    <row r="111" spans="2:12" ht="18.75" x14ac:dyDescent="0.3">
      <c r="B111" s="18"/>
      <c r="C111" s="33"/>
      <c r="D111" s="34"/>
      <c r="E111" s="35"/>
      <c r="F111" s="35"/>
      <c r="G111" s="35"/>
      <c r="H111" s="36"/>
      <c r="I111" s="33"/>
      <c r="J111" s="33"/>
      <c r="K111" s="33"/>
      <c r="L111" s="37"/>
    </row>
    <row r="112" spans="2:12" ht="18.75" x14ac:dyDescent="0.3">
      <c r="B112" s="18"/>
      <c r="C112" s="33"/>
      <c r="D112" s="34"/>
      <c r="E112" s="35"/>
      <c r="F112" s="35"/>
      <c r="G112" s="35"/>
      <c r="H112" s="36"/>
      <c r="I112" s="33"/>
      <c r="J112" s="33"/>
      <c r="K112" s="33"/>
      <c r="L112" s="37"/>
    </row>
    <row r="113" spans="2:12" ht="18.75" x14ac:dyDescent="0.3">
      <c r="B113" s="18"/>
      <c r="C113" s="33"/>
      <c r="D113" s="34"/>
      <c r="E113" s="35"/>
      <c r="F113" s="35"/>
      <c r="G113" s="35"/>
      <c r="H113" s="36"/>
      <c r="I113" s="33"/>
      <c r="J113" s="33"/>
      <c r="K113" s="33"/>
      <c r="L113" s="37"/>
    </row>
    <row r="114" spans="2:12" ht="18.75" x14ac:dyDescent="0.3">
      <c r="B114" s="18"/>
      <c r="C114" s="33"/>
      <c r="D114" s="34"/>
      <c r="E114" s="35"/>
      <c r="F114" s="35"/>
      <c r="G114" s="35"/>
      <c r="H114" s="36"/>
      <c r="I114" s="33"/>
      <c r="J114" s="33"/>
      <c r="K114" s="33"/>
      <c r="L114" s="37"/>
    </row>
    <row r="115" spans="2:12" ht="18.75" x14ac:dyDescent="0.3">
      <c r="B115" s="18"/>
      <c r="C115" s="33"/>
      <c r="D115" s="34"/>
      <c r="E115" s="35"/>
      <c r="F115" s="35"/>
      <c r="G115" s="35"/>
      <c r="H115" s="36"/>
      <c r="I115" s="33"/>
      <c r="J115" s="33"/>
      <c r="K115" s="33"/>
      <c r="L115" s="37"/>
    </row>
    <row r="116" spans="2:12" ht="18.75" x14ac:dyDescent="0.3">
      <c r="B116" s="18"/>
      <c r="C116" s="33"/>
      <c r="D116" s="34"/>
      <c r="E116" s="35"/>
      <c r="F116" s="35"/>
      <c r="G116" s="35"/>
      <c r="H116" s="36"/>
      <c r="I116" s="33"/>
      <c r="J116" s="33"/>
      <c r="K116" s="33"/>
      <c r="L116" s="37"/>
    </row>
    <row r="117" spans="2:12" ht="18.75" x14ac:dyDescent="0.3">
      <c r="B117" s="18"/>
      <c r="C117" s="33"/>
      <c r="D117" s="34"/>
      <c r="E117" s="35"/>
      <c r="F117" s="35"/>
      <c r="G117" s="35"/>
      <c r="H117" s="36"/>
      <c r="I117" s="33"/>
      <c r="J117" s="33"/>
      <c r="K117" s="33"/>
      <c r="L117" s="37"/>
    </row>
    <row r="118" spans="2:12" ht="18.75" x14ac:dyDescent="0.3">
      <c r="B118" s="18"/>
      <c r="C118" s="33"/>
      <c r="D118" s="34"/>
      <c r="E118" s="35"/>
      <c r="F118" s="35"/>
      <c r="G118" s="35"/>
      <c r="H118" s="36"/>
      <c r="I118" s="33"/>
      <c r="J118" s="33"/>
      <c r="K118" s="33"/>
      <c r="L118" s="37"/>
    </row>
    <row r="119" spans="2:12" ht="18.75" x14ac:dyDescent="0.3">
      <c r="B119" s="18"/>
      <c r="C119" s="33"/>
      <c r="D119" s="34"/>
      <c r="E119" s="35"/>
      <c r="F119" s="35"/>
      <c r="G119" s="35"/>
      <c r="H119" s="36"/>
      <c r="I119" s="33"/>
      <c r="J119" s="33"/>
      <c r="K119" s="33"/>
      <c r="L119" s="37"/>
    </row>
    <row r="120" spans="2:12" ht="18.75" x14ac:dyDescent="0.3">
      <c r="B120" s="18"/>
      <c r="C120" s="33"/>
      <c r="D120" s="34"/>
      <c r="E120" s="35"/>
      <c r="F120" s="35"/>
      <c r="G120" s="35"/>
      <c r="H120" s="36"/>
      <c r="I120" s="33"/>
      <c r="J120" s="33"/>
      <c r="K120" s="33"/>
      <c r="L120" s="37"/>
    </row>
    <row r="121" spans="2:12" ht="18.75" x14ac:dyDescent="0.3">
      <c r="B121" s="18"/>
      <c r="C121" s="33"/>
      <c r="D121" s="34"/>
      <c r="E121" s="35"/>
      <c r="F121" s="35"/>
      <c r="G121" s="35"/>
      <c r="H121" s="36"/>
      <c r="I121" s="33"/>
      <c r="J121" s="33"/>
      <c r="K121" s="33"/>
      <c r="L121" s="37"/>
    </row>
    <row r="122" spans="2:12" ht="18.75" x14ac:dyDescent="0.3">
      <c r="B122" s="18"/>
      <c r="C122" s="33"/>
      <c r="D122" s="34"/>
      <c r="E122" s="35"/>
      <c r="F122" s="35"/>
      <c r="G122" s="35"/>
      <c r="H122" s="36"/>
      <c r="I122" s="33"/>
      <c r="J122" s="33"/>
      <c r="K122" s="33"/>
      <c r="L122" s="37"/>
    </row>
    <row r="123" spans="2:12" ht="18.75" x14ac:dyDescent="0.3">
      <c r="B123" s="18"/>
      <c r="C123" s="33"/>
      <c r="D123" s="34"/>
      <c r="E123" s="35"/>
      <c r="F123" s="35"/>
      <c r="G123" s="35"/>
      <c r="H123" s="36"/>
      <c r="I123" s="33"/>
      <c r="J123" s="33"/>
      <c r="K123" s="33"/>
      <c r="L123" s="37"/>
    </row>
    <row r="124" spans="2:12" ht="18.75" x14ac:dyDescent="0.3">
      <c r="B124" s="18"/>
      <c r="C124" s="33"/>
      <c r="D124" s="34"/>
      <c r="E124" s="35"/>
      <c r="F124" s="35"/>
      <c r="G124" s="35"/>
      <c r="H124" s="36"/>
      <c r="I124" s="33"/>
      <c r="J124" s="33"/>
      <c r="K124" s="33"/>
      <c r="L124" s="37"/>
    </row>
    <row r="125" spans="2:12" ht="18.75" x14ac:dyDescent="0.3">
      <c r="B125" s="18"/>
      <c r="C125" s="33"/>
      <c r="D125" s="34"/>
      <c r="E125" s="35"/>
      <c r="F125" s="35"/>
      <c r="G125" s="35"/>
      <c r="H125" s="36"/>
      <c r="I125" s="33"/>
      <c r="J125" s="33"/>
      <c r="K125" s="33"/>
      <c r="L125" s="37"/>
    </row>
    <row r="126" spans="2:12" ht="18.75" x14ac:dyDescent="0.3">
      <c r="B126" s="18"/>
      <c r="C126" s="33"/>
      <c r="D126" s="34"/>
      <c r="E126" s="35"/>
      <c r="F126" s="35"/>
      <c r="G126" s="35"/>
      <c r="H126" s="36"/>
      <c r="I126" s="33"/>
      <c r="J126" s="33"/>
      <c r="K126" s="33"/>
      <c r="L126" s="37"/>
    </row>
    <row r="127" spans="2:12" ht="18.75" x14ac:dyDescent="0.3">
      <c r="B127" s="18"/>
      <c r="C127" s="33"/>
      <c r="D127" s="34"/>
      <c r="E127" s="35"/>
      <c r="F127" s="35"/>
      <c r="G127" s="35"/>
      <c r="H127" s="36"/>
      <c r="I127" s="33"/>
      <c r="J127" s="33"/>
      <c r="K127" s="33"/>
      <c r="L127" s="37"/>
    </row>
    <row r="128" spans="2:12" ht="18.75" x14ac:dyDescent="0.3">
      <c r="B128" s="18"/>
      <c r="C128" s="33"/>
      <c r="D128" s="34"/>
      <c r="E128" s="35"/>
      <c r="F128" s="35"/>
      <c r="G128" s="35"/>
      <c r="H128" s="36"/>
      <c r="I128" s="33"/>
      <c r="J128" s="33"/>
      <c r="K128" s="33"/>
      <c r="L128" s="37"/>
    </row>
    <row r="129" spans="2:12" ht="18.75" x14ac:dyDescent="0.3">
      <c r="B129" s="18"/>
      <c r="C129" s="33"/>
      <c r="D129" s="34"/>
      <c r="E129" s="35"/>
      <c r="F129" s="35"/>
      <c r="G129" s="35"/>
      <c r="H129" s="36"/>
      <c r="I129" s="33"/>
      <c r="J129" s="33"/>
      <c r="K129" s="33"/>
      <c r="L129" s="37"/>
    </row>
    <row r="130" spans="2:12" ht="18.75" x14ac:dyDescent="0.3">
      <c r="B130" s="18"/>
      <c r="C130" s="33"/>
      <c r="D130" s="34"/>
      <c r="E130" s="35"/>
      <c r="F130" s="35"/>
      <c r="G130" s="35"/>
      <c r="H130" s="36"/>
      <c r="I130" s="33"/>
      <c r="J130" s="33"/>
      <c r="K130" s="33"/>
      <c r="L130" s="37"/>
    </row>
    <row r="131" spans="2:12" ht="18.75" x14ac:dyDescent="0.3">
      <c r="B131" s="18"/>
      <c r="C131" s="33"/>
      <c r="D131" s="34"/>
      <c r="E131" s="35"/>
      <c r="F131" s="35"/>
      <c r="G131" s="35"/>
      <c r="H131" s="36"/>
      <c r="I131" s="33"/>
      <c r="J131" s="33"/>
      <c r="K131" s="33"/>
      <c r="L131" s="37"/>
    </row>
    <row r="132" spans="2:12" ht="18.75" x14ac:dyDescent="0.3">
      <c r="B132" s="18"/>
      <c r="C132" s="33"/>
      <c r="D132" s="34"/>
      <c r="E132" s="35"/>
      <c r="F132" s="35"/>
      <c r="G132" s="35"/>
      <c r="H132" s="36"/>
      <c r="I132" s="33"/>
      <c r="J132" s="33"/>
      <c r="K132" s="33"/>
      <c r="L132" s="37"/>
    </row>
    <row r="133" spans="2:12" ht="18.75" x14ac:dyDescent="0.3">
      <c r="B133" s="18"/>
      <c r="C133" s="33"/>
      <c r="D133" s="34"/>
      <c r="E133" s="35"/>
      <c r="F133" s="35"/>
      <c r="G133" s="35"/>
      <c r="H133" s="36"/>
      <c r="I133" s="33"/>
      <c r="J133" s="33"/>
      <c r="K133" s="33"/>
      <c r="L133" s="37"/>
    </row>
    <row r="134" spans="2:12" ht="18.75" x14ac:dyDescent="0.3">
      <c r="B134" s="18"/>
      <c r="C134" s="33"/>
      <c r="D134" s="34"/>
      <c r="E134" s="35"/>
      <c r="F134" s="35"/>
      <c r="G134" s="35"/>
      <c r="H134" s="36"/>
      <c r="I134" s="33"/>
      <c r="J134" s="33"/>
      <c r="K134" s="33"/>
      <c r="L134" s="37"/>
    </row>
    <row r="135" spans="2:12" ht="18.75" x14ac:dyDescent="0.3">
      <c r="B135" s="18"/>
      <c r="C135" s="33"/>
      <c r="D135" s="34"/>
      <c r="E135" s="35"/>
      <c r="F135" s="35"/>
      <c r="G135" s="35"/>
      <c r="H135" s="36"/>
      <c r="I135" s="33"/>
      <c r="J135" s="33"/>
      <c r="K135" s="33"/>
      <c r="L135" s="37"/>
    </row>
    <row r="136" spans="2:12" ht="18.75" x14ac:dyDescent="0.3">
      <c r="B136" s="18"/>
      <c r="C136" s="33"/>
      <c r="D136" s="34"/>
      <c r="E136" s="35"/>
      <c r="F136" s="35"/>
      <c r="G136" s="35"/>
      <c r="H136" s="36"/>
      <c r="I136" s="33"/>
      <c r="J136" s="33"/>
      <c r="K136" s="33"/>
      <c r="L136" s="37"/>
    </row>
    <row r="137" spans="2:12" ht="18.75" x14ac:dyDescent="0.3">
      <c r="B137" s="18"/>
      <c r="C137" s="33"/>
      <c r="D137" s="34"/>
      <c r="E137" s="35"/>
      <c r="F137" s="35"/>
      <c r="G137" s="35"/>
      <c r="H137" s="36"/>
      <c r="I137" s="33"/>
      <c r="J137" s="33"/>
      <c r="K137" s="33"/>
      <c r="L137" s="37"/>
    </row>
    <row r="138" spans="2:12" ht="18.75" x14ac:dyDescent="0.3">
      <c r="B138" s="18"/>
      <c r="C138" s="33"/>
      <c r="D138" s="34"/>
      <c r="E138" s="35"/>
      <c r="F138" s="35"/>
      <c r="G138" s="35"/>
      <c r="H138" s="36"/>
      <c r="I138" s="33"/>
      <c r="J138" s="33"/>
      <c r="K138" s="33"/>
      <c r="L138" s="37"/>
    </row>
    <row r="139" spans="2:12" ht="18.75" x14ac:dyDescent="0.3">
      <c r="B139" s="18"/>
      <c r="C139" s="33"/>
      <c r="D139" s="34"/>
      <c r="E139" s="35"/>
      <c r="F139" s="35"/>
      <c r="G139" s="35"/>
      <c r="H139" s="36"/>
      <c r="I139" s="33"/>
      <c r="J139" s="33"/>
      <c r="K139" s="33"/>
      <c r="L139" s="37"/>
    </row>
    <row r="140" spans="2:12" ht="18.75" x14ac:dyDescent="0.3">
      <c r="B140" s="18"/>
      <c r="C140" s="33"/>
      <c r="D140" s="34"/>
      <c r="E140" s="35"/>
      <c r="F140" s="35"/>
      <c r="G140" s="35"/>
      <c r="H140" s="36"/>
      <c r="I140" s="33"/>
      <c r="J140" s="33"/>
      <c r="K140" s="33"/>
      <c r="L140" s="37"/>
    </row>
    <row r="141" spans="2:12" ht="18.75" x14ac:dyDescent="0.3">
      <c r="B141" s="18"/>
      <c r="C141" s="33"/>
      <c r="D141" s="34"/>
      <c r="E141" s="35"/>
      <c r="F141" s="35"/>
      <c r="G141" s="35"/>
      <c r="H141" s="36"/>
      <c r="I141" s="33"/>
      <c r="J141" s="33"/>
      <c r="K141" s="33"/>
      <c r="L141" s="37"/>
    </row>
    <row r="142" spans="2:12" ht="18.75" x14ac:dyDescent="0.3">
      <c r="B142" s="18"/>
      <c r="C142" s="33"/>
      <c r="D142" s="34"/>
      <c r="E142" s="35"/>
      <c r="F142" s="35"/>
      <c r="G142" s="35"/>
      <c r="H142" s="36"/>
      <c r="I142" s="33"/>
      <c r="J142" s="33"/>
      <c r="K142" s="33"/>
      <c r="L142" s="37"/>
    </row>
    <row r="143" spans="2:12" ht="18.75" x14ac:dyDescent="0.3">
      <c r="B143" s="18"/>
      <c r="C143" s="33"/>
      <c r="D143" s="34"/>
      <c r="E143" s="35"/>
      <c r="F143" s="35"/>
      <c r="G143" s="35"/>
      <c r="H143" s="36"/>
      <c r="I143" s="33"/>
      <c r="J143" s="33"/>
      <c r="K143" s="33"/>
      <c r="L143" s="37"/>
    </row>
    <row r="144" spans="2:12" ht="18.75" x14ac:dyDescent="0.3">
      <c r="B144" s="18"/>
      <c r="C144" s="33"/>
      <c r="D144" s="34"/>
      <c r="E144" s="35"/>
      <c r="F144" s="35"/>
      <c r="G144" s="35"/>
      <c r="H144" s="36"/>
      <c r="I144" s="33"/>
      <c r="J144" s="33"/>
      <c r="K144" s="33"/>
      <c r="L144" s="37"/>
    </row>
    <row r="145" spans="2:12" ht="18.75" x14ac:dyDescent="0.3">
      <c r="B145" s="18"/>
      <c r="C145" s="33"/>
      <c r="D145" s="34"/>
      <c r="E145" s="35"/>
      <c r="F145" s="35"/>
      <c r="G145" s="35"/>
      <c r="H145" s="36"/>
      <c r="I145" s="33"/>
      <c r="J145" s="33"/>
      <c r="K145" s="33"/>
      <c r="L145" s="37"/>
    </row>
    <row r="146" spans="2:12" ht="18.75" x14ac:dyDescent="0.3">
      <c r="B146" s="18"/>
      <c r="C146" s="33"/>
      <c r="D146" s="34"/>
      <c r="E146" s="35"/>
      <c r="F146" s="35"/>
      <c r="G146" s="35"/>
      <c r="H146" s="36"/>
      <c r="I146" s="33"/>
      <c r="J146" s="33"/>
      <c r="K146" s="33"/>
      <c r="L146" s="37"/>
    </row>
    <row r="147" spans="2:12" ht="18.75" x14ac:dyDescent="0.3">
      <c r="B147" s="18"/>
      <c r="C147" s="33"/>
      <c r="D147" s="34"/>
      <c r="E147" s="35"/>
      <c r="F147" s="35"/>
      <c r="G147" s="35"/>
      <c r="H147" s="36"/>
      <c r="I147" s="33"/>
      <c r="J147" s="33"/>
      <c r="K147" s="33"/>
      <c r="L147" s="37"/>
    </row>
    <row r="148" spans="2:12" ht="18.75" x14ac:dyDescent="0.3">
      <c r="B148" s="18"/>
      <c r="C148" s="33"/>
      <c r="D148" s="34"/>
      <c r="E148" s="35"/>
      <c r="F148" s="35"/>
      <c r="G148" s="35"/>
      <c r="H148" s="36"/>
      <c r="I148" s="33"/>
      <c r="J148" s="33"/>
      <c r="K148" s="33"/>
      <c r="L148" s="37"/>
    </row>
    <row r="149" spans="2:12" ht="18.75" x14ac:dyDescent="0.3">
      <c r="B149" s="18"/>
      <c r="C149" s="33"/>
      <c r="D149" s="34"/>
      <c r="E149" s="35"/>
      <c r="F149" s="35"/>
      <c r="G149" s="35"/>
      <c r="H149" s="36"/>
      <c r="I149" s="33"/>
      <c r="J149" s="33"/>
      <c r="K149" s="33"/>
      <c r="L149" s="37"/>
    </row>
    <row r="150" spans="2:12" ht="18.75" x14ac:dyDescent="0.3">
      <c r="B150" s="18"/>
      <c r="C150" s="33"/>
      <c r="D150" s="34"/>
      <c r="E150" s="35"/>
      <c r="F150" s="35"/>
      <c r="G150" s="35"/>
      <c r="H150" s="36"/>
      <c r="I150" s="33"/>
      <c r="J150" s="33"/>
      <c r="K150" s="33"/>
      <c r="L150" s="37"/>
    </row>
    <row r="151" spans="2:12" ht="18.75" x14ac:dyDescent="0.3">
      <c r="B151" s="18"/>
      <c r="C151" s="33"/>
      <c r="D151" s="34"/>
      <c r="E151" s="35"/>
      <c r="F151" s="35"/>
      <c r="G151" s="35"/>
      <c r="H151" s="36"/>
      <c r="I151" s="33"/>
      <c r="J151" s="33"/>
      <c r="K151" s="33"/>
      <c r="L151" s="37"/>
    </row>
    <row r="152" spans="2:12" ht="18.75" x14ac:dyDescent="0.3">
      <c r="B152" s="18"/>
      <c r="C152" s="33"/>
      <c r="D152" s="34"/>
      <c r="E152" s="35"/>
      <c r="F152" s="35"/>
      <c r="G152" s="35"/>
      <c r="H152" s="36"/>
      <c r="I152" s="33"/>
      <c r="J152" s="33"/>
      <c r="K152" s="33"/>
      <c r="L152" s="37"/>
    </row>
    <row r="153" spans="2:12" ht="18.75" x14ac:dyDescent="0.3">
      <c r="B153" s="18"/>
      <c r="C153" s="33"/>
      <c r="D153" s="34"/>
      <c r="E153" s="35"/>
      <c r="F153" s="35"/>
      <c r="G153" s="35"/>
      <c r="H153" s="36"/>
      <c r="I153" s="33"/>
      <c r="J153" s="33"/>
      <c r="K153" s="33"/>
      <c r="L153" s="37"/>
    </row>
    <row r="154" spans="2:12" ht="18.75" x14ac:dyDescent="0.3">
      <c r="B154" s="18"/>
      <c r="C154" s="33"/>
      <c r="D154" s="34"/>
      <c r="E154" s="35"/>
      <c r="F154" s="35"/>
      <c r="G154" s="35"/>
      <c r="H154" s="36"/>
      <c r="I154" s="33"/>
      <c r="J154" s="33"/>
      <c r="K154" s="33"/>
      <c r="L154" s="37"/>
    </row>
    <row r="155" spans="2:12" ht="18.75" x14ac:dyDescent="0.3">
      <c r="B155" s="18"/>
      <c r="C155" s="33"/>
      <c r="D155" s="34"/>
      <c r="E155" s="35"/>
      <c r="F155" s="35"/>
      <c r="G155" s="35"/>
      <c r="H155" s="36"/>
      <c r="I155" s="33"/>
      <c r="J155" s="33"/>
      <c r="K155" s="33"/>
      <c r="L155" s="37"/>
    </row>
    <row r="156" spans="2:12" ht="18.75" x14ac:dyDescent="0.3">
      <c r="B156" s="18"/>
      <c r="C156" s="33"/>
      <c r="D156" s="34"/>
      <c r="E156" s="35"/>
      <c r="F156" s="35"/>
      <c r="G156" s="35"/>
      <c r="H156" s="36"/>
      <c r="I156" s="33"/>
      <c r="J156" s="33"/>
      <c r="K156" s="33"/>
      <c r="L156" s="37"/>
    </row>
    <row r="157" spans="2:12" ht="18.75" x14ac:dyDescent="0.3">
      <c r="B157" s="18"/>
      <c r="C157" s="33"/>
      <c r="D157" s="34"/>
      <c r="E157" s="35"/>
      <c r="F157" s="35"/>
      <c r="G157" s="35"/>
      <c r="H157" s="36"/>
      <c r="I157" s="33"/>
      <c r="J157" s="33"/>
      <c r="K157" s="33"/>
      <c r="L157" s="37"/>
    </row>
    <row r="158" spans="2:12" ht="18.75" x14ac:dyDescent="0.3">
      <c r="B158" s="18"/>
      <c r="C158" s="33"/>
      <c r="D158" s="34"/>
      <c r="E158" s="35"/>
      <c r="F158" s="35"/>
      <c r="G158" s="35"/>
      <c r="H158" s="36"/>
      <c r="I158" s="33"/>
      <c r="J158" s="33"/>
      <c r="K158" s="33"/>
      <c r="L158" s="37"/>
    </row>
    <row r="159" spans="2:12" ht="18.75" x14ac:dyDescent="0.3">
      <c r="B159" s="18"/>
      <c r="C159" s="33"/>
      <c r="D159" s="34"/>
      <c r="E159" s="35"/>
      <c r="F159" s="35"/>
      <c r="G159" s="35"/>
      <c r="H159" s="36"/>
      <c r="I159" s="33"/>
      <c r="J159" s="33"/>
      <c r="K159" s="33"/>
      <c r="L159" s="37"/>
    </row>
    <row r="160" spans="2:12" ht="18.75" x14ac:dyDescent="0.3">
      <c r="B160" s="18"/>
      <c r="C160" s="33"/>
      <c r="D160" s="34"/>
      <c r="E160" s="35"/>
      <c r="F160" s="35"/>
      <c r="G160" s="35"/>
      <c r="H160" s="36"/>
      <c r="I160" s="33"/>
      <c r="J160" s="33"/>
      <c r="K160" s="33"/>
      <c r="L160" s="37"/>
    </row>
    <row r="161" spans="2:12" ht="18.75" x14ac:dyDescent="0.3">
      <c r="B161" s="18"/>
      <c r="C161" s="33"/>
      <c r="D161" s="34"/>
      <c r="E161" s="35"/>
      <c r="F161" s="35"/>
      <c r="G161" s="35"/>
      <c r="H161" s="36"/>
      <c r="I161" s="33"/>
      <c r="J161" s="33"/>
      <c r="K161" s="33"/>
      <c r="L161" s="37"/>
    </row>
    <row r="162" spans="2:12" ht="18.75" x14ac:dyDescent="0.3">
      <c r="B162" s="18"/>
      <c r="C162" s="33"/>
      <c r="D162" s="34"/>
      <c r="E162" s="35"/>
      <c r="F162" s="35"/>
      <c r="G162" s="35"/>
      <c r="H162" s="36"/>
      <c r="I162" s="33"/>
      <c r="J162" s="33"/>
      <c r="K162" s="33"/>
      <c r="L162" s="37"/>
    </row>
    <row r="163" spans="2:12" ht="18.75" x14ac:dyDescent="0.3">
      <c r="B163" s="18"/>
      <c r="C163" s="33"/>
      <c r="D163" s="34"/>
      <c r="E163" s="35"/>
      <c r="F163" s="35"/>
      <c r="G163" s="35"/>
      <c r="H163" s="36"/>
      <c r="I163" s="33"/>
      <c r="J163" s="33"/>
      <c r="K163" s="33"/>
      <c r="L163" s="37"/>
    </row>
    <row r="164" spans="2:12" ht="18.75" x14ac:dyDescent="0.3">
      <c r="B164" s="18"/>
      <c r="C164" s="33"/>
      <c r="D164" s="34"/>
      <c r="E164" s="35"/>
      <c r="F164" s="35"/>
      <c r="G164" s="35"/>
      <c r="H164" s="36"/>
      <c r="I164" s="33"/>
      <c r="J164" s="33"/>
      <c r="K164" s="33"/>
      <c r="L164" s="37"/>
    </row>
    <row r="165" spans="2:12" ht="18.75" x14ac:dyDescent="0.3">
      <c r="B165" s="18"/>
      <c r="C165" s="33"/>
      <c r="D165" s="34"/>
      <c r="E165" s="35"/>
      <c r="F165" s="35"/>
      <c r="G165" s="35"/>
      <c r="H165" s="36"/>
      <c r="I165" s="33"/>
      <c r="J165" s="33"/>
      <c r="K165" s="33"/>
      <c r="L165" s="37"/>
    </row>
    <row r="166" spans="2:12" ht="18.75" x14ac:dyDescent="0.3">
      <c r="B166" s="18"/>
      <c r="C166" s="33"/>
      <c r="D166" s="34"/>
      <c r="E166" s="35"/>
      <c r="F166" s="35"/>
      <c r="G166" s="35"/>
      <c r="H166" s="36"/>
      <c r="I166" s="33"/>
      <c r="J166" s="33"/>
      <c r="K166" s="33"/>
      <c r="L166" s="37"/>
    </row>
    <row r="167" spans="2:12" ht="18.75" x14ac:dyDescent="0.3">
      <c r="B167" s="18"/>
      <c r="C167" s="33"/>
      <c r="D167" s="34"/>
      <c r="E167" s="35"/>
      <c r="F167" s="35"/>
      <c r="G167" s="35"/>
      <c r="H167" s="36"/>
      <c r="I167" s="33"/>
      <c r="J167" s="33"/>
      <c r="K167" s="33"/>
      <c r="L167" s="37"/>
    </row>
    <row r="168" spans="2:12" ht="18.75" x14ac:dyDescent="0.3">
      <c r="B168" s="18"/>
      <c r="C168" s="33"/>
      <c r="D168" s="34"/>
      <c r="E168" s="35"/>
      <c r="F168" s="35"/>
      <c r="G168" s="35"/>
      <c r="H168" s="36"/>
      <c r="I168" s="33"/>
      <c r="J168" s="33"/>
      <c r="K168" s="33"/>
      <c r="L168" s="37"/>
    </row>
    <row r="169" spans="2:12" ht="18.75" x14ac:dyDescent="0.3">
      <c r="B169" s="18"/>
      <c r="C169" s="33"/>
      <c r="D169" s="34"/>
      <c r="E169" s="35"/>
      <c r="F169" s="35"/>
      <c r="G169" s="35"/>
      <c r="H169" s="36"/>
      <c r="I169" s="33"/>
      <c r="J169" s="33"/>
      <c r="K169" s="33"/>
      <c r="L169" s="37"/>
    </row>
    <row r="170" spans="2:12" ht="18.75" x14ac:dyDescent="0.3">
      <c r="B170" s="18"/>
      <c r="C170" s="33"/>
      <c r="D170" s="34"/>
      <c r="E170" s="35"/>
      <c r="F170" s="35"/>
      <c r="G170" s="35"/>
      <c r="H170" s="36"/>
      <c r="I170" s="33"/>
      <c r="J170" s="33"/>
      <c r="K170" s="33"/>
      <c r="L170" s="37"/>
    </row>
    <row r="171" spans="2:12" ht="18.75" x14ac:dyDescent="0.3">
      <c r="B171" s="18"/>
      <c r="C171" s="33"/>
      <c r="D171" s="34"/>
      <c r="E171" s="35"/>
      <c r="F171" s="35"/>
      <c r="G171" s="35"/>
      <c r="H171" s="36"/>
      <c r="I171" s="33"/>
      <c r="J171" s="33"/>
      <c r="K171" s="33"/>
      <c r="L171" s="37"/>
    </row>
    <row r="172" spans="2:12" ht="18.75" x14ac:dyDescent="0.3">
      <c r="B172" s="18"/>
      <c r="C172" s="33"/>
      <c r="D172" s="34"/>
      <c r="E172" s="35"/>
      <c r="F172" s="35"/>
      <c r="G172" s="35"/>
      <c r="H172" s="36"/>
      <c r="I172" s="33"/>
      <c r="J172" s="33"/>
      <c r="K172" s="33"/>
      <c r="L172" s="37"/>
    </row>
    <row r="173" spans="2:12" ht="18.75" x14ac:dyDescent="0.3">
      <c r="B173" s="18"/>
      <c r="C173" s="33"/>
      <c r="D173" s="34"/>
      <c r="E173" s="35"/>
      <c r="F173" s="35"/>
      <c r="G173" s="35"/>
      <c r="H173" s="36"/>
      <c r="I173" s="33"/>
      <c r="J173" s="33"/>
      <c r="K173" s="33"/>
      <c r="L173" s="37"/>
    </row>
    <row r="174" spans="2:12" ht="18.75" x14ac:dyDescent="0.3">
      <c r="B174" s="18"/>
      <c r="C174" s="33"/>
      <c r="D174" s="34"/>
      <c r="E174" s="35"/>
      <c r="F174" s="35"/>
      <c r="G174" s="35"/>
      <c r="H174" s="36"/>
      <c r="I174" s="33"/>
      <c r="J174" s="33"/>
      <c r="K174" s="33"/>
      <c r="L174" s="37"/>
    </row>
    <row r="175" spans="2:12" ht="18.75" x14ac:dyDescent="0.3">
      <c r="B175" s="18"/>
      <c r="C175" s="33"/>
      <c r="D175" s="34"/>
      <c r="E175" s="35"/>
      <c r="F175" s="35"/>
      <c r="G175" s="35"/>
      <c r="H175" s="36"/>
      <c r="I175" s="33"/>
      <c r="J175" s="33"/>
      <c r="K175" s="33"/>
      <c r="L175" s="37"/>
    </row>
    <row r="176" spans="2:12" ht="18.75" x14ac:dyDescent="0.3">
      <c r="B176" s="18"/>
      <c r="C176" s="33"/>
      <c r="D176" s="34"/>
      <c r="E176" s="35"/>
      <c r="F176" s="35"/>
      <c r="G176" s="35"/>
      <c r="H176" s="36"/>
      <c r="I176" s="33"/>
      <c r="J176" s="33"/>
      <c r="K176" s="33"/>
      <c r="L176" s="37"/>
    </row>
    <row r="177" spans="2:12" ht="18.75" x14ac:dyDescent="0.3">
      <c r="B177" s="18"/>
      <c r="C177" s="33"/>
      <c r="D177" s="34"/>
      <c r="E177" s="35"/>
      <c r="F177" s="35"/>
      <c r="G177" s="35"/>
      <c r="H177" s="36"/>
      <c r="I177" s="33"/>
      <c r="J177" s="33"/>
      <c r="K177" s="33"/>
      <c r="L177" s="37"/>
    </row>
    <row r="178" spans="2:12" ht="18.75" x14ac:dyDescent="0.3">
      <c r="B178" s="18"/>
      <c r="C178" s="33"/>
      <c r="D178" s="34"/>
      <c r="E178" s="35"/>
      <c r="F178" s="35"/>
      <c r="G178" s="35"/>
      <c r="H178" s="36"/>
      <c r="I178" s="33"/>
      <c r="J178" s="33"/>
      <c r="K178" s="33"/>
      <c r="L178" s="37"/>
    </row>
    <row r="179" spans="2:12" ht="18.75" x14ac:dyDescent="0.3">
      <c r="B179" s="18"/>
      <c r="C179" s="33"/>
      <c r="D179" s="34"/>
      <c r="E179" s="35"/>
      <c r="F179" s="35"/>
      <c r="G179" s="35"/>
      <c r="H179" s="36"/>
      <c r="I179" s="33"/>
      <c r="J179" s="33"/>
      <c r="K179" s="33"/>
      <c r="L179" s="37"/>
    </row>
    <row r="180" spans="2:12" ht="18.75" x14ac:dyDescent="0.3">
      <c r="B180" s="18"/>
      <c r="C180" s="33"/>
      <c r="D180" s="34"/>
      <c r="E180" s="35"/>
      <c r="F180" s="35"/>
      <c r="G180" s="35"/>
      <c r="H180" s="36"/>
      <c r="I180" s="33"/>
      <c r="J180" s="33"/>
      <c r="K180" s="33"/>
      <c r="L180" s="37"/>
    </row>
    <row r="181" spans="2:12" ht="18.75" x14ac:dyDescent="0.3">
      <c r="B181" s="18"/>
      <c r="C181" s="33"/>
      <c r="D181" s="34"/>
      <c r="E181" s="35"/>
      <c r="F181" s="35"/>
      <c r="G181" s="35"/>
      <c r="H181" s="36"/>
      <c r="I181" s="33"/>
      <c r="J181" s="33"/>
      <c r="K181" s="33"/>
      <c r="L181" s="37"/>
    </row>
    <row r="182" spans="2:12" ht="18.75" x14ac:dyDescent="0.3">
      <c r="B182" s="18"/>
      <c r="C182" s="33"/>
      <c r="D182" s="34"/>
      <c r="E182" s="35"/>
      <c r="F182" s="35"/>
      <c r="G182" s="35"/>
      <c r="H182" s="36"/>
      <c r="I182" s="33"/>
      <c r="J182" s="33"/>
      <c r="K182" s="33"/>
      <c r="L182" s="37"/>
    </row>
    <row r="183" spans="2:12" ht="18.75" x14ac:dyDescent="0.3">
      <c r="B183" s="18"/>
      <c r="C183" s="33"/>
      <c r="D183" s="34"/>
      <c r="E183" s="35"/>
      <c r="F183" s="35"/>
      <c r="G183" s="35"/>
      <c r="H183" s="36"/>
      <c r="I183" s="33"/>
      <c r="J183" s="33"/>
      <c r="K183" s="33"/>
      <c r="L183" s="37"/>
    </row>
    <row r="184" spans="2:12" ht="18.75" x14ac:dyDescent="0.3">
      <c r="B184" s="18"/>
      <c r="C184" s="33"/>
      <c r="D184" s="34"/>
      <c r="E184" s="35"/>
      <c r="F184" s="35"/>
      <c r="G184" s="35"/>
      <c r="H184" s="36"/>
      <c r="I184" s="33"/>
      <c r="J184" s="33"/>
      <c r="K184" s="33"/>
      <c r="L184" s="37"/>
    </row>
    <row r="185" spans="2:12" ht="18.75" x14ac:dyDescent="0.3">
      <c r="B185" s="18"/>
      <c r="C185" s="33"/>
      <c r="D185" s="34"/>
      <c r="E185" s="35"/>
      <c r="F185" s="35"/>
      <c r="G185" s="35"/>
      <c r="H185" s="36"/>
      <c r="I185" s="33"/>
      <c r="J185" s="33"/>
      <c r="K185" s="33"/>
      <c r="L185" s="37"/>
    </row>
    <row r="186" spans="2:12" ht="18.75" x14ac:dyDescent="0.3">
      <c r="B186" s="18"/>
      <c r="C186" s="33"/>
      <c r="D186" s="34"/>
      <c r="E186" s="35"/>
      <c r="F186" s="35"/>
      <c r="G186" s="35"/>
      <c r="H186" s="36"/>
      <c r="I186" s="33"/>
      <c r="J186" s="33"/>
      <c r="K186" s="33"/>
      <c r="L186" s="37"/>
    </row>
    <row r="187" spans="2:12" ht="18.75" x14ac:dyDescent="0.3">
      <c r="B187" s="18"/>
      <c r="C187" s="33"/>
      <c r="D187" s="34"/>
      <c r="E187" s="35"/>
      <c r="F187" s="35"/>
      <c r="G187" s="35"/>
      <c r="H187" s="36"/>
      <c r="I187" s="33"/>
      <c r="J187" s="33"/>
      <c r="K187" s="33"/>
      <c r="L187" s="37"/>
    </row>
    <row r="188" spans="2:12" ht="18.75" x14ac:dyDescent="0.3">
      <c r="B188" s="18"/>
      <c r="C188" s="33"/>
      <c r="D188" s="34"/>
      <c r="E188" s="35"/>
      <c r="F188" s="35"/>
      <c r="G188" s="35"/>
      <c r="H188" s="36"/>
      <c r="I188" s="33"/>
      <c r="J188" s="33"/>
      <c r="K188" s="33"/>
      <c r="L188" s="37"/>
    </row>
    <row r="189" spans="2:12" ht="18.75" x14ac:dyDescent="0.3">
      <c r="B189" s="18"/>
      <c r="C189" s="33"/>
      <c r="D189" s="34"/>
      <c r="E189" s="35"/>
      <c r="F189" s="35"/>
      <c r="G189" s="35"/>
      <c r="H189" s="36"/>
      <c r="I189" s="33"/>
      <c r="J189" s="33"/>
      <c r="K189" s="33"/>
      <c r="L189" s="37"/>
    </row>
    <row r="190" spans="2:12" ht="18.75" x14ac:dyDescent="0.3">
      <c r="B190" s="18"/>
      <c r="C190" s="33"/>
      <c r="D190" s="34"/>
      <c r="E190" s="35"/>
      <c r="F190" s="35"/>
      <c r="G190" s="35"/>
      <c r="H190" s="36"/>
      <c r="I190" s="33"/>
      <c r="J190" s="33"/>
      <c r="K190" s="33"/>
      <c r="L190" s="37"/>
    </row>
    <row r="191" spans="2:12" ht="18.75" x14ac:dyDescent="0.3">
      <c r="B191" s="18"/>
      <c r="C191" s="33"/>
      <c r="D191" s="34"/>
      <c r="E191" s="35"/>
      <c r="F191" s="35"/>
      <c r="G191" s="35"/>
      <c r="H191" s="36"/>
      <c r="I191" s="33"/>
      <c r="J191" s="33"/>
      <c r="K191" s="33"/>
      <c r="L191" s="37"/>
    </row>
    <row r="192" spans="2:12" ht="18.75" x14ac:dyDescent="0.3">
      <c r="B192" s="18"/>
      <c r="C192" s="33"/>
      <c r="D192" s="34"/>
      <c r="E192" s="35"/>
      <c r="F192" s="35"/>
      <c r="G192" s="35"/>
      <c r="H192" s="36"/>
      <c r="I192" s="33"/>
      <c r="J192" s="33"/>
      <c r="K192" s="33"/>
      <c r="L192" s="37"/>
    </row>
    <row r="193" spans="2:12" ht="18.75" x14ac:dyDescent="0.3">
      <c r="B193" s="18"/>
      <c r="C193" s="33"/>
      <c r="D193" s="34"/>
      <c r="E193" s="35"/>
      <c r="F193" s="35"/>
      <c r="G193" s="35"/>
      <c r="H193" s="36"/>
      <c r="I193" s="33"/>
      <c r="J193" s="33"/>
      <c r="K193" s="33"/>
      <c r="L193" s="37"/>
    </row>
    <row r="194" spans="2:12" ht="18.75" x14ac:dyDescent="0.3">
      <c r="B194" s="18"/>
      <c r="C194" s="33"/>
      <c r="D194" s="34"/>
      <c r="E194" s="35"/>
      <c r="F194" s="35"/>
      <c r="G194" s="35"/>
      <c r="H194" s="36"/>
      <c r="I194" s="33"/>
      <c r="J194" s="33"/>
      <c r="K194" s="33"/>
      <c r="L194" s="37"/>
    </row>
    <row r="195" spans="2:12" ht="18.75" x14ac:dyDescent="0.3">
      <c r="B195" s="18"/>
      <c r="C195" s="33"/>
      <c r="D195" s="34"/>
      <c r="E195" s="35"/>
      <c r="F195" s="35"/>
      <c r="G195" s="35"/>
      <c r="H195" s="36"/>
      <c r="I195" s="33"/>
      <c r="J195" s="33"/>
      <c r="K195" s="33"/>
      <c r="L195" s="37"/>
    </row>
    <row r="196" spans="2:12" ht="18.75" x14ac:dyDescent="0.3">
      <c r="B196" s="18"/>
      <c r="C196" s="33"/>
      <c r="D196" s="34"/>
      <c r="E196" s="35"/>
      <c r="F196" s="35"/>
      <c r="G196" s="35"/>
      <c r="H196" s="36"/>
      <c r="I196" s="33"/>
      <c r="J196" s="33"/>
      <c r="K196" s="33"/>
      <c r="L196" s="37"/>
    </row>
    <row r="197" spans="2:12" ht="18.75" x14ac:dyDescent="0.3">
      <c r="B197" s="18"/>
      <c r="C197" s="33"/>
      <c r="D197" s="34"/>
      <c r="E197" s="35"/>
      <c r="F197" s="35"/>
      <c r="G197" s="35"/>
      <c r="H197" s="36"/>
      <c r="I197" s="33"/>
      <c r="J197" s="33"/>
      <c r="K197" s="33"/>
      <c r="L197" s="37"/>
    </row>
    <row r="198" spans="2:12" ht="18.75" x14ac:dyDescent="0.3">
      <c r="B198" s="18"/>
      <c r="C198" s="33"/>
      <c r="D198" s="34"/>
      <c r="E198" s="35"/>
      <c r="F198" s="35"/>
      <c r="G198" s="35"/>
      <c r="H198" s="36"/>
      <c r="I198" s="33"/>
      <c r="J198" s="33"/>
      <c r="K198" s="33"/>
      <c r="L198" s="37"/>
    </row>
    <row r="199" spans="2:12" ht="18.75" x14ac:dyDescent="0.3">
      <c r="B199" s="18"/>
      <c r="C199" s="33"/>
      <c r="D199" s="34"/>
      <c r="E199" s="35"/>
      <c r="F199" s="35"/>
      <c r="G199" s="35"/>
      <c r="H199" s="36"/>
      <c r="I199" s="33"/>
      <c r="J199" s="33"/>
      <c r="K199" s="33"/>
      <c r="L199" s="37"/>
    </row>
    <row r="200" spans="2:12" ht="18.75" x14ac:dyDescent="0.3">
      <c r="B200" s="18"/>
      <c r="C200" s="33"/>
      <c r="D200" s="34"/>
      <c r="E200" s="35"/>
      <c r="F200" s="35"/>
      <c r="G200" s="35"/>
      <c r="H200" s="36"/>
      <c r="I200" s="33"/>
      <c r="J200" s="33"/>
      <c r="K200" s="33"/>
      <c r="L200" s="37"/>
    </row>
    <row r="201" spans="2:12" ht="18.75" x14ac:dyDescent="0.3">
      <c r="B201" s="18"/>
      <c r="C201" s="33"/>
      <c r="D201" s="34"/>
      <c r="E201" s="35"/>
      <c r="F201" s="35"/>
      <c r="G201" s="35"/>
      <c r="H201" s="36"/>
      <c r="I201" s="33"/>
      <c r="J201" s="33"/>
      <c r="K201" s="33"/>
      <c r="L201" s="37"/>
    </row>
    <row r="202" spans="2:12" ht="18.75" x14ac:dyDescent="0.3">
      <c r="B202" s="18"/>
      <c r="C202" s="33"/>
      <c r="D202" s="34"/>
      <c r="E202" s="35"/>
      <c r="F202" s="35"/>
      <c r="G202" s="35"/>
      <c r="H202" s="36"/>
      <c r="I202" s="33"/>
      <c r="J202" s="33"/>
      <c r="K202" s="33"/>
      <c r="L202" s="37"/>
    </row>
    <row r="203" spans="2:12" ht="18.75" x14ac:dyDescent="0.3">
      <c r="B203" s="18"/>
      <c r="C203" s="33"/>
      <c r="D203" s="34"/>
      <c r="E203" s="35"/>
      <c r="F203" s="35"/>
      <c r="G203" s="35"/>
      <c r="H203" s="36"/>
      <c r="I203" s="33"/>
      <c r="J203" s="33"/>
      <c r="K203" s="33"/>
      <c r="L203" s="37"/>
    </row>
    <row r="204" spans="2:12" ht="18.75" x14ac:dyDescent="0.3">
      <c r="B204" s="18"/>
      <c r="C204" s="33"/>
      <c r="D204" s="34"/>
      <c r="E204" s="35"/>
      <c r="F204" s="35"/>
      <c r="G204" s="35"/>
      <c r="H204" s="36"/>
      <c r="I204" s="33"/>
      <c r="J204" s="33"/>
      <c r="K204" s="33"/>
      <c r="L204" s="37"/>
    </row>
    <row r="205" spans="2:12" ht="18.75" x14ac:dyDescent="0.3">
      <c r="B205" s="18"/>
      <c r="C205" s="33"/>
      <c r="D205" s="34"/>
      <c r="E205" s="35"/>
      <c r="F205" s="35"/>
      <c r="G205" s="35"/>
      <c r="H205" s="36"/>
      <c r="I205" s="33"/>
      <c r="J205" s="33"/>
      <c r="K205" s="33"/>
      <c r="L205" s="37"/>
    </row>
    <row r="206" spans="2:12" ht="18.75" x14ac:dyDescent="0.3">
      <c r="B206" s="18"/>
      <c r="C206" s="33"/>
      <c r="D206" s="34"/>
      <c r="E206" s="35"/>
      <c r="F206" s="35"/>
      <c r="G206" s="35"/>
      <c r="H206" s="36"/>
      <c r="I206" s="33"/>
      <c r="J206" s="33"/>
      <c r="K206" s="33"/>
      <c r="L206" s="37"/>
    </row>
    <row r="207" spans="2:12" ht="18.75" x14ac:dyDescent="0.3">
      <c r="B207" s="18"/>
      <c r="C207" s="33"/>
      <c r="D207" s="34"/>
      <c r="E207" s="35"/>
      <c r="F207" s="35"/>
      <c r="G207" s="35"/>
      <c r="H207" s="36"/>
      <c r="I207" s="33"/>
      <c r="J207" s="33"/>
      <c r="K207" s="33"/>
      <c r="L207" s="37"/>
    </row>
    <row r="208" spans="2:12" ht="18.75" x14ac:dyDescent="0.3">
      <c r="B208" s="18"/>
      <c r="C208" s="33"/>
      <c r="D208" s="34"/>
      <c r="E208" s="35"/>
      <c r="F208" s="35"/>
      <c r="G208" s="35"/>
      <c r="H208" s="36"/>
      <c r="I208" s="33"/>
      <c r="J208" s="33"/>
      <c r="K208" s="33"/>
      <c r="L208" s="37"/>
    </row>
    <row r="209" spans="2:12" ht="18.75" x14ac:dyDescent="0.3">
      <c r="B209" s="18"/>
      <c r="C209" s="33"/>
      <c r="D209" s="34"/>
      <c r="E209" s="35"/>
      <c r="F209" s="35"/>
      <c r="G209" s="35"/>
      <c r="H209" s="36"/>
      <c r="I209" s="33"/>
      <c r="J209" s="33"/>
      <c r="K209" s="33"/>
      <c r="L209" s="37"/>
    </row>
    <row r="210" spans="2:12" ht="18.75" x14ac:dyDescent="0.3">
      <c r="B210" s="18"/>
      <c r="C210" s="33"/>
      <c r="D210" s="34"/>
      <c r="E210" s="35"/>
      <c r="F210" s="35"/>
      <c r="G210" s="35"/>
      <c r="H210" s="36"/>
      <c r="I210" s="33"/>
      <c r="J210" s="33"/>
      <c r="K210" s="33"/>
      <c r="L210" s="37"/>
    </row>
    <row r="211" spans="2:12" ht="18.75" x14ac:dyDescent="0.3">
      <c r="B211" s="18"/>
      <c r="C211" s="33"/>
      <c r="D211" s="34"/>
      <c r="E211" s="35"/>
      <c r="F211" s="35"/>
      <c r="G211" s="35"/>
      <c r="H211" s="36"/>
      <c r="I211" s="33"/>
      <c r="J211" s="33"/>
      <c r="K211" s="33"/>
      <c r="L211" s="37"/>
    </row>
    <row r="212" spans="2:12" ht="18.75" x14ac:dyDescent="0.3">
      <c r="B212" s="18"/>
      <c r="C212" s="33"/>
      <c r="D212" s="34"/>
      <c r="E212" s="35"/>
      <c r="F212" s="35"/>
      <c r="G212" s="35"/>
      <c r="H212" s="36"/>
      <c r="I212" s="33"/>
      <c r="J212" s="33"/>
      <c r="K212" s="33"/>
      <c r="L212" s="37"/>
    </row>
    <row r="213" spans="2:12" ht="18.75" x14ac:dyDescent="0.3">
      <c r="B213" s="18"/>
      <c r="C213" s="33"/>
      <c r="D213" s="34"/>
      <c r="E213" s="35"/>
      <c r="F213" s="35"/>
      <c r="G213" s="35"/>
      <c r="H213" s="36"/>
      <c r="I213" s="33"/>
      <c r="J213" s="33"/>
      <c r="K213" s="33"/>
      <c r="L213" s="37"/>
    </row>
    <row r="214" spans="2:12" ht="18.75" x14ac:dyDescent="0.3">
      <c r="B214" s="18"/>
      <c r="C214" s="33"/>
      <c r="D214" s="34"/>
      <c r="E214" s="35"/>
      <c r="F214" s="35"/>
      <c r="G214" s="35"/>
      <c r="H214" s="36"/>
      <c r="I214" s="33"/>
      <c r="J214" s="33"/>
      <c r="K214" s="33"/>
      <c r="L214" s="37"/>
    </row>
    <row r="215" spans="2:12" ht="18.75" x14ac:dyDescent="0.3">
      <c r="B215" s="18"/>
      <c r="C215" s="33"/>
      <c r="D215" s="34"/>
      <c r="E215" s="35"/>
      <c r="F215" s="35"/>
      <c r="G215" s="35"/>
      <c r="H215" s="36"/>
      <c r="I215" s="33"/>
      <c r="J215" s="33"/>
      <c r="K215" s="33"/>
      <c r="L215" s="37"/>
    </row>
    <row r="216" spans="2:12" ht="18.75" x14ac:dyDescent="0.3">
      <c r="B216" s="18"/>
      <c r="C216" s="33"/>
      <c r="D216" s="34"/>
      <c r="E216" s="35"/>
      <c r="F216" s="35"/>
      <c r="G216" s="35"/>
      <c r="H216" s="36"/>
      <c r="I216" s="33"/>
      <c r="J216" s="33"/>
      <c r="K216" s="33"/>
      <c r="L216" s="37"/>
    </row>
    <row r="217" spans="2:12" ht="18.75" x14ac:dyDescent="0.3">
      <c r="B217" s="18"/>
      <c r="C217" s="33"/>
      <c r="D217" s="34"/>
      <c r="E217" s="35"/>
      <c r="F217" s="35"/>
      <c r="G217" s="35"/>
      <c r="H217" s="36"/>
      <c r="I217" s="33"/>
      <c r="J217" s="33"/>
      <c r="K217" s="33"/>
      <c r="L217" s="37"/>
    </row>
    <row r="218" spans="2:12" ht="18.75" x14ac:dyDescent="0.3">
      <c r="B218" s="18"/>
      <c r="C218" s="33"/>
      <c r="D218" s="34"/>
      <c r="E218" s="35"/>
      <c r="F218" s="35"/>
      <c r="G218" s="35"/>
      <c r="H218" s="36"/>
      <c r="I218" s="33"/>
      <c r="J218" s="33"/>
      <c r="K218" s="33"/>
      <c r="L218" s="37"/>
    </row>
    <row r="219" spans="2:12" ht="18.75" x14ac:dyDescent="0.3">
      <c r="B219" s="18"/>
      <c r="C219" s="33"/>
      <c r="D219" s="34"/>
      <c r="E219" s="35"/>
      <c r="F219" s="35"/>
      <c r="G219" s="35"/>
      <c r="H219" s="36"/>
      <c r="I219" s="33"/>
      <c r="J219" s="33"/>
      <c r="K219" s="33"/>
      <c r="L219" s="37"/>
    </row>
    <row r="220" spans="2:12" ht="18.75" x14ac:dyDescent="0.3">
      <c r="B220" s="18"/>
      <c r="C220" s="33"/>
      <c r="D220" s="34"/>
      <c r="E220" s="35"/>
      <c r="F220" s="35"/>
      <c r="G220" s="35"/>
      <c r="H220" s="36"/>
      <c r="I220" s="33"/>
      <c r="J220" s="33"/>
      <c r="K220" s="33"/>
      <c r="L220" s="37"/>
    </row>
    <row r="221" spans="2:12" ht="18.75" x14ac:dyDescent="0.3">
      <c r="B221" s="18"/>
      <c r="C221" s="33"/>
      <c r="D221" s="34"/>
      <c r="E221" s="35"/>
      <c r="F221" s="35"/>
      <c r="G221" s="35"/>
      <c r="H221" s="36"/>
      <c r="I221" s="33"/>
      <c r="J221" s="33"/>
      <c r="K221" s="33"/>
      <c r="L221" s="37"/>
    </row>
    <row r="222" spans="2:12" ht="18.75" x14ac:dyDescent="0.3">
      <c r="B222" s="18"/>
      <c r="C222" s="33"/>
      <c r="D222" s="34"/>
      <c r="E222" s="35"/>
      <c r="F222" s="35"/>
      <c r="G222" s="35"/>
      <c r="H222" s="36"/>
      <c r="I222" s="33"/>
      <c r="J222" s="33"/>
      <c r="K222" s="33"/>
      <c r="L222" s="37"/>
    </row>
    <row r="223" spans="2:12" ht="18.75" x14ac:dyDescent="0.3">
      <c r="B223" s="18"/>
      <c r="C223" s="33"/>
      <c r="D223" s="34"/>
      <c r="E223" s="35"/>
      <c r="F223" s="35"/>
      <c r="G223" s="35"/>
      <c r="H223" s="36"/>
      <c r="I223" s="33"/>
      <c r="J223" s="33"/>
      <c r="K223" s="33"/>
      <c r="L223" s="37"/>
    </row>
    <row r="224" spans="2:12" ht="18.75" x14ac:dyDescent="0.3">
      <c r="B224" s="18"/>
      <c r="C224" s="33"/>
      <c r="D224" s="34"/>
      <c r="E224" s="35"/>
      <c r="F224" s="35"/>
      <c r="G224" s="35"/>
      <c r="H224" s="36"/>
      <c r="I224" s="33"/>
      <c r="J224" s="33"/>
      <c r="K224" s="33"/>
      <c r="L224" s="37"/>
    </row>
    <row r="225" spans="2:12" ht="18.75" x14ac:dyDescent="0.3">
      <c r="B225" s="18"/>
      <c r="C225" s="33"/>
      <c r="D225" s="34"/>
      <c r="E225" s="35"/>
      <c r="F225" s="35"/>
      <c r="G225" s="35"/>
      <c r="H225" s="36"/>
      <c r="I225" s="33"/>
      <c r="J225" s="33"/>
      <c r="K225" s="33"/>
      <c r="L225" s="37"/>
    </row>
    <row r="226" spans="2:12" ht="18.75" x14ac:dyDescent="0.3">
      <c r="B226" s="18"/>
      <c r="C226" s="33"/>
      <c r="D226" s="34"/>
      <c r="E226" s="35"/>
      <c r="F226" s="35"/>
      <c r="G226" s="35"/>
      <c r="H226" s="36"/>
      <c r="I226" s="33"/>
      <c r="J226" s="33"/>
      <c r="K226" s="33"/>
      <c r="L226" s="37"/>
    </row>
    <row r="227" spans="2:12" ht="18.75" x14ac:dyDescent="0.3">
      <c r="B227" s="18"/>
      <c r="C227" s="33"/>
      <c r="D227" s="34"/>
      <c r="E227" s="35"/>
      <c r="F227" s="35"/>
      <c r="G227" s="35"/>
      <c r="H227" s="36"/>
      <c r="I227" s="33"/>
      <c r="J227" s="33"/>
      <c r="K227" s="33"/>
      <c r="L227" s="37"/>
    </row>
    <row r="228" spans="2:12" ht="18.75" x14ac:dyDescent="0.3">
      <c r="B228" s="18"/>
      <c r="C228" s="33"/>
      <c r="D228" s="34"/>
      <c r="E228" s="35"/>
      <c r="F228" s="35"/>
      <c r="G228" s="35"/>
      <c r="H228" s="36"/>
      <c r="I228" s="33"/>
      <c r="J228" s="33"/>
      <c r="K228" s="33"/>
      <c r="L228" s="37"/>
    </row>
    <row r="229" spans="2:12" ht="18.75" x14ac:dyDescent="0.3">
      <c r="B229" s="18"/>
      <c r="C229" s="33"/>
      <c r="D229" s="34"/>
      <c r="E229" s="35"/>
      <c r="F229" s="35"/>
      <c r="G229" s="35"/>
      <c r="H229" s="36"/>
      <c r="I229" s="33"/>
      <c r="J229" s="33"/>
      <c r="K229" s="33"/>
      <c r="L229" s="37"/>
    </row>
    <row r="230" spans="2:12" ht="18.75" x14ac:dyDescent="0.3">
      <c r="B230" s="18"/>
      <c r="C230" s="33"/>
      <c r="D230" s="34"/>
      <c r="E230" s="35"/>
      <c r="F230" s="35"/>
      <c r="G230" s="35"/>
      <c r="H230" s="36"/>
      <c r="I230" s="33"/>
      <c r="J230" s="33"/>
      <c r="K230" s="33"/>
      <c r="L230" s="37"/>
    </row>
    <row r="231" spans="2:12" ht="18.75" x14ac:dyDescent="0.3">
      <c r="B231" s="18"/>
      <c r="C231" s="33"/>
      <c r="D231" s="34"/>
      <c r="E231" s="35"/>
      <c r="F231" s="35"/>
      <c r="G231" s="35"/>
      <c r="H231" s="36"/>
      <c r="I231" s="33"/>
      <c r="J231" s="33"/>
      <c r="K231" s="33"/>
      <c r="L231" s="37"/>
    </row>
    <row r="232" spans="2:12" ht="18.75" x14ac:dyDescent="0.3">
      <c r="B232" s="18"/>
      <c r="C232" s="33"/>
      <c r="D232" s="34"/>
      <c r="E232" s="35"/>
      <c r="F232" s="35"/>
      <c r="G232" s="35"/>
      <c r="H232" s="36"/>
      <c r="I232" s="33"/>
      <c r="J232" s="33"/>
      <c r="K232" s="33"/>
      <c r="L232" s="37"/>
    </row>
    <row r="233" spans="2:12" ht="18.75" x14ac:dyDescent="0.3">
      <c r="B233" s="18"/>
      <c r="C233" s="33"/>
      <c r="D233" s="34"/>
      <c r="E233" s="35"/>
      <c r="F233" s="35"/>
      <c r="G233" s="35"/>
      <c r="H233" s="36"/>
      <c r="I233" s="33"/>
      <c r="J233" s="33"/>
      <c r="K233" s="33"/>
      <c r="L233" s="37"/>
    </row>
    <row r="234" spans="2:12" ht="18.75" x14ac:dyDescent="0.3">
      <c r="B234" s="18"/>
      <c r="C234" s="33"/>
      <c r="D234" s="34"/>
      <c r="E234" s="35"/>
      <c r="F234" s="35"/>
      <c r="G234" s="35"/>
      <c r="H234" s="36"/>
      <c r="I234" s="33"/>
      <c r="J234" s="33"/>
      <c r="K234" s="33"/>
      <c r="L234" s="37"/>
    </row>
    <row r="235" spans="2:12" ht="18.75" x14ac:dyDescent="0.3">
      <c r="B235" s="18"/>
      <c r="C235" s="33"/>
      <c r="D235" s="34"/>
      <c r="E235" s="35"/>
      <c r="F235" s="35"/>
      <c r="G235" s="35"/>
      <c r="H235" s="36"/>
      <c r="I235" s="33"/>
      <c r="J235" s="33"/>
      <c r="K235" s="33"/>
      <c r="L235" s="37"/>
    </row>
    <row r="236" spans="2:12" ht="18.75" x14ac:dyDescent="0.3">
      <c r="B236" s="18"/>
      <c r="C236" s="33"/>
      <c r="D236" s="34"/>
      <c r="E236" s="35"/>
      <c r="F236" s="35"/>
      <c r="G236" s="35"/>
      <c r="H236" s="36"/>
      <c r="I236" s="33"/>
      <c r="J236" s="33"/>
      <c r="K236" s="33"/>
      <c r="L236" s="37"/>
    </row>
    <row r="237" spans="2:12" ht="18.75" x14ac:dyDescent="0.3">
      <c r="B237" s="18"/>
      <c r="C237" s="33"/>
      <c r="D237" s="34"/>
      <c r="E237" s="35"/>
      <c r="F237" s="35"/>
      <c r="G237" s="35"/>
      <c r="H237" s="36"/>
      <c r="I237" s="33"/>
      <c r="J237" s="33"/>
      <c r="K237" s="33"/>
      <c r="L237" s="37"/>
    </row>
    <row r="238" spans="2:12" ht="18.75" x14ac:dyDescent="0.3">
      <c r="B238" s="18"/>
      <c r="C238" s="33"/>
      <c r="D238" s="34"/>
      <c r="E238" s="35"/>
      <c r="F238" s="35"/>
      <c r="G238" s="35"/>
      <c r="H238" s="36"/>
      <c r="I238" s="33"/>
      <c r="J238" s="33"/>
      <c r="K238" s="33"/>
      <c r="L238" s="37"/>
    </row>
    <row r="239" spans="2:12" ht="18.75" x14ac:dyDescent="0.3">
      <c r="B239" s="18"/>
      <c r="C239" s="33"/>
      <c r="D239" s="34"/>
      <c r="E239" s="35"/>
      <c r="F239" s="35"/>
      <c r="G239" s="35"/>
      <c r="H239" s="36"/>
      <c r="I239" s="33"/>
      <c r="J239" s="33"/>
      <c r="K239" s="33"/>
      <c r="L239" s="37"/>
    </row>
    <row r="240" spans="2:12" ht="18.75" x14ac:dyDescent="0.3">
      <c r="B240" s="18"/>
      <c r="C240" s="33"/>
      <c r="D240" s="34"/>
      <c r="E240" s="35"/>
      <c r="F240" s="35"/>
      <c r="G240" s="35"/>
      <c r="H240" s="36"/>
      <c r="I240" s="33"/>
      <c r="J240" s="33"/>
      <c r="K240" s="33"/>
      <c r="L240" s="37"/>
    </row>
    <row r="241" spans="2:12" ht="18.75" x14ac:dyDescent="0.3">
      <c r="B241" s="18"/>
      <c r="C241" s="33"/>
      <c r="D241" s="34"/>
      <c r="E241" s="35"/>
      <c r="F241" s="35"/>
      <c r="G241" s="35"/>
      <c r="H241" s="36"/>
      <c r="I241" s="33"/>
      <c r="J241" s="33"/>
      <c r="K241" s="33"/>
      <c r="L241" s="37"/>
    </row>
    <row r="242" spans="2:12" ht="18.75" x14ac:dyDescent="0.3">
      <c r="B242" s="18"/>
      <c r="C242" s="33"/>
      <c r="D242" s="34"/>
      <c r="E242" s="35"/>
      <c r="F242" s="35"/>
      <c r="G242" s="35"/>
      <c r="H242" s="36"/>
      <c r="I242" s="33"/>
      <c r="J242" s="33"/>
      <c r="K242" s="33"/>
      <c r="L242" s="37"/>
    </row>
    <row r="243" spans="2:12" ht="18.75" x14ac:dyDescent="0.3">
      <c r="B243" s="18"/>
      <c r="C243" s="33"/>
      <c r="D243" s="34"/>
      <c r="E243" s="35"/>
      <c r="F243" s="35"/>
      <c r="G243" s="35"/>
      <c r="H243" s="36"/>
      <c r="I243" s="33"/>
      <c r="J243" s="33"/>
      <c r="K243" s="33"/>
      <c r="L243" s="37"/>
    </row>
    <row r="244" spans="2:12" ht="18.75" x14ac:dyDescent="0.3">
      <c r="B244" s="18"/>
      <c r="C244" s="33"/>
      <c r="D244" s="34"/>
      <c r="E244" s="35"/>
      <c r="F244" s="35"/>
      <c r="G244" s="35"/>
      <c r="H244" s="36"/>
      <c r="I244" s="33"/>
      <c r="J244" s="33"/>
      <c r="K244" s="33"/>
      <c r="L244" s="37"/>
    </row>
    <row r="245" spans="2:12" ht="18.75" x14ac:dyDescent="0.3">
      <c r="B245" s="18"/>
      <c r="C245" s="33"/>
      <c r="D245" s="34"/>
      <c r="E245" s="35"/>
      <c r="F245" s="35"/>
      <c r="G245" s="35"/>
      <c r="H245" s="36"/>
      <c r="I245" s="33"/>
      <c r="J245" s="33"/>
      <c r="K245" s="33"/>
      <c r="L245" s="37"/>
    </row>
    <row r="246" spans="2:12" ht="18.75" x14ac:dyDescent="0.3">
      <c r="B246" s="18"/>
      <c r="C246" s="33"/>
      <c r="D246" s="34"/>
      <c r="E246" s="35"/>
      <c r="F246" s="35"/>
      <c r="G246" s="35"/>
      <c r="H246" s="36"/>
      <c r="I246" s="33"/>
      <c r="J246" s="33"/>
      <c r="K246" s="33"/>
      <c r="L246" s="37"/>
    </row>
    <row r="247" spans="2:12" ht="18.75" x14ac:dyDescent="0.3">
      <c r="B247" s="18"/>
      <c r="C247" s="33"/>
      <c r="D247" s="34"/>
      <c r="E247" s="35"/>
      <c r="F247" s="35"/>
      <c r="G247" s="35"/>
      <c r="H247" s="36"/>
      <c r="I247" s="33"/>
      <c r="J247" s="33"/>
      <c r="K247" s="33"/>
      <c r="L247" s="37"/>
    </row>
    <row r="248" spans="2:12" ht="18.75" x14ac:dyDescent="0.3">
      <c r="B248" s="18"/>
      <c r="C248" s="33"/>
      <c r="D248" s="34"/>
      <c r="E248" s="35"/>
      <c r="F248" s="35"/>
      <c r="G248" s="35"/>
      <c r="H248" s="36"/>
      <c r="I248" s="33"/>
      <c r="J248" s="33"/>
      <c r="K248" s="33"/>
      <c r="L248" s="37"/>
    </row>
    <row r="249" spans="2:12" ht="18.75" x14ac:dyDescent="0.3">
      <c r="B249" s="18"/>
      <c r="C249" s="33"/>
      <c r="D249" s="34"/>
      <c r="E249" s="35"/>
      <c r="F249" s="35"/>
      <c r="G249" s="35"/>
      <c r="H249" s="36"/>
      <c r="I249" s="33"/>
      <c r="J249" s="33"/>
      <c r="K249" s="33"/>
      <c r="L249" s="37"/>
    </row>
    <row r="250" spans="2:12" ht="18.75" x14ac:dyDescent="0.3">
      <c r="B250" s="18"/>
      <c r="C250" s="33"/>
      <c r="D250" s="34"/>
      <c r="E250" s="35"/>
      <c r="F250" s="35"/>
      <c r="G250" s="35"/>
      <c r="H250" s="36"/>
      <c r="I250" s="33"/>
      <c r="J250" s="33"/>
      <c r="K250" s="33"/>
      <c r="L250" s="37"/>
    </row>
    <row r="251" spans="2:12" ht="18.75" x14ac:dyDescent="0.3">
      <c r="B251" s="18"/>
      <c r="C251" s="33"/>
      <c r="D251" s="34"/>
      <c r="E251" s="35"/>
      <c r="F251" s="35"/>
      <c r="G251" s="35"/>
      <c r="H251" s="36"/>
      <c r="I251" s="33"/>
      <c r="J251" s="33"/>
      <c r="K251" s="33"/>
      <c r="L251" s="37"/>
    </row>
    <row r="252" spans="2:12" ht="18.75" x14ac:dyDescent="0.3">
      <c r="B252" s="18"/>
      <c r="C252" s="33"/>
      <c r="D252" s="34"/>
      <c r="E252" s="35"/>
      <c r="F252" s="35"/>
      <c r="G252" s="35"/>
      <c r="H252" s="36"/>
      <c r="I252" s="33"/>
      <c r="J252" s="33"/>
      <c r="K252" s="33"/>
      <c r="L252" s="37"/>
    </row>
    <row r="253" spans="2:12" ht="18.75" x14ac:dyDescent="0.3">
      <c r="B253" s="18"/>
      <c r="C253" s="33"/>
      <c r="D253" s="34"/>
      <c r="E253" s="35"/>
      <c r="F253" s="35"/>
      <c r="G253" s="35"/>
      <c r="H253" s="36"/>
      <c r="I253" s="33"/>
      <c r="J253" s="33"/>
      <c r="K253" s="33"/>
      <c r="L253" s="37"/>
    </row>
    <row r="254" spans="2:12" ht="18.75" x14ac:dyDescent="0.3">
      <c r="B254" s="18"/>
      <c r="C254" s="33"/>
      <c r="D254" s="34"/>
      <c r="E254" s="35"/>
      <c r="F254" s="35"/>
      <c r="G254" s="35"/>
      <c r="H254" s="36"/>
      <c r="I254" s="33"/>
      <c r="J254" s="33"/>
      <c r="K254" s="33"/>
      <c r="L254" s="37"/>
    </row>
    <row r="255" spans="2:12" ht="18.75" x14ac:dyDescent="0.3">
      <c r="B255" s="18"/>
      <c r="C255" s="33"/>
      <c r="D255" s="34"/>
      <c r="E255" s="35"/>
      <c r="F255" s="35"/>
      <c r="G255" s="35"/>
      <c r="H255" s="36"/>
      <c r="I255" s="33"/>
      <c r="J255" s="33"/>
      <c r="K255" s="33"/>
      <c r="L255" s="37"/>
    </row>
    <row r="256" spans="2:12" ht="18.75" x14ac:dyDescent="0.3">
      <c r="B256" s="18"/>
      <c r="C256" s="33"/>
      <c r="D256" s="34"/>
      <c r="E256" s="35"/>
      <c r="F256" s="35"/>
      <c r="G256" s="35"/>
      <c r="H256" s="36"/>
      <c r="I256" s="33"/>
      <c r="J256" s="33"/>
      <c r="K256" s="33"/>
      <c r="L256" s="37"/>
    </row>
    <row r="257" spans="2:12" ht="18.75" x14ac:dyDescent="0.3">
      <c r="B257" s="18"/>
      <c r="C257" s="33"/>
      <c r="D257" s="34"/>
      <c r="E257" s="35"/>
      <c r="F257" s="35"/>
      <c r="G257" s="35"/>
      <c r="H257" s="36"/>
      <c r="I257" s="33"/>
      <c r="J257" s="33"/>
      <c r="K257" s="33"/>
      <c r="L257" s="37"/>
    </row>
    <row r="258" spans="2:12" ht="18.75" x14ac:dyDescent="0.3">
      <c r="B258" s="18"/>
      <c r="C258" s="33"/>
      <c r="D258" s="34"/>
      <c r="E258" s="35"/>
      <c r="F258" s="35"/>
      <c r="G258" s="35"/>
      <c r="H258" s="36"/>
      <c r="I258" s="33"/>
      <c r="J258" s="33"/>
      <c r="K258" s="33"/>
      <c r="L258" s="37"/>
    </row>
    <row r="259" spans="2:12" ht="18.75" x14ac:dyDescent="0.3">
      <c r="B259" s="18"/>
      <c r="C259" s="33"/>
      <c r="D259" s="34"/>
      <c r="E259" s="35"/>
      <c r="F259" s="35"/>
      <c r="G259" s="35"/>
      <c r="H259" s="36"/>
      <c r="I259" s="33"/>
      <c r="J259" s="33"/>
      <c r="K259" s="33"/>
      <c r="L259" s="37"/>
    </row>
    <row r="260" spans="2:12" ht="18.75" x14ac:dyDescent="0.3">
      <c r="B260" s="18"/>
      <c r="C260" s="33"/>
      <c r="D260" s="34"/>
      <c r="E260" s="35"/>
      <c r="F260" s="35"/>
      <c r="G260" s="35"/>
      <c r="H260" s="36"/>
      <c r="I260" s="33"/>
      <c r="J260" s="33"/>
      <c r="K260" s="33"/>
      <c r="L260" s="37"/>
    </row>
    <row r="261" spans="2:12" ht="18.75" x14ac:dyDescent="0.3">
      <c r="B261" s="18"/>
      <c r="C261" s="33"/>
      <c r="D261" s="34"/>
      <c r="E261" s="35"/>
      <c r="F261" s="35"/>
      <c r="G261" s="35"/>
      <c r="H261" s="36"/>
      <c r="I261" s="33"/>
      <c r="J261" s="33"/>
      <c r="K261" s="33"/>
      <c r="L261" s="37"/>
    </row>
    <row r="262" spans="2:12" ht="18.75" x14ac:dyDescent="0.3">
      <c r="B262" s="18"/>
      <c r="C262" s="33"/>
      <c r="D262" s="34"/>
      <c r="E262" s="35"/>
      <c r="F262" s="35"/>
      <c r="G262" s="35"/>
      <c r="H262" s="36"/>
      <c r="I262" s="33"/>
      <c r="J262" s="33"/>
      <c r="K262" s="33"/>
      <c r="L262" s="37"/>
    </row>
    <row r="263" spans="2:12" ht="18.75" x14ac:dyDescent="0.3">
      <c r="B263" s="18"/>
      <c r="C263" s="33"/>
      <c r="D263" s="34"/>
      <c r="E263" s="35"/>
      <c r="F263" s="35"/>
      <c r="G263" s="35"/>
      <c r="H263" s="36"/>
      <c r="I263" s="33"/>
      <c r="J263" s="33"/>
      <c r="K263" s="33"/>
      <c r="L263" s="37"/>
    </row>
    <row r="264" spans="2:12" ht="18.75" x14ac:dyDescent="0.3">
      <c r="B264" s="18"/>
      <c r="C264" s="33"/>
      <c r="D264" s="34"/>
      <c r="E264" s="35"/>
      <c r="F264" s="35"/>
      <c r="G264" s="35"/>
      <c r="H264" s="36"/>
      <c r="I264" s="33"/>
      <c r="J264" s="33"/>
      <c r="K264" s="33"/>
      <c r="L264" s="37"/>
    </row>
    <row r="265" spans="2:12" ht="18.75" x14ac:dyDescent="0.3">
      <c r="B265" s="18"/>
      <c r="C265" s="33"/>
      <c r="D265" s="34"/>
      <c r="E265" s="35"/>
      <c r="F265" s="35"/>
      <c r="G265" s="35"/>
      <c r="H265" s="36"/>
      <c r="I265" s="33"/>
      <c r="J265" s="33"/>
      <c r="K265" s="33"/>
      <c r="L265" s="37"/>
    </row>
    <row r="266" spans="2:12" ht="18.75" x14ac:dyDescent="0.3">
      <c r="B266" s="18"/>
      <c r="C266" s="33"/>
      <c r="D266" s="34"/>
      <c r="E266" s="35"/>
      <c r="F266" s="35"/>
      <c r="G266" s="35"/>
      <c r="H266" s="36"/>
      <c r="I266" s="33"/>
      <c r="J266" s="33"/>
      <c r="K266" s="33"/>
      <c r="L266" s="37"/>
    </row>
    <row r="267" spans="2:12" ht="18.75" x14ac:dyDescent="0.3">
      <c r="B267" s="18"/>
      <c r="C267" s="33"/>
      <c r="D267" s="34"/>
      <c r="E267" s="35"/>
      <c r="F267" s="35"/>
      <c r="G267" s="35"/>
      <c r="H267" s="36"/>
      <c r="I267" s="33"/>
      <c r="J267" s="33"/>
      <c r="K267" s="33"/>
      <c r="L267" s="37"/>
    </row>
    <row r="268" spans="2:12" ht="18.75" x14ac:dyDescent="0.3">
      <c r="B268" s="18"/>
      <c r="C268" s="33"/>
      <c r="D268" s="34"/>
      <c r="E268" s="35"/>
      <c r="F268" s="35"/>
      <c r="G268" s="35"/>
      <c r="H268" s="36"/>
      <c r="I268" s="33"/>
      <c r="J268" s="33"/>
      <c r="K268" s="33"/>
      <c r="L268" s="37"/>
    </row>
    <row r="269" spans="2:12" ht="18.75" x14ac:dyDescent="0.3">
      <c r="B269" s="18"/>
      <c r="C269" s="33"/>
      <c r="D269" s="34"/>
      <c r="E269" s="35"/>
      <c r="F269" s="35"/>
      <c r="G269" s="35"/>
      <c r="H269" s="36"/>
      <c r="I269" s="33"/>
      <c r="J269" s="33"/>
      <c r="K269" s="33"/>
      <c r="L269" s="37"/>
    </row>
    <row r="270" spans="2:12" ht="18.75" x14ac:dyDescent="0.3">
      <c r="B270" s="18"/>
      <c r="C270" s="33"/>
      <c r="D270" s="34"/>
      <c r="E270" s="35"/>
      <c r="F270" s="35"/>
      <c r="G270" s="35"/>
      <c r="H270" s="36"/>
      <c r="I270" s="33"/>
      <c r="J270" s="33"/>
      <c r="K270" s="33"/>
      <c r="L270" s="37"/>
    </row>
    <row r="271" spans="2:12" ht="18.75" x14ac:dyDescent="0.3">
      <c r="B271" s="18"/>
      <c r="C271" s="33"/>
      <c r="D271" s="34"/>
      <c r="E271" s="35"/>
      <c r="F271" s="35"/>
      <c r="G271" s="35"/>
      <c r="H271" s="36"/>
      <c r="I271" s="33"/>
      <c r="J271" s="33"/>
      <c r="K271" s="33"/>
      <c r="L271" s="37"/>
    </row>
    <row r="272" spans="2:12" ht="18.75" x14ac:dyDescent="0.3">
      <c r="B272" s="18"/>
      <c r="C272" s="33"/>
      <c r="D272" s="34"/>
      <c r="E272" s="35"/>
      <c r="F272" s="35"/>
      <c r="G272" s="35"/>
      <c r="H272" s="36"/>
      <c r="I272" s="33"/>
      <c r="J272" s="33"/>
      <c r="K272" s="33"/>
      <c r="L272" s="37"/>
    </row>
    <row r="273" spans="2:12" ht="18.75" x14ac:dyDescent="0.3">
      <c r="B273" s="18"/>
      <c r="C273" s="33"/>
      <c r="D273" s="34"/>
      <c r="E273" s="35"/>
      <c r="F273" s="35"/>
      <c r="G273" s="35"/>
      <c r="H273" s="36"/>
      <c r="I273" s="33"/>
      <c r="J273" s="33"/>
      <c r="K273" s="33"/>
      <c r="L273" s="37"/>
    </row>
    <row r="274" spans="2:12" ht="18.75" x14ac:dyDescent="0.3">
      <c r="B274" s="18"/>
      <c r="C274" s="33"/>
      <c r="D274" s="34"/>
      <c r="E274" s="35"/>
      <c r="F274" s="35"/>
      <c r="G274" s="35"/>
      <c r="H274" s="36"/>
      <c r="I274" s="33"/>
      <c r="J274" s="33"/>
      <c r="K274" s="33"/>
      <c r="L274" s="37"/>
    </row>
    <row r="275" spans="2:12" ht="18.75" x14ac:dyDescent="0.3">
      <c r="B275" s="18"/>
      <c r="C275" s="33"/>
      <c r="D275" s="34"/>
      <c r="E275" s="35"/>
      <c r="F275" s="35"/>
      <c r="G275" s="35"/>
      <c r="H275" s="36"/>
      <c r="I275" s="33"/>
      <c r="J275" s="33"/>
      <c r="K275" s="33"/>
      <c r="L275" s="37"/>
    </row>
    <row r="276" spans="2:12" ht="18.75" x14ac:dyDescent="0.3">
      <c r="B276" s="18"/>
      <c r="C276" s="33"/>
      <c r="D276" s="34"/>
      <c r="E276" s="35"/>
      <c r="F276" s="35"/>
      <c r="G276" s="35"/>
      <c r="H276" s="36"/>
      <c r="I276" s="33"/>
      <c r="J276" s="33"/>
      <c r="K276" s="33"/>
      <c r="L276" s="37"/>
    </row>
    <row r="277" spans="2:12" ht="18.75" x14ac:dyDescent="0.3">
      <c r="B277" s="18"/>
      <c r="C277" s="33"/>
      <c r="D277" s="34"/>
      <c r="E277" s="35"/>
      <c r="F277" s="35"/>
      <c r="G277" s="35"/>
      <c r="H277" s="36"/>
      <c r="I277" s="33"/>
      <c r="J277" s="33"/>
      <c r="K277" s="33"/>
      <c r="L277" s="37"/>
    </row>
    <row r="278" spans="2:12" ht="18.75" x14ac:dyDescent="0.3">
      <c r="B278" s="18"/>
      <c r="C278" s="33"/>
      <c r="D278" s="34"/>
      <c r="E278" s="35"/>
      <c r="F278" s="35"/>
      <c r="G278" s="35"/>
      <c r="H278" s="36"/>
      <c r="I278" s="33"/>
      <c r="J278" s="33"/>
      <c r="K278" s="33"/>
      <c r="L278" s="37"/>
    </row>
    <row r="279" spans="2:12" ht="18.75" x14ac:dyDescent="0.3">
      <c r="B279" s="18"/>
      <c r="C279" s="33"/>
      <c r="D279" s="34"/>
      <c r="E279" s="35"/>
      <c r="F279" s="35"/>
      <c r="G279" s="35"/>
      <c r="H279" s="36"/>
      <c r="I279" s="33"/>
      <c r="J279" s="33"/>
      <c r="K279" s="33"/>
      <c r="L279" s="37"/>
    </row>
    <row r="280" spans="2:12" ht="18.75" x14ac:dyDescent="0.3">
      <c r="B280" s="18"/>
      <c r="C280" s="33"/>
      <c r="D280" s="34"/>
      <c r="E280" s="35"/>
      <c r="F280" s="35"/>
      <c r="G280" s="35"/>
      <c r="H280" s="36"/>
      <c r="I280" s="33"/>
      <c r="J280" s="33"/>
      <c r="K280" s="33"/>
      <c r="L280" s="37"/>
    </row>
    <row r="281" spans="2:12" ht="18.75" x14ac:dyDescent="0.3">
      <c r="B281" s="18"/>
      <c r="C281" s="33"/>
      <c r="D281" s="34"/>
      <c r="E281" s="35"/>
      <c r="F281" s="35"/>
      <c r="G281" s="35"/>
      <c r="H281" s="36"/>
      <c r="I281" s="33"/>
      <c r="J281" s="33"/>
      <c r="K281" s="33"/>
      <c r="L281" s="37"/>
    </row>
    <row r="282" spans="2:12" ht="18.75" x14ac:dyDescent="0.3">
      <c r="B282" s="18"/>
      <c r="C282" s="33"/>
      <c r="D282" s="34"/>
      <c r="E282" s="35"/>
      <c r="F282" s="35"/>
      <c r="G282" s="35"/>
      <c r="H282" s="36"/>
      <c r="I282" s="33"/>
      <c r="J282" s="33"/>
      <c r="K282" s="33"/>
      <c r="L282" s="37"/>
    </row>
    <row r="283" spans="2:12" ht="18.75" x14ac:dyDescent="0.3">
      <c r="B283" s="18"/>
      <c r="C283" s="33"/>
      <c r="D283" s="34"/>
      <c r="E283" s="35"/>
      <c r="F283" s="35"/>
      <c r="G283" s="35"/>
      <c r="H283" s="36"/>
      <c r="I283" s="33"/>
      <c r="J283" s="33"/>
      <c r="K283" s="33"/>
      <c r="L283" s="37"/>
    </row>
    <row r="284" spans="2:12" ht="18.75" x14ac:dyDescent="0.3">
      <c r="B284" s="18"/>
      <c r="C284" s="33"/>
      <c r="D284" s="34"/>
      <c r="E284" s="35"/>
      <c r="F284" s="35"/>
      <c r="G284" s="35"/>
      <c r="H284" s="36"/>
      <c r="I284" s="33"/>
      <c r="J284" s="33"/>
      <c r="K284" s="33"/>
      <c r="L284" s="37"/>
    </row>
    <row r="285" spans="2:12" ht="18.75" x14ac:dyDescent="0.3">
      <c r="B285" s="18"/>
      <c r="C285" s="33"/>
      <c r="D285" s="34"/>
      <c r="E285" s="35"/>
      <c r="F285" s="35"/>
      <c r="G285" s="35"/>
      <c r="H285" s="36"/>
      <c r="I285" s="33"/>
      <c r="J285" s="33"/>
      <c r="K285" s="33"/>
      <c r="L285" s="37"/>
    </row>
    <row r="286" spans="2:12" ht="18.75" x14ac:dyDescent="0.3">
      <c r="B286" s="18"/>
      <c r="C286" s="33"/>
      <c r="D286" s="34"/>
      <c r="E286" s="35"/>
      <c r="F286" s="35"/>
      <c r="G286" s="35"/>
      <c r="H286" s="36"/>
      <c r="I286" s="33"/>
      <c r="J286" s="33"/>
      <c r="K286" s="33"/>
      <c r="L286" s="37"/>
    </row>
    <row r="287" spans="2:12" ht="18.75" x14ac:dyDescent="0.3">
      <c r="B287" s="18"/>
      <c r="C287" s="33"/>
      <c r="D287" s="34"/>
      <c r="E287" s="35"/>
      <c r="F287" s="35"/>
      <c r="G287" s="35"/>
      <c r="H287" s="36"/>
      <c r="I287" s="33"/>
      <c r="J287" s="33"/>
      <c r="K287" s="33"/>
      <c r="L287" s="37"/>
    </row>
    <row r="288" spans="2:12" ht="18.75" x14ac:dyDescent="0.3">
      <c r="B288" s="18"/>
      <c r="C288" s="33"/>
      <c r="D288" s="34"/>
      <c r="E288" s="35"/>
      <c r="F288" s="35"/>
      <c r="G288" s="35"/>
      <c r="H288" s="36"/>
      <c r="I288" s="33"/>
      <c r="J288" s="33"/>
      <c r="K288" s="33"/>
      <c r="L288" s="37"/>
    </row>
    <row r="289" spans="2:12" ht="18.75" x14ac:dyDescent="0.3">
      <c r="B289" s="18"/>
      <c r="C289" s="33"/>
      <c r="D289" s="34"/>
      <c r="E289" s="35"/>
      <c r="F289" s="35"/>
      <c r="G289" s="35"/>
      <c r="H289" s="36"/>
      <c r="I289" s="33"/>
      <c r="J289" s="33"/>
      <c r="K289" s="33"/>
      <c r="L289" s="37"/>
    </row>
    <row r="290" spans="2:12" ht="18.75" x14ac:dyDescent="0.3">
      <c r="B290" s="18"/>
      <c r="C290" s="33"/>
      <c r="D290" s="34"/>
      <c r="E290" s="35"/>
      <c r="F290" s="35"/>
      <c r="G290" s="35"/>
      <c r="H290" s="36"/>
      <c r="I290" s="33"/>
      <c r="J290" s="33"/>
      <c r="K290" s="33"/>
      <c r="L290" s="37"/>
    </row>
    <row r="291" spans="2:12" ht="18.75" x14ac:dyDescent="0.3">
      <c r="B291" s="18"/>
      <c r="C291" s="33"/>
      <c r="D291" s="34"/>
      <c r="E291" s="35"/>
      <c r="F291" s="35"/>
      <c r="G291" s="35"/>
      <c r="H291" s="36"/>
      <c r="I291" s="33"/>
      <c r="J291" s="33"/>
      <c r="K291" s="33"/>
      <c r="L291" s="37"/>
    </row>
    <row r="292" spans="2:12" ht="18.75" x14ac:dyDescent="0.3">
      <c r="B292" s="18"/>
      <c r="C292" s="33"/>
      <c r="D292" s="34"/>
      <c r="E292" s="35"/>
      <c r="F292" s="35"/>
      <c r="G292" s="35"/>
      <c r="H292" s="36"/>
      <c r="I292" s="33"/>
      <c r="J292" s="33"/>
      <c r="K292" s="33"/>
      <c r="L292" s="37"/>
    </row>
    <row r="293" spans="2:12" ht="18.75" x14ac:dyDescent="0.3">
      <c r="B293" s="18"/>
      <c r="C293" s="33"/>
      <c r="D293" s="34"/>
      <c r="E293" s="35"/>
      <c r="F293" s="35"/>
      <c r="G293" s="35"/>
      <c r="H293" s="36"/>
      <c r="I293" s="33"/>
      <c r="J293" s="33"/>
      <c r="K293" s="33"/>
      <c r="L293" s="37"/>
    </row>
    <row r="294" spans="2:12" ht="18.75" x14ac:dyDescent="0.3">
      <c r="B294" s="18"/>
      <c r="C294" s="33"/>
      <c r="D294" s="34"/>
      <c r="E294" s="35"/>
      <c r="F294" s="35"/>
      <c r="G294" s="35"/>
      <c r="H294" s="36"/>
      <c r="I294" s="33"/>
      <c r="J294" s="33"/>
      <c r="K294" s="33"/>
      <c r="L294" s="37"/>
    </row>
    <row r="295" spans="2:12" ht="18.75" x14ac:dyDescent="0.3">
      <c r="B295" s="18"/>
      <c r="C295" s="33"/>
      <c r="D295" s="34"/>
      <c r="E295" s="35"/>
      <c r="F295" s="35"/>
      <c r="G295" s="35"/>
      <c r="H295" s="36"/>
      <c r="I295" s="33"/>
      <c r="J295" s="33"/>
      <c r="K295" s="33"/>
      <c r="L295" s="37"/>
    </row>
    <row r="296" spans="2:12" ht="18.75" x14ac:dyDescent="0.3">
      <c r="B296" s="18"/>
      <c r="C296" s="33"/>
      <c r="D296" s="34"/>
      <c r="E296" s="35"/>
      <c r="F296" s="35"/>
      <c r="G296" s="35"/>
      <c r="H296" s="36"/>
      <c r="I296" s="33"/>
      <c r="J296" s="33"/>
      <c r="K296" s="33"/>
      <c r="L296" s="37"/>
    </row>
    <row r="297" spans="2:12" ht="18.75" x14ac:dyDescent="0.3">
      <c r="B297" s="18"/>
      <c r="C297" s="33"/>
      <c r="D297" s="34"/>
      <c r="E297" s="35"/>
      <c r="F297" s="35"/>
      <c r="G297" s="35"/>
      <c r="H297" s="36"/>
      <c r="I297" s="33"/>
      <c r="J297" s="33"/>
      <c r="K297" s="33"/>
      <c r="L297" s="37"/>
    </row>
    <row r="298" spans="2:12" ht="18.75" x14ac:dyDescent="0.3">
      <c r="B298" s="18"/>
      <c r="C298" s="33"/>
      <c r="D298" s="34"/>
      <c r="E298" s="35"/>
      <c r="F298" s="35"/>
      <c r="G298" s="35"/>
      <c r="H298" s="36"/>
      <c r="I298" s="33"/>
      <c r="J298" s="33"/>
      <c r="K298" s="33"/>
      <c r="L298" s="37"/>
    </row>
    <row r="299" spans="2:12" ht="18.75" x14ac:dyDescent="0.3">
      <c r="B299" s="18"/>
      <c r="C299" s="33"/>
      <c r="D299" s="34"/>
      <c r="E299" s="35"/>
      <c r="F299" s="35"/>
      <c r="G299" s="35"/>
      <c r="H299" s="36"/>
      <c r="I299" s="33"/>
      <c r="J299" s="33"/>
      <c r="K299" s="33"/>
      <c r="L299" s="37"/>
    </row>
    <row r="300" spans="2:12" ht="18.75" x14ac:dyDescent="0.3">
      <c r="B300" s="18"/>
      <c r="C300" s="33"/>
      <c r="D300" s="34"/>
      <c r="E300" s="35"/>
      <c r="F300" s="35"/>
      <c r="G300" s="35"/>
      <c r="H300" s="36"/>
      <c r="I300" s="33"/>
      <c r="J300" s="33"/>
      <c r="K300" s="33"/>
      <c r="L300" s="37"/>
    </row>
    <row r="301" spans="2:12" ht="18.75" x14ac:dyDescent="0.3">
      <c r="B301" s="18"/>
      <c r="C301" s="33"/>
      <c r="D301" s="34"/>
      <c r="E301" s="35"/>
      <c r="F301" s="35"/>
      <c r="G301" s="35"/>
      <c r="H301" s="36"/>
      <c r="I301" s="33"/>
      <c r="J301" s="33"/>
      <c r="K301" s="33"/>
      <c r="L301" s="37"/>
    </row>
    <row r="302" spans="2:12" ht="18.75" x14ac:dyDescent="0.3">
      <c r="B302" s="18"/>
      <c r="C302" s="33"/>
      <c r="D302" s="34"/>
      <c r="E302" s="35"/>
      <c r="F302" s="35"/>
      <c r="G302" s="35"/>
      <c r="H302" s="36"/>
      <c r="I302" s="33"/>
      <c r="J302" s="33"/>
      <c r="K302" s="33"/>
      <c r="L302" s="37"/>
    </row>
    <row r="303" spans="2:12" ht="18.75" x14ac:dyDescent="0.3">
      <c r="B303" s="18"/>
      <c r="C303" s="33"/>
      <c r="D303" s="34"/>
      <c r="E303" s="35"/>
      <c r="F303" s="35"/>
      <c r="G303" s="35"/>
      <c r="H303" s="36"/>
      <c r="I303" s="33"/>
      <c r="J303" s="33"/>
      <c r="K303" s="33"/>
      <c r="L303" s="37"/>
    </row>
    <row r="304" spans="2:12" ht="18.75" x14ac:dyDescent="0.3">
      <c r="B304" s="18"/>
      <c r="C304" s="33"/>
      <c r="D304" s="34"/>
      <c r="E304" s="35"/>
      <c r="F304" s="35"/>
      <c r="G304" s="35"/>
      <c r="H304" s="36"/>
      <c r="I304" s="33"/>
      <c r="J304" s="33"/>
      <c r="K304" s="33"/>
      <c r="L304" s="37"/>
    </row>
    <row r="305" spans="2:12" ht="18.75" x14ac:dyDescent="0.3">
      <c r="B305" s="18"/>
      <c r="C305" s="33"/>
      <c r="D305" s="34"/>
      <c r="E305" s="35"/>
      <c r="F305" s="35"/>
      <c r="G305" s="35"/>
      <c r="H305" s="36"/>
      <c r="I305" s="33"/>
      <c r="J305" s="33"/>
      <c r="K305" s="33"/>
      <c r="L305" s="37"/>
    </row>
    <row r="306" spans="2:12" ht="18.75" x14ac:dyDescent="0.3">
      <c r="B306" s="18"/>
      <c r="C306" s="33"/>
      <c r="D306" s="34"/>
      <c r="E306" s="35"/>
      <c r="F306" s="35"/>
      <c r="G306" s="35"/>
      <c r="H306" s="36"/>
      <c r="I306" s="33"/>
      <c r="J306" s="33"/>
      <c r="K306" s="33"/>
      <c r="L306" s="37"/>
    </row>
    <row r="307" spans="2:12" ht="18.75" x14ac:dyDescent="0.3">
      <c r="B307" s="18"/>
      <c r="C307" s="33"/>
      <c r="D307" s="34"/>
      <c r="E307" s="35"/>
      <c r="F307" s="35"/>
      <c r="G307" s="35"/>
      <c r="H307" s="36"/>
      <c r="I307" s="33"/>
      <c r="J307" s="33"/>
      <c r="K307" s="33"/>
      <c r="L307" s="37"/>
    </row>
    <row r="308" spans="2:12" ht="18.75" x14ac:dyDescent="0.3">
      <c r="B308" s="18"/>
      <c r="C308" s="33"/>
      <c r="D308" s="34"/>
      <c r="E308" s="35"/>
      <c r="F308" s="35"/>
      <c r="G308" s="35"/>
      <c r="H308" s="36"/>
      <c r="I308" s="33"/>
      <c r="J308" s="33"/>
      <c r="K308" s="33"/>
      <c r="L308" s="37"/>
    </row>
    <row r="309" spans="2:12" ht="18.75" x14ac:dyDescent="0.3">
      <c r="B309" s="18"/>
      <c r="C309" s="33"/>
      <c r="D309" s="34"/>
      <c r="E309" s="35"/>
      <c r="F309" s="35"/>
      <c r="G309" s="35"/>
      <c r="H309" s="36"/>
      <c r="I309" s="33"/>
      <c r="J309" s="33"/>
      <c r="K309" s="33"/>
      <c r="L309" s="37"/>
    </row>
    <row r="310" spans="2:12" ht="18.75" x14ac:dyDescent="0.3">
      <c r="B310" s="18"/>
      <c r="C310" s="33"/>
      <c r="D310" s="34"/>
      <c r="E310" s="35"/>
      <c r="F310" s="35"/>
      <c r="G310" s="35"/>
      <c r="H310" s="36"/>
      <c r="I310" s="33"/>
      <c r="J310" s="33"/>
      <c r="K310" s="33"/>
      <c r="L310" s="37"/>
    </row>
    <row r="311" spans="2:12" ht="18.75" x14ac:dyDescent="0.3">
      <c r="B311" s="18"/>
      <c r="C311" s="33"/>
      <c r="D311" s="34"/>
      <c r="E311" s="35"/>
      <c r="F311" s="35"/>
      <c r="G311" s="35"/>
      <c r="H311" s="36"/>
      <c r="I311" s="33"/>
      <c r="J311" s="33"/>
      <c r="K311" s="33"/>
      <c r="L311" s="37"/>
    </row>
    <row r="312" spans="2:12" ht="18.75" x14ac:dyDescent="0.3">
      <c r="B312" s="18"/>
      <c r="C312" s="33"/>
      <c r="D312" s="34"/>
      <c r="E312" s="35"/>
      <c r="F312" s="35"/>
      <c r="G312" s="35"/>
      <c r="H312" s="36"/>
      <c r="I312" s="33"/>
      <c r="J312" s="33"/>
      <c r="K312" s="33"/>
      <c r="L312" s="37"/>
    </row>
    <row r="313" spans="2:12" ht="18.75" x14ac:dyDescent="0.3">
      <c r="B313" s="18"/>
      <c r="C313" s="33"/>
      <c r="D313" s="34"/>
      <c r="E313" s="35"/>
      <c r="F313" s="35"/>
      <c r="G313" s="35"/>
      <c r="H313" s="36"/>
      <c r="I313" s="33"/>
      <c r="J313" s="33"/>
      <c r="K313" s="33"/>
      <c r="L313" s="37"/>
    </row>
    <row r="314" spans="2:12" ht="18.75" x14ac:dyDescent="0.3">
      <c r="B314" s="18"/>
      <c r="C314" s="33"/>
      <c r="D314" s="34"/>
      <c r="E314" s="35"/>
      <c r="F314" s="35"/>
      <c r="G314" s="35"/>
      <c r="H314" s="36"/>
      <c r="I314" s="33"/>
      <c r="J314" s="33"/>
      <c r="K314" s="33"/>
      <c r="L314" s="37"/>
    </row>
    <row r="315" spans="2:12" ht="18.75" x14ac:dyDescent="0.3">
      <c r="B315" s="18"/>
      <c r="C315" s="33"/>
      <c r="D315" s="34"/>
      <c r="E315" s="35"/>
      <c r="F315" s="35"/>
      <c r="G315" s="35"/>
      <c r="H315" s="36"/>
      <c r="I315" s="33"/>
      <c r="J315" s="33"/>
      <c r="K315" s="33"/>
      <c r="L315" s="37"/>
    </row>
    <row r="316" spans="2:12" ht="18.75" x14ac:dyDescent="0.3">
      <c r="B316" s="18"/>
      <c r="C316" s="33"/>
      <c r="D316" s="34"/>
      <c r="E316" s="35"/>
      <c r="F316" s="35"/>
      <c r="G316" s="35"/>
      <c r="H316" s="36"/>
      <c r="I316" s="33"/>
      <c r="J316" s="33"/>
      <c r="K316" s="33"/>
      <c r="L316" s="37"/>
    </row>
    <row r="317" spans="2:12" ht="18.75" x14ac:dyDescent="0.3">
      <c r="B317" s="18"/>
      <c r="C317" s="33"/>
      <c r="D317" s="34"/>
      <c r="E317" s="35"/>
      <c r="F317" s="35"/>
      <c r="G317" s="35"/>
      <c r="H317" s="36"/>
      <c r="I317" s="33"/>
      <c r="J317" s="33"/>
      <c r="K317" s="33"/>
      <c r="L317" s="37"/>
    </row>
    <row r="318" spans="2:12" ht="18.75" x14ac:dyDescent="0.3">
      <c r="B318" s="18"/>
      <c r="C318" s="33"/>
      <c r="D318" s="34"/>
      <c r="E318" s="35"/>
      <c r="F318" s="35"/>
      <c r="G318" s="35"/>
      <c r="H318" s="36"/>
      <c r="I318" s="33"/>
      <c r="J318" s="33"/>
      <c r="K318" s="33"/>
      <c r="L318" s="37"/>
    </row>
    <row r="319" spans="2:12" ht="18.75" x14ac:dyDescent="0.3">
      <c r="B319" s="18"/>
      <c r="C319" s="33"/>
      <c r="D319" s="34"/>
      <c r="E319" s="35"/>
      <c r="F319" s="35"/>
      <c r="G319" s="35"/>
      <c r="H319" s="36"/>
      <c r="I319" s="33"/>
      <c r="J319" s="33"/>
      <c r="K319" s="33"/>
      <c r="L319" s="37"/>
    </row>
    <row r="320" spans="2:12" ht="18.75" x14ac:dyDescent="0.3">
      <c r="B320" s="18"/>
      <c r="C320" s="33"/>
      <c r="D320" s="34"/>
      <c r="E320" s="35"/>
      <c r="F320" s="35"/>
      <c r="G320" s="35"/>
      <c r="H320" s="36"/>
      <c r="I320" s="33"/>
      <c r="J320" s="33"/>
      <c r="K320" s="33"/>
      <c r="L320" s="37"/>
    </row>
    <row r="321" spans="2:12" ht="18.75" x14ac:dyDescent="0.3">
      <c r="B321" s="18"/>
      <c r="C321" s="33"/>
      <c r="D321" s="34"/>
      <c r="E321" s="35"/>
      <c r="F321" s="35"/>
      <c r="G321" s="35"/>
      <c r="H321" s="36"/>
      <c r="I321" s="33"/>
      <c r="J321" s="33"/>
      <c r="K321" s="33"/>
      <c r="L321" s="37"/>
    </row>
    <row r="322" spans="2:12" ht="18.75" x14ac:dyDescent="0.3">
      <c r="B322" s="18"/>
      <c r="C322" s="33"/>
      <c r="D322" s="34"/>
      <c r="E322" s="35"/>
      <c r="F322" s="35"/>
      <c r="G322" s="35"/>
      <c r="H322" s="36"/>
      <c r="I322" s="33"/>
      <c r="J322" s="33"/>
      <c r="K322" s="33"/>
      <c r="L322" s="37"/>
    </row>
    <row r="323" spans="2:12" ht="18.75" x14ac:dyDescent="0.3">
      <c r="B323" s="18"/>
      <c r="C323" s="33"/>
      <c r="D323" s="34"/>
      <c r="E323" s="35"/>
      <c r="F323" s="35"/>
      <c r="G323" s="35"/>
      <c r="H323" s="36"/>
      <c r="I323" s="33"/>
      <c r="J323" s="33"/>
      <c r="K323" s="33"/>
      <c r="L323" s="37"/>
    </row>
    <row r="324" spans="2:12" ht="18.75" x14ac:dyDescent="0.3">
      <c r="B324" s="18"/>
      <c r="C324" s="33"/>
      <c r="D324" s="34"/>
      <c r="E324" s="35"/>
      <c r="F324" s="35"/>
      <c r="G324" s="35"/>
      <c r="H324" s="36"/>
      <c r="I324" s="33"/>
      <c r="J324" s="33"/>
      <c r="K324" s="33"/>
      <c r="L324" s="37"/>
    </row>
    <row r="325" spans="2:12" ht="18.75" x14ac:dyDescent="0.3">
      <c r="B325" s="18"/>
      <c r="C325" s="33"/>
      <c r="D325" s="34"/>
      <c r="E325" s="35"/>
      <c r="F325" s="35"/>
      <c r="G325" s="35"/>
      <c r="H325" s="36"/>
      <c r="I325" s="33"/>
      <c r="J325" s="33"/>
      <c r="K325" s="33"/>
      <c r="L325" s="37"/>
    </row>
    <row r="326" spans="2:12" ht="18.75" x14ac:dyDescent="0.3">
      <c r="B326" s="18"/>
      <c r="C326" s="33"/>
      <c r="D326" s="34"/>
      <c r="E326" s="35"/>
      <c r="F326" s="35"/>
      <c r="G326" s="35"/>
      <c r="H326" s="36"/>
      <c r="I326" s="33"/>
      <c r="J326" s="33"/>
      <c r="K326" s="33"/>
      <c r="L326" s="37"/>
    </row>
    <row r="327" spans="2:12" ht="18.75" x14ac:dyDescent="0.3">
      <c r="B327" s="18"/>
      <c r="C327" s="33"/>
      <c r="D327" s="34"/>
      <c r="E327" s="35"/>
      <c r="F327" s="35"/>
      <c r="G327" s="35"/>
      <c r="H327" s="36"/>
      <c r="I327" s="33"/>
      <c r="J327" s="33"/>
      <c r="K327" s="33"/>
      <c r="L327" s="37"/>
    </row>
    <row r="328" spans="2:12" ht="18.75" x14ac:dyDescent="0.3">
      <c r="B328" s="18"/>
      <c r="C328" s="33"/>
      <c r="D328" s="34"/>
      <c r="E328" s="35"/>
      <c r="F328" s="35"/>
      <c r="G328" s="35"/>
      <c r="H328" s="36"/>
      <c r="I328" s="33"/>
      <c r="J328" s="33"/>
      <c r="K328" s="33"/>
      <c r="L328" s="37"/>
    </row>
    <row r="329" spans="2:12" ht="18.75" x14ac:dyDescent="0.3">
      <c r="B329" s="18"/>
      <c r="C329" s="33"/>
      <c r="D329" s="34"/>
      <c r="E329" s="35"/>
      <c r="F329" s="35"/>
      <c r="G329" s="35"/>
      <c r="H329" s="36"/>
      <c r="I329" s="33"/>
      <c r="J329" s="33"/>
      <c r="K329" s="33"/>
      <c r="L329" s="37"/>
    </row>
    <row r="330" spans="2:12" ht="18.75" x14ac:dyDescent="0.3">
      <c r="B330" s="18"/>
      <c r="C330" s="33"/>
      <c r="D330" s="34"/>
      <c r="E330" s="35"/>
      <c r="F330" s="35"/>
      <c r="G330" s="35"/>
      <c r="H330" s="36"/>
      <c r="I330" s="33"/>
      <c r="J330" s="33"/>
      <c r="K330" s="33"/>
      <c r="L330" s="37"/>
    </row>
    <row r="331" spans="2:12" ht="18.75" x14ac:dyDescent="0.3">
      <c r="B331" s="18"/>
      <c r="C331" s="33"/>
      <c r="D331" s="34"/>
      <c r="E331" s="35"/>
      <c r="F331" s="35"/>
      <c r="G331" s="35"/>
      <c r="H331" s="36"/>
      <c r="I331" s="33"/>
      <c r="J331" s="33"/>
      <c r="K331" s="33"/>
      <c r="L331" s="37"/>
    </row>
    <row r="332" spans="2:12" ht="18.75" x14ac:dyDescent="0.3">
      <c r="B332" s="18"/>
      <c r="C332" s="33"/>
      <c r="D332" s="34"/>
      <c r="E332" s="35"/>
      <c r="F332" s="35"/>
      <c r="G332" s="35"/>
      <c r="H332" s="36"/>
      <c r="I332" s="33"/>
      <c r="J332" s="33"/>
      <c r="K332" s="33"/>
      <c r="L332" s="37"/>
    </row>
    <row r="333" spans="2:12" ht="18.75" x14ac:dyDescent="0.3">
      <c r="B333" s="18"/>
      <c r="C333" s="33"/>
      <c r="D333" s="34"/>
      <c r="E333" s="35"/>
      <c r="F333" s="35"/>
      <c r="G333" s="35"/>
      <c r="H333" s="36"/>
      <c r="I333" s="33"/>
      <c r="J333" s="33"/>
      <c r="K333" s="33"/>
      <c r="L333" s="37"/>
    </row>
    <row r="334" spans="2:12" ht="18.75" x14ac:dyDescent="0.3">
      <c r="B334" s="18"/>
      <c r="C334" s="33"/>
      <c r="D334" s="34"/>
      <c r="E334" s="35"/>
      <c r="F334" s="35"/>
      <c r="G334" s="35"/>
      <c r="H334" s="36"/>
      <c r="I334" s="33"/>
      <c r="J334" s="33"/>
      <c r="K334" s="33"/>
      <c r="L334" s="37"/>
    </row>
    <row r="335" spans="2:12" ht="18.75" x14ac:dyDescent="0.3">
      <c r="B335" s="18"/>
      <c r="C335" s="33"/>
      <c r="D335" s="34"/>
      <c r="E335" s="35"/>
      <c r="F335" s="35"/>
      <c r="G335" s="35"/>
      <c r="H335" s="36"/>
      <c r="I335" s="33"/>
      <c r="J335" s="33"/>
      <c r="K335" s="33"/>
      <c r="L335" s="37"/>
    </row>
    <row r="336" spans="2:12" ht="18.75" x14ac:dyDescent="0.3">
      <c r="B336" s="18"/>
      <c r="C336" s="33"/>
      <c r="D336" s="34"/>
      <c r="E336" s="35"/>
      <c r="F336" s="35"/>
      <c r="G336" s="35"/>
      <c r="H336" s="36"/>
      <c r="I336" s="33"/>
      <c r="J336" s="33"/>
      <c r="K336" s="33"/>
      <c r="L336" s="37"/>
    </row>
    <row r="337" spans="2:12" ht="18.75" x14ac:dyDescent="0.3">
      <c r="B337" s="18"/>
      <c r="C337" s="33"/>
      <c r="D337" s="34"/>
      <c r="E337" s="35"/>
      <c r="F337" s="35"/>
      <c r="G337" s="35"/>
      <c r="H337" s="36"/>
      <c r="I337" s="33"/>
      <c r="J337" s="33"/>
      <c r="K337" s="33"/>
      <c r="L337" s="37"/>
    </row>
    <row r="338" spans="2:12" ht="18.75" x14ac:dyDescent="0.3">
      <c r="B338" s="18"/>
      <c r="C338" s="33"/>
      <c r="D338" s="34"/>
      <c r="E338" s="35"/>
      <c r="F338" s="35"/>
      <c r="G338" s="35"/>
      <c r="H338" s="36"/>
      <c r="I338" s="33"/>
      <c r="J338" s="33"/>
      <c r="K338" s="33"/>
      <c r="L338" s="37"/>
    </row>
    <row r="339" spans="2:12" ht="18.75" x14ac:dyDescent="0.3">
      <c r="B339" s="18"/>
      <c r="C339" s="33"/>
      <c r="D339" s="34"/>
      <c r="E339" s="35"/>
      <c r="F339" s="35"/>
      <c r="G339" s="35"/>
      <c r="H339" s="36"/>
      <c r="I339" s="33"/>
      <c r="J339" s="33"/>
      <c r="K339" s="33"/>
      <c r="L339" s="37"/>
    </row>
    <row r="340" spans="2:12" ht="18.75" x14ac:dyDescent="0.3">
      <c r="B340" s="18"/>
      <c r="C340" s="33"/>
      <c r="D340" s="34"/>
      <c r="E340" s="35"/>
      <c r="F340" s="35"/>
      <c r="G340" s="35"/>
      <c r="H340" s="36"/>
      <c r="I340" s="33"/>
      <c r="J340" s="33"/>
      <c r="K340" s="33"/>
      <c r="L340" s="37"/>
    </row>
    <row r="341" spans="2:12" ht="18.75" x14ac:dyDescent="0.3">
      <c r="B341" s="18"/>
      <c r="C341" s="33"/>
      <c r="D341" s="34"/>
      <c r="E341" s="35"/>
      <c r="F341" s="35"/>
      <c r="G341" s="35"/>
      <c r="H341" s="36"/>
      <c r="I341" s="33"/>
      <c r="J341" s="33"/>
      <c r="K341" s="33"/>
      <c r="L341" s="37"/>
    </row>
    <row r="342" spans="2:12" ht="18.75" x14ac:dyDescent="0.3">
      <c r="B342" s="18"/>
      <c r="C342" s="33"/>
      <c r="D342" s="34"/>
      <c r="E342" s="35"/>
      <c r="F342" s="35"/>
      <c r="G342" s="35"/>
      <c r="H342" s="36"/>
      <c r="I342" s="33"/>
      <c r="J342" s="33"/>
      <c r="K342" s="33"/>
      <c r="L342" s="37"/>
    </row>
    <row r="343" spans="2:12" ht="18.75" x14ac:dyDescent="0.3">
      <c r="B343" s="18"/>
      <c r="C343" s="33"/>
      <c r="D343" s="34"/>
      <c r="E343" s="35"/>
      <c r="F343" s="35"/>
      <c r="G343" s="35"/>
      <c r="H343" s="36"/>
      <c r="I343" s="33"/>
      <c r="J343" s="33"/>
      <c r="K343" s="33"/>
      <c r="L343" s="37"/>
    </row>
    <row r="344" spans="2:12" ht="18.75" x14ac:dyDescent="0.3">
      <c r="B344" s="18"/>
      <c r="C344" s="33"/>
      <c r="D344" s="34"/>
      <c r="E344" s="35"/>
      <c r="F344" s="35"/>
      <c r="G344" s="35"/>
      <c r="H344" s="36"/>
      <c r="I344" s="33"/>
      <c r="J344" s="33"/>
      <c r="K344" s="33"/>
      <c r="L344" s="37"/>
    </row>
    <row r="345" spans="2:12" ht="18.75" x14ac:dyDescent="0.3">
      <c r="B345" s="18"/>
      <c r="C345" s="33"/>
      <c r="D345" s="34"/>
      <c r="E345" s="35"/>
      <c r="F345" s="35"/>
      <c r="G345" s="35"/>
      <c r="H345" s="36"/>
      <c r="I345" s="33"/>
      <c r="J345" s="33"/>
      <c r="K345" s="33"/>
      <c r="L345" s="37"/>
    </row>
    <row r="346" spans="2:12" ht="18.75" x14ac:dyDescent="0.3">
      <c r="B346" s="18"/>
      <c r="C346" s="33"/>
      <c r="D346" s="34"/>
      <c r="E346" s="35"/>
      <c r="F346" s="35"/>
      <c r="G346" s="35"/>
      <c r="H346" s="36"/>
      <c r="I346" s="33"/>
      <c r="J346" s="33"/>
      <c r="K346" s="33"/>
      <c r="L346" s="37"/>
    </row>
    <row r="347" spans="2:12" ht="18.75" x14ac:dyDescent="0.3">
      <c r="B347" s="18"/>
      <c r="C347" s="33"/>
      <c r="D347" s="34"/>
      <c r="E347" s="35"/>
      <c r="F347" s="35"/>
      <c r="G347" s="35"/>
      <c r="H347" s="36"/>
      <c r="I347" s="33"/>
      <c r="J347" s="33"/>
      <c r="K347" s="33"/>
      <c r="L347" s="37"/>
    </row>
    <row r="348" spans="2:12" ht="18.75" x14ac:dyDescent="0.3">
      <c r="B348" s="18"/>
      <c r="C348" s="33"/>
      <c r="D348" s="34"/>
      <c r="E348" s="35"/>
      <c r="F348" s="35"/>
      <c r="G348" s="35"/>
      <c r="H348" s="36"/>
      <c r="I348" s="33"/>
      <c r="J348" s="33"/>
      <c r="K348" s="33"/>
      <c r="L348" s="37"/>
    </row>
    <row r="349" spans="2:12" ht="18.75" x14ac:dyDescent="0.3">
      <c r="B349" s="18"/>
      <c r="C349" s="33"/>
      <c r="D349" s="34"/>
      <c r="E349" s="35"/>
      <c r="F349" s="35"/>
      <c r="G349" s="35"/>
      <c r="H349" s="36"/>
      <c r="I349" s="33"/>
      <c r="J349" s="33"/>
      <c r="K349" s="33"/>
      <c r="L349" s="37"/>
    </row>
    <row r="350" spans="2:12" ht="18.75" x14ac:dyDescent="0.3">
      <c r="B350" s="18"/>
      <c r="C350" s="33"/>
      <c r="D350" s="34"/>
      <c r="E350" s="35"/>
      <c r="F350" s="35"/>
      <c r="G350" s="35"/>
      <c r="H350" s="36"/>
      <c r="I350" s="33"/>
      <c r="J350" s="33"/>
      <c r="K350" s="33"/>
      <c r="L350" s="37"/>
    </row>
    <row r="351" spans="2:12" ht="18.75" x14ac:dyDescent="0.3">
      <c r="B351" s="18"/>
      <c r="C351" s="33"/>
      <c r="D351" s="34"/>
      <c r="E351" s="35"/>
      <c r="F351" s="35"/>
      <c r="G351" s="35"/>
      <c r="H351" s="36"/>
      <c r="I351" s="33"/>
      <c r="J351" s="33"/>
      <c r="K351" s="33"/>
      <c r="L351" s="37"/>
    </row>
    <row r="352" spans="2:12" ht="18.75" x14ac:dyDescent="0.3">
      <c r="B352" s="18"/>
      <c r="C352" s="33"/>
      <c r="D352" s="34"/>
      <c r="E352" s="35"/>
      <c r="F352" s="35"/>
      <c r="G352" s="35"/>
      <c r="H352" s="36"/>
      <c r="I352" s="33"/>
      <c r="J352" s="33"/>
      <c r="K352" s="33"/>
      <c r="L352" s="37"/>
    </row>
    <row r="353" spans="2:12" ht="18.75" x14ac:dyDescent="0.3">
      <c r="B353" s="18"/>
      <c r="C353" s="33"/>
      <c r="D353" s="34"/>
      <c r="E353" s="35"/>
      <c r="F353" s="35"/>
      <c r="G353" s="35"/>
      <c r="H353" s="36"/>
      <c r="I353" s="33"/>
      <c r="J353" s="33"/>
      <c r="K353" s="33"/>
      <c r="L353" s="37"/>
    </row>
    <row r="354" spans="2:12" ht="18.75" x14ac:dyDescent="0.3">
      <c r="B354" s="18"/>
      <c r="C354" s="33"/>
      <c r="D354" s="34"/>
      <c r="E354" s="35"/>
      <c r="F354" s="35"/>
      <c r="G354" s="35"/>
      <c r="H354" s="36"/>
      <c r="I354" s="33"/>
      <c r="J354" s="33"/>
      <c r="K354" s="33"/>
      <c r="L354" s="37"/>
    </row>
    <row r="355" spans="2:12" ht="18.75" x14ac:dyDescent="0.3">
      <c r="B355" s="18"/>
      <c r="C355" s="33"/>
      <c r="D355" s="34"/>
      <c r="E355" s="35"/>
      <c r="F355" s="35"/>
      <c r="G355" s="35"/>
      <c r="H355" s="36"/>
      <c r="I355" s="33"/>
      <c r="J355" s="33"/>
      <c r="K355" s="33"/>
      <c r="L355" s="37"/>
    </row>
    <row r="356" spans="2:12" ht="18.75" x14ac:dyDescent="0.3">
      <c r="B356" s="18"/>
      <c r="C356" s="33"/>
      <c r="D356" s="34"/>
      <c r="E356" s="35"/>
      <c r="F356" s="35"/>
      <c r="G356" s="35"/>
      <c r="H356" s="36"/>
      <c r="I356" s="33"/>
      <c r="J356" s="33"/>
      <c r="K356" s="33"/>
      <c r="L356" s="37"/>
    </row>
    <row r="357" spans="2:12" ht="18.75" x14ac:dyDescent="0.3">
      <c r="B357" s="18"/>
      <c r="C357" s="33"/>
      <c r="D357" s="34"/>
      <c r="E357" s="35"/>
      <c r="F357" s="35"/>
      <c r="G357" s="35"/>
      <c r="H357" s="36"/>
      <c r="I357" s="33"/>
      <c r="J357" s="33"/>
      <c r="K357" s="33"/>
      <c r="L357" s="37"/>
    </row>
    <row r="358" spans="2:12" ht="18.75" x14ac:dyDescent="0.3">
      <c r="B358" s="18"/>
      <c r="C358" s="33"/>
      <c r="D358" s="34"/>
      <c r="E358" s="35"/>
      <c r="F358" s="35"/>
      <c r="G358" s="35"/>
      <c r="H358" s="36"/>
      <c r="I358" s="33"/>
      <c r="J358" s="33"/>
      <c r="K358" s="33"/>
      <c r="L358" s="37"/>
    </row>
    <row r="359" spans="2:12" ht="18.75" x14ac:dyDescent="0.3">
      <c r="B359" s="18"/>
      <c r="C359" s="33"/>
      <c r="D359" s="34"/>
      <c r="E359" s="35"/>
      <c r="F359" s="35"/>
      <c r="G359" s="35"/>
      <c r="H359" s="36"/>
      <c r="I359" s="33"/>
      <c r="J359" s="33"/>
      <c r="K359" s="33"/>
      <c r="L359" s="37"/>
    </row>
    <row r="360" spans="2:12" ht="18.75" x14ac:dyDescent="0.3">
      <c r="B360" s="18"/>
      <c r="C360" s="33"/>
      <c r="D360" s="34"/>
      <c r="E360" s="35"/>
      <c r="F360" s="35"/>
      <c r="G360" s="35"/>
      <c r="H360" s="36"/>
      <c r="I360" s="33"/>
      <c r="J360" s="33"/>
      <c r="K360" s="33"/>
      <c r="L360" s="37"/>
    </row>
    <row r="361" spans="2:12" ht="18.75" x14ac:dyDescent="0.3">
      <c r="B361" s="18"/>
      <c r="C361" s="33"/>
      <c r="D361" s="34"/>
      <c r="E361" s="35"/>
      <c r="F361" s="35"/>
      <c r="G361" s="35"/>
      <c r="H361" s="36"/>
      <c r="I361" s="33"/>
      <c r="J361" s="33"/>
      <c r="K361" s="33"/>
      <c r="L361" s="37"/>
    </row>
    <row r="362" spans="2:12" ht="18.75" x14ac:dyDescent="0.3">
      <c r="B362" s="18"/>
      <c r="C362" s="33"/>
      <c r="D362" s="34"/>
      <c r="E362" s="35"/>
      <c r="F362" s="35"/>
      <c r="G362" s="35"/>
      <c r="H362" s="36"/>
      <c r="I362" s="33"/>
      <c r="J362" s="33"/>
      <c r="K362" s="33"/>
      <c r="L362" s="37"/>
    </row>
    <row r="363" spans="2:12" ht="18.75" x14ac:dyDescent="0.3">
      <c r="B363" s="18"/>
      <c r="C363" s="33"/>
      <c r="D363" s="34"/>
      <c r="E363" s="35"/>
      <c r="F363" s="35"/>
      <c r="G363" s="35"/>
      <c r="H363" s="36"/>
      <c r="I363" s="33"/>
      <c r="J363" s="33"/>
      <c r="K363" s="33"/>
      <c r="L363" s="37"/>
    </row>
    <row r="364" spans="2:12" ht="18.75" x14ac:dyDescent="0.3">
      <c r="B364" s="18"/>
      <c r="C364" s="33"/>
      <c r="D364" s="34"/>
      <c r="E364" s="35"/>
      <c r="F364" s="35"/>
      <c r="G364" s="35"/>
      <c r="H364" s="36"/>
      <c r="I364" s="33"/>
      <c r="J364" s="33"/>
      <c r="K364" s="33"/>
      <c r="L364" s="37"/>
    </row>
    <row r="365" spans="2:12" ht="18.75" x14ac:dyDescent="0.3">
      <c r="B365" s="18"/>
      <c r="C365" s="33"/>
      <c r="D365" s="34"/>
      <c r="E365" s="35"/>
      <c r="F365" s="35"/>
      <c r="G365" s="35"/>
      <c r="H365" s="36"/>
      <c r="I365" s="33"/>
      <c r="J365" s="33"/>
      <c r="K365" s="33"/>
      <c r="L365" s="37"/>
    </row>
    <row r="366" spans="2:12" ht="18.75" x14ac:dyDescent="0.3">
      <c r="B366" s="18"/>
      <c r="C366" s="33"/>
      <c r="D366" s="34"/>
      <c r="E366" s="35"/>
      <c r="F366" s="35"/>
      <c r="G366" s="35"/>
      <c r="H366" s="36"/>
      <c r="I366" s="33"/>
      <c r="J366" s="33"/>
      <c r="K366" s="33"/>
      <c r="L366" s="37"/>
    </row>
    <row r="367" spans="2:12" ht="18.75" x14ac:dyDescent="0.3">
      <c r="B367" s="18"/>
      <c r="C367" s="33"/>
      <c r="D367" s="34"/>
      <c r="E367" s="35"/>
      <c r="F367" s="35"/>
      <c r="G367" s="35"/>
      <c r="H367" s="36"/>
      <c r="I367" s="33"/>
      <c r="J367" s="33"/>
      <c r="K367" s="33"/>
      <c r="L367" s="37"/>
    </row>
    <row r="368" spans="2:12" ht="18.75" x14ac:dyDescent="0.3">
      <c r="B368" s="18"/>
      <c r="C368" s="33"/>
      <c r="D368" s="34"/>
      <c r="E368" s="35"/>
      <c r="F368" s="35"/>
      <c r="G368" s="35"/>
      <c r="H368" s="36"/>
      <c r="I368" s="33"/>
      <c r="J368" s="33"/>
      <c r="K368" s="33"/>
      <c r="L368" s="37"/>
    </row>
    <row r="369" spans="2:12" ht="18.75" x14ac:dyDescent="0.3">
      <c r="B369" s="18"/>
      <c r="C369" s="33"/>
      <c r="D369" s="34"/>
      <c r="E369" s="35"/>
      <c r="F369" s="35"/>
      <c r="G369" s="35"/>
      <c r="H369" s="36"/>
      <c r="I369" s="33"/>
      <c r="J369" s="33"/>
      <c r="K369" s="33"/>
      <c r="L369" s="37"/>
    </row>
    <row r="370" spans="2:12" ht="18.75" x14ac:dyDescent="0.3">
      <c r="B370" s="18"/>
      <c r="C370" s="33"/>
      <c r="D370" s="34"/>
      <c r="E370" s="35"/>
      <c r="F370" s="35"/>
      <c r="G370" s="35"/>
      <c r="H370" s="36"/>
      <c r="I370" s="33"/>
      <c r="J370" s="33"/>
      <c r="K370" s="33"/>
      <c r="L370" s="37"/>
    </row>
    <row r="371" spans="2:12" ht="18.75" x14ac:dyDescent="0.3">
      <c r="B371" s="18"/>
      <c r="C371" s="33"/>
      <c r="D371" s="34"/>
      <c r="E371" s="35"/>
      <c r="F371" s="35"/>
      <c r="G371" s="35"/>
      <c r="H371" s="36"/>
      <c r="I371" s="33"/>
      <c r="J371" s="33"/>
      <c r="K371" s="33"/>
      <c r="L371" s="37"/>
    </row>
    <row r="372" spans="2:12" ht="18.75" x14ac:dyDescent="0.3">
      <c r="B372" s="18"/>
      <c r="C372" s="33"/>
      <c r="D372" s="34"/>
      <c r="E372" s="35"/>
      <c r="F372" s="35"/>
      <c r="G372" s="35"/>
      <c r="H372" s="36"/>
      <c r="I372" s="33"/>
      <c r="J372" s="33"/>
      <c r="K372" s="33"/>
      <c r="L372" s="37"/>
    </row>
    <row r="373" spans="2:12" ht="18.75" x14ac:dyDescent="0.3">
      <c r="B373" s="18"/>
      <c r="C373" s="33"/>
      <c r="D373" s="34"/>
      <c r="E373" s="35"/>
      <c r="F373" s="35"/>
      <c r="G373" s="35"/>
      <c r="H373" s="36"/>
      <c r="I373" s="33"/>
      <c r="J373" s="33"/>
      <c r="K373" s="33"/>
      <c r="L373" s="37"/>
    </row>
    <row r="374" spans="2:12" ht="18.75" x14ac:dyDescent="0.3">
      <c r="B374" s="18"/>
      <c r="C374" s="33"/>
      <c r="D374" s="34"/>
      <c r="E374" s="35"/>
      <c r="F374" s="35"/>
      <c r="G374" s="35"/>
      <c r="H374" s="36"/>
      <c r="I374" s="33"/>
      <c r="J374" s="33"/>
      <c r="K374" s="33"/>
      <c r="L374" s="37"/>
    </row>
    <row r="375" spans="2:12" ht="18.75" x14ac:dyDescent="0.3">
      <c r="B375" s="18"/>
      <c r="C375" s="33"/>
      <c r="D375" s="34"/>
      <c r="E375" s="35"/>
      <c r="F375" s="35"/>
      <c r="G375" s="35"/>
      <c r="H375" s="36"/>
      <c r="I375" s="33"/>
      <c r="J375" s="33"/>
      <c r="K375" s="33"/>
      <c r="L375" s="37"/>
    </row>
    <row r="376" spans="2:12" ht="18.75" x14ac:dyDescent="0.3">
      <c r="B376" s="18"/>
      <c r="C376" s="33"/>
      <c r="D376" s="34"/>
      <c r="E376" s="35"/>
      <c r="F376" s="35"/>
      <c r="G376" s="35"/>
      <c r="H376" s="36"/>
      <c r="I376" s="33"/>
      <c r="J376" s="33"/>
      <c r="K376" s="33"/>
      <c r="L376" s="37"/>
    </row>
    <row r="377" spans="2:12" ht="18.75" x14ac:dyDescent="0.3">
      <c r="B377" s="18"/>
      <c r="C377" s="33"/>
      <c r="D377" s="34"/>
      <c r="E377" s="35"/>
      <c r="F377" s="35"/>
      <c r="G377" s="35"/>
      <c r="H377" s="36"/>
      <c r="I377" s="33"/>
      <c r="J377" s="33"/>
      <c r="K377" s="33"/>
      <c r="L377" s="37"/>
    </row>
    <row r="378" spans="2:12" ht="18.75" x14ac:dyDescent="0.3">
      <c r="B378" s="18"/>
      <c r="C378" s="33"/>
      <c r="D378" s="34"/>
      <c r="E378" s="35"/>
      <c r="F378" s="35"/>
      <c r="G378" s="35"/>
      <c r="H378" s="36"/>
      <c r="I378" s="33"/>
      <c r="J378" s="33"/>
      <c r="K378" s="33"/>
      <c r="L378" s="37"/>
    </row>
    <row r="379" spans="2:12" ht="18.75" x14ac:dyDescent="0.3">
      <c r="B379" s="18"/>
      <c r="C379" s="33"/>
      <c r="D379" s="34"/>
      <c r="E379" s="35"/>
      <c r="F379" s="35"/>
      <c r="G379" s="35"/>
      <c r="H379" s="36"/>
      <c r="I379" s="33"/>
      <c r="J379" s="33"/>
      <c r="K379" s="33"/>
      <c r="L379" s="37"/>
    </row>
    <row r="380" spans="2:12" ht="18.75" x14ac:dyDescent="0.3">
      <c r="B380" s="18"/>
      <c r="C380" s="33"/>
      <c r="D380" s="34"/>
      <c r="E380" s="35"/>
      <c r="F380" s="35"/>
      <c r="G380" s="35"/>
      <c r="H380" s="36"/>
      <c r="I380" s="33"/>
      <c r="J380" s="33"/>
      <c r="K380" s="33"/>
      <c r="L380" s="37"/>
    </row>
    <row r="381" spans="2:12" ht="18.75" x14ac:dyDescent="0.3">
      <c r="B381" s="18"/>
      <c r="C381" s="33"/>
      <c r="D381" s="34"/>
      <c r="E381" s="35"/>
      <c r="F381" s="35"/>
      <c r="G381" s="35"/>
      <c r="H381" s="36"/>
      <c r="I381" s="33"/>
      <c r="J381" s="33"/>
      <c r="K381" s="33"/>
      <c r="L381" s="37"/>
    </row>
    <row r="382" spans="2:12" ht="18.75" x14ac:dyDescent="0.3">
      <c r="B382" s="18"/>
      <c r="C382" s="33"/>
      <c r="D382" s="34"/>
      <c r="E382" s="35"/>
      <c r="F382" s="35"/>
      <c r="G382" s="35"/>
      <c r="H382" s="36"/>
      <c r="I382" s="33"/>
      <c r="J382" s="33"/>
      <c r="K382" s="33"/>
      <c r="L382" s="37"/>
    </row>
    <row r="383" spans="2:12" ht="18.75" x14ac:dyDescent="0.3">
      <c r="B383" s="18"/>
      <c r="C383" s="33"/>
      <c r="D383" s="34"/>
      <c r="E383" s="35"/>
      <c r="F383" s="35"/>
      <c r="G383" s="35"/>
      <c r="H383" s="36"/>
      <c r="I383" s="33"/>
      <c r="J383" s="33"/>
      <c r="K383" s="33"/>
      <c r="L383" s="37"/>
    </row>
    <row r="384" spans="2:12" ht="18.75" x14ac:dyDescent="0.3">
      <c r="B384" s="18"/>
      <c r="C384" s="33"/>
      <c r="D384" s="34"/>
      <c r="E384" s="35"/>
      <c r="F384" s="35"/>
      <c r="G384" s="35"/>
      <c r="H384" s="36"/>
      <c r="I384" s="33"/>
      <c r="J384" s="33"/>
      <c r="K384" s="33"/>
      <c r="L384" s="37"/>
    </row>
    <row r="385" spans="2:12" ht="18.75" x14ac:dyDescent="0.3">
      <c r="B385" s="18"/>
      <c r="C385" s="33"/>
      <c r="D385" s="34"/>
      <c r="E385" s="35"/>
      <c r="F385" s="35"/>
      <c r="G385" s="35"/>
      <c r="H385" s="36"/>
      <c r="I385" s="33"/>
      <c r="J385" s="33"/>
      <c r="K385" s="33"/>
      <c r="L385" s="37"/>
    </row>
    <row r="386" spans="2:12" ht="18.75" x14ac:dyDescent="0.3">
      <c r="B386" s="18"/>
      <c r="C386" s="33"/>
      <c r="D386" s="34"/>
      <c r="E386" s="35"/>
      <c r="F386" s="35"/>
      <c r="G386" s="35"/>
      <c r="H386" s="36"/>
      <c r="I386" s="33"/>
      <c r="J386" s="33"/>
      <c r="K386" s="33"/>
      <c r="L386" s="37"/>
    </row>
    <row r="387" spans="2:12" ht="18.75" x14ac:dyDescent="0.3">
      <c r="B387" s="18"/>
      <c r="C387" s="33"/>
      <c r="D387" s="34"/>
      <c r="E387" s="35"/>
      <c r="F387" s="35"/>
      <c r="G387" s="35"/>
      <c r="H387" s="36"/>
      <c r="I387" s="33"/>
      <c r="J387" s="33"/>
      <c r="K387" s="33"/>
      <c r="L387" s="37"/>
    </row>
    <row r="388" spans="2:12" ht="18.75" x14ac:dyDescent="0.3">
      <c r="B388" s="18"/>
      <c r="C388" s="33"/>
      <c r="D388" s="34"/>
      <c r="E388" s="35"/>
      <c r="F388" s="35"/>
      <c r="G388" s="35"/>
      <c r="H388" s="36"/>
      <c r="I388" s="33"/>
      <c r="J388" s="33"/>
      <c r="K388" s="33"/>
      <c r="L388" s="37"/>
    </row>
    <row r="389" spans="2:12" ht="18.75" x14ac:dyDescent="0.3">
      <c r="B389" s="18"/>
      <c r="C389" s="33"/>
      <c r="D389" s="34"/>
      <c r="E389" s="35"/>
      <c r="F389" s="35"/>
      <c r="G389" s="35"/>
      <c r="H389" s="36"/>
      <c r="I389" s="33"/>
      <c r="J389" s="33"/>
      <c r="K389" s="33"/>
      <c r="L389" s="37"/>
    </row>
    <row r="390" spans="2:12" ht="18.75" x14ac:dyDescent="0.3">
      <c r="B390" s="18"/>
      <c r="C390" s="33"/>
      <c r="D390" s="34"/>
      <c r="E390" s="35"/>
      <c r="F390" s="35"/>
      <c r="G390" s="35"/>
      <c r="H390" s="36"/>
      <c r="I390" s="33"/>
      <c r="J390" s="33"/>
      <c r="K390" s="33"/>
      <c r="L390" s="37"/>
    </row>
    <row r="391" spans="2:12" ht="18.75" x14ac:dyDescent="0.3">
      <c r="B391" s="18"/>
      <c r="C391" s="33"/>
      <c r="D391" s="34"/>
      <c r="E391" s="35"/>
      <c r="F391" s="35"/>
      <c r="G391" s="35"/>
      <c r="H391" s="36"/>
      <c r="I391" s="33"/>
      <c r="J391" s="33"/>
      <c r="K391" s="33"/>
      <c r="L391" s="37"/>
    </row>
    <row r="392" spans="2:12" ht="18.75" x14ac:dyDescent="0.3">
      <c r="B392" s="18"/>
      <c r="C392" s="33"/>
      <c r="D392" s="34"/>
      <c r="E392" s="35"/>
      <c r="F392" s="35"/>
      <c r="G392" s="35"/>
      <c r="H392" s="36"/>
      <c r="I392" s="33"/>
      <c r="J392" s="33"/>
      <c r="K392" s="33"/>
      <c r="L392" s="37"/>
    </row>
    <row r="393" spans="2:12" ht="18.75" x14ac:dyDescent="0.3">
      <c r="B393" s="18"/>
      <c r="C393" s="33"/>
      <c r="D393" s="34"/>
      <c r="E393" s="35"/>
      <c r="F393" s="35"/>
      <c r="G393" s="35"/>
      <c r="H393" s="36"/>
      <c r="I393" s="33"/>
      <c r="J393" s="33"/>
      <c r="K393" s="33"/>
      <c r="L393" s="37"/>
    </row>
    <row r="394" spans="2:12" ht="18.75" x14ac:dyDescent="0.3">
      <c r="B394" s="18"/>
      <c r="C394" s="33"/>
      <c r="D394" s="34"/>
      <c r="E394" s="35"/>
      <c r="F394" s="35"/>
      <c r="G394" s="35"/>
      <c r="H394" s="36"/>
      <c r="I394" s="33"/>
      <c r="J394" s="33"/>
      <c r="K394" s="33"/>
      <c r="L394" s="37"/>
    </row>
    <row r="395" spans="2:12" ht="18.75" x14ac:dyDescent="0.3">
      <c r="B395" s="18"/>
      <c r="C395" s="33"/>
      <c r="D395" s="34"/>
      <c r="E395" s="35"/>
      <c r="F395" s="35"/>
      <c r="G395" s="35"/>
      <c r="H395" s="36"/>
      <c r="I395" s="33"/>
      <c r="J395" s="33"/>
      <c r="K395" s="33"/>
      <c r="L395" s="37"/>
    </row>
    <row r="396" spans="2:12" ht="18.75" x14ac:dyDescent="0.3">
      <c r="B396" s="18"/>
      <c r="C396" s="33"/>
      <c r="D396" s="34"/>
      <c r="E396" s="35"/>
      <c r="F396" s="35"/>
      <c r="G396" s="35"/>
      <c r="H396" s="36"/>
      <c r="I396" s="33"/>
      <c r="J396" s="33"/>
      <c r="K396" s="33"/>
      <c r="L396" s="37"/>
    </row>
    <row r="397" spans="2:12" ht="18.75" x14ac:dyDescent="0.3">
      <c r="B397" s="18"/>
      <c r="C397" s="33"/>
      <c r="D397" s="34"/>
      <c r="E397" s="35"/>
      <c r="F397" s="35"/>
      <c r="G397" s="35"/>
      <c r="H397" s="36"/>
      <c r="I397" s="33"/>
      <c r="J397" s="33"/>
      <c r="K397" s="33"/>
      <c r="L397" s="37"/>
    </row>
    <row r="398" spans="2:12" ht="18.75" x14ac:dyDescent="0.3">
      <c r="B398" s="18"/>
      <c r="C398" s="33"/>
      <c r="D398" s="34"/>
      <c r="E398" s="35"/>
      <c r="F398" s="35"/>
      <c r="G398" s="35"/>
      <c r="H398" s="36"/>
      <c r="I398" s="33"/>
      <c r="J398" s="33"/>
      <c r="K398" s="33"/>
      <c r="L398" s="37"/>
    </row>
    <row r="399" spans="2:12" ht="18.75" x14ac:dyDescent="0.3">
      <c r="B399" s="18"/>
      <c r="C399" s="33"/>
      <c r="D399" s="34"/>
      <c r="E399" s="35"/>
      <c r="F399" s="35"/>
      <c r="G399" s="35"/>
      <c r="H399" s="36"/>
      <c r="I399" s="33"/>
      <c r="J399" s="33"/>
      <c r="K399" s="33"/>
      <c r="L399" s="37"/>
    </row>
    <row r="400" spans="2:12" ht="18.75" x14ac:dyDescent="0.3">
      <c r="B400" s="18"/>
      <c r="C400" s="33"/>
      <c r="D400" s="34"/>
      <c r="E400" s="35"/>
      <c r="F400" s="35"/>
      <c r="G400" s="35"/>
      <c r="H400" s="36"/>
      <c r="I400" s="33"/>
      <c r="J400" s="33"/>
      <c r="K400" s="33"/>
      <c r="L400" s="37"/>
    </row>
    <row r="401" spans="2:12" ht="18.75" x14ac:dyDescent="0.3">
      <c r="B401" s="18"/>
      <c r="C401" s="33"/>
      <c r="D401" s="34"/>
      <c r="E401" s="35"/>
      <c r="F401" s="35"/>
      <c r="G401" s="35"/>
      <c r="H401" s="36"/>
      <c r="I401" s="33"/>
      <c r="J401" s="33"/>
      <c r="K401" s="33"/>
      <c r="L401" s="37"/>
    </row>
    <row r="402" spans="2:12" ht="18.75" x14ac:dyDescent="0.3">
      <c r="B402" s="18"/>
      <c r="C402" s="33"/>
      <c r="D402" s="34"/>
      <c r="E402" s="35"/>
      <c r="F402" s="35"/>
      <c r="G402" s="35"/>
      <c r="H402" s="36"/>
      <c r="I402" s="33"/>
      <c r="J402" s="33"/>
      <c r="K402" s="33"/>
      <c r="L402" s="37"/>
    </row>
    <row r="403" spans="2:12" ht="18.75" x14ac:dyDescent="0.3">
      <c r="B403" s="18"/>
      <c r="C403" s="33"/>
      <c r="D403" s="34"/>
      <c r="E403" s="35"/>
      <c r="F403" s="35"/>
      <c r="G403" s="35"/>
      <c r="H403" s="36"/>
      <c r="I403" s="33"/>
      <c r="J403" s="33"/>
      <c r="K403" s="33"/>
      <c r="L403" s="37"/>
    </row>
    <row r="404" spans="2:12" ht="18.75" x14ac:dyDescent="0.3">
      <c r="B404" s="18"/>
      <c r="C404" s="33"/>
      <c r="D404" s="34"/>
      <c r="E404" s="35"/>
      <c r="F404" s="35"/>
      <c r="G404" s="35"/>
      <c r="H404" s="36"/>
      <c r="I404" s="33"/>
      <c r="J404" s="33"/>
      <c r="K404" s="33"/>
      <c r="L404" s="37"/>
    </row>
    <row r="405" spans="2:12" ht="18.75" x14ac:dyDescent="0.3">
      <c r="B405" s="18"/>
      <c r="C405" s="33"/>
      <c r="D405" s="34"/>
      <c r="E405" s="35"/>
      <c r="F405" s="35"/>
      <c r="G405" s="35"/>
      <c r="H405" s="36"/>
      <c r="I405" s="33"/>
      <c r="J405" s="33"/>
      <c r="K405" s="33"/>
      <c r="L405" s="37"/>
    </row>
    <row r="406" spans="2:12" ht="18.75" x14ac:dyDescent="0.3">
      <c r="B406" s="18"/>
      <c r="C406" s="33"/>
      <c r="D406" s="34"/>
      <c r="E406" s="35"/>
      <c r="F406" s="35"/>
      <c r="G406" s="35"/>
      <c r="H406" s="36"/>
      <c r="I406" s="33"/>
      <c r="J406" s="33"/>
      <c r="K406" s="33"/>
      <c r="L406" s="37"/>
    </row>
    <row r="407" spans="2:12" ht="18.75" x14ac:dyDescent="0.3">
      <c r="B407" s="18"/>
      <c r="C407" s="33"/>
      <c r="D407" s="34"/>
      <c r="E407" s="35"/>
      <c r="F407" s="35"/>
      <c r="G407" s="35"/>
      <c r="H407" s="36"/>
      <c r="I407" s="33"/>
      <c r="J407" s="33"/>
      <c r="K407" s="33"/>
      <c r="L407" s="37"/>
    </row>
    <row r="408" spans="2:12" ht="18.75" x14ac:dyDescent="0.3">
      <c r="B408" s="18"/>
      <c r="C408" s="33"/>
      <c r="D408" s="34"/>
      <c r="E408" s="35"/>
      <c r="F408" s="35"/>
      <c r="G408" s="35"/>
      <c r="H408" s="36"/>
      <c r="I408" s="33"/>
      <c r="J408" s="33"/>
      <c r="K408" s="33"/>
      <c r="L408" s="37"/>
    </row>
    <row r="409" spans="2:12" ht="18.75" x14ac:dyDescent="0.3">
      <c r="B409" s="18"/>
      <c r="C409" s="33"/>
      <c r="D409" s="34"/>
      <c r="E409" s="35"/>
      <c r="F409" s="35"/>
      <c r="G409" s="35"/>
      <c r="H409" s="36"/>
      <c r="I409" s="33"/>
      <c r="J409" s="33"/>
      <c r="K409" s="33"/>
      <c r="L409" s="37"/>
    </row>
    <row r="410" spans="2:12" ht="18.75" x14ac:dyDescent="0.3">
      <c r="B410" s="18"/>
      <c r="C410" s="33"/>
      <c r="D410" s="34"/>
      <c r="E410" s="35"/>
      <c r="F410" s="35"/>
      <c r="G410" s="35"/>
      <c r="H410" s="36"/>
      <c r="I410" s="33"/>
      <c r="J410" s="33"/>
      <c r="K410" s="33"/>
      <c r="L410" s="37"/>
    </row>
    <row r="411" spans="2:12" ht="18.75" x14ac:dyDescent="0.3">
      <c r="B411" s="18"/>
      <c r="C411" s="33"/>
      <c r="D411" s="34"/>
      <c r="E411" s="35"/>
      <c r="F411" s="35"/>
      <c r="G411" s="35"/>
      <c r="H411" s="36"/>
      <c r="I411" s="33"/>
      <c r="J411" s="33"/>
      <c r="K411" s="33"/>
      <c r="L411" s="37"/>
    </row>
    <row r="412" spans="2:12" ht="18.75" x14ac:dyDescent="0.3">
      <c r="B412" s="18"/>
      <c r="C412" s="33"/>
      <c r="D412" s="34"/>
      <c r="E412" s="35"/>
      <c r="F412" s="35"/>
      <c r="G412" s="35"/>
      <c r="H412" s="36"/>
      <c r="I412" s="33"/>
      <c r="J412" s="33"/>
      <c r="K412" s="33"/>
      <c r="L412" s="37"/>
    </row>
    <row r="413" spans="2:12" ht="18.75" x14ac:dyDescent="0.3">
      <c r="B413" s="18"/>
      <c r="C413" s="33"/>
      <c r="D413" s="34"/>
      <c r="E413" s="35"/>
      <c r="F413" s="35"/>
      <c r="G413" s="35"/>
      <c r="H413" s="36"/>
      <c r="I413" s="33"/>
      <c r="J413" s="33"/>
      <c r="K413" s="33"/>
      <c r="L413" s="37"/>
    </row>
    <row r="414" spans="2:12" ht="18.75" x14ac:dyDescent="0.3">
      <c r="B414" s="18"/>
      <c r="C414" s="33"/>
      <c r="D414" s="34"/>
      <c r="E414" s="35"/>
      <c r="F414" s="35"/>
      <c r="G414" s="35"/>
      <c r="H414" s="36"/>
      <c r="I414" s="33"/>
      <c r="J414" s="33"/>
      <c r="K414" s="33"/>
      <c r="L414" s="37"/>
    </row>
    <row r="415" spans="2:12" ht="18.75" x14ac:dyDescent="0.3">
      <c r="B415" s="18"/>
      <c r="C415" s="33"/>
      <c r="D415" s="34"/>
      <c r="E415" s="35"/>
      <c r="F415" s="35"/>
      <c r="G415" s="35"/>
      <c r="H415" s="36"/>
      <c r="I415" s="33"/>
      <c r="J415" s="33"/>
      <c r="K415" s="33"/>
      <c r="L415" s="37"/>
    </row>
    <row r="416" spans="2:12" ht="18.75" x14ac:dyDescent="0.3">
      <c r="B416" s="18"/>
      <c r="C416" s="33"/>
      <c r="D416" s="34"/>
      <c r="E416" s="35"/>
      <c r="F416" s="35"/>
      <c r="G416" s="35"/>
      <c r="H416" s="36"/>
      <c r="I416" s="33"/>
      <c r="J416" s="33"/>
      <c r="K416" s="33"/>
      <c r="L416" s="37"/>
    </row>
    <row r="417" spans="2:12" ht="18.75" x14ac:dyDescent="0.3">
      <c r="B417" s="18"/>
      <c r="C417" s="33"/>
      <c r="D417" s="34"/>
      <c r="E417" s="35"/>
      <c r="F417" s="35"/>
      <c r="G417" s="35"/>
      <c r="H417" s="36"/>
      <c r="I417" s="33"/>
      <c r="J417" s="33"/>
      <c r="K417" s="33"/>
      <c r="L417" s="37"/>
    </row>
    <row r="418" spans="2:12" ht="18.75" x14ac:dyDescent="0.3">
      <c r="B418" s="18"/>
      <c r="C418" s="33"/>
      <c r="D418" s="34"/>
      <c r="E418" s="35"/>
      <c r="F418" s="35"/>
      <c r="G418" s="35"/>
      <c r="H418" s="36"/>
      <c r="I418" s="33"/>
      <c r="J418" s="33"/>
      <c r="K418" s="33"/>
      <c r="L418" s="37"/>
    </row>
    <row r="419" spans="2:12" ht="18.75" x14ac:dyDescent="0.3">
      <c r="B419" s="18"/>
      <c r="C419" s="33"/>
      <c r="D419" s="34"/>
      <c r="E419" s="35"/>
      <c r="F419" s="35"/>
      <c r="G419" s="35"/>
      <c r="H419" s="36"/>
      <c r="I419" s="33"/>
      <c r="J419" s="33"/>
      <c r="K419" s="33"/>
      <c r="L419" s="37"/>
    </row>
    <row r="420" spans="2:12" ht="18.75" x14ac:dyDescent="0.3">
      <c r="B420" s="18"/>
      <c r="C420" s="33"/>
      <c r="D420" s="34"/>
      <c r="E420" s="35"/>
      <c r="F420" s="35"/>
      <c r="G420" s="35"/>
      <c r="H420" s="36"/>
      <c r="I420" s="33"/>
      <c r="J420" s="33"/>
      <c r="K420" s="33"/>
      <c r="L420" s="37"/>
    </row>
    <row r="421" spans="2:12" ht="18.75" x14ac:dyDescent="0.3">
      <c r="B421" s="18"/>
      <c r="C421" s="33"/>
      <c r="D421" s="34"/>
      <c r="E421" s="35"/>
      <c r="F421" s="35"/>
      <c r="G421" s="35"/>
      <c r="H421" s="36"/>
      <c r="I421" s="33"/>
      <c r="J421" s="33"/>
      <c r="K421" s="33"/>
      <c r="L421" s="37"/>
    </row>
    <row r="422" spans="2:12" ht="18.75" x14ac:dyDescent="0.3">
      <c r="B422" s="18"/>
      <c r="C422" s="33"/>
      <c r="D422" s="34"/>
      <c r="E422" s="35"/>
      <c r="F422" s="35"/>
      <c r="G422" s="35"/>
      <c r="H422" s="36"/>
      <c r="I422" s="33"/>
      <c r="J422" s="33"/>
      <c r="K422" s="33"/>
      <c r="L422" s="37"/>
    </row>
    <row r="423" spans="2:12" ht="18.75" x14ac:dyDescent="0.3">
      <c r="B423" s="18"/>
      <c r="C423" s="33"/>
      <c r="D423" s="34"/>
      <c r="E423" s="35"/>
      <c r="F423" s="35"/>
      <c r="G423" s="35"/>
      <c r="H423" s="36"/>
      <c r="I423" s="33"/>
      <c r="J423" s="33"/>
      <c r="K423" s="33"/>
      <c r="L423" s="37"/>
    </row>
    <row r="424" spans="2:12" ht="18.75" x14ac:dyDescent="0.3">
      <c r="B424" s="18"/>
      <c r="C424" s="33"/>
      <c r="D424" s="34"/>
      <c r="E424" s="35"/>
      <c r="F424" s="35"/>
      <c r="G424" s="35"/>
      <c r="H424" s="36"/>
      <c r="I424" s="33"/>
      <c r="J424" s="33"/>
      <c r="K424" s="33"/>
      <c r="L424" s="37"/>
    </row>
    <row r="425" spans="2:12" ht="18.75" x14ac:dyDescent="0.3">
      <c r="B425" s="18"/>
      <c r="C425" s="33"/>
      <c r="D425" s="34"/>
      <c r="E425" s="35"/>
      <c r="F425" s="35"/>
      <c r="G425" s="35"/>
      <c r="H425" s="36"/>
      <c r="I425" s="33"/>
      <c r="J425" s="33"/>
      <c r="K425" s="33"/>
      <c r="L425" s="37"/>
    </row>
    <row r="426" spans="2:12" ht="18.75" x14ac:dyDescent="0.3">
      <c r="B426" s="18"/>
      <c r="C426" s="33"/>
      <c r="D426" s="34"/>
      <c r="E426" s="35"/>
      <c r="F426" s="35"/>
      <c r="G426" s="35"/>
      <c r="H426" s="36"/>
      <c r="I426" s="33"/>
      <c r="J426" s="33"/>
      <c r="K426" s="33"/>
      <c r="L426" s="37"/>
    </row>
    <row r="427" spans="2:12" ht="18.75" x14ac:dyDescent="0.3">
      <c r="B427" s="18"/>
      <c r="C427" s="33"/>
      <c r="D427" s="34"/>
      <c r="E427" s="35"/>
      <c r="F427" s="35"/>
      <c r="G427" s="35"/>
      <c r="H427" s="36"/>
      <c r="I427" s="33"/>
      <c r="J427" s="33"/>
      <c r="K427" s="33"/>
      <c r="L427" s="37"/>
    </row>
    <row r="428" spans="2:12" ht="18.75" x14ac:dyDescent="0.3">
      <c r="B428" s="18"/>
      <c r="C428" s="33"/>
      <c r="D428" s="34"/>
      <c r="E428" s="35"/>
      <c r="F428" s="35"/>
      <c r="G428" s="35"/>
      <c r="H428" s="36"/>
      <c r="I428" s="33"/>
      <c r="J428" s="33"/>
      <c r="K428" s="33"/>
      <c r="L428" s="37"/>
    </row>
    <row r="429" spans="2:12" ht="18.75" x14ac:dyDescent="0.3">
      <c r="B429" s="18"/>
      <c r="C429" s="33"/>
      <c r="D429" s="34"/>
      <c r="E429" s="35"/>
      <c r="F429" s="35"/>
      <c r="G429" s="35"/>
      <c r="H429" s="36"/>
      <c r="I429" s="33"/>
      <c r="J429" s="33"/>
      <c r="K429" s="33"/>
      <c r="L429" s="37"/>
    </row>
    <row r="430" spans="2:12" ht="18.75" x14ac:dyDescent="0.3">
      <c r="B430" s="18"/>
      <c r="C430" s="33"/>
      <c r="D430" s="34"/>
      <c r="E430" s="35"/>
      <c r="F430" s="35"/>
      <c r="G430" s="35"/>
      <c r="H430" s="36"/>
      <c r="I430" s="33"/>
      <c r="J430" s="33"/>
      <c r="K430" s="33"/>
      <c r="L430" s="37"/>
    </row>
    <row r="431" spans="2:12" ht="18.75" x14ac:dyDescent="0.3">
      <c r="B431" s="18"/>
      <c r="C431" s="33"/>
      <c r="D431" s="34"/>
      <c r="E431" s="35"/>
      <c r="F431" s="35"/>
      <c r="G431" s="35"/>
      <c r="H431" s="36"/>
      <c r="I431" s="33"/>
      <c r="J431" s="33"/>
      <c r="K431" s="33"/>
      <c r="L431" s="37"/>
    </row>
    <row r="432" spans="2:12" ht="18.75" x14ac:dyDescent="0.3">
      <c r="B432" s="18"/>
      <c r="C432" s="33"/>
      <c r="D432" s="34"/>
      <c r="E432" s="35"/>
      <c r="F432" s="35"/>
      <c r="G432" s="35"/>
      <c r="H432" s="36"/>
      <c r="I432" s="33"/>
      <c r="J432" s="33"/>
      <c r="K432" s="33"/>
      <c r="L432" s="37"/>
    </row>
    <row r="433" spans="2:12" ht="18.75" x14ac:dyDescent="0.3">
      <c r="B433" s="18"/>
      <c r="C433" s="33"/>
      <c r="D433" s="34"/>
      <c r="E433" s="35"/>
      <c r="F433" s="35"/>
      <c r="G433" s="35"/>
      <c r="H433" s="36"/>
      <c r="I433" s="33"/>
      <c r="J433" s="33"/>
      <c r="K433" s="33"/>
      <c r="L433" s="37"/>
    </row>
    <row r="434" spans="2:12" ht="18.75" x14ac:dyDescent="0.3">
      <c r="B434" s="18"/>
      <c r="C434" s="33"/>
      <c r="D434" s="34"/>
      <c r="E434" s="35"/>
      <c r="F434" s="35"/>
      <c r="G434" s="35"/>
      <c r="H434" s="36"/>
      <c r="I434" s="33"/>
      <c r="J434" s="33"/>
      <c r="K434" s="33"/>
      <c r="L434" s="37"/>
    </row>
    <row r="435" spans="2:12" ht="18.75" x14ac:dyDescent="0.3">
      <c r="B435" s="18"/>
      <c r="C435" s="33"/>
      <c r="D435" s="34"/>
      <c r="E435" s="35"/>
      <c r="F435" s="35"/>
      <c r="G435" s="35"/>
      <c r="H435" s="36"/>
      <c r="I435" s="33"/>
      <c r="J435" s="33"/>
      <c r="K435" s="33"/>
      <c r="L435" s="37"/>
    </row>
    <row r="436" spans="2:12" ht="18.75" x14ac:dyDescent="0.3">
      <c r="B436" s="18"/>
      <c r="C436" s="33"/>
      <c r="D436" s="34"/>
      <c r="E436" s="35"/>
      <c r="F436" s="35"/>
      <c r="G436" s="35"/>
      <c r="H436" s="36"/>
      <c r="I436" s="33"/>
      <c r="J436" s="33"/>
      <c r="K436" s="33"/>
      <c r="L436" s="37"/>
    </row>
    <row r="437" spans="2:12" ht="18.75" x14ac:dyDescent="0.3">
      <c r="B437" s="18"/>
      <c r="C437" s="33"/>
      <c r="D437" s="34"/>
      <c r="E437" s="35"/>
      <c r="F437" s="35"/>
      <c r="G437" s="35"/>
      <c r="H437" s="36"/>
      <c r="I437" s="33"/>
      <c r="J437" s="33"/>
      <c r="K437" s="33"/>
      <c r="L437" s="37"/>
    </row>
    <row r="438" spans="2:12" ht="18.75" x14ac:dyDescent="0.3">
      <c r="B438" s="18"/>
      <c r="C438" s="33"/>
      <c r="D438" s="34"/>
      <c r="E438" s="35"/>
      <c r="F438" s="35"/>
      <c r="G438" s="35"/>
      <c r="H438" s="36"/>
      <c r="I438" s="33"/>
      <c r="J438" s="33"/>
      <c r="K438" s="33"/>
      <c r="L438" s="37"/>
    </row>
    <row r="439" spans="2:12" ht="18.75" x14ac:dyDescent="0.3">
      <c r="B439" s="18"/>
      <c r="C439" s="33"/>
      <c r="D439" s="34"/>
      <c r="E439" s="35"/>
      <c r="F439" s="35"/>
      <c r="G439" s="35"/>
      <c r="H439" s="36"/>
      <c r="I439" s="33"/>
      <c r="J439" s="33"/>
      <c r="K439" s="33"/>
      <c r="L439" s="37"/>
    </row>
    <row r="440" spans="2:12" ht="18.75" x14ac:dyDescent="0.3">
      <c r="B440" s="18"/>
      <c r="C440" s="33"/>
      <c r="D440" s="34"/>
      <c r="E440" s="35"/>
      <c r="F440" s="35"/>
      <c r="G440" s="35"/>
      <c r="H440" s="36"/>
      <c r="I440" s="33"/>
      <c r="J440" s="33"/>
      <c r="K440" s="33"/>
      <c r="L440" s="37"/>
    </row>
    <row r="441" spans="2:12" ht="18.75" x14ac:dyDescent="0.3">
      <c r="B441" s="18"/>
      <c r="C441" s="33"/>
      <c r="D441" s="34"/>
      <c r="E441" s="35"/>
      <c r="F441" s="35"/>
      <c r="G441" s="35"/>
      <c r="H441" s="36"/>
      <c r="I441" s="33"/>
      <c r="J441" s="33"/>
      <c r="K441" s="33"/>
      <c r="L441" s="37"/>
    </row>
    <row r="442" spans="2:12" ht="18.75" x14ac:dyDescent="0.3">
      <c r="B442" s="18"/>
      <c r="C442" s="33"/>
      <c r="D442" s="34"/>
      <c r="E442" s="35"/>
      <c r="F442" s="35"/>
      <c r="G442" s="35"/>
      <c r="H442" s="36"/>
      <c r="I442" s="33"/>
      <c r="J442" s="33"/>
      <c r="K442" s="33"/>
      <c r="L442" s="37"/>
    </row>
    <row r="443" spans="2:12" ht="18.75" x14ac:dyDescent="0.3">
      <c r="B443" s="18"/>
      <c r="C443" s="33"/>
      <c r="D443" s="34"/>
      <c r="E443" s="35"/>
      <c r="F443" s="35"/>
      <c r="G443" s="35"/>
      <c r="H443" s="36"/>
      <c r="I443" s="33"/>
      <c r="J443" s="33"/>
      <c r="K443" s="33"/>
      <c r="L443" s="37"/>
    </row>
    <row r="444" spans="2:12" ht="18.75" x14ac:dyDescent="0.3">
      <c r="B444" s="18"/>
      <c r="C444" s="33"/>
      <c r="D444" s="34"/>
      <c r="E444" s="35"/>
      <c r="F444" s="35"/>
      <c r="G444" s="35"/>
      <c r="H444" s="36"/>
      <c r="I444" s="33"/>
      <c r="J444" s="33"/>
      <c r="K444" s="33"/>
      <c r="L444" s="37"/>
    </row>
    <row r="445" spans="2:12" ht="18.75" x14ac:dyDescent="0.3">
      <c r="B445" s="18"/>
      <c r="C445" s="33"/>
      <c r="D445" s="34"/>
      <c r="E445" s="35"/>
      <c r="F445" s="35"/>
      <c r="G445" s="35"/>
      <c r="H445" s="36"/>
      <c r="I445" s="33"/>
      <c r="J445" s="33"/>
      <c r="K445" s="33"/>
      <c r="L445" s="37"/>
    </row>
    <row r="446" spans="2:12" ht="18.75" x14ac:dyDescent="0.3">
      <c r="B446" s="18"/>
      <c r="C446" s="33"/>
      <c r="D446" s="34"/>
      <c r="E446" s="35"/>
      <c r="F446" s="35"/>
      <c r="G446" s="35"/>
      <c r="H446" s="36"/>
      <c r="I446" s="33"/>
      <c r="J446" s="33"/>
      <c r="K446" s="33"/>
      <c r="L446" s="37"/>
    </row>
    <row r="447" spans="2:12" ht="18.75" x14ac:dyDescent="0.3">
      <c r="B447" s="18"/>
      <c r="C447" s="33"/>
      <c r="D447" s="34"/>
      <c r="E447" s="35"/>
      <c r="F447" s="35"/>
      <c r="G447" s="35"/>
      <c r="H447" s="36"/>
      <c r="I447" s="33"/>
      <c r="J447" s="33"/>
      <c r="K447" s="33"/>
      <c r="L447" s="37"/>
    </row>
    <row r="448" spans="2:12" ht="18.75" x14ac:dyDescent="0.3">
      <c r="B448" s="18"/>
      <c r="C448" s="33"/>
      <c r="D448" s="34"/>
      <c r="E448" s="35"/>
      <c r="F448" s="35"/>
      <c r="G448" s="35"/>
      <c r="H448" s="36"/>
      <c r="I448" s="33"/>
      <c r="J448" s="33"/>
      <c r="K448" s="33"/>
      <c r="L448" s="37"/>
    </row>
    <row r="449" spans="2:12" ht="18.75" x14ac:dyDescent="0.3">
      <c r="B449" s="18"/>
      <c r="C449" s="33"/>
      <c r="D449" s="34"/>
      <c r="E449" s="35"/>
      <c r="F449" s="35"/>
      <c r="G449" s="35"/>
      <c r="H449" s="36"/>
      <c r="I449" s="33"/>
      <c r="J449" s="33"/>
      <c r="K449" s="33"/>
      <c r="L449" s="37"/>
    </row>
    <row r="450" spans="2:12" ht="18.75" x14ac:dyDescent="0.3">
      <c r="B450" s="18"/>
      <c r="C450" s="33"/>
      <c r="D450" s="34"/>
      <c r="E450" s="35"/>
      <c r="F450" s="35"/>
      <c r="G450" s="35"/>
      <c r="H450" s="36"/>
      <c r="I450" s="33"/>
      <c r="J450" s="33"/>
      <c r="K450" s="33"/>
      <c r="L450" s="37"/>
    </row>
    <row r="451" spans="2:12" ht="18.75" x14ac:dyDescent="0.3">
      <c r="B451" s="18"/>
      <c r="C451" s="33"/>
      <c r="D451" s="34"/>
      <c r="E451" s="35"/>
      <c r="F451" s="35"/>
      <c r="G451" s="35"/>
      <c r="H451" s="36"/>
      <c r="I451" s="33"/>
      <c r="J451" s="33"/>
      <c r="K451" s="33"/>
      <c r="L451" s="37"/>
    </row>
    <row r="452" spans="2:12" ht="18.75" x14ac:dyDescent="0.3">
      <c r="B452" s="18"/>
      <c r="C452" s="33"/>
      <c r="D452" s="34"/>
      <c r="E452" s="35"/>
      <c r="F452" s="35"/>
      <c r="G452" s="35"/>
      <c r="H452" s="36"/>
      <c r="I452" s="33"/>
      <c r="J452" s="33"/>
      <c r="K452" s="33"/>
      <c r="L452" s="37"/>
    </row>
    <row r="453" spans="2:12" ht="18.75" x14ac:dyDescent="0.3">
      <c r="B453" s="18"/>
      <c r="C453" s="33"/>
      <c r="D453" s="34"/>
      <c r="E453" s="35"/>
      <c r="F453" s="35"/>
      <c r="G453" s="35"/>
      <c r="H453" s="36"/>
      <c r="I453" s="33"/>
      <c r="J453" s="33"/>
      <c r="K453" s="33"/>
      <c r="L453" s="37"/>
    </row>
    <row r="454" spans="2:12" ht="18.75" x14ac:dyDescent="0.3">
      <c r="B454" s="18"/>
      <c r="C454" s="33"/>
      <c r="D454" s="34"/>
      <c r="E454" s="35"/>
      <c r="F454" s="35"/>
      <c r="G454" s="35"/>
      <c r="H454" s="36"/>
      <c r="I454" s="33"/>
      <c r="J454" s="33"/>
      <c r="K454" s="33"/>
      <c r="L454" s="37"/>
    </row>
    <row r="455" spans="2:12" ht="18.75" x14ac:dyDescent="0.3">
      <c r="B455" s="18"/>
      <c r="C455" s="33"/>
      <c r="D455" s="34"/>
      <c r="E455" s="35"/>
      <c r="F455" s="35"/>
      <c r="G455" s="35"/>
      <c r="H455" s="36"/>
      <c r="I455" s="33"/>
      <c r="J455" s="33"/>
      <c r="K455" s="33"/>
      <c r="L455" s="37"/>
    </row>
    <row r="456" spans="2:12" ht="18.75" x14ac:dyDescent="0.3">
      <c r="B456" s="18"/>
      <c r="C456" s="33"/>
      <c r="D456" s="34"/>
      <c r="E456" s="35"/>
      <c r="F456" s="35"/>
      <c r="G456" s="35"/>
      <c r="H456" s="36"/>
      <c r="I456" s="33"/>
      <c r="J456" s="33"/>
      <c r="K456" s="33"/>
      <c r="L456" s="37"/>
    </row>
    <row r="457" spans="2:12" ht="18.75" x14ac:dyDescent="0.3">
      <c r="B457" s="18"/>
      <c r="C457" s="33"/>
      <c r="D457" s="34"/>
      <c r="E457" s="35"/>
      <c r="F457" s="35"/>
      <c r="G457" s="35"/>
      <c r="H457" s="36"/>
      <c r="I457" s="33"/>
      <c r="J457" s="33"/>
      <c r="K457" s="33"/>
      <c r="L457" s="37"/>
    </row>
    <row r="458" spans="2:12" ht="18.75" x14ac:dyDescent="0.3">
      <c r="B458" s="18"/>
      <c r="C458" s="33"/>
      <c r="D458" s="34"/>
      <c r="E458" s="35"/>
      <c r="F458" s="35"/>
      <c r="G458" s="35"/>
      <c r="H458" s="36"/>
      <c r="I458" s="33"/>
      <c r="J458" s="33"/>
      <c r="K458" s="33"/>
      <c r="L458" s="37"/>
    </row>
    <row r="459" spans="2:12" ht="18.75" x14ac:dyDescent="0.3">
      <c r="B459" s="18"/>
      <c r="C459" s="33"/>
      <c r="D459" s="34"/>
      <c r="E459" s="35"/>
      <c r="F459" s="35"/>
      <c r="G459" s="35"/>
      <c r="H459" s="36"/>
      <c r="I459" s="33"/>
      <c r="J459" s="33"/>
      <c r="K459" s="33"/>
      <c r="L459" s="37"/>
    </row>
    <row r="460" spans="2:12" ht="18.75" x14ac:dyDescent="0.3">
      <c r="B460" s="18"/>
      <c r="C460" s="33"/>
      <c r="D460" s="34"/>
      <c r="E460" s="35"/>
      <c r="F460" s="35"/>
      <c r="G460" s="35"/>
      <c r="H460" s="36"/>
      <c r="I460" s="33"/>
      <c r="J460" s="33"/>
      <c r="K460" s="33"/>
      <c r="L460" s="37"/>
    </row>
    <row r="461" spans="2:12" ht="18.75" x14ac:dyDescent="0.3">
      <c r="B461" s="18"/>
      <c r="C461" s="33"/>
      <c r="D461" s="34"/>
      <c r="E461" s="35"/>
      <c r="F461" s="35"/>
      <c r="G461" s="35"/>
      <c r="H461" s="36"/>
      <c r="I461" s="33"/>
      <c r="J461" s="33"/>
      <c r="K461" s="33"/>
      <c r="L461" s="37"/>
    </row>
    <row r="462" spans="2:12" ht="18.75" x14ac:dyDescent="0.3">
      <c r="B462" s="18"/>
      <c r="C462" s="33"/>
      <c r="D462" s="34"/>
      <c r="E462" s="35"/>
      <c r="F462" s="35"/>
      <c r="G462" s="35"/>
      <c r="H462" s="36"/>
      <c r="I462" s="33"/>
      <c r="J462" s="33"/>
      <c r="K462" s="33"/>
      <c r="L462" s="37"/>
    </row>
    <row r="463" spans="2:12" ht="18.75" x14ac:dyDescent="0.3">
      <c r="B463" s="18"/>
      <c r="C463" s="33"/>
      <c r="D463" s="34"/>
      <c r="E463" s="35"/>
      <c r="F463" s="35"/>
      <c r="G463" s="35"/>
      <c r="H463" s="36"/>
      <c r="I463" s="33"/>
      <c r="J463" s="33"/>
      <c r="K463" s="33"/>
      <c r="L463" s="37"/>
    </row>
    <row r="464" spans="2:12" ht="18.75" x14ac:dyDescent="0.3">
      <c r="B464" s="18"/>
      <c r="C464" s="33"/>
      <c r="D464" s="34"/>
      <c r="E464" s="35"/>
      <c r="F464" s="35"/>
      <c r="G464" s="35"/>
      <c r="H464" s="36"/>
      <c r="I464" s="33"/>
      <c r="J464" s="33"/>
      <c r="K464" s="33"/>
      <c r="L464" s="37"/>
    </row>
    <row r="465" spans="2:12" ht="18.75" x14ac:dyDescent="0.3">
      <c r="B465" s="18"/>
      <c r="C465" s="33"/>
      <c r="D465" s="34"/>
      <c r="E465" s="35"/>
      <c r="F465" s="35"/>
      <c r="G465" s="35"/>
      <c r="H465" s="36"/>
      <c r="I465" s="33"/>
      <c r="J465" s="33"/>
      <c r="K465" s="33"/>
      <c r="L465" s="37"/>
    </row>
    <row r="466" spans="2:12" ht="18.75" x14ac:dyDescent="0.3">
      <c r="B466" s="18"/>
      <c r="C466" s="33"/>
      <c r="D466" s="34"/>
      <c r="E466" s="35"/>
      <c r="F466" s="35"/>
      <c r="G466" s="35"/>
      <c r="H466" s="36"/>
      <c r="I466" s="33"/>
      <c r="J466" s="33"/>
      <c r="K466" s="33"/>
      <c r="L466" s="37"/>
    </row>
    <row r="467" spans="2:12" ht="18.75" x14ac:dyDescent="0.3">
      <c r="B467" s="18"/>
      <c r="C467" s="33"/>
      <c r="D467" s="34"/>
      <c r="E467" s="35"/>
      <c r="F467" s="35"/>
      <c r="G467" s="35"/>
      <c r="H467" s="36"/>
      <c r="I467" s="33"/>
      <c r="J467" s="33"/>
      <c r="K467" s="33"/>
      <c r="L467" s="37"/>
    </row>
    <row r="468" spans="2:12" ht="18.75" x14ac:dyDescent="0.3">
      <c r="B468" s="18"/>
      <c r="C468" s="33"/>
      <c r="D468" s="34"/>
      <c r="E468" s="35"/>
      <c r="F468" s="35"/>
      <c r="G468" s="35"/>
      <c r="H468" s="36"/>
      <c r="I468" s="33"/>
      <c r="J468" s="33"/>
      <c r="K468" s="33"/>
      <c r="L468" s="37"/>
    </row>
    <row r="469" spans="2:12" ht="18.75" x14ac:dyDescent="0.3">
      <c r="B469" s="18"/>
      <c r="C469" s="33"/>
      <c r="D469" s="34"/>
      <c r="E469" s="35"/>
      <c r="F469" s="35"/>
      <c r="G469" s="35"/>
      <c r="H469" s="36"/>
      <c r="I469" s="33"/>
      <c r="J469" s="33"/>
      <c r="K469" s="33"/>
      <c r="L469" s="37"/>
    </row>
    <row r="470" spans="2:12" ht="18.75" x14ac:dyDescent="0.3">
      <c r="B470" s="18"/>
      <c r="C470" s="33"/>
      <c r="D470" s="34"/>
      <c r="E470" s="35"/>
      <c r="F470" s="35"/>
      <c r="G470" s="35"/>
      <c r="H470" s="36"/>
      <c r="I470" s="33"/>
      <c r="J470" s="33"/>
      <c r="K470" s="33"/>
      <c r="L470" s="37"/>
    </row>
    <row r="471" spans="2:12" ht="18.75" x14ac:dyDescent="0.3">
      <c r="B471" s="18"/>
      <c r="C471" s="33"/>
      <c r="D471" s="34"/>
      <c r="E471" s="35"/>
      <c r="F471" s="35"/>
      <c r="G471" s="35"/>
      <c r="H471" s="36"/>
      <c r="I471" s="33"/>
      <c r="J471" s="33"/>
      <c r="K471" s="33"/>
      <c r="L471" s="37"/>
    </row>
    <row r="472" spans="2:12" ht="18.75" x14ac:dyDescent="0.3">
      <c r="B472" s="18"/>
      <c r="C472" s="33"/>
      <c r="D472" s="34"/>
      <c r="E472" s="35"/>
      <c r="F472" s="35"/>
      <c r="G472" s="35"/>
      <c r="H472" s="36"/>
      <c r="I472" s="33"/>
      <c r="J472" s="33"/>
      <c r="K472" s="33"/>
      <c r="L472" s="37"/>
    </row>
    <row r="473" spans="2:12" ht="18.75" x14ac:dyDescent="0.3">
      <c r="B473" s="18"/>
      <c r="C473" s="33"/>
      <c r="D473" s="34"/>
      <c r="E473" s="35"/>
      <c r="F473" s="35"/>
      <c r="G473" s="35"/>
      <c r="H473" s="36"/>
      <c r="I473" s="33"/>
      <c r="J473" s="33"/>
      <c r="K473" s="33"/>
      <c r="L473" s="37"/>
    </row>
    <row r="474" spans="2:12" ht="18.75" x14ac:dyDescent="0.3">
      <c r="B474" s="18"/>
      <c r="C474" s="33"/>
      <c r="D474" s="34"/>
      <c r="E474" s="35"/>
      <c r="F474" s="35"/>
      <c r="G474" s="35"/>
      <c r="H474" s="36"/>
      <c r="I474" s="33"/>
      <c r="J474" s="33"/>
      <c r="K474" s="33"/>
      <c r="L474" s="37"/>
    </row>
    <row r="475" spans="2:12" ht="18.75" x14ac:dyDescent="0.3">
      <c r="B475" s="18"/>
      <c r="C475" s="33"/>
      <c r="D475" s="34"/>
      <c r="E475" s="35"/>
      <c r="F475" s="35"/>
      <c r="G475" s="35"/>
      <c r="H475" s="36"/>
      <c r="I475" s="33"/>
      <c r="J475" s="33"/>
      <c r="K475" s="33"/>
      <c r="L475" s="37"/>
    </row>
    <row r="476" spans="2:12" ht="18.75" x14ac:dyDescent="0.3">
      <c r="B476" s="18"/>
      <c r="C476" s="33"/>
      <c r="D476" s="34"/>
      <c r="E476" s="35"/>
      <c r="F476" s="35"/>
      <c r="G476" s="35"/>
      <c r="H476" s="36"/>
      <c r="I476" s="33"/>
      <c r="J476" s="33"/>
      <c r="K476" s="33"/>
      <c r="L476" s="37"/>
    </row>
    <row r="477" spans="2:12" ht="18.75" x14ac:dyDescent="0.3">
      <c r="B477" s="18"/>
      <c r="C477" s="33"/>
      <c r="D477" s="34"/>
      <c r="E477" s="35"/>
      <c r="F477" s="35"/>
      <c r="G477" s="35"/>
      <c r="H477" s="36"/>
      <c r="I477" s="33"/>
      <c r="J477" s="33"/>
      <c r="K477" s="33"/>
      <c r="L477" s="37"/>
    </row>
    <row r="478" spans="2:12" ht="18.75" x14ac:dyDescent="0.3">
      <c r="B478" s="18"/>
      <c r="C478" s="33"/>
      <c r="D478" s="34"/>
      <c r="E478" s="35"/>
      <c r="F478" s="35"/>
      <c r="G478" s="35"/>
      <c r="H478" s="36"/>
      <c r="I478" s="33"/>
      <c r="J478" s="33"/>
      <c r="K478" s="33"/>
      <c r="L478" s="37"/>
    </row>
    <row r="479" spans="2:12" ht="18.75" x14ac:dyDescent="0.3">
      <c r="B479" s="18"/>
      <c r="C479" s="33"/>
      <c r="D479" s="34"/>
      <c r="E479" s="35"/>
      <c r="F479" s="35"/>
      <c r="G479" s="35"/>
      <c r="H479" s="36"/>
      <c r="I479" s="33"/>
      <c r="J479" s="33"/>
      <c r="K479" s="33"/>
      <c r="L479" s="37"/>
    </row>
    <row r="480" spans="2:12" ht="18.75" x14ac:dyDescent="0.3">
      <c r="B480" s="18"/>
      <c r="C480" s="33"/>
      <c r="D480" s="34"/>
      <c r="E480" s="35"/>
      <c r="F480" s="35"/>
      <c r="G480" s="35"/>
      <c r="H480" s="36"/>
      <c r="I480" s="33"/>
      <c r="J480" s="33"/>
      <c r="K480" s="33"/>
      <c r="L480" s="37"/>
    </row>
    <row r="481" spans="2:12" ht="18.75" x14ac:dyDescent="0.3">
      <c r="B481" s="18"/>
      <c r="C481" s="33"/>
      <c r="D481" s="34"/>
      <c r="E481" s="35"/>
      <c r="F481" s="35"/>
      <c r="G481" s="35"/>
      <c r="H481" s="36"/>
      <c r="I481" s="33"/>
      <c r="J481" s="33"/>
      <c r="K481" s="33"/>
      <c r="L481" s="37"/>
    </row>
    <row r="482" spans="2:12" ht="18.75" x14ac:dyDescent="0.3">
      <c r="B482" s="18"/>
      <c r="C482" s="33"/>
      <c r="D482" s="34"/>
      <c r="E482" s="35"/>
      <c r="F482" s="35"/>
      <c r="G482" s="35"/>
      <c r="H482" s="36"/>
      <c r="I482" s="33"/>
      <c r="J482" s="33"/>
      <c r="K482" s="33"/>
      <c r="L482" s="37"/>
    </row>
    <row r="483" spans="2:12" ht="18.75" x14ac:dyDescent="0.3">
      <c r="B483" s="18"/>
      <c r="C483" s="33"/>
      <c r="D483" s="34"/>
      <c r="E483" s="35"/>
      <c r="F483" s="35"/>
      <c r="G483" s="35"/>
      <c r="H483" s="36"/>
      <c r="I483" s="33"/>
      <c r="J483" s="33"/>
      <c r="K483" s="33"/>
      <c r="L483" s="37"/>
    </row>
    <row r="484" spans="2:12" ht="18.75" x14ac:dyDescent="0.3">
      <c r="B484" s="18"/>
      <c r="C484" s="33"/>
      <c r="D484" s="34"/>
      <c r="E484" s="35"/>
      <c r="F484" s="35"/>
      <c r="G484" s="35"/>
      <c r="H484" s="36"/>
      <c r="I484" s="33"/>
      <c r="J484" s="33"/>
      <c r="K484" s="33"/>
      <c r="L484" s="37"/>
    </row>
    <row r="485" spans="2:12" ht="18.75" x14ac:dyDescent="0.3">
      <c r="B485" s="18"/>
      <c r="C485" s="33"/>
      <c r="D485" s="34"/>
      <c r="E485" s="35"/>
      <c r="F485" s="35"/>
      <c r="G485" s="35"/>
      <c r="H485" s="36"/>
      <c r="I485" s="33"/>
      <c r="J485" s="33"/>
      <c r="K485" s="33"/>
      <c r="L485" s="37"/>
    </row>
    <row r="486" spans="2:12" ht="18.75" x14ac:dyDescent="0.3">
      <c r="B486" s="18"/>
      <c r="C486" s="33"/>
      <c r="D486" s="34"/>
      <c r="E486" s="35"/>
      <c r="F486" s="35"/>
      <c r="G486" s="35"/>
      <c r="H486" s="36"/>
      <c r="I486" s="33"/>
      <c r="J486" s="33"/>
      <c r="K486" s="33"/>
      <c r="L486" s="37"/>
    </row>
    <row r="487" spans="2:12" ht="18.75" x14ac:dyDescent="0.3">
      <c r="B487" s="18"/>
      <c r="C487" s="33"/>
      <c r="D487" s="34"/>
      <c r="E487" s="35"/>
      <c r="F487" s="35"/>
      <c r="G487" s="35"/>
      <c r="H487" s="36"/>
      <c r="I487" s="33"/>
      <c r="J487" s="33"/>
      <c r="K487" s="33"/>
      <c r="L487" s="37"/>
    </row>
    <row r="488" spans="2:12" ht="18.75" x14ac:dyDescent="0.3">
      <c r="B488" s="18"/>
      <c r="C488" s="33"/>
      <c r="D488" s="34"/>
      <c r="E488" s="35"/>
      <c r="F488" s="35"/>
      <c r="G488" s="35"/>
      <c r="H488" s="36"/>
      <c r="I488" s="33"/>
      <c r="J488" s="33"/>
      <c r="K488" s="33"/>
      <c r="L488" s="37"/>
    </row>
    <row r="489" spans="2:12" ht="18.75" x14ac:dyDescent="0.3">
      <c r="B489" s="18"/>
      <c r="C489" s="33"/>
      <c r="D489" s="34"/>
      <c r="E489" s="35"/>
      <c r="F489" s="35"/>
      <c r="G489" s="35"/>
      <c r="H489" s="36"/>
      <c r="I489" s="33"/>
      <c r="J489" s="33"/>
      <c r="K489" s="33"/>
      <c r="L489" s="37"/>
    </row>
    <row r="490" spans="2:12" ht="18.75" x14ac:dyDescent="0.3">
      <c r="B490" s="18"/>
      <c r="C490" s="33"/>
      <c r="D490" s="34"/>
      <c r="E490" s="35"/>
      <c r="F490" s="35"/>
      <c r="G490" s="35"/>
      <c r="H490" s="36"/>
      <c r="I490" s="33"/>
      <c r="J490" s="33"/>
      <c r="K490" s="33"/>
      <c r="L490" s="37"/>
    </row>
    <row r="491" spans="2:12" ht="18.75" x14ac:dyDescent="0.3">
      <c r="B491" s="18"/>
      <c r="C491" s="33"/>
      <c r="D491" s="34"/>
      <c r="E491" s="35"/>
      <c r="F491" s="35"/>
      <c r="G491" s="35"/>
      <c r="H491" s="36"/>
      <c r="I491" s="33"/>
      <c r="J491" s="33"/>
      <c r="K491" s="33"/>
      <c r="L491" s="37"/>
    </row>
    <row r="492" spans="2:12" ht="18.75" x14ac:dyDescent="0.3">
      <c r="B492" s="18"/>
      <c r="C492" s="33"/>
      <c r="D492" s="34"/>
      <c r="E492" s="35"/>
      <c r="F492" s="35"/>
      <c r="G492" s="35"/>
      <c r="H492" s="36"/>
      <c r="I492" s="33"/>
      <c r="J492" s="33"/>
      <c r="K492" s="33"/>
      <c r="L492" s="37"/>
    </row>
    <row r="493" spans="2:12" ht="18.75" x14ac:dyDescent="0.3">
      <c r="B493" s="18"/>
      <c r="C493" s="33"/>
      <c r="D493" s="34"/>
      <c r="E493" s="35"/>
      <c r="F493" s="35"/>
      <c r="G493" s="35"/>
      <c r="H493" s="36"/>
      <c r="I493" s="33"/>
      <c r="J493" s="33"/>
      <c r="K493" s="33"/>
      <c r="L493" s="37"/>
    </row>
    <row r="494" spans="2:12" ht="18.75" x14ac:dyDescent="0.3">
      <c r="B494" s="18"/>
      <c r="C494" s="33"/>
      <c r="D494" s="34"/>
      <c r="E494" s="35"/>
      <c r="F494" s="35"/>
      <c r="G494" s="35"/>
      <c r="H494" s="36"/>
      <c r="I494" s="33"/>
      <c r="J494" s="33"/>
      <c r="K494" s="33"/>
      <c r="L494" s="37"/>
    </row>
    <row r="495" spans="2:12" ht="18.75" x14ac:dyDescent="0.3">
      <c r="B495" s="18"/>
      <c r="C495" s="33"/>
      <c r="D495" s="34"/>
      <c r="E495" s="35"/>
      <c r="F495" s="35"/>
      <c r="G495" s="35"/>
      <c r="H495" s="36"/>
      <c r="I495" s="33"/>
      <c r="J495" s="33"/>
      <c r="K495" s="33"/>
      <c r="L495" s="37"/>
    </row>
    <row r="496" spans="2:12" ht="18.75" x14ac:dyDescent="0.3">
      <c r="B496" s="18"/>
      <c r="C496" s="33"/>
      <c r="D496" s="34"/>
      <c r="E496" s="35"/>
      <c r="F496" s="35"/>
      <c r="G496" s="35"/>
      <c r="H496" s="36"/>
      <c r="I496" s="33"/>
      <c r="J496" s="33"/>
      <c r="K496" s="33"/>
      <c r="L496" s="37"/>
    </row>
    <row r="497" spans="2:12" ht="18.75" x14ac:dyDescent="0.3">
      <c r="B497" s="18"/>
      <c r="C497" s="33"/>
      <c r="D497" s="34"/>
      <c r="E497" s="35"/>
      <c r="F497" s="35"/>
      <c r="G497" s="35"/>
      <c r="H497" s="36"/>
      <c r="I497" s="33"/>
      <c r="J497" s="33"/>
      <c r="K497" s="33"/>
      <c r="L497" s="37"/>
    </row>
    <row r="498" spans="2:12" ht="18.75" x14ac:dyDescent="0.3">
      <c r="B498" s="18"/>
      <c r="C498" s="33"/>
      <c r="D498" s="34"/>
      <c r="E498" s="35"/>
      <c r="F498" s="35"/>
      <c r="G498" s="35"/>
      <c r="H498" s="36"/>
      <c r="I498" s="33"/>
      <c r="J498" s="33"/>
      <c r="K498" s="33"/>
      <c r="L498" s="37"/>
    </row>
    <row r="499" spans="2:12" ht="18.75" x14ac:dyDescent="0.3">
      <c r="B499" s="18"/>
      <c r="C499" s="33"/>
      <c r="D499" s="34"/>
      <c r="E499" s="35"/>
      <c r="F499" s="35"/>
      <c r="G499" s="35"/>
      <c r="H499" s="36"/>
      <c r="I499" s="33"/>
      <c r="J499" s="33"/>
      <c r="K499" s="33"/>
      <c r="L499" s="37"/>
    </row>
    <row r="500" spans="2:12" ht="18.75" x14ac:dyDescent="0.3">
      <c r="B500" s="18"/>
      <c r="C500" s="33"/>
      <c r="D500" s="34"/>
      <c r="E500" s="35"/>
      <c r="F500" s="35"/>
      <c r="G500" s="35"/>
      <c r="H500" s="36"/>
      <c r="I500" s="33"/>
      <c r="J500" s="33"/>
      <c r="K500" s="33"/>
      <c r="L500" s="37"/>
    </row>
    <row r="501" spans="2:12" ht="18.75" x14ac:dyDescent="0.3">
      <c r="B501" s="18"/>
      <c r="C501" s="33"/>
      <c r="D501" s="34"/>
      <c r="E501" s="35"/>
      <c r="F501" s="35"/>
      <c r="G501" s="35"/>
      <c r="H501" s="36"/>
      <c r="I501" s="33"/>
      <c r="J501" s="33"/>
      <c r="K501" s="33"/>
      <c r="L501" s="37"/>
    </row>
    <row r="502" spans="2:12" ht="18.75" x14ac:dyDescent="0.3">
      <c r="B502" s="18"/>
      <c r="C502" s="33"/>
      <c r="D502" s="34"/>
      <c r="E502" s="35"/>
      <c r="F502" s="35"/>
      <c r="G502" s="35"/>
      <c r="H502" s="36"/>
      <c r="I502" s="33"/>
      <c r="J502" s="33"/>
      <c r="K502" s="33"/>
      <c r="L502" s="37"/>
    </row>
    <row r="503" spans="2:12" ht="18.75" x14ac:dyDescent="0.3">
      <c r="B503" s="18"/>
      <c r="C503" s="33"/>
      <c r="D503" s="34"/>
      <c r="E503" s="35"/>
      <c r="F503" s="35"/>
      <c r="G503" s="35"/>
      <c r="H503" s="36"/>
      <c r="I503" s="33"/>
      <c r="J503" s="33"/>
      <c r="K503" s="33"/>
      <c r="L503" s="37"/>
    </row>
    <row r="504" spans="2:12" ht="18.75" x14ac:dyDescent="0.3">
      <c r="B504" s="18"/>
      <c r="C504" s="33"/>
      <c r="D504" s="34"/>
      <c r="E504" s="35"/>
      <c r="F504" s="35"/>
      <c r="G504" s="35"/>
      <c r="H504" s="36"/>
      <c r="I504" s="33"/>
      <c r="J504" s="33"/>
      <c r="K504" s="33"/>
      <c r="L504" s="37"/>
    </row>
    <row r="505" spans="2:12" ht="18.75" x14ac:dyDescent="0.3">
      <c r="B505" s="18"/>
      <c r="C505" s="33"/>
      <c r="D505" s="34"/>
      <c r="E505" s="35"/>
      <c r="F505" s="35"/>
      <c r="G505" s="35"/>
      <c r="H505" s="36"/>
      <c r="I505" s="33"/>
      <c r="J505" s="33"/>
      <c r="K505" s="33"/>
      <c r="L505" s="37"/>
    </row>
    <row r="506" spans="2:12" ht="18.75" x14ac:dyDescent="0.3">
      <c r="B506" s="18"/>
      <c r="C506" s="33"/>
      <c r="D506" s="34"/>
      <c r="E506" s="35"/>
      <c r="F506" s="35"/>
      <c r="G506" s="35"/>
      <c r="H506" s="36"/>
      <c r="I506" s="33"/>
      <c r="J506" s="33"/>
      <c r="K506" s="33"/>
      <c r="L506" s="37"/>
    </row>
    <row r="507" spans="2:12" ht="18.75" x14ac:dyDescent="0.3">
      <c r="B507" s="18"/>
      <c r="C507" s="33"/>
      <c r="D507" s="34"/>
      <c r="E507" s="35"/>
      <c r="F507" s="35"/>
      <c r="G507" s="35"/>
      <c r="H507" s="36"/>
      <c r="I507" s="33"/>
      <c r="J507" s="33"/>
      <c r="K507" s="33"/>
      <c r="L507" s="37"/>
    </row>
    <row r="508" spans="2:12" ht="18.75" x14ac:dyDescent="0.3">
      <c r="B508" s="18"/>
      <c r="C508" s="33"/>
      <c r="D508" s="34"/>
      <c r="E508" s="35"/>
      <c r="F508" s="35"/>
      <c r="G508" s="35"/>
      <c r="H508" s="36"/>
      <c r="I508" s="33"/>
      <c r="J508" s="33"/>
      <c r="K508" s="33"/>
      <c r="L508" s="37"/>
    </row>
    <row r="509" spans="2:12" ht="18.75" x14ac:dyDescent="0.3">
      <c r="B509" s="18"/>
      <c r="C509" s="33"/>
      <c r="D509" s="34"/>
      <c r="E509" s="35"/>
      <c r="F509" s="35"/>
      <c r="G509" s="35"/>
      <c r="H509" s="36"/>
      <c r="I509" s="33"/>
      <c r="J509" s="33"/>
      <c r="K509" s="33"/>
      <c r="L509" s="37"/>
    </row>
    <row r="510" spans="2:12" ht="18.75" x14ac:dyDescent="0.3">
      <c r="B510" s="18"/>
      <c r="C510" s="33"/>
      <c r="D510" s="34"/>
      <c r="E510" s="35"/>
      <c r="F510" s="35"/>
      <c r="G510" s="35"/>
      <c r="H510" s="36"/>
      <c r="I510" s="33"/>
      <c r="J510" s="33"/>
      <c r="K510" s="33"/>
      <c r="L510" s="37"/>
    </row>
    <row r="511" spans="2:12" ht="18.75" x14ac:dyDescent="0.3">
      <c r="B511" s="18"/>
      <c r="C511" s="33"/>
      <c r="D511" s="34"/>
      <c r="E511" s="35"/>
      <c r="F511" s="35"/>
      <c r="G511" s="35"/>
      <c r="H511" s="36"/>
      <c r="I511" s="33"/>
      <c r="J511" s="33"/>
      <c r="K511" s="33"/>
      <c r="L511" s="37"/>
    </row>
    <row r="512" spans="2:12" ht="18.75" x14ac:dyDescent="0.3">
      <c r="B512" s="18"/>
      <c r="C512" s="33"/>
      <c r="D512" s="34"/>
      <c r="E512" s="35"/>
      <c r="F512" s="35"/>
      <c r="G512" s="35"/>
      <c r="H512" s="36"/>
      <c r="I512" s="33"/>
      <c r="J512" s="33"/>
      <c r="K512" s="33"/>
      <c r="L512" s="37"/>
    </row>
    <row r="513" spans="2:12" ht="18.75" x14ac:dyDescent="0.3">
      <c r="B513" s="18"/>
      <c r="C513" s="33"/>
      <c r="D513" s="34"/>
      <c r="E513" s="35"/>
      <c r="F513" s="35"/>
      <c r="G513" s="35"/>
      <c r="H513" s="36"/>
      <c r="I513" s="33"/>
      <c r="J513" s="33"/>
      <c r="K513" s="33"/>
      <c r="L513" s="37"/>
    </row>
    <row r="514" spans="2:12" ht="18.75" x14ac:dyDescent="0.3">
      <c r="B514" s="18"/>
      <c r="C514" s="33"/>
      <c r="D514" s="34"/>
      <c r="E514" s="35"/>
      <c r="F514" s="35"/>
      <c r="G514" s="35"/>
      <c r="H514" s="36"/>
      <c r="I514" s="33"/>
      <c r="J514" s="33"/>
      <c r="K514" s="33"/>
      <c r="L514" s="37"/>
    </row>
    <row r="515" spans="2:12" ht="18.75" x14ac:dyDescent="0.3">
      <c r="B515" s="18"/>
      <c r="C515" s="33"/>
      <c r="D515" s="34"/>
      <c r="E515" s="35"/>
      <c r="F515" s="35"/>
      <c r="G515" s="35"/>
      <c r="H515" s="36"/>
      <c r="I515" s="33"/>
      <c r="J515" s="33"/>
      <c r="K515" s="33"/>
      <c r="L515" s="37"/>
    </row>
    <row r="516" spans="2:12" ht="18.75" x14ac:dyDescent="0.3">
      <c r="B516" s="18"/>
      <c r="C516" s="33"/>
      <c r="D516" s="34"/>
      <c r="E516" s="35"/>
      <c r="F516" s="35"/>
      <c r="G516" s="35"/>
      <c r="H516" s="36"/>
      <c r="I516" s="33"/>
      <c r="J516" s="33"/>
      <c r="K516" s="33"/>
      <c r="L516" s="37"/>
    </row>
    <row r="517" spans="2:12" ht="18.75" x14ac:dyDescent="0.3">
      <c r="B517" s="18"/>
      <c r="C517" s="33"/>
      <c r="D517" s="34"/>
      <c r="E517" s="35"/>
      <c r="F517" s="35"/>
      <c r="G517" s="35"/>
      <c r="H517" s="36"/>
      <c r="I517" s="33"/>
      <c r="J517" s="33"/>
      <c r="K517" s="33"/>
      <c r="L517" s="37"/>
    </row>
    <row r="518" spans="2:12" ht="18.75" x14ac:dyDescent="0.3">
      <c r="B518" s="18"/>
      <c r="C518" s="33"/>
      <c r="D518" s="34"/>
      <c r="E518" s="35"/>
      <c r="F518" s="35"/>
      <c r="G518" s="35"/>
      <c r="H518" s="36"/>
      <c r="I518" s="33"/>
      <c r="J518" s="33"/>
      <c r="K518" s="33"/>
      <c r="L518" s="37"/>
    </row>
    <row r="519" spans="2:12" ht="18.75" x14ac:dyDescent="0.3">
      <c r="B519" s="18"/>
      <c r="C519" s="33"/>
      <c r="D519" s="34"/>
      <c r="E519" s="35"/>
      <c r="F519" s="35"/>
      <c r="G519" s="35"/>
      <c r="H519" s="36"/>
      <c r="I519" s="33"/>
      <c r="J519" s="33"/>
      <c r="K519" s="33"/>
      <c r="L519" s="37"/>
    </row>
    <row r="520" spans="2:12" ht="18.75" x14ac:dyDescent="0.3">
      <c r="B520" s="18"/>
      <c r="C520" s="33"/>
      <c r="D520" s="34"/>
      <c r="E520" s="35"/>
      <c r="F520" s="35"/>
      <c r="G520" s="35"/>
      <c r="H520" s="36"/>
      <c r="I520" s="33"/>
      <c r="J520" s="33"/>
      <c r="K520" s="33"/>
      <c r="L520" s="37"/>
    </row>
    <row r="521" spans="2:12" ht="18.75" x14ac:dyDescent="0.3">
      <c r="B521" s="18"/>
      <c r="C521" s="33"/>
      <c r="D521" s="34"/>
      <c r="E521" s="35"/>
      <c r="F521" s="35"/>
      <c r="G521" s="35"/>
      <c r="H521" s="36"/>
      <c r="I521" s="33"/>
      <c r="J521" s="33"/>
      <c r="K521" s="33"/>
      <c r="L521" s="37"/>
    </row>
    <row r="522" spans="2:12" ht="18.75" x14ac:dyDescent="0.3">
      <c r="B522" s="18"/>
      <c r="C522" s="33"/>
      <c r="D522" s="34"/>
      <c r="E522" s="35"/>
      <c r="F522" s="35"/>
      <c r="G522" s="35"/>
      <c r="H522" s="36"/>
      <c r="I522" s="33"/>
      <c r="J522" s="33"/>
      <c r="K522" s="33"/>
      <c r="L522" s="37"/>
    </row>
    <row r="523" spans="2:12" ht="18.75" x14ac:dyDescent="0.3">
      <c r="B523" s="18"/>
      <c r="C523" s="33"/>
      <c r="D523" s="34"/>
      <c r="E523" s="35"/>
      <c r="F523" s="35"/>
      <c r="G523" s="35"/>
      <c r="H523" s="36"/>
      <c r="I523" s="33"/>
      <c r="J523" s="33"/>
      <c r="K523" s="33"/>
      <c r="L523" s="37"/>
    </row>
    <row r="524" spans="2:12" ht="18.75" x14ac:dyDescent="0.3">
      <c r="B524" s="18"/>
      <c r="C524" s="33"/>
      <c r="D524" s="34"/>
      <c r="E524" s="35"/>
      <c r="F524" s="35"/>
      <c r="G524" s="35"/>
      <c r="H524" s="36"/>
      <c r="I524" s="33"/>
      <c r="J524" s="33"/>
      <c r="K524" s="33"/>
      <c r="L524" s="37"/>
    </row>
    <row r="525" spans="2:12" ht="18.75" x14ac:dyDescent="0.3">
      <c r="B525" s="18"/>
      <c r="C525" s="33"/>
      <c r="D525" s="34"/>
      <c r="E525" s="35"/>
      <c r="F525" s="35"/>
      <c r="G525" s="35"/>
      <c r="H525" s="36"/>
      <c r="I525" s="33"/>
      <c r="J525" s="33"/>
      <c r="K525" s="33"/>
      <c r="L525" s="37"/>
    </row>
    <row r="526" spans="2:12" ht="18.75" x14ac:dyDescent="0.3">
      <c r="B526" s="18"/>
      <c r="C526" s="33"/>
      <c r="D526" s="34"/>
      <c r="E526" s="35"/>
      <c r="F526" s="35"/>
      <c r="G526" s="35"/>
      <c r="H526" s="36"/>
      <c r="I526" s="33"/>
      <c r="J526" s="33"/>
      <c r="K526" s="33"/>
      <c r="L526" s="37"/>
    </row>
    <row r="527" spans="2:12" ht="18.75" x14ac:dyDescent="0.3">
      <c r="B527" s="18"/>
      <c r="C527" s="33"/>
      <c r="D527" s="34"/>
      <c r="E527" s="35"/>
      <c r="F527" s="35"/>
      <c r="G527" s="35"/>
      <c r="H527" s="36"/>
      <c r="I527" s="33"/>
      <c r="J527" s="33"/>
      <c r="K527" s="33"/>
      <c r="L527" s="37"/>
    </row>
    <row r="528" spans="2:12" ht="18.75" x14ac:dyDescent="0.3">
      <c r="B528" s="18"/>
      <c r="C528" s="33"/>
      <c r="D528" s="34"/>
      <c r="E528" s="35"/>
      <c r="F528" s="35"/>
      <c r="G528" s="35"/>
      <c r="H528" s="36"/>
      <c r="I528" s="33"/>
      <c r="J528" s="33"/>
      <c r="K528" s="33"/>
      <c r="L528" s="37"/>
    </row>
    <row r="529" spans="2:12" ht="18.75" x14ac:dyDescent="0.3">
      <c r="B529" s="18"/>
      <c r="C529" s="33"/>
      <c r="D529" s="34"/>
      <c r="E529" s="35"/>
      <c r="F529" s="35"/>
      <c r="G529" s="35"/>
      <c r="H529" s="36"/>
      <c r="I529" s="33"/>
      <c r="J529" s="33"/>
      <c r="K529" s="33"/>
      <c r="L529" s="37"/>
    </row>
    <row r="530" spans="2:12" ht="18.75" x14ac:dyDescent="0.3">
      <c r="B530" s="18"/>
      <c r="C530" s="33"/>
      <c r="D530" s="34"/>
      <c r="E530" s="35"/>
      <c r="F530" s="35"/>
      <c r="G530" s="35"/>
      <c r="H530" s="36"/>
      <c r="I530" s="33"/>
      <c r="J530" s="33"/>
      <c r="K530" s="33"/>
      <c r="L530" s="37"/>
    </row>
    <row r="531" spans="2:12" ht="18.75" x14ac:dyDescent="0.3">
      <c r="B531" s="18"/>
      <c r="C531" s="33"/>
      <c r="D531" s="34"/>
      <c r="E531" s="35"/>
      <c r="F531" s="35"/>
      <c r="G531" s="35"/>
      <c r="H531" s="36"/>
      <c r="I531" s="33"/>
      <c r="J531" s="33"/>
      <c r="K531" s="33"/>
      <c r="L531" s="37"/>
    </row>
    <row r="532" spans="2:12" ht="18.75" x14ac:dyDescent="0.3">
      <c r="B532" s="18"/>
      <c r="C532" s="33"/>
      <c r="D532" s="34"/>
      <c r="E532" s="35"/>
      <c r="F532" s="35"/>
      <c r="G532" s="35"/>
      <c r="H532" s="36"/>
      <c r="I532" s="33"/>
      <c r="J532" s="33"/>
      <c r="K532" s="33"/>
      <c r="L532" s="37"/>
    </row>
    <row r="533" spans="2:12" ht="18.75" x14ac:dyDescent="0.3">
      <c r="B533" s="18"/>
      <c r="C533" s="33"/>
      <c r="D533" s="34"/>
      <c r="E533" s="35"/>
      <c r="F533" s="35"/>
      <c r="G533" s="35"/>
      <c r="H533" s="36"/>
      <c r="I533" s="33"/>
      <c r="J533" s="33"/>
      <c r="K533" s="33"/>
      <c r="L533" s="37"/>
    </row>
    <row r="534" spans="2:12" ht="18.75" x14ac:dyDescent="0.3">
      <c r="B534" s="18"/>
      <c r="C534" s="33"/>
      <c r="D534" s="34"/>
      <c r="E534" s="35"/>
      <c r="F534" s="35"/>
      <c r="G534" s="35"/>
      <c r="H534" s="36"/>
      <c r="I534" s="33"/>
      <c r="J534" s="33"/>
      <c r="K534" s="33"/>
      <c r="L534" s="37"/>
    </row>
    <row r="535" spans="2:12" ht="18.75" x14ac:dyDescent="0.3">
      <c r="B535" s="18"/>
      <c r="C535" s="33"/>
      <c r="D535" s="34"/>
      <c r="E535" s="35"/>
      <c r="F535" s="35"/>
      <c r="G535" s="35"/>
      <c r="H535" s="36"/>
      <c r="I535" s="33"/>
      <c r="J535" s="33"/>
      <c r="K535" s="33"/>
      <c r="L535" s="37"/>
    </row>
    <row r="536" spans="2:12" ht="18.75" x14ac:dyDescent="0.3">
      <c r="B536" s="18"/>
      <c r="C536" s="33"/>
      <c r="D536" s="34"/>
      <c r="E536" s="35"/>
      <c r="F536" s="35"/>
      <c r="G536" s="35"/>
      <c r="H536" s="36"/>
      <c r="I536" s="33"/>
      <c r="J536" s="33"/>
      <c r="K536" s="33"/>
      <c r="L536" s="37"/>
    </row>
    <row r="537" spans="2:12" ht="18.75" x14ac:dyDescent="0.3">
      <c r="B537" s="18"/>
      <c r="C537" s="33"/>
      <c r="D537" s="34"/>
      <c r="E537" s="35"/>
      <c r="F537" s="35"/>
      <c r="G537" s="35"/>
      <c r="H537" s="36"/>
      <c r="I537" s="33"/>
      <c r="J537" s="33"/>
      <c r="K537" s="33"/>
      <c r="L537" s="37"/>
    </row>
    <row r="538" spans="2:12" ht="18.75" x14ac:dyDescent="0.3">
      <c r="B538" s="18"/>
      <c r="C538" s="33"/>
      <c r="D538" s="34"/>
      <c r="E538" s="35"/>
      <c r="F538" s="35"/>
      <c r="G538" s="35"/>
      <c r="H538" s="36"/>
      <c r="I538" s="33"/>
      <c r="J538" s="33"/>
      <c r="K538" s="33"/>
      <c r="L538" s="37"/>
    </row>
    <row r="539" spans="2:12" ht="18.75" x14ac:dyDescent="0.3">
      <c r="B539" s="18"/>
      <c r="C539" s="33"/>
      <c r="D539" s="34"/>
      <c r="E539" s="35"/>
      <c r="F539" s="35"/>
      <c r="G539" s="35"/>
      <c r="H539" s="36"/>
      <c r="I539" s="33"/>
      <c r="J539" s="33"/>
      <c r="K539" s="33"/>
      <c r="L539" s="37"/>
    </row>
    <row r="540" spans="2:12" ht="18.75" x14ac:dyDescent="0.3">
      <c r="B540" s="18"/>
      <c r="C540" s="33"/>
      <c r="D540" s="34"/>
      <c r="E540" s="35"/>
      <c r="F540" s="35"/>
      <c r="G540" s="35"/>
      <c r="H540" s="36"/>
      <c r="I540" s="33"/>
      <c r="J540" s="33"/>
      <c r="K540" s="33"/>
      <c r="L540" s="37"/>
    </row>
    <row r="541" spans="2:12" ht="18.75" x14ac:dyDescent="0.3">
      <c r="B541" s="18"/>
      <c r="C541" s="33"/>
      <c r="D541" s="34"/>
      <c r="E541" s="35"/>
      <c r="F541" s="35"/>
      <c r="G541" s="35"/>
      <c r="H541" s="36"/>
      <c r="I541" s="33"/>
      <c r="J541" s="33"/>
      <c r="K541" s="33"/>
      <c r="L541" s="37"/>
    </row>
    <row r="542" spans="2:12" ht="18.75" x14ac:dyDescent="0.3">
      <c r="B542" s="18"/>
      <c r="C542" s="33"/>
      <c r="D542" s="34"/>
      <c r="E542" s="35"/>
      <c r="F542" s="35"/>
      <c r="G542" s="35"/>
      <c r="H542" s="36"/>
      <c r="I542" s="33"/>
      <c r="J542" s="33"/>
      <c r="K542" s="33"/>
      <c r="L542" s="37"/>
    </row>
    <row r="543" spans="2:12" ht="18.75" x14ac:dyDescent="0.3">
      <c r="B543" s="18"/>
      <c r="C543" s="33"/>
      <c r="D543" s="34"/>
      <c r="E543" s="35"/>
      <c r="F543" s="35"/>
      <c r="G543" s="35"/>
      <c r="H543" s="36"/>
      <c r="I543" s="33"/>
      <c r="J543" s="33"/>
      <c r="K543" s="33"/>
      <c r="L543" s="37"/>
    </row>
    <row r="544" spans="2:12" ht="18.75" x14ac:dyDescent="0.3">
      <c r="B544" s="18"/>
      <c r="C544" s="33"/>
      <c r="D544" s="34"/>
      <c r="E544" s="35"/>
      <c r="F544" s="35"/>
      <c r="G544" s="35"/>
      <c r="H544" s="36"/>
      <c r="I544" s="33"/>
      <c r="J544" s="33"/>
      <c r="K544" s="33"/>
      <c r="L544" s="37"/>
    </row>
    <row r="545" spans="2:12" ht="18.75" x14ac:dyDescent="0.3">
      <c r="B545" s="18"/>
      <c r="C545" s="33"/>
      <c r="D545" s="34"/>
      <c r="E545" s="35"/>
      <c r="F545" s="35"/>
      <c r="G545" s="35"/>
      <c r="H545" s="36"/>
      <c r="I545" s="33"/>
      <c r="J545" s="33"/>
      <c r="K545" s="33"/>
      <c r="L545" s="37"/>
    </row>
    <row r="546" spans="2:12" ht="18.75" x14ac:dyDescent="0.3">
      <c r="B546" s="18"/>
      <c r="C546" s="33"/>
      <c r="D546" s="34"/>
      <c r="E546" s="35"/>
      <c r="F546" s="35"/>
      <c r="G546" s="35"/>
      <c r="H546" s="36"/>
      <c r="I546" s="33"/>
      <c r="J546" s="33"/>
      <c r="K546" s="33"/>
      <c r="L546" s="37"/>
    </row>
    <row r="547" spans="2:12" ht="18.75" x14ac:dyDescent="0.3">
      <c r="B547" s="18"/>
      <c r="C547" s="33"/>
      <c r="D547" s="34"/>
      <c r="E547" s="35"/>
      <c r="F547" s="35"/>
      <c r="G547" s="35"/>
      <c r="H547" s="36"/>
      <c r="I547" s="33"/>
      <c r="J547" s="33"/>
      <c r="K547" s="33"/>
      <c r="L547" s="37"/>
    </row>
    <row r="548" spans="2:12" ht="18.75" x14ac:dyDescent="0.3">
      <c r="B548" s="18"/>
      <c r="C548" s="33"/>
      <c r="D548" s="34"/>
      <c r="E548" s="35"/>
      <c r="F548" s="35"/>
      <c r="G548" s="35"/>
      <c r="H548" s="36"/>
      <c r="I548" s="33"/>
      <c r="J548" s="33"/>
      <c r="K548" s="33"/>
      <c r="L548" s="37"/>
    </row>
    <row r="549" spans="2:12" ht="18.75" x14ac:dyDescent="0.3">
      <c r="B549" s="18"/>
      <c r="C549" s="33"/>
      <c r="D549" s="34"/>
      <c r="E549" s="35"/>
      <c r="F549" s="35"/>
      <c r="G549" s="35"/>
      <c r="H549" s="36"/>
      <c r="I549" s="33"/>
      <c r="J549" s="33"/>
      <c r="K549" s="33"/>
      <c r="L549" s="37"/>
    </row>
    <row r="550" spans="2:12" ht="18.75" x14ac:dyDescent="0.3">
      <c r="B550" s="18"/>
      <c r="C550" s="33"/>
      <c r="D550" s="34"/>
      <c r="E550" s="35"/>
      <c r="F550" s="35"/>
      <c r="G550" s="35"/>
      <c r="H550" s="36"/>
      <c r="I550" s="33"/>
      <c r="J550" s="33"/>
      <c r="K550" s="33"/>
      <c r="L550" s="37"/>
    </row>
    <row r="551" spans="2:12" ht="18.75" x14ac:dyDescent="0.3">
      <c r="B551" s="18"/>
      <c r="C551" s="33"/>
      <c r="D551" s="34"/>
      <c r="E551" s="35"/>
      <c r="F551" s="35"/>
      <c r="G551" s="35"/>
      <c r="H551" s="36"/>
      <c r="I551" s="33"/>
      <c r="J551" s="33"/>
      <c r="K551" s="33"/>
      <c r="L551" s="37"/>
    </row>
    <row r="552" spans="2:12" ht="18.75" x14ac:dyDescent="0.3">
      <c r="B552" s="18"/>
      <c r="C552" s="33"/>
      <c r="D552" s="34"/>
      <c r="E552" s="35"/>
      <c r="F552" s="35"/>
      <c r="G552" s="35"/>
      <c r="H552" s="36"/>
      <c r="I552" s="33"/>
      <c r="J552" s="33"/>
      <c r="K552" s="33"/>
      <c r="L552" s="37"/>
    </row>
    <row r="553" spans="2:12" ht="18.75" x14ac:dyDescent="0.3">
      <c r="B553" s="18"/>
      <c r="C553" s="33"/>
      <c r="D553" s="34"/>
      <c r="E553" s="35"/>
      <c r="F553" s="35"/>
      <c r="G553" s="35"/>
      <c r="H553" s="36"/>
      <c r="I553" s="33"/>
      <c r="J553" s="33"/>
      <c r="K553" s="33"/>
      <c r="L553" s="37"/>
    </row>
    <row r="554" spans="2:12" ht="18.75" x14ac:dyDescent="0.3">
      <c r="B554" s="18"/>
      <c r="C554" s="33"/>
      <c r="D554" s="34"/>
      <c r="E554" s="35"/>
      <c r="F554" s="35"/>
      <c r="G554" s="35"/>
      <c r="H554" s="36"/>
      <c r="I554" s="33"/>
      <c r="J554" s="33"/>
      <c r="K554" s="33"/>
      <c r="L554" s="37"/>
    </row>
    <row r="555" spans="2:12" ht="18.75" x14ac:dyDescent="0.3">
      <c r="B555" s="18"/>
      <c r="C555" s="33"/>
      <c r="D555" s="34"/>
      <c r="E555" s="35"/>
      <c r="F555" s="35"/>
      <c r="G555" s="35"/>
      <c r="H555" s="36"/>
      <c r="I555" s="33"/>
      <c r="J555" s="33"/>
      <c r="K555" s="33"/>
      <c r="L555" s="37"/>
    </row>
    <row r="556" spans="2:12" ht="18.75" x14ac:dyDescent="0.3">
      <c r="B556" s="18"/>
      <c r="C556" s="33"/>
      <c r="D556" s="34"/>
      <c r="E556" s="35"/>
      <c r="F556" s="35"/>
      <c r="G556" s="35"/>
      <c r="H556" s="36"/>
      <c r="I556" s="33"/>
      <c r="J556" s="33"/>
      <c r="K556" s="33"/>
      <c r="L556" s="37"/>
    </row>
    <row r="557" spans="2:12" ht="18.75" x14ac:dyDescent="0.3">
      <c r="B557" s="18"/>
      <c r="C557" s="33"/>
      <c r="D557" s="34"/>
      <c r="E557" s="35"/>
      <c r="F557" s="35"/>
      <c r="G557" s="35"/>
      <c r="H557" s="36"/>
      <c r="I557" s="33"/>
      <c r="J557" s="33"/>
      <c r="K557" s="33"/>
      <c r="L557" s="37"/>
    </row>
    <row r="558" spans="2:12" ht="18.75" x14ac:dyDescent="0.3">
      <c r="B558" s="18"/>
      <c r="C558" s="33"/>
      <c r="D558" s="34"/>
      <c r="E558" s="35"/>
      <c r="F558" s="35"/>
      <c r="G558" s="35"/>
      <c r="H558" s="36"/>
      <c r="I558" s="33"/>
      <c r="J558" s="33"/>
      <c r="K558" s="33"/>
      <c r="L558" s="37"/>
    </row>
    <row r="559" spans="2:12" ht="18.75" x14ac:dyDescent="0.3">
      <c r="B559" s="18"/>
      <c r="C559" s="33"/>
      <c r="D559" s="34"/>
      <c r="E559" s="35"/>
      <c r="F559" s="35"/>
      <c r="G559" s="35"/>
      <c r="H559" s="36"/>
      <c r="I559" s="33"/>
      <c r="J559" s="33"/>
      <c r="K559" s="33"/>
      <c r="L559" s="37"/>
    </row>
    <row r="560" spans="2:12" ht="18.75" x14ac:dyDescent="0.3">
      <c r="B560" s="18"/>
      <c r="C560" s="33"/>
      <c r="D560" s="34"/>
      <c r="E560" s="35"/>
      <c r="F560" s="35"/>
      <c r="G560" s="35"/>
      <c r="H560" s="36"/>
      <c r="I560" s="33"/>
      <c r="J560" s="33"/>
      <c r="K560" s="33"/>
      <c r="L560" s="37"/>
    </row>
    <row r="561" spans="2:12" ht="18.75" x14ac:dyDescent="0.3">
      <c r="B561" s="18"/>
      <c r="C561" s="33"/>
      <c r="D561" s="34"/>
      <c r="E561" s="35"/>
      <c r="F561" s="35"/>
      <c r="G561" s="35"/>
      <c r="H561" s="36"/>
      <c r="I561" s="33"/>
      <c r="J561" s="33"/>
      <c r="K561" s="33"/>
      <c r="L561" s="37"/>
    </row>
    <row r="562" spans="2:12" ht="18.75" x14ac:dyDescent="0.3">
      <c r="B562" s="18"/>
      <c r="C562" s="33"/>
      <c r="D562" s="34"/>
      <c r="E562" s="35"/>
      <c r="F562" s="35"/>
      <c r="G562" s="35"/>
      <c r="H562" s="36"/>
      <c r="I562" s="33"/>
      <c r="J562" s="33"/>
      <c r="K562" s="33"/>
      <c r="L562" s="37"/>
    </row>
    <row r="563" spans="2:12" ht="18.75" x14ac:dyDescent="0.3">
      <c r="B563" s="18"/>
      <c r="C563" s="33"/>
      <c r="D563" s="34"/>
      <c r="E563" s="35"/>
      <c r="F563" s="35"/>
      <c r="G563" s="35"/>
      <c r="H563" s="36"/>
      <c r="I563" s="33"/>
      <c r="J563" s="33"/>
      <c r="K563" s="33"/>
      <c r="L563" s="37"/>
    </row>
    <row r="564" spans="2:12" ht="18.75" x14ac:dyDescent="0.3">
      <c r="B564" s="18"/>
      <c r="C564" s="33"/>
      <c r="D564" s="34"/>
      <c r="E564" s="35"/>
      <c r="F564" s="35"/>
      <c r="G564" s="35"/>
      <c r="H564" s="36"/>
      <c r="I564" s="33"/>
      <c r="J564" s="33"/>
      <c r="K564" s="33"/>
      <c r="L564" s="37"/>
    </row>
    <row r="565" spans="2:12" ht="18.75" x14ac:dyDescent="0.3">
      <c r="B565" s="18"/>
      <c r="C565" s="33"/>
      <c r="D565" s="34"/>
      <c r="E565" s="35"/>
      <c r="F565" s="35"/>
      <c r="G565" s="35"/>
      <c r="H565" s="36"/>
      <c r="I565" s="33"/>
      <c r="J565" s="33"/>
      <c r="K565" s="33"/>
      <c r="L565" s="37"/>
    </row>
    <row r="566" spans="2:12" ht="18.75" x14ac:dyDescent="0.3">
      <c r="B566" s="18"/>
      <c r="C566" s="33"/>
      <c r="D566" s="34"/>
      <c r="E566" s="35"/>
      <c r="F566" s="35"/>
      <c r="G566" s="35"/>
      <c r="H566" s="36"/>
      <c r="I566" s="33"/>
      <c r="J566" s="33"/>
      <c r="K566" s="33"/>
      <c r="L566" s="37"/>
    </row>
    <row r="567" spans="2:12" ht="18.75" x14ac:dyDescent="0.3">
      <c r="B567" s="18"/>
      <c r="C567" s="33"/>
      <c r="D567" s="34"/>
      <c r="E567" s="35"/>
      <c r="F567" s="35"/>
      <c r="G567" s="35"/>
      <c r="H567" s="36"/>
      <c r="I567" s="33"/>
      <c r="J567" s="33"/>
      <c r="K567" s="33"/>
      <c r="L567" s="37"/>
    </row>
    <row r="568" spans="2:12" ht="18.75" x14ac:dyDescent="0.3">
      <c r="B568" s="18"/>
      <c r="C568" s="33"/>
      <c r="D568" s="34"/>
      <c r="E568" s="35"/>
      <c r="F568" s="35"/>
      <c r="G568" s="35"/>
      <c r="H568" s="36"/>
      <c r="I568" s="33"/>
      <c r="J568" s="33"/>
      <c r="K568" s="33"/>
      <c r="L568" s="37"/>
    </row>
    <row r="569" spans="2:12" ht="18.75" x14ac:dyDescent="0.3">
      <c r="B569" s="18"/>
      <c r="C569" s="33"/>
      <c r="D569" s="34"/>
      <c r="E569" s="35"/>
      <c r="F569" s="35"/>
      <c r="G569" s="35"/>
      <c r="H569" s="36"/>
      <c r="I569" s="33"/>
      <c r="J569" s="33"/>
      <c r="K569" s="33"/>
      <c r="L569" s="37"/>
    </row>
    <row r="570" spans="2:12" ht="18.75" x14ac:dyDescent="0.3">
      <c r="B570" s="18"/>
      <c r="C570" s="33"/>
      <c r="D570" s="34"/>
      <c r="E570" s="35"/>
      <c r="F570" s="35"/>
      <c r="G570" s="35"/>
      <c r="H570" s="36"/>
      <c r="I570" s="33"/>
      <c r="J570" s="33"/>
      <c r="K570" s="33"/>
      <c r="L570" s="37"/>
    </row>
    <row r="571" spans="2:12" ht="18.75" x14ac:dyDescent="0.3">
      <c r="B571" s="18"/>
      <c r="C571" s="33"/>
      <c r="D571" s="34"/>
      <c r="E571" s="35"/>
      <c r="F571" s="35"/>
      <c r="G571" s="35"/>
      <c r="H571" s="36"/>
      <c r="I571" s="33"/>
      <c r="J571" s="33"/>
      <c r="K571" s="33"/>
      <c r="L571" s="37"/>
    </row>
    <row r="572" spans="2:12" ht="18.75" x14ac:dyDescent="0.3">
      <c r="B572" s="18"/>
      <c r="C572" s="33"/>
      <c r="D572" s="34"/>
      <c r="E572" s="35"/>
      <c r="F572" s="35"/>
      <c r="G572" s="35"/>
      <c r="H572" s="36"/>
      <c r="I572" s="33"/>
      <c r="J572" s="33"/>
      <c r="K572" s="33"/>
      <c r="L572" s="37"/>
    </row>
    <row r="573" spans="2:12" ht="18.75" x14ac:dyDescent="0.3">
      <c r="B573" s="18"/>
      <c r="C573" s="33"/>
      <c r="D573" s="34"/>
      <c r="E573" s="35"/>
      <c r="F573" s="35"/>
      <c r="G573" s="35"/>
      <c r="H573" s="36"/>
      <c r="I573" s="33"/>
      <c r="J573" s="33"/>
      <c r="K573" s="33"/>
      <c r="L573" s="37"/>
    </row>
    <row r="574" spans="2:12" ht="18.75" x14ac:dyDescent="0.3">
      <c r="B574" s="18"/>
      <c r="C574" s="33"/>
      <c r="D574" s="34"/>
      <c r="E574" s="35"/>
      <c r="F574" s="35"/>
      <c r="G574" s="35"/>
      <c r="H574" s="36"/>
      <c r="I574" s="33"/>
      <c r="J574" s="33"/>
      <c r="K574" s="33"/>
      <c r="L574" s="37"/>
    </row>
    <row r="575" spans="2:12" ht="18.75" x14ac:dyDescent="0.3">
      <c r="B575" s="18"/>
      <c r="C575" s="33"/>
      <c r="D575" s="34"/>
      <c r="E575" s="35"/>
      <c r="F575" s="35"/>
      <c r="G575" s="35"/>
      <c r="H575" s="36"/>
      <c r="I575" s="33"/>
      <c r="J575" s="33"/>
      <c r="K575" s="33"/>
      <c r="L575" s="37"/>
    </row>
    <row r="576" spans="2:12" ht="18.75" x14ac:dyDescent="0.3">
      <c r="B576" s="18"/>
      <c r="C576" s="33"/>
      <c r="D576" s="34"/>
      <c r="E576" s="35"/>
      <c r="F576" s="35"/>
      <c r="G576" s="35"/>
      <c r="H576" s="36"/>
      <c r="I576" s="33"/>
      <c r="J576" s="33"/>
      <c r="K576" s="33"/>
      <c r="L576" s="37"/>
    </row>
    <row r="577" spans="2:12" ht="18.75" x14ac:dyDescent="0.3">
      <c r="B577" s="18"/>
      <c r="C577" s="33"/>
      <c r="D577" s="34"/>
      <c r="E577" s="35"/>
      <c r="F577" s="35"/>
      <c r="G577" s="35"/>
      <c r="H577" s="36"/>
      <c r="I577" s="33"/>
      <c r="J577" s="33"/>
      <c r="K577" s="33"/>
      <c r="L577" s="37"/>
    </row>
    <row r="578" spans="2:12" ht="18.75" x14ac:dyDescent="0.3">
      <c r="B578" s="18"/>
      <c r="C578" s="33"/>
      <c r="D578" s="34"/>
      <c r="E578" s="35"/>
      <c r="F578" s="35"/>
      <c r="G578" s="35"/>
      <c r="H578" s="36"/>
      <c r="I578" s="33"/>
      <c r="J578" s="33"/>
      <c r="K578" s="33"/>
      <c r="L578" s="37"/>
    </row>
    <row r="579" spans="2:12" ht="18.75" x14ac:dyDescent="0.3">
      <c r="B579" s="18"/>
      <c r="C579" s="33"/>
      <c r="D579" s="34"/>
      <c r="E579" s="35"/>
      <c r="F579" s="35"/>
      <c r="G579" s="35"/>
      <c r="H579" s="36"/>
      <c r="I579" s="33"/>
      <c r="J579" s="33"/>
      <c r="K579" s="33"/>
      <c r="L579" s="37"/>
    </row>
    <row r="580" spans="2:12" ht="18.75" x14ac:dyDescent="0.3">
      <c r="B580" s="18"/>
      <c r="C580" s="33"/>
      <c r="D580" s="34"/>
      <c r="E580" s="35"/>
      <c r="F580" s="35"/>
      <c r="G580" s="35"/>
      <c r="H580" s="36"/>
      <c r="I580" s="33"/>
      <c r="J580" s="33"/>
      <c r="K580" s="33"/>
      <c r="L580" s="37"/>
    </row>
    <row r="581" spans="2:12" ht="18.75" x14ac:dyDescent="0.3">
      <c r="B581" s="18"/>
      <c r="C581" s="33"/>
      <c r="D581" s="34"/>
      <c r="E581" s="35"/>
      <c r="F581" s="35"/>
      <c r="G581" s="35"/>
      <c r="H581" s="36"/>
      <c r="I581" s="33"/>
      <c r="J581" s="33"/>
      <c r="K581" s="33"/>
      <c r="L581" s="37"/>
    </row>
    <row r="582" spans="2:12" ht="18.75" x14ac:dyDescent="0.3">
      <c r="B582" s="18"/>
      <c r="C582" s="33"/>
      <c r="D582" s="34"/>
      <c r="E582" s="35"/>
      <c r="F582" s="35"/>
      <c r="G582" s="35"/>
      <c r="H582" s="36"/>
      <c r="I582" s="33"/>
      <c r="J582" s="33"/>
      <c r="K582" s="33"/>
      <c r="L582" s="37"/>
    </row>
    <row r="583" spans="2:12" ht="18.75" x14ac:dyDescent="0.3">
      <c r="B583" s="18"/>
      <c r="C583" s="33"/>
      <c r="D583" s="34"/>
      <c r="E583" s="35"/>
      <c r="F583" s="35"/>
      <c r="G583" s="35"/>
      <c r="H583" s="36"/>
      <c r="I583" s="33"/>
      <c r="J583" s="33"/>
      <c r="K583" s="33"/>
      <c r="L583" s="37"/>
    </row>
    <row r="584" spans="2:12" ht="18.75" x14ac:dyDescent="0.3">
      <c r="B584" s="18"/>
      <c r="C584" s="33"/>
      <c r="D584" s="34"/>
      <c r="E584" s="35"/>
      <c r="F584" s="35"/>
      <c r="G584" s="35"/>
      <c r="H584" s="36"/>
      <c r="I584" s="33"/>
      <c r="J584" s="33"/>
      <c r="K584" s="33"/>
      <c r="L584" s="37"/>
    </row>
    <row r="585" spans="2:12" ht="18.75" x14ac:dyDescent="0.3">
      <c r="B585" s="18"/>
      <c r="C585" s="33"/>
      <c r="D585" s="34"/>
      <c r="E585" s="35"/>
      <c r="F585" s="35"/>
      <c r="G585" s="35"/>
      <c r="H585" s="36"/>
      <c r="I585" s="33"/>
      <c r="J585" s="33"/>
      <c r="K585" s="33"/>
      <c r="L585" s="37"/>
    </row>
    <row r="586" spans="2:12" ht="18.75" x14ac:dyDescent="0.3">
      <c r="B586" s="18"/>
      <c r="C586" s="33"/>
      <c r="D586" s="34"/>
      <c r="E586" s="35"/>
      <c r="F586" s="35"/>
      <c r="G586" s="35"/>
      <c r="H586" s="36"/>
      <c r="I586" s="33"/>
      <c r="J586" s="33"/>
      <c r="K586" s="33"/>
      <c r="L586" s="37"/>
    </row>
    <row r="587" spans="2:12" ht="18.75" x14ac:dyDescent="0.3">
      <c r="B587" s="18"/>
      <c r="C587" s="33"/>
      <c r="D587" s="34"/>
      <c r="E587" s="35"/>
      <c r="F587" s="35"/>
      <c r="G587" s="35"/>
      <c r="H587" s="36"/>
      <c r="I587" s="33"/>
      <c r="J587" s="33"/>
      <c r="K587" s="33"/>
      <c r="L587" s="37"/>
    </row>
    <row r="588" spans="2:12" ht="18.75" x14ac:dyDescent="0.3">
      <c r="B588" s="18"/>
      <c r="C588" s="33"/>
      <c r="D588" s="34"/>
      <c r="E588" s="35"/>
      <c r="F588" s="35"/>
      <c r="G588" s="35"/>
      <c r="H588" s="36"/>
      <c r="I588" s="33"/>
      <c r="J588" s="33"/>
      <c r="K588" s="33"/>
      <c r="L588" s="37"/>
    </row>
    <row r="589" spans="2:12" ht="18.75" x14ac:dyDescent="0.3">
      <c r="B589" s="18"/>
      <c r="C589" s="33"/>
      <c r="D589" s="34"/>
      <c r="E589" s="35"/>
      <c r="F589" s="35"/>
      <c r="G589" s="35"/>
      <c r="H589" s="36"/>
      <c r="I589" s="33"/>
      <c r="J589" s="33"/>
      <c r="K589" s="33"/>
      <c r="L589" s="37"/>
    </row>
    <row r="590" spans="2:12" ht="18.75" x14ac:dyDescent="0.3">
      <c r="B590" s="18"/>
      <c r="C590" s="33"/>
      <c r="D590" s="34"/>
      <c r="E590" s="35"/>
      <c r="F590" s="35"/>
      <c r="G590" s="35"/>
      <c r="H590" s="36"/>
      <c r="I590" s="33"/>
      <c r="J590" s="33"/>
      <c r="K590" s="33"/>
      <c r="L590" s="37"/>
    </row>
    <row r="591" spans="2:12" ht="18.75" x14ac:dyDescent="0.3">
      <c r="B591" s="18"/>
      <c r="C591" s="33"/>
      <c r="D591" s="34"/>
      <c r="E591" s="35"/>
      <c r="F591" s="35"/>
      <c r="G591" s="35"/>
      <c r="H591" s="36"/>
      <c r="I591" s="33"/>
      <c r="J591" s="33"/>
      <c r="K591" s="33"/>
      <c r="L591" s="37"/>
    </row>
    <row r="592" spans="2:12" ht="18.75" x14ac:dyDescent="0.3">
      <c r="B592" s="18"/>
      <c r="C592" s="33"/>
      <c r="D592" s="34"/>
      <c r="E592" s="35"/>
      <c r="F592" s="35"/>
      <c r="G592" s="35"/>
      <c r="H592" s="36"/>
      <c r="I592" s="33"/>
      <c r="J592" s="33"/>
      <c r="K592" s="33"/>
      <c r="L592" s="37"/>
    </row>
    <row r="593" spans="2:12" ht="18.75" x14ac:dyDescent="0.3">
      <c r="B593" s="18"/>
      <c r="C593" s="33"/>
      <c r="D593" s="34"/>
      <c r="E593" s="35"/>
      <c r="F593" s="35"/>
      <c r="G593" s="35"/>
      <c r="H593" s="36"/>
      <c r="I593" s="33"/>
      <c r="J593" s="33"/>
      <c r="K593" s="33"/>
      <c r="L593" s="37"/>
    </row>
    <row r="594" spans="2:12" ht="18.75" x14ac:dyDescent="0.3">
      <c r="B594" s="18"/>
      <c r="C594" s="33"/>
      <c r="D594" s="34"/>
      <c r="E594" s="35"/>
      <c r="F594" s="35"/>
      <c r="G594" s="35"/>
      <c r="H594" s="36"/>
      <c r="I594" s="33"/>
      <c r="J594" s="33"/>
      <c r="K594" s="33"/>
      <c r="L594" s="37"/>
    </row>
    <row r="595" spans="2:12" ht="18.75" x14ac:dyDescent="0.3">
      <c r="B595" s="18"/>
      <c r="C595" s="33"/>
      <c r="D595" s="34"/>
      <c r="E595" s="35"/>
      <c r="F595" s="35"/>
      <c r="G595" s="35"/>
      <c r="H595" s="36"/>
      <c r="I595" s="33"/>
      <c r="J595" s="33"/>
      <c r="K595" s="33"/>
      <c r="L595" s="37"/>
    </row>
    <row r="596" spans="2:12" ht="18.75" x14ac:dyDescent="0.3">
      <c r="B596" s="18"/>
      <c r="C596" s="33"/>
      <c r="D596" s="34"/>
      <c r="E596" s="35"/>
      <c r="F596" s="35"/>
      <c r="G596" s="35"/>
      <c r="H596" s="36"/>
      <c r="I596" s="33"/>
      <c r="J596" s="33"/>
      <c r="K596" s="33"/>
      <c r="L596" s="37"/>
    </row>
    <row r="597" spans="2:12" ht="18.75" x14ac:dyDescent="0.3">
      <c r="B597" s="18"/>
      <c r="C597" s="33"/>
      <c r="D597" s="34"/>
      <c r="E597" s="35"/>
      <c r="F597" s="35"/>
      <c r="G597" s="35"/>
      <c r="H597" s="36"/>
      <c r="I597" s="33"/>
      <c r="J597" s="33"/>
      <c r="K597" s="33"/>
      <c r="L597" s="37"/>
    </row>
    <row r="598" spans="2:12" ht="18.75" x14ac:dyDescent="0.3">
      <c r="B598" s="18"/>
      <c r="C598" s="33"/>
      <c r="D598" s="34"/>
      <c r="E598" s="35"/>
      <c r="F598" s="35"/>
      <c r="G598" s="35"/>
      <c r="H598" s="36"/>
      <c r="I598" s="33"/>
      <c r="J598" s="33"/>
      <c r="K598" s="33"/>
      <c r="L598" s="37"/>
    </row>
    <row r="599" spans="2:12" ht="18.75" x14ac:dyDescent="0.3">
      <c r="B599" s="18"/>
      <c r="C599" s="33"/>
      <c r="D599" s="34"/>
      <c r="E599" s="35"/>
      <c r="F599" s="35"/>
      <c r="G599" s="35"/>
      <c r="H599" s="36"/>
      <c r="I599" s="33"/>
      <c r="J599" s="33"/>
      <c r="K599" s="33"/>
      <c r="L599" s="37"/>
    </row>
    <row r="600" spans="2:12" ht="18.75" x14ac:dyDescent="0.3">
      <c r="B600" s="18"/>
      <c r="C600" s="33"/>
      <c r="D600" s="34"/>
      <c r="E600" s="35"/>
      <c r="F600" s="35"/>
      <c r="G600" s="35"/>
      <c r="H600" s="36"/>
      <c r="I600" s="33"/>
      <c r="J600" s="33"/>
      <c r="K600" s="33"/>
      <c r="L600" s="37"/>
    </row>
    <row r="601" spans="2:12" ht="18.75" x14ac:dyDescent="0.3">
      <c r="B601" s="18"/>
      <c r="C601" s="33"/>
      <c r="D601" s="34"/>
      <c r="E601" s="35"/>
      <c r="F601" s="35"/>
      <c r="G601" s="35"/>
      <c r="H601" s="36"/>
      <c r="I601" s="33"/>
      <c r="J601" s="33"/>
      <c r="K601" s="33"/>
      <c r="L601" s="37"/>
    </row>
    <row r="602" spans="2:12" ht="18.75" x14ac:dyDescent="0.3">
      <c r="B602" s="18"/>
      <c r="C602" s="33"/>
      <c r="D602" s="34"/>
      <c r="E602" s="35"/>
      <c r="F602" s="35"/>
      <c r="G602" s="35"/>
      <c r="H602" s="36"/>
      <c r="I602" s="33"/>
      <c r="J602" s="33"/>
      <c r="K602" s="33"/>
      <c r="L602" s="37"/>
    </row>
    <row r="603" spans="2:12" ht="18.75" x14ac:dyDescent="0.3">
      <c r="B603" s="18"/>
      <c r="C603" s="33"/>
      <c r="D603" s="34"/>
      <c r="E603" s="35"/>
      <c r="F603" s="35"/>
      <c r="G603" s="35"/>
      <c r="H603" s="36"/>
      <c r="I603" s="33"/>
      <c r="J603" s="33"/>
      <c r="K603" s="33"/>
      <c r="L603" s="37"/>
    </row>
    <row r="604" spans="2:12" ht="18.75" x14ac:dyDescent="0.3">
      <c r="B604" s="18"/>
      <c r="C604" s="33"/>
      <c r="D604" s="34"/>
      <c r="E604" s="35"/>
      <c r="F604" s="35"/>
      <c r="G604" s="35"/>
      <c r="H604" s="36"/>
      <c r="I604" s="33"/>
      <c r="J604" s="33"/>
      <c r="K604" s="33"/>
      <c r="L604" s="37"/>
    </row>
    <row r="605" spans="2:12" ht="18.75" x14ac:dyDescent="0.3">
      <c r="B605" s="18"/>
      <c r="C605" s="33"/>
      <c r="D605" s="34"/>
      <c r="E605" s="35"/>
      <c r="F605" s="35"/>
      <c r="G605" s="35"/>
      <c r="H605" s="36"/>
      <c r="I605" s="33"/>
      <c r="J605" s="33"/>
      <c r="K605" s="33"/>
      <c r="L605" s="37"/>
    </row>
    <row r="606" spans="2:12" ht="18.75" x14ac:dyDescent="0.3">
      <c r="B606" s="18"/>
      <c r="C606" s="33"/>
      <c r="D606" s="34"/>
      <c r="E606" s="35"/>
      <c r="F606" s="35"/>
      <c r="G606" s="35"/>
      <c r="H606" s="36"/>
      <c r="I606" s="33"/>
      <c r="J606" s="33"/>
      <c r="K606" s="33"/>
      <c r="L606" s="37"/>
    </row>
    <row r="607" spans="2:12" ht="18.75" x14ac:dyDescent="0.3">
      <c r="B607" s="18"/>
      <c r="C607" s="33"/>
      <c r="D607" s="34"/>
      <c r="E607" s="35"/>
      <c r="F607" s="35"/>
      <c r="G607" s="35"/>
      <c r="H607" s="36"/>
      <c r="I607" s="33"/>
      <c r="J607" s="33"/>
      <c r="K607" s="33"/>
      <c r="L607" s="37"/>
    </row>
    <row r="608" spans="2:12" ht="18.75" x14ac:dyDescent="0.3">
      <c r="B608" s="18"/>
      <c r="C608" s="33"/>
      <c r="D608" s="34"/>
      <c r="E608" s="35"/>
      <c r="F608" s="35"/>
      <c r="G608" s="35"/>
      <c r="H608" s="36"/>
      <c r="I608" s="33"/>
      <c r="J608" s="33"/>
      <c r="K608" s="33"/>
      <c r="L608" s="37"/>
    </row>
    <row r="609" spans="2:12" ht="18.75" x14ac:dyDescent="0.3">
      <c r="B609" s="18"/>
      <c r="C609" s="33"/>
      <c r="D609" s="34"/>
      <c r="E609" s="35"/>
      <c r="F609" s="35"/>
      <c r="G609" s="35"/>
      <c r="H609" s="36"/>
      <c r="I609" s="33"/>
      <c r="J609" s="33"/>
      <c r="K609" s="33"/>
      <c r="L609" s="37"/>
    </row>
    <row r="610" spans="2:12" ht="18.75" x14ac:dyDescent="0.3">
      <c r="B610" s="18"/>
      <c r="C610" s="33"/>
      <c r="D610" s="34"/>
      <c r="E610" s="35"/>
      <c r="F610" s="35"/>
      <c r="G610" s="35"/>
      <c r="H610" s="36"/>
      <c r="I610" s="33"/>
      <c r="J610" s="33"/>
      <c r="K610" s="33"/>
      <c r="L610" s="37"/>
    </row>
    <row r="611" spans="2:12" ht="18.75" x14ac:dyDescent="0.3">
      <c r="B611" s="18"/>
      <c r="C611" s="33"/>
      <c r="D611" s="34"/>
      <c r="E611" s="35"/>
      <c r="F611" s="35"/>
      <c r="G611" s="35"/>
      <c r="H611" s="36"/>
      <c r="I611" s="33"/>
      <c r="J611" s="33"/>
      <c r="K611" s="33"/>
      <c r="L611" s="37"/>
    </row>
    <row r="612" spans="2:12" ht="18.75" x14ac:dyDescent="0.3">
      <c r="B612" s="18"/>
      <c r="C612" s="33"/>
      <c r="D612" s="34"/>
      <c r="E612" s="35"/>
      <c r="F612" s="35"/>
      <c r="G612" s="35"/>
      <c r="H612" s="36"/>
      <c r="I612" s="33"/>
      <c r="J612" s="33"/>
      <c r="K612" s="33"/>
      <c r="L612" s="37"/>
    </row>
    <row r="613" spans="2:12" ht="18.75" x14ac:dyDescent="0.3">
      <c r="B613" s="18"/>
      <c r="C613" s="33"/>
      <c r="D613" s="34"/>
      <c r="E613" s="35"/>
      <c r="F613" s="35"/>
      <c r="G613" s="35"/>
      <c r="H613" s="36"/>
      <c r="I613" s="33"/>
      <c r="J613" s="33"/>
      <c r="K613" s="33"/>
      <c r="L613" s="37"/>
    </row>
    <row r="614" spans="2:12" ht="18.75" x14ac:dyDescent="0.3">
      <c r="B614" s="18"/>
      <c r="C614" s="33"/>
      <c r="D614" s="34"/>
      <c r="E614" s="35"/>
      <c r="F614" s="35"/>
      <c r="G614" s="35"/>
      <c r="H614" s="36"/>
      <c r="I614" s="33"/>
      <c r="J614" s="33"/>
      <c r="K614" s="33"/>
      <c r="L614" s="37"/>
    </row>
    <row r="615" spans="2:12" ht="18.75" x14ac:dyDescent="0.3">
      <c r="B615" s="18"/>
      <c r="C615" s="33"/>
      <c r="D615" s="34"/>
      <c r="E615" s="35"/>
      <c r="F615" s="35"/>
      <c r="G615" s="35"/>
      <c r="H615" s="36"/>
      <c r="I615" s="33"/>
      <c r="J615" s="33"/>
      <c r="K615" s="33"/>
      <c r="L615" s="37"/>
    </row>
    <row r="616" spans="2:12" ht="18.75" x14ac:dyDescent="0.3">
      <c r="B616" s="18"/>
      <c r="C616" s="33"/>
      <c r="D616" s="34"/>
      <c r="E616" s="35"/>
      <c r="F616" s="35"/>
      <c r="G616" s="35"/>
      <c r="H616" s="36"/>
      <c r="I616" s="33"/>
      <c r="J616" s="33"/>
      <c r="K616" s="33"/>
      <c r="L616" s="37"/>
    </row>
    <row r="617" spans="2:12" ht="18.75" x14ac:dyDescent="0.3">
      <c r="B617" s="18"/>
      <c r="C617" s="33"/>
      <c r="D617" s="34"/>
      <c r="E617" s="35"/>
      <c r="F617" s="35"/>
      <c r="G617" s="35"/>
      <c r="H617" s="36"/>
      <c r="I617" s="33"/>
      <c r="J617" s="33"/>
      <c r="K617" s="33"/>
      <c r="L617" s="37"/>
    </row>
    <row r="618" spans="2:12" ht="18.75" x14ac:dyDescent="0.3">
      <c r="B618" s="18"/>
      <c r="C618" s="33"/>
      <c r="D618" s="34"/>
      <c r="E618" s="35"/>
      <c r="F618" s="35"/>
      <c r="G618" s="35"/>
      <c r="H618" s="36"/>
      <c r="I618" s="33"/>
      <c r="J618" s="33"/>
      <c r="K618" s="33"/>
      <c r="L618" s="37"/>
    </row>
    <row r="619" spans="2:12" ht="18.75" x14ac:dyDescent="0.3">
      <c r="B619" s="18"/>
      <c r="C619" s="33"/>
      <c r="D619" s="34"/>
      <c r="E619" s="35"/>
      <c r="F619" s="35"/>
      <c r="G619" s="35"/>
      <c r="H619" s="36"/>
      <c r="I619" s="33"/>
      <c r="J619" s="33"/>
      <c r="K619" s="33"/>
      <c r="L619" s="37"/>
    </row>
    <row r="620" spans="2:12" ht="18.75" x14ac:dyDescent="0.3">
      <c r="B620" s="18"/>
      <c r="C620" s="33"/>
      <c r="D620" s="34"/>
      <c r="E620" s="35"/>
      <c r="F620" s="35"/>
      <c r="G620" s="35"/>
      <c r="H620" s="36"/>
      <c r="I620" s="33"/>
      <c r="J620" s="33"/>
      <c r="K620" s="33"/>
      <c r="L620" s="37"/>
    </row>
    <row r="621" spans="2:12" ht="18.75" x14ac:dyDescent="0.3">
      <c r="B621" s="18"/>
      <c r="C621" s="33"/>
      <c r="D621" s="34"/>
      <c r="E621" s="35"/>
      <c r="F621" s="35"/>
      <c r="G621" s="35"/>
      <c r="H621" s="36"/>
      <c r="I621" s="33"/>
      <c r="J621" s="33"/>
      <c r="K621" s="33"/>
      <c r="L621" s="37"/>
    </row>
    <row r="622" spans="2:12" ht="18.75" x14ac:dyDescent="0.3">
      <c r="B622" s="18"/>
      <c r="C622" s="33"/>
      <c r="D622" s="34"/>
      <c r="E622" s="35"/>
      <c r="F622" s="35"/>
      <c r="G622" s="35"/>
      <c r="H622" s="36"/>
      <c r="I622" s="33"/>
      <c r="J622" s="33"/>
      <c r="K622" s="33"/>
      <c r="L622" s="37"/>
    </row>
    <row r="623" spans="2:12" ht="18.75" x14ac:dyDescent="0.3">
      <c r="B623" s="18"/>
      <c r="C623" s="33"/>
      <c r="D623" s="34"/>
      <c r="E623" s="35"/>
      <c r="F623" s="35"/>
      <c r="G623" s="35"/>
      <c r="H623" s="36"/>
      <c r="I623" s="33"/>
      <c r="J623" s="33"/>
      <c r="K623" s="33"/>
      <c r="L623" s="37"/>
    </row>
    <row r="624" spans="2:12" ht="18.75" x14ac:dyDescent="0.3">
      <c r="B624" s="18"/>
      <c r="C624" s="33"/>
      <c r="D624" s="34"/>
      <c r="E624" s="35"/>
      <c r="F624" s="35"/>
      <c r="G624" s="35"/>
      <c r="H624" s="36"/>
      <c r="I624" s="33"/>
      <c r="J624" s="33"/>
      <c r="K624" s="33"/>
      <c r="L624" s="37"/>
    </row>
    <row r="625" spans="2:12" ht="18.75" x14ac:dyDescent="0.3">
      <c r="B625" s="18"/>
      <c r="C625" s="33"/>
      <c r="D625" s="34"/>
      <c r="E625" s="35"/>
      <c r="F625" s="35"/>
      <c r="G625" s="35"/>
      <c r="H625" s="36"/>
      <c r="I625" s="33"/>
      <c r="J625" s="33"/>
      <c r="K625" s="33"/>
      <c r="L625" s="37"/>
    </row>
    <row r="626" spans="2:12" ht="18.75" x14ac:dyDescent="0.3">
      <c r="B626" s="18"/>
      <c r="C626" s="33"/>
      <c r="D626" s="34"/>
      <c r="E626" s="35"/>
      <c r="F626" s="35"/>
      <c r="G626" s="35"/>
      <c r="H626" s="36"/>
      <c r="I626" s="33"/>
      <c r="J626" s="33"/>
      <c r="K626" s="33"/>
      <c r="L626" s="37"/>
    </row>
    <row r="627" spans="2:12" ht="18.75" x14ac:dyDescent="0.3">
      <c r="B627" s="18"/>
      <c r="C627" s="33"/>
      <c r="D627" s="34"/>
      <c r="E627" s="35"/>
      <c r="F627" s="35"/>
      <c r="G627" s="35"/>
      <c r="H627" s="36"/>
      <c r="I627" s="33"/>
      <c r="J627" s="33"/>
      <c r="K627" s="33"/>
      <c r="L627" s="37"/>
    </row>
    <row r="628" spans="2:12" ht="18.75" x14ac:dyDescent="0.3">
      <c r="B628" s="18"/>
      <c r="C628" s="33"/>
      <c r="D628" s="34"/>
      <c r="E628" s="35"/>
      <c r="F628" s="35"/>
      <c r="G628" s="35"/>
      <c r="H628" s="36"/>
      <c r="I628" s="33"/>
      <c r="J628" s="33"/>
      <c r="K628" s="33"/>
      <c r="L628" s="37"/>
    </row>
    <row r="629" spans="2:12" ht="18.75" x14ac:dyDescent="0.3">
      <c r="B629" s="18"/>
      <c r="C629" s="33"/>
      <c r="D629" s="34"/>
      <c r="E629" s="35"/>
      <c r="F629" s="35"/>
      <c r="G629" s="35"/>
      <c r="H629" s="36"/>
      <c r="I629" s="33"/>
      <c r="J629" s="33"/>
      <c r="K629" s="33"/>
      <c r="L629" s="37"/>
    </row>
    <row r="630" spans="2:12" ht="18.75" x14ac:dyDescent="0.3">
      <c r="B630" s="18"/>
      <c r="C630" s="33"/>
      <c r="D630" s="34"/>
      <c r="E630" s="35"/>
      <c r="F630" s="35"/>
      <c r="G630" s="35"/>
      <c r="H630" s="36"/>
      <c r="I630" s="33"/>
      <c r="J630" s="33"/>
      <c r="K630" s="33"/>
      <c r="L630" s="37"/>
    </row>
    <row r="631" spans="2:12" ht="18.75" x14ac:dyDescent="0.3">
      <c r="B631" s="18"/>
      <c r="C631" s="33"/>
      <c r="D631" s="34"/>
      <c r="E631" s="35"/>
      <c r="F631" s="35"/>
      <c r="G631" s="35"/>
      <c r="H631" s="36"/>
      <c r="I631" s="33"/>
      <c r="J631" s="33"/>
      <c r="K631" s="33"/>
      <c r="L631" s="37"/>
    </row>
    <row r="632" spans="2:12" ht="18.75" x14ac:dyDescent="0.3">
      <c r="B632" s="18"/>
      <c r="C632" s="33"/>
      <c r="D632" s="34"/>
      <c r="E632" s="35"/>
      <c r="F632" s="35"/>
      <c r="G632" s="35"/>
      <c r="H632" s="36"/>
      <c r="I632" s="33"/>
      <c r="J632" s="33"/>
      <c r="K632" s="33"/>
      <c r="L632" s="37"/>
    </row>
    <row r="633" spans="2:12" ht="18.75" x14ac:dyDescent="0.3">
      <c r="B633" s="18"/>
      <c r="C633" s="33"/>
      <c r="D633" s="34"/>
      <c r="E633" s="35"/>
      <c r="F633" s="35"/>
      <c r="G633" s="35"/>
      <c r="H633" s="36"/>
      <c r="I633" s="33"/>
      <c r="J633" s="33"/>
      <c r="K633" s="33"/>
      <c r="L633" s="37"/>
    </row>
    <row r="634" spans="2:12" ht="18.75" x14ac:dyDescent="0.3">
      <c r="B634" s="18"/>
      <c r="C634" s="33"/>
      <c r="D634" s="34"/>
      <c r="E634" s="35"/>
      <c r="F634" s="35"/>
      <c r="G634" s="35"/>
      <c r="H634" s="36"/>
      <c r="I634" s="33"/>
      <c r="J634" s="33"/>
      <c r="K634" s="33"/>
      <c r="L634" s="37"/>
    </row>
    <row r="635" spans="2:12" ht="18.75" x14ac:dyDescent="0.3">
      <c r="B635" s="18"/>
      <c r="C635" s="33"/>
      <c r="D635" s="34"/>
      <c r="E635" s="35"/>
      <c r="F635" s="35"/>
      <c r="G635" s="35"/>
      <c r="H635" s="36"/>
      <c r="I635" s="33"/>
      <c r="J635" s="33"/>
      <c r="K635" s="33"/>
      <c r="L635" s="37"/>
    </row>
    <row r="636" spans="2:12" ht="18.75" x14ac:dyDescent="0.3">
      <c r="B636" s="18"/>
      <c r="C636" s="33"/>
      <c r="D636" s="34"/>
      <c r="E636" s="35"/>
      <c r="F636" s="35"/>
      <c r="G636" s="35"/>
      <c r="H636" s="36"/>
      <c r="I636" s="33"/>
      <c r="J636" s="33"/>
      <c r="K636" s="33"/>
      <c r="L636" s="37"/>
    </row>
    <row r="637" spans="2:12" ht="18.75" x14ac:dyDescent="0.3">
      <c r="B637" s="18"/>
      <c r="C637" s="33"/>
      <c r="D637" s="34"/>
      <c r="E637" s="35"/>
      <c r="F637" s="35"/>
      <c r="G637" s="35"/>
      <c r="H637" s="36"/>
      <c r="I637" s="33"/>
      <c r="J637" s="33"/>
      <c r="K637" s="33"/>
      <c r="L637" s="37"/>
    </row>
    <row r="638" spans="2:12" ht="18.75" x14ac:dyDescent="0.3">
      <c r="B638" s="18"/>
      <c r="C638" s="33"/>
      <c r="D638" s="34"/>
      <c r="E638" s="35"/>
      <c r="F638" s="35"/>
      <c r="G638" s="35"/>
      <c r="H638" s="36"/>
      <c r="I638" s="33"/>
      <c r="J638" s="33"/>
      <c r="K638" s="33"/>
      <c r="L638" s="37"/>
    </row>
    <row r="639" spans="2:12" ht="18.75" x14ac:dyDescent="0.3">
      <c r="B639" s="18"/>
      <c r="C639" s="33"/>
      <c r="D639" s="34"/>
      <c r="E639" s="35"/>
      <c r="F639" s="35"/>
      <c r="G639" s="35"/>
      <c r="H639" s="36"/>
      <c r="I639" s="33"/>
      <c r="J639" s="33"/>
      <c r="K639" s="33"/>
      <c r="L639" s="37"/>
    </row>
    <row r="640" spans="2:12" ht="18.75" x14ac:dyDescent="0.3">
      <c r="B640" s="18"/>
      <c r="C640" s="33"/>
      <c r="D640" s="34"/>
      <c r="E640" s="35"/>
      <c r="F640" s="35"/>
      <c r="G640" s="35"/>
      <c r="H640" s="36"/>
      <c r="I640" s="33"/>
      <c r="J640" s="33"/>
      <c r="K640" s="33"/>
      <c r="L640" s="37"/>
    </row>
    <row r="641" spans="2:12" ht="18.75" x14ac:dyDescent="0.3">
      <c r="B641" s="18"/>
      <c r="C641" s="33"/>
      <c r="D641" s="34"/>
      <c r="E641" s="35"/>
      <c r="F641" s="35"/>
      <c r="G641" s="35"/>
      <c r="H641" s="36"/>
      <c r="I641" s="33"/>
      <c r="J641" s="33"/>
      <c r="K641" s="33"/>
      <c r="L641" s="37"/>
    </row>
    <row r="642" spans="2:12" ht="18.75" x14ac:dyDescent="0.3">
      <c r="B642" s="18"/>
      <c r="C642" s="33"/>
      <c r="D642" s="34"/>
      <c r="E642" s="35"/>
      <c r="F642" s="35"/>
      <c r="G642" s="35"/>
      <c r="H642" s="36"/>
      <c r="I642" s="33"/>
      <c r="J642" s="33"/>
      <c r="K642" s="33"/>
      <c r="L642" s="37"/>
    </row>
    <row r="643" spans="2:12" ht="18.75" x14ac:dyDescent="0.3">
      <c r="B643" s="18"/>
      <c r="C643" s="33"/>
      <c r="D643" s="34"/>
      <c r="E643" s="35"/>
      <c r="F643" s="35"/>
      <c r="G643" s="35"/>
      <c r="H643" s="36"/>
      <c r="I643" s="33"/>
      <c r="J643" s="33"/>
      <c r="K643" s="33"/>
      <c r="L643" s="37"/>
    </row>
    <row r="644" spans="2:12" ht="18.75" x14ac:dyDescent="0.3">
      <c r="B644" s="18"/>
      <c r="C644" s="33"/>
      <c r="D644" s="34"/>
      <c r="E644" s="35"/>
      <c r="F644" s="35"/>
      <c r="G644" s="35"/>
      <c r="H644" s="36"/>
      <c r="I644" s="33"/>
      <c r="J644" s="33"/>
      <c r="K644" s="33"/>
      <c r="L644" s="37"/>
    </row>
    <row r="645" spans="2:12" ht="18.75" x14ac:dyDescent="0.3">
      <c r="B645" s="18"/>
      <c r="C645" s="33"/>
      <c r="D645" s="34"/>
      <c r="E645" s="35"/>
      <c r="F645" s="35"/>
      <c r="G645" s="35"/>
      <c r="H645" s="36"/>
      <c r="I645" s="33"/>
      <c r="J645" s="33"/>
      <c r="K645" s="33"/>
      <c r="L645" s="37"/>
    </row>
    <row r="646" spans="2:12" ht="18.75" x14ac:dyDescent="0.3">
      <c r="B646" s="18"/>
      <c r="C646" s="33"/>
      <c r="D646" s="34"/>
      <c r="E646" s="35"/>
      <c r="F646" s="35"/>
      <c r="G646" s="35"/>
      <c r="H646" s="36"/>
      <c r="I646" s="33"/>
      <c r="J646" s="33"/>
      <c r="K646" s="33"/>
      <c r="L646" s="37"/>
    </row>
    <row r="647" spans="2:12" ht="18.75" x14ac:dyDescent="0.3">
      <c r="B647" s="18"/>
      <c r="C647" s="33"/>
      <c r="D647" s="34"/>
      <c r="E647" s="35"/>
      <c r="F647" s="35"/>
      <c r="G647" s="35"/>
      <c r="H647" s="36"/>
      <c r="I647" s="33"/>
      <c r="J647" s="33"/>
      <c r="K647" s="33"/>
      <c r="L647" s="37"/>
    </row>
    <row r="648" spans="2:12" ht="18.75" x14ac:dyDescent="0.3">
      <c r="B648" s="18"/>
      <c r="C648" s="33"/>
      <c r="D648" s="34"/>
      <c r="E648" s="35"/>
      <c r="F648" s="35"/>
      <c r="G648" s="35"/>
      <c r="H648" s="36"/>
      <c r="I648" s="33"/>
      <c r="J648" s="33"/>
      <c r="K648" s="33"/>
      <c r="L648" s="37"/>
    </row>
    <row r="649" spans="2:12" ht="18.75" x14ac:dyDescent="0.3">
      <c r="B649" s="18"/>
      <c r="C649" s="33"/>
      <c r="D649" s="34"/>
      <c r="E649" s="35"/>
      <c r="F649" s="35"/>
      <c r="G649" s="35"/>
      <c r="H649" s="36"/>
      <c r="I649" s="33"/>
      <c r="J649" s="33"/>
      <c r="K649" s="33"/>
      <c r="L649" s="37"/>
    </row>
    <row r="650" spans="2:12" ht="18.75" x14ac:dyDescent="0.3">
      <c r="B650" s="18"/>
      <c r="C650" s="33"/>
      <c r="D650" s="34"/>
      <c r="E650" s="35"/>
      <c r="F650" s="35"/>
      <c r="G650" s="35"/>
      <c r="H650" s="36"/>
      <c r="I650" s="33"/>
      <c r="J650" s="33"/>
      <c r="K650" s="33"/>
      <c r="L650" s="37"/>
    </row>
    <row r="651" spans="2:12" ht="18.75" x14ac:dyDescent="0.3">
      <c r="B651" s="18"/>
      <c r="C651" s="33"/>
      <c r="D651" s="34"/>
      <c r="E651" s="35"/>
      <c r="F651" s="35"/>
      <c r="G651" s="35"/>
      <c r="H651" s="36"/>
      <c r="I651" s="33"/>
      <c r="J651" s="33"/>
      <c r="K651" s="33"/>
      <c r="L651" s="37"/>
    </row>
    <row r="652" spans="2:12" ht="18.75" x14ac:dyDescent="0.3">
      <c r="B652" s="18"/>
      <c r="C652" s="33"/>
      <c r="D652" s="34"/>
      <c r="E652" s="35"/>
      <c r="F652" s="35"/>
      <c r="G652" s="35"/>
      <c r="H652" s="36"/>
      <c r="I652" s="33"/>
      <c r="J652" s="33"/>
      <c r="K652" s="33"/>
      <c r="L652" s="37"/>
    </row>
    <row r="653" spans="2:12" ht="18.75" x14ac:dyDescent="0.3">
      <c r="B653" s="18"/>
      <c r="C653" s="33"/>
      <c r="D653" s="34"/>
      <c r="E653" s="35"/>
      <c r="F653" s="35"/>
      <c r="G653" s="35"/>
      <c r="H653" s="36"/>
      <c r="I653" s="33"/>
      <c r="J653" s="33"/>
      <c r="K653" s="33"/>
      <c r="L653" s="37"/>
    </row>
    <row r="654" spans="2:12" ht="18.75" x14ac:dyDescent="0.3">
      <c r="B654" s="18"/>
      <c r="C654" s="33"/>
      <c r="D654" s="34"/>
      <c r="E654" s="35"/>
      <c r="F654" s="35"/>
      <c r="G654" s="35"/>
      <c r="H654" s="36"/>
      <c r="I654" s="33"/>
      <c r="J654" s="33"/>
      <c r="K654" s="33"/>
      <c r="L654" s="37"/>
    </row>
    <row r="655" spans="2:12" ht="18.75" x14ac:dyDescent="0.3">
      <c r="B655" s="18"/>
      <c r="C655" s="33"/>
      <c r="D655" s="34"/>
      <c r="E655" s="35"/>
      <c r="F655" s="35"/>
      <c r="G655" s="35"/>
      <c r="H655" s="36"/>
      <c r="I655" s="33"/>
      <c r="J655" s="33"/>
      <c r="K655" s="33"/>
      <c r="L655" s="37"/>
    </row>
    <row r="656" spans="2:12" ht="18.75" x14ac:dyDescent="0.3">
      <c r="B656" s="18"/>
      <c r="C656" s="33"/>
      <c r="D656" s="34"/>
      <c r="E656" s="35"/>
      <c r="F656" s="35"/>
      <c r="G656" s="35"/>
      <c r="H656" s="36"/>
      <c r="I656" s="33"/>
      <c r="J656" s="33"/>
      <c r="K656" s="33"/>
      <c r="L656" s="37"/>
    </row>
    <row r="657" spans="2:12" ht="18.75" x14ac:dyDescent="0.3">
      <c r="B657" s="18"/>
      <c r="C657" s="33"/>
      <c r="D657" s="34"/>
      <c r="E657" s="35"/>
      <c r="F657" s="35"/>
      <c r="G657" s="35"/>
      <c r="H657" s="36"/>
      <c r="I657" s="33"/>
      <c r="J657" s="33"/>
      <c r="K657" s="33"/>
      <c r="L657" s="37"/>
    </row>
    <row r="658" spans="2:12" ht="18.75" x14ac:dyDescent="0.3">
      <c r="B658" s="18"/>
      <c r="C658" s="33"/>
      <c r="D658" s="34"/>
      <c r="E658" s="35"/>
      <c r="F658" s="35"/>
      <c r="G658" s="35"/>
      <c r="H658" s="36"/>
      <c r="I658" s="33"/>
      <c r="J658" s="33"/>
      <c r="K658" s="33"/>
      <c r="L658" s="37"/>
    </row>
    <row r="659" spans="2:12" ht="18.75" x14ac:dyDescent="0.3">
      <c r="B659" s="18"/>
      <c r="C659" s="33"/>
      <c r="D659" s="34"/>
      <c r="E659" s="35"/>
      <c r="F659" s="35"/>
      <c r="G659" s="35"/>
      <c r="H659" s="36"/>
      <c r="I659" s="33"/>
      <c r="J659" s="33"/>
      <c r="K659" s="33"/>
      <c r="L659" s="37"/>
    </row>
    <row r="660" spans="2:12" ht="18.75" x14ac:dyDescent="0.3">
      <c r="B660" s="18"/>
      <c r="C660" s="33"/>
      <c r="D660" s="34"/>
      <c r="E660" s="35"/>
      <c r="F660" s="35"/>
      <c r="G660" s="35"/>
      <c r="H660" s="36"/>
      <c r="I660" s="33"/>
      <c r="J660" s="33"/>
      <c r="K660" s="33"/>
      <c r="L660" s="37"/>
    </row>
    <row r="661" spans="2:12" ht="18.75" x14ac:dyDescent="0.3">
      <c r="B661" s="18"/>
      <c r="C661" s="33"/>
      <c r="D661" s="34"/>
      <c r="E661" s="35"/>
      <c r="F661" s="35"/>
      <c r="G661" s="35"/>
      <c r="H661" s="36"/>
      <c r="I661" s="33"/>
      <c r="J661" s="33"/>
      <c r="K661" s="33"/>
      <c r="L661" s="37"/>
    </row>
    <row r="662" spans="2:12" ht="18.75" x14ac:dyDescent="0.3">
      <c r="B662" s="18"/>
      <c r="C662" s="33"/>
      <c r="D662" s="34"/>
      <c r="E662" s="35"/>
      <c r="F662" s="35"/>
      <c r="G662" s="35"/>
      <c r="H662" s="36"/>
      <c r="I662" s="33"/>
      <c r="J662" s="33"/>
      <c r="K662" s="33"/>
      <c r="L662" s="37"/>
    </row>
    <row r="663" spans="2:12" ht="18.75" x14ac:dyDescent="0.3">
      <c r="B663" s="18"/>
      <c r="C663" s="33"/>
      <c r="D663" s="34"/>
      <c r="E663" s="35"/>
      <c r="F663" s="35"/>
      <c r="G663" s="35"/>
      <c r="H663" s="36"/>
      <c r="I663" s="33"/>
      <c r="J663" s="33"/>
      <c r="K663" s="33"/>
      <c r="L663" s="37"/>
    </row>
    <row r="664" spans="2:12" ht="18.75" x14ac:dyDescent="0.3">
      <c r="B664" s="18"/>
      <c r="C664" s="33"/>
      <c r="D664" s="34"/>
      <c r="E664" s="35"/>
      <c r="F664" s="35"/>
      <c r="G664" s="35"/>
      <c r="H664" s="36"/>
      <c r="I664" s="33"/>
      <c r="J664" s="33"/>
      <c r="K664" s="33"/>
      <c r="L664" s="37"/>
    </row>
    <row r="665" spans="2:12" ht="18.75" x14ac:dyDescent="0.3">
      <c r="B665" s="18"/>
      <c r="C665" s="33"/>
      <c r="D665" s="34"/>
      <c r="E665" s="35"/>
      <c r="F665" s="35"/>
      <c r="G665" s="35"/>
      <c r="H665" s="36"/>
      <c r="I665" s="33"/>
      <c r="J665" s="33"/>
      <c r="K665" s="33"/>
      <c r="L665" s="37"/>
    </row>
    <row r="666" spans="2:12" ht="18.75" x14ac:dyDescent="0.3">
      <c r="B666" s="18"/>
      <c r="C666" s="33"/>
      <c r="D666" s="34"/>
      <c r="E666" s="35"/>
      <c r="F666" s="35"/>
      <c r="G666" s="35"/>
      <c r="H666" s="36"/>
      <c r="I666" s="33"/>
      <c r="J666" s="33"/>
      <c r="K666" s="33"/>
      <c r="L666" s="37"/>
    </row>
    <row r="667" spans="2:12" ht="18.75" x14ac:dyDescent="0.3">
      <c r="B667" s="18"/>
      <c r="C667" s="33"/>
      <c r="D667" s="34"/>
      <c r="E667" s="35"/>
      <c r="F667" s="35"/>
      <c r="G667" s="35"/>
      <c r="H667" s="36"/>
      <c r="I667" s="33"/>
      <c r="J667" s="33"/>
      <c r="K667" s="33"/>
      <c r="L667" s="37"/>
    </row>
    <row r="668" spans="2:12" ht="18.75" x14ac:dyDescent="0.3">
      <c r="B668" s="18"/>
      <c r="C668" s="33"/>
      <c r="D668" s="34"/>
      <c r="E668" s="35"/>
      <c r="F668" s="35"/>
      <c r="G668" s="35"/>
      <c r="H668" s="36"/>
      <c r="I668" s="33"/>
      <c r="J668" s="33"/>
      <c r="K668" s="33"/>
      <c r="L668" s="37"/>
    </row>
    <row r="669" spans="2:12" ht="18.75" x14ac:dyDescent="0.3">
      <c r="B669" s="18"/>
      <c r="C669" s="33"/>
      <c r="D669" s="34"/>
      <c r="E669" s="35"/>
      <c r="F669" s="35"/>
      <c r="G669" s="35"/>
      <c r="H669" s="36"/>
      <c r="I669" s="33"/>
      <c r="J669" s="33"/>
      <c r="K669" s="33"/>
      <c r="L669" s="37"/>
    </row>
    <row r="670" spans="2:12" ht="18.75" x14ac:dyDescent="0.3">
      <c r="B670" s="18"/>
      <c r="C670" s="33"/>
      <c r="D670" s="34"/>
      <c r="E670" s="35"/>
      <c r="F670" s="35"/>
      <c r="G670" s="35"/>
      <c r="H670" s="36"/>
      <c r="I670" s="33"/>
      <c r="J670" s="33"/>
      <c r="K670" s="33"/>
      <c r="L670" s="37"/>
    </row>
    <row r="671" spans="2:12" ht="18.75" x14ac:dyDescent="0.3">
      <c r="B671" s="18"/>
      <c r="C671" s="33"/>
      <c r="D671" s="34"/>
      <c r="E671" s="35"/>
      <c r="F671" s="35"/>
      <c r="G671" s="35"/>
      <c r="H671" s="36"/>
      <c r="I671" s="33"/>
      <c r="J671" s="33"/>
      <c r="K671" s="33"/>
      <c r="L671" s="37"/>
    </row>
    <row r="672" spans="2:12" ht="18.75" x14ac:dyDescent="0.3">
      <c r="B672" s="18"/>
      <c r="C672" s="33"/>
      <c r="D672" s="34"/>
      <c r="E672" s="35"/>
      <c r="F672" s="35"/>
      <c r="G672" s="35"/>
      <c r="H672" s="36"/>
      <c r="I672" s="33"/>
      <c r="J672" s="33"/>
      <c r="K672" s="33"/>
      <c r="L672" s="37"/>
    </row>
    <row r="673" spans="2:12" ht="18.75" x14ac:dyDescent="0.3">
      <c r="B673" s="18"/>
      <c r="C673" s="33"/>
      <c r="D673" s="34"/>
      <c r="E673" s="35"/>
      <c r="F673" s="35"/>
      <c r="G673" s="35"/>
      <c r="H673" s="36"/>
      <c r="I673" s="33"/>
      <c r="J673" s="33"/>
      <c r="K673" s="33"/>
      <c r="L673" s="37"/>
    </row>
    <row r="674" spans="2:12" ht="18.75" x14ac:dyDescent="0.3">
      <c r="B674" s="18"/>
      <c r="C674" s="33"/>
      <c r="D674" s="34"/>
      <c r="E674" s="35"/>
      <c r="F674" s="35"/>
      <c r="G674" s="35"/>
      <c r="H674" s="36"/>
      <c r="I674" s="33"/>
      <c r="J674" s="33"/>
      <c r="K674" s="33"/>
      <c r="L674" s="37"/>
    </row>
    <row r="675" spans="2:12" ht="18.75" x14ac:dyDescent="0.3">
      <c r="B675" s="18"/>
      <c r="C675" s="33"/>
      <c r="D675" s="34"/>
      <c r="E675" s="35"/>
      <c r="F675" s="35"/>
      <c r="G675" s="35"/>
      <c r="H675" s="36"/>
      <c r="I675" s="33"/>
      <c r="J675" s="33"/>
      <c r="K675" s="33"/>
      <c r="L675" s="37"/>
    </row>
    <row r="676" spans="2:12" ht="18.75" x14ac:dyDescent="0.3">
      <c r="B676" s="18"/>
      <c r="C676" s="33"/>
      <c r="D676" s="34"/>
      <c r="E676" s="35"/>
      <c r="F676" s="35"/>
      <c r="G676" s="35"/>
      <c r="H676" s="36"/>
      <c r="I676" s="33"/>
      <c r="J676" s="33"/>
      <c r="K676" s="33"/>
      <c r="L676" s="37"/>
    </row>
    <row r="677" spans="2:12" ht="18.75" x14ac:dyDescent="0.3">
      <c r="B677" s="18"/>
      <c r="C677" s="33"/>
      <c r="D677" s="34"/>
      <c r="E677" s="35"/>
      <c r="F677" s="35"/>
      <c r="G677" s="35"/>
      <c r="H677" s="36"/>
      <c r="I677" s="33"/>
      <c r="J677" s="33"/>
      <c r="K677" s="33"/>
      <c r="L677" s="37"/>
    </row>
    <row r="678" spans="2:12" ht="18.75" x14ac:dyDescent="0.3">
      <c r="B678" s="18"/>
      <c r="C678" s="33"/>
      <c r="D678" s="34"/>
      <c r="E678" s="35"/>
      <c r="F678" s="35"/>
      <c r="G678" s="35"/>
      <c r="H678" s="36"/>
      <c r="I678" s="33"/>
      <c r="J678" s="33"/>
      <c r="K678" s="33"/>
      <c r="L678" s="37"/>
    </row>
    <row r="679" spans="2:12" ht="18.75" x14ac:dyDescent="0.3">
      <c r="B679" s="18"/>
      <c r="C679" s="33"/>
      <c r="D679" s="34"/>
      <c r="E679" s="35"/>
      <c r="F679" s="35"/>
      <c r="G679" s="35"/>
      <c r="H679" s="36"/>
      <c r="I679" s="33"/>
      <c r="J679" s="33"/>
      <c r="K679" s="33"/>
      <c r="L679" s="37"/>
    </row>
    <row r="680" spans="2:12" ht="18.75" x14ac:dyDescent="0.3">
      <c r="B680" s="18"/>
      <c r="C680" s="33"/>
      <c r="D680" s="34"/>
      <c r="E680" s="35"/>
      <c r="F680" s="35"/>
      <c r="G680" s="35"/>
      <c r="H680" s="36"/>
      <c r="I680" s="33"/>
      <c r="J680" s="33"/>
      <c r="K680" s="33"/>
      <c r="L680" s="37"/>
    </row>
    <row r="681" spans="2:12" ht="18.75" x14ac:dyDescent="0.3">
      <c r="B681" s="18"/>
      <c r="C681" s="33"/>
      <c r="D681" s="34"/>
      <c r="E681" s="35"/>
      <c r="F681" s="35"/>
      <c r="G681" s="35"/>
      <c r="H681" s="36"/>
      <c r="I681" s="33"/>
      <c r="J681" s="33"/>
      <c r="K681" s="33"/>
      <c r="L681" s="37"/>
    </row>
    <row r="682" spans="2:12" ht="18.75" x14ac:dyDescent="0.3">
      <c r="B682" s="18"/>
      <c r="C682" s="33"/>
      <c r="D682" s="34"/>
      <c r="E682" s="35"/>
      <c r="F682" s="35"/>
      <c r="G682" s="35"/>
      <c r="H682" s="36"/>
      <c r="I682" s="33"/>
      <c r="J682" s="33"/>
      <c r="K682" s="33"/>
      <c r="L682" s="37"/>
    </row>
    <row r="683" spans="2:12" ht="18.75" x14ac:dyDescent="0.3">
      <c r="B683" s="18"/>
      <c r="C683" s="33"/>
      <c r="D683" s="34"/>
      <c r="E683" s="35"/>
      <c r="F683" s="35"/>
      <c r="G683" s="35"/>
      <c r="H683" s="36"/>
      <c r="I683" s="33"/>
      <c r="J683" s="33"/>
      <c r="K683" s="33"/>
      <c r="L683" s="37"/>
    </row>
    <row r="684" spans="2:12" ht="18.75" x14ac:dyDescent="0.3">
      <c r="B684" s="18"/>
      <c r="C684" s="33"/>
      <c r="D684" s="34"/>
      <c r="E684" s="35"/>
      <c r="F684" s="35"/>
      <c r="G684" s="35"/>
      <c r="H684" s="36"/>
      <c r="I684" s="33"/>
      <c r="J684" s="33"/>
      <c r="K684" s="33"/>
      <c r="L684" s="37"/>
    </row>
    <row r="685" spans="2:12" ht="18.75" x14ac:dyDescent="0.3">
      <c r="B685" s="18"/>
      <c r="C685" s="33"/>
      <c r="D685" s="34"/>
      <c r="E685" s="35"/>
      <c r="F685" s="35"/>
      <c r="G685" s="35"/>
      <c r="H685" s="36"/>
      <c r="I685" s="33"/>
      <c r="J685" s="33"/>
      <c r="K685" s="33"/>
      <c r="L685" s="37"/>
    </row>
    <row r="686" spans="2:12" ht="18.75" x14ac:dyDescent="0.3">
      <c r="B686" s="18"/>
      <c r="C686" s="33"/>
      <c r="D686" s="34"/>
      <c r="E686" s="35"/>
      <c r="F686" s="35"/>
      <c r="G686" s="35"/>
      <c r="H686" s="36"/>
      <c r="I686" s="33"/>
      <c r="J686" s="33"/>
      <c r="K686" s="33"/>
      <c r="L686" s="37"/>
    </row>
    <row r="687" spans="2:12" ht="18.75" x14ac:dyDescent="0.3">
      <c r="B687" s="18"/>
      <c r="C687" s="33"/>
      <c r="D687" s="34"/>
      <c r="E687" s="35"/>
      <c r="F687" s="35"/>
      <c r="G687" s="35"/>
      <c r="H687" s="36"/>
      <c r="I687" s="33"/>
      <c r="J687" s="33"/>
      <c r="K687" s="33"/>
      <c r="L687" s="37"/>
    </row>
    <row r="688" spans="2:12" ht="18.75" x14ac:dyDescent="0.3">
      <c r="B688" s="18"/>
      <c r="C688" s="33"/>
      <c r="D688" s="34"/>
      <c r="E688" s="35"/>
      <c r="F688" s="35"/>
      <c r="G688" s="35"/>
      <c r="H688" s="36"/>
      <c r="I688" s="33"/>
      <c r="J688" s="33"/>
      <c r="K688" s="33"/>
      <c r="L688" s="37"/>
    </row>
    <row r="689" spans="2:12" ht="18.75" x14ac:dyDescent="0.3">
      <c r="B689" s="18"/>
      <c r="C689" s="33"/>
      <c r="D689" s="34"/>
      <c r="E689" s="35"/>
      <c r="F689" s="35"/>
      <c r="G689" s="35"/>
      <c r="H689" s="36"/>
      <c r="I689" s="33"/>
      <c r="J689" s="33"/>
      <c r="K689" s="33"/>
      <c r="L689" s="37"/>
    </row>
    <row r="690" spans="2:12" ht="18.75" x14ac:dyDescent="0.3">
      <c r="B690" s="18"/>
      <c r="C690" s="33"/>
      <c r="D690" s="34"/>
      <c r="E690" s="35"/>
      <c r="F690" s="35"/>
      <c r="G690" s="35"/>
      <c r="H690" s="36"/>
      <c r="I690" s="33"/>
      <c r="J690" s="33"/>
      <c r="K690" s="33"/>
      <c r="L690" s="37"/>
    </row>
    <row r="691" spans="2:12" ht="18.75" x14ac:dyDescent="0.3">
      <c r="B691" s="18"/>
      <c r="C691" s="33"/>
      <c r="D691" s="34"/>
      <c r="E691" s="35"/>
      <c r="F691" s="35"/>
      <c r="G691" s="35"/>
      <c r="H691" s="36"/>
      <c r="I691" s="33"/>
      <c r="J691" s="33"/>
      <c r="K691" s="33"/>
      <c r="L691" s="37"/>
    </row>
    <row r="692" spans="2:12" ht="18.75" x14ac:dyDescent="0.3">
      <c r="B692" s="18"/>
      <c r="C692" s="33"/>
      <c r="D692" s="34"/>
      <c r="E692" s="35"/>
      <c r="F692" s="35"/>
      <c r="G692" s="35"/>
      <c r="H692" s="36"/>
      <c r="I692" s="33"/>
      <c r="J692" s="33"/>
      <c r="K692" s="33"/>
      <c r="L692" s="37"/>
    </row>
    <row r="693" spans="2:12" ht="18.75" x14ac:dyDescent="0.3">
      <c r="B693" s="18"/>
      <c r="C693" s="33"/>
      <c r="D693" s="34"/>
      <c r="E693" s="35"/>
      <c r="F693" s="35"/>
      <c r="G693" s="35"/>
      <c r="H693" s="36"/>
      <c r="I693" s="33"/>
      <c r="J693" s="33"/>
      <c r="K693" s="33"/>
      <c r="L693" s="37"/>
    </row>
    <row r="694" spans="2:12" ht="18.75" x14ac:dyDescent="0.3">
      <c r="B694" s="18"/>
      <c r="C694" s="33"/>
      <c r="D694" s="34"/>
      <c r="E694" s="35"/>
      <c r="F694" s="35"/>
      <c r="G694" s="35"/>
      <c r="H694" s="36"/>
      <c r="I694" s="33"/>
      <c r="J694" s="33"/>
      <c r="K694" s="33"/>
      <c r="L694" s="37"/>
    </row>
    <row r="695" spans="2:12" ht="18.75" x14ac:dyDescent="0.3">
      <c r="B695" s="18"/>
      <c r="C695" s="33"/>
      <c r="D695" s="34"/>
      <c r="E695" s="35"/>
      <c r="F695" s="35"/>
      <c r="G695" s="35"/>
      <c r="H695" s="36"/>
      <c r="I695" s="33"/>
      <c r="J695" s="33"/>
      <c r="K695" s="33"/>
      <c r="L695" s="37"/>
    </row>
    <row r="696" spans="2:12" ht="18.75" x14ac:dyDescent="0.3">
      <c r="B696" s="18"/>
      <c r="C696" s="33"/>
      <c r="D696" s="34"/>
      <c r="E696" s="35"/>
      <c r="F696" s="35"/>
      <c r="G696" s="35"/>
      <c r="H696" s="36"/>
      <c r="I696" s="33"/>
      <c r="J696" s="33"/>
      <c r="K696" s="33"/>
      <c r="L696" s="37"/>
    </row>
    <row r="697" spans="2:12" ht="18.75" x14ac:dyDescent="0.3">
      <c r="B697" s="18"/>
      <c r="C697" s="33"/>
      <c r="D697" s="34"/>
      <c r="E697" s="35"/>
      <c r="F697" s="35"/>
      <c r="G697" s="35"/>
      <c r="H697" s="36"/>
      <c r="I697" s="33"/>
      <c r="J697" s="33"/>
      <c r="K697" s="33"/>
      <c r="L697" s="37"/>
    </row>
    <row r="698" spans="2:12" ht="18.75" x14ac:dyDescent="0.3">
      <c r="B698" s="18"/>
      <c r="C698" s="33"/>
      <c r="D698" s="34"/>
      <c r="E698" s="35"/>
      <c r="F698" s="35"/>
      <c r="G698" s="35"/>
      <c r="H698" s="36"/>
      <c r="I698" s="33"/>
      <c r="J698" s="33"/>
      <c r="K698" s="33"/>
      <c r="L698" s="37"/>
    </row>
    <row r="699" spans="2:12" ht="18.75" x14ac:dyDescent="0.3">
      <c r="B699" s="18"/>
      <c r="C699" s="33"/>
      <c r="D699" s="34"/>
      <c r="E699" s="35"/>
      <c r="F699" s="35"/>
      <c r="G699" s="35"/>
      <c r="H699" s="36"/>
      <c r="I699" s="33"/>
      <c r="J699" s="33"/>
      <c r="K699" s="33"/>
      <c r="L699" s="37"/>
    </row>
    <row r="700" spans="2:12" ht="18.75" x14ac:dyDescent="0.3">
      <c r="B700" s="18"/>
      <c r="C700" s="33"/>
      <c r="D700" s="34"/>
      <c r="E700" s="35"/>
      <c r="F700" s="35"/>
      <c r="G700" s="35"/>
      <c r="H700" s="36"/>
      <c r="I700" s="33"/>
      <c r="J700" s="33"/>
      <c r="K700" s="33"/>
      <c r="L700" s="37"/>
    </row>
    <row r="701" spans="2:12" ht="18.75" x14ac:dyDescent="0.3">
      <c r="B701" s="18"/>
      <c r="C701" s="33"/>
      <c r="D701" s="34"/>
      <c r="E701" s="35"/>
      <c r="F701" s="35"/>
      <c r="G701" s="35"/>
      <c r="H701" s="36"/>
      <c r="I701" s="33"/>
      <c r="J701" s="33"/>
      <c r="K701" s="33"/>
      <c r="L701" s="37"/>
    </row>
    <row r="702" spans="2:12" ht="18.75" x14ac:dyDescent="0.3">
      <c r="B702" s="18"/>
      <c r="C702" s="33"/>
      <c r="D702" s="34"/>
      <c r="E702" s="35"/>
      <c r="F702" s="35"/>
      <c r="G702" s="35"/>
      <c r="H702" s="36"/>
      <c r="I702" s="33"/>
      <c r="J702" s="33"/>
      <c r="K702" s="33"/>
      <c r="L702" s="37"/>
    </row>
    <row r="703" spans="2:12" ht="18.75" x14ac:dyDescent="0.3">
      <c r="B703" s="18"/>
      <c r="C703" s="33"/>
      <c r="D703" s="34"/>
      <c r="E703" s="35"/>
      <c r="F703" s="35"/>
      <c r="G703" s="35"/>
      <c r="H703" s="36"/>
      <c r="I703" s="33"/>
      <c r="J703" s="33"/>
      <c r="K703" s="33"/>
      <c r="L703" s="37"/>
    </row>
    <row r="704" spans="2:12" ht="18.75" x14ac:dyDescent="0.3">
      <c r="B704" s="18"/>
      <c r="C704" s="33"/>
      <c r="D704" s="34"/>
      <c r="E704" s="35"/>
      <c r="F704" s="35"/>
      <c r="G704" s="35"/>
      <c r="H704" s="36"/>
      <c r="I704" s="33"/>
      <c r="J704" s="33"/>
      <c r="K704" s="33"/>
      <c r="L704" s="37"/>
    </row>
    <row r="705" spans="2:12" ht="18.75" x14ac:dyDescent="0.3">
      <c r="B705" s="18"/>
      <c r="C705" s="33"/>
      <c r="D705" s="34"/>
      <c r="E705" s="35"/>
      <c r="F705" s="35"/>
      <c r="G705" s="35"/>
      <c r="H705" s="36"/>
      <c r="I705" s="33"/>
      <c r="J705" s="33"/>
      <c r="K705" s="33"/>
      <c r="L705" s="37"/>
    </row>
    <row r="706" spans="2:12" ht="18.75" x14ac:dyDescent="0.3">
      <c r="B706" s="18"/>
      <c r="C706" s="33"/>
      <c r="D706" s="34"/>
      <c r="E706" s="35"/>
      <c r="F706" s="35"/>
      <c r="G706" s="35"/>
      <c r="H706" s="36"/>
      <c r="I706" s="33"/>
      <c r="J706" s="33"/>
      <c r="K706" s="33"/>
      <c r="L706" s="37"/>
    </row>
    <row r="707" spans="2:12" ht="18.75" x14ac:dyDescent="0.3">
      <c r="B707" s="18"/>
      <c r="C707" s="33"/>
      <c r="D707" s="34"/>
      <c r="E707" s="35"/>
      <c r="F707" s="35"/>
      <c r="G707" s="35"/>
      <c r="H707" s="36"/>
      <c r="I707" s="33"/>
      <c r="J707" s="33"/>
      <c r="K707" s="33"/>
      <c r="L707" s="37"/>
    </row>
    <row r="708" spans="2:12" ht="18.75" x14ac:dyDescent="0.3">
      <c r="B708" s="18"/>
      <c r="C708" s="33"/>
      <c r="D708" s="34"/>
      <c r="E708" s="35"/>
      <c r="F708" s="35"/>
      <c r="G708" s="35"/>
      <c r="H708" s="36"/>
      <c r="I708" s="33"/>
      <c r="J708" s="33"/>
      <c r="K708" s="33"/>
      <c r="L708" s="37"/>
    </row>
    <row r="709" spans="2:12" ht="18.75" x14ac:dyDescent="0.3">
      <c r="B709" s="18"/>
      <c r="C709" s="33"/>
      <c r="D709" s="34"/>
      <c r="E709" s="35"/>
      <c r="F709" s="35"/>
      <c r="G709" s="35"/>
      <c r="H709" s="36"/>
      <c r="I709" s="33"/>
      <c r="J709" s="33"/>
      <c r="K709" s="33"/>
      <c r="L709" s="37"/>
    </row>
    <row r="710" spans="2:12" ht="18.75" x14ac:dyDescent="0.3">
      <c r="B710" s="18"/>
      <c r="C710" s="33"/>
      <c r="D710" s="34"/>
      <c r="E710" s="35"/>
      <c r="F710" s="35"/>
      <c r="G710" s="35"/>
      <c r="H710" s="36"/>
      <c r="I710" s="33"/>
      <c r="J710" s="33"/>
      <c r="K710" s="33"/>
      <c r="L710" s="37"/>
    </row>
    <row r="711" spans="2:12" ht="18.75" x14ac:dyDescent="0.3">
      <c r="B711" s="18"/>
      <c r="C711" s="33"/>
      <c r="D711" s="34"/>
      <c r="E711" s="35"/>
      <c r="F711" s="35"/>
      <c r="G711" s="35"/>
      <c r="H711" s="36"/>
      <c r="I711" s="33"/>
      <c r="J711" s="33"/>
      <c r="K711" s="33"/>
      <c r="L711" s="37"/>
    </row>
    <row r="712" spans="2:12" ht="18.75" x14ac:dyDescent="0.3">
      <c r="B712" s="18"/>
      <c r="C712" s="33"/>
      <c r="D712" s="34"/>
      <c r="E712" s="35"/>
      <c r="F712" s="35"/>
      <c r="G712" s="35"/>
      <c r="H712" s="36"/>
      <c r="I712" s="33"/>
      <c r="J712" s="33"/>
      <c r="K712" s="33"/>
      <c r="L712" s="37"/>
    </row>
    <row r="713" spans="2:12" ht="18.75" x14ac:dyDescent="0.3">
      <c r="B713" s="18"/>
      <c r="C713" s="33"/>
      <c r="D713" s="34"/>
      <c r="E713" s="35"/>
      <c r="F713" s="35"/>
      <c r="G713" s="35"/>
      <c r="H713" s="36"/>
      <c r="I713" s="33"/>
      <c r="J713" s="33"/>
      <c r="K713" s="33"/>
      <c r="L713" s="37"/>
    </row>
    <row r="714" spans="2:12" ht="18.75" x14ac:dyDescent="0.3">
      <c r="B714" s="18"/>
      <c r="C714" s="33"/>
      <c r="D714" s="34"/>
      <c r="E714" s="35"/>
      <c r="F714" s="35"/>
      <c r="G714" s="35"/>
      <c r="H714" s="36"/>
      <c r="I714" s="33"/>
      <c r="J714" s="33"/>
      <c r="K714" s="33"/>
      <c r="L714" s="37"/>
    </row>
    <row r="715" spans="2:12" ht="18.75" x14ac:dyDescent="0.3">
      <c r="B715" s="18"/>
      <c r="C715" s="33"/>
      <c r="D715" s="34"/>
      <c r="E715" s="35"/>
      <c r="F715" s="35"/>
      <c r="G715" s="35"/>
      <c r="H715" s="36"/>
      <c r="I715" s="33"/>
      <c r="J715" s="33"/>
      <c r="K715" s="33"/>
      <c r="L715" s="37"/>
    </row>
    <row r="716" spans="2:12" ht="18.75" x14ac:dyDescent="0.3">
      <c r="B716" s="18"/>
      <c r="C716" s="33"/>
      <c r="D716" s="34"/>
      <c r="E716" s="35"/>
      <c r="F716" s="35"/>
      <c r="G716" s="35"/>
      <c r="H716" s="36"/>
      <c r="I716" s="33"/>
      <c r="J716" s="33"/>
      <c r="K716" s="33"/>
      <c r="L716" s="37"/>
    </row>
    <row r="717" spans="2:12" ht="18.75" x14ac:dyDescent="0.3">
      <c r="B717" s="18"/>
      <c r="C717" s="33"/>
      <c r="D717" s="34"/>
      <c r="E717" s="35"/>
      <c r="F717" s="35"/>
      <c r="G717" s="35"/>
      <c r="H717" s="36"/>
      <c r="I717" s="33"/>
      <c r="J717" s="33"/>
      <c r="K717" s="33"/>
      <c r="L717" s="37"/>
    </row>
    <row r="718" spans="2:12" ht="18.75" x14ac:dyDescent="0.3">
      <c r="B718" s="18"/>
      <c r="C718" s="33"/>
      <c r="D718" s="34"/>
      <c r="E718" s="35"/>
      <c r="F718" s="35"/>
      <c r="G718" s="35"/>
      <c r="H718" s="36"/>
      <c r="I718" s="33"/>
      <c r="J718" s="33"/>
      <c r="K718" s="33"/>
      <c r="L718" s="37"/>
    </row>
    <row r="719" spans="2:12" ht="18.75" x14ac:dyDescent="0.3">
      <c r="B719" s="18"/>
      <c r="C719" s="33"/>
      <c r="D719" s="34"/>
      <c r="E719" s="35"/>
      <c r="F719" s="35"/>
      <c r="G719" s="35"/>
      <c r="H719" s="36"/>
      <c r="I719" s="33"/>
      <c r="J719" s="33"/>
      <c r="K719" s="33"/>
      <c r="L719" s="37"/>
    </row>
    <row r="720" spans="2:12" ht="18.75" x14ac:dyDescent="0.3">
      <c r="B720" s="18"/>
      <c r="C720" s="33"/>
      <c r="D720" s="34"/>
      <c r="E720" s="35"/>
      <c r="F720" s="35"/>
      <c r="G720" s="35"/>
      <c r="H720" s="36"/>
      <c r="I720" s="33"/>
      <c r="J720" s="33"/>
      <c r="K720" s="33"/>
      <c r="L720" s="37"/>
    </row>
    <row r="721" spans="2:12" ht="18.75" x14ac:dyDescent="0.3">
      <c r="B721" s="18"/>
      <c r="C721" s="33"/>
      <c r="D721" s="34"/>
      <c r="E721" s="35"/>
      <c r="F721" s="35"/>
      <c r="G721" s="35"/>
      <c r="H721" s="36"/>
      <c r="I721" s="33"/>
      <c r="J721" s="33"/>
      <c r="K721" s="33"/>
      <c r="L721" s="37"/>
    </row>
    <row r="722" spans="2:12" ht="18.75" x14ac:dyDescent="0.3">
      <c r="B722" s="18"/>
      <c r="C722" s="33"/>
      <c r="D722" s="34"/>
      <c r="E722" s="35"/>
      <c r="F722" s="35"/>
      <c r="G722" s="35"/>
      <c r="H722" s="36"/>
      <c r="I722" s="33"/>
      <c r="J722" s="33"/>
      <c r="K722" s="33"/>
      <c r="L722" s="37"/>
    </row>
    <row r="723" spans="2:12" ht="18.75" x14ac:dyDescent="0.3">
      <c r="B723" s="18"/>
      <c r="C723" s="33"/>
      <c r="D723" s="34"/>
      <c r="E723" s="35"/>
      <c r="F723" s="35"/>
      <c r="G723" s="35"/>
      <c r="H723" s="36"/>
      <c r="I723" s="33"/>
      <c r="J723" s="33"/>
      <c r="K723" s="33"/>
      <c r="L723" s="37"/>
    </row>
    <row r="724" spans="2:12" ht="18.75" x14ac:dyDescent="0.3">
      <c r="B724" s="18"/>
      <c r="C724" s="33"/>
      <c r="D724" s="34"/>
      <c r="E724" s="35"/>
      <c r="F724" s="35"/>
      <c r="G724" s="35"/>
      <c r="H724" s="36"/>
      <c r="I724" s="33"/>
      <c r="J724" s="33"/>
      <c r="K724" s="33"/>
      <c r="L724" s="37"/>
    </row>
    <row r="725" spans="2:12" ht="18.75" x14ac:dyDescent="0.3">
      <c r="B725" s="18"/>
      <c r="C725" s="33"/>
      <c r="D725" s="34"/>
      <c r="E725" s="35"/>
      <c r="F725" s="35"/>
      <c r="G725" s="35"/>
      <c r="H725" s="36"/>
      <c r="I725" s="33"/>
      <c r="J725" s="33"/>
      <c r="K725" s="33"/>
      <c r="L725" s="37"/>
    </row>
    <row r="726" spans="2:12" ht="18.75" x14ac:dyDescent="0.3">
      <c r="B726" s="18"/>
      <c r="C726" s="33"/>
      <c r="D726" s="34"/>
      <c r="E726" s="35"/>
      <c r="F726" s="35"/>
      <c r="G726" s="35"/>
      <c r="H726" s="36"/>
      <c r="I726" s="33"/>
      <c r="J726" s="33"/>
      <c r="K726" s="33"/>
      <c r="L726" s="37"/>
    </row>
    <row r="727" spans="2:12" ht="18.75" x14ac:dyDescent="0.3">
      <c r="B727" s="18"/>
      <c r="C727" s="33"/>
      <c r="D727" s="34"/>
      <c r="E727" s="35"/>
      <c r="F727" s="35"/>
      <c r="G727" s="35"/>
      <c r="H727" s="36"/>
      <c r="I727" s="33"/>
      <c r="J727" s="33"/>
      <c r="K727" s="33"/>
      <c r="L727" s="37"/>
    </row>
    <row r="728" spans="2:12" ht="18.75" x14ac:dyDescent="0.3">
      <c r="B728" s="18"/>
      <c r="C728" s="33"/>
      <c r="D728" s="34"/>
      <c r="E728" s="35"/>
      <c r="F728" s="35"/>
      <c r="G728" s="35"/>
      <c r="H728" s="36"/>
      <c r="I728" s="33"/>
      <c r="J728" s="33"/>
      <c r="K728" s="33"/>
      <c r="L728" s="37"/>
    </row>
    <row r="729" spans="2:12" ht="18.75" x14ac:dyDescent="0.3">
      <c r="B729" s="18"/>
      <c r="C729" s="33"/>
      <c r="D729" s="34"/>
      <c r="E729" s="35"/>
      <c r="F729" s="35"/>
      <c r="G729" s="35"/>
      <c r="H729" s="36"/>
      <c r="I729" s="33"/>
      <c r="J729" s="33"/>
      <c r="K729" s="33"/>
      <c r="L729" s="37"/>
    </row>
    <row r="730" spans="2:12" ht="18.75" x14ac:dyDescent="0.3">
      <c r="B730" s="18"/>
      <c r="C730" s="33"/>
      <c r="D730" s="34"/>
      <c r="E730" s="35"/>
      <c r="F730" s="35"/>
      <c r="G730" s="35"/>
      <c r="H730" s="36"/>
      <c r="I730" s="33"/>
      <c r="J730" s="33"/>
      <c r="K730" s="33"/>
      <c r="L730" s="37"/>
    </row>
    <row r="731" spans="2:12" ht="18.75" x14ac:dyDescent="0.3">
      <c r="B731" s="18"/>
      <c r="C731" s="33"/>
      <c r="D731" s="34"/>
      <c r="E731" s="35"/>
      <c r="F731" s="35"/>
      <c r="G731" s="35"/>
      <c r="H731" s="36"/>
      <c r="I731" s="33"/>
      <c r="J731" s="33"/>
      <c r="K731" s="33"/>
      <c r="L731" s="37"/>
    </row>
    <row r="732" spans="2:12" ht="18.75" x14ac:dyDescent="0.3">
      <c r="B732" s="18"/>
      <c r="C732" s="33"/>
      <c r="D732" s="34"/>
      <c r="E732" s="35"/>
      <c r="F732" s="35"/>
      <c r="G732" s="35"/>
      <c r="H732" s="36"/>
      <c r="I732" s="33"/>
      <c r="J732" s="33"/>
      <c r="K732" s="33"/>
      <c r="L732" s="37"/>
    </row>
    <row r="733" spans="2:12" ht="18.75" x14ac:dyDescent="0.3">
      <c r="B733" s="18"/>
      <c r="C733" s="33"/>
      <c r="D733" s="34"/>
      <c r="E733" s="35"/>
      <c r="F733" s="35"/>
      <c r="G733" s="35"/>
      <c r="H733" s="36"/>
      <c r="I733" s="33"/>
      <c r="J733" s="33"/>
      <c r="K733" s="33"/>
      <c r="L733" s="37"/>
    </row>
    <row r="734" spans="2:12" ht="18.75" x14ac:dyDescent="0.3">
      <c r="B734" s="18"/>
      <c r="C734" s="33"/>
      <c r="D734" s="34"/>
      <c r="E734" s="35"/>
      <c r="F734" s="35"/>
      <c r="G734" s="35"/>
      <c r="H734" s="36"/>
      <c r="I734" s="33"/>
      <c r="J734" s="33"/>
      <c r="K734" s="33"/>
      <c r="L734" s="37"/>
    </row>
    <row r="735" spans="2:12" ht="18.75" x14ac:dyDescent="0.3">
      <c r="B735" s="18"/>
      <c r="C735" s="33"/>
      <c r="D735" s="34"/>
      <c r="E735" s="35"/>
      <c r="F735" s="35"/>
      <c r="G735" s="35"/>
      <c r="H735" s="36"/>
      <c r="I735" s="33"/>
      <c r="J735" s="33"/>
      <c r="K735" s="33"/>
      <c r="L735" s="37"/>
    </row>
    <row r="736" spans="2:12" ht="18.75" x14ac:dyDescent="0.3">
      <c r="B736" s="18"/>
      <c r="C736" s="33"/>
      <c r="D736" s="34"/>
      <c r="E736" s="35"/>
      <c r="F736" s="35"/>
      <c r="G736" s="35"/>
      <c r="H736" s="36"/>
      <c r="I736" s="33"/>
      <c r="J736" s="33"/>
      <c r="K736" s="33"/>
      <c r="L736" s="37"/>
    </row>
    <row r="737" spans="2:12" ht="18.75" x14ac:dyDescent="0.3">
      <c r="B737" s="18"/>
      <c r="C737" s="33"/>
      <c r="D737" s="34"/>
      <c r="E737" s="35"/>
      <c r="F737" s="35"/>
      <c r="G737" s="35"/>
      <c r="H737" s="36"/>
      <c r="I737" s="33"/>
      <c r="J737" s="33"/>
      <c r="K737" s="33"/>
      <c r="L737" s="37"/>
    </row>
    <row r="738" spans="2:12" ht="18.75" x14ac:dyDescent="0.3">
      <c r="B738" s="18"/>
      <c r="C738" s="33"/>
      <c r="D738" s="34"/>
      <c r="E738" s="35"/>
      <c r="F738" s="35"/>
      <c r="G738" s="35"/>
      <c r="H738" s="36"/>
      <c r="I738" s="33"/>
      <c r="J738" s="33"/>
      <c r="K738" s="33"/>
      <c r="L738" s="37"/>
    </row>
    <row r="739" spans="2:12" ht="18.75" x14ac:dyDescent="0.3">
      <c r="B739" s="18"/>
      <c r="C739" s="33"/>
      <c r="D739" s="34"/>
      <c r="E739" s="35"/>
      <c r="F739" s="35"/>
      <c r="G739" s="35"/>
      <c r="H739" s="36"/>
      <c r="I739" s="33"/>
      <c r="J739" s="33"/>
      <c r="K739" s="33"/>
      <c r="L739" s="37"/>
    </row>
    <row r="740" spans="2:12" ht="18.75" x14ac:dyDescent="0.3">
      <c r="B740" s="18"/>
      <c r="C740" s="33"/>
      <c r="D740" s="34"/>
      <c r="E740" s="35"/>
      <c r="F740" s="35"/>
      <c r="G740" s="35"/>
      <c r="H740" s="36"/>
      <c r="I740" s="33"/>
      <c r="J740" s="33"/>
      <c r="K740" s="33"/>
      <c r="L740" s="37"/>
    </row>
    <row r="741" spans="2:12" ht="18.75" x14ac:dyDescent="0.3">
      <c r="B741" s="18"/>
      <c r="C741" s="33"/>
      <c r="D741" s="34"/>
      <c r="E741" s="35"/>
      <c r="F741" s="35"/>
      <c r="G741" s="35"/>
      <c r="H741" s="36"/>
      <c r="I741" s="33"/>
      <c r="J741" s="33"/>
      <c r="K741" s="33"/>
      <c r="L741" s="37"/>
    </row>
    <row r="742" spans="2:12" ht="18.75" x14ac:dyDescent="0.3">
      <c r="B742" s="18"/>
      <c r="C742" s="33"/>
      <c r="D742" s="34"/>
      <c r="E742" s="35"/>
      <c r="F742" s="35"/>
      <c r="G742" s="35"/>
      <c r="H742" s="36"/>
      <c r="I742" s="33"/>
      <c r="J742" s="33"/>
      <c r="K742" s="33"/>
      <c r="L742" s="37"/>
    </row>
    <row r="743" spans="2:12" ht="18.75" x14ac:dyDescent="0.3">
      <c r="B743" s="18"/>
      <c r="C743" s="33"/>
      <c r="D743" s="34"/>
      <c r="E743" s="35"/>
      <c r="F743" s="35"/>
      <c r="G743" s="35"/>
      <c r="H743" s="36"/>
      <c r="I743" s="33"/>
      <c r="J743" s="33"/>
      <c r="K743" s="33"/>
      <c r="L743" s="37"/>
    </row>
    <row r="744" spans="2:12" ht="18.75" x14ac:dyDescent="0.3">
      <c r="B744" s="18"/>
      <c r="C744" s="33"/>
      <c r="D744" s="34"/>
      <c r="E744" s="35"/>
      <c r="F744" s="35"/>
      <c r="G744" s="35"/>
      <c r="H744" s="36"/>
      <c r="I744" s="33"/>
      <c r="J744" s="33"/>
      <c r="K744" s="33"/>
      <c r="L744" s="37"/>
    </row>
    <row r="745" spans="2:12" ht="18.75" x14ac:dyDescent="0.3">
      <c r="B745" s="18"/>
      <c r="C745" s="33"/>
      <c r="D745" s="34"/>
      <c r="E745" s="35"/>
      <c r="F745" s="35"/>
      <c r="G745" s="35"/>
      <c r="H745" s="36"/>
      <c r="I745" s="33"/>
      <c r="J745" s="33"/>
      <c r="K745" s="33"/>
      <c r="L745" s="37"/>
    </row>
    <row r="746" spans="2:12" ht="18.75" x14ac:dyDescent="0.3">
      <c r="B746" s="18"/>
      <c r="C746" s="33"/>
      <c r="D746" s="34"/>
      <c r="E746" s="35"/>
      <c r="F746" s="35"/>
      <c r="G746" s="35"/>
      <c r="H746" s="36"/>
      <c r="I746" s="33"/>
      <c r="J746" s="33"/>
      <c r="K746" s="33"/>
      <c r="L746" s="37"/>
    </row>
    <row r="747" spans="2:12" ht="18.75" x14ac:dyDescent="0.3">
      <c r="B747" s="18"/>
      <c r="C747" s="33"/>
      <c r="D747" s="34"/>
      <c r="E747" s="35"/>
      <c r="F747" s="35"/>
      <c r="G747" s="35"/>
      <c r="H747" s="36"/>
      <c r="I747" s="33"/>
      <c r="J747" s="33"/>
      <c r="K747" s="33"/>
      <c r="L747" s="37"/>
    </row>
    <row r="748" spans="2:12" ht="18.75" x14ac:dyDescent="0.3">
      <c r="B748" s="18"/>
      <c r="C748" s="33"/>
      <c r="D748" s="34"/>
      <c r="E748" s="35"/>
      <c r="F748" s="35"/>
      <c r="G748" s="35"/>
      <c r="H748" s="36"/>
      <c r="I748" s="33"/>
      <c r="J748" s="33"/>
      <c r="K748" s="33"/>
      <c r="L748" s="37"/>
    </row>
    <row r="749" spans="2:12" ht="18.75" x14ac:dyDescent="0.3">
      <c r="B749" s="18"/>
      <c r="C749" s="33"/>
      <c r="D749" s="34"/>
      <c r="E749" s="35"/>
      <c r="F749" s="35"/>
      <c r="G749" s="35"/>
      <c r="H749" s="36"/>
      <c r="I749" s="33"/>
      <c r="J749" s="33"/>
      <c r="K749" s="33"/>
      <c r="L749" s="37"/>
    </row>
    <row r="750" spans="2:12" ht="18.75" x14ac:dyDescent="0.3">
      <c r="B750" s="18"/>
      <c r="C750" s="33"/>
      <c r="D750" s="34"/>
      <c r="E750" s="35"/>
      <c r="F750" s="35"/>
      <c r="G750" s="35"/>
      <c r="H750" s="36"/>
      <c r="I750" s="33"/>
      <c r="J750" s="33"/>
      <c r="K750" s="33"/>
      <c r="L750" s="37"/>
    </row>
    <row r="751" spans="2:12" ht="18.75" x14ac:dyDescent="0.3">
      <c r="B751" s="18"/>
      <c r="C751" s="33"/>
      <c r="D751" s="34"/>
      <c r="E751" s="35"/>
      <c r="F751" s="35"/>
      <c r="G751" s="35"/>
      <c r="H751" s="36"/>
      <c r="I751" s="33"/>
      <c r="J751" s="33"/>
      <c r="K751" s="33"/>
      <c r="L751" s="37"/>
    </row>
    <row r="752" spans="2:12" ht="18.75" x14ac:dyDescent="0.3">
      <c r="B752" s="18"/>
      <c r="C752" s="33"/>
      <c r="D752" s="34"/>
      <c r="E752" s="35"/>
      <c r="F752" s="35"/>
      <c r="G752" s="35"/>
      <c r="H752" s="36"/>
      <c r="I752" s="33"/>
      <c r="J752" s="33"/>
      <c r="K752" s="33"/>
      <c r="L752" s="37"/>
    </row>
    <row r="753" spans="2:12" ht="18.75" x14ac:dyDescent="0.3">
      <c r="B753" s="18"/>
      <c r="C753" s="33"/>
      <c r="D753" s="34"/>
      <c r="E753" s="35"/>
      <c r="F753" s="35"/>
      <c r="G753" s="35"/>
      <c r="H753" s="36"/>
      <c r="I753" s="33"/>
      <c r="J753" s="33"/>
      <c r="K753" s="33"/>
      <c r="L753" s="37"/>
    </row>
    <row r="754" spans="2:12" ht="18.75" x14ac:dyDescent="0.3">
      <c r="B754" s="18"/>
      <c r="C754" s="33"/>
      <c r="D754" s="34"/>
      <c r="E754" s="35"/>
      <c r="F754" s="35"/>
      <c r="G754" s="35"/>
      <c r="H754" s="36"/>
      <c r="I754" s="33"/>
      <c r="J754" s="33"/>
      <c r="K754" s="33"/>
      <c r="L754" s="37"/>
    </row>
    <row r="755" spans="2:12" ht="18.75" x14ac:dyDescent="0.3">
      <c r="B755" s="18"/>
      <c r="C755" s="33"/>
      <c r="D755" s="34"/>
      <c r="E755" s="35"/>
      <c r="F755" s="35"/>
      <c r="G755" s="35"/>
      <c r="H755" s="36"/>
      <c r="I755" s="33"/>
      <c r="J755" s="33"/>
      <c r="K755" s="33"/>
      <c r="L755" s="37"/>
    </row>
    <row r="756" spans="2:12" ht="18.75" x14ac:dyDescent="0.3">
      <c r="B756" s="18"/>
      <c r="C756" s="33"/>
      <c r="D756" s="34"/>
      <c r="E756" s="35"/>
      <c r="F756" s="35"/>
      <c r="G756" s="35"/>
      <c r="H756" s="36"/>
      <c r="I756" s="33"/>
      <c r="J756" s="33"/>
      <c r="K756" s="33"/>
      <c r="L756" s="37"/>
    </row>
    <row r="757" spans="2:12" ht="18.75" x14ac:dyDescent="0.3">
      <c r="B757" s="18"/>
      <c r="C757" s="33"/>
      <c r="D757" s="34"/>
      <c r="E757" s="35"/>
      <c r="F757" s="35"/>
      <c r="G757" s="35"/>
      <c r="H757" s="36"/>
      <c r="I757" s="33"/>
      <c r="J757" s="33"/>
      <c r="K757" s="33"/>
      <c r="L757" s="37"/>
    </row>
    <row r="758" spans="2:12" ht="18.75" x14ac:dyDescent="0.3">
      <c r="B758" s="18"/>
      <c r="C758" s="33"/>
      <c r="D758" s="34"/>
      <c r="E758" s="35"/>
      <c r="F758" s="35"/>
      <c r="G758" s="35"/>
      <c r="H758" s="36"/>
      <c r="I758" s="33"/>
      <c r="J758" s="33"/>
      <c r="K758" s="33"/>
      <c r="L758" s="37"/>
    </row>
    <row r="759" spans="2:12" ht="18.75" x14ac:dyDescent="0.3">
      <c r="B759" s="18"/>
      <c r="C759" s="33"/>
      <c r="D759" s="34"/>
      <c r="E759" s="35"/>
      <c r="F759" s="35"/>
      <c r="G759" s="35"/>
      <c r="H759" s="36"/>
      <c r="I759" s="33"/>
      <c r="J759" s="33"/>
      <c r="K759" s="33"/>
      <c r="L759" s="37"/>
    </row>
    <row r="760" spans="2:12" ht="18.75" x14ac:dyDescent="0.3">
      <c r="B760" s="18"/>
      <c r="C760" s="33"/>
      <c r="D760" s="34"/>
      <c r="E760" s="35"/>
      <c r="F760" s="35"/>
      <c r="G760" s="35"/>
      <c r="H760" s="36"/>
      <c r="I760" s="33"/>
      <c r="J760" s="33"/>
      <c r="K760" s="33"/>
      <c r="L760" s="37"/>
    </row>
    <row r="761" spans="2:12" ht="18.75" x14ac:dyDescent="0.3">
      <c r="B761" s="18"/>
      <c r="C761" s="33"/>
      <c r="D761" s="34"/>
      <c r="E761" s="35"/>
      <c r="F761" s="35"/>
      <c r="G761" s="35"/>
      <c r="H761" s="36"/>
      <c r="I761" s="33"/>
      <c r="J761" s="33"/>
      <c r="K761" s="33"/>
      <c r="L761" s="37"/>
    </row>
    <row r="762" spans="2:12" ht="18.75" x14ac:dyDescent="0.3">
      <c r="B762" s="18"/>
      <c r="C762" s="33"/>
      <c r="D762" s="34"/>
      <c r="E762" s="35"/>
      <c r="F762" s="35"/>
      <c r="G762" s="35"/>
      <c r="H762" s="36"/>
      <c r="I762" s="33"/>
      <c r="J762" s="33"/>
      <c r="K762" s="33"/>
      <c r="L762" s="37"/>
    </row>
    <row r="763" spans="2:12" ht="18.75" x14ac:dyDescent="0.3">
      <c r="B763" s="18"/>
      <c r="C763" s="33"/>
      <c r="D763" s="34"/>
      <c r="E763" s="35"/>
      <c r="F763" s="35"/>
      <c r="G763" s="35"/>
      <c r="H763" s="36"/>
      <c r="I763" s="33"/>
      <c r="J763" s="33"/>
      <c r="K763" s="33"/>
      <c r="L763" s="37"/>
    </row>
    <row r="764" spans="2:12" ht="18.75" x14ac:dyDescent="0.3">
      <c r="B764" s="18"/>
      <c r="C764" s="33"/>
      <c r="D764" s="34"/>
      <c r="E764" s="35"/>
      <c r="F764" s="35"/>
      <c r="G764" s="35"/>
      <c r="H764" s="36"/>
      <c r="I764" s="33"/>
      <c r="J764" s="33"/>
      <c r="K764" s="33"/>
      <c r="L764" s="37"/>
    </row>
    <row r="765" spans="2:12" ht="18.75" x14ac:dyDescent="0.3">
      <c r="B765" s="18"/>
      <c r="C765" s="33"/>
      <c r="D765" s="34"/>
      <c r="E765" s="35"/>
      <c r="F765" s="35"/>
      <c r="G765" s="35"/>
      <c r="H765" s="36"/>
      <c r="I765" s="33"/>
      <c r="J765" s="33"/>
      <c r="K765" s="33"/>
      <c r="L765" s="37"/>
    </row>
    <row r="766" spans="2:12" ht="18.75" x14ac:dyDescent="0.3">
      <c r="B766" s="18"/>
      <c r="C766" s="33"/>
      <c r="D766" s="34"/>
      <c r="E766" s="35"/>
      <c r="F766" s="35"/>
      <c r="G766" s="35"/>
      <c r="H766" s="36"/>
      <c r="I766" s="33"/>
      <c r="J766" s="33"/>
      <c r="K766" s="33"/>
      <c r="L766" s="37"/>
    </row>
    <row r="767" spans="2:12" ht="18.75" x14ac:dyDescent="0.3">
      <c r="B767" s="18"/>
      <c r="C767" s="33"/>
      <c r="D767" s="34"/>
      <c r="E767" s="35"/>
      <c r="F767" s="35"/>
      <c r="G767" s="35"/>
      <c r="H767" s="36"/>
      <c r="I767" s="33"/>
      <c r="J767" s="33"/>
      <c r="K767" s="33"/>
      <c r="L767" s="37"/>
    </row>
    <row r="768" spans="2:12" ht="18.75" x14ac:dyDescent="0.3">
      <c r="B768" s="18"/>
      <c r="C768" s="33"/>
      <c r="D768" s="34"/>
      <c r="E768" s="35"/>
      <c r="F768" s="35"/>
      <c r="G768" s="35"/>
      <c r="H768" s="36"/>
      <c r="I768" s="33"/>
      <c r="J768" s="33"/>
      <c r="K768" s="33"/>
      <c r="L768" s="37"/>
    </row>
    <row r="769" spans="2:12" ht="18.75" x14ac:dyDescent="0.3">
      <c r="B769" s="18"/>
      <c r="C769" s="33"/>
      <c r="D769" s="34"/>
      <c r="E769" s="35"/>
      <c r="F769" s="35"/>
      <c r="G769" s="35"/>
      <c r="H769" s="36"/>
      <c r="I769" s="33"/>
      <c r="J769" s="33"/>
      <c r="K769" s="33"/>
      <c r="L769" s="37"/>
    </row>
    <row r="770" spans="2:12" ht="18.75" x14ac:dyDescent="0.3">
      <c r="B770" s="18"/>
      <c r="C770" s="33"/>
      <c r="D770" s="34"/>
      <c r="E770" s="35"/>
      <c r="F770" s="35"/>
      <c r="G770" s="35"/>
      <c r="H770" s="36"/>
      <c r="I770" s="33"/>
      <c r="J770" s="33"/>
      <c r="K770" s="33"/>
      <c r="L770" s="37"/>
    </row>
    <row r="771" spans="2:12" ht="18.75" x14ac:dyDescent="0.3">
      <c r="B771" s="18"/>
      <c r="C771" s="33"/>
      <c r="D771" s="34"/>
      <c r="E771" s="35"/>
      <c r="F771" s="35"/>
      <c r="G771" s="35"/>
      <c r="H771" s="36"/>
      <c r="I771" s="33"/>
      <c r="J771" s="33"/>
      <c r="K771" s="33"/>
      <c r="L771" s="37"/>
    </row>
    <row r="772" spans="2:12" ht="18.75" x14ac:dyDescent="0.3">
      <c r="B772" s="18"/>
      <c r="C772" s="33"/>
      <c r="D772" s="34"/>
      <c r="E772" s="35"/>
      <c r="F772" s="35"/>
      <c r="G772" s="35"/>
      <c r="H772" s="36"/>
      <c r="I772" s="33"/>
      <c r="J772" s="33"/>
      <c r="K772" s="33"/>
      <c r="L772" s="37"/>
    </row>
    <row r="773" spans="2:12" ht="18.75" x14ac:dyDescent="0.3">
      <c r="B773" s="18"/>
      <c r="C773" s="33"/>
      <c r="D773" s="34"/>
      <c r="E773" s="35"/>
      <c r="F773" s="35"/>
      <c r="G773" s="35"/>
      <c r="H773" s="36"/>
      <c r="I773" s="33"/>
      <c r="J773" s="33"/>
      <c r="K773" s="33"/>
      <c r="L773" s="37"/>
    </row>
    <row r="774" spans="2:12" ht="18.75" x14ac:dyDescent="0.3">
      <c r="B774" s="18"/>
      <c r="C774" s="33"/>
      <c r="D774" s="34"/>
      <c r="E774" s="35"/>
      <c r="F774" s="35"/>
      <c r="G774" s="35"/>
      <c r="H774" s="36"/>
      <c r="I774" s="33"/>
      <c r="J774" s="33"/>
      <c r="K774" s="33"/>
      <c r="L774" s="37"/>
    </row>
    <row r="775" spans="2:12" ht="18.75" x14ac:dyDescent="0.3">
      <c r="B775" s="18"/>
      <c r="C775" s="33"/>
      <c r="D775" s="34"/>
      <c r="E775" s="35"/>
      <c r="F775" s="35"/>
      <c r="G775" s="35"/>
      <c r="H775" s="36"/>
      <c r="I775" s="33"/>
      <c r="J775" s="33"/>
      <c r="K775" s="33"/>
      <c r="L775" s="37"/>
    </row>
    <row r="776" spans="2:12" ht="18.75" x14ac:dyDescent="0.3">
      <c r="B776" s="18"/>
      <c r="C776" s="33"/>
      <c r="D776" s="34"/>
      <c r="E776" s="35"/>
      <c r="F776" s="35"/>
      <c r="G776" s="35"/>
      <c r="H776" s="36"/>
      <c r="I776" s="33"/>
      <c r="J776" s="33"/>
      <c r="K776" s="33"/>
      <c r="L776" s="37"/>
    </row>
    <row r="777" spans="2:12" ht="18.75" x14ac:dyDescent="0.3">
      <c r="B777" s="18"/>
      <c r="C777" s="33"/>
      <c r="D777" s="34"/>
      <c r="E777" s="35"/>
      <c r="F777" s="35"/>
      <c r="G777" s="35"/>
      <c r="H777" s="36"/>
      <c r="I777" s="33"/>
      <c r="J777" s="33"/>
      <c r="K777" s="33"/>
      <c r="L777" s="37"/>
    </row>
    <row r="778" spans="2:12" ht="18.75" x14ac:dyDescent="0.3">
      <c r="B778" s="18"/>
      <c r="C778" s="33"/>
      <c r="D778" s="34"/>
      <c r="E778" s="35"/>
      <c r="F778" s="35"/>
      <c r="G778" s="35"/>
      <c r="H778" s="36"/>
      <c r="I778" s="33"/>
      <c r="J778" s="33"/>
      <c r="K778" s="33"/>
      <c r="L778" s="37"/>
    </row>
    <row r="779" spans="2:12" ht="18.75" x14ac:dyDescent="0.3">
      <c r="B779" s="18"/>
      <c r="C779" s="33"/>
      <c r="D779" s="34"/>
      <c r="E779" s="35"/>
      <c r="F779" s="35"/>
      <c r="G779" s="35"/>
      <c r="H779" s="36"/>
      <c r="I779" s="33"/>
      <c r="J779" s="33"/>
      <c r="K779" s="33"/>
      <c r="L779" s="37"/>
    </row>
    <row r="780" spans="2:12" x14ac:dyDescent="0.25">
      <c r="B780" s="18"/>
      <c r="C780" s="38"/>
      <c r="D780" s="39"/>
      <c r="E780" s="40"/>
      <c r="F780" s="40"/>
      <c r="G780" s="40"/>
      <c r="H780" s="41"/>
      <c r="I780" s="38"/>
      <c r="J780" s="38"/>
      <c r="K780" s="38"/>
      <c r="L780" s="37"/>
    </row>
    <row r="781" spans="2:12" x14ac:dyDescent="0.25">
      <c r="B781" s="18"/>
      <c r="C781" s="38"/>
      <c r="D781" s="39"/>
      <c r="E781" s="40"/>
      <c r="F781" s="40"/>
      <c r="G781" s="40"/>
      <c r="H781" s="41"/>
      <c r="I781" s="38"/>
      <c r="J781" s="38"/>
      <c r="K781" s="38"/>
      <c r="L781" s="37"/>
    </row>
    <row r="782" spans="2:12" x14ac:dyDescent="0.25">
      <c r="B782" s="18"/>
      <c r="C782" s="38"/>
      <c r="D782" s="39"/>
      <c r="E782" s="40"/>
      <c r="F782" s="40"/>
      <c r="G782" s="40"/>
      <c r="H782" s="41"/>
      <c r="I782" s="38"/>
      <c r="J782" s="38"/>
      <c r="K782" s="38"/>
      <c r="L782" s="37"/>
    </row>
    <row r="783" spans="2:12" x14ac:dyDescent="0.25">
      <c r="B783" s="18"/>
      <c r="C783" s="38"/>
      <c r="D783" s="39"/>
      <c r="E783" s="40"/>
      <c r="F783" s="40"/>
      <c r="G783" s="40"/>
      <c r="H783" s="41"/>
      <c r="I783" s="38"/>
      <c r="J783" s="38"/>
      <c r="K783" s="38"/>
      <c r="L783" s="37"/>
    </row>
    <row r="784" spans="2:12" x14ac:dyDescent="0.25">
      <c r="B784" s="18"/>
      <c r="C784" s="38"/>
      <c r="D784" s="39"/>
      <c r="E784" s="40"/>
      <c r="F784" s="40"/>
      <c r="G784" s="40"/>
      <c r="H784" s="41"/>
      <c r="I784" s="38"/>
      <c r="J784" s="38"/>
      <c r="K784" s="38"/>
      <c r="L784" s="37"/>
    </row>
    <row r="785" spans="2:12" x14ac:dyDescent="0.25">
      <c r="B785" s="18"/>
      <c r="C785" s="38"/>
      <c r="D785" s="39"/>
      <c r="E785" s="40"/>
      <c r="F785" s="40"/>
      <c r="G785" s="40"/>
      <c r="H785" s="41"/>
      <c r="I785" s="38"/>
      <c r="J785" s="38"/>
      <c r="K785" s="38"/>
      <c r="L785" s="37"/>
    </row>
    <row r="786" spans="2:12" x14ac:dyDescent="0.25">
      <c r="B786" s="18"/>
      <c r="C786" s="38"/>
      <c r="D786" s="39"/>
      <c r="E786" s="40"/>
      <c r="F786" s="40"/>
      <c r="G786" s="40"/>
      <c r="H786" s="41"/>
      <c r="I786" s="38"/>
      <c r="J786" s="38"/>
      <c r="K786" s="38"/>
      <c r="L786" s="37"/>
    </row>
    <row r="787" spans="2:12" x14ac:dyDescent="0.25">
      <c r="B787" s="18"/>
      <c r="C787" s="38"/>
      <c r="D787" s="39"/>
      <c r="E787" s="40"/>
      <c r="F787" s="40"/>
      <c r="G787" s="40"/>
      <c r="H787" s="41"/>
      <c r="I787" s="38"/>
      <c r="J787" s="38"/>
      <c r="K787" s="38"/>
      <c r="L787" s="37"/>
    </row>
    <row r="788" spans="2:12" x14ac:dyDescent="0.25">
      <c r="B788" s="18"/>
      <c r="C788" s="38"/>
      <c r="D788" s="39"/>
      <c r="E788" s="40"/>
      <c r="F788" s="40"/>
      <c r="G788" s="40"/>
      <c r="H788" s="41"/>
      <c r="I788" s="38"/>
      <c r="J788" s="38"/>
      <c r="K788" s="38"/>
      <c r="L788" s="37"/>
    </row>
    <row r="789" spans="2:12" x14ac:dyDescent="0.25">
      <c r="B789" s="18"/>
      <c r="C789" s="38"/>
      <c r="D789" s="39"/>
      <c r="E789" s="40"/>
      <c r="F789" s="40"/>
      <c r="G789" s="40"/>
      <c r="H789" s="41"/>
      <c r="I789" s="38"/>
      <c r="J789" s="38"/>
      <c r="K789" s="38"/>
      <c r="L789" s="37"/>
    </row>
    <row r="790" spans="2:12" x14ac:dyDescent="0.25">
      <c r="B790" s="18"/>
      <c r="C790" s="38"/>
      <c r="D790" s="39"/>
      <c r="E790" s="40"/>
      <c r="F790" s="40"/>
      <c r="G790" s="40"/>
      <c r="H790" s="41"/>
      <c r="I790" s="38"/>
      <c r="J790" s="38"/>
      <c r="K790" s="38"/>
      <c r="L790" s="37"/>
    </row>
    <row r="791" spans="2:12" x14ac:dyDescent="0.25">
      <c r="B791" s="18"/>
      <c r="C791" s="38"/>
      <c r="D791" s="39"/>
      <c r="E791" s="40"/>
      <c r="F791" s="40"/>
      <c r="G791" s="40"/>
      <c r="H791" s="41"/>
      <c r="I791" s="38"/>
      <c r="J791" s="38"/>
      <c r="K791" s="38"/>
      <c r="L791" s="37"/>
    </row>
    <row r="792" spans="2:12" x14ac:dyDescent="0.25">
      <c r="B792" s="18"/>
      <c r="C792" s="38"/>
      <c r="D792" s="39"/>
      <c r="E792" s="40"/>
      <c r="F792" s="40"/>
      <c r="G792" s="40"/>
      <c r="H792" s="41"/>
      <c r="I792" s="38"/>
      <c r="J792" s="38"/>
      <c r="K792" s="38"/>
      <c r="L792" s="37"/>
    </row>
    <row r="793" spans="2:12" x14ac:dyDescent="0.25">
      <c r="B793" s="18"/>
      <c r="C793" s="38"/>
      <c r="D793" s="39"/>
      <c r="E793" s="40"/>
      <c r="F793" s="40"/>
      <c r="G793" s="40"/>
      <c r="H793" s="41"/>
      <c r="I793" s="38"/>
      <c r="J793" s="38"/>
      <c r="K793" s="38"/>
      <c r="L793" s="37"/>
    </row>
    <row r="794" spans="2:12" x14ac:dyDescent="0.25">
      <c r="B794" s="18"/>
      <c r="C794" s="38"/>
      <c r="D794" s="39"/>
      <c r="E794" s="40"/>
      <c r="F794" s="40"/>
      <c r="G794" s="40"/>
      <c r="H794" s="41"/>
      <c r="I794" s="38"/>
      <c r="J794" s="38"/>
      <c r="K794" s="38"/>
      <c r="L794" s="37"/>
    </row>
    <row r="795" spans="2:12" x14ac:dyDescent="0.25">
      <c r="B795" s="18"/>
      <c r="C795" s="38"/>
      <c r="D795" s="39"/>
      <c r="E795" s="40"/>
      <c r="F795" s="40"/>
      <c r="G795" s="40"/>
      <c r="H795" s="41"/>
      <c r="I795" s="38"/>
      <c r="J795" s="38"/>
      <c r="K795" s="38"/>
      <c r="L795" s="37"/>
    </row>
    <row r="796" spans="2:12" x14ac:dyDescent="0.25">
      <c r="B796" s="18"/>
      <c r="C796" s="38"/>
      <c r="D796" s="39"/>
      <c r="E796" s="40"/>
      <c r="F796" s="40"/>
      <c r="G796" s="40"/>
      <c r="H796" s="41"/>
      <c r="I796" s="38"/>
      <c r="J796" s="38"/>
      <c r="K796" s="38"/>
      <c r="L796" s="37"/>
    </row>
    <row r="797" spans="2:12" x14ac:dyDescent="0.25">
      <c r="B797" s="18"/>
      <c r="C797" s="38"/>
      <c r="D797" s="39"/>
      <c r="E797" s="40"/>
      <c r="F797" s="40"/>
      <c r="G797" s="40"/>
      <c r="H797" s="41"/>
      <c r="I797" s="38"/>
      <c r="J797" s="38"/>
      <c r="K797" s="38"/>
      <c r="L797" s="37"/>
    </row>
    <row r="798" spans="2:12" x14ac:dyDescent="0.25">
      <c r="B798" s="18"/>
      <c r="C798" s="38"/>
      <c r="D798" s="39"/>
      <c r="E798" s="40"/>
      <c r="F798" s="40"/>
      <c r="G798" s="40"/>
      <c r="H798" s="41"/>
      <c r="I798" s="38"/>
      <c r="J798" s="38"/>
      <c r="K798" s="38"/>
      <c r="L798" s="37"/>
    </row>
    <row r="799" spans="2:12" x14ac:dyDescent="0.25">
      <c r="B799" s="18"/>
      <c r="C799" s="38"/>
      <c r="D799" s="39"/>
      <c r="E799" s="40"/>
      <c r="F799" s="40"/>
      <c r="G799" s="40"/>
      <c r="H799" s="41"/>
      <c r="I799" s="38"/>
      <c r="J799" s="38"/>
      <c r="K799" s="38"/>
      <c r="L799" s="37"/>
    </row>
    <row r="800" spans="2:12" x14ac:dyDescent="0.25">
      <c r="B800" s="18"/>
      <c r="C800" s="38"/>
      <c r="D800" s="39"/>
      <c r="E800" s="40"/>
      <c r="F800" s="40"/>
      <c r="G800" s="40"/>
      <c r="H800" s="41"/>
      <c r="I800" s="38"/>
      <c r="J800" s="38"/>
      <c r="K800" s="38"/>
      <c r="L800" s="37"/>
    </row>
    <row r="801" spans="2:12" x14ac:dyDescent="0.25">
      <c r="B801" s="18"/>
      <c r="C801" s="38"/>
      <c r="D801" s="39"/>
      <c r="E801" s="40"/>
      <c r="F801" s="40"/>
      <c r="G801" s="40"/>
      <c r="H801" s="41"/>
      <c r="I801" s="38"/>
      <c r="J801" s="38"/>
      <c r="K801" s="38"/>
      <c r="L801" s="37"/>
    </row>
    <row r="802" spans="2:12" x14ac:dyDescent="0.25">
      <c r="B802" s="18"/>
      <c r="C802" s="38"/>
      <c r="D802" s="39"/>
      <c r="E802" s="40"/>
      <c r="F802" s="40"/>
      <c r="G802" s="40"/>
      <c r="H802" s="41"/>
      <c r="I802" s="38"/>
      <c r="J802" s="38"/>
      <c r="K802" s="38"/>
      <c r="L802" s="37"/>
    </row>
    <row r="803" spans="2:12" x14ac:dyDescent="0.25">
      <c r="B803" s="18"/>
      <c r="C803" s="38"/>
      <c r="D803" s="39"/>
      <c r="E803" s="40"/>
      <c r="F803" s="40"/>
      <c r="G803" s="40"/>
      <c r="H803" s="41"/>
      <c r="I803" s="38"/>
      <c r="J803" s="38"/>
      <c r="K803" s="38"/>
      <c r="L803" s="37"/>
    </row>
    <row r="804" spans="2:12" x14ac:dyDescent="0.25">
      <c r="B804" s="18"/>
      <c r="C804" s="38"/>
      <c r="D804" s="39"/>
      <c r="E804" s="40"/>
      <c r="F804" s="40"/>
      <c r="G804" s="40"/>
      <c r="H804" s="41"/>
      <c r="I804" s="38"/>
      <c r="J804" s="38"/>
      <c r="K804" s="38"/>
      <c r="L804" s="37"/>
    </row>
    <row r="805" spans="2:12" x14ac:dyDescent="0.25">
      <c r="B805" s="18"/>
      <c r="C805" s="38"/>
      <c r="D805" s="39"/>
      <c r="E805" s="40"/>
      <c r="F805" s="40"/>
      <c r="G805" s="40"/>
      <c r="H805" s="41"/>
      <c r="I805" s="38"/>
      <c r="J805" s="38"/>
      <c r="K805" s="38"/>
      <c r="L805" s="37"/>
    </row>
    <row r="806" spans="2:12" x14ac:dyDescent="0.25">
      <c r="B806" s="18"/>
      <c r="C806" s="38"/>
      <c r="D806" s="39"/>
      <c r="E806" s="40"/>
      <c r="F806" s="40"/>
      <c r="G806" s="40"/>
      <c r="H806" s="41"/>
      <c r="I806" s="38"/>
      <c r="J806" s="38"/>
      <c r="K806" s="38"/>
      <c r="L806" s="37"/>
    </row>
    <row r="807" spans="2:12" x14ac:dyDescent="0.25">
      <c r="B807" s="18"/>
      <c r="C807" s="38"/>
      <c r="D807" s="39"/>
      <c r="E807" s="40"/>
      <c r="F807" s="40"/>
      <c r="G807" s="40"/>
      <c r="H807" s="41"/>
      <c r="I807" s="38"/>
      <c r="J807" s="38"/>
      <c r="K807" s="38"/>
      <c r="L807" s="37"/>
    </row>
    <row r="808" spans="2:12" x14ac:dyDescent="0.25">
      <c r="B808" s="18"/>
      <c r="C808" s="38"/>
      <c r="D808" s="39"/>
      <c r="E808" s="40"/>
      <c r="F808" s="40"/>
      <c r="G808" s="40"/>
      <c r="H808" s="41"/>
      <c r="I808" s="38"/>
      <c r="J808" s="38"/>
      <c r="K808" s="38"/>
      <c r="L808" s="37"/>
    </row>
    <row r="809" spans="2:12" x14ac:dyDescent="0.25">
      <c r="B809" s="18"/>
      <c r="C809" s="38"/>
      <c r="D809" s="39"/>
      <c r="E809" s="40"/>
      <c r="F809" s="40"/>
      <c r="G809" s="40"/>
      <c r="H809" s="41"/>
      <c r="I809" s="38"/>
      <c r="J809" s="38"/>
      <c r="K809" s="38"/>
      <c r="L809" s="37"/>
    </row>
    <row r="810" spans="2:12" x14ac:dyDescent="0.25">
      <c r="B810" s="18"/>
      <c r="C810" s="38"/>
      <c r="D810" s="39"/>
      <c r="E810" s="40"/>
      <c r="F810" s="40"/>
      <c r="G810" s="40"/>
      <c r="H810" s="41"/>
      <c r="I810" s="38"/>
      <c r="J810" s="38"/>
      <c r="K810" s="38"/>
      <c r="L810" s="37"/>
    </row>
    <row r="811" spans="2:12" x14ac:dyDescent="0.25">
      <c r="B811" s="18"/>
      <c r="C811" s="38"/>
      <c r="D811" s="39"/>
      <c r="E811" s="40"/>
      <c r="F811" s="40"/>
      <c r="G811" s="40"/>
      <c r="H811" s="41"/>
      <c r="I811" s="38"/>
      <c r="J811" s="38"/>
      <c r="K811" s="38"/>
      <c r="L811" s="37"/>
    </row>
    <row r="812" spans="2:12" x14ac:dyDescent="0.25">
      <c r="B812" s="18"/>
      <c r="C812" s="38"/>
      <c r="D812" s="39"/>
      <c r="E812" s="40"/>
      <c r="F812" s="40"/>
      <c r="G812" s="40"/>
      <c r="H812" s="41"/>
      <c r="I812" s="38"/>
      <c r="J812" s="38"/>
      <c r="K812" s="38"/>
      <c r="L812" s="37"/>
    </row>
    <row r="813" spans="2:12" x14ac:dyDescent="0.25">
      <c r="B813" s="18"/>
      <c r="C813" s="38"/>
      <c r="D813" s="39"/>
      <c r="E813" s="40"/>
      <c r="F813" s="40"/>
      <c r="G813" s="40"/>
      <c r="H813" s="41"/>
      <c r="I813" s="38"/>
      <c r="J813" s="38"/>
      <c r="K813" s="38"/>
      <c r="L813" s="37"/>
    </row>
    <row r="814" spans="2:12" x14ac:dyDescent="0.25">
      <c r="B814" s="18"/>
      <c r="C814" s="38"/>
      <c r="D814" s="39"/>
      <c r="E814" s="40"/>
      <c r="F814" s="40"/>
      <c r="G814" s="40"/>
      <c r="H814" s="41"/>
      <c r="I814" s="38"/>
      <c r="J814" s="38"/>
      <c r="K814" s="38"/>
      <c r="L814" s="37"/>
    </row>
    <row r="815" spans="2:12" x14ac:dyDescent="0.25">
      <c r="B815" s="18"/>
      <c r="C815" s="38"/>
      <c r="D815" s="39"/>
      <c r="E815" s="40"/>
      <c r="F815" s="40"/>
      <c r="G815" s="40"/>
      <c r="H815" s="41"/>
      <c r="I815" s="38"/>
      <c r="J815" s="38"/>
      <c r="K815" s="38"/>
      <c r="L815" s="37"/>
    </row>
    <row r="816" spans="2:12" x14ac:dyDescent="0.25">
      <c r="B816" s="18"/>
      <c r="C816" s="38"/>
      <c r="D816" s="39"/>
      <c r="E816" s="40"/>
      <c r="F816" s="40"/>
      <c r="G816" s="40"/>
      <c r="H816" s="41"/>
      <c r="I816" s="38"/>
      <c r="J816" s="38"/>
      <c r="K816" s="38"/>
      <c r="L816" s="37"/>
    </row>
    <row r="817" spans="2:12" x14ac:dyDescent="0.25">
      <c r="B817" s="18"/>
      <c r="C817" s="38"/>
      <c r="D817" s="39"/>
      <c r="E817" s="40"/>
      <c r="F817" s="40"/>
      <c r="G817" s="40"/>
      <c r="H817" s="41"/>
      <c r="I817" s="38"/>
      <c r="J817" s="38"/>
      <c r="K817" s="38"/>
      <c r="L817" s="37"/>
    </row>
    <row r="818" spans="2:12" x14ac:dyDescent="0.25">
      <c r="B818" s="18"/>
      <c r="C818" s="38"/>
      <c r="D818" s="39"/>
      <c r="E818" s="40"/>
      <c r="F818" s="40"/>
      <c r="G818" s="40"/>
      <c r="H818" s="41"/>
      <c r="I818" s="38"/>
      <c r="J818" s="38"/>
      <c r="K818" s="38"/>
      <c r="L818" s="37"/>
    </row>
    <row r="819" spans="2:12" x14ac:dyDescent="0.25">
      <c r="B819" s="18"/>
      <c r="C819" s="38"/>
      <c r="D819" s="39"/>
      <c r="E819" s="40"/>
      <c r="F819" s="40"/>
      <c r="G819" s="40"/>
      <c r="H819" s="41"/>
      <c r="I819" s="38"/>
      <c r="J819" s="38"/>
      <c r="K819" s="38"/>
      <c r="L819" s="37"/>
    </row>
    <row r="820" spans="2:12" x14ac:dyDescent="0.25">
      <c r="B820" s="18"/>
      <c r="C820" s="38"/>
      <c r="D820" s="39"/>
      <c r="E820" s="40"/>
      <c r="F820" s="40"/>
      <c r="G820" s="40"/>
      <c r="H820" s="41"/>
      <c r="I820" s="38"/>
      <c r="J820" s="38"/>
      <c r="K820" s="38"/>
      <c r="L820" s="37"/>
    </row>
    <row r="821" spans="2:12" x14ac:dyDescent="0.25">
      <c r="B821" s="18"/>
      <c r="C821" s="38"/>
      <c r="D821" s="39"/>
      <c r="E821" s="40"/>
      <c r="F821" s="40"/>
      <c r="G821" s="40"/>
      <c r="H821" s="41"/>
      <c r="I821" s="38"/>
      <c r="J821" s="38"/>
      <c r="K821" s="38"/>
      <c r="L821" s="37"/>
    </row>
    <row r="822" spans="2:12" x14ac:dyDescent="0.25">
      <c r="B822" s="18"/>
      <c r="C822" s="38"/>
      <c r="D822" s="39"/>
      <c r="E822" s="40"/>
      <c r="F822" s="40"/>
      <c r="G822" s="40"/>
      <c r="H822" s="41"/>
      <c r="I822" s="38"/>
      <c r="J822" s="38"/>
      <c r="K822" s="38"/>
      <c r="L822" s="37"/>
    </row>
    <row r="823" spans="2:12" x14ac:dyDescent="0.25">
      <c r="B823" s="18"/>
      <c r="C823" s="38"/>
      <c r="D823" s="39"/>
      <c r="E823" s="40"/>
      <c r="F823" s="40"/>
      <c r="G823" s="40"/>
      <c r="H823" s="41"/>
      <c r="I823" s="38"/>
      <c r="J823" s="38"/>
      <c r="K823" s="38"/>
      <c r="L823" s="37"/>
    </row>
    <row r="824" spans="2:12" x14ac:dyDescent="0.25">
      <c r="B824" s="18"/>
      <c r="C824" s="38"/>
      <c r="D824" s="39"/>
      <c r="E824" s="40"/>
      <c r="F824" s="40"/>
      <c r="G824" s="40"/>
      <c r="H824" s="41"/>
      <c r="I824" s="38"/>
      <c r="J824" s="38"/>
      <c r="K824" s="38"/>
      <c r="L824" s="37"/>
    </row>
    <row r="825" spans="2:12" x14ac:dyDescent="0.25">
      <c r="B825" s="18"/>
      <c r="C825" s="38"/>
      <c r="D825" s="39"/>
      <c r="E825" s="40"/>
      <c r="F825" s="40"/>
      <c r="G825" s="40"/>
      <c r="H825" s="41"/>
      <c r="I825" s="38"/>
      <c r="J825" s="38"/>
      <c r="K825" s="38"/>
      <c r="L825" s="37"/>
    </row>
    <row r="826" spans="2:12" x14ac:dyDescent="0.25">
      <c r="B826" s="18"/>
      <c r="C826" s="38"/>
      <c r="D826" s="39"/>
      <c r="E826" s="40"/>
      <c r="F826" s="40"/>
      <c r="G826" s="40"/>
      <c r="H826" s="41"/>
      <c r="I826" s="38"/>
      <c r="J826" s="38"/>
      <c r="K826" s="38"/>
      <c r="L826" s="37"/>
    </row>
    <row r="827" spans="2:12" x14ac:dyDescent="0.25">
      <c r="B827" s="18"/>
      <c r="C827" s="38"/>
      <c r="D827" s="39"/>
      <c r="E827" s="40"/>
      <c r="F827" s="40"/>
      <c r="G827" s="40"/>
      <c r="H827" s="41"/>
      <c r="I827" s="38"/>
      <c r="J827" s="38"/>
      <c r="K827" s="38"/>
      <c r="L827" s="37"/>
    </row>
    <row r="828" spans="2:12" x14ac:dyDescent="0.25">
      <c r="B828" s="18"/>
      <c r="C828" s="38"/>
      <c r="D828" s="39"/>
      <c r="E828" s="40"/>
      <c r="F828" s="40"/>
      <c r="G828" s="40"/>
      <c r="H828" s="41"/>
      <c r="I828" s="38"/>
      <c r="J828" s="38"/>
      <c r="K828" s="38"/>
      <c r="L828" s="37"/>
    </row>
    <row r="829" spans="2:12" x14ac:dyDescent="0.25">
      <c r="B829" s="18"/>
      <c r="C829" s="38"/>
      <c r="D829" s="39"/>
      <c r="E829" s="40"/>
      <c r="F829" s="40"/>
      <c r="G829" s="40"/>
      <c r="H829" s="41"/>
      <c r="I829" s="38"/>
      <c r="J829" s="38"/>
      <c r="K829" s="38"/>
      <c r="L829" s="37"/>
    </row>
    <row r="830" spans="2:12" x14ac:dyDescent="0.25">
      <c r="B830" s="18"/>
      <c r="C830" s="38"/>
      <c r="D830" s="39"/>
      <c r="E830" s="40"/>
      <c r="F830" s="40"/>
      <c r="G830" s="40"/>
      <c r="H830" s="41"/>
      <c r="I830" s="38"/>
      <c r="J830" s="38"/>
      <c r="K830" s="38"/>
      <c r="L830" s="37"/>
    </row>
    <row r="831" spans="2:12" x14ac:dyDescent="0.25">
      <c r="B831" s="18"/>
      <c r="C831" s="38"/>
      <c r="D831" s="39"/>
      <c r="E831" s="40"/>
      <c r="F831" s="40"/>
      <c r="G831" s="40"/>
      <c r="H831" s="41"/>
      <c r="I831" s="38"/>
      <c r="J831" s="38"/>
      <c r="K831" s="38"/>
      <c r="L831" s="37"/>
    </row>
    <row r="832" spans="2:12" x14ac:dyDescent="0.25">
      <c r="B832" s="18"/>
      <c r="C832" s="38"/>
      <c r="D832" s="39"/>
      <c r="E832" s="40"/>
      <c r="F832" s="40"/>
      <c r="G832" s="40"/>
      <c r="H832" s="41"/>
      <c r="I832" s="38"/>
      <c r="J832" s="38"/>
      <c r="K832" s="38"/>
      <c r="L832" s="37"/>
    </row>
    <row r="833" spans="2:12" x14ac:dyDescent="0.25">
      <c r="B833" s="18"/>
      <c r="C833" s="38"/>
      <c r="D833" s="39"/>
      <c r="E833" s="40"/>
      <c r="F833" s="40"/>
      <c r="G833" s="40"/>
      <c r="H833" s="41"/>
      <c r="I833" s="38"/>
      <c r="J833" s="38"/>
      <c r="K833" s="38"/>
      <c r="L833" s="37"/>
    </row>
    <row r="834" spans="2:12" x14ac:dyDescent="0.25">
      <c r="B834" s="18"/>
      <c r="C834" s="38"/>
      <c r="D834" s="39"/>
      <c r="E834" s="40"/>
      <c r="F834" s="40"/>
      <c r="G834" s="40"/>
      <c r="H834" s="41"/>
      <c r="I834" s="38"/>
      <c r="J834" s="38"/>
      <c r="K834" s="38"/>
      <c r="L834" s="37"/>
    </row>
    <row r="835" spans="2:12" x14ac:dyDescent="0.25">
      <c r="B835" s="18"/>
      <c r="C835" s="38"/>
      <c r="D835" s="39"/>
      <c r="E835" s="40"/>
      <c r="F835" s="40"/>
      <c r="G835" s="40"/>
      <c r="H835" s="41"/>
      <c r="I835" s="38"/>
      <c r="J835" s="38"/>
      <c r="K835" s="38"/>
      <c r="L835" s="37"/>
    </row>
    <row r="836" spans="2:12" x14ac:dyDescent="0.25">
      <c r="B836" s="18"/>
      <c r="C836" s="38"/>
      <c r="D836" s="39"/>
      <c r="E836" s="40"/>
      <c r="F836" s="40"/>
      <c r="G836" s="40"/>
      <c r="H836" s="41"/>
      <c r="I836" s="38"/>
      <c r="J836" s="38"/>
      <c r="K836" s="38"/>
      <c r="L836" s="37"/>
    </row>
    <row r="837" spans="2:12" x14ac:dyDescent="0.25">
      <c r="B837" s="18"/>
      <c r="C837" s="38"/>
      <c r="D837" s="39"/>
      <c r="E837" s="40"/>
      <c r="F837" s="40"/>
      <c r="G837" s="40"/>
      <c r="H837" s="41"/>
      <c r="I837" s="38"/>
      <c r="J837" s="38"/>
      <c r="K837" s="38"/>
      <c r="L837" s="37"/>
    </row>
    <row r="838" spans="2:12" x14ac:dyDescent="0.25">
      <c r="B838" s="18"/>
      <c r="C838" s="38"/>
      <c r="D838" s="39"/>
      <c r="E838" s="40"/>
      <c r="F838" s="40"/>
      <c r="G838" s="40"/>
      <c r="H838" s="41"/>
      <c r="I838" s="38"/>
      <c r="J838" s="38"/>
      <c r="K838" s="38"/>
      <c r="L838" s="37"/>
    </row>
    <row r="839" spans="2:12" x14ac:dyDescent="0.25">
      <c r="B839" s="18"/>
      <c r="C839" s="38"/>
      <c r="D839" s="39"/>
      <c r="E839" s="40"/>
      <c r="F839" s="40"/>
      <c r="G839" s="40"/>
      <c r="H839" s="41"/>
      <c r="I839" s="38"/>
      <c r="J839" s="38"/>
      <c r="K839" s="38"/>
      <c r="L839" s="37"/>
    </row>
    <row r="840" spans="2:12" x14ac:dyDescent="0.25">
      <c r="B840" s="18"/>
      <c r="C840" s="38"/>
      <c r="D840" s="39"/>
      <c r="E840" s="40"/>
      <c r="F840" s="40"/>
      <c r="G840" s="40"/>
      <c r="H840" s="41"/>
      <c r="I840" s="38"/>
      <c r="J840" s="38"/>
      <c r="K840" s="38"/>
      <c r="L840" s="37"/>
    </row>
    <row r="841" spans="2:12" x14ac:dyDescent="0.25">
      <c r="B841" s="18"/>
      <c r="C841" s="38"/>
      <c r="D841" s="39"/>
      <c r="E841" s="40"/>
      <c r="F841" s="40"/>
      <c r="G841" s="40"/>
      <c r="H841" s="41"/>
      <c r="I841" s="38"/>
      <c r="J841" s="38"/>
      <c r="K841" s="38"/>
      <c r="L841" s="37"/>
    </row>
    <row r="842" spans="2:12" x14ac:dyDescent="0.25">
      <c r="B842" s="18"/>
      <c r="C842" s="38"/>
      <c r="D842" s="39"/>
      <c r="E842" s="40"/>
      <c r="F842" s="40"/>
      <c r="G842" s="40"/>
      <c r="H842" s="41"/>
      <c r="I842" s="38"/>
      <c r="J842" s="38"/>
      <c r="K842" s="38"/>
      <c r="L842" s="37"/>
    </row>
    <row r="843" spans="2:12" x14ac:dyDescent="0.25">
      <c r="B843" s="18"/>
      <c r="C843" s="38"/>
      <c r="D843" s="39"/>
      <c r="E843" s="40"/>
      <c r="F843" s="40"/>
      <c r="G843" s="40"/>
      <c r="H843" s="41"/>
      <c r="I843" s="38"/>
      <c r="J843" s="38"/>
      <c r="K843" s="38"/>
      <c r="L843" s="37"/>
    </row>
    <row r="844" spans="2:12" x14ac:dyDescent="0.25">
      <c r="B844" s="18"/>
      <c r="C844" s="38"/>
      <c r="D844" s="39"/>
      <c r="E844" s="40"/>
      <c r="F844" s="40"/>
      <c r="G844" s="40"/>
      <c r="H844" s="41"/>
      <c r="I844" s="38"/>
      <c r="J844" s="38"/>
      <c r="K844" s="38"/>
      <c r="L844" s="37"/>
    </row>
    <row r="845" spans="2:12" x14ac:dyDescent="0.25">
      <c r="B845" s="18"/>
      <c r="C845" s="38"/>
      <c r="D845" s="39"/>
      <c r="E845" s="40"/>
      <c r="F845" s="40"/>
      <c r="G845" s="40"/>
      <c r="H845" s="41"/>
      <c r="I845" s="38"/>
      <c r="J845" s="38"/>
      <c r="K845" s="38"/>
      <c r="L845" s="37"/>
    </row>
    <row r="846" spans="2:12" x14ac:dyDescent="0.25">
      <c r="B846" s="18"/>
      <c r="C846" s="38"/>
      <c r="D846" s="39"/>
      <c r="E846" s="40"/>
      <c r="F846" s="40"/>
      <c r="G846" s="40"/>
      <c r="H846" s="41"/>
      <c r="I846" s="38"/>
      <c r="J846" s="38"/>
      <c r="K846" s="38"/>
      <c r="L846" s="37"/>
    </row>
    <row r="847" spans="2:12" x14ac:dyDescent="0.25">
      <c r="B847" s="18"/>
      <c r="C847" s="38"/>
      <c r="D847" s="39"/>
      <c r="E847" s="40"/>
      <c r="F847" s="40"/>
      <c r="G847" s="40"/>
      <c r="H847" s="41"/>
      <c r="I847" s="38"/>
      <c r="J847" s="38"/>
      <c r="K847" s="38"/>
      <c r="L847" s="37"/>
    </row>
    <row r="848" spans="2:12" x14ac:dyDescent="0.25">
      <c r="B848" s="18"/>
      <c r="C848" s="38"/>
      <c r="D848" s="39"/>
      <c r="E848" s="40"/>
      <c r="F848" s="40"/>
      <c r="G848" s="40"/>
      <c r="H848" s="41"/>
      <c r="I848" s="38"/>
      <c r="J848" s="38"/>
      <c r="K848" s="38"/>
      <c r="L848" s="37"/>
    </row>
    <row r="849" spans="2:12" x14ac:dyDescent="0.25">
      <c r="B849" s="18"/>
      <c r="C849" s="38"/>
      <c r="D849" s="39"/>
      <c r="E849" s="40"/>
      <c r="F849" s="40"/>
      <c r="G849" s="40"/>
      <c r="H849" s="41"/>
      <c r="I849" s="38"/>
      <c r="J849" s="38"/>
      <c r="K849" s="38"/>
      <c r="L849" s="37"/>
    </row>
    <row r="850" spans="2:12" x14ac:dyDescent="0.25">
      <c r="B850" s="18"/>
      <c r="C850" s="38"/>
      <c r="D850" s="39"/>
      <c r="E850" s="40"/>
      <c r="F850" s="40"/>
      <c r="G850" s="40"/>
      <c r="H850" s="41"/>
      <c r="I850" s="38"/>
      <c r="J850" s="38"/>
      <c r="K850" s="38"/>
      <c r="L850" s="37"/>
    </row>
    <row r="851" spans="2:12" x14ac:dyDescent="0.25">
      <c r="B851" s="18"/>
      <c r="C851" s="38"/>
      <c r="D851" s="39"/>
      <c r="E851" s="40"/>
      <c r="F851" s="40"/>
      <c r="G851" s="40"/>
      <c r="H851" s="41"/>
      <c r="I851" s="38"/>
      <c r="J851" s="38"/>
      <c r="K851" s="38"/>
      <c r="L851" s="37"/>
    </row>
    <row r="852" spans="2:12" x14ac:dyDescent="0.25">
      <c r="B852" s="18"/>
      <c r="C852" s="38"/>
      <c r="D852" s="39"/>
      <c r="E852" s="40"/>
      <c r="F852" s="40"/>
      <c r="G852" s="40"/>
      <c r="H852" s="41"/>
      <c r="I852" s="38"/>
      <c r="J852" s="38"/>
      <c r="K852" s="38"/>
      <c r="L852" s="37"/>
    </row>
    <row r="853" spans="2:12" x14ac:dyDescent="0.25">
      <c r="B853" s="18"/>
      <c r="C853" s="38"/>
      <c r="D853" s="39"/>
      <c r="E853" s="40"/>
      <c r="F853" s="40"/>
      <c r="G853" s="40"/>
      <c r="H853" s="41"/>
      <c r="I853" s="38"/>
      <c r="J853" s="38"/>
      <c r="K853" s="38"/>
      <c r="L853" s="37"/>
    </row>
    <row r="854" spans="2:12" x14ac:dyDescent="0.25">
      <c r="B854" s="18"/>
      <c r="C854" s="38"/>
      <c r="D854" s="39"/>
      <c r="E854" s="40"/>
      <c r="F854" s="40"/>
      <c r="G854" s="40"/>
      <c r="H854" s="41"/>
      <c r="I854" s="38"/>
      <c r="J854" s="38"/>
      <c r="K854" s="38"/>
      <c r="L854" s="37"/>
    </row>
    <row r="855" spans="2:12" x14ac:dyDescent="0.25">
      <c r="B855" s="18"/>
      <c r="C855" s="38"/>
      <c r="D855" s="39"/>
      <c r="E855" s="40"/>
      <c r="F855" s="40"/>
      <c r="G855" s="40"/>
      <c r="H855" s="41"/>
      <c r="I855" s="38"/>
      <c r="J855" s="38"/>
      <c r="K855" s="38"/>
      <c r="L855" s="37"/>
    </row>
    <row r="856" spans="2:12" x14ac:dyDescent="0.25">
      <c r="B856" s="18"/>
      <c r="C856" s="38"/>
      <c r="D856" s="39"/>
      <c r="E856" s="40"/>
      <c r="F856" s="40"/>
      <c r="G856" s="40"/>
      <c r="H856" s="41"/>
      <c r="I856" s="38"/>
      <c r="J856" s="38"/>
      <c r="K856" s="38"/>
      <c r="L856" s="37"/>
    </row>
    <row r="857" spans="2:12" x14ac:dyDescent="0.25">
      <c r="B857" s="18"/>
      <c r="C857" s="38"/>
      <c r="D857" s="39"/>
      <c r="E857" s="40"/>
      <c r="F857" s="40"/>
      <c r="G857" s="40"/>
      <c r="H857" s="41"/>
      <c r="I857" s="38"/>
      <c r="J857" s="38"/>
      <c r="K857" s="38"/>
      <c r="L857" s="37"/>
    </row>
    <row r="858" spans="2:12" x14ac:dyDescent="0.25">
      <c r="B858" s="18"/>
      <c r="C858" s="38"/>
      <c r="D858" s="39"/>
      <c r="E858" s="40"/>
      <c r="F858" s="40"/>
      <c r="G858" s="40"/>
      <c r="H858" s="41"/>
      <c r="I858" s="38"/>
      <c r="J858" s="38"/>
      <c r="K858" s="38"/>
      <c r="L858" s="37"/>
    </row>
    <row r="859" spans="2:12" x14ac:dyDescent="0.25">
      <c r="B859" s="18"/>
      <c r="C859" s="38"/>
      <c r="D859" s="39"/>
      <c r="E859" s="40"/>
      <c r="F859" s="40"/>
      <c r="G859" s="40"/>
      <c r="H859" s="41"/>
      <c r="I859" s="38"/>
      <c r="J859" s="38"/>
      <c r="K859" s="38"/>
      <c r="L859" s="37"/>
    </row>
    <row r="860" spans="2:12" x14ac:dyDescent="0.25">
      <c r="B860" s="18"/>
      <c r="C860" s="38"/>
      <c r="D860" s="39"/>
      <c r="E860" s="40"/>
      <c r="F860" s="40"/>
      <c r="G860" s="40"/>
      <c r="H860" s="41"/>
      <c r="I860" s="38"/>
      <c r="J860" s="38"/>
      <c r="K860" s="38"/>
      <c r="L860" s="37"/>
    </row>
    <row r="861" spans="2:12" x14ac:dyDescent="0.25">
      <c r="B861" s="18"/>
      <c r="C861" s="38"/>
      <c r="D861" s="39"/>
      <c r="E861" s="40"/>
      <c r="F861" s="40"/>
      <c r="G861" s="40"/>
      <c r="H861" s="41"/>
      <c r="I861" s="38"/>
      <c r="J861" s="38"/>
      <c r="K861" s="38"/>
      <c r="L861" s="37"/>
    </row>
    <row r="862" spans="2:12" x14ac:dyDescent="0.25">
      <c r="B862" s="18"/>
      <c r="C862" s="38"/>
      <c r="D862" s="39"/>
      <c r="E862" s="40"/>
      <c r="F862" s="40"/>
      <c r="G862" s="40"/>
      <c r="H862" s="41"/>
      <c r="I862" s="38"/>
      <c r="J862" s="38"/>
      <c r="K862" s="38"/>
      <c r="L862" s="37"/>
    </row>
    <row r="863" spans="2:12" x14ac:dyDescent="0.25">
      <c r="B863" s="18"/>
      <c r="C863" s="38"/>
      <c r="D863" s="39"/>
      <c r="E863" s="40"/>
      <c r="F863" s="40"/>
      <c r="G863" s="40"/>
      <c r="H863" s="41"/>
      <c r="I863" s="38"/>
      <c r="J863" s="38"/>
      <c r="K863" s="38"/>
      <c r="L863" s="37"/>
    </row>
    <row r="864" spans="2:12" x14ac:dyDescent="0.25">
      <c r="B864" s="18"/>
      <c r="C864" s="38"/>
      <c r="D864" s="39"/>
      <c r="E864" s="40"/>
      <c r="F864" s="40"/>
      <c r="G864" s="40"/>
      <c r="H864" s="41"/>
      <c r="I864" s="38"/>
      <c r="J864" s="38"/>
      <c r="K864" s="38"/>
      <c r="L864" s="37"/>
    </row>
    <row r="865" spans="2:12" x14ac:dyDescent="0.25">
      <c r="B865" s="18"/>
      <c r="C865" s="38"/>
      <c r="D865" s="39"/>
      <c r="E865" s="40"/>
      <c r="F865" s="40"/>
      <c r="G865" s="40"/>
      <c r="H865" s="41"/>
      <c r="I865" s="38"/>
      <c r="J865" s="38"/>
      <c r="K865" s="38"/>
      <c r="L865" s="37"/>
    </row>
    <row r="866" spans="2:12" x14ac:dyDescent="0.25">
      <c r="B866" s="18"/>
      <c r="C866" s="38"/>
      <c r="D866" s="39"/>
      <c r="E866" s="40"/>
      <c r="F866" s="40"/>
      <c r="G866" s="40"/>
      <c r="H866" s="41"/>
      <c r="I866" s="38"/>
      <c r="J866" s="38"/>
      <c r="K866" s="38"/>
      <c r="L866" s="37"/>
    </row>
    <row r="867" spans="2:12" x14ac:dyDescent="0.25">
      <c r="B867" s="18"/>
      <c r="C867" s="38"/>
      <c r="D867" s="39"/>
      <c r="E867" s="40"/>
      <c r="F867" s="40"/>
      <c r="G867" s="40"/>
      <c r="H867" s="41"/>
      <c r="I867" s="38"/>
      <c r="J867" s="38"/>
      <c r="K867" s="38"/>
      <c r="L867" s="37"/>
    </row>
    <row r="868" spans="2:12" x14ac:dyDescent="0.25">
      <c r="B868" s="18"/>
      <c r="C868" s="38"/>
      <c r="D868" s="39"/>
      <c r="E868" s="40"/>
      <c r="F868" s="40"/>
      <c r="G868" s="40"/>
      <c r="H868" s="41"/>
      <c r="I868" s="38"/>
      <c r="J868" s="38"/>
      <c r="K868" s="38"/>
      <c r="L868" s="37"/>
    </row>
    <row r="869" spans="2:12" x14ac:dyDescent="0.25">
      <c r="B869" s="18"/>
      <c r="C869" s="38"/>
      <c r="D869" s="39"/>
      <c r="E869" s="40"/>
      <c r="F869" s="40"/>
      <c r="G869" s="40"/>
      <c r="H869" s="41"/>
      <c r="I869" s="38"/>
      <c r="J869" s="38"/>
      <c r="K869" s="38"/>
      <c r="L869" s="37"/>
    </row>
    <row r="870" spans="2:12" x14ac:dyDescent="0.25">
      <c r="B870" s="18"/>
      <c r="C870" s="38"/>
      <c r="D870" s="39"/>
      <c r="E870" s="40"/>
      <c r="F870" s="40"/>
      <c r="G870" s="40"/>
      <c r="H870" s="41"/>
      <c r="I870" s="38"/>
      <c r="J870" s="38"/>
      <c r="K870" s="38"/>
      <c r="L870" s="37"/>
    </row>
    <row r="871" spans="2:12" x14ac:dyDescent="0.25">
      <c r="B871" s="18"/>
      <c r="C871" s="38"/>
      <c r="D871" s="39"/>
      <c r="E871" s="40"/>
      <c r="F871" s="40"/>
      <c r="G871" s="40"/>
      <c r="H871" s="41"/>
      <c r="I871" s="38"/>
      <c r="J871" s="38"/>
      <c r="K871" s="38"/>
      <c r="L871" s="37"/>
    </row>
    <row r="872" spans="2:12" x14ac:dyDescent="0.25">
      <c r="B872" s="18"/>
      <c r="C872" s="38"/>
      <c r="D872" s="39"/>
      <c r="E872" s="40"/>
      <c r="F872" s="40"/>
      <c r="G872" s="40"/>
      <c r="H872" s="41"/>
      <c r="I872" s="38"/>
      <c r="J872" s="38"/>
      <c r="K872" s="38"/>
      <c r="L872" s="37"/>
    </row>
    <row r="873" spans="2:12" x14ac:dyDescent="0.25">
      <c r="B873" s="18"/>
      <c r="C873" s="38"/>
      <c r="D873" s="39"/>
      <c r="E873" s="40"/>
      <c r="F873" s="40"/>
      <c r="G873" s="40"/>
      <c r="H873" s="41"/>
      <c r="I873" s="38"/>
      <c r="J873" s="38"/>
      <c r="K873" s="38"/>
      <c r="L873" s="37"/>
    </row>
    <row r="874" spans="2:12" x14ac:dyDescent="0.25">
      <c r="B874" s="18"/>
      <c r="C874" s="38"/>
      <c r="D874" s="39"/>
      <c r="E874" s="40"/>
      <c r="F874" s="40"/>
      <c r="G874" s="40"/>
      <c r="H874" s="41"/>
      <c r="I874" s="38"/>
      <c r="J874" s="38"/>
      <c r="K874" s="38"/>
      <c r="L874" s="37"/>
    </row>
    <row r="875" spans="2:12" x14ac:dyDescent="0.25">
      <c r="B875" s="18"/>
      <c r="C875" s="38"/>
      <c r="D875" s="39"/>
      <c r="E875" s="40"/>
      <c r="F875" s="40"/>
      <c r="G875" s="40"/>
      <c r="H875" s="41"/>
      <c r="I875" s="38"/>
      <c r="J875" s="38"/>
      <c r="K875" s="38"/>
      <c r="L875" s="37"/>
    </row>
    <row r="876" spans="2:12" x14ac:dyDescent="0.25">
      <c r="B876" s="18"/>
      <c r="C876" s="38"/>
      <c r="D876" s="39"/>
      <c r="E876" s="40"/>
      <c r="F876" s="40"/>
      <c r="G876" s="40"/>
      <c r="H876" s="41"/>
      <c r="I876" s="38"/>
      <c r="J876" s="38"/>
      <c r="K876" s="38"/>
      <c r="L876" s="37"/>
    </row>
    <row r="877" spans="2:12" x14ac:dyDescent="0.25">
      <c r="B877" s="18"/>
      <c r="C877" s="38"/>
      <c r="D877" s="39"/>
      <c r="E877" s="40"/>
      <c r="F877" s="40"/>
      <c r="G877" s="40"/>
      <c r="H877" s="41"/>
      <c r="I877" s="38"/>
      <c r="J877" s="38"/>
      <c r="K877" s="38"/>
      <c r="L877" s="37"/>
    </row>
    <row r="878" spans="2:12" x14ac:dyDescent="0.25">
      <c r="B878" s="18"/>
      <c r="C878" s="38"/>
      <c r="D878" s="39"/>
      <c r="E878" s="40"/>
      <c r="F878" s="40"/>
      <c r="G878" s="40"/>
      <c r="H878" s="41"/>
      <c r="I878" s="38"/>
      <c r="J878" s="38"/>
      <c r="K878" s="38"/>
      <c r="L878" s="37"/>
    </row>
    <row r="879" spans="2:12" x14ac:dyDescent="0.25">
      <c r="B879" s="18"/>
      <c r="C879" s="38"/>
      <c r="D879" s="39"/>
      <c r="E879" s="40"/>
      <c r="F879" s="40"/>
      <c r="G879" s="40"/>
      <c r="H879" s="41"/>
      <c r="I879" s="38"/>
      <c r="J879" s="38"/>
      <c r="K879" s="38"/>
      <c r="L879" s="37"/>
    </row>
    <row r="880" spans="2:12" x14ac:dyDescent="0.25">
      <c r="B880" s="18"/>
      <c r="C880" s="38"/>
      <c r="D880" s="39"/>
      <c r="E880" s="40"/>
      <c r="F880" s="40"/>
      <c r="G880" s="40"/>
      <c r="H880" s="41"/>
      <c r="I880" s="38"/>
      <c r="J880" s="38"/>
      <c r="K880" s="38"/>
      <c r="L880" s="37"/>
    </row>
    <row r="881" spans="2:12" x14ac:dyDescent="0.25">
      <c r="B881" s="18"/>
      <c r="C881" s="38"/>
      <c r="D881" s="39"/>
      <c r="E881" s="40"/>
      <c r="F881" s="40"/>
      <c r="G881" s="40"/>
      <c r="H881" s="41"/>
      <c r="I881" s="38"/>
      <c r="J881" s="38"/>
      <c r="K881" s="38"/>
      <c r="L881" s="37"/>
    </row>
    <row r="882" spans="2:12" x14ac:dyDescent="0.25">
      <c r="B882" s="18"/>
      <c r="C882" s="38"/>
      <c r="D882" s="39"/>
      <c r="E882" s="40"/>
      <c r="F882" s="40"/>
      <c r="G882" s="40"/>
      <c r="H882" s="41"/>
      <c r="I882" s="38"/>
      <c r="J882" s="38"/>
      <c r="K882" s="38"/>
      <c r="L882" s="37"/>
    </row>
    <row r="883" spans="2:12" x14ac:dyDescent="0.25">
      <c r="B883" s="18"/>
      <c r="C883" s="38"/>
      <c r="D883" s="39"/>
      <c r="E883" s="40"/>
      <c r="F883" s="40"/>
      <c r="G883" s="40"/>
      <c r="H883" s="41"/>
      <c r="I883" s="38"/>
      <c r="J883" s="38"/>
      <c r="K883" s="38"/>
      <c r="L883" s="37"/>
    </row>
    <row r="884" spans="2:12" x14ac:dyDescent="0.25">
      <c r="B884" s="18"/>
      <c r="C884" s="38"/>
      <c r="D884" s="39"/>
      <c r="E884" s="40"/>
      <c r="F884" s="40"/>
      <c r="G884" s="40"/>
      <c r="H884" s="41"/>
      <c r="I884" s="38"/>
      <c r="J884" s="38"/>
      <c r="K884" s="38"/>
      <c r="L884" s="37"/>
    </row>
    <row r="885" spans="2:12" x14ac:dyDescent="0.25">
      <c r="B885" s="18"/>
      <c r="C885" s="38"/>
      <c r="D885" s="39"/>
      <c r="E885" s="40"/>
      <c r="F885" s="40"/>
      <c r="G885" s="40"/>
      <c r="H885" s="41"/>
      <c r="I885" s="38"/>
      <c r="J885" s="38"/>
      <c r="K885" s="38"/>
      <c r="L885" s="37"/>
    </row>
    <row r="886" spans="2:12" x14ac:dyDescent="0.25">
      <c r="B886" s="18"/>
      <c r="C886" s="38"/>
      <c r="D886" s="39"/>
      <c r="E886" s="40"/>
      <c r="F886" s="40"/>
      <c r="G886" s="40"/>
      <c r="H886" s="41"/>
      <c r="I886" s="38"/>
      <c r="J886" s="38"/>
      <c r="K886" s="38"/>
      <c r="L886" s="37"/>
    </row>
    <row r="887" spans="2:12" x14ac:dyDescent="0.25">
      <c r="B887" s="18"/>
      <c r="C887" s="38"/>
      <c r="D887" s="39"/>
      <c r="E887" s="40"/>
      <c r="F887" s="40"/>
      <c r="G887" s="40"/>
      <c r="H887" s="41"/>
      <c r="I887" s="38"/>
      <c r="J887" s="38"/>
      <c r="K887" s="38"/>
      <c r="L887" s="37"/>
    </row>
    <row r="888" spans="2:12" x14ac:dyDescent="0.25">
      <c r="B888" s="18"/>
      <c r="C888" s="38"/>
      <c r="D888" s="39"/>
      <c r="E888" s="40"/>
      <c r="F888" s="40"/>
      <c r="G888" s="40"/>
      <c r="H888" s="41"/>
      <c r="I888" s="38"/>
      <c r="J888" s="38"/>
      <c r="K888" s="38"/>
      <c r="L888" s="37"/>
    </row>
    <row r="889" spans="2:12" x14ac:dyDescent="0.25">
      <c r="B889" s="18"/>
      <c r="C889" s="38"/>
      <c r="D889" s="39"/>
      <c r="E889" s="40"/>
      <c r="F889" s="40"/>
      <c r="G889" s="40"/>
      <c r="H889" s="41"/>
      <c r="I889" s="38"/>
      <c r="J889" s="38"/>
      <c r="K889" s="38"/>
      <c r="L889" s="37"/>
    </row>
    <row r="890" spans="2:12" x14ac:dyDescent="0.25">
      <c r="B890" s="18"/>
      <c r="C890" s="38"/>
      <c r="D890" s="39"/>
      <c r="E890" s="40"/>
      <c r="F890" s="40"/>
      <c r="G890" s="40"/>
      <c r="H890" s="41"/>
      <c r="I890" s="38"/>
      <c r="J890" s="38"/>
      <c r="K890" s="38"/>
      <c r="L890" s="37"/>
    </row>
    <row r="891" spans="2:12" x14ac:dyDescent="0.25">
      <c r="B891" s="18"/>
      <c r="C891" s="38"/>
      <c r="D891" s="39"/>
      <c r="E891" s="40"/>
      <c r="F891" s="40"/>
      <c r="G891" s="40"/>
      <c r="H891" s="41"/>
      <c r="I891" s="38"/>
      <c r="J891" s="38"/>
      <c r="K891" s="38"/>
      <c r="L891" s="37"/>
    </row>
    <row r="892" spans="2:12" x14ac:dyDescent="0.25">
      <c r="B892" s="18"/>
      <c r="C892" s="38"/>
      <c r="D892" s="39"/>
      <c r="E892" s="40"/>
      <c r="F892" s="40"/>
      <c r="G892" s="40"/>
      <c r="H892" s="41"/>
      <c r="I892" s="38"/>
      <c r="J892" s="38"/>
      <c r="K892" s="38"/>
      <c r="L892" s="37"/>
    </row>
    <row r="893" spans="2:12" x14ac:dyDescent="0.25">
      <c r="B893" s="18"/>
      <c r="C893" s="38"/>
      <c r="D893" s="39"/>
      <c r="E893" s="40"/>
      <c r="F893" s="40"/>
      <c r="G893" s="40"/>
      <c r="H893" s="41"/>
      <c r="I893" s="38"/>
      <c r="J893" s="38"/>
      <c r="K893" s="38"/>
      <c r="L893" s="37"/>
    </row>
    <row r="894" spans="2:12" x14ac:dyDescent="0.25">
      <c r="B894" s="18"/>
      <c r="C894" s="38"/>
      <c r="D894" s="39"/>
      <c r="E894" s="40"/>
      <c r="F894" s="40"/>
      <c r="G894" s="40"/>
      <c r="H894" s="41"/>
      <c r="I894" s="38"/>
      <c r="J894" s="38"/>
      <c r="K894" s="38"/>
      <c r="L894" s="37"/>
    </row>
    <row r="895" spans="2:12" x14ac:dyDescent="0.25">
      <c r="B895" s="18"/>
      <c r="C895" s="38"/>
      <c r="D895" s="39"/>
      <c r="E895" s="40"/>
      <c r="F895" s="40"/>
      <c r="G895" s="40"/>
      <c r="H895" s="41"/>
      <c r="I895" s="38"/>
      <c r="J895" s="38"/>
      <c r="K895" s="38"/>
      <c r="L895" s="37"/>
    </row>
    <row r="896" spans="2:12" x14ac:dyDescent="0.25">
      <c r="B896" s="18"/>
      <c r="C896" s="38"/>
      <c r="D896" s="39"/>
      <c r="E896" s="40"/>
      <c r="F896" s="40"/>
      <c r="G896" s="40"/>
      <c r="H896" s="41"/>
      <c r="I896" s="38"/>
      <c r="J896" s="38"/>
      <c r="K896" s="38"/>
      <c r="L896" s="37"/>
    </row>
    <row r="897" spans="2:12" x14ac:dyDescent="0.25">
      <c r="B897" s="18"/>
      <c r="C897" s="38"/>
      <c r="D897" s="39"/>
      <c r="E897" s="40"/>
      <c r="F897" s="40"/>
      <c r="G897" s="40"/>
      <c r="H897" s="41"/>
      <c r="I897" s="38"/>
      <c r="J897" s="38"/>
      <c r="K897" s="38"/>
      <c r="L897" s="37"/>
    </row>
    <row r="898" spans="2:12" x14ac:dyDescent="0.25">
      <c r="B898" s="18"/>
      <c r="C898" s="38"/>
      <c r="D898" s="39"/>
      <c r="E898" s="40"/>
      <c r="F898" s="40"/>
      <c r="G898" s="40"/>
      <c r="H898" s="41"/>
      <c r="I898" s="38"/>
      <c r="J898" s="38"/>
      <c r="K898" s="38"/>
      <c r="L898" s="37"/>
    </row>
    <row r="899" spans="2:12" x14ac:dyDescent="0.25">
      <c r="B899" s="18"/>
      <c r="C899" s="38"/>
      <c r="D899" s="39"/>
      <c r="E899" s="40"/>
      <c r="F899" s="40"/>
      <c r="G899" s="40"/>
      <c r="H899" s="41"/>
      <c r="I899" s="38"/>
      <c r="J899" s="38"/>
      <c r="K899" s="38"/>
      <c r="L899" s="37"/>
    </row>
    <row r="900" spans="2:12" x14ac:dyDescent="0.25">
      <c r="B900" s="18"/>
      <c r="C900" s="38"/>
      <c r="D900" s="39"/>
      <c r="E900" s="40"/>
      <c r="F900" s="40"/>
      <c r="G900" s="40"/>
      <c r="H900" s="41"/>
      <c r="I900" s="38"/>
      <c r="J900" s="38"/>
      <c r="K900" s="38"/>
      <c r="L900" s="37"/>
    </row>
    <row r="901" spans="2:12" x14ac:dyDescent="0.25">
      <c r="B901" s="18"/>
      <c r="C901" s="38"/>
      <c r="D901" s="39"/>
      <c r="E901" s="40"/>
      <c r="F901" s="40"/>
      <c r="G901" s="40"/>
      <c r="H901" s="41"/>
      <c r="I901" s="38"/>
      <c r="J901" s="38"/>
      <c r="K901" s="38"/>
      <c r="L901" s="37"/>
    </row>
    <row r="902" spans="2:12" x14ac:dyDescent="0.25">
      <c r="B902" s="18"/>
      <c r="C902" s="38"/>
      <c r="D902" s="39"/>
      <c r="E902" s="40"/>
      <c r="F902" s="40"/>
      <c r="G902" s="40"/>
      <c r="H902" s="41"/>
      <c r="I902" s="38"/>
      <c r="J902" s="38"/>
      <c r="K902" s="38"/>
      <c r="L902" s="37"/>
    </row>
    <row r="903" spans="2:12" x14ac:dyDescent="0.25">
      <c r="B903" s="18"/>
      <c r="C903" s="38"/>
      <c r="D903" s="39"/>
      <c r="E903" s="40"/>
      <c r="F903" s="40"/>
      <c r="G903" s="40"/>
      <c r="H903" s="41"/>
      <c r="I903" s="38"/>
      <c r="J903" s="38"/>
      <c r="K903" s="38"/>
      <c r="L903" s="37"/>
    </row>
    <row r="904" spans="2:12" x14ac:dyDescent="0.25">
      <c r="B904" s="18"/>
      <c r="C904" s="38"/>
      <c r="D904" s="39"/>
      <c r="E904" s="40"/>
      <c r="F904" s="40"/>
      <c r="G904" s="40"/>
      <c r="H904" s="41"/>
      <c r="I904" s="38"/>
      <c r="J904" s="38"/>
      <c r="K904" s="38"/>
      <c r="L904" s="37"/>
    </row>
    <row r="905" spans="2:12" x14ac:dyDescent="0.25">
      <c r="B905" s="18"/>
      <c r="C905" s="38"/>
      <c r="D905" s="39"/>
      <c r="E905" s="40"/>
      <c r="F905" s="40"/>
      <c r="G905" s="40"/>
      <c r="H905" s="41"/>
      <c r="I905" s="38"/>
      <c r="J905" s="38"/>
      <c r="K905" s="38"/>
      <c r="L905" s="37"/>
    </row>
    <row r="906" spans="2:12" x14ac:dyDescent="0.25">
      <c r="B906" s="18"/>
      <c r="C906" s="38"/>
      <c r="D906" s="39"/>
      <c r="E906" s="40"/>
      <c r="F906" s="40"/>
      <c r="G906" s="40"/>
      <c r="H906" s="41"/>
      <c r="I906" s="38"/>
      <c r="J906" s="38"/>
      <c r="K906" s="38"/>
      <c r="L906" s="37"/>
    </row>
    <row r="907" spans="2:12" x14ac:dyDescent="0.25">
      <c r="B907" s="18"/>
      <c r="C907" s="38"/>
      <c r="D907" s="39"/>
      <c r="E907" s="40"/>
      <c r="F907" s="40"/>
      <c r="G907" s="40"/>
      <c r="H907" s="41"/>
      <c r="I907" s="38"/>
      <c r="J907" s="38"/>
      <c r="K907" s="38"/>
      <c r="L907" s="37"/>
    </row>
    <row r="908" spans="2:12" x14ac:dyDescent="0.25">
      <c r="B908" s="18"/>
      <c r="C908" s="38"/>
      <c r="D908" s="39"/>
      <c r="E908" s="40"/>
      <c r="F908" s="40"/>
      <c r="G908" s="40"/>
      <c r="H908" s="41"/>
      <c r="I908" s="38"/>
      <c r="J908" s="38"/>
      <c r="K908" s="38"/>
      <c r="L908" s="37"/>
    </row>
    <row r="909" spans="2:12" x14ac:dyDescent="0.25">
      <c r="B909" s="18"/>
      <c r="C909" s="38"/>
      <c r="D909" s="39"/>
      <c r="E909" s="40"/>
      <c r="F909" s="40"/>
      <c r="G909" s="40"/>
      <c r="H909" s="41"/>
      <c r="I909" s="38"/>
      <c r="J909" s="38"/>
      <c r="K909" s="38"/>
      <c r="L909" s="37"/>
    </row>
    <row r="910" spans="2:12" x14ac:dyDescent="0.25">
      <c r="B910" s="18"/>
      <c r="C910" s="38"/>
      <c r="D910" s="39"/>
      <c r="E910" s="40"/>
      <c r="F910" s="40"/>
      <c r="G910" s="40"/>
      <c r="H910" s="41"/>
      <c r="I910" s="38"/>
      <c r="J910" s="38"/>
      <c r="K910" s="38"/>
      <c r="L910" s="37"/>
    </row>
    <row r="911" spans="2:12" x14ac:dyDescent="0.25">
      <c r="B911" s="18"/>
      <c r="C911" s="38"/>
      <c r="D911" s="39"/>
      <c r="E911" s="40"/>
      <c r="F911" s="40"/>
      <c r="G911" s="40"/>
      <c r="H911" s="41"/>
      <c r="I911" s="38"/>
      <c r="J911" s="38"/>
      <c r="K911" s="38"/>
      <c r="L911" s="37"/>
    </row>
    <row r="912" spans="2:12" x14ac:dyDescent="0.25">
      <c r="B912" s="18"/>
      <c r="C912" s="38"/>
      <c r="D912" s="39"/>
      <c r="E912" s="40"/>
      <c r="F912" s="40"/>
      <c r="G912" s="40"/>
      <c r="H912" s="41"/>
      <c r="I912" s="38"/>
      <c r="J912" s="38"/>
      <c r="K912" s="38"/>
      <c r="L912" s="37"/>
    </row>
    <row r="913" spans="2:12" x14ac:dyDescent="0.25">
      <c r="B913" s="18"/>
      <c r="C913" s="38"/>
      <c r="D913" s="39"/>
      <c r="E913" s="40"/>
      <c r="F913" s="40"/>
      <c r="G913" s="40"/>
      <c r="H913" s="41"/>
      <c r="I913" s="38"/>
      <c r="J913" s="38"/>
      <c r="K913" s="38"/>
      <c r="L913" s="37"/>
    </row>
    <row r="914" spans="2:12" x14ac:dyDescent="0.25">
      <c r="B914" s="18"/>
      <c r="C914" s="38"/>
      <c r="D914" s="39"/>
      <c r="E914" s="40"/>
      <c r="F914" s="40"/>
      <c r="G914" s="40"/>
      <c r="H914" s="41"/>
      <c r="I914" s="38"/>
      <c r="J914" s="38"/>
      <c r="K914" s="38"/>
      <c r="L914" s="37"/>
    </row>
    <row r="915" spans="2:12" x14ac:dyDescent="0.25">
      <c r="B915" s="18"/>
      <c r="C915" s="38"/>
      <c r="D915" s="39"/>
      <c r="E915" s="40"/>
      <c r="F915" s="40"/>
      <c r="G915" s="40"/>
      <c r="H915" s="41"/>
      <c r="I915" s="38"/>
      <c r="J915" s="38"/>
      <c r="K915" s="38"/>
      <c r="L915" s="37"/>
    </row>
    <row r="916" spans="2:12" x14ac:dyDescent="0.25">
      <c r="B916" s="18"/>
      <c r="C916" s="38"/>
      <c r="D916" s="39"/>
      <c r="E916" s="40"/>
      <c r="F916" s="40"/>
      <c r="G916" s="40"/>
      <c r="H916" s="41"/>
      <c r="I916" s="38"/>
      <c r="J916" s="38"/>
      <c r="K916" s="38"/>
      <c r="L916" s="37"/>
    </row>
    <row r="917" spans="2:12" x14ac:dyDescent="0.25">
      <c r="B917" s="18"/>
      <c r="C917" s="38"/>
      <c r="D917" s="39"/>
      <c r="E917" s="40"/>
      <c r="F917" s="40"/>
      <c r="G917" s="40"/>
      <c r="H917" s="41"/>
      <c r="I917" s="38"/>
      <c r="J917" s="38"/>
      <c r="K917" s="38"/>
      <c r="L917" s="37"/>
    </row>
    <row r="918" spans="2:12" x14ac:dyDescent="0.25">
      <c r="B918" s="18"/>
      <c r="C918" s="38"/>
      <c r="D918" s="39"/>
      <c r="E918" s="40"/>
      <c r="F918" s="40"/>
      <c r="G918" s="40"/>
      <c r="H918" s="41"/>
      <c r="I918" s="38"/>
      <c r="J918" s="38"/>
      <c r="K918" s="38"/>
      <c r="L918" s="37"/>
    </row>
    <row r="919" spans="2:12" x14ac:dyDescent="0.25">
      <c r="B919" s="18"/>
      <c r="C919" s="38"/>
      <c r="D919" s="39"/>
      <c r="E919" s="40"/>
      <c r="F919" s="40"/>
      <c r="G919" s="40"/>
      <c r="H919" s="41"/>
      <c r="I919" s="38"/>
      <c r="J919" s="38"/>
      <c r="K919" s="38"/>
      <c r="L919" s="37"/>
    </row>
    <row r="920" spans="2:12" x14ac:dyDescent="0.25">
      <c r="B920" s="18"/>
      <c r="C920" s="38"/>
      <c r="D920" s="39"/>
      <c r="E920" s="40"/>
      <c r="F920" s="40"/>
      <c r="G920" s="40"/>
      <c r="H920" s="41"/>
      <c r="I920" s="38"/>
      <c r="J920" s="38"/>
      <c r="K920" s="38"/>
      <c r="L920" s="37"/>
    </row>
    <row r="921" spans="2:12" x14ac:dyDescent="0.25">
      <c r="B921" s="18"/>
      <c r="C921" s="38"/>
      <c r="D921" s="39"/>
      <c r="E921" s="40"/>
      <c r="F921" s="40"/>
      <c r="G921" s="40"/>
      <c r="H921" s="41"/>
      <c r="I921" s="38"/>
      <c r="J921" s="38"/>
      <c r="K921" s="38"/>
      <c r="L921" s="37"/>
    </row>
    <row r="922" spans="2:12" x14ac:dyDescent="0.25">
      <c r="B922" s="18"/>
      <c r="C922" s="38"/>
      <c r="D922" s="39"/>
      <c r="E922" s="40"/>
      <c r="F922" s="40"/>
      <c r="G922" s="40"/>
      <c r="H922" s="41"/>
      <c r="I922" s="38"/>
      <c r="J922" s="38"/>
      <c r="K922" s="38"/>
      <c r="L922" s="37"/>
    </row>
    <row r="923" spans="2:12" x14ac:dyDescent="0.25">
      <c r="B923" s="18"/>
      <c r="C923" s="38"/>
      <c r="D923" s="39"/>
      <c r="E923" s="40"/>
      <c r="F923" s="40"/>
      <c r="G923" s="40"/>
      <c r="H923" s="41"/>
      <c r="I923" s="38"/>
      <c r="J923" s="38"/>
      <c r="K923" s="38"/>
      <c r="L923" s="37"/>
    </row>
    <row r="924" spans="2:12" x14ac:dyDescent="0.25">
      <c r="B924" s="18"/>
      <c r="C924" s="38"/>
      <c r="D924" s="39"/>
      <c r="E924" s="40"/>
      <c r="F924" s="40"/>
      <c r="G924" s="40"/>
      <c r="H924" s="41"/>
      <c r="I924" s="38"/>
      <c r="J924" s="38"/>
      <c r="K924" s="38"/>
      <c r="L924" s="37"/>
    </row>
    <row r="925" spans="2:12" x14ac:dyDescent="0.25">
      <c r="B925" s="18"/>
      <c r="C925" s="38"/>
      <c r="D925" s="39"/>
      <c r="E925" s="40"/>
      <c r="F925" s="40"/>
      <c r="G925" s="40"/>
      <c r="H925" s="41"/>
      <c r="I925" s="38"/>
      <c r="J925" s="38"/>
      <c r="K925" s="38"/>
      <c r="L925" s="37"/>
    </row>
    <row r="926" spans="2:12" x14ac:dyDescent="0.25">
      <c r="B926" s="18"/>
      <c r="C926" s="38"/>
      <c r="D926" s="39"/>
      <c r="E926" s="40"/>
      <c r="F926" s="40"/>
      <c r="G926" s="40"/>
      <c r="H926" s="41"/>
      <c r="I926" s="38"/>
      <c r="J926" s="38"/>
      <c r="K926" s="38"/>
      <c r="L926" s="37"/>
    </row>
    <row r="927" spans="2:12" x14ac:dyDescent="0.25">
      <c r="B927" s="18"/>
      <c r="C927" s="38"/>
      <c r="D927" s="39"/>
      <c r="E927" s="40"/>
      <c r="F927" s="40"/>
      <c r="G927" s="40"/>
      <c r="H927" s="41"/>
      <c r="I927" s="38"/>
      <c r="J927" s="38"/>
      <c r="K927" s="38"/>
      <c r="L927" s="37"/>
    </row>
    <row r="928" spans="2:12" x14ac:dyDescent="0.25">
      <c r="B928" s="18"/>
      <c r="C928" s="38"/>
      <c r="D928" s="39"/>
      <c r="E928" s="40"/>
      <c r="F928" s="40"/>
      <c r="G928" s="40"/>
      <c r="H928" s="41"/>
      <c r="I928" s="38"/>
      <c r="J928" s="38"/>
      <c r="K928" s="38"/>
      <c r="L928" s="37"/>
    </row>
    <row r="929" spans="2:12" x14ac:dyDescent="0.25">
      <c r="B929" s="18"/>
      <c r="C929" s="38"/>
      <c r="D929" s="39"/>
      <c r="E929" s="40"/>
      <c r="F929" s="40"/>
      <c r="G929" s="40"/>
      <c r="H929" s="41"/>
      <c r="I929" s="38"/>
      <c r="J929" s="38"/>
      <c r="K929" s="38"/>
      <c r="L929" s="37"/>
    </row>
    <row r="930" spans="2:12" x14ac:dyDescent="0.25">
      <c r="B930" s="18"/>
      <c r="C930" s="38"/>
      <c r="D930" s="39"/>
      <c r="E930" s="40"/>
      <c r="F930" s="40"/>
      <c r="G930" s="40"/>
      <c r="H930" s="41"/>
      <c r="I930" s="38"/>
      <c r="J930" s="38"/>
      <c r="K930" s="38"/>
      <c r="L930" s="37"/>
    </row>
    <row r="931" spans="2:12" x14ac:dyDescent="0.25">
      <c r="B931" s="18"/>
      <c r="C931" s="38"/>
      <c r="D931" s="39"/>
      <c r="E931" s="40"/>
      <c r="F931" s="40"/>
      <c r="G931" s="40"/>
      <c r="H931" s="41"/>
      <c r="I931" s="38"/>
      <c r="J931" s="38"/>
      <c r="K931" s="38"/>
      <c r="L931" s="37"/>
    </row>
    <row r="932" spans="2:12" x14ac:dyDescent="0.25">
      <c r="B932" s="18"/>
      <c r="C932" s="38"/>
      <c r="D932" s="39"/>
      <c r="E932" s="40"/>
      <c r="F932" s="40"/>
      <c r="G932" s="40"/>
      <c r="H932" s="41"/>
      <c r="I932" s="38"/>
      <c r="J932" s="38"/>
      <c r="K932" s="38"/>
      <c r="L932" s="37"/>
    </row>
    <row r="933" spans="2:12" x14ac:dyDescent="0.25">
      <c r="B933" s="18"/>
      <c r="C933" s="38"/>
      <c r="D933" s="39"/>
      <c r="E933" s="40"/>
      <c r="F933" s="40"/>
      <c r="G933" s="40"/>
      <c r="H933" s="41"/>
      <c r="I933" s="38"/>
      <c r="J933" s="38"/>
      <c r="K933" s="38"/>
      <c r="L933" s="37"/>
    </row>
    <row r="934" spans="2:12" x14ac:dyDescent="0.25">
      <c r="B934" s="18"/>
      <c r="C934" s="38"/>
      <c r="D934" s="39"/>
      <c r="E934" s="40"/>
      <c r="F934" s="40"/>
      <c r="G934" s="40"/>
      <c r="H934" s="41"/>
      <c r="I934" s="38"/>
      <c r="J934" s="38"/>
      <c r="K934" s="38"/>
      <c r="L934" s="37"/>
    </row>
    <row r="935" spans="2:12" x14ac:dyDescent="0.25">
      <c r="B935" s="18"/>
      <c r="C935" s="38"/>
      <c r="D935" s="39"/>
      <c r="E935" s="40"/>
      <c r="F935" s="40"/>
      <c r="G935" s="40"/>
      <c r="H935" s="41"/>
      <c r="I935" s="38"/>
      <c r="J935" s="38"/>
      <c r="K935" s="38"/>
      <c r="L935" s="37"/>
    </row>
    <row r="936" spans="2:12" x14ac:dyDescent="0.25">
      <c r="B936" s="18"/>
      <c r="C936" s="38"/>
      <c r="D936" s="39"/>
      <c r="E936" s="40"/>
      <c r="F936" s="40"/>
      <c r="G936" s="40"/>
      <c r="H936" s="41"/>
      <c r="I936" s="38"/>
      <c r="J936" s="38"/>
      <c r="K936" s="38"/>
      <c r="L936" s="37"/>
    </row>
    <row r="937" spans="2:12" x14ac:dyDescent="0.25">
      <c r="B937" s="18"/>
      <c r="C937" s="38"/>
      <c r="D937" s="39"/>
      <c r="E937" s="40"/>
      <c r="F937" s="40"/>
      <c r="G937" s="40"/>
      <c r="H937" s="41"/>
      <c r="I937" s="38"/>
      <c r="J937" s="38"/>
      <c r="K937" s="38"/>
      <c r="L937" s="37"/>
    </row>
    <row r="938" spans="2:12" x14ac:dyDescent="0.25">
      <c r="B938" s="18"/>
      <c r="C938" s="38"/>
      <c r="D938" s="39"/>
      <c r="E938" s="40"/>
      <c r="F938" s="40"/>
      <c r="G938" s="40"/>
      <c r="H938" s="41"/>
      <c r="I938" s="38"/>
      <c r="J938" s="38"/>
      <c r="K938" s="38"/>
      <c r="L938" s="37"/>
    </row>
    <row r="939" spans="2:12" x14ac:dyDescent="0.25">
      <c r="B939" s="18"/>
      <c r="C939" s="38"/>
      <c r="D939" s="39"/>
      <c r="E939" s="40"/>
      <c r="F939" s="40"/>
      <c r="G939" s="40"/>
      <c r="H939" s="41"/>
      <c r="I939" s="38"/>
      <c r="J939" s="38"/>
      <c r="K939" s="38"/>
      <c r="L939" s="37"/>
    </row>
    <row r="940" spans="2:12" x14ac:dyDescent="0.25">
      <c r="B940" s="18"/>
      <c r="C940" s="38"/>
      <c r="D940" s="39"/>
      <c r="E940" s="40"/>
      <c r="F940" s="40"/>
      <c r="G940" s="40"/>
      <c r="H940" s="41"/>
      <c r="I940" s="38"/>
      <c r="J940" s="38"/>
      <c r="K940" s="38"/>
      <c r="L940" s="37"/>
    </row>
    <row r="941" spans="2:12" x14ac:dyDescent="0.25">
      <c r="B941" s="18"/>
      <c r="C941" s="38"/>
      <c r="D941" s="39"/>
      <c r="E941" s="40"/>
      <c r="F941" s="40"/>
      <c r="G941" s="40"/>
      <c r="H941" s="41"/>
      <c r="I941" s="38"/>
      <c r="J941" s="38"/>
      <c r="K941" s="38"/>
      <c r="L941" s="37"/>
    </row>
    <row r="942" spans="2:12" x14ac:dyDescent="0.25">
      <c r="B942" s="18"/>
      <c r="C942" s="38"/>
      <c r="D942" s="39"/>
      <c r="E942" s="40"/>
      <c r="F942" s="40"/>
      <c r="G942" s="40"/>
      <c r="H942" s="41"/>
      <c r="I942" s="38"/>
      <c r="J942" s="38"/>
      <c r="K942" s="38"/>
      <c r="L942" s="37"/>
    </row>
    <row r="943" spans="2:12" x14ac:dyDescent="0.25">
      <c r="B943" s="18"/>
      <c r="C943" s="38"/>
      <c r="D943" s="39"/>
      <c r="E943" s="40"/>
      <c r="F943" s="40"/>
      <c r="G943" s="40"/>
      <c r="H943" s="41"/>
      <c r="I943" s="38"/>
      <c r="J943" s="38"/>
      <c r="K943" s="38"/>
      <c r="L943" s="37"/>
    </row>
    <row r="944" spans="2:12" x14ac:dyDescent="0.25">
      <c r="B944" s="18"/>
      <c r="C944" s="38"/>
      <c r="D944" s="39"/>
      <c r="E944" s="40"/>
      <c r="F944" s="40"/>
      <c r="G944" s="40"/>
      <c r="H944" s="41"/>
      <c r="I944" s="38"/>
      <c r="J944" s="38"/>
      <c r="K944" s="38"/>
      <c r="L944" s="37"/>
    </row>
    <row r="945" spans="2:12" x14ac:dyDescent="0.25">
      <c r="B945" s="18"/>
      <c r="C945" s="38"/>
      <c r="D945" s="39"/>
      <c r="E945" s="40"/>
      <c r="F945" s="40"/>
      <c r="G945" s="40"/>
      <c r="H945" s="41"/>
      <c r="I945" s="38"/>
      <c r="J945" s="38"/>
      <c r="K945" s="38"/>
      <c r="L945" s="37"/>
    </row>
    <row r="946" spans="2:12" x14ac:dyDescent="0.25">
      <c r="B946" s="18"/>
      <c r="C946" s="38"/>
      <c r="D946" s="39"/>
      <c r="E946" s="40"/>
      <c r="F946" s="40"/>
      <c r="G946" s="40"/>
      <c r="H946" s="41"/>
      <c r="I946" s="38"/>
      <c r="J946" s="38"/>
      <c r="K946" s="38"/>
      <c r="L946" s="37"/>
    </row>
    <row r="947" spans="2:12" x14ac:dyDescent="0.25">
      <c r="B947" s="18"/>
      <c r="C947" s="38"/>
      <c r="D947" s="39"/>
      <c r="E947" s="40"/>
      <c r="F947" s="40"/>
      <c r="G947" s="40"/>
      <c r="H947" s="41"/>
      <c r="I947" s="38"/>
      <c r="J947" s="38"/>
      <c r="K947" s="38"/>
      <c r="L947" s="37"/>
    </row>
    <row r="948" spans="2:12" x14ac:dyDescent="0.25">
      <c r="B948" s="18"/>
      <c r="C948" s="38"/>
      <c r="D948" s="39"/>
      <c r="E948" s="40"/>
      <c r="F948" s="40"/>
      <c r="G948" s="40"/>
      <c r="H948" s="41"/>
      <c r="I948" s="38"/>
      <c r="J948" s="38"/>
      <c r="K948" s="38"/>
      <c r="L948" s="37"/>
    </row>
    <row r="949" spans="2:12" x14ac:dyDescent="0.25">
      <c r="B949" s="18"/>
      <c r="C949" s="38"/>
      <c r="D949" s="39"/>
      <c r="E949" s="40"/>
      <c r="F949" s="40"/>
      <c r="G949" s="40"/>
      <c r="H949" s="41"/>
      <c r="I949" s="38"/>
      <c r="J949" s="38"/>
      <c r="K949" s="38"/>
      <c r="L949" s="37"/>
    </row>
    <row r="950" spans="2:12" x14ac:dyDescent="0.25">
      <c r="B950" s="18"/>
      <c r="C950" s="38"/>
      <c r="D950" s="39"/>
      <c r="E950" s="40"/>
      <c r="F950" s="40"/>
      <c r="G950" s="40"/>
      <c r="H950" s="41"/>
      <c r="I950" s="38"/>
      <c r="J950" s="38"/>
      <c r="K950" s="38"/>
      <c r="L950" s="37"/>
    </row>
    <row r="951" spans="2:12" x14ac:dyDescent="0.25">
      <c r="B951" s="18"/>
      <c r="C951" s="38"/>
      <c r="D951" s="39"/>
      <c r="E951" s="40"/>
      <c r="F951" s="40"/>
      <c r="G951" s="40"/>
      <c r="H951" s="41"/>
      <c r="I951" s="38"/>
      <c r="J951" s="38"/>
      <c r="K951" s="38"/>
      <c r="L951" s="37"/>
    </row>
    <row r="952" spans="2:12" x14ac:dyDescent="0.25">
      <c r="B952" s="18"/>
      <c r="C952" s="38"/>
      <c r="D952" s="39"/>
      <c r="E952" s="40"/>
      <c r="F952" s="40"/>
      <c r="G952" s="40"/>
      <c r="H952" s="41"/>
      <c r="I952" s="38"/>
      <c r="J952" s="38"/>
      <c r="K952" s="38"/>
      <c r="L952" s="37"/>
    </row>
    <row r="953" spans="2:12" x14ac:dyDescent="0.25">
      <c r="B953" s="18"/>
      <c r="C953" s="38"/>
      <c r="D953" s="39"/>
      <c r="E953" s="40"/>
      <c r="F953" s="40"/>
      <c r="G953" s="40"/>
      <c r="H953" s="41"/>
      <c r="I953" s="38"/>
      <c r="J953" s="38"/>
      <c r="K953" s="38"/>
      <c r="L953" s="37"/>
    </row>
    <row r="954" spans="2:12" x14ac:dyDescent="0.25">
      <c r="B954" s="18"/>
      <c r="C954" s="38"/>
      <c r="D954" s="39"/>
      <c r="E954" s="40"/>
      <c r="F954" s="40"/>
      <c r="G954" s="40"/>
      <c r="H954" s="41"/>
      <c r="I954" s="38"/>
      <c r="J954" s="38"/>
      <c r="K954" s="38"/>
      <c r="L954" s="37"/>
    </row>
    <row r="955" spans="2:12" x14ac:dyDescent="0.25">
      <c r="B955" s="18"/>
      <c r="C955" s="38"/>
      <c r="D955" s="39"/>
      <c r="E955" s="40"/>
      <c r="F955" s="40"/>
      <c r="G955" s="40"/>
      <c r="H955" s="41"/>
      <c r="I955" s="38"/>
      <c r="J955" s="38"/>
      <c r="K955" s="38"/>
      <c r="L955" s="37"/>
    </row>
    <row r="956" spans="2:12" x14ac:dyDescent="0.25">
      <c r="B956" s="18"/>
      <c r="C956" s="38"/>
      <c r="D956" s="39"/>
      <c r="E956" s="40"/>
      <c r="F956" s="40"/>
      <c r="G956" s="40"/>
      <c r="H956" s="41"/>
      <c r="I956" s="38"/>
      <c r="J956" s="38"/>
      <c r="K956" s="38"/>
      <c r="L956" s="37"/>
    </row>
    <row r="957" spans="2:12" x14ac:dyDescent="0.25">
      <c r="B957" s="18"/>
      <c r="C957" s="38"/>
      <c r="D957" s="39"/>
      <c r="E957" s="40"/>
      <c r="F957" s="40"/>
      <c r="G957" s="40"/>
      <c r="H957" s="41"/>
      <c r="I957" s="38"/>
      <c r="J957" s="38"/>
      <c r="K957" s="38"/>
      <c r="L957" s="37"/>
    </row>
    <row r="958" spans="2:12" x14ac:dyDescent="0.25">
      <c r="B958" s="18"/>
      <c r="C958" s="38"/>
      <c r="D958" s="39"/>
      <c r="E958" s="40"/>
      <c r="F958" s="40"/>
      <c r="G958" s="40"/>
      <c r="H958" s="41"/>
      <c r="I958" s="38"/>
      <c r="J958" s="38"/>
      <c r="K958" s="38"/>
      <c r="L958" s="37"/>
    </row>
    <row r="959" spans="2:12" x14ac:dyDescent="0.25">
      <c r="B959" s="18"/>
      <c r="C959" s="38"/>
      <c r="D959" s="39"/>
      <c r="E959" s="40"/>
      <c r="F959" s="40"/>
      <c r="G959" s="40"/>
      <c r="H959" s="41"/>
      <c r="I959" s="38"/>
      <c r="J959" s="38"/>
      <c r="K959" s="38"/>
      <c r="L959" s="37"/>
    </row>
    <row r="960" spans="2:12" x14ac:dyDescent="0.25">
      <c r="B960" s="18"/>
      <c r="C960" s="38"/>
      <c r="D960" s="39"/>
      <c r="E960" s="40"/>
      <c r="F960" s="40"/>
      <c r="G960" s="40"/>
      <c r="H960" s="41"/>
      <c r="I960" s="38"/>
      <c r="J960" s="38"/>
      <c r="K960" s="38"/>
      <c r="L960" s="37"/>
    </row>
    <row r="961" spans="2:12" x14ac:dyDescent="0.25">
      <c r="B961" s="18"/>
      <c r="C961" s="38"/>
      <c r="D961" s="39"/>
      <c r="E961" s="40"/>
      <c r="F961" s="40"/>
      <c r="G961" s="40"/>
      <c r="H961" s="41"/>
      <c r="I961" s="38"/>
      <c r="J961" s="38"/>
      <c r="K961" s="38"/>
      <c r="L961" s="37"/>
    </row>
    <row r="962" spans="2:12" x14ac:dyDescent="0.25">
      <c r="B962" s="18"/>
      <c r="C962" s="38"/>
      <c r="D962" s="39"/>
      <c r="E962" s="40"/>
      <c r="F962" s="40"/>
      <c r="G962" s="40"/>
      <c r="H962" s="41"/>
      <c r="I962" s="38"/>
      <c r="J962" s="38"/>
      <c r="K962" s="38"/>
      <c r="L962" s="37"/>
    </row>
    <row r="963" spans="2:12" x14ac:dyDescent="0.25">
      <c r="B963" s="18"/>
      <c r="C963" s="38"/>
      <c r="D963" s="39"/>
      <c r="E963" s="40"/>
      <c r="F963" s="40"/>
      <c r="G963" s="40"/>
      <c r="H963" s="41"/>
      <c r="I963" s="38"/>
      <c r="J963" s="38"/>
      <c r="K963" s="38"/>
      <c r="L963" s="37"/>
    </row>
    <row r="964" spans="2:12" x14ac:dyDescent="0.25">
      <c r="B964" s="18"/>
      <c r="C964" s="38"/>
      <c r="D964" s="39"/>
      <c r="E964" s="40"/>
      <c r="F964" s="40"/>
      <c r="G964" s="40"/>
      <c r="H964" s="41"/>
      <c r="I964" s="38"/>
      <c r="J964" s="38"/>
      <c r="K964" s="38"/>
      <c r="L964" s="37"/>
    </row>
    <row r="965" spans="2:12" x14ac:dyDescent="0.25">
      <c r="B965" s="18"/>
      <c r="C965" s="38"/>
      <c r="D965" s="39"/>
      <c r="E965" s="40"/>
      <c r="F965" s="40"/>
      <c r="G965" s="40"/>
      <c r="H965" s="41"/>
      <c r="I965" s="38"/>
      <c r="J965" s="38"/>
      <c r="K965" s="38"/>
      <c r="L965" s="37"/>
    </row>
    <row r="966" spans="2:12" x14ac:dyDescent="0.25">
      <c r="B966" s="18"/>
      <c r="C966" s="38"/>
      <c r="D966" s="39"/>
      <c r="E966" s="40"/>
      <c r="F966" s="40"/>
      <c r="G966" s="40"/>
      <c r="H966" s="41"/>
      <c r="I966" s="38"/>
      <c r="J966" s="38"/>
      <c r="K966" s="38"/>
      <c r="L966" s="37"/>
    </row>
    <row r="967" spans="2:12" x14ac:dyDescent="0.25">
      <c r="B967" s="18"/>
      <c r="C967" s="38"/>
      <c r="D967" s="39"/>
      <c r="E967" s="40"/>
      <c r="F967" s="40"/>
      <c r="G967" s="40"/>
      <c r="H967" s="41"/>
      <c r="I967" s="38"/>
      <c r="J967" s="38"/>
      <c r="K967" s="38"/>
      <c r="L967" s="37"/>
    </row>
    <row r="968" spans="2:12" x14ac:dyDescent="0.25">
      <c r="B968" s="18"/>
      <c r="C968" s="38"/>
      <c r="D968" s="39"/>
      <c r="E968" s="40"/>
      <c r="F968" s="40"/>
      <c r="G968" s="40"/>
      <c r="H968" s="41"/>
      <c r="I968" s="38"/>
      <c r="J968" s="38"/>
      <c r="K968" s="38"/>
      <c r="L968" s="37"/>
    </row>
    <row r="969" spans="2:12" x14ac:dyDescent="0.25">
      <c r="B969" s="18"/>
      <c r="C969" s="38"/>
      <c r="D969" s="39"/>
      <c r="E969" s="40"/>
      <c r="F969" s="40"/>
      <c r="G969" s="40"/>
      <c r="H969" s="41"/>
      <c r="I969" s="38"/>
      <c r="J969" s="38"/>
      <c r="K969" s="38"/>
      <c r="L969" s="37"/>
    </row>
    <row r="970" spans="2:12" x14ac:dyDescent="0.25">
      <c r="B970" s="18"/>
      <c r="C970" s="38"/>
      <c r="D970" s="39"/>
      <c r="E970" s="40"/>
      <c r="F970" s="40"/>
      <c r="G970" s="40"/>
      <c r="H970" s="41"/>
      <c r="I970" s="38"/>
      <c r="J970" s="38"/>
      <c r="K970" s="38"/>
      <c r="L970" s="37"/>
    </row>
    <row r="971" spans="2:12" x14ac:dyDescent="0.25">
      <c r="B971" s="18"/>
      <c r="C971" s="38"/>
      <c r="D971" s="39"/>
      <c r="E971" s="40"/>
      <c r="F971" s="40"/>
      <c r="G971" s="40"/>
      <c r="H971" s="41"/>
      <c r="I971" s="38"/>
      <c r="J971" s="38"/>
      <c r="K971" s="38"/>
      <c r="L971" s="37"/>
    </row>
    <row r="972" spans="2:12" x14ac:dyDescent="0.25">
      <c r="B972" s="18"/>
      <c r="C972" s="38"/>
      <c r="D972" s="39"/>
      <c r="E972" s="40"/>
      <c r="F972" s="40"/>
      <c r="G972" s="40"/>
      <c r="H972" s="41"/>
      <c r="I972" s="38"/>
      <c r="J972" s="38"/>
      <c r="K972" s="38"/>
      <c r="L972" s="37"/>
    </row>
    <row r="973" spans="2:12" x14ac:dyDescent="0.25">
      <c r="B973" s="18"/>
      <c r="C973" s="38"/>
      <c r="D973" s="39"/>
      <c r="E973" s="40"/>
      <c r="F973" s="40"/>
      <c r="G973" s="40"/>
      <c r="H973" s="41"/>
      <c r="I973" s="38"/>
      <c r="J973" s="38"/>
      <c r="K973" s="38"/>
      <c r="L973" s="37"/>
    </row>
    <row r="974" spans="2:12" x14ac:dyDescent="0.25">
      <c r="B974" s="18"/>
      <c r="C974" s="38"/>
      <c r="D974" s="39"/>
      <c r="E974" s="40"/>
      <c r="F974" s="40"/>
      <c r="G974" s="40"/>
      <c r="H974" s="41"/>
      <c r="I974" s="38"/>
      <c r="J974" s="38"/>
      <c r="K974" s="38"/>
      <c r="L974" s="37"/>
    </row>
    <row r="975" spans="2:12" x14ac:dyDescent="0.25">
      <c r="B975" s="18"/>
      <c r="C975" s="38"/>
      <c r="D975" s="39"/>
      <c r="E975" s="40"/>
      <c r="F975" s="40"/>
      <c r="G975" s="40"/>
      <c r="H975" s="41"/>
      <c r="I975" s="38"/>
      <c r="J975" s="38"/>
      <c r="K975" s="38"/>
      <c r="L975" s="37"/>
    </row>
    <row r="976" spans="2:12" x14ac:dyDescent="0.25">
      <c r="B976" s="18"/>
      <c r="C976" s="38"/>
      <c r="D976" s="39"/>
      <c r="E976" s="40"/>
      <c r="F976" s="40"/>
      <c r="G976" s="40"/>
      <c r="H976" s="41"/>
      <c r="I976" s="38"/>
      <c r="J976" s="38"/>
      <c r="K976" s="38"/>
      <c r="L976" s="37"/>
    </row>
    <row r="977" spans="2:12" x14ac:dyDescent="0.25">
      <c r="B977" s="18"/>
      <c r="C977" s="38"/>
      <c r="D977" s="39"/>
      <c r="E977" s="40"/>
      <c r="F977" s="40"/>
      <c r="G977" s="40"/>
      <c r="H977" s="41"/>
      <c r="I977" s="38"/>
      <c r="J977" s="38"/>
      <c r="K977" s="38"/>
      <c r="L977" s="37"/>
    </row>
    <row r="978" spans="2:12" x14ac:dyDescent="0.25">
      <c r="B978" s="18"/>
      <c r="C978" s="38"/>
      <c r="D978" s="39"/>
      <c r="E978" s="40"/>
      <c r="F978" s="40"/>
      <c r="G978" s="40"/>
      <c r="H978" s="41"/>
      <c r="I978" s="38"/>
      <c r="J978" s="38"/>
      <c r="K978" s="38"/>
      <c r="L978" s="37"/>
    </row>
    <row r="979" spans="2:12" x14ac:dyDescent="0.25">
      <c r="B979" s="18"/>
      <c r="C979" s="38"/>
      <c r="D979" s="39"/>
      <c r="E979" s="40"/>
      <c r="F979" s="40"/>
      <c r="G979" s="40"/>
      <c r="H979" s="41"/>
      <c r="I979" s="38"/>
      <c r="J979" s="38"/>
      <c r="K979" s="38"/>
      <c r="L979" s="37"/>
    </row>
    <row r="980" spans="2:12" x14ac:dyDescent="0.25">
      <c r="B980" s="18"/>
      <c r="C980" s="38"/>
      <c r="D980" s="39"/>
      <c r="E980" s="40"/>
      <c r="F980" s="40"/>
      <c r="G980" s="40"/>
      <c r="H980" s="41"/>
      <c r="I980" s="38"/>
      <c r="J980" s="38"/>
      <c r="K980" s="38"/>
      <c r="L980" s="37"/>
    </row>
    <row r="981" spans="2:12" x14ac:dyDescent="0.25">
      <c r="B981" s="18"/>
      <c r="C981" s="38"/>
      <c r="D981" s="39"/>
      <c r="E981" s="40"/>
      <c r="F981" s="40"/>
      <c r="G981" s="40"/>
      <c r="H981" s="41"/>
      <c r="I981" s="38"/>
      <c r="J981" s="38"/>
      <c r="K981" s="38"/>
      <c r="L981" s="37"/>
    </row>
    <row r="982" spans="2:12" x14ac:dyDescent="0.25">
      <c r="B982" s="18"/>
      <c r="C982" s="38"/>
      <c r="D982" s="39"/>
      <c r="E982" s="40"/>
      <c r="F982" s="40"/>
      <c r="G982" s="40"/>
      <c r="H982" s="41"/>
      <c r="I982" s="38"/>
      <c r="J982" s="38"/>
      <c r="K982" s="38"/>
      <c r="L982" s="37"/>
    </row>
    <row r="983" spans="2:12" x14ac:dyDescent="0.25">
      <c r="B983" s="18"/>
      <c r="C983" s="38"/>
      <c r="D983" s="39"/>
      <c r="E983" s="40"/>
      <c r="F983" s="40"/>
      <c r="G983" s="40"/>
      <c r="H983" s="41"/>
      <c r="I983" s="38"/>
      <c r="J983" s="38"/>
      <c r="K983" s="38"/>
      <c r="L983" s="37"/>
    </row>
    <row r="984" spans="2:12" x14ac:dyDescent="0.25">
      <c r="B984" s="18"/>
      <c r="C984" s="38"/>
      <c r="D984" s="39"/>
      <c r="E984" s="40"/>
      <c r="F984" s="40"/>
      <c r="G984" s="40"/>
      <c r="H984" s="41"/>
      <c r="I984" s="38"/>
      <c r="J984" s="38"/>
      <c r="K984" s="38"/>
      <c r="L984" s="37"/>
    </row>
    <row r="985" spans="2:12" x14ac:dyDescent="0.25">
      <c r="B985" s="18"/>
      <c r="C985" s="38"/>
      <c r="D985" s="39"/>
      <c r="E985" s="40"/>
      <c r="F985" s="40"/>
      <c r="G985" s="40"/>
      <c r="H985" s="41"/>
      <c r="I985" s="38"/>
      <c r="J985" s="38"/>
      <c r="K985" s="38"/>
      <c r="L985" s="37"/>
    </row>
    <row r="986" spans="2:12" x14ac:dyDescent="0.25">
      <c r="B986" s="18"/>
      <c r="C986" s="38"/>
      <c r="D986" s="39"/>
      <c r="E986" s="40"/>
      <c r="F986" s="40"/>
      <c r="G986" s="40"/>
      <c r="H986" s="41"/>
      <c r="I986" s="38"/>
      <c r="J986" s="38"/>
      <c r="K986" s="38"/>
      <c r="L986" s="37"/>
    </row>
    <row r="987" spans="2:12" x14ac:dyDescent="0.25">
      <c r="B987" s="18"/>
      <c r="C987" s="38"/>
      <c r="D987" s="39"/>
      <c r="E987" s="40"/>
      <c r="F987" s="40"/>
      <c r="G987" s="40"/>
      <c r="H987" s="41"/>
      <c r="I987" s="38"/>
      <c r="J987" s="38"/>
      <c r="K987" s="38"/>
      <c r="L987" s="37"/>
    </row>
    <row r="988" spans="2:12" x14ac:dyDescent="0.25">
      <c r="B988" s="18"/>
      <c r="C988" s="38"/>
      <c r="D988" s="39"/>
      <c r="E988" s="40"/>
      <c r="F988" s="40"/>
      <c r="G988" s="40"/>
      <c r="H988" s="41"/>
      <c r="I988" s="38"/>
      <c r="J988" s="38"/>
      <c r="K988" s="38"/>
      <c r="L988" s="37"/>
    </row>
    <row r="989" spans="2:12" x14ac:dyDescent="0.25">
      <c r="B989" s="18"/>
      <c r="C989" s="38"/>
      <c r="D989" s="39"/>
      <c r="E989" s="40"/>
      <c r="F989" s="40"/>
      <c r="G989" s="40"/>
      <c r="H989" s="41"/>
      <c r="I989" s="38"/>
      <c r="J989" s="38"/>
      <c r="K989" s="38"/>
      <c r="L989" s="37"/>
    </row>
    <row r="990" spans="2:12" x14ac:dyDescent="0.25">
      <c r="B990" s="18"/>
      <c r="C990" s="38"/>
      <c r="D990" s="39"/>
      <c r="E990" s="40"/>
      <c r="F990" s="40"/>
      <c r="G990" s="40"/>
      <c r="H990" s="41"/>
      <c r="I990" s="38"/>
      <c r="J990" s="38"/>
      <c r="K990" s="38"/>
      <c r="L990" s="37"/>
    </row>
    <row r="991" spans="2:12" x14ac:dyDescent="0.25">
      <c r="B991" s="18"/>
      <c r="C991" s="38"/>
      <c r="D991" s="39"/>
      <c r="E991" s="40"/>
      <c r="F991" s="40"/>
      <c r="G991" s="40"/>
      <c r="H991" s="41"/>
      <c r="I991" s="38"/>
      <c r="J991" s="38"/>
      <c r="K991" s="38"/>
      <c r="L991" s="37"/>
    </row>
    <row r="992" spans="2:12" x14ac:dyDescent="0.25">
      <c r="B992" s="18"/>
      <c r="C992" s="38"/>
      <c r="D992" s="39"/>
      <c r="E992" s="40"/>
      <c r="F992" s="40"/>
      <c r="G992" s="40"/>
      <c r="H992" s="41"/>
      <c r="I992" s="38"/>
      <c r="J992" s="38"/>
      <c r="K992" s="38"/>
      <c r="L992" s="37"/>
    </row>
    <row r="993" spans="2:12" x14ac:dyDescent="0.25">
      <c r="B993" s="18"/>
      <c r="C993" s="38"/>
      <c r="D993" s="39"/>
      <c r="E993" s="40"/>
      <c r="F993" s="40"/>
      <c r="G993" s="40"/>
      <c r="H993" s="41"/>
      <c r="I993" s="38"/>
      <c r="J993" s="38"/>
      <c r="K993" s="38"/>
      <c r="L993" s="37"/>
    </row>
    <row r="994" spans="2:12" x14ac:dyDescent="0.25">
      <c r="B994" s="18"/>
      <c r="C994" s="38"/>
      <c r="D994" s="39"/>
      <c r="E994" s="40"/>
      <c r="F994" s="40"/>
      <c r="G994" s="40"/>
      <c r="H994" s="41"/>
      <c r="I994" s="38"/>
      <c r="J994" s="38"/>
      <c r="K994" s="38"/>
      <c r="L994" s="37"/>
    </row>
    <row r="995" spans="2:12" x14ac:dyDescent="0.25">
      <c r="B995" s="18"/>
      <c r="C995" s="38"/>
      <c r="D995" s="39"/>
      <c r="E995" s="40"/>
      <c r="F995" s="40"/>
      <c r="G995" s="40"/>
      <c r="H995" s="41"/>
      <c r="I995" s="38"/>
      <c r="J995" s="38"/>
      <c r="K995" s="38"/>
      <c r="L995" s="37"/>
    </row>
    <row r="996" spans="2:12" x14ac:dyDescent="0.25">
      <c r="B996" s="18"/>
      <c r="C996" s="38"/>
      <c r="D996" s="39"/>
      <c r="E996" s="40"/>
      <c r="F996" s="40"/>
      <c r="G996" s="40"/>
      <c r="H996" s="41"/>
      <c r="I996" s="38"/>
      <c r="J996" s="38"/>
      <c r="K996" s="38"/>
      <c r="L996" s="37"/>
    </row>
    <row r="997" spans="2:12" x14ac:dyDescent="0.25">
      <c r="B997" s="18"/>
      <c r="C997" s="38"/>
      <c r="D997" s="39"/>
      <c r="E997" s="40"/>
      <c r="F997" s="40"/>
      <c r="G997" s="40"/>
      <c r="H997" s="41"/>
      <c r="I997" s="38"/>
      <c r="J997" s="38"/>
      <c r="K997" s="38"/>
      <c r="L997" s="37"/>
    </row>
    <row r="998" spans="2:12" x14ac:dyDescent="0.25">
      <c r="B998" s="18"/>
      <c r="C998" s="38"/>
      <c r="D998" s="39"/>
      <c r="E998" s="40"/>
      <c r="F998" s="40"/>
      <c r="G998" s="40"/>
      <c r="H998" s="41"/>
      <c r="I998" s="38"/>
      <c r="J998" s="38"/>
      <c r="K998" s="38"/>
      <c r="L998" s="37"/>
    </row>
    <row r="999" spans="2:12" x14ac:dyDescent="0.25">
      <c r="B999" s="18"/>
      <c r="C999" s="38"/>
      <c r="D999" s="39"/>
      <c r="E999" s="40"/>
      <c r="F999" s="40"/>
      <c r="G999" s="40"/>
      <c r="H999" s="41"/>
      <c r="I999" s="38"/>
      <c r="J999" s="38"/>
      <c r="K999" s="38"/>
      <c r="L999" s="37"/>
    </row>
    <row r="1000" spans="2:12" x14ac:dyDescent="0.25">
      <c r="B1000" s="18"/>
      <c r="C1000" s="38"/>
      <c r="D1000" s="39"/>
      <c r="E1000" s="40"/>
      <c r="F1000" s="40"/>
      <c r="G1000" s="40"/>
      <c r="H1000" s="41"/>
      <c r="I1000" s="38"/>
      <c r="J1000" s="38"/>
      <c r="K1000" s="38"/>
      <c r="L1000" s="37"/>
    </row>
    <row r="1001" spans="2:12" x14ac:dyDescent="0.25">
      <c r="B1001" s="18"/>
      <c r="C1001" s="38"/>
      <c r="D1001" s="39"/>
      <c r="E1001" s="40"/>
      <c r="F1001" s="40"/>
      <c r="G1001" s="40"/>
      <c r="H1001" s="41"/>
      <c r="I1001" s="38"/>
      <c r="J1001" s="38"/>
      <c r="K1001" s="38"/>
      <c r="L1001" s="37"/>
    </row>
    <row r="1002" spans="2:12" x14ac:dyDescent="0.25">
      <c r="B1002" s="18"/>
      <c r="C1002" s="38"/>
      <c r="D1002" s="39"/>
      <c r="E1002" s="40"/>
      <c r="F1002" s="40"/>
      <c r="G1002" s="40"/>
      <c r="H1002" s="41"/>
      <c r="I1002" s="38"/>
      <c r="J1002" s="38"/>
      <c r="K1002" s="38"/>
      <c r="L1002" s="37"/>
    </row>
    <row r="1003" spans="2:12" x14ac:dyDescent="0.25">
      <c r="B1003" s="18"/>
      <c r="C1003" s="38"/>
      <c r="D1003" s="39"/>
      <c r="E1003" s="40"/>
      <c r="F1003" s="40"/>
      <c r="G1003" s="40"/>
      <c r="H1003" s="41"/>
      <c r="I1003" s="38"/>
      <c r="J1003" s="38"/>
      <c r="K1003" s="38"/>
      <c r="L1003" s="37"/>
    </row>
    <row r="1004" spans="2:12" x14ac:dyDescent="0.25">
      <c r="B1004" s="18"/>
      <c r="C1004" s="38"/>
      <c r="D1004" s="39"/>
      <c r="E1004" s="40"/>
      <c r="F1004" s="40"/>
      <c r="G1004" s="40"/>
      <c r="H1004" s="41"/>
      <c r="I1004" s="38"/>
      <c r="J1004" s="38"/>
      <c r="K1004" s="38"/>
      <c r="L1004" s="37"/>
    </row>
    <row r="1005" spans="2:12" x14ac:dyDescent="0.25">
      <c r="B1005" s="18"/>
      <c r="C1005" s="38"/>
      <c r="D1005" s="39"/>
      <c r="E1005" s="40"/>
      <c r="F1005" s="40"/>
      <c r="G1005" s="40"/>
      <c r="H1005" s="41"/>
      <c r="I1005" s="38"/>
      <c r="J1005" s="38"/>
      <c r="K1005" s="38"/>
      <c r="L1005" s="37"/>
    </row>
    <row r="1006" spans="2:12" x14ac:dyDescent="0.25">
      <c r="B1006" s="18"/>
      <c r="C1006" s="38"/>
      <c r="D1006" s="39"/>
      <c r="E1006" s="40"/>
      <c r="F1006" s="40"/>
      <c r="G1006" s="40"/>
      <c r="H1006" s="41"/>
      <c r="I1006" s="38"/>
      <c r="J1006" s="38"/>
      <c r="K1006" s="38"/>
      <c r="L1006" s="37"/>
    </row>
    <row r="1007" spans="2:12" x14ac:dyDescent="0.25">
      <c r="B1007" s="18"/>
      <c r="C1007" s="38"/>
      <c r="D1007" s="39"/>
      <c r="E1007" s="40"/>
      <c r="F1007" s="40"/>
      <c r="G1007" s="40"/>
      <c r="H1007" s="41"/>
      <c r="I1007" s="38"/>
      <c r="J1007" s="38"/>
      <c r="K1007" s="38"/>
      <c r="L1007" s="37"/>
    </row>
    <row r="1008" spans="2:12" x14ac:dyDescent="0.25">
      <c r="B1008" s="18"/>
      <c r="C1008" s="38"/>
      <c r="D1008" s="39"/>
      <c r="E1008" s="40"/>
      <c r="F1008" s="40"/>
      <c r="G1008" s="40"/>
      <c r="H1008" s="41"/>
      <c r="I1008" s="38"/>
      <c r="J1008" s="38"/>
      <c r="K1008" s="38"/>
      <c r="L1008" s="37"/>
    </row>
    <row r="1009" spans="2:12" x14ac:dyDescent="0.25">
      <c r="B1009" s="18"/>
      <c r="C1009" s="38"/>
      <c r="D1009" s="39"/>
      <c r="E1009" s="40"/>
      <c r="F1009" s="40"/>
      <c r="G1009" s="40"/>
      <c r="H1009" s="41"/>
      <c r="I1009" s="38"/>
      <c r="J1009" s="38"/>
      <c r="K1009" s="38"/>
      <c r="L1009" s="37"/>
    </row>
    <row r="1010" spans="2:12" x14ac:dyDescent="0.25">
      <c r="B1010" s="18"/>
      <c r="C1010" s="38"/>
      <c r="D1010" s="39"/>
      <c r="E1010" s="40"/>
      <c r="F1010" s="40"/>
      <c r="G1010" s="40"/>
      <c r="H1010" s="41"/>
      <c r="I1010" s="38"/>
      <c r="J1010" s="38"/>
      <c r="K1010" s="38"/>
      <c r="L1010" s="37"/>
    </row>
    <row r="1011" spans="2:12" x14ac:dyDescent="0.25">
      <c r="B1011" s="18"/>
      <c r="C1011" s="38"/>
      <c r="D1011" s="39"/>
      <c r="E1011" s="40"/>
      <c r="F1011" s="40"/>
      <c r="G1011" s="40"/>
      <c r="H1011" s="41"/>
      <c r="I1011" s="38"/>
      <c r="J1011" s="38"/>
      <c r="K1011" s="38"/>
      <c r="L1011" s="37"/>
    </row>
    <row r="1012" spans="2:12" x14ac:dyDescent="0.25">
      <c r="B1012" s="18"/>
      <c r="C1012" s="38"/>
      <c r="D1012" s="39"/>
      <c r="E1012" s="40"/>
      <c r="F1012" s="40"/>
      <c r="G1012" s="40"/>
      <c r="H1012" s="41"/>
      <c r="I1012" s="38"/>
      <c r="J1012" s="38"/>
      <c r="K1012" s="38"/>
      <c r="L1012" s="37"/>
    </row>
    <row r="1013" spans="2:12" x14ac:dyDescent="0.25">
      <c r="B1013" s="18"/>
      <c r="C1013" s="38"/>
      <c r="D1013" s="39"/>
      <c r="E1013" s="40"/>
      <c r="F1013" s="40"/>
      <c r="G1013" s="40"/>
      <c r="H1013" s="41"/>
      <c r="I1013" s="38"/>
      <c r="J1013" s="38"/>
      <c r="K1013" s="38"/>
      <c r="L1013" s="37"/>
    </row>
    <row r="1014" spans="2:12" x14ac:dyDescent="0.25">
      <c r="B1014" s="18"/>
      <c r="C1014" s="38"/>
      <c r="D1014" s="39"/>
      <c r="E1014" s="40"/>
      <c r="F1014" s="40"/>
      <c r="G1014" s="40"/>
      <c r="H1014" s="41"/>
      <c r="I1014" s="38"/>
      <c r="J1014" s="38"/>
      <c r="K1014" s="38"/>
      <c r="L1014" s="37"/>
    </row>
    <row r="1015" spans="2:12" x14ac:dyDescent="0.25">
      <c r="B1015" s="18"/>
      <c r="C1015" s="38"/>
      <c r="D1015" s="39"/>
      <c r="E1015" s="40"/>
      <c r="F1015" s="40"/>
      <c r="G1015" s="40"/>
      <c r="H1015" s="41"/>
      <c r="I1015" s="38"/>
      <c r="J1015" s="38"/>
      <c r="K1015" s="38"/>
      <c r="L1015" s="37"/>
    </row>
    <row r="1016" spans="2:12" x14ac:dyDescent="0.25">
      <c r="B1016" s="18"/>
      <c r="C1016" s="38"/>
      <c r="D1016" s="39"/>
      <c r="E1016" s="40"/>
      <c r="F1016" s="40"/>
      <c r="G1016" s="40"/>
      <c r="H1016" s="41"/>
      <c r="I1016" s="38"/>
      <c r="J1016" s="38"/>
      <c r="K1016" s="38"/>
      <c r="L1016" s="37"/>
    </row>
    <row r="1017" spans="2:12" x14ac:dyDescent="0.25">
      <c r="B1017" s="18"/>
      <c r="C1017" s="38"/>
      <c r="D1017" s="39"/>
      <c r="E1017" s="40"/>
      <c r="F1017" s="40"/>
      <c r="G1017" s="40"/>
      <c r="H1017" s="41"/>
      <c r="I1017" s="38"/>
      <c r="J1017" s="38"/>
      <c r="K1017" s="38"/>
      <c r="L1017" s="37"/>
    </row>
    <row r="1018" spans="2:12" x14ac:dyDescent="0.25">
      <c r="B1018" s="18"/>
      <c r="C1018" s="38"/>
      <c r="D1018" s="39"/>
      <c r="E1018" s="40"/>
      <c r="F1018" s="40"/>
      <c r="G1018" s="40"/>
      <c r="H1018" s="41"/>
      <c r="I1018" s="38"/>
      <c r="J1018" s="38"/>
      <c r="K1018" s="38"/>
      <c r="L1018" s="37"/>
    </row>
    <row r="1019" spans="2:12" x14ac:dyDescent="0.25">
      <c r="B1019" s="18"/>
      <c r="C1019" s="38"/>
      <c r="D1019" s="39"/>
      <c r="E1019" s="40"/>
      <c r="F1019" s="40"/>
      <c r="G1019" s="40"/>
      <c r="H1019" s="41"/>
      <c r="I1019" s="38"/>
      <c r="J1019" s="38"/>
      <c r="K1019" s="38"/>
      <c r="L1019" s="37"/>
    </row>
    <row r="1020" spans="2:12" x14ac:dyDescent="0.25">
      <c r="B1020" s="18"/>
      <c r="C1020" s="38"/>
      <c r="D1020" s="39"/>
      <c r="E1020" s="40"/>
      <c r="F1020" s="40"/>
      <c r="G1020" s="40"/>
      <c r="H1020" s="41"/>
      <c r="I1020" s="38"/>
      <c r="J1020" s="38"/>
      <c r="K1020" s="38"/>
      <c r="L1020" s="37"/>
    </row>
    <row r="1021" spans="2:12" x14ac:dyDescent="0.25">
      <c r="B1021" s="18"/>
      <c r="C1021" s="38"/>
      <c r="D1021" s="39"/>
      <c r="E1021" s="40"/>
      <c r="F1021" s="40"/>
      <c r="G1021" s="40"/>
      <c r="H1021" s="41"/>
      <c r="I1021" s="38"/>
      <c r="J1021" s="38"/>
      <c r="K1021" s="38"/>
      <c r="L1021" s="37"/>
    </row>
    <row r="1022" spans="2:12" x14ac:dyDescent="0.25">
      <c r="B1022" s="18"/>
      <c r="C1022" s="38"/>
      <c r="D1022" s="39"/>
      <c r="E1022" s="40"/>
      <c r="F1022" s="40"/>
      <c r="G1022" s="40"/>
      <c r="H1022" s="41"/>
      <c r="I1022" s="38"/>
      <c r="J1022" s="38"/>
      <c r="K1022" s="38"/>
      <c r="L1022" s="37"/>
    </row>
    <row r="1023" spans="2:12" x14ac:dyDescent="0.25">
      <c r="B1023" s="18"/>
      <c r="C1023" s="38"/>
      <c r="D1023" s="39"/>
      <c r="E1023" s="40"/>
      <c r="F1023" s="40"/>
      <c r="G1023" s="40"/>
      <c r="H1023" s="41"/>
      <c r="I1023" s="38"/>
      <c r="J1023" s="38"/>
      <c r="K1023" s="38"/>
      <c r="L1023" s="37"/>
    </row>
    <row r="1024" spans="2:12" x14ac:dyDescent="0.25">
      <c r="B1024" s="18"/>
      <c r="C1024" s="38"/>
      <c r="D1024" s="39"/>
      <c r="E1024" s="40"/>
      <c r="F1024" s="40"/>
      <c r="G1024" s="40"/>
      <c r="H1024" s="41"/>
      <c r="I1024" s="38"/>
      <c r="J1024" s="38"/>
      <c r="K1024" s="38"/>
      <c r="L1024" s="37"/>
    </row>
    <row r="1025" spans="2:12" x14ac:dyDescent="0.25">
      <c r="B1025" s="18"/>
      <c r="C1025" s="38"/>
      <c r="D1025" s="39"/>
      <c r="E1025" s="40"/>
      <c r="F1025" s="40"/>
      <c r="G1025" s="40"/>
      <c r="H1025" s="41"/>
      <c r="I1025" s="38"/>
      <c r="J1025" s="38"/>
      <c r="K1025" s="38"/>
      <c r="L1025" s="37"/>
    </row>
    <row r="1026" spans="2:12" x14ac:dyDescent="0.25">
      <c r="B1026" s="18"/>
      <c r="C1026" s="38"/>
      <c r="D1026" s="39"/>
      <c r="E1026" s="40"/>
      <c r="F1026" s="40"/>
      <c r="G1026" s="40"/>
      <c r="H1026" s="41"/>
      <c r="I1026" s="38"/>
      <c r="J1026" s="38"/>
      <c r="K1026" s="38"/>
      <c r="L1026" s="37"/>
    </row>
    <row r="1027" spans="2:12" x14ac:dyDescent="0.25">
      <c r="B1027" s="18"/>
      <c r="C1027" s="38"/>
      <c r="D1027" s="39"/>
      <c r="E1027" s="40"/>
      <c r="F1027" s="40"/>
      <c r="G1027" s="40"/>
      <c r="H1027" s="41"/>
      <c r="I1027" s="38"/>
      <c r="J1027" s="38"/>
      <c r="K1027" s="38"/>
      <c r="L1027" s="37"/>
    </row>
    <row r="1028" spans="2:12" x14ac:dyDescent="0.25">
      <c r="B1028" s="18"/>
      <c r="C1028" s="38"/>
      <c r="D1028" s="39"/>
      <c r="E1028" s="40"/>
      <c r="F1028" s="40"/>
      <c r="G1028" s="40"/>
      <c r="H1028" s="41"/>
      <c r="I1028" s="38"/>
      <c r="J1028" s="38"/>
      <c r="K1028" s="38"/>
      <c r="L1028" s="37"/>
    </row>
    <row r="1029" spans="2:12" x14ac:dyDescent="0.25">
      <c r="B1029" s="18"/>
      <c r="C1029" s="38"/>
      <c r="D1029" s="39"/>
      <c r="E1029" s="40"/>
      <c r="F1029" s="40"/>
      <c r="G1029" s="40"/>
      <c r="H1029" s="41"/>
      <c r="I1029" s="38"/>
      <c r="J1029" s="38"/>
      <c r="K1029" s="38"/>
      <c r="L1029" s="37"/>
    </row>
    <row r="1030" spans="2:12" x14ac:dyDescent="0.25">
      <c r="B1030" s="18"/>
      <c r="C1030" s="38"/>
      <c r="D1030" s="39"/>
      <c r="E1030" s="40"/>
      <c r="F1030" s="40"/>
      <c r="G1030" s="40"/>
      <c r="H1030" s="41"/>
      <c r="I1030" s="38"/>
      <c r="J1030" s="38"/>
      <c r="K1030" s="38"/>
      <c r="L1030" s="37"/>
    </row>
    <row r="1031" spans="2:12" x14ac:dyDescent="0.25">
      <c r="B1031" s="18"/>
      <c r="C1031" s="38"/>
      <c r="D1031" s="39"/>
      <c r="E1031" s="40"/>
      <c r="F1031" s="40"/>
      <c r="G1031" s="40"/>
      <c r="H1031" s="41"/>
      <c r="I1031" s="38"/>
      <c r="J1031" s="38"/>
      <c r="K1031" s="38"/>
      <c r="L1031" s="37"/>
    </row>
    <row r="1032" spans="2:12" x14ac:dyDescent="0.25">
      <c r="B1032" s="18"/>
      <c r="C1032" s="38"/>
      <c r="D1032" s="39"/>
      <c r="E1032" s="40"/>
      <c r="F1032" s="40"/>
      <c r="G1032" s="40"/>
      <c r="H1032" s="41"/>
      <c r="I1032" s="38"/>
      <c r="J1032" s="38"/>
      <c r="K1032" s="38"/>
      <c r="L1032" s="37"/>
    </row>
    <row r="1033" spans="2:12" x14ac:dyDescent="0.25">
      <c r="B1033" s="18"/>
      <c r="C1033" s="38"/>
      <c r="D1033" s="39"/>
      <c r="E1033" s="40"/>
      <c r="F1033" s="40"/>
      <c r="G1033" s="40"/>
      <c r="H1033" s="41"/>
      <c r="I1033" s="38"/>
      <c r="J1033" s="38"/>
      <c r="K1033" s="38"/>
      <c r="L1033" s="37"/>
    </row>
    <row r="1034" spans="2:12" x14ac:dyDescent="0.25">
      <c r="B1034" s="18"/>
      <c r="C1034" s="38"/>
      <c r="D1034" s="39"/>
      <c r="E1034" s="40"/>
      <c r="F1034" s="40"/>
      <c r="G1034" s="40"/>
      <c r="H1034" s="41"/>
      <c r="I1034" s="38"/>
      <c r="J1034" s="38"/>
      <c r="K1034" s="38"/>
      <c r="L1034" s="37"/>
    </row>
    <row r="1035" spans="2:12" x14ac:dyDescent="0.25">
      <c r="B1035" s="18"/>
      <c r="C1035" s="38"/>
      <c r="D1035" s="39"/>
      <c r="E1035" s="40"/>
      <c r="F1035" s="40"/>
      <c r="G1035" s="40"/>
      <c r="H1035" s="41"/>
      <c r="I1035" s="38"/>
      <c r="J1035" s="38"/>
      <c r="K1035" s="38"/>
      <c r="L1035" s="37"/>
    </row>
    <row r="1036" spans="2:12" x14ac:dyDescent="0.25">
      <c r="B1036" s="18"/>
      <c r="C1036" s="38"/>
      <c r="D1036" s="39"/>
      <c r="E1036" s="40"/>
      <c r="F1036" s="40"/>
      <c r="G1036" s="40"/>
      <c r="H1036" s="41"/>
      <c r="I1036" s="38"/>
      <c r="J1036" s="38"/>
      <c r="K1036" s="38"/>
      <c r="L1036" s="37"/>
    </row>
    <row r="1037" spans="2:12" x14ac:dyDescent="0.25">
      <c r="B1037" s="18"/>
      <c r="C1037" s="38"/>
      <c r="D1037" s="39"/>
      <c r="E1037" s="40"/>
      <c r="F1037" s="40"/>
      <c r="G1037" s="40"/>
      <c r="H1037" s="41"/>
      <c r="I1037" s="38"/>
      <c r="J1037" s="38"/>
      <c r="K1037" s="38"/>
      <c r="L1037" s="37"/>
    </row>
    <row r="1038" spans="2:12" x14ac:dyDescent="0.25">
      <c r="B1038" s="18"/>
      <c r="C1038" s="38"/>
      <c r="D1038" s="39"/>
      <c r="E1038" s="40"/>
      <c r="F1038" s="40"/>
      <c r="G1038" s="40"/>
      <c r="H1038" s="41"/>
      <c r="I1038" s="38"/>
      <c r="J1038" s="38"/>
      <c r="K1038" s="38"/>
      <c r="L1038" s="37"/>
    </row>
    <row r="1039" spans="2:12" x14ac:dyDescent="0.25">
      <c r="B1039" s="18"/>
      <c r="C1039" s="38"/>
      <c r="D1039" s="39"/>
      <c r="E1039" s="40"/>
      <c r="F1039" s="40"/>
      <c r="G1039" s="40"/>
      <c r="H1039" s="41"/>
      <c r="I1039" s="38"/>
      <c r="J1039" s="38"/>
      <c r="K1039" s="38"/>
      <c r="L1039" s="37"/>
    </row>
    <row r="1040" spans="2:12" x14ac:dyDescent="0.25">
      <c r="B1040" s="18"/>
      <c r="C1040" s="38"/>
      <c r="D1040" s="39"/>
      <c r="E1040" s="40"/>
      <c r="F1040" s="40"/>
      <c r="G1040" s="40"/>
      <c r="H1040" s="41"/>
      <c r="I1040" s="38"/>
      <c r="J1040" s="38"/>
      <c r="K1040" s="38"/>
      <c r="L1040" s="37"/>
    </row>
    <row r="1041" spans="2:12" x14ac:dyDescent="0.25">
      <c r="B1041" s="18"/>
      <c r="C1041" s="38"/>
      <c r="D1041" s="39"/>
      <c r="E1041" s="40"/>
      <c r="F1041" s="40"/>
      <c r="G1041" s="40"/>
      <c r="H1041" s="41"/>
      <c r="I1041" s="38"/>
      <c r="J1041" s="38"/>
      <c r="K1041" s="38"/>
      <c r="L1041" s="37"/>
    </row>
    <row r="1042" spans="2:12" x14ac:dyDescent="0.25">
      <c r="B1042" s="18"/>
      <c r="C1042" s="38"/>
      <c r="D1042" s="39"/>
      <c r="E1042" s="40"/>
      <c r="F1042" s="40"/>
      <c r="G1042" s="40"/>
      <c r="H1042" s="41"/>
      <c r="I1042" s="38"/>
      <c r="J1042" s="38"/>
      <c r="K1042" s="38"/>
      <c r="L1042" s="37"/>
    </row>
    <row r="1043" spans="2:12" x14ac:dyDescent="0.25">
      <c r="B1043" s="18"/>
      <c r="C1043" s="38"/>
      <c r="D1043" s="39"/>
      <c r="E1043" s="40"/>
      <c r="F1043" s="40"/>
      <c r="G1043" s="40"/>
      <c r="H1043" s="41"/>
      <c r="I1043" s="38"/>
      <c r="J1043" s="38"/>
      <c r="K1043" s="38"/>
      <c r="L1043" s="37"/>
    </row>
    <row r="1044" spans="2:12" x14ac:dyDescent="0.25">
      <c r="B1044" s="18"/>
      <c r="C1044" s="38"/>
      <c r="D1044" s="39"/>
      <c r="E1044" s="40"/>
      <c r="F1044" s="40"/>
      <c r="G1044" s="40"/>
      <c r="H1044" s="41"/>
      <c r="I1044" s="38"/>
      <c r="J1044" s="38"/>
      <c r="K1044" s="38"/>
      <c r="L1044" s="37"/>
    </row>
    <row r="1045" spans="2:12" x14ac:dyDescent="0.25">
      <c r="B1045" s="18"/>
      <c r="C1045" s="38"/>
      <c r="D1045" s="39"/>
      <c r="E1045" s="40"/>
      <c r="F1045" s="40"/>
      <c r="G1045" s="40"/>
      <c r="H1045" s="41"/>
      <c r="I1045" s="38"/>
      <c r="J1045" s="38"/>
      <c r="K1045" s="38"/>
      <c r="L1045" s="37"/>
    </row>
    <row r="1046" spans="2:12" x14ac:dyDescent="0.25">
      <c r="B1046" s="18"/>
      <c r="C1046" s="38"/>
      <c r="D1046" s="39"/>
      <c r="E1046" s="40"/>
      <c r="F1046" s="40"/>
      <c r="G1046" s="40"/>
      <c r="H1046" s="41"/>
      <c r="I1046" s="38"/>
      <c r="J1046" s="38"/>
      <c r="K1046" s="38"/>
      <c r="L1046" s="37"/>
    </row>
    <row r="1047" spans="2:12" x14ac:dyDescent="0.25">
      <c r="B1047" s="18"/>
      <c r="C1047" s="38"/>
      <c r="D1047" s="39"/>
      <c r="E1047" s="40"/>
      <c r="F1047" s="40"/>
      <c r="G1047" s="40"/>
      <c r="H1047" s="41"/>
      <c r="I1047" s="38"/>
      <c r="J1047" s="38"/>
      <c r="K1047" s="38"/>
      <c r="L1047" s="37"/>
    </row>
    <row r="1048" spans="2:12" x14ac:dyDescent="0.25">
      <c r="B1048" s="18"/>
      <c r="C1048" s="38"/>
      <c r="D1048" s="39"/>
      <c r="E1048" s="40"/>
      <c r="F1048" s="40"/>
      <c r="G1048" s="40"/>
      <c r="H1048" s="41"/>
      <c r="I1048" s="38"/>
      <c r="J1048" s="38"/>
      <c r="K1048" s="38"/>
      <c r="L1048" s="37"/>
    </row>
    <row r="1049" spans="2:12" x14ac:dyDescent="0.25">
      <c r="B1049" s="18"/>
      <c r="C1049" s="38"/>
      <c r="D1049" s="39"/>
      <c r="E1049" s="40"/>
      <c r="F1049" s="40"/>
      <c r="G1049" s="40"/>
      <c r="H1049" s="41"/>
      <c r="I1049" s="38"/>
      <c r="J1049" s="38"/>
      <c r="K1049" s="38"/>
      <c r="L1049" s="37"/>
    </row>
    <row r="1050" spans="2:12" x14ac:dyDescent="0.25">
      <c r="B1050" s="18"/>
      <c r="C1050" s="38"/>
      <c r="D1050" s="39"/>
      <c r="E1050" s="40"/>
      <c r="F1050" s="40"/>
      <c r="G1050" s="40"/>
      <c r="H1050" s="41"/>
      <c r="I1050" s="38"/>
      <c r="J1050" s="38"/>
      <c r="K1050" s="38"/>
      <c r="L1050" s="37"/>
    </row>
    <row r="1051" spans="2:12" x14ac:dyDescent="0.25">
      <c r="B1051" s="18"/>
      <c r="C1051" s="38"/>
      <c r="D1051" s="39"/>
      <c r="E1051" s="40"/>
      <c r="F1051" s="40"/>
      <c r="G1051" s="40"/>
      <c r="H1051" s="41"/>
      <c r="I1051" s="38"/>
      <c r="J1051" s="38"/>
      <c r="K1051" s="38"/>
      <c r="L1051" s="37"/>
    </row>
    <row r="1052" spans="2:12" x14ac:dyDescent="0.25">
      <c r="B1052" s="18"/>
      <c r="C1052" s="38"/>
      <c r="D1052" s="39"/>
      <c r="E1052" s="40"/>
      <c r="F1052" s="40"/>
      <c r="G1052" s="40"/>
      <c r="H1052" s="41"/>
      <c r="I1052" s="38"/>
      <c r="J1052" s="38"/>
      <c r="K1052" s="38"/>
      <c r="L1052" s="37"/>
    </row>
    <row r="1053" spans="2:12" x14ac:dyDescent="0.25">
      <c r="B1053" s="18"/>
      <c r="C1053" s="38"/>
      <c r="D1053" s="39"/>
      <c r="E1053" s="40"/>
      <c r="F1053" s="40"/>
      <c r="G1053" s="40"/>
      <c r="H1053" s="41"/>
      <c r="I1053" s="38"/>
      <c r="J1053" s="38"/>
      <c r="K1053" s="38"/>
      <c r="L1053" s="37"/>
    </row>
    <row r="1054" spans="2:12" x14ac:dyDescent="0.25">
      <c r="B1054" s="18"/>
      <c r="C1054" s="38"/>
      <c r="D1054" s="39"/>
      <c r="E1054" s="40"/>
      <c r="F1054" s="40"/>
      <c r="G1054" s="40"/>
      <c r="H1054" s="41"/>
      <c r="I1054" s="38"/>
      <c r="J1054" s="38"/>
      <c r="K1054" s="38"/>
      <c r="L1054" s="37"/>
    </row>
    <row r="1055" spans="2:12" x14ac:dyDescent="0.25">
      <c r="B1055" s="18"/>
      <c r="C1055" s="38"/>
      <c r="D1055" s="39"/>
      <c r="E1055" s="40"/>
      <c r="F1055" s="40"/>
      <c r="G1055" s="40"/>
      <c r="H1055" s="41"/>
      <c r="I1055" s="38"/>
      <c r="J1055" s="38"/>
      <c r="K1055" s="38"/>
      <c r="L1055" s="37"/>
    </row>
    <row r="1056" spans="2:12" x14ac:dyDescent="0.25">
      <c r="B1056" s="18"/>
      <c r="C1056" s="38"/>
      <c r="D1056" s="39"/>
      <c r="E1056" s="40"/>
      <c r="F1056" s="40"/>
      <c r="G1056" s="40"/>
      <c r="H1056" s="41"/>
      <c r="I1056" s="38"/>
      <c r="J1056" s="38"/>
      <c r="K1056" s="38"/>
      <c r="L1056" s="37"/>
    </row>
    <row r="1057" spans="2:12" x14ac:dyDescent="0.25">
      <c r="B1057" s="18"/>
      <c r="C1057" s="38"/>
      <c r="D1057" s="39"/>
      <c r="E1057" s="40"/>
      <c r="F1057" s="40"/>
      <c r="G1057" s="40"/>
      <c r="H1057" s="41"/>
      <c r="I1057" s="38"/>
      <c r="J1057" s="38"/>
      <c r="K1057" s="38"/>
      <c r="L1057" s="37"/>
    </row>
    <row r="1058" spans="2:12" x14ac:dyDescent="0.25">
      <c r="B1058" s="18"/>
      <c r="C1058" s="38"/>
      <c r="D1058" s="39"/>
      <c r="E1058" s="40"/>
      <c r="F1058" s="40"/>
      <c r="G1058" s="40"/>
      <c r="H1058" s="41"/>
      <c r="I1058" s="38"/>
      <c r="J1058" s="38"/>
      <c r="K1058" s="38"/>
      <c r="L1058" s="37"/>
    </row>
    <row r="1059" spans="2:12" x14ac:dyDescent="0.25">
      <c r="B1059" s="18"/>
      <c r="C1059" s="38"/>
      <c r="D1059" s="39"/>
      <c r="E1059" s="40"/>
      <c r="F1059" s="40"/>
      <c r="G1059" s="40"/>
      <c r="H1059" s="41"/>
      <c r="I1059" s="38"/>
      <c r="J1059" s="38"/>
      <c r="K1059" s="38"/>
      <c r="L1059" s="37"/>
    </row>
    <row r="1060" spans="2:12" x14ac:dyDescent="0.25">
      <c r="B1060" s="18"/>
      <c r="C1060" s="38"/>
      <c r="D1060" s="39"/>
      <c r="E1060" s="40"/>
      <c r="F1060" s="40"/>
      <c r="G1060" s="40"/>
      <c r="H1060" s="41"/>
      <c r="I1060" s="38"/>
      <c r="J1060" s="38"/>
      <c r="K1060" s="38"/>
      <c r="L1060" s="37"/>
    </row>
    <row r="1061" spans="2:12" x14ac:dyDescent="0.25">
      <c r="B1061" s="18"/>
      <c r="C1061" s="38"/>
      <c r="D1061" s="39"/>
      <c r="E1061" s="40"/>
      <c r="F1061" s="40"/>
      <c r="G1061" s="40"/>
      <c r="H1061" s="41"/>
      <c r="I1061" s="38"/>
      <c r="J1061" s="38"/>
      <c r="K1061" s="38"/>
      <c r="L1061" s="37"/>
    </row>
    <row r="1062" spans="2:12" x14ac:dyDescent="0.25">
      <c r="B1062" s="18"/>
      <c r="C1062" s="38"/>
      <c r="D1062" s="39"/>
      <c r="E1062" s="40"/>
      <c r="F1062" s="40"/>
      <c r="G1062" s="40"/>
      <c r="H1062" s="41"/>
      <c r="I1062" s="38"/>
      <c r="J1062" s="38"/>
      <c r="K1062" s="38"/>
      <c r="L1062" s="37"/>
    </row>
    <row r="1063" spans="2:12" x14ac:dyDescent="0.25">
      <c r="B1063" s="18"/>
      <c r="C1063" s="38"/>
      <c r="D1063" s="39"/>
      <c r="E1063" s="40"/>
      <c r="F1063" s="40"/>
      <c r="G1063" s="40"/>
      <c r="H1063" s="41"/>
      <c r="I1063" s="38"/>
      <c r="J1063" s="38"/>
      <c r="K1063" s="38"/>
      <c r="L1063" s="37"/>
    </row>
    <row r="1064" spans="2:12" x14ac:dyDescent="0.25">
      <c r="B1064" s="18"/>
      <c r="C1064" s="38"/>
      <c r="D1064" s="39"/>
      <c r="E1064" s="40"/>
      <c r="F1064" s="40"/>
      <c r="G1064" s="40"/>
      <c r="H1064" s="41"/>
      <c r="I1064" s="38"/>
      <c r="J1064" s="38"/>
      <c r="K1064" s="38"/>
      <c r="L1064" s="37"/>
    </row>
    <row r="1065" spans="2:12" x14ac:dyDescent="0.25">
      <c r="B1065" s="18"/>
      <c r="C1065" s="38"/>
      <c r="D1065" s="39"/>
      <c r="E1065" s="40"/>
      <c r="F1065" s="40"/>
      <c r="G1065" s="40"/>
      <c r="H1065" s="41"/>
      <c r="I1065" s="38"/>
      <c r="J1065" s="38"/>
      <c r="K1065" s="38"/>
      <c r="L1065" s="37"/>
    </row>
    <row r="1066" spans="2:12" x14ac:dyDescent="0.25">
      <c r="B1066" s="18"/>
      <c r="C1066" s="38"/>
      <c r="D1066" s="39"/>
      <c r="E1066" s="40"/>
      <c r="F1066" s="40"/>
      <c r="G1066" s="40"/>
      <c r="H1066" s="41"/>
      <c r="I1066" s="38"/>
      <c r="J1066" s="38"/>
      <c r="K1066" s="38"/>
      <c r="L1066" s="37"/>
    </row>
    <row r="1067" spans="2:12" x14ac:dyDescent="0.25">
      <c r="B1067" s="18"/>
      <c r="C1067" s="38"/>
      <c r="D1067" s="39"/>
      <c r="E1067" s="40"/>
      <c r="F1067" s="40"/>
      <c r="G1067" s="40"/>
      <c r="H1067" s="41"/>
      <c r="I1067" s="38"/>
      <c r="J1067" s="38"/>
      <c r="K1067" s="38"/>
      <c r="L1067" s="37"/>
    </row>
    <row r="1068" spans="2:12" x14ac:dyDescent="0.25">
      <c r="B1068" s="18"/>
      <c r="C1068" s="38"/>
      <c r="D1068" s="39"/>
      <c r="E1068" s="40"/>
      <c r="F1068" s="40"/>
      <c r="G1068" s="40"/>
      <c r="H1068" s="41"/>
      <c r="I1068" s="38"/>
      <c r="J1068" s="38"/>
      <c r="K1068" s="38"/>
      <c r="L1068" s="37"/>
    </row>
    <row r="1069" spans="2:12" x14ac:dyDescent="0.25">
      <c r="B1069" s="18"/>
      <c r="C1069" s="38"/>
      <c r="D1069" s="39"/>
      <c r="E1069" s="40"/>
      <c r="F1069" s="40"/>
      <c r="G1069" s="40"/>
      <c r="H1069" s="41"/>
      <c r="I1069" s="38"/>
      <c r="J1069" s="38"/>
      <c r="K1069" s="38"/>
      <c r="L1069" s="37"/>
    </row>
    <row r="1070" spans="2:12" x14ac:dyDescent="0.25">
      <c r="B1070" s="18"/>
      <c r="C1070" s="38"/>
      <c r="D1070" s="39"/>
      <c r="E1070" s="40"/>
      <c r="F1070" s="40"/>
      <c r="G1070" s="40"/>
      <c r="H1070" s="41"/>
      <c r="I1070" s="38"/>
      <c r="J1070" s="38"/>
      <c r="K1070" s="38"/>
      <c r="L1070" s="37"/>
    </row>
    <row r="1071" spans="2:12" x14ac:dyDescent="0.25">
      <c r="B1071" s="18"/>
      <c r="C1071" s="38"/>
      <c r="D1071" s="39"/>
      <c r="E1071" s="40"/>
      <c r="F1071" s="40"/>
      <c r="G1071" s="40"/>
      <c r="H1071" s="41"/>
      <c r="I1071" s="38"/>
      <c r="J1071" s="38"/>
      <c r="K1071" s="38"/>
      <c r="L1071" s="37"/>
    </row>
    <row r="1072" spans="2:12" x14ac:dyDescent="0.25">
      <c r="B1072" s="18"/>
      <c r="C1072" s="38"/>
      <c r="D1072" s="39"/>
      <c r="E1072" s="40"/>
      <c r="F1072" s="40"/>
      <c r="G1072" s="40"/>
      <c r="H1072" s="41"/>
      <c r="I1072" s="38"/>
      <c r="J1072" s="38"/>
      <c r="K1072" s="38"/>
      <c r="L1072" s="37"/>
    </row>
    <row r="1073" spans="2:12" x14ac:dyDescent="0.25">
      <c r="B1073" s="18"/>
      <c r="C1073" s="38"/>
      <c r="D1073" s="39"/>
      <c r="E1073" s="40"/>
      <c r="F1073" s="40"/>
      <c r="G1073" s="40"/>
      <c r="H1073" s="41"/>
      <c r="I1073" s="38"/>
      <c r="J1073" s="38"/>
      <c r="K1073" s="38"/>
      <c r="L1073" s="37"/>
    </row>
    <row r="1074" spans="2:12" x14ac:dyDescent="0.25">
      <c r="B1074" s="18"/>
      <c r="C1074" s="38"/>
      <c r="D1074" s="39"/>
      <c r="E1074" s="40"/>
      <c r="F1074" s="40"/>
      <c r="G1074" s="40"/>
      <c r="H1074" s="41"/>
      <c r="I1074" s="38"/>
      <c r="J1074" s="38"/>
      <c r="K1074" s="38"/>
      <c r="L1074" s="37"/>
    </row>
    <row r="1075" spans="2:12" x14ac:dyDescent="0.25">
      <c r="B1075" s="18"/>
      <c r="C1075" s="38"/>
      <c r="D1075" s="39"/>
      <c r="E1075" s="40"/>
      <c r="F1075" s="40"/>
      <c r="G1075" s="40"/>
      <c r="H1075" s="41"/>
      <c r="I1075" s="38"/>
      <c r="J1075" s="38"/>
      <c r="K1075" s="38"/>
      <c r="L1075" s="37"/>
    </row>
    <row r="1076" spans="2:12" x14ac:dyDescent="0.25">
      <c r="B1076" s="18"/>
      <c r="C1076" s="38"/>
      <c r="D1076" s="39"/>
      <c r="E1076" s="40"/>
      <c r="F1076" s="40"/>
      <c r="G1076" s="40"/>
      <c r="H1076" s="41"/>
      <c r="I1076" s="38"/>
      <c r="J1076" s="38"/>
      <c r="K1076" s="38"/>
      <c r="L1076" s="37"/>
    </row>
    <row r="1077" spans="2:12" x14ac:dyDescent="0.25">
      <c r="B1077" s="18"/>
      <c r="C1077" s="38"/>
      <c r="D1077" s="39"/>
      <c r="E1077" s="40"/>
      <c r="F1077" s="40"/>
      <c r="G1077" s="40"/>
      <c r="H1077" s="41"/>
      <c r="I1077" s="38"/>
      <c r="J1077" s="38"/>
      <c r="K1077" s="38"/>
      <c r="L1077" s="37"/>
    </row>
    <row r="1078" spans="2:12" x14ac:dyDescent="0.25">
      <c r="B1078" s="18"/>
      <c r="C1078" s="38"/>
      <c r="D1078" s="39"/>
      <c r="E1078" s="40"/>
      <c r="F1078" s="40"/>
      <c r="G1078" s="40"/>
      <c r="H1078" s="41"/>
      <c r="I1078" s="38"/>
      <c r="J1078" s="38"/>
      <c r="K1078" s="38"/>
      <c r="L1078" s="37"/>
    </row>
    <row r="1079" spans="2:12" x14ac:dyDescent="0.25">
      <c r="B1079" s="18"/>
      <c r="C1079" s="38"/>
      <c r="D1079" s="39"/>
      <c r="E1079" s="40"/>
      <c r="F1079" s="40"/>
      <c r="G1079" s="40"/>
      <c r="H1079" s="41"/>
      <c r="I1079" s="38"/>
      <c r="J1079" s="38"/>
      <c r="K1079" s="38"/>
      <c r="L1079" s="37"/>
    </row>
    <row r="1080" spans="2:12" x14ac:dyDescent="0.25">
      <c r="B1080" s="18"/>
      <c r="C1080" s="38"/>
      <c r="D1080" s="39"/>
      <c r="E1080" s="40"/>
      <c r="F1080" s="40"/>
      <c r="G1080" s="40"/>
      <c r="H1080" s="41"/>
      <c r="I1080" s="38"/>
      <c r="J1080" s="38"/>
      <c r="K1080" s="38"/>
      <c r="L1080" s="37"/>
    </row>
    <row r="1081" spans="2:12" x14ac:dyDescent="0.25">
      <c r="B1081" s="18"/>
      <c r="C1081" s="38"/>
      <c r="D1081" s="39"/>
      <c r="E1081" s="40"/>
      <c r="F1081" s="40"/>
      <c r="G1081" s="40"/>
      <c r="H1081" s="41"/>
      <c r="I1081" s="38"/>
      <c r="J1081" s="38"/>
      <c r="K1081" s="38"/>
      <c r="L1081" s="37"/>
    </row>
    <row r="1082" spans="2:12" x14ac:dyDescent="0.25">
      <c r="B1082" s="18"/>
      <c r="C1082" s="38"/>
      <c r="D1082" s="39"/>
      <c r="E1082" s="40"/>
      <c r="F1082" s="40"/>
      <c r="G1082" s="40"/>
      <c r="H1082" s="41"/>
      <c r="I1082" s="38"/>
      <c r="J1082" s="38"/>
      <c r="K1082" s="38"/>
      <c r="L1082" s="37"/>
    </row>
    <row r="1083" spans="2:12" x14ac:dyDescent="0.25">
      <c r="B1083" s="18"/>
      <c r="C1083" s="38"/>
      <c r="D1083" s="39"/>
      <c r="E1083" s="40"/>
      <c r="F1083" s="40"/>
      <c r="G1083" s="40"/>
      <c r="H1083" s="41"/>
      <c r="I1083" s="38"/>
      <c r="J1083" s="38"/>
      <c r="K1083" s="38"/>
      <c r="L1083" s="37"/>
    </row>
    <row r="1084" spans="2:12" x14ac:dyDescent="0.25">
      <c r="B1084" s="18"/>
      <c r="C1084" s="38"/>
      <c r="D1084" s="39"/>
      <c r="E1084" s="40"/>
      <c r="F1084" s="40"/>
      <c r="G1084" s="40"/>
      <c r="H1084" s="41"/>
      <c r="I1084" s="38"/>
      <c r="J1084" s="38"/>
      <c r="K1084" s="38"/>
      <c r="L1084" s="37"/>
    </row>
    <row r="1085" spans="2:12" x14ac:dyDescent="0.25">
      <c r="B1085" s="18"/>
      <c r="C1085" s="38"/>
      <c r="D1085" s="39"/>
      <c r="E1085" s="40"/>
      <c r="F1085" s="40"/>
      <c r="G1085" s="40"/>
      <c r="H1085" s="41"/>
      <c r="I1085" s="38"/>
      <c r="J1085" s="38"/>
      <c r="K1085" s="38"/>
      <c r="L1085" s="37"/>
    </row>
    <row r="1086" spans="2:12" x14ac:dyDescent="0.25">
      <c r="B1086" s="18"/>
      <c r="C1086" s="38"/>
      <c r="D1086" s="39"/>
      <c r="E1086" s="40"/>
      <c r="F1086" s="40"/>
      <c r="G1086" s="40"/>
      <c r="H1086" s="41"/>
      <c r="I1086" s="38"/>
      <c r="J1086" s="38"/>
      <c r="K1086" s="38"/>
      <c r="L1086" s="37"/>
    </row>
    <row r="1087" spans="2:12" x14ac:dyDescent="0.25">
      <c r="B1087" s="18"/>
      <c r="C1087" s="38"/>
      <c r="D1087" s="39"/>
      <c r="E1087" s="40"/>
      <c r="F1087" s="40"/>
      <c r="G1087" s="40"/>
      <c r="H1087" s="41"/>
      <c r="I1087" s="38"/>
      <c r="J1087" s="38"/>
      <c r="K1087" s="38"/>
      <c r="L1087" s="37"/>
    </row>
    <row r="1088" spans="2:12" x14ac:dyDescent="0.25">
      <c r="B1088" s="18"/>
      <c r="C1088" s="38"/>
      <c r="D1088" s="39"/>
      <c r="E1088" s="40"/>
      <c r="F1088" s="40"/>
      <c r="G1088" s="40"/>
      <c r="H1088" s="41"/>
      <c r="I1088" s="38"/>
      <c r="J1088" s="38"/>
      <c r="K1088" s="38"/>
      <c r="L1088" s="37"/>
    </row>
    <row r="1089" spans="2:12" x14ac:dyDescent="0.25">
      <c r="B1089" s="18"/>
      <c r="C1089" s="38"/>
      <c r="D1089" s="39"/>
      <c r="E1089" s="40"/>
      <c r="F1089" s="40"/>
      <c r="G1089" s="40"/>
      <c r="H1089" s="41"/>
      <c r="I1089" s="38"/>
      <c r="J1089" s="38"/>
      <c r="K1089" s="38"/>
      <c r="L1089" s="37"/>
    </row>
    <row r="1090" spans="2:12" x14ac:dyDescent="0.25">
      <c r="B1090" s="18"/>
      <c r="C1090" s="38"/>
      <c r="D1090" s="39"/>
      <c r="E1090" s="40"/>
      <c r="F1090" s="40"/>
      <c r="G1090" s="40"/>
      <c r="H1090" s="41"/>
      <c r="I1090" s="38"/>
      <c r="J1090" s="38"/>
      <c r="K1090" s="38"/>
      <c r="L1090" s="37"/>
    </row>
    <row r="1091" spans="2:12" x14ac:dyDescent="0.25">
      <c r="B1091" s="18"/>
      <c r="C1091" s="38"/>
      <c r="D1091" s="39"/>
      <c r="E1091" s="40"/>
      <c r="F1091" s="40"/>
      <c r="G1091" s="40"/>
      <c r="H1091" s="41"/>
      <c r="I1091" s="38"/>
      <c r="J1091" s="38"/>
      <c r="K1091" s="38"/>
      <c r="L1091" s="37"/>
    </row>
    <row r="1092" spans="2:12" x14ac:dyDescent="0.25">
      <c r="B1092" s="18"/>
      <c r="C1092" s="38"/>
      <c r="D1092" s="39"/>
      <c r="E1092" s="40"/>
      <c r="F1092" s="40"/>
      <c r="G1092" s="40"/>
      <c r="H1092" s="41"/>
      <c r="I1092" s="38"/>
      <c r="J1092" s="38"/>
      <c r="K1092" s="38"/>
      <c r="L1092" s="37"/>
    </row>
    <row r="1093" spans="2:12" x14ac:dyDescent="0.25">
      <c r="B1093" s="18"/>
      <c r="C1093" s="38"/>
      <c r="D1093" s="39"/>
      <c r="E1093" s="40"/>
      <c r="F1093" s="40"/>
      <c r="G1093" s="40"/>
      <c r="H1093" s="41"/>
      <c r="I1093" s="38"/>
      <c r="J1093" s="38"/>
      <c r="K1093" s="38"/>
      <c r="L1093" s="37"/>
    </row>
    <row r="1094" spans="2:12" x14ac:dyDescent="0.25">
      <c r="B1094" s="18"/>
      <c r="C1094" s="38"/>
      <c r="D1094" s="39"/>
      <c r="E1094" s="40"/>
      <c r="F1094" s="40"/>
      <c r="G1094" s="40"/>
      <c r="H1094" s="41"/>
      <c r="I1094" s="38"/>
      <c r="J1094" s="38"/>
      <c r="K1094" s="38"/>
      <c r="L1094" s="37"/>
    </row>
    <row r="1095" spans="2:12" x14ac:dyDescent="0.25">
      <c r="B1095" s="18"/>
      <c r="C1095" s="38"/>
      <c r="D1095" s="39"/>
      <c r="E1095" s="40"/>
      <c r="F1095" s="40"/>
      <c r="G1095" s="40"/>
      <c r="H1095" s="41"/>
      <c r="I1095" s="38"/>
      <c r="J1095" s="38"/>
      <c r="K1095" s="38"/>
      <c r="L1095" s="37"/>
    </row>
    <row r="1096" spans="2:12" x14ac:dyDescent="0.25">
      <c r="B1096" s="18"/>
      <c r="C1096" s="38"/>
      <c r="D1096" s="39"/>
      <c r="E1096" s="40"/>
      <c r="F1096" s="40"/>
      <c r="G1096" s="40"/>
      <c r="H1096" s="41"/>
      <c r="I1096" s="38"/>
      <c r="J1096" s="38"/>
      <c r="K1096" s="38"/>
      <c r="L1096" s="37"/>
    </row>
    <row r="1097" spans="2:12" x14ac:dyDescent="0.25">
      <c r="B1097" s="18"/>
      <c r="C1097" s="38"/>
      <c r="D1097" s="39"/>
      <c r="E1097" s="40"/>
      <c r="F1097" s="40"/>
      <c r="G1097" s="40"/>
      <c r="H1097" s="41"/>
      <c r="I1097" s="38"/>
      <c r="J1097" s="38"/>
      <c r="K1097" s="38"/>
      <c r="L1097" s="37"/>
    </row>
    <row r="1098" spans="2:12" x14ac:dyDescent="0.25">
      <c r="B1098" s="18"/>
      <c r="C1098" s="38"/>
      <c r="D1098" s="39"/>
      <c r="E1098" s="40"/>
      <c r="F1098" s="40"/>
      <c r="G1098" s="40"/>
      <c r="H1098" s="41"/>
      <c r="I1098" s="38"/>
      <c r="J1098" s="38"/>
      <c r="K1098" s="38"/>
      <c r="L1098" s="37"/>
    </row>
    <row r="1099" spans="2:12" x14ac:dyDescent="0.25">
      <c r="B1099" s="18"/>
      <c r="C1099" s="38"/>
      <c r="D1099" s="39"/>
      <c r="E1099" s="40"/>
      <c r="F1099" s="40"/>
      <c r="G1099" s="40"/>
      <c r="H1099" s="41"/>
      <c r="I1099" s="38"/>
      <c r="J1099" s="38"/>
      <c r="K1099" s="38"/>
      <c r="L1099" s="37"/>
    </row>
    <row r="1100" spans="2:12" x14ac:dyDescent="0.25">
      <c r="B1100" s="18"/>
      <c r="C1100" s="38"/>
      <c r="D1100" s="39"/>
      <c r="E1100" s="40"/>
      <c r="F1100" s="40"/>
      <c r="G1100" s="40"/>
      <c r="H1100" s="41"/>
      <c r="I1100" s="38"/>
      <c r="J1100" s="38"/>
      <c r="K1100" s="38"/>
      <c r="L1100" s="37"/>
    </row>
    <row r="1101" spans="2:12" x14ac:dyDescent="0.25">
      <c r="B1101" s="18"/>
      <c r="C1101" s="38"/>
      <c r="D1101" s="39"/>
      <c r="E1101" s="40"/>
      <c r="F1101" s="40"/>
      <c r="G1101" s="40"/>
      <c r="H1101" s="41"/>
      <c r="I1101" s="38"/>
      <c r="J1101" s="38"/>
      <c r="K1101" s="38"/>
      <c r="L1101" s="37"/>
    </row>
    <row r="1102" spans="2:12" x14ac:dyDescent="0.25">
      <c r="B1102" s="18"/>
      <c r="C1102" s="38"/>
      <c r="D1102" s="39"/>
      <c r="E1102" s="40"/>
      <c r="F1102" s="40"/>
      <c r="G1102" s="40"/>
      <c r="H1102" s="41"/>
      <c r="I1102" s="38"/>
      <c r="J1102" s="38"/>
      <c r="K1102" s="38"/>
      <c r="L1102" s="37"/>
    </row>
    <row r="1103" spans="2:12" x14ac:dyDescent="0.25">
      <c r="B1103" s="18"/>
      <c r="C1103" s="38"/>
      <c r="D1103" s="39"/>
      <c r="E1103" s="40"/>
      <c r="F1103" s="40"/>
      <c r="G1103" s="40"/>
      <c r="H1103" s="41"/>
      <c r="I1103" s="38"/>
      <c r="J1103" s="38"/>
      <c r="K1103" s="38"/>
      <c r="L1103" s="37"/>
    </row>
    <row r="1104" spans="2:12" x14ac:dyDescent="0.25">
      <c r="B1104" s="18"/>
      <c r="C1104" s="38"/>
      <c r="D1104" s="39"/>
      <c r="E1104" s="40"/>
      <c r="F1104" s="40"/>
      <c r="G1104" s="40"/>
      <c r="H1104" s="41"/>
      <c r="I1104" s="38"/>
      <c r="J1104" s="38"/>
      <c r="K1104" s="38"/>
      <c r="L1104" s="37"/>
    </row>
    <row r="1105" spans="2:12" x14ac:dyDescent="0.25">
      <c r="B1105" s="18"/>
      <c r="C1105" s="38"/>
      <c r="D1105" s="39"/>
      <c r="E1105" s="40"/>
      <c r="F1105" s="40"/>
      <c r="G1105" s="40"/>
      <c r="H1105" s="41"/>
      <c r="I1105" s="38"/>
      <c r="J1105" s="38"/>
      <c r="K1105" s="38"/>
      <c r="L1105" s="37"/>
    </row>
    <row r="1106" spans="2:12" x14ac:dyDescent="0.25">
      <c r="B1106" s="18"/>
      <c r="C1106" s="38"/>
      <c r="D1106" s="39"/>
      <c r="E1106" s="40"/>
      <c r="F1106" s="40"/>
      <c r="G1106" s="40"/>
      <c r="H1106" s="41"/>
      <c r="I1106" s="38"/>
      <c r="J1106" s="38"/>
      <c r="K1106" s="38"/>
      <c r="L1106" s="37"/>
    </row>
    <row r="1107" spans="2:12" x14ac:dyDescent="0.25">
      <c r="B1107" s="18"/>
      <c r="C1107" s="38"/>
      <c r="D1107" s="39"/>
      <c r="E1107" s="40"/>
      <c r="F1107" s="40"/>
      <c r="G1107" s="40"/>
      <c r="H1107" s="41"/>
      <c r="I1107" s="38"/>
      <c r="J1107" s="38"/>
      <c r="K1107" s="38"/>
      <c r="L1107" s="37"/>
    </row>
    <row r="1108" spans="2:12" x14ac:dyDescent="0.25">
      <c r="B1108" s="18"/>
      <c r="C1108" s="38"/>
      <c r="D1108" s="39"/>
      <c r="E1108" s="40"/>
      <c r="F1108" s="40"/>
      <c r="G1108" s="40"/>
      <c r="H1108" s="41"/>
      <c r="I1108" s="38"/>
      <c r="J1108" s="38"/>
      <c r="K1108" s="38"/>
      <c r="L1108" s="37"/>
    </row>
    <row r="1109" spans="2:12" x14ac:dyDescent="0.25">
      <c r="B1109" s="18"/>
      <c r="C1109" s="38"/>
      <c r="D1109" s="39"/>
      <c r="E1109" s="40"/>
      <c r="F1109" s="40"/>
      <c r="G1109" s="40"/>
      <c r="H1109" s="41"/>
      <c r="I1109" s="38"/>
      <c r="J1109" s="38"/>
      <c r="K1109" s="38"/>
      <c r="L1109" s="37"/>
    </row>
    <row r="1110" spans="2:12" x14ac:dyDescent="0.25">
      <c r="B1110" s="18"/>
      <c r="C1110" s="38"/>
      <c r="D1110" s="39"/>
      <c r="E1110" s="40"/>
      <c r="F1110" s="40"/>
      <c r="G1110" s="40"/>
      <c r="H1110" s="41"/>
      <c r="I1110" s="38"/>
      <c r="J1110" s="38"/>
      <c r="K1110" s="38"/>
      <c r="L1110" s="37"/>
    </row>
    <row r="1111" spans="2:12" x14ac:dyDescent="0.25">
      <c r="B1111" s="18"/>
      <c r="C1111" s="38"/>
      <c r="D1111" s="39"/>
      <c r="E1111" s="40"/>
      <c r="F1111" s="40"/>
      <c r="G1111" s="40"/>
      <c r="H1111" s="41"/>
      <c r="I1111" s="38"/>
      <c r="J1111" s="38"/>
      <c r="K1111" s="38"/>
      <c r="L1111" s="37"/>
    </row>
    <row r="1112" spans="2:12" x14ac:dyDescent="0.25">
      <c r="B1112" s="18"/>
      <c r="C1112" s="38"/>
      <c r="D1112" s="39"/>
      <c r="E1112" s="40"/>
      <c r="F1112" s="40"/>
      <c r="G1112" s="40"/>
      <c r="H1112" s="41"/>
      <c r="I1112" s="38"/>
      <c r="J1112" s="38"/>
      <c r="K1112" s="38"/>
      <c r="L1112" s="37"/>
    </row>
    <row r="1113" spans="2:12" x14ac:dyDescent="0.25">
      <c r="B1113" s="18"/>
      <c r="C1113" s="38"/>
      <c r="D1113" s="39"/>
      <c r="E1113" s="40"/>
      <c r="F1113" s="40"/>
      <c r="G1113" s="40"/>
      <c r="H1113" s="41"/>
      <c r="I1113" s="38"/>
      <c r="J1113" s="38"/>
      <c r="K1113" s="38"/>
      <c r="L1113" s="37"/>
    </row>
    <row r="1114" spans="2:12" x14ac:dyDescent="0.25">
      <c r="B1114" s="18"/>
      <c r="C1114" s="38"/>
      <c r="D1114" s="39"/>
      <c r="E1114" s="40"/>
      <c r="F1114" s="40"/>
      <c r="G1114" s="40"/>
      <c r="H1114" s="41"/>
      <c r="I1114" s="38"/>
      <c r="J1114" s="38"/>
      <c r="K1114" s="38"/>
      <c r="L1114" s="37"/>
    </row>
    <row r="1115" spans="2:12" x14ac:dyDescent="0.25">
      <c r="B1115" s="18"/>
      <c r="C1115" s="38"/>
      <c r="D1115" s="39"/>
      <c r="E1115" s="40"/>
      <c r="F1115" s="40"/>
      <c r="G1115" s="40"/>
      <c r="H1115" s="41"/>
      <c r="I1115" s="38"/>
      <c r="J1115" s="38"/>
      <c r="K1115" s="38"/>
      <c r="L1115" s="37"/>
    </row>
    <row r="1116" spans="2:12" x14ac:dyDescent="0.25">
      <c r="B1116" s="18"/>
      <c r="C1116" s="38"/>
      <c r="D1116" s="39"/>
      <c r="E1116" s="40"/>
      <c r="F1116" s="40"/>
      <c r="G1116" s="40"/>
      <c r="H1116" s="41"/>
      <c r="I1116" s="38"/>
      <c r="J1116" s="38"/>
      <c r="K1116" s="38"/>
      <c r="L1116" s="37"/>
    </row>
    <row r="1117" spans="2:12" x14ac:dyDescent="0.25">
      <c r="B1117" s="18"/>
      <c r="C1117" s="38"/>
      <c r="D1117" s="39"/>
      <c r="E1117" s="40"/>
      <c r="F1117" s="40"/>
      <c r="G1117" s="40"/>
      <c r="H1117" s="41"/>
      <c r="I1117" s="38"/>
      <c r="J1117" s="38"/>
      <c r="K1117" s="38"/>
      <c r="L1117" s="37"/>
    </row>
    <row r="1118" spans="2:12" x14ac:dyDescent="0.25">
      <c r="B1118" s="18"/>
      <c r="C1118" s="38"/>
      <c r="D1118" s="39"/>
      <c r="E1118" s="40"/>
      <c r="F1118" s="40"/>
      <c r="G1118" s="40"/>
      <c r="H1118" s="41"/>
      <c r="I1118" s="38"/>
      <c r="J1118" s="38"/>
      <c r="K1118" s="38"/>
      <c r="L1118" s="37"/>
    </row>
    <row r="1119" spans="2:12" x14ac:dyDescent="0.25">
      <c r="B1119" s="18"/>
      <c r="C1119" s="38"/>
      <c r="D1119" s="39"/>
      <c r="E1119" s="40"/>
      <c r="F1119" s="40"/>
      <c r="G1119" s="40"/>
      <c r="H1119" s="41"/>
      <c r="I1119" s="38"/>
      <c r="J1119" s="38"/>
      <c r="K1119" s="38"/>
      <c r="L1119" s="37"/>
    </row>
    <row r="1120" spans="2:12" x14ac:dyDescent="0.25">
      <c r="B1120" s="18"/>
      <c r="C1120" s="38"/>
      <c r="D1120" s="39"/>
      <c r="E1120" s="40"/>
      <c r="F1120" s="40"/>
      <c r="G1120" s="40"/>
      <c r="H1120" s="41"/>
      <c r="I1120" s="38"/>
      <c r="J1120" s="38"/>
      <c r="K1120" s="38"/>
      <c r="L1120" s="37"/>
    </row>
    <row r="1121" spans="2:12" x14ac:dyDescent="0.25">
      <c r="B1121" s="18"/>
      <c r="C1121" s="38"/>
      <c r="D1121" s="39"/>
      <c r="E1121" s="40"/>
      <c r="F1121" s="40"/>
      <c r="G1121" s="40"/>
      <c r="H1121" s="41"/>
      <c r="I1121" s="38"/>
      <c r="J1121" s="38"/>
      <c r="K1121" s="38"/>
      <c r="L1121" s="37"/>
    </row>
    <row r="1122" spans="2:12" x14ac:dyDescent="0.25">
      <c r="B1122" s="18"/>
      <c r="C1122" s="38"/>
      <c r="D1122" s="39"/>
      <c r="E1122" s="40"/>
      <c r="F1122" s="40"/>
      <c r="G1122" s="40"/>
      <c r="H1122" s="41"/>
      <c r="I1122" s="38"/>
      <c r="J1122" s="38"/>
      <c r="K1122" s="38"/>
      <c r="L1122" s="37"/>
    </row>
    <row r="1123" spans="2:12" x14ac:dyDescent="0.25">
      <c r="B1123" s="18"/>
      <c r="C1123" s="38"/>
      <c r="D1123" s="39"/>
      <c r="E1123" s="40"/>
      <c r="F1123" s="40"/>
      <c r="G1123" s="40"/>
      <c r="H1123" s="41"/>
      <c r="I1123" s="38"/>
      <c r="J1123" s="38"/>
      <c r="K1123" s="38"/>
      <c r="L1123" s="37"/>
    </row>
    <row r="1124" spans="2:12" x14ac:dyDescent="0.25">
      <c r="B1124" s="18"/>
      <c r="C1124" s="38"/>
      <c r="D1124" s="39"/>
      <c r="E1124" s="40"/>
      <c r="F1124" s="40"/>
      <c r="G1124" s="40"/>
      <c r="H1124" s="41"/>
      <c r="I1124" s="38"/>
      <c r="J1124" s="38"/>
      <c r="K1124" s="38"/>
      <c r="L1124" s="37"/>
    </row>
    <row r="1125" spans="2:12" x14ac:dyDescent="0.25">
      <c r="B1125" s="18"/>
      <c r="C1125" s="38"/>
      <c r="D1125" s="39"/>
      <c r="E1125" s="40"/>
      <c r="F1125" s="40"/>
      <c r="G1125" s="40"/>
      <c r="H1125" s="41"/>
      <c r="I1125" s="38"/>
      <c r="J1125" s="38"/>
      <c r="K1125" s="38"/>
      <c r="L1125" s="37"/>
    </row>
    <row r="1126" spans="2:12" x14ac:dyDescent="0.25">
      <c r="B1126" s="18"/>
      <c r="C1126" s="38"/>
      <c r="D1126" s="39"/>
      <c r="E1126" s="40"/>
      <c r="F1126" s="40"/>
      <c r="G1126" s="40"/>
      <c r="H1126" s="41"/>
      <c r="I1126" s="38"/>
      <c r="J1126" s="38"/>
      <c r="K1126" s="38"/>
      <c r="L1126" s="37"/>
    </row>
    <row r="1127" spans="2:12" x14ac:dyDescent="0.25">
      <c r="B1127" s="18"/>
      <c r="C1127" s="38"/>
      <c r="D1127" s="39"/>
      <c r="E1127" s="40"/>
      <c r="F1127" s="40"/>
      <c r="G1127" s="40"/>
      <c r="H1127" s="41"/>
      <c r="I1127" s="38"/>
      <c r="J1127" s="38"/>
      <c r="K1127" s="38"/>
      <c r="L1127" s="37"/>
    </row>
    <row r="1128" spans="2:12" x14ac:dyDescent="0.25">
      <c r="B1128" s="18"/>
      <c r="C1128" s="38"/>
      <c r="D1128" s="39"/>
      <c r="E1128" s="40"/>
      <c r="F1128" s="40"/>
      <c r="G1128" s="40"/>
      <c r="H1128" s="41"/>
      <c r="I1128" s="38"/>
      <c r="J1128" s="38"/>
      <c r="K1128" s="38"/>
      <c r="L1128" s="37"/>
    </row>
    <row r="1129" spans="2:12" x14ac:dyDescent="0.25">
      <c r="B1129" s="18"/>
      <c r="C1129" s="38"/>
      <c r="D1129" s="39"/>
      <c r="E1129" s="40"/>
      <c r="F1129" s="40"/>
      <c r="G1129" s="40"/>
      <c r="H1129" s="41"/>
      <c r="I1129" s="38"/>
      <c r="J1129" s="38"/>
      <c r="K1129" s="38"/>
      <c r="L1129" s="37"/>
    </row>
    <row r="1130" spans="2:12" x14ac:dyDescent="0.25">
      <c r="B1130" s="18"/>
      <c r="C1130" s="38"/>
      <c r="D1130" s="39"/>
      <c r="E1130" s="40"/>
      <c r="F1130" s="40"/>
      <c r="G1130" s="40"/>
      <c r="H1130" s="41"/>
      <c r="I1130" s="38"/>
      <c r="J1130" s="38"/>
      <c r="K1130" s="38"/>
      <c r="L1130" s="37"/>
    </row>
    <row r="1131" spans="2:12" x14ac:dyDescent="0.25">
      <c r="B1131" s="18"/>
      <c r="C1131" s="38"/>
      <c r="D1131" s="39"/>
      <c r="E1131" s="40"/>
      <c r="F1131" s="40"/>
      <c r="G1131" s="40"/>
      <c r="H1131" s="41"/>
      <c r="I1131" s="38"/>
      <c r="J1131" s="38"/>
      <c r="K1131" s="38"/>
      <c r="L1131" s="37"/>
    </row>
    <row r="1132" spans="2:12" x14ac:dyDescent="0.25">
      <c r="B1132" s="18"/>
      <c r="C1132" s="38"/>
      <c r="D1132" s="39"/>
      <c r="E1132" s="40"/>
      <c r="F1132" s="40"/>
      <c r="G1132" s="40"/>
      <c r="H1132" s="41"/>
      <c r="I1132" s="38"/>
      <c r="J1132" s="38"/>
      <c r="K1132" s="38"/>
      <c r="L1132" s="37"/>
    </row>
    <row r="1133" spans="2:12" x14ac:dyDescent="0.25">
      <c r="B1133" s="18"/>
      <c r="C1133" s="38"/>
      <c r="D1133" s="39"/>
      <c r="E1133" s="40"/>
      <c r="F1133" s="40"/>
      <c r="G1133" s="40"/>
      <c r="H1133" s="41"/>
      <c r="I1133" s="38"/>
      <c r="J1133" s="38"/>
      <c r="K1133" s="38"/>
      <c r="L1133" s="37"/>
    </row>
    <row r="1134" spans="2:12" x14ac:dyDescent="0.25">
      <c r="B1134" s="18"/>
      <c r="C1134" s="38"/>
      <c r="D1134" s="39"/>
      <c r="E1134" s="40"/>
      <c r="F1134" s="40"/>
      <c r="G1134" s="40"/>
      <c r="H1134" s="41"/>
      <c r="I1134" s="38"/>
      <c r="J1134" s="38"/>
      <c r="K1134" s="38"/>
      <c r="L1134" s="37"/>
    </row>
    <row r="1135" spans="2:12" x14ac:dyDescent="0.25">
      <c r="B1135" s="18"/>
      <c r="C1135" s="38"/>
      <c r="D1135" s="39"/>
      <c r="E1135" s="40"/>
      <c r="F1135" s="40"/>
      <c r="G1135" s="40"/>
      <c r="H1135" s="41"/>
      <c r="I1135" s="38"/>
      <c r="J1135" s="38"/>
      <c r="K1135" s="38"/>
      <c r="L1135" s="37"/>
    </row>
    <row r="1136" spans="2:12" x14ac:dyDescent="0.25">
      <c r="B1136" s="18"/>
      <c r="C1136" s="38"/>
      <c r="D1136" s="39"/>
      <c r="E1136" s="40"/>
      <c r="F1136" s="40"/>
      <c r="G1136" s="40"/>
      <c r="H1136" s="41"/>
      <c r="I1136" s="38"/>
      <c r="J1136" s="38"/>
      <c r="K1136" s="38"/>
      <c r="L1136" s="37"/>
    </row>
    <row r="1137" spans="2:12" x14ac:dyDescent="0.25">
      <c r="B1137" s="18"/>
      <c r="C1137" s="38"/>
      <c r="D1137" s="39"/>
      <c r="E1137" s="40"/>
      <c r="F1137" s="40"/>
      <c r="G1137" s="40"/>
      <c r="H1137" s="41"/>
      <c r="I1137" s="38"/>
      <c r="J1137" s="38"/>
      <c r="K1137" s="38"/>
      <c r="L1137" s="37"/>
    </row>
    <row r="1138" spans="2:12" x14ac:dyDescent="0.25">
      <c r="B1138" s="18"/>
      <c r="C1138" s="38"/>
      <c r="D1138" s="39"/>
      <c r="E1138" s="40"/>
      <c r="F1138" s="40"/>
      <c r="G1138" s="40"/>
      <c r="H1138" s="41"/>
      <c r="I1138" s="38"/>
      <c r="J1138" s="38"/>
      <c r="K1138" s="38"/>
      <c r="L1138" s="37"/>
    </row>
    <row r="1139" spans="2:12" x14ac:dyDescent="0.25">
      <c r="B1139" s="18"/>
      <c r="C1139" s="38"/>
      <c r="D1139" s="39"/>
      <c r="E1139" s="40"/>
      <c r="F1139" s="40"/>
      <c r="G1139" s="40"/>
      <c r="H1139" s="41"/>
      <c r="I1139" s="38"/>
      <c r="J1139" s="38"/>
      <c r="K1139" s="38"/>
      <c r="L1139" s="37"/>
    </row>
    <row r="1140" spans="2:12" x14ac:dyDescent="0.25">
      <c r="B1140" s="18"/>
      <c r="C1140" s="38"/>
      <c r="D1140" s="39"/>
      <c r="E1140" s="40"/>
      <c r="F1140" s="40"/>
      <c r="G1140" s="40"/>
      <c r="H1140" s="41"/>
      <c r="I1140" s="38"/>
      <c r="J1140" s="38"/>
      <c r="K1140" s="38"/>
      <c r="L1140" s="37"/>
    </row>
    <row r="1141" spans="2:12" x14ac:dyDescent="0.25">
      <c r="B1141" s="18"/>
      <c r="C1141" s="38"/>
      <c r="D1141" s="39"/>
      <c r="E1141" s="40"/>
      <c r="F1141" s="40"/>
      <c r="G1141" s="40"/>
      <c r="H1141" s="41"/>
      <c r="I1141" s="38"/>
      <c r="J1141" s="38"/>
      <c r="K1141" s="38"/>
      <c r="L1141" s="37"/>
    </row>
    <row r="1142" spans="2:12" x14ac:dyDescent="0.25">
      <c r="B1142" s="18"/>
      <c r="C1142" s="38"/>
      <c r="D1142" s="39"/>
      <c r="E1142" s="40"/>
      <c r="F1142" s="40"/>
      <c r="G1142" s="40"/>
      <c r="H1142" s="41"/>
      <c r="I1142" s="38"/>
      <c r="J1142" s="38"/>
      <c r="K1142" s="38"/>
      <c r="L1142" s="37"/>
    </row>
    <row r="1143" spans="2:12" x14ac:dyDescent="0.25">
      <c r="B1143" s="18"/>
      <c r="C1143" s="38"/>
      <c r="D1143" s="39"/>
      <c r="E1143" s="40"/>
      <c r="F1143" s="40"/>
      <c r="G1143" s="40"/>
      <c r="H1143" s="41"/>
      <c r="I1143" s="38"/>
      <c r="J1143" s="38"/>
      <c r="K1143" s="38"/>
      <c r="L1143" s="37"/>
    </row>
    <row r="1144" spans="2:12" x14ac:dyDescent="0.25">
      <c r="B1144" s="18"/>
      <c r="C1144" s="38"/>
      <c r="D1144" s="39"/>
      <c r="E1144" s="40"/>
      <c r="F1144" s="40"/>
      <c r="G1144" s="40"/>
      <c r="H1144" s="41"/>
      <c r="I1144" s="38"/>
      <c r="J1144" s="38"/>
      <c r="K1144" s="38"/>
      <c r="L1144" s="37"/>
    </row>
    <row r="1145" spans="2:12" x14ac:dyDescent="0.25">
      <c r="B1145" s="18"/>
      <c r="C1145" s="38"/>
      <c r="D1145" s="39"/>
      <c r="E1145" s="40"/>
      <c r="F1145" s="40"/>
      <c r="G1145" s="40"/>
      <c r="H1145" s="41"/>
      <c r="I1145" s="38"/>
      <c r="J1145" s="38"/>
      <c r="K1145" s="38"/>
      <c r="L1145" s="37"/>
    </row>
    <row r="1146" spans="2:12" x14ac:dyDescent="0.25">
      <c r="B1146" s="18"/>
      <c r="C1146" s="38"/>
      <c r="D1146" s="39"/>
      <c r="E1146" s="40"/>
      <c r="F1146" s="40"/>
      <c r="G1146" s="40"/>
      <c r="H1146" s="41"/>
      <c r="I1146" s="38"/>
      <c r="J1146" s="38"/>
      <c r="K1146" s="38"/>
      <c r="L1146" s="37"/>
    </row>
    <row r="1147" spans="2:12" x14ac:dyDescent="0.25">
      <c r="B1147" s="18"/>
      <c r="C1147" s="38"/>
      <c r="D1147" s="39"/>
      <c r="E1147" s="40"/>
      <c r="F1147" s="40"/>
      <c r="G1147" s="40"/>
      <c r="H1147" s="41"/>
      <c r="I1147" s="38"/>
      <c r="J1147" s="38"/>
      <c r="K1147" s="38"/>
      <c r="L1147" s="37"/>
    </row>
    <row r="1148" spans="2:12" x14ac:dyDescent="0.25">
      <c r="B1148" s="18"/>
      <c r="C1148" s="38"/>
      <c r="D1148" s="39"/>
      <c r="E1148" s="40"/>
      <c r="F1148" s="40"/>
      <c r="G1148" s="40"/>
      <c r="H1148" s="41"/>
      <c r="I1148" s="38"/>
      <c r="J1148" s="38"/>
      <c r="K1148" s="38"/>
      <c r="L1148" s="37"/>
    </row>
    <row r="1149" spans="2:12" x14ac:dyDescent="0.25">
      <c r="B1149" s="18"/>
      <c r="C1149" s="38"/>
      <c r="D1149" s="39"/>
      <c r="E1149" s="40"/>
      <c r="F1149" s="40"/>
      <c r="G1149" s="40"/>
      <c r="H1149" s="41"/>
      <c r="I1149" s="38"/>
      <c r="J1149" s="38"/>
      <c r="K1149" s="38"/>
      <c r="L1149" s="37"/>
    </row>
    <row r="1150" spans="2:12" x14ac:dyDescent="0.25">
      <c r="B1150" s="18"/>
      <c r="C1150" s="38"/>
      <c r="D1150" s="39"/>
      <c r="E1150" s="40"/>
      <c r="F1150" s="40"/>
      <c r="G1150" s="40"/>
      <c r="H1150" s="41"/>
      <c r="I1150" s="38"/>
      <c r="J1150" s="38"/>
      <c r="K1150" s="38"/>
      <c r="L1150" s="37"/>
    </row>
    <row r="1151" spans="2:12" x14ac:dyDescent="0.25">
      <c r="B1151" s="18"/>
      <c r="C1151" s="38"/>
      <c r="D1151" s="39"/>
      <c r="E1151" s="40"/>
      <c r="F1151" s="40"/>
      <c r="G1151" s="40"/>
      <c r="H1151" s="41"/>
      <c r="I1151" s="38"/>
      <c r="J1151" s="38"/>
      <c r="K1151" s="38"/>
      <c r="L1151" s="37"/>
    </row>
    <row r="1152" spans="2:12" x14ac:dyDescent="0.25">
      <c r="B1152" s="18"/>
      <c r="C1152" s="38"/>
      <c r="D1152" s="39"/>
      <c r="E1152" s="40"/>
      <c r="F1152" s="40"/>
      <c r="G1152" s="40"/>
      <c r="H1152" s="41"/>
      <c r="I1152" s="38"/>
      <c r="J1152" s="38"/>
      <c r="K1152" s="38"/>
      <c r="L1152" s="37"/>
    </row>
    <row r="1153" spans="2:12" x14ac:dyDescent="0.25">
      <c r="B1153" s="18"/>
      <c r="C1153" s="38"/>
      <c r="D1153" s="39"/>
      <c r="E1153" s="40"/>
      <c r="F1153" s="40"/>
      <c r="G1153" s="40"/>
      <c r="H1153" s="41"/>
      <c r="I1153" s="38"/>
      <c r="J1153" s="38"/>
      <c r="K1153" s="38"/>
      <c r="L1153" s="37"/>
    </row>
    <row r="1154" spans="2:12" x14ac:dyDescent="0.25">
      <c r="B1154" s="18"/>
      <c r="C1154" s="38"/>
      <c r="D1154" s="39"/>
      <c r="E1154" s="40"/>
      <c r="F1154" s="40"/>
      <c r="G1154" s="40"/>
      <c r="H1154" s="41"/>
      <c r="I1154" s="38"/>
      <c r="J1154" s="38"/>
      <c r="K1154" s="38"/>
      <c r="L1154" s="37"/>
    </row>
    <row r="1155" spans="2:12" x14ac:dyDescent="0.25">
      <c r="B1155" s="18"/>
      <c r="C1155" s="38"/>
      <c r="D1155" s="39"/>
      <c r="E1155" s="40"/>
      <c r="F1155" s="40"/>
      <c r="G1155" s="40"/>
      <c r="H1155" s="41"/>
      <c r="I1155" s="38"/>
      <c r="J1155" s="38"/>
      <c r="K1155" s="38"/>
      <c r="L1155" s="37"/>
    </row>
    <row r="1156" spans="2:12" x14ac:dyDescent="0.25">
      <c r="B1156" s="18"/>
      <c r="C1156" s="38"/>
      <c r="D1156" s="39"/>
      <c r="E1156" s="40"/>
      <c r="F1156" s="40"/>
      <c r="G1156" s="40"/>
      <c r="H1156" s="41"/>
      <c r="I1156" s="38"/>
      <c r="J1156" s="38"/>
      <c r="K1156" s="38"/>
      <c r="L1156" s="37"/>
    </row>
    <row r="1157" spans="2:12" x14ac:dyDescent="0.25">
      <c r="B1157" s="18"/>
      <c r="C1157" s="38"/>
      <c r="D1157" s="39"/>
      <c r="E1157" s="40"/>
      <c r="F1157" s="40"/>
      <c r="G1157" s="40"/>
      <c r="H1157" s="41"/>
      <c r="I1157" s="38"/>
      <c r="J1157" s="38"/>
      <c r="K1157" s="38"/>
      <c r="L1157" s="37"/>
    </row>
    <row r="1158" spans="2:12" x14ac:dyDescent="0.25">
      <c r="B1158" s="18"/>
      <c r="C1158" s="38"/>
      <c r="D1158" s="39"/>
      <c r="E1158" s="40"/>
      <c r="F1158" s="40"/>
      <c r="G1158" s="40"/>
      <c r="H1158" s="41"/>
      <c r="I1158" s="38"/>
      <c r="J1158" s="38"/>
      <c r="K1158" s="38"/>
      <c r="L1158" s="37"/>
    </row>
    <row r="1159" spans="2:12" x14ac:dyDescent="0.25">
      <c r="B1159" s="18"/>
      <c r="C1159" s="38"/>
      <c r="D1159" s="39"/>
      <c r="E1159" s="40"/>
      <c r="F1159" s="40"/>
      <c r="G1159" s="40"/>
      <c r="H1159" s="41"/>
      <c r="I1159" s="38"/>
      <c r="J1159" s="38"/>
      <c r="K1159" s="38"/>
      <c r="L1159" s="37"/>
    </row>
    <row r="1160" spans="2:12" x14ac:dyDescent="0.25">
      <c r="B1160" s="18"/>
      <c r="C1160" s="38"/>
      <c r="D1160" s="39"/>
      <c r="E1160" s="40"/>
      <c r="F1160" s="40"/>
      <c r="G1160" s="40"/>
      <c r="H1160" s="41"/>
      <c r="I1160" s="38"/>
      <c r="J1160" s="38"/>
      <c r="K1160" s="38"/>
      <c r="L1160" s="37"/>
    </row>
    <row r="1161" spans="2:12" x14ac:dyDescent="0.25">
      <c r="B1161" s="18"/>
      <c r="C1161" s="38"/>
      <c r="D1161" s="39"/>
      <c r="E1161" s="40"/>
      <c r="F1161" s="40"/>
      <c r="G1161" s="40"/>
      <c r="H1161" s="41"/>
      <c r="I1161" s="38"/>
      <c r="J1161" s="38"/>
      <c r="K1161" s="38"/>
      <c r="L1161" s="37"/>
    </row>
    <row r="1162" spans="2:12" x14ac:dyDescent="0.25">
      <c r="B1162" s="18"/>
      <c r="C1162" s="38"/>
      <c r="D1162" s="39"/>
      <c r="E1162" s="40"/>
      <c r="F1162" s="40"/>
      <c r="G1162" s="40"/>
      <c r="H1162" s="41"/>
      <c r="I1162" s="38"/>
      <c r="J1162" s="38"/>
      <c r="K1162" s="38"/>
      <c r="L1162" s="37"/>
    </row>
    <row r="1163" spans="2:12" x14ac:dyDescent="0.25">
      <c r="B1163" s="18"/>
      <c r="C1163" s="38"/>
      <c r="D1163" s="39"/>
      <c r="E1163" s="40"/>
      <c r="F1163" s="40"/>
      <c r="G1163" s="40"/>
      <c r="H1163" s="41"/>
      <c r="I1163" s="38"/>
      <c r="J1163" s="38"/>
      <c r="K1163" s="38"/>
      <c r="L1163" s="37"/>
    </row>
    <row r="1164" spans="2:12" x14ac:dyDescent="0.25">
      <c r="B1164" s="18"/>
      <c r="C1164" s="38"/>
      <c r="D1164" s="39"/>
      <c r="E1164" s="40"/>
      <c r="F1164" s="40"/>
      <c r="G1164" s="40"/>
      <c r="H1164" s="41"/>
      <c r="I1164" s="38"/>
      <c r="J1164" s="38"/>
      <c r="K1164" s="38"/>
      <c r="L1164" s="37"/>
    </row>
    <row r="1165" spans="2:12" x14ac:dyDescent="0.25">
      <c r="B1165" s="18"/>
      <c r="C1165" s="38"/>
      <c r="D1165" s="39"/>
      <c r="E1165" s="40"/>
      <c r="F1165" s="40"/>
      <c r="G1165" s="40"/>
      <c r="H1165" s="41"/>
      <c r="I1165" s="38"/>
      <c r="J1165" s="38"/>
      <c r="K1165" s="38"/>
      <c r="L1165" s="37"/>
    </row>
    <row r="1166" spans="2:12" x14ac:dyDescent="0.25">
      <c r="B1166" s="18"/>
      <c r="C1166" s="38"/>
      <c r="D1166" s="39"/>
      <c r="E1166" s="40"/>
      <c r="F1166" s="40"/>
      <c r="G1166" s="40"/>
      <c r="H1166" s="41"/>
      <c r="I1166" s="38"/>
      <c r="J1166" s="38"/>
      <c r="K1166" s="38"/>
      <c r="L1166" s="37"/>
    </row>
    <row r="1167" spans="2:12" x14ac:dyDescent="0.25">
      <c r="B1167" s="18"/>
      <c r="C1167" s="38"/>
      <c r="D1167" s="39"/>
      <c r="E1167" s="40"/>
      <c r="F1167" s="40"/>
      <c r="G1167" s="40"/>
      <c r="H1167" s="41"/>
      <c r="I1167" s="38"/>
      <c r="J1167" s="38"/>
      <c r="K1167" s="38"/>
      <c r="L1167" s="37"/>
    </row>
    <row r="1168" spans="2:12" x14ac:dyDescent="0.25">
      <c r="B1168" s="18"/>
      <c r="C1168" s="38"/>
      <c r="D1168" s="39"/>
      <c r="E1168" s="40"/>
      <c r="F1168" s="40"/>
      <c r="G1168" s="40"/>
      <c r="H1168" s="41"/>
      <c r="I1168" s="38"/>
      <c r="J1168" s="38"/>
      <c r="K1168" s="38"/>
      <c r="L1168" s="37"/>
    </row>
    <row r="1169" spans="2:12" x14ac:dyDescent="0.25">
      <c r="B1169" s="18"/>
      <c r="C1169" s="38"/>
      <c r="D1169" s="39"/>
      <c r="E1169" s="40"/>
      <c r="F1169" s="40"/>
      <c r="G1169" s="40"/>
      <c r="H1169" s="41"/>
      <c r="I1169" s="38"/>
      <c r="J1169" s="38"/>
      <c r="K1169" s="38"/>
      <c r="L1169" s="37"/>
    </row>
    <row r="1170" spans="2:12" x14ac:dyDescent="0.25">
      <c r="B1170" s="18"/>
      <c r="C1170" s="38"/>
      <c r="D1170" s="39"/>
      <c r="E1170" s="40"/>
      <c r="F1170" s="40"/>
      <c r="G1170" s="40"/>
      <c r="H1170" s="41"/>
      <c r="I1170" s="38"/>
      <c r="J1170" s="38"/>
      <c r="K1170" s="38"/>
      <c r="L1170" s="37"/>
    </row>
    <row r="1171" spans="2:12" x14ac:dyDescent="0.25">
      <c r="B1171" s="18"/>
      <c r="C1171" s="38"/>
      <c r="D1171" s="39"/>
      <c r="E1171" s="40"/>
      <c r="F1171" s="40"/>
      <c r="G1171" s="40"/>
      <c r="H1171" s="41"/>
      <c r="I1171" s="38"/>
      <c r="J1171" s="38"/>
      <c r="K1171" s="38"/>
      <c r="L1171" s="37"/>
    </row>
    <row r="1172" spans="2:12" x14ac:dyDescent="0.25">
      <c r="B1172" s="18"/>
      <c r="C1172" s="38"/>
      <c r="D1172" s="39"/>
      <c r="E1172" s="40"/>
      <c r="F1172" s="40"/>
      <c r="G1172" s="40"/>
      <c r="H1172" s="41"/>
      <c r="I1172" s="38"/>
      <c r="J1172" s="38"/>
      <c r="K1172" s="38"/>
      <c r="L1172" s="37"/>
    </row>
    <row r="1173" spans="2:12" x14ac:dyDescent="0.25">
      <c r="B1173" s="18"/>
      <c r="C1173" s="38"/>
      <c r="D1173" s="39"/>
      <c r="E1173" s="40"/>
      <c r="F1173" s="40"/>
      <c r="G1173" s="40"/>
      <c r="H1173" s="41"/>
      <c r="I1173" s="38"/>
      <c r="J1173" s="38"/>
      <c r="K1173" s="38"/>
      <c r="L1173" s="37"/>
    </row>
    <row r="1174" spans="2:12" x14ac:dyDescent="0.25">
      <c r="B1174" s="18"/>
      <c r="C1174" s="38"/>
      <c r="D1174" s="39"/>
      <c r="E1174" s="40"/>
      <c r="F1174" s="40"/>
      <c r="G1174" s="40"/>
      <c r="H1174" s="41"/>
      <c r="I1174" s="38"/>
      <c r="J1174" s="38"/>
      <c r="K1174" s="38"/>
      <c r="L1174" s="37"/>
    </row>
    <row r="1175" spans="2:12" x14ac:dyDescent="0.25">
      <c r="B1175" s="18"/>
      <c r="C1175" s="38"/>
      <c r="D1175" s="39"/>
      <c r="E1175" s="40"/>
      <c r="F1175" s="40"/>
      <c r="G1175" s="40"/>
      <c r="H1175" s="41"/>
      <c r="I1175" s="38"/>
      <c r="J1175" s="38"/>
      <c r="K1175" s="38"/>
      <c r="L1175" s="37"/>
    </row>
    <row r="1176" spans="2:12" x14ac:dyDescent="0.25">
      <c r="B1176" s="18"/>
      <c r="C1176" s="38"/>
      <c r="D1176" s="39"/>
      <c r="E1176" s="40"/>
      <c r="F1176" s="40"/>
      <c r="G1176" s="40"/>
      <c r="H1176" s="41"/>
      <c r="I1176" s="38"/>
      <c r="J1176" s="38"/>
      <c r="K1176" s="38"/>
      <c r="L1176" s="37"/>
    </row>
    <row r="1177" spans="2:12" x14ac:dyDescent="0.25">
      <c r="B1177" s="18"/>
      <c r="C1177" s="38"/>
      <c r="D1177" s="39"/>
      <c r="E1177" s="40"/>
      <c r="F1177" s="40"/>
      <c r="G1177" s="40"/>
      <c r="H1177" s="41"/>
      <c r="I1177" s="38"/>
      <c r="J1177" s="38"/>
      <c r="K1177" s="38"/>
      <c r="L1177" s="37"/>
    </row>
    <row r="1178" spans="2:12" x14ac:dyDescent="0.25">
      <c r="B1178" s="18"/>
      <c r="C1178" s="38"/>
      <c r="D1178" s="39"/>
      <c r="E1178" s="40"/>
      <c r="F1178" s="40"/>
      <c r="G1178" s="40"/>
      <c r="H1178" s="41"/>
      <c r="I1178" s="38"/>
      <c r="J1178" s="38"/>
      <c r="K1178" s="38"/>
      <c r="L1178" s="37"/>
    </row>
    <row r="1179" spans="2:12" x14ac:dyDescent="0.25">
      <c r="B1179" s="18"/>
      <c r="C1179" s="38"/>
      <c r="D1179" s="39"/>
      <c r="E1179" s="40"/>
      <c r="F1179" s="40"/>
      <c r="G1179" s="40"/>
      <c r="H1179" s="41"/>
      <c r="I1179" s="38"/>
      <c r="J1179" s="38"/>
      <c r="K1179" s="38"/>
      <c r="L1179" s="37"/>
    </row>
    <row r="1180" spans="2:12" x14ac:dyDescent="0.25">
      <c r="B1180" s="18"/>
      <c r="C1180" s="38"/>
      <c r="D1180" s="39"/>
      <c r="E1180" s="40"/>
      <c r="F1180" s="40"/>
      <c r="G1180" s="40"/>
      <c r="H1180" s="41"/>
      <c r="I1180" s="38"/>
      <c r="J1180" s="38"/>
      <c r="K1180" s="38"/>
      <c r="L1180" s="37"/>
    </row>
    <row r="1181" spans="2:12" x14ac:dyDescent="0.25">
      <c r="B1181" s="18"/>
      <c r="C1181" s="38"/>
      <c r="D1181" s="39"/>
      <c r="E1181" s="40"/>
      <c r="F1181" s="40"/>
      <c r="G1181" s="40"/>
      <c r="H1181" s="41"/>
      <c r="I1181" s="38"/>
      <c r="J1181" s="38"/>
      <c r="K1181" s="38"/>
      <c r="L1181" s="37"/>
    </row>
    <row r="1182" spans="2:12" x14ac:dyDescent="0.25">
      <c r="B1182" s="18"/>
      <c r="C1182" s="38"/>
      <c r="D1182" s="39"/>
      <c r="E1182" s="40"/>
      <c r="F1182" s="40"/>
      <c r="G1182" s="40"/>
      <c r="H1182" s="41"/>
      <c r="I1182" s="38"/>
      <c r="J1182" s="38"/>
      <c r="K1182" s="38"/>
      <c r="L1182" s="37"/>
    </row>
    <row r="1183" spans="2:12" x14ac:dyDescent="0.25">
      <c r="B1183" s="18"/>
      <c r="C1183" s="38"/>
      <c r="D1183" s="39"/>
      <c r="E1183" s="40"/>
      <c r="F1183" s="40"/>
      <c r="G1183" s="40"/>
      <c r="H1183" s="41"/>
      <c r="I1183" s="38"/>
      <c r="J1183" s="38"/>
      <c r="K1183" s="38"/>
      <c r="L1183" s="37"/>
    </row>
    <row r="1184" spans="2:12" x14ac:dyDescent="0.25">
      <c r="B1184" s="18"/>
      <c r="C1184" s="38"/>
      <c r="D1184" s="39"/>
      <c r="E1184" s="40"/>
      <c r="F1184" s="40"/>
      <c r="G1184" s="40"/>
      <c r="H1184" s="41"/>
      <c r="I1184" s="38"/>
      <c r="J1184" s="38"/>
      <c r="K1184" s="38"/>
      <c r="L1184" s="37"/>
    </row>
    <row r="1185" spans="2:12" x14ac:dyDescent="0.25">
      <c r="B1185" s="18"/>
      <c r="C1185" s="38"/>
      <c r="D1185" s="39"/>
      <c r="E1185" s="40"/>
      <c r="F1185" s="40"/>
      <c r="G1185" s="40"/>
      <c r="H1185" s="41"/>
      <c r="I1185" s="38"/>
      <c r="J1185" s="38"/>
      <c r="K1185" s="38"/>
      <c r="L1185" s="37"/>
    </row>
    <row r="1186" spans="2:12" x14ac:dyDescent="0.25">
      <c r="B1186" s="18"/>
      <c r="C1186" s="38"/>
      <c r="D1186" s="39"/>
      <c r="E1186" s="40"/>
      <c r="F1186" s="40"/>
      <c r="G1186" s="40"/>
      <c r="H1186" s="41"/>
      <c r="I1186" s="38"/>
      <c r="J1186" s="38"/>
      <c r="K1186" s="38"/>
      <c r="L1186" s="37"/>
    </row>
    <row r="1187" spans="2:12" x14ac:dyDescent="0.25">
      <c r="B1187" s="18"/>
      <c r="C1187" s="38"/>
      <c r="D1187" s="39"/>
      <c r="E1187" s="40"/>
      <c r="F1187" s="40"/>
      <c r="G1187" s="40"/>
      <c r="H1187" s="41"/>
      <c r="I1187" s="38"/>
      <c r="J1187" s="38"/>
      <c r="K1187" s="38"/>
      <c r="L1187" s="37"/>
    </row>
    <row r="1188" spans="2:12" x14ac:dyDescent="0.25">
      <c r="B1188" s="18"/>
      <c r="C1188" s="38"/>
      <c r="D1188" s="39"/>
      <c r="E1188" s="40"/>
      <c r="F1188" s="40"/>
      <c r="G1188" s="40"/>
      <c r="H1188" s="41"/>
      <c r="I1188" s="38"/>
      <c r="J1188" s="38"/>
      <c r="K1188" s="38"/>
      <c r="L1188" s="37"/>
    </row>
    <row r="1189" spans="2:12" x14ac:dyDescent="0.25">
      <c r="B1189" s="18"/>
      <c r="C1189" s="38"/>
      <c r="D1189" s="39"/>
      <c r="E1189" s="40"/>
      <c r="F1189" s="40"/>
      <c r="G1189" s="40"/>
      <c r="H1189" s="41"/>
      <c r="I1189" s="38"/>
      <c r="J1189" s="38"/>
      <c r="K1189" s="38"/>
      <c r="L1189" s="37"/>
    </row>
    <row r="1190" spans="2:12" x14ac:dyDescent="0.25">
      <c r="B1190" s="18"/>
      <c r="C1190" s="38"/>
      <c r="D1190" s="39"/>
      <c r="E1190" s="40"/>
      <c r="F1190" s="40"/>
      <c r="G1190" s="40"/>
      <c r="H1190" s="41"/>
      <c r="I1190" s="38"/>
      <c r="J1190" s="38"/>
      <c r="K1190" s="38"/>
      <c r="L1190" s="37"/>
    </row>
    <row r="1191" spans="2:12" x14ac:dyDescent="0.25">
      <c r="B1191" s="18"/>
      <c r="C1191" s="38"/>
      <c r="D1191" s="39"/>
      <c r="E1191" s="40"/>
      <c r="F1191" s="40"/>
      <c r="G1191" s="40"/>
      <c r="H1191" s="41"/>
      <c r="I1191" s="38"/>
      <c r="J1191" s="38"/>
      <c r="K1191" s="38"/>
      <c r="L1191" s="37"/>
    </row>
    <row r="1192" spans="2:12" x14ac:dyDescent="0.25">
      <c r="B1192" s="18"/>
      <c r="C1192" s="38"/>
      <c r="D1192" s="39"/>
      <c r="E1192" s="40"/>
      <c r="F1192" s="40"/>
      <c r="G1192" s="40"/>
      <c r="H1192" s="41"/>
      <c r="I1192" s="38"/>
      <c r="J1192" s="38"/>
      <c r="K1192" s="38"/>
      <c r="L1192" s="37"/>
    </row>
    <row r="1193" spans="2:12" x14ac:dyDescent="0.25">
      <c r="B1193" s="18"/>
      <c r="C1193" s="38"/>
      <c r="D1193" s="39"/>
      <c r="E1193" s="40"/>
      <c r="F1193" s="40"/>
      <c r="G1193" s="40"/>
      <c r="H1193" s="41"/>
      <c r="I1193" s="38"/>
      <c r="J1193" s="38"/>
      <c r="K1193" s="38"/>
      <c r="L1193" s="37"/>
    </row>
    <row r="1194" spans="2:12" x14ac:dyDescent="0.25">
      <c r="B1194" s="18"/>
      <c r="C1194" s="38"/>
      <c r="D1194" s="39"/>
      <c r="E1194" s="40"/>
      <c r="F1194" s="40"/>
      <c r="G1194" s="40"/>
      <c r="H1194" s="41"/>
      <c r="I1194" s="38"/>
      <c r="J1194" s="38"/>
      <c r="K1194" s="38"/>
      <c r="L1194" s="37"/>
    </row>
    <row r="1195" spans="2:12" x14ac:dyDescent="0.25">
      <c r="B1195" s="18"/>
      <c r="C1195" s="38"/>
      <c r="D1195" s="39"/>
      <c r="E1195" s="40"/>
      <c r="F1195" s="40"/>
      <c r="G1195" s="40"/>
      <c r="H1195" s="41"/>
      <c r="I1195" s="38"/>
      <c r="J1195" s="38"/>
      <c r="K1195" s="38"/>
      <c r="L1195" s="37"/>
    </row>
    <row r="1196" spans="2:12" x14ac:dyDescent="0.25">
      <c r="B1196" s="18"/>
      <c r="C1196" s="38"/>
      <c r="D1196" s="39"/>
      <c r="E1196" s="40"/>
      <c r="F1196" s="40"/>
      <c r="G1196" s="40"/>
      <c r="H1196" s="41"/>
      <c r="I1196" s="38"/>
      <c r="J1196" s="38"/>
      <c r="K1196" s="38"/>
      <c r="L1196" s="37"/>
    </row>
    <row r="1197" spans="2:12" x14ac:dyDescent="0.25">
      <c r="B1197" s="18"/>
      <c r="C1197" s="38"/>
      <c r="D1197" s="39"/>
      <c r="E1197" s="40"/>
      <c r="F1197" s="40"/>
      <c r="G1197" s="40"/>
      <c r="H1197" s="41"/>
      <c r="I1197" s="38"/>
      <c r="J1197" s="38"/>
      <c r="K1197" s="38"/>
      <c r="L1197" s="37"/>
    </row>
    <row r="1198" spans="2:12" x14ac:dyDescent="0.25">
      <c r="B1198" s="18"/>
      <c r="C1198" s="38"/>
      <c r="D1198" s="39"/>
      <c r="E1198" s="40"/>
      <c r="F1198" s="40"/>
      <c r="G1198" s="40"/>
      <c r="H1198" s="41"/>
      <c r="I1198" s="38"/>
      <c r="J1198" s="38"/>
      <c r="K1198" s="38"/>
      <c r="L1198" s="37"/>
    </row>
    <row r="1199" spans="2:12" x14ac:dyDescent="0.25">
      <c r="B1199" s="18"/>
      <c r="C1199" s="38"/>
      <c r="D1199" s="39"/>
      <c r="E1199" s="40"/>
      <c r="F1199" s="40"/>
      <c r="G1199" s="40"/>
      <c r="H1199" s="41"/>
      <c r="I1199" s="38"/>
      <c r="J1199" s="38"/>
      <c r="K1199" s="38"/>
      <c r="L1199" s="37"/>
    </row>
    <row r="1200" spans="2:12" x14ac:dyDescent="0.25">
      <c r="B1200" s="18"/>
      <c r="C1200" s="38"/>
      <c r="D1200" s="39"/>
      <c r="E1200" s="40"/>
      <c r="F1200" s="40"/>
      <c r="G1200" s="40"/>
      <c r="H1200" s="41"/>
      <c r="I1200" s="38"/>
      <c r="J1200" s="38"/>
      <c r="K1200" s="38"/>
      <c r="L1200" s="37"/>
    </row>
    <row r="1201" spans="2:12" x14ac:dyDescent="0.25">
      <c r="B1201" s="18"/>
      <c r="C1201" s="38"/>
      <c r="D1201" s="39"/>
      <c r="E1201" s="40"/>
      <c r="F1201" s="40"/>
      <c r="G1201" s="40"/>
      <c r="H1201" s="41"/>
      <c r="I1201" s="38"/>
      <c r="J1201" s="38"/>
      <c r="K1201" s="38"/>
      <c r="L1201" s="37"/>
    </row>
    <row r="1202" spans="2:12" x14ac:dyDescent="0.25">
      <c r="B1202" s="18"/>
      <c r="C1202" s="38"/>
      <c r="D1202" s="39"/>
      <c r="E1202" s="40"/>
      <c r="F1202" s="40"/>
      <c r="G1202" s="40"/>
      <c r="H1202" s="41"/>
      <c r="I1202" s="38"/>
      <c r="J1202" s="38"/>
      <c r="K1202" s="38"/>
      <c r="L1202" s="37"/>
    </row>
    <row r="1203" spans="2:12" x14ac:dyDescent="0.25">
      <c r="B1203" s="18"/>
      <c r="C1203" s="38"/>
      <c r="D1203" s="39"/>
      <c r="E1203" s="40"/>
      <c r="F1203" s="40"/>
      <c r="G1203" s="40"/>
      <c r="H1203" s="41"/>
      <c r="I1203" s="38"/>
      <c r="J1203" s="38"/>
      <c r="K1203" s="38"/>
      <c r="L1203" s="37"/>
    </row>
    <row r="1204" spans="2:12" x14ac:dyDescent="0.25">
      <c r="B1204" s="18"/>
      <c r="C1204" s="38"/>
      <c r="D1204" s="39"/>
      <c r="E1204" s="40"/>
      <c r="F1204" s="40"/>
      <c r="G1204" s="40"/>
      <c r="H1204" s="41"/>
      <c r="I1204" s="38"/>
      <c r="J1204" s="38"/>
      <c r="K1204" s="38"/>
      <c r="L1204" s="37"/>
    </row>
    <row r="1205" spans="2:12" x14ac:dyDescent="0.25">
      <c r="B1205" s="18"/>
      <c r="C1205" s="38"/>
      <c r="D1205" s="39"/>
      <c r="E1205" s="40"/>
      <c r="F1205" s="40"/>
      <c r="G1205" s="40"/>
      <c r="H1205" s="41"/>
      <c r="I1205" s="38"/>
      <c r="J1205" s="38"/>
      <c r="K1205" s="38"/>
      <c r="L1205" s="37"/>
    </row>
    <row r="1206" spans="2:12" x14ac:dyDescent="0.25">
      <c r="B1206" s="18"/>
      <c r="C1206" s="38"/>
      <c r="D1206" s="39"/>
      <c r="E1206" s="40"/>
      <c r="F1206" s="40"/>
      <c r="G1206" s="40"/>
      <c r="H1206" s="41"/>
      <c r="I1206" s="38"/>
      <c r="J1206" s="38"/>
      <c r="K1206" s="38"/>
      <c r="L1206" s="37"/>
    </row>
    <row r="1207" spans="2:12" x14ac:dyDescent="0.25">
      <c r="B1207" s="18"/>
      <c r="C1207" s="38"/>
      <c r="D1207" s="39"/>
      <c r="E1207" s="40"/>
      <c r="F1207" s="40"/>
      <c r="G1207" s="40"/>
      <c r="H1207" s="41"/>
      <c r="I1207" s="38"/>
      <c r="J1207" s="38"/>
      <c r="K1207" s="38"/>
      <c r="L1207" s="37"/>
    </row>
    <row r="1208" spans="2:12" x14ac:dyDescent="0.25">
      <c r="B1208" s="18"/>
      <c r="C1208" s="38"/>
      <c r="D1208" s="39"/>
      <c r="E1208" s="40"/>
      <c r="F1208" s="40"/>
      <c r="G1208" s="40"/>
      <c r="H1208" s="41"/>
      <c r="I1208" s="38"/>
      <c r="J1208" s="38"/>
      <c r="K1208" s="38"/>
      <c r="L1208" s="37"/>
    </row>
    <row r="1209" spans="2:12" x14ac:dyDescent="0.25">
      <c r="B1209" s="18"/>
      <c r="C1209" s="38"/>
      <c r="D1209" s="39"/>
      <c r="E1209" s="40"/>
      <c r="F1209" s="40"/>
      <c r="G1209" s="40"/>
      <c r="H1209" s="41"/>
      <c r="I1209" s="38"/>
      <c r="J1209" s="38"/>
      <c r="K1209" s="38"/>
      <c r="L1209" s="37"/>
    </row>
    <row r="1210" spans="2:12" x14ac:dyDescent="0.25">
      <c r="B1210" s="18"/>
      <c r="C1210" s="38"/>
      <c r="D1210" s="39"/>
      <c r="E1210" s="40"/>
      <c r="F1210" s="40"/>
      <c r="G1210" s="40"/>
      <c r="H1210" s="41"/>
      <c r="I1210" s="38"/>
      <c r="J1210" s="38"/>
      <c r="K1210" s="38"/>
      <c r="L1210" s="37"/>
    </row>
    <row r="1211" spans="2:12" x14ac:dyDescent="0.25">
      <c r="B1211" s="18"/>
      <c r="C1211" s="38"/>
      <c r="D1211" s="39"/>
      <c r="E1211" s="40"/>
      <c r="F1211" s="40"/>
      <c r="G1211" s="40"/>
      <c r="H1211" s="41"/>
      <c r="I1211" s="38"/>
      <c r="J1211" s="38"/>
      <c r="K1211" s="38"/>
      <c r="L1211" s="37"/>
    </row>
    <row r="1212" spans="2:12" x14ac:dyDescent="0.25">
      <c r="B1212" s="18"/>
      <c r="C1212" s="38"/>
      <c r="D1212" s="39"/>
      <c r="E1212" s="40"/>
      <c r="F1212" s="40"/>
      <c r="G1212" s="40"/>
      <c r="H1212" s="41"/>
      <c r="I1212" s="38"/>
      <c r="J1212" s="38"/>
      <c r="K1212" s="38"/>
      <c r="L1212" s="37"/>
    </row>
    <row r="1213" spans="2:12" x14ac:dyDescent="0.25">
      <c r="B1213" s="18"/>
      <c r="C1213" s="38"/>
      <c r="D1213" s="39"/>
      <c r="E1213" s="40"/>
      <c r="F1213" s="40"/>
      <c r="G1213" s="40"/>
      <c r="H1213" s="41"/>
      <c r="I1213" s="38"/>
      <c r="J1213" s="38"/>
      <c r="K1213" s="38"/>
      <c r="L1213" s="37"/>
    </row>
    <row r="1214" spans="2:12" x14ac:dyDescent="0.25">
      <c r="B1214" s="18"/>
      <c r="C1214" s="38"/>
      <c r="D1214" s="39"/>
      <c r="E1214" s="40"/>
      <c r="F1214" s="40"/>
      <c r="G1214" s="40"/>
      <c r="H1214" s="41"/>
      <c r="I1214" s="38"/>
      <c r="J1214" s="38"/>
      <c r="K1214" s="38"/>
      <c r="L1214" s="37"/>
    </row>
    <row r="1215" spans="2:12" x14ac:dyDescent="0.25">
      <c r="B1215" s="18"/>
      <c r="C1215" s="38"/>
      <c r="D1215" s="39"/>
      <c r="E1215" s="40"/>
      <c r="F1215" s="40"/>
      <c r="G1215" s="40"/>
      <c r="H1215" s="41"/>
      <c r="I1215" s="38"/>
      <c r="J1215" s="38"/>
      <c r="K1215" s="38"/>
      <c r="L1215" s="37"/>
    </row>
    <row r="1216" spans="2:12" x14ac:dyDescent="0.25">
      <c r="B1216" s="18"/>
      <c r="C1216" s="38"/>
      <c r="D1216" s="39"/>
      <c r="E1216" s="40"/>
      <c r="F1216" s="40"/>
      <c r="G1216" s="40"/>
      <c r="H1216" s="41"/>
      <c r="I1216" s="38"/>
      <c r="J1216" s="38"/>
      <c r="K1216" s="38"/>
      <c r="L1216" s="37"/>
    </row>
    <row r="1217" spans="2:12" x14ac:dyDescent="0.25">
      <c r="B1217" s="18"/>
      <c r="C1217" s="38"/>
      <c r="D1217" s="39"/>
      <c r="E1217" s="40"/>
      <c r="F1217" s="40"/>
      <c r="G1217" s="40"/>
      <c r="H1217" s="41"/>
      <c r="I1217" s="38"/>
      <c r="J1217" s="38"/>
      <c r="K1217" s="38"/>
      <c r="L1217" s="37"/>
    </row>
    <row r="1218" spans="2:12" x14ac:dyDescent="0.25">
      <c r="B1218" s="18"/>
      <c r="C1218" s="38"/>
      <c r="D1218" s="39"/>
      <c r="E1218" s="40"/>
      <c r="F1218" s="40"/>
      <c r="G1218" s="40"/>
      <c r="H1218" s="41"/>
      <c r="I1218" s="38"/>
      <c r="J1218" s="38"/>
      <c r="K1218" s="38"/>
      <c r="L1218" s="37"/>
    </row>
    <row r="1219" spans="2:12" x14ac:dyDescent="0.25">
      <c r="B1219" s="18"/>
      <c r="C1219" s="38"/>
      <c r="D1219" s="39"/>
      <c r="E1219" s="40"/>
      <c r="F1219" s="40"/>
      <c r="G1219" s="40"/>
      <c r="H1219" s="41"/>
      <c r="I1219" s="38"/>
      <c r="J1219" s="38"/>
      <c r="K1219" s="38"/>
      <c r="L1219" s="37"/>
    </row>
    <row r="1220" spans="2:12" x14ac:dyDescent="0.25">
      <c r="B1220" s="18"/>
      <c r="C1220" s="38"/>
      <c r="D1220" s="39"/>
      <c r="E1220" s="40"/>
      <c r="F1220" s="40"/>
      <c r="G1220" s="40"/>
      <c r="H1220" s="41"/>
      <c r="I1220" s="38"/>
      <c r="J1220" s="38"/>
      <c r="K1220" s="38"/>
      <c r="L1220" s="37"/>
    </row>
    <row r="1221" spans="2:12" x14ac:dyDescent="0.25">
      <c r="B1221" s="18"/>
      <c r="C1221" s="38"/>
      <c r="D1221" s="39"/>
      <c r="E1221" s="40"/>
      <c r="F1221" s="40"/>
      <c r="G1221" s="40"/>
      <c r="H1221" s="41"/>
      <c r="I1221" s="38"/>
      <c r="J1221" s="38"/>
      <c r="K1221" s="38"/>
      <c r="L1221" s="37"/>
    </row>
    <row r="1222" spans="2:12" x14ac:dyDescent="0.25">
      <c r="B1222" s="18"/>
      <c r="C1222" s="38"/>
      <c r="D1222" s="39"/>
      <c r="E1222" s="40"/>
      <c r="F1222" s="40"/>
      <c r="G1222" s="40"/>
      <c r="H1222" s="41"/>
      <c r="I1222" s="38"/>
      <c r="J1222" s="38"/>
      <c r="K1222" s="38"/>
      <c r="L1222" s="37"/>
    </row>
    <row r="1223" spans="2:12" x14ac:dyDescent="0.25">
      <c r="B1223" s="18"/>
      <c r="C1223" s="38"/>
      <c r="D1223" s="39"/>
      <c r="E1223" s="40"/>
      <c r="F1223" s="40"/>
      <c r="G1223" s="40"/>
      <c r="H1223" s="41"/>
      <c r="I1223" s="38"/>
      <c r="J1223" s="38"/>
      <c r="K1223" s="38"/>
      <c r="L1223" s="37"/>
    </row>
    <row r="1224" spans="2:12" x14ac:dyDescent="0.25">
      <c r="B1224" s="18"/>
      <c r="C1224" s="38"/>
      <c r="D1224" s="39"/>
      <c r="E1224" s="40"/>
      <c r="F1224" s="40"/>
      <c r="G1224" s="40"/>
      <c r="H1224" s="41"/>
      <c r="I1224" s="38"/>
      <c r="J1224" s="38"/>
      <c r="K1224" s="38"/>
      <c r="L1224" s="37"/>
    </row>
    <row r="1225" spans="2:12" x14ac:dyDescent="0.25">
      <c r="B1225" s="18"/>
      <c r="C1225" s="38"/>
      <c r="D1225" s="39"/>
      <c r="E1225" s="40"/>
      <c r="F1225" s="40"/>
      <c r="G1225" s="40"/>
      <c r="H1225" s="41"/>
      <c r="I1225" s="38"/>
      <c r="J1225" s="38"/>
      <c r="K1225" s="38"/>
      <c r="L1225" s="37"/>
    </row>
    <row r="1226" spans="2:12" x14ac:dyDescent="0.25">
      <c r="B1226" s="18"/>
      <c r="C1226" s="38"/>
      <c r="D1226" s="39"/>
      <c r="E1226" s="40"/>
      <c r="F1226" s="40"/>
      <c r="G1226" s="40"/>
      <c r="H1226" s="41"/>
      <c r="I1226" s="38"/>
      <c r="J1226" s="38"/>
      <c r="K1226" s="38"/>
      <c r="L1226" s="37"/>
    </row>
    <row r="1227" spans="2:12" x14ac:dyDescent="0.25">
      <c r="B1227" s="18"/>
      <c r="C1227" s="38"/>
      <c r="D1227" s="39"/>
      <c r="E1227" s="40"/>
      <c r="F1227" s="40"/>
      <c r="G1227" s="40"/>
      <c r="H1227" s="41"/>
      <c r="I1227" s="38"/>
      <c r="J1227" s="38"/>
      <c r="K1227" s="38"/>
      <c r="L1227" s="37"/>
    </row>
    <row r="1228" spans="2:12" x14ac:dyDescent="0.25">
      <c r="B1228" s="18"/>
      <c r="C1228" s="38"/>
      <c r="D1228" s="39"/>
      <c r="E1228" s="40"/>
      <c r="F1228" s="40"/>
      <c r="G1228" s="40"/>
      <c r="H1228" s="41"/>
      <c r="I1228" s="38"/>
      <c r="J1228" s="38"/>
      <c r="K1228" s="38"/>
      <c r="L1228" s="37"/>
    </row>
    <row r="1229" spans="2:12" x14ac:dyDescent="0.25">
      <c r="B1229" s="18"/>
      <c r="C1229" s="38"/>
      <c r="D1229" s="39"/>
      <c r="E1229" s="40"/>
      <c r="F1229" s="40"/>
      <c r="G1229" s="40"/>
      <c r="H1229" s="41"/>
      <c r="I1229" s="38"/>
      <c r="J1229" s="38"/>
      <c r="K1229" s="38"/>
      <c r="L1229" s="37"/>
    </row>
    <row r="1230" spans="2:12" x14ac:dyDescent="0.25">
      <c r="B1230" s="18"/>
      <c r="C1230" s="38"/>
      <c r="D1230" s="39"/>
      <c r="E1230" s="40"/>
      <c r="F1230" s="40"/>
      <c r="G1230" s="40"/>
      <c r="H1230" s="41"/>
      <c r="I1230" s="38"/>
      <c r="J1230" s="38"/>
      <c r="K1230" s="38"/>
      <c r="L1230" s="37"/>
    </row>
    <row r="1231" spans="2:12" x14ac:dyDescent="0.25">
      <c r="B1231" s="18"/>
      <c r="C1231" s="38"/>
      <c r="D1231" s="39"/>
      <c r="E1231" s="40"/>
      <c r="F1231" s="40"/>
      <c r="G1231" s="40"/>
      <c r="H1231" s="41"/>
      <c r="I1231" s="38"/>
      <c r="J1231" s="38"/>
      <c r="K1231" s="38"/>
      <c r="L1231" s="37"/>
    </row>
    <row r="1232" spans="2:12" x14ac:dyDescent="0.25">
      <c r="B1232" s="18"/>
      <c r="C1232" s="38"/>
      <c r="D1232" s="39"/>
      <c r="E1232" s="40"/>
      <c r="F1232" s="40"/>
      <c r="G1232" s="40"/>
      <c r="H1232" s="41"/>
      <c r="I1232" s="38"/>
      <c r="J1232" s="38"/>
      <c r="K1232" s="38"/>
      <c r="L1232" s="37"/>
    </row>
    <row r="1233" spans="2:12" x14ac:dyDescent="0.25">
      <c r="B1233" s="18"/>
      <c r="C1233" s="38"/>
      <c r="D1233" s="39"/>
      <c r="E1233" s="40"/>
      <c r="F1233" s="40"/>
      <c r="G1233" s="40"/>
      <c r="H1233" s="41"/>
      <c r="I1233" s="38"/>
      <c r="J1233" s="38"/>
      <c r="K1233" s="38"/>
      <c r="L1233" s="37"/>
    </row>
    <row r="1234" spans="2:12" x14ac:dyDescent="0.25">
      <c r="B1234" s="18"/>
      <c r="C1234" s="38"/>
      <c r="D1234" s="39"/>
      <c r="E1234" s="40"/>
      <c r="F1234" s="40"/>
      <c r="G1234" s="40"/>
      <c r="H1234" s="41"/>
      <c r="I1234" s="38"/>
      <c r="J1234" s="38"/>
      <c r="K1234" s="38"/>
      <c r="L1234" s="37"/>
    </row>
    <row r="1235" spans="2:12" x14ac:dyDescent="0.25">
      <c r="B1235" s="18"/>
      <c r="C1235" s="38"/>
      <c r="D1235" s="39"/>
      <c r="E1235" s="40"/>
      <c r="F1235" s="40"/>
      <c r="G1235" s="40"/>
      <c r="H1235" s="41"/>
      <c r="I1235" s="38"/>
      <c r="J1235" s="38"/>
      <c r="K1235" s="38"/>
      <c r="L1235" s="37"/>
    </row>
    <row r="1236" spans="2:12" x14ac:dyDescent="0.25">
      <c r="B1236" s="18"/>
      <c r="C1236" s="38"/>
      <c r="D1236" s="39"/>
      <c r="E1236" s="40"/>
      <c r="F1236" s="40"/>
      <c r="G1236" s="40"/>
      <c r="H1236" s="41"/>
      <c r="I1236" s="38"/>
      <c r="J1236" s="38"/>
      <c r="K1236" s="38"/>
      <c r="L1236" s="37"/>
    </row>
    <row r="1237" spans="2:12" x14ac:dyDescent="0.25">
      <c r="B1237" s="18"/>
      <c r="C1237" s="38"/>
      <c r="D1237" s="39"/>
      <c r="E1237" s="40"/>
      <c r="F1237" s="40"/>
      <c r="G1237" s="40"/>
      <c r="H1237" s="41"/>
      <c r="I1237" s="38"/>
      <c r="J1237" s="38"/>
      <c r="K1237" s="38"/>
      <c r="L1237" s="37"/>
    </row>
    <row r="1238" spans="2:12" x14ac:dyDescent="0.25">
      <c r="B1238" s="18"/>
      <c r="C1238" s="38"/>
      <c r="D1238" s="39"/>
      <c r="E1238" s="40"/>
      <c r="F1238" s="40"/>
      <c r="G1238" s="40"/>
      <c r="H1238" s="41"/>
      <c r="I1238" s="38"/>
      <c r="J1238" s="38"/>
      <c r="K1238" s="38"/>
      <c r="L1238" s="37"/>
    </row>
    <row r="1239" spans="2:12" x14ac:dyDescent="0.25">
      <c r="B1239" s="18"/>
      <c r="C1239" s="38"/>
      <c r="D1239" s="39"/>
      <c r="E1239" s="40"/>
      <c r="F1239" s="40"/>
      <c r="G1239" s="40"/>
      <c r="H1239" s="41"/>
      <c r="I1239" s="38"/>
      <c r="J1239" s="38"/>
      <c r="K1239" s="38"/>
      <c r="L1239" s="37"/>
    </row>
    <row r="1240" spans="2:12" x14ac:dyDescent="0.25">
      <c r="B1240" s="18"/>
      <c r="C1240" s="38"/>
      <c r="D1240" s="39"/>
      <c r="E1240" s="40"/>
      <c r="F1240" s="40"/>
      <c r="G1240" s="40"/>
      <c r="H1240" s="41"/>
      <c r="I1240" s="38"/>
      <c r="J1240" s="38"/>
      <c r="K1240" s="38"/>
      <c r="L1240" s="37"/>
    </row>
    <row r="1241" spans="2:12" x14ac:dyDescent="0.25">
      <c r="B1241" s="18"/>
      <c r="C1241" s="38"/>
      <c r="D1241" s="39"/>
      <c r="E1241" s="40"/>
      <c r="F1241" s="40"/>
      <c r="G1241" s="40"/>
      <c r="H1241" s="41"/>
      <c r="I1241" s="38"/>
      <c r="J1241" s="38"/>
      <c r="K1241" s="38"/>
      <c r="L1241" s="37"/>
    </row>
    <row r="1242" spans="2:12" x14ac:dyDescent="0.25">
      <c r="B1242" s="18"/>
      <c r="C1242" s="38"/>
      <c r="D1242" s="39"/>
      <c r="E1242" s="40"/>
      <c r="F1242" s="40"/>
      <c r="G1242" s="40"/>
      <c r="H1242" s="41"/>
      <c r="I1242" s="38"/>
      <c r="J1242" s="38"/>
      <c r="K1242" s="38"/>
      <c r="L1242" s="37"/>
    </row>
    <row r="1243" spans="2:12" x14ac:dyDescent="0.25">
      <c r="B1243" s="18"/>
      <c r="C1243" s="38"/>
      <c r="D1243" s="39"/>
      <c r="E1243" s="40"/>
      <c r="F1243" s="40"/>
      <c r="G1243" s="40"/>
      <c r="H1243" s="41"/>
      <c r="I1243" s="38"/>
      <c r="J1243" s="38"/>
      <c r="K1243" s="38"/>
      <c r="L1243" s="37"/>
    </row>
    <row r="1244" spans="2:12" x14ac:dyDescent="0.25">
      <c r="B1244" s="18"/>
      <c r="C1244" s="38"/>
      <c r="D1244" s="39"/>
      <c r="E1244" s="40"/>
      <c r="F1244" s="40"/>
      <c r="G1244" s="40"/>
      <c r="H1244" s="41"/>
      <c r="I1244" s="38"/>
      <c r="J1244" s="38"/>
      <c r="K1244" s="38"/>
      <c r="L1244" s="37"/>
    </row>
    <row r="1245" spans="2:12" x14ac:dyDescent="0.25">
      <c r="B1245" s="18"/>
      <c r="C1245" s="38"/>
      <c r="D1245" s="39"/>
      <c r="E1245" s="40"/>
      <c r="F1245" s="40"/>
      <c r="G1245" s="40"/>
      <c r="H1245" s="41"/>
      <c r="I1245" s="38"/>
      <c r="J1245" s="38"/>
      <c r="K1245" s="38"/>
      <c r="L1245" s="37"/>
    </row>
    <row r="1246" spans="2:12" x14ac:dyDescent="0.25">
      <c r="B1246" s="18"/>
      <c r="C1246" s="38"/>
      <c r="D1246" s="39"/>
      <c r="E1246" s="40"/>
      <c r="F1246" s="40"/>
      <c r="G1246" s="40"/>
      <c r="H1246" s="41"/>
      <c r="I1246" s="38"/>
      <c r="J1246" s="38"/>
      <c r="K1246" s="38"/>
      <c r="L1246" s="37"/>
    </row>
    <row r="1247" spans="2:12" x14ac:dyDescent="0.25">
      <c r="B1247" s="18"/>
      <c r="C1247" s="38"/>
      <c r="D1247" s="39"/>
      <c r="E1247" s="40"/>
      <c r="F1247" s="40"/>
      <c r="G1247" s="40"/>
      <c r="H1247" s="41"/>
      <c r="I1247" s="38"/>
      <c r="J1247" s="38"/>
      <c r="K1247" s="38"/>
      <c r="L1247" s="37"/>
    </row>
    <row r="1248" spans="2:12" x14ac:dyDescent="0.25">
      <c r="B1248" s="18"/>
      <c r="C1248" s="38"/>
      <c r="D1248" s="39"/>
      <c r="E1248" s="40"/>
      <c r="F1248" s="40"/>
      <c r="G1248" s="40"/>
      <c r="H1248" s="41"/>
      <c r="I1248" s="38"/>
      <c r="J1248" s="38"/>
      <c r="K1248" s="38"/>
      <c r="L1248" s="37"/>
    </row>
    <row r="1249" spans="2:12" x14ac:dyDescent="0.25">
      <c r="B1249" s="18"/>
      <c r="C1249" s="38"/>
      <c r="D1249" s="39"/>
      <c r="E1249" s="40"/>
      <c r="F1249" s="40"/>
      <c r="G1249" s="40"/>
      <c r="H1249" s="41"/>
      <c r="I1249" s="38"/>
      <c r="J1249" s="38"/>
      <c r="K1249" s="38"/>
      <c r="L1249" s="37"/>
    </row>
    <row r="1250" spans="2:12" x14ac:dyDescent="0.25">
      <c r="B1250" s="18"/>
      <c r="C1250" s="38"/>
      <c r="D1250" s="39"/>
      <c r="E1250" s="40"/>
      <c r="F1250" s="40"/>
      <c r="G1250" s="40"/>
      <c r="H1250" s="41"/>
      <c r="I1250" s="38"/>
      <c r="J1250" s="38"/>
      <c r="K1250" s="38"/>
      <c r="L1250" s="37"/>
    </row>
    <row r="1251" spans="2:12" x14ac:dyDescent="0.25">
      <c r="B1251" s="18"/>
      <c r="C1251" s="38"/>
      <c r="D1251" s="39"/>
      <c r="E1251" s="40"/>
      <c r="F1251" s="40"/>
      <c r="G1251" s="40"/>
      <c r="H1251" s="41"/>
      <c r="I1251" s="38"/>
      <c r="J1251" s="38"/>
      <c r="K1251" s="38"/>
      <c r="L1251" s="37"/>
    </row>
    <row r="1252" spans="2:12" x14ac:dyDescent="0.25">
      <c r="B1252" s="18"/>
      <c r="C1252" s="38"/>
      <c r="D1252" s="39"/>
      <c r="E1252" s="40"/>
      <c r="F1252" s="40"/>
      <c r="G1252" s="40"/>
      <c r="H1252" s="41"/>
      <c r="I1252" s="38"/>
      <c r="J1252" s="38"/>
      <c r="K1252" s="38"/>
      <c r="L1252" s="37"/>
    </row>
    <row r="1253" spans="2:12" x14ac:dyDescent="0.25">
      <c r="B1253" s="18"/>
      <c r="C1253" s="38"/>
      <c r="D1253" s="39"/>
      <c r="E1253" s="40"/>
      <c r="F1253" s="40"/>
      <c r="G1253" s="40"/>
      <c r="H1253" s="41"/>
      <c r="I1253" s="38"/>
      <c r="J1253" s="38"/>
      <c r="K1253" s="38"/>
      <c r="L1253" s="37"/>
    </row>
    <row r="1254" spans="2:12" x14ac:dyDescent="0.25">
      <c r="B1254" s="18"/>
      <c r="C1254" s="38"/>
      <c r="D1254" s="39"/>
      <c r="E1254" s="40"/>
      <c r="F1254" s="40"/>
      <c r="G1254" s="40"/>
      <c r="H1254" s="41"/>
      <c r="I1254" s="38"/>
      <c r="J1254" s="38"/>
      <c r="K1254" s="38"/>
      <c r="L1254" s="37"/>
    </row>
    <row r="1255" spans="2:12" x14ac:dyDescent="0.25">
      <c r="B1255" s="18"/>
      <c r="C1255" s="38"/>
      <c r="D1255" s="39"/>
      <c r="E1255" s="40"/>
      <c r="F1255" s="40"/>
      <c r="G1255" s="40"/>
      <c r="H1255" s="41"/>
      <c r="I1255" s="38"/>
      <c r="J1255" s="38"/>
      <c r="K1255" s="38"/>
      <c r="L1255" s="37"/>
    </row>
    <row r="1256" spans="2:12" x14ac:dyDescent="0.25">
      <c r="B1256" s="18"/>
      <c r="C1256" s="38"/>
      <c r="D1256" s="39"/>
      <c r="E1256" s="40"/>
      <c r="F1256" s="40"/>
      <c r="G1256" s="40"/>
      <c r="H1256" s="41"/>
      <c r="I1256" s="38"/>
      <c r="J1256" s="38"/>
      <c r="K1256" s="38"/>
      <c r="L1256" s="37"/>
    </row>
    <row r="1257" spans="2:12" x14ac:dyDescent="0.25">
      <c r="B1257" s="18"/>
      <c r="C1257" s="38"/>
      <c r="D1257" s="39"/>
      <c r="E1257" s="40"/>
      <c r="F1257" s="40"/>
      <c r="G1257" s="40"/>
      <c r="H1257" s="41"/>
      <c r="I1257" s="38"/>
      <c r="J1257" s="38"/>
      <c r="K1257" s="38"/>
      <c r="L1257" s="37"/>
    </row>
    <row r="1258" spans="2:12" x14ac:dyDescent="0.25">
      <c r="B1258" s="18"/>
      <c r="C1258" s="38"/>
      <c r="D1258" s="39"/>
      <c r="E1258" s="40"/>
      <c r="F1258" s="40"/>
      <c r="G1258" s="40"/>
      <c r="H1258" s="41"/>
      <c r="I1258" s="38"/>
      <c r="J1258" s="38"/>
      <c r="K1258" s="38"/>
      <c r="L1258" s="37"/>
    </row>
    <row r="1259" spans="2:12" x14ac:dyDescent="0.25">
      <c r="B1259" s="18"/>
      <c r="C1259" s="38"/>
      <c r="D1259" s="39"/>
      <c r="E1259" s="40"/>
      <c r="F1259" s="40"/>
      <c r="G1259" s="40"/>
      <c r="H1259" s="41"/>
      <c r="I1259" s="38"/>
      <c r="J1259" s="38"/>
      <c r="K1259" s="38"/>
      <c r="L1259" s="37"/>
    </row>
    <row r="1260" spans="2:12" x14ac:dyDescent="0.25">
      <c r="B1260" s="18"/>
      <c r="C1260" s="38"/>
      <c r="D1260" s="39"/>
      <c r="E1260" s="40"/>
      <c r="F1260" s="40"/>
      <c r="G1260" s="40"/>
      <c r="H1260" s="41"/>
      <c r="I1260" s="38"/>
      <c r="J1260" s="38"/>
      <c r="K1260" s="38"/>
      <c r="L1260" s="37"/>
    </row>
    <row r="1261" spans="2:12" x14ac:dyDescent="0.25">
      <c r="B1261" s="18"/>
      <c r="C1261" s="38"/>
      <c r="D1261" s="39"/>
      <c r="E1261" s="40"/>
      <c r="F1261" s="40"/>
      <c r="G1261" s="40"/>
      <c r="H1261" s="41"/>
      <c r="I1261" s="38"/>
      <c r="J1261" s="38"/>
      <c r="K1261" s="38"/>
      <c r="L1261" s="37"/>
    </row>
    <row r="1262" spans="2:12" x14ac:dyDescent="0.25">
      <c r="B1262" s="18"/>
      <c r="C1262" s="38"/>
      <c r="D1262" s="39"/>
      <c r="E1262" s="40"/>
      <c r="F1262" s="40"/>
      <c r="G1262" s="40"/>
      <c r="H1262" s="41"/>
      <c r="I1262" s="38"/>
      <c r="J1262" s="38"/>
      <c r="K1262" s="38"/>
      <c r="L1262" s="37"/>
    </row>
    <row r="1263" spans="2:12" x14ac:dyDescent="0.25">
      <c r="B1263" s="18"/>
      <c r="C1263" s="38"/>
      <c r="D1263" s="39"/>
      <c r="E1263" s="40"/>
      <c r="F1263" s="40"/>
      <c r="G1263" s="40"/>
      <c r="H1263" s="41"/>
      <c r="I1263" s="38"/>
      <c r="J1263" s="38"/>
      <c r="K1263" s="38"/>
      <c r="L1263" s="37"/>
    </row>
    <row r="1264" spans="2:12" x14ac:dyDescent="0.25">
      <c r="B1264" s="18"/>
      <c r="C1264" s="38"/>
      <c r="D1264" s="39"/>
      <c r="E1264" s="40"/>
      <c r="F1264" s="40"/>
      <c r="G1264" s="40"/>
      <c r="H1264" s="41"/>
      <c r="I1264" s="38"/>
      <c r="J1264" s="38"/>
      <c r="K1264" s="38"/>
      <c r="L1264" s="37"/>
    </row>
    <row r="1265" spans="2:12" x14ac:dyDescent="0.25">
      <c r="B1265" s="18"/>
      <c r="C1265" s="38"/>
      <c r="D1265" s="39"/>
      <c r="E1265" s="40"/>
      <c r="F1265" s="40"/>
      <c r="G1265" s="40"/>
      <c r="H1265" s="41"/>
      <c r="I1265" s="38"/>
      <c r="J1265" s="38"/>
      <c r="K1265" s="38"/>
      <c r="L1265" s="37"/>
    </row>
    <row r="1266" spans="2:12" x14ac:dyDescent="0.25">
      <c r="B1266" s="18"/>
      <c r="C1266" s="38"/>
      <c r="D1266" s="39"/>
      <c r="E1266" s="40"/>
      <c r="F1266" s="40"/>
      <c r="G1266" s="40"/>
      <c r="H1266" s="41"/>
      <c r="I1266" s="38"/>
      <c r="J1266" s="38"/>
      <c r="K1266" s="38"/>
      <c r="L1266" s="37"/>
    </row>
    <row r="1267" spans="2:12" x14ac:dyDescent="0.25">
      <c r="B1267" s="18"/>
      <c r="C1267" s="38"/>
      <c r="D1267" s="39"/>
      <c r="E1267" s="40"/>
      <c r="F1267" s="40"/>
      <c r="G1267" s="40"/>
      <c r="H1267" s="41"/>
      <c r="I1267" s="38"/>
      <c r="J1267" s="38"/>
      <c r="K1267" s="38"/>
      <c r="L1267" s="37"/>
    </row>
    <row r="1268" spans="2:12" x14ac:dyDescent="0.25">
      <c r="B1268" s="18"/>
      <c r="C1268" s="38"/>
      <c r="D1268" s="39"/>
      <c r="E1268" s="40"/>
      <c r="F1268" s="40"/>
      <c r="G1268" s="40"/>
      <c r="H1268" s="41"/>
      <c r="I1268" s="38"/>
      <c r="J1268" s="38"/>
      <c r="K1268" s="38"/>
      <c r="L1268" s="37"/>
    </row>
    <row r="1269" spans="2:12" x14ac:dyDescent="0.25">
      <c r="B1269" s="18"/>
      <c r="C1269" s="38"/>
      <c r="D1269" s="39"/>
      <c r="E1269" s="40"/>
      <c r="F1269" s="40"/>
      <c r="G1269" s="40"/>
      <c r="H1269" s="41"/>
      <c r="I1269" s="38"/>
      <c r="J1269" s="38"/>
      <c r="K1269" s="38"/>
      <c r="L1269" s="37"/>
    </row>
    <row r="1270" spans="2:12" x14ac:dyDescent="0.25">
      <c r="B1270" s="18"/>
      <c r="C1270" s="38"/>
      <c r="D1270" s="39"/>
      <c r="E1270" s="40"/>
      <c r="F1270" s="40"/>
      <c r="G1270" s="40"/>
      <c r="H1270" s="41"/>
      <c r="I1270" s="38"/>
      <c r="J1270" s="38"/>
      <c r="K1270" s="38"/>
      <c r="L1270" s="37"/>
    </row>
    <row r="1271" spans="2:12" x14ac:dyDescent="0.25">
      <c r="B1271" s="18"/>
      <c r="C1271" s="38"/>
      <c r="D1271" s="39"/>
      <c r="E1271" s="40"/>
      <c r="F1271" s="40"/>
      <c r="G1271" s="40"/>
      <c r="H1271" s="41"/>
      <c r="I1271" s="38"/>
      <c r="J1271" s="38"/>
      <c r="K1271" s="38"/>
      <c r="L1271" s="37"/>
    </row>
    <row r="1272" spans="2:12" x14ac:dyDescent="0.25">
      <c r="B1272" s="18"/>
      <c r="C1272" s="38"/>
      <c r="D1272" s="39"/>
      <c r="E1272" s="40"/>
      <c r="F1272" s="40"/>
      <c r="G1272" s="40"/>
      <c r="H1272" s="41"/>
      <c r="I1272" s="38"/>
      <c r="J1272" s="38"/>
      <c r="K1272" s="38"/>
      <c r="L1272" s="37"/>
    </row>
    <row r="1273" spans="2:12" x14ac:dyDescent="0.25">
      <c r="B1273" s="18"/>
      <c r="C1273" s="38"/>
      <c r="D1273" s="39"/>
      <c r="E1273" s="40"/>
      <c r="F1273" s="40"/>
      <c r="G1273" s="40"/>
      <c r="H1273" s="41"/>
      <c r="I1273" s="38"/>
      <c r="J1273" s="38"/>
      <c r="K1273" s="38"/>
      <c r="L1273" s="37"/>
    </row>
    <row r="1274" spans="2:12" x14ac:dyDescent="0.25">
      <c r="B1274" s="18"/>
      <c r="C1274" s="38"/>
      <c r="D1274" s="39"/>
      <c r="E1274" s="40"/>
      <c r="F1274" s="40"/>
      <c r="G1274" s="40"/>
      <c r="H1274" s="41"/>
      <c r="I1274" s="38"/>
      <c r="J1274" s="38"/>
      <c r="K1274" s="38"/>
      <c r="L1274" s="37"/>
    </row>
    <row r="1275" spans="2:12" x14ac:dyDescent="0.25">
      <c r="B1275" s="18"/>
      <c r="C1275" s="38"/>
      <c r="D1275" s="39"/>
      <c r="E1275" s="40"/>
      <c r="F1275" s="40"/>
      <c r="G1275" s="40"/>
      <c r="H1275" s="41"/>
      <c r="I1275" s="38"/>
      <c r="J1275" s="38"/>
      <c r="K1275" s="38"/>
      <c r="L1275" s="37"/>
    </row>
    <row r="1276" spans="2:12" x14ac:dyDescent="0.25">
      <c r="B1276" s="18"/>
      <c r="C1276" s="38"/>
      <c r="D1276" s="39"/>
      <c r="E1276" s="40"/>
      <c r="F1276" s="40"/>
      <c r="G1276" s="40"/>
      <c r="H1276" s="41"/>
      <c r="I1276" s="38"/>
      <c r="J1276" s="38"/>
      <c r="K1276" s="38"/>
      <c r="L1276" s="37"/>
    </row>
    <row r="1277" spans="2:12" x14ac:dyDescent="0.25">
      <c r="B1277" s="18"/>
      <c r="C1277" s="38"/>
      <c r="D1277" s="39"/>
      <c r="E1277" s="40"/>
      <c r="F1277" s="40"/>
      <c r="G1277" s="40"/>
      <c r="H1277" s="41"/>
      <c r="I1277" s="38"/>
      <c r="J1277" s="38"/>
      <c r="K1277" s="38"/>
      <c r="L1277" s="37"/>
    </row>
    <row r="1278" spans="2:12" x14ac:dyDescent="0.25">
      <c r="B1278" s="18"/>
      <c r="C1278" s="38"/>
      <c r="D1278" s="39"/>
      <c r="E1278" s="40"/>
      <c r="F1278" s="40"/>
      <c r="G1278" s="40"/>
      <c r="H1278" s="41"/>
      <c r="I1278" s="38"/>
      <c r="J1278" s="38"/>
      <c r="K1278" s="38"/>
      <c r="L1278" s="37"/>
    </row>
    <row r="1279" spans="2:12" x14ac:dyDescent="0.25">
      <c r="B1279" s="18"/>
      <c r="C1279" s="38"/>
      <c r="D1279" s="39"/>
      <c r="E1279" s="40"/>
      <c r="F1279" s="40"/>
      <c r="G1279" s="40"/>
      <c r="H1279" s="41"/>
      <c r="I1279" s="38"/>
      <c r="J1279" s="38"/>
      <c r="K1279" s="38"/>
      <c r="L1279" s="37"/>
    </row>
    <row r="1280" spans="2:12" x14ac:dyDescent="0.25">
      <c r="B1280" s="18"/>
      <c r="C1280" s="38"/>
      <c r="D1280" s="39"/>
      <c r="E1280" s="40"/>
      <c r="F1280" s="40"/>
      <c r="G1280" s="40"/>
      <c r="H1280" s="41"/>
      <c r="I1280" s="38"/>
      <c r="J1280" s="38"/>
      <c r="K1280" s="38"/>
      <c r="L1280" s="37"/>
    </row>
    <row r="1281" spans="2:12" x14ac:dyDescent="0.25">
      <c r="B1281" s="18"/>
      <c r="C1281" s="38"/>
      <c r="D1281" s="39"/>
      <c r="E1281" s="40"/>
      <c r="F1281" s="40"/>
      <c r="G1281" s="40"/>
      <c r="H1281" s="41"/>
      <c r="I1281" s="38"/>
      <c r="J1281" s="38"/>
      <c r="K1281" s="38"/>
      <c r="L1281" s="37"/>
    </row>
    <row r="1282" spans="2:12" x14ac:dyDescent="0.25">
      <c r="B1282" s="18"/>
      <c r="C1282" s="38"/>
      <c r="D1282" s="39"/>
      <c r="E1282" s="40"/>
      <c r="F1282" s="40"/>
      <c r="G1282" s="40"/>
      <c r="H1282" s="41"/>
      <c r="I1282" s="38"/>
      <c r="J1282" s="38"/>
      <c r="K1282" s="38"/>
      <c r="L1282" s="37"/>
    </row>
    <row r="1283" spans="2:12" x14ac:dyDescent="0.25">
      <c r="B1283" s="18"/>
      <c r="C1283" s="38"/>
      <c r="D1283" s="39"/>
      <c r="E1283" s="40"/>
      <c r="F1283" s="40"/>
      <c r="G1283" s="40"/>
      <c r="H1283" s="41"/>
      <c r="I1283" s="38"/>
      <c r="J1283" s="38"/>
      <c r="K1283" s="38"/>
      <c r="L1283" s="37"/>
    </row>
    <row r="1284" spans="2:12" x14ac:dyDescent="0.25">
      <c r="B1284" s="18"/>
      <c r="C1284" s="38"/>
      <c r="D1284" s="39"/>
      <c r="E1284" s="40"/>
      <c r="F1284" s="40"/>
      <c r="G1284" s="40"/>
      <c r="H1284" s="41"/>
      <c r="I1284" s="38"/>
      <c r="J1284" s="38"/>
      <c r="K1284" s="38"/>
      <c r="L1284" s="37"/>
    </row>
    <row r="1285" spans="2:12" x14ac:dyDescent="0.25">
      <c r="B1285" s="18"/>
      <c r="C1285" s="38"/>
      <c r="D1285" s="39"/>
      <c r="E1285" s="40"/>
      <c r="F1285" s="40"/>
      <c r="G1285" s="40"/>
      <c r="H1285" s="41"/>
      <c r="I1285" s="38"/>
      <c r="J1285" s="38"/>
      <c r="K1285" s="38"/>
      <c r="L1285" s="37"/>
    </row>
    <row r="1286" spans="2:12" x14ac:dyDescent="0.25">
      <c r="B1286" s="18"/>
      <c r="C1286" s="38"/>
      <c r="D1286" s="39"/>
      <c r="E1286" s="40"/>
      <c r="F1286" s="40"/>
      <c r="G1286" s="40"/>
      <c r="H1286" s="41"/>
      <c r="I1286" s="38"/>
      <c r="J1286" s="38"/>
      <c r="K1286" s="38"/>
      <c r="L1286" s="37"/>
    </row>
    <row r="1287" spans="2:12" x14ac:dyDescent="0.25">
      <c r="B1287" s="18"/>
      <c r="C1287" s="38"/>
      <c r="D1287" s="39"/>
      <c r="E1287" s="40"/>
      <c r="F1287" s="40"/>
      <c r="G1287" s="40"/>
      <c r="H1287" s="41"/>
      <c r="I1287" s="38"/>
      <c r="J1287" s="38"/>
      <c r="K1287" s="38"/>
      <c r="L1287" s="37"/>
    </row>
    <row r="1288" spans="2:12" x14ac:dyDescent="0.25">
      <c r="B1288" s="18"/>
      <c r="C1288" s="38"/>
      <c r="D1288" s="39"/>
      <c r="E1288" s="40"/>
      <c r="F1288" s="40"/>
      <c r="G1288" s="40"/>
      <c r="H1288" s="41"/>
      <c r="I1288" s="38"/>
      <c r="J1288" s="38"/>
      <c r="K1288" s="38"/>
      <c r="L1288" s="37"/>
    </row>
    <row r="1289" spans="2:12" x14ac:dyDescent="0.25">
      <c r="B1289" s="18"/>
      <c r="C1289" s="38"/>
      <c r="D1289" s="39"/>
      <c r="E1289" s="40"/>
      <c r="F1289" s="40"/>
      <c r="G1289" s="40"/>
      <c r="H1289" s="41"/>
      <c r="I1289" s="38"/>
      <c r="J1289" s="38"/>
      <c r="K1289" s="38"/>
      <c r="L1289" s="37"/>
    </row>
    <row r="1290" spans="2:12" x14ac:dyDescent="0.25">
      <c r="B1290" s="18"/>
      <c r="C1290" s="38"/>
      <c r="D1290" s="39"/>
      <c r="E1290" s="40"/>
      <c r="F1290" s="40"/>
      <c r="G1290" s="40"/>
      <c r="H1290" s="41"/>
      <c r="I1290" s="38"/>
      <c r="J1290" s="38"/>
      <c r="K1290" s="38"/>
      <c r="L1290" s="37"/>
    </row>
    <row r="1291" spans="2:12" x14ac:dyDescent="0.25">
      <c r="B1291" s="18"/>
      <c r="C1291" s="38"/>
      <c r="D1291" s="39"/>
      <c r="E1291" s="40"/>
      <c r="F1291" s="40"/>
      <c r="G1291" s="40"/>
      <c r="H1291" s="41"/>
      <c r="I1291" s="38"/>
      <c r="J1291" s="38"/>
      <c r="K1291" s="38"/>
      <c r="L1291" s="37"/>
    </row>
    <row r="1292" spans="2:12" x14ac:dyDescent="0.25">
      <c r="B1292" s="18"/>
      <c r="C1292" s="38"/>
      <c r="D1292" s="39"/>
      <c r="E1292" s="40"/>
      <c r="F1292" s="40"/>
      <c r="G1292" s="40"/>
      <c r="H1292" s="41"/>
      <c r="I1292" s="38"/>
      <c r="J1292" s="38"/>
      <c r="K1292" s="38"/>
      <c r="L1292" s="37"/>
    </row>
    <row r="1293" spans="2:12" x14ac:dyDescent="0.25">
      <c r="B1293" s="18"/>
      <c r="C1293" s="38"/>
      <c r="D1293" s="39"/>
      <c r="E1293" s="40"/>
      <c r="F1293" s="40"/>
      <c r="G1293" s="40"/>
      <c r="H1293" s="41"/>
      <c r="I1293" s="38"/>
      <c r="J1293" s="38"/>
      <c r="K1293" s="38"/>
      <c r="L1293" s="37"/>
    </row>
    <row r="1294" spans="2:12" x14ac:dyDescent="0.25">
      <c r="B1294" s="18"/>
      <c r="C1294" s="38"/>
      <c r="D1294" s="39"/>
      <c r="E1294" s="40"/>
      <c r="F1294" s="40"/>
      <c r="G1294" s="40"/>
      <c r="H1294" s="41"/>
      <c r="I1294" s="38"/>
      <c r="J1294" s="38"/>
      <c r="K1294" s="38"/>
      <c r="L1294" s="37"/>
    </row>
    <row r="1295" spans="2:12" x14ac:dyDescent="0.25">
      <c r="B1295" s="18"/>
      <c r="C1295" s="38"/>
      <c r="D1295" s="39"/>
      <c r="E1295" s="40"/>
      <c r="F1295" s="40"/>
      <c r="G1295" s="40"/>
      <c r="H1295" s="41"/>
      <c r="I1295" s="38"/>
      <c r="J1295" s="38"/>
      <c r="K1295" s="38"/>
      <c r="L1295" s="37"/>
    </row>
    <row r="1296" spans="2:12" x14ac:dyDescent="0.25">
      <c r="B1296" s="18"/>
      <c r="C1296" s="38"/>
      <c r="D1296" s="39"/>
      <c r="E1296" s="40"/>
      <c r="F1296" s="40"/>
      <c r="G1296" s="40"/>
      <c r="H1296" s="41"/>
      <c r="I1296" s="38"/>
      <c r="J1296" s="38"/>
      <c r="K1296" s="38"/>
      <c r="L1296" s="37"/>
    </row>
    <row r="1297" spans="2:12" x14ac:dyDescent="0.25">
      <c r="B1297" s="18"/>
      <c r="C1297" s="38"/>
      <c r="D1297" s="39"/>
      <c r="E1297" s="40"/>
      <c r="F1297" s="40"/>
      <c r="G1297" s="40"/>
      <c r="H1297" s="41"/>
      <c r="I1297" s="38"/>
      <c r="J1297" s="38"/>
      <c r="K1297" s="38"/>
      <c r="L1297" s="37"/>
    </row>
    <row r="1298" spans="2:12" x14ac:dyDescent="0.25">
      <c r="B1298" s="18"/>
      <c r="C1298" s="38"/>
      <c r="D1298" s="39"/>
      <c r="E1298" s="40"/>
      <c r="F1298" s="40"/>
      <c r="G1298" s="40"/>
      <c r="H1298" s="41"/>
      <c r="I1298" s="38"/>
      <c r="J1298" s="38"/>
      <c r="K1298" s="38"/>
      <c r="L1298" s="37"/>
    </row>
    <row r="1299" spans="2:12" x14ac:dyDescent="0.25">
      <c r="B1299" s="18"/>
      <c r="C1299" s="38"/>
      <c r="D1299" s="39"/>
      <c r="E1299" s="40"/>
      <c r="F1299" s="40"/>
      <c r="G1299" s="40"/>
      <c r="H1299" s="41"/>
      <c r="I1299" s="38"/>
      <c r="J1299" s="38"/>
      <c r="K1299" s="38"/>
      <c r="L1299" s="37"/>
    </row>
    <row r="1300" spans="2:12" x14ac:dyDescent="0.25">
      <c r="B1300" s="18"/>
      <c r="C1300" s="38"/>
      <c r="D1300" s="39"/>
      <c r="E1300" s="40"/>
      <c r="F1300" s="40"/>
      <c r="G1300" s="40"/>
      <c r="H1300" s="41"/>
      <c r="I1300" s="38"/>
      <c r="J1300" s="38"/>
      <c r="K1300" s="38"/>
      <c r="L1300" s="37"/>
    </row>
    <row r="1301" spans="2:12" x14ac:dyDescent="0.25">
      <c r="B1301" s="18"/>
      <c r="C1301" s="38"/>
      <c r="D1301" s="39"/>
      <c r="E1301" s="40"/>
      <c r="F1301" s="40"/>
      <c r="G1301" s="40"/>
      <c r="H1301" s="41"/>
      <c r="I1301" s="38"/>
      <c r="J1301" s="38"/>
      <c r="K1301" s="38"/>
      <c r="L1301" s="37"/>
    </row>
    <row r="1302" spans="2:12" x14ac:dyDescent="0.25">
      <c r="B1302" s="18"/>
      <c r="C1302" s="38"/>
      <c r="D1302" s="39"/>
      <c r="E1302" s="40"/>
      <c r="F1302" s="40"/>
      <c r="G1302" s="40"/>
      <c r="H1302" s="41"/>
      <c r="I1302" s="38"/>
      <c r="J1302" s="38"/>
      <c r="K1302" s="38"/>
      <c r="L1302" s="37"/>
    </row>
    <row r="1303" spans="2:12" x14ac:dyDescent="0.25">
      <c r="B1303" s="18"/>
      <c r="C1303" s="38"/>
      <c r="D1303" s="39"/>
      <c r="E1303" s="40"/>
      <c r="F1303" s="40"/>
      <c r="G1303" s="40"/>
      <c r="H1303" s="41"/>
      <c r="I1303" s="38"/>
      <c r="J1303" s="38"/>
      <c r="K1303" s="38"/>
      <c r="L1303" s="37"/>
    </row>
    <row r="1304" spans="2:12" x14ac:dyDescent="0.25">
      <c r="B1304" s="18"/>
      <c r="C1304" s="38"/>
      <c r="D1304" s="39"/>
      <c r="E1304" s="40"/>
      <c r="F1304" s="40"/>
      <c r="G1304" s="40"/>
      <c r="H1304" s="41"/>
      <c r="I1304" s="38"/>
      <c r="J1304" s="38"/>
      <c r="K1304" s="38"/>
      <c r="L1304" s="37"/>
    </row>
    <row r="1305" spans="2:12" x14ac:dyDescent="0.25">
      <c r="B1305" s="18"/>
      <c r="C1305" s="38"/>
      <c r="D1305" s="39"/>
      <c r="E1305" s="40"/>
      <c r="F1305" s="40"/>
      <c r="G1305" s="40"/>
      <c r="H1305" s="41"/>
      <c r="I1305" s="38"/>
      <c r="J1305" s="38"/>
      <c r="K1305" s="38"/>
      <c r="L1305" s="37"/>
    </row>
    <row r="1306" spans="2:12" x14ac:dyDescent="0.25">
      <c r="B1306" s="18"/>
      <c r="C1306" s="38"/>
      <c r="D1306" s="39"/>
      <c r="E1306" s="40"/>
      <c r="F1306" s="40"/>
      <c r="G1306" s="40"/>
      <c r="H1306" s="41"/>
      <c r="I1306" s="38"/>
      <c r="J1306" s="38"/>
      <c r="K1306" s="38"/>
      <c r="L1306" s="37"/>
    </row>
    <row r="1307" spans="2:12" x14ac:dyDescent="0.25">
      <c r="B1307" s="18"/>
      <c r="C1307" s="38"/>
      <c r="D1307" s="39"/>
      <c r="E1307" s="40"/>
      <c r="F1307" s="40"/>
      <c r="G1307" s="40"/>
      <c r="H1307" s="41"/>
      <c r="I1307" s="38"/>
      <c r="J1307" s="38"/>
      <c r="K1307" s="38"/>
      <c r="L1307" s="37"/>
    </row>
    <row r="1308" spans="2:12" x14ac:dyDescent="0.25">
      <c r="B1308" s="18"/>
      <c r="C1308" s="38"/>
      <c r="D1308" s="39"/>
      <c r="E1308" s="40"/>
      <c r="F1308" s="40"/>
      <c r="G1308" s="40"/>
      <c r="H1308" s="41"/>
      <c r="I1308" s="38"/>
      <c r="J1308" s="38"/>
      <c r="K1308" s="38"/>
      <c r="L1308" s="37"/>
    </row>
    <row r="1309" spans="2:12" x14ac:dyDescent="0.25">
      <c r="B1309" s="18"/>
      <c r="C1309" s="38"/>
      <c r="D1309" s="39"/>
      <c r="E1309" s="40"/>
      <c r="F1309" s="40"/>
      <c r="G1309" s="40"/>
      <c r="H1309" s="41"/>
      <c r="I1309" s="38"/>
      <c r="J1309" s="38"/>
      <c r="K1309" s="38"/>
      <c r="L1309" s="37"/>
    </row>
    <row r="1310" spans="2:12" x14ac:dyDescent="0.25">
      <c r="B1310" s="18"/>
      <c r="C1310" s="38"/>
      <c r="D1310" s="39"/>
      <c r="E1310" s="40"/>
      <c r="F1310" s="40"/>
      <c r="G1310" s="40"/>
      <c r="H1310" s="41"/>
      <c r="I1310" s="38"/>
      <c r="J1310" s="38"/>
      <c r="K1310" s="38"/>
      <c r="L1310" s="37"/>
    </row>
    <row r="1311" spans="2:12" x14ac:dyDescent="0.25">
      <c r="B1311" s="18"/>
      <c r="C1311" s="38"/>
      <c r="D1311" s="39"/>
      <c r="E1311" s="40"/>
      <c r="F1311" s="40"/>
      <c r="G1311" s="40"/>
      <c r="H1311" s="41"/>
      <c r="I1311" s="38"/>
      <c r="J1311" s="38"/>
      <c r="K1311" s="38"/>
      <c r="L1311" s="37"/>
    </row>
    <row r="1312" spans="2:12" x14ac:dyDescent="0.25">
      <c r="B1312" s="18"/>
      <c r="C1312" s="38"/>
      <c r="D1312" s="39"/>
      <c r="E1312" s="40"/>
      <c r="F1312" s="40"/>
      <c r="G1312" s="40"/>
      <c r="H1312" s="41"/>
      <c r="I1312" s="38"/>
      <c r="J1312" s="38"/>
      <c r="K1312" s="38"/>
      <c r="L1312" s="37"/>
    </row>
    <row r="1313" spans="2:12" x14ac:dyDescent="0.25">
      <c r="B1313" s="18"/>
      <c r="C1313" s="38"/>
      <c r="D1313" s="39"/>
      <c r="E1313" s="40"/>
      <c r="F1313" s="40"/>
      <c r="G1313" s="40"/>
      <c r="H1313" s="41"/>
      <c r="I1313" s="38"/>
      <c r="J1313" s="38"/>
      <c r="K1313" s="38"/>
      <c r="L1313" s="37"/>
    </row>
    <row r="1314" spans="2:12" x14ac:dyDescent="0.25">
      <c r="B1314" s="18"/>
      <c r="C1314" s="38"/>
      <c r="D1314" s="39"/>
      <c r="E1314" s="40"/>
      <c r="F1314" s="40"/>
      <c r="G1314" s="40"/>
      <c r="H1314" s="41"/>
      <c r="I1314" s="38"/>
      <c r="J1314" s="38"/>
      <c r="K1314" s="38"/>
      <c r="L1314" s="37"/>
    </row>
    <row r="1315" spans="2:12" x14ac:dyDescent="0.25">
      <c r="B1315" s="18"/>
      <c r="C1315" s="38"/>
      <c r="D1315" s="39"/>
      <c r="E1315" s="40"/>
      <c r="F1315" s="40"/>
      <c r="G1315" s="40"/>
      <c r="H1315" s="41"/>
      <c r="I1315" s="38"/>
      <c r="J1315" s="38"/>
      <c r="K1315" s="38"/>
      <c r="L1315" s="37"/>
    </row>
    <row r="1316" spans="2:12" x14ac:dyDescent="0.25">
      <c r="B1316" s="18"/>
      <c r="C1316" s="38"/>
      <c r="D1316" s="39"/>
      <c r="E1316" s="40"/>
      <c r="F1316" s="40"/>
      <c r="G1316" s="40"/>
      <c r="H1316" s="41"/>
      <c r="I1316" s="38"/>
      <c r="J1316" s="38"/>
      <c r="K1316" s="38"/>
      <c r="L1316" s="37"/>
    </row>
    <row r="1317" spans="2:12" x14ac:dyDescent="0.25">
      <c r="B1317" s="18"/>
      <c r="C1317" s="38"/>
      <c r="D1317" s="39"/>
      <c r="E1317" s="40"/>
      <c r="F1317" s="40"/>
      <c r="G1317" s="40"/>
      <c r="H1317" s="41"/>
      <c r="I1317" s="38"/>
      <c r="J1317" s="38"/>
      <c r="K1317" s="38"/>
      <c r="L1317" s="37"/>
    </row>
    <row r="1318" spans="2:12" x14ac:dyDescent="0.25">
      <c r="B1318" s="18"/>
      <c r="C1318" s="38"/>
      <c r="D1318" s="39"/>
      <c r="E1318" s="40"/>
      <c r="F1318" s="40"/>
      <c r="G1318" s="40"/>
      <c r="H1318" s="41"/>
      <c r="I1318" s="38"/>
      <c r="J1318" s="38"/>
      <c r="K1318" s="38"/>
      <c r="L1318" s="37"/>
    </row>
    <row r="1319" spans="2:12" x14ac:dyDescent="0.25">
      <c r="B1319" s="18"/>
      <c r="C1319" s="38"/>
      <c r="D1319" s="39"/>
      <c r="E1319" s="40"/>
      <c r="F1319" s="40"/>
      <c r="G1319" s="40"/>
      <c r="H1319" s="41"/>
      <c r="I1319" s="38"/>
      <c r="J1319" s="38"/>
      <c r="K1319" s="38"/>
      <c r="L1319" s="37"/>
    </row>
    <row r="1320" spans="2:12" x14ac:dyDescent="0.25">
      <c r="B1320" s="18"/>
      <c r="C1320" s="38"/>
      <c r="D1320" s="39"/>
      <c r="E1320" s="40"/>
      <c r="F1320" s="40"/>
      <c r="G1320" s="40"/>
      <c r="H1320" s="41"/>
      <c r="I1320" s="38"/>
      <c r="J1320" s="38"/>
      <c r="K1320" s="38"/>
      <c r="L1320" s="37"/>
    </row>
    <row r="1321" spans="2:12" x14ac:dyDescent="0.25">
      <c r="B1321" s="18"/>
      <c r="C1321" s="38"/>
      <c r="D1321" s="39"/>
      <c r="E1321" s="40"/>
      <c r="F1321" s="40"/>
      <c r="G1321" s="40"/>
      <c r="H1321" s="41"/>
      <c r="I1321" s="38"/>
      <c r="J1321" s="38"/>
      <c r="K1321" s="38"/>
      <c r="L1321" s="37"/>
    </row>
    <row r="1322" spans="2:12" x14ac:dyDescent="0.25">
      <c r="B1322" s="18"/>
      <c r="C1322" s="38"/>
      <c r="D1322" s="39"/>
      <c r="E1322" s="40"/>
      <c r="F1322" s="40"/>
      <c r="G1322" s="40"/>
      <c r="H1322" s="41"/>
      <c r="I1322" s="38"/>
      <c r="J1322" s="38"/>
      <c r="K1322" s="38"/>
      <c r="L1322" s="37"/>
    </row>
    <row r="1323" spans="2:12" x14ac:dyDescent="0.25">
      <c r="B1323" s="18"/>
      <c r="C1323" s="38"/>
      <c r="D1323" s="39"/>
      <c r="E1323" s="40"/>
      <c r="F1323" s="40"/>
      <c r="G1323" s="40"/>
      <c r="H1323" s="41"/>
      <c r="I1323" s="38"/>
      <c r="J1323" s="38"/>
      <c r="K1323" s="38"/>
      <c r="L1323" s="37"/>
    </row>
    <row r="1324" spans="2:12" x14ac:dyDescent="0.25">
      <c r="B1324" s="18"/>
      <c r="C1324" s="38"/>
      <c r="D1324" s="39"/>
      <c r="E1324" s="40"/>
      <c r="F1324" s="40"/>
      <c r="G1324" s="40"/>
      <c r="H1324" s="41"/>
      <c r="I1324" s="38"/>
      <c r="J1324" s="38"/>
      <c r="K1324" s="38"/>
      <c r="L1324" s="37"/>
    </row>
    <row r="1325" spans="2:12" x14ac:dyDescent="0.25">
      <c r="B1325" s="18"/>
      <c r="C1325" s="38"/>
      <c r="D1325" s="39"/>
      <c r="E1325" s="40"/>
      <c r="F1325" s="40"/>
      <c r="G1325" s="40"/>
      <c r="H1325" s="41"/>
      <c r="I1325" s="38"/>
      <c r="J1325" s="38"/>
      <c r="K1325" s="38"/>
      <c r="L1325" s="37"/>
    </row>
    <row r="1326" spans="2:12" x14ac:dyDescent="0.25">
      <c r="B1326" s="18"/>
      <c r="C1326" s="38"/>
      <c r="D1326" s="39"/>
      <c r="E1326" s="40"/>
      <c r="F1326" s="40"/>
      <c r="G1326" s="40"/>
      <c r="H1326" s="41"/>
      <c r="I1326" s="38"/>
      <c r="J1326" s="38"/>
      <c r="K1326" s="38"/>
      <c r="L1326" s="37"/>
    </row>
    <row r="1327" spans="2:12" x14ac:dyDescent="0.25">
      <c r="B1327" s="18"/>
      <c r="C1327" s="38"/>
      <c r="D1327" s="39"/>
      <c r="E1327" s="40"/>
      <c r="F1327" s="40"/>
      <c r="G1327" s="40"/>
      <c r="H1327" s="41"/>
      <c r="I1327" s="38"/>
      <c r="J1327" s="38"/>
      <c r="K1327" s="38"/>
      <c r="L1327" s="37"/>
    </row>
    <row r="1328" spans="2:12" x14ac:dyDescent="0.25">
      <c r="B1328" s="18"/>
      <c r="C1328" s="38"/>
      <c r="D1328" s="39"/>
      <c r="E1328" s="40"/>
      <c r="F1328" s="40"/>
      <c r="G1328" s="40"/>
      <c r="H1328" s="41"/>
      <c r="I1328" s="38"/>
      <c r="J1328" s="38"/>
      <c r="K1328" s="38"/>
      <c r="L1328" s="37"/>
    </row>
    <row r="1329" spans="2:12" x14ac:dyDescent="0.25">
      <c r="B1329" s="18"/>
      <c r="C1329" s="38"/>
      <c r="D1329" s="39"/>
      <c r="E1329" s="40"/>
      <c r="F1329" s="40"/>
      <c r="G1329" s="40"/>
      <c r="H1329" s="41"/>
      <c r="I1329" s="38"/>
      <c r="J1329" s="38"/>
      <c r="K1329" s="38"/>
      <c r="L1329" s="37"/>
    </row>
    <row r="1330" spans="2:12" x14ac:dyDescent="0.25">
      <c r="B1330" s="18"/>
      <c r="C1330" s="38"/>
      <c r="D1330" s="39"/>
      <c r="E1330" s="40"/>
      <c r="F1330" s="40"/>
      <c r="G1330" s="40"/>
      <c r="H1330" s="41"/>
      <c r="I1330" s="38"/>
      <c r="J1330" s="38"/>
      <c r="K1330" s="38"/>
      <c r="L1330" s="37"/>
    </row>
    <row r="1331" spans="2:12" x14ac:dyDescent="0.25">
      <c r="B1331" s="18"/>
      <c r="C1331" s="38"/>
      <c r="D1331" s="39"/>
      <c r="E1331" s="40"/>
      <c r="F1331" s="40"/>
      <c r="G1331" s="40"/>
      <c r="H1331" s="41"/>
      <c r="I1331" s="38"/>
      <c r="J1331" s="38"/>
      <c r="K1331" s="38"/>
      <c r="L1331" s="37"/>
    </row>
    <row r="1332" spans="2:12" x14ac:dyDescent="0.25">
      <c r="B1332" s="18"/>
      <c r="C1332" s="38"/>
      <c r="D1332" s="39"/>
      <c r="E1332" s="40"/>
      <c r="F1332" s="40"/>
      <c r="G1332" s="40"/>
      <c r="H1332" s="41"/>
      <c r="I1332" s="38"/>
      <c r="J1332" s="38"/>
      <c r="K1332" s="38"/>
      <c r="L1332" s="37"/>
    </row>
    <row r="1333" spans="2:12" x14ac:dyDescent="0.25">
      <c r="B1333" s="18"/>
      <c r="C1333" s="38"/>
      <c r="D1333" s="39"/>
      <c r="E1333" s="40"/>
      <c r="F1333" s="40"/>
      <c r="G1333" s="40"/>
      <c r="H1333" s="41"/>
      <c r="I1333" s="38"/>
      <c r="J1333" s="38"/>
      <c r="K1333" s="38"/>
      <c r="L1333" s="37"/>
    </row>
    <row r="1334" spans="2:12" x14ac:dyDescent="0.25">
      <c r="B1334" s="18"/>
      <c r="C1334" s="38"/>
      <c r="D1334" s="39"/>
      <c r="E1334" s="40"/>
      <c r="F1334" s="40"/>
      <c r="G1334" s="40"/>
      <c r="H1334" s="41"/>
      <c r="I1334" s="38"/>
      <c r="J1334" s="38"/>
      <c r="K1334" s="38"/>
      <c r="L1334" s="37"/>
    </row>
    <row r="1335" spans="2:12" x14ac:dyDescent="0.25">
      <c r="B1335" s="18"/>
      <c r="C1335" s="38"/>
      <c r="D1335" s="39"/>
      <c r="E1335" s="40"/>
      <c r="F1335" s="40"/>
      <c r="G1335" s="40"/>
      <c r="H1335" s="41"/>
      <c r="I1335" s="38"/>
      <c r="J1335" s="38"/>
      <c r="K1335" s="38"/>
      <c r="L1335" s="37"/>
    </row>
    <row r="1336" spans="2:12" x14ac:dyDescent="0.25">
      <c r="B1336" s="18"/>
      <c r="C1336" s="38"/>
      <c r="D1336" s="39"/>
      <c r="E1336" s="40"/>
      <c r="F1336" s="40"/>
      <c r="G1336" s="40"/>
      <c r="H1336" s="41"/>
      <c r="I1336" s="38"/>
      <c r="J1336" s="38"/>
      <c r="K1336" s="38"/>
      <c r="L1336" s="37"/>
    </row>
    <row r="1337" spans="2:12" x14ac:dyDescent="0.25">
      <c r="B1337" s="18"/>
      <c r="C1337" s="38"/>
      <c r="D1337" s="39"/>
      <c r="E1337" s="40"/>
      <c r="F1337" s="40"/>
      <c r="G1337" s="40"/>
      <c r="H1337" s="41"/>
      <c r="I1337" s="38"/>
      <c r="J1337" s="38"/>
      <c r="K1337" s="38"/>
      <c r="L1337" s="37"/>
    </row>
    <row r="1338" spans="2:12" x14ac:dyDescent="0.25">
      <c r="B1338" s="18"/>
      <c r="C1338" s="38"/>
      <c r="D1338" s="39"/>
      <c r="E1338" s="40"/>
      <c r="F1338" s="40"/>
      <c r="G1338" s="40"/>
      <c r="H1338" s="41"/>
      <c r="I1338" s="38"/>
      <c r="J1338" s="38"/>
      <c r="K1338" s="38"/>
      <c r="L1338" s="37"/>
    </row>
    <row r="1339" spans="2:12" x14ac:dyDescent="0.25">
      <c r="B1339" s="18"/>
      <c r="C1339" s="38"/>
      <c r="D1339" s="39"/>
      <c r="E1339" s="40"/>
      <c r="F1339" s="40"/>
      <c r="G1339" s="40"/>
      <c r="H1339" s="41"/>
      <c r="I1339" s="38"/>
      <c r="J1339" s="38"/>
      <c r="K1339" s="38"/>
      <c r="L1339" s="37"/>
    </row>
    <row r="1340" spans="2:12" x14ac:dyDescent="0.25">
      <c r="B1340" s="18"/>
      <c r="C1340" s="38"/>
      <c r="D1340" s="39"/>
      <c r="E1340" s="40"/>
      <c r="F1340" s="40"/>
      <c r="G1340" s="40"/>
      <c r="H1340" s="41"/>
      <c r="I1340" s="38"/>
      <c r="J1340" s="38"/>
      <c r="K1340" s="38"/>
      <c r="L1340" s="37"/>
    </row>
    <row r="1341" spans="2:12" x14ac:dyDescent="0.25">
      <c r="B1341" s="18"/>
      <c r="C1341" s="38"/>
      <c r="D1341" s="39"/>
      <c r="E1341" s="40"/>
      <c r="F1341" s="40"/>
      <c r="G1341" s="40"/>
      <c r="H1341" s="41"/>
      <c r="I1341" s="38"/>
      <c r="J1341" s="38"/>
      <c r="K1341" s="38"/>
      <c r="L1341" s="37"/>
    </row>
    <row r="1342" spans="2:12" x14ac:dyDescent="0.25">
      <c r="B1342" s="18"/>
      <c r="C1342" s="38"/>
      <c r="D1342" s="39"/>
      <c r="E1342" s="40"/>
      <c r="F1342" s="40"/>
      <c r="G1342" s="40"/>
      <c r="H1342" s="41"/>
      <c r="I1342" s="38"/>
      <c r="J1342" s="38"/>
      <c r="K1342" s="38"/>
      <c r="L1342" s="37"/>
    </row>
    <row r="1343" spans="2:12" x14ac:dyDescent="0.25">
      <c r="B1343" s="18"/>
      <c r="C1343" s="38"/>
      <c r="D1343" s="39"/>
      <c r="E1343" s="40"/>
      <c r="F1343" s="40"/>
      <c r="G1343" s="40"/>
      <c r="H1343" s="41"/>
      <c r="I1343" s="38"/>
      <c r="J1343" s="38"/>
      <c r="K1343" s="38"/>
      <c r="L1343" s="37"/>
    </row>
    <row r="1344" spans="2:12" x14ac:dyDescent="0.25">
      <c r="B1344" s="18"/>
      <c r="C1344" s="38"/>
      <c r="D1344" s="39"/>
      <c r="E1344" s="40"/>
      <c r="F1344" s="40"/>
      <c r="G1344" s="40"/>
      <c r="H1344" s="41"/>
      <c r="I1344" s="38"/>
      <c r="J1344" s="38"/>
      <c r="K1344" s="38"/>
      <c r="L1344" s="37"/>
    </row>
    <row r="1345" spans="2:12" x14ac:dyDescent="0.25">
      <c r="B1345" s="18"/>
      <c r="C1345" s="38"/>
      <c r="D1345" s="39"/>
      <c r="E1345" s="40"/>
      <c r="F1345" s="40"/>
      <c r="G1345" s="40"/>
      <c r="H1345" s="41"/>
      <c r="I1345" s="38"/>
      <c r="J1345" s="38"/>
      <c r="K1345" s="38"/>
      <c r="L1345" s="37"/>
    </row>
    <row r="1346" spans="2:12" x14ac:dyDescent="0.25">
      <c r="B1346" s="18"/>
      <c r="C1346" s="38"/>
      <c r="D1346" s="39"/>
      <c r="E1346" s="40"/>
      <c r="F1346" s="40"/>
      <c r="G1346" s="40"/>
      <c r="H1346" s="41"/>
      <c r="I1346" s="38"/>
      <c r="J1346" s="38"/>
      <c r="K1346" s="38"/>
      <c r="L1346" s="37"/>
    </row>
    <row r="1347" spans="2:12" x14ac:dyDescent="0.25">
      <c r="B1347" s="18"/>
      <c r="C1347" s="38"/>
      <c r="D1347" s="39"/>
      <c r="E1347" s="40"/>
      <c r="F1347" s="40"/>
      <c r="G1347" s="40"/>
      <c r="H1347" s="41"/>
      <c r="I1347" s="38"/>
      <c r="J1347" s="38"/>
      <c r="K1347" s="38"/>
      <c r="L1347" s="37"/>
    </row>
    <row r="1348" spans="2:12" x14ac:dyDescent="0.25">
      <c r="B1348" s="18"/>
      <c r="C1348" s="38"/>
      <c r="D1348" s="39"/>
      <c r="E1348" s="40"/>
      <c r="F1348" s="40"/>
      <c r="G1348" s="40"/>
      <c r="H1348" s="41"/>
      <c r="I1348" s="38"/>
      <c r="J1348" s="38"/>
      <c r="K1348" s="38"/>
      <c r="L1348" s="37"/>
    </row>
    <row r="1349" spans="2:12" x14ac:dyDescent="0.25">
      <c r="B1349" s="18"/>
      <c r="C1349" s="38"/>
      <c r="D1349" s="39"/>
      <c r="E1349" s="40"/>
      <c r="F1349" s="40"/>
      <c r="G1349" s="40"/>
      <c r="H1349" s="41"/>
      <c r="I1349" s="38"/>
      <c r="J1349" s="38"/>
      <c r="K1349" s="38"/>
      <c r="L1349" s="37"/>
    </row>
    <row r="1350" spans="2:12" x14ac:dyDescent="0.25">
      <c r="B1350" s="18"/>
      <c r="C1350" s="38"/>
      <c r="D1350" s="39"/>
      <c r="E1350" s="40"/>
      <c r="F1350" s="40"/>
      <c r="G1350" s="40"/>
      <c r="H1350" s="41"/>
      <c r="I1350" s="38"/>
      <c r="J1350" s="38"/>
      <c r="K1350" s="38"/>
      <c r="L1350" s="37"/>
    </row>
    <row r="1351" spans="2:12" x14ac:dyDescent="0.25">
      <c r="B1351" s="18"/>
      <c r="C1351" s="38"/>
      <c r="D1351" s="39"/>
      <c r="E1351" s="40"/>
      <c r="F1351" s="40"/>
      <c r="G1351" s="40"/>
      <c r="H1351" s="41"/>
      <c r="I1351" s="38"/>
      <c r="J1351" s="38"/>
      <c r="K1351" s="38"/>
      <c r="L1351" s="37"/>
    </row>
    <row r="1352" spans="2:12" x14ac:dyDescent="0.25">
      <c r="B1352" s="18"/>
      <c r="C1352" s="38"/>
      <c r="D1352" s="39"/>
      <c r="E1352" s="40"/>
      <c r="F1352" s="40"/>
      <c r="G1352" s="40"/>
      <c r="H1352" s="41"/>
      <c r="I1352" s="38"/>
      <c r="J1352" s="38"/>
      <c r="K1352" s="38"/>
      <c r="L1352" s="37"/>
    </row>
    <row r="1353" spans="2:12" x14ac:dyDescent="0.25">
      <c r="B1353" s="18"/>
      <c r="C1353" s="38"/>
      <c r="D1353" s="39"/>
      <c r="E1353" s="40"/>
      <c r="F1353" s="40"/>
      <c r="G1353" s="40"/>
      <c r="H1353" s="41"/>
      <c r="I1353" s="38"/>
      <c r="J1353" s="38"/>
      <c r="K1353" s="38"/>
      <c r="L1353" s="37"/>
    </row>
    <row r="1354" spans="2:12" x14ac:dyDescent="0.25">
      <c r="B1354" s="18"/>
      <c r="C1354" s="38"/>
      <c r="D1354" s="39"/>
      <c r="E1354" s="40"/>
      <c r="F1354" s="40"/>
      <c r="G1354" s="40"/>
      <c r="H1354" s="41"/>
      <c r="I1354" s="38"/>
      <c r="J1354" s="38"/>
      <c r="K1354" s="38"/>
      <c r="L1354" s="37"/>
    </row>
    <row r="1355" spans="2:12" x14ac:dyDescent="0.25">
      <c r="B1355" s="18"/>
      <c r="C1355" s="38"/>
      <c r="D1355" s="39"/>
      <c r="E1355" s="40"/>
      <c r="F1355" s="40"/>
      <c r="G1355" s="40"/>
      <c r="H1355" s="41"/>
      <c r="I1355" s="38"/>
      <c r="J1355" s="38"/>
      <c r="K1355" s="38"/>
      <c r="L1355" s="37"/>
    </row>
    <row r="1356" spans="2:12" x14ac:dyDescent="0.25">
      <c r="B1356" s="18"/>
      <c r="C1356" s="38"/>
      <c r="D1356" s="39"/>
      <c r="E1356" s="40"/>
      <c r="F1356" s="40"/>
      <c r="G1356" s="40"/>
      <c r="H1356" s="41"/>
      <c r="I1356" s="38"/>
      <c r="J1356" s="38"/>
      <c r="K1356" s="38"/>
      <c r="L1356" s="37"/>
    </row>
    <row r="1357" spans="2:12" x14ac:dyDescent="0.25">
      <c r="B1357" s="18"/>
      <c r="C1357" s="38"/>
      <c r="D1357" s="39"/>
      <c r="E1357" s="40"/>
      <c r="F1357" s="40"/>
      <c r="G1357" s="40"/>
      <c r="H1357" s="41"/>
      <c r="I1357" s="38"/>
      <c r="J1357" s="38"/>
      <c r="K1357" s="38"/>
      <c r="L1357" s="37"/>
    </row>
    <row r="1358" spans="2:12" x14ac:dyDescent="0.25">
      <c r="B1358" s="18"/>
      <c r="C1358" s="38"/>
      <c r="D1358" s="39"/>
      <c r="E1358" s="40"/>
      <c r="F1358" s="40"/>
      <c r="G1358" s="40"/>
      <c r="H1358" s="41"/>
      <c r="I1358" s="38"/>
      <c r="J1358" s="38"/>
      <c r="K1358" s="38"/>
      <c r="L1358" s="37"/>
    </row>
    <row r="1359" spans="2:12" x14ac:dyDescent="0.25">
      <c r="B1359" s="18"/>
      <c r="C1359" s="38"/>
      <c r="D1359" s="39"/>
      <c r="E1359" s="40"/>
      <c r="F1359" s="40"/>
      <c r="G1359" s="40"/>
      <c r="H1359" s="41"/>
      <c r="I1359" s="38"/>
      <c r="J1359" s="38"/>
      <c r="K1359" s="38"/>
      <c r="L1359" s="37"/>
    </row>
    <row r="1360" spans="2:12" x14ac:dyDescent="0.25">
      <c r="B1360" s="18"/>
      <c r="C1360" s="38"/>
      <c r="D1360" s="39"/>
      <c r="E1360" s="40"/>
      <c r="F1360" s="40"/>
      <c r="G1360" s="40"/>
      <c r="H1360" s="41"/>
      <c r="I1360" s="38"/>
      <c r="J1360" s="38"/>
      <c r="K1360" s="38"/>
      <c r="L1360" s="37"/>
    </row>
    <row r="1361" spans="2:12" x14ac:dyDescent="0.25">
      <c r="B1361" s="18"/>
      <c r="C1361" s="38"/>
      <c r="D1361" s="39"/>
      <c r="E1361" s="40"/>
      <c r="F1361" s="40"/>
      <c r="G1361" s="40"/>
      <c r="H1361" s="41"/>
      <c r="I1361" s="38"/>
      <c r="J1361" s="38"/>
      <c r="K1361" s="38"/>
      <c r="L1361" s="37"/>
    </row>
    <row r="1362" spans="2:12" x14ac:dyDescent="0.25">
      <c r="B1362" s="18"/>
      <c r="C1362" s="38"/>
      <c r="D1362" s="39"/>
      <c r="E1362" s="40"/>
      <c r="F1362" s="40"/>
      <c r="G1362" s="40"/>
      <c r="H1362" s="41"/>
      <c r="I1362" s="38"/>
      <c r="J1362" s="38"/>
      <c r="K1362" s="38"/>
      <c r="L1362" s="37"/>
    </row>
    <row r="1363" spans="2:12" x14ac:dyDescent="0.25">
      <c r="B1363" s="18"/>
      <c r="C1363" s="38"/>
      <c r="D1363" s="39"/>
      <c r="E1363" s="40"/>
      <c r="F1363" s="40"/>
      <c r="G1363" s="40"/>
      <c r="H1363" s="41"/>
      <c r="I1363" s="38"/>
      <c r="J1363" s="38"/>
      <c r="K1363" s="38"/>
      <c r="L1363" s="37"/>
    </row>
    <row r="1364" spans="2:12" x14ac:dyDescent="0.25">
      <c r="B1364" s="18"/>
      <c r="C1364" s="38"/>
      <c r="D1364" s="39"/>
      <c r="E1364" s="40"/>
      <c r="F1364" s="40"/>
      <c r="G1364" s="40"/>
      <c r="H1364" s="41"/>
      <c r="I1364" s="38"/>
      <c r="J1364" s="38"/>
      <c r="K1364" s="38"/>
      <c r="L1364" s="37"/>
    </row>
    <row r="1365" spans="2:12" x14ac:dyDescent="0.25">
      <c r="B1365" s="18"/>
      <c r="C1365" s="38"/>
      <c r="D1365" s="39"/>
      <c r="E1365" s="40"/>
      <c r="F1365" s="40"/>
      <c r="G1365" s="40"/>
      <c r="H1365" s="41"/>
      <c r="I1365" s="38"/>
      <c r="J1365" s="38"/>
      <c r="K1365" s="38"/>
      <c r="L1365" s="37"/>
    </row>
    <row r="1366" spans="2:12" x14ac:dyDescent="0.25">
      <c r="B1366" s="18"/>
      <c r="C1366" s="38"/>
      <c r="D1366" s="39"/>
      <c r="E1366" s="40"/>
      <c r="F1366" s="40"/>
      <c r="G1366" s="40"/>
      <c r="H1366" s="41"/>
      <c r="I1366" s="38"/>
      <c r="J1366" s="38"/>
      <c r="K1366" s="38"/>
      <c r="L1366" s="37"/>
    </row>
    <row r="1367" spans="2:12" x14ac:dyDescent="0.25">
      <c r="B1367" s="18"/>
      <c r="C1367" s="38"/>
      <c r="D1367" s="39"/>
      <c r="E1367" s="40"/>
      <c r="F1367" s="40"/>
      <c r="G1367" s="40"/>
      <c r="H1367" s="41"/>
      <c r="I1367" s="38"/>
      <c r="J1367" s="38"/>
      <c r="K1367" s="38"/>
      <c r="L1367" s="37"/>
    </row>
    <row r="1368" spans="2:12" x14ac:dyDescent="0.25">
      <c r="B1368" s="18"/>
      <c r="C1368" s="38"/>
      <c r="D1368" s="39"/>
      <c r="E1368" s="40"/>
      <c r="F1368" s="40"/>
      <c r="G1368" s="40"/>
      <c r="H1368" s="41"/>
      <c r="I1368" s="38"/>
      <c r="J1368" s="38"/>
      <c r="K1368" s="38"/>
      <c r="L1368" s="37"/>
    </row>
    <row r="1369" spans="2:12" x14ac:dyDescent="0.25">
      <c r="B1369" s="18"/>
      <c r="C1369" s="38"/>
      <c r="D1369" s="39"/>
      <c r="E1369" s="40"/>
      <c r="F1369" s="40"/>
      <c r="G1369" s="40"/>
      <c r="H1369" s="41"/>
      <c r="I1369" s="38"/>
      <c r="J1369" s="38"/>
      <c r="K1369" s="38"/>
      <c r="L1369" s="37"/>
    </row>
    <row r="1370" spans="2:12" x14ac:dyDescent="0.25">
      <c r="B1370" s="18"/>
      <c r="C1370" s="38"/>
      <c r="D1370" s="39"/>
      <c r="E1370" s="40"/>
      <c r="F1370" s="40"/>
      <c r="G1370" s="40"/>
      <c r="H1370" s="41"/>
      <c r="I1370" s="38"/>
      <c r="J1370" s="38"/>
      <c r="K1370" s="38"/>
      <c r="L1370" s="37"/>
    </row>
    <row r="1371" spans="2:12" x14ac:dyDescent="0.25">
      <c r="B1371" s="18"/>
      <c r="C1371" s="38"/>
      <c r="D1371" s="39"/>
      <c r="E1371" s="40"/>
      <c r="F1371" s="40"/>
      <c r="G1371" s="40"/>
      <c r="H1371" s="41"/>
      <c r="I1371" s="38"/>
      <c r="J1371" s="38"/>
      <c r="K1371" s="38"/>
      <c r="L1371" s="37"/>
    </row>
    <row r="1372" spans="2:12" x14ac:dyDescent="0.25">
      <c r="B1372" s="18"/>
      <c r="C1372" s="38"/>
      <c r="D1372" s="39"/>
      <c r="E1372" s="40"/>
      <c r="F1372" s="40"/>
      <c r="G1372" s="40"/>
      <c r="H1372" s="41"/>
      <c r="I1372" s="38"/>
      <c r="J1372" s="38"/>
      <c r="K1372" s="38"/>
      <c r="L1372" s="37"/>
    </row>
    <row r="1373" spans="2:12" x14ac:dyDescent="0.25">
      <c r="B1373" s="18"/>
      <c r="C1373" s="38"/>
      <c r="D1373" s="39"/>
      <c r="E1373" s="40"/>
      <c r="F1373" s="40"/>
      <c r="G1373" s="40"/>
      <c r="H1373" s="41"/>
      <c r="I1373" s="38"/>
      <c r="J1373" s="38"/>
      <c r="K1373" s="38"/>
      <c r="L1373" s="37"/>
    </row>
    <row r="1374" spans="2:12" x14ac:dyDescent="0.25">
      <c r="B1374" s="18"/>
      <c r="C1374" s="38"/>
      <c r="D1374" s="39"/>
      <c r="E1374" s="40"/>
      <c r="F1374" s="40"/>
      <c r="G1374" s="40"/>
      <c r="H1374" s="41"/>
      <c r="I1374" s="38"/>
      <c r="J1374" s="38"/>
      <c r="K1374" s="38"/>
      <c r="L1374" s="37"/>
    </row>
    <row r="1375" spans="2:12" x14ac:dyDescent="0.25">
      <c r="B1375" s="18"/>
      <c r="C1375" s="38"/>
      <c r="D1375" s="39"/>
      <c r="E1375" s="40"/>
      <c r="F1375" s="40"/>
      <c r="G1375" s="40"/>
      <c r="H1375" s="41"/>
      <c r="I1375" s="38"/>
      <c r="J1375" s="38"/>
      <c r="K1375" s="38"/>
      <c r="L1375" s="37"/>
    </row>
    <row r="1376" spans="2:12" x14ac:dyDescent="0.25">
      <c r="B1376" s="18"/>
      <c r="C1376" s="38"/>
      <c r="D1376" s="39"/>
      <c r="E1376" s="40"/>
      <c r="F1376" s="40"/>
      <c r="G1376" s="40"/>
      <c r="H1376" s="41"/>
      <c r="I1376" s="38"/>
      <c r="J1376" s="38"/>
      <c r="K1376" s="38"/>
      <c r="L1376" s="37"/>
    </row>
    <row r="1377" spans="2:12" x14ac:dyDescent="0.25">
      <c r="B1377" s="18"/>
      <c r="C1377" s="38"/>
      <c r="D1377" s="39"/>
      <c r="E1377" s="40"/>
      <c r="F1377" s="40"/>
      <c r="G1377" s="40"/>
      <c r="H1377" s="41"/>
      <c r="I1377" s="38"/>
      <c r="J1377" s="38"/>
      <c r="K1377" s="38"/>
      <c r="L1377" s="37"/>
    </row>
    <row r="1378" spans="2:12" x14ac:dyDescent="0.25">
      <c r="B1378" s="18"/>
      <c r="C1378" s="38"/>
      <c r="D1378" s="39"/>
      <c r="E1378" s="40"/>
      <c r="F1378" s="40"/>
      <c r="G1378" s="40"/>
      <c r="H1378" s="41"/>
      <c r="I1378" s="38"/>
      <c r="J1378" s="38"/>
      <c r="K1378" s="38"/>
      <c r="L1378" s="37"/>
    </row>
    <row r="1379" spans="2:12" x14ac:dyDescent="0.25">
      <c r="B1379" s="18"/>
      <c r="C1379" s="38"/>
      <c r="D1379" s="39"/>
      <c r="E1379" s="40"/>
      <c r="F1379" s="40"/>
      <c r="G1379" s="40"/>
      <c r="H1379" s="41"/>
      <c r="I1379" s="38"/>
      <c r="J1379" s="38"/>
      <c r="K1379" s="38"/>
      <c r="L1379" s="37"/>
    </row>
    <row r="1380" spans="2:12" x14ac:dyDescent="0.25">
      <c r="B1380" s="18"/>
      <c r="C1380" s="38"/>
      <c r="D1380" s="39"/>
      <c r="E1380" s="40"/>
      <c r="F1380" s="40"/>
      <c r="G1380" s="40"/>
      <c r="H1380" s="41"/>
      <c r="I1380" s="38"/>
      <c r="J1380" s="38"/>
      <c r="K1380" s="38"/>
      <c r="L1380" s="37"/>
    </row>
    <row r="1381" spans="2:12" x14ac:dyDescent="0.25">
      <c r="B1381" s="18"/>
      <c r="C1381" s="38"/>
      <c r="D1381" s="39"/>
      <c r="E1381" s="40"/>
      <c r="F1381" s="40"/>
      <c r="G1381" s="40"/>
      <c r="H1381" s="41"/>
      <c r="I1381" s="38"/>
      <c r="J1381" s="38"/>
      <c r="K1381" s="38"/>
      <c r="L1381" s="37"/>
    </row>
    <row r="1382" spans="2:12" x14ac:dyDescent="0.25">
      <c r="B1382" s="18"/>
      <c r="C1382" s="38"/>
      <c r="D1382" s="39"/>
      <c r="E1382" s="40"/>
      <c r="F1382" s="40"/>
      <c r="G1382" s="40"/>
      <c r="H1382" s="41"/>
      <c r="I1382" s="38"/>
      <c r="J1382" s="38"/>
      <c r="K1382" s="38"/>
      <c r="L1382" s="37"/>
    </row>
    <row r="1383" spans="2:12" x14ac:dyDescent="0.25">
      <c r="B1383" s="18"/>
      <c r="C1383" s="38"/>
      <c r="D1383" s="39"/>
      <c r="E1383" s="40"/>
      <c r="F1383" s="40"/>
      <c r="G1383" s="40"/>
      <c r="H1383" s="41"/>
      <c r="I1383" s="38"/>
      <c r="J1383" s="38"/>
      <c r="K1383" s="38"/>
      <c r="L1383" s="37"/>
    </row>
    <row r="1384" spans="2:12" x14ac:dyDescent="0.25">
      <c r="B1384" s="18"/>
      <c r="C1384" s="38"/>
      <c r="D1384" s="39"/>
      <c r="E1384" s="40"/>
      <c r="F1384" s="40"/>
      <c r="G1384" s="40"/>
      <c r="H1384" s="41"/>
      <c r="I1384" s="38"/>
      <c r="J1384" s="38"/>
      <c r="K1384" s="38"/>
      <c r="L1384" s="37"/>
    </row>
    <row r="1385" spans="2:12" x14ac:dyDescent="0.25">
      <c r="B1385" s="18"/>
      <c r="C1385" s="38"/>
      <c r="D1385" s="39"/>
      <c r="E1385" s="40"/>
      <c r="F1385" s="40"/>
      <c r="G1385" s="40"/>
      <c r="H1385" s="41"/>
      <c r="I1385" s="38"/>
      <c r="J1385" s="38"/>
      <c r="K1385" s="38"/>
      <c r="L1385" s="37"/>
    </row>
    <row r="1386" spans="2:12" x14ac:dyDescent="0.25">
      <c r="B1386" s="18"/>
      <c r="C1386" s="38"/>
      <c r="D1386" s="39"/>
      <c r="E1386" s="40"/>
      <c r="F1386" s="40"/>
      <c r="G1386" s="40"/>
      <c r="H1386" s="41"/>
      <c r="I1386" s="38"/>
      <c r="J1386" s="38"/>
      <c r="K1386" s="38"/>
      <c r="L1386" s="37"/>
    </row>
    <row r="1387" spans="2:12" x14ac:dyDescent="0.25">
      <c r="B1387" s="18"/>
      <c r="C1387" s="38"/>
      <c r="D1387" s="39"/>
      <c r="E1387" s="40"/>
      <c r="F1387" s="40"/>
      <c r="G1387" s="40"/>
      <c r="H1387" s="41"/>
      <c r="I1387" s="38"/>
      <c r="J1387" s="38"/>
      <c r="K1387" s="38"/>
      <c r="L1387" s="37"/>
    </row>
    <row r="1388" spans="2:12" x14ac:dyDescent="0.25">
      <c r="B1388" s="18"/>
      <c r="C1388" s="38"/>
      <c r="D1388" s="39"/>
      <c r="E1388" s="40"/>
      <c r="F1388" s="40"/>
      <c r="G1388" s="40"/>
      <c r="H1388" s="41"/>
      <c r="I1388" s="38"/>
      <c r="J1388" s="38"/>
      <c r="K1388" s="38"/>
      <c r="L1388" s="37"/>
    </row>
    <row r="1389" spans="2:12" x14ac:dyDescent="0.25">
      <c r="B1389" s="18"/>
      <c r="C1389" s="38"/>
      <c r="D1389" s="39"/>
      <c r="E1389" s="40"/>
      <c r="F1389" s="40"/>
      <c r="G1389" s="40"/>
      <c r="H1389" s="41"/>
      <c r="I1389" s="38"/>
      <c r="J1389" s="38"/>
      <c r="K1389" s="38"/>
      <c r="L1389" s="37"/>
    </row>
    <row r="1390" spans="2:12" x14ac:dyDescent="0.25">
      <c r="B1390" s="18"/>
      <c r="C1390" s="38"/>
      <c r="D1390" s="39"/>
      <c r="E1390" s="40"/>
      <c r="F1390" s="40"/>
      <c r="G1390" s="40"/>
      <c r="H1390" s="41"/>
      <c r="I1390" s="38"/>
      <c r="J1390" s="38"/>
      <c r="K1390" s="38"/>
      <c r="L1390" s="37"/>
    </row>
    <row r="1391" spans="2:12" x14ac:dyDescent="0.25">
      <c r="B1391" s="18"/>
      <c r="C1391" s="38"/>
      <c r="D1391" s="39"/>
      <c r="E1391" s="40"/>
      <c r="F1391" s="40"/>
      <c r="G1391" s="40"/>
      <c r="H1391" s="41"/>
      <c r="I1391" s="38"/>
      <c r="J1391" s="38"/>
      <c r="K1391" s="38"/>
      <c r="L1391" s="37"/>
    </row>
    <row r="1392" spans="2:12" x14ac:dyDescent="0.25">
      <c r="B1392" s="18"/>
      <c r="C1392" s="38"/>
      <c r="D1392" s="39"/>
      <c r="E1392" s="40"/>
      <c r="F1392" s="40"/>
      <c r="G1392" s="40"/>
      <c r="H1392" s="41"/>
      <c r="I1392" s="38"/>
      <c r="J1392" s="38"/>
      <c r="K1392" s="38"/>
      <c r="L1392" s="37"/>
    </row>
    <row r="1393" spans="2:12" x14ac:dyDescent="0.25">
      <c r="B1393" s="18"/>
      <c r="C1393" s="38"/>
      <c r="D1393" s="39"/>
      <c r="E1393" s="40"/>
      <c r="F1393" s="40"/>
      <c r="G1393" s="40"/>
      <c r="H1393" s="41"/>
      <c r="I1393" s="38"/>
      <c r="J1393" s="38"/>
      <c r="K1393" s="38"/>
      <c r="L1393" s="37"/>
    </row>
    <row r="1394" spans="2:12" x14ac:dyDescent="0.25">
      <c r="B1394" s="18"/>
      <c r="C1394" s="38"/>
      <c r="D1394" s="39"/>
      <c r="E1394" s="40"/>
      <c r="F1394" s="40"/>
      <c r="G1394" s="40"/>
      <c r="H1394" s="41"/>
      <c r="I1394" s="38"/>
      <c r="J1394" s="38"/>
      <c r="K1394" s="38"/>
      <c r="L1394" s="37"/>
    </row>
    <row r="1395" spans="2:12" x14ac:dyDescent="0.25">
      <c r="B1395" s="18"/>
      <c r="C1395" s="38"/>
      <c r="D1395" s="39"/>
      <c r="E1395" s="40"/>
      <c r="F1395" s="40"/>
      <c r="G1395" s="40"/>
      <c r="H1395" s="41"/>
      <c r="I1395" s="38"/>
      <c r="J1395" s="38"/>
      <c r="K1395" s="38"/>
      <c r="L1395" s="37"/>
    </row>
    <row r="1396" spans="2:12" x14ac:dyDescent="0.25">
      <c r="B1396" s="18"/>
      <c r="C1396" s="38"/>
      <c r="D1396" s="39"/>
      <c r="E1396" s="40"/>
      <c r="F1396" s="40"/>
      <c r="G1396" s="40"/>
      <c r="H1396" s="41"/>
      <c r="I1396" s="38"/>
      <c r="J1396" s="38"/>
      <c r="K1396" s="38"/>
      <c r="L1396" s="37"/>
    </row>
    <row r="1397" spans="2:12" x14ac:dyDescent="0.25">
      <c r="B1397" s="18"/>
      <c r="C1397" s="38"/>
      <c r="D1397" s="39"/>
      <c r="E1397" s="40"/>
      <c r="F1397" s="40"/>
      <c r="G1397" s="40"/>
      <c r="H1397" s="41"/>
      <c r="I1397" s="38"/>
      <c r="J1397" s="38"/>
      <c r="K1397" s="38"/>
      <c r="L1397" s="37"/>
    </row>
    <row r="1398" spans="2:12" x14ac:dyDescent="0.25">
      <c r="B1398" s="18"/>
      <c r="C1398" s="38"/>
      <c r="D1398" s="39"/>
      <c r="E1398" s="40"/>
      <c r="F1398" s="40"/>
      <c r="G1398" s="40"/>
      <c r="H1398" s="41"/>
      <c r="I1398" s="38"/>
      <c r="J1398" s="38"/>
      <c r="K1398" s="38"/>
      <c r="L1398" s="37"/>
    </row>
    <row r="1399" spans="2:12" x14ac:dyDescent="0.25">
      <c r="B1399" s="18"/>
      <c r="C1399" s="38"/>
      <c r="D1399" s="39"/>
      <c r="E1399" s="40"/>
      <c r="F1399" s="40"/>
      <c r="G1399" s="40"/>
      <c r="H1399" s="41"/>
      <c r="I1399" s="38"/>
      <c r="J1399" s="38"/>
      <c r="K1399" s="38"/>
      <c r="L1399" s="37"/>
    </row>
    <row r="1400" spans="2:12" x14ac:dyDescent="0.25">
      <c r="B1400" s="18"/>
      <c r="C1400" s="38"/>
      <c r="D1400" s="39"/>
      <c r="E1400" s="40"/>
      <c r="F1400" s="40"/>
      <c r="G1400" s="40"/>
      <c r="H1400" s="41"/>
      <c r="I1400" s="38"/>
      <c r="J1400" s="38"/>
      <c r="K1400" s="38"/>
      <c r="L1400" s="37"/>
    </row>
    <row r="1401" spans="2:12" x14ac:dyDescent="0.25">
      <c r="B1401" s="18"/>
      <c r="C1401" s="38"/>
      <c r="D1401" s="39"/>
      <c r="E1401" s="40"/>
      <c r="F1401" s="40"/>
      <c r="G1401" s="40"/>
      <c r="H1401" s="41"/>
      <c r="I1401" s="38"/>
      <c r="J1401" s="38"/>
      <c r="K1401" s="38"/>
      <c r="L1401" s="37"/>
    </row>
    <row r="1402" spans="2:12" x14ac:dyDescent="0.25">
      <c r="B1402" s="18"/>
      <c r="C1402" s="38"/>
      <c r="D1402" s="39"/>
      <c r="E1402" s="40"/>
      <c r="F1402" s="40"/>
      <c r="G1402" s="40"/>
      <c r="H1402" s="41"/>
      <c r="I1402" s="38"/>
      <c r="J1402" s="38"/>
      <c r="K1402" s="38"/>
      <c r="L1402" s="37"/>
    </row>
    <row r="1403" spans="2:12" x14ac:dyDescent="0.25">
      <c r="B1403" s="18"/>
      <c r="C1403" s="38"/>
      <c r="D1403" s="39"/>
      <c r="E1403" s="40"/>
      <c r="F1403" s="40"/>
      <c r="G1403" s="40"/>
      <c r="H1403" s="41"/>
      <c r="I1403" s="38"/>
      <c r="J1403" s="38"/>
      <c r="K1403" s="38"/>
      <c r="L1403" s="37"/>
    </row>
    <row r="1404" spans="2:12" x14ac:dyDescent="0.25">
      <c r="B1404" s="18"/>
      <c r="C1404" s="38"/>
      <c r="D1404" s="39"/>
      <c r="E1404" s="40"/>
      <c r="F1404" s="40"/>
      <c r="G1404" s="40"/>
      <c r="H1404" s="41"/>
      <c r="I1404" s="38"/>
      <c r="J1404" s="38"/>
      <c r="K1404" s="38"/>
      <c r="L1404" s="37"/>
    </row>
    <row r="1405" spans="2:12" x14ac:dyDescent="0.25">
      <c r="B1405" s="18"/>
      <c r="C1405" s="38"/>
      <c r="D1405" s="39"/>
      <c r="E1405" s="40"/>
      <c r="F1405" s="40"/>
      <c r="G1405" s="40"/>
      <c r="H1405" s="41"/>
      <c r="I1405" s="38"/>
      <c r="J1405" s="38"/>
      <c r="K1405" s="38"/>
      <c r="L1405" s="37"/>
    </row>
    <row r="1406" spans="2:12" x14ac:dyDescent="0.25">
      <c r="B1406" s="18"/>
      <c r="C1406" s="38"/>
      <c r="D1406" s="39"/>
      <c r="E1406" s="40"/>
      <c r="F1406" s="40"/>
      <c r="G1406" s="40"/>
      <c r="H1406" s="41"/>
      <c r="I1406" s="38"/>
      <c r="J1406" s="38"/>
      <c r="K1406" s="38"/>
      <c r="L1406" s="37"/>
    </row>
    <row r="1407" spans="2:12" x14ac:dyDescent="0.25">
      <c r="B1407" s="18"/>
      <c r="C1407" s="38"/>
      <c r="D1407" s="39"/>
      <c r="E1407" s="40"/>
      <c r="F1407" s="40"/>
      <c r="G1407" s="40"/>
      <c r="H1407" s="41"/>
      <c r="I1407" s="38"/>
      <c r="J1407" s="38"/>
      <c r="K1407" s="38"/>
      <c r="L1407" s="37"/>
    </row>
    <row r="1408" spans="2:12" x14ac:dyDescent="0.25">
      <c r="B1408" s="18"/>
      <c r="C1408" s="38"/>
      <c r="D1408" s="39"/>
      <c r="E1408" s="40"/>
      <c r="F1408" s="40"/>
      <c r="G1408" s="40"/>
      <c r="H1408" s="41"/>
      <c r="I1408" s="38"/>
      <c r="J1408" s="38"/>
      <c r="K1408" s="38"/>
      <c r="L1408" s="37"/>
    </row>
    <row r="1409" spans="2:12" x14ac:dyDescent="0.25">
      <c r="B1409" s="18"/>
      <c r="C1409" s="38"/>
      <c r="D1409" s="39"/>
      <c r="E1409" s="40"/>
      <c r="F1409" s="40"/>
      <c r="G1409" s="40"/>
      <c r="H1409" s="41"/>
      <c r="I1409" s="38"/>
      <c r="J1409" s="38"/>
      <c r="K1409" s="38"/>
      <c r="L1409" s="37"/>
    </row>
    <row r="1410" spans="2:12" x14ac:dyDescent="0.25">
      <c r="B1410" s="18"/>
      <c r="C1410" s="38"/>
      <c r="D1410" s="39"/>
      <c r="E1410" s="40"/>
      <c r="F1410" s="40"/>
      <c r="G1410" s="40"/>
      <c r="H1410" s="41"/>
      <c r="I1410" s="38"/>
      <c r="J1410" s="38"/>
      <c r="K1410" s="38"/>
      <c r="L1410" s="37"/>
    </row>
    <row r="1411" spans="2:12" x14ac:dyDescent="0.25">
      <c r="B1411" s="18"/>
      <c r="C1411" s="38"/>
      <c r="D1411" s="39"/>
      <c r="E1411" s="40"/>
      <c r="F1411" s="40"/>
      <c r="G1411" s="40"/>
      <c r="H1411" s="41"/>
      <c r="I1411" s="38"/>
      <c r="J1411" s="38"/>
      <c r="K1411" s="38"/>
      <c r="L1411" s="37"/>
    </row>
    <row r="1412" spans="2:12" x14ac:dyDescent="0.25">
      <c r="B1412" s="18"/>
      <c r="C1412" s="38"/>
      <c r="D1412" s="39"/>
      <c r="E1412" s="40"/>
      <c r="F1412" s="40"/>
      <c r="G1412" s="40"/>
      <c r="H1412" s="41"/>
      <c r="I1412" s="38"/>
      <c r="J1412" s="38"/>
      <c r="K1412" s="38"/>
      <c r="L1412" s="37"/>
    </row>
    <row r="1413" spans="2:12" x14ac:dyDescent="0.25">
      <c r="B1413" s="18"/>
      <c r="C1413" s="38"/>
      <c r="D1413" s="39"/>
      <c r="E1413" s="40"/>
      <c r="F1413" s="40"/>
      <c r="G1413" s="40"/>
      <c r="H1413" s="41"/>
      <c r="I1413" s="38"/>
      <c r="J1413" s="38"/>
      <c r="K1413" s="38"/>
      <c r="L1413" s="37"/>
    </row>
    <row r="1414" spans="2:12" x14ac:dyDescent="0.25">
      <c r="B1414" s="18"/>
      <c r="C1414" s="38"/>
      <c r="D1414" s="39"/>
      <c r="E1414" s="40"/>
      <c r="F1414" s="40"/>
      <c r="G1414" s="40"/>
      <c r="H1414" s="41"/>
      <c r="I1414" s="38"/>
      <c r="J1414" s="38"/>
      <c r="K1414" s="38"/>
      <c r="L1414" s="37"/>
    </row>
    <row r="1415" spans="2:12" x14ac:dyDescent="0.25">
      <c r="B1415" s="18"/>
      <c r="C1415" s="38"/>
      <c r="D1415" s="39"/>
      <c r="E1415" s="40"/>
      <c r="F1415" s="40"/>
      <c r="G1415" s="40"/>
      <c r="H1415" s="41"/>
      <c r="I1415" s="38"/>
      <c r="J1415" s="38"/>
      <c r="K1415" s="38"/>
      <c r="L1415" s="37"/>
    </row>
    <row r="1416" spans="2:12" x14ac:dyDescent="0.25">
      <c r="B1416" s="18"/>
      <c r="C1416" s="38"/>
      <c r="D1416" s="39"/>
      <c r="E1416" s="40"/>
      <c r="F1416" s="40"/>
      <c r="G1416" s="40"/>
      <c r="H1416" s="41"/>
      <c r="I1416" s="38"/>
      <c r="J1416" s="38"/>
      <c r="K1416" s="38"/>
      <c r="L1416" s="37"/>
    </row>
    <row r="1417" spans="2:12" x14ac:dyDescent="0.25">
      <c r="B1417" s="18"/>
      <c r="C1417" s="38"/>
      <c r="D1417" s="39"/>
      <c r="E1417" s="40"/>
      <c r="F1417" s="40"/>
      <c r="G1417" s="40"/>
      <c r="H1417" s="41"/>
      <c r="I1417" s="38"/>
      <c r="J1417" s="38"/>
      <c r="K1417" s="38"/>
      <c r="L1417" s="37"/>
    </row>
    <row r="1418" spans="2:12" x14ac:dyDescent="0.25">
      <c r="B1418" s="18"/>
      <c r="C1418" s="38"/>
      <c r="D1418" s="39"/>
      <c r="E1418" s="40"/>
      <c r="F1418" s="40"/>
      <c r="G1418" s="40"/>
      <c r="H1418" s="41"/>
      <c r="I1418" s="38"/>
      <c r="J1418" s="38"/>
      <c r="K1418" s="38"/>
      <c r="L1418" s="37"/>
    </row>
    <row r="1419" spans="2:12" x14ac:dyDescent="0.25">
      <c r="B1419" s="18"/>
      <c r="C1419" s="38"/>
      <c r="D1419" s="39"/>
      <c r="E1419" s="40"/>
      <c r="F1419" s="40"/>
      <c r="G1419" s="40"/>
      <c r="H1419" s="41"/>
      <c r="I1419" s="38"/>
      <c r="J1419" s="38"/>
      <c r="K1419" s="38"/>
      <c r="L1419" s="37"/>
    </row>
    <row r="1420" spans="2:12" x14ac:dyDescent="0.25">
      <c r="B1420" s="18"/>
      <c r="C1420" s="38"/>
      <c r="D1420" s="39"/>
      <c r="E1420" s="40"/>
      <c r="F1420" s="40"/>
      <c r="G1420" s="40"/>
      <c r="H1420" s="41"/>
      <c r="I1420" s="38"/>
      <c r="J1420" s="38"/>
      <c r="K1420" s="38"/>
      <c r="L1420" s="37"/>
    </row>
    <row r="1421" spans="2:12" x14ac:dyDescent="0.25">
      <c r="B1421" s="18"/>
      <c r="C1421" s="38"/>
      <c r="D1421" s="39"/>
      <c r="E1421" s="40"/>
      <c r="F1421" s="40"/>
      <c r="G1421" s="40"/>
      <c r="H1421" s="41"/>
      <c r="I1421" s="38"/>
      <c r="J1421" s="38"/>
      <c r="K1421" s="38"/>
      <c r="L1421" s="37"/>
    </row>
    <row r="1422" spans="2:12" x14ac:dyDescent="0.25">
      <c r="B1422" s="18"/>
      <c r="C1422" s="38"/>
      <c r="D1422" s="39"/>
      <c r="E1422" s="40"/>
      <c r="F1422" s="40"/>
      <c r="G1422" s="40"/>
      <c r="H1422" s="41"/>
      <c r="I1422" s="38"/>
      <c r="J1422" s="38"/>
      <c r="K1422" s="38"/>
      <c r="L1422" s="37"/>
    </row>
    <row r="1423" spans="2:12" x14ac:dyDescent="0.25">
      <c r="B1423" s="18"/>
      <c r="C1423" s="38"/>
      <c r="D1423" s="39"/>
      <c r="E1423" s="40"/>
      <c r="F1423" s="40"/>
      <c r="G1423" s="40"/>
      <c r="H1423" s="41"/>
      <c r="I1423" s="38"/>
      <c r="J1423" s="38"/>
      <c r="K1423" s="38"/>
      <c r="L1423" s="37"/>
    </row>
    <row r="1424" spans="2:12" x14ac:dyDescent="0.25">
      <c r="B1424" s="18"/>
      <c r="C1424" s="38"/>
      <c r="D1424" s="39"/>
      <c r="E1424" s="40"/>
      <c r="F1424" s="40"/>
      <c r="G1424" s="40"/>
      <c r="H1424" s="41"/>
      <c r="I1424" s="38"/>
      <c r="J1424" s="38"/>
      <c r="K1424" s="38"/>
      <c r="L1424" s="37"/>
    </row>
    <row r="1425" spans="2:12" x14ac:dyDescent="0.25">
      <c r="B1425" s="18"/>
      <c r="C1425" s="38"/>
      <c r="D1425" s="39"/>
      <c r="E1425" s="40"/>
      <c r="F1425" s="40"/>
      <c r="G1425" s="40"/>
      <c r="H1425" s="41"/>
      <c r="I1425" s="38"/>
      <c r="J1425" s="38"/>
      <c r="K1425" s="38"/>
      <c r="L1425" s="37"/>
    </row>
    <row r="1426" spans="2:12" x14ac:dyDescent="0.25">
      <c r="B1426" s="18"/>
      <c r="C1426" s="38"/>
      <c r="D1426" s="39"/>
      <c r="E1426" s="40"/>
      <c r="F1426" s="40"/>
      <c r="G1426" s="40"/>
      <c r="H1426" s="41"/>
      <c r="I1426" s="38"/>
      <c r="J1426" s="38"/>
      <c r="K1426" s="38"/>
      <c r="L1426" s="37"/>
    </row>
    <row r="1427" spans="2:12" x14ac:dyDescent="0.25">
      <c r="B1427" s="18"/>
      <c r="C1427" s="38"/>
      <c r="D1427" s="39"/>
      <c r="E1427" s="40"/>
      <c r="F1427" s="40"/>
      <c r="G1427" s="40"/>
      <c r="H1427" s="41"/>
      <c r="I1427" s="38"/>
      <c r="J1427" s="38"/>
      <c r="K1427" s="38"/>
      <c r="L1427" s="37"/>
    </row>
    <row r="1428" spans="2:12" x14ac:dyDescent="0.25">
      <c r="B1428" s="18"/>
      <c r="C1428" s="38"/>
      <c r="D1428" s="39"/>
      <c r="E1428" s="40"/>
      <c r="F1428" s="40"/>
      <c r="G1428" s="40"/>
      <c r="H1428" s="41"/>
      <c r="I1428" s="38"/>
      <c r="J1428" s="38"/>
      <c r="K1428" s="38"/>
      <c r="L1428" s="37"/>
    </row>
    <row r="1429" spans="2:12" x14ac:dyDescent="0.25">
      <c r="B1429" s="18"/>
      <c r="C1429" s="38"/>
      <c r="D1429" s="39"/>
      <c r="E1429" s="40"/>
      <c r="F1429" s="40"/>
      <c r="G1429" s="40"/>
      <c r="H1429" s="41"/>
      <c r="I1429" s="38"/>
      <c r="J1429" s="38"/>
      <c r="K1429" s="38"/>
      <c r="L1429" s="37"/>
    </row>
    <row r="1430" spans="2:12" x14ac:dyDescent="0.25">
      <c r="B1430" s="18"/>
      <c r="C1430" s="38"/>
      <c r="D1430" s="39"/>
      <c r="E1430" s="40"/>
      <c r="F1430" s="40"/>
      <c r="G1430" s="40"/>
      <c r="H1430" s="41"/>
      <c r="I1430" s="38"/>
      <c r="J1430" s="38"/>
      <c r="K1430" s="38"/>
      <c r="L1430" s="37"/>
    </row>
    <row r="1431" spans="2:12" x14ac:dyDescent="0.25">
      <c r="B1431" s="18"/>
      <c r="C1431" s="38"/>
      <c r="D1431" s="39"/>
      <c r="E1431" s="40"/>
      <c r="F1431" s="40"/>
      <c r="G1431" s="40"/>
      <c r="H1431" s="41"/>
      <c r="I1431" s="38"/>
      <c r="J1431" s="38"/>
      <c r="K1431" s="38"/>
      <c r="L1431" s="37"/>
    </row>
    <row r="1432" spans="2:12" x14ac:dyDescent="0.25">
      <c r="B1432" s="18"/>
      <c r="C1432" s="38"/>
      <c r="D1432" s="39"/>
      <c r="E1432" s="40"/>
      <c r="F1432" s="40"/>
      <c r="G1432" s="40"/>
      <c r="H1432" s="41"/>
      <c r="I1432" s="38"/>
      <c r="J1432" s="38"/>
      <c r="K1432" s="38"/>
      <c r="L1432" s="37"/>
    </row>
    <row r="1433" spans="2:12" x14ac:dyDescent="0.25">
      <c r="B1433" s="18"/>
      <c r="C1433" s="38"/>
      <c r="D1433" s="39"/>
      <c r="E1433" s="40"/>
      <c r="F1433" s="40"/>
      <c r="G1433" s="40"/>
      <c r="H1433" s="41"/>
      <c r="I1433" s="38"/>
      <c r="J1433" s="38"/>
      <c r="K1433" s="38"/>
      <c r="L1433" s="37"/>
    </row>
    <row r="1434" spans="2:12" x14ac:dyDescent="0.25">
      <c r="B1434" s="18"/>
      <c r="C1434" s="38"/>
      <c r="D1434" s="39"/>
      <c r="E1434" s="40"/>
      <c r="F1434" s="40"/>
      <c r="G1434" s="40"/>
      <c r="H1434" s="41"/>
      <c r="I1434" s="38"/>
      <c r="J1434" s="38"/>
      <c r="K1434" s="38"/>
      <c r="L1434" s="37"/>
    </row>
    <row r="1435" spans="2:12" x14ac:dyDescent="0.25">
      <c r="B1435" s="18"/>
      <c r="C1435" s="38"/>
      <c r="D1435" s="39"/>
      <c r="E1435" s="40"/>
      <c r="F1435" s="40"/>
      <c r="G1435" s="40"/>
      <c r="H1435" s="41"/>
      <c r="I1435" s="38"/>
      <c r="J1435" s="38"/>
      <c r="K1435" s="38"/>
      <c r="L1435" s="37"/>
    </row>
    <row r="1436" spans="2:12" x14ac:dyDescent="0.25">
      <c r="B1436" s="18"/>
      <c r="C1436" s="38"/>
      <c r="D1436" s="39"/>
      <c r="E1436" s="40"/>
      <c r="F1436" s="40"/>
      <c r="G1436" s="40"/>
      <c r="H1436" s="41"/>
      <c r="I1436" s="38"/>
      <c r="J1436" s="38"/>
      <c r="K1436" s="38"/>
      <c r="L1436" s="37"/>
    </row>
    <row r="1437" spans="2:12" x14ac:dyDescent="0.25">
      <c r="B1437" s="18"/>
      <c r="C1437" s="38"/>
      <c r="D1437" s="39"/>
      <c r="E1437" s="40"/>
      <c r="F1437" s="40"/>
      <c r="G1437" s="40"/>
      <c r="H1437" s="41"/>
      <c r="I1437" s="38"/>
      <c r="J1437" s="38"/>
      <c r="K1437" s="38"/>
      <c r="L1437" s="37"/>
    </row>
    <row r="1438" spans="2:12" x14ac:dyDescent="0.25">
      <c r="B1438" s="18"/>
      <c r="C1438" s="38"/>
      <c r="D1438" s="39"/>
      <c r="E1438" s="40"/>
      <c r="F1438" s="40"/>
      <c r="G1438" s="40"/>
      <c r="H1438" s="41"/>
      <c r="I1438" s="38"/>
      <c r="J1438" s="38"/>
      <c r="K1438" s="38"/>
      <c r="L1438" s="37"/>
    </row>
    <row r="1439" spans="2:12" x14ac:dyDescent="0.25">
      <c r="B1439" s="18"/>
      <c r="C1439" s="38"/>
      <c r="D1439" s="39"/>
      <c r="E1439" s="40"/>
      <c r="F1439" s="40"/>
      <c r="G1439" s="40"/>
      <c r="H1439" s="41"/>
      <c r="I1439" s="38"/>
      <c r="J1439" s="38"/>
      <c r="K1439" s="38"/>
      <c r="L1439" s="37"/>
    </row>
    <row r="1440" spans="2:12" x14ac:dyDescent="0.25">
      <c r="B1440" s="18"/>
      <c r="C1440" s="38"/>
      <c r="D1440" s="39"/>
      <c r="E1440" s="40"/>
      <c r="F1440" s="40"/>
      <c r="G1440" s="40"/>
      <c r="H1440" s="41"/>
      <c r="I1440" s="38"/>
      <c r="J1440" s="38"/>
      <c r="K1440" s="38"/>
      <c r="L1440" s="37"/>
    </row>
    <row r="1441" spans="2:12" x14ac:dyDescent="0.25">
      <c r="B1441" s="18"/>
      <c r="C1441" s="38"/>
      <c r="D1441" s="39"/>
      <c r="E1441" s="40"/>
      <c r="F1441" s="40"/>
      <c r="G1441" s="40"/>
      <c r="H1441" s="41"/>
      <c r="I1441" s="38"/>
      <c r="J1441" s="38"/>
      <c r="K1441" s="38"/>
      <c r="L1441" s="37"/>
    </row>
    <row r="1442" spans="2:12" x14ac:dyDescent="0.25">
      <c r="B1442" s="18"/>
      <c r="C1442" s="38"/>
      <c r="D1442" s="39"/>
      <c r="E1442" s="40"/>
      <c r="F1442" s="40"/>
      <c r="G1442" s="40"/>
      <c r="H1442" s="41"/>
      <c r="I1442" s="38"/>
      <c r="J1442" s="38"/>
      <c r="K1442" s="38"/>
      <c r="L1442" s="37"/>
    </row>
    <row r="1443" spans="2:12" x14ac:dyDescent="0.25">
      <c r="B1443" s="18"/>
      <c r="C1443" s="38"/>
      <c r="D1443" s="39"/>
      <c r="E1443" s="40"/>
      <c r="F1443" s="40"/>
      <c r="G1443" s="40"/>
      <c r="H1443" s="41"/>
      <c r="I1443" s="38"/>
      <c r="J1443" s="38"/>
      <c r="K1443" s="38"/>
      <c r="L1443" s="37"/>
    </row>
    <row r="1444" spans="2:12" x14ac:dyDescent="0.25">
      <c r="B1444" s="18"/>
      <c r="C1444" s="38"/>
      <c r="D1444" s="39"/>
      <c r="E1444" s="40"/>
      <c r="F1444" s="40"/>
      <c r="G1444" s="40"/>
      <c r="H1444" s="41"/>
      <c r="I1444" s="38"/>
      <c r="J1444" s="38"/>
      <c r="K1444" s="38"/>
      <c r="L1444" s="37"/>
    </row>
    <row r="1445" spans="2:12" x14ac:dyDescent="0.25">
      <c r="B1445" s="18"/>
      <c r="C1445" s="38"/>
      <c r="D1445" s="39"/>
      <c r="E1445" s="40"/>
      <c r="F1445" s="40"/>
      <c r="G1445" s="40"/>
      <c r="H1445" s="41"/>
      <c r="I1445" s="38"/>
      <c r="J1445" s="38"/>
      <c r="K1445" s="38"/>
      <c r="L1445" s="37"/>
    </row>
    <row r="1446" spans="2:12" x14ac:dyDescent="0.25">
      <c r="B1446" s="18"/>
      <c r="C1446" s="38"/>
      <c r="D1446" s="39"/>
      <c r="E1446" s="40"/>
      <c r="F1446" s="40"/>
      <c r="G1446" s="40"/>
      <c r="H1446" s="41"/>
      <c r="I1446" s="38"/>
      <c r="J1446" s="38"/>
      <c r="K1446" s="38"/>
      <c r="L1446" s="37"/>
    </row>
    <row r="1447" spans="2:12" x14ac:dyDescent="0.25">
      <c r="B1447" s="18"/>
      <c r="C1447" s="38"/>
      <c r="D1447" s="39"/>
      <c r="E1447" s="40"/>
      <c r="F1447" s="40"/>
      <c r="G1447" s="40"/>
      <c r="H1447" s="41"/>
      <c r="I1447" s="38"/>
      <c r="J1447" s="38"/>
      <c r="K1447" s="38"/>
      <c r="L1447" s="37"/>
    </row>
    <row r="1448" spans="2:12" x14ac:dyDescent="0.25">
      <c r="B1448" s="18"/>
      <c r="C1448" s="38"/>
      <c r="D1448" s="39"/>
      <c r="E1448" s="40"/>
      <c r="F1448" s="40"/>
      <c r="G1448" s="40"/>
      <c r="H1448" s="41"/>
      <c r="I1448" s="38"/>
      <c r="J1448" s="38"/>
      <c r="K1448" s="38"/>
      <c r="L1448" s="37"/>
    </row>
    <row r="1449" spans="2:12" x14ac:dyDescent="0.25">
      <c r="B1449" s="18"/>
      <c r="C1449" s="38"/>
      <c r="D1449" s="39"/>
      <c r="E1449" s="40"/>
      <c r="F1449" s="40"/>
      <c r="G1449" s="40"/>
      <c r="H1449" s="41"/>
      <c r="I1449" s="38"/>
      <c r="J1449" s="38"/>
      <c r="K1449" s="38"/>
      <c r="L1449" s="37"/>
    </row>
    <row r="1450" spans="2:12" x14ac:dyDescent="0.25">
      <c r="B1450" s="18"/>
      <c r="C1450" s="38"/>
      <c r="D1450" s="39"/>
      <c r="E1450" s="40"/>
      <c r="F1450" s="40"/>
      <c r="G1450" s="40"/>
      <c r="H1450" s="41"/>
      <c r="I1450" s="38"/>
      <c r="J1450" s="38"/>
      <c r="K1450" s="38"/>
      <c r="L1450" s="37"/>
    </row>
    <row r="1451" spans="2:12" x14ac:dyDescent="0.25">
      <c r="B1451" s="18"/>
      <c r="C1451" s="38"/>
      <c r="D1451" s="39"/>
      <c r="E1451" s="40"/>
      <c r="F1451" s="40"/>
      <c r="G1451" s="40"/>
      <c r="H1451" s="41"/>
      <c r="I1451" s="38"/>
      <c r="J1451" s="38"/>
      <c r="K1451" s="38"/>
      <c r="L1451" s="37"/>
    </row>
    <row r="1452" spans="2:12" x14ac:dyDescent="0.25">
      <c r="B1452" s="18"/>
      <c r="C1452" s="38"/>
      <c r="D1452" s="39"/>
      <c r="E1452" s="40"/>
      <c r="F1452" s="40"/>
      <c r="G1452" s="40"/>
      <c r="H1452" s="41"/>
      <c r="I1452" s="38"/>
      <c r="J1452" s="38"/>
      <c r="K1452" s="38"/>
      <c r="L1452" s="37"/>
    </row>
    <row r="1453" spans="2:12" x14ac:dyDescent="0.25">
      <c r="B1453" s="18"/>
      <c r="C1453" s="38"/>
      <c r="D1453" s="39"/>
      <c r="E1453" s="40"/>
      <c r="F1453" s="40"/>
      <c r="G1453" s="40"/>
      <c r="H1453" s="41"/>
      <c r="I1453" s="38"/>
      <c r="J1453" s="38"/>
      <c r="K1453" s="38"/>
      <c r="L1453" s="37"/>
    </row>
    <row r="1454" spans="2:12" x14ac:dyDescent="0.25">
      <c r="B1454" s="18"/>
      <c r="C1454" s="38"/>
      <c r="D1454" s="39"/>
      <c r="E1454" s="40"/>
      <c r="F1454" s="40"/>
      <c r="G1454" s="40"/>
      <c r="H1454" s="41"/>
      <c r="I1454" s="38"/>
      <c r="J1454" s="38"/>
      <c r="K1454" s="38"/>
      <c r="L1454" s="37"/>
    </row>
    <row r="1455" spans="2:12" x14ac:dyDescent="0.25">
      <c r="B1455" s="18"/>
      <c r="C1455" s="38"/>
      <c r="D1455" s="39"/>
      <c r="E1455" s="40"/>
      <c r="F1455" s="40"/>
      <c r="G1455" s="40"/>
      <c r="H1455" s="41"/>
      <c r="I1455" s="38"/>
      <c r="J1455" s="38"/>
      <c r="K1455" s="38"/>
      <c r="L1455" s="37"/>
    </row>
    <row r="1456" spans="2:12" x14ac:dyDescent="0.25">
      <c r="B1456" s="18"/>
      <c r="C1456" s="38"/>
      <c r="D1456" s="39"/>
      <c r="E1456" s="40"/>
      <c r="F1456" s="40"/>
      <c r="G1456" s="40"/>
      <c r="H1456" s="41"/>
      <c r="I1456" s="38"/>
      <c r="J1456" s="38"/>
      <c r="K1456" s="38"/>
      <c r="L1456" s="37"/>
    </row>
    <row r="1457" spans="2:12" x14ac:dyDescent="0.25">
      <c r="B1457" s="18"/>
      <c r="C1457" s="38"/>
      <c r="D1457" s="39"/>
      <c r="E1457" s="40"/>
      <c r="F1457" s="40"/>
      <c r="G1457" s="40"/>
      <c r="H1457" s="41"/>
      <c r="I1457" s="38"/>
      <c r="J1457" s="38"/>
      <c r="K1457" s="38"/>
      <c r="L1457" s="37"/>
    </row>
    <row r="1458" spans="2:12" x14ac:dyDescent="0.25">
      <c r="B1458" s="18"/>
      <c r="C1458" s="38"/>
      <c r="D1458" s="39"/>
      <c r="E1458" s="40"/>
      <c r="F1458" s="40"/>
      <c r="G1458" s="40"/>
      <c r="H1458" s="41"/>
      <c r="I1458" s="38"/>
      <c r="J1458" s="38"/>
      <c r="K1458" s="38"/>
      <c r="L1458" s="37"/>
    </row>
    <row r="1459" spans="2:12" x14ac:dyDescent="0.25">
      <c r="B1459" s="18"/>
      <c r="C1459" s="38"/>
      <c r="D1459" s="39"/>
      <c r="E1459" s="40"/>
      <c r="F1459" s="40"/>
      <c r="G1459" s="40"/>
      <c r="H1459" s="41"/>
      <c r="I1459" s="38"/>
      <c r="J1459" s="38"/>
      <c r="K1459" s="38"/>
      <c r="L1459" s="37"/>
    </row>
    <row r="1460" spans="2:12" x14ac:dyDescent="0.25">
      <c r="B1460" s="18"/>
      <c r="C1460" s="38"/>
      <c r="D1460" s="39"/>
      <c r="E1460" s="40"/>
      <c r="F1460" s="40"/>
      <c r="G1460" s="40"/>
      <c r="H1460" s="41"/>
      <c r="I1460" s="38"/>
      <c r="J1460" s="38"/>
      <c r="K1460" s="38"/>
      <c r="L1460" s="37"/>
    </row>
    <row r="1461" spans="2:12" x14ac:dyDescent="0.25">
      <c r="B1461" s="18"/>
      <c r="C1461" s="38"/>
      <c r="D1461" s="39"/>
      <c r="E1461" s="40"/>
      <c r="F1461" s="40"/>
      <c r="G1461" s="40"/>
      <c r="H1461" s="41"/>
      <c r="I1461" s="38"/>
      <c r="J1461" s="38"/>
      <c r="K1461" s="38"/>
      <c r="L1461" s="37"/>
    </row>
    <row r="1462" spans="2:12" x14ac:dyDescent="0.25">
      <c r="B1462" s="18"/>
      <c r="C1462" s="38"/>
      <c r="D1462" s="39"/>
      <c r="E1462" s="40"/>
      <c r="F1462" s="40"/>
      <c r="G1462" s="40"/>
      <c r="H1462" s="41"/>
      <c r="I1462" s="38"/>
      <c r="J1462" s="38"/>
      <c r="K1462" s="38"/>
      <c r="L1462" s="37"/>
    </row>
    <row r="1463" spans="2:12" x14ac:dyDescent="0.25">
      <c r="B1463" s="18"/>
      <c r="C1463" s="38"/>
      <c r="D1463" s="39"/>
      <c r="E1463" s="40"/>
      <c r="F1463" s="40"/>
      <c r="G1463" s="40"/>
      <c r="H1463" s="41"/>
      <c r="I1463" s="38"/>
      <c r="J1463" s="38"/>
      <c r="K1463" s="38"/>
      <c r="L1463" s="37"/>
    </row>
    <row r="1464" spans="2:12" x14ac:dyDescent="0.25">
      <c r="B1464" s="18"/>
      <c r="C1464" s="38"/>
      <c r="D1464" s="39"/>
      <c r="E1464" s="40"/>
      <c r="F1464" s="40"/>
      <c r="G1464" s="40"/>
      <c r="H1464" s="41"/>
      <c r="I1464" s="38"/>
      <c r="J1464" s="38"/>
      <c r="K1464" s="38"/>
      <c r="L1464" s="37"/>
    </row>
    <row r="1465" spans="2:12" x14ac:dyDescent="0.25">
      <c r="B1465" s="18"/>
      <c r="C1465" s="38"/>
      <c r="D1465" s="39"/>
      <c r="E1465" s="40"/>
      <c r="F1465" s="40"/>
      <c r="G1465" s="40"/>
      <c r="H1465" s="41"/>
      <c r="I1465" s="38"/>
      <c r="J1465" s="38"/>
      <c r="K1465" s="38"/>
      <c r="L1465" s="37"/>
    </row>
    <row r="1466" spans="2:12" x14ac:dyDescent="0.25">
      <c r="B1466" s="18"/>
      <c r="C1466" s="38"/>
      <c r="D1466" s="39"/>
      <c r="E1466" s="40"/>
      <c r="F1466" s="40"/>
      <c r="G1466" s="40"/>
      <c r="H1466" s="41"/>
      <c r="I1466" s="38"/>
      <c r="J1466" s="38"/>
      <c r="K1466" s="38"/>
      <c r="L1466" s="37"/>
    </row>
    <row r="1467" spans="2:12" x14ac:dyDescent="0.25">
      <c r="B1467" s="18"/>
      <c r="C1467" s="38"/>
      <c r="D1467" s="39"/>
      <c r="E1467" s="40"/>
      <c r="F1467" s="40"/>
      <c r="G1467" s="40"/>
      <c r="H1467" s="41"/>
      <c r="I1467" s="38"/>
      <c r="J1467" s="38"/>
      <c r="K1467" s="38"/>
      <c r="L1467" s="37"/>
    </row>
    <row r="1468" spans="2:12" x14ac:dyDescent="0.25">
      <c r="B1468" s="18"/>
      <c r="C1468" s="38"/>
      <c r="D1468" s="39"/>
      <c r="E1468" s="40"/>
      <c r="F1468" s="40"/>
      <c r="G1468" s="40"/>
      <c r="H1468" s="41"/>
      <c r="I1468" s="38"/>
      <c r="J1468" s="38"/>
      <c r="K1468" s="38"/>
      <c r="L1468" s="37"/>
    </row>
    <row r="1469" spans="2:12" x14ac:dyDescent="0.25">
      <c r="B1469" s="18"/>
      <c r="C1469" s="38"/>
      <c r="D1469" s="39"/>
      <c r="E1469" s="40"/>
      <c r="F1469" s="40"/>
      <c r="G1469" s="40"/>
      <c r="H1469" s="41"/>
      <c r="I1469" s="38"/>
      <c r="J1469" s="38"/>
      <c r="K1469" s="38"/>
      <c r="L1469" s="37"/>
    </row>
    <row r="1470" spans="2:12" x14ac:dyDescent="0.25">
      <c r="B1470" s="18"/>
      <c r="C1470" s="38"/>
      <c r="D1470" s="39"/>
      <c r="E1470" s="40"/>
      <c r="F1470" s="40"/>
      <c r="G1470" s="40"/>
      <c r="H1470" s="41"/>
      <c r="I1470" s="38"/>
      <c r="J1470" s="38"/>
      <c r="K1470" s="38"/>
      <c r="L1470" s="37"/>
    </row>
    <row r="1471" spans="2:12" x14ac:dyDescent="0.25">
      <c r="B1471" s="18"/>
      <c r="C1471" s="38"/>
      <c r="D1471" s="39"/>
      <c r="E1471" s="40"/>
      <c r="F1471" s="40"/>
      <c r="G1471" s="40"/>
      <c r="H1471" s="41"/>
      <c r="I1471" s="38"/>
      <c r="J1471" s="38"/>
      <c r="K1471" s="38"/>
      <c r="L1471" s="37"/>
    </row>
    <row r="1472" spans="2:12" x14ac:dyDescent="0.25">
      <c r="B1472" s="18"/>
      <c r="C1472" s="38"/>
      <c r="D1472" s="39"/>
      <c r="E1472" s="40"/>
      <c r="F1472" s="40"/>
      <c r="G1472" s="40"/>
      <c r="H1472" s="41"/>
      <c r="I1472" s="38"/>
      <c r="J1472" s="38"/>
      <c r="K1472" s="38"/>
      <c r="L1472" s="37"/>
    </row>
    <row r="1473" spans="2:12" x14ac:dyDescent="0.25">
      <c r="B1473" s="18"/>
      <c r="C1473" s="38"/>
      <c r="D1473" s="39"/>
      <c r="E1473" s="40"/>
      <c r="F1473" s="40"/>
      <c r="G1473" s="40"/>
      <c r="H1473" s="41"/>
      <c r="I1473" s="38"/>
      <c r="J1473" s="38"/>
      <c r="K1473" s="38"/>
      <c r="L1473" s="37"/>
    </row>
    <row r="1474" spans="2:12" x14ac:dyDescent="0.25">
      <c r="B1474" s="18"/>
      <c r="C1474" s="38"/>
      <c r="D1474" s="39"/>
      <c r="E1474" s="40"/>
      <c r="F1474" s="40"/>
      <c r="G1474" s="40"/>
      <c r="H1474" s="41"/>
      <c r="I1474" s="38"/>
      <c r="J1474" s="38"/>
      <c r="K1474" s="38"/>
      <c r="L1474" s="37"/>
    </row>
    <row r="1475" spans="2:12" x14ac:dyDescent="0.25">
      <c r="B1475" s="18"/>
      <c r="C1475" s="38"/>
      <c r="D1475" s="39"/>
      <c r="E1475" s="40"/>
      <c r="F1475" s="40"/>
      <c r="G1475" s="40"/>
      <c r="H1475" s="41"/>
      <c r="I1475" s="38"/>
      <c r="J1475" s="38"/>
      <c r="K1475" s="38"/>
      <c r="L1475" s="37"/>
    </row>
    <row r="1476" spans="2:12" x14ac:dyDescent="0.25">
      <c r="B1476" s="18"/>
      <c r="C1476" s="38"/>
      <c r="D1476" s="39"/>
      <c r="E1476" s="40"/>
      <c r="F1476" s="40"/>
      <c r="G1476" s="40"/>
      <c r="H1476" s="41"/>
      <c r="I1476" s="38"/>
      <c r="J1476" s="38"/>
      <c r="K1476" s="38"/>
      <c r="L1476" s="37"/>
    </row>
    <row r="1477" spans="2:12" x14ac:dyDescent="0.25">
      <c r="B1477" s="18"/>
      <c r="C1477" s="38"/>
      <c r="D1477" s="39"/>
      <c r="E1477" s="40"/>
      <c r="F1477" s="40"/>
      <c r="G1477" s="40"/>
      <c r="H1477" s="41"/>
      <c r="I1477" s="38"/>
      <c r="J1477" s="38"/>
      <c r="K1477" s="38"/>
      <c r="L1477" s="37"/>
    </row>
    <row r="1478" spans="2:12" x14ac:dyDescent="0.25">
      <c r="B1478" s="18"/>
      <c r="C1478" s="38"/>
      <c r="D1478" s="39"/>
      <c r="E1478" s="40"/>
      <c r="F1478" s="40"/>
      <c r="G1478" s="40"/>
      <c r="H1478" s="41"/>
      <c r="I1478" s="38"/>
      <c r="J1478" s="38"/>
      <c r="K1478" s="38"/>
      <c r="L1478" s="37"/>
    </row>
    <row r="1479" spans="2:12" x14ac:dyDescent="0.25">
      <c r="B1479" s="18"/>
      <c r="C1479" s="38"/>
      <c r="D1479" s="39"/>
      <c r="E1479" s="40"/>
      <c r="F1479" s="40"/>
      <c r="G1479" s="40"/>
      <c r="H1479" s="41"/>
      <c r="I1479" s="38"/>
      <c r="J1479" s="38"/>
      <c r="K1479" s="38"/>
      <c r="L1479" s="37"/>
    </row>
    <row r="1480" spans="2:12" x14ac:dyDescent="0.25">
      <c r="B1480" s="18"/>
      <c r="C1480" s="38"/>
      <c r="D1480" s="39"/>
      <c r="E1480" s="40"/>
      <c r="F1480" s="40"/>
      <c r="G1480" s="40"/>
      <c r="H1480" s="41"/>
      <c r="I1480" s="38"/>
      <c r="J1480" s="38"/>
      <c r="K1480" s="38"/>
      <c r="L1480" s="37"/>
    </row>
    <row r="1481" spans="2:12" x14ac:dyDescent="0.25">
      <c r="B1481" s="18"/>
      <c r="C1481" s="38"/>
      <c r="D1481" s="39"/>
      <c r="E1481" s="40"/>
      <c r="F1481" s="40"/>
      <c r="G1481" s="40"/>
      <c r="H1481" s="41"/>
      <c r="I1481" s="38"/>
      <c r="J1481" s="38"/>
      <c r="K1481" s="38"/>
      <c r="L1481" s="37"/>
    </row>
    <row r="1482" spans="2:12" x14ac:dyDescent="0.25">
      <c r="B1482" s="18"/>
      <c r="C1482" s="38"/>
      <c r="D1482" s="39"/>
      <c r="E1482" s="40"/>
      <c r="F1482" s="40"/>
      <c r="G1482" s="40"/>
      <c r="H1482" s="41"/>
      <c r="I1482" s="38"/>
      <c r="J1482" s="38"/>
      <c r="K1482" s="38"/>
      <c r="L1482" s="37"/>
    </row>
    <row r="1483" spans="2:12" x14ac:dyDescent="0.25">
      <c r="B1483" s="18"/>
      <c r="C1483" s="38"/>
      <c r="D1483" s="39"/>
      <c r="E1483" s="40"/>
      <c r="F1483" s="40"/>
      <c r="G1483" s="40"/>
      <c r="H1483" s="41"/>
      <c r="I1483" s="38"/>
      <c r="J1483" s="38"/>
      <c r="K1483" s="38"/>
      <c r="L1483" s="37"/>
    </row>
    <row r="1484" spans="2:12" x14ac:dyDescent="0.25">
      <c r="B1484" s="18"/>
      <c r="C1484" s="38"/>
      <c r="D1484" s="39"/>
      <c r="E1484" s="40"/>
      <c r="F1484" s="40"/>
      <c r="G1484" s="40"/>
      <c r="H1484" s="41"/>
      <c r="I1484" s="38"/>
      <c r="J1484" s="38"/>
      <c r="K1484" s="38"/>
      <c r="L1484" s="37"/>
    </row>
    <row r="1485" spans="2:12" x14ac:dyDescent="0.25">
      <c r="B1485" s="18"/>
      <c r="C1485" s="38"/>
      <c r="D1485" s="39"/>
      <c r="E1485" s="40"/>
      <c r="F1485" s="40"/>
      <c r="G1485" s="40"/>
      <c r="H1485" s="41"/>
      <c r="I1485" s="38"/>
      <c r="J1485" s="38"/>
      <c r="K1485" s="38"/>
      <c r="L1485" s="37"/>
    </row>
    <row r="1486" spans="2:12" x14ac:dyDescent="0.25">
      <c r="B1486" s="18"/>
      <c r="C1486" s="38"/>
      <c r="D1486" s="39"/>
      <c r="E1486" s="40"/>
      <c r="F1486" s="40"/>
      <c r="G1486" s="40"/>
      <c r="H1486" s="41"/>
      <c r="I1486" s="38"/>
      <c r="J1486" s="38"/>
      <c r="K1486" s="38"/>
      <c r="L1486" s="37"/>
    </row>
    <row r="1487" spans="2:12" x14ac:dyDescent="0.25">
      <c r="B1487" s="18"/>
      <c r="C1487" s="38"/>
      <c r="D1487" s="39"/>
      <c r="E1487" s="40"/>
      <c r="F1487" s="40"/>
      <c r="G1487" s="40"/>
      <c r="H1487" s="41"/>
      <c r="I1487" s="38"/>
      <c r="J1487" s="38"/>
      <c r="K1487" s="38"/>
      <c r="L1487" s="37"/>
    </row>
    <row r="1488" spans="2:12" x14ac:dyDescent="0.25">
      <c r="B1488" s="18"/>
      <c r="C1488" s="38"/>
      <c r="D1488" s="39"/>
      <c r="E1488" s="40"/>
      <c r="F1488" s="40"/>
      <c r="G1488" s="40"/>
      <c r="H1488" s="41"/>
      <c r="I1488" s="38"/>
      <c r="J1488" s="38"/>
      <c r="K1488" s="38"/>
      <c r="L1488" s="37"/>
    </row>
    <row r="1489" spans="2:12" x14ac:dyDescent="0.25">
      <c r="B1489" s="18"/>
      <c r="C1489" s="38"/>
      <c r="D1489" s="39"/>
      <c r="E1489" s="40"/>
      <c r="F1489" s="40"/>
      <c r="G1489" s="40"/>
      <c r="H1489" s="41"/>
      <c r="I1489" s="38"/>
      <c r="J1489" s="38"/>
      <c r="K1489" s="38"/>
      <c r="L1489" s="37"/>
    </row>
    <row r="1490" spans="2:12" x14ac:dyDescent="0.25">
      <c r="B1490" s="18"/>
      <c r="C1490" s="38"/>
      <c r="D1490" s="39"/>
      <c r="E1490" s="40"/>
      <c r="F1490" s="40"/>
      <c r="G1490" s="40"/>
      <c r="H1490" s="41"/>
      <c r="I1490" s="38"/>
      <c r="J1490" s="38"/>
      <c r="K1490" s="38"/>
      <c r="L1490" s="37"/>
    </row>
    <row r="1491" spans="2:12" x14ac:dyDescent="0.25">
      <c r="B1491" s="18"/>
      <c r="C1491" s="38"/>
      <c r="D1491" s="39"/>
      <c r="E1491" s="40"/>
      <c r="F1491" s="40"/>
      <c r="G1491" s="40"/>
      <c r="H1491" s="41"/>
      <c r="I1491" s="38"/>
      <c r="J1491" s="38"/>
      <c r="K1491" s="38"/>
      <c r="L1491" s="37"/>
    </row>
    <row r="1492" spans="2:12" x14ac:dyDescent="0.25">
      <c r="B1492" s="18"/>
      <c r="C1492" s="38"/>
      <c r="D1492" s="39"/>
      <c r="E1492" s="40"/>
      <c r="F1492" s="40"/>
      <c r="G1492" s="40"/>
      <c r="H1492" s="41"/>
      <c r="I1492" s="38"/>
      <c r="J1492" s="38"/>
      <c r="K1492" s="38"/>
      <c r="L1492" s="37"/>
    </row>
    <row r="1493" spans="2:12" x14ac:dyDescent="0.25">
      <c r="B1493" s="18"/>
      <c r="C1493" s="38"/>
      <c r="D1493" s="39"/>
      <c r="E1493" s="40"/>
      <c r="F1493" s="40"/>
      <c r="G1493" s="40"/>
      <c r="H1493" s="41"/>
      <c r="I1493" s="38"/>
      <c r="J1493" s="38"/>
      <c r="K1493" s="38"/>
      <c r="L1493" s="37"/>
    </row>
    <row r="1494" spans="2:12" x14ac:dyDescent="0.25">
      <c r="B1494" s="18"/>
      <c r="C1494" s="38"/>
      <c r="D1494" s="39"/>
      <c r="E1494" s="40"/>
      <c r="F1494" s="40"/>
      <c r="G1494" s="40"/>
      <c r="H1494" s="41"/>
      <c r="I1494" s="38"/>
      <c r="J1494" s="38"/>
      <c r="K1494" s="38"/>
      <c r="L1494" s="37"/>
    </row>
    <row r="1495" spans="2:12" x14ac:dyDescent="0.25">
      <c r="B1495" s="18"/>
      <c r="C1495" s="38"/>
      <c r="D1495" s="39"/>
      <c r="E1495" s="40"/>
      <c r="F1495" s="40"/>
      <c r="G1495" s="40"/>
      <c r="H1495" s="41"/>
      <c r="I1495" s="38"/>
      <c r="J1495" s="38"/>
      <c r="K1495" s="38"/>
      <c r="L1495" s="37"/>
    </row>
    <row r="1496" spans="2:12" x14ac:dyDescent="0.25">
      <c r="B1496" s="18"/>
      <c r="C1496" s="38"/>
      <c r="D1496" s="39"/>
      <c r="E1496" s="40"/>
      <c r="F1496" s="40"/>
      <c r="G1496" s="40"/>
      <c r="H1496" s="41"/>
      <c r="I1496" s="38"/>
      <c r="J1496" s="38"/>
      <c r="K1496" s="38"/>
      <c r="L1496" s="37"/>
    </row>
    <row r="1497" spans="2:12" x14ac:dyDescent="0.25">
      <c r="B1497" s="18"/>
      <c r="C1497" s="38"/>
      <c r="D1497" s="39"/>
      <c r="E1497" s="40"/>
      <c r="F1497" s="40"/>
      <c r="G1497" s="40"/>
      <c r="H1497" s="41"/>
      <c r="I1497" s="38"/>
      <c r="J1497" s="38"/>
      <c r="K1497" s="38"/>
      <c r="L1497" s="37"/>
    </row>
    <row r="1498" spans="2:12" x14ac:dyDescent="0.25">
      <c r="B1498" s="18"/>
      <c r="C1498" s="38"/>
      <c r="D1498" s="39"/>
      <c r="E1498" s="40"/>
      <c r="F1498" s="40"/>
      <c r="G1498" s="40"/>
      <c r="H1498" s="41"/>
      <c r="I1498" s="38"/>
      <c r="J1498" s="38"/>
      <c r="K1498" s="38"/>
      <c r="L1498" s="37"/>
    </row>
    <row r="1499" spans="2:12" x14ac:dyDescent="0.25">
      <c r="B1499" s="18"/>
      <c r="C1499" s="38"/>
      <c r="D1499" s="39"/>
      <c r="E1499" s="40"/>
      <c r="F1499" s="40"/>
      <c r="G1499" s="40"/>
      <c r="H1499" s="41"/>
      <c r="I1499" s="38"/>
      <c r="J1499" s="38"/>
      <c r="K1499" s="38"/>
      <c r="L1499" s="37"/>
    </row>
    <row r="1500" spans="2:12" x14ac:dyDescent="0.25">
      <c r="B1500" s="18"/>
      <c r="C1500" s="38"/>
      <c r="D1500" s="39"/>
      <c r="E1500" s="40"/>
      <c r="F1500" s="40"/>
      <c r="G1500" s="40"/>
      <c r="H1500" s="41"/>
      <c r="I1500" s="38"/>
      <c r="J1500" s="38"/>
      <c r="K1500" s="38"/>
      <c r="L1500" s="37"/>
    </row>
    <row r="1501" spans="2:12" x14ac:dyDescent="0.25">
      <c r="B1501" s="18"/>
      <c r="C1501" s="38"/>
      <c r="D1501" s="39"/>
      <c r="E1501" s="40"/>
      <c r="F1501" s="40"/>
      <c r="G1501" s="40"/>
      <c r="H1501" s="41"/>
      <c r="I1501" s="38"/>
      <c r="J1501" s="38"/>
      <c r="K1501" s="38"/>
      <c r="L1501" s="37"/>
    </row>
    <row r="1502" spans="2:12" x14ac:dyDescent="0.25">
      <c r="B1502" s="18"/>
      <c r="C1502" s="38"/>
      <c r="D1502" s="39"/>
      <c r="E1502" s="40"/>
      <c r="F1502" s="40"/>
      <c r="G1502" s="40"/>
      <c r="H1502" s="41"/>
      <c r="I1502" s="38"/>
      <c r="J1502" s="38"/>
      <c r="K1502" s="38"/>
      <c r="L1502" s="37"/>
    </row>
    <row r="1503" spans="2:12" x14ac:dyDescent="0.25">
      <c r="B1503" s="18"/>
      <c r="C1503" s="38"/>
      <c r="D1503" s="39"/>
      <c r="E1503" s="40"/>
      <c r="F1503" s="40"/>
      <c r="G1503" s="40"/>
      <c r="H1503" s="41"/>
      <c r="I1503" s="38"/>
      <c r="J1503" s="38"/>
      <c r="K1503" s="38"/>
      <c r="L1503" s="37"/>
    </row>
    <row r="1504" spans="2:12" x14ac:dyDescent="0.25">
      <c r="B1504" s="18"/>
      <c r="C1504" s="38"/>
      <c r="D1504" s="39"/>
      <c r="E1504" s="40"/>
      <c r="F1504" s="40"/>
      <c r="G1504" s="40"/>
      <c r="H1504" s="41"/>
      <c r="I1504" s="38"/>
      <c r="J1504" s="38"/>
      <c r="K1504" s="38"/>
      <c r="L1504" s="37"/>
    </row>
    <row r="1505" spans="2:12" x14ac:dyDescent="0.25">
      <c r="B1505" s="18"/>
      <c r="C1505" s="38"/>
      <c r="D1505" s="39"/>
      <c r="E1505" s="40"/>
      <c r="F1505" s="40"/>
      <c r="G1505" s="40"/>
      <c r="H1505" s="41"/>
      <c r="I1505" s="38"/>
      <c r="J1505" s="38"/>
      <c r="K1505" s="38"/>
      <c r="L1505" s="37"/>
    </row>
    <row r="1506" spans="2:12" x14ac:dyDescent="0.25">
      <c r="B1506" s="18"/>
      <c r="C1506" s="38"/>
      <c r="D1506" s="39"/>
      <c r="E1506" s="40"/>
      <c r="F1506" s="40"/>
      <c r="G1506" s="40"/>
      <c r="H1506" s="41"/>
      <c r="I1506" s="38"/>
      <c r="J1506" s="38"/>
      <c r="K1506" s="38"/>
      <c r="L1506" s="37"/>
    </row>
    <row r="1507" spans="2:12" x14ac:dyDescent="0.25">
      <c r="B1507" s="18"/>
      <c r="C1507" s="38"/>
      <c r="D1507" s="39"/>
      <c r="E1507" s="40"/>
      <c r="F1507" s="40"/>
      <c r="G1507" s="40"/>
      <c r="H1507" s="41"/>
      <c r="I1507" s="38"/>
      <c r="J1507" s="38"/>
      <c r="K1507" s="38"/>
      <c r="L1507" s="37"/>
    </row>
    <row r="1508" spans="2:12" x14ac:dyDescent="0.25">
      <c r="B1508" s="18"/>
      <c r="C1508" s="38"/>
      <c r="D1508" s="39"/>
      <c r="E1508" s="40"/>
      <c r="F1508" s="40"/>
      <c r="G1508" s="40"/>
      <c r="H1508" s="41"/>
      <c r="I1508" s="38"/>
      <c r="J1508" s="38"/>
      <c r="K1508" s="38"/>
      <c r="L1508" s="37"/>
    </row>
    <row r="1509" spans="2:12" x14ac:dyDescent="0.25">
      <c r="B1509" s="18"/>
      <c r="C1509" s="38"/>
      <c r="D1509" s="39"/>
      <c r="E1509" s="40"/>
      <c r="F1509" s="40"/>
      <c r="G1509" s="40"/>
      <c r="H1509" s="41"/>
      <c r="I1509" s="38"/>
      <c r="J1509" s="38"/>
      <c r="K1509" s="38"/>
      <c r="L1509" s="37"/>
    </row>
    <row r="1510" spans="2:12" x14ac:dyDescent="0.25">
      <c r="B1510" s="18"/>
      <c r="C1510" s="38"/>
      <c r="D1510" s="39"/>
      <c r="E1510" s="40"/>
      <c r="F1510" s="40"/>
      <c r="G1510" s="40"/>
      <c r="H1510" s="41"/>
      <c r="I1510" s="38"/>
      <c r="J1510" s="38"/>
      <c r="K1510" s="38"/>
      <c r="L1510" s="37"/>
    </row>
    <row r="1511" spans="2:12" x14ac:dyDescent="0.25">
      <c r="B1511" s="18"/>
      <c r="C1511" s="38"/>
      <c r="D1511" s="39"/>
      <c r="E1511" s="40"/>
      <c r="F1511" s="40"/>
      <c r="G1511" s="40"/>
      <c r="H1511" s="41"/>
      <c r="I1511" s="38"/>
      <c r="J1511" s="38"/>
      <c r="K1511" s="38"/>
      <c r="L1511" s="37"/>
    </row>
    <row r="1512" spans="2:12" x14ac:dyDescent="0.25">
      <c r="B1512" s="18"/>
      <c r="C1512" s="38"/>
      <c r="D1512" s="39"/>
      <c r="E1512" s="40"/>
      <c r="F1512" s="40"/>
      <c r="G1512" s="40"/>
      <c r="H1512" s="41"/>
      <c r="I1512" s="38"/>
      <c r="J1512" s="38"/>
      <c r="K1512" s="38"/>
      <c r="L1512" s="37"/>
    </row>
    <row r="1513" spans="2:12" x14ac:dyDescent="0.25">
      <c r="B1513" s="18"/>
      <c r="C1513" s="38"/>
      <c r="D1513" s="39"/>
      <c r="E1513" s="40"/>
      <c r="F1513" s="40"/>
      <c r="G1513" s="40"/>
      <c r="H1513" s="41"/>
      <c r="I1513" s="38"/>
      <c r="J1513" s="38"/>
      <c r="K1513" s="38"/>
      <c r="L1513" s="37"/>
    </row>
    <row r="1514" spans="2:12" x14ac:dyDescent="0.25">
      <c r="B1514" s="18"/>
      <c r="C1514" s="38"/>
      <c r="D1514" s="39"/>
      <c r="E1514" s="40"/>
      <c r="F1514" s="40"/>
      <c r="G1514" s="40"/>
      <c r="H1514" s="41"/>
      <c r="I1514" s="38"/>
      <c r="J1514" s="38"/>
      <c r="K1514" s="38"/>
      <c r="L1514" s="37"/>
    </row>
    <row r="1515" spans="2:12" x14ac:dyDescent="0.25">
      <c r="B1515" s="18"/>
      <c r="C1515" s="38"/>
      <c r="D1515" s="39"/>
      <c r="E1515" s="40"/>
      <c r="F1515" s="40"/>
      <c r="G1515" s="40"/>
      <c r="H1515" s="41"/>
      <c r="I1515" s="38"/>
      <c r="J1515" s="38"/>
      <c r="K1515" s="38"/>
      <c r="L1515" s="37"/>
    </row>
    <row r="1516" spans="2:12" x14ac:dyDescent="0.25">
      <c r="B1516" s="18"/>
      <c r="C1516" s="38"/>
      <c r="D1516" s="39"/>
      <c r="E1516" s="40"/>
      <c r="F1516" s="40"/>
      <c r="G1516" s="40"/>
      <c r="H1516" s="41"/>
      <c r="I1516" s="38"/>
      <c r="J1516" s="38"/>
      <c r="K1516" s="38"/>
      <c r="L1516" s="37"/>
    </row>
    <row r="1517" spans="2:12" x14ac:dyDescent="0.25">
      <c r="B1517" s="18"/>
      <c r="C1517" s="38"/>
      <c r="D1517" s="39"/>
      <c r="E1517" s="40"/>
      <c r="F1517" s="40"/>
      <c r="G1517" s="40"/>
      <c r="H1517" s="41"/>
      <c r="I1517" s="38"/>
      <c r="J1517" s="38"/>
      <c r="K1517" s="38"/>
      <c r="L1517" s="37"/>
    </row>
    <row r="1518" spans="2:12" x14ac:dyDescent="0.25">
      <c r="B1518" s="18"/>
      <c r="C1518" s="38"/>
      <c r="D1518" s="39"/>
      <c r="E1518" s="40"/>
      <c r="F1518" s="40"/>
      <c r="G1518" s="40"/>
      <c r="H1518" s="41"/>
      <c r="I1518" s="38"/>
      <c r="J1518" s="38"/>
      <c r="K1518" s="38"/>
      <c r="L1518" s="37"/>
    </row>
    <row r="1519" spans="2:12" x14ac:dyDescent="0.25">
      <c r="B1519" s="18"/>
      <c r="C1519" s="38"/>
      <c r="D1519" s="39"/>
      <c r="E1519" s="40"/>
      <c r="F1519" s="40"/>
      <c r="G1519" s="40"/>
      <c r="H1519" s="41"/>
      <c r="I1519" s="38"/>
      <c r="J1519" s="38"/>
      <c r="K1519" s="38"/>
      <c r="L1519" s="37"/>
    </row>
    <row r="1520" spans="2:12" x14ac:dyDescent="0.25">
      <c r="B1520" s="18"/>
      <c r="C1520" s="38"/>
      <c r="D1520" s="39"/>
      <c r="E1520" s="40"/>
      <c r="F1520" s="40"/>
      <c r="G1520" s="40"/>
      <c r="H1520" s="41"/>
      <c r="I1520" s="38"/>
      <c r="J1520" s="38"/>
      <c r="K1520" s="38"/>
      <c r="L1520" s="37"/>
    </row>
    <row r="1521" spans="2:12" x14ac:dyDescent="0.25">
      <c r="B1521" s="18"/>
      <c r="C1521" s="38"/>
      <c r="D1521" s="39"/>
      <c r="E1521" s="40"/>
      <c r="F1521" s="40"/>
      <c r="G1521" s="40"/>
      <c r="H1521" s="41"/>
      <c r="I1521" s="38"/>
      <c r="J1521" s="38"/>
      <c r="K1521" s="38"/>
      <c r="L1521" s="37"/>
    </row>
    <row r="1522" spans="2:12" x14ac:dyDescent="0.25">
      <c r="B1522" s="18"/>
      <c r="C1522" s="38"/>
      <c r="D1522" s="39"/>
      <c r="E1522" s="40"/>
      <c r="F1522" s="40"/>
      <c r="G1522" s="40"/>
      <c r="H1522" s="41"/>
      <c r="I1522" s="38"/>
      <c r="J1522" s="38"/>
      <c r="K1522" s="38"/>
      <c r="L1522" s="37"/>
    </row>
    <row r="1523" spans="2:12" x14ac:dyDescent="0.25">
      <c r="B1523" s="18"/>
      <c r="C1523" s="38"/>
      <c r="D1523" s="39"/>
      <c r="E1523" s="40"/>
      <c r="F1523" s="40"/>
      <c r="G1523" s="40"/>
      <c r="H1523" s="41"/>
      <c r="I1523" s="38"/>
      <c r="J1523" s="38"/>
      <c r="K1523" s="38"/>
      <c r="L1523" s="37"/>
    </row>
    <row r="1524" spans="2:12" x14ac:dyDescent="0.25">
      <c r="B1524" s="18"/>
      <c r="C1524" s="38"/>
      <c r="D1524" s="39"/>
      <c r="E1524" s="40"/>
      <c r="F1524" s="40"/>
      <c r="G1524" s="40"/>
      <c r="H1524" s="41"/>
      <c r="I1524" s="38"/>
      <c r="J1524" s="38"/>
      <c r="K1524" s="38"/>
      <c r="L1524" s="37"/>
    </row>
    <row r="1525" spans="2:12" x14ac:dyDescent="0.25">
      <c r="B1525" s="18"/>
      <c r="C1525" s="38"/>
      <c r="D1525" s="39"/>
      <c r="E1525" s="40"/>
      <c r="F1525" s="40"/>
      <c r="G1525" s="40"/>
      <c r="H1525" s="41"/>
      <c r="I1525" s="38"/>
      <c r="J1525" s="38"/>
      <c r="K1525" s="38"/>
      <c r="L1525" s="37"/>
    </row>
    <row r="1526" spans="2:12" x14ac:dyDescent="0.25">
      <c r="B1526" s="18"/>
      <c r="C1526" s="38"/>
      <c r="D1526" s="39"/>
      <c r="E1526" s="40"/>
      <c r="F1526" s="40"/>
      <c r="G1526" s="40"/>
      <c r="H1526" s="41"/>
      <c r="I1526" s="38"/>
      <c r="J1526" s="38"/>
      <c r="K1526" s="38"/>
      <c r="L1526" s="37"/>
    </row>
    <row r="1527" spans="2:12" x14ac:dyDescent="0.25">
      <c r="B1527" s="18"/>
      <c r="C1527" s="38"/>
      <c r="D1527" s="39"/>
      <c r="E1527" s="40"/>
      <c r="F1527" s="40"/>
      <c r="G1527" s="40"/>
      <c r="H1527" s="41"/>
      <c r="I1527" s="38"/>
      <c r="J1527" s="38"/>
      <c r="K1527" s="38"/>
      <c r="L1527" s="37"/>
    </row>
    <row r="1528" spans="2:12" x14ac:dyDescent="0.25">
      <c r="B1528" s="18"/>
      <c r="C1528" s="38"/>
      <c r="D1528" s="39"/>
      <c r="E1528" s="40"/>
      <c r="F1528" s="40"/>
      <c r="G1528" s="40"/>
      <c r="H1528" s="41"/>
      <c r="I1528" s="38"/>
      <c r="J1528" s="38"/>
      <c r="K1528" s="38"/>
      <c r="L1528" s="37"/>
    </row>
    <row r="1529" spans="2:12" x14ac:dyDescent="0.25">
      <c r="B1529" s="18"/>
      <c r="C1529" s="38"/>
      <c r="D1529" s="39"/>
      <c r="E1529" s="40"/>
      <c r="F1529" s="40"/>
      <c r="G1529" s="40"/>
      <c r="H1529" s="41"/>
      <c r="I1529" s="38"/>
      <c r="J1529" s="38"/>
      <c r="K1529" s="38"/>
      <c r="L1529" s="37"/>
    </row>
    <row r="1530" spans="2:12" x14ac:dyDescent="0.25">
      <c r="B1530" s="18"/>
      <c r="C1530" s="38"/>
      <c r="D1530" s="39"/>
      <c r="E1530" s="40"/>
      <c r="F1530" s="40"/>
      <c r="G1530" s="40"/>
      <c r="H1530" s="41"/>
      <c r="I1530" s="38"/>
      <c r="J1530" s="38"/>
      <c r="K1530" s="38"/>
      <c r="L1530" s="37"/>
    </row>
    <row r="1531" spans="2:12" x14ac:dyDescent="0.25">
      <c r="B1531" s="18"/>
      <c r="C1531" s="38"/>
      <c r="D1531" s="39"/>
      <c r="E1531" s="40"/>
      <c r="F1531" s="40"/>
      <c r="G1531" s="40"/>
      <c r="H1531" s="41"/>
      <c r="I1531" s="38"/>
      <c r="J1531" s="38"/>
      <c r="K1531" s="38"/>
      <c r="L1531" s="37"/>
    </row>
    <row r="1532" spans="2:12" x14ac:dyDescent="0.25">
      <c r="B1532" s="18"/>
      <c r="C1532" s="38"/>
      <c r="D1532" s="39"/>
      <c r="E1532" s="40"/>
      <c r="F1532" s="40"/>
      <c r="G1532" s="40"/>
      <c r="H1532" s="41"/>
      <c r="I1532" s="38"/>
      <c r="J1532" s="38"/>
      <c r="K1532" s="38"/>
      <c r="L1532" s="37"/>
    </row>
    <row r="1533" spans="2:12" x14ac:dyDescent="0.25">
      <c r="B1533" s="18"/>
      <c r="C1533" s="38"/>
      <c r="D1533" s="39"/>
      <c r="E1533" s="40"/>
      <c r="F1533" s="40"/>
      <c r="G1533" s="40"/>
      <c r="H1533" s="41"/>
      <c r="I1533" s="38"/>
      <c r="J1533" s="38"/>
      <c r="K1533" s="38"/>
      <c r="L1533" s="37"/>
    </row>
    <row r="1534" spans="2:12" x14ac:dyDescent="0.25">
      <c r="B1534" s="18"/>
      <c r="C1534" s="38"/>
      <c r="D1534" s="39"/>
      <c r="E1534" s="40"/>
      <c r="F1534" s="40"/>
      <c r="G1534" s="40"/>
      <c r="H1534" s="41"/>
      <c r="I1534" s="38"/>
      <c r="J1534" s="38"/>
      <c r="K1534" s="38"/>
      <c r="L1534" s="37"/>
    </row>
    <row r="1535" spans="2:12" x14ac:dyDescent="0.25">
      <c r="B1535" s="18"/>
      <c r="C1535" s="38"/>
      <c r="D1535" s="39"/>
      <c r="E1535" s="40"/>
      <c r="F1535" s="40"/>
      <c r="G1535" s="40"/>
      <c r="H1535" s="41"/>
      <c r="I1535" s="38"/>
      <c r="J1535" s="38"/>
      <c r="K1535" s="38"/>
      <c r="L1535" s="37"/>
    </row>
    <row r="1536" spans="2:12" x14ac:dyDescent="0.25">
      <c r="B1536" s="18"/>
      <c r="C1536" s="38"/>
      <c r="D1536" s="39"/>
      <c r="E1536" s="40"/>
      <c r="F1536" s="40"/>
      <c r="G1536" s="40"/>
      <c r="H1536" s="41"/>
      <c r="I1536" s="38"/>
      <c r="J1536" s="38"/>
      <c r="K1536" s="38"/>
      <c r="L1536" s="37"/>
    </row>
    <row r="1537" spans="2:12" x14ac:dyDescent="0.25">
      <c r="B1537" s="18"/>
      <c r="C1537" s="38"/>
      <c r="D1537" s="39"/>
      <c r="E1537" s="40"/>
      <c r="F1537" s="40"/>
      <c r="G1537" s="40"/>
      <c r="H1537" s="41"/>
      <c r="I1537" s="38"/>
      <c r="J1537" s="38"/>
      <c r="K1537" s="38"/>
      <c r="L1537" s="37"/>
    </row>
    <row r="1538" spans="2:12" x14ac:dyDescent="0.25">
      <c r="B1538" s="18"/>
      <c r="C1538" s="38"/>
      <c r="D1538" s="39"/>
      <c r="E1538" s="40"/>
      <c r="F1538" s="40"/>
      <c r="G1538" s="40"/>
      <c r="H1538" s="41"/>
      <c r="I1538" s="38"/>
      <c r="J1538" s="38"/>
      <c r="K1538" s="38"/>
      <c r="L1538" s="37"/>
    </row>
    <row r="1539" spans="2:12" x14ac:dyDescent="0.25">
      <c r="B1539" s="18"/>
      <c r="C1539" s="38"/>
      <c r="D1539" s="39"/>
      <c r="E1539" s="40"/>
      <c r="F1539" s="40"/>
      <c r="G1539" s="40"/>
      <c r="H1539" s="41"/>
      <c r="I1539" s="38"/>
      <c r="J1539" s="38"/>
      <c r="K1539" s="38"/>
      <c r="L1539" s="37"/>
    </row>
    <row r="1540" spans="2:12" x14ac:dyDescent="0.25">
      <c r="B1540" s="18"/>
      <c r="C1540" s="38"/>
      <c r="D1540" s="39"/>
      <c r="E1540" s="40"/>
      <c r="F1540" s="40"/>
      <c r="G1540" s="40"/>
      <c r="H1540" s="41"/>
      <c r="I1540" s="38"/>
      <c r="J1540" s="38"/>
      <c r="K1540" s="38"/>
      <c r="L1540" s="37"/>
    </row>
    <row r="1541" spans="2:12" x14ac:dyDescent="0.25">
      <c r="B1541" s="18"/>
      <c r="C1541" s="38"/>
      <c r="D1541" s="39"/>
      <c r="E1541" s="40"/>
      <c r="F1541" s="40"/>
      <c r="G1541" s="40"/>
      <c r="H1541" s="41"/>
      <c r="I1541" s="38"/>
      <c r="J1541" s="38"/>
      <c r="K1541" s="38"/>
      <c r="L1541" s="37"/>
    </row>
    <row r="1542" spans="2:12" x14ac:dyDescent="0.25">
      <c r="B1542" s="18"/>
      <c r="C1542" s="38"/>
      <c r="D1542" s="39"/>
      <c r="E1542" s="40"/>
      <c r="F1542" s="40"/>
      <c r="G1542" s="40"/>
      <c r="H1542" s="41"/>
      <c r="I1542" s="38"/>
      <c r="J1542" s="38"/>
      <c r="K1542" s="38"/>
      <c r="L1542" s="37"/>
    </row>
    <row r="1543" spans="2:12" x14ac:dyDescent="0.25">
      <c r="B1543" s="18"/>
      <c r="C1543" s="38"/>
      <c r="D1543" s="39"/>
      <c r="E1543" s="40"/>
      <c r="F1543" s="40"/>
      <c r="G1543" s="40"/>
      <c r="H1543" s="41"/>
      <c r="I1543" s="38"/>
      <c r="J1543" s="38"/>
      <c r="K1543" s="38"/>
      <c r="L1543" s="37"/>
    </row>
    <row r="1544" spans="2:12" x14ac:dyDescent="0.25">
      <c r="B1544" s="18"/>
      <c r="C1544" s="38"/>
      <c r="D1544" s="39"/>
      <c r="E1544" s="40"/>
      <c r="F1544" s="40"/>
      <c r="G1544" s="40"/>
      <c r="H1544" s="41"/>
      <c r="I1544" s="38"/>
      <c r="J1544" s="38"/>
      <c r="K1544" s="38"/>
      <c r="L1544" s="37"/>
    </row>
    <row r="1545" spans="2:12" x14ac:dyDescent="0.25">
      <c r="B1545" s="18"/>
      <c r="C1545" s="38"/>
      <c r="D1545" s="39"/>
      <c r="E1545" s="40"/>
      <c r="F1545" s="40"/>
      <c r="G1545" s="40"/>
      <c r="H1545" s="41"/>
      <c r="I1545" s="38"/>
      <c r="J1545" s="38"/>
      <c r="K1545" s="38"/>
      <c r="L1545" s="37"/>
    </row>
    <row r="1546" spans="2:12" x14ac:dyDescent="0.25">
      <c r="B1546" s="18"/>
      <c r="C1546" s="38"/>
      <c r="D1546" s="39"/>
      <c r="E1546" s="40"/>
      <c r="F1546" s="40"/>
      <c r="G1546" s="40"/>
      <c r="H1546" s="41"/>
      <c r="I1546" s="38"/>
      <c r="J1546" s="38"/>
      <c r="K1546" s="38"/>
      <c r="L1546" s="37"/>
    </row>
    <row r="1547" spans="2:12" x14ac:dyDescent="0.25">
      <c r="B1547" s="18"/>
      <c r="C1547" s="38"/>
      <c r="D1547" s="39"/>
      <c r="E1547" s="40"/>
      <c r="F1547" s="40"/>
      <c r="G1547" s="40"/>
      <c r="H1547" s="41"/>
      <c r="I1547" s="38"/>
      <c r="J1547" s="38"/>
      <c r="K1547" s="38"/>
      <c r="L1547" s="37"/>
    </row>
    <row r="1548" spans="2:12" x14ac:dyDescent="0.25">
      <c r="B1548" s="18"/>
      <c r="C1548" s="38"/>
      <c r="D1548" s="39"/>
      <c r="E1548" s="40"/>
      <c r="F1548" s="40"/>
      <c r="G1548" s="40"/>
      <c r="H1548" s="41"/>
      <c r="I1548" s="38"/>
      <c r="J1548" s="38"/>
      <c r="K1548" s="38"/>
      <c r="L1548" s="37"/>
    </row>
    <row r="1549" spans="2:12" x14ac:dyDescent="0.25">
      <c r="B1549" s="18"/>
      <c r="C1549" s="38"/>
      <c r="D1549" s="39"/>
      <c r="E1549" s="40"/>
      <c r="F1549" s="40"/>
      <c r="G1549" s="40"/>
      <c r="H1549" s="41"/>
      <c r="I1549" s="38"/>
      <c r="J1549" s="38"/>
      <c r="K1549" s="38"/>
      <c r="L1549" s="37"/>
    </row>
    <row r="1550" spans="2:12" x14ac:dyDescent="0.25">
      <c r="B1550" s="18"/>
      <c r="C1550" s="38"/>
      <c r="D1550" s="39"/>
      <c r="E1550" s="40"/>
      <c r="F1550" s="40"/>
      <c r="G1550" s="40"/>
      <c r="H1550" s="41"/>
      <c r="I1550" s="38"/>
      <c r="J1550" s="38"/>
      <c r="K1550" s="38"/>
      <c r="L1550" s="37"/>
    </row>
    <row r="1551" spans="2:12" x14ac:dyDescent="0.25">
      <c r="B1551" s="18"/>
      <c r="C1551" s="38"/>
      <c r="D1551" s="39"/>
      <c r="E1551" s="40"/>
      <c r="F1551" s="40"/>
      <c r="G1551" s="40"/>
      <c r="H1551" s="41"/>
      <c r="I1551" s="38"/>
      <c r="J1551" s="38"/>
      <c r="K1551" s="38"/>
      <c r="L1551" s="37"/>
    </row>
    <row r="1552" spans="2:12" x14ac:dyDescent="0.25">
      <c r="B1552" s="18"/>
      <c r="C1552" s="38"/>
      <c r="D1552" s="39"/>
      <c r="E1552" s="40"/>
      <c r="F1552" s="40"/>
      <c r="G1552" s="40"/>
      <c r="H1552" s="41"/>
      <c r="I1552" s="38"/>
      <c r="J1552" s="38"/>
      <c r="K1552" s="38"/>
      <c r="L1552" s="37"/>
    </row>
    <row r="1553" spans="2:12" x14ac:dyDescent="0.25">
      <c r="B1553" s="18"/>
      <c r="C1553" s="38"/>
      <c r="D1553" s="39"/>
      <c r="E1553" s="40"/>
      <c r="F1553" s="40"/>
      <c r="G1553" s="40"/>
      <c r="H1553" s="41"/>
      <c r="I1553" s="38"/>
      <c r="J1553" s="38"/>
      <c r="K1553" s="38"/>
      <c r="L1553" s="37"/>
    </row>
    <row r="1554" spans="2:12" x14ac:dyDescent="0.25">
      <c r="B1554" s="18"/>
      <c r="C1554" s="38"/>
      <c r="D1554" s="39"/>
      <c r="E1554" s="40"/>
      <c r="F1554" s="40"/>
      <c r="G1554" s="40"/>
      <c r="H1554" s="41"/>
      <c r="I1554" s="38"/>
      <c r="J1554" s="38"/>
      <c r="K1554" s="38"/>
      <c r="L1554" s="37"/>
    </row>
    <row r="1555" spans="2:12" x14ac:dyDescent="0.25">
      <c r="B1555" s="18"/>
      <c r="C1555" s="38"/>
      <c r="D1555" s="39"/>
      <c r="E1555" s="40"/>
      <c r="F1555" s="40"/>
      <c r="G1555" s="40"/>
      <c r="H1555" s="41"/>
      <c r="I1555" s="38"/>
      <c r="J1555" s="38"/>
      <c r="K1555" s="38"/>
      <c r="L1555" s="37"/>
    </row>
    <row r="1556" spans="2:12" x14ac:dyDescent="0.25">
      <c r="B1556" s="18"/>
      <c r="C1556" s="38"/>
      <c r="D1556" s="39"/>
      <c r="E1556" s="40"/>
      <c r="F1556" s="40"/>
      <c r="G1556" s="40"/>
      <c r="H1556" s="41"/>
      <c r="I1556" s="38"/>
      <c r="J1556" s="38"/>
      <c r="K1556" s="38"/>
      <c r="L1556" s="37"/>
    </row>
    <row r="1557" spans="2:12" x14ac:dyDescent="0.25">
      <c r="B1557" s="18"/>
      <c r="C1557" s="38"/>
      <c r="D1557" s="39"/>
      <c r="E1557" s="40"/>
      <c r="F1557" s="40"/>
      <c r="G1557" s="40"/>
      <c r="H1557" s="41"/>
      <c r="I1557" s="38"/>
      <c r="J1557" s="38"/>
      <c r="K1557" s="38"/>
      <c r="L1557" s="37"/>
    </row>
    <row r="1558" spans="2:12" x14ac:dyDescent="0.25">
      <c r="B1558" s="18"/>
      <c r="C1558" s="38"/>
      <c r="D1558" s="39"/>
      <c r="E1558" s="40"/>
      <c r="F1558" s="40"/>
      <c r="G1558" s="40"/>
      <c r="H1558" s="41"/>
      <c r="I1558" s="38"/>
      <c r="J1558" s="38"/>
      <c r="K1558" s="38"/>
      <c r="L1558" s="37"/>
    </row>
    <row r="1559" spans="2:12" x14ac:dyDescent="0.25">
      <c r="B1559" s="18"/>
      <c r="C1559" s="38"/>
      <c r="D1559" s="39"/>
      <c r="E1559" s="40"/>
      <c r="F1559" s="40"/>
      <c r="G1559" s="40"/>
      <c r="H1559" s="41"/>
      <c r="I1559" s="38"/>
      <c r="J1559" s="38"/>
      <c r="K1559" s="38"/>
      <c r="L1559" s="37"/>
    </row>
    <row r="1560" spans="2:12" x14ac:dyDescent="0.25">
      <c r="B1560" s="18"/>
      <c r="C1560" s="38"/>
      <c r="D1560" s="39"/>
      <c r="E1560" s="40"/>
      <c r="F1560" s="40"/>
      <c r="G1560" s="40"/>
      <c r="H1560" s="41"/>
      <c r="I1560" s="38"/>
      <c r="J1560" s="38"/>
      <c r="K1560" s="38"/>
      <c r="L1560" s="37"/>
    </row>
    <row r="1561" spans="2:12" x14ac:dyDescent="0.25">
      <c r="B1561" s="18"/>
      <c r="C1561" s="38"/>
      <c r="D1561" s="39"/>
      <c r="E1561" s="40"/>
      <c r="F1561" s="40"/>
      <c r="G1561" s="40"/>
      <c r="H1561" s="41"/>
      <c r="I1561" s="38"/>
      <c r="J1561" s="38"/>
      <c r="K1561" s="38"/>
      <c r="L1561" s="37"/>
    </row>
    <row r="1562" spans="2:12" x14ac:dyDescent="0.25">
      <c r="B1562" s="18"/>
      <c r="C1562" s="38"/>
      <c r="D1562" s="39"/>
      <c r="E1562" s="40"/>
      <c r="F1562" s="40"/>
      <c r="G1562" s="40"/>
      <c r="H1562" s="41"/>
      <c r="I1562" s="38"/>
      <c r="J1562" s="38"/>
      <c r="K1562" s="38"/>
      <c r="L1562" s="37"/>
    </row>
    <row r="1563" spans="2:12" x14ac:dyDescent="0.25">
      <c r="B1563" s="18"/>
      <c r="C1563" s="38"/>
      <c r="D1563" s="39"/>
      <c r="E1563" s="40"/>
      <c r="F1563" s="40"/>
      <c r="G1563" s="40"/>
      <c r="H1563" s="41"/>
      <c r="I1563" s="38"/>
      <c r="J1563" s="38"/>
      <c r="K1563" s="38"/>
      <c r="L1563" s="37"/>
    </row>
    <row r="1564" spans="2:12" x14ac:dyDescent="0.25">
      <c r="B1564" s="18"/>
      <c r="C1564" s="38"/>
      <c r="D1564" s="39"/>
      <c r="E1564" s="40"/>
      <c r="F1564" s="40"/>
      <c r="G1564" s="40"/>
      <c r="H1564" s="41"/>
      <c r="I1564" s="38"/>
      <c r="J1564" s="38"/>
      <c r="K1564" s="38"/>
      <c r="L1564" s="37"/>
    </row>
    <row r="1565" spans="2:12" x14ac:dyDescent="0.25">
      <c r="B1565" s="18"/>
      <c r="C1565" s="38"/>
      <c r="D1565" s="39"/>
      <c r="E1565" s="40"/>
      <c r="F1565" s="40"/>
      <c r="G1565" s="40"/>
      <c r="H1565" s="41"/>
      <c r="I1565" s="38"/>
      <c r="J1565" s="38"/>
      <c r="K1565" s="38"/>
      <c r="L1565" s="37"/>
    </row>
    <row r="1566" spans="2:12" x14ac:dyDescent="0.25">
      <c r="B1566" s="18"/>
      <c r="C1566" s="38"/>
      <c r="D1566" s="39"/>
      <c r="E1566" s="40"/>
      <c r="F1566" s="40"/>
      <c r="G1566" s="40"/>
      <c r="H1566" s="41"/>
      <c r="I1566" s="38"/>
      <c r="J1566" s="38"/>
      <c r="K1566" s="38"/>
      <c r="L1566" s="37"/>
    </row>
    <row r="1567" spans="2:12" x14ac:dyDescent="0.25">
      <c r="B1567" s="18"/>
      <c r="C1567" s="38"/>
      <c r="D1567" s="39"/>
      <c r="E1567" s="40"/>
      <c r="F1567" s="40"/>
      <c r="G1567" s="40"/>
      <c r="H1567" s="41"/>
      <c r="I1567" s="38"/>
      <c r="J1567" s="38"/>
      <c r="K1567" s="38"/>
      <c r="L1567" s="37"/>
    </row>
    <row r="1568" spans="2:12" x14ac:dyDescent="0.25">
      <c r="B1568" s="18"/>
      <c r="C1568" s="38"/>
      <c r="D1568" s="39"/>
      <c r="E1568" s="40"/>
      <c r="F1568" s="40"/>
      <c r="G1568" s="40"/>
      <c r="H1568" s="41"/>
      <c r="I1568" s="38"/>
      <c r="J1568" s="38"/>
      <c r="K1568" s="38"/>
      <c r="L1568" s="37"/>
    </row>
    <row r="1569" spans="2:12" x14ac:dyDescent="0.25">
      <c r="B1569" s="18"/>
      <c r="C1569" s="38"/>
      <c r="D1569" s="39"/>
      <c r="E1569" s="40"/>
      <c r="F1569" s="40"/>
      <c r="G1569" s="40"/>
      <c r="H1569" s="41"/>
      <c r="I1569" s="38"/>
      <c r="J1569" s="38"/>
      <c r="K1569" s="38"/>
      <c r="L1569" s="37"/>
    </row>
    <row r="1570" spans="2:12" x14ac:dyDescent="0.25">
      <c r="B1570" s="18"/>
      <c r="C1570" s="38"/>
      <c r="D1570" s="39"/>
      <c r="E1570" s="40"/>
      <c r="F1570" s="40"/>
      <c r="G1570" s="40"/>
      <c r="H1570" s="41"/>
      <c r="I1570" s="38"/>
      <c r="J1570" s="38"/>
      <c r="K1570" s="38"/>
      <c r="L1570" s="37"/>
    </row>
    <row r="1571" spans="2:12" x14ac:dyDescent="0.25">
      <c r="B1571" s="18"/>
      <c r="C1571" s="38"/>
      <c r="D1571" s="39"/>
      <c r="E1571" s="40"/>
      <c r="F1571" s="40"/>
      <c r="G1571" s="40"/>
      <c r="H1571" s="41"/>
      <c r="I1571" s="38"/>
      <c r="J1571" s="38"/>
      <c r="K1571" s="38"/>
      <c r="L1571" s="37"/>
    </row>
    <row r="1572" spans="2:12" x14ac:dyDescent="0.25">
      <c r="B1572" s="18"/>
      <c r="C1572" s="38"/>
      <c r="D1572" s="39"/>
      <c r="E1572" s="40"/>
      <c r="F1572" s="40"/>
      <c r="G1572" s="40"/>
      <c r="H1572" s="41"/>
      <c r="I1572" s="38"/>
      <c r="J1572" s="38"/>
      <c r="K1572" s="38"/>
      <c r="L1572" s="37"/>
    </row>
    <row r="1573" spans="2:12" x14ac:dyDescent="0.25">
      <c r="B1573" s="18"/>
      <c r="C1573" s="38"/>
      <c r="D1573" s="39"/>
      <c r="E1573" s="40"/>
      <c r="F1573" s="40"/>
      <c r="G1573" s="40"/>
      <c r="H1573" s="41"/>
      <c r="I1573" s="38"/>
      <c r="J1573" s="38"/>
      <c r="K1573" s="38"/>
      <c r="L1573" s="37"/>
    </row>
    <row r="1574" spans="2:12" x14ac:dyDescent="0.25">
      <c r="B1574" s="18"/>
      <c r="C1574" s="38"/>
      <c r="D1574" s="39"/>
      <c r="E1574" s="40"/>
      <c r="F1574" s="40"/>
      <c r="G1574" s="40"/>
      <c r="H1574" s="41"/>
      <c r="I1574" s="38"/>
      <c r="J1574" s="38"/>
      <c r="K1574" s="38"/>
      <c r="L1574" s="37"/>
    </row>
    <row r="1575" spans="2:12" x14ac:dyDescent="0.25">
      <c r="B1575" s="18"/>
      <c r="C1575" s="38"/>
      <c r="D1575" s="39"/>
      <c r="E1575" s="40"/>
      <c r="F1575" s="40"/>
      <c r="G1575" s="40"/>
      <c r="H1575" s="41"/>
      <c r="I1575" s="38"/>
      <c r="J1575" s="38"/>
      <c r="K1575" s="38"/>
      <c r="L1575" s="37"/>
    </row>
    <row r="1576" spans="2:12" x14ac:dyDescent="0.25">
      <c r="B1576" s="18"/>
      <c r="C1576" s="38"/>
      <c r="D1576" s="39"/>
      <c r="E1576" s="40"/>
      <c r="F1576" s="40"/>
      <c r="G1576" s="40"/>
      <c r="H1576" s="41"/>
      <c r="I1576" s="38"/>
      <c r="J1576" s="38"/>
      <c r="K1576" s="38"/>
      <c r="L1576" s="37"/>
    </row>
    <row r="1577" spans="2:12" x14ac:dyDescent="0.25">
      <c r="B1577" s="18"/>
      <c r="C1577" s="38"/>
      <c r="D1577" s="39"/>
      <c r="E1577" s="40"/>
      <c r="F1577" s="40"/>
      <c r="G1577" s="40"/>
      <c r="H1577" s="41"/>
      <c r="I1577" s="38"/>
      <c r="J1577" s="38"/>
      <c r="K1577" s="38"/>
      <c r="L1577" s="37"/>
    </row>
    <row r="1578" spans="2:12" x14ac:dyDescent="0.25">
      <c r="B1578" s="18"/>
      <c r="C1578" s="38"/>
      <c r="D1578" s="39"/>
      <c r="E1578" s="40"/>
      <c r="F1578" s="40"/>
      <c r="G1578" s="40"/>
      <c r="H1578" s="41"/>
      <c r="I1578" s="38"/>
      <c r="J1578" s="38"/>
      <c r="K1578" s="38"/>
      <c r="L1578" s="37"/>
    </row>
    <row r="1579" spans="2:12" x14ac:dyDescent="0.25">
      <c r="B1579" s="18"/>
      <c r="C1579" s="38"/>
      <c r="D1579" s="39"/>
      <c r="E1579" s="40"/>
      <c r="F1579" s="40"/>
      <c r="G1579" s="40"/>
      <c r="H1579" s="41"/>
      <c r="I1579" s="38"/>
      <c r="J1579" s="38"/>
      <c r="K1579" s="38"/>
      <c r="L1579" s="37"/>
    </row>
    <row r="1580" spans="2:12" x14ac:dyDescent="0.25">
      <c r="B1580" s="18"/>
      <c r="C1580" s="38"/>
      <c r="D1580" s="39"/>
      <c r="E1580" s="40"/>
      <c r="F1580" s="40"/>
      <c r="G1580" s="40"/>
      <c r="H1580" s="41"/>
      <c r="I1580" s="38"/>
      <c r="J1580" s="38"/>
      <c r="K1580" s="38"/>
      <c r="L1580" s="37"/>
    </row>
    <row r="1581" spans="2:12" x14ac:dyDescent="0.25">
      <c r="B1581" s="18"/>
      <c r="C1581" s="38"/>
      <c r="D1581" s="39"/>
      <c r="E1581" s="40"/>
      <c r="F1581" s="40"/>
      <c r="G1581" s="40"/>
      <c r="H1581" s="41"/>
      <c r="I1581" s="38"/>
      <c r="J1581" s="38"/>
      <c r="K1581" s="38"/>
      <c r="L1581" s="37"/>
    </row>
    <row r="1582" spans="2:12" x14ac:dyDescent="0.25">
      <c r="B1582" s="18"/>
      <c r="C1582" s="38"/>
      <c r="D1582" s="39"/>
      <c r="E1582" s="40"/>
      <c r="F1582" s="40"/>
      <c r="G1582" s="40"/>
      <c r="H1582" s="41"/>
      <c r="I1582" s="38"/>
      <c r="J1582" s="38"/>
      <c r="K1582" s="38"/>
      <c r="L1582" s="37"/>
    </row>
    <row r="1583" spans="2:12" x14ac:dyDescent="0.25">
      <c r="B1583" s="18"/>
      <c r="C1583" s="38"/>
      <c r="D1583" s="39"/>
      <c r="E1583" s="40"/>
      <c r="F1583" s="40"/>
      <c r="G1583" s="40"/>
      <c r="H1583" s="41"/>
      <c r="I1583" s="38"/>
      <c r="J1583" s="38"/>
      <c r="K1583" s="38"/>
      <c r="L1583" s="37"/>
    </row>
    <row r="1584" spans="2:12" x14ac:dyDescent="0.25">
      <c r="B1584" s="18"/>
      <c r="C1584" s="38"/>
      <c r="D1584" s="39"/>
      <c r="E1584" s="40"/>
      <c r="F1584" s="40"/>
      <c r="G1584" s="40"/>
      <c r="H1584" s="41"/>
      <c r="I1584" s="38"/>
      <c r="J1584" s="38"/>
      <c r="K1584" s="38"/>
      <c r="L1584" s="37"/>
    </row>
    <row r="1585" spans="2:12" x14ac:dyDescent="0.25">
      <c r="B1585" s="18"/>
      <c r="C1585" s="38"/>
      <c r="D1585" s="39"/>
      <c r="E1585" s="40"/>
      <c r="F1585" s="40"/>
      <c r="G1585" s="40"/>
      <c r="H1585" s="41"/>
      <c r="I1585" s="38"/>
      <c r="J1585" s="38"/>
      <c r="K1585" s="38"/>
      <c r="L1585" s="37"/>
    </row>
    <row r="1586" spans="2:12" x14ac:dyDescent="0.25">
      <c r="B1586" s="18"/>
      <c r="C1586" s="38"/>
      <c r="D1586" s="39"/>
      <c r="E1586" s="40"/>
      <c r="F1586" s="40"/>
      <c r="G1586" s="40"/>
      <c r="H1586" s="41"/>
      <c r="I1586" s="38"/>
      <c r="J1586" s="38"/>
      <c r="K1586" s="38"/>
      <c r="L1586" s="37"/>
    </row>
    <row r="1587" spans="2:12" x14ac:dyDescent="0.25">
      <c r="B1587" s="18"/>
      <c r="C1587" s="38"/>
      <c r="D1587" s="39"/>
      <c r="E1587" s="40"/>
      <c r="F1587" s="40"/>
      <c r="G1587" s="40"/>
      <c r="H1587" s="41"/>
      <c r="I1587" s="38"/>
      <c r="J1587" s="38"/>
      <c r="K1587" s="38"/>
      <c r="L1587" s="37"/>
    </row>
    <row r="1588" spans="2:12" x14ac:dyDescent="0.25">
      <c r="B1588" s="18"/>
      <c r="C1588" s="38"/>
      <c r="D1588" s="39"/>
      <c r="E1588" s="40"/>
      <c r="F1588" s="40"/>
      <c r="G1588" s="40"/>
      <c r="H1588" s="41"/>
      <c r="I1588" s="38"/>
      <c r="J1588" s="38"/>
      <c r="K1588" s="38"/>
      <c r="L1588" s="37"/>
    </row>
    <row r="1589" spans="2:12" x14ac:dyDescent="0.25">
      <c r="B1589" s="18"/>
      <c r="C1589" s="38"/>
      <c r="D1589" s="39"/>
      <c r="E1589" s="40"/>
      <c r="F1589" s="40"/>
      <c r="G1589" s="40"/>
      <c r="H1589" s="41"/>
      <c r="I1589" s="38"/>
      <c r="J1589" s="38"/>
      <c r="K1589" s="38"/>
      <c r="L1589" s="37"/>
    </row>
    <row r="1590" spans="2:12" x14ac:dyDescent="0.25">
      <c r="B1590" s="18"/>
      <c r="C1590" s="38"/>
      <c r="D1590" s="39"/>
      <c r="E1590" s="40"/>
      <c r="F1590" s="40"/>
      <c r="G1590" s="40"/>
      <c r="H1590" s="41"/>
      <c r="I1590" s="38"/>
      <c r="J1590" s="38"/>
      <c r="K1590" s="38"/>
      <c r="L1590" s="37"/>
    </row>
    <row r="1591" spans="2:12" x14ac:dyDescent="0.25">
      <c r="B1591" s="18"/>
      <c r="C1591" s="38"/>
      <c r="D1591" s="39"/>
      <c r="E1591" s="40"/>
      <c r="F1591" s="40"/>
      <c r="G1591" s="40"/>
      <c r="H1591" s="41"/>
      <c r="I1591" s="38"/>
      <c r="J1591" s="38"/>
      <c r="K1591" s="38"/>
      <c r="L1591" s="37"/>
    </row>
    <row r="1592" spans="2:12" x14ac:dyDescent="0.25">
      <c r="B1592" s="18"/>
      <c r="C1592" s="38"/>
      <c r="D1592" s="39"/>
      <c r="E1592" s="40"/>
      <c r="F1592" s="40"/>
      <c r="G1592" s="40"/>
      <c r="H1592" s="41"/>
      <c r="I1592" s="38"/>
      <c r="J1592" s="38"/>
      <c r="K1592" s="38"/>
      <c r="L1592" s="37"/>
    </row>
    <row r="1593" spans="2:12" x14ac:dyDescent="0.25">
      <c r="B1593" s="18"/>
      <c r="C1593" s="38"/>
      <c r="D1593" s="39"/>
      <c r="E1593" s="40"/>
      <c r="F1593" s="40"/>
      <c r="G1593" s="40"/>
      <c r="H1593" s="41"/>
      <c r="I1593" s="38"/>
      <c r="J1593" s="38"/>
      <c r="K1593" s="38"/>
      <c r="L1593" s="37"/>
    </row>
    <row r="1594" spans="2:12" x14ac:dyDescent="0.25">
      <c r="B1594" s="18"/>
      <c r="C1594" s="38"/>
      <c r="D1594" s="39"/>
      <c r="E1594" s="40"/>
      <c r="F1594" s="40"/>
      <c r="G1594" s="40"/>
      <c r="H1594" s="41"/>
      <c r="I1594" s="38"/>
      <c r="J1594" s="38"/>
      <c r="K1594" s="38"/>
      <c r="L1594" s="37"/>
    </row>
    <row r="1595" spans="2:12" x14ac:dyDescent="0.25">
      <c r="B1595" s="18"/>
      <c r="C1595" s="38"/>
      <c r="D1595" s="39"/>
      <c r="E1595" s="40"/>
      <c r="F1595" s="40"/>
      <c r="G1595" s="40"/>
      <c r="H1595" s="41"/>
      <c r="I1595" s="38"/>
      <c r="J1595" s="38"/>
      <c r="K1595" s="38"/>
      <c r="L1595" s="37"/>
    </row>
    <row r="1596" spans="2:12" x14ac:dyDescent="0.25">
      <c r="B1596" s="18"/>
      <c r="C1596" s="38"/>
      <c r="D1596" s="39"/>
      <c r="E1596" s="40"/>
      <c r="F1596" s="40"/>
      <c r="G1596" s="40"/>
      <c r="H1596" s="41"/>
      <c r="I1596" s="38"/>
      <c r="J1596" s="38"/>
      <c r="K1596" s="38"/>
      <c r="L1596" s="37"/>
    </row>
    <row r="1597" spans="2:12" x14ac:dyDescent="0.25">
      <c r="B1597" s="18"/>
      <c r="C1597" s="38"/>
      <c r="D1597" s="39"/>
      <c r="E1597" s="40"/>
      <c r="F1597" s="40"/>
      <c r="G1597" s="40"/>
      <c r="H1597" s="41"/>
      <c r="I1597" s="38"/>
      <c r="J1597" s="38"/>
      <c r="K1597" s="38"/>
      <c r="L1597" s="37"/>
    </row>
    <row r="1598" spans="2:12" x14ac:dyDescent="0.25">
      <c r="B1598" s="18"/>
      <c r="C1598" s="38"/>
      <c r="D1598" s="39"/>
      <c r="E1598" s="40"/>
      <c r="F1598" s="40"/>
      <c r="G1598" s="40"/>
      <c r="H1598" s="41"/>
      <c r="I1598" s="38"/>
      <c r="J1598" s="38"/>
      <c r="K1598" s="38"/>
      <c r="L1598" s="37"/>
    </row>
    <row r="1599" spans="2:12" x14ac:dyDescent="0.25">
      <c r="B1599" s="18"/>
      <c r="C1599" s="38"/>
      <c r="D1599" s="39"/>
      <c r="E1599" s="40"/>
      <c r="F1599" s="40"/>
      <c r="G1599" s="40"/>
      <c r="H1599" s="41"/>
      <c r="I1599" s="38"/>
      <c r="J1599" s="38"/>
      <c r="K1599" s="38"/>
      <c r="L1599" s="37"/>
    </row>
    <row r="1600" spans="2:12" x14ac:dyDescent="0.25">
      <c r="B1600" s="18"/>
      <c r="C1600" s="38"/>
      <c r="D1600" s="39"/>
      <c r="E1600" s="40"/>
      <c r="F1600" s="40"/>
      <c r="G1600" s="40"/>
      <c r="H1600" s="41"/>
      <c r="I1600" s="38"/>
      <c r="J1600" s="38"/>
      <c r="K1600" s="38"/>
      <c r="L1600" s="37"/>
    </row>
    <row r="1601" spans="2:12" x14ac:dyDescent="0.25">
      <c r="B1601" s="18"/>
      <c r="C1601" s="38"/>
      <c r="D1601" s="39"/>
      <c r="E1601" s="40"/>
      <c r="F1601" s="40"/>
      <c r="G1601" s="40"/>
      <c r="H1601" s="41"/>
      <c r="I1601" s="38"/>
      <c r="J1601" s="38"/>
      <c r="K1601" s="38"/>
      <c r="L1601" s="37"/>
    </row>
    <row r="1602" spans="2:12" x14ac:dyDescent="0.25">
      <c r="B1602" s="18"/>
      <c r="C1602" s="38"/>
      <c r="D1602" s="39"/>
      <c r="E1602" s="40"/>
      <c r="F1602" s="40"/>
      <c r="G1602" s="40"/>
      <c r="H1602" s="41"/>
      <c r="I1602" s="38"/>
      <c r="J1602" s="38"/>
      <c r="K1602" s="38"/>
      <c r="L1602" s="37"/>
    </row>
    <row r="1603" spans="2:12" x14ac:dyDescent="0.25">
      <c r="B1603" s="18"/>
      <c r="C1603" s="38"/>
      <c r="D1603" s="39"/>
      <c r="E1603" s="40"/>
      <c r="F1603" s="40"/>
      <c r="G1603" s="40"/>
      <c r="H1603" s="41"/>
      <c r="I1603" s="38"/>
      <c r="J1603" s="38"/>
      <c r="K1603" s="38"/>
      <c r="L1603" s="37"/>
    </row>
    <row r="1604" spans="2:12" x14ac:dyDescent="0.25">
      <c r="B1604" s="18"/>
      <c r="C1604" s="38"/>
      <c r="D1604" s="39"/>
      <c r="E1604" s="40"/>
      <c r="F1604" s="40"/>
      <c r="G1604" s="40"/>
      <c r="H1604" s="41"/>
      <c r="I1604" s="38"/>
      <c r="J1604" s="38"/>
      <c r="K1604" s="38"/>
      <c r="L1604" s="37"/>
    </row>
    <row r="1605" spans="2:12" x14ac:dyDescent="0.25">
      <c r="B1605" s="18"/>
      <c r="C1605" s="38"/>
      <c r="D1605" s="39"/>
      <c r="E1605" s="40"/>
      <c r="F1605" s="40"/>
      <c r="G1605" s="40"/>
      <c r="H1605" s="41"/>
      <c r="I1605" s="38"/>
      <c r="J1605" s="38"/>
      <c r="K1605" s="38"/>
      <c r="L1605" s="37"/>
    </row>
    <row r="1606" spans="2:12" x14ac:dyDescent="0.25">
      <c r="B1606" s="18"/>
      <c r="C1606" s="38"/>
      <c r="D1606" s="39"/>
      <c r="E1606" s="40"/>
      <c r="F1606" s="40"/>
      <c r="G1606" s="40"/>
      <c r="H1606" s="41"/>
      <c r="I1606" s="38"/>
      <c r="J1606" s="38"/>
      <c r="K1606" s="38"/>
      <c r="L1606" s="37"/>
    </row>
    <row r="1607" spans="2:12" x14ac:dyDescent="0.25">
      <c r="B1607" s="18"/>
      <c r="C1607" s="38"/>
      <c r="D1607" s="39"/>
      <c r="E1607" s="40"/>
      <c r="F1607" s="40"/>
      <c r="G1607" s="40"/>
      <c r="H1607" s="41"/>
      <c r="I1607" s="38"/>
      <c r="J1607" s="38"/>
      <c r="K1607" s="38"/>
      <c r="L1607" s="37"/>
    </row>
    <row r="1608" spans="2:12" x14ac:dyDescent="0.25">
      <c r="B1608" s="18"/>
      <c r="C1608" s="38"/>
      <c r="D1608" s="39"/>
      <c r="E1608" s="40"/>
      <c r="F1608" s="40"/>
      <c r="G1608" s="40"/>
      <c r="H1608" s="41"/>
      <c r="I1608" s="38"/>
      <c r="J1608" s="38"/>
      <c r="K1608" s="38"/>
      <c r="L1608" s="37"/>
    </row>
    <row r="1609" spans="2:12" x14ac:dyDescent="0.25">
      <c r="B1609" s="18"/>
      <c r="C1609" s="38"/>
      <c r="D1609" s="39"/>
      <c r="E1609" s="40"/>
      <c r="F1609" s="40"/>
      <c r="G1609" s="40"/>
      <c r="H1609" s="41"/>
      <c r="I1609" s="38"/>
      <c r="J1609" s="38"/>
      <c r="K1609" s="38"/>
      <c r="L1609" s="37"/>
    </row>
    <row r="1610" spans="2:12" x14ac:dyDescent="0.25">
      <c r="B1610" s="18"/>
      <c r="C1610" s="38"/>
      <c r="D1610" s="39"/>
      <c r="E1610" s="40"/>
      <c r="F1610" s="40"/>
      <c r="G1610" s="40"/>
      <c r="H1610" s="41"/>
      <c r="I1610" s="38"/>
      <c r="J1610" s="38"/>
      <c r="K1610" s="38"/>
      <c r="L1610" s="37"/>
    </row>
    <row r="1611" spans="2:12" x14ac:dyDescent="0.25">
      <c r="B1611" s="18"/>
      <c r="C1611" s="38"/>
      <c r="D1611" s="39"/>
      <c r="E1611" s="40"/>
      <c r="F1611" s="40"/>
      <c r="G1611" s="40"/>
      <c r="H1611" s="41"/>
      <c r="I1611" s="38"/>
      <c r="J1611" s="38"/>
      <c r="K1611" s="38"/>
      <c r="L1611" s="37"/>
    </row>
    <row r="1612" spans="2:12" x14ac:dyDescent="0.25">
      <c r="B1612" s="18"/>
      <c r="C1612" s="38"/>
      <c r="D1612" s="39"/>
      <c r="E1612" s="40"/>
      <c r="F1612" s="40"/>
      <c r="G1612" s="40"/>
      <c r="H1612" s="41"/>
      <c r="I1612" s="38"/>
      <c r="J1612" s="38"/>
      <c r="K1612" s="38"/>
      <c r="L1612" s="37"/>
    </row>
    <row r="1613" spans="2:12" x14ac:dyDescent="0.25">
      <c r="B1613" s="18"/>
      <c r="C1613" s="38"/>
      <c r="D1613" s="39"/>
      <c r="E1613" s="40"/>
      <c r="F1613" s="40"/>
      <c r="G1613" s="40"/>
      <c r="H1613" s="41"/>
      <c r="I1613" s="38"/>
      <c r="J1613" s="38"/>
      <c r="K1613" s="38"/>
      <c r="L1613" s="37"/>
    </row>
    <row r="1614" spans="2:12" x14ac:dyDescent="0.25">
      <c r="B1614" s="18"/>
      <c r="C1614" s="38"/>
      <c r="D1614" s="39"/>
      <c r="E1614" s="40"/>
      <c r="F1614" s="40"/>
      <c r="G1614" s="40"/>
      <c r="H1614" s="41"/>
      <c r="I1614" s="38"/>
      <c r="J1614" s="38"/>
      <c r="K1614" s="38"/>
      <c r="L1614" s="37"/>
    </row>
    <row r="1615" spans="2:12" x14ac:dyDescent="0.25">
      <c r="B1615" s="18"/>
      <c r="C1615" s="38"/>
      <c r="D1615" s="39"/>
      <c r="E1615" s="40"/>
      <c r="F1615" s="40"/>
      <c r="G1615" s="40"/>
      <c r="H1615" s="41"/>
      <c r="I1615" s="38"/>
      <c r="J1615" s="38"/>
      <c r="K1615" s="38"/>
      <c r="L1615" s="37"/>
    </row>
    <row r="1616" spans="2:12" x14ac:dyDescent="0.25">
      <c r="B1616" s="18"/>
      <c r="C1616" s="38"/>
      <c r="D1616" s="39"/>
      <c r="E1616" s="40"/>
      <c r="F1616" s="40"/>
      <c r="G1616" s="40"/>
      <c r="H1616" s="41"/>
      <c r="I1616" s="38"/>
      <c r="J1616" s="38"/>
      <c r="K1616" s="38"/>
      <c r="L1616" s="37"/>
    </row>
    <row r="1617" spans="2:12" x14ac:dyDescent="0.25">
      <c r="B1617" s="18"/>
      <c r="C1617" s="38"/>
      <c r="D1617" s="39"/>
      <c r="E1617" s="40"/>
      <c r="F1617" s="40"/>
      <c r="G1617" s="40"/>
      <c r="H1617" s="41"/>
      <c r="I1617" s="38"/>
      <c r="J1617" s="38"/>
      <c r="K1617" s="38"/>
      <c r="L1617" s="37"/>
    </row>
    <row r="1618" spans="2:12" x14ac:dyDescent="0.25">
      <c r="B1618" s="18"/>
      <c r="C1618" s="38"/>
      <c r="D1618" s="39"/>
      <c r="E1618" s="40"/>
      <c r="F1618" s="40"/>
      <c r="G1618" s="40"/>
      <c r="H1618" s="41"/>
      <c r="I1618" s="38"/>
      <c r="J1618" s="38"/>
      <c r="K1618" s="38"/>
      <c r="L1618" s="37"/>
    </row>
    <row r="1619" spans="2:12" x14ac:dyDescent="0.25">
      <c r="B1619" s="18"/>
      <c r="C1619" s="38"/>
      <c r="D1619" s="39"/>
      <c r="E1619" s="40"/>
      <c r="F1619" s="40"/>
      <c r="G1619" s="40"/>
      <c r="H1619" s="41"/>
      <c r="I1619" s="38"/>
      <c r="J1619" s="38"/>
      <c r="K1619" s="38"/>
      <c r="L1619" s="37"/>
    </row>
    <row r="1620" spans="2:12" x14ac:dyDescent="0.25">
      <c r="B1620" s="18"/>
      <c r="C1620" s="38"/>
      <c r="D1620" s="39"/>
      <c r="E1620" s="40"/>
      <c r="F1620" s="40"/>
      <c r="G1620" s="40"/>
      <c r="H1620" s="41"/>
      <c r="I1620" s="38"/>
      <c r="J1620" s="38"/>
      <c r="K1620" s="38"/>
      <c r="L1620" s="37"/>
    </row>
    <row r="1621" spans="2:12" x14ac:dyDescent="0.25">
      <c r="B1621" s="18"/>
      <c r="C1621" s="38"/>
      <c r="D1621" s="39"/>
      <c r="E1621" s="40"/>
      <c r="F1621" s="40"/>
      <c r="G1621" s="40"/>
      <c r="H1621" s="41"/>
      <c r="I1621" s="38"/>
      <c r="J1621" s="38"/>
      <c r="K1621" s="38"/>
      <c r="L1621" s="37"/>
    </row>
    <row r="1622" spans="2:12" x14ac:dyDescent="0.25">
      <c r="B1622" s="18"/>
      <c r="C1622" s="38"/>
      <c r="D1622" s="39"/>
      <c r="E1622" s="40"/>
      <c r="F1622" s="40"/>
      <c r="G1622" s="40"/>
      <c r="H1622" s="41"/>
      <c r="I1622" s="38"/>
      <c r="J1622" s="38"/>
      <c r="K1622" s="38"/>
      <c r="L1622" s="37"/>
    </row>
    <row r="1623" spans="2:12" x14ac:dyDescent="0.25">
      <c r="B1623" s="18"/>
      <c r="C1623" s="38"/>
      <c r="D1623" s="39"/>
      <c r="E1623" s="40"/>
      <c r="F1623" s="40"/>
      <c r="G1623" s="40"/>
      <c r="H1623" s="41"/>
      <c r="I1623" s="38"/>
      <c r="J1623" s="38"/>
      <c r="K1623" s="38"/>
      <c r="L1623" s="37"/>
    </row>
    <row r="1624" spans="2:12" x14ac:dyDescent="0.25">
      <c r="B1624" s="18"/>
      <c r="C1624" s="38"/>
      <c r="D1624" s="39"/>
      <c r="E1624" s="40"/>
      <c r="F1624" s="40"/>
      <c r="G1624" s="40"/>
      <c r="H1624" s="41"/>
      <c r="I1624" s="38"/>
      <c r="J1624" s="38"/>
      <c r="K1624" s="38"/>
      <c r="L1624" s="37"/>
    </row>
    <row r="1625" spans="2:12" x14ac:dyDescent="0.25">
      <c r="B1625" s="18"/>
      <c r="C1625" s="38"/>
      <c r="D1625" s="39"/>
      <c r="E1625" s="40"/>
      <c r="F1625" s="40"/>
      <c r="G1625" s="40"/>
      <c r="H1625" s="41"/>
      <c r="I1625" s="38"/>
      <c r="J1625" s="38"/>
      <c r="K1625" s="38"/>
      <c r="L1625" s="37"/>
    </row>
    <row r="1626" spans="2:12" x14ac:dyDescent="0.25">
      <c r="B1626" s="18"/>
      <c r="C1626" s="38"/>
      <c r="D1626" s="39"/>
      <c r="E1626" s="40"/>
      <c r="F1626" s="40"/>
      <c r="G1626" s="40"/>
      <c r="H1626" s="41"/>
      <c r="I1626" s="38"/>
      <c r="J1626" s="38"/>
      <c r="K1626" s="38"/>
      <c r="L1626" s="37"/>
    </row>
    <row r="1627" spans="2:12" x14ac:dyDescent="0.25">
      <c r="B1627" s="18"/>
      <c r="C1627" s="38"/>
      <c r="D1627" s="39"/>
      <c r="E1627" s="40"/>
      <c r="F1627" s="40"/>
      <c r="G1627" s="40"/>
      <c r="H1627" s="41"/>
      <c r="I1627" s="38"/>
      <c r="J1627" s="38"/>
      <c r="K1627" s="38"/>
      <c r="L1627" s="37"/>
    </row>
    <row r="1628" spans="2:12" x14ac:dyDescent="0.25">
      <c r="B1628" s="18"/>
      <c r="C1628" s="38"/>
      <c r="D1628" s="39"/>
      <c r="E1628" s="40"/>
      <c r="F1628" s="40"/>
      <c r="G1628" s="40"/>
      <c r="H1628" s="41"/>
      <c r="I1628" s="38"/>
      <c r="J1628" s="38"/>
      <c r="K1628" s="38"/>
      <c r="L1628" s="37"/>
    </row>
    <row r="1629" spans="2:12" x14ac:dyDescent="0.25">
      <c r="B1629" s="18"/>
      <c r="C1629" s="38"/>
      <c r="D1629" s="39"/>
      <c r="E1629" s="40"/>
      <c r="F1629" s="40"/>
      <c r="G1629" s="40"/>
      <c r="H1629" s="41"/>
      <c r="I1629" s="38"/>
      <c r="J1629" s="38"/>
      <c r="K1629" s="38"/>
      <c r="L1629" s="37"/>
    </row>
    <row r="1630" spans="2:12" x14ac:dyDescent="0.25">
      <c r="B1630" s="18"/>
      <c r="C1630" s="38"/>
      <c r="D1630" s="39"/>
      <c r="E1630" s="40"/>
      <c r="F1630" s="40"/>
      <c r="G1630" s="40"/>
      <c r="H1630" s="41"/>
      <c r="I1630" s="38"/>
      <c r="J1630" s="38"/>
      <c r="K1630" s="38"/>
      <c r="L1630" s="37"/>
    </row>
    <row r="1631" spans="2:12" x14ac:dyDescent="0.25">
      <c r="B1631" s="18"/>
      <c r="C1631" s="38"/>
      <c r="D1631" s="39"/>
      <c r="E1631" s="40"/>
      <c r="F1631" s="40"/>
      <c r="G1631" s="40"/>
      <c r="H1631" s="41"/>
      <c r="I1631" s="38"/>
      <c r="J1631" s="38"/>
      <c r="K1631" s="38"/>
      <c r="L1631" s="37"/>
    </row>
    <row r="1632" spans="2:12" x14ac:dyDescent="0.25">
      <c r="B1632" s="18"/>
      <c r="C1632" s="38"/>
      <c r="D1632" s="39"/>
      <c r="E1632" s="40"/>
      <c r="F1632" s="40"/>
      <c r="G1632" s="40"/>
      <c r="H1632" s="41"/>
      <c r="I1632" s="38"/>
      <c r="J1632" s="38"/>
      <c r="K1632" s="38"/>
      <c r="L1632" s="37"/>
    </row>
    <row r="1633" spans="2:12" x14ac:dyDescent="0.25">
      <c r="B1633" s="18"/>
      <c r="C1633" s="38"/>
      <c r="D1633" s="39"/>
      <c r="E1633" s="40"/>
      <c r="F1633" s="40"/>
      <c r="G1633" s="40"/>
      <c r="H1633" s="41"/>
      <c r="I1633" s="38"/>
      <c r="J1633" s="38"/>
      <c r="K1633" s="38"/>
      <c r="L1633" s="37"/>
    </row>
    <row r="1634" spans="2:12" x14ac:dyDescent="0.25">
      <c r="B1634" s="18"/>
      <c r="C1634" s="38"/>
      <c r="D1634" s="39"/>
      <c r="E1634" s="40"/>
      <c r="F1634" s="40"/>
      <c r="G1634" s="40"/>
      <c r="H1634" s="41"/>
      <c r="I1634" s="38"/>
      <c r="J1634" s="38"/>
      <c r="K1634" s="38"/>
      <c r="L1634" s="37"/>
    </row>
    <row r="1635" spans="2:12" x14ac:dyDescent="0.25">
      <c r="B1635" s="18"/>
      <c r="C1635" s="38"/>
      <c r="D1635" s="39"/>
      <c r="E1635" s="40"/>
      <c r="F1635" s="40"/>
      <c r="G1635" s="40"/>
      <c r="H1635" s="41"/>
      <c r="I1635" s="38"/>
      <c r="J1635" s="38"/>
      <c r="K1635" s="38"/>
      <c r="L1635" s="37"/>
    </row>
    <row r="1636" spans="2:12" x14ac:dyDescent="0.25">
      <c r="B1636" s="18"/>
      <c r="C1636" s="38"/>
      <c r="D1636" s="39"/>
      <c r="E1636" s="40"/>
      <c r="F1636" s="40"/>
      <c r="G1636" s="40"/>
      <c r="H1636" s="41"/>
      <c r="I1636" s="38"/>
      <c r="J1636" s="38"/>
      <c r="K1636" s="38"/>
      <c r="L1636" s="37"/>
    </row>
    <row r="1637" spans="2:12" x14ac:dyDescent="0.25">
      <c r="B1637" s="18"/>
      <c r="C1637" s="38"/>
      <c r="D1637" s="39"/>
      <c r="E1637" s="40"/>
      <c r="F1637" s="40"/>
      <c r="G1637" s="40"/>
      <c r="H1637" s="41"/>
      <c r="I1637" s="38"/>
      <c r="J1637" s="38"/>
      <c r="K1637" s="38"/>
      <c r="L1637" s="37"/>
    </row>
    <row r="1638" spans="2:12" x14ac:dyDescent="0.25">
      <c r="B1638" s="18"/>
      <c r="C1638" s="38"/>
      <c r="D1638" s="39"/>
      <c r="E1638" s="40"/>
      <c r="F1638" s="40"/>
      <c r="G1638" s="40"/>
      <c r="H1638" s="41"/>
      <c r="I1638" s="38"/>
      <c r="J1638" s="38"/>
      <c r="K1638" s="38"/>
      <c r="L1638" s="37"/>
    </row>
    <row r="1639" spans="2:12" x14ac:dyDescent="0.25">
      <c r="B1639" s="18"/>
      <c r="C1639" s="38"/>
      <c r="D1639" s="39"/>
      <c r="E1639" s="40"/>
      <c r="F1639" s="40"/>
      <c r="G1639" s="40"/>
      <c r="H1639" s="41"/>
      <c r="I1639" s="38"/>
      <c r="J1639" s="38"/>
      <c r="K1639" s="38"/>
      <c r="L1639" s="37"/>
    </row>
    <row r="1640" spans="2:12" x14ac:dyDescent="0.25">
      <c r="B1640" s="18"/>
      <c r="C1640" s="38"/>
      <c r="D1640" s="39"/>
      <c r="E1640" s="40"/>
      <c r="F1640" s="40"/>
      <c r="G1640" s="40"/>
      <c r="H1640" s="41"/>
      <c r="I1640" s="38"/>
      <c r="J1640" s="38"/>
      <c r="K1640" s="38"/>
      <c r="L1640" s="37"/>
    </row>
    <row r="1641" spans="2:12" x14ac:dyDescent="0.25">
      <c r="B1641" s="18"/>
      <c r="C1641" s="38"/>
      <c r="D1641" s="39"/>
      <c r="E1641" s="40"/>
      <c r="F1641" s="40"/>
      <c r="G1641" s="40"/>
      <c r="H1641" s="41"/>
      <c r="I1641" s="38"/>
      <c r="J1641" s="38"/>
      <c r="K1641" s="38"/>
      <c r="L1641" s="37"/>
    </row>
    <row r="1642" spans="2:12" x14ac:dyDescent="0.25">
      <c r="B1642" s="18"/>
      <c r="C1642" s="38"/>
      <c r="D1642" s="39"/>
      <c r="E1642" s="40"/>
      <c r="F1642" s="40"/>
      <c r="G1642" s="40"/>
      <c r="H1642" s="41"/>
      <c r="I1642" s="38"/>
      <c r="J1642" s="38"/>
      <c r="K1642" s="38"/>
      <c r="L1642" s="37"/>
    </row>
    <row r="1643" spans="2:12" x14ac:dyDescent="0.25">
      <c r="B1643" s="18"/>
      <c r="C1643" s="38"/>
      <c r="D1643" s="39"/>
      <c r="E1643" s="40"/>
      <c r="F1643" s="40"/>
      <c r="G1643" s="40"/>
      <c r="H1643" s="41"/>
      <c r="I1643" s="38"/>
      <c r="J1643" s="38"/>
      <c r="K1643" s="38"/>
      <c r="L1643" s="37"/>
    </row>
    <row r="1644" spans="2:12" x14ac:dyDescent="0.25">
      <c r="B1644" s="18"/>
      <c r="C1644" s="38"/>
      <c r="D1644" s="39"/>
      <c r="E1644" s="40"/>
      <c r="F1644" s="40"/>
      <c r="G1644" s="40"/>
      <c r="H1644" s="41"/>
      <c r="I1644" s="38"/>
      <c r="J1644" s="38"/>
      <c r="K1644" s="38"/>
      <c r="L1644" s="37"/>
    </row>
    <row r="1645" spans="2:12" x14ac:dyDescent="0.25">
      <c r="B1645" s="18"/>
      <c r="C1645" s="38"/>
      <c r="D1645" s="39"/>
      <c r="E1645" s="40"/>
      <c r="F1645" s="40"/>
      <c r="G1645" s="40"/>
      <c r="H1645" s="41"/>
      <c r="I1645" s="38"/>
      <c r="J1645" s="38"/>
      <c r="K1645" s="38"/>
      <c r="L1645" s="37"/>
    </row>
    <row r="1646" spans="2:12" x14ac:dyDescent="0.25">
      <c r="B1646" s="18"/>
      <c r="C1646" s="38"/>
      <c r="D1646" s="39"/>
      <c r="E1646" s="40"/>
      <c r="F1646" s="40"/>
      <c r="G1646" s="40"/>
      <c r="H1646" s="41"/>
      <c r="I1646" s="38"/>
      <c r="J1646" s="38"/>
      <c r="K1646" s="38"/>
      <c r="L1646" s="37"/>
    </row>
    <row r="1647" spans="2:12" x14ac:dyDescent="0.25">
      <c r="B1647" s="18"/>
      <c r="C1647" s="38"/>
      <c r="D1647" s="39"/>
      <c r="E1647" s="40"/>
      <c r="F1647" s="40"/>
      <c r="G1647" s="40"/>
      <c r="H1647" s="41"/>
      <c r="I1647" s="38"/>
      <c r="J1647" s="38"/>
      <c r="K1647" s="38"/>
      <c r="L1647" s="37"/>
    </row>
    <row r="1648" spans="2:12" x14ac:dyDescent="0.25">
      <c r="B1648" s="18"/>
      <c r="C1648" s="38"/>
      <c r="D1648" s="39"/>
      <c r="E1648" s="40"/>
      <c r="F1648" s="40"/>
      <c r="G1648" s="40"/>
      <c r="H1648" s="41"/>
      <c r="I1648" s="38"/>
      <c r="J1648" s="38"/>
      <c r="K1648" s="38"/>
      <c r="L1648" s="37"/>
    </row>
    <row r="1649" spans="2:12" x14ac:dyDescent="0.25">
      <c r="B1649" s="18"/>
      <c r="C1649" s="38"/>
      <c r="D1649" s="39"/>
      <c r="E1649" s="40"/>
      <c r="F1649" s="40"/>
      <c r="G1649" s="40"/>
      <c r="H1649" s="41"/>
      <c r="I1649" s="38"/>
      <c r="J1649" s="38"/>
      <c r="K1649" s="38"/>
      <c r="L1649" s="37"/>
    </row>
    <row r="1650" spans="2:12" x14ac:dyDescent="0.25">
      <c r="B1650" s="18"/>
      <c r="C1650" s="38"/>
      <c r="D1650" s="39"/>
      <c r="E1650" s="40"/>
      <c r="F1650" s="40"/>
      <c r="G1650" s="40"/>
      <c r="H1650" s="41"/>
      <c r="I1650" s="38"/>
      <c r="J1650" s="38"/>
      <c r="K1650" s="38"/>
      <c r="L1650" s="37"/>
    </row>
    <row r="1651" spans="2:12" x14ac:dyDescent="0.25">
      <c r="B1651" s="18"/>
      <c r="C1651" s="38"/>
      <c r="D1651" s="39"/>
      <c r="E1651" s="40"/>
      <c r="F1651" s="40"/>
      <c r="G1651" s="40"/>
      <c r="H1651" s="41"/>
      <c r="I1651" s="38"/>
      <c r="J1651" s="38"/>
      <c r="K1651" s="38"/>
      <c r="L1651" s="37"/>
    </row>
    <row r="1652" spans="2:12" x14ac:dyDescent="0.25">
      <c r="B1652" s="18"/>
      <c r="C1652" s="38"/>
      <c r="D1652" s="39"/>
      <c r="E1652" s="40"/>
      <c r="F1652" s="40"/>
      <c r="G1652" s="40"/>
      <c r="H1652" s="41"/>
      <c r="I1652" s="38"/>
      <c r="J1652" s="38"/>
      <c r="K1652" s="38"/>
      <c r="L1652" s="37"/>
    </row>
    <row r="1653" spans="2:12" x14ac:dyDescent="0.25">
      <c r="B1653" s="18"/>
      <c r="C1653" s="38"/>
      <c r="D1653" s="39"/>
      <c r="E1653" s="40"/>
      <c r="F1653" s="40"/>
      <c r="G1653" s="40"/>
      <c r="H1653" s="41"/>
      <c r="I1653" s="38"/>
      <c r="J1653" s="38"/>
      <c r="K1653" s="38"/>
      <c r="L1653" s="37"/>
    </row>
    <row r="1654" spans="2:12" x14ac:dyDescent="0.25">
      <c r="B1654" s="18"/>
      <c r="C1654" s="38"/>
      <c r="D1654" s="39"/>
      <c r="E1654" s="40"/>
      <c r="F1654" s="40"/>
      <c r="G1654" s="40"/>
      <c r="H1654" s="41"/>
      <c r="I1654" s="38"/>
      <c r="J1654" s="38"/>
      <c r="K1654" s="38"/>
      <c r="L1654" s="37"/>
    </row>
    <row r="1655" spans="2:12" x14ac:dyDescent="0.25">
      <c r="B1655" s="18"/>
      <c r="C1655" s="38"/>
      <c r="D1655" s="39"/>
      <c r="E1655" s="40"/>
      <c r="F1655" s="40"/>
      <c r="G1655" s="40"/>
      <c r="H1655" s="41"/>
      <c r="I1655" s="38"/>
      <c r="J1655" s="38"/>
      <c r="K1655" s="38"/>
      <c r="L1655" s="37"/>
    </row>
    <row r="1656" spans="2:12" x14ac:dyDescent="0.25">
      <c r="B1656" s="18"/>
      <c r="C1656" s="38"/>
      <c r="D1656" s="39"/>
      <c r="E1656" s="40"/>
      <c r="F1656" s="40"/>
      <c r="G1656" s="40"/>
      <c r="H1656" s="41"/>
      <c r="I1656" s="38"/>
      <c r="J1656" s="38"/>
      <c r="K1656" s="38"/>
      <c r="L1656" s="37"/>
    </row>
    <row r="1657" spans="2:12" x14ac:dyDescent="0.25">
      <c r="B1657" s="18"/>
      <c r="C1657" s="38"/>
      <c r="D1657" s="39"/>
      <c r="E1657" s="40"/>
      <c r="F1657" s="40"/>
      <c r="G1657" s="40"/>
      <c r="H1657" s="41"/>
      <c r="I1657" s="38"/>
      <c r="J1657" s="38"/>
      <c r="K1657" s="38"/>
      <c r="L1657" s="37"/>
    </row>
    <row r="1658" spans="2:12" x14ac:dyDescent="0.25">
      <c r="B1658" s="18"/>
      <c r="C1658" s="38"/>
      <c r="D1658" s="39"/>
      <c r="E1658" s="40"/>
      <c r="F1658" s="40"/>
      <c r="G1658" s="40"/>
      <c r="H1658" s="41"/>
      <c r="I1658" s="38"/>
      <c r="J1658" s="38"/>
      <c r="K1658" s="38"/>
      <c r="L1658" s="37"/>
    </row>
    <row r="1659" spans="2:12" x14ac:dyDescent="0.25">
      <c r="B1659" s="18"/>
      <c r="C1659" s="38"/>
      <c r="D1659" s="39"/>
      <c r="E1659" s="40"/>
      <c r="F1659" s="40"/>
      <c r="G1659" s="40"/>
      <c r="H1659" s="41"/>
      <c r="I1659" s="38"/>
      <c r="J1659" s="38"/>
      <c r="K1659" s="38"/>
      <c r="L1659" s="37"/>
    </row>
    <row r="1660" spans="2:12" x14ac:dyDescent="0.25">
      <c r="B1660" s="18"/>
      <c r="C1660" s="38"/>
      <c r="D1660" s="39"/>
      <c r="E1660" s="40"/>
      <c r="F1660" s="40"/>
      <c r="G1660" s="40"/>
      <c r="H1660" s="41"/>
      <c r="I1660" s="38"/>
      <c r="J1660" s="38"/>
      <c r="K1660" s="38"/>
      <c r="L1660" s="37"/>
    </row>
    <row r="1661" spans="2:12" x14ac:dyDescent="0.25">
      <c r="B1661" s="18"/>
      <c r="C1661" s="38"/>
      <c r="D1661" s="39"/>
      <c r="E1661" s="40"/>
      <c r="F1661" s="40"/>
      <c r="G1661" s="40"/>
      <c r="H1661" s="41"/>
      <c r="I1661" s="38"/>
      <c r="J1661" s="38"/>
      <c r="K1661" s="38"/>
      <c r="L1661" s="37"/>
    </row>
    <row r="1662" spans="2:12" x14ac:dyDescent="0.25">
      <c r="B1662" s="18"/>
      <c r="C1662" s="38"/>
      <c r="D1662" s="39"/>
      <c r="E1662" s="40"/>
      <c r="F1662" s="40"/>
      <c r="G1662" s="40"/>
      <c r="H1662" s="41"/>
      <c r="I1662" s="38"/>
      <c r="J1662" s="38"/>
      <c r="K1662" s="38"/>
      <c r="L1662" s="37"/>
    </row>
    <row r="1663" spans="2:12" x14ac:dyDescent="0.25">
      <c r="B1663" s="18"/>
      <c r="C1663" s="38"/>
      <c r="D1663" s="39"/>
      <c r="E1663" s="40"/>
      <c r="F1663" s="40"/>
      <c r="G1663" s="40"/>
      <c r="H1663" s="41"/>
      <c r="I1663" s="38"/>
      <c r="J1663" s="38"/>
      <c r="K1663" s="38"/>
      <c r="L1663" s="37"/>
    </row>
    <row r="1664" spans="2:12" x14ac:dyDescent="0.25">
      <c r="B1664" s="18"/>
      <c r="C1664" s="38"/>
      <c r="D1664" s="39"/>
      <c r="E1664" s="40"/>
      <c r="F1664" s="40"/>
      <c r="G1664" s="40"/>
      <c r="H1664" s="41"/>
      <c r="I1664" s="38"/>
      <c r="J1664" s="38"/>
      <c r="K1664" s="38"/>
      <c r="L1664" s="37"/>
    </row>
    <row r="1665" spans="2:12" x14ac:dyDescent="0.25">
      <c r="B1665" s="18"/>
      <c r="C1665" s="38"/>
      <c r="D1665" s="39"/>
      <c r="E1665" s="40"/>
      <c r="F1665" s="40"/>
      <c r="G1665" s="40"/>
      <c r="H1665" s="41"/>
      <c r="I1665" s="38"/>
      <c r="J1665" s="38"/>
      <c r="K1665" s="38"/>
      <c r="L1665" s="37"/>
    </row>
    <row r="1666" spans="2:12" x14ac:dyDescent="0.25">
      <c r="B1666" s="18"/>
      <c r="C1666" s="38"/>
      <c r="D1666" s="39"/>
      <c r="E1666" s="40"/>
      <c r="F1666" s="40"/>
      <c r="G1666" s="40"/>
      <c r="H1666" s="41"/>
      <c r="I1666" s="38"/>
      <c r="J1666" s="38"/>
      <c r="K1666" s="38"/>
      <c r="L1666" s="37"/>
    </row>
    <row r="1667" spans="2:12" x14ac:dyDescent="0.25">
      <c r="B1667" s="18"/>
      <c r="C1667" s="38"/>
      <c r="D1667" s="39"/>
      <c r="E1667" s="40"/>
      <c r="F1667" s="40"/>
      <c r="G1667" s="40"/>
      <c r="H1667" s="41"/>
      <c r="I1667" s="38"/>
      <c r="J1667" s="38"/>
      <c r="K1667" s="38"/>
      <c r="L1667" s="37"/>
    </row>
    <row r="1668" spans="2:12" x14ac:dyDescent="0.25">
      <c r="B1668" s="18"/>
      <c r="C1668" s="38"/>
      <c r="D1668" s="39"/>
      <c r="E1668" s="40"/>
      <c r="F1668" s="40"/>
      <c r="G1668" s="40"/>
      <c r="H1668" s="41"/>
      <c r="I1668" s="38"/>
      <c r="J1668" s="38"/>
      <c r="K1668" s="38"/>
      <c r="L1668" s="37"/>
    </row>
    <row r="1669" spans="2:12" x14ac:dyDescent="0.25">
      <c r="B1669" s="18"/>
      <c r="C1669" s="38"/>
      <c r="D1669" s="39"/>
      <c r="E1669" s="40"/>
      <c r="F1669" s="40"/>
      <c r="G1669" s="40"/>
      <c r="H1669" s="41"/>
      <c r="I1669" s="38"/>
      <c r="J1669" s="38"/>
      <c r="K1669" s="38"/>
      <c r="L1669" s="37"/>
    </row>
    <row r="1670" spans="2:12" x14ac:dyDescent="0.25">
      <c r="B1670" s="18"/>
      <c r="C1670" s="38"/>
      <c r="D1670" s="39"/>
      <c r="E1670" s="40"/>
      <c r="F1670" s="40"/>
      <c r="G1670" s="40"/>
      <c r="H1670" s="41"/>
      <c r="I1670" s="38"/>
      <c r="J1670" s="38"/>
      <c r="K1670" s="38"/>
      <c r="L1670" s="37"/>
    </row>
    <row r="1671" spans="2:12" x14ac:dyDescent="0.25">
      <c r="B1671" s="18"/>
      <c r="C1671" s="38"/>
      <c r="D1671" s="39"/>
      <c r="E1671" s="40"/>
      <c r="F1671" s="40"/>
      <c r="G1671" s="40"/>
      <c r="H1671" s="41"/>
      <c r="I1671" s="38"/>
      <c r="J1671" s="38"/>
      <c r="K1671" s="38"/>
      <c r="L1671" s="37"/>
    </row>
    <row r="1672" spans="2:12" x14ac:dyDescent="0.25">
      <c r="B1672" s="18"/>
      <c r="C1672" s="38"/>
      <c r="D1672" s="39"/>
      <c r="E1672" s="40"/>
      <c r="F1672" s="40"/>
      <c r="G1672" s="40"/>
      <c r="H1672" s="41"/>
      <c r="I1672" s="38"/>
      <c r="J1672" s="38"/>
      <c r="K1672" s="38"/>
      <c r="L1672" s="37"/>
    </row>
    <row r="1673" spans="2:12" x14ac:dyDescent="0.25">
      <c r="B1673" s="18"/>
      <c r="C1673" s="38"/>
      <c r="D1673" s="39"/>
      <c r="E1673" s="40"/>
      <c r="F1673" s="40"/>
      <c r="G1673" s="40"/>
      <c r="H1673" s="41"/>
      <c r="I1673" s="38"/>
      <c r="J1673" s="38"/>
      <c r="K1673" s="38"/>
      <c r="L1673" s="37"/>
    </row>
    <row r="1674" spans="2:12" x14ac:dyDescent="0.25">
      <c r="B1674" s="18"/>
      <c r="C1674" s="38"/>
      <c r="D1674" s="39"/>
      <c r="E1674" s="40"/>
      <c r="F1674" s="40"/>
      <c r="G1674" s="40"/>
      <c r="H1674" s="41"/>
      <c r="I1674" s="38"/>
      <c r="J1674" s="38"/>
      <c r="K1674" s="38"/>
      <c r="L1674" s="37"/>
    </row>
    <row r="1675" spans="2:12" x14ac:dyDescent="0.25">
      <c r="B1675" s="18"/>
      <c r="C1675" s="38"/>
      <c r="D1675" s="39"/>
      <c r="E1675" s="40"/>
      <c r="F1675" s="40"/>
      <c r="G1675" s="40"/>
      <c r="H1675" s="41"/>
      <c r="I1675" s="38"/>
      <c r="J1675" s="38"/>
      <c r="K1675" s="38"/>
      <c r="L1675" s="37"/>
    </row>
    <row r="1676" spans="2:12" x14ac:dyDescent="0.25">
      <c r="B1676" s="18"/>
      <c r="C1676" s="38"/>
      <c r="D1676" s="39"/>
      <c r="E1676" s="40"/>
      <c r="F1676" s="40"/>
      <c r="G1676" s="40"/>
      <c r="H1676" s="41"/>
      <c r="I1676" s="38"/>
      <c r="J1676" s="38"/>
      <c r="K1676" s="38"/>
      <c r="L1676" s="37"/>
    </row>
    <row r="1677" spans="2:12" x14ac:dyDescent="0.25">
      <c r="B1677" s="18"/>
      <c r="C1677" s="38"/>
      <c r="D1677" s="39"/>
      <c r="E1677" s="40"/>
      <c r="F1677" s="40"/>
      <c r="G1677" s="40"/>
      <c r="H1677" s="41"/>
      <c r="I1677" s="38"/>
      <c r="J1677" s="38"/>
      <c r="K1677" s="38"/>
      <c r="L1677" s="37"/>
    </row>
    <row r="1678" spans="2:12" x14ac:dyDescent="0.25">
      <c r="B1678" s="18"/>
      <c r="C1678" s="38"/>
      <c r="D1678" s="39"/>
      <c r="E1678" s="40"/>
      <c r="F1678" s="40"/>
      <c r="G1678" s="40"/>
      <c r="H1678" s="41"/>
      <c r="I1678" s="38"/>
      <c r="J1678" s="38"/>
      <c r="K1678" s="38"/>
      <c r="L1678" s="37"/>
    </row>
    <row r="1679" spans="2:12" x14ac:dyDescent="0.25">
      <c r="B1679" s="18"/>
      <c r="C1679" s="38"/>
      <c r="D1679" s="39"/>
      <c r="E1679" s="40"/>
      <c r="F1679" s="40"/>
      <c r="G1679" s="40"/>
      <c r="H1679" s="41"/>
      <c r="I1679" s="38"/>
      <c r="J1679" s="38"/>
      <c r="K1679" s="38"/>
      <c r="L1679" s="37"/>
    </row>
    <row r="1680" spans="2:12" x14ac:dyDescent="0.25">
      <c r="B1680" s="18"/>
      <c r="C1680" s="38"/>
      <c r="D1680" s="39"/>
      <c r="E1680" s="40"/>
      <c r="F1680" s="40"/>
      <c r="G1680" s="40"/>
      <c r="H1680" s="41"/>
      <c r="I1680" s="38"/>
      <c r="J1680" s="38"/>
      <c r="K1680" s="38"/>
      <c r="L1680" s="37"/>
    </row>
    <row r="1681" spans="2:12" x14ac:dyDescent="0.25">
      <c r="B1681" s="18"/>
      <c r="C1681" s="38"/>
      <c r="D1681" s="39"/>
      <c r="E1681" s="40"/>
      <c r="F1681" s="40"/>
      <c r="G1681" s="40"/>
      <c r="H1681" s="41"/>
      <c r="I1681" s="38"/>
      <c r="J1681" s="38"/>
      <c r="K1681" s="38"/>
      <c r="L1681" s="37"/>
    </row>
    <row r="1682" spans="2:12" x14ac:dyDescent="0.25">
      <c r="B1682" s="18"/>
      <c r="C1682" s="38"/>
      <c r="D1682" s="39"/>
      <c r="E1682" s="40"/>
      <c r="F1682" s="40"/>
      <c r="G1682" s="40"/>
      <c r="H1682" s="41"/>
      <c r="I1682" s="38"/>
      <c r="J1682" s="38"/>
      <c r="K1682" s="38"/>
      <c r="L1682" s="37"/>
    </row>
    <row r="1683" spans="2:12" x14ac:dyDescent="0.25">
      <c r="B1683" s="18"/>
      <c r="C1683" s="38"/>
      <c r="D1683" s="39"/>
      <c r="E1683" s="40"/>
      <c r="F1683" s="40"/>
      <c r="G1683" s="40"/>
      <c r="H1683" s="41"/>
      <c r="I1683" s="38"/>
      <c r="J1683" s="38"/>
      <c r="K1683" s="38"/>
      <c r="L1683" s="37"/>
    </row>
    <row r="1684" spans="2:12" x14ac:dyDescent="0.25">
      <c r="B1684" s="18"/>
      <c r="C1684" s="38"/>
      <c r="D1684" s="39"/>
      <c r="E1684" s="40"/>
      <c r="F1684" s="40"/>
      <c r="G1684" s="40"/>
      <c r="H1684" s="41"/>
      <c r="I1684" s="38"/>
      <c r="J1684" s="38"/>
      <c r="K1684" s="38"/>
      <c r="L1684" s="37"/>
    </row>
    <row r="1685" spans="2:12" x14ac:dyDescent="0.25">
      <c r="B1685" s="18"/>
      <c r="C1685" s="38"/>
      <c r="D1685" s="39"/>
      <c r="E1685" s="40"/>
      <c r="F1685" s="40"/>
      <c r="G1685" s="40"/>
      <c r="H1685" s="41"/>
      <c r="I1685" s="38"/>
      <c r="J1685" s="38"/>
      <c r="K1685" s="38"/>
      <c r="L1685" s="37"/>
    </row>
    <row r="1686" spans="2:12" x14ac:dyDescent="0.25">
      <c r="B1686" s="18"/>
      <c r="C1686" s="38"/>
      <c r="D1686" s="39"/>
      <c r="E1686" s="40"/>
      <c r="F1686" s="40"/>
      <c r="G1686" s="40"/>
      <c r="H1686" s="41"/>
      <c r="I1686" s="38"/>
      <c r="J1686" s="38"/>
      <c r="K1686" s="38"/>
      <c r="L1686" s="37"/>
    </row>
    <row r="1687" spans="2:12" x14ac:dyDescent="0.25">
      <c r="B1687" s="18"/>
      <c r="C1687" s="38"/>
      <c r="D1687" s="39"/>
      <c r="E1687" s="40"/>
      <c r="F1687" s="40"/>
      <c r="G1687" s="40"/>
      <c r="H1687" s="41"/>
      <c r="I1687" s="38"/>
      <c r="J1687" s="38"/>
      <c r="K1687" s="38"/>
      <c r="L1687" s="37"/>
    </row>
    <row r="1688" spans="2:12" x14ac:dyDescent="0.25">
      <c r="B1688" s="18"/>
      <c r="C1688" s="38"/>
      <c r="D1688" s="39"/>
      <c r="E1688" s="40"/>
      <c r="F1688" s="40"/>
      <c r="G1688" s="40"/>
      <c r="H1688" s="41"/>
      <c r="I1688" s="38"/>
      <c r="J1688" s="38"/>
      <c r="K1688" s="38"/>
      <c r="L1688" s="37"/>
    </row>
    <row r="1689" spans="2:12" x14ac:dyDescent="0.25">
      <c r="B1689" s="18"/>
      <c r="C1689" s="38"/>
      <c r="D1689" s="39"/>
      <c r="E1689" s="40"/>
      <c r="F1689" s="40"/>
      <c r="G1689" s="40"/>
      <c r="H1689" s="41"/>
      <c r="I1689" s="38"/>
      <c r="J1689" s="38"/>
      <c r="K1689" s="38"/>
      <c r="L1689" s="37"/>
    </row>
    <row r="1690" spans="2:12" x14ac:dyDescent="0.25">
      <c r="B1690" s="18"/>
      <c r="C1690" s="38"/>
      <c r="D1690" s="39"/>
      <c r="E1690" s="40"/>
      <c r="F1690" s="40"/>
      <c r="G1690" s="40"/>
      <c r="H1690" s="41"/>
      <c r="I1690" s="38"/>
      <c r="J1690" s="38"/>
      <c r="K1690" s="38"/>
      <c r="L1690" s="37"/>
    </row>
    <row r="1691" spans="2:12" x14ac:dyDescent="0.25">
      <c r="B1691" s="18"/>
      <c r="C1691" s="38"/>
      <c r="D1691" s="39"/>
      <c r="E1691" s="40"/>
      <c r="F1691" s="40"/>
      <c r="G1691" s="40"/>
      <c r="H1691" s="41"/>
      <c r="I1691" s="38"/>
      <c r="J1691" s="38"/>
      <c r="K1691" s="38"/>
      <c r="L1691" s="37"/>
    </row>
    <row r="1692" spans="2:12" x14ac:dyDescent="0.25">
      <c r="B1692" s="18"/>
      <c r="C1692" s="38"/>
      <c r="D1692" s="39"/>
      <c r="E1692" s="40"/>
      <c r="F1692" s="40"/>
      <c r="G1692" s="40"/>
      <c r="H1692" s="41"/>
      <c r="I1692" s="38"/>
      <c r="J1692" s="38"/>
      <c r="K1692" s="38"/>
      <c r="L1692" s="37"/>
    </row>
    <row r="1693" spans="2:12" x14ac:dyDescent="0.25">
      <c r="B1693" s="18"/>
      <c r="C1693" s="38"/>
      <c r="D1693" s="39"/>
      <c r="E1693" s="40"/>
      <c r="F1693" s="40"/>
      <c r="G1693" s="40"/>
      <c r="H1693" s="41"/>
      <c r="I1693" s="38"/>
      <c r="J1693" s="38"/>
      <c r="K1693" s="38"/>
      <c r="L1693" s="37"/>
    </row>
    <row r="1694" spans="2:12" x14ac:dyDescent="0.25">
      <c r="B1694" s="18"/>
      <c r="C1694" s="38"/>
      <c r="D1694" s="39"/>
      <c r="E1694" s="40"/>
      <c r="F1694" s="40"/>
      <c r="G1694" s="40"/>
      <c r="H1694" s="41"/>
      <c r="I1694" s="38"/>
      <c r="J1694" s="38"/>
      <c r="K1694" s="38"/>
      <c r="L1694" s="37"/>
    </row>
    <row r="1695" spans="2:12" x14ac:dyDescent="0.25">
      <c r="B1695" s="18"/>
      <c r="C1695" s="38"/>
      <c r="D1695" s="39"/>
      <c r="E1695" s="40"/>
      <c r="F1695" s="40"/>
      <c r="G1695" s="40"/>
      <c r="H1695" s="41"/>
      <c r="I1695" s="38"/>
      <c r="J1695" s="38"/>
      <c r="K1695" s="38"/>
      <c r="L1695" s="37"/>
    </row>
    <row r="1696" spans="2:12" x14ac:dyDescent="0.25">
      <c r="B1696" s="18"/>
      <c r="C1696" s="38"/>
      <c r="D1696" s="39"/>
      <c r="E1696" s="40"/>
      <c r="F1696" s="40"/>
      <c r="G1696" s="40"/>
      <c r="H1696" s="41"/>
      <c r="I1696" s="38"/>
      <c r="J1696" s="38"/>
      <c r="K1696" s="38"/>
      <c r="L1696" s="37"/>
    </row>
    <row r="1697" spans="2:12" x14ac:dyDescent="0.25">
      <c r="B1697" s="18"/>
      <c r="C1697" s="38"/>
      <c r="D1697" s="39"/>
      <c r="E1697" s="40"/>
      <c r="F1697" s="40"/>
      <c r="G1697" s="40"/>
      <c r="H1697" s="41"/>
      <c r="I1697" s="38"/>
      <c r="J1697" s="38"/>
      <c r="K1697" s="38"/>
      <c r="L1697" s="37"/>
    </row>
    <row r="1698" spans="2:12" x14ac:dyDescent="0.25">
      <c r="B1698" s="18"/>
      <c r="C1698" s="38"/>
      <c r="D1698" s="39"/>
      <c r="E1698" s="40"/>
      <c r="F1698" s="40"/>
      <c r="G1698" s="40"/>
      <c r="H1698" s="41"/>
      <c r="I1698" s="38"/>
      <c r="J1698" s="38"/>
      <c r="K1698" s="38"/>
      <c r="L1698" s="37"/>
    </row>
    <row r="1699" spans="2:12" x14ac:dyDescent="0.25">
      <c r="B1699" s="18"/>
      <c r="C1699" s="38"/>
      <c r="D1699" s="39"/>
      <c r="E1699" s="40"/>
      <c r="F1699" s="40"/>
      <c r="G1699" s="40"/>
      <c r="H1699" s="41"/>
      <c r="I1699" s="38"/>
      <c r="J1699" s="38"/>
      <c r="K1699" s="38"/>
      <c r="L1699" s="37"/>
    </row>
    <row r="1700" spans="2:12" x14ac:dyDescent="0.25">
      <c r="B1700" s="18"/>
      <c r="C1700" s="38"/>
      <c r="D1700" s="39"/>
      <c r="E1700" s="40"/>
      <c r="F1700" s="40"/>
      <c r="G1700" s="40"/>
      <c r="H1700" s="41"/>
      <c r="I1700" s="38"/>
      <c r="J1700" s="38"/>
      <c r="K1700" s="38"/>
      <c r="L1700" s="37"/>
    </row>
    <row r="1701" spans="2:12" x14ac:dyDescent="0.25">
      <c r="B1701" s="18"/>
      <c r="C1701" s="38"/>
      <c r="D1701" s="39"/>
      <c r="E1701" s="40"/>
      <c r="F1701" s="40"/>
      <c r="G1701" s="40"/>
      <c r="H1701" s="41"/>
      <c r="I1701" s="38"/>
      <c r="J1701" s="38"/>
      <c r="K1701" s="38"/>
      <c r="L1701" s="37"/>
    </row>
    <row r="1702" spans="2:12" x14ac:dyDescent="0.25">
      <c r="B1702" s="18"/>
      <c r="C1702" s="38"/>
      <c r="D1702" s="39"/>
      <c r="E1702" s="40"/>
      <c r="F1702" s="40"/>
      <c r="G1702" s="40"/>
      <c r="H1702" s="41"/>
      <c r="I1702" s="38"/>
      <c r="J1702" s="38"/>
      <c r="K1702" s="38"/>
      <c r="L1702" s="37"/>
    </row>
    <row r="1703" spans="2:12" x14ac:dyDescent="0.25">
      <c r="B1703" s="18"/>
      <c r="C1703" s="38"/>
      <c r="D1703" s="39"/>
      <c r="E1703" s="40"/>
      <c r="F1703" s="40"/>
      <c r="G1703" s="40"/>
      <c r="H1703" s="41"/>
      <c r="I1703" s="38"/>
      <c r="J1703" s="38"/>
      <c r="K1703" s="38"/>
      <c r="L1703" s="37"/>
    </row>
    <row r="1704" spans="2:12" x14ac:dyDescent="0.25">
      <c r="B1704" s="18"/>
      <c r="C1704" s="38"/>
      <c r="D1704" s="39"/>
      <c r="E1704" s="40"/>
      <c r="F1704" s="40"/>
      <c r="G1704" s="40"/>
      <c r="H1704" s="41"/>
      <c r="I1704" s="38"/>
      <c r="J1704" s="38"/>
      <c r="K1704" s="38"/>
      <c r="L1704" s="37"/>
    </row>
    <row r="1705" spans="2:12" x14ac:dyDescent="0.25">
      <c r="B1705" s="18"/>
      <c r="C1705" s="38"/>
      <c r="D1705" s="39"/>
      <c r="E1705" s="40"/>
      <c r="F1705" s="40"/>
      <c r="G1705" s="40"/>
      <c r="H1705" s="41"/>
      <c r="I1705" s="38"/>
      <c r="J1705" s="38"/>
      <c r="K1705" s="38"/>
      <c r="L1705" s="37"/>
    </row>
    <row r="1706" spans="2:12" x14ac:dyDescent="0.25">
      <c r="B1706" s="18"/>
      <c r="C1706" s="38"/>
      <c r="D1706" s="39"/>
      <c r="E1706" s="40"/>
      <c r="F1706" s="40"/>
      <c r="G1706" s="40"/>
      <c r="H1706" s="41"/>
      <c r="I1706" s="38"/>
      <c r="J1706" s="38"/>
      <c r="K1706" s="38"/>
      <c r="L1706" s="37"/>
    </row>
    <row r="1707" spans="2:12" x14ac:dyDescent="0.25">
      <c r="B1707" s="18"/>
      <c r="C1707" s="38"/>
      <c r="D1707" s="39"/>
      <c r="E1707" s="40"/>
      <c r="F1707" s="40"/>
      <c r="G1707" s="40"/>
      <c r="H1707" s="41"/>
      <c r="I1707" s="38"/>
      <c r="J1707" s="38"/>
      <c r="K1707" s="38"/>
      <c r="L1707" s="37"/>
    </row>
    <row r="1708" spans="2:12" x14ac:dyDescent="0.25">
      <c r="B1708" s="18"/>
      <c r="C1708" s="38"/>
      <c r="D1708" s="39"/>
      <c r="E1708" s="40"/>
      <c r="F1708" s="40"/>
      <c r="G1708" s="40"/>
      <c r="H1708" s="41"/>
      <c r="I1708" s="38"/>
      <c r="J1708" s="38"/>
      <c r="K1708" s="38"/>
      <c r="L1708" s="37"/>
    </row>
    <row r="1709" spans="2:12" x14ac:dyDescent="0.25">
      <c r="B1709" s="18"/>
      <c r="C1709" s="38"/>
      <c r="D1709" s="39"/>
      <c r="E1709" s="40"/>
      <c r="F1709" s="40"/>
      <c r="G1709" s="40"/>
      <c r="H1709" s="41"/>
      <c r="I1709" s="38"/>
      <c r="J1709" s="38"/>
      <c r="K1709" s="38"/>
      <c r="L1709" s="37"/>
    </row>
    <row r="1710" spans="2:12" x14ac:dyDescent="0.25">
      <c r="B1710" s="18"/>
      <c r="C1710" s="38"/>
      <c r="D1710" s="39"/>
      <c r="E1710" s="40"/>
      <c r="F1710" s="40"/>
      <c r="G1710" s="40"/>
      <c r="H1710" s="41"/>
      <c r="I1710" s="38"/>
      <c r="J1710" s="38"/>
      <c r="K1710" s="38"/>
      <c r="L1710" s="37"/>
    </row>
    <row r="1711" spans="2:12" x14ac:dyDescent="0.25">
      <c r="B1711" s="18"/>
      <c r="C1711" s="38"/>
      <c r="D1711" s="39"/>
      <c r="E1711" s="40"/>
      <c r="F1711" s="40"/>
      <c r="G1711" s="40"/>
      <c r="H1711" s="41"/>
      <c r="I1711" s="38"/>
      <c r="J1711" s="38"/>
      <c r="K1711" s="38"/>
      <c r="L1711" s="37"/>
    </row>
    <row r="1712" spans="2:12" x14ac:dyDescent="0.25">
      <c r="B1712" s="18"/>
      <c r="C1712" s="38"/>
      <c r="D1712" s="39"/>
      <c r="E1712" s="40"/>
      <c r="F1712" s="40"/>
      <c r="G1712" s="40"/>
      <c r="H1712" s="41"/>
      <c r="I1712" s="38"/>
      <c r="J1712" s="38"/>
      <c r="K1712" s="38"/>
      <c r="L1712" s="37"/>
    </row>
    <row r="1713" spans="2:12" x14ac:dyDescent="0.25">
      <c r="B1713" s="18"/>
      <c r="C1713" s="38"/>
      <c r="D1713" s="39"/>
      <c r="E1713" s="40"/>
      <c r="F1713" s="40"/>
      <c r="G1713" s="40"/>
      <c r="H1713" s="41"/>
      <c r="I1713" s="38"/>
      <c r="J1713" s="38"/>
      <c r="K1713" s="38"/>
      <c r="L1713" s="37"/>
    </row>
    <row r="1714" spans="2:12" x14ac:dyDescent="0.25">
      <c r="B1714" s="18"/>
      <c r="C1714" s="38"/>
      <c r="D1714" s="39"/>
      <c r="E1714" s="40"/>
      <c r="F1714" s="40"/>
      <c r="G1714" s="40"/>
      <c r="H1714" s="41"/>
      <c r="I1714" s="38"/>
      <c r="J1714" s="38"/>
      <c r="K1714" s="38"/>
      <c r="L1714" s="37"/>
    </row>
    <row r="1715" spans="2:12" x14ac:dyDescent="0.25">
      <c r="B1715" s="18"/>
      <c r="C1715" s="38"/>
      <c r="D1715" s="39"/>
      <c r="E1715" s="40"/>
      <c r="F1715" s="40"/>
      <c r="G1715" s="40"/>
      <c r="H1715" s="41"/>
      <c r="I1715" s="38"/>
      <c r="J1715" s="38"/>
      <c r="K1715" s="38"/>
      <c r="L1715" s="37"/>
    </row>
    <row r="1716" spans="2:12" x14ac:dyDescent="0.25">
      <c r="B1716" s="18"/>
      <c r="C1716" s="38"/>
      <c r="D1716" s="39"/>
      <c r="E1716" s="40"/>
      <c r="F1716" s="40"/>
      <c r="G1716" s="40"/>
      <c r="H1716" s="41"/>
      <c r="I1716" s="38"/>
      <c r="J1716" s="38"/>
      <c r="K1716" s="38"/>
      <c r="L1716" s="37"/>
    </row>
    <row r="1717" spans="2:12" x14ac:dyDescent="0.25">
      <c r="B1717" s="18"/>
      <c r="C1717" s="38"/>
      <c r="D1717" s="39"/>
      <c r="E1717" s="40"/>
      <c r="F1717" s="40"/>
      <c r="G1717" s="40"/>
      <c r="H1717" s="41"/>
      <c r="I1717" s="38"/>
      <c r="J1717" s="38"/>
      <c r="K1717" s="38"/>
      <c r="L1717" s="37"/>
    </row>
    <row r="1718" spans="2:12" x14ac:dyDescent="0.25">
      <c r="B1718" s="18"/>
      <c r="C1718" s="38"/>
      <c r="D1718" s="39"/>
      <c r="E1718" s="40"/>
      <c r="F1718" s="40"/>
      <c r="G1718" s="40"/>
      <c r="H1718" s="41"/>
      <c r="I1718" s="38"/>
      <c r="J1718" s="38"/>
      <c r="K1718" s="38"/>
      <c r="L1718" s="37"/>
    </row>
    <row r="1719" spans="2:12" x14ac:dyDescent="0.25">
      <c r="B1719" s="18"/>
      <c r="C1719" s="38"/>
      <c r="D1719" s="39"/>
      <c r="E1719" s="40"/>
      <c r="F1719" s="40"/>
      <c r="G1719" s="40"/>
      <c r="H1719" s="41"/>
      <c r="I1719" s="38"/>
      <c r="J1719" s="38"/>
      <c r="K1719" s="38"/>
      <c r="L1719" s="37"/>
    </row>
    <row r="1720" spans="2:12" x14ac:dyDescent="0.25">
      <c r="B1720" s="18"/>
      <c r="C1720" s="38"/>
      <c r="D1720" s="39"/>
      <c r="E1720" s="40"/>
      <c r="F1720" s="40"/>
      <c r="G1720" s="40"/>
      <c r="H1720" s="41"/>
      <c r="I1720" s="38"/>
      <c r="J1720" s="38"/>
      <c r="K1720" s="38"/>
      <c r="L1720" s="37"/>
    </row>
    <row r="1721" spans="2:12" x14ac:dyDescent="0.25">
      <c r="B1721" s="18"/>
      <c r="C1721" s="38"/>
      <c r="D1721" s="39"/>
      <c r="E1721" s="40"/>
      <c r="F1721" s="40"/>
      <c r="G1721" s="40"/>
      <c r="H1721" s="41"/>
      <c r="I1721" s="38"/>
      <c r="J1721" s="38"/>
      <c r="K1721" s="38"/>
      <c r="L1721" s="37"/>
    </row>
    <row r="1722" spans="2:12" x14ac:dyDescent="0.25">
      <c r="B1722" s="18"/>
      <c r="C1722" s="38"/>
      <c r="D1722" s="39"/>
      <c r="E1722" s="40"/>
      <c r="F1722" s="40"/>
      <c r="G1722" s="40"/>
      <c r="H1722" s="41"/>
      <c r="I1722" s="38"/>
      <c r="J1722" s="38"/>
      <c r="K1722" s="38"/>
      <c r="L1722" s="37"/>
    </row>
    <row r="1723" spans="2:12" x14ac:dyDescent="0.25">
      <c r="B1723" s="18"/>
      <c r="C1723" s="38"/>
      <c r="D1723" s="39"/>
      <c r="E1723" s="40"/>
      <c r="F1723" s="40"/>
      <c r="G1723" s="40"/>
      <c r="H1723" s="41"/>
      <c r="I1723" s="38"/>
      <c r="J1723" s="38"/>
      <c r="K1723" s="38"/>
      <c r="L1723" s="37"/>
    </row>
    <row r="1724" spans="2:12" x14ac:dyDescent="0.25">
      <c r="B1724" s="18"/>
      <c r="C1724" s="38"/>
      <c r="D1724" s="39"/>
      <c r="E1724" s="40"/>
      <c r="F1724" s="40"/>
      <c r="G1724" s="40"/>
      <c r="H1724" s="41"/>
      <c r="I1724" s="38"/>
      <c r="J1724" s="38"/>
      <c r="K1724" s="38"/>
      <c r="L1724" s="37"/>
    </row>
    <row r="1725" spans="2:12" x14ac:dyDescent="0.25">
      <c r="B1725" s="18"/>
      <c r="C1725" s="38"/>
      <c r="D1725" s="39"/>
      <c r="E1725" s="40"/>
      <c r="F1725" s="40"/>
      <c r="G1725" s="40"/>
      <c r="H1725" s="41"/>
      <c r="I1725" s="38"/>
      <c r="J1725" s="38"/>
      <c r="K1725" s="38"/>
      <c r="L1725" s="37"/>
    </row>
    <row r="1726" spans="2:12" x14ac:dyDescent="0.25">
      <c r="B1726" s="18"/>
      <c r="C1726" s="38"/>
      <c r="D1726" s="39"/>
      <c r="E1726" s="40"/>
      <c r="F1726" s="40"/>
      <c r="G1726" s="40"/>
      <c r="H1726" s="41"/>
      <c r="I1726" s="38"/>
      <c r="J1726" s="38"/>
      <c r="K1726" s="38"/>
      <c r="L1726" s="37"/>
    </row>
    <row r="1727" spans="2:12" x14ac:dyDescent="0.25">
      <c r="B1727" s="18"/>
      <c r="C1727" s="38"/>
      <c r="D1727" s="39"/>
      <c r="E1727" s="40"/>
      <c r="F1727" s="40"/>
      <c r="G1727" s="40"/>
      <c r="H1727" s="41"/>
      <c r="I1727" s="38"/>
      <c r="J1727" s="38"/>
      <c r="K1727" s="38"/>
      <c r="L1727" s="37"/>
    </row>
    <row r="1728" spans="2:12" x14ac:dyDescent="0.25">
      <c r="B1728" s="18"/>
      <c r="C1728" s="38"/>
      <c r="D1728" s="39"/>
      <c r="E1728" s="40"/>
      <c r="F1728" s="40"/>
      <c r="G1728" s="40"/>
      <c r="H1728" s="41"/>
      <c r="I1728" s="38"/>
      <c r="J1728" s="38"/>
      <c r="K1728" s="38"/>
      <c r="L1728" s="37"/>
    </row>
    <row r="1729" spans="2:12" x14ac:dyDescent="0.25">
      <c r="B1729" s="18"/>
      <c r="C1729" s="38"/>
      <c r="D1729" s="39"/>
      <c r="E1729" s="40"/>
      <c r="F1729" s="40"/>
      <c r="G1729" s="40"/>
      <c r="H1729" s="41"/>
      <c r="I1729" s="38"/>
      <c r="J1729" s="38"/>
      <c r="K1729" s="38"/>
      <c r="L1729" s="37"/>
    </row>
    <row r="1730" spans="2:12" x14ac:dyDescent="0.25">
      <c r="B1730" s="18"/>
      <c r="C1730" s="38"/>
      <c r="D1730" s="39"/>
      <c r="E1730" s="40"/>
      <c r="F1730" s="40"/>
      <c r="G1730" s="40"/>
      <c r="H1730" s="41"/>
      <c r="I1730" s="38"/>
      <c r="J1730" s="38"/>
      <c r="K1730" s="38"/>
      <c r="L1730" s="37"/>
    </row>
    <row r="1731" spans="2:12" x14ac:dyDescent="0.25">
      <c r="B1731" s="18"/>
      <c r="C1731" s="38"/>
      <c r="D1731" s="39"/>
      <c r="E1731" s="40"/>
      <c r="F1731" s="40"/>
      <c r="G1731" s="40"/>
      <c r="H1731" s="41"/>
      <c r="I1731" s="38"/>
      <c r="J1731" s="38"/>
      <c r="K1731" s="38"/>
      <c r="L1731" s="37"/>
    </row>
    <row r="1732" spans="2:12" x14ac:dyDescent="0.25">
      <c r="B1732" s="18"/>
      <c r="C1732" s="38"/>
      <c r="D1732" s="39"/>
      <c r="E1732" s="40"/>
      <c r="F1732" s="40"/>
      <c r="G1732" s="40"/>
      <c r="H1732" s="41"/>
      <c r="I1732" s="38"/>
      <c r="J1732" s="38"/>
      <c r="K1732" s="38"/>
      <c r="L1732" s="37"/>
    </row>
    <row r="1733" spans="2:12" x14ac:dyDescent="0.25">
      <c r="B1733" s="18"/>
      <c r="C1733" s="38"/>
      <c r="D1733" s="39"/>
      <c r="E1733" s="40"/>
      <c r="F1733" s="40"/>
      <c r="G1733" s="40"/>
      <c r="H1733" s="41"/>
      <c r="I1733" s="38"/>
      <c r="J1733" s="38"/>
      <c r="K1733" s="38"/>
      <c r="L1733" s="37"/>
    </row>
    <row r="1734" spans="2:12" x14ac:dyDescent="0.25">
      <c r="B1734" s="18"/>
      <c r="C1734" s="38"/>
      <c r="D1734" s="39"/>
      <c r="E1734" s="40"/>
      <c r="F1734" s="40"/>
      <c r="G1734" s="40"/>
      <c r="H1734" s="41"/>
      <c r="I1734" s="38"/>
      <c r="J1734" s="38"/>
      <c r="K1734" s="38"/>
      <c r="L1734" s="37"/>
    </row>
    <row r="1735" spans="2:12" x14ac:dyDescent="0.25">
      <c r="B1735" s="18"/>
      <c r="C1735" s="38"/>
      <c r="D1735" s="39"/>
      <c r="E1735" s="40"/>
      <c r="F1735" s="40"/>
      <c r="G1735" s="40"/>
      <c r="H1735" s="41"/>
      <c r="I1735" s="38"/>
      <c r="J1735" s="38"/>
      <c r="K1735" s="38"/>
      <c r="L1735" s="37"/>
    </row>
    <row r="1736" spans="2:12" x14ac:dyDescent="0.25">
      <c r="B1736" s="18"/>
      <c r="C1736" s="38"/>
      <c r="D1736" s="39"/>
      <c r="E1736" s="40"/>
      <c r="F1736" s="40"/>
      <c r="G1736" s="40"/>
      <c r="H1736" s="41"/>
      <c r="I1736" s="38"/>
      <c r="J1736" s="38"/>
      <c r="K1736" s="38"/>
      <c r="L1736" s="37"/>
    </row>
    <row r="1737" spans="2:12" x14ac:dyDescent="0.25">
      <c r="B1737" s="18"/>
      <c r="C1737" s="38"/>
      <c r="D1737" s="39"/>
      <c r="E1737" s="40"/>
      <c r="F1737" s="40"/>
      <c r="G1737" s="40"/>
      <c r="H1737" s="41"/>
      <c r="I1737" s="38"/>
      <c r="J1737" s="38"/>
      <c r="K1737" s="38"/>
      <c r="L1737" s="37"/>
    </row>
    <row r="1738" spans="2:12" x14ac:dyDescent="0.25">
      <c r="B1738" s="18"/>
      <c r="C1738" s="38"/>
      <c r="D1738" s="39"/>
      <c r="E1738" s="40"/>
      <c r="F1738" s="40"/>
      <c r="G1738" s="40"/>
      <c r="H1738" s="41"/>
      <c r="I1738" s="38"/>
      <c r="J1738" s="38"/>
      <c r="K1738" s="38"/>
      <c r="L1738" s="37"/>
    </row>
    <row r="1739" spans="2:12" x14ac:dyDescent="0.25">
      <c r="B1739" s="18"/>
      <c r="C1739" s="38"/>
      <c r="D1739" s="39"/>
      <c r="E1739" s="40"/>
      <c r="F1739" s="40"/>
      <c r="G1739" s="40"/>
      <c r="H1739" s="41"/>
      <c r="I1739" s="38"/>
      <c r="J1739" s="38"/>
      <c r="K1739" s="38"/>
      <c r="L1739" s="37"/>
    </row>
    <row r="1740" spans="2:12" x14ac:dyDescent="0.25">
      <c r="B1740" s="18"/>
      <c r="C1740" s="38"/>
      <c r="D1740" s="39"/>
      <c r="E1740" s="40"/>
      <c r="F1740" s="40"/>
      <c r="G1740" s="40"/>
      <c r="H1740" s="41"/>
      <c r="I1740" s="38"/>
      <c r="J1740" s="38"/>
      <c r="K1740" s="38"/>
      <c r="L1740" s="37"/>
    </row>
    <row r="1741" spans="2:12" x14ac:dyDescent="0.25">
      <c r="B1741" s="18"/>
      <c r="C1741" s="38"/>
      <c r="D1741" s="39"/>
      <c r="E1741" s="40"/>
      <c r="F1741" s="40"/>
      <c r="G1741" s="40"/>
      <c r="H1741" s="41"/>
      <c r="I1741" s="38"/>
      <c r="J1741" s="38"/>
      <c r="K1741" s="38"/>
      <c r="L1741" s="37"/>
    </row>
    <row r="1742" spans="2:12" x14ac:dyDescent="0.25">
      <c r="B1742" s="18"/>
      <c r="C1742" s="38"/>
      <c r="D1742" s="39"/>
      <c r="E1742" s="40"/>
      <c r="F1742" s="40"/>
      <c r="G1742" s="40"/>
      <c r="H1742" s="41"/>
      <c r="I1742" s="38"/>
      <c r="J1742" s="38"/>
      <c r="K1742" s="38"/>
      <c r="L1742" s="37"/>
    </row>
    <row r="1743" spans="2:12" x14ac:dyDescent="0.25">
      <c r="B1743" s="18"/>
      <c r="C1743" s="38"/>
      <c r="D1743" s="39"/>
      <c r="E1743" s="40"/>
      <c r="F1743" s="40"/>
      <c r="G1743" s="40"/>
      <c r="H1743" s="41"/>
      <c r="I1743" s="38"/>
      <c r="J1743" s="38"/>
      <c r="K1743" s="38"/>
      <c r="L1743" s="37"/>
    </row>
    <row r="1744" spans="2:12" x14ac:dyDescent="0.25">
      <c r="B1744" s="18"/>
      <c r="C1744" s="38"/>
      <c r="D1744" s="39"/>
      <c r="E1744" s="40"/>
      <c r="F1744" s="40"/>
      <c r="G1744" s="40"/>
      <c r="H1744" s="41"/>
      <c r="I1744" s="38"/>
      <c r="J1744" s="38"/>
      <c r="K1744" s="38"/>
      <c r="L1744" s="37"/>
    </row>
    <row r="1745" spans="2:12" x14ac:dyDescent="0.25">
      <c r="B1745" s="18"/>
      <c r="C1745" s="38"/>
      <c r="D1745" s="39"/>
      <c r="E1745" s="40"/>
      <c r="F1745" s="40"/>
      <c r="G1745" s="40"/>
      <c r="H1745" s="41"/>
      <c r="I1745" s="38"/>
      <c r="J1745" s="38"/>
      <c r="K1745" s="38"/>
      <c r="L1745" s="37"/>
    </row>
    <row r="1746" spans="2:12" x14ac:dyDescent="0.25">
      <c r="B1746" s="18"/>
      <c r="C1746" s="38"/>
      <c r="D1746" s="39"/>
      <c r="E1746" s="40"/>
      <c r="F1746" s="40"/>
      <c r="G1746" s="40"/>
      <c r="H1746" s="41"/>
      <c r="I1746" s="38"/>
      <c r="J1746" s="38"/>
      <c r="K1746" s="38"/>
      <c r="L1746" s="37"/>
    </row>
    <row r="1747" spans="2:12" x14ac:dyDescent="0.25">
      <c r="B1747" s="18"/>
      <c r="C1747" s="38"/>
      <c r="D1747" s="39"/>
      <c r="E1747" s="40"/>
      <c r="F1747" s="40"/>
      <c r="G1747" s="40"/>
      <c r="H1747" s="41"/>
      <c r="I1747" s="38"/>
      <c r="J1747" s="38"/>
      <c r="K1747" s="38"/>
      <c r="L1747" s="37"/>
    </row>
    <row r="1748" spans="2:12" x14ac:dyDescent="0.25">
      <c r="B1748" s="18"/>
      <c r="C1748" s="38"/>
      <c r="D1748" s="39"/>
      <c r="E1748" s="40"/>
      <c r="F1748" s="40"/>
      <c r="G1748" s="40"/>
      <c r="H1748" s="41"/>
      <c r="I1748" s="38"/>
      <c r="J1748" s="38"/>
      <c r="K1748" s="38"/>
      <c r="L1748" s="37"/>
    </row>
    <row r="1749" spans="2:12" x14ac:dyDescent="0.25">
      <c r="B1749" s="18"/>
      <c r="C1749" s="38"/>
      <c r="D1749" s="39"/>
      <c r="E1749" s="40"/>
      <c r="F1749" s="40"/>
      <c r="G1749" s="40"/>
      <c r="H1749" s="41"/>
      <c r="I1749" s="38"/>
      <c r="J1749" s="38"/>
      <c r="K1749" s="38"/>
      <c r="L1749" s="37"/>
    </row>
    <row r="1750" spans="2:12" x14ac:dyDescent="0.25">
      <c r="B1750" s="18"/>
      <c r="C1750" s="38"/>
      <c r="D1750" s="39"/>
      <c r="E1750" s="40"/>
      <c r="F1750" s="40"/>
      <c r="G1750" s="40"/>
      <c r="H1750" s="41"/>
      <c r="I1750" s="38"/>
      <c r="J1750" s="38"/>
      <c r="K1750" s="38"/>
      <c r="L1750" s="37"/>
    </row>
    <row r="1751" spans="2:12" x14ac:dyDescent="0.25">
      <c r="B1751" s="18"/>
      <c r="C1751" s="38"/>
      <c r="D1751" s="39"/>
      <c r="E1751" s="40"/>
      <c r="F1751" s="40"/>
      <c r="G1751" s="40"/>
      <c r="H1751" s="41"/>
      <c r="I1751" s="38"/>
      <c r="J1751" s="38"/>
      <c r="K1751" s="38"/>
      <c r="L1751" s="37"/>
    </row>
    <row r="1752" spans="2:12" x14ac:dyDescent="0.25">
      <c r="B1752" s="18"/>
      <c r="C1752" s="38"/>
      <c r="D1752" s="39"/>
      <c r="E1752" s="40"/>
      <c r="F1752" s="40"/>
      <c r="G1752" s="40"/>
      <c r="H1752" s="41"/>
      <c r="I1752" s="38"/>
      <c r="J1752" s="38"/>
      <c r="K1752" s="38"/>
      <c r="L1752" s="37"/>
    </row>
    <row r="1753" spans="2:12" x14ac:dyDescent="0.25">
      <c r="B1753" s="18"/>
      <c r="C1753" s="38"/>
      <c r="D1753" s="39"/>
      <c r="E1753" s="40"/>
      <c r="F1753" s="40"/>
      <c r="G1753" s="40"/>
      <c r="H1753" s="41"/>
      <c r="I1753" s="38"/>
      <c r="J1753" s="38"/>
      <c r="K1753" s="38"/>
      <c r="L1753" s="37"/>
    </row>
    <row r="1754" spans="2:12" x14ac:dyDescent="0.25">
      <c r="B1754" s="18"/>
      <c r="C1754" s="38"/>
      <c r="D1754" s="39"/>
      <c r="E1754" s="40"/>
      <c r="F1754" s="40"/>
      <c r="G1754" s="40"/>
      <c r="H1754" s="41"/>
      <c r="I1754" s="38"/>
      <c r="J1754" s="38"/>
      <c r="K1754" s="38"/>
      <c r="L1754" s="37"/>
    </row>
    <row r="1755" spans="2:12" x14ac:dyDescent="0.25">
      <c r="B1755" s="18"/>
      <c r="C1755" s="38"/>
      <c r="D1755" s="39"/>
      <c r="E1755" s="40"/>
      <c r="F1755" s="40"/>
      <c r="G1755" s="40"/>
      <c r="H1755" s="41"/>
      <c r="I1755" s="38"/>
      <c r="J1755" s="38"/>
      <c r="K1755" s="38"/>
      <c r="L1755" s="37"/>
    </row>
    <row r="1756" spans="2:12" x14ac:dyDescent="0.25">
      <c r="B1756" s="18"/>
      <c r="C1756" s="38"/>
      <c r="D1756" s="39"/>
      <c r="E1756" s="40"/>
      <c r="F1756" s="40"/>
      <c r="G1756" s="40"/>
      <c r="H1756" s="41"/>
      <c r="I1756" s="38"/>
      <c r="J1756" s="38"/>
      <c r="K1756" s="38"/>
      <c r="L1756" s="37"/>
    </row>
    <row r="1757" spans="2:12" x14ac:dyDescent="0.25">
      <c r="B1757" s="18"/>
      <c r="C1757" s="38"/>
      <c r="D1757" s="39"/>
      <c r="E1757" s="40"/>
      <c r="F1757" s="40"/>
      <c r="G1757" s="40"/>
      <c r="H1757" s="41"/>
      <c r="I1757" s="38"/>
      <c r="J1757" s="38"/>
      <c r="K1757" s="38"/>
      <c r="L1757" s="37"/>
    </row>
    <row r="1758" spans="2:12" x14ac:dyDescent="0.25">
      <c r="B1758" s="18"/>
      <c r="C1758" s="38"/>
      <c r="D1758" s="39"/>
      <c r="E1758" s="40"/>
      <c r="F1758" s="40"/>
      <c r="G1758" s="40"/>
      <c r="H1758" s="41"/>
      <c r="I1758" s="38"/>
      <c r="J1758" s="38"/>
      <c r="K1758" s="38"/>
      <c r="L1758" s="37"/>
    </row>
    <row r="1759" spans="2:12" x14ac:dyDescent="0.25">
      <c r="B1759" s="18"/>
      <c r="C1759" s="38"/>
      <c r="D1759" s="39"/>
      <c r="E1759" s="40"/>
      <c r="F1759" s="40"/>
      <c r="G1759" s="40"/>
      <c r="H1759" s="41"/>
      <c r="I1759" s="38"/>
      <c r="J1759" s="38"/>
      <c r="K1759" s="38"/>
      <c r="L1759" s="37"/>
    </row>
    <row r="1760" spans="2:12" x14ac:dyDescent="0.25">
      <c r="B1760" s="18"/>
      <c r="C1760" s="38"/>
      <c r="D1760" s="39"/>
      <c r="E1760" s="40"/>
      <c r="F1760" s="40"/>
      <c r="G1760" s="40"/>
      <c r="H1760" s="41"/>
      <c r="I1760" s="38"/>
      <c r="J1760" s="38"/>
      <c r="K1760" s="38"/>
      <c r="L1760" s="37"/>
    </row>
    <row r="1761" spans="2:12" x14ac:dyDescent="0.25">
      <c r="B1761" s="18"/>
      <c r="C1761" s="38"/>
      <c r="D1761" s="39"/>
      <c r="E1761" s="40"/>
      <c r="F1761" s="40"/>
      <c r="G1761" s="40"/>
      <c r="H1761" s="41"/>
      <c r="I1761" s="38"/>
      <c r="J1761" s="38"/>
      <c r="K1761" s="38"/>
      <c r="L1761" s="37"/>
    </row>
    <row r="1762" spans="2:12" x14ac:dyDescent="0.25">
      <c r="B1762" s="18"/>
      <c r="C1762" s="38"/>
      <c r="D1762" s="39"/>
      <c r="E1762" s="40"/>
      <c r="F1762" s="40"/>
      <c r="G1762" s="40"/>
      <c r="H1762" s="41"/>
      <c r="I1762" s="38"/>
      <c r="J1762" s="38"/>
      <c r="K1762" s="38"/>
      <c r="L1762" s="37"/>
    </row>
    <row r="1763" spans="2:12" x14ac:dyDescent="0.25">
      <c r="B1763" s="18"/>
      <c r="C1763" s="38"/>
      <c r="D1763" s="39"/>
      <c r="E1763" s="40"/>
      <c r="F1763" s="40"/>
      <c r="G1763" s="40"/>
      <c r="H1763" s="41"/>
      <c r="I1763" s="38"/>
      <c r="J1763" s="38"/>
      <c r="K1763" s="38"/>
      <c r="L1763" s="37"/>
    </row>
    <row r="1764" spans="2:12" x14ac:dyDescent="0.25">
      <c r="B1764" s="18"/>
      <c r="C1764" s="38"/>
      <c r="D1764" s="39"/>
      <c r="E1764" s="40"/>
      <c r="F1764" s="40"/>
      <c r="G1764" s="40"/>
      <c r="H1764" s="41"/>
      <c r="I1764" s="38"/>
      <c r="J1764" s="38"/>
      <c r="K1764" s="38"/>
      <c r="L1764" s="37"/>
    </row>
    <row r="1765" spans="2:12" x14ac:dyDescent="0.25">
      <c r="B1765" s="18"/>
      <c r="C1765" s="38"/>
      <c r="D1765" s="39"/>
      <c r="E1765" s="40"/>
      <c r="F1765" s="40"/>
      <c r="G1765" s="40"/>
      <c r="H1765" s="41"/>
      <c r="I1765" s="38"/>
      <c r="J1765" s="38"/>
      <c r="K1765" s="38"/>
      <c r="L1765" s="37"/>
    </row>
    <row r="1766" spans="2:12" x14ac:dyDescent="0.25">
      <c r="B1766" s="18"/>
      <c r="C1766" s="38"/>
      <c r="D1766" s="39"/>
      <c r="E1766" s="40"/>
      <c r="F1766" s="40"/>
      <c r="G1766" s="40"/>
      <c r="H1766" s="41"/>
      <c r="I1766" s="38"/>
      <c r="J1766" s="38"/>
      <c r="K1766" s="38"/>
      <c r="L1766" s="37"/>
    </row>
    <row r="1767" spans="2:12" x14ac:dyDescent="0.25">
      <c r="B1767" s="18"/>
      <c r="C1767" s="38"/>
      <c r="D1767" s="39"/>
      <c r="E1767" s="40"/>
      <c r="F1767" s="40"/>
      <c r="G1767" s="40"/>
      <c r="H1767" s="41"/>
      <c r="I1767" s="38"/>
      <c r="J1767" s="38"/>
      <c r="K1767" s="38"/>
      <c r="L1767" s="37"/>
    </row>
    <row r="1768" spans="2:12" x14ac:dyDescent="0.25">
      <c r="B1768" s="18"/>
      <c r="C1768" s="38"/>
      <c r="D1768" s="39"/>
      <c r="E1768" s="40"/>
      <c r="F1768" s="40"/>
      <c r="G1768" s="40"/>
      <c r="H1768" s="41"/>
      <c r="I1768" s="38"/>
      <c r="J1768" s="38"/>
      <c r="K1768" s="38"/>
      <c r="L1768" s="37"/>
    </row>
    <row r="1769" spans="2:12" x14ac:dyDescent="0.25">
      <c r="B1769" s="18"/>
      <c r="C1769" s="38"/>
      <c r="D1769" s="39"/>
      <c r="E1769" s="40"/>
      <c r="F1769" s="40"/>
      <c r="G1769" s="40"/>
      <c r="H1769" s="41"/>
      <c r="I1769" s="38"/>
      <c r="J1769" s="38"/>
      <c r="K1769" s="38"/>
      <c r="L1769" s="37"/>
    </row>
    <row r="1770" spans="2:12" x14ac:dyDescent="0.25">
      <c r="B1770" s="18"/>
      <c r="C1770" s="38"/>
      <c r="D1770" s="39"/>
      <c r="E1770" s="40"/>
      <c r="F1770" s="40"/>
      <c r="G1770" s="40"/>
      <c r="H1770" s="41"/>
      <c r="I1770" s="38"/>
      <c r="J1770" s="38"/>
      <c r="K1770" s="38"/>
      <c r="L1770" s="37"/>
    </row>
    <row r="1771" spans="2:12" x14ac:dyDescent="0.25">
      <c r="B1771" s="18"/>
      <c r="C1771" s="38"/>
      <c r="D1771" s="39"/>
      <c r="E1771" s="40"/>
      <c r="F1771" s="40"/>
      <c r="G1771" s="40"/>
      <c r="H1771" s="41"/>
      <c r="I1771" s="38"/>
      <c r="J1771" s="38"/>
      <c r="K1771" s="38"/>
      <c r="L1771" s="37"/>
    </row>
    <row r="1772" spans="2:12" x14ac:dyDescent="0.25">
      <c r="B1772" s="18"/>
      <c r="C1772" s="38"/>
      <c r="D1772" s="39"/>
      <c r="E1772" s="40"/>
      <c r="F1772" s="40"/>
      <c r="G1772" s="40"/>
      <c r="H1772" s="41"/>
      <c r="I1772" s="38"/>
      <c r="J1772" s="38"/>
      <c r="K1772" s="38"/>
      <c r="L1772" s="37"/>
    </row>
    <row r="1773" spans="2:12" x14ac:dyDescent="0.25">
      <c r="B1773" s="18"/>
      <c r="C1773" s="38"/>
      <c r="D1773" s="39"/>
      <c r="E1773" s="40"/>
      <c r="F1773" s="40"/>
      <c r="G1773" s="40"/>
      <c r="H1773" s="41"/>
      <c r="I1773" s="38"/>
      <c r="J1773" s="38"/>
      <c r="K1773" s="38"/>
      <c r="L1773" s="37"/>
    </row>
    <row r="1774" spans="2:12" x14ac:dyDescent="0.25">
      <c r="B1774" s="18"/>
      <c r="C1774" s="38"/>
      <c r="D1774" s="39"/>
      <c r="E1774" s="40"/>
      <c r="F1774" s="40"/>
      <c r="G1774" s="40"/>
      <c r="H1774" s="41"/>
      <c r="I1774" s="38"/>
      <c r="J1774" s="38"/>
      <c r="K1774" s="38"/>
      <c r="L1774" s="37"/>
    </row>
    <row r="1775" spans="2:12" x14ac:dyDescent="0.25">
      <c r="B1775" s="18"/>
      <c r="C1775" s="38"/>
      <c r="D1775" s="39"/>
      <c r="E1775" s="40"/>
      <c r="F1775" s="40"/>
      <c r="G1775" s="40"/>
      <c r="H1775" s="41"/>
      <c r="I1775" s="38"/>
      <c r="J1775" s="38"/>
      <c r="K1775" s="38"/>
      <c r="L1775" s="37"/>
    </row>
    <row r="1776" spans="2:12" x14ac:dyDescent="0.25">
      <c r="B1776" s="18"/>
      <c r="C1776" s="38"/>
      <c r="D1776" s="39"/>
      <c r="E1776" s="40"/>
      <c r="F1776" s="40"/>
      <c r="G1776" s="40"/>
      <c r="H1776" s="41"/>
      <c r="I1776" s="38"/>
      <c r="J1776" s="38"/>
      <c r="K1776" s="38"/>
      <c r="L1776" s="37"/>
    </row>
    <row r="1777" spans="2:12" x14ac:dyDescent="0.25">
      <c r="B1777" s="18"/>
      <c r="C1777" s="38"/>
      <c r="D1777" s="39"/>
      <c r="E1777" s="40"/>
      <c r="F1777" s="40"/>
      <c r="G1777" s="40"/>
      <c r="H1777" s="41"/>
      <c r="I1777" s="38"/>
      <c r="J1777" s="38"/>
      <c r="K1777" s="38"/>
      <c r="L1777" s="37"/>
    </row>
    <row r="1778" spans="2:12" x14ac:dyDescent="0.25">
      <c r="B1778" s="18"/>
      <c r="C1778" s="38"/>
      <c r="D1778" s="39"/>
      <c r="E1778" s="40"/>
      <c r="F1778" s="40"/>
      <c r="G1778" s="40"/>
      <c r="H1778" s="41"/>
      <c r="I1778" s="38"/>
      <c r="J1778" s="38"/>
      <c r="K1778" s="38"/>
      <c r="L1778" s="37"/>
    </row>
    <row r="1779" spans="2:12" x14ac:dyDescent="0.25">
      <c r="B1779" s="18"/>
      <c r="C1779" s="38"/>
      <c r="D1779" s="39"/>
      <c r="E1779" s="40"/>
      <c r="F1779" s="40"/>
      <c r="G1779" s="40"/>
      <c r="H1779" s="41"/>
      <c r="I1779" s="38"/>
      <c r="J1779" s="38"/>
      <c r="K1779" s="38"/>
      <c r="L1779" s="37"/>
    </row>
    <row r="1780" spans="2:12" x14ac:dyDescent="0.25">
      <c r="B1780" s="18"/>
      <c r="C1780" s="38"/>
      <c r="D1780" s="39"/>
      <c r="E1780" s="40"/>
      <c r="F1780" s="40"/>
      <c r="G1780" s="40"/>
      <c r="H1780" s="41"/>
      <c r="I1780" s="38"/>
      <c r="J1780" s="38"/>
      <c r="K1780" s="38"/>
      <c r="L1780" s="37"/>
    </row>
    <row r="1781" spans="2:12" x14ac:dyDescent="0.25">
      <c r="B1781" s="18"/>
      <c r="C1781" s="38"/>
      <c r="D1781" s="39"/>
      <c r="E1781" s="40"/>
      <c r="F1781" s="40"/>
      <c r="G1781" s="40"/>
      <c r="H1781" s="41"/>
      <c r="I1781" s="38"/>
      <c r="J1781" s="38"/>
      <c r="K1781" s="38"/>
      <c r="L1781" s="37"/>
    </row>
    <row r="1782" spans="2:12" x14ac:dyDescent="0.25">
      <c r="B1782" s="18"/>
      <c r="C1782" s="38"/>
      <c r="D1782" s="39"/>
      <c r="E1782" s="40"/>
      <c r="F1782" s="40"/>
      <c r="G1782" s="40"/>
      <c r="H1782" s="41"/>
      <c r="I1782" s="38"/>
      <c r="J1782" s="38"/>
      <c r="K1782" s="38"/>
      <c r="L1782" s="37"/>
    </row>
    <row r="1783" spans="2:12" x14ac:dyDescent="0.25">
      <c r="B1783" s="18"/>
      <c r="C1783" s="38"/>
      <c r="D1783" s="39"/>
      <c r="E1783" s="40"/>
      <c r="F1783" s="40"/>
      <c r="G1783" s="40"/>
      <c r="H1783" s="41"/>
      <c r="I1783" s="38"/>
      <c r="J1783" s="38"/>
      <c r="K1783" s="38"/>
      <c r="L1783" s="37"/>
    </row>
    <row r="1784" spans="2:12" x14ac:dyDescent="0.25">
      <c r="B1784" s="18"/>
      <c r="C1784" s="38"/>
      <c r="D1784" s="39"/>
      <c r="E1784" s="40"/>
      <c r="F1784" s="40"/>
      <c r="G1784" s="40"/>
      <c r="H1784" s="41"/>
      <c r="I1784" s="38"/>
      <c r="J1784" s="38"/>
      <c r="K1784" s="38"/>
      <c r="L1784" s="37"/>
    </row>
    <row r="1785" spans="2:12" x14ac:dyDescent="0.25">
      <c r="B1785" s="18"/>
      <c r="C1785" s="38"/>
      <c r="D1785" s="39"/>
      <c r="E1785" s="40"/>
      <c r="F1785" s="40"/>
      <c r="G1785" s="40"/>
      <c r="H1785" s="41"/>
      <c r="I1785" s="38"/>
      <c r="J1785" s="38"/>
      <c r="K1785" s="38"/>
      <c r="L1785" s="37"/>
    </row>
    <row r="1786" spans="2:12" x14ac:dyDescent="0.25">
      <c r="B1786" s="18"/>
      <c r="C1786" s="38"/>
      <c r="D1786" s="39"/>
      <c r="E1786" s="40"/>
      <c r="F1786" s="40"/>
      <c r="G1786" s="40"/>
      <c r="H1786" s="41"/>
      <c r="I1786" s="38"/>
      <c r="J1786" s="38"/>
      <c r="K1786" s="38"/>
      <c r="L1786" s="37"/>
    </row>
    <row r="1787" spans="2:12" x14ac:dyDescent="0.25">
      <c r="B1787" s="18"/>
      <c r="C1787" s="38"/>
      <c r="D1787" s="39"/>
      <c r="E1787" s="40"/>
      <c r="F1787" s="40"/>
      <c r="G1787" s="40"/>
      <c r="H1787" s="41"/>
      <c r="I1787" s="38"/>
      <c r="J1787" s="38"/>
      <c r="K1787" s="38"/>
      <c r="L1787" s="37"/>
    </row>
    <row r="1788" spans="2:12" x14ac:dyDescent="0.25">
      <c r="B1788" s="18"/>
      <c r="C1788" s="38"/>
      <c r="D1788" s="39"/>
      <c r="E1788" s="40"/>
      <c r="F1788" s="40"/>
      <c r="G1788" s="40"/>
      <c r="H1788" s="41"/>
      <c r="I1788" s="38"/>
      <c r="J1788" s="38"/>
      <c r="K1788" s="38"/>
      <c r="L1788" s="37"/>
    </row>
    <row r="1789" spans="2:12" x14ac:dyDescent="0.25">
      <c r="B1789" s="18"/>
      <c r="C1789" s="38"/>
      <c r="D1789" s="39"/>
      <c r="E1789" s="40"/>
      <c r="F1789" s="40"/>
      <c r="G1789" s="40"/>
      <c r="H1789" s="41"/>
      <c r="I1789" s="38"/>
      <c r="J1789" s="38"/>
      <c r="K1789" s="38"/>
      <c r="L1789" s="37"/>
    </row>
    <row r="1790" spans="2:12" x14ac:dyDescent="0.25">
      <c r="B1790" s="18"/>
      <c r="C1790" s="38"/>
      <c r="D1790" s="39"/>
      <c r="E1790" s="40"/>
      <c r="F1790" s="40"/>
      <c r="G1790" s="40"/>
      <c r="H1790" s="41"/>
      <c r="I1790" s="38"/>
      <c r="J1790" s="38"/>
      <c r="K1790" s="38"/>
      <c r="L1790" s="37"/>
    </row>
    <row r="1791" spans="2:12" x14ac:dyDescent="0.25">
      <c r="B1791" s="18"/>
      <c r="C1791" s="38"/>
      <c r="D1791" s="39"/>
      <c r="E1791" s="40"/>
      <c r="F1791" s="40"/>
      <c r="G1791" s="40"/>
      <c r="H1791" s="41"/>
      <c r="I1791" s="38"/>
      <c r="J1791" s="38"/>
      <c r="K1791" s="38"/>
      <c r="L1791" s="37"/>
    </row>
    <row r="1792" spans="2:12" x14ac:dyDescent="0.25">
      <c r="B1792" s="18"/>
      <c r="C1792" s="38"/>
      <c r="D1792" s="39"/>
      <c r="E1792" s="40"/>
      <c r="F1792" s="40"/>
      <c r="G1792" s="40"/>
      <c r="H1792" s="41"/>
      <c r="I1792" s="38"/>
      <c r="J1792" s="38"/>
      <c r="K1792" s="38"/>
      <c r="L1792" s="37"/>
    </row>
    <row r="1793" spans="2:12" x14ac:dyDescent="0.25">
      <c r="B1793" s="18"/>
      <c r="C1793" s="38"/>
      <c r="D1793" s="39"/>
      <c r="E1793" s="40"/>
      <c r="F1793" s="40"/>
      <c r="G1793" s="40"/>
      <c r="H1793" s="41"/>
      <c r="I1793" s="38"/>
      <c r="J1793" s="38"/>
      <c r="K1793" s="38"/>
      <c r="L1793" s="37"/>
    </row>
    <row r="1794" spans="2:12" x14ac:dyDescent="0.25">
      <c r="B1794" s="18"/>
      <c r="C1794" s="38"/>
      <c r="D1794" s="39"/>
      <c r="E1794" s="40"/>
      <c r="F1794" s="40"/>
      <c r="G1794" s="40"/>
      <c r="H1794" s="41"/>
      <c r="I1794" s="38"/>
      <c r="J1794" s="38"/>
      <c r="K1794" s="38"/>
      <c r="L1794" s="37"/>
    </row>
    <row r="1795" spans="2:12" x14ac:dyDescent="0.25">
      <c r="B1795" s="18"/>
      <c r="C1795" s="38"/>
      <c r="D1795" s="39"/>
      <c r="E1795" s="40"/>
      <c r="F1795" s="40"/>
      <c r="G1795" s="40"/>
      <c r="H1795" s="41"/>
      <c r="I1795" s="38"/>
      <c r="J1795" s="38"/>
      <c r="K1795" s="38"/>
      <c r="L1795" s="37"/>
    </row>
    <row r="1796" spans="2:12" x14ac:dyDescent="0.25">
      <c r="B1796" s="18"/>
      <c r="C1796" s="38"/>
      <c r="D1796" s="39"/>
      <c r="E1796" s="40"/>
      <c r="F1796" s="40"/>
      <c r="G1796" s="40"/>
      <c r="H1796" s="41"/>
      <c r="I1796" s="38"/>
      <c r="J1796" s="38"/>
      <c r="K1796" s="38"/>
      <c r="L1796" s="37"/>
    </row>
    <row r="1797" spans="2:12" x14ac:dyDescent="0.25">
      <c r="B1797" s="18"/>
      <c r="C1797" s="38"/>
      <c r="D1797" s="39"/>
      <c r="E1797" s="40"/>
      <c r="F1797" s="40"/>
      <c r="G1797" s="40"/>
      <c r="H1797" s="41"/>
      <c r="I1797" s="38"/>
      <c r="J1797" s="38"/>
      <c r="K1797" s="38"/>
      <c r="L1797" s="37"/>
    </row>
    <row r="1798" spans="2:12" x14ac:dyDescent="0.25">
      <c r="B1798" s="18"/>
      <c r="C1798" s="38"/>
      <c r="D1798" s="39"/>
      <c r="E1798" s="40"/>
      <c r="F1798" s="40"/>
      <c r="G1798" s="40"/>
      <c r="H1798" s="41"/>
      <c r="I1798" s="38"/>
      <c r="J1798" s="38"/>
      <c r="K1798" s="38"/>
      <c r="L1798" s="37"/>
    </row>
    <row r="1799" spans="2:12" x14ac:dyDescent="0.25">
      <c r="B1799" s="18"/>
      <c r="C1799" s="38"/>
      <c r="D1799" s="39"/>
      <c r="E1799" s="40"/>
      <c r="F1799" s="40"/>
      <c r="G1799" s="40"/>
      <c r="H1799" s="41"/>
      <c r="I1799" s="38"/>
      <c r="J1799" s="38"/>
      <c r="K1799" s="38"/>
      <c r="L1799" s="37"/>
    </row>
    <row r="1800" spans="2:12" x14ac:dyDescent="0.25">
      <c r="B1800" s="18"/>
      <c r="C1800" s="38"/>
      <c r="D1800" s="39"/>
      <c r="E1800" s="40"/>
      <c r="F1800" s="40"/>
      <c r="G1800" s="40"/>
      <c r="H1800" s="41"/>
      <c r="I1800" s="38"/>
      <c r="J1800" s="38"/>
      <c r="K1800" s="38"/>
      <c r="L1800" s="37"/>
    </row>
    <row r="1801" spans="2:12" x14ac:dyDescent="0.25">
      <c r="B1801" s="18"/>
      <c r="C1801" s="38"/>
      <c r="D1801" s="39"/>
      <c r="E1801" s="40"/>
      <c r="F1801" s="40"/>
      <c r="G1801" s="40"/>
      <c r="H1801" s="41"/>
      <c r="I1801" s="38"/>
      <c r="J1801" s="38"/>
      <c r="K1801" s="38"/>
      <c r="L1801" s="37"/>
    </row>
    <row r="1802" spans="2:12" x14ac:dyDescent="0.25">
      <c r="B1802" s="18"/>
      <c r="C1802" s="38"/>
      <c r="D1802" s="39"/>
      <c r="E1802" s="40"/>
      <c r="F1802" s="40"/>
      <c r="G1802" s="40"/>
      <c r="H1802" s="41"/>
      <c r="I1802" s="38"/>
      <c r="J1802" s="38"/>
      <c r="K1802" s="38"/>
      <c r="L1802" s="37"/>
    </row>
    <row r="1803" spans="2:12" x14ac:dyDescent="0.25">
      <c r="B1803" s="18"/>
      <c r="C1803" s="38"/>
      <c r="D1803" s="39"/>
      <c r="E1803" s="40"/>
      <c r="F1803" s="40"/>
      <c r="G1803" s="40"/>
      <c r="H1803" s="41"/>
      <c r="I1803" s="38"/>
      <c r="J1803" s="38"/>
      <c r="K1803" s="38"/>
      <c r="L1803" s="37"/>
    </row>
    <row r="1804" spans="2:12" x14ac:dyDescent="0.25">
      <c r="B1804" s="18"/>
      <c r="C1804" s="38"/>
      <c r="D1804" s="39"/>
      <c r="E1804" s="40"/>
      <c r="F1804" s="40"/>
      <c r="G1804" s="40"/>
      <c r="H1804" s="41"/>
      <c r="I1804" s="38"/>
      <c r="J1804" s="38"/>
      <c r="K1804" s="38"/>
      <c r="L1804" s="37"/>
    </row>
    <row r="1805" spans="2:12" x14ac:dyDescent="0.25">
      <c r="B1805" s="18"/>
      <c r="C1805" s="38"/>
      <c r="D1805" s="39"/>
      <c r="E1805" s="40"/>
      <c r="F1805" s="40"/>
      <c r="G1805" s="40"/>
      <c r="H1805" s="41"/>
      <c r="I1805" s="38"/>
      <c r="J1805" s="38"/>
      <c r="K1805" s="38"/>
      <c r="L1805" s="37"/>
    </row>
    <row r="1806" spans="2:12" x14ac:dyDescent="0.25">
      <c r="B1806" s="18"/>
      <c r="C1806" s="38"/>
      <c r="D1806" s="39"/>
      <c r="E1806" s="40"/>
      <c r="F1806" s="40"/>
      <c r="G1806" s="40"/>
      <c r="H1806" s="41"/>
      <c r="I1806" s="38"/>
      <c r="J1806" s="38"/>
      <c r="K1806" s="38"/>
      <c r="L1806" s="37"/>
    </row>
    <row r="1807" spans="2:12" x14ac:dyDescent="0.25">
      <c r="B1807" s="18"/>
      <c r="C1807" s="38"/>
      <c r="D1807" s="39"/>
      <c r="E1807" s="40"/>
      <c r="F1807" s="40"/>
      <c r="G1807" s="40"/>
      <c r="H1807" s="41"/>
      <c r="I1807" s="38"/>
      <c r="J1807" s="38"/>
      <c r="K1807" s="38"/>
      <c r="L1807" s="37"/>
    </row>
    <row r="1808" spans="2:12" x14ac:dyDescent="0.25">
      <c r="B1808" s="18"/>
      <c r="C1808" s="38"/>
      <c r="D1808" s="39"/>
      <c r="E1808" s="40"/>
      <c r="F1808" s="40"/>
      <c r="G1808" s="40"/>
      <c r="H1808" s="41"/>
      <c r="I1808" s="38"/>
      <c r="J1808" s="38"/>
      <c r="K1808" s="38"/>
      <c r="L1808" s="37"/>
    </row>
    <row r="1809" spans="2:12" x14ac:dyDescent="0.25">
      <c r="B1809" s="18"/>
      <c r="C1809" s="38"/>
      <c r="D1809" s="39"/>
      <c r="E1809" s="40"/>
      <c r="F1809" s="40"/>
      <c r="G1809" s="40"/>
      <c r="H1809" s="41"/>
      <c r="I1809" s="38"/>
      <c r="J1809" s="38"/>
      <c r="K1809" s="38"/>
      <c r="L1809" s="37"/>
    </row>
    <row r="1810" spans="2:12" x14ac:dyDescent="0.25">
      <c r="B1810" s="18"/>
      <c r="C1810" s="38"/>
      <c r="D1810" s="39"/>
      <c r="E1810" s="40"/>
      <c r="F1810" s="40"/>
      <c r="G1810" s="40"/>
      <c r="H1810" s="41"/>
      <c r="I1810" s="38"/>
      <c r="J1810" s="38"/>
      <c r="K1810" s="38"/>
      <c r="L1810" s="37"/>
    </row>
    <row r="1811" spans="2:12" x14ac:dyDescent="0.25">
      <c r="B1811" s="18"/>
      <c r="C1811" s="38"/>
      <c r="D1811" s="39"/>
      <c r="E1811" s="40"/>
      <c r="F1811" s="40"/>
      <c r="G1811" s="40"/>
      <c r="H1811" s="41"/>
      <c r="I1811" s="38"/>
      <c r="J1811" s="38"/>
      <c r="K1811" s="38"/>
      <c r="L1811" s="37"/>
    </row>
    <row r="1812" spans="2:12" x14ac:dyDescent="0.25">
      <c r="B1812" s="18"/>
      <c r="C1812" s="38"/>
      <c r="D1812" s="39"/>
      <c r="E1812" s="40"/>
      <c r="F1812" s="40"/>
      <c r="G1812" s="40"/>
      <c r="H1812" s="41"/>
      <c r="I1812" s="38"/>
      <c r="J1812" s="38"/>
      <c r="K1812" s="38"/>
      <c r="L1812" s="37"/>
    </row>
    <row r="1813" spans="2:12" x14ac:dyDescent="0.25">
      <c r="B1813" s="18"/>
      <c r="C1813" s="38"/>
      <c r="D1813" s="39"/>
      <c r="E1813" s="40"/>
      <c r="F1813" s="40"/>
      <c r="G1813" s="40"/>
      <c r="H1813" s="41"/>
      <c r="I1813" s="38"/>
      <c r="J1813" s="38"/>
      <c r="K1813" s="38"/>
      <c r="L1813" s="37"/>
    </row>
    <row r="1814" spans="2:12" x14ac:dyDescent="0.25">
      <c r="B1814" s="18"/>
      <c r="C1814" s="38"/>
      <c r="D1814" s="39"/>
      <c r="E1814" s="40"/>
      <c r="F1814" s="40"/>
      <c r="G1814" s="40"/>
      <c r="H1814" s="41"/>
      <c r="I1814" s="38"/>
      <c r="J1814" s="38"/>
      <c r="K1814" s="38"/>
      <c r="L1814" s="37"/>
    </row>
    <row r="1815" spans="2:12" x14ac:dyDescent="0.25">
      <c r="B1815" s="18"/>
      <c r="C1815" s="38"/>
      <c r="D1815" s="39"/>
      <c r="E1815" s="40"/>
      <c r="F1815" s="40"/>
      <c r="G1815" s="40"/>
      <c r="H1815" s="41"/>
      <c r="I1815" s="38"/>
      <c r="J1815" s="38"/>
      <c r="K1815" s="38"/>
      <c r="L1815" s="37"/>
    </row>
    <row r="1816" spans="2:12" x14ac:dyDescent="0.25">
      <c r="B1816" s="18"/>
      <c r="C1816" s="38"/>
      <c r="D1816" s="39"/>
      <c r="E1816" s="40"/>
      <c r="F1816" s="40"/>
      <c r="G1816" s="40"/>
      <c r="H1816" s="41"/>
      <c r="I1816" s="38"/>
      <c r="J1816" s="38"/>
      <c r="K1816" s="38"/>
      <c r="L1816" s="37"/>
    </row>
    <row r="1817" spans="2:12" x14ac:dyDescent="0.25">
      <c r="B1817" s="18"/>
      <c r="C1817" s="38"/>
      <c r="D1817" s="39"/>
      <c r="E1817" s="40"/>
      <c r="F1817" s="40"/>
      <c r="G1817" s="40"/>
      <c r="H1817" s="41"/>
      <c r="I1817" s="38"/>
      <c r="J1817" s="38"/>
      <c r="K1817" s="38"/>
      <c r="L1817" s="37"/>
    </row>
    <row r="1818" spans="2:12" x14ac:dyDescent="0.25">
      <c r="B1818" s="18"/>
      <c r="C1818" s="38"/>
      <c r="D1818" s="39"/>
      <c r="E1818" s="40"/>
      <c r="F1818" s="40"/>
      <c r="G1818" s="40"/>
      <c r="H1818" s="41"/>
      <c r="I1818" s="38"/>
      <c r="J1818" s="38"/>
      <c r="K1818" s="38"/>
      <c r="L1818" s="37"/>
    </row>
    <row r="1819" spans="2:12" x14ac:dyDescent="0.25">
      <c r="B1819" s="18"/>
      <c r="C1819" s="38"/>
      <c r="D1819" s="39"/>
      <c r="E1819" s="40"/>
      <c r="F1819" s="40"/>
      <c r="G1819" s="40"/>
      <c r="H1819" s="41"/>
      <c r="I1819" s="38"/>
      <c r="J1819" s="38"/>
      <c r="K1819" s="38"/>
      <c r="L1819" s="37"/>
    </row>
    <row r="1820" spans="2:12" x14ac:dyDescent="0.25">
      <c r="B1820" s="18"/>
      <c r="C1820" s="38"/>
      <c r="D1820" s="39"/>
      <c r="E1820" s="40"/>
      <c r="F1820" s="40"/>
      <c r="G1820" s="40"/>
      <c r="H1820" s="41"/>
      <c r="I1820" s="38"/>
      <c r="J1820" s="38"/>
      <c r="K1820" s="38"/>
      <c r="L1820" s="37"/>
    </row>
    <row r="1821" spans="2:12" x14ac:dyDescent="0.25">
      <c r="B1821" s="18"/>
      <c r="C1821" s="38"/>
      <c r="D1821" s="39"/>
      <c r="E1821" s="40"/>
      <c r="F1821" s="40"/>
      <c r="G1821" s="40"/>
      <c r="H1821" s="41"/>
      <c r="I1821" s="38"/>
      <c r="J1821" s="38"/>
      <c r="K1821" s="38"/>
      <c r="L1821" s="37"/>
    </row>
    <row r="1822" spans="2:12" x14ac:dyDescent="0.25">
      <c r="B1822" s="18"/>
      <c r="C1822" s="38"/>
      <c r="D1822" s="39"/>
      <c r="E1822" s="40"/>
      <c r="F1822" s="40"/>
      <c r="G1822" s="40"/>
      <c r="H1822" s="41"/>
      <c r="I1822" s="38"/>
      <c r="J1822" s="38"/>
      <c r="K1822" s="38"/>
      <c r="L1822" s="37"/>
    </row>
    <row r="1823" spans="2:12" x14ac:dyDescent="0.25">
      <c r="B1823" s="18"/>
      <c r="C1823" s="38"/>
      <c r="D1823" s="39"/>
      <c r="E1823" s="40"/>
      <c r="F1823" s="40"/>
      <c r="G1823" s="40"/>
      <c r="H1823" s="41"/>
      <c r="I1823" s="38"/>
      <c r="J1823" s="38"/>
      <c r="K1823" s="38"/>
      <c r="L1823" s="37"/>
    </row>
    <row r="1824" spans="2:12" x14ac:dyDescent="0.25">
      <c r="B1824" s="18"/>
      <c r="C1824" s="38"/>
      <c r="D1824" s="39"/>
      <c r="E1824" s="40"/>
      <c r="F1824" s="40"/>
      <c r="G1824" s="40"/>
      <c r="H1824" s="41"/>
      <c r="I1824" s="38"/>
      <c r="J1824" s="38"/>
      <c r="K1824" s="38"/>
      <c r="L1824" s="37"/>
    </row>
    <row r="1825" spans="2:12" x14ac:dyDescent="0.25">
      <c r="B1825" s="18"/>
      <c r="C1825" s="38"/>
      <c r="D1825" s="39"/>
      <c r="E1825" s="40"/>
      <c r="F1825" s="40"/>
      <c r="G1825" s="40"/>
      <c r="H1825" s="41"/>
      <c r="I1825" s="38"/>
      <c r="J1825" s="38"/>
      <c r="K1825" s="38"/>
      <c r="L1825" s="37"/>
    </row>
    <row r="1826" spans="2:12" x14ac:dyDescent="0.25">
      <c r="B1826" s="18"/>
      <c r="C1826" s="38"/>
      <c r="D1826" s="39"/>
      <c r="E1826" s="40"/>
      <c r="F1826" s="40"/>
      <c r="G1826" s="40"/>
      <c r="H1826" s="41"/>
      <c r="I1826" s="38"/>
      <c r="J1826" s="38"/>
      <c r="K1826" s="38"/>
      <c r="L1826" s="37"/>
    </row>
    <row r="1827" spans="2:12" x14ac:dyDescent="0.25">
      <c r="B1827" s="18"/>
      <c r="C1827" s="38"/>
      <c r="D1827" s="39"/>
      <c r="E1827" s="40"/>
      <c r="F1827" s="40"/>
      <c r="G1827" s="40"/>
      <c r="H1827" s="41"/>
      <c r="I1827" s="38"/>
      <c r="J1827" s="38"/>
      <c r="K1827" s="38"/>
      <c r="L1827" s="37"/>
    </row>
    <row r="1828" spans="2:12" x14ac:dyDescent="0.25">
      <c r="B1828" s="18"/>
      <c r="C1828" s="38"/>
      <c r="D1828" s="39"/>
      <c r="E1828" s="40"/>
      <c r="F1828" s="40"/>
      <c r="G1828" s="40"/>
      <c r="H1828" s="41"/>
      <c r="I1828" s="38"/>
      <c r="J1828" s="38"/>
      <c r="K1828" s="38"/>
      <c r="L1828" s="37"/>
    </row>
    <row r="1829" spans="2:12" x14ac:dyDescent="0.25">
      <c r="B1829" s="18"/>
      <c r="C1829" s="38"/>
      <c r="D1829" s="39"/>
      <c r="E1829" s="40"/>
      <c r="F1829" s="40"/>
      <c r="G1829" s="40"/>
      <c r="H1829" s="41"/>
      <c r="I1829" s="38"/>
      <c r="J1829" s="38"/>
      <c r="K1829" s="38"/>
      <c r="L1829" s="37"/>
    </row>
    <row r="1830" spans="2:12" x14ac:dyDescent="0.25">
      <c r="B1830" s="18"/>
      <c r="C1830" s="38"/>
      <c r="D1830" s="39"/>
      <c r="E1830" s="40"/>
      <c r="F1830" s="40"/>
      <c r="G1830" s="40"/>
      <c r="H1830" s="41"/>
      <c r="I1830" s="38"/>
      <c r="J1830" s="38"/>
      <c r="K1830" s="38"/>
      <c r="L1830" s="37"/>
    </row>
    <row r="1831" spans="2:12" x14ac:dyDescent="0.25">
      <c r="B1831" s="18"/>
      <c r="C1831" s="38"/>
      <c r="D1831" s="39"/>
      <c r="E1831" s="40"/>
      <c r="F1831" s="40"/>
      <c r="G1831" s="40"/>
      <c r="H1831" s="41"/>
      <c r="I1831" s="38"/>
      <c r="J1831" s="38"/>
      <c r="K1831" s="38"/>
      <c r="L1831" s="37"/>
    </row>
    <row r="1832" spans="2:12" x14ac:dyDescent="0.25">
      <c r="B1832" s="18"/>
      <c r="C1832" s="38"/>
      <c r="D1832" s="39"/>
      <c r="E1832" s="40"/>
      <c r="F1832" s="40"/>
      <c r="G1832" s="40"/>
      <c r="H1832" s="41"/>
      <c r="I1832" s="38"/>
      <c r="J1832" s="38"/>
      <c r="K1832" s="38"/>
      <c r="L1832" s="37"/>
    </row>
    <row r="1833" spans="2:12" x14ac:dyDescent="0.25">
      <c r="B1833" s="18"/>
      <c r="C1833" s="38"/>
      <c r="D1833" s="39"/>
      <c r="E1833" s="40"/>
      <c r="F1833" s="40"/>
      <c r="G1833" s="40"/>
      <c r="H1833" s="41"/>
      <c r="I1833" s="38"/>
      <c r="J1833" s="38"/>
      <c r="K1833" s="38"/>
      <c r="L1833" s="37"/>
    </row>
    <row r="1834" spans="2:12" x14ac:dyDescent="0.25">
      <c r="B1834" s="18"/>
      <c r="C1834" s="38"/>
      <c r="D1834" s="39"/>
      <c r="E1834" s="40"/>
      <c r="F1834" s="40"/>
      <c r="G1834" s="40"/>
      <c r="H1834" s="41"/>
      <c r="I1834" s="38"/>
      <c r="J1834" s="38"/>
      <c r="K1834" s="38"/>
      <c r="L1834" s="37"/>
    </row>
    <row r="1835" spans="2:12" x14ac:dyDescent="0.25">
      <c r="B1835" s="18"/>
      <c r="C1835" s="38"/>
      <c r="D1835" s="39"/>
      <c r="E1835" s="40"/>
      <c r="F1835" s="40"/>
      <c r="G1835" s="40"/>
      <c r="H1835" s="41"/>
      <c r="I1835" s="38"/>
      <c r="J1835" s="38"/>
      <c r="K1835" s="38"/>
      <c r="L1835" s="37"/>
    </row>
    <row r="1836" spans="2:12" x14ac:dyDescent="0.25">
      <c r="B1836" s="18"/>
      <c r="C1836" s="38"/>
      <c r="D1836" s="39"/>
      <c r="E1836" s="40"/>
      <c r="F1836" s="40"/>
      <c r="G1836" s="40"/>
      <c r="H1836" s="41"/>
      <c r="I1836" s="38"/>
      <c r="J1836" s="38"/>
      <c r="K1836" s="38"/>
      <c r="L1836" s="37"/>
    </row>
    <row r="1837" spans="2:12" x14ac:dyDescent="0.25">
      <c r="B1837" s="18"/>
      <c r="C1837" s="38"/>
      <c r="D1837" s="39"/>
      <c r="E1837" s="40"/>
      <c r="F1837" s="40"/>
      <c r="G1837" s="40"/>
      <c r="H1837" s="41"/>
      <c r="I1837" s="38"/>
      <c r="J1837" s="38"/>
      <c r="K1837" s="38"/>
      <c r="L1837" s="37"/>
    </row>
    <row r="1838" spans="2:12" x14ac:dyDescent="0.25">
      <c r="B1838" s="18"/>
      <c r="C1838" s="38"/>
      <c r="D1838" s="39"/>
      <c r="E1838" s="40"/>
      <c r="F1838" s="40"/>
      <c r="G1838" s="40"/>
      <c r="H1838" s="41"/>
      <c r="I1838" s="38"/>
      <c r="J1838" s="38"/>
      <c r="K1838" s="38"/>
      <c r="L1838" s="37"/>
    </row>
    <row r="1839" spans="2:12" x14ac:dyDescent="0.25">
      <c r="B1839" s="18"/>
      <c r="C1839" s="38"/>
      <c r="D1839" s="39"/>
      <c r="E1839" s="40"/>
      <c r="F1839" s="40"/>
      <c r="G1839" s="40"/>
      <c r="H1839" s="41"/>
      <c r="I1839" s="38"/>
      <c r="J1839" s="38"/>
      <c r="K1839" s="38"/>
      <c r="L1839" s="37"/>
    </row>
    <row r="1840" spans="2:12" x14ac:dyDescent="0.25">
      <c r="B1840" s="18"/>
      <c r="C1840" s="38"/>
      <c r="D1840" s="39"/>
      <c r="E1840" s="40"/>
      <c r="F1840" s="40"/>
      <c r="G1840" s="40"/>
      <c r="H1840" s="41"/>
      <c r="I1840" s="38"/>
      <c r="J1840" s="38"/>
      <c r="K1840" s="38"/>
      <c r="L1840" s="37"/>
    </row>
    <row r="1841" spans="2:12" x14ac:dyDescent="0.25">
      <c r="B1841" s="18"/>
      <c r="C1841" s="38"/>
      <c r="D1841" s="39"/>
      <c r="E1841" s="40"/>
      <c r="F1841" s="40"/>
      <c r="G1841" s="40"/>
      <c r="H1841" s="41"/>
      <c r="I1841" s="38"/>
      <c r="J1841" s="38"/>
      <c r="K1841" s="38"/>
      <c r="L1841" s="37"/>
    </row>
    <row r="1842" spans="2:12" x14ac:dyDescent="0.25">
      <c r="B1842" s="18"/>
      <c r="C1842" s="38"/>
      <c r="D1842" s="39"/>
      <c r="E1842" s="40"/>
      <c r="F1842" s="40"/>
      <c r="G1842" s="40"/>
      <c r="H1842" s="41"/>
      <c r="I1842" s="38"/>
      <c r="J1842" s="38"/>
      <c r="K1842" s="38"/>
      <c r="L1842" s="37"/>
    </row>
    <row r="1843" spans="2:12" x14ac:dyDescent="0.25">
      <c r="B1843" s="18"/>
      <c r="C1843" s="38"/>
      <c r="D1843" s="39"/>
      <c r="E1843" s="40"/>
      <c r="F1843" s="40"/>
      <c r="G1843" s="40"/>
      <c r="H1843" s="41"/>
      <c r="I1843" s="38"/>
      <c r="J1843" s="38"/>
      <c r="K1843" s="38"/>
      <c r="L1843" s="37"/>
    </row>
    <row r="1844" spans="2:12" x14ac:dyDescent="0.25">
      <c r="B1844" s="18"/>
      <c r="C1844" s="38"/>
      <c r="D1844" s="39"/>
      <c r="E1844" s="40"/>
      <c r="F1844" s="40"/>
      <c r="G1844" s="40"/>
      <c r="H1844" s="41"/>
      <c r="I1844" s="38"/>
      <c r="J1844" s="38"/>
      <c r="K1844" s="38"/>
      <c r="L1844" s="37"/>
    </row>
    <row r="1845" spans="2:12" x14ac:dyDescent="0.25">
      <c r="B1845" s="18"/>
      <c r="C1845" s="38"/>
      <c r="D1845" s="39"/>
      <c r="E1845" s="40"/>
      <c r="F1845" s="40"/>
      <c r="G1845" s="40"/>
      <c r="H1845" s="41"/>
      <c r="I1845" s="38"/>
      <c r="J1845" s="38"/>
      <c r="K1845" s="38"/>
      <c r="L1845" s="37"/>
    </row>
    <row r="1846" spans="2:12" x14ac:dyDescent="0.25">
      <c r="B1846" s="18"/>
      <c r="C1846" s="38"/>
      <c r="D1846" s="39"/>
      <c r="E1846" s="40"/>
      <c r="F1846" s="40"/>
      <c r="G1846" s="40"/>
      <c r="H1846" s="41"/>
      <c r="I1846" s="38"/>
      <c r="J1846" s="38"/>
      <c r="K1846" s="38"/>
      <c r="L1846" s="37"/>
    </row>
    <row r="1847" spans="2:12" x14ac:dyDescent="0.25">
      <c r="B1847" s="18"/>
      <c r="C1847" s="38"/>
      <c r="D1847" s="39"/>
      <c r="E1847" s="40"/>
      <c r="F1847" s="40"/>
      <c r="G1847" s="40"/>
      <c r="H1847" s="41"/>
      <c r="I1847" s="38"/>
      <c r="J1847" s="38"/>
      <c r="K1847" s="38"/>
      <c r="L1847" s="37"/>
    </row>
    <row r="1848" spans="2:12" x14ac:dyDescent="0.25">
      <c r="B1848" s="18"/>
      <c r="C1848" s="38"/>
      <c r="D1848" s="39"/>
      <c r="E1848" s="40"/>
      <c r="F1848" s="40"/>
      <c r="G1848" s="40"/>
      <c r="H1848" s="41"/>
      <c r="I1848" s="38"/>
      <c r="J1848" s="38"/>
      <c r="K1848" s="38"/>
      <c r="L1848" s="37"/>
    </row>
    <row r="1849" spans="2:12" x14ac:dyDescent="0.25">
      <c r="B1849" s="18"/>
      <c r="C1849" s="38"/>
      <c r="D1849" s="39"/>
      <c r="E1849" s="40"/>
      <c r="F1849" s="40"/>
      <c r="G1849" s="40"/>
      <c r="H1849" s="41"/>
      <c r="I1849" s="38"/>
      <c r="J1849" s="38"/>
      <c r="K1849" s="38"/>
      <c r="L1849" s="37"/>
    </row>
    <row r="1850" spans="2:12" x14ac:dyDescent="0.25">
      <c r="B1850" s="18"/>
      <c r="C1850" s="38"/>
      <c r="D1850" s="39"/>
      <c r="E1850" s="40"/>
      <c r="F1850" s="40"/>
      <c r="G1850" s="40"/>
      <c r="H1850" s="41"/>
      <c r="I1850" s="38"/>
      <c r="J1850" s="38"/>
      <c r="K1850" s="38"/>
      <c r="L1850" s="37"/>
    </row>
    <row r="1851" spans="2:12" x14ac:dyDescent="0.25">
      <c r="B1851" s="18"/>
      <c r="C1851" s="38"/>
      <c r="D1851" s="39"/>
      <c r="E1851" s="40"/>
      <c r="F1851" s="40"/>
      <c r="G1851" s="40"/>
      <c r="H1851" s="41"/>
      <c r="I1851" s="38"/>
      <c r="J1851" s="38"/>
      <c r="K1851" s="38"/>
      <c r="L1851" s="37"/>
    </row>
    <row r="1852" spans="2:12" x14ac:dyDescent="0.25">
      <c r="B1852" s="18"/>
      <c r="C1852" s="38"/>
      <c r="D1852" s="39"/>
      <c r="E1852" s="40"/>
      <c r="F1852" s="40"/>
      <c r="G1852" s="40"/>
      <c r="H1852" s="41"/>
      <c r="I1852" s="38"/>
      <c r="J1852" s="38"/>
      <c r="K1852" s="38"/>
      <c r="L1852" s="37"/>
    </row>
    <row r="1853" spans="2:12" x14ac:dyDescent="0.25">
      <c r="B1853" s="18"/>
      <c r="C1853" s="38"/>
      <c r="D1853" s="39"/>
      <c r="E1853" s="40"/>
      <c r="F1853" s="40"/>
      <c r="G1853" s="40"/>
      <c r="H1853" s="41"/>
      <c r="I1853" s="38"/>
      <c r="J1853" s="38"/>
      <c r="K1853" s="38"/>
      <c r="L1853" s="37"/>
    </row>
    <row r="1854" spans="2:12" x14ac:dyDescent="0.25">
      <c r="B1854" s="18"/>
      <c r="C1854" s="38"/>
      <c r="D1854" s="39"/>
      <c r="E1854" s="40"/>
      <c r="F1854" s="40"/>
      <c r="G1854" s="40"/>
      <c r="H1854" s="41"/>
      <c r="I1854" s="38"/>
      <c r="J1854" s="38"/>
      <c r="K1854" s="38"/>
      <c r="L1854" s="37"/>
    </row>
    <row r="1855" spans="2:12" x14ac:dyDescent="0.25">
      <c r="B1855" s="18"/>
      <c r="C1855" s="38"/>
      <c r="D1855" s="39"/>
      <c r="E1855" s="40"/>
      <c r="F1855" s="40"/>
      <c r="G1855" s="40"/>
      <c r="H1855" s="41"/>
      <c r="I1855" s="38"/>
      <c r="J1855" s="38"/>
      <c r="K1855" s="38"/>
      <c r="L1855" s="37"/>
    </row>
    <row r="1856" spans="2:12" x14ac:dyDescent="0.25">
      <c r="B1856" s="18"/>
      <c r="C1856" s="38"/>
      <c r="D1856" s="39"/>
      <c r="E1856" s="40"/>
      <c r="F1856" s="40"/>
      <c r="G1856" s="40"/>
      <c r="H1856" s="41"/>
      <c r="I1856" s="38"/>
      <c r="J1856" s="38"/>
      <c r="K1856" s="38"/>
      <c r="L1856" s="37"/>
    </row>
    <row r="1857" spans="2:12" x14ac:dyDescent="0.25">
      <c r="B1857" s="18"/>
      <c r="C1857" s="38"/>
      <c r="D1857" s="39"/>
      <c r="E1857" s="40"/>
      <c r="F1857" s="40"/>
      <c r="G1857" s="40"/>
      <c r="H1857" s="41"/>
      <c r="I1857" s="38"/>
      <c r="J1857" s="38"/>
      <c r="K1857" s="38"/>
      <c r="L1857" s="37"/>
    </row>
    <row r="1858" spans="2:12" x14ac:dyDescent="0.25">
      <c r="B1858" s="18"/>
      <c r="C1858" s="38"/>
      <c r="D1858" s="39"/>
      <c r="E1858" s="40"/>
      <c r="F1858" s="40"/>
      <c r="G1858" s="40"/>
      <c r="H1858" s="41"/>
      <c r="I1858" s="38"/>
      <c r="J1858" s="38"/>
      <c r="K1858" s="38"/>
      <c r="L1858" s="37"/>
    </row>
    <row r="1859" spans="2:12" x14ac:dyDescent="0.25">
      <c r="B1859" s="18"/>
      <c r="C1859" s="38"/>
      <c r="D1859" s="39"/>
      <c r="E1859" s="40"/>
      <c r="F1859" s="40"/>
      <c r="G1859" s="40"/>
      <c r="H1859" s="41"/>
      <c r="I1859" s="38"/>
      <c r="J1859" s="38"/>
      <c r="K1859" s="38"/>
      <c r="L1859" s="37"/>
    </row>
    <row r="1860" spans="2:12" x14ac:dyDescent="0.25">
      <c r="B1860" s="18"/>
      <c r="C1860" s="38"/>
      <c r="D1860" s="39"/>
      <c r="E1860" s="40"/>
      <c r="F1860" s="40"/>
      <c r="G1860" s="40"/>
      <c r="H1860" s="41"/>
      <c r="I1860" s="38"/>
      <c r="J1860" s="38"/>
      <c r="K1860" s="38"/>
      <c r="L1860" s="37"/>
    </row>
    <row r="1861" spans="2:12" x14ac:dyDescent="0.25">
      <c r="B1861" s="18"/>
      <c r="C1861" s="38"/>
      <c r="D1861" s="39"/>
      <c r="E1861" s="40"/>
      <c r="F1861" s="40"/>
      <c r="G1861" s="40"/>
      <c r="H1861" s="41"/>
      <c r="I1861" s="38"/>
      <c r="J1861" s="38"/>
      <c r="K1861" s="38"/>
      <c r="L1861" s="37"/>
    </row>
    <row r="1862" spans="2:12" x14ac:dyDescent="0.25">
      <c r="B1862" s="18"/>
      <c r="C1862" s="38"/>
      <c r="D1862" s="39"/>
      <c r="E1862" s="40"/>
      <c r="F1862" s="40"/>
      <c r="G1862" s="40"/>
      <c r="H1862" s="41"/>
      <c r="I1862" s="38"/>
      <c r="J1862" s="38"/>
      <c r="K1862" s="38"/>
      <c r="L1862" s="37"/>
    </row>
    <row r="1863" spans="2:12" x14ac:dyDescent="0.25">
      <c r="B1863" s="18"/>
      <c r="C1863" s="38"/>
      <c r="D1863" s="39"/>
      <c r="E1863" s="40"/>
      <c r="F1863" s="40"/>
      <c r="G1863" s="40"/>
      <c r="H1863" s="41"/>
      <c r="I1863" s="38"/>
      <c r="J1863" s="38"/>
      <c r="K1863" s="38"/>
      <c r="L1863" s="37"/>
    </row>
    <row r="1864" spans="2:12" x14ac:dyDescent="0.25">
      <c r="B1864" s="18"/>
      <c r="C1864" s="38"/>
      <c r="D1864" s="39"/>
      <c r="E1864" s="40"/>
      <c r="F1864" s="40"/>
      <c r="G1864" s="40"/>
      <c r="H1864" s="41"/>
      <c r="I1864" s="38"/>
      <c r="J1864" s="38"/>
      <c r="K1864" s="38"/>
      <c r="L1864" s="37"/>
    </row>
    <row r="1865" spans="2:12" x14ac:dyDescent="0.25">
      <c r="B1865" s="18"/>
      <c r="C1865" s="38"/>
      <c r="D1865" s="39"/>
      <c r="E1865" s="40"/>
      <c r="F1865" s="40"/>
      <c r="G1865" s="40"/>
      <c r="H1865" s="41"/>
      <c r="I1865" s="38"/>
      <c r="J1865" s="38"/>
      <c r="K1865" s="38"/>
      <c r="L1865" s="37"/>
    </row>
    <row r="1866" spans="2:12" x14ac:dyDescent="0.25">
      <c r="B1866" s="18"/>
      <c r="C1866" s="38"/>
      <c r="D1866" s="39"/>
      <c r="E1866" s="40"/>
      <c r="F1866" s="40"/>
      <c r="G1866" s="40"/>
      <c r="H1866" s="41"/>
      <c r="I1866" s="38"/>
      <c r="J1866" s="38"/>
      <c r="K1866" s="38"/>
      <c r="L1866" s="37"/>
    </row>
    <row r="1867" spans="2:12" x14ac:dyDescent="0.25">
      <c r="B1867" s="18"/>
      <c r="C1867" s="38"/>
      <c r="D1867" s="39"/>
      <c r="E1867" s="40"/>
      <c r="F1867" s="40"/>
      <c r="G1867" s="40"/>
      <c r="H1867" s="41"/>
      <c r="I1867" s="38"/>
      <c r="J1867" s="38"/>
      <c r="K1867" s="38"/>
      <c r="L1867" s="37"/>
    </row>
    <row r="1868" spans="2:12" x14ac:dyDescent="0.25">
      <c r="B1868" s="18"/>
      <c r="C1868" s="38"/>
      <c r="D1868" s="39"/>
      <c r="E1868" s="40"/>
      <c r="F1868" s="40"/>
      <c r="G1868" s="40"/>
      <c r="H1868" s="41"/>
      <c r="I1868" s="38"/>
      <c r="J1868" s="38"/>
      <c r="K1868" s="38"/>
      <c r="L1868" s="37"/>
    </row>
    <row r="1869" spans="2:12" x14ac:dyDescent="0.25">
      <c r="B1869" s="18"/>
      <c r="C1869" s="38"/>
      <c r="D1869" s="39"/>
      <c r="E1869" s="40"/>
      <c r="F1869" s="40"/>
      <c r="G1869" s="40"/>
      <c r="H1869" s="41"/>
      <c r="I1869" s="38"/>
      <c r="J1869" s="38"/>
      <c r="K1869" s="38"/>
      <c r="L1869" s="37"/>
    </row>
    <row r="1870" spans="2:12" x14ac:dyDescent="0.25">
      <c r="B1870" s="18"/>
      <c r="C1870" s="38"/>
      <c r="D1870" s="39"/>
      <c r="E1870" s="40"/>
      <c r="F1870" s="40"/>
      <c r="G1870" s="40"/>
      <c r="H1870" s="41"/>
      <c r="I1870" s="38"/>
      <c r="J1870" s="38"/>
      <c r="K1870" s="38"/>
      <c r="L1870" s="37"/>
    </row>
    <row r="1871" spans="2:12" x14ac:dyDescent="0.25">
      <c r="B1871" s="18"/>
      <c r="C1871" s="38"/>
      <c r="D1871" s="39"/>
      <c r="E1871" s="40"/>
      <c r="F1871" s="40"/>
      <c r="G1871" s="40"/>
      <c r="H1871" s="41"/>
      <c r="I1871" s="38"/>
      <c r="J1871" s="38"/>
      <c r="K1871" s="38"/>
      <c r="L1871" s="37"/>
    </row>
    <row r="1872" spans="2:12" x14ac:dyDescent="0.25">
      <c r="B1872" s="18"/>
      <c r="C1872" s="38"/>
      <c r="D1872" s="39"/>
      <c r="E1872" s="40"/>
      <c r="F1872" s="40"/>
      <c r="G1872" s="40"/>
      <c r="H1872" s="41"/>
      <c r="I1872" s="38"/>
      <c r="J1872" s="38"/>
      <c r="K1872" s="38"/>
      <c r="L1872" s="37"/>
    </row>
    <row r="1873" spans="2:12" x14ac:dyDescent="0.25">
      <c r="B1873" s="18"/>
      <c r="C1873" s="38"/>
      <c r="D1873" s="39"/>
      <c r="E1873" s="40"/>
      <c r="F1873" s="40"/>
      <c r="G1873" s="40"/>
      <c r="H1873" s="41"/>
      <c r="I1873" s="38"/>
      <c r="J1873" s="38"/>
      <c r="K1873" s="38"/>
      <c r="L1873" s="37"/>
    </row>
    <row r="1874" spans="2:12" x14ac:dyDescent="0.25">
      <c r="B1874" s="18"/>
      <c r="C1874" s="38"/>
      <c r="D1874" s="39"/>
      <c r="E1874" s="40"/>
      <c r="F1874" s="40"/>
      <c r="G1874" s="40"/>
      <c r="H1874" s="41"/>
      <c r="I1874" s="38"/>
      <c r="J1874" s="38"/>
      <c r="K1874" s="38"/>
      <c r="L1874" s="37"/>
    </row>
    <row r="1875" spans="2:12" x14ac:dyDescent="0.25">
      <c r="B1875" s="18"/>
      <c r="C1875" s="38"/>
      <c r="D1875" s="39"/>
      <c r="E1875" s="40"/>
      <c r="F1875" s="40"/>
      <c r="G1875" s="40"/>
      <c r="H1875" s="41"/>
      <c r="I1875" s="38"/>
      <c r="J1875" s="38"/>
      <c r="K1875" s="38"/>
      <c r="L1875" s="37"/>
    </row>
    <row r="1876" spans="2:12" x14ac:dyDescent="0.25">
      <c r="B1876" s="18"/>
      <c r="C1876" s="38"/>
      <c r="D1876" s="39"/>
      <c r="E1876" s="40"/>
      <c r="F1876" s="40"/>
      <c r="G1876" s="40"/>
      <c r="H1876" s="41"/>
      <c r="I1876" s="38"/>
      <c r="J1876" s="38"/>
      <c r="K1876" s="38"/>
      <c r="L1876" s="37"/>
    </row>
    <row r="1877" spans="2:12" x14ac:dyDescent="0.25">
      <c r="B1877" s="18"/>
      <c r="C1877" s="38"/>
      <c r="D1877" s="39"/>
      <c r="E1877" s="40"/>
      <c r="F1877" s="40"/>
      <c r="G1877" s="40"/>
      <c r="H1877" s="41"/>
      <c r="I1877" s="38"/>
      <c r="J1877" s="38"/>
      <c r="K1877" s="38"/>
      <c r="L1877" s="37"/>
    </row>
    <row r="1878" spans="2:12" x14ac:dyDescent="0.25">
      <c r="B1878" s="18"/>
      <c r="C1878" s="38"/>
      <c r="D1878" s="39"/>
      <c r="E1878" s="40"/>
      <c r="F1878" s="40"/>
      <c r="G1878" s="40"/>
      <c r="H1878" s="41"/>
      <c r="I1878" s="38"/>
      <c r="J1878" s="38"/>
      <c r="K1878" s="38"/>
      <c r="L1878" s="37"/>
    </row>
    <row r="1879" spans="2:12" x14ac:dyDescent="0.25">
      <c r="B1879" s="18"/>
      <c r="C1879" s="38"/>
      <c r="D1879" s="39"/>
      <c r="E1879" s="40"/>
      <c r="F1879" s="40"/>
      <c r="G1879" s="40"/>
      <c r="H1879" s="41"/>
      <c r="I1879" s="38"/>
      <c r="J1879" s="38"/>
      <c r="K1879" s="38"/>
      <c r="L1879" s="37"/>
    </row>
    <row r="1880" spans="2:12" x14ac:dyDescent="0.25">
      <c r="B1880" s="18"/>
      <c r="C1880" s="38"/>
      <c r="D1880" s="39"/>
      <c r="E1880" s="40"/>
      <c r="F1880" s="40"/>
      <c r="G1880" s="40"/>
      <c r="H1880" s="41"/>
      <c r="I1880" s="38"/>
      <c r="J1880" s="38"/>
      <c r="K1880" s="38"/>
      <c r="L1880" s="37"/>
    </row>
    <row r="1881" spans="2:12" x14ac:dyDescent="0.25">
      <c r="B1881" s="18"/>
      <c r="C1881" s="38"/>
      <c r="D1881" s="39"/>
      <c r="E1881" s="40"/>
      <c r="F1881" s="40"/>
      <c r="G1881" s="40"/>
      <c r="H1881" s="41"/>
      <c r="I1881" s="38"/>
      <c r="J1881" s="38"/>
      <c r="K1881" s="38"/>
      <c r="L1881" s="37"/>
    </row>
    <row r="1882" spans="2:12" x14ac:dyDescent="0.25">
      <c r="B1882" s="18"/>
      <c r="C1882" s="38"/>
      <c r="D1882" s="39"/>
      <c r="E1882" s="40"/>
      <c r="F1882" s="40"/>
      <c r="G1882" s="40"/>
      <c r="H1882" s="41"/>
      <c r="I1882" s="38"/>
      <c r="J1882" s="38"/>
      <c r="K1882" s="38"/>
      <c r="L1882" s="37"/>
    </row>
    <row r="1883" spans="2:12" x14ac:dyDescent="0.25">
      <c r="B1883" s="18"/>
      <c r="C1883" s="38"/>
      <c r="D1883" s="39"/>
      <c r="E1883" s="40"/>
      <c r="F1883" s="40"/>
      <c r="G1883" s="40"/>
      <c r="H1883" s="41"/>
      <c r="I1883" s="38"/>
      <c r="J1883" s="38"/>
      <c r="K1883" s="38"/>
      <c r="L1883" s="37"/>
    </row>
    <row r="1884" spans="2:12" x14ac:dyDescent="0.25">
      <c r="B1884" s="18"/>
      <c r="C1884" s="38"/>
      <c r="D1884" s="39"/>
      <c r="E1884" s="40"/>
      <c r="F1884" s="40"/>
      <c r="G1884" s="40"/>
      <c r="H1884" s="41"/>
      <c r="I1884" s="38"/>
      <c r="J1884" s="38"/>
      <c r="K1884" s="38"/>
      <c r="L1884" s="37"/>
    </row>
    <row r="1885" spans="2:12" x14ac:dyDescent="0.25">
      <c r="B1885" s="18"/>
      <c r="C1885" s="38"/>
      <c r="D1885" s="39"/>
      <c r="E1885" s="40"/>
      <c r="F1885" s="40"/>
      <c r="G1885" s="40"/>
      <c r="H1885" s="41"/>
      <c r="I1885" s="38"/>
      <c r="J1885" s="38"/>
      <c r="K1885" s="38"/>
      <c r="L1885" s="37"/>
    </row>
    <row r="1886" spans="2:12" x14ac:dyDescent="0.25">
      <c r="B1886" s="18"/>
      <c r="C1886" s="38"/>
      <c r="D1886" s="39"/>
      <c r="E1886" s="40"/>
      <c r="F1886" s="40"/>
      <c r="G1886" s="40"/>
      <c r="H1886" s="41"/>
      <c r="I1886" s="38"/>
      <c r="J1886" s="38"/>
      <c r="K1886" s="38"/>
      <c r="L1886" s="37"/>
    </row>
    <row r="1887" spans="2:12" x14ac:dyDescent="0.25">
      <c r="B1887" s="18"/>
      <c r="C1887" s="38"/>
      <c r="D1887" s="39"/>
      <c r="E1887" s="40"/>
      <c r="F1887" s="40"/>
      <c r="G1887" s="40"/>
      <c r="H1887" s="41"/>
      <c r="I1887" s="38"/>
      <c r="J1887" s="38"/>
      <c r="K1887" s="38"/>
      <c r="L1887" s="37"/>
    </row>
    <row r="1888" spans="2:12" x14ac:dyDescent="0.25">
      <c r="B1888" s="18"/>
      <c r="C1888" s="38"/>
      <c r="D1888" s="39"/>
      <c r="E1888" s="40"/>
      <c r="F1888" s="40"/>
      <c r="G1888" s="40"/>
      <c r="H1888" s="41"/>
      <c r="I1888" s="38"/>
      <c r="J1888" s="38"/>
      <c r="K1888" s="38"/>
      <c r="L1888" s="37"/>
    </row>
    <row r="1889" spans="2:12" x14ac:dyDescent="0.25">
      <c r="B1889" s="18"/>
      <c r="C1889" s="38"/>
      <c r="D1889" s="39"/>
      <c r="E1889" s="40"/>
      <c r="F1889" s="40"/>
      <c r="G1889" s="40"/>
      <c r="H1889" s="41"/>
      <c r="I1889" s="38"/>
      <c r="J1889" s="38"/>
      <c r="K1889" s="38"/>
      <c r="L1889" s="37"/>
    </row>
    <row r="1890" spans="2:12" x14ac:dyDescent="0.25">
      <c r="B1890" s="18"/>
      <c r="C1890" s="38"/>
      <c r="D1890" s="39"/>
      <c r="E1890" s="40"/>
      <c r="F1890" s="40"/>
      <c r="G1890" s="40"/>
      <c r="H1890" s="41"/>
      <c r="I1890" s="38"/>
      <c r="J1890" s="38"/>
      <c r="K1890" s="38"/>
      <c r="L1890" s="37"/>
    </row>
    <row r="1891" spans="2:12" x14ac:dyDescent="0.25">
      <c r="B1891" s="18"/>
      <c r="C1891" s="38"/>
      <c r="D1891" s="39"/>
      <c r="E1891" s="40"/>
      <c r="F1891" s="40"/>
      <c r="G1891" s="40"/>
      <c r="H1891" s="41"/>
      <c r="I1891" s="38"/>
      <c r="J1891" s="38"/>
      <c r="K1891" s="38"/>
      <c r="L1891" s="37"/>
    </row>
    <row r="1892" spans="2:12" x14ac:dyDescent="0.25">
      <c r="B1892" s="18"/>
      <c r="C1892" s="38"/>
      <c r="D1892" s="39"/>
      <c r="E1892" s="40"/>
      <c r="F1892" s="40"/>
      <c r="G1892" s="40"/>
      <c r="H1892" s="41"/>
      <c r="I1892" s="38"/>
      <c r="J1892" s="38"/>
      <c r="K1892" s="38"/>
      <c r="L1892" s="37"/>
    </row>
    <row r="1893" spans="2:12" x14ac:dyDescent="0.25">
      <c r="B1893" s="18"/>
      <c r="C1893" s="38"/>
      <c r="D1893" s="39"/>
      <c r="E1893" s="40"/>
      <c r="F1893" s="40"/>
      <c r="G1893" s="40"/>
      <c r="H1893" s="41"/>
      <c r="I1893" s="38"/>
      <c r="J1893" s="38"/>
      <c r="K1893" s="38"/>
      <c r="L1893" s="37"/>
    </row>
    <row r="1894" spans="2:12" x14ac:dyDescent="0.25">
      <c r="B1894" s="18"/>
      <c r="C1894" s="38"/>
      <c r="D1894" s="39"/>
      <c r="E1894" s="40"/>
      <c r="F1894" s="40"/>
      <c r="G1894" s="40"/>
      <c r="H1894" s="41"/>
      <c r="I1894" s="38"/>
      <c r="J1894" s="38"/>
      <c r="K1894" s="38"/>
      <c r="L1894" s="37"/>
    </row>
    <row r="1895" spans="2:12" x14ac:dyDescent="0.25">
      <c r="B1895" s="18"/>
      <c r="C1895" s="38"/>
      <c r="D1895" s="39"/>
      <c r="E1895" s="40"/>
      <c r="F1895" s="40"/>
      <c r="G1895" s="40"/>
      <c r="H1895" s="41"/>
      <c r="I1895" s="38"/>
      <c r="J1895" s="38"/>
      <c r="K1895" s="38"/>
      <c r="L1895" s="37"/>
    </row>
    <row r="1896" spans="2:12" x14ac:dyDescent="0.25">
      <c r="B1896" s="18"/>
      <c r="C1896" s="38"/>
      <c r="D1896" s="39"/>
      <c r="E1896" s="40"/>
      <c r="F1896" s="40"/>
      <c r="G1896" s="40"/>
      <c r="H1896" s="41"/>
      <c r="I1896" s="38"/>
      <c r="J1896" s="38"/>
      <c r="K1896" s="38"/>
      <c r="L1896" s="37"/>
    </row>
    <row r="1897" spans="2:12" x14ac:dyDescent="0.25">
      <c r="B1897" s="18"/>
      <c r="C1897" s="38"/>
      <c r="D1897" s="39"/>
      <c r="E1897" s="40"/>
      <c r="F1897" s="40"/>
      <c r="G1897" s="40"/>
      <c r="H1897" s="41"/>
      <c r="I1897" s="38"/>
      <c r="J1897" s="38"/>
      <c r="K1897" s="38"/>
      <c r="L1897" s="37"/>
    </row>
    <row r="1898" spans="2:12" x14ac:dyDescent="0.25">
      <c r="B1898" s="18"/>
      <c r="C1898" s="38"/>
      <c r="D1898" s="39"/>
      <c r="E1898" s="40"/>
      <c r="F1898" s="40"/>
      <c r="G1898" s="40"/>
      <c r="H1898" s="41"/>
      <c r="I1898" s="38"/>
      <c r="J1898" s="38"/>
      <c r="K1898" s="38"/>
      <c r="L1898" s="37"/>
    </row>
    <row r="1899" spans="2:12" x14ac:dyDescent="0.25">
      <c r="B1899" s="18"/>
      <c r="C1899" s="38"/>
      <c r="D1899" s="39"/>
      <c r="E1899" s="40"/>
      <c r="F1899" s="40"/>
      <c r="G1899" s="40"/>
      <c r="H1899" s="41"/>
      <c r="I1899" s="38"/>
      <c r="J1899" s="38"/>
      <c r="K1899" s="38"/>
      <c r="L1899" s="37"/>
    </row>
    <row r="1900" spans="2:12" x14ac:dyDescent="0.25">
      <c r="B1900" s="18"/>
      <c r="C1900" s="38"/>
      <c r="D1900" s="39"/>
      <c r="E1900" s="40"/>
      <c r="F1900" s="40"/>
      <c r="G1900" s="40"/>
      <c r="H1900" s="41"/>
      <c r="I1900" s="38"/>
      <c r="J1900" s="38"/>
      <c r="K1900" s="38"/>
      <c r="L1900" s="37"/>
    </row>
    <row r="1901" spans="2:12" x14ac:dyDescent="0.25">
      <c r="B1901" s="18"/>
      <c r="C1901" s="38"/>
      <c r="D1901" s="39"/>
      <c r="E1901" s="40"/>
      <c r="F1901" s="40"/>
      <c r="G1901" s="40"/>
      <c r="H1901" s="41"/>
      <c r="I1901" s="38"/>
      <c r="J1901" s="38"/>
      <c r="K1901" s="38"/>
      <c r="L1901" s="37"/>
    </row>
    <row r="1902" spans="2:12" x14ac:dyDescent="0.25">
      <c r="B1902" s="18"/>
      <c r="C1902" s="38"/>
      <c r="D1902" s="39"/>
      <c r="E1902" s="40"/>
      <c r="F1902" s="40"/>
      <c r="G1902" s="40"/>
      <c r="H1902" s="41"/>
      <c r="I1902" s="38"/>
      <c r="J1902" s="38"/>
      <c r="K1902" s="38"/>
      <c r="L1902" s="37"/>
    </row>
    <row r="1903" spans="2:12" x14ac:dyDescent="0.25">
      <c r="B1903" s="18"/>
      <c r="C1903" s="38"/>
      <c r="D1903" s="39"/>
      <c r="E1903" s="40"/>
      <c r="F1903" s="40"/>
      <c r="G1903" s="40"/>
      <c r="H1903" s="41"/>
      <c r="I1903" s="38"/>
      <c r="J1903" s="38"/>
      <c r="K1903" s="38"/>
      <c r="L1903" s="37"/>
    </row>
    <row r="1904" spans="2:12" x14ac:dyDescent="0.25">
      <c r="B1904" s="18"/>
      <c r="C1904" s="38"/>
      <c r="D1904" s="39"/>
      <c r="E1904" s="40"/>
      <c r="F1904" s="40"/>
      <c r="G1904" s="40"/>
      <c r="H1904" s="41"/>
      <c r="I1904" s="38"/>
      <c r="J1904" s="38"/>
      <c r="K1904" s="38"/>
      <c r="L1904" s="37"/>
    </row>
    <row r="1905" spans="2:12" x14ac:dyDescent="0.25">
      <c r="B1905" s="18"/>
      <c r="C1905" s="38"/>
      <c r="D1905" s="39"/>
      <c r="E1905" s="40"/>
      <c r="F1905" s="40"/>
      <c r="G1905" s="40"/>
      <c r="H1905" s="41"/>
      <c r="I1905" s="38"/>
      <c r="J1905" s="38"/>
      <c r="K1905" s="38"/>
      <c r="L1905" s="37"/>
    </row>
    <row r="1906" spans="2:12" x14ac:dyDescent="0.25">
      <c r="B1906" s="18"/>
      <c r="C1906" s="38"/>
      <c r="D1906" s="39"/>
      <c r="E1906" s="40"/>
      <c r="F1906" s="40"/>
      <c r="G1906" s="40"/>
      <c r="H1906" s="41"/>
      <c r="I1906" s="38"/>
      <c r="J1906" s="38"/>
      <c r="K1906" s="38"/>
      <c r="L1906" s="37"/>
    </row>
    <row r="1907" spans="2:12" x14ac:dyDescent="0.25">
      <c r="B1907" s="18"/>
      <c r="C1907" s="38"/>
      <c r="D1907" s="39"/>
      <c r="E1907" s="40"/>
      <c r="F1907" s="40"/>
      <c r="G1907" s="40"/>
      <c r="H1907" s="41"/>
      <c r="I1907" s="38"/>
      <c r="J1907" s="38"/>
      <c r="K1907" s="38"/>
      <c r="L1907" s="37"/>
    </row>
    <row r="1908" spans="2:12" x14ac:dyDescent="0.25">
      <c r="B1908" s="18"/>
      <c r="C1908" s="38"/>
      <c r="D1908" s="39"/>
      <c r="E1908" s="40"/>
      <c r="F1908" s="40"/>
      <c r="G1908" s="40"/>
      <c r="H1908" s="41"/>
      <c r="I1908" s="38"/>
      <c r="J1908" s="38"/>
      <c r="K1908" s="38"/>
      <c r="L1908" s="37"/>
    </row>
    <row r="1909" spans="2:12" x14ac:dyDescent="0.25">
      <c r="B1909" s="18"/>
      <c r="C1909" s="38"/>
      <c r="D1909" s="39"/>
      <c r="E1909" s="40"/>
      <c r="F1909" s="40"/>
      <c r="G1909" s="40"/>
      <c r="H1909" s="41"/>
      <c r="I1909" s="38"/>
      <c r="J1909" s="38"/>
      <c r="K1909" s="38"/>
      <c r="L1909" s="37"/>
    </row>
    <row r="1910" spans="2:12" x14ac:dyDescent="0.25">
      <c r="B1910" s="18"/>
      <c r="C1910" s="38"/>
      <c r="D1910" s="39"/>
      <c r="E1910" s="40"/>
      <c r="F1910" s="40"/>
      <c r="G1910" s="40"/>
      <c r="H1910" s="41"/>
      <c r="I1910" s="38"/>
      <c r="J1910" s="38"/>
      <c r="K1910" s="38"/>
      <c r="L1910" s="37"/>
    </row>
    <row r="1911" spans="2:12" x14ac:dyDescent="0.25">
      <c r="B1911" s="18"/>
      <c r="C1911" s="38"/>
      <c r="D1911" s="39"/>
      <c r="E1911" s="40"/>
      <c r="F1911" s="40"/>
      <c r="G1911" s="40"/>
      <c r="H1911" s="41"/>
      <c r="I1911" s="38"/>
      <c r="J1911" s="38"/>
      <c r="K1911" s="38"/>
      <c r="L1911" s="37"/>
    </row>
    <row r="1912" spans="2:12" x14ac:dyDescent="0.25">
      <c r="B1912" s="18"/>
      <c r="C1912" s="38"/>
      <c r="D1912" s="39"/>
      <c r="E1912" s="40"/>
      <c r="F1912" s="40"/>
      <c r="G1912" s="40"/>
      <c r="H1912" s="41"/>
      <c r="I1912" s="38"/>
      <c r="J1912" s="38"/>
      <c r="K1912" s="38"/>
      <c r="L1912" s="37"/>
    </row>
    <row r="1913" spans="2:12" x14ac:dyDescent="0.25">
      <c r="B1913" s="18"/>
      <c r="C1913" s="38"/>
      <c r="D1913" s="39"/>
      <c r="E1913" s="40"/>
      <c r="F1913" s="40"/>
      <c r="G1913" s="40"/>
      <c r="H1913" s="41"/>
      <c r="I1913" s="38"/>
      <c r="J1913" s="38"/>
      <c r="K1913" s="38"/>
      <c r="L1913" s="37"/>
    </row>
    <row r="1914" spans="2:12" x14ac:dyDescent="0.25">
      <c r="B1914" s="18"/>
      <c r="C1914" s="38"/>
      <c r="D1914" s="39"/>
      <c r="E1914" s="40"/>
      <c r="F1914" s="40"/>
      <c r="G1914" s="40"/>
      <c r="H1914" s="41"/>
      <c r="I1914" s="38"/>
      <c r="J1914" s="38"/>
      <c r="K1914" s="38"/>
      <c r="L1914" s="37"/>
    </row>
    <row r="1915" spans="2:12" x14ac:dyDescent="0.25">
      <c r="B1915" s="18"/>
      <c r="C1915" s="38"/>
      <c r="D1915" s="39"/>
      <c r="E1915" s="40"/>
      <c r="F1915" s="40"/>
      <c r="G1915" s="40"/>
      <c r="H1915" s="41"/>
      <c r="I1915" s="38"/>
      <c r="J1915" s="38"/>
      <c r="K1915" s="38"/>
      <c r="L1915" s="37"/>
    </row>
    <row r="1916" spans="2:12" x14ac:dyDescent="0.25">
      <c r="B1916" s="18"/>
      <c r="C1916" s="38"/>
      <c r="D1916" s="39"/>
      <c r="E1916" s="40"/>
      <c r="F1916" s="40"/>
      <c r="G1916" s="40"/>
      <c r="H1916" s="41"/>
      <c r="I1916" s="38"/>
      <c r="J1916" s="38"/>
      <c r="K1916" s="38"/>
      <c r="L1916" s="37"/>
    </row>
    <row r="1917" spans="2:12" x14ac:dyDescent="0.25">
      <c r="B1917" s="18"/>
      <c r="C1917" s="38"/>
      <c r="D1917" s="39"/>
      <c r="E1917" s="40"/>
      <c r="F1917" s="40"/>
      <c r="G1917" s="40"/>
      <c r="H1917" s="41"/>
      <c r="I1917" s="38"/>
      <c r="J1917" s="38"/>
      <c r="K1917" s="38"/>
      <c r="L1917" s="37"/>
    </row>
    <row r="1918" spans="2:12" x14ac:dyDescent="0.25">
      <c r="B1918" s="18"/>
      <c r="C1918" s="38"/>
      <c r="D1918" s="39"/>
      <c r="E1918" s="40"/>
      <c r="F1918" s="40"/>
      <c r="G1918" s="40"/>
      <c r="H1918" s="41"/>
      <c r="I1918" s="38"/>
      <c r="J1918" s="38"/>
      <c r="K1918" s="38"/>
      <c r="L1918" s="37"/>
    </row>
    <row r="1919" spans="2:12" x14ac:dyDescent="0.25">
      <c r="B1919" s="18"/>
      <c r="C1919" s="38"/>
      <c r="D1919" s="39"/>
      <c r="E1919" s="40"/>
      <c r="F1919" s="40"/>
      <c r="G1919" s="40"/>
      <c r="H1919" s="41"/>
      <c r="I1919" s="38"/>
      <c r="J1919" s="38"/>
      <c r="K1919" s="38"/>
      <c r="L1919" s="37"/>
    </row>
    <row r="1920" spans="2:12" x14ac:dyDescent="0.25">
      <c r="B1920" s="18"/>
      <c r="C1920" s="38"/>
      <c r="D1920" s="39"/>
      <c r="E1920" s="40"/>
      <c r="F1920" s="40"/>
      <c r="G1920" s="40"/>
      <c r="H1920" s="41"/>
      <c r="I1920" s="38"/>
      <c r="J1920" s="38"/>
      <c r="K1920" s="38"/>
      <c r="L1920" s="37"/>
    </row>
    <row r="1921" spans="2:12" x14ac:dyDescent="0.25">
      <c r="B1921" s="18"/>
      <c r="C1921" s="38"/>
      <c r="D1921" s="39"/>
      <c r="E1921" s="40"/>
      <c r="F1921" s="40"/>
      <c r="G1921" s="40"/>
      <c r="H1921" s="41"/>
      <c r="I1921" s="38"/>
      <c r="J1921" s="38"/>
      <c r="K1921" s="38"/>
      <c r="L1921" s="37"/>
    </row>
    <row r="1922" spans="2:12" x14ac:dyDescent="0.25">
      <c r="B1922" s="18"/>
      <c r="C1922" s="38"/>
      <c r="D1922" s="39"/>
      <c r="E1922" s="40"/>
      <c r="F1922" s="40"/>
      <c r="G1922" s="40"/>
      <c r="H1922" s="41"/>
      <c r="I1922" s="38"/>
      <c r="J1922" s="38"/>
      <c r="K1922" s="38"/>
      <c r="L1922" s="37"/>
    </row>
    <row r="1923" spans="2:12" x14ac:dyDescent="0.25">
      <c r="B1923" s="18"/>
      <c r="C1923" s="38"/>
      <c r="D1923" s="39"/>
      <c r="E1923" s="40"/>
      <c r="F1923" s="40"/>
      <c r="G1923" s="40"/>
      <c r="H1923" s="41"/>
      <c r="I1923" s="38"/>
      <c r="J1923" s="38"/>
      <c r="K1923" s="38"/>
      <c r="L1923" s="37"/>
    </row>
    <row r="1924" spans="2:12" x14ac:dyDescent="0.25">
      <c r="B1924" s="18"/>
      <c r="C1924" s="38"/>
      <c r="D1924" s="39"/>
      <c r="E1924" s="40"/>
      <c r="F1924" s="40"/>
      <c r="G1924" s="40"/>
      <c r="H1924" s="41"/>
      <c r="I1924" s="38"/>
      <c r="J1924" s="38"/>
      <c r="K1924" s="38"/>
      <c r="L1924" s="37"/>
    </row>
    <row r="1925" spans="2:12" x14ac:dyDescent="0.25">
      <c r="B1925" s="18"/>
      <c r="C1925" s="38"/>
      <c r="D1925" s="39"/>
      <c r="E1925" s="40"/>
      <c r="F1925" s="40"/>
      <c r="G1925" s="40"/>
      <c r="H1925" s="41"/>
      <c r="I1925" s="38"/>
      <c r="J1925" s="38"/>
      <c r="K1925" s="38"/>
      <c r="L1925" s="37"/>
    </row>
    <row r="1926" spans="2:12" x14ac:dyDescent="0.25">
      <c r="B1926" s="18"/>
      <c r="C1926" s="38"/>
      <c r="D1926" s="39"/>
      <c r="E1926" s="40"/>
      <c r="F1926" s="40"/>
      <c r="G1926" s="40"/>
      <c r="H1926" s="41"/>
      <c r="I1926" s="38"/>
      <c r="J1926" s="38"/>
      <c r="K1926" s="38"/>
      <c r="L1926" s="37"/>
    </row>
    <row r="1927" spans="2:12" x14ac:dyDescent="0.25">
      <c r="B1927" s="18"/>
      <c r="C1927" s="38"/>
      <c r="D1927" s="39"/>
      <c r="E1927" s="40"/>
      <c r="F1927" s="40"/>
      <c r="G1927" s="40"/>
      <c r="H1927" s="41"/>
      <c r="I1927" s="38"/>
      <c r="J1927" s="38"/>
      <c r="K1927" s="38"/>
      <c r="L1927" s="37"/>
    </row>
    <row r="1928" spans="2:12" x14ac:dyDescent="0.25">
      <c r="B1928" s="18"/>
      <c r="C1928" s="38"/>
      <c r="D1928" s="39"/>
      <c r="E1928" s="40"/>
      <c r="F1928" s="40"/>
      <c r="G1928" s="40"/>
      <c r="H1928" s="41"/>
      <c r="I1928" s="38"/>
      <c r="J1928" s="38"/>
      <c r="K1928" s="38"/>
      <c r="L1928" s="37"/>
    </row>
    <row r="1929" spans="2:12" x14ac:dyDescent="0.25">
      <c r="B1929" s="18"/>
      <c r="C1929" s="38"/>
      <c r="D1929" s="39"/>
      <c r="E1929" s="40"/>
      <c r="F1929" s="40"/>
      <c r="G1929" s="40"/>
      <c r="H1929" s="41"/>
      <c r="I1929" s="38"/>
      <c r="J1929" s="38"/>
      <c r="K1929" s="38"/>
      <c r="L1929" s="37"/>
    </row>
    <row r="1930" spans="2:12" x14ac:dyDescent="0.25">
      <c r="B1930" s="18"/>
      <c r="C1930" s="38"/>
      <c r="D1930" s="39"/>
      <c r="E1930" s="40"/>
      <c r="F1930" s="40"/>
      <c r="G1930" s="40"/>
      <c r="H1930" s="41"/>
      <c r="I1930" s="38"/>
      <c r="J1930" s="38"/>
      <c r="K1930" s="38"/>
      <c r="L1930" s="37"/>
    </row>
    <row r="1931" spans="2:12" x14ac:dyDescent="0.25">
      <c r="B1931" s="18"/>
      <c r="C1931" s="38"/>
      <c r="D1931" s="39"/>
      <c r="E1931" s="40"/>
      <c r="F1931" s="40"/>
      <c r="G1931" s="40"/>
      <c r="H1931" s="41"/>
      <c r="I1931" s="38"/>
      <c r="J1931" s="38"/>
      <c r="K1931" s="38"/>
      <c r="L1931" s="37"/>
    </row>
    <row r="1932" spans="2:12" x14ac:dyDescent="0.25">
      <c r="B1932" s="18"/>
      <c r="C1932" s="38"/>
      <c r="D1932" s="39"/>
      <c r="E1932" s="40"/>
      <c r="F1932" s="40"/>
      <c r="G1932" s="40"/>
      <c r="H1932" s="41"/>
      <c r="I1932" s="38"/>
      <c r="J1932" s="38"/>
      <c r="K1932" s="38"/>
      <c r="L1932" s="37"/>
    </row>
    <row r="1933" spans="2:12" x14ac:dyDescent="0.25">
      <c r="B1933" s="18"/>
      <c r="C1933" s="38"/>
      <c r="D1933" s="39"/>
      <c r="E1933" s="40"/>
      <c r="F1933" s="40"/>
      <c r="G1933" s="40"/>
      <c r="H1933" s="41"/>
      <c r="I1933" s="38"/>
      <c r="J1933" s="38"/>
      <c r="K1933" s="38"/>
      <c r="L1933" s="37"/>
    </row>
    <row r="1934" spans="2:12" x14ac:dyDescent="0.25">
      <c r="B1934" s="18"/>
      <c r="C1934" s="38"/>
      <c r="D1934" s="39"/>
      <c r="E1934" s="40"/>
      <c r="F1934" s="40"/>
      <c r="G1934" s="40"/>
      <c r="H1934" s="41"/>
      <c r="I1934" s="38"/>
      <c r="J1934" s="38"/>
      <c r="K1934" s="38"/>
      <c r="L1934" s="37"/>
    </row>
    <row r="1935" spans="2:12" x14ac:dyDescent="0.25">
      <c r="B1935" s="18"/>
      <c r="C1935" s="38"/>
      <c r="D1935" s="39"/>
      <c r="E1935" s="40"/>
      <c r="F1935" s="40"/>
      <c r="G1935" s="40"/>
      <c r="H1935" s="41"/>
      <c r="I1935" s="38"/>
      <c r="J1935" s="38"/>
      <c r="K1935" s="38"/>
      <c r="L1935" s="37"/>
    </row>
    <row r="1936" spans="2:12" x14ac:dyDescent="0.25">
      <c r="B1936" s="18"/>
      <c r="C1936" s="38"/>
      <c r="D1936" s="39"/>
      <c r="E1936" s="40"/>
      <c r="F1936" s="40"/>
      <c r="G1936" s="40"/>
      <c r="H1936" s="41"/>
      <c r="I1936" s="38"/>
      <c r="J1936" s="38"/>
      <c r="K1936" s="38"/>
      <c r="L1936" s="37"/>
    </row>
    <row r="1937" spans="2:12" x14ac:dyDescent="0.25">
      <c r="B1937" s="18"/>
      <c r="C1937" s="38"/>
      <c r="D1937" s="39"/>
      <c r="E1937" s="40"/>
      <c r="F1937" s="40"/>
      <c r="G1937" s="40"/>
      <c r="H1937" s="41"/>
      <c r="I1937" s="38"/>
      <c r="J1937" s="38"/>
      <c r="K1937" s="38"/>
      <c r="L1937" s="37"/>
    </row>
    <row r="1938" spans="2:12" x14ac:dyDescent="0.25">
      <c r="B1938" s="18"/>
      <c r="C1938" s="38"/>
      <c r="D1938" s="39"/>
      <c r="E1938" s="40"/>
      <c r="F1938" s="40"/>
      <c r="G1938" s="40"/>
      <c r="H1938" s="41"/>
      <c r="I1938" s="38"/>
      <c r="J1938" s="38"/>
      <c r="K1938" s="38"/>
      <c r="L1938" s="37"/>
    </row>
    <row r="1939" spans="2:12" x14ac:dyDescent="0.25">
      <c r="B1939" s="18"/>
      <c r="C1939" s="38"/>
      <c r="D1939" s="39"/>
      <c r="E1939" s="40"/>
      <c r="F1939" s="40"/>
      <c r="G1939" s="40"/>
      <c r="H1939" s="41"/>
      <c r="I1939" s="38"/>
      <c r="J1939" s="38"/>
      <c r="K1939" s="38"/>
      <c r="L1939" s="37"/>
    </row>
    <row r="1940" spans="2:12" x14ac:dyDescent="0.25">
      <c r="B1940" s="18"/>
      <c r="C1940" s="38"/>
      <c r="D1940" s="39"/>
      <c r="E1940" s="40"/>
      <c r="F1940" s="40"/>
      <c r="G1940" s="40"/>
      <c r="H1940" s="41"/>
      <c r="I1940" s="38"/>
      <c r="J1940" s="38"/>
      <c r="K1940" s="38"/>
      <c r="L1940" s="37"/>
    </row>
    <row r="1941" spans="2:12" x14ac:dyDescent="0.25">
      <c r="B1941" s="18"/>
      <c r="C1941" s="38"/>
      <c r="D1941" s="39"/>
      <c r="E1941" s="40"/>
      <c r="F1941" s="40"/>
      <c r="G1941" s="40"/>
      <c r="H1941" s="41"/>
      <c r="I1941" s="38"/>
      <c r="J1941" s="38"/>
      <c r="K1941" s="38"/>
      <c r="L1941" s="37"/>
    </row>
    <row r="1942" spans="2:12" x14ac:dyDescent="0.25">
      <c r="B1942" s="18"/>
      <c r="C1942" s="38"/>
      <c r="D1942" s="39"/>
      <c r="E1942" s="40"/>
      <c r="F1942" s="40"/>
      <c r="G1942" s="40"/>
      <c r="H1942" s="41"/>
      <c r="I1942" s="38"/>
      <c r="J1942" s="38"/>
      <c r="K1942" s="38"/>
      <c r="L1942" s="37"/>
    </row>
    <row r="1943" spans="2:12" x14ac:dyDescent="0.25">
      <c r="B1943" s="18"/>
      <c r="C1943" s="38"/>
      <c r="D1943" s="39"/>
      <c r="E1943" s="40"/>
      <c r="F1943" s="40"/>
      <c r="G1943" s="40"/>
      <c r="H1943" s="41"/>
      <c r="I1943" s="38"/>
      <c r="J1943" s="38"/>
      <c r="K1943" s="38"/>
      <c r="L1943" s="37"/>
    </row>
    <row r="1944" spans="2:12" x14ac:dyDescent="0.25">
      <c r="B1944" s="18"/>
      <c r="C1944" s="38"/>
      <c r="D1944" s="39"/>
      <c r="E1944" s="40"/>
      <c r="F1944" s="40"/>
      <c r="G1944" s="40"/>
      <c r="H1944" s="41"/>
      <c r="I1944" s="38"/>
      <c r="J1944" s="38"/>
      <c r="K1944" s="38"/>
      <c r="L1944" s="37"/>
    </row>
    <row r="1945" spans="2:12" x14ac:dyDescent="0.25">
      <c r="B1945" s="18"/>
      <c r="C1945" s="38"/>
      <c r="D1945" s="39"/>
      <c r="E1945" s="40"/>
      <c r="F1945" s="40"/>
      <c r="G1945" s="40"/>
      <c r="H1945" s="41"/>
      <c r="I1945" s="38"/>
      <c r="J1945" s="38"/>
      <c r="K1945" s="38"/>
      <c r="L1945" s="37"/>
    </row>
    <row r="1946" spans="2:12" x14ac:dyDescent="0.25">
      <c r="B1946" s="18"/>
      <c r="C1946" s="38"/>
      <c r="D1946" s="39"/>
      <c r="E1946" s="40"/>
      <c r="F1946" s="40"/>
      <c r="G1946" s="40"/>
      <c r="H1946" s="41"/>
      <c r="I1946" s="38"/>
      <c r="J1946" s="38"/>
      <c r="K1946" s="38"/>
      <c r="L1946" s="37"/>
    </row>
    <row r="1947" spans="2:12" x14ac:dyDescent="0.25">
      <c r="B1947" s="18"/>
      <c r="C1947" s="38"/>
      <c r="D1947" s="39"/>
      <c r="E1947" s="40"/>
      <c r="F1947" s="40"/>
      <c r="G1947" s="40"/>
      <c r="H1947" s="41"/>
      <c r="I1947" s="38"/>
      <c r="J1947" s="38"/>
      <c r="K1947" s="38"/>
      <c r="L1947" s="37"/>
    </row>
    <row r="1948" spans="2:12" x14ac:dyDescent="0.25">
      <c r="B1948" s="18"/>
      <c r="C1948" s="38"/>
      <c r="D1948" s="39"/>
      <c r="E1948" s="40"/>
      <c r="F1948" s="40"/>
      <c r="G1948" s="40"/>
      <c r="H1948" s="41"/>
      <c r="I1948" s="38"/>
      <c r="J1948" s="38"/>
      <c r="K1948" s="38"/>
      <c r="L1948" s="37"/>
    </row>
    <row r="1949" spans="2:12" x14ac:dyDescent="0.25">
      <c r="B1949" s="18"/>
      <c r="C1949" s="38"/>
      <c r="D1949" s="39"/>
      <c r="E1949" s="40"/>
      <c r="F1949" s="40"/>
      <c r="G1949" s="40"/>
      <c r="H1949" s="41"/>
      <c r="I1949" s="38"/>
      <c r="J1949" s="38"/>
      <c r="K1949" s="38"/>
      <c r="L1949" s="37"/>
    </row>
    <row r="1950" spans="2:12" x14ac:dyDescent="0.25">
      <c r="B1950" s="18"/>
      <c r="C1950" s="38"/>
      <c r="D1950" s="39"/>
      <c r="E1950" s="40"/>
      <c r="F1950" s="40"/>
      <c r="G1950" s="40"/>
      <c r="H1950" s="41"/>
      <c r="I1950" s="38"/>
      <c r="J1950" s="38"/>
      <c r="K1950" s="38"/>
      <c r="L1950" s="37"/>
    </row>
    <row r="1951" spans="2:12" x14ac:dyDescent="0.25">
      <c r="B1951" s="18"/>
      <c r="C1951" s="38"/>
      <c r="D1951" s="39"/>
      <c r="E1951" s="40"/>
      <c r="F1951" s="40"/>
      <c r="G1951" s="40"/>
      <c r="H1951" s="41"/>
      <c r="I1951" s="38"/>
      <c r="J1951" s="38"/>
      <c r="K1951" s="38"/>
      <c r="L1951" s="37"/>
    </row>
    <row r="1952" spans="2:12" x14ac:dyDescent="0.25">
      <c r="B1952" s="18"/>
      <c r="C1952" s="38"/>
      <c r="D1952" s="39"/>
      <c r="E1952" s="40"/>
      <c r="F1952" s="40"/>
      <c r="G1952" s="40"/>
      <c r="H1952" s="41"/>
      <c r="I1952" s="38"/>
      <c r="J1952" s="38"/>
      <c r="K1952" s="38"/>
      <c r="L1952" s="37"/>
    </row>
    <row r="1953" spans="2:12" x14ac:dyDescent="0.25">
      <c r="B1953" s="18"/>
      <c r="C1953" s="38"/>
      <c r="D1953" s="39"/>
      <c r="E1953" s="40"/>
      <c r="F1953" s="40"/>
      <c r="G1953" s="40"/>
      <c r="H1953" s="41"/>
      <c r="I1953" s="38"/>
      <c r="J1953" s="38"/>
      <c r="K1953" s="38"/>
      <c r="L1953" s="37"/>
    </row>
    <row r="1954" spans="2:12" x14ac:dyDescent="0.25">
      <c r="B1954" s="18"/>
      <c r="C1954" s="38"/>
      <c r="D1954" s="39"/>
      <c r="E1954" s="40"/>
      <c r="F1954" s="40"/>
      <c r="G1954" s="40"/>
      <c r="H1954" s="41"/>
      <c r="I1954" s="38"/>
      <c r="J1954" s="38"/>
      <c r="K1954" s="38"/>
      <c r="L1954" s="37"/>
    </row>
    <row r="1955" spans="2:12" x14ac:dyDescent="0.25">
      <c r="B1955" s="18"/>
      <c r="C1955" s="38"/>
      <c r="D1955" s="39"/>
      <c r="E1955" s="40"/>
      <c r="F1955" s="40"/>
      <c r="G1955" s="40"/>
      <c r="H1955" s="41"/>
      <c r="I1955" s="38"/>
      <c r="J1955" s="38"/>
      <c r="K1955" s="38"/>
      <c r="L1955" s="37"/>
    </row>
    <row r="1956" spans="2:12" x14ac:dyDescent="0.25">
      <c r="B1956" s="18"/>
      <c r="C1956" s="38"/>
      <c r="D1956" s="39"/>
      <c r="E1956" s="40"/>
      <c r="F1956" s="40"/>
      <c r="G1956" s="40"/>
      <c r="H1956" s="41"/>
      <c r="I1956" s="38"/>
      <c r="J1956" s="38"/>
      <c r="K1956" s="38"/>
      <c r="L1956" s="37"/>
    </row>
    <row r="1957" spans="2:12" x14ac:dyDescent="0.25">
      <c r="B1957" s="18"/>
      <c r="C1957" s="38"/>
      <c r="D1957" s="39"/>
      <c r="E1957" s="40"/>
      <c r="F1957" s="40"/>
      <c r="G1957" s="40"/>
      <c r="H1957" s="41"/>
      <c r="I1957" s="38"/>
      <c r="J1957" s="38"/>
      <c r="K1957" s="38"/>
      <c r="L1957" s="37"/>
    </row>
    <row r="1958" spans="2:12" x14ac:dyDescent="0.25">
      <c r="B1958" s="18"/>
      <c r="C1958" s="38"/>
      <c r="D1958" s="39"/>
      <c r="E1958" s="40"/>
      <c r="F1958" s="40"/>
      <c r="G1958" s="40"/>
      <c r="H1958" s="41"/>
      <c r="I1958" s="38"/>
      <c r="J1958" s="38"/>
      <c r="K1958" s="38"/>
      <c r="L1958" s="37"/>
    </row>
    <row r="1959" spans="2:12" x14ac:dyDescent="0.25">
      <c r="B1959" s="18"/>
      <c r="C1959" s="38"/>
      <c r="D1959" s="39"/>
      <c r="E1959" s="40"/>
      <c r="F1959" s="40"/>
      <c r="G1959" s="40"/>
      <c r="H1959" s="41"/>
      <c r="I1959" s="38"/>
      <c r="J1959" s="38"/>
      <c r="K1959" s="38"/>
      <c r="L1959" s="37"/>
    </row>
    <row r="1960" spans="2:12" x14ac:dyDescent="0.25">
      <c r="B1960" s="18"/>
      <c r="C1960" s="38"/>
      <c r="D1960" s="39"/>
      <c r="E1960" s="40"/>
      <c r="F1960" s="40"/>
      <c r="G1960" s="40"/>
      <c r="H1960" s="41"/>
      <c r="I1960" s="38"/>
      <c r="J1960" s="38"/>
      <c r="K1960" s="38"/>
      <c r="L1960" s="37"/>
    </row>
    <row r="1961" spans="2:12" x14ac:dyDescent="0.25">
      <c r="B1961" s="18"/>
      <c r="C1961" s="38"/>
      <c r="D1961" s="39"/>
      <c r="E1961" s="40"/>
      <c r="F1961" s="40"/>
      <c r="G1961" s="40"/>
      <c r="H1961" s="41"/>
      <c r="I1961" s="38"/>
      <c r="J1961" s="38"/>
      <c r="K1961" s="38"/>
      <c r="L1961" s="37"/>
    </row>
    <row r="1962" spans="2:12" x14ac:dyDescent="0.25">
      <c r="B1962" s="18"/>
      <c r="C1962" s="38"/>
      <c r="D1962" s="39"/>
      <c r="E1962" s="40"/>
      <c r="F1962" s="40"/>
      <c r="G1962" s="40"/>
      <c r="H1962" s="41"/>
      <c r="I1962" s="38"/>
      <c r="J1962" s="38"/>
      <c r="K1962" s="38"/>
      <c r="L1962" s="37"/>
    </row>
    <row r="1963" spans="2:12" x14ac:dyDescent="0.25">
      <c r="B1963" s="18"/>
      <c r="C1963" s="38"/>
      <c r="D1963" s="39"/>
      <c r="E1963" s="40"/>
      <c r="F1963" s="40"/>
      <c r="G1963" s="40"/>
      <c r="H1963" s="41"/>
      <c r="I1963" s="38"/>
      <c r="J1963" s="38"/>
      <c r="K1963" s="38"/>
      <c r="L1963" s="37"/>
    </row>
    <row r="1964" spans="2:12" x14ac:dyDescent="0.25">
      <c r="B1964" s="18"/>
      <c r="C1964" s="38"/>
      <c r="D1964" s="39"/>
      <c r="E1964" s="40"/>
      <c r="F1964" s="40"/>
      <c r="G1964" s="40"/>
      <c r="H1964" s="41"/>
      <c r="I1964" s="38"/>
      <c r="J1964" s="38"/>
      <c r="K1964" s="38"/>
      <c r="L1964" s="37"/>
    </row>
    <row r="1965" spans="2:12" x14ac:dyDescent="0.25">
      <c r="B1965" s="18"/>
      <c r="C1965" s="38"/>
      <c r="D1965" s="39"/>
      <c r="E1965" s="40"/>
      <c r="F1965" s="40"/>
      <c r="G1965" s="40"/>
      <c r="H1965" s="41"/>
      <c r="I1965" s="38"/>
      <c r="J1965" s="38"/>
      <c r="K1965" s="38"/>
      <c r="L1965" s="37"/>
    </row>
    <row r="1966" spans="2:12" x14ac:dyDescent="0.25">
      <c r="B1966" s="18"/>
      <c r="C1966" s="38"/>
      <c r="D1966" s="39"/>
      <c r="E1966" s="40"/>
      <c r="F1966" s="40"/>
      <c r="G1966" s="40"/>
      <c r="H1966" s="41"/>
      <c r="I1966" s="38"/>
      <c r="J1966" s="38"/>
      <c r="K1966" s="38"/>
      <c r="L1966" s="37"/>
    </row>
    <row r="1967" spans="2:12" x14ac:dyDescent="0.25">
      <c r="B1967" s="18"/>
      <c r="C1967" s="38"/>
      <c r="D1967" s="39"/>
      <c r="E1967" s="40"/>
      <c r="F1967" s="40"/>
      <c r="G1967" s="40"/>
      <c r="H1967" s="41"/>
      <c r="I1967" s="38"/>
      <c r="J1967" s="38"/>
      <c r="K1967" s="38"/>
      <c r="L1967" s="37"/>
    </row>
    <row r="1968" spans="2:12" x14ac:dyDescent="0.25">
      <c r="B1968" s="18"/>
      <c r="C1968" s="38"/>
      <c r="D1968" s="39"/>
      <c r="E1968" s="40"/>
      <c r="F1968" s="40"/>
      <c r="G1968" s="40"/>
      <c r="H1968" s="41"/>
      <c r="I1968" s="38"/>
      <c r="J1968" s="38"/>
      <c r="K1968" s="38"/>
      <c r="L1968" s="37"/>
    </row>
    <row r="1969" spans="2:12" x14ac:dyDescent="0.25">
      <c r="B1969" s="18"/>
      <c r="C1969" s="38"/>
      <c r="D1969" s="39"/>
      <c r="E1969" s="40"/>
      <c r="F1969" s="40"/>
      <c r="G1969" s="40"/>
      <c r="H1969" s="41"/>
      <c r="I1969" s="38"/>
      <c r="J1969" s="38"/>
      <c r="K1969" s="38"/>
      <c r="L1969" s="37"/>
    </row>
    <row r="1970" spans="2:12" x14ac:dyDescent="0.25">
      <c r="B1970" s="18"/>
      <c r="C1970" s="38"/>
      <c r="D1970" s="39"/>
      <c r="E1970" s="40"/>
      <c r="F1970" s="40"/>
      <c r="G1970" s="40"/>
      <c r="H1970" s="41"/>
      <c r="I1970" s="38"/>
      <c r="J1970" s="38"/>
      <c r="K1970" s="38"/>
      <c r="L1970" s="37"/>
    </row>
    <row r="1971" spans="2:12" x14ac:dyDescent="0.25">
      <c r="B1971" s="18"/>
      <c r="C1971" s="38"/>
      <c r="D1971" s="39"/>
      <c r="E1971" s="40"/>
      <c r="F1971" s="40"/>
      <c r="G1971" s="40"/>
      <c r="H1971" s="41"/>
      <c r="I1971" s="38"/>
      <c r="J1971" s="38"/>
      <c r="K1971" s="38"/>
      <c r="L1971" s="37"/>
    </row>
    <row r="1972" spans="2:12" x14ac:dyDescent="0.25">
      <c r="B1972" s="18"/>
      <c r="C1972" s="38"/>
      <c r="D1972" s="39"/>
      <c r="E1972" s="40"/>
      <c r="F1972" s="40"/>
      <c r="G1972" s="40"/>
      <c r="H1972" s="41"/>
      <c r="I1972" s="38"/>
      <c r="J1972" s="38"/>
      <c r="K1972" s="38"/>
      <c r="L1972" s="37"/>
    </row>
    <row r="1973" spans="2:12" x14ac:dyDescent="0.25">
      <c r="B1973" s="18"/>
      <c r="C1973" s="38"/>
      <c r="D1973" s="39"/>
      <c r="E1973" s="40"/>
      <c r="F1973" s="40"/>
      <c r="G1973" s="40"/>
      <c r="H1973" s="41"/>
      <c r="I1973" s="38"/>
      <c r="J1973" s="38"/>
      <c r="K1973" s="38"/>
      <c r="L1973" s="37"/>
    </row>
    <row r="1974" spans="2:12" x14ac:dyDescent="0.25">
      <c r="B1974" s="18"/>
      <c r="C1974" s="38"/>
      <c r="D1974" s="39"/>
      <c r="E1974" s="40"/>
      <c r="F1974" s="40"/>
      <c r="G1974" s="40"/>
      <c r="H1974" s="41"/>
      <c r="I1974" s="38"/>
      <c r="J1974" s="38"/>
      <c r="K1974" s="38"/>
      <c r="L1974" s="37"/>
    </row>
    <row r="1975" spans="2:12" x14ac:dyDescent="0.25">
      <c r="B1975" s="18"/>
      <c r="C1975" s="38"/>
      <c r="D1975" s="39"/>
      <c r="E1975" s="40"/>
      <c r="F1975" s="40"/>
      <c r="G1975" s="40"/>
      <c r="H1975" s="41"/>
      <c r="I1975" s="38"/>
      <c r="J1975" s="38"/>
      <c r="K1975" s="38"/>
      <c r="L1975" s="37"/>
    </row>
    <row r="1976" spans="2:12" x14ac:dyDescent="0.25">
      <c r="B1976" s="18"/>
      <c r="C1976" s="38"/>
      <c r="D1976" s="39"/>
      <c r="E1976" s="40"/>
      <c r="F1976" s="40"/>
      <c r="G1976" s="40"/>
      <c r="H1976" s="41"/>
      <c r="I1976" s="38"/>
      <c r="J1976" s="38"/>
      <c r="K1976" s="38"/>
      <c r="L1976" s="37"/>
    </row>
    <row r="1977" spans="2:12" x14ac:dyDescent="0.25">
      <c r="B1977" s="18"/>
      <c r="C1977" s="38"/>
      <c r="D1977" s="39"/>
      <c r="E1977" s="40"/>
      <c r="F1977" s="40"/>
      <c r="G1977" s="40"/>
      <c r="H1977" s="41"/>
      <c r="I1977" s="38"/>
      <c r="J1977" s="38"/>
      <c r="K1977" s="38"/>
      <c r="L1977" s="37"/>
    </row>
    <row r="1978" spans="2:12" x14ac:dyDescent="0.25">
      <c r="B1978" s="18"/>
      <c r="C1978" s="38"/>
      <c r="D1978" s="39"/>
      <c r="E1978" s="40"/>
      <c r="F1978" s="40"/>
      <c r="G1978" s="40"/>
      <c r="H1978" s="41"/>
      <c r="I1978" s="38"/>
      <c r="J1978" s="38"/>
      <c r="K1978" s="38"/>
      <c r="L1978" s="37"/>
    </row>
    <row r="1979" spans="2:12" x14ac:dyDescent="0.25">
      <c r="B1979" s="18"/>
      <c r="C1979" s="38"/>
      <c r="D1979" s="39"/>
      <c r="E1979" s="40"/>
      <c r="F1979" s="40"/>
      <c r="G1979" s="40"/>
      <c r="H1979" s="41"/>
      <c r="I1979" s="38"/>
      <c r="J1979" s="38"/>
      <c r="K1979" s="38"/>
      <c r="L1979" s="37"/>
    </row>
    <row r="1980" spans="2:12" x14ac:dyDescent="0.25">
      <c r="B1980" s="18"/>
      <c r="C1980" s="38"/>
      <c r="D1980" s="39"/>
      <c r="E1980" s="40"/>
      <c r="F1980" s="40"/>
      <c r="G1980" s="40"/>
      <c r="H1980" s="41"/>
      <c r="I1980" s="38"/>
      <c r="J1980" s="38"/>
      <c r="K1980" s="38"/>
      <c r="L1980" s="37"/>
    </row>
    <row r="1981" spans="2:12" x14ac:dyDescent="0.25">
      <c r="B1981" s="18"/>
      <c r="C1981" s="38"/>
      <c r="D1981" s="39"/>
      <c r="E1981" s="40"/>
      <c r="F1981" s="40"/>
      <c r="G1981" s="40"/>
      <c r="H1981" s="41"/>
      <c r="I1981" s="38"/>
      <c r="J1981" s="38"/>
      <c r="K1981" s="38"/>
      <c r="L1981" s="37"/>
    </row>
    <row r="1982" spans="2:12" x14ac:dyDescent="0.25">
      <c r="B1982" s="18"/>
      <c r="C1982" s="38"/>
      <c r="D1982" s="39"/>
      <c r="E1982" s="40"/>
      <c r="F1982" s="40"/>
      <c r="G1982" s="40"/>
      <c r="H1982" s="41"/>
      <c r="I1982" s="38"/>
      <c r="J1982" s="38"/>
      <c r="K1982" s="38"/>
      <c r="L1982" s="37"/>
    </row>
    <row r="1983" spans="2:12" x14ac:dyDescent="0.25">
      <c r="B1983" s="18"/>
      <c r="C1983" s="38"/>
      <c r="D1983" s="39"/>
      <c r="E1983" s="40"/>
      <c r="F1983" s="40"/>
      <c r="G1983" s="40"/>
      <c r="H1983" s="41"/>
      <c r="I1983" s="38"/>
      <c r="J1983" s="38"/>
      <c r="K1983" s="38"/>
      <c r="L1983" s="37"/>
    </row>
    <row r="1984" spans="2:12" x14ac:dyDescent="0.25">
      <c r="B1984" s="18"/>
      <c r="C1984" s="38"/>
      <c r="D1984" s="39"/>
      <c r="E1984" s="40"/>
      <c r="F1984" s="40"/>
      <c r="G1984" s="40"/>
      <c r="H1984" s="41"/>
      <c r="I1984" s="38"/>
      <c r="J1984" s="38"/>
      <c r="K1984" s="38"/>
      <c r="L1984" s="37"/>
    </row>
    <row r="1985" spans="2:12" x14ac:dyDescent="0.25">
      <c r="B1985" s="18"/>
      <c r="C1985" s="38"/>
      <c r="D1985" s="39"/>
      <c r="E1985" s="40"/>
      <c r="F1985" s="40"/>
      <c r="G1985" s="40"/>
      <c r="H1985" s="41"/>
      <c r="I1985" s="38"/>
      <c r="J1985" s="38"/>
      <c r="K1985" s="38"/>
      <c r="L1985" s="37"/>
    </row>
    <row r="1986" spans="2:12" x14ac:dyDescent="0.25">
      <c r="B1986" s="18"/>
      <c r="C1986" s="38"/>
      <c r="D1986" s="39"/>
      <c r="E1986" s="40"/>
      <c r="F1986" s="40"/>
      <c r="G1986" s="40"/>
      <c r="H1986" s="41"/>
      <c r="I1986" s="38"/>
      <c r="J1986" s="38"/>
      <c r="K1986" s="38"/>
      <c r="L1986" s="37"/>
    </row>
    <row r="1987" spans="2:12" x14ac:dyDescent="0.25">
      <c r="B1987" s="18"/>
      <c r="C1987" s="38"/>
      <c r="D1987" s="39"/>
      <c r="E1987" s="40"/>
      <c r="F1987" s="40"/>
      <c r="G1987" s="40"/>
      <c r="H1987" s="41"/>
      <c r="I1987" s="38"/>
      <c r="J1987" s="38"/>
      <c r="K1987" s="38"/>
      <c r="L1987" s="37"/>
    </row>
    <row r="1988" spans="2:12" x14ac:dyDescent="0.25">
      <c r="B1988" s="18"/>
      <c r="C1988" s="38"/>
      <c r="D1988" s="39"/>
      <c r="E1988" s="40"/>
      <c r="F1988" s="40"/>
      <c r="G1988" s="40"/>
      <c r="H1988" s="41"/>
      <c r="I1988" s="38"/>
      <c r="J1988" s="38"/>
      <c r="K1988" s="38"/>
      <c r="L1988" s="37"/>
    </row>
    <row r="1989" spans="2:12" x14ac:dyDescent="0.25">
      <c r="B1989" s="18"/>
      <c r="C1989" s="38"/>
      <c r="D1989" s="39"/>
      <c r="E1989" s="40"/>
      <c r="F1989" s="40"/>
      <c r="G1989" s="40"/>
      <c r="H1989" s="41"/>
      <c r="I1989" s="38"/>
      <c r="J1989" s="38"/>
      <c r="K1989" s="38"/>
      <c r="L1989" s="37"/>
    </row>
    <row r="1990" spans="2:12" x14ac:dyDescent="0.25">
      <c r="B1990" s="18"/>
      <c r="C1990" s="38"/>
      <c r="D1990" s="39"/>
      <c r="E1990" s="40"/>
      <c r="F1990" s="40"/>
      <c r="G1990" s="40"/>
      <c r="H1990" s="41"/>
      <c r="I1990" s="38"/>
      <c r="J1990" s="38"/>
      <c r="K1990" s="38"/>
      <c r="L1990" s="37"/>
    </row>
    <row r="1991" spans="2:12" x14ac:dyDescent="0.25">
      <c r="B1991" s="18"/>
      <c r="C1991" s="38"/>
      <c r="D1991" s="39"/>
      <c r="E1991" s="40"/>
      <c r="F1991" s="40"/>
      <c r="G1991" s="40"/>
      <c r="H1991" s="41"/>
      <c r="I1991" s="38"/>
      <c r="J1991" s="38"/>
      <c r="K1991" s="38"/>
      <c r="L1991" s="37"/>
    </row>
    <row r="1992" spans="2:12" x14ac:dyDescent="0.25">
      <c r="B1992" s="18"/>
      <c r="C1992" s="38"/>
      <c r="D1992" s="39"/>
      <c r="E1992" s="40"/>
      <c r="F1992" s="40"/>
      <c r="G1992" s="40"/>
      <c r="H1992" s="41"/>
      <c r="I1992" s="38"/>
      <c r="J1992" s="38"/>
      <c r="K1992" s="38"/>
      <c r="L1992" s="37"/>
    </row>
    <row r="1993" spans="2:12" x14ac:dyDescent="0.25">
      <c r="B1993" s="18"/>
      <c r="C1993" s="38"/>
      <c r="D1993" s="39"/>
      <c r="E1993" s="40"/>
      <c r="F1993" s="40"/>
      <c r="G1993" s="40"/>
      <c r="H1993" s="41"/>
      <c r="I1993" s="38"/>
      <c r="J1993" s="38"/>
      <c r="K1993" s="38"/>
      <c r="L1993" s="37"/>
    </row>
    <row r="1994" spans="2:12" x14ac:dyDescent="0.25">
      <c r="B1994" s="18"/>
      <c r="C1994" s="38"/>
      <c r="D1994" s="39"/>
      <c r="E1994" s="40"/>
      <c r="F1994" s="40"/>
      <c r="G1994" s="40"/>
      <c r="H1994" s="41"/>
      <c r="I1994" s="38"/>
      <c r="J1994" s="38"/>
      <c r="K1994" s="38"/>
      <c r="L1994" s="37"/>
    </row>
    <row r="1995" spans="2:12" x14ac:dyDescent="0.25">
      <c r="B1995" s="18"/>
      <c r="C1995" s="38"/>
      <c r="D1995" s="39"/>
      <c r="E1995" s="40"/>
      <c r="F1995" s="40"/>
      <c r="G1995" s="40"/>
      <c r="H1995" s="41"/>
      <c r="I1995" s="38"/>
      <c r="J1995" s="38"/>
      <c r="K1995" s="38"/>
      <c r="L1995" s="37"/>
    </row>
    <row r="1996" spans="2:12" x14ac:dyDescent="0.25">
      <c r="B1996" s="18"/>
      <c r="C1996" s="38"/>
      <c r="D1996" s="39"/>
      <c r="E1996" s="40"/>
      <c r="F1996" s="40"/>
      <c r="G1996" s="40"/>
      <c r="H1996" s="41"/>
      <c r="I1996" s="38"/>
      <c r="J1996" s="38"/>
      <c r="K1996" s="38"/>
      <c r="L1996" s="37"/>
    </row>
    <row r="1997" spans="2:12" x14ac:dyDescent="0.25">
      <c r="B1997" s="18"/>
      <c r="C1997" s="38"/>
      <c r="D1997" s="39"/>
      <c r="E1997" s="40"/>
      <c r="F1997" s="40"/>
      <c r="G1997" s="40"/>
      <c r="H1997" s="41"/>
      <c r="I1997" s="38"/>
      <c r="J1997" s="38"/>
      <c r="K1997" s="38"/>
      <c r="L1997" s="37"/>
    </row>
    <row r="1998" spans="2:12" x14ac:dyDescent="0.25">
      <c r="B1998" s="18"/>
      <c r="C1998" s="38"/>
      <c r="D1998" s="39"/>
      <c r="E1998" s="40"/>
      <c r="F1998" s="40"/>
      <c r="G1998" s="40"/>
      <c r="H1998" s="41"/>
      <c r="I1998" s="38"/>
      <c r="J1998" s="38"/>
      <c r="K1998" s="38"/>
      <c r="L1998" s="37"/>
    </row>
    <row r="1999" spans="2:12" x14ac:dyDescent="0.25">
      <c r="B1999" s="18"/>
      <c r="C1999" s="38"/>
      <c r="D1999" s="39"/>
      <c r="E1999" s="40"/>
      <c r="F1999" s="40"/>
      <c r="G1999" s="40"/>
      <c r="H1999" s="41"/>
      <c r="I1999" s="38"/>
      <c r="J1999" s="38"/>
      <c r="K1999" s="38"/>
      <c r="L1999" s="37"/>
    </row>
    <row r="2000" spans="2:12" x14ac:dyDescent="0.25">
      <c r="B2000" s="18"/>
      <c r="C2000" s="38"/>
      <c r="D2000" s="39"/>
      <c r="E2000" s="40"/>
      <c r="F2000" s="40"/>
      <c r="G2000" s="40"/>
      <c r="H2000" s="41"/>
      <c r="I2000" s="38"/>
      <c r="J2000" s="38"/>
      <c r="K2000" s="38"/>
      <c r="L2000" s="37"/>
    </row>
    <row r="2001" spans="2:12" x14ac:dyDescent="0.25">
      <c r="B2001" s="18"/>
      <c r="C2001" s="38"/>
      <c r="D2001" s="39"/>
      <c r="E2001" s="40"/>
      <c r="F2001" s="40"/>
      <c r="G2001" s="40"/>
      <c r="H2001" s="41"/>
      <c r="I2001" s="38"/>
      <c r="J2001" s="38"/>
      <c r="K2001" s="38"/>
      <c r="L2001" s="37"/>
    </row>
    <row r="2002" spans="2:12" x14ac:dyDescent="0.25">
      <c r="B2002" s="18"/>
      <c r="C2002" s="38"/>
      <c r="D2002" s="39"/>
      <c r="E2002" s="40"/>
      <c r="F2002" s="40"/>
      <c r="G2002" s="40"/>
      <c r="H2002" s="41"/>
      <c r="I2002" s="38"/>
      <c r="J2002" s="38"/>
      <c r="K2002" s="38"/>
      <c r="L2002" s="37"/>
    </row>
    <row r="2003" spans="2:12" x14ac:dyDescent="0.25">
      <c r="B2003" s="18"/>
      <c r="C2003" s="38"/>
      <c r="D2003" s="39"/>
      <c r="E2003" s="40"/>
      <c r="F2003" s="40"/>
      <c r="G2003" s="40"/>
      <c r="H2003" s="41"/>
      <c r="I2003" s="38"/>
      <c r="J2003" s="38"/>
      <c r="K2003" s="38"/>
      <c r="L2003" s="37"/>
    </row>
    <row r="2004" spans="2:12" x14ac:dyDescent="0.25">
      <c r="B2004" s="18"/>
      <c r="C2004" s="38"/>
      <c r="D2004" s="39"/>
      <c r="E2004" s="40"/>
      <c r="F2004" s="40"/>
      <c r="G2004" s="40"/>
      <c r="H2004" s="41"/>
      <c r="I2004" s="38"/>
      <c r="J2004" s="38"/>
      <c r="K2004" s="38"/>
      <c r="L2004" s="37"/>
    </row>
    <row r="2005" spans="2:12" x14ac:dyDescent="0.25">
      <c r="B2005" s="18"/>
      <c r="C2005" s="38"/>
      <c r="D2005" s="39"/>
      <c r="E2005" s="40"/>
      <c r="F2005" s="40"/>
      <c r="G2005" s="40"/>
      <c r="H2005" s="41"/>
      <c r="I2005" s="38"/>
      <c r="J2005" s="38"/>
      <c r="K2005" s="38"/>
      <c r="L2005" s="37"/>
    </row>
    <row r="2006" spans="2:12" x14ac:dyDescent="0.25">
      <c r="B2006" s="18"/>
      <c r="C2006" s="38"/>
      <c r="D2006" s="39"/>
      <c r="E2006" s="40"/>
      <c r="F2006" s="40"/>
      <c r="G2006" s="40"/>
      <c r="H2006" s="41"/>
      <c r="I2006" s="38"/>
      <c r="J2006" s="38"/>
      <c r="K2006" s="38"/>
      <c r="L2006" s="37"/>
    </row>
    <row r="2007" spans="2:12" x14ac:dyDescent="0.25">
      <c r="B2007" s="18"/>
      <c r="C2007" s="38"/>
      <c r="D2007" s="39"/>
      <c r="E2007" s="40"/>
      <c r="F2007" s="40"/>
      <c r="G2007" s="40"/>
      <c r="H2007" s="41"/>
      <c r="I2007" s="38"/>
      <c r="J2007" s="38"/>
      <c r="K2007" s="38"/>
      <c r="L2007" s="37"/>
    </row>
    <row r="2008" spans="2:12" x14ac:dyDescent="0.25">
      <c r="B2008" s="18"/>
      <c r="C2008" s="38"/>
      <c r="D2008" s="39"/>
      <c r="E2008" s="40"/>
      <c r="F2008" s="40"/>
      <c r="G2008" s="40"/>
      <c r="H2008" s="41"/>
      <c r="I2008" s="38"/>
      <c r="J2008" s="38"/>
      <c r="K2008" s="38"/>
      <c r="L2008" s="37"/>
    </row>
    <row r="2009" spans="2:12" x14ac:dyDescent="0.25">
      <c r="B2009" s="18"/>
      <c r="C2009" s="38"/>
      <c r="D2009" s="39"/>
      <c r="E2009" s="40"/>
      <c r="F2009" s="40"/>
      <c r="G2009" s="40"/>
      <c r="H2009" s="41"/>
      <c r="I2009" s="38"/>
      <c r="J2009" s="38"/>
      <c r="K2009" s="38"/>
      <c r="L2009" s="37"/>
    </row>
    <row r="2010" spans="2:12" x14ac:dyDescent="0.25">
      <c r="B2010" s="18"/>
      <c r="C2010" s="38"/>
      <c r="D2010" s="39"/>
      <c r="E2010" s="40"/>
      <c r="F2010" s="40"/>
      <c r="G2010" s="40"/>
      <c r="H2010" s="41"/>
      <c r="I2010" s="38"/>
      <c r="J2010" s="38"/>
      <c r="K2010" s="38"/>
      <c r="L2010" s="37"/>
    </row>
    <row r="2011" spans="2:12" x14ac:dyDescent="0.25">
      <c r="B2011" s="18"/>
      <c r="C2011" s="38"/>
      <c r="D2011" s="39"/>
      <c r="E2011" s="40"/>
      <c r="F2011" s="40"/>
      <c r="G2011" s="40"/>
      <c r="H2011" s="41"/>
      <c r="I2011" s="38"/>
      <c r="J2011" s="38"/>
      <c r="K2011" s="38"/>
      <c r="L2011" s="37"/>
    </row>
    <row r="2012" spans="2:12" x14ac:dyDescent="0.25">
      <c r="B2012" s="18"/>
      <c r="C2012" s="38"/>
      <c r="D2012" s="39"/>
      <c r="E2012" s="40"/>
      <c r="F2012" s="40"/>
      <c r="G2012" s="40"/>
      <c r="H2012" s="41"/>
      <c r="I2012" s="38"/>
      <c r="J2012" s="38"/>
      <c r="K2012" s="38"/>
      <c r="L2012" s="37"/>
    </row>
    <row r="2013" spans="2:12" x14ac:dyDescent="0.25">
      <c r="B2013" s="18"/>
      <c r="C2013" s="38"/>
      <c r="D2013" s="39"/>
      <c r="E2013" s="40"/>
      <c r="F2013" s="40"/>
      <c r="G2013" s="40"/>
      <c r="H2013" s="41"/>
      <c r="I2013" s="38"/>
      <c r="J2013" s="38"/>
      <c r="K2013" s="38"/>
      <c r="L2013" s="37"/>
    </row>
    <row r="2014" spans="2:12" x14ac:dyDescent="0.25">
      <c r="B2014" s="18"/>
      <c r="C2014" s="38"/>
      <c r="D2014" s="39"/>
      <c r="E2014" s="40"/>
      <c r="F2014" s="40"/>
      <c r="G2014" s="40"/>
      <c r="H2014" s="41"/>
      <c r="I2014" s="38"/>
      <c r="J2014" s="38"/>
      <c r="K2014" s="38"/>
      <c r="L2014" s="37"/>
    </row>
    <row r="2015" spans="2:12" x14ac:dyDescent="0.25">
      <c r="B2015" s="18"/>
      <c r="C2015" s="38"/>
      <c r="D2015" s="39"/>
      <c r="E2015" s="40"/>
      <c r="F2015" s="40"/>
      <c r="G2015" s="40"/>
      <c r="H2015" s="41"/>
      <c r="I2015" s="38"/>
      <c r="J2015" s="38"/>
      <c r="K2015" s="38"/>
      <c r="L2015" s="37"/>
    </row>
    <row r="2016" spans="2:12" x14ac:dyDescent="0.25">
      <c r="B2016" s="18"/>
      <c r="C2016" s="38"/>
      <c r="D2016" s="39"/>
      <c r="E2016" s="40"/>
      <c r="F2016" s="40"/>
      <c r="G2016" s="40"/>
      <c r="H2016" s="41"/>
      <c r="I2016" s="38"/>
      <c r="J2016" s="38"/>
      <c r="K2016" s="38"/>
      <c r="L2016" s="37"/>
    </row>
    <row r="2017" spans="2:12" x14ac:dyDescent="0.25">
      <c r="B2017" s="18"/>
      <c r="C2017" s="38"/>
      <c r="D2017" s="39"/>
      <c r="E2017" s="40"/>
      <c r="F2017" s="40"/>
      <c r="G2017" s="40"/>
      <c r="H2017" s="41"/>
      <c r="I2017" s="38"/>
      <c r="J2017" s="38"/>
      <c r="K2017" s="38"/>
      <c r="L2017" s="37"/>
    </row>
    <row r="2018" spans="2:12" x14ac:dyDescent="0.25">
      <c r="B2018" s="18"/>
      <c r="C2018" s="38"/>
      <c r="D2018" s="39"/>
      <c r="E2018" s="40"/>
      <c r="F2018" s="40"/>
      <c r="G2018" s="40"/>
      <c r="H2018" s="41"/>
      <c r="I2018" s="38"/>
      <c r="J2018" s="38"/>
      <c r="K2018" s="38"/>
      <c r="L2018" s="37"/>
    </row>
    <row r="2019" spans="2:12" x14ac:dyDescent="0.25">
      <c r="B2019" s="18"/>
      <c r="C2019" s="38"/>
      <c r="D2019" s="39"/>
      <c r="E2019" s="40"/>
      <c r="F2019" s="40"/>
      <c r="G2019" s="40"/>
      <c r="H2019" s="41"/>
      <c r="I2019" s="38"/>
      <c r="J2019" s="38"/>
      <c r="K2019" s="38"/>
      <c r="L2019" s="37"/>
    </row>
    <row r="2020" spans="2:12" x14ac:dyDescent="0.25">
      <c r="B2020" s="18"/>
      <c r="C2020" s="38"/>
      <c r="D2020" s="39"/>
      <c r="E2020" s="40"/>
      <c r="F2020" s="40"/>
      <c r="G2020" s="40"/>
      <c r="H2020" s="41"/>
      <c r="I2020" s="38"/>
      <c r="J2020" s="38"/>
      <c r="K2020" s="38"/>
      <c r="L2020" s="37"/>
    </row>
    <row r="2021" spans="2:12" x14ac:dyDescent="0.25">
      <c r="B2021" s="18"/>
      <c r="C2021" s="38"/>
      <c r="D2021" s="39"/>
      <c r="E2021" s="40"/>
      <c r="F2021" s="40"/>
      <c r="G2021" s="40"/>
      <c r="H2021" s="41"/>
      <c r="I2021" s="38"/>
      <c r="J2021" s="38"/>
      <c r="K2021" s="38"/>
      <c r="L2021" s="37"/>
    </row>
    <row r="2022" spans="2:12" x14ac:dyDescent="0.25">
      <c r="B2022" s="18"/>
      <c r="C2022" s="38"/>
      <c r="D2022" s="39"/>
      <c r="E2022" s="40"/>
      <c r="F2022" s="40"/>
      <c r="G2022" s="40"/>
      <c r="H2022" s="41"/>
      <c r="I2022" s="38"/>
      <c r="J2022" s="38"/>
      <c r="K2022" s="38"/>
      <c r="L2022" s="37"/>
    </row>
    <row r="2023" spans="2:12" x14ac:dyDescent="0.25">
      <c r="B2023" s="18"/>
      <c r="C2023" s="38"/>
      <c r="D2023" s="39"/>
      <c r="E2023" s="40"/>
      <c r="F2023" s="40"/>
      <c r="G2023" s="40"/>
      <c r="H2023" s="41"/>
      <c r="I2023" s="38"/>
      <c r="J2023" s="38"/>
      <c r="K2023" s="38"/>
      <c r="L2023" s="37"/>
    </row>
    <row r="2024" spans="2:12" x14ac:dyDescent="0.25">
      <c r="B2024" s="18"/>
      <c r="C2024" s="38"/>
      <c r="D2024" s="39"/>
      <c r="E2024" s="40"/>
      <c r="F2024" s="40"/>
      <c r="G2024" s="40"/>
      <c r="H2024" s="41"/>
      <c r="I2024" s="38"/>
      <c r="J2024" s="38"/>
      <c r="K2024" s="38"/>
      <c r="L2024" s="37"/>
    </row>
    <row r="2025" spans="2:12" x14ac:dyDescent="0.25">
      <c r="B2025" s="18"/>
      <c r="C2025" s="38"/>
      <c r="D2025" s="39"/>
      <c r="E2025" s="40"/>
      <c r="F2025" s="40"/>
      <c r="G2025" s="40"/>
      <c r="H2025" s="41"/>
      <c r="I2025" s="38"/>
      <c r="J2025" s="38"/>
      <c r="K2025" s="38"/>
      <c r="L2025" s="37"/>
    </row>
    <row r="2026" spans="2:12" x14ac:dyDescent="0.25">
      <c r="B2026" s="18"/>
      <c r="C2026" s="38"/>
      <c r="D2026" s="39"/>
      <c r="E2026" s="40"/>
      <c r="F2026" s="40"/>
      <c r="G2026" s="40"/>
      <c r="H2026" s="41"/>
      <c r="I2026" s="38"/>
      <c r="J2026" s="38"/>
      <c r="K2026" s="38"/>
      <c r="L2026" s="37"/>
    </row>
    <row r="2027" spans="2:12" x14ac:dyDescent="0.25">
      <c r="B2027" s="18"/>
      <c r="C2027" s="38"/>
      <c r="D2027" s="39"/>
      <c r="E2027" s="40"/>
      <c r="F2027" s="40"/>
      <c r="G2027" s="40"/>
      <c r="H2027" s="41"/>
      <c r="I2027" s="38"/>
      <c r="J2027" s="38"/>
      <c r="K2027" s="38"/>
      <c r="L2027" s="37"/>
    </row>
    <row r="2028" spans="2:12" x14ac:dyDescent="0.25">
      <c r="B2028" s="18"/>
      <c r="C2028" s="38"/>
      <c r="D2028" s="39"/>
      <c r="E2028" s="40"/>
      <c r="F2028" s="40"/>
      <c r="G2028" s="40"/>
      <c r="H2028" s="41"/>
      <c r="I2028" s="38"/>
      <c r="J2028" s="38"/>
      <c r="K2028" s="38"/>
      <c r="L2028" s="37"/>
    </row>
    <row r="2029" spans="2:12" x14ac:dyDescent="0.25">
      <c r="B2029" s="18"/>
      <c r="C2029" s="38"/>
      <c r="D2029" s="39"/>
      <c r="E2029" s="40"/>
      <c r="F2029" s="40"/>
      <c r="G2029" s="40"/>
      <c r="H2029" s="41"/>
      <c r="I2029" s="38"/>
      <c r="J2029" s="38"/>
      <c r="K2029" s="38"/>
      <c r="L2029" s="37"/>
    </row>
    <row r="2030" spans="2:12" x14ac:dyDescent="0.25">
      <c r="B2030" s="18"/>
      <c r="C2030" s="38"/>
      <c r="D2030" s="39"/>
      <c r="E2030" s="40"/>
      <c r="F2030" s="40"/>
      <c r="G2030" s="40"/>
      <c r="H2030" s="41"/>
      <c r="I2030" s="38"/>
      <c r="J2030" s="38"/>
      <c r="K2030" s="38"/>
      <c r="L2030" s="37"/>
    </row>
    <row r="2031" spans="2:12" x14ac:dyDescent="0.25">
      <c r="B2031" s="18"/>
      <c r="C2031" s="38"/>
      <c r="D2031" s="39"/>
      <c r="E2031" s="40"/>
      <c r="F2031" s="40"/>
      <c r="G2031" s="40"/>
      <c r="H2031" s="41"/>
      <c r="I2031" s="38"/>
      <c r="J2031" s="38"/>
      <c r="K2031" s="38"/>
      <c r="L2031" s="37"/>
    </row>
    <row r="2032" spans="2:12" x14ac:dyDescent="0.25">
      <c r="B2032" s="18"/>
      <c r="C2032" s="38"/>
      <c r="D2032" s="39"/>
      <c r="E2032" s="40"/>
      <c r="F2032" s="40"/>
      <c r="G2032" s="40"/>
      <c r="H2032" s="41"/>
      <c r="I2032" s="38"/>
      <c r="J2032" s="38"/>
      <c r="K2032" s="38"/>
      <c r="L2032" s="37"/>
    </row>
    <row r="2033" spans="2:12" x14ac:dyDescent="0.25">
      <c r="B2033" s="18"/>
      <c r="C2033" s="38"/>
      <c r="D2033" s="39"/>
      <c r="E2033" s="40"/>
      <c r="F2033" s="40"/>
      <c r="G2033" s="40"/>
      <c r="H2033" s="41"/>
      <c r="I2033" s="38"/>
      <c r="J2033" s="38"/>
      <c r="K2033" s="38"/>
      <c r="L2033" s="37"/>
    </row>
    <row r="2034" spans="2:12" x14ac:dyDescent="0.25">
      <c r="B2034" s="18"/>
      <c r="C2034" s="38"/>
      <c r="D2034" s="39"/>
      <c r="E2034" s="40"/>
      <c r="F2034" s="40"/>
      <c r="G2034" s="40"/>
      <c r="H2034" s="41"/>
      <c r="I2034" s="38"/>
      <c r="J2034" s="38"/>
      <c r="K2034" s="38"/>
      <c r="L2034" s="37"/>
    </row>
    <row r="2035" spans="2:12" x14ac:dyDescent="0.25">
      <c r="B2035" s="18"/>
      <c r="C2035" s="38"/>
      <c r="D2035" s="39"/>
      <c r="E2035" s="40"/>
      <c r="F2035" s="40"/>
      <c r="G2035" s="40"/>
      <c r="H2035" s="41"/>
      <c r="I2035" s="38"/>
      <c r="J2035" s="38"/>
      <c r="K2035" s="38"/>
      <c r="L2035" s="37"/>
    </row>
    <row r="2036" spans="2:12" x14ac:dyDescent="0.25">
      <c r="B2036" s="18"/>
      <c r="C2036" s="38"/>
      <c r="D2036" s="39"/>
      <c r="E2036" s="40"/>
      <c r="F2036" s="40"/>
      <c r="G2036" s="40"/>
      <c r="H2036" s="41"/>
      <c r="I2036" s="38"/>
      <c r="J2036" s="38"/>
      <c r="K2036" s="38"/>
      <c r="L2036" s="37"/>
    </row>
    <row r="2037" spans="2:12" x14ac:dyDescent="0.25">
      <c r="B2037" s="18"/>
      <c r="C2037" s="38"/>
      <c r="D2037" s="39"/>
      <c r="E2037" s="40"/>
      <c r="F2037" s="40"/>
      <c r="G2037" s="40"/>
      <c r="H2037" s="41"/>
      <c r="I2037" s="38"/>
      <c r="J2037" s="38"/>
      <c r="K2037" s="38"/>
      <c r="L2037" s="37"/>
    </row>
    <row r="2038" spans="2:12" x14ac:dyDescent="0.25">
      <c r="B2038" s="18"/>
      <c r="C2038" s="38"/>
      <c r="D2038" s="39"/>
      <c r="E2038" s="40"/>
      <c r="F2038" s="40"/>
      <c r="G2038" s="40"/>
      <c r="H2038" s="41"/>
      <c r="I2038" s="38"/>
      <c r="J2038" s="38"/>
      <c r="K2038" s="38"/>
      <c r="L2038" s="37"/>
    </row>
    <row r="2039" spans="2:12" x14ac:dyDescent="0.25">
      <c r="B2039" s="18"/>
      <c r="C2039" s="38"/>
      <c r="D2039" s="39"/>
      <c r="E2039" s="40"/>
      <c r="F2039" s="40"/>
      <c r="G2039" s="40"/>
      <c r="H2039" s="41"/>
      <c r="I2039" s="38"/>
      <c r="J2039" s="38"/>
      <c r="K2039" s="38"/>
      <c r="L2039" s="37"/>
    </row>
    <row r="2040" spans="2:12" x14ac:dyDescent="0.25">
      <c r="B2040" s="18"/>
      <c r="C2040" s="38"/>
      <c r="D2040" s="39"/>
      <c r="E2040" s="40"/>
      <c r="F2040" s="40"/>
      <c r="G2040" s="40"/>
      <c r="H2040" s="41"/>
      <c r="I2040" s="38"/>
      <c r="J2040" s="38"/>
      <c r="K2040" s="38"/>
      <c r="L2040" s="37"/>
    </row>
    <row r="2041" spans="2:12" x14ac:dyDescent="0.25">
      <c r="B2041" s="18"/>
      <c r="C2041" s="38"/>
      <c r="D2041" s="39"/>
      <c r="E2041" s="40"/>
      <c r="F2041" s="40"/>
      <c r="G2041" s="40"/>
      <c r="H2041" s="41"/>
      <c r="I2041" s="38"/>
      <c r="J2041" s="38"/>
      <c r="K2041" s="38"/>
      <c r="L2041" s="37"/>
    </row>
    <row r="2042" spans="2:12" x14ac:dyDescent="0.25">
      <c r="B2042" s="18"/>
      <c r="C2042" s="38"/>
      <c r="D2042" s="39"/>
      <c r="E2042" s="40"/>
      <c r="F2042" s="40"/>
      <c r="G2042" s="40"/>
      <c r="H2042" s="41"/>
      <c r="I2042" s="38"/>
      <c r="J2042" s="38"/>
      <c r="K2042" s="38"/>
      <c r="L2042" s="37"/>
    </row>
    <row r="2043" spans="2:12" x14ac:dyDescent="0.25">
      <c r="B2043" s="18"/>
      <c r="C2043" s="38"/>
      <c r="D2043" s="39"/>
      <c r="E2043" s="40"/>
      <c r="F2043" s="40"/>
      <c r="G2043" s="40"/>
      <c r="H2043" s="41"/>
      <c r="I2043" s="38"/>
      <c r="J2043" s="38"/>
      <c r="K2043" s="38"/>
      <c r="L2043" s="37"/>
    </row>
    <row r="2044" spans="2:12" x14ac:dyDescent="0.25">
      <c r="B2044" s="18"/>
      <c r="C2044" s="38"/>
      <c r="D2044" s="39"/>
      <c r="E2044" s="40"/>
      <c r="F2044" s="40"/>
      <c r="G2044" s="40"/>
      <c r="H2044" s="41"/>
      <c r="I2044" s="38"/>
      <c r="J2044" s="38"/>
      <c r="K2044" s="38"/>
      <c r="L2044" s="37"/>
    </row>
    <row r="2045" spans="2:12" x14ac:dyDescent="0.25">
      <c r="B2045" s="18"/>
      <c r="C2045" s="38"/>
      <c r="D2045" s="39"/>
      <c r="E2045" s="40"/>
      <c r="F2045" s="40"/>
      <c r="G2045" s="40"/>
      <c r="H2045" s="41"/>
      <c r="I2045" s="38"/>
      <c r="J2045" s="38"/>
      <c r="K2045" s="38"/>
      <c r="L2045" s="37"/>
    </row>
    <row r="2046" spans="2:12" x14ac:dyDescent="0.25">
      <c r="B2046" s="18"/>
      <c r="C2046" s="38"/>
      <c r="D2046" s="39"/>
      <c r="E2046" s="40"/>
      <c r="F2046" s="40"/>
      <c r="G2046" s="40"/>
      <c r="H2046" s="41"/>
      <c r="I2046" s="38"/>
      <c r="J2046" s="38"/>
      <c r="K2046" s="38"/>
      <c r="L2046" s="37"/>
    </row>
    <row r="2047" spans="2:12" x14ac:dyDescent="0.25">
      <c r="B2047" s="18"/>
      <c r="C2047" s="38"/>
      <c r="D2047" s="39"/>
      <c r="E2047" s="40"/>
      <c r="F2047" s="40"/>
      <c r="G2047" s="40"/>
      <c r="H2047" s="41"/>
      <c r="I2047" s="38"/>
      <c r="J2047" s="38"/>
      <c r="K2047" s="38"/>
      <c r="L2047" s="37"/>
    </row>
    <row r="2048" spans="2:12" x14ac:dyDescent="0.25">
      <c r="B2048" s="18"/>
      <c r="C2048" s="38"/>
      <c r="D2048" s="39"/>
      <c r="E2048" s="40"/>
      <c r="F2048" s="40"/>
      <c r="G2048" s="40"/>
      <c r="H2048" s="41"/>
      <c r="I2048" s="38"/>
      <c r="J2048" s="38"/>
      <c r="K2048" s="38"/>
      <c r="L2048" s="37"/>
    </row>
    <row r="2049" spans="2:12" x14ac:dyDescent="0.25">
      <c r="B2049" s="18"/>
      <c r="C2049" s="38"/>
      <c r="D2049" s="39"/>
      <c r="E2049" s="40"/>
      <c r="F2049" s="40"/>
      <c r="G2049" s="40"/>
      <c r="H2049" s="41"/>
      <c r="I2049" s="38"/>
      <c r="J2049" s="38"/>
      <c r="K2049" s="38"/>
      <c r="L2049" s="37"/>
    </row>
    <row r="2050" spans="2:12" x14ac:dyDescent="0.25">
      <c r="B2050" s="18"/>
      <c r="C2050" s="38"/>
      <c r="D2050" s="39"/>
      <c r="E2050" s="40"/>
      <c r="F2050" s="40"/>
      <c r="G2050" s="40"/>
      <c r="H2050" s="41"/>
      <c r="I2050" s="38"/>
      <c r="J2050" s="38"/>
      <c r="K2050" s="38"/>
      <c r="L2050" s="37"/>
    </row>
    <row r="2051" spans="2:12" x14ac:dyDescent="0.25">
      <c r="B2051" s="18"/>
      <c r="C2051" s="38"/>
      <c r="D2051" s="39"/>
      <c r="E2051" s="40"/>
      <c r="F2051" s="40"/>
      <c r="G2051" s="40"/>
      <c r="H2051" s="41"/>
      <c r="I2051" s="38"/>
      <c r="J2051" s="38"/>
      <c r="K2051" s="38"/>
      <c r="L2051" s="37"/>
    </row>
    <row r="2052" spans="2:12" x14ac:dyDescent="0.25">
      <c r="B2052" s="18"/>
      <c r="C2052" s="38"/>
      <c r="D2052" s="39"/>
      <c r="E2052" s="40"/>
      <c r="F2052" s="40"/>
      <c r="G2052" s="40"/>
      <c r="H2052" s="41"/>
      <c r="I2052" s="38"/>
      <c r="J2052" s="38"/>
      <c r="K2052" s="38"/>
      <c r="L2052" s="37"/>
    </row>
    <row r="2053" spans="2:12" x14ac:dyDescent="0.25">
      <c r="B2053" s="18"/>
      <c r="C2053" s="38"/>
      <c r="D2053" s="39"/>
      <c r="E2053" s="40"/>
      <c r="F2053" s="40"/>
      <c r="G2053" s="40"/>
      <c r="H2053" s="41"/>
      <c r="I2053" s="38"/>
      <c r="J2053" s="38"/>
      <c r="K2053" s="38"/>
      <c r="L2053" s="37"/>
    </row>
    <row r="2054" spans="2:12" x14ac:dyDescent="0.25">
      <c r="B2054" s="18"/>
      <c r="C2054" s="38"/>
      <c r="D2054" s="39"/>
      <c r="E2054" s="40"/>
      <c r="F2054" s="40"/>
      <c r="G2054" s="40"/>
      <c r="H2054" s="41"/>
      <c r="I2054" s="38"/>
      <c r="J2054" s="38"/>
      <c r="K2054" s="38"/>
      <c r="L2054" s="37"/>
    </row>
    <row r="2055" spans="2:12" x14ac:dyDescent="0.25">
      <c r="B2055" s="18"/>
      <c r="C2055" s="38"/>
      <c r="D2055" s="39"/>
      <c r="E2055" s="40"/>
      <c r="F2055" s="40"/>
      <c r="G2055" s="40"/>
      <c r="H2055" s="41"/>
      <c r="I2055" s="38"/>
      <c r="J2055" s="38"/>
      <c r="K2055" s="38"/>
      <c r="L2055" s="37"/>
    </row>
    <row r="2056" spans="2:12" x14ac:dyDescent="0.25">
      <c r="B2056" s="18"/>
      <c r="C2056" s="38"/>
      <c r="D2056" s="39"/>
      <c r="E2056" s="40"/>
      <c r="F2056" s="40"/>
      <c r="G2056" s="40"/>
      <c r="H2056" s="41"/>
      <c r="I2056" s="38"/>
      <c r="J2056" s="38"/>
      <c r="K2056" s="38"/>
      <c r="L2056" s="37"/>
    </row>
    <row r="2057" spans="2:12" x14ac:dyDescent="0.25">
      <c r="B2057" s="18"/>
      <c r="C2057" s="38"/>
      <c r="D2057" s="39"/>
      <c r="E2057" s="40"/>
      <c r="F2057" s="40"/>
      <c r="G2057" s="40"/>
      <c r="H2057" s="41"/>
      <c r="I2057" s="38"/>
      <c r="J2057" s="38"/>
      <c r="K2057" s="38"/>
      <c r="L2057" s="37"/>
    </row>
    <row r="2058" spans="2:12" x14ac:dyDescent="0.25">
      <c r="B2058" s="18"/>
      <c r="C2058" s="38"/>
      <c r="D2058" s="39"/>
      <c r="E2058" s="40"/>
      <c r="F2058" s="40"/>
      <c r="G2058" s="40"/>
      <c r="H2058" s="41"/>
      <c r="I2058" s="38"/>
      <c r="J2058" s="38"/>
      <c r="K2058" s="38"/>
      <c r="L2058" s="37"/>
    </row>
    <row r="2059" spans="2:12" x14ac:dyDescent="0.25">
      <c r="B2059" s="18"/>
      <c r="C2059" s="38"/>
      <c r="D2059" s="39"/>
      <c r="E2059" s="40"/>
      <c r="F2059" s="40"/>
      <c r="G2059" s="40"/>
      <c r="H2059" s="41"/>
      <c r="I2059" s="38"/>
      <c r="J2059" s="38"/>
      <c r="K2059" s="38"/>
      <c r="L2059" s="37"/>
    </row>
    <row r="2060" spans="2:12" x14ac:dyDescent="0.25">
      <c r="B2060" s="18"/>
      <c r="C2060" s="38"/>
      <c r="D2060" s="39"/>
      <c r="E2060" s="40"/>
      <c r="F2060" s="40"/>
      <c r="G2060" s="40"/>
      <c r="H2060" s="41"/>
      <c r="I2060" s="38"/>
      <c r="J2060" s="38"/>
      <c r="K2060" s="38"/>
      <c r="L2060" s="37"/>
    </row>
    <row r="2061" spans="2:12" x14ac:dyDescent="0.25">
      <c r="B2061" s="18"/>
      <c r="C2061" s="38"/>
      <c r="D2061" s="39"/>
      <c r="E2061" s="40"/>
      <c r="F2061" s="40"/>
      <c r="G2061" s="40"/>
      <c r="H2061" s="41"/>
      <c r="I2061" s="38"/>
      <c r="J2061" s="38"/>
      <c r="K2061" s="38"/>
      <c r="L2061" s="37"/>
    </row>
    <row r="2062" spans="2:12" x14ac:dyDescent="0.25">
      <c r="B2062" s="18"/>
      <c r="C2062" s="38"/>
      <c r="D2062" s="39"/>
      <c r="E2062" s="40"/>
      <c r="F2062" s="40"/>
      <c r="G2062" s="40"/>
      <c r="H2062" s="41"/>
      <c r="I2062" s="38"/>
      <c r="J2062" s="38"/>
      <c r="K2062" s="38"/>
      <c r="L2062" s="37"/>
    </row>
    <row r="2063" spans="2:12" x14ac:dyDescent="0.25">
      <c r="B2063" s="18"/>
      <c r="C2063" s="38"/>
      <c r="D2063" s="39"/>
      <c r="E2063" s="40"/>
      <c r="F2063" s="40"/>
      <c r="G2063" s="40"/>
      <c r="H2063" s="41"/>
      <c r="I2063" s="38"/>
      <c r="J2063" s="38"/>
      <c r="K2063" s="38"/>
      <c r="L2063" s="37"/>
    </row>
    <row r="2064" spans="2:12" x14ac:dyDescent="0.25">
      <c r="B2064" s="18"/>
      <c r="C2064" s="38"/>
      <c r="D2064" s="39"/>
      <c r="E2064" s="40"/>
      <c r="F2064" s="40"/>
      <c r="G2064" s="40"/>
      <c r="H2064" s="41"/>
      <c r="I2064" s="38"/>
      <c r="J2064" s="38"/>
      <c r="K2064" s="38"/>
      <c r="L2064" s="37"/>
    </row>
    <row r="2065" spans="2:12" x14ac:dyDescent="0.25">
      <c r="B2065" s="18"/>
      <c r="C2065" s="38"/>
      <c r="D2065" s="39"/>
      <c r="E2065" s="40"/>
      <c r="F2065" s="40"/>
      <c r="G2065" s="40"/>
      <c r="H2065" s="41"/>
      <c r="I2065" s="38"/>
      <c r="J2065" s="38"/>
      <c r="K2065" s="38"/>
      <c r="L2065" s="37"/>
    </row>
    <row r="2066" spans="2:12" x14ac:dyDescent="0.25">
      <c r="B2066" s="18"/>
      <c r="C2066" s="38"/>
      <c r="D2066" s="39"/>
      <c r="E2066" s="40"/>
      <c r="F2066" s="40"/>
      <c r="G2066" s="40"/>
      <c r="H2066" s="41"/>
      <c r="I2066" s="38"/>
      <c r="J2066" s="38"/>
      <c r="K2066" s="38"/>
      <c r="L2066" s="37"/>
    </row>
    <row r="2067" spans="2:12" x14ac:dyDescent="0.25">
      <c r="B2067" s="18"/>
      <c r="C2067" s="38"/>
      <c r="D2067" s="39"/>
      <c r="E2067" s="40"/>
      <c r="F2067" s="40"/>
      <c r="G2067" s="40"/>
      <c r="H2067" s="41"/>
      <c r="I2067" s="38"/>
      <c r="J2067" s="38"/>
      <c r="K2067" s="38"/>
      <c r="L2067" s="37"/>
    </row>
    <row r="2068" spans="2:12" x14ac:dyDescent="0.25">
      <c r="B2068" s="18"/>
      <c r="C2068" s="38"/>
      <c r="D2068" s="39"/>
      <c r="E2068" s="40"/>
      <c r="F2068" s="40"/>
      <c r="G2068" s="40"/>
      <c r="H2068" s="41"/>
      <c r="I2068" s="38"/>
      <c r="J2068" s="38"/>
      <c r="K2068" s="38"/>
      <c r="L2068" s="37"/>
    </row>
    <row r="2069" spans="2:12" x14ac:dyDescent="0.25">
      <c r="B2069" s="18"/>
      <c r="C2069" s="38"/>
      <c r="D2069" s="39"/>
      <c r="E2069" s="40"/>
      <c r="F2069" s="40"/>
      <c r="G2069" s="40"/>
      <c r="H2069" s="41"/>
      <c r="I2069" s="38"/>
      <c r="J2069" s="38"/>
      <c r="K2069" s="38"/>
      <c r="L2069" s="37"/>
    </row>
    <row r="2070" spans="2:12" x14ac:dyDescent="0.25">
      <c r="B2070" s="18"/>
      <c r="C2070" s="38"/>
      <c r="D2070" s="39"/>
      <c r="E2070" s="40"/>
      <c r="F2070" s="40"/>
      <c r="G2070" s="40"/>
      <c r="H2070" s="41"/>
      <c r="I2070" s="38"/>
      <c r="J2070" s="38"/>
      <c r="K2070" s="38"/>
      <c r="L2070" s="37"/>
    </row>
    <row r="2071" spans="2:12" x14ac:dyDescent="0.25">
      <c r="B2071" s="18"/>
      <c r="C2071" s="38"/>
      <c r="D2071" s="39"/>
      <c r="E2071" s="40"/>
      <c r="F2071" s="40"/>
      <c r="G2071" s="40"/>
      <c r="H2071" s="41"/>
      <c r="I2071" s="38"/>
      <c r="J2071" s="38"/>
      <c r="K2071" s="38"/>
      <c r="L2071" s="37"/>
    </row>
    <row r="2072" spans="2:12" x14ac:dyDescent="0.25">
      <c r="B2072" s="18"/>
      <c r="C2072" s="38"/>
      <c r="D2072" s="39"/>
      <c r="E2072" s="40"/>
      <c r="F2072" s="40"/>
      <c r="G2072" s="40"/>
      <c r="H2072" s="41"/>
      <c r="I2072" s="38"/>
      <c r="J2072" s="38"/>
      <c r="K2072" s="38"/>
      <c r="L2072" s="37"/>
    </row>
    <row r="2073" spans="2:12" x14ac:dyDescent="0.25">
      <c r="B2073" s="18"/>
      <c r="C2073" s="38"/>
      <c r="D2073" s="39"/>
      <c r="E2073" s="40"/>
      <c r="F2073" s="40"/>
      <c r="G2073" s="40"/>
      <c r="H2073" s="41"/>
      <c r="I2073" s="38"/>
      <c r="J2073" s="38"/>
      <c r="K2073" s="38"/>
      <c r="L2073" s="37"/>
    </row>
    <row r="2074" spans="2:12" x14ac:dyDescent="0.25">
      <c r="B2074" s="18"/>
      <c r="C2074" s="38"/>
      <c r="D2074" s="39"/>
      <c r="E2074" s="40"/>
      <c r="F2074" s="40"/>
      <c r="G2074" s="40"/>
      <c r="H2074" s="41"/>
      <c r="I2074" s="38"/>
      <c r="J2074" s="38"/>
      <c r="K2074" s="38"/>
      <c r="L2074" s="37"/>
    </row>
    <row r="2075" spans="2:12" x14ac:dyDescent="0.25">
      <c r="B2075" s="18"/>
      <c r="C2075" s="38"/>
      <c r="D2075" s="39"/>
      <c r="E2075" s="40"/>
      <c r="F2075" s="40"/>
      <c r="G2075" s="40"/>
      <c r="H2075" s="41"/>
      <c r="I2075" s="38"/>
      <c r="J2075" s="38"/>
      <c r="K2075" s="38"/>
      <c r="L2075" s="37"/>
    </row>
    <row r="2076" spans="2:12" x14ac:dyDescent="0.25">
      <c r="B2076" s="18"/>
      <c r="C2076" s="38"/>
      <c r="D2076" s="39"/>
      <c r="E2076" s="40"/>
      <c r="F2076" s="40"/>
      <c r="G2076" s="40"/>
      <c r="H2076" s="41"/>
      <c r="I2076" s="38"/>
      <c r="J2076" s="38"/>
      <c r="K2076" s="38"/>
      <c r="L2076" s="37"/>
    </row>
    <row r="2077" spans="2:12" x14ac:dyDescent="0.25">
      <c r="B2077" s="18"/>
      <c r="C2077" s="38"/>
      <c r="D2077" s="39"/>
      <c r="E2077" s="40"/>
      <c r="F2077" s="40"/>
      <c r="G2077" s="40"/>
      <c r="H2077" s="41"/>
      <c r="I2077" s="38"/>
      <c r="J2077" s="38"/>
      <c r="K2077" s="38"/>
      <c r="L2077" s="37"/>
    </row>
    <row r="2078" spans="2:12" x14ac:dyDescent="0.25">
      <c r="B2078" s="18"/>
      <c r="C2078" s="38"/>
      <c r="D2078" s="39"/>
      <c r="E2078" s="40"/>
      <c r="F2078" s="40"/>
      <c r="G2078" s="40"/>
      <c r="H2078" s="41"/>
      <c r="I2078" s="38"/>
      <c r="J2078" s="38"/>
      <c r="K2078" s="38"/>
      <c r="L2078" s="37"/>
    </row>
    <row r="2079" spans="2:12" x14ac:dyDescent="0.25">
      <c r="B2079" s="18"/>
      <c r="C2079" s="38"/>
      <c r="D2079" s="39"/>
      <c r="E2079" s="40"/>
      <c r="F2079" s="40"/>
      <c r="G2079" s="40"/>
      <c r="H2079" s="41"/>
      <c r="I2079" s="38"/>
      <c r="J2079" s="38"/>
      <c r="K2079" s="38"/>
      <c r="L2079" s="37"/>
    </row>
    <row r="2080" spans="2:12" x14ac:dyDescent="0.25">
      <c r="B2080" s="18"/>
      <c r="C2080" s="38"/>
      <c r="D2080" s="39"/>
      <c r="E2080" s="40"/>
      <c r="F2080" s="40"/>
      <c r="G2080" s="40"/>
      <c r="H2080" s="41"/>
      <c r="I2080" s="38"/>
      <c r="J2080" s="38"/>
      <c r="K2080" s="38"/>
      <c r="L2080" s="37"/>
    </row>
    <row r="2081" spans="2:12" x14ac:dyDescent="0.25">
      <c r="B2081" s="18"/>
      <c r="C2081" s="38"/>
      <c r="D2081" s="39"/>
      <c r="E2081" s="40"/>
      <c r="F2081" s="40"/>
      <c r="G2081" s="40"/>
      <c r="H2081" s="41"/>
      <c r="I2081" s="38"/>
      <c r="J2081" s="38"/>
      <c r="K2081" s="38"/>
      <c r="L2081" s="37"/>
    </row>
    <row r="2082" spans="2:12" x14ac:dyDescent="0.25">
      <c r="B2082" s="18"/>
      <c r="C2082" s="38"/>
      <c r="D2082" s="39"/>
      <c r="E2082" s="40"/>
      <c r="F2082" s="40"/>
      <c r="G2082" s="40"/>
      <c r="H2082" s="41"/>
      <c r="I2082" s="38"/>
      <c r="J2082" s="38"/>
      <c r="K2082" s="38"/>
      <c r="L2082" s="37"/>
    </row>
    <row r="2083" spans="2:12" x14ac:dyDescent="0.25">
      <c r="B2083" s="18"/>
      <c r="C2083" s="38"/>
      <c r="D2083" s="39"/>
      <c r="E2083" s="40"/>
      <c r="F2083" s="40"/>
      <c r="G2083" s="40"/>
      <c r="H2083" s="41"/>
      <c r="I2083" s="38"/>
      <c r="J2083" s="38"/>
      <c r="K2083" s="38"/>
      <c r="L2083" s="37"/>
    </row>
    <row r="2084" spans="2:12" x14ac:dyDescent="0.25">
      <c r="B2084" s="18"/>
      <c r="C2084" s="38"/>
      <c r="D2084" s="39"/>
      <c r="E2084" s="40"/>
      <c r="F2084" s="40"/>
      <c r="G2084" s="40"/>
      <c r="H2084" s="41"/>
      <c r="I2084" s="38"/>
      <c r="J2084" s="38"/>
      <c r="K2084" s="38"/>
      <c r="L2084" s="37"/>
    </row>
    <row r="2085" spans="2:12" x14ac:dyDescent="0.25">
      <c r="B2085" s="18"/>
      <c r="C2085" s="38"/>
      <c r="D2085" s="39"/>
      <c r="E2085" s="40"/>
      <c r="F2085" s="40"/>
      <c r="G2085" s="40"/>
      <c r="H2085" s="41"/>
      <c r="I2085" s="38"/>
      <c r="J2085" s="38"/>
      <c r="K2085" s="38"/>
      <c r="L2085" s="37"/>
    </row>
    <row r="2086" spans="2:12" x14ac:dyDescent="0.25">
      <c r="B2086" s="18"/>
      <c r="C2086" s="38"/>
      <c r="D2086" s="39"/>
      <c r="E2086" s="40"/>
      <c r="F2086" s="40"/>
      <c r="G2086" s="40"/>
      <c r="H2086" s="41"/>
      <c r="I2086" s="38"/>
      <c r="J2086" s="38"/>
      <c r="K2086" s="38"/>
      <c r="L2086" s="37"/>
    </row>
    <row r="2087" spans="2:12" x14ac:dyDescent="0.25">
      <c r="B2087" s="18"/>
      <c r="C2087" s="38"/>
      <c r="D2087" s="39"/>
      <c r="E2087" s="40"/>
      <c r="F2087" s="40"/>
      <c r="G2087" s="40"/>
      <c r="H2087" s="41"/>
      <c r="I2087" s="38"/>
      <c r="J2087" s="38"/>
      <c r="K2087" s="38"/>
      <c r="L2087" s="37"/>
    </row>
    <row r="2088" spans="2:12" x14ac:dyDescent="0.25">
      <c r="B2088" s="18"/>
      <c r="C2088" s="38"/>
      <c r="D2088" s="39"/>
      <c r="E2088" s="40"/>
      <c r="F2088" s="40"/>
      <c r="G2088" s="40"/>
      <c r="H2088" s="41"/>
      <c r="I2088" s="38"/>
      <c r="J2088" s="38"/>
      <c r="K2088" s="38"/>
      <c r="L2088" s="37"/>
    </row>
    <row r="2089" spans="2:12" x14ac:dyDescent="0.25">
      <c r="B2089" s="18"/>
      <c r="C2089" s="38"/>
      <c r="D2089" s="39"/>
      <c r="E2089" s="40"/>
      <c r="F2089" s="40"/>
      <c r="G2089" s="40"/>
      <c r="H2089" s="41"/>
      <c r="I2089" s="38"/>
      <c r="J2089" s="38"/>
      <c r="K2089" s="38"/>
      <c r="L2089" s="37"/>
    </row>
    <row r="2090" spans="2:12" x14ac:dyDescent="0.25">
      <c r="B2090" s="18"/>
      <c r="C2090" s="38"/>
      <c r="D2090" s="39"/>
      <c r="E2090" s="40"/>
      <c r="F2090" s="40"/>
      <c r="G2090" s="40"/>
      <c r="H2090" s="41"/>
      <c r="I2090" s="38"/>
      <c r="J2090" s="38"/>
      <c r="K2090" s="38"/>
      <c r="L2090" s="37"/>
    </row>
    <row r="2091" spans="2:12" x14ac:dyDescent="0.25">
      <c r="B2091" s="18"/>
      <c r="C2091" s="38"/>
      <c r="D2091" s="39"/>
      <c r="E2091" s="40"/>
      <c r="F2091" s="40"/>
      <c r="G2091" s="40"/>
      <c r="H2091" s="41"/>
      <c r="I2091" s="38"/>
      <c r="J2091" s="38"/>
      <c r="K2091" s="38"/>
      <c r="L2091" s="37"/>
    </row>
    <row r="2092" spans="2:12" x14ac:dyDescent="0.25">
      <c r="B2092" s="18"/>
      <c r="C2092" s="38"/>
      <c r="D2092" s="39"/>
      <c r="E2092" s="40"/>
      <c r="F2092" s="40"/>
      <c r="G2092" s="40"/>
      <c r="H2092" s="41"/>
      <c r="I2092" s="38"/>
      <c r="J2092" s="38"/>
      <c r="K2092" s="38"/>
      <c r="L2092" s="37"/>
    </row>
    <row r="2093" spans="2:12" x14ac:dyDescent="0.25">
      <c r="B2093" s="18"/>
      <c r="C2093" s="38"/>
      <c r="D2093" s="39"/>
      <c r="E2093" s="40"/>
      <c r="F2093" s="40"/>
      <c r="G2093" s="40"/>
      <c r="H2093" s="41"/>
      <c r="I2093" s="38"/>
      <c r="J2093" s="38"/>
      <c r="K2093" s="38"/>
      <c r="L2093" s="37"/>
    </row>
    <row r="2094" spans="2:12" x14ac:dyDescent="0.25">
      <c r="B2094" s="18"/>
      <c r="C2094" s="38"/>
      <c r="D2094" s="39"/>
      <c r="E2094" s="40"/>
      <c r="F2094" s="40"/>
      <c r="G2094" s="40"/>
      <c r="H2094" s="41"/>
      <c r="I2094" s="38"/>
      <c r="J2094" s="38"/>
      <c r="K2094" s="38"/>
      <c r="L2094" s="37"/>
    </row>
    <row r="2095" spans="2:12" x14ac:dyDescent="0.25">
      <c r="B2095" s="18"/>
      <c r="C2095" s="38"/>
      <c r="D2095" s="39"/>
      <c r="E2095" s="40"/>
      <c r="F2095" s="40"/>
      <c r="G2095" s="40"/>
      <c r="H2095" s="41"/>
      <c r="I2095" s="38"/>
      <c r="J2095" s="38"/>
      <c r="K2095" s="38"/>
      <c r="L2095" s="37"/>
    </row>
    <row r="2096" spans="2:12" x14ac:dyDescent="0.25">
      <c r="B2096" s="18"/>
      <c r="C2096" s="38"/>
      <c r="D2096" s="39"/>
      <c r="E2096" s="40"/>
      <c r="F2096" s="40"/>
      <c r="G2096" s="40"/>
      <c r="H2096" s="41"/>
      <c r="I2096" s="38"/>
      <c r="J2096" s="38"/>
      <c r="K2096" s="38"/>
      <c r="L2096" s="37"/>
    </row>
    <row r="2097" spans="2:12" x14ac:dyDescent="0.25">
      <c r="B2097" s="18"/>
      <c r="C2097" s="38"/>
      <c r="D2097" s="39"/>
      <c r="E2097" s="40"/>
      <c r="F2097" s="40"/>
      <c r="G2097" s="40"/>
      <c r="H2097" s="41"/>
      <c r="I2097" s="38"/>
      <c r="J2097" s="38"/>
      <c r="K2097" s="38"/>
      <c r="L2097" s="37"/>
    </row>
    <row r="2098" spans="2:12" x14ac:dyDescent="0.25">
      <c r="B2098" s="18"/>
      <c r="C2098" s="38"/>
      <c r="D2098" s="39"/>
      <c r="E2098" s="40"/>
      <c r="F2098" s="40"/>
      <c r="G2098" s="40"/>
      <c r="H2098" s="41"/>
      <c r="I2098" s="38"/>
      <c r="J2098" s="38"/>
      <c r="K2098" s="38"/>
      <c r="L2098" s="37"/>
    </row>
    <row r="2099" spans="2:12" x14ac:dyDescent="0.25">
      <c r="B2099" s="18"/>
      <c r="C2099" s="38"/>
      <c r="D2099" s="39"/>
      <c r="E2099" s="40"/>
      <c r="F2099" s="40"/>
      <c r="G2099" s="40"/>
      <c r="H2099" s="41"/>
      <c r="I2099" s="38"/>
      <c r="J2099" s="38"/>
      <c r="K2099" s="38"/>
      <c r="L2099" s="37"/>
    </row>
    <row r="2100" spans="2:12" x14ac:dyDescent="0.25">
      <c r="B2100" s="18"/>
      <c r="C2100" s="38"/>
      <c r="D2100" s="39"/>
      <c r="E2100" s="40"/>
      <c r="F2100" s="40"/>
      <c r="G2100" s="40"/>
      <c r="H2100" s="41"/>
      <c r="I2100" s="38"/>
      <c r="J2100" s="38"/>
      <c r="K2100" s="38"/>
      <c r="L2100" s="37"/>
    </row>
    <row r="2101" spans="2:12" x14ac:dyDescent="0.25">
      <c r="B2101" s="18"/>
      <c r="C2101" s="38"/>
      <c r="D2101" s="39"/>
      <c r="E2101" s="40"/>
      <c r="F2101" s="40"/>
      <c r="G2101" s="40"/>
      <c r="H2101" s="41"/>
      <c r="I2101" s="38"/>
      <c r="J2101" s="38"/>
      <c r="K2101" s="38"/>
      <c r="L2101" s="37"/>
    </row>
    <row r="2102" spans="2:12" x14ac:dyDescent="0.25">
      <c r="B2102" s="18"/>
      <c r="C2102" s="38"/>
      <c r="D2102" s="39"/>
      <c r="E2102" s="40"/>
      <c r="F2102" s="40"/>
      <c r="G2102" s="40"/>
      <c r="H2102" s="41"/>
      <c r="I2102" s="38"/>
      <c r="J2102" s="38"/>
      <c r="K2102" s="38"/>
      <c r="L2102" s="37"/>
    </row>
    <row r="2103" spans="2:12" x14ac:dyDescent="0.25">
      <c r="B2103" s="18"/>
      <c r="C2103" s="38"/>
      <c r="D2103" s="39"/>
      <c r="E2103" s="40"/>
      <c r="F2103" s="40"/>
      <c r="G2103" s="40"/>
      <c r="H2103" s="41"/>
      <c r="I2103" s="38"/>
      <c r="J2103" s="38"/>
      <c r="K2103" s="38"/>
      <c r="L2103" s="37"/>
    </row>
    <row r="2104" spans="2:12" x14ac:dyDescent="0.25">
      <c r="B2104" s="18"/>
      <c r="C2104" s="38"/>
      <c r="D2104" s="39"/>
      <c r="E2104" s="40"/>
      <c r="F2104" s="40"/>
      <c r="G2104" s="40"/>
      <c r="H2104" s="41"/>
      <c r="I2104" s="38"/>
      <c r="J2104" s="38"/>
      <c r="K2104" s="38"/>
      <c r="L2104" s="37"/>
    </row>
    <row r="2105" spans="2:12" x14ac:dyDescent="0.25">
      <c r="B2105" s="18"/>
      <c r="C2105" s="38"/>
      <c r="D2105" s="39"/>
      <c r="E2105" s="40"/>
      <c r="F2105" s="40"/>
      <c r="G2105" s="40"/>
      <c r="H2105" s="41"/>
      <c r="I2105" s="38"/>
      <c r="J2105" s="38"/>
      <c r="K2105" s="38"/>
      <c r="L2105" s="37"/>
    </row>
    <row r="2106" spans="2:12" x14ac:dyDescent="0.25">
      <c r="B2106" s="18"/>
      <c r="C2106" s="38"/>
      <c r="D2106" s="39"/>
      <c r="E2106" s="40"/>
      <c r="F2106" s="40"/>
      <c r="G2106" s="40"/>
      <c r="H2106" s="41"/>
      <c r="I2106" s="38"/>
      <c r="J2106" s="38"/>
      <c r="K2106" s="38"/>
      <c r="L2106" s="37"/>
    </row>
    <row r="2107" spans="2:12" x14ac:dyDescent="0.25">
      <c r="B2107" s="18"/>
      <c r="C2107" s="38"/>
      <c r="D2107" s="39"/>
      <c r="E2107" s="40"/>
      <c r="F2107" s="40"/>
      <c r="G2107" s="40"/>
      <c r="H2107" s="41"/>
      <c r="I2107" s="38"/>
      <c r="J2107" s="38"/>
      <c r="K2107" s="38"/>
      <c r="L2107" s="37"/>
    </row>
    <row r="2108" spans="2:12" x14ac:dyDescent="0.25">
      <c r="B2108" s="18"/>
      <c r="C2108" s="38"/>
      <c r="D2108" s="39"/>
      <c r="E2108" s="40"/>
      <c r="F2108" s="40"/>
      <c r="G2108" s="40"/>
      <c r="H2108" s="41"/>
      <c r="I2108" s="38"/>
      <c r="J2108" s="38"/>
      <c r="K2108" s="38"/>
      <c r="L2108" s="37"/>
    </row>
    <row r="2109" spans="2:12" x14ac:dyDescent="0.25">
      <c r="B2109" s="18"/>
      <c r="C2109" s="38"/>
      <c r="D2109" s="39"/>
      <c r="E2109" s="40"/>
      <c r="F2109" s="40"/>
      <c r="G2109" s="40"/>
      <c r="H2109" s="41"/>
      <c r="I2109" s="38"/>
      <c r="J2109" s="38"/>
      <c r="K2109" s="38"/>
      <c r="L2109" s="37"/>
    </row>
    <row r="2110" spans="2:12" x14ac:dyDescent="0.25">
      <c r="B2110" s="18"/>
      <c r="C2110" s="38"/>
      <c r="D2110" s="39"/>
      <c r="E2110" s="40"/>
      <c r="F2110" s="40"/>
      <c r="G2110" s="40"/>
      <c r="H2110" s="41"/>
      <c r="I2110" s="38"/>
      <c r="J2110" s="38"/>
      <c r="K2110" s="38"/>
      <c r="L2110" s="37"/>
    </row>
    <row r="2111" spans="2:12" x14ac:dyDescent="0.25">
      <c r="B2111" s="18"/>
      <c r="C2111" s="38"/>
      <c r="D2111" s="39"/>
      <c r="E2111" s="40"/>
      <c r="F2111" s="40"/>
      <c r="G2111" s="40"/>
      <c r="H2111" s="41"/>
      <c r="I2111" s="38"/>
      <c r="J2111" s="38"/>
      <c r="K2111" s="38"/>
      <c r="L2111" s="37"/>
    </row>
    <row r="2112" spans="2:12" x14ac:dyDescent="0.25">
      <c r="B2112" s="18"/>
      <c r="C2112" s="38"/>
      <c r="D2112" s="39"/>
      <c r="E2112" s="40"/>
      <c r="F2112" s="40"/>
      <c r="G2112" s="40"/>
      <c r="H2112" s="41"/>
      <c r="I2112" s="38"/>
      <c r="J2112" s="38"/>
      <c r="K2112" s="38"/>
      <c r="L2112" s="37"/>
    </row>
    <row r="2113" spans="2:12" x14ac:dyDescent="0.25">
      <c r="B2113" s="18"/>
      <c r="C2113" s="38"/>
      <c r="D2113" s="39"/>
      <c r="E2113" s="40"/>
      <c r="F2113" s="40"/>
      <c r="G2113" s="40"/>
      <c r="H2113" s="41"/>
      <c r="I2113" s="38"/>
      <c r="J2113" s="38"/>
      <c r="K2113" s="38"/>
      <c r="L2113" s="37"/>
    </row>
    <row r="2114" spans="2:12" x14ac:dyDescent="0.25">
      <c r="B2114" s="18"/>
      <c r="C2114" s="38"/>
      <c r="D2114" s="39"/>
      <c r="E2114" s="40"/>
      <c r="F2114" s="40"/>
      <c r="G2114" s="40"/>
      <c r="H2114" s="41"/>
      <c r="I2114" s="38"/>
      <c r="J2114" s="38"/>
      <c r="K2114" s="38"/>
      <c r="L2114" s="37"/>
    </row>
    <row r="2115" spans="2:12" x14ac:dyDescent="0.25">
      <c r="B2115" s="18"/>
      <c r="C2115" s="38"/>
      <c r="D2115" s="39"/>
      <c r="E2115" s="40"/>
      <c r="F2115" s="40"/>
      <c r="G2115" s="40"/>
      <c r="H2115" s="41"/>
      <c r="I2115" s="38"/>
      <c r="J2115" s="38"/>
      <c r="K2115" s="38"/>
      <c r="L2115" s="37"/>
    </row>
    <row r="2116" spans="2:12" x14ac:dyDescent="0.25">
      <c r="B2116" s="18"/>
      <c r="C2116" s="38"/>
      <c r="D2116" s="39"/>
      <c r="E2116" s="40"/>
      <c r="F2116" s="40"/>
      <c r="G2116" s="40"/>
      <c r="H2116" s="41"/>
      <c r="I2116" s="38"/>
      <c r="J2116" s="38"/>
      <c r="K2116" s="38"/>
      <c r="L2116" s="37"/>
    </row>
    <row r="2117" spans="2:12" x14ac:dyDescent="0.25">
      <c r="B2117" s="18"/>
      <c r="C2117" s="38"/>
      <c r="D2117" s="39"/>
      <c r="E2117" s="40"/>
      <c r="F2117" s="40"/>
      <c r="G2117" s="40"/>
      <c r="H2117" s="41"/>
      <c r="I2117" s="38"/>
      <c r="J2117" s="38"/>
      <c r="K2117" s="38"/>
      <c r="L2117" s="37"/>
    </row>
    <row r="2118" spans="2:12" x14ac:dyDescent="0.25">
      <c r="B2118" s="18"/>
      <c r="C2118" s="38"/>
      <c r="D2118" s="39"/>
      <c r="E2118" s="40"/>
      <c r="F2118" s="40"/>
      <c r="G2118" s="40"/>
      <c r="H2118" s="41"/>
      <c r="I2118" s="38"/>
      <c r="J2118" s="38"/>
      <c r="K2118" s="38"/>
      <c r="L2118" s="37"/>
    </row>
    <row r="2119" spans="2:12" x14ac:dyDescent="0.25">
      <c r="B2119" s="18"/>
      <c r="C2119" s="38"/>
      <c r="D2119" s="39"/>
      <c r="E2119" s="40"/>
      <c r="F2119" s="40"/>
      <c r="G2119" s="40"/>
      <c r="H2119" s="41"/>
      <c r="I2119" s="38"/>
      <c r="J2119" s="38"/>
      <c r="K2119" s="38"/>
      <c r="L2119" s="37"/>
    </row>
    <row r="2120" spans="2:12" x14ac:dyDescent="0.25">
      <c r="B2120" s="18"/>
      <c r="C2120" s="38"/>
      <c r="D2120" s="39"/>
      <c r="E2120" s="40"/>
      <c r="F2120" s="40"/>
      <c r="G2120" s="40"/>
      <c r="H2120" s="41"/>
      <c r="I2120" s="38"/>
      <c r="J2120" s="38"/>
      <c r="K2120" s="38"/>
      <c r="L2120" s="37"/>
    </row>
    <row r="2121" spans="2:12" x14ac:dyDescent="0.25">
      <c r="B2121" s="18"/>
      <c r="C2121" s="38"/>
      <c r="D2121" s="39"/>
      <c r="E2121" s="40"/>
      <c r="F2121" s="40"/>
      <c r="G2121" s="40"/>
      <c r="H2121" s="41"/>
      <c r="I2121" s="38"/>
      <c r="J2121" s="38"/>
      <c r="K2121" s="38"/>
      <c r="L2121" s="37"/>
    </row>
    <row r="2122" spans="2:12" x14ac:dyDescent="0.25">
      <c r="B2122" s="18"/>
      <c r="C2122" s="38"/>
      <c r="D2122" s="39"/>
      <c r="E2122" s="40"/>
      <c r="F2122" s="40"/>
      <c r="G2122" s="40"/>
      <c r="H2122" s="41"/>
      <c r="I2122" s="38"/>
      <c r="J2122" s="38"/>
      <c r="K2122" s="38"/>
      <c r="L2122" s="37"/>
    </row>
    <row r="2123" spans="2:12" x14ac:dyDescent="0.25">
      <c r="B2123" s="18"/>
      <c r="C2123" s="38"/>
      <c r="D2123" s="39"/>
      <c r="E2123" s="40"/>
      <c r="F2123" s="40"/>
      <c r="G2123" s="40"/>
      <c r="H2123" s="41"/>
      <c r="I2123" s="38"/>
      <c r="J2123" s="38"/>
      <c r="K2123" s="38"/>
      <c r="L2123" s="37"/>
    </row>
    <row r="2124" spans="2:12" x14ac:dyDescent="0.25">
      <c r="B2124" s="18"/>
      <c r="C2124" s="38"/>
      <c r="D2124" s="39"/>
      <c r="E2124" s="40"/>
      <c r="F2124" s="40"/>
      <c r="G2124" s="40"/>
      <c r="H2124" s="41"/>
      <c r="I2124" s="38"/>
      <c r="J2124" s="38"/>
      <c r="K2124" s="38"/>
      <c r="L2124" s="37"/>
    </row>
    <row r="2125" spans="2:12" x14ac:dyDescent="0.25">
      <c r="B2125" s="18"/>
      <c r="C2125" s="38"/>
      <c r="D2125" s="39"/>
      <c r="E2125" s="40"/>
      <c r="F2125" s="40"/>
      <c r="G2125" s="40"/>
      <c r="H2125" s="41"/>
      <c r="I2125" s="38"/>
      <c r="J2125" s="38"/>
      <c r="K2125" s="38"/>
      <c r="L2125" s="37"/>
    </row>
    <row r="2126" spans="2:12" x14ac:dyDescent="0.25">
      <c r="B2126" s="18"/>
      <c r="C2126" s="38"/>
      <c r="D2126" s="39"/>
      <c r="E2126" s="40"/>
      <c r="F2126" s="40"/>
      <c r="G2126" s="40"/>
      <c r="H2126" s="41"/>
      <c r="I2126" s="38"/>
      <c r="J2126" s="38"/>
      <c r="K2126" s="38"/>
      <c r="L2126" s="37"/>
    </row>
    <row r="2127" spans="2:12" x14ac:dyDescent="0.25">
      <c r="B2127" s="18"/>
      <c r="C2127" s="38"/>
      <c r="D2127" s="39"/>
      <c r="E2127" s="40"/>
      <c r="F2127" s="40"/>
      <c r="G2127" s="40"/>
      <c r="H2127" s="41"/>
      <c r="I2127" s="38"/>
      <c r="J2127" s="38"/>
      <c r="K2127" s="38"/>
      <c r="L2127" s="37"/>
    </row>
    <row r="2128" spans="2:12" x14ac:dyDescent="0.25">
      <c r="B2128" s="18"/>
      <c r="C2128" s="38"/>
      <c r="D2128" s="39"/>
      <c r="E2128" s="40"/>
      <c r="F2128" s="40"/>
      <c r="G2128" s="40"/>
      <c r="H2128" s="41"/>
      <c r="I2128" s="38"/>
      <c r="J2128" s="38"/>
      <c r="K2128" s="38"/>
      <c r="L2128" s="37"/>
    </row>
    <row r="2129" spans="2:12" x14ac:dyDescent="0.25">
      <c r="B2129" s="18"/>
      <c r="C2129" s="38"/>
      <c r="D2129" s="39"/>
      <c r="E2129" s="40"/>
      <c r="F2129" s="40"/>
      <c r="G2129" s="40"/>
      <c r="H2129" s="41"/>
      <c r="I2129" s="38"/>
      <c r="J2129" s="38"/>
      <c r="K2129" s="38"/>
      <c r="L2129" s="37"/>
    </row>
    <row r="2130" spans="2:12" x14ac:dyDescent="0.25">
      <c r="B2130" s="18"/>
      <c r="C2130" s="38"/>
      <c r="D2130" s="39"/>
      <c r="E2130" s="40"/>
      <c r="F2130" s="40"/>
      <c r="G2130" s="40"/>
      <c r="H2130" s="41"/>
      <c r="I2130" s="38"/>
      <c r="J2130" s="38"/>
      <c r="K2130" s="38"/>
      <c r="L2130" s="37"/>
    </row>
    <row r="2131" spans="2:12" x14ac:dyDescent="0.25">
      <c r="B2131" s="18"/>
      <c r="C2131" s="38"/>
      <c r="D2131" s="39"/>
      <c r="E2131" s="40"/>
      <c r="F2131" s="40"/>
      <c r="G2131" s="40"/>
      <c r="H2131" s="41"/>
      <c r="I2131" s="38"/>
      <c r="J2131" s="38"/>
      <c r="K2131" s="38"/>
      <c r="L2131" s="37"/>
    </row>
    <row r="2132" spans="2:12" x14ac:dyDescent="0.25">
      <c r="B2132" s="18"/>
      <c r="C2132" s="38"/>
      <c r="D2132" s="39"/>
      <c r="E2132" s="40"/>
      <c r="F2132" s="40"/>
      <c r="G2132" s="40"/>
      <c r="H2132" s="41"/>
      <c r="I2132" s="38"/>
      <c r="J2132" s="38"/>
      <c r="K2132" s="38"/>
      <c r="L2132" s="37"/>
    </row>
    <row r="2133" spans="2:12" x14ac:dyDescent="0.25">
      <c r="B2133" s="18"/>
      <c r="C2133" s="38"/>
      <c r="D2133" s="39"/>
      <c r="E2133" s="40"/>
      <c r="F2133" s="40"/>
      <c r="G2133" s="40"/>
      <c r="H2133" s="41"/>
      <c r="I2133" s="38"/>
      <c r="J2133" s="38"/>
      <c r="K2133" s="38"/>
      <c r="L2133" s="37"/>
    </row>
    <row r="2134" spans="2:12" x14ac:dyDescent="0.25">
      <c r="B2134" s="18"/>
      <c r="C2134" s="38"/>
      <c r="D2134" s="39"/>
      <c r="E2134" s="40"/>
      <c r="F2134" s="40"/>
      <c r="G2134" s="40"/>
      <c r="H2134" s="41"/>
      <c r="I2134" s="38"/>
      <c r="J2134" s="38"/>
      <c r="K2134" s="38"/>
      <c r="L2134" s="37"/>
    </row>
    <row r="2135" spans="2:12" x14ac:dyDescent="0.25">
      <c r="B2135" s="18"/>
      <c r="C2135" s="38"/>
      <c r="D2135" s="39"/>
      <c r="E2135" s="40"/>
      <c r="F2135" s="40"/>
      <c r="G2135" s="40"/>
      <c r="H2135" s="41"/>
      <c r="I2135" s="38"/>
      <c r="J2135" s="38"/>
      <c r="K2135" s="38"/>
      <c r="L2135" s="37"/>
    </row>
    <row r="2136" spans="2:12" x14ac:dyDescent="0.25">
      <c r="B2136" s="18"/>
      <c r="C2136" s="38"/>
      <c r="D2136" s="39"/>
      <c r="E2136" s="40"/>
      <c r="F2136" s="40"/>
      <c r="G2136" s="40"/>
      <c r="H2136" s="41"/>
      <c r="I2136" s="38"/>
      <c r="J2136" s="38"/>
      <c r="K2136" s="38"/>
      <c r="L2136" s="37"/>
    </row>
    <row r="2137" spans="2:12" x14ac:dyDescent="0.25">
      <c r="B2137" s="18"/>
      <c r="C2137" s="38"/>
      <c r="D2137" s="39"/>
      <c r="E2137" s="40"/>
      <c r="F2137" s="40"/>
      <c r="G2137" s="40"/>
      <c r="H2137" s="41"/>
      <c r="I2137" s="38"/>
      <c r="J2137" s="38"/>
      <c r="K2137" s="38"/>
      <c r="L2137" s="37"/>
    </row>
    <row r="2138" spans="2:12" x14ac:dyDescent="0.25">
      <c r="B2138" s="18"/>
      <c r="C2138" s="38"/>
      <c r="D2138" s="39"/>
      <c r="E2138" s="40"/>
      <c r="F2138" s="40"/>
      <c r="G2138" s="40"/>
      <c r="H2138" s="41"/>
      <c r="I2138" s="38"/>
      <c r="J2138" s="38"/>
      <c r="K2138" s="38"/>
      <c r="L2138" s="37"/>
    </row>
    <row r="2139" spans="2:12" x14ac:dyDescent="0.25">
      <c r="B2139" s="18"/>
      <c r="C2139" s="38"/>
      <c r="D2139" s="39"/>
      <c r="E2139" s="40"/>
      <c r="F2139" s="40"/>
      <c r="G2139" s="40"/>
      <c r="H2139" s="41"/>
      <c r="I2139" s="38"/>
      <c r="J2139" s="38"/>
      <c r="K2139" s="38"/>
      <c r="L2139" s="37"/>
    </row>
    <row r="2140" spans="2:12" x14ac:dyDescent="0.25">
      <c r="B2140" s="18"/>
      <c r="C2140" s="38"/>
      <c r="D2140" s="39"/>
      <c r="E2140" s="40"/>
      <c r="F2140" s="40"/>
      <c r="G2140" s="40"/>
      <c r="H2140" s="41"/>
      <c r="I2140" s="38"/>
      <c r="J2140" s="38"/>
      <c r="K2140" s="38"/>
      <c r="L2140" s="37"/>
    </row>
    <row r="2141" spans="2:12" x14ac:dyDescent="0.25">
      <c r="B2141" s="18"/>
      <c r="C2141" s="38"/>
      <c r="D2141" s="39"/>
      <c r="E2141" s="40"/>
      <c r="F2141" s="40"/>
      <c r="G2141" s="40"/>
      <c r="H2141" s="41"/>
      <c r="I2141" s="38"/>
      <c r="J2141" s="38"/>
      <c r="K2141" s="38"/>
      <c r="L2141" s="37"/>
    </row>
    <row r="2142" spans="2:12" x14ac:dyDescent="0.25">
      <c r="B2142" s="18"/>
      <c r="C2142" s="38"/>
      <c r="D2142" s="39"/>
      <c r="E2142" s="40"/>
      <c r="F2142" s="40"/>
      <c r="G2142" s="40"/>
      <c r="H2142" s="41"/>
      <c r="I2142" s="38"/>
      <c r="J2142" s="38"/>
      <c r="K2142" s="38"/>
      <c r="L2142" s="37"/>
    </row>
    <row r="2143" spans="2:12" x14ac:dyDescent="0.25">
      <c r="B2143" s="18"/>
      <c r="C2143" s="38"/>
      <c r="D2143" s="39"/>
      <c r="E2143" s="40"/>
      <c r="F2143" s="40"/>
      <c r="G2143" s="40"/>
      <c r="H2143" s="41"/>
      <c r="I2143" s="38"/>
      <c r="J2143" s="38"/>
      <c r="K2143" s="38"/>
      <c r="L2143" s="37"/>
    </row>
    <row r="2144" spans="2:12" x14ac:dyDescent="0.25">
      <c r="B2144" s="18"/>
      <c r="C2144" s="38"/>
      <c r="D2144" s="39"/>
      <c r="E2144" s="40"/>
      <c r="F2144" s="40"/>
      <c r="G2144" s="40"/>
      <c r="H2144" s="41"/>
      <c r="I2144" s="38"/>
      <c r="J2144" s="38"/>
      <c r="K2144" s="38"/>
      <c r="L2144" s="37"/>
    </row>
    <row r="2145" spans="2:12" x14ac:dyDescent="0.25">
      <c r="B2145" s="18"/>
      <c r="C2145" s="38"/>
      <c r="D2145" s="39"/>
      <c r="E2145" s="40"/>
      <c r="F2145" s="40"/>
      <c r="G2145" s="40"/>
      <c r="H2145" s="41"/>
      <c r="I2145" s="38"/>
      <c r="J2145" s="38"/>
      <c r="K2145" s="38"/>
      <c r="L2145" s="37"/>
    </row>
    <row r="2146" spans="2:12" x14ac:dyDescent="0.25">
      <c r="B2146" s="18"/>
      <c r="C2146" s="38"/>
      <c r="D2146" s="39"/>
      <c r="E2146" s="40"/>
      <c r="F2146" s="40"/>
      <c r="G2146" s="40"/>
      <c r="H2146" s="41"/>
      <c r="I2146" s="38"/>
      <c r="J2146" s="38"/>
      <c r="K2146" s="38"/>
      <c r="L2146" s="37"/>
    </row>
    <row r="2147" spans="2:12" x14ac:dyDescent="0.25">
      <c r="B2147" s="18"/>
      <c r="C2147" s="38"/>
      <c r="D2147" s="39"/>
      <c r="E2147" s="40"/>
      <c r="F2147" s="40"/>
      <c r="G2147" s="40"/>
      <c r="H2147" s="41"/>
      <c r="I2147" s="38"/>
      <c r="J2147" s="38"/>
      <c r="K2147" s="38"/>
      <c r="L2147" s="37"/>
    </row>
    <row r="2148" spans="2:12" x14ac:dyDescent="0.25">
      <c r="B2148" s="18"/>
      <c r="C2148" s="38"/>
      <c r="D2148" s="39"/>
      <c r="E2148" s="40"/>
      <c r="F2148" s="40"/>
      <c r="G2148" s="40"/>
      <c r="H2148" s="41"/>
      <c r="I2148" s="38"/>
      <c r="J2148" s="38"/>
      <c r="K2148" s="38"/>
      <c r="L2148" s="37"/>
    </row>
    <row r="2149" spans="2:12" x14ac:dyDescent="0.25">
      <c r="B2149" s="18"/>
      <c r="C2149" s="38"/>
      <c r="D2149" s="39"/>
      <c r="E2149" s="40"/>
      <c r="F2149" s="40"/>
      <c r="G2149" s="40"/>
      <c r="H2149" s="41"/>
      <c r="I2149" s="38"/>
      <c r="J2149" s="38"/>
      <c r="K2149" s="38"/>
      <c r="L2149" s="37"/>
    </row>
    <row r="2150" spans="2:12" x14ac:dyDescent="0.25">
      <c r="B2150" s="18"/>
      <c r="C2150" s="38"/>
      <c r="D2150" s="39"/>
      <c r="E2150" s="40"/>
      <c r="F2150" s="40"/>
      <c r="G2150" s="40"/>
      <c r="H2150" s="41"/>
      <c r="I2150" s="38"/>
      <c r="J2150" s="38"/>
      <c r="K2150" s="38"/>
      <c r="L2150" s="37"/>
    </row>
    <row r="2151" spans="2:12" x14ac:dyDescent="0.25">
      <c r="B2151" s="18"/>
      <c r="C2151" s="38"/>
      <c r="D2151" s="39"/>
      <c r="E2151" s="40"/>
      <c r="F2151" s="40"/>
      <c r="G2151" s="40"/>
      <c r="H2151" s="41"/>
      <c r="I2151" s="38"/>
      <c r="J2151" s="38"/>
      <c r="K2151" s="38"/>
      <c r="L2151" s="37"/>
    </row>
    <row r="2152" spans="2:12" x14ac:dyDescent="0.25">
      <c r="B2152" s="18"/>
      <c r="C2152" s="38"/>
      <c r="D2152" s="39"/>
      <c r="E2152" s="40"/>
      <c r="F2152" s="40"/>
      <c r="G2152" s="40"/>
      <c r="H2152" s="41"/>
      <c r="I2152" s="38"/>
      <c r="J2152" s="38"/>
      <c r="K2152" s="38"/>
      <c r="L2152" s="37"/>
    </row>
    <row r="2153" spans="2:12" x14ac:dyDescent="0.25">
      <c r="B2153" s="18"/>
      <c r="C2153" s="38"/>
      <c r="D2153" s="39"/>
      <c r="E2153" s="40"/>
      <c r="F2153" s="40"/>
      <c r="G2153" s="40"/>
      <c r="H2153" s="41"/>
      <c r="I2153" s="38"/>
      <c r="J2153" s="38"/>
      <c r="K2153" s="38"/>
      <c r="L2153" s="37"/>
    </row>
    <row r="2154" spans="2:12" x14ac:dyDescent="0.25">
      <c r="B2154" s="18"/>
      <c r="C2154" s="38"/>
      <c r="D2154" s="39"/>
      <c r="E2154" s="40"/>
      <c r="F2154" s="40"/>
      <c r="G2154" s="40"/>
      <c r="H2154" s="41"/>
      <c r="I2154" s="38"/>
      <c r="J2154" s="38"/>
      <c r="K2154" s="38"/>
      <c r="L2154" s="37"/>
    </row>
    <row r="2155" spans="2:12" x14ac:dyDescent="0.25">
      <c r="B2155" s="18"/>
      <c r="C2155" s="38"/>
      <c r="D2155" s="39"/>
      <c r="E2155" s="40"/>
      <c r="F2155" s="40"/>
      <c r="G2155" s="40"/>
      <c r="H2155" s="41"/>
      <c r="I2155" s="38"/>
      <c r="J2155" s="38"/>
      <c r="K2155" s="38"/>
      <c r="L2155" s="37"/>
    </row>
    <row r="2156" spans="2:12" x14ac:dyDescent="0.25">
      <c r="B2156" s="18"/>
      <c r="C2156" s="38"/>
      <c r="D2156" s="39"/>
      <c r="E2156" s="40"/>
      <c r="F2156" s="40"/>
      <c r="G2156" s="40"/>
      <c r="H2156" s="41"/>
      <c r="I2156" s="38"/>
      <c r="J2156" s="38"/>
      <c r="K2156" s="38"/>
      <c r="L2156" s="37"/>
    </row>
    <row r="2157" spans="2:12" x14ac:dyDescent="0.25">
      <c r="B2157" s="18"/>
      <c r="C2157" s="38"/>
      <c r="D2157" s="39"/>
      <c r="E2157" s="40"/>
      <c r="F2157" s="40"/>
      <c r="G2157" s="40"/>
      <c r="H2157" s="41"/>
      <c r="I2157" s="38"/>
      <c r="J2157" s="38"/>
      <c r="K2157" s="38"/>
      <c r="L2157" s="37"/>
    </row>
    <row r="2158" spans="2:12" x14ac:dyDescent="0.25">
      <c r="B2158" s="18"/>
      <c r="C2158" s="38"/>
      <c r="D2158" s="39"/>
      <c r="E2158" s="40"/>
      <c r="F2158" s="40"/>
      <c r="G2158" s="40"/>
      <c r="H2158" s="41"/>
      <c r="I2158" s="38"/>
      <c r="J2158" s="38"/>
      <c r="K2158" s="38"/>
      <c r="L2158" s="37"/>
    </row>
    <row r="2159" spans="2:12" x14ac:dyDescent="0.25">
      <c r="B2159" s="18"/>
      <c r="C2159" s="38"/>
      <c r="D2159" s="39"/>
      <c r="E2159" s="40"/>
      <c r="F2159" s="40"/>
      <c r="G2159" s="40"/>
      <c r="H2159" s="41"/>
      <c r="I2159" s="38"/>
      <c r="J2159" s="38"/>
      <c r="K2159" s="38"/>
      <c r="L2159" s="37"/>
    </row>
    <row r="2160" spans="2:12" x14ac:dyDescent="0.25">
      <c r="B2160" s="18"/>
      <c r="C2160" s="38"/>
      <c r="D2160" s="39"/>
      <c r="E2160" s="40"/>
      <c r="F2160" s="40"/>
      <c r="G2160" s="40"/>
      <c r="H2160" s="41"/>
      <c r="I2160" s="38"/>
      <c r="J2160" s="38"/>
      <c r="K2160" s="38"/>
      <c r="L2160" s="37"/>
    </row>
    <row r="2161" spans="2:12" x14ac:dyDescent="0.25">
      <c r="B2161" s="18"/>
      <c r="C2161" s="38"/>
      <c r="D2161" s="39"/>
      <c r="E2161" s="40"/>
      <c r="F2161" s="40"/>
      <c r="G2161" s="40"/>
      <c r="H2161" s="41"/>
      <c r="I2161" s="38"/>
      <c r="J2161" s="38"/>
      <c r="K2161" s="38"/>
      <c r="L2161" s="37"/>
    </row>
    <row r="2162" spans="2:12" x14ac:dyDescent="0.25">
      <c r="B2162" s="18"/>
      <c r="C2162" s="38"/>
      <c r="D2162" s="39"/>
      <c r="E2162" s="40"/>
      <c r="F2162" s="40"/>
      <c r="G2162" s="40"/>
      <c r="H2162" s="41"/>
      <c r="I2162" s="38"/>
      <c r="J2162" s="38"/>
      <c r="K2162" s="38"/>
      <c r="L2162" s="37"/>
    </row>
    <row r="2163" spans="2:12" x14ac:dyDescent="0.25">
      <c r="B2163" s="18"/>
      <c r="C2163" s="38"/>
      <c r="D2163" s="39"/>
      <c r="E2163" s="40"/>
      <c r="F2163" s="40"/>
      <c r="G2163" s="40"/>
      <c r="H2163" s="41"/>
      <c r="I2163" s="38"/>
      <c r="J2163" s="38"/>
      <c r="K2163" s="38"/>
      <c r="L2163" s="37"/>
    </row>
    <row r="2164" spans="2:12" x14ac:dyDescent="0.25">
      <c r="B2164" s="18"/>
      <c r="C2164" s="38"/>
      <c r="D2164" s="39"/>
      <c r="E2164" s="40"/>
      <c r="F2164" s="40"/>
      <c r="G2164" s="40"/>
      <c r="H2164" s="41"/>
      <c r="I2164" s="38"/>
      <c r="J2164" s="38"/>
      <c r="K2164" s="38"/>
      <c r="L2164" s="37"/>
    </row>
    <row r="2165" spans="2:12" x14ac:dyDescent="0.25">
      <c r="B2165" s="18"/>
      <c r="C2165" s="38"/>
      <c r="D2165" s="39"/>
      <c r="E2165" s="40"/>
      <c r="F2165" s="40"/>
      <c r="G2165" s="40"/>
      <c r="H2165" s="41"/>
      <c r="I2165" s="38"/>
      <c r="J2165" s="38"/>
      <c r="K2165" s="38"/>
      <c r="L2165" s="37"/>
    </row>
    <row r="2166" spans="2:12" x14ac:dyDescent="0.25">
      <c r="B2166" s="18"/>
      <c r="C2166" s="38"/>
      <c r="D2166" s="39"/>
      <c r="E2166" s="40"/>
      <c r="F2166" s="40"/>
      <c r="G2166" s="40"/>
      <c r="H2166" s="41"/>
      <c r="I2166" s="38"/>
      <c r="J2166" s="38"/>
      <c r="K2166" s="38"/>
      <c r="L2166" s="37"/>
    </row>
    <row r="2167" spans="2:12" x14ac:dyDescent="0.25">
      <c r="B2167" s="18"/>
      <c r="C2167" s="38"/>
      <c r="D2167" s="39"/>
      <c r="E2167" s="40"/>
      <c r="F2167" s="40"/>
      <c r="G2167" s="40"/>
      <c r="H2167" s="41"/>
      <c r="I2167" s="38"/>
      <c r="J2167" s="38"/>
      <c r="K2167" s="38"/>
      <c r="L2167" s="37"/>
    </row>
    <row r="2168" spans="2:12" x14ac:dyDescent="0.25">
      <c r="B2168" s="18"/>
      <c r="C2168" s="38"/>
      <c r="D2168" s="39"/>
      <c r="E2168" s="40"/>
      <c r="F2168" s="40"/>
      <c r="G2168" s="40"/>
      <c r="H2168" s="41"/>
      <c r="I2168" s="38"/>
      <c r="J2168" s="38"/>
      <c r="K2168" s="38"/>
      <c r="L2168" s="37"/>
    </row>
    <row r="2169" spans="2:12" x14ac:dyDescent="0.25">
      <c r="B2169" s="18"/>
      <c r="C2169" s="38"/>
      <c r="D2169" s="39"/>
      <c r="E2169" s="40"/>
      <c r="F2169" s="40"/>
      <c r="G2169" s="40"/>
      <c r="H2169" s="41"/>
      <c r="I2169" s="38"/>
      <c r="J2169" s="38"/>
      <c r="K2169" s="38"/>
      <c r="L2169" s="37"/>
    </row>
    <row r="2170" spans="2:12" x14ac:dyDescent="0.25">
      <c r="B2170" s="18"/>
      <c r="C2170" s="38"/>
      <c r="D2170" s="39"/>
      <c r="E2170" s="40"/>
      <c r="F2170" s="40"/>
      <c r="G2170" s="40"/>
      <c r="H2170" s="41"/>
      <c r="I2170" s="38"/>
      <c r="J2170" s="38"/>
      <c r="K2170" s="38"/>
      <c r="L2170" s="37"/>
    </row>
    <row r="2171" spans="2:12" x14ac:dyDescent="0.25">
      <c r="B2171" s="18"/>
      <c r="C2171" s="38"/>
      <c r="D2171" s="39"/>
      <c r="E2171" s="40"/>
      <c r="F2171" s="40"/>
      <c r="G2171" s="40"/>
      <c r="H2171" s="41"/>
      <c r="I2171" s="38"/>
      <c r="J2171" s="38"/>
      <c r="K2171" s="38"/>
      <c r="L2171" s="37"/>
    </row>
    <row r="2172" spans="2:12" x14ac:dyDescent="0.25">
      <c r="B2172" s="18"/>
      <c r="C2172" s="38"/>
      <c r="D2172" s="39"/>
      <c r="E2172" s="40"/>
      <c r="F2172" s="40"/>
      <c r="G2172" s="40"/>
      <c r="H2172" s="41"/>
      <c r="I2172" s="38"/>
      <c r="J2172" s="38"/>
      <c r="K2172" s="38"/>
      <c r="L2172" s="37"/>
    </row>
    <row r="2173" spans="2:12" x14ac:dyDescent="0.25">
      <c r="B2173" s="18"/>
      <c r="C2173" s="38"/>
      <c r="D2173" s="39"/>
      <c r="E2173" s="40"/>
      <c r="F2173" s="40"/>
      <c r="G2173" s="40"/>
      <c r="H2173" s="41"/>
      <c r="I2173" s="38"/>
      <c r="J2173" s="38"/>
      <c r="K2173" s="38"/>
      <c r="L2173" s="37"/>
    </row>
    <row r="2174" spans="2:12" x14ac:dyDescent="0.25">
      <c r="B2174" s="18"/>
      <c r="C2174" s="38"/>
      <c r="D2174" s="39"/>
      <c r="E2174" s="40"/>
      <c r="F2174" s="40"/>
      <c r="G2174" s="40"/>
      <c r="H2174" s="41"/>
      <c r="I2174" s="38"/>
      <c r="J2174" s="38"/>
      <c r="K2174" s="38"/>
      <c r="L2174" s="37"/>
    </row>
    <row r="2175" spans="2:12" x14ac:dyDescent="0.25">
      <c r="B2175" s="18"/>
      <c r="C2175" s="38"/>
      <c r="D2175" s="39"/>
      <c r="E2175" s="40"/>
      <c r="F2175" s="40"/>
      <c r="G2175" s="40"/>
      <c r="H2175" s="41"/>
      <c r="I2175" s="38"/>
      <c r="J2175" s="38"/>
      <c r="K2175" s="38"/>
      <c r="L2175" s="37"/>
    </row>
    <row r="2176" spans="2:12" x14ac:dyDescent="0.25">
      <c r="B2176" s="18"/>
      <c r="C2176" s="38"/>
      <c r="D2176" s="39"/>
      <c r="E2176" s="40"/>
      <c r="F2176" s="40"/>
      <c r="G2176" s="40"/>
      <c r="H2176" s="41"/>
      <c r="I2176" s="38"/>
      <c r="J2176" s="38"/>
      <c r="K2176" s="38"/>
      <c r="L2176" s="37"/>
    </row>
    <row r="2177" spans="2:12" x14ac:dyDescent="0.25">
      <c r="B2177" s="18"/>
      <c r="C2177" s="38"/>
      <c r="D2177" s="39"/>
      <c r="E2177" s="40"/>
      <c r="F2177" s="40"/>
      <c r="G2177" s="40"/>
      <c r="H2177" s="41"/>
      <c r="I2177" s="38"/>
      <c r="J2177" s="38"/>
      <c r="K2177" s="38"/>
      <c r="L2177" s="37"/>
    </row>
    <row r="2178" spans="2:12" x14ac:dyDescent="0.25">
      <c r="B2178" s="18"/>
      <c r="C2178" s="38"/>
      <c r="D2178" s="39"/>
      <c r="E2178" s="40"/>
      <c r="F2178" s="40"/>
      <c r="G2178" s="40"/>
      <c r="H2178" s="41"/>
      <c r="I2178" s="38"/>
      <c r="J2178" s="38"/>
      <c r="K2178" s="38"/>
      <c r="L2178" s="37"/>
    </row>
    <row r="2179" spans="2:12" x14ac:dyDescent="0.25">
      <c r="B2179" s="18"/>
      <c r="C2179" s="38"/>
      <c r="D2179" s="39"/>
      <c r="E2179" s="40"/>
      <c r="F2179" s="40"/>
      <c r="G2179" s="40"/>
      <c r="H2179" s="41"/>
      <c r="I2179" s="38"/>
      <c r="J2179" s="38"/>
      <c r="K2179" s="38"/>
      <c r="L2179" s="37"/>
    </row>
    <row r="2180" spans="2:12" x14ac:dyDescent="0.25">
      <c r="B2180" s="18"/>
      <c r="C2180" s="38"/>
      <c r="D2180" s="39"/>
      <c r="E2180" s="40"/>
      <c r="F2180" s="40"/>
      <c r="G2180" s="40"/>
      <c r="H2180" s="41"/>
      <c r="I2180" s="38"/>
      <c r="J2180" s="38"/>
      <c r="K2180" s="38"/>
      <c r="L2180" s="37"/>
    </row>
    <row r="2181" spans="2:12" x14ac:dyDescent="0.25">
      <c r="B2181" s="18"/>
      <c r="C2181" s="38"/>
      <c r="D2181" s="39"/>
      <c r="E2181" s="40"/>
      <c r="F2181" s="40"/>
      <c r="G2181" s="40"/>
      <c r="H2181" s="41"/>
      <c r="I2181" s="38"/>
      <c r="J2181" s="38"/>
      <c r="K2181" s="38"/>
      <c r="L2181" s="37"/>
    </row>
    <row r="2182" spans="2:12" x14ac:dyDescent="0.25">
      <c r="B2182" s="18"/>
      <c r="C2182" s="38"/>
      <c r="D2182" s="39"/>
      <c r="E2182" s="40"/>
      <c r="F2182" s="40"/>
      <c r="G2182" s="40"/>
      <c r="H2182" s="41"/>
      <c r="I2182" s="38"/>
      <c r="J2182" s="38"/>
      <c r="K2182" s="38"/>
      <c r="L2182" s="37"/>
    </row>
    <row r="2183" spans="2:12" x14ac:dyDescent="0.25">
      <c r="B2183" s="18"/>
      <c r="C2183" s="38"/>
      <c r="D2183" s="39"/>
      <c r="E2183" s="40"/>
      <c r="F2183" s="40"/>
      <c r="G2183" s="40"/>
      <c r="H2183" s="41"/>
      <c r="I2183" s="38"/>
      <c r="J2183" s="38"/>
      <c r="K2183" s="38"/>
      <c r="L2183" s="37"/>
    </row>
    <row r="2184" spans="2:12" x14ac:dyDescent="0.25">
      <c r="B2184" s="18"/>
      <c r="C2184" s="38"/>
      <c r="D2184" s="39"/>
      <c r="E2184" s="40"/>
      <c r="F2184" s="40"/>
      <c r="G2184" s="40"/>
      <c r="H2184" s="41"/>
      <c r="I2184" s="38"/>
      <c r="J2184" s="38"/>
      <c r="K2184" s="38"/>
      <c r="L2184" s="37"/>
    </row>
    <row r="2185" spans="2:12" x14ac:dyDescent="0.25">
      <c r="B2185" s="18"/>
      <c r="C2185" s="38"/>
      <c r="D2185" s="39"/>
      <c r="E2185" s="40"/>
      <c r="F2185" s="40"/>
      <c r="G2185" s="40"/>
      <c r="H2185" s="41"/>
      <c r="I2185" s="38"/>
      <c r="J2185" s="38"/>
      <c r="K2185" s="38"/>
      <c r="L2185" s="37"/>
    </row>
    <row r="2186" spans="2:12" x14ac:dyDescent="0.25">
      <c r="B2186" s="18"/>
      <c r="C2186" s="38"/>
      <c r="D2186" s="39"/>
      <c r="E2186" s="40"/>
      <c r="F2186" s="40"/>
      <c r="G2186" s="40"/>
      <c r="H2186" s="41"/>
      <c r="I2186" s="38"/>
      <c r="J2186" s="38"/>
      <c r="K2186" s="38"/>
      <c r="L2186" s="37"/>
    </row>
    <row r="2187" spans="2:12" x14ac:dyDescent="0.25">
      <c r="B2187" s="18"/>
      <c r="C2187" s="38"/>
      <c r="D2187" s="39"/>
      <c r="E2187" s="40"/>
      <c r="F2187" s="40"/>
      <c r="G2187" s="40"/>
      <c r="H2187" s="41"/>
      <c r="I2187" s="38"/>
      <c r="J2187" s="38"/>
      <c r="K2187" s="38"/>
      <c r="L2187" s="37"/>
    </row>
    <row r="2188" spans="2:12" x14ac:dyDescent="0.25">
      <c r="B2188" s="18"/>
      <c r="C2188" s="38"/>
      <c r="D2188" s="39"/>
      <c r="E2188" s="40"/>
      <c r="F2188" s="40"/>
      <c r="G2188" s="40"/>
      <c r="H2188" s="41"/>
      <c r="I2188" s="38"/>
      <c r="J2188" s="38"/>
      <c r="K2188" s="38"/>
      <c r="L2188" s="37"/>
    </row>
    <row r="2189" spans="2:12" x14ac:dyDescent="0.25">
      <c r="B2189" s="18"/>
      <c r="C2189" s="38"/>
      <c r="D2189" s="39"/>
      <c r="E2189" s="40"/>
      <c r="F2189" s="40"/>
      <c r="G2189" s="40"/>
      <c r="H2189" s="41"/>
      <c r="I2189" s="38"/>
      <c r="J2189" s="38"/>
      <c r="K2189" s="38"/>
      <c r="L2189" s="37"/>
    </row>
    <row r="2190" spans="2:12" x14ac:dyDescent="0.25">
      <c r="B2190" s="18"/>
      <c r="C2190" s="38"/>
      <c r="D2190" s="39"/>
      <c r="E2190" s="40"/>
      <c r="F2190" s="40"/>
      <c r="G2190" s="40"/>
      <c r="H2190" s="41"/>
      <c r="I2190" s="38"/>
      <c r="J2190" s="38"/>
      <c r="K2190" s="38"/>
      <c r="L2190" s="37"/>
    </row>
    <row r="2191" spans="2:12" x14ac:dyDescent="0.25">
      <c r="B2191" s="18"/>
      <c r="C2191" s="38"/>
      <c r="D2191" s="39"/>
      <c r="E2191" s="40"/>
      <c r="F2191" s="40"/>
      <c r="G2191" s="40"/>
      <c r="H2191" s="41"/>
      <c r="I2191" s="38"/>
      <c r="J2191" s="38"/>
      <c r="K2191" s="38"/>
      <c r="L2191" s="37"/>
    </row>
    <row r="2192" spans="2:12" x14ac:dyDescent="0.25">
      <c r="B2192" s="18"/>
      <c r="C2192" s="38"/>
      <c r="D2192" s="39"/>
      <c r="E2192" s="40"/>
      <c r="F2192" s="40"/>
      <c r="G2192" s="40"/>
      <c r="H2192" s="41"/>
      <c r="I2192" s="38"/>
      <c r="J2192" s="38"/>
      <c r="K2192" s="38"/>
      <c r="L2192" s="37"/>
    </row>
    <row r="2193" spans="2:12" x14ac:dyDescent="0.25">
      <c r="B2193" s="18"/>
      <c r="C2193" s="38"/>
      <c r="D2193" s="39"/>
      <c r="E2193" s="40"/>
      <c r="F2193" s="40"/>
      <c r="G2193" s="40"/>
      <c r="H2193" s="41"/>
      <c r="I2193" s="38"/>
      <c r="J2193" s="38"/>
      <c r="K2193" s="38"/>
      <c r="L2193" s="37"/>
    </row>
    <row r="2194" spans="2:12" x14ac:dyDescent="0.25">
      <c r="B2194" s="18"/>
      <c r="C2194" s="38"/>
      <c r="D2194" s="39"/>
      <c r="E2194" s="40"/>
      <c r="F2194" s="40"/>
      <c r="G2194" s="40"/>
      <c r="H2194" s="41"/>
      <c r="I2194" s="38"/>
      <c r="J2194" s="38"/>
      <c r="K2194" s="38"/>
      <c r="L2194" s="37"/>
    </row>
    <row r="2195" spans="2:12" x14ac:dyDescent="0.25">
      <c r="B2195" s="18"/>
      <c r="C2195" s="38"/>
      <c r="D2195" s="39"/>
      <c r="E2195" s="40"/>
      <c r="F2195" s="40"/>
      <c r="G2195" s="40"/>
      <c r="H2195" s="41"/>
      <c r="I2195" s="38"/>
      <c r="J2195" s="38"/>
      <c r="K2195" s="38"/>
      <c r="L2195" s="37"/>
    </row>
    <row r="2196" spans="2:12" x14ac:dyDescent="0.25">
      <c r="B2196" s="18"/>
      <c r="C2196" s="38"/>
      <c r="D2196" s="39"/>
      <c r="E2196" s="40"/>
      <c r="F2196" s="40"/>
      <c r="G2196" s="40"/>
      <c r="H2196" s="41"/>
      <c r="I2196" s="38"/>
      <c r="J2196" s="38"/>
      <c r="K2196" s="38"/>
      <c r="L2196" s="37"/>
    </row>
    <row r="2197" spans="2:12" x14ac:dyDescent="0.25">
      <c r="B2197" s="18"/>
      <c r="C2197" s="38"/>
      <c r="D2197" s="39"/>
      <c r="E2197" s="40"/>
      <c r="F2197" s="40"/>
      <c r="G2197" s="40"/>
      <c r="H2197" s="41"/>
      <c r="I2197" s="38"/>
      <c r="J2197" s="38"/>
      <c r="K2197" s="38"/>
      <c r="L2197" s="37"/>
    </row>
    <row r="2198" spans="2:12" x14ac:dyDescent="0.25">
      <c r="B2198" s="18"/>
      <c r="C2198" s="38"/>
      <c r="D2198" s="39"/>
      <c r="E2198" s="40"/>
      <c r="F2198" s="40"/>
      <c r="G2198" s="40"/>
      <c r="H2198" s="41"/>
      <c r="I2198" s="38"/>
      <c r="J2198" s="38"/>
      <c r="K2198" s="38"/>
      <c r="L2198" s="37"/>
    </row>
    <row r="2199" spans="2:12" x14ac:dyDescent="0.25">
      <c r="B2199" s="18"/>
      <c r="C2199" s="38"/>
      <c r="D2199" s="39"/>
      <c r="E2199" s="40"/>
      <c r="F2199" s="40"/>
      <c r="G2199" s="40"/>
      <c r="H2199" s="41"/>
      <c r="I2199" s="38"/>
      <c r="J2199" s="38"/>
      <c r="K2199" s="38"/>
      <c r="L2199" s="37"/>
    </row>
    <row r="2200" spans="2:12" x14ac:dyDescent="0.25">
      <c r="B2200" s="18"/>
      <c r="C2200" s="38"/>
      <c r="D2200" s="39"/>
      <c r="E2200" s="40"/>
      <c r="F2200" s="40"/>
      <c r="G2200" s="40"/>
      <c r="H2200" s="41"/>
      <c r="I2200" s="38"/>
      <c r="J2200" s="38"/>
      <c r="K2200" s="38"/>
      <c r="L2200" s="37"/>
    </row>
    <row r="2201" spans="2:12" x14ac:dyDescent="0.25">
      <c r="B2201" s="18"/>
      <c r="C2201" s="38"/>
      <c r="D2201" s="39"/>
      <c r="E2201" s="40"/>
      <c r="F2201" s="40"/>
      <c r="G2201" s="40"/>
      <c r="H2201" s="41"/>
      <c r="I2201" s="38"/>
      <c r="J2201" s="38"/>
      <c r="K2201" s="38"/>
      <c r="L2201" s="37"/>
    </row>
    <row r="2202" spans="2:12" x14ac:dyDescent="0.25">
      <c r="B2202" s="18"/>
      <c r="C2202" s="38"/>
      <c r="D2202" s="39"/>
      <c r="E2202" s="40"/>
      <c r="F2202" s="40"/>
      <c r="G2202" s="40"/>
      <c r="H2202" s="41"/>
      <c r="I2202" s="38"/>
      <c r="J2202" s="38"/>
      <c r="K2202" s="38"/>
      <c r="L2202" s="37"/>
    </row>
    <row r="2203" spans="2:12" x14ac:dyDescent="0.25">
      <c r="B2203" s="18"/>
      <c r="C2203" s="38"/>
      <c r="D2203" s="39"/>
      <c r="E2203" s="40"/>
      <c r="F2203" s="40"/>
      <c r="G2203" s="40"/>
      <c r="H2203" s="41"/>
      <c r="I2203" s="38"/>
      <c r="J2203" s="38"/>
      <c r="K2203" s="38"/>
      <c r="L2203" s="37"/>
    </row>
    <row r="2204" spans="2:12" x14ac:dyDescent="0.25">
      <c r="B2204" s="18"/>
      <c r="C2204" s="38"/>
      <c r="D2204" s="39"/>
      <c r="E2204" s="40"/>
      <c r="F2204" s="40"/>
      <c r="G2204" s="40"/>
      <c r="H2204" s="41"/>
      <c r="I2204" s="38"/>
      <c r="J2204" s="38"/>
      <c r="K2204" s="38"/>
      <c r="L2204" s="37"/>
    </row>
    <row r="2205" spans="2:12" x14ac:dyDescent="0.25">
      <c r="B2205" s="18"/>
      <c r="C2205" s="38"/>
      <c r="D2205" s="39"/>
      <c r="E2205" s="40"/>
      <c r="F2205" s="40"/>
      <c r="G2205" s="40"/>
      <c r="H2205" s="41"/>
      <c r="I2205" s="38"/>
      <c r="J2205" s="38"/>
      <c r="K2205" s="38"/>
      <c r="L2205" s="37"/>
    </row>
    <row r="2206" spans="2:12" x14ac:dyDescent="0.25">
      <c r="B2206" s="18"/>
      <c r="C2206" s="38"/>
      <c r="D2206" s="39"/>
      <c r="E2206" s="40"/>
      <c r="F2206" s="40"/>
      <c r="G2206" s="40"/>
      <c r="H2206" s="41"/>
      <c r="I2206" s="38"/>
      <c r="J2206" s="38"/>
      <c r="K2206" s="38"/>
      <c r="L2206" s="37"/>
    </row>
    <row r="2207" spans="2:12" x14ac:dyDescent="0.25">
      <c r="B2207" s="18"/>
      <c r="C2207" s="38"/>
      <c r="D2207" s="39"/>
      <c r="E2207" s="40"/>
      <c r="F2207" s="40"/>
      <c r="G2207" s="40"/>
      <c r="H2207" s="41"/>
      <c r="I2207" s="38"/>
      <c r="J2207" s="38"/>
      <c r="K2207" s="38"/>
      <c r="L2207" s="37"/>
    </row>
    <row r="2208" spans="2:12" x14ac:dyDescent="0.25">
      <c r="B2208" s="18"/>
      <c r="C2208" s="38"/>
      <c r="D2208" s="39"/>
      <c r="E2208" s="40"/>
      <c r="F2208" s="40"/>
      <c r="G2208" s="40"/>
      <c r="H2208" s="41"/>
      <c r="I2208" s="38"/>
      <c r="J2208" s="38"/>
      <c r="K2208" s="38"/>
      <c r="L2208" s="37"/>
    </row>
    <row r="2209" spans="2:12" x14ac:dyDescent="0.25">
      <c r="B2209" s="18"/>
      <c r="C2209" s="38"/>
      <c r="D2209" s="39"/>
      <c r="E2209" s="40"/>
      <c r="F2209" s="40"/>
      <c r="G2209" s="40"/>
      <c r="H2209" s="41"/>
      <c r="I2209" s="38"/>
      <c r="J2209" s="38"/>
      <c r="K2209" s="38"/>
      <c r="L2209" s="37"/>
    </row>
    <row r="2210" spans="2:12" x14ac:dyDescent="0.25">
      <c r="B2210" s="18"/>
      <c r="C2210" s="38"/>
      <c r="D2210" s="39"/>
      <c r="E2210" s="40"/>
      <c r="F2210" s="40"/>
      <c r="G2210" s="40"/>
      <c r="H2210" s="41"/>
      <c r="I2210" s="38"/>
      <c r="J2210" s="38"/>
      <c r="K2210" s="38"/>
      <c r="L2210" s="37"/>
    </row>
    <row r="2211" spans="2:12" x14ac:dyDescent="0.25">
      <c r="B2211" s="18"/>
      <c r="C2211" s="38"/>
      <c r="D2211" s="39"/>
      <c r="E2211" s="40"/>
      <c r="F2211" s="40"/>
      <c r="G2211" s="40"/>
      <c r="H2211" s="41"/>
      <c r="I2211" s="38"/>
      <c r="J2211" s="38"/>
      <c r="K2211" s="38"/>
      <c r="L2211" s="37"/>
    </row>
    <row r="2212" spans="2:12" x14ac:dyDescent="0.25">
      <c r="B2212" s="18"/>
      <c r="C2212" s="38"/>
      <c r="D2212" s="39"/>
      <c r="E2212" s="40"/>
      <c r="F2212" s="40"/>
      <c r="G2212" s="40"/>
      <c r="H2212" s="41"/>
      <c r="I2212" s="38"/>
      <c r="J2212" s="38"/>
      <c r="K2212" s="38"/>
      <c r="L2212" s="37"/>
    </row>
    <row r="2213" spans="2:12" x14ac:dyDescent="0.25">
      <c r="B2213" s="18"/>
      <c r="C2213" s="38"/>
      <c r="D2213" s="39"/>
      <c r="E2213" s="40"/>
      <c r="F2213" s="40"/>
      <c r="G2213" s="40"/>
      <c r="H2213" s="41"/>
      <c r="I2213" s="38"/>
      <c r="J2213" s="38"/>
      <c r="K2213" s="38"/>
      <c r="L2213" s="37"/>
    </row>
    <row r="2214" spans="2:12" x14ac:dyDescent="0.25">
      <c r="B2214" s="18"/>
      <c r="C2214" s="38"/>
      <c r="D2214" s="39"/>
      <c r="E2214" s="40"/>
      <c r="F2214" s="40"/>
      <c r="G2214" s="40"/>
      <c r="H2214" s="41"/>
      <c r="I2214" s="38"/>
      <c r="J2214" s="38"/>
      <c r="K2214" s="38"/>
      <c r="L2214" s="37"/>
    </row>
    <row r="2215" spans="2:12" x14ac:dyDescent="0.25">
      <c r="B2215" s="18"/>
      <c r="C2215" s="38"/>
      <c r="D2215" s="39"/>
      <c r="E2215" s="40"/>
      <c r="F2215" s="40"/>
      <c r="G2215" s="40"/>
      <c r="H2215" s="41"/>
      <c r="I2215" s="38"/>
      <c r="J2215" s="38"/>
      <c r="K2215" s="38"/>
      <c r="L2215" s="37"/>
    </row>
    <row r="2216" spans="2:12" x14ac:dyDescent="0.25">
      <c r="B2216" s="18"/>
      <c r="C2216" s="38"/>
      <c r="D2216" s="39"/>
      <c r="E2216" s="40"/>
      <c r="F2216" s="40"/>
      <c r="G2216" s="40"/>
      <c r="H2216" s="41"/>
      <c r="I2216" s="38"/>
      <c r="J2216" s="38"/>
      <c r="K2216" s="38"/>
      <c r="L2216" s="37"/>
    </row>
    <row r="2217" spans="2:12" x14ac:dyDescent="0.25">
      <c r="B2217" s="18"/>
      <c r="C2217" s="38"/>
      <c r="D2217" s="39"/>
      <c r="E2217" s="40"/>
      <c r="F2217" s="40"/>
      <c r="G2217" s="40"/>
      <c r="H2217" s="41"/>
      <c r="I2217" s="38"/>
      <c r="J2217" s="38"/>
      <c r="K2217" s="38"/>
      <c r="L2217" s="37"/>
    </row>
    <row r="2218" spans="2:12" x14ac:dyDescent="0.25">
      <c r="B2218" s="18"/>
      <c r="C2218" s="38"/>
      <c r="D2218" s="39"/>
      <c r="E2218" s="40"/>
      <c r="F2218" s="40"/>
      <c r="G2218" s="40"/>
      <c r="H2218" s="41"/>
      <c r="I2218" s="38"/>
      <c r="J2218" s="38"/>
      <c r="K2218" s="38"/>
      <c r="L2218" s="37"/>
    </row>
    <row r="2219" spans="2:12" x14ac:dyDescent="0.25">
      <c r="B2219" s="18"/>
      <c r="C2219" s="38"/>
      <c r="D2219" s="39"/>
      <c r="E2219" s="40"/>
      <c r="F2219" s="40"/>
      <c r="G2219" s="40"/>
      <c r="H2219" s="41"/>
      <c r="I2219" s="38"/>
      <c r="J2219" s="38"/>
      <c r="K2219" s="38"/>
      <c r="L2219" s="37"/>
    </row>
    <row r="2220" spans="2:12" x14ac:dyDescent="0.25">
      <c r="B2220" s="18"/>
      <c r="C2220" s="38"/>
      <c r="D2220" s="39"/>
      <c r="E2220" s="40"/>
      <c r="F2220" s="40"/>
      <c r="G2220" s="40"/>
      <c r="H2220" s="41"/>
      <c r="I2220" s="38"/>
      <c r="J2220" s="38"/>
      <c r="K2220" s="38"/>
      <c r="L2220" s="37"/>
    </row>
    <row r="2221" spans="2:12" x14ac:dyDescent="0.25">
      <c r="B2221" s="18"/>
      <c r="C2221" s="38"/>
      <c r="D2221" s="39"/>
      <c r="E2221" s="40"/>
      <c r="F2221" s="40"/>
      <c r="G2221" s="40"/>
      <c r="H2221" s="41"/>
      <c r="I2221" s="38"/>
      <c r="J2221" s="38"/>
      <c r="K2221" s="38"/>
      <c r="L2221" s="37"/>
    </row>
    <row r="2222" spans="2:12" x14ac:dyDescent="0.25">
      <c r="B2222" s="18"/>
      <c r="C2222" s="38"/>
      <c r="D2222" s="39"/>
      <c r="E2222" s="40"/>
      <c r="F2222" s="40"/>
      <c r="G2222" s="40"/>
      <c r="H2222" s="41"/>
      <c r="I2222" s="38"/>
      <c r="J2222" s="38"/>
      <c r="K2222" s="38"/>
      <c r="L2222" s="37"/>
    </row>
    <row r="2223" spans="2:12" x14ac:dyDescent="0.25">
      <c r="B2223" s="18"/>
      <c r="C2223" s="38"/>
      <c r="D2223" s="39"/>
      <c r="E2223" s="40"/>
      <c r="F2223" s="40"/>
      <c r="G2223" s="40"/>
      <c r="H2223" s="41"/>
      <c r="I2223" s="38"/>
      <c r="J2223" s="38"/>
      <c r="K2223" s="38"/>
      <c r="L2223" s="37"/>
    </row>
    <row r="2224" spans="2:12" x14ac:dyDescent="0.25">
      <c r="B2224" s="18"/>
      <c r="C2224" s="38"/>
      <c r="D2224" s="39"/>
      <c r="E2224" s="40"/>
      <c r="F2224" s="40"/>
      <c r="G2224" s="40"/>
      <c r="H2224" s="41"/>
      <c r="I2224" s="38"/>
      <c r="J2224" s="38"/>
      <c r="K2224" s="38"/>
      <c r="L2224" s="37"/>
    </row>
    <row r="2225" spans="2:12" x14ac:dyDescent="0.25">
      <c r="B2225" s="18"/>
      <c r="C2225" s="38"/>
      <c r="D2225" s="39"/>
      <c r="E2225" s="40"/>
      <c r="F2225" s="40"/>
      <c r="G2225" s="40"/>
      <c r="H2225" s="41"/>
      <c r="I2225" s="38"/>
      <c r="J2225" s="38"/>
      <c r="K2225" s="38"/>
      <c r="L2225" s="37"/>
    </row>
    <row r="2226" spans="2:12" x14ac:dyDescent="0.25">
      <c r="B2226" s="18"/>
      <c r="C2226" s="38"/>
      <c r="D2226" s="39"/>
      <c r="E2226" s="40"/>
      <c r="F2226" s="40"/>
      <c r="G2226" s="40"/>
      <c r="H2226" s="41"/>
      <c r="I2226" s="38"/>
      <c r="J2226" s="38"/>
      <c r="K2226" s="38"/>
      <c r="L2226" s="37"/>
    </row>
    <row r="2227" spans="2:12" x14ac:dyDescent="0.25">
      <c r="B2227" s="18"/>
      <c r="C2227" s="38"/>
      <c r="D2227" s="39"/>
      <c r="E2227" s="40"/>
      <c r="F2227" s="40"/>
      <c r="G2227" s="40"/>
      <c r="H2227" s="41"/>
      <c r="I2227" s="38"/>
      <c r="J2227" s="38"/>
      <c r="K2227" s="38"/>
      <c r="L2227" s="37"/>
    </row>
    <row r="2228" spans="2:12" x14ac:dyDescent="0.25">
      <c r="B2228" s="18"/>
      <c r="C2228" s="38"/>
      <c r="D2228" s="39"/>
      <c r="E2228" s="40"/>
      <c r="F2228" s="40"/>
      <c r="G2228" s="40"/>
      <c r="H2228" s="41"/>
      <c r="I2228" s="38"/>
      <c r="J2228" s="38"/>
      <c r="K2228" s="38"/>
      <c r="L2228" s="37"/>
    </row>
    <row r="2229" spans="2:12" x14ac:dyDescent="0.25">
      <c r="B2229" s="18"/>
      <c r="C2229" s="38"/>
      <c r="D2229" s="39"/>
      <c r="E2229" s="40"/>
      <c r="F2229" s="40"/>
      <c r="G2229" s="40"/>
      <c r="H2229" s="41"/>
      <c r="I2229" s="38"/>
      <c r="J2229" s="38"/>
      <c r="K2229" s="38"/>
      <c r="L2229" s="37"/>
    </row>
    <row r="2230" spans="2:12" x14ac:dyDescent="0.25">
      <c r="B2230" s="18"/>
      <c r="C2230" s="38"/>
      <c r="D2230" s="39"/>
      <c r="E2230" s="40"/>
      <c r="F2230" s="40"/>
      <c r="G2230" s="40"/>
      <c r="H2230" s="41"/>
      <c r="I2230" s="38"/>
      <c r="J2230" s="38"/>
      <c r="K2230" s="38"/>
      <c r="L2230" s="37"/>
    </row>
    <row r="2231" spans="2:12" x14ac:dyDescent="0.25">
      <c r="B2231" s="18"/>
      <c r="C2231" s="38"/>
      <c r="D2231" s="39"/>
      <c r="E2231" s="40"/>
      <c r="F2231" s="40"/>
      <c r="G2231" s="40"/>
      <c r="H2231" s="41"/>
      <c r="I2231" s="38"/>
      <c r="J2231" s="38"/>
      <c r="K2231" s="38"/>
      <c r="L2231" s="37"/>
    </row>
    <row r="2232" spans="2:12" x14ac:dyDescent="0.25">
      <c r="B2232" s="18"/>
      <c r="C2232" s="38"/>
      <c r="D2232" s="39"/>
      <c r="E2232" s="40"/>
      <c r="F2232" s="40"/>
      <c r="G2232" s="40"/>
      <c r="H2232" s="41"/>
      <c r="I2232" s="38"/>
      <c r="J2232" s="38"/>
      <c r="K2232" s="38"/>
      <c r="L2232" s="37"/>
    </row>
    <row r="2233" spans="2:12" x14ac:dyDescent="0.25">
      <c r="B2233" s="18"/>
      <c r="C2233" s="38"/>
      <c r="D2233" s="39"/>
      <c r="E2233" s="40"/>
      <c r="F2233" s="40"/>
      <c r="G2233" s="40"/>
      <c r="H2233" s="41"/>
      <c r="I2233" s="38"/>
      <c r="J2233" s="38"/>
      <c r="K2233" s="38"/>
      <c r="L2233" s="37"/>
    </row>
    <row r="2234" spans="2:12" x14ac:dyDescent="0.25">
      <c r="B2234" s="18"/>
      <c r="C2234" s="38"/>
      <c r="D2234" s="39"/>
      <c r="E2234" s="40"/>
      <c r="F2234" s="40"/>
      <c r="G2234" s="40"/>
      <c r="H2234" s="41"/>
      <c r="I2234" s="38"/>
      <c r="J2234" s="38"/>
      <c r="K2234" s="38"/>
      <c r="L2234" s="37"/>
    </row>
    <row r="2235" spans="2:12" x14ac:dyDescent="0.25">
      <c r="B2235" s="18"/>
      <c r="C2235" s="38"/>
      <c r="D2235" s="39"/>
      <c r="E2235" s="40"/>
      <c r="F2235" s="40"/>
      <c r="G2235" s="40"/>
      <c r="H2235" s="41"/>
      <c r="I2235" s="38"/>
      <c r="J2235" s="38"/>
      <c r="K2235" s="38"/>
      <c r="L2235" s="37"/>
    </row>
    <row r="2236" spans="2:12" x14ac:dyDescent="0.25">
      <c r="B2236" s="18"/>
      <c r="C2236" s="38"/>
      <c r="D2236" s="39"/>
      <c r="E2236" s="40"/>
      <c r="F2236" s="40"/>
      <c r="G2236" s="40"/>
      <c r="H2236" s="41"/>
      <c r="I2236" s="38"/>
      <c r="J2236" s="38"/>
      <c r="K2236" s="38"/>
      <c r="L2236" s="37"/>
    </row>
    <row r="2237" spans="2:12" x14ac:dyDescent="0.25">
      <c r="B2237" s="18"/>
      <c r="C2237" s="38"/>
      <c r="D2237" s="39"/>
      <c r="E2237" s="40"/>
      <c r="F2237" s="40"/>
      <c r="G2237" s="40"/>
      <c r="H2237" s="41"/>
      <c r="I2237" s="38"/>
      <c r="J2237" s="38"/>
      <c r="K2237" s="38"/>
      <c r="L2237" s="37"/>
    </row>
    <row r="2238" spans="2:12" x14ac:dyDescent="0.25">
      <c r="B2238" s="18"/>
      <c r="C2238" s="38"/>
      <c r="D2238" s="39"/>
      <c r="E2238" s="40"/>
      <c r="F2238" s="40"/>
      <c r="G2238" s="40"/>
      <c r="H2238" s="41"/>
      <c r="I2238" s="38"/>
      <c r="J2238" s="38"/>
      <c r="K2238" s="38"/>
      <c r="L2238" s="37"/>
    </row>
    <row r="2239" spans="2:12" x14ac:dyDescent="0.25">
      <c r="B2239" s="18"/>
      <c r="C2239" s="38"/>
      <c r="D2239" s="39"/>
      <c r="E2239" s="40"/>
      <c r="F2239" s="40"/>
      <c r="G2239" s="40"/>
      <c r="H2239" s="41"/>
      <c r="I2239" s="38"/>
      <c r="J2239" s="38"/>
      <c r="K2239" s="38"/>
      <c r="L2239" s="37"/>
    </row>
    <row r="2240" spans="2:12" x14ac:dyDescent="0.25">
      <c r="B2240" s="18"/>
      <c r="C2240" s="38"/>
      <c r="D2240" s="39"/>
      <c r="E2240" s="40"/>
      <c r="F2240" s="40"/>
      <c r="G2240" s="40"/>
      <c r="H2240" s="41"/>
      <c r="I2240" s="38"/>
      <c r="J2240" s="38"/>
      <c r="K2240" s="38"/>
      <c r="L2240" s="37"/>
    </row>
    <row r="2241" spans="2:12" x14ac:dyDescent="0.25">
      <c r="B2241" s="18"/>
      <c r="C2241" s="38"/>
      <c r="D2241" s="39"/>
      <c r="E2241" s="40"/>
      <c r="F2241" s="40"/>
      <c r="G2241" s="40"/>
      <c r="H2241" s="41"/>
      <c r="I2241" s="38"/>
      <c r="J2241" s="38"/>
      <c r="K2241" s="38"/>
      <c r="L2241" s="37"/>
    </row>
    <row r="2242" spans="2:12" x14ac:dyDescent="0.25">
      <c r="B2242" s="18"/>
      <c r="C2242" s="38"/>
      <c r="D2242" s="39"/>
      <c r="E2242" s="40"/>
      <c r="F2242" s="40"/>
      <c r="G2242" s="40"/>
      <c r="H2242" s="41"/>
      <c r="I2242" s="38"/>
      <c r="J2242" s="38"/>
      <c r="K2242" s="38"/>
      <c r="L2242" s="37"/>
    </row>
    <row r="2243" spans="2:12" x14ac:dyDescent="0.25">
      <c r="B2243" s="18"/>
      <c r="C2243" s="38"/>
      <c r="D2243" s="39"/>
      <c r="E2243" s="40"/>
      <c r="F2243" s="40"/>
      <c r="G2243" s="40"/>
      <c r="H2243" s="41"/>
      <c r="I2243" s="38"/>
      <c r="J2243" s="38"/>
      <c r="K2243" s="38"/>
      <c r="L2243" s="37"/>
    </row>
    <row r="2244" spans="2:12" x14ac:dyDescent="0.25">
      <c r="B2244" s="18"/>
      <c r="C2244" s="38"/>
      <c r="D2244" s="39"/>
      <c r="E2244" s="40"/>
      <c r="F2244" s="40"/>
      <c r="G2244" s="40"/>
      <c r="H2244" s="41"/>
      <c r="I2244" s="38"/>
      <c r="J2244" s="38"/>
      <c r="K2244" s="38"/>
      <c r="L2244" s="37"/>
    </row>
    <row r="2245" spans="2:12" x14ac:dyDescent="0.25">
      <c r="B2245" s="18"/>
      <c r="C2245" s="38"/>
      <c r="D2245" s="39"/>
      <c r="E2245" s="40"/>
      <c r="F2245" s="40"/>
      <c r="G2245" s="40"/>
      <c r="H2245" s="41"/>
      <c r="I2245" s="38"/>
      <c r="J2245" s="38"/>
      <c r="K2245" s="38"/>
      <c r="L2245" s="37"/>
    </row>
    <row r="2246" spans="2:12" x14ac:dyDescent="0.25">
      <c r="B2246" s="18"/>
      <c r="C2246" s="38"/>
      <c r="D2246" s="39"/>
      <c r="E2246" s="40"/>
      <c r="F2246" s="40"/>
      <c r="G2246" s="40"/>
      <c r="H2246" s="41"/>
      <c r="I2246" s="38"/>
      <c r="J2246" s="38"/>
      <c r="K2246" s="38"/>
      <c r="L2246" s="37"/>
    </row>
    <row r="2247" spans="2:12" x14ac:dyDescent="0.25">
      <c r="B2247" s="18"/>
      <c r="C2247" s="38"/>
      <c r="D2247" s="39"/>
      <c r="E2247" s="40"/>
      <c r="F2247" s="40"/>
      <c r="G2247" s="40"/>
      <c r="H2247" s="41"/>
      <c r="I2247" s="38"/>
      <c r="J2247" s="38"/>
      <c r="K2247" s="38"/>
      <c r="L2247" s="37"/>
    </row>
    <row r="2248" spans="2:12" x14ac:dyDescent="0.25">
      <c r="B2248" s="18"/>
      <c r="C2248" s="38"/>
      <c r="D2248" s="39"/>
      <c r="E2248" s="40"/>
      <c r="F2248" s="40"/>
      <c r="G2248" s="40"/>
      <c r="H2248" s="41"/>
      <c r="I2248" s="38"/>
      <c r="J2248" s="38"/>
      <c r="K2248" s="38"/>
      <c r="L2248" s="37"/>
    </row>
    <row r="2249" spans="2:12" x14ac:dyDescent="0.25">
      <c r="B2249" s="18"/>
      <c r="C2249" s="38"/>
      <c r="D2249" s="39"/>
      <c r="E2249" s="40"/>
      <c r="F2249" s="40"/>
      <c r="G2249" s="40"/>
      <c r="H2249" s="41"/>
      <c r="I2249" s="38"/>
      <c r="J2249" s="38"/>
      <c r="K2249" s="38"/>
      <c r="L2249" s="37"/>
    </row>
    <row r="2250" spans="2:12" x14ac:dyDescent="0.25">
      <c r="B2250" s="18"/>
      <c r="C2250" s="38"/>
      <c r="D2250" s="39"/>
      <c r="E2250" s="40"/>
      <c r="F2250" s="40"/>
      <c r="G2250" s="40"/>
      <c r="H2250" s="41"/>
      <c r="I2250" s="38"/>
      <c r="J2250" s="38"/>
      <c r="K2250" s="38"/>
      <c r="L2250" s="37"/>
    </row>
    <row r="2251" spans="2:12" x14ac:dyDescent="0.25">
      <c r="B2251" s="18"/>
      <c r="C2251" s="38"/>
      <c r="D2251" s="39"/>
      <c r="E2251" s="40"/>
      <c r="F2251" s="40"/>
      <c r="G2251" s="40"/>
      <c r="H2251" s="41"/>
      <c r="I2251" s="38"/>
      <c r="J2251" s="38"/>
      <c r="K2251" s="38"/>
      <c r="L2251" s="37"/>
    </row>
    <row r="2252" spans="2:12" x14ac:dyDescent="0.25">
      <c r="B2252" s="18"/>
      <c r="C2252" s="38"/>
      <c r="D2252" s="39"/>
      <c r="E2252" s="40"/>
      <c r="F2252" s="40"/>
      <c r="G2252" s="40"/>
      <c r="H2252" s="41"/>
      <c r="I2252" s="38"/>
      <c r="J2252" s="38"/>
      <c r="K2252" s="38"/>
      <c r="L2252" s="37"/>
    </row>
    <row r="2253" spans="2:12" x14ac:dyDescent="0.25">
      <c r="B2253" s="18"/>
      <c r="C2253" s="38"/>
      <c r="D2253" s="39"/>
      <c r="E2253" s="40"/>
      <c r="F2253" s="40"/>
      <c r="G2253" s="40"/>
      <c r="H2253" s="41"/>
      <c r="I2253" s="38"/>
      <c r="J2253" s="38"/>
      <c r="K2253" s="38"/>
      <c r="L2253" s="37"/>
    </row>
    <row r="2254" spans="2:12" x14ac:dyDescent="0.25">
      <c r="B2254" s="18"/>
      <c r="C2254" s="38"/>
      <c r="D2254" s="39"/>
      <c r="E2254" s="40"/>
      <c r="F2254" s="40"/>
      <c r="G2254" s="40"/>
      <c r="H2254" s="41"/>
      <c r="I2254" s="38"/>
      <c r="J2254" s="38"/>
      <c r="K2254" s="38"/>
      <c r="L2254" s="37"/>
    </row>
    <row r="2255" spans="2:12" x14ac:dyDescent="0.25">
      <c r="B2255" s="18"/>
      <c r="C2255" s="38"/>
      <c r="D2255" s="39"/>
      <c r="E2255" s="40"/>
      <c r="F2255" s="40"/>
      <c r="G2255" s="40"/>
      <c r="H2255" s="41"/>
      <c r="I2255" s="38"/>
      <c r="J2255" s="38"/>
      <c r="K2255" s="38"/>
      <c r="L2255" s="37"/>
    </row>
    <row r="2256" spans="2:12" x14ac:dyDescent="0.25">
      <c r="B2256" s="18"/>
      <c r="C2256" s="38"/>
      <c r="D2256" s="39"/>
      <c r="E2256" s="40"/>
      <c r="F2256" s="40"/>
      <c r="G2256" s="40"/>
      <c r="H2256" s="41"/>
      <c r="I2256" s="38"/>
      <c r="J2256" s="38"/>
      <c r="K2256" s="38"/>
      <c r="L2256" s="37"/>
    </row>
    <row r="2257" spans="2:12" x14ac:dyDescent="0.25">
      <c r="B2257" s="18"/>
      <c r="C2257" s="38"/>
      <c r="D2257" s="39"/>
      <c r="E2257" s="40"/>
      <c r="F2257" s="40"/>
      <c r="G2257" s="40"/>
      <c r="H2257" s="41"/>
      <c r="I2257" s="38"/>
      <c r="J2257" s="38"/>
      <c r="K2257" s="38"/>
      <c r="L2257" s="37"/>
    </row>
    <row r="2258" spans="2:12" x14ac:dyDescent="0.25">
      <c r="B2258" s="18"/>
      <c r="C2258" s="38"/>
      <c r="D2258" s="39"/>
      <c r="E2258" s="40"/>
      <c r="F2258" s="40"/>
      <c r="G2258" s="40"/>
      <c r="H2258" s="41"/>
      <c r="I2258" s="38"/>
      <c r="J2258" s="38"/>
      <c r="K2258" s="38"/>
      <c r="L2258" s="37"/>
    </row>
    <row r="2259" spans="2:12" x14ac:dyDescent="0.25">
      <c r="B2259" s="18"/>
      <c r="C2259" s="38"/>
      <c r="D2259" s="39"/>
      <c r="E2259" s="40"/>
      <c r="F2259" s="40"/>
      <c r="G2259" s="40"/>
      <c r="H2259" s="41"/>
      <c r="I2259" s="38"/>
      <c r="J2259" s="38"/>
      <c r="K2259" s="38"/>
      <c r="L2259" s="37"/>
    </row>
    <row r="2260" spans="2:12" x14ac:dyDescent="0.25">
      <c r="B2260" s="18"/>
      <c r="C2260" s="38"/>
      <c r="D2260" s="39"/>
      <c r="E2260" s="40"/>
      <c r="F2260" s="40"/>
      <c r="G2260" s="40"/>
      <c r="H2260" s="41"/>
      <c r="I2260" s="38"/>
      <c r="J2260" s="38"/>
      <c r="K2260" s="38"/>
      <c r="L2260" s="37"/>
    </row>
    <row r="2261" spans="2:12" x14ac:dyDescent="0.25">
      <c r="B2261" s="18"/>
      <c r="C2261" s="38"/>
      <c r="D2261" s="39"/>
      <c r="E2261" s="40"/>
      <c r="F2261" s="40"/>
      <c r="G2261" s="40"/>
      <c r="H2261" s="41"/>
      <c r="I2261" s="38"/>
      <c r="J2261" s="38"/>
      <c r="K2261" s="38"/>
      <c r="L2261" s="37"/>
    </row>
    <row r="2262" spans="2:12" x14ac:dyDescent="0.25">
      <c r="B2262" s="18"/>
      <c r="C2262" s="38"/>
      <c r="D2262" s="39"/>
      <c r="E2262" s="40"/>
      <c r="F2262" s="40"/>
      <c r="G2262" s="40"/>
      <c r="H2262" s="41"/>
      <c r="I2262" s="38"/>
      <c r="J2262" s="38"/>
      <c r="K2262" s="38"/>
      <c r="L2262" s="37"/>
    </row>
    <row r="2263" spans="2:12" x14ac:dyDescent="0.25">
      <c r="B2263" s="18"/>
      <c r="C2263" s="38"/>
      <c r="D2263" s="39"/>
      <c r="E2263" s="40"/>
      <c r="F2263" s="40"/>
      <c r="G2263" s="40"/>
      <c r="H2263" s="41"/>
      <c r="I2263" s="38"/>
      <c r="J2263" s="38"/>
      <c r="K2263" s="38"/>
      <c r="L2263" s="37"/>
    </row>
    <row r="2264" spans="2:12" x14ac:dyDescent="0.25">
      <c r="B2264" s="18"/>
      <c r="C2264" s="38"/>
      <c r="D2264" s="39"/>
      <c r="E2264" s="40"/>
      <c r="F2264" s="40"/>
      <c r="G2264" s="40"/>
      <c r="H2264" s="41"/>
      <c r="I2264" s="38"/>
      <c r="J2264" s="38"/>
      <c r="K2264" s="38"/>
      <c r="L2264" s="37"/>
    </row>
    <row r="2265" spans="2:12" x14ac:dyDescent="0.25">
      <c r="B2265" s="18"/>
      <c r="C2265" s="38"/>
      <c r="D2265" s="39"/>
      <c r="E2265" s="40"/>
      <c r="F2265" s="40"/>
      <c r="G2265" s="40"/>
      <c r="H2265" s="41"/>
      <c r="I2265" s="38"/>
      <c r="J2265" s="38"/>
      <c r="K2265" s="38"/>
      <c r="L2265" s="37"/>
    </row>
    <row r="2266" spans="2:12" x14ac:dyDescent="0.25">
      <c r="B2266" s="18"/>
      <c r="C2266" s="38"/>
      <c r="D2266" s="39"/>
      <c r="E2266" s="40"/>
      <c r="F2266" s="40"/>
      <c r="G2266" s="40"/>
      <c r="H2266" s="41"/>
      <c r="I2266" s="38"/>
      <c r="J2266" s="38"/>
      <c r="K2266" s="38"/>
      <c r="L2266" s="37"/>
    </row>
    <row r="2267" spans="2:12" x14ac:dyDescent="0.25">
      <c r="B2267" s="18"/>
      <c r="C2267" s="38"/>
      <c r="D2267" s="39"/>
      <c r="E2267" s="40"/>
      <c r="F2267" s="40"/>
      <c r="G2267" s="40"/>
      <c r="H2267" s="41"/>
      <c r="I2267" s="38"/>
      <c r="J2267" s="38"/>
      <c r="K2267" s="38"/>
      <c r="L2267" s="37"/>
    </row>
    <row r="2268" spans="2:12" x14ac:dyDescent="0.25">
      <c r="B2268" s="18"/>
      <c r="C2268" s="38"/>
      <c r="D2268" s="39"/>
      <c r="E2268" s="40"/>
      <c r="F2268" s="40"/>
      <c r="G2268" s="40"/>
      <c r="H2268" s="41"/>
      <c r="I2268" s="38"/>
      <c r="J2268" s="38"/>
      <c r="K2268" s="38"/>
      <c r="L2268" s="37"/>
    </row>
    <row r="2269" spans="2:12" x14ac:dyDescent="0.25">
      <c r="B2269" s="18"/>
      <c r="C2269" s="38"/>
      <c r="D2269" s="39"/>
      <c r="E2269" s="40"/>
      <c r="F2269" s="40"/>
      <c r="G2269" s="40"/>
      <c r="H2269" s="41"/>
      <c r="I2269" s="38"/>
      <c r="J2269" s="38"/>
      <c r="K2269" s="38"/>
      <c r="L2269" s="37"/>
    </row>
    <row r="2270" spans="2:12" x14ac:dyDescent="0.25">
      <c r="B2270" s="18"/>
      <c r="C2270" s="38"/>
      <c r="D2270" s="39"/>
      <c r="E2270" s="40"/>
      <c r="F2270" s="40"/>
      <c r="G2270" s="40"/>
      <c r="H2270" s="41"/>
      <c r="I2270" s="38"/>
      <c r="J2270" s="38"/>
      <c r="K2270" s="38"/>
      <c r="L2270" s="37"/>
    </row>
    <row r="2271" spans="2:12" x14ac:dyDescent="0.25">
      <c r="B2271" s="18"/>
      <c r="C2271" s="38"/>
      <c r="D2271" s="39"/>
      <c r="E2271" s="40"/>
      <c r="F2271" s="40"/>
      <c r="G2271" s="40"/>
      <c r="H2271" s="41"/>
      <c r="I2271" s="38"/>
      <c r="J2271" s="38"/>
      <c r="K2271" s="38"/>
      <c r="L2271" s="37"/>
    </row>
    <row r="2272" spans="2:12" x14ac:dyDescent="0.25">
      <c r="B2272" s="18"/>
      <c r="C2272" s="38"/>
      <c r="D2272" s="39"/>
      <c r="E2272" s="40"/>
      <c r="F2272" s="40"/>
      <c r="G2272" s="40"/>
      <c r="H2272" s="41"/>
      <c r="I2272" s="38"/>
      <c r="J2272" s="38"/>
      <c r="K2272" s="38"/>
      <c r="L2272" s="37"/>
    </row>
    <row r="2273" spans="2:12" x14ac:dyDescent="0.25">
      <c r="B2273" s="18"/>
      <c r="C2273" s="38"/>
      <c r="D2273" s="39"/>
      <c r="E2273" s="40"/>
      <c r="F2273" s="40"/>
      <c r="G2273" s="40"/>
      <c r="H2273" s="41"/>
      <c r="I2273" s="38"/>
      <c r="J2273" s="38"/>
      <c r="K2273" s="38"/>
      <c r="L2273" s="37"/>
    </row>
    <row r="2274" spans="2:12" x14ac:dyDescent="0.25">
      <c r="B2274" s="18"/>
      <c r="C2274" s="38"/>
      <c r="D2274" s="39"/>
      <c r="E2274" s="40"/>
      <c r="F2274" s="40"/>
      <c r="G2274" s="40"/>
      <c r="H2274" s="41"/>
      <c r="I2274" s="38"/>
      <c r="J2274" s="38"/>
      <c r="K2274" s="38"/>
      <c r="L2274" s="37"/>
    </row>
    <row r="2275" spans="2:12" x14ac:dyDescent="0.25">
      <c r="B2275" s="18"/>
      <c r="C2275" s="38"/>
      <c r="D2275" s="39"/>
      <c r="E2275" s="40"/>
      <c r="F2275" s="40"/>
      <c r="G2275" s="40"/>
      <c r="H2275" s="41"/>
      <c r="I2275" s="38"/>
      <c r="J2275" s="38"/>
      <c r="K2275" s="38"/>
      <c r="L2275" s="37"/>
    </row>
    <row r="2276" spans="2:12" x14ac:dyDescent="0.25">
      <c r="B2276" s="18"/>
      <c r="C2276" s="38"/>
      <c r="D2276" s="39"/>
      <c r="E2276" s="40"/>
      <c r="F2276" s="40"/>
      <c r="G2276" s="40"/>
      <c r="H2276" s="41"/>
      <c r="I2276" s="38"/>
      <c r="J2276" s="38"/>
      <c r="K2276" s="38"/>
      <c r="L2276" s="37"/>
    </row>
    <row r="2277" spans="2:12" x14ac:dyDescent="0.25">
      <c r="B2277" s="18"/>
      <c r="C2277" s="38"/>
      <c r="D2277" s="39"/>
      <c r="E2277" s="40"/>
      <c r="F2277" s="40"/>
      <c r="G2277" s="40"/>
      <c r="H2277" s="41"/>
      <c r="I2277" s="38"/>
      <c r="J2277" s="38"/>
      <c r="K2277" s="38"/>
      <c r="L2277" s="37"/>
    </row>
    <row r="2278" spans="2:12" x14ac:dyDescent="0.25">
      <c r="B2278" s="18"/>
      <c r="C2278" s="38"/>
      <c r="D2278" s="39"/>
      <c r="E2278" s="40"/>
      <c r="F2278" s="40"/>
      <c r="G2278" s="40"/>
      <c r="H2278" s="41"/>
      <c r="I2278" s="38"/>
      <c r="J2278" s="38"/>
      <c r="K2278" s="38"/>
      <c r="L2278" s="37"/>
    </row>
    <row r="2279" spans="2:12" x14ac:dyDescent="0.25">
      <c r="B2279" s="18"/>
      <c r="C2279" s="38"/>
      <c r="D2279" s="39"/>
      <c r="E2279" s="40"/>
      <c r="F2279" s="40"/>
      <c r="G2279" s="40"/>
      <c r="H2279" s="41"/>
      <c r="I2279" s="38"/>
      <c r="J2279" s="38"/>
      <c r="K2279" s="38"/>
      <c r="L2279" s="37"/>
    </row>
    <row r="2280" spans="2:12" x14ac:dyDescent="0.25">
      <c r="B2280" s="18"/>
      <c r="C2280" s="38"/>
      <c r="D2280" s="39"/>
      <c r="E2280" s="40"/>
      <c r="F2280" s="40"/>
      <c r="G2280" s="40"/>
      <c r="H2280" s="41"/>
      <c r="I2280" s="38"/>
      <c r="J2280" s="38"/>
      <c r="K2280" s="38"/>
      <c r="L2280" s="37"/>
    </row>
    <row r="2281" spans="2:12" x14ac:dyDescent="0.25">
      <c r="B2281" s="18"/>
      <c r="C2281" s="38"/>
      <c r="D2281" s="39"/>
      <c r="E2281" s="40"/>
      <c r="F2281" s="40"/>
      <c r="G2281" s="40"/>
      <c r="H2281" s="41"/>
      <c r="I2281" s="38"/>
      <c r="J2281" s="38"/>
      <c r="K2281" s="38"/>
      <c r="L2281" s="37"/>
    </row>
    <row r="2282" spans="2:12" x14ac:dyDescent="0.25">
      <c r="B2282" s="18"/>
      <c r="C2282" s="38"/>
      <c r="D2282" s="39"/>
      <c r="E2282" s="40"/>
      <c r="F2282" s="40"/>
      <c r="G2282" s="40"/>
      <c r="H2282" s="41"/>
      <c r="I2282" s="38"/>
      <c r="J2282" s="38"/>
      <c r="K2282" s="38"/>
      <c r="L2282" s="37"/>
    </row>
    <row r="2283" spans="2:12" x14ac:dyDescent="0.25">
      <c r="B2283" s="18"/>
      <c r="C2283" s="38"/>
      <c r="D2283" s="39"/>
      <c r="E2283" s="40"/>
      <c r="F2283" s="40"/>
      <c r="G2283" s="40"/>
      <c r="H2283" s="41"/>
      <c r="I2283" s="38"/>
      <c r="J2283" s="38"/>
      <c r="K2283" s="38"/>
      <c r="L2283" s="37"/>
    </row>
    <row r="2284" spans="2:12" x14ac:dyDescent="0.25">
      <c r="B2284" s="18"/>
      <c r="C2284" s="38"/>
      <c r="D2284" s="39"/>
      <c r="E2284" s="40"/>
      <c r="F2284" s="40"/>
      <c r="G2284" s="40"/>
      <c r="H2284" s="41"/>
      <c r="I2284" s="38"/>
      <c r="J2284" s="38"/>
      <c r="K2284" s="38"/>
      <c r="L2284" s="37"/>
    </row>
    <row r="2285" spans="2:12" x14ac:dyDescent="0.25">
      <c r="B2285" s="18"/>
      <c r="C2285" s="38"/>
      <c r="D2285" s="39"/>
      <c r="E2285" s="40"/>
      <c r="F2285" s="40"/>
      <c r="G2285" s="40"/>
      <c r="H2285" s="41"/>
      <c r="I2285" s="38"/>
      <c r="J2285" s="38"/>
      <c r="K2285" s="38"/>
      <c r="L2285" s="37"/>
    </row>
    <row r="2286" spans="2:12" x14ac:dyDescent="0.25">
      <c r="B2286" s="18"/>
      <c r="C2286" s="38"/>
      <c r="D2286" s="39"/>
      <c r="E2286" s="40"/>
      <c r="F2286" s="40"/>
      <c r="G2286" s="40"/>
      <c r="H2286" s="41"/>
      <c r="I2286" s="38"/>
      <c r="J2286" s="38"/>
      <c r="K2286" s="38"/>
      <c r="L2286" s="37"/>
    </row>
    <row r="2287" spans="2:12" x14ac:dyDescent="0.25">
      <c r="B2287" s="18"/>
      <c r="C2287" s="38"/>
      <c r="D2287" s="39"/>
      <c r="E2287" s="40"/>
      <c r="F2287" s="40"/>
      <c r="G2287" s="40"/>
      <c r="H2287" s="41"/>
      <c r="I2287" s="38"/>
      <c r="J2287" s="38"/>
      <c r="K2287" s="38"/>
      <c r="L2287" s="37"/>
    </row>
    <row r="2288" spans="2:12" x14ac:dyDescent="0.25">
      <c r="B2288" s="18"/>
      <c r="C2288" s="38"/>
      <c r="D2288" s="39"/>
      <c r="E2288" s="40"/>
      <c r="F2288" s="40"/>
      <c r="G2288" s="40"/>
      <c r="H2288" s="41"/>
      <c r="I2288" s="38"/>
      <c r="J2288" s="38"/>
      <c r="K2288" s="38"/>
      <c r="L2288" s="37"/>
    </row>
    <row r="2289" spans="2:12" x14ac:dyDescent="0.25">
      <c r="B2289" s="18"/>
      <c r="C2289" s="38"/>
      <c r="D2289" s="39"/>
      <c r="E2289" s="40"/>
      <c r="F2289" s="40"/>
      <c r="G2289" s="40"/>
      <c r="H2289" s="41"/>
      <c r="I2289" s="38"/>
      <c r="J2289" s="38"/>
      <c r="K2289" s="38"/>
      <c r="L2289" s="37"/>
    </row>
    <row r="2290" spans="2:12" x14ac:dyDescent="0.25">
      <c r="B2290" s="18"/>
      <c r="C2290" s="38"/>
      <c r="D2290" s="39"/>
      <c r="E2290" s="40"/>
      <c r="F2290" s="40"/>
      <c r="G2290" s="40"/>
      <c r="H2290" s="41"/>
      <c r="I2290" s="38"/>
      <c r="J2290" s="38"/>
      <c r="K2290" s="38"/>
      <c r="L2290" s="37"/>
    </row>
    <row r="2291" spans="2:12" x14ac:dyDescent="0.25">
      <c r="B2291" s="18"/>
      <c r="C2291" s="38"/>
      <c r="D2291" s="39"/>
      <c r="E2291" s="40"/>
      <c r="F2291" s="40"/>
      <c r="G2291" s="40"/>
      <c r="H2291" s="41"/>
      <c r="I2291" s="38"/>
      <c r="J2291" s="38"/>
      <c r="K2291" s="38"/>
      <c r="L2291" s="37"/>
    </row>
    <row r="2292" spans="2:12" x14ac:dyDescent="0.25">
      <c r="B2292" s="18"/>
      <c r="C2292" s="38"/>
      <c r="D2292" s="39"/>
      <c r="E2292" s="40"/>
      <c r="F2292" s="40"/>
      <c r="G2292" s="40"/>
      <c r="H2292" s="41"/>
      <c r="I2292" s="38"/>
      <c r="J2292" s="38"/>
      <c r="K2292" s="38"/>
      <c r="L2292" s="37"/>
    </row>
    <row r="2293" spans="2:12" x14ac:dyDescent="0.25">
      <c r="B2293" s="18"/>
      <c r="C2293" s="38"/>
      <c r="D2293" s="39"/>
      <c r="E2293" s="40"/>
      <c r="F2293" s="40"/>
      <c r="G2293" s="40"/>
      <c r="H2293" s="41"/>
      <c r="I2293" s="38"/>
      <c r="J2293" s="38"/>
      <c r="K2293" s="38"/>
      <c r="L2293" s="37"/>
    </row>
    <row r="2294" spans="2:12" x14ac:dyDescent="0.25">
      <c r="B2294" s="18"/>
      <c r="C2294" s="38"/>
      <c r="D2294" s="39"/>
      <c r="E2294" s="40"/>
      <c r="F2294" s="40"/>
      <c r="G2294" s="40"/>
      <c r="H2294" s="41"/>
      <c r="I2294" s="38"/>
      <c r="J2294" s="38"/>
      <c r="K2294" s="38"/>
      <c r="L2294" s="37"/>
    </row>
    <row r="2295" spans="2:12" x14ac:dyDescent="0.25">
      <c r="B2295" s="18"/>
      <c r="C2295" s="38"/>
      <c r="D2295" s="39"/>
      <c r="E2295" s="40"/>
      <c r="F2295" s="40"/>
      <c r="G2295" s="40"/>
      <c r="H2295" s="41"/>
      <c r="I2295" s="38"/>
      <c r="J2295" s="38"/>
      <c r="K2295" s="38"/>
      <c r="L2295" s="37"/>
    </row>
    <row r="2296" spans="2:12" x14ac:dyDescent="0.25">
      <c r="B2296" s="18"/>
      <c r="C2296" s="38"/>
      <c r="D2296" s="39"/>
      <c r="E2296" s="40"/>
      <c r="F2296" s="40"/>
      <c r="G2296" s="40"/>
      <c r="H2296" s="41"/>
      <c r="I2296" s="38"/>
      <c r="J2296" s="38"/>
      <c r="K2296" s="38"/>
      <c r="L2296" s="37"/>
    </row>
    <row r="2297" spans="2:12" x14ac:dyDescent="0.25">
      <c r="B2297" s="18"/>
      <c r="C2297" s="38"/>
      <c r="D2297" s="39"/>
      <c r="E2297" s="40"/>
      <c r="F2297" s="40"/>
      <c r="G2297" s="40"/>
      <c r="H2297" s="41"/>
      <c r="I2297" s="38"/>
      <c r="J2297" s="38"/>
      <c r="K2297" s="38"/>
      <c r="L2297" s="37"/>
    </row>
    <row r="2298" spans="2:12" x14ac:dyDescent="0.25">
      <c r="B2298" s="18"/>
      <c r="C2298" s="38"/>
      <c r="D2298" s="39"/>
      <c r="E2298" s="40"/>
      <c r="F2298" s="40"/>
      <c r="G2298" s="40"/>
      <c r="H2298" s="41"/>
      <c r="I2298" s="38"/>
      <c r="J2298" s="38"/>
      <c r="K2298" s="38"/>
      <c r="L2298" s="37"/>
    </row>
    <row r="2299" spans="2:12" x14ac:dyDescent="0.25">
      <c r="B2299" s="18"/>
      <c r="C2299" s="38"/>
      <c r="D2299" s="39"/>
      <c r="E2299" s="40"/>
      <c r="F2299" s="40"/>
      <c r="G2299" s="40"/>
      <c r="H2299" s="41"/>
      <c r="I2299" s="38"/>
      <c r="J2299" s="38"/>
      <c r="K2299" s="38"/>
      <c r="L2299" s="37"/>
    </row>
    <row r="2300" spans="2:12" x14ac:dyDescent="0.25">
      <c r="B2300" s="18"/>
      <c r="C2300" s="38"/>
      <c r="D2300" s="39"/>
      <c r="E2300" s="40"/>
      <c r="F2300" s="40"/>
      <c r="G2300" s="40"/>
      <c r="H2300" s="41"/>
      <c r="I2300" s="38"/>
      <c r="J2300" s="38"/>
      <c r="K2300" s="38"/>
      <c r="L2300" s="37"/>
    </row>
    <row r="2301" spans="2:12" x14ac:dyDescent="0.25">
      <c r="B2301" s="18"/>
      <c r="C2301" s="38"/>
      <c r="D2301" s="39"/>
      <c r="E2301" s="40"/>
      <c r="F2301" s="40"/>
      <c r="G2301" s="40"/>
      <c r="H2301" s="41"/>
      <c r="I2301" s="38"/>
      <c r="J2301" s="38"/>
      <c r="K2301" s="38"/>
      <c r="L2301" s="37"/>
    </row>
    <row r="2302" spans="2:12" x14ac:dyDescent="0.25">
      <c r="B2302" s="18"/>
      <c r="C2302" s="38"/>
      <c r="D2302" s="39"/>
      <c r="E2302" s="40"/>
      <c r="F2302" s="40"/>
      <c r="G2302" s="40"/>
      <c r="H2302" s="41"/>
      <c r="I2302" s="38"/>
      <c r="J2302" s="38"/>
      <c r="K2302" s="38"/>
      <c r="L2302" s="37"/>
    </row>
    <row r="2303" spans="2:12" x14ac:dyDescent="0.25">
      <c r="B2303" s="18"/>
      <c r="C2303" s="38"/>
      <c r="D2303" s="39"/>
      <c r="E2303" s="40"/>
      <c r="F2303" s="40"/>
      <c r="G2303" s="40"/>
      <c r="H2303" s="41"/>
      <c r="I2303" s="38"/>
      <c r="J2303" s="38"/>
      <c r="K2303" s="38"/>
      <c r="L2303" s="37"/>
    </row>
    <row r="2304" spans="2:12" x14ac:dyDescent="0.25">
      <c r="B2304" s="18"/>
      <c r="C2304" s="38"/>
      <c r="D2304" s="39"/>
      <c r="E2304" s="40"/>
      <c r="F2304" s="40"/>
      <c r="G2304" s="40"/>
      <c r="H2304" s="41"/>
      <c r="I2304" s="38"/>
      <c r="J2304" s="38"/>
      <c r="K2304" s="38"/>
      <c r="L2304" s="37"/>
    </row>
    <row r="2305" spans="2:12" x14ac:dyDescent="0.25">
      <c r="B2305" s="18"/>
      <c r="C2305" s="38"/>
      <c r="D2305" s="39"/>
      <c r="E2305" s="40"/>
      <c r="F2305" s="40"/>
      <c r="G2305" s="40"/>
      <c r="H2305" s="41"/>
      <c r="I2305" s="38"/>
      <c r="J2305" s="38"/>
      <c r="K2305" s="38"/>
      <c r="L2305" s="37"/>
    </row>
    <row r="2306" spans="2:12" x14ac:dyDescent="0.25">
      <c r="B2306" s="18"/>
      <c r="C2306" s="38"/>
      <c r="D2306" s="39"/>
      <c r="E2306" s="40"/>
      <c r="F2306" s="40"/>
      <c r="G2306" s="40"/>
      <c r="H2306" s="41"/>
      <c r="I2306" s="38"/>
      <c r="J2306" s="38"/>
      <c r="K2306" s="38"/>
      <c r="L2306" s="37"/>
    </row>
    <row r="2307" spans="2:12" x14ac:dyDescent="0.25">
      <c r="B2307" s="18"/>
      <c r="C2307" s="38"/>
      <c r="D2307" s="39"/>
      <c r="E2307" s="40"/>
      <c r="F2307" s="40"/>
      <c r="G2307" s="40"/>
      <c r="H2307" s="41"/>
      <c r="I2307" s="38"/>
      <c r="J2307" s="38"/>
      <c r="K2307" s="38"/>
      <c r="L2307" s="37"/>
    </row>
    <row r="2308" spans="2:12" x14ac:dyDescent="0.25">
      <c r="B2308" s="18"/>
      <c r="C2308" s="38"/>
      <c r="D2308" s="39"/>
      <c r="E2308" s="40"/>
      <c r="F2308" s="40"/>
      <c r="G2308" s="40"/>
      <c r="H2308" s="41"/>
      <c r="I2308" s="38"/>
      <c r="J2308" s="38"/>
      <c r="K2308" s="38"/>
      <c r="L2308" s="37"/>
    </row>
    <row r="2309" spans="2:12" x14ac:dyDescent="0.25">
      <c r="B2309" s="18"/>
      <c r="C2309" s="38"/>
      <c r="D2309" s="39"/>
      <c r="E2309" s="40"/>
      <c r="F2309" s="40"/>
      <c r="G2309" s="40"/>
      <c r="H2309" s="41"/>
      <c r="I2309" s="38"/>
      <c r="J2309" s="38"/>
      <c r="K2309" s="38"/>
      <c r="L2309" s="37"/>
    </row>
    <row r="2310" spans="2:12" x14ac:dyDescent="0.25">
      <c r="B2310" s="18"/>
      <c r="C2310" s="38"/>
      <c r="D2310" s="39"/>
      <c r="E2310" s="40"/>
      <c r="F2310" s="40"/>
      <c r="G2310" s="40"/>
      <c r="H2310" s="41"/>
      <c r="I2310" s="38"/>
      <c r="J2310" s="38"/>
      <c r="K2310" s="38"/>
      <c r="L2310" s="37"/>
    </row>
    <row r="2311" spans="2:12" x14ac:dyDescent="0.25">
      <c r="B2311" s="18"/>
      <c r="C2311" s="38"/>
      <c r="D2311" s="39"/>
      <c r="E2311" s="40"/>
      <c r="F2311" s="40"/>
      <c r="G2311" s="40"/>
      <c r="H2311" s="41"/>
      <c r="I2311" s="38"/>
      <c r="J2311" s="38"/>
      <c r="K2311" s="38"/>
      <c r="L2311" s="37"/>
    </row>
    <row r="2312" spans="2:12" x14ac:dyDescent="0.25">
      <c r="B2312" s="18"/>
      <c r="C2312" s="38"/>
      <c r="D2312" s="39"/>
      <c r="E2312" s="40"/>
      <c r="F2312" s="40"/>
      <c r="G2312" s="40"/>
      <c r="H2312" s="41"/>
      <c r="I2312" s="38"/>
      <c r="J2312" s="38"/>
      <c r="K2312" s="38"/>
      <c r="L2312" s="37"/>
    </row>
    <row r="2313" spans="2:12" x14ac:dyDescent="0.25">
      <c r="B2313" s="18"/>
      <c r="C2313" s="38"/>
      <c r="D2313" s="39"/>
      <c r="E2313" s="40"/>
      <c r="F2313" s="40"/>
      <c r="G2313" s="40"/>
      <c r="H2313" s="41"/>
      <c r="I2313" s="38"/>
      <c r="J2313" s="38"/>
      <c r="K2313" s="38"/>
      <c r="L2313" s="37"/>
    </row>
    <row r="2314" spans="2:12" x14ac:dyDescent="0.25">
      <c r="B2314" s="18"/>
      <c r="C2314" s="38"/>
      <c r="D2314" s="39"/>
      <c r="E2314" s="40"/>
      <c r="F2314" s="40"/>
      <c r="G2314" s="40"/>
      <c r="H2314" s="41"/>
      <c r="I2314" s="38"/>
      <c r="J2314" s="38"/>
      <c r="K2314" s="38"/>
      <c r="L2314" s="37"/>
    </row>
    <row r="2315" spans="2:12" x14ac:dyDescent="0.25">
      <c r="B2315" s="18"/>
      <c r="C2315" s="38"/>
      <c r="D2315" s="39"/>
      <c r="E2315" s="40"/>
      <c r="F2315" s="40"/>
      <c r="G2315" s="40"/>
      <c r="H2315" s="41"/>
      <c r="I2315" s="38"/>
      <c r="J2315" s="38"/>
      <c r="K2315" s="38"/>
      <c r="L2315" s="37"/>
    </row>
    <row r="2316" spans="2:12" x14ac:dyDescent="0.25">
      <c r="B2316" s="18"/>
      <c r="C2316" s="38"/>
      <c r="D2316" s="39"/>
      <c r="E2316" s="40"/>
      <c r="F2316" s="40"/>
      <c r="G2316" s="40"/>
      <c r="H2316" s="41"/>
      <c r="I2316" s="38"/>
      <c r="J2316" s="38"/>
      <c r="K2316" s="38"/>
      <c r="L2316" s="37"/>
    </row>
    <row r="2317" spans="2:12" x14ac:dyDescent="0.25">
      <c r="B2317" s="18"/>
      <c r="C2317" s="38"/>
      <c r="D2317" s="39"/>
      <c r="E2317" s="40"/>
      <c r="F2317" s="40"/>
      <c r="G2317" s="40"/>
      <c r="H2317" s="41"/>
      <c r="I2317" s="38"/>
      <c r="J2317" s="38"/>
      <c r="K2317" s="38"/>
      <c r="L2317" s="37"/>
    </row>
    <row r="2318" spans="2:12" x14ac:dyDescent="0.25">
      <c r="B2318" s="18"/>
      <c r="C2318" s="38"/>
      <c r="D2318" s="39"/>
      <c r="E2318" s="40"/>
      <c r="F2318" s="40"/>
      <c r="G2318" s="40"/>
      <c r="H2318" s="41"/>
      <c r="I2318" s="38"/>
      <c r="J2318" s="38"/>
      <c r="K2318" s="38"/>
      <c r="L2318" s="37"/>
    </row>
    <row r="2319" spans="2:12" x14ac:dyDescent="0.25">
      <c r="B2319" s="18"/>
      <c r="C2319" s="38"/>
      <c r="D2319" s="39"/>
      <c r="E2319" s="40"/>
      <c r="F2319" s="40"/>
      <c r="G2319" s="40"/>
      <c r="H2319" s="41"/>
      <c r="I2319" s="38"/>
      <c r="J2319" s="38"/>
      <c r="K2319" s="38"/>
      <c r="L2319" s="37"/>
    </row>
    <row r="2320" spans="2:12" x14ac:dyDescent="0.25">
      <c r="B2320" s="18"/>
      <c r="C2320" s="38"/>
      <c r="D2320" s="39"/>
      <c r="E2320" s="40"/>
      <c r="F2320" s="40"/>
      <c r="G2320" s="40"/>
      <c r="H2320" s="41"/>
      <c r="I2320" s="38"/>
      <c r="J2320" s="38"/>
      <c r="K2320" s="38"/>
      <c r="L2320" s="37"/>
    </row>
    <row r="2321" spans="2:12" x14ac:dyDescent="0.25">
      <c r="B2321" s="18"/>
      <c r="C2321" s="38"/>
      <c r="D2321" s="39"/>
      <c r="E2321" s="40"/>
      <c r="F2321" s="40"/>
      <c r="G2321" s="40"/>
      <c r="H2321" s="41"/>
      <c r="I2321" s="38"/>
      <c r="J2321" s="38"/>
      <c r="K2321" s="38"/>
      <c r="L2321" s="37"/>
    </row>
    <row r="2322" spans="2:12" x14ac:dyDescent="0.25">
      <c r="B2322" s="18"/>
      <c r="C2322" s="38"/>
      <c r="D2322" s="39"/>
      <c r="E2322" s="40"/>
      <c r="F2322" s="40"/>
      <c r="G2322" s="40"/>
      <c r="H2322" s="41"/>
      <c r="I2322" s="38"/>
      <c r="J2322" s="38"/>
      <c r="K2322" s="38"/>
      <c r="L2322" s="37"/>
    </row>
    <row r="2323" spans="2:12" x14ac:dyDescent="0.25">
      <c r="B2323" s="18"/>
      <c r="C2323" s="38"/>
      <c r="D2323" s="39"/>
      <c r="E2323" s="40"/>
      <c r="F2323" s="40"/>
      <c r="G2323" s="40"/>
      <c r="H2323" s="41"/>
      <c r="I2323" s="38"/>
      <c r="J2323" s="38"/>
      <c r="K2323" s="38"/>
      <c r="L2323" s="37"/>
    </row>
    <row r="2324" spans="2:12" x14ac:dyDescent="0.25">
      <c r="B2324" s="18"/>
      <c r="C2324" s="38"/>
      <c r="D2324" s="39"/>
      <c r="E2324" s="40"/>
      <c r="F2324" s="40"/>
      <c r="G2324" s="40"/>
      <c r="H2324" s="41"/>
      <c r="I2324" s="38"/>
      <c r="J2324" s="38"/>
      <c r="K2324" s="38"/>
      <c r="L2324" s="37"/>
    </row>
    <row r="2325" spans="2:12" x14ac:dyDescent="0.25">
      <c r="B2325" s="18"/>
      <c r="C2325" s="38"/>
      <c r="D2325" s="39"/>
      <c r="E2325" s="40"/>
      <c r="F2325" s="40"/>
      <c r="G2325" s="40"/>
      <c r="H2325" s="41"/>
      <c r="I2325" s="38"/>
      <c r="J2325" s="38"/>
      <c r="K2325" s="38"/>
      <c r="L2325" s="37"/>
    </row>
    <row r="2326" spans="2:12" x14ac:dyDescent="0.25">
      <c r="B2326" s="18"/>
      <c r="C2326" s="38"/>
      <c r="D2326" s="39"/>
      <c r="E2326" s="40"/>
      <c r="F2326" s="40"/>
      <c r="G2326" s="40"/>
      <c r="H2326" s="41"/>
      <c r="I2326" s="38"/>
      <c r="J2326" s="38"/>
      <c r="K2326" s="38"/>
      <c r="L2326" s="37"/>
    </row>
    <row r="2327" spans="2:12" x14ac:dyDescent="0.25">
      <c r="B2327" s="18"/>
      <c r="C2327" s="38"/>
      <c r="D2327" s="39"/>
      <c r="E2327" s="40"/>
      <c r="F2327" s="40"/>
      <c r="G2327" s="40"/>
      <c r="H2327" s="41"/>
      <c r="I2327" s="38"/>
      <c r="J2327" s="38"/>
      <c r="K2327" s="38"/>
      <c r="L2327" s="37"/>
    </row>
    <row r="2328" spans="2:12" x14ac:dyDescent="0.25">
      <c r="B2328" s="18"/>
      <c r="C2328" s="38"/>
      <c r="D2328" s="39"/>
      <c r="E2328" s="40"/>
      <c r="F2328" s="40"/>
      <c r="G2328" s="40"/>
      <c r="H2328" s="41"/>
      <c r="I2328" s="38"/>
      <c r="J2328" s="38"/>
      <c r="K2328" s="38"/>
      <c r="L2328" s="37"/>
    </row>
    <row r="2329" spans="2:12" x14ac:dyDescent="0.25">
      <c r="B2329" s="18"/>
      <c r="C2329" s="38"/>
      <c r="D2329" s="39"/>
      <c r="E2329" s="40"/>
      <c r="F2329" s="40"/>
      <c r="G2329" s="40"/>
      <c r="H2329" s="41"/>
      <c r="I2329" s="38"/>
      <c r="J2329" s="38"/>
      <c r="K2329" s="38"/>
      <c r="L2329" s="37"/>
    </row>
    <row r="2330" spans="2:12" x14ac:dyDescent="0.25">
      <c r="B2330" s="18"/>
      <c r="C2330" s="38"/>
      <c r="D2330" s="39"/>
      <c r="E2330" s="40"/>
      <c r="F2330" s="40"/>
      <c r="G2330" s="40"/>
      <c r="H2330" s="41"/>
      <c r="I2330" s="38"/>
      <c r="J2330" s="38"/>
      <c r="K2330" s="38"/>
      <c r="L2330" s="37"/>
    </row>
    <row r="2331" spans="2:12" x14ac:dyDescent="0.25">
      <c r="B2331" s="18"/>
      <c r="C2331" s="38"/>
      <c r="D2331" s="39"/>
      <c r="E2331" s="40"/>
      <c r="F2331" s="40"/>
      <c r="G2331" s="40"/>
      <c r="H2331" s="41"/>
      <c r="I2331" s="38"/>
      <c r="J2331" s="38"/>
      <c r="K2331" s="38"/>
      <c r="L2331" s="37"/>
    </row>
    <row r="2332" spans="2:12" x14ac:dyDescent="0.25">
      <c r="B2332" s="18"/>
      <c r="C2332" s="38"/>
      <c r="D2332" s="39"/>
      <c r="E2332" s="40"/>
      <c r="F2332" s="40"/>
      <c r="G2332" s="40"/>
      <c r="H2332" s="41"/>
      <c r="I2332" s="38"/>
      <c r="J2332" s="38"/>
      <c r="K2332" s="38"/>
      <c r="L2332" s="37"/>
    </row>
    <row r="2333" spans="2:12" x14ac:dyDescent="0.25">
      <c r="B2333" s="18"/>
      <c r="C2333" s="38"/>
      <c r="D2333" s="39"/>
      <c r="E2333" s="40"/>
      <c r="F2333" s="40"/>
      <c r="G2333" s="40"/>
      <c r="H2333" s="41"/>
      <c r="I2333" s="38"/>
      <c r="J2333" s="38"/>
      <c r="K2333" s="38"/>
      <c r="L2333" s="37"/>
    </row>
    <row r="2334" spans="2:12" x14ac:dyDescent="0.25">
      <c r="B2334" s="18"/>
      <c r="C2334" s="38"/>
      <c r="D2334" s="39"/>
      <c r="E2334" s="40"/>
      <c r="F2334" s="40"/>
      <c r="G2334" s="40"/>
      <c r="H2334" s="41"/>
      <c r="I2334" s="38"/>
      <c r="J2334" s="38"/>
      <c r="K2334" s="38"/>
      <c r="L2334" s="37"/>
    </row>
    <row r="2335" spans="2:12" x14ac:dyDescent="0.25">
      <c r="B2335" s="18"/>
      <c r="C2335" s="38"/>
      <c r="D2335" s="39"/>
      <c r="E2335" s="40"/>
      <c r="F2335" s="40"/>
      <c r="G2335" s="40"/>
      <c r="H2335" s="41"/>
      <c r="I2335" s="38"/>
      <c r="J2335" s="38"/>
      <c r="K2335" s="38"/>
      <c r="L2335" s="37"/>
    </row>
    <row r="2336" spans="2:12" x14ac:dyDescent="0.25">
      <c r="B2336" s="18"/>
      <c r="C2336" s="38"/>
      <c r="D2336" s="39"/>
      <c r="E2336" s="40"/>
      <c r="F2336" s="40"/>
      <c r="G2336" s="40"/>
      <c r="H2336" s="41"/>
      <c r="I2336" s="38"/>
      <c r="J2336" s="38"/>
      <c r="K2336" s="38"/>
      <c r="L2336" s="37"/>
    </row>
    <row r="2337" spans="2:12" x14ac:dyDescent="0.25">
      <c r="B2337" s="18"/>
      <c r="C2337" s="38"/>
      <c r="D2337" s="39"/>
      <c r="E2337" s="40"/>
      <c r="F2337" s="40"/>
      <c r="G2337" s="40"/>
      <c r="H2337" s="41"/>
      <c r="I2337" s="38"/>
      <c r="J2337" s="38"/>
      <c r="K2337" s="38"/>
      <c r="L2337" s="37"/>
    </row>
    <row r="2338" spans="2:12" x14ac:dyDescent="0.25">
      <c r="B2338" s="18"/>
      <c r="C2338" s="38"/>
      <c r="D2338" s="39"/>
      <c r="E2338" s="40"/>
      <c r="F2338" s="40"/>
      <c r="G2338" s="40"/>
      <c r="H2338" s="41"/>
      <c r="I2338" s="38"/>
      <c r="J2338" s="38"/>
      <c r="K2338" s="38"/>
      <c r="L2338" s="37"/>
    </row>
    <row r="2339" spans="2:12" x14ac:dyDescent="0.25">
      <c r="B2339" s="18"/>
      <c r="C2339" s="38"/>
      <c r="D2339" s="39"/>
      <c r="E2339" s="40"/>
      <c r="F2339" s="40"/>
      <c r="G2339" s="40"/>
      <c r="H2339" s="41"/>
      <c r="I2339" s="38"/>
      <c r="J2339" s="38"/>
      <c r="K2339" s="38"/>
      <c r="L2339" s="37"/>
    </row>
    <row r="2340" spans="2:12" x14ac:dyDescent="0.25">
      <c r="B2340" s="18"/>
      <c r="C2340" s="38"/>
      <c r="D2340" s="39"/>
      <c r="E2340" s="40"/>
      <c r="F2340" s="40"/>
      <c r="G2340" s="40"/>
      <c r="H2340" s="41"/>
      <c r="I2340" s="38"/>
      <c r="J2340" s="38"/>
      <c r="K2340" s="38"/>
      <c r="L2340" s="37"/>
    </row>
    <row r="2341" spans="2:12" x14ac:dyDescent="0.25">
      <c r="B2341" s="18"/>
      <c r="C2341" s="38"/>
      <c r="D2341" s="39"/>
      <c r="E2341" s="40"/>
      <c r="F2341" s="40"/>
      <c r="G2341" s="40"/>
      <c r="H2341" s="41"/>
      <c r="I2341" s="38"/>
      <c r="J2341" s="38"/>
      <c r="K2341" s="38"/>
      <c r="L2341" s="37"/>
    </row>
    <row r="2342" spans="2:12" x14ac:dyDescent="0.25">
      <c r="B2342" s="18"/>
      <c r="C2342" s="38"/>
      <c r="D2342" s="39"/>
      <c r="E2342" s="40"/>
      <c r="F2342" s="40"/>
      <c r="G2342" s="40"/>
      <c r="H2342" s="41"/>
      <c r="I2342" s="38"/>
      <c r="J2342" s="38"/>
      <c r="K2342" s="38"/>
      <c r="L2342" s="37"/>
    </row>
    <row r="2343" spans="2:12" x14ac:dyDescent="0.25">
      <c r="B2343" s="18"/>
      <c r="C2343" s="38"/>
      <c r="D2343" s="39"/>
      <c r="E2343" s="40"/>
      <c r="F2343" s="40"/>
      <c r="G2343" s="40"/>
      <c r="H2343" s="41"/>
      <c r="I2343" s="38"/>
      <c r="J2343" s="38"/>
      <c r="K2343" s="38"/>
      <c r="L2343" s="37"/>
    </row>
    <row r="2344" spans="2:12" x14ac:dyDescent="0.25">
      <c r="B2344" s="18"/>
      <c r="C2344" s="38"/>
      <c r="D2344" s="39"/>
      <c r="E2344" s="40"/>
      <c r="F2344" s="40"/>
      <c r="G2344" s="40"/>
      <c r="H2344" s="41"/>
      <c r="I2344" s="38"/>
      <c r="J2344" s="38"/>
      <c r="K2344" s="38"/>
      <c r="L2344" s="37"/>
    </row>
    <row r="2345" spans="2:12" x14ac:dyDescent="0.25">
      <c r="B2345" s="18"/>
      <c r="C2345" s="38"/>
      <c r="D2345" s="39"/>
      <c r="E2345" s="40"/>
      <c r="F2345" s="40"/>
      <c r="G2345" s="40"/>
      <c r="H2345" s="41"/>
      <c r="I2345" s="38"/>
      <c r="J2345" s="38"/>
      <c r="K2345" s="38"/>
      <c r="L2345" s="37"/>
    </row>
    <row r="2346" spans="2:12" x14ac:dyDescent="0.25">
      <c r="B2346" s="18"/>
      <c r="C2346" s="38"/>
      <c r="D2346" s="39"/>
      <c r="E2346" s="40"/>
      <c r="F2346" s="40"/>
      <c r="G2346" s="40"/>
      <c r="H2346" s="41"/>
      <c r="I2346" s="38"/>
      <c r="J2346" s="38"/>
      <c r="K2346" s="38"/>
      <c r="L2346" s="37"/>
    </row>
    <row r="2347" spans="2:12" x14ac:dyDescent="0.25">
      <c r="B2347" s="18"/>
      <c r="C2347" s="38"/>
      <c r="D2347" s="39"/>
      <c r="E2347" s="40"/>
      <c r="F2347" s="40"/>
      <c r="G2347" s="40"/>
      <c r="H2347" s="41"/>
      <c r="I2347" s="38"/>
      <c r="J2347" s="38"/>
      <c r="K2347" s="38"/>
      <c r="L2347" s="37"/>
    </row>
    <row r="2348" spans="2:12" x14ac:dyDescent="0.25">
      <c r="B2348" s="18"/>
      <c r="C2348" s="38"/>
      <c r="D2348" s="39"/>
      <c r="E2348" s="40"/>
      <c r="F2348" s="40"/>
      <c r="G2348" s="40"/>
      <c r="H2348" s="41"/>
      <c r="I2348" s="38"/>
      <c r="J2348" s="38"/>
      <c r="K2348" s="38"/>
      <c r="L2348" s="37"/>
    </row>
    <row r="2349" spans="2:12" x14ac:dyDescent="0.25">
      <c r="B2349" s="18"/>
      <c r="C2349" s="38"/>
      <c r="D2349" s="39"/>
      <c r="E2349" s="40"/>
      <c r="F2349" s="40"/>
      <c r="G2349" s="40"/>
      <c r="H2349" s="41"/>
      <c r="I2349" s="38"/>
      <c r="J2349" s="38"/>
      <c r="K2349" s="38"/>
      <c r="L2349" s="37"/>
    </row>
    <row r="2350" spans="2:12" x14ac:dyDescent="0.25">
      <c r="B2350" s="18"/>
      <c r="C2350" s="38"/>
      <c r="D2350" s="39"/>
      <c r="E2350" s="40"/>
      <c r="F2350" s="40"/>
      <c r="G2350" s="40"/>
      <c r="H2350" s="41"/>
      <c r="I2350" s="38"/>
      <c r="J2350" s="38"/>
      <c r="K2350" s="38"/>
      <c r="L2350" s="37"/>
    </row>
    <row r="2351" spans="2:12" x14ac:dyDescent="0.25">
      <c r="B2351" s="18"/>
      <c r="C2351" s="38"/>
      <c r="D2351" s="39"/>
      <c r="E2351" s="40"/>
      <c r="F2351" s="40"/>
      <c r="G2351" s="40"/>
      <c r="H2351" s="41"/>
      <c r="I2351" s="38"/>
      <c r="J2351" s="38"/>
      <c r="K2351" s="38"/>
      <c r="L2351" s="37"/>
    </row>
    <row r="2352" spans="2:12" x14ac:dyDescent="0.25">
      <c r="B2352" s="18"/>
      <c r="C2352" s="38"/>
      <c r="D2352" s="39"/>
      <c r="E2352" s="40"/>
      <c r="F2352" s="40"/>
      <c r="G2352" s="40"/>
      <c r="H2352" s="41"/>
      <c r="I2352" s="38"/>
      <c r="J2352" s="38"/>
      <c r="K2352" s="38"/>
      <c r="L2352" s="37"/>
    </row>
    <row r="2353" spans="2:12" x14ac:dyDescent="0.25">
      <c r="B2353" s="18"/>
      <c r="C2353" s="38"/>
      <c r="D2353" s="39"/>
      <c r="E2353" s="40"/>
      <c r="F2353" s="40"/>
      <c r="G2353" s="40"/>
      <c r="H2353" s="41"/>
      <c r="I2353" s="38"/>
      <c r="J2353" s="38"/>
      <c r="K2353" s="38"/>
      <c r="L2353" s="37"/>
    </row>
    <row r="2354" spans="2:12" x14ac:dyDescent="0.25">
      <c r="B2354" s="18"/>
      <c r="C2354" s="38"/>
      <c r="D2354" s="39"/>
      <c r="E2354" s="40"/>
      <c r="F2354" s="40"/>
      <c r="G2354" s="40"/>
      <c r="H2354" s="41"/>
      <c r="I2354" s="38"/>
      <c r="J2354" s="38"/>
      <c r="K2354" s="38"/>
      <c r="L2354" s="37"/>
    </row>
    <row r="2355" spans="2:12" x14ac:dyDescent="0.25">
      <c r="B2355" s="18"/>
      <c r="C2355" s="38"/>
      <c r="D2355" s="39"/>
      <c r="E2355" s="40"/>
      <c r="F2355" s="40"/>
      <c r="G2355" s="40"/>
      <c r="H2355" s="41"/>
      <c r="I2355" s="38"/>
      <c r="J2355" s="38"/>
      <c r="K2355" s="38"/>
      <c r="L2355" s="37"/>
    </row>
    <row r="2356" spans="2:12" x14ac:dyDescent="0.25">
      <c r="B2356" s="18"/>
      <c r="C2356" s="38"/>
      <c r="D2356" s="39"/>
      <c r="E2356" s="40"/>
      <c r="F2356" s="40"/>
      <c r="G2356" s="40"/>
      <c r="H2356" s="41"/>
      <c r="I2356" s="38"/>
      <c r="J2356" s="38"/>
      <c r="K2356" s="38"/>
      <c r="L2356" s="37"/>
    </row>
    <row r="2357" spans="2:12" x14ac:dyDescent="0.25">
      <c r="B2357" s="18"/>
      <c r="C2357" s="38"/>
      <c r="D2357" s="39"/>
      <c r="E2357" s="40"/>
      <c r="F2357" s="40"/>
      <c r="G2357" s="40"/>
      <c r="H2357" s="41"/>
      <c r="I2357" s="38"/>
      <c r="J2357" s="38"/>
      <c r="K2357" s="38"/>
      <c r="L2357" s="37"/>
    </row>
    <row r="2358" spans="2:12" x14ac:dyDescent="0.25">
      <c r="B2358" s="18"/>
      <c r="C2358" s="38"/>
      <c r="D2358" s="39"/>
      <c r="E2358" s="40"/>
      <c r="F2358" s="40"/>
      <c r="G2358" s="40"/>
      <c r="H2358" s="41"/>
      <c r="I2358" s="38"/>
      <c r="J2358" s="38"/>
      <c r="K2358" s="38"/>
      <c r="L2358" s="37"/>
    </row>
    <row r="2359" spans="2:12" x14ac:dyDescent="0.25">
      <c r="B2359" s="18"/>
      <c r="C2359" s="38"/>
      <c r="D2359" s="39"/>
      <c r="E2359" s="40"/>
      <c r="F2359" s="40"/>
      <c r="G2359" s="40"/>
      <c r="H2359" s="41"/>
      <c r="I2359" s="38"/>
      <c r="J2359" s="38"/>
      <c r="K2359" s="38"/>
      <c r="L2359" s="37"/>
    </row>
    <row r="2360" spans="2:12" x14ac:dyDescent="0.25">
      <c r="B2360" s="18"/>
      <c r="C2360" s="38"/>
      <c r="D2360" s="39"/>
      <c r="E2360" s="40"/>
      <c r="F2360" s="40"/>
      <c r="G2360" s="40"/>
      <c r="H2360" s="41"/>
      <c r="I2360" s="38"/>
      <c r="J2360" s="38"/>
      <c r="K2360" s="38"/>
      <c r="L2360" s="37"/>
    </row>
    <row r="2361" spans="2:12" x14ac:dyDescent="0.25">
      <c r="B2361" s="18"/>
      <c r="C2361" s="38"/>
      <c r="D2361" s="39"/>
      <c r="E2361" s="40"/>
      <c r="F2361" s="40"/>
      <c r="G2361" s="40"/>
      <c r="H2361" s="41"/>
      <c r="I2361" s="38"/>
      <c r="J2361" s="38"/>
      <c r="K2361" s="38"/>
      <c r="L2361" s="37"/>
    </row>
    <row r="2362" spans="2:12" x14ac:dyDescent="0.25">
      <c r="B2362" s="18"/>
      <c r="C2362" s="38"/>
      <c r="D2362" s="39"/>
      <c r="E2362" s="40"/>
      <c r="F2362" s="40"/>
      <c r="G2362" s="40"/>
      <c r="H2362" s="41"/>
      <c r="I2362" s="38"/>
      <c r="J2362" s="38"/>
      <c r="K2362" s="38"/>
      <c r="L2362" s="37"/>
    </row>
    <row r="2363" spans="2:12" x14ac:dyDescent="0.25">
      <c r="B2363" s="18"/>
      <c r="C2363" s="38"/>
      <c r="D2363" s="39"/>
      <c r="E2363" s="40"/>
      <c r="F2363" s="40"/>
      <c r="G2363" s="40"/>
      <c r="H2363" s="41"/>
      <c r="I2363" s="38"/>
      <c r="J2363" s="38"/>
      <c r="K2363" s="38"/>
      <c r="L2363" s="37"/>
    </row>
    <row r="2364" spans="2:12" x14ac:dyDescent="0.25">
      <c r="B2364" s="18"/>
      <c r="C2364" s="38"/>
      <c r="D2364" s="39"/>
      <c r="E2364" s="40"/>
      <c r="F2364" s="40"/>
      <c r="G2364" s="40"/>
      <c r="H2364" s="41"/>
      <c r="I2364" s="38"/>
      <c r="J2364" s="38"/>
      <c r="K2364" s="38"/>
      <c r="L2364" s="37"/>
    </row>
    <row r="2365" spans="2:12" x14ac:dyDescent="0.25">
      <c r="B2365" s="18"/>
      <c r="C2365" s="38"/>
      <c r="D2365" s="39"/>
      <c r="E2365" s="40"/>
      <c r="F2365" s="40"/>
      <c r="G2365" s="40"/>
      <c r="H2365" s="41"/>
      <c r="I2365" s="38"/>
      <c r="J2365" s="38"/>
      <c r="K2365" s="38"/>
      <c r="L2365" s="37"/>
    </row>
    <row r="2366" spans="2:12" x14ac:dyDescent="0.25">
      <c r="B2366" s="18"/>
      <c r="C2366" s="38"/>
      <c r="D2366" s="39"/>
      <c r="E2366" s="40"/>
      <c r="F2366" s="40"/>
      <c r="G2366" s="40"/>
      <c r="H2366" s="41"/>
      <c r="I2366" s="38"/>
      <c r="J2366" s="38"/>
      <c r="K2366" s="38"/>
      <c r="L2366" s="37"/>
    </row>
    <row r="2367" spans="2:12" x14ac:dyDescent="0.25">
      <c r="B2367" s="18"/>
      <c r="C2367" s="38"/>
      <c r="D2367" s="39"/>
      <c r="E2367" s="40"/>
      <c r="F2367" s="40"/>
      <c r="G2367" s="40"/>
      <c r="H2367" s="41"/>
      <c r="I2367" s="38"/>
      <c r="J2367" s="38"/>
      <c r="K2367" s="38"/>
      <c r="L2367" s="37"/>
    </row>
    <row r="2368" spans="2:12" x14ac:dyDescent="0.25">
      <c r="B2368" s="18"/>
      <c r="C2368" s="38"/>
      <c r="D2368" s="39"/>
      <c r="E2368" s="40"/>
      <c r="F2368" s="40"/>
      <c r="G2368" s="40"/>
      <c r="H2368" s="41"/>
      <c r="I2368" s="38"/>
      <c r="J2368" s="38"/>
      <c r="K2368" s="38"/>
      <c r="L2368" s="37"/>
    </row>
    <row r="2369" spans="2:12" x14ac:dyDescent="0.25">
      <c r="B2369" s="18"/>
      <c r="C2369" s="38"/>
      <c r="D2369" s="39"/>
      <c r="E2369" s="40"/>
      <c r="F2369" s="40"/>
      <c r="G2369" s="40"/>
      <c r="H2369" s="41"/>
      <c r="I2369" s="38"/>
      <c r="J2369" s="38"/>
      <c r="K2369" s="38"/>
      <c r="L2369" s="37"/>
    </row>
    <row r="2370" spans="2:12" x14ac:dyDescent="0.25">
      <c r="B2370" s="18"/>
      <c r="C2370" s="38"/>
      <c r="D2370" s="39"/>
      <c r="E2370" s="40"/>
      <c r="F2370" s="40"/>
      <c r="G2370" s="40"/>
      <c r="H2370" s="41"/>
      <c r="I2370" s="38"/>
      <c r="J2370" s="38"/>
      <c r="K2370" s="38"/>
      <c r="L2370" s="37"/>
    </row>
    <row r="2371" spans="2:12" x14ac:dyDescent="0.25">
      <c r="B2371" s="18"/>
      <c r="C2371" s="38"/>
      <c r="D2371" s="39"/>
      <c r="E2371" s="40"/>
      <c r="F2371" s="40"/>
      <c r="G2371" s="40"/>
      <c r="H2371" s="41"/>
      <c r="I2371" s="38"/>
      <c r="J2371" s="38"/>
      <c r="K2371" s="38"/>
      <c r="L2371" s="37"/>
    </row>
    <row r="2372" spans="2:12" x14ac:dyDescent="0.25">
      <c r="B2372" s="18"/>
      <c r="C2372" s="38"/>
      <c r="D2372" s="39"/>
      <c r="E2372" s="40"/>
      <c r="F2372" s="40"/>
      <c r="G2372" s="40"/>
      <c r="H2372" s="41"/>
      <c r="I2372" s="38"/>
      <c r="J2372" s="38"/>
      <c r="K2372" s="38"/>
      <c r="L2372" s="37"/>
    </row>
    <row r="2373" spans="2:12" x14ac:dyDescent="0.25">
      <c r="B2373" s="18"/>
      <c r="C2373" s="38"/>
      <c r="D2373" s="39"/>
      <c r="E2373" s="40"/>
      <c r="F2373" s="40"/>
      <c r="G2373" s="40"/>
      <c r="H2373" s="41"/>
      <c r="I2373" s="38"/>
      <c r="J2373" s="38"/>
      <c r="K2373" s="38"/>
      <c r="L2373" s="37"/>
    </row>
    <row r="2374" spans="2:12" x14ac:dyDescent="0.25">
      <c r="B2374" s="18"/>
      <c r="C2374" s="38"/>
      <c r="D2374" s="39"/>
      <c r="E2374" s="40"/>
      <c r="F2374" s="40"/>
      <c r="G2374" s="40"/>
      <c r="H2374" s="41"/>
      <c r="I2374" s="38"/>
      <c r="J2374" s="38"/>
      <c r="K2374" s="38"/>
      <c r="L2374" s="37"/>
    </row>
    <row r="2375" spans="2:12" x14ac:dyDescent="0.25">
      <c r="B2375" s="18"/>
      <c r="C2375" s="38"/>
      <c r="D2375" s="39"/>
      <c r="E2375" s="40"/>
      <c r="F2375" s="40"/>
      <c r="G2375" s="40"/>
      <c r="H2375" s="41"/>
      <c r="I2375" s="38"/>
      <c r="J2375" s="38"/>
      <c r="K2375" s="38"/>
      <c r="L2375" s="37"/>
    </row>
    <row r="2376" spans="2:12" x14ac:dyDescent="0.25">
      <c r="B2376" s="18"/>
      <c r="C2376" s="38"/>
      <c r="D2376" s="39"/>
      <c r="E2376" s="40"/>
      <c r="F2376" s="40"/>
      <c r="G2376" s="40"/>
      <c r="H2376" s="41"/>
      <c r="I2376" s="38"/>
      <c r="J2376" s="38"/>
      <c r="K2376" s="38"/>
      <c r="L2376" s="37"/>
    </row>
    <row r="2377" spans="2:12" x14ac:dyDescent="0.25">
      <c r="B2377" s="18"/>
      <c r="C2377" s="38"/>
      <c r="D2377" s="39"/>
      <c r="E2377" s="40"/>
      <c r="F2377" s="40"/>
      <c r="G2377" s="40"/>
      <c r="H2377" s="41"/>
      <c r="I2377" s="38"/>
      <c r="J2377" s="38"/>
      <c r="K2377" s="38"/>
      <c r="L2377" s="37"/>
    </row>
    <row r="2378" spans="2:12" x14ac:dyDescent="0.25">
      <c r="B2378" s="18"/>
      <c r="C2378" s="38"/>
      <c r="D2378" s="39"/>
      <c r="E2378" s="40"/>
      <c r="F2378" s="40"/>
      <c r="G2378" s="40"/>
      <c r="H2378" s="41"/>
      <c r="I2378" s="38"/>
      <c r="J2378" s="38"/>
      <c r="K2378" s="38"/>
      <c r="L2378" s="37"/>
    </row>
    <row r="2379" spans="2:12" x14ac:dyDescent="0.25">
      <c r="B2379" s="18"/>
      <c r="C2379" s="38"/>
      <c r="D2379" s="39"/>
      <c r="E2379" s="40"/>
      <c r="F2379" s="40"/>
      <c r="G2379" s="40"/>
      <c r="H2379" s="41"/>
      <c r="I2379" s="38"/>
      <c r="J2379" s="38"/>
      <c r="K2379" s="38"/>
      <c r="L2379" s="37"/>
    </row>
    <row r="2380" spans="2:12" x14ac:dyDescent="0.25">
      <c r="B2380" s="18"/>
      <c r="C2380" s="38"/>
      <c r="D2380" s="39"/>
      <c r="E2380" s="40"/>
      <c r="F2380" s="40"/>
      <c r="G2380" s="40"/>
      <c r="H2380" s="41"/>
      <c r="I2380" s="38"/>
      <c r="J2380" s="38"/>
      <c r="K2380" s="38"/>
      <c r="L2380" s="37"/>
    </row>
    <row r="2381" spans="2:12" x14ac:dyDescent="0.25">
      <c r="B2381" s="18"/>
      <c r="C2381" s="38"/>
      <c r="D2381" s="39"/>
      <c r="E2381" s="40"/>
      <c r="F2381" s="40"/>
      <c r="G2381" s="40"/>
      <c r="H2381" s="41"/>
      <c r="I2381" s="38"/>
      <c r="J2381" s="38"/>
      <c r="K2381" s="38"/>
      <c r="L2381" s="37"/>
    </row>
    <row r="2382" spans="2:12" x14ac:dyDescent="0.25">
      <c r="B2382" s="18"/>
      <c r="C2382" s="38"/>
      <c r="D2382" s="39"/>
      <c r="E2382" s="40"/>
      <c r="F2382" s="40"/>
      <c r="G2382" s="40"/>
      <c r="H2382" s="41"/>
      <c r="I2382" s="38"/>
      <c r="J2382" s="38"/>
      <c r="K2382" s="38"/>
      <c r="L2382" s="37"/>
    </row>
    <row r="2383" spans="2:12" x14ac:dyDescent="0.25">
      <c r="B2383" s="18"/>
      <c r="C2383" s="38"/>
      <c r="D2383" s="39"/>
      <c r="E2383" s="40"/>
      <c r="F2383" s="40"/>
      <c r="G2383" s="40"/>
      <c r="H2383" s="41"/>
      <c r="I2383" s="38"/>
      <c r="J2383" s="38"/>
      <c r="K2383" s="38"/>
      <c r="L2383" s="37"/>
    </row>
    <row r="2384" spans="2:12" x14ac:dyDescent="0.25">
      <c r="B2384" s="18"/>
      <c r="C2384" s="38"/>
      <c r="D2384" s="39"/>
      <c r="E2384" s="40"/>
      <c r="F2384" s="40"/>
      <c r="G2384" s="40"/>
      <c r="H2384" s="41"/>
      <c r="I2384" s="38"/>
      <c r="J2384" s="38"/>
      <c r="K2384" s="38"/>
      <c r="L2384" s="37"/>
    </row>
    <row r="2385" spans="2:12" x14ac:dyDescent="0.25">
      <c r="B2385" s="18"/>
      <c r="C2385" s="38"/>
      <c r="D2385" s="39"/>
      <c r="E2385" s="40"/>
      <c r="F2385" s="40"/>
      <c r="G2385" s="40"/>
      <c r="H2385" s="41"/>
      <c r="I2385" s="38"/>
      <c r="J2385" s="38"/>
      <c r="K2385" s="38"/>
      <c r="L2385" s="37"/>
    </row>
    <row r="2386" spans="2:12" x14ac:dyDescent="0.25">
      <c r="B2386" s="18"/>
      <c r="C2386" s="38"/>
      <c r="D2386" s="39"/>
      <c r="E2386" s="40"/>
      <c r="F2386" s="40"/>
      <c r="G2386" s="40"/>
      <c r="H2386" s="41"/>
      <c r="I2386" s="38"/>
      <c r="J2386" s="38"/>
      <c r="K2386" s="38"/>
      <c r="L2386" s="37"/>
    </row>
    <row r="2387" spans="2:12" x14ac:dyDescent="0.25">
      <c r="B2387" s="18"/>
      <c r="C2387" s="38"/>
      <c r="D2387" s="39"/>
      <c r="E2387" s="40"/>
      <c r="F2387" s="40"/>
      <c r="G2387" s="40"/>
      <c r="H2387" s="41"/>
      <c r="I2387" s="38"/>
      <c r="J2387" s="38"/>
      <c r="K2387" s="38"/>
      <c r="L2387" s="37"/>
    </row>
    <row r="2388" spans="2:12" x14ac:dyDescent="0.25">
      <c r="B2388" s="18"/>
      <c r="C2388" s="38"/>
      <c r="D2388" s="39"/>
      <c r="E2388" s="40"/>
      <c r="F2388" s="40"/>
      <c r="G2388" s="40"/>
      <c r="H2388" s="41"/>
      <c r="I2388" s="38"/>
      <c r="J2388" s="38"/>
      <c r="K2388" s="38"/>
      <c r="L2388" s="37"/>
    </row>
    <row r="2389" spans="2:12" x14ac:dyDescent="0.25">
      <c r="B2389" s="18"/>
      <c r="C2389" s="38"/>
      <c r="D2389" s="39"/>
      <c r="E2389" s="40"/>
      <c r="F2389" s="40"/>
      <c r="G2389" s="40"/>
      <c r="H2389" s="41"/>
      <c r="I2389" s="38"/>
      <c r="J2389" s="38"/>
      <c r="K2389" s="38"/>
      <c r="L2389" s="37"/>
    </row>
    <row r="2390" spans="2:12" x14ac:dyDescent="0.25">
      <c r="B2390" s="18"/>
      <c r="C2390" s="38"/>
      <c r="D2390" s="39"/>
      <c r="E2390" s="40"/>
      <c r="F2390" s="40"/>
      <c r="G2390" s="40"/>
      <c r="H2390" s="41"/>
      <c r="I2390" s="38"/>
      <c r="J2390" s="38"/>
      <c r="K2390" s="38"/>
      <c r="L2390" s="37"/>
    </row>
    <row r="2391" spans="2:12" x14ac:dyDescent="0.25">
      <c r="B2391" s="18"/>
      <c r="C2391" s="38"/>
      <c r="D2391" s="39"/>
      <c r="E2391" s="40"/>
      <c r="F2391" s="40"/>
      <c r="G2391" s="40"/>
      <c r="H2391" s="41"/>
      <c r="I2391" s="38"/>
      <c r="J2391" s="38"/>
      <c r="K2391" s="38"/>
      <c r="L2391" s="37"/>
    </row>
    <row r="2392" spans="2:12" x14ac:dyDescent="0.25">
      <c r="B2392" s="18"/>
      <c r="C2392" s="38"/>
      <c r="D2392" s="39"/>
      <c r="E2392" s="40"/>
      <c r="F2392" s="40"/>
      <c r="G2392" s="40"/>
      <c r="H2392" s="41"/>
      <c r="I2392" s="38"/>
      <c r="J2392" s="38"/>
      <c r="K2392" s="38"/>
      <c r="L2392" s="37"/>
    </row>
    <row r="2393" spans="2:12" x14ac:dyDescent="0.25">
      <c r="B2393" s="18"/>
      <c r="C2393" s="38"/>
      <c r="D2393" s="39"/>
      <c r="E2393" s="40"/>
      <c r="F2393" s="40"/>
      <c r="G2393" s="40"/>
      <c r="H2393" s="41"/>
      <c r="I2393" s="38"/>
      <c r="J2393" s="38"/>
      <c r="K2393" s="38"/>
      <c r="L2393" s="37"/>
    </row>
    <row r="2394" spans="2:12" x14ac:dyDescent="0.25">
      <c r="B2394" s="18"/>
      <c r="C2394" s="38"/>
      <c r="D2394" s="39"/>
      <c r="E2394" s="40"/>
      <c r="F2394" s="40"/>
      <c r="G2394" s="40"/>
      <c r="H2394" s="41"/>
      <c r="I2394" s="38"/>
      <c r="J2394" s="38"/>
      <c r="K2394" s="38"/>
      <c r="L2394" s="37"/>
    </row>
    <row r="2395" spans="2:12" x14ac:dyDescent="0.25">
      <c r="B2395" s="18"/>
      <c r="C2395" s="38"/>
      <c r="D2395" s="39"/>
      <c r="E2395" s="40"/>
      <c r="F2395" s="40"/>
      <c r="G2395" s="40"/>
      <c r="H2395" s="41"/>
      <c r="I2395" s="38"/>
      <c r="J2395" s="38"/>
      <c r="K2395" s="38"/>
      <c r="L2395" s="37"/>
    </row>
    <row r="2396" spans="2:12" x14ac:dyDescent="0.25">
      <c r="B2396" s="18"/>
      <c r="C2396" s="38"/>
      <c r="D2396" s="39"/>
      <c r="E2396" s="40"/>
      <c r="F2396" s="40"/>
      <c r="G2396" s="40"/>
      <c r="H2396" s="41"/>
      <c r="I2396" s="38"/>
      <c r="J2396" s="38"/>
      <c r="K2396" s="38"/>
      <c r="L2396" s="37"/>
    </row>
    <row r="2397" spans="2:12" x14ac:dyDescent="0.25">
      <c r="B2397" s="18"/>
      <c r="C2397" s="38"/>
      <c r="D2397" s="39"/>
      <c r="E2397" s="40"/>
      <c r="F2397" s="40"/>
      <c r="G2397" s="40"/>
      <c r="H2397" s="41"/>
      <c r="I2397" s="38"/>
      <c r="J2397" s="38"/>
      <c r="K2397" s="38"/>
      <c r="L2397" s="37"/>
    </row>
    <row r="2398" spans="2:12" x14ac:dyDescent="0.25">
      <c r="B2398" s="18"/>
      <c r="C2398" s="38"/>
      <c r="D2398" s="39"/>
      <c r="E2398" s="40"/>
      <c r="F2398" s="40"/>
      <c r="G2398" s="40"/>
      <c r="H2398" s="41"/>
      <c r="I2398" s="38"/>
      <c r="J2398" s="38"/>
      <c r="K2398" s="38"/>
      <c r="L2398" s="37"/>
    </row>
    <row r="2399" spans="2:12" x14ac:dyDescent="0.25">
      <c r="B2399" s="18"/>
      <c r="C2399" s="38"/>
      <c r="D2399" s="39"/>
      <c r="E2399" s="40"/>
      <c r="F2399" s="40"/>
      <c r="G2399" s="40"/>
      <c r="H2399" s="41"/>
      <c r="I2399" s="38"/>
      <c r="J2399" s="38"/>
      <c r="K2399" s="38"/>
      <c r="L2399" s="37"/>
    </row>
    <row r="2400" spans="2:12" x14ac:dyDescent="0.25">
      <c r="B2400" s="18"/>
      <c r="C2400" s="38"/>
      <c r="D2400" s="39"/>
      <c r="E2400" s="40"/>
      <c r="F2400" s="40"/>
      <c r="G2400" s="40"/>
      <c r="H2400" s="41"/>
      <c r="I2400" s="38"/>
      <c r="J2400" s="38"/>
      <c r="K2400" s="38"/>
      <c r="L2400" s="37"/>
    </row>
    <row r="2401" spans="2:12" x14ac:dyDescent="0.25">
      <c r="B2401" s="18"/>
      <c r="C2401" s="38"/>
      <c r="D2401" s="39"/>
      <c r="E2401" s="40"/>
      <c r="F2401" s="40"/>
      <c r="G2401" s="40"/>
      <c r="H2401" s="41"/>
      <c r="I2401" s="38"/>
      <c r="J2401" s="38"/>
      <c r="K2401" s="38"/>
      <c r="L2401" s="37"/>
    </row>
    <row r="2402" spans="2:12" x14ac:dyDescent="0.25">
      <c r="B2402" s="18"/>
      <c r="C2402" s="38"/>
      <c r="D2402" s="39"/>
      <c r="E2402" s="40"/>
      <c r="F2402" s="40"/>
      <c r="G2402" s="40"/>
      <c r="H2402" s="41"/>
      <c r="I2402" s="38"/>
      <c r="J2402" s="38"/>
      <c r="K2402" s="38"/>
      <c r="L2402" s="37"/>
    </row>
    <row r="2403" spans="2:12" x14ac:dyDescent="0.25">
      <c r="B2403" s="18"/>
      <c r="C2403" s="38"/>
      <c r="D2403" s="39"/>
      <c r="E2403" s="40"/>
      <c r="F2403" s="40"/>
      <c r="G2403" s="40"/>
      <c r="H2403" s="41"/>
      <c r="I2403" s="38"/>
      <c r="J2403" s="38"/>
      <c r="K2403" s="38"/>
      <c r="L2403" s="37"/>
    </row>
    <row r="2404" spans="2:12" x14ac:dyDescent="0.25">
      <c r="B2404" s="18"/>
      <c r="C2404" s="38"/>
      <c r="D2404" s="39"/>
      <c r="E2404" s="40"/>
      <c r="F2404" s="40"/>
      <c r="G2404" s="40"/>
      <c r="H2404" s="41"/>
      <c r="I2404" s="38"/>
      <c r="J2404" s="38"/>
      <c r="K2404" s="38"/>
      <c r="L2404" s="37"/>
    </row>
    <row r="2405" spans="2:12" x14ac:dyDescent="0.25">
      <c r="B2405" s="18"/>
      <c r="C2405" s="38"/>
      <c r="D2405" s="39"/>
      <c r="E2405" s="40"/>
      <c r="F2405" s="40"/>
      <c r="G2405" s="40"/>
      <c r="H2405" s="41"/>
      <c r="I2405" s="38"/>
      <c r="J2405" s="38"/>
      <c r="K2405" s="38"/>
      <c r="L2405" s="37"/>
    </row>
    <row r="2406" spans="2:12" x14ac:dyDescent="0.25">
      <c r="B2406" s="18"/>
      <c r="C2406" s="38"/>
      <c r="D2406" s="39"/>
      <c r="E2406" s="40"/>
      <c r="F2406" s="40"/>
      <c r="G2406" s="40"/>
      <c r="H2406" s="41"/>
      <c r="I2406" s="38"/>
      <c r="J2406" s="38"/>
      <c r="K2406" s="38"/>
      <c r="L2406" s="37"/>
    </row>
    <row r="2407" spans="2:12" x14ac:dyDescent="0.25">
      <c r="B2407" s="18"/>
      <c r="C2407" s="38"/>
      <c r="D2407" s="39"/>
      <c r="E2407" s="40"/>
      <c r="F2407" s="40"/>
      <c r="G2407" s="40"/>
      <c r="H2407" s="41"/>
      <c r="I2407" s="38"/>
      <c r="J2407" s="38"/>
      <c r="K2407" s="38"/>
      <c r="L2407" s="37"/>
    </row>
    <row r="2408" spans="2:12" x14ac:dyDescent="0.25">
      <c r="B2408" s="18"/>
      <c r="C2408" s="38"/>
      <c r="D2408" s="39"/>
      <c r="E2408" s="40"/>
      <c r="F2408" s="40"/>
      <c r="G2408" s="40"/>
      <c r="H2408" s="41"/>
      <c r="I2408" s="38"/>
      <c r="J2408" s="38"/>
      <c r="K2408" s="38"/>
      <c r="L2408" s="37"/>
    </row>
    <row r="2409" spans="2:12" x14ac:dyDescent="0.25">
      <c r="B2409" s="18"/>
      <c r="C2409" s="38"/>
      <c r="D2409" s="39"/>
      <c r="E2409" s="40"/>
      <c r="F2409" s="40"/>
      <c r="G2409" s="40"/>
      <c r="H2409" s="41"/>
      <c r="I2409" s="38"/>
      <c r="J2409" s="38"/>
      <c r="K2409" s="38"/>
      <c r="L2409" s="37"/>
    </row>
    <row r="2410" spans="2:12" x14ac:dyDescent="0.25">
      <c r="B2410" s="18"/>
      <c r="C2410" s="38"/>
      <c r="D2410" s="39"/>
      <c r="E2410" s="40"/>
      <c r="F2410" s="40"/>
      <c r="G2410" s="40"/>
      <c r="H2410" s="41"/>
      <c r="I2410" s="38"/>
      <c r="J2410" s="38"/>
      <c r="K2410" s="38"/>
      <c r="L2410" s="37"/>
    </row>
    <row r="2411" spans="2:12" x14ac:dyDescent="0.25">
      <c r="B2411" s="18"/>
      <c r="C2411" s="38"/>
      <c r="D2411" s="39"/>
      <c r="E2411" s="40"/>
      <c r="F2411" s="40"/>
      <c r="G2411" s="40"/>
      <c r="H2411" s="41"/>
      <c r="I2411" s="38"/>
      <c r="J2411" s="38"/>
      <c r="K2411" s="38"/>
      <c r="L2411" s="37"/>
    </row>
    <row r="2412" spans="2:12" x14ac:dyDescent="0.25">
      <c r="B2412" s="18"/>
      <c r="C2412" s="38"/>
      <c r="D2412" s="39"/>
      <c r="E2412" s="40"/>
      <c r="F2412" s="40"/>
      <c r="G2412" s="40"/>
      <c r="H2412" s="41"/>
      <c r="I2412" s="38"/>
      <c r="J2412" s="38"/>
      <c r="K2412" s="38"/>
      <c r="L2412" s="37"/>
    </row>
    <row r="2413" spans="2:12" x14ac:dyDescent="0.25">
      <c r="B2413" s="18"/>
      <c r="C2413" s="38"/>
      <c r="D2413" s="39"/>
      <c r="E2413" s="40"/>
      <c r="F2413" s="40"/>
      <c r="G2413" s="40"/>
      <c r="H2413" s="41"/>
      <c r="I2413" s="38"/>
      <c r="J2413" s="38"/>
      <c r="K2413" s="38"/>
      <c r="L2413" s="37"/>
    </row>
    <row r="2414" spans="2:12" x14ac:dyDescent="0.25">
      <c r="B2414" s="18"/>
      <c r="C2414" s="38"/>
      <c r="D2414" s="39"/>
      <c r="E2414" s="40"/>
      <c r="F2414" s="40"/>
      <c r="G2414" s="40"/>
      <c r="H2414" s="41"/>
      <c r="I2414" s="38"/>
      <c r="J2414" s="38"/>
      <c r="K2414" s="38"/>
      <c r="L2414" s="37"/>
    </row>
    <row r="2415" spans="2:12" x14ac:dyDescent="0.25">
      <c r="B2415" s="18"/>
      <c r="C2415" s="38"/>
      <c r="D2415" s="39"/>
      <c r="E2415" s="40"/>
      <c r="F2415" s="40"/>
      <c r="G2415" s="40"/>
      <c r="H2415" s="41"/>
      <c r="I2415" s="38"/>
      <c r="J2415" s="38"/>
      <c r="K2415" s="38"/>
      <c r="L2415" s="37"/>
    </row>
    <row r="2416" spans="2:12" x14ac:dyDescent="0.25">
      <c r="B2416" s="18"/>
      <c r="C2416" s="38"/>
      <c r="D2416" s="39"/>
      <c r="E2416" s="40"/>
      <c r="F2416" s="40"/>
      <c r="G2416" s="40"/>
      <c r="H2416" s="41"/>
      <c r="I2416" s="38"/>
      <c r="J2416" s="38"/>
      <c r="K2416" s="38"/>
      <c r="L2416" s="37"/>
    </row>
    <row r="2417" spans="2:12" x14ac:dyDescent="0.25">
      <c r="B2417" s="18"/>
      <c r="C2417" s="38"/>
      <c r="D2417" s="39"/>
      <c r="E2417" s="40"/>
      <c r="F2417" s="40"/>
      <c r="G2417" s="40"/>
      <c r="H2417" s="41"/>
      <c r="I2417" s="38"/>
      <c r="J2417" s="38"/>
      <c r="K2417" s="38"/>
      <c r="L2417" s="37"/>
    </row>
    <row r="2418" spans="2:12" x14ac:dyDescent="0.25">
      <c r="B2418" s="18"/>
      <c r="C2418" s="38"/>
      <c r="D2418" s="39"/>
      <c r="E2418" s="40"/>
      <c r="F2418" s="40"/>
      <c r="G2418" s="40"/>
      <c r="H2418" s="41"/>
      <c r="I2418" s="38"/>
      <c r="J2418" s="38"/>
      <c r="K2418" s="38"/>
      <c r="L2418" s="37"/>
    </row>
    <row r="2419" spans="2:12" x14ac:dyDescent="0.25">
      <c r="B2419" s="18"/>
      <c r="C2419" s="38"/>
      <c r="D2419" s="39"/>
      <c r="E2419" s="40"/>
      <c r="F2419" s="40"/>
      <c r="G2419" s="40"/>
      <c r="H2419" s="41"/>
      <c r="I2419" s="38"/>
      <c r="J2419" s="38"/>
      <c r="K2419" s="38"/>
      <c r="L2419" s="37"/>
    </row>
    <row r="2420" spans="2:12" x14ac:dyDescent="0.25">
      <c r="B2420" s="18"/>
      <c r="C2420" s="38"/>
      <c r="D2420" s="39"/>
      <c r="E2420" s="40"/>
      <c r="F2420" s="40"/>
      <c r="G2420" s="40"/>
      <c r="H2420" s="41"/>
      <c r="I2420" s="38"/>
      <c r="J2420" s="38"/>
      <c r="K2420" s="38"/>
      <c r="L2420" s="37"/>
    </row>
    <row r="2421" spans="2:12" x14ac:dyDescent="0.25">
      <c r="B2421" s="18"/>
      <c r="C2421" s="38"/>
      <c r="D2421" s="39"/>
      <c r="E2421" s="40"/>
      <c r="F2421" s="40"/>
      <c r="G2421" s="40"/>
      <c r="H2421" s="41"/>
      <c r="I2421" s="38"/>
      <c r="J2421" s="38"/>
      <c r="K2421" s="38"/>
      <c r="L2421" s="37"/>
    </row>
    <row r="2422" spans="2:12" x14ac:dyDescent="0.25">
      <c r="B2422" s="18"/>
      <c r="C2422" s="38"/>
      <c r="D2422" s="39"/>
      <c r="E2422" s="40"/>
      <c r="F2422" s="40"/>
      <c r="G2422" s="40"/>
      <c r="H2422" s="41"/>
      <c r="I2422" s="38"/>
      <c r="J2422" s="38"/>
      <c r="K2422" s="38"/>
      <c r="L2422" s="37"/>
    </row>
    <row r="2423" spans="2:12" x14ac:dyDescent="0.25">
      <c r="B2423" s="18"/>
      <c r="C2423" s="38"/>
      <c r="D2423" s="39"/>
      <c r="E2423" s="40"/>
      <c r="F2423" s="40"/>
      <c r="G2423" s="40"/>
      <c r="H2423" s="41"/>
      <c r="I2423" s="38"/>
      <c r="J2423" s="38"/>
      <c r="K2423" s="38"/>
      <c r="L2423" s="37"/>
    </row>
    <row r="2424" spans="2:12" x14ac:dyDescent="0.25">
      <c r="B2424" s="18"/>
      <c r="C2424" s="38"/>
      <c r="D2424" s="39"/>
      <c r="E2424" s="40"/>
      <c r="F2424" s="40"/>
      <c r="G2424" s="40"/>
      <c r="H2424" s="41"/>
      <c r="I2424" s="38"/>
      <c r="J2424" s="38"/>
      <c r="K2424" s="38"/>
      <c r="L2424" s="37"/>
    </row>
    <row r="2425" spans="2:12" x14ac:dyDescent="0.25">
      <c r="B2425" s="18"/>
      <c r="C2425" s="38"/>
      <c r="D2425" s="39"/>
      <c r="E2425" s="40"/>
      <c r="F2425" s="40"/>
      <c r="G2425" s="40"/>
      <c r="H2425" s="41"/>
      <c r="I2425" s="38"/>
      <c r="J2425" s="38"/>
      <c r="K2425" s="38"/>
      <c r="L2425" s="37"/>
    </row>
    <row r="2426" spans="2:12" x14ac:dyDescent="0.25">
      <c r="B2426" s="18"/>
      <c r="C2426" s="38"/>
      <c r="D2426" s="39"/>
      <c r="E2426" s="40"/>
      <c r="F2426" s="40"/>
      <c r="G2426" s="40"/>
      <c r="H2426" s="41"/>
      <c r="I2426" s="38"/>
      <c r="J2426" s="38"/>
      <c r="K2426" s="38"/>
      <c r="L2426" s="37"/>
    </row>
    <row r="2427" spans="2:12" x14ac:dyDescent="0.25">
      <c r="B2427" s="18"/>
      <c r="C2427" s="38"/>
      <c r="D2427" s="39"/>
      <c r="E2427" s="40"/>
      <c r="F2427" s="40"/>
      <c r="G2427" s="40"/>
      <c r="H2427" s="41"/>
      <c r="I2427" s="38"/>
      <c r="J2427" s="38"/>
      <c r="K2427" s="38"/>
      <c r="L2427" s="37"/>
    </row>
    <row r="2428" spans="2:12" x14ac:dyDescent="0.25">
      <c r="B2428" s="18"/>
      <c r="C2428" s="38"/>
      <c r="D2428" s="39"/>
      <c r="E2428" s="40"/>
      <c r="F2428" s="40"/>
      <c r="G2428" s="40"/>
      <c r="H2428" s="41"/>
      <c r="I2428" s="38"/>
      <c r="J2428" s="38"/>
      <c r="K2428" s="38"/>
      <c r="L2428" s="37"/>
    </row>
    <row r="2429" spans="2:12" x14ac:dyDescent="0.25">
      <c r="B2429" s="18"/>
      <c r="C2429" s="38"/>
      <c r="D2429" s="39"/>
      <c r="E2429" s="40"/>
      <c r="F2429" s="40"/>
      <c r="G2429" s="40"/>
      <c r="H2429" s="41"/>
      <c r="I2429" s="38"/>
      <c r="J2429" s="38"/>
      <c r="K2429" s="38"/>
      <c r="L2429" s="37"/>
    </row>
    <row r="2430" spans="2:12" x14ac:dyDescent="0.25">
      <c r="B2430" s="18"/>
      <c r="C2430" s="38"/>
      <c r="D2430" s="39"/>
      <c r="E2430" s="40"/>
      <c r="F2430" s="40"/>
      <c r="G2430" s="40"/>
      <c r="H2430" s="41"/>
      <c r="I2430" s="38"/>
      <c r="J2430" s="38"/>
      <c r="K2430" s="38"/>
      <c r="L2430" s="37"/>
    </row>
    <row r="2431" spans="2:12" x14ac:dyDescent="0.25">
      <c r="B2431" s="18"/>
      <c r="C2431" s="38"/>
      <c r="D2431" s="39"/>
      <c r="E2431" s="40"/>
      <c r="F2431" s="40"/>
      <c r="G2431" s="40"/>
      <c r="H2431" s="41"/>
      <c r="I2431" s="38"/>
      <c r="J2431" s="38"/>
      <c r="K2431" s="38"/>
      <c r="L2431" s="37"/>
    </row>
    <row r="2432" spans="2:12" x14ac:dyDescent="0.25">
      <c r="B2432" s="18"/>
      <c r="C2432" s="38"/>
      <c r="D2432" s="39"/>
      <c r="E2432" s="40"/>
      <c r="F2432" s="40"/>
      <c r="G2432" s="40"/>
      <c r="H2432" s="41"/>
      <c r="I2432" s="38"/>
      <c r="J2432" s="38"/>
      <c r="K2432" s="38"/>
      <c r="L2432" s="37"/>
    </row>
    <row r="2433" spans="2:12" x14ac:dyDescent="0.25">
      <c r="B2433" s="18"/>
      <c r="C2433" s="38"/>
      <c r="D2433" s="39"/>
      <c r="E2433" s="40"/>
      <c r="F2433" s="40"/>
      <c r="G2433" s="40"/>
      <c r="H2433" s="41"/>
      <c r="I2433" s="38"/>
      <c r="J2433" s="38"/>
      <c r="K2433" s="38"/>
      <c r="L2433" s="37"/>
    </row>
    <row r="2434" spans="2:12" x14ac:dyDescent="0.25">
      <c r="B2434" s="18"/>
      <c r="C2434" s="38"/>
      <c r="D2434" s="39"/>
      <c r="E2434" s="40"/>
      <c r="F2434" s="40"/>
      <c r="G2434" s="40"/>
      <c r="H2434" s="41"/>
      <c r="I2434" s="38"/>
      <c r="J2434" s="38"/>
      <c r="K2434" s="38"/>
      <c r="L2434" s="37"/>
    </row>
    <row r="2435" spans="2:12" x14ac:dyDescent="0.25">
      <c r="B2435" s="18"/>
      <c r="C2435" s="38"/>
      <c r="D2435" s="39"/>
      <c r="E2435" s="40"/>
      <c r="F2435" s="40"/>
      <c r="G2435" s="40"/>
      <c r="H2435" s="41"/>
      <c r="I2435" s="38"/>
      <c r="J2435" s="38"/>
      <c r="K2435" s="38"/>
      <c r="L2435" s="37"/>
    </row>
    <row r="2436" spans="2:12" x14ac:dyDescent="0.25">
      <c r="B2436" s="18"/>
      <c r="C2436" s="38"/>
      <c r="D2436" s="39"/>
      <c r="E2436" s="40"/>
      <c r="F2436" s="40"/>
      <c r="G2436" s="40"/>
      <c r="H2436" s="41"/>
      <c r="I2436" s="38"/>
      <c r="J2436" s="38"/>
      <c r="K2436" s="38"/>
      <c r="L2436" s="37"/>
    </row>
    <row r="2437" spans="2:12" x14ac:dyDescent="0.25">
      <c r="B2437" s="18"/>
      <c r="C2437" s="38"/>
      <c r="D2437" s="39"/>
      <c r="E2437" s="40"/>
      <c r="F2437" s="40"/>
      <c r="G2437" s="40"/>
      <c r="H2437" s="41"/>
      <c r="I2437" s="38"/>
      <c r="J2437" s="38"/>
      <c r="K2437" s="38"/>
      <c r="L2437" s="37"/>
    </row>
    <row r="2438" spans="2:12" x14ac:dyDescent="0.25">
      <c r="B2438" s="18"/>
      <c r="C2438" s="38"/>
      <c r="D2438" s="39"/>
      <c r="E2438" s="40"/>
      <c r="F2438" s="40"/>
      <c r="G2438" s="40"/>
      <c r="H2438" s="41"/>
      <c r="I2438" s="38"/>
      <c r="J2438" s="38"/>
      <c r="K2438" s="38"/>
      <c r="L2438" s="37"/>
    </row>
    <row r="2439" spans="2:12" x14ac:dyDescent="0.25">
      <c r="B2439" s="18"/>
      <c r="C2439" s="38"/>
      <c r="D2439" s="39"/>
      <c r="E2439" s="40"/>
      <c r="F2439" s="40"/>
      <c r="G2439" s="40"/>
      <c r="H2439" s="41"/>
      <c r="I2439" s="38"/>
      <c r="J2439" s="38"/>
      <c r="K2439" s="38"/>
      <c r="L2439" s="37"/>
    </row>
    <row r="2440" spans="2:12" x14ac:dyDescent="0.25">
      <c r="B2440" s="18"/>
      <c r="C2440" s="38"/>
      <c r="D2440" s="39"/>
      <c r="E2440" s="40"/>
      <c r="F2440" s="40"/>
      <c r="G2440" s="40"/>
      <c r="H2440" s="41"/>
      <c r="I2440" s="38"/>
      <c r="J2440" s="38"/>
      <c r="K2440" s="38"/>
      <c r="L2440" s="37"/>
    </row>
    <row r="2441" spans="2:12" x14ac:dyDescent="0.25">
      <c r="B2441" s="18"/>
      <c r="C2441" s="38"/>
      <c r="D2441" s="39"/>
      <c r="E2441" s="40"/>
      <c r="F2441" s="40"/>
      <c r="G2441" s="40"/>
      <c r="H2441" s="41"/>
      <c r="I2441" s="38"/>
      <c r="J2441" s="38"/>
      <c r="K2441" s="38"/>
      <c r="L2441" s="37"/>
    </row>
    <row r="2442" spans="2:12" x14ac:dyDescent="0.25">
      <c r="B2442" s="18"/>
      <c r="C2442" s="38"/>
      <c r="D2442" s="39"/>
      <c r="E2442" s="40"/>
      <c r="F2442" s="40"/>
      <c r="G2442" s="40"/>
      <c r="H2442" s="41"/>
      <c r="I2442" s="38"/>
      <c r="J2442" s="38"/>
      <c r="K2442" s="38"/>
      <c r="L2442" s="37"/>
    </row>
    <row r="2443" spans="2:12" x14ac:dyDescent="0.25">
      <c r="B2443" s="18"/>
      <c r="C2443" s="38"/>
      <c r="D2443" s="39"/>
      <c r="E2443" s="40"/>
      <c r="F2443" s="40"/>
      <c r="G2443" s="40"/>
      <c r="H2443" s="41"/>
      <c r="I2443" s="38"/>
      <c r="J2443" s="38"/>
      <c r="K2443" s="38"/>
      <c r="L2443" s="37"/>
    </row>
    <row r="2444" spans="2:12" x14ac:dyDescent="0.25">
      <c r="B2444" s="18"/>
      <c r="C2444" s="38"/>
      <c r="D2444" s="39"/>
      <c r="E2444" s="40"/>
      <c r="F2444" s="40"/>
      <c r="G2444" s="40"/>
      <c r="H2444" s="41"/>
      <c r="I2444" s="38"/>
      <c r="J2444" s="38"/>
      <c r="K2444" s="38"/>
      <c r="L2444" s="37"/>
    </row>
    <row r="2445" spans="2:12" x14ac:dyDescent="0.25">
      <c r="B2445" s="18"/>
      <c r="C2445" s="38"/>
      <c r="D2445" s="39"/>
      <c r="E2445" s="40"/>
      <c r="F2445" s="40"/>
      <c r="G2445" s="40"/>
      <c r="H2445" s="41"/>
      <c r="I2445" s="38"/>
      <c r="J2445" s="38"/>
      <c r="K2445" s="38"/>
      <c r="L2445" s="37"/>
    </row>
    <row r="2446" spans="2:12" x14ac:dyDescent="0.25">
      <c r="B2446" s="18"/>
      <c r="C2446" s="38"/>
      <c r="D2446" s="39"/>
      <c r="E2446" s="40"/>
      <c r="F2446" s="40"/>
      <c r="G2446" s="40"/>
      <c r="H2446" s="41"/>
      <c r="I2446" s="38"/>
      <c r="J2446" s="38"/>
      <c r="K2446" s="38"/>
      <c r="L2446" s="37"/>
    </row>
    <row r="2447" spans="2:12" x14ac:dyDescent="0.25">
      <c r="B2447" s="18"/>
      <c r="C2447" s="38"/>
      <c r="D2447" s="39"/>
      <c r="E2447" s="40"/>
      <c r="F2447" s="40"/>
      <c r="G2447" s="40"/>
      <c r="H2447" s="41"/>
      <c r="I2447" s="38"/>
      <c r="J2447" s="38"/>
      <c r="K2447" s="38"/>
      <c r="L2447" s="37"/>
    </row>
    <row r="2448" spans="2:12" x14ac:dyDescent="0.25">
      <c r="B2448" s="18"/>
      <c r="C2448" s="38"/>
      <c r="D2448" s="39"/>
      <c r="E2448" s="40"/>
      <c r="F2448" s="40"/>
      <c r="G2448" s="40"/>
      <c r="H2448" s="41"/>
      <c r="I2448" s="38"/>
      <c r="J2448" s="38"/>
      <c r="K2448" s="38"/>
      <c r="L2448" s="37"/>
    </row>
    <row r="2449" spans="2:12" x14ac:dyDescent="0.25">
      <c r="B2449" s="18"/>
      <c r="C2449" s="38"/>
      <c r="D2449" s="39"/>
      <c r="E2449" s="40"/>
      <c r="F2449" s="40"/>
      <c r="G2449" s="40"/>
      <c r="H2449" s="41"/>
      <c r="I2449" s="38"/>
      <c r="J2449" s="38"/>
      <c r="K2449" s="38"/>
      <c r="L2449" s="37"/>
    </row>
    <row r="2450" spans="2:12" x14ac:dyDescent="0.25">
      <c r="B2450" s="18"/>
      <c r="C2450" s="38"/>
      <c r="D2450" s="39"/>
      <c r="E2450" s="40"/>
      <c r="F2450" s="40"/>
      <c r="G2450" s="40"/>
      <c r="H2450" s="41"/>
      <c r="I2450" s="38"/>
      <c r="J2450" s="38"/>
      <c r="K2450" s="38"/>
      <c r="L2450" s="37"/>
    </row>
    <row r="2451" spans="2:12" x14ac:dyDescent="0.25">
      <c r="B2451" s="18"/>
      <c r="C2451" s="38"/>
      <c r="D2451" s="39"/>
      <c r="E2451" s="40"/>
      <c r="F2451" s="40"/>
      <c r="G2451" s="40"/>
      <c r="H2451" s="41"/>
      <c r="I2451" s="38"/>
      <c r="J2451" s="38"/>
      <c r="K2451" s="38"/>
      <c r="L2451" s="37"/>
    </row>
    <row r="2452" spans="2:12" x14ac:dyDescent="0.25">
      <c r="B2452" s="18"/>
      <c r="C2452" s="38"/>
      <c r="D2452" s="39"/>
      <c r="E2452" s="40"/>
      <c r="F2452" s="40"/>
      <c r="G2452" s="40"/>
      <c r="H2452" s="41"/>
      <c r="I2452" s="38"/>
      <c r="J2452" s="38"/>
      <c r="K2452" s="38"/>
      <c r="L2452" s="37"/>
    </row>
    <row r="2453" spans="2:12" x14ac:dyDescent="0.25">
      <c r="B2453" s="18"/>
      <c r="C2453" s="38"/>
      <c r="D2453" s="39"/>
      <c r="E2453" s="40"/>
      <c r="F2453" s="40"/>
      <c r="G2453" s="40"/>
      <c r="H2453" s="41"/>
      <c r="I2453" s="38"/>
      <c r="J2453" s="38"/>
      <c r="K2453" s="38"/>
      <c r="L2453" s="37"/>
    </row>
    <row r="2454" spans="2:12" x14ac:dyDescent="0.25">
      <c r="B2454" s="18"/>
      <c r="C2454" s="38"/>
      <c r="D2454" s="39"/>
      <c r="E2454" s="40"/>
      <c r="F2454" s="40"/>
      <c r="G2454" s="40"/>
      <c r="H2454" s="41"/>
      <c r="I2454" s="38"/>
      <c r="J2454" s="38"/>
      <c r="K2454" s="38"/>
      <c r="L2454" s="37"/>
    </row>
    <row r="2455" spans="2:12" x14ac:dyDescent="0.25">
      <c r="B2455" s="18"/>
      <c r="C2455" s="38"/>
      <c r="D2455" s="39"/>
      <c r="E2455" s="40"/>
      <c r="F2455" s="40"/>
      <c r="G2455" s="40"/>
      <c r="H2455" s="41"/>
      <c r="I2455" s="38"/>
      <c r="J2455" s="38"/>
      <c r="K2455" s="38"/>
      <c r="L2455" s="37"/>
    </row>
    <row r="2456" spans="2:12" x14ac:dyDescent="0.25">
      <c r="B2456" s="18"/>
      <c r="C2456" s="38"/>
      <c r="D2456" s="39"/>
      <c r="E2456" s="40"/>
      <c r="F2456" s="40"/>
      <c r="G2456" s="40"/>
      <c r="H2456" s="41"/>
      <c r="I2456" s="38"/>
      <c r="J2456" s="38"/>
      <c r="K2456" s="38"/>
      <c r="L2456" s="37"/>
    </row>
    <row r="2457" spans="2:12" x14ac:dyDescent="0.25">
      <c r="B2457" s="18"/>
      <c r="C2457" s="38"/>
      <c r="D2457" s="39"/>
      <c r="E2457" s="40"/>
      <c r="F2457" s="40"/>
      <c r="G2457" s="40"/>
      <c r="H2457" s="41"/>
      <c r="I2457" s="38"/>
      <c r="J2457" s="38"/>
      <c r="K2457" s="38"/>
      <c r="L2457" s="37"/>
    </row>
    <row r="2458" spans="2:12" x14ac:dyDescent="0.25">
      <c r="B2458" s="18"/>
      <c r="C2458" s="38"/>
      <c r="D2458" s="39"/>
      <c r="E2458" s="40"/>
      <c r="F2458" s="40"/>
      <c r="G2458" s="40"/>
      <c r="H2458" s="41"/>
      <c r="I2458" s="38"/>
      <c r="J2458" s="38"/>
      <c r="K2458" s="38"/>
      <c r="L2458" s="37"/>
    </row>
    <row r="2459" spans="2:12" x14ac:dyDescent="0.25">
      <c r="B2459" s="18"/>
      <c r="C2459" s="38"/>
      <c r="D2459" s="39"/>
      <c r="E2459" s="40"/>
      <c r="F2459" s="40"/>
      <c r="G2459" s="40"/>
      <c r="H2459" s="41"/>
      <c r="I2459" s="38"/>
      <c r="J2459" s="38"/>
      <c r="K2459" s="38"/>
      <c r="L2459" s="37"/>
    </row>
    <row r="2460" spans="2:12" x14ac:dyDescent="0.25">
      <c r="B2460" s="18"/>
      <c r="C2460" s="38"/>
      <c r="D2460" s="39"/>
      <c r="E2460" s="40"/>
      <c r="F2460" s="40"/>
      <c r="G2460" s="40"/>
      <c r="H2460" s="41"/>
      <c r="I2460" s="38"/>
      <c r="J2460" s="38"/>
      <c r="K2460" s="38"/>
      <c r="L2460" s="37"/>
    </row>
    <row r="2461" spans="2:12" x14ac:dyDescent="0.25">
      <c r="B2461" s="18"/>
      <c r="C2461" s="38"/>
      <c r="D2461" s="39"/>
      <c r="E2461" s="40"/>
      <c r="F2461" s="40"/>
      <c r="G2461" s="40"/>
      <c r="H2461" s="41"/>
      <c r="I2461" s="38"/>
      <c r="J2461" s="38"/>
      <c r="K2461" s="38"/>
      <c r="L2461" s="37"/>
    </row>
    <row r="2462" spans="2:12" x14ac:dyDescent="0.25">
      <c r="B2462" s="18"/>
      <c r="C2462" s="38"/>
      <c r="D2462" s="39"/>
      <c r="E2462" s="40"/>
      <c r="F2462" s="40"/>
      <c r="G2462" s="40"/>
      <c r="H2462" s="41"/>
      <c r="I2462" s="38"/>
      <c r="J2462" s="38"/>
      <c r="K2462" s="38"/>
      <c r="L2462" s="37"/>
    </row>
    <row r="2463" spans="2:12" x14ac:dyDescent="0.25">
      <c r="B2463" s="18"/>
      <c r="C2463" s="38"/>
      <c r="D2463" s="39"/>
      <c r="E2463" s="40"/>
      <c r="F2463" s="40"/>
      <c r="G2463" s="40"/>
      <c r="H2463" s="41"/>
      <c r="I2463" s="38"/>
      <c r="J2463" s="38"/>
      <c r="K2463" s="38"/>
      <c r="L2463" s="37"/>
    </row>
    <row r="2464" spans="2:12" x14ac:dyDescent="0.25">
      <c r="B2464" s="18"/>
      <c r="C2464" s="38"/>
      <c r="D2464" s="39"/>
      <c r="E2464" s="40"/>
      <c r="F2464" s="40"/>
      <c r="G2464" s="40"/>
      <c r="H2464" s="41"/>
      <c r="I2464" s="38"/>
      <c r="J2464" s="38"/>
      <c r="K2464" s="38"/>
      <c r="L2464" s="37"/>
    </row>
    <row r="2465" spans="2:12" x14ac:dyDescent="0.25">
      <c r="B2465" s="18"/>
      <c r="C2465" s="38"/>
      <c r="D2465" s="39"/>
      <c r="E2465" s="40"/>
      <c r="F2465" s="40"/>
      <c r="G2465" s="40"/>
      <c r="H2465" s="41"/>
      <c r="I2465" s="38"/>
      <c r="J2465" s="38"/>
      <c r="K2465" s="38"/>
      <c r="L2465" s="37"/>
    </row>
    <row r="2466" spans="2:12" x14ac:dyDescent="0.25">
      <c r="B2466" s="18"/>
      <c r="C2466" s="38"/>
      <c r="D2466" s="39"/>
      <c r="E2466" s="40"/>
      <c r="F2466" s="40"/>
      <c r="G2466" s="40"/>
      <c r="H2466" s="41"/>
      <c r="I2466" s="38"/>
      <c r="J2466" s="38"/>
      <c r="K2466" s="38"/>
      <c r="L2466" s="37"/>
    </row>
    <row r="2467" spans="2:12" x14ac:dyDescent="0.25">
      <c r="B2467" s="18"/>
      <c r="C2467" s="38"/>
      <c r="D2467" s="39"/>
      <c r="E2467" s="40"/>
      <c r="F2467" s="40"/>
      <c r="G2467" s="40"/>
      <c r="H2467" s="41"/>
      <c r="I2467" s="38"/>
      <c r="J2467" s="38"/>
      <c r="K2467" s="38"/>
      <c r="L2467" s="37"/>
    </row>
    <row r="2468" spans="2:12" x14ac:dyDescent="0.25">
      <c r="B2468" s="18"/>
      <c r="C2468" s="38"/>
      <c r="D2468" s="39"/>
      <c r="E2468" s="40"/>
      <c r="F2468" s="40"/>
      <c r="G2468" s="40"/>
      <c r="H2468" s="41"/>
      <c r="I2468" s="38"/>
      <c r="J2468" s="38"/>
      <c r="K2468" s="38"/>
      <c r="L2468" s="37"/>
    </row>
    <row r="2469" spans="2:12" x14ac:dyDescent="0.25">
      <c r="B2469" s="18"/>
      <c r="C2469" s="38"/>
      <c r="D2469" s="39"/>
      <c r="E2469" s="40"/>
      <c r="F2469" s="40"/>
      <c r="G2469" s="40"/>
      <c r="H2469" s="41"/>
      <c r="I2469" s="38"/>
      <c r="J2469" s="38"/>
      <c r="K2469" s="38"/>
      <c r="L2469" s="37"/>
    </row>
    <row r="2470" spans="2:12" x14ac:dyDescent="0.25">
      <c r="B2470" s="18"/>
      <c r="C2470" s="38"/>
      <c r="D2470" s="39"/>
      <c r="E2470" s="40"/>
      <c r="F2470" s="40"/>
      <c r="G2470" s="40"/>
      <c r="H2470" s="41"/>
      <c r="I2470" s="38"/>
      <c r="J2470" s="38"/>
      <c r="K2470" s="38"/>
      <c r="L2470" s="37"/>
    </row>
    <row r="2471" spans="2:12" x14ac:dyDescent="0.25">
      <c r="B2471" s="18"/>
      <c r="C2471" s="38"/>
      <c r="D2471" s="39"/>
      <c r="E2471" s="40"/>
      <c r="F2471" s="40"/>
      <c r="G2471" s="40"/>
      <c r="H2471" s="41"/>
      <c r="I2471" s="38"/>
      <c r="J2471" s="38"/>
      <c r="K2471" s="38"/>
      <c r="L2471" s="37"/>
    </row>
    <row r="2472" spans="2:12" x14ac:dyDescent="0.25">
      <c r="B2472" s="18"/>
      <c r="C2472" s="38"/>
      <c r="D2472" s="39"/>
      <c r="E2472" s="40"/>
      <c r="F2472" s="40"/>
      <c r="G2472" s="40"/>
      <c r="H2472" s="41"/>
      <c r="I2472" s="38"/>
      <c r="J2472" s="38"/>
      <c r="K2472" s="38"/>
      <c r="L2472" s="37"/>
    </row>
    <row r="2473" spans="2:12" x14ac:dyDescent="0.25">
      <c r="B2473" s="18"/>
      <c r="C2473" s="38"/>
      <c r="D2473" s="39"/>
      <c r="E2473" s="40"/>
      <c r="F2473" s="40"/>
      <c r="G2473" s="40"/>
      <c r="H2473" s="41"/>
      <c r="I2473" s="38"/>
      <c r="J2473" s="38"/>
      <c r="K2473" s="38"/>
      <c r="L2473" s="37"/>
    </row>
    <row r="2474" spans="2:12" x14ac:dyDescent="0.25">
      <c r="B2474" s="18"/>
      <c r="C2474" s="38"/>
      <c r="D2474" s="39"/>
      <c r="E2474" s="40"/>
      <c r="F2474" s="40"/>
      <c r="G2474" s="40"/>
      <c r="H2474" s="41"/>
      <c r="I2474" s="38"/>
      <c r="J2474" s="38"/>
      <c r="K2474" s="38"/>
      <c r="L2474" s="37"/>
    </row>
    <row r="2475" spans="2:12" x14ac:dyDescent="0.25">
      <c r="B2475" s="18"/>
      <c r="C2475" s="38"/>
      <c r="D2475" s="39"/>
      <c r="E2475" s="40"/>
      <c r="F2475" s="40"/>
      <c r="G2475" s="40"/>
      <c r="H2475" s="41"/>
      <c r="I2475" s="38"/>
      <c r="J2475" s="38"/>
      <c r="K2475" s="38"/>
      <c r="L2475" s="37"/>
    </row>
    <row r="2476" spans="2:12" x14ac:dyDescent="0.25">
      <c r="B2476" s="18"/>
      <c r="C2476" s="38"/>
      <c r="D2476" s="39"/>
      <c r="E2476" s="40"/>
      <c r="F2476" s="40"/>
      <c r="G2476" s="40"/>
      <c r="H2476" s="41"/>
      <c r="I2476" s="38"/>
      <c r="J2476" s="38"/>
      <c r="K2476" s="38"/>
      <c r="L2476" s="37"/>
    </row>
    <row r="2477" spans="2:12" x14ac:dyDescent="0.25">
      <c r="B2477" s="18"/>
      <c r="C2477" s="38"/>
      <c r="D2477" s="39"/>
      <c r="E2477" s="40"/>
      <c r="F2477" s="40"/>
      <c r="G2477" s="40"/>
      <c r="H2477" s="41"/>
      <c r="I2477" s="38"/>
      <c r="J2477" s="38"/>
      <c r="K2477" s="38"/>
      <c r="L2477" s="37"/>
    </row>
    <row r="2478" spans="2:12" x14ac:dyDescent="0.25">
      <c r="B2478" s="18"/>
      <c r="C2478" s="38"/>
      <c r="D2478" s="39"/>
      <c r="E2478" s="40"/>
      <c r="F2478" s="40"/>
      <c r="G2478" s="40"/>
      <c r="H2478" s="41"/>
      <c r="I2478" s="38"/>
      <c r="J2478" s="38"/>
      <c r="K2478" s="38"/>
      <c r="L2478" s="37"/>
    </row>
    <row r="2479" spans="2:12" x14ac:dyDescent="0.25">
      <c r="B2479" s="18"/>
      <c r="C2479" s="38"/>
      <c r="D2479" s="39"/>
      <c r="E2479" s="40"/>
      <c r="F2479" s="40"/>
      <c r="G2479" s="40"/>
      <c r="H2479" s="41"/>
      <c r="I2479" s="38"/>
      <c r="J2479" s="38"/>
      <c r="K2479" s="38"/>
      <c r="L2479" s="37"/>
    </row>
    <row r="2480" spans="2:12" x14ac:dyDescent="0.25">
      <c r="B2480" s="18"/>
      <c r="C2480" s="38"/>
      <c r="D2480" s="39"/>
      <c r="E2480" s="40"/>
      <c r="F2480" s="40"/>
      <c r="G2480" s="40"/>
      <c r="H2480" s="41"/>
      <c r="I2480" s="38"/>
      <c r="J2480" s="38"/>
      <c r="K2480" s="38"/>
      <c r="L2480" s="37"/>
    </row>
    <row r="2481" spans="2:12" x14ac:dyDescent="0.25">
      <c r="B2481" s="18"/>
      <c r="C2481" s="38"/>
      <c r="D2481" s="39"/>
      <c r="E2481" s="40"/>
      <c r="F2481" s="40"/>
      <c r="G2481" s="40"/>
      <c r="H2481" s="41"/>
      <c r="I2481" s="38"/>
      <c r="J2481" s="38"/>
      <c r="K2481" s="38"/>
      <c r="L2481" s="37"/>
    </row>
    <row r="2482" spans="2:12" x14ac:dyDescent="0.25">
      <c r="B2482" s="18"/>
      <c r="C2482" s="38"/>
      <c r="D2482" s="39"/>
      <c r="E2482" s="40"/>
      <c r="F2482" s="40"/>
      <c r="G2482" s="40"/>
      <c r="H2482" s="41"/>
      <c r="I2482" s="38"/>
      <c r="J2482" s="38"/>
      <c r="K2482" s="38"/>
      <c r="L2482" s="37"/>
    </row>
    <row r="2483" spans="2:12" x14ac:dyDescent="0.25">
      <c r="B2483" s="18"/>
      <c r="C2483" s="38"/>
      <c r="D2483" s="39"/>
      <c r="E2483" s="40"/>
      <c r="F2483" s="40"/>
      <c r="G2483" s="40"/>
      <c r="H2483" s="41"/>
      <c r="I2483" s="38"/>
      <c r="J2483" s="38"/>
      <c r="K2483" s="38"/>
      <c r="L2483" s="37"/>
    </row>
    <row r="2484" spans="2:12" x14ac:dyDescent="0.25">
      <c r="B2484" s="18"/>
      <c r="C2484" s="38"/>
      <c r="D2484" s="39"/>
      <c r="E2484" s="40"/>
      <c r="F2484" s="40"/>
      <c r="G2484" s="40"/>
      <c r="H2484" s="41"/>
      <c r="I2484" s="38"/>
      <c r="J2484" s="38"/>
      <c r="K2484" s="38"/>
      <c r="L2484" s="37"/>
    </row>
    <row r="2485" spans="2:12" x14ac:dyDescent="0.25">
      <c r="B2485" s="18"/>
      <c r="C2485" s="38"/>
      <c r="D2485" s="39"/>
      <c r="E2485" s="40"/>
      <c r="F2485" s="40"/>
      <c r="G2485" s="40"/>
      <c r="H2485" s="41"/>
      <c r="I2485" s="38"/>
      <c r="J2485" s="38"/>
      <c r="K2485" s="38"/>
      <c r="L2485" s="37"/>
    </row>
    <row r="2486" spans="2:12" x14ac:dyDescent="0.25">
      <c r="B2486" s="18"/>
      <c r="C2486" s="38"/>
      <c r="D2486" s="39"/>
      <c r="E2486" s="40"/>
      <c r="F2486" s="40"/>
      <c r="G2486" s="40"/>
      <c r="H2486" s="41"/>
      <c r="I2486" s="38"/>
      <c r="J2486" s="38"/>
      <c r="K2486" s="38"/>
      <c r="L2486" s="37"/>
    </row>
    <row r="2487" spans="2:12" x14ac:dyDescent="0.25">
      <c r="B2487" s="18"/>
      <c r="C2487" s="38"/>
      <c r="D2487" s="39"/>
      <c r="E2487" s="40"/>
      <c r="F2487" s="40"/>
      <c r="G2487" s="40"/>
      <c r="H2487" s="41"/>
      <c r="I2487" s="38"/>
      <c r="J2487" s="38"/>
      <c r="K2487" s="38"/>
      <c r="L2487" s="37"/>
    </row>
    <row r="2488" spans="2:12" x14ac:dyDescent="0.25">
      <c r="B2488" s="18"/>
      <c r="C2488" s="38"/>
      <c r="D2488" s="39"/>
      <c r="E2488" s="40"/>
      <c r="F2488" s="40"/>
      <c r="G2488" s="40"/>
      <c r="H2488" s="41"/>
      <c r="I2488" s="38"/>
      <c r="J2488" s="38"/>
      <c r="K2488" s="38"/>
      <c r="L2488" s="37"/>
    </row>
    <row r="2489" spans="2:12" x14ac:dyDescent="0.25">
      <c r="B2489" s="18"/>
      <c r="C2489" s="38"/>
      <c r="D2489" s="39"/>
      <c r="E2489" s="40"/>
      <c r="F2489" s="40"/>
      <c r="G2489" s="40"/>
      <c r="H2489" s="41"/>
      <c r="I2489" s="38"/>
      <c r="J2489" s="38"/>
      <c r="K2489" s="38"/>
      <c r="L2489" s="37"/>
    </row>
    <row r="2490" spans="2:12" x14ac:dyDescent="0.25">
      <c r="B2490" s="18"/>
      <c r="C2490" s="38"/>
      <c r="D2490" s="39"/>
      <c r="E2490" s="40"/>
      <c r="F2490" s="40"/>
      <c r="G2490" s="40"/>
      <c r="H2490" s="41"/>
      <c r="I2490" s="38"/>
      <c r="J2490" s="38"/>
      <c r="K2490" s="38"/>
      <c r="L2490" s="37"/>
    </row>
    <row r="2491" spans="2:12" x14ac:dyDescent="0.25">
      <c r="B2491" s="18"/>
      <c r="C2491" s="38"/>
      <c r="D2491" s="39"/>
      <c r="E2491" s="40"/>
      <c r="F2491" s="40"/>
      <c r="G2491" s="40"/>
      <c r="H2491" s="41"/>
      <c r="I2491" s="38"/>
      <c r="J2491" s="38"/>
      <c r="K2491" s="38"/>
      <c r="L2491" s="37"/>
    </row>
    <row r="2492" spans="2:12" x14ac:dyDescent="0.25">
      <c r="B2492" s="18"/>
      <c r="C2492" s="38"/>
      <c r="D2492" s="39"/>
      <c r="E2492" s="40"/>
      <c r="F2492" s="40"/>
      <c r="G2492" s="40"/>
      <c r="H2492" s="41"/>
      <c r="I2492" s="38"/>
      <c r="J2492" s="38"/>
      <c r="K2492" s="38"/>
      <c r="L2492" s="37"/>
    </row>
    <row r="2493" spans="2:12" x14ac:dyDescent="0.25">
      <c r="B2493" s="18"/>
      <c r="C2493" s="38"/>
      <c r="D2493" s="39"/>
      <c r="E2493" s="40"/>
      <c r="F2493" s="40"/>
      <c r="G2493" s="40"/>
      <c r="H2493" s="41"/>
      <c r="I2493" s="38"/>
      <c r="J2493" s="38"/>
      <c r="K2493" s="38"/>
      <c r="L2493" s="37"/>
    </row>
    <row r="2494" spans="2:12" x14ac:dyDescent="0.25">
      <c r="B2494" s="18"/>
      <c r="C2494" s="38"/>
      <c r="D2494" s="39"/>
      <c r="E2494" s="40"/>
      <c r="F2494" s="40"/>
      <c r="G2494" s="40"/>
      <c r="H2494" s="41"/>
      <c r="I2494" s="38"/>
      <c r="J2494" s="38"/>
      <c r="K2494" s="38"/>
      <c r="L2494" s="37"/>
    </row>
    <row r="2495" spans="2:12" x14ac:dyDescent="0.25">
      <c r="B2495" s="18"/>
      <c r="C2495" s="38"/>
      <c r="D2495" s="39"/>
      <c r="E2495" s="40"/>
      <c r="F2495" s="40"/>
      <c r="G2495" s="40"/>
      <c r="H2495" s="41"/>
      <c r="I2495" s="38"/>
      <c r="J2495" s="38"/>
      <c r="K2495" s="38"/>
      <c r="L2495" s="37"/>
    </row>
    <row r="2496" spans="2:12" x14ac:dyDescent="0.25">
      <c r="B2496" s="18"/>
      <c r="C2496" s="38"/>
      <c r="D2496" s="39"/>
      <c r="E2496" s="40"/>
      <c r="F2496" s="40"/>
      <c r="G2496" s="40"/>
      <c r="H2496" s="41"/>
      <c r="I2496" s="38"/>
      <c r="J2496" s="38"/>
      <c r="K2496" s="38"/>
      <c r="L2496" s="37"/>
    </row>
    <row r="2497" spans="2:12" x14ac:dyDescent="0.25">
      <c r="B2497" s="18"/>
      <c r="C2497" s="38"/>
      <c r="D2497" s="39"/>
      <c r="E2497" s="40"/>
      <c r="F2497" s="40"/>
      <c r="G2497" s="40"/>
      <c r="H2497" s="41"/>
      <c r="I2497" s="38"/>
      <c r="J2497" s="38"/>
      <c r="K2497" s="38"/>
      <c r="L2497" s="37"/>
    </row>
    <row r="2498" spans="2:12" x14ac:dyDescent="0.25">
      <c r="B2498" s="18"/>
      <c r="C2498" s="38"/>
      <c r="D2498" s="39"/>
      <c r="E2498" s="40"/>
      <c r="F2498" s="40"/>
      <c r="G2498" s="40"/>
      <c r="H2498" s="41"/>
      <c r="I2498" s="38"/>
      <c r="J2498" s="38"/>
      <c r="K2498" s="38"/>
      <c r="L2498" s="37"/>
    </row>
    <row r="2499" spans="2:12" x14ac:dyDescent="0.25">
      <c r="B2499" s="18"/>
      <c r="C2499" s="38"/>
      <c r="D2499" s="39"/>
      <c r="E2499" s="40"/>
      <c r="F2499" s="40"/>
      <c r="G2499" s="40"/>
      <c r="H2499" s="41"/>
      <c r="I2499" s="38"/>
      <c r="J2499" s="38"/>
      <c r="K2499" s="38"/>
      <c r="L2499" s="37"/>
    </row>
    <row r="2500" spans="2:12" x14ac:dyDescent="0.25">
      <c r="B2500" s="18"/>
      <c r="C2500" s="38"/>
      <c r="D2500" s="39"/>
      <c r="E2500" s="40"/>
      <c r="F2500" s="40"/>
      <c r="G2500" s="40"/>
      <c r="H2500" s="41"/>
      <c r="I2500" s="38"/>
      <c r="J2500" s="38"/>
      <c r="K2500" s="38"/>
      <c r="L2500" s="37"/>
    </row>
    <row r="2501" spans="2:12" x14ac:dyDescent="0.25">
      <c r="B2501" s="18"/>
      <c r="C2501" s="38"/>
      <c r="D2501" s="39"/>
      <c r="E2501" s="40"/>
      <c r="F2501" s="40"/>
      <c r="G2501" s="40"/>
      <c r="H2501" s="41"/>
      <c r="I2501" s="38"/>
      <c r="J2501" s="38"/>
      <c r="K2501" s="38"/>
      <c r="L2501" s="37"/>
    </row>
    <row r="2502" spans="2:12" x14ac:dyDescent="0.25">
      <c r="B2502" s="18"/>
      <c r="C2502" s="38"/>
      <c r="D2502" s="39"/>
      <c r="E2502" s="40"/>
      <c r="F2502" s="40"/>
      <c r="G2502" s="40"/>
      <c r="H2502" s="41"/>
      <c r="I2502" s="38"/>
      <c r="J2502" s="38"/>
      <c r="K2502" s="38"/>
      <c r="L2502" s="37"/>
    </row>
    <row r="2503" spans="2:12" x14ac:dyDescent="0.25">
      <c r="B2503" s="18"/>
      <c r="C2503" s="38"/>
      <c r="D2503" s="39"/>
      <c r="E2503" s="40"/>
      <c r="F2503" s="40"/>
      <c r="G2503" s="40"/>
      <c r="H2503" s="41"/>
      <c r="I2503" s="38"/>
      <c r="J2503" s="38"/>
      <c r="K2503" s="38"/>
      <c r="L2503" s="37"/>
    </row>
    <row r="2504" spans="2:12" x14ac:dyDescent="0.25">
      <c r="B2504" s="18"/>
      <c r="C2504" s="38"/>
      <c r="D2504" s="39"/>
      <c r="E2504" s="40"/>
      <c r="F2504" s="40"/>
      <c r="G2504" s="40"/>
      <c r="H2504" s="41"/>
      <c r="I2504" s="38"/>
      <c r="J2504" s="38"/>
      <c r="K2504" s="38"/>
      <c r="L2504" s="37"/>
    </row>
    <row r="2505" spans="2:12" x14ac:dyDescent="0.25">
      <c r="B2505" s="18"/>
      <c r="C2505" s="38"/>
      <c r="D2505" s="39"/>
      <c r="E2505" s="40"/>
      <c r="F2505" s="40"/>
      <c r="G2505" s="40"/>
      <c r="H2505" s="41"/>
      <c r="I2505" s="38"/>
      <c r="J2505" s="38"/>
      <c r="K2505" s="38"/>
      <c r="L2505" s="37"/>
    </row>
    <row r="2506" spans="2:12" x14ac:dyDescent="0.25">
      <c r="B2506" s="18"/>
      <c r="C2506" s="38"/>
      <c r="D2506" s="39"/>
      <c r="E2506" s="40"/>
      <c r="F2506" s="40"/>
      <c r="G2506" s="40"/>
      <c r="H2506" s="41"/>
      <c r="I2506" s="38"/>
      <c r="J2506" s="38"/>
      <c r="K2506" s="38"/>
      <c r="L2506" s="37"/>
    </row>
    <row r="2507" spans="2:12" x14ac:dyDescent="0.25">
      <c r="B2507" s="18"/>
      <c r="C2507" s="38"/>
      <c r="D2507" s="39"/>
      <c r="E2507" s="40"/>
      <c r="F2507" s="40"/>
      <c r="G2507" s="40"/>
      <c r="H2507" s="41"/>
      <c r="I2507" s="38"/>
      <c r="J2507" s="38"/>
      <c r="K2507" s="38"/>
      <c r="L2507" s="37"/>
    </row>
    <row r="2508" spans="2:12" x14ac:dyDescent="0.25">
      <c r="B2508" s="18"/>
      <c r="C2508" s="38"/>
      <c r="D2508" s="39"/>
      <c r="E2508" s="40"/>
      <c r="F2508" s="40"/>
      <c r="G2508" s="40"/>
      <c r="H2508" s="41"/>
      <c r="I2508" s="38"/>
      <c r="J2508" s="38"/>
      <c r="K2508" s="38"/>
      <c r="L2508" s="37"/>
    </row>
    <row r="2509" spans="2:12" x14ac:dyDescent="0.25">
      <c r="B2509" s="18"/>
      <c r="C2509" s="38"/>
      <c r="D2509" s="39"/>
      <c r="E2509" s="40"/>
      <c r="F2509" s="40"/>
      <c r="G2509" s="40"/>
      <c r="H2509" s="41"/>
      <c r="I2509" s="38"/>
      <c r="J2509" s="38"/>
      <c r="K2509" s="38"/>
      <c r="L2509" s="37"/>
    </row>
    <row r="2510" spans="2:12" x14ac:dyDescent="0.25">
      <c r="B2510" s="18"/>
      <c r="C2510" s="38"/>
      <c r="D2510" s="39"/>
      <c r="E2510" s="40"/>
      <c r="F2510" s="40"/>
      <c r="G2510" s="40"/>
      <c r="H2510" s="41"/>
      <c r="I2510" s="38"/>
      <c r="J2510" s="38"/>
      <c r="K2510" s="38"/>
      <c r="L2510" s="37"/>
    </row>
    <row r="2511" spans="2:12" x14ac:dyDescent="0.25">
      <c r="B2511" s="18"/>
      <c r="C2511" s="38"/>
      <c r="D2511" s="39"/>
      <c r="E2511" s="40"/>
      <c r="F2511" s="40"/>
      <c r="G2511" s="40"/>
      <c r="H2511" s="41"/>
      <c r="I2511" s="38"/>
      <c r="J2511" s="38"/>
      <c r="K2511" s="38"/>
      <c r="L2511" s="37"/>
    </row>
    <row r="2512" spans="2:12" x14ac:dyDescent="0.25">
      <c r="B2512" s="18"/>
      <c r="C2512" s="38"/>
      <c r="D2512" s="39"/>
      <c r="E2512" s="40"/>
      <c r="F2512" s="40"/>
      <c r="G2512" s="40"/>
      <c r="H2512" s="41"/>
      <c r="I2512" s="38"/>
      <c r="J2512" s="38"/>
      <c r="K2512" s="38"/>
      <c r="L2512" s="37"/>
    </row>
    <row r="2513" spans="2:12" x14ac:dyDescent="0.25">
      <c r="B2513" s="18"/>
      <c r="C2513" s="38"/>
      <c r="D2513" s="39"/>
      <c r="E2513" s="40"/>
      <c r="F2513" s="40"/>
      <c r="G2513" s="40"/>
      <c r="H2513" s="41"/>
      <c r="I2513" s="38"/>
      <c r="J2513" s="38"/>
      <c r="K2513" s="38"/>
      <c r="L2513" s="37"/>
    </row>
    <row r="2514" spans="2:12" x14ac:dyDescent="0.25">
      <c r="B2514" s="18"/>
      <c r="C2514" s="38"/>
      <c r="D2514" s="39"/>
      <c r="E2514" s="40"/>
      <c r="F2514" s="40"/>
      <c r="G2514" s="40"/>
      <c r="H2514" s="41"/>
      <c r="I2514" s="38"/>
      <c r="J2514" s="38"/>
      <c r="K2514" s="38"/>
      <c r="L2514" s="37"/>
    </row>
    <row r="2515" spans="2:12" x14ac:dyDescent="0.25">
      <c r="B2515" s="18"/>
      <c r="C2515" s="38"/>
      <c r="D2515" s="39"/>
      <c r="E2515" s="40"/>
      <c r="F2515" s="40"/>
      <c r="G2515" s="40"/>
      <c r="H2515" s="41"/>
      <c r="I2515" s="38"/>
      <c r="J2515" s="38"/>
      <c r="K2515" s="38"/>
      <c r="L2515" s="37"/>
    </row>
    <row r="2516" spans="2:12" x14ac:dyDescent="0.25">
      <c r="B2516" s="18"/>
      <c r="C2516" s="38"/>
      <c r="D2516" s="39"/>
      <c r="E2516" s="40"/>
      <c r="F2516" s="40"/>
      <c r="G2516" s="40"/>
      <c r="H2516" s="41"/>
      <c r="I2516" s="38"/>
      <c r="J2516" s="38"/>
      <c r="K2516" s="38"/>
      <c r="L2516" s="37"/>
    </row>
    <row r="2517" spans="2:12" x14ac:dyDescent="0.25">
      <c r="B2517" s="18"/>
      <c r="C2517" s="38"/>
      <c r="D2517" s="39"/>
      <c r="E2517" s="40"/>
      <c r="F2517" s="40"/>
      <c r="G2517" s="40"/>
      <c r="H2517" s="41"/>
      <c r="I2517" s="38"/>
      <c r="J2517" s="38"/>
      <c r="K2517" s="38"/>
      <c r="L2517" s="37"/>
    </row>
    <row r="2518" spans="2:12" x14ac:dyDescent="0.25">
      <c r="B2518" s="18"/>
      <c r="C2518" s="38"/>
      <c r="D2518" s="39"/>
      <c r="E2518" s="40"/>
      <c r="F2518" s="40"/>
      <c r="G2518" s="40"/>
      <c r="H2518" s="41"/>
      <c r="I2518" s="38"/>
      <c r="J2518" s="38"/>
      <c r="K2518" s="38"/>
      <c r="L2518" s="37"/>
    </row>
    <row r="2519" spans="2:12" x14ac:dyDescent="0.25">
      <c r="B2519" s="18"/>
      <c r="C2519" s="38"/>
      <c r="D2519" s="39"/>
      <c r="E2519" s="40"/>
      <c r="F2519" s="40"/>
      <c r="G2519" s="40"/>
      <c r="H2519" s="41"/>
      <c r="I2519" s="38"/>
      <c r="J2519" s="38"/>
      <c r="K2519" s="38"/>
      <c r="L2519" s="37"/>
    </row>
    <row r="2520" spans="2:12" x14ac:dyDescent="0.25">
      <c r="B2520" s="18"/>
      <c r="C2520" s="38"/>
      <c r="D2520" s="39"/>
      <c r="E2520" s="40"/>
      <c r="F2520" s="40"/>
      <c r="G2520" s="40"/>
      <c r="H2520" s="41"/>
      <c r="I2520" s="38"/>
      <c r="J2520" s="38"/>
      <c r="K2520" s="38"/>
      <c r="L2520" s="37"/>
    </row>
    <row r="2521" spans="2:12" x14ac:dyDescent="0.25">
      <c r="B2521" s="18"/>
      <c r="C2521" s="38"/>
      <c r="D2521" s="39"/>
      <c r="E2521" s="40"/>
      <c r="F2521" s="40"/>
      <c r="G2521" s="40"/>
      <c r="H2521" s="41"/>
      <c r="I2521" s="38"/>
      <c r="J2521" s="38"/>
      <c r="K2521" s="38"/>
      <c r="L2521" s="37"/>
    </row>
    <row r="2522" spans="2:12" x14ac:dyDescent="0.25">
      <c r="B2522" s="18"/>
      <c r="C2522" s="38"/>
      <c r="D2522" s="39"/>
      <c r="E2522" s="40"/>
      <c r="F2522" s="40"/>
      <c r="G2522" s="40"/>
      <c r="H2522" s="41"/>
      <c r="I2522" s="38"/>
      <c r="J2522" s="38"/>
      <c r="K2522" s="38"/>
      <c r="L2522" s="37"/>
    </row>
    <row r="2523" spans="2:12" x14ac:dyDescent="0.25">
      <c r="B2523" s="18"/>
      <c r="C2523" s="38"/>
      <c r="D2523" s="39"/>
      <c r="E2523" s="40"/>
      <c r="F2523" s="40"/>
      <c r="G2523" s="40"/>
      <c r="H2523" s="41"/>
      <c r="I2523" s="38"/>
      <c r="J2523" s="38"/>
      <c r="K2523" s="38"/>
      <c r="L2523" s="37"/>
    </row>
    <row r="2524" spans="2:12" x14ac:dyDescent="0.25">
      <c r="B2524" s="18"/>
      <c r="C2524" s="38"/>
      <c r="D2524" s="39"/>
      <c r="E2524" s="40"/>
      <c r="F2524" s="40"/>
      <c r="G2524" s="40"/>
      <c r="H2524" s="41"/>
      <c r="I2524" s="38"/>
      <c r="J2524" s="38"/>
      <c r="K2524" s="38"/>
      <c r="L2524" s="37"/>
    </row>
    <row r="2525" spans="2:12" x14ac:dyDescent="0.25">
      <c r="B2525" s="18"/>
      <c r="C2525" s="38"/>
      <c r="D2525" s="39"/>
      <c r="E2525" s="40"/>
      <c r="F2525" s="40"/>
      <c r="G2525" s="40"/>
      <c r="H2525" s="41"/>
      <c r="I2525" s="38"/>
      <c r="J2525" s="38"/>
      <c r="K2525" s="38"/>
      <c r="L2525" s="37"/>
    </row>
    <row r="2526" spans="2:12" x14ac:dyDescent="0.25">
      <c r="B2526" s="18"/>
      <c r="C2526" s="38"/>
      <c r="D2526" s="39"/>
      <c r="E2526" s="40"/>
      <c r="F2526" s="40"/>
      <c r="G2526" s="40"/>
      <c r="H2526" s="41"/>
      <c r="I2526" s="38"/>
      <c r="J2526" s="38"/>
      <c r="K2526" s="38"/>
      <c r="L2526" s="37"/>
    </row>
    <row r="2527" spans="2:12" x14ac:dyDescent="0.25">
      <c r="B2527" s="18"/>
      <c r="C2527" s="38"/>
      <c r="D2527" s="39"/>
      <c r="E2527" s="40"/>
      <c r="F2527" s="40"/>
      <c r="G2527" s="40"/>
      <c r="H2527" s="41"/>
      <c r="I2527" s="38"/>
      <c r="J2527" s="38"/>
      <c r="K2527" s="38"/>
      <c r="L2527" s="37"/>
    </row>
    <row r="2528" spans="2:12" x14ac:dyDescent="0.25">
      <c r="B2528" s="18"/>
      <c r="C2528" s="38"/>
      <c r="D2528" s="39"/>
      <c r="E2528" s="40"/>
      <c r="F2528" s="40"/>
      <c r="G2528" s="40"/>
      <c r="H2528" s="41"/>
      <c r="I2528" s="38"/>
      <c r="J2528" s="38"/>
      <c r="K2528" s="38"/>
      <c r="L2528" s="37"/>
    </row>
    <row r="2529" spans="2:12" x14ac:dyDescent="0.25">
      <c r="B2529" s="18"/>
      <c r="C2529" s="38"/>
      <c r="D2529" s="39"/>
      <c r="E2529" s="40"/>
      <c r="F2529" s="40"/>
      <c r="G2529" s="40"/>
      <c r="H2529" s="41"/>
      <c r="I2529" s="38"/>
      <c r="J2529" s="38"/>
      <c r="K2529" s="38"/>
      <c r="L2529" s="37"/>
    </row>
    <row r="2530" spans="2:12" x14ac:dyDescent="0.25">
      <c r="B2530" s="18"/>
      <c r="C2530" s="38"/>
      <c r="D2530" s="39"/>
      <c r="E2530" s="40"/>
      <c r="F2530" s="40"/>
      <c r="G2530" s="40"/>
      <c r="H2530" s="41"/>
      <c r="I2530" s="38"/>
      <c r="J2530" s="38"/>
      <c r="K2530" s="38"/>
      <c r="L2530" s="37"/>
    </row>
    <row r="2531" spans="2:12" x14ac:dyDescent="0.25">
      <c r="B2531" s="18"/>
      <c r="C2531" s="38"/>
      <c r="D2531" s="39"/>
      <c r="E2531" s="40"/>
      <c r="F2531" s="40"/>
      <c r="G2531" s="40"/>
      <c r="H2531" s="41"/>
      <c r="I2531" s="38"/>
      <c r="J2531" s="38"/>
      <c r="K2531" s="38"/>
      <c r="L2531" s="37"/>
    </row>
    <row r="2532" spans="2:12" x14ac:dyDescent="0.25">
      <c r="B2532" s="18"/>
      <c r="C2532" s="38"/>
      <c r="D2532" s="39"/>
      <c r="E2532" s="40"/>
      <c r="F2532" s="40"/>
      <c r="G2532" s="40"/>
      <c r="H2532" s="41"/>
      <c r="I2532" s="38"/>
      <c r="J2532" s="38"/>
      <c r="K2532" s="38"/>
      <c r="L2532" s="37"/>
    </row>
    <row r="2533" spans="2:12" x14ac:dyDescent="0.25">
      <c r="B2533" s="18"/>
      <c r="C2533" s="38"/>
      <c r="D2533" s="39"/>
      <c r="E2533" s="40"/>
      <c r="F2533" s="40"/>
      <c r="G2533" s="40"/>
      <c r="H2533" s="41"/>
      <c r="I2533" s="38"/>
      <c r="J2533" s="38"/>
      <c r="K2533" s="38"/>
      <c r="L2533" s="37"/>
    </row>
    <row r="2534" spans="2:12" x14ac:dyDescent="0.25">
      <c r="B2534" s="18"/>
      <c r="C2534" s="38"/>
      <c r="D2534" s="39"/>
      <c r="E2534" s="40"/>
      <c r="F2534" s="40"/>
      <c r="G2534" s="40"/>
      <c r="H2534" s="41"/>
      <c r="I2534" s="38"/>
      <c r="J2534" s="38"/>
      <c r="K2534" s="38"/>
      <c r="L2534" s="37"/>
    </row>
    <row r="2535" spans="2:12" x14ac:dyDescent="0.25">
      <c r="B2535" s="18"/>
      <c r="C2535" s="38"/>
      <c r="D2535" s="39"/>
      <c r="E2535" s="40"/>
      <c r="F2535" s="40"/>
      <c r="G2535" s="40"/>
      <c r="H2535" s="41"/>
      <c r="I2535" s="38"/>
      <c r="J2535" s="38"/>
      <c r="K2535" s="38"/>
      <c r="L2535" s="37"/>
    </row>
    <row r="2536" spans="2:12" x14ac:dyDescent="0.25">
      <c r="B2536" s="18"/>
      <c r="C2536" s="38"/>
      <c r="D2536" s="39"/>
      <c r="E2536" s="40"/>
      <c r="F2536" s="40"/>
      <c r="G2536" s="40"/>
      <c r="H2536" s="41"/>
      <c r="I2536" s="38"/>
      <c r="J2536" s="38"/>
      <c r="K2536" s="38"/>
      <c r="L2536" s="37"/>
    </row>
    <row r="2537" spans="2:12" x14ac:dyDescent="0.25">
      <c r="B2537" s="18"/>
      <c r="C2537" s="38"/>
      <c r="D2537" s="39"/>
      <c r="E2537" s="40"/>
      <c r="F2537" s="40"/>
      <c r="G2537" s="40"/>
      <c r="H2537" s="41"/>
      <c r="I2537" s="38"/>
      <c r="J2537" s="38"/>
      <c r="K2537" s="38"/>
      <c r="L2537" s="37"/>
    </row>
    <row r="2538" spans="2:12" x14ac:dyDescent="0.25">
      <c r="B2538" s="18"/>
      <c r="C2538" s="38"/>
      <c r="D2538" s="39"/>
      <c r="E2538" s="40"/>
      <c r="F2538" s="40"/>
      <c r="G2538" s="40"/>
      <c r="H2538" s="41"/>
      <c r="I2538" s="38"/>
      <c r="J2538" s="38"/>
      <c r="K2538" s="38"/>
      <c r="L2538" s="37"/>
    </row>
    <row r="2539" spans="2:12" x14ac:dyDescent="0.25">
      <c r="B2539" s="18"/>
      <c r="C2539" s="38"/>
      <c r="D2539" s="39"/>
      <c r="E2539" s="40"/>
      <c r="F2539" s="40"/>
      <c r="G2539" s="40"/>
      <c r="H2539" s="41"/>
      <c r="I2539" s="38"/>
      <c r="J2539" s="38"/>
      <c r="K2539" s="38"/>
      <c r="L2539" s="37"/>
    </row>
    <row r="2540" spans="2:12" x14ac:dyDescent="0.25">
      <c r="B2540" s="18"/>
      <c r="C2540" s="38"/>
      <c r="D2540" s="39"/>
      <c r="E2540" s="40"/>
      <c r="F2540" s="40"/>
      <c r="G2540" s="40"/>
      <c r="H2540" s="41"/>
      <c r="I2540" s="38"/>
      <c r="J2540" s="38"/>
      <c r="K2540" s="38"/>
      <c r="L2540" s="37"/>
    </row>
    <row r="2541" spans="2:12" x14ac:dyDescent="0.25">
      <c r="B2541" s="18"/>
      <c r="C2541" s="38"/>
      <c r="D2541" s="39"/>
      <c r="E2541" s="40"/>
      <c r="F2541" s="40"/>
      <c r="G2541" s="40"/>
      <c r="H2541" s="41"/>
      <c r="I2541" s="38"/>
      <c r="J2541" s="38"/>
      <c r="K2541" s="38"/>
      <c r="L2541" s="37"/>
    </row>
    <row r="2542" spans="2:12" x14ac:dyDescent="0.25">
      <c r="B2542" s="18"/>
      <c r="C2542" s="38"/>
      <c r="D2542" s="39"/>
      <c r="E2542" s="40"/>
      <c r="F2542" s="40"/>
      <c r="G2542" s="40"/>
      <c r="H2542" s="41"/>
      <c r="I2542" s="38"/>
      <c r="J2542" s="38"/>
      <c r="K2542" s="38"/>
      <c r="L2542" s="37"/>
    </row>
    <row r="2543" spans="2:12" x14ac:dyDescent="0.25">
      <c r="B2543" s="18"/>
      <c r="C2543" s="38"/>
      <c r="D2543" s="39"/>
      <c r="E2543" s="40"/>
      <c r="F2543" s="40"/>
      <c r="G2543" s="40"/>
      <c r="H2543" s="41"/>
      <c r="I2543" s="38"/>
      <c r="J2543" s="38"/>
      <c r="K2543" s="38"/>
      <c r="L2543" s="37"/>
    </row>
    <row r="2544" spans="2:12" x14ac:dyDescent="0.25">
      <c r="B2544" s="18"/>
      <c r="C2544" s="38"/>
      <c r="D2544" s="39"/>
      <c r="E2544" s="40"/>
      <c r="F2544" s="40"/>
      <c r="G2544" s="40"/>
      <c r="H2544" s="41"/>
      <c r="I2544" s="38"/>
      <c r="J2544" s="38"/>
      <c r="K2544" s="38"/>
      <c r="L2544" s="37"/>
    </row>
    <row r="2545" spans="2:12" x14ac:dyDescent="0.25">
      <c r="B2545" s="18"/>
      <c r="C2545" s="38"/>
      <c r="D2545" s="39"/>
      <c r="E2545" s="40"/>
      <c r="F2545" s="40"/>
      <c r="G2545" s="40"/>
      <c r="H2545" s="41"/>
      <c r="I2545" s="38"/>
      <c r="J2545" s="38"/>
      <c r="K2545" s="38"/>
      <c r="L2545" s="37"/>
    </row>
    <row r="2546" spans="2:12" x14ac:dyDescent="0.25">
      <c r="B2546" s="18"/>
      <c r="C2546" s="38"/>
      <c r="D2546" s="39"/>
      <c r="E2546" s="40"/>
      <c r="F2546" s="40"/>
      <c r="G2546" s="40"/>
      <c r="H2546" s="41"/>
      <c r="I2546" s="38"/>
      <c r="J2546" s="38"/>
      <c r="K2546" s="38"/>
      <c r="L2546" s="37"/>
    </row>
    <row r="2547" spans="2:12" x14ac:dyDescent="0.25">
      <c r="B2547" s="18"/>
      <c r="C2547" s="38"/>
      <c r="D2547" s="39"/>
      <c r="E2547" s="40"/>
      <c r="F2547" s="40"/>
      <c r="G2547" s="40"/>
      <c r="H2547" s="41"/>
      <c r="I2547" s="38"/>
      <c r="J2547" s="38"/>
      <c r="K2547" s="38"/>
      <c r="L2547" s="37"/>
    </row>
    <row r="2548" spans="2:12" x14ac:dyDescent="0.25">
      <c r="B2548" s="18"/>
      <c r="C2548" s="38"/>
      <c r="D2548" s="39"/>
      <c r="E2548" s="40"/>
      <c r="F2548" s="40"/>
      <c r="G2548" s="40"/>
      <c r="H2548" s="41"/>
      <c r="I2548" s="38"/>
      <c r="J2548" s="38"/>
      <c r="K2548" s="38"/>
      <c r="L2548" s="37"/>
    </row>
    <row r="2549" spans="2:12" x14ac:dyDescent="0.25">
      <c r="B2549" s="18"/>
      <c r="C2549" s="38"/>
      <c r="D2549" s="39"/>
      <c r="E2549" s="40"/>
      <c r="F2549" s="40"/>
      <c r="G2549" s="40"/>
      <c r="H2549" s="41"/>
      <c r="I2549" s="38"/>
      <c r="J2549" s="38"/>
      <c r="K2549" s="38"/>
      <c r="L2549" s="37"/>
    </row>
    <row r="2550" spans="2:12" x14ac:dyDescent="0.25">
      <c r="B2550" s="18"/>
      <c r="C2550" s="38"/>
      <c r="D2550" s="39"/>
      <c r="E2550" s="40"/>
      <c r="F2550" s="40"/>
      <c r="G2550" s="40"/>
      <c r="H2550" s="41"/>
      <c r="I2550" s="38"/>
      <c r="J2550" s="38"/>
      <c r="K2550" s="38"/>
      <c r="L2550" s="37"/>
    </row>
    <row r="2551" spans="2:12" x14ac:dyDescent="0.25">
      <c r="B2551" s="18"/>
      <c r="C2551" s="38"/>
      <c r="D2551" s="39"/>
      <c r="E2551" s="40"/>
      <c r="F2551" s="40"/>
      <c r="G2551" s="40"/>
      <c r="H2551" s="41"/>
      <c r="I2551" s="38"/>
      <c r="J2551" s="38"/>
      <c r="K2551" s="38"/>
      <c r="L2551" s="37"/>
    </row>
    <row r="2552" spans="2:12" x14ac:dyDescent="0.25">
      <c r="B2552" s="18"/>
      <c r="C2552" s="38"/>
      <c r="D2552" s="39"/>
      <c r="E2552" s="40"/>
      <c r="F2552" s="40"/>
      <c r="G2552" s="40"/>
      <c r="H2552" s="41"/>
      <c r="I2552" s="38"/>
      <c r="J2552" s="38"/>
      <c r="K2552" s="38"/>
      <c r="L2552" s="37"/>
    </row>
    <row r="2553" spans="2:12" x14ac:dyDescent="0.25">
      <c r="B2553" s="18"/>
      <c r="C2553" s="38"/>
      <c r="D2553" s="39"/>
      <c r="E2553" s="40"/>
      <c r="F2553" s="40"/>
      <c r="G2553" s="40"/>
      <c r="H2553" s="41"/>
      <c r="I2553" s="38"/>
      <c r="J2553" s="38"/>
      <c r="K2553" s="38"/>
      <c r="L2553" s="37"/>
    </row>
    <row r="2554" spans="2:12" x14ac:dyDescent="0.25">
      <c r="B2554" s="18"/>
      <c r="C2554" s="38"/>
      <c r="D2554" s="39"/>
      <c r="E2554" s="40"/>
      <c r="F2554" s="40"/>
      <c r="G2554" s="40"/>
      <c r="H2554" s="41"/>
      <c r="I2554" s="38"/>
      <c r="J2554" s="38"/>
      <c r="K2554" s="38"/>
      <c r="L2554" s="37"/>
    </row>
    <row r="2555" spans="2:12" x14ac:dyDescent="0.25">
      <c r="B2555" s="18"/>
      <c r="C2555" s="38"/>
      <c r="D2555" s="39"/>
      <c r="E2555" s="40"/>
      <c r="F2555" s="40"/>
      <c r="G2555" s="40"/>
      <c r="H2555" s="41"/>
      <c r="I2555" s="38"/>
      <c r="J2555" s="38"/>
      <c r="K2555" s="38"/>
      <c r="L2555" s="37"/>
    </row>
    <row r="2556" spans="2:12" x14ac:dyDescent="0.25">
      <c r="B2556" s="18"/>
      <c r="C2556" s="38"/>
      <c r="D2556" s="39"/>
      <c r="E2556" s="40"/>
      <c r="F2556" s="40"/>
      <c r="G2556" s="40"/>
      <c r="H2556" s="41"/>
      <c r="I2556" s="38"/>
      <c r="J2556" s="38"/>
      <c r="K2556" s="38"/>
      <c r="L2556" s="37"/>
    </row>
    <row r="2557" spans="2:12" x14ac:dyDescent="0.25">
      <c r="B2557" s="18"/>
      <c r="C2557" s="38"/>
      <c r="D2557" s="39"/>
      <c r="E2557" s="40"/>
      <c r="F2557" s="40"/>
      <c r="G2557" s="40"/>
      <c r="H2557" s="41"/>
      <c r="I2557" s="38"/>
      <c r="J2557" s="38"/>
      <c r="K2557" s="38"/>
      <c r="L2557" s="37"/>
    </row>
    <row r="2558" spans="2:12" x14ac:dyDescent="0.25">
      <c r="B2558" s="18"/>
      <c r="C2558" s="38"/>
      <c r="D2558" s="39"/>
      <c r="E2558" s="40"/>
      <c r="F2558" s="40"/>
      <c r="G2558" s="40"/>
      <c r="H2558" s="41"/>
      <c r="I2558" s="38"/>
      <c r="J2558" s="38"/>
      <c r="K2558" s="38"/>
      <c r="L2558" s="37"/>
    </row>
    <row r="2559" spans="2:12" x14ac:dyDescent="0.25">
      <c r="B2559" s="18"/>
      <c r="C2559" s="38"/>
      <c r="D2559" s="39"/>
      <c r="E2559" s="40"/>
      <c r="F2559" s="40"/>
      <c r="G2559" s="40"/>
      <c r="H2559" s="41"/>
      <c r="I2559" s="38"/>
      <c r="J2559" s="38"/>
      <c r="K2559" s="38"/>
      <c r="L2559" s="37"/>
    </row>
    <row r="2560" spans="2:12" x14ac:dyDescent="0.25">
      <c r="B2560" s="18"/>
      <c r="C2560" s="38"/>
      <c r="D2560" s="39"/>
      <c r="E2560" s="40"/>
      <c r="F2560" s="40"/>
      <c r="G2560" s="40"/>
      <c r="H2560" s="41"/>
      <c r="I2560" s="38"/>
      <c r="J2560" s="38"/>
      <c r="K2560" s="38"/>
      <c r="L2560" s="37"/>
    </row>
    <row r="2561" spans="2:12" x14ac:dyDescent="0.25">
      <c r="B2561" s="18"/>
      <c r="C2561" s="38"/>
      <c r="D2561" s="39"/>
      <c r="E2561" s="40"/>
      <c r="F2561" s="40"/>
      <c r="G2561" s="40"/>
      <c r="H2561" s="41"/>
      <c r="I2561" s="38"/>
      <c r="J2561" s="38"/>
      <c r="K2561" s="38"/>
      <c r="L2561" s="37"/>
    </row>
    <row r="2562" spans="2:12" x14ac:dyDescent="0.25">
      <c r="B2562" s="18"/>
      <c r="C2562" s="38"/>
      <c r="D2562" s="39"/>
      <c r="E2562" s="40"/>
      <c r="F2562" s="40"/>
      <c r="G2562" s="40"/>
      <c r="H2562" s="41"/>
      <c r="I2562" s="38"/>
      <c r="J2562" s="38"/>
      <c r="K2562" s="38"/>
      <c r="L2562" s="37"/>
    </row>
    <row r="2563" spans="2:12" x14ac:dyDescent="0.25">
      <c r="B2563" s="18"/>
      <c r="C2563" s="38"/>
      <c r="D2563" s="39"/>
      <c r="E2563" s="40"/>
      <c r="F2563" s="40"/>
      <c r="G2563" s="40"/>
      <c r="H2563" s="41"/>
      <c r="I2563" s="38"/>
      <c r="J2563" s="38"/>
      <c r="K2563" s="38"/>
      <c r="L2563" s="37"/>
    </row>
    <row r="2564" spans="2:12" x14ac:dyDescent="0.25">
      <c r="B2564" s="18"/>
      <c r="C2564" s="38"/>
      <c r="D2564" s="39"/>
      <c r="E2564" s="40"/>
      <c r="F2564" s="40"/>
      <c r="G2564" s="40"/>
      <c r="H2564" s="41"/>
      <c r="I2564" s="38"/>
      <c r="J2564" s="38"/>
      <c r="K2564" s="38"/>
      <c r="L2564" s="37"/>
    </row>
    <row r="2565" spans="2:12" x14ac:dyDescent="0.25">
      <c r="B2565" s="18"/>
      <c r="C2565" s="38"/>
      <c r="D2565" s="39"/>
      <c r="E2565" s="40"/>
      <c r="F2565" s="40"/>
      <c r="G2565" s="40"/>
      <c r="H2565" s="41"/>
      <c r="I2565" s="38"/>
      <c r="J2565" s="38"/>
      <c r="K2565" s="38"/>
      <c r="L2565" s="37"/>
    </row>
    <row r="2566" spans="2:12" x14ac:dyDescent="0.25">
      <c r="B2566" s="18"/>
      <c r="C2566" s="38"/>
      <c r="D2566" s="39"/>
      <c r="E2566" s="40"/>
      <c r="F2566" s="40"/>
      <c r="G2566" s="40"/>
      <c r="H2566" s="41"/>
      <c r="I2566" s="38"/>
      <c r="J2566" s="38"/>
      <c r="K2566" s="38"/>
      <c r="L2566" s="37"/>
    </row>
    <row r="2567" spans="2:12" x14ac:dyDescent="0.25">
      <c r="B2567" s="18"/>
      <c r="C2567" s="38"/>
      <c r="D2567" s="39"/>
      <c r="E2567" s="40"/>
      <c r="F2567" s="40"/>
      <c r="G2567" s="40"/>
      <c r="H2567" s="41"/>
      <c r="I2567" s="38"/>
      <c r="J2567" s="38"/>
      <c r="K2567" s="38"/>
      <c r="L2567" s="37"/>
    </row>
    <row r="2568" spans="2:12" x14ac:dyDescent="0.25">
      <c r="B2568" s="18"/>
      <c r="C2568" s="38"/>
      <c r="D2568" s="39"/>
      <c r="E2568" s="40"/>
      <c r="F2568" s="40"/>
      <c r="G2568" s="40"/>
      <c r="H2568" s="41"/>
      <c r="I2568" s="38"/>
      <c r="J2568" s="38"/>
      <c r="K2568" s="38"/>
      <c r="L2568" s="37"/>
    </row>
    <row r="2569" spans="2:12" x14ac:dyDescent="0.25">
      <c r="B2569" s="18"/>
      <c r="C2569" s="38"/>
      <c r="D2569" s="39"/>
      <c r="E2569" s="40"/>
      <c r="F2569" s="40"/>
      <c r="G2569" s="40"/>
      <c r="H2569" s="41"/>
      <c r="I2569" s="38"/>
      <c r="J2569" s="38"/>
      <c r="K2569" s="38"/>
      <c r="L2569" s="37"/>
    </row>
    <row r="2570" spans="2:12" x14ac:dyDescent="0.25">
      <c r="B2570" s="18"/>
      <c r="C2570" s="38"/>
      <c r="D2570" s="39"/>
      <c r="E2570" s="40"/>
      <c r="F2570" s="40"/>
      <c r="G2570" s="40"/>
      <c r="H2570" s="41"/>
      <c r="I2570" s="38"/>
      <c r="J2570" s="38"/>
      <c r="K2570" s="38"/>
      <c r="L2570" s="37"/>
    </row>
    <row r="2571" spans="2:12" x14ac:dyDescent="0.25">
      <c r="B2571" s="18"/>
      <c r="C2571" s="38"/>
      <c r="D2571" s="39"/>
      <c r="E2571" s="40"/>
      <c r="F2571" s="40"/>
      <c r="G2571" s="40"/>
      <c r="H2571" s="41"/>
      <c r="I2571" s="38"/>
      <c r="J2571" s="38"/>
      <c r="K2571" s="38"/>
      <c r="L2571" s="37"/>
    </row>
    <row r="2572" spans="2:12" x14ac:dyDescent="0.25">
      <c r="B2572" s="18"/>
      <c r="C2572" s="38"/>
      <c r="D2572" s="39"/>
      <c r="E2572" s="40"/>
      <c r="F2572" s="40"/>
      <c r="G2572" s="40"/>
      <c r="H2572" s="41"/>
      <c r="I2572" s="38"/>
      <c r="J2572" s="38"/>
      <c r="K2572" s="38"/>
      <c r="L2572" s="37"/>
    </row>
    <row r="2573" spans="2:12" x14ac:dyDescent="0.25">
      <c r="B2573" s="18"/>
      <c r="C2573" s="38"/>
      <c r="D2573" s="39"/>
      <c r="E2573" s="40"/>
      <c r="F2573" s="40"/>
      <c r="G2573" s="40"/>
      <c r="H2573" s="41"/>
      <c r="I2573" s="38"/>
      <c r="J2573" s="38"/>
      <c r="K2573" s="38"/>
      <c r="L2573" s="37"/>
    </row>
    <row r="2574" spans="2:12" x14ac:dyDescent="0.25">
      <c r="B2574" s="18"/>
      <c r="C2574" s="38"/>
      <c r="D2574" s="39"/>
      <c r="E2574" s="40"/>
      <c r="F2574" s="40"/>
      <c r="G2574" s="40"/>
      <c r="H2574" s="41"/>
      <c r="I2574" s="38"/>
      <c r="J2574" s="38"/>
      <c r="K2574" s="38"/>
      <c r="L2574" s="37"/>
    </row>
    <row r="2575" spans="2:12" x14ac:dyDescent="0.25">
      <c r="B2575" s="18"/>
      <c r="C2575" s="38"/>
      <c r="D2575" s="39"/>
      <c r="E2575" s="40"/>
      <c r="F2575" s="40"/>
      <c r="G2575" s="40"/>
      <c r="H2575" s="41"/>
      <c r="I2575" s="38"/>
      <c r="J2575" s="38"/>
      <c r="K2575" s="38"/>
      <c r="L2575" s="37"/>
    </row>
    <row r="2576" spans="2:12" x14ac:dyDescent="0.25">
      <c r="B2576" s="18"/>
      <c r="C2576" s="38"/>
      <c r="D2576" s="39"/>
      <c r="E2576" s="40"/>
      <c r="F2576" s="40"/>
      <c r="G2576" s="40"/>
      <c r="H2576" s="41"/>
      <c r="I2576" s="38"/>
      <c r="J2576" s="38"/>
      <c r="K2576" s="38"/>
      <c r="L2576" s="37"/>
    </row>
    <row r="2577" spans="2:12" x14ac:dyDescent="0.25">
      <c r="B2577" s="18"/>
      <c r="C2577" s="38"/>
      <c r="D2577" s="39"/>
      <c r="E2577" s="40"/>
      <c r="F2577" s="40"/>
      <c r="G2577" s="40"/>
      <c r="H2577" s="41"/>
      <c r="I2577" s="38"/>
      <c r="J2577" s="38"/>
      <c r="K2577" s="38"/>
      <c r="L2577" s="37"/>
    </row>
    <row r="2578" spans="2:12" x14ac:dyDescent="0.25">
      <c r="B2578" s="18"/>
      <c r="C2578" s="38"/>
      <c r="D2578" s="39"/>
      <c r="E2578" s="40"/>
      <c r="F2578" s="40"/>
      <c r="G2578" s="40"/>
      <c r="H2578" s="41"/>
      <c r="I2578" s="38"/>
      <c r="J2578" s="38"/>
      <c r="K2578" s="38"/>
      <c r="L2578" s="37"/>
    </row>
    <row r="2579" spans="2:12" x14ac:dyDescent="0.25">
      <c r="B2579" s="18"/>
      <c r="C2579" s="38"/>
      <c r="D2579" s="39"/>
      <c r="E2579" s="40"/>
      <c r="F2579" s="40"/>
      <c r="G2579" s="40"/>
      <c r="H2579" s="41"/>
      <c r="I2579" s="38"/>
      <c r="J2579" s="38"/>
      <c r="K2579" s="38"/>
      <c r="L2579" s="37"/>
    </row>
    <row r="2580" spans="2:12" x14ac:dyDescent="0.25">
      <c r="B2580" s="18"/>
      <c r="C2580" s="38"/>
      <c r="D2580" s="39"/>
      <c r="E2580" s="40"/>
      <c r="F2580" s="40"/>
      <c r="G2580" s="40"/>
      <c r="H2580" s="41"/>
      <c r="I2580" s="38"/>
      <c r="J2580" s="38"/>
      <c r="K2580" s="38"/>
      <c r="L2580" s="37"/>
    </row>
    <row r="2581" spans="2:12" x14ac:dyDescent="0.25">
      <c r="B2581" s="18"/>
      <c r="C2581" s="38"/>
      <c r="D2581" s="39"/>
      <c r="E2581" s="40"/>
      <c r="F2581" s="40"/>
      <c r="G2581" s="40"/>
      <c r="H2581" s="41"/>
      <c r="I2581" s="38"/>
      <c r="J2581" s="38"/>
      <c r="K2581" s="38"/>
      <c r="L2581" s="37"/>
    </row>
    <row r="2582" spans="2:12" x14ac:dyDescent="0.25">
      <c r="B2582" s="18"/>
      <c r="C2582" s="38"/>
      <c r="D2582" s="39"/>
      <c r="E2582" s="40"/>
      <c r="F2582" s="40"/>
      <c r="G2582" s="40"/>
      <c r="H2582" s="41"/>
      <c r="I2582" s="38"/>
      <c r="J2582" s="38"/>
      <c r="K2582" s="38"/>
      <c r="L2582" s="37"/>
    </row>
    <row r="2583" spans="2:12" x14ac:dyDescent="0.25">
      <c r="B2583" s="18"/>
      <c r="C2583" s="38"/>
      <c r="D2583" s="39"/>
      <c r="E2583" s="40"/>
      <c r="F2583" s="40"/>
      <c r="G2583" s="40"/>
      <c r="H2583" s="41"/>
      <c r="I2583" s="38"/>
      <c r="J2583" s="38"/>
      <c r="K2583" s="38"/>
      <c r="L2583" s="37"/>
    </row>
    <row r="2584" spans="2:12" x14ac:dyDescent="0.25">
      <c r="B2584" s="18"/>
      <c r="C2584" s="38"/>
      <c r="D2584" s="39"/>
      <c r="E2584" s="40"/>
      <c r="F2584" s="40"/>
      <c r="G2584" s="40"/>
      <c r="H2584" s="41"/>
      <c r="I2584" s="38"/>
      <c r="J2584" s="38"/>
      <c r="K2584" s="38"/>
      <c r="L2584" s="37"/>
    </row>
    <row r="2585" spans="2:12" x14ac:dyDescent="0.25">
      <c r="B2585" s="18"/>
      <c r="C2585" s="38"/>
      <c r="D2585" s="39"/>
      <c r="E2585" s="40"/>
      <c r="F2585" s="40"/>
      <c r="G2585" s="40"/>
      <c r="H2585" s="41"/>
      <c r="I2585" s="38"/>
      <c r="J2585" s="38"/>
      <c r="K2585" s="38"/>
      <c r="L2585" s="37"/>
    </row>
    <row r="2586" spans="2:12" x14ac:dyDescent="0.25">
      <c r="B2586" s="18"/>
      <c r="C2586" s="38"/>
      <c r="D2586" s="39"/>
      <c r="E2586" s="40"/>
      <c r="F2586" s="40"/>
      <c r="G2586" s="40"/>
      <c r="H2586" s="41"/>
      <c r="I2586" s="38"/>
      <c r="J2586" s="38"/>
      <c r="K2586" s="38"/>
      <c r="L2586" s="37"/>
    </row>
    <row r="2587" spans="2:12" x14ac:dyDescent="0.25">
      <c r="B2587" s="18"/>
      <c r="C2587" s="38"/>
      <c r="D2587" s="39"/>
      <c r="E2587" s="40"/>
      <c r="F2587" s="40"/>
      <c r="G2587" s="40"/>
      <c r="H2587" s="41"/>
      <c r="I2587" s="38"/>
      <c r="J2587" s="38"/>
      <c r="K2587" s="38"/>
      <c r="L2587" s="37"/>
    </row>
    <row r="2588" spans="2:12" x14ac:dyDescent="0.25">
      <c r="B2588" s="18"/>
      <c r="C2588" s="38"/>
      <c r="D2588" s="39"/>
      <c r="E2588" s="40"/>
      <c r="F2588" s="40"/>
      <c r="G2588" s="40"/>
      <c r="H2588" s="41"/>
      <c r="I2588" s="38"/>
      <c r="J2588" s="38"/>
      <c r="K2588" s="38"/>
      <c r="L2588" s="37"/>
    </row>
    <row r="2589" spans="2:12" x14ac:dyDescent="0.25">
      <c r="B2589" s="18"/>
      <c r="C2589" s="38"/>
      <c r="D2589" s="39"/>
      <c r="E2589" s="40"/>
      <c r="F2589" s="40"/>
      <c r="G2589" s="40"/>
      <c r="H2589" s="41"/>
      <c r="I2589" s="38"/>
      <c r="J2589" s="38"/>
      <c r="K2589" s="38"/>
      <c r="L2589" s="37"/>
    </row>
    <row r="2590" spans="2:12" x14ac:dyDescent="0.25">
      <c r="B2590" s="18"/>
      <c r="C2590" s="38"/>
      <c r="D2590" s="39"/>
      <c r="E2590" s="40"/>
      <c r="F2590" s="40"/>
      <c r="G2590" s="40"/>
      <c r="H2590" s="41"/>
      <c r="I2590" s="38"/>
      <c r="J2590" s="38"/>
      <c r="K2590" s="38"/>
      <c r="L2590" s="37"/>
    </row>
    <row r="2591" spans="2:12" x14ac:dyDescent="0.25">
      <c r="B2591" s="18"/>
      <c r="C2591" s="38"/>
      <c r="D2591" s="39"/>
      <c r="E2591" s="40"/>
      <c r="F2591" s="40"/>
      <c r="G2591" s="40"/>
      <c r="H2591" s="41"/>
      <c r="I2591" s="38"/>
      <c r="J2591" s="38"/>
      <c r="K2591" s="38"/>
      <c r="L2591" s="37"/>
    </row>
    <row r="2592" spans="2:12" x14ac:dyDescent="0.25">
      <c r="B2592" s="18"/>
      <c r="C2592" s="38"/>
      <c r="D2592" s="39"/>
      <c r="E2592" s="40"/>
      <c r="F2592" s="40"/>
      <c r="G2592" s="40"/>
      <c r="H2592" s="41"/>
      <c r="I2592" s="38"/>
      <c r="J2592" s="38"/>
      <c r="K2592" s="38"/>
      <c r="L2592" s="37"/>
    </row>
    <row r="2593" spans="2:12" x14ac:dyDescent="0.25">
      <c r="B2593" s="18"/>
      <c r="C2593" s="38"/>
      <c r="D2593" s="39"/>
      <c r="E2593" s="40"/>
      <c r="F2593" s="40"/>
      <c r="G2593" s="40"/>
      <c r="H2593" s="41"/>
      <c r="I2593" s="38"/>
      <c r="J2593" s="38"/>
      <c r="K2593" s="38"/>
      <c r="L2593" s="37"/>
    </row>
    <row r="2594" spans="2:12" x14ac:dyDescent="0.25">
      <c r="B2594" s="18"/>
      <c r="C2594" s="38"/>
      <c r="D2594" s="39"/>
      <c r="E2594" s="40"/>
      <c r="F2594" s="40"/>
      <c r="G2594" s="40"/>
      <c r="H2594" s="41"/>
      <c r="I2594" s="38"/>
      <c r="J2594" s="38"/>
      <c r="K2594" s="38"/>
      <c r="L2594" s="37"/>
    </row>
    <row r="2595" spans="2:12" x14ac:dyDescent="0.25">
      <c r="B2595" s="18"/>
      <c r="C2595" s="38"/>
      <c r="D2595" s="39"/>
      <c r="E2595" s="40"/>
      <c r="F2595" s="40"/>
      <c r="G2595" s="40"/>
      <c r="H2595" s="41"/>
      <c r="I2595" s="38"/>
      <c r="J2595" s="38"/>
      <c r="K2595" s="38"/>
      <c r="L2595" s="37"/>
    </row>
    <row r="2596" spans="2:12" x14ac:dyDescent="0.25">
      <c r="B2596" s="18"/>
      <c r="C2596" s="38"/>
      <c r="D2596" s="39"/>
      <c r="E2596" s="40"/>
      <c r="F2596" s="40"/>
      <c r="G2596" s="40"/>
      <c r="H2596" s="41"/>
      <c r="I2596" s="38"/>
      <c r="J2596" s="38"/>
      <c r="K2596" s="38"/>
      <c r="L2596" s="37"/>
    </row>
    <row r="2597" spans="2:12" x14ac:dyDescent="0.25">
      <c r="B2597" s="18"/>
      <c r="C2597" s="38"/>
      <c r="D2597" s="39"/>
      <c r="E2597" s="40"/>
      <c r="F2597" s="40"/>
      <c r="G2597" s="40"/>
      <c r="H2597" s="41"/>
      <c r="I2597" s="38"/>
      <c r="J2597" s="38"/>
      <c r="K2597" s="38"/>
      <c r="L2597" s="37"/>
    </row>
    <row r="2598" spans="2:12" x14ac:dyDescent="0.25">
      <c r="B2598" s="18"/>
      <c r="C2598" s="38"/>
      <c r="D2598" s="39"/>
      <c r="E2598" s="40"/>
      <c r="F2598" s="40"/>
      <c r="G2598" s="40"/>
      <c r="H2598" s="41"/>
      <c r="I2598" s="38"/>
      <c r="J2598" s="38"/>
      <c r="K2598" s="38"/>
      <c r="L2598" s="37"/>
    </row>
    <row r="2599" spans="2:12" x14ac:dyDescent="0.25">
      <c r="B2599" s="18"/>
      <c r="C2599" s="38"/>
      <c r="D2599" s="39"/>
      <c r="E2599" s="40"/>
      <c r="F2599" s="40"/>
      <c r="G2599" s="40"/>
      <c r="H2599" s="41"/>
      <c r="I2599" s="38"/>
      <c r="J2599" s="38"/>
      <c r="K2599" s="38"/>
      <c r="L2599" s="37"/>
    </row>
    <row r="2600" spans="2:12" x14ac:dyDescent="0.25">
      <c r="B2600" s="18"/>
      <c r="C2600" s="38"/>
      <c r="D2600" s="39"/>
      <c r="E2600" s="40"/>
      <c r="F2600" s="40"/>
      <c r="G2600" s="40"/>
      <c r="H2600" s="41"/>
      <c r="I2600" s="38"/>
      <c r="J2600" s="38"/>
      <c r="K2600" s="38"/>
      <c r="L2600" s="37"/>
    </row>
    <row r="2601" spans="2:12" x14ac:dyDescent="0.25">
      <c r="B2601" s="18"/>
      <c r="C2601" s="38"/>
      <c r="D2601" s="39"/>
      <c r="E2601" s="40"/>
      <c r="F2601" s="40"/>
      <c r="G2601" s="40"/>
      <c r="H2601" s="41"/>
      <c r="I2601" s="38"/>
      <c r="J2601" s="38"/>
      <c r="K2601" s="38"/>
      <c r="L2601" s="37"/>
    </row>
    <row r="2602" spans="2:12" x14ac:dyDescent="0.25">
      <c r="B2602" s="18"/>
      <c r="C2602" s="38"/>
      <c r="D2602" s="39"/>
      <c r="E2602" s="40"/>
      <c r="F2602" s="40"/>
      <c r="G2602" s="40"/>
      <c r="H2602" s="41"/>
      <c r="I2602" s="38"/>
      <c r="J2602" s="38"/>
      <c r="K2602" s="38"/>
      <c r="L2602" s="37"/>
    </row>
    <row r="2603" spans="2:12" x14ac:dyDescent="0.25">
      <c r="B2603" s="18"/>
      <c r="C2603" s="38"/>
      <c r="D2603" s="39"/>
      <c r="E2603" s="40"/>
      <c r="F2603" s="40"/>
      <c r="G2603" s="40"/>
      <c r="H2603" s="41"/>
      <c r="I2603" s="38"/>
      <c r="J2603" s="38"/>
      <c r="K2603" s="38"/>
      <c r="L2603" s="37"/>
    </row>
    <row r="2604" spans="2:12" x14ac:dyDescent="0.25">
      <c r="B2604" s="18"/>
      <c r="C2604" s="38"/>
      <c r="D2604" s="39"/>
      <c r="E2604" s="40"/>
      <c r="F2604" s="40"/>
      <c r="G2604" s="40"/>
      <c r="H2604" s="41"/>
      <c r="I2604" s="38"/>
      <c r="J2604" s="38"/>
      <c r="K2604" s="38"/>
      <c r="L2604" s="37"/>
    </row>
    <row r="2605" spans="2:12" x14ac:dyDescent="0.25">
      <c r="B2605" s="18"/>
      <c r="C2605" s="38"/>
      <c r="D2605" s="39"/>
      <c r="E2605" s="40"/>
      <c r="F2605" s="40"/>
      <c r="G2605" s="40"/>
      <c r="H2605" s="41"/>
      <c r="I2605" s="38"/>
      <c r="J2605" s="38"/>
      <c r="K2605" s="38"/>
      <c r="L2605" s="37"/>
    </row>
    <row r="2606" spans="2:12" x14ac:dyDescent="0.25">
      <c r="B2606" s="18"/>
      <c r="C2606" s="38"/>
      <c r="D2606" s="39"/>
      <c r="E2606" s="40"/>
      <c r="F2606" s="40"/>
      <c r="G2606" s="40"/>
      <c r="H2606" s="41"/>
      <c r="I2606" s="38"/>
      <c r="J2606" s="38"/>
      <c r="K2606" s="38"/>
      <c r="L2606" s="37"/>
    </row>
    <row r="2607" spans="2:12" x14ac:dyDescent="0.25">
      <c r="B2607" s="18"/>
      <c r="C2607" s="38"/>
      <c r="D2607" s="39"/>
      <c r="E2607" s="40"/>
      <c r="F2607" s="40"/>
      <c r="G2607" s="40"/>
      <c r="H2607" s="41"/>
      <c r="I2607" s="38"/>
      <c r="J2607" s="38"/>
      <c r="K2607" s="38"/>
      <c r="L2607" s="37"/>
    </row>
    <row r="2608" spans="2:12" x14ac:dyDescent="0.25">
      <c r="B2608" s="18"/>
      <c r="C2608" s="38"/>
      <c r="D2608" s="39"/>
      <c r="E2608" s="40"/>
      <c r="F2608" s="40"/>
      <c r="G2608" s="40"/>
      <c r="H2608" s="41"/>
      <c r="I2608" s="38"/>
      <c r="J2608" s="38"/>
      <c r="K2608" s="38"/>
      <c r="L2608" s="37"/>
    </row>
    <row r="2609" spans="2:12" x14ac:dyDescent="0.25">
      <c r="B2609" s="18"/>
      <c r="C2609" s="38"/>
      <c r="D2609" s="39"/>
      <c r="E2609" s="40"/>
      <c r="F2609" s="40"/>
      <c r="G2609" s="40"/>
      <c r="H2609" s="41"/>
      <c r="I2609" s="38"/>
      <c r="J2609" s="38"/>
      <c r="K2609" s="38"/>
      <c r="L2609" s="37"/>
    </row>
    <row r="2610" spans="2:12" x14ac:dyDescent="0.25">
      <c r="B2610" s="18"/>
      <c r="C2610" s="38"/>
      <c r="D2610" s="39"/>
      <c r="E2610" s="40"/>
      <c r="F2610" s="40"/>
      <c r="G2610" s="40"/>
      <c r="H2610" s="41"/>
      <c r="I2610" s="38"/>
      <c r="J2610" s="38"/>
      <c r="K2610" s="38"/>
      <c r="L2610" s="37"/>
    </row>
    <row r="2611" spans="2:12" x14ac:dyDescent="0.25">
      <c r="B2611" s="18"/>
      <c r="C2611" s="38"/>
      <c r="D2611" s="39"/>
      <c r="E2611" s="40"/>
      <c r="F2611" s="40"/>
      <c r="G2611" s="40"/>
      <c r="H2611" s="41"/>
      <c r="I2611" s="38"/>
      <c r="J2611" s="38"/>
      <c r="K2611" s="38"/>
      <c r="L2611" s="37"/>
    </row>
    <row r="2612" spans="2:12" x14ac:dyDescent="0.25">
      <c r="B2612" s="18"/>
      <c r="C2612" s="38"/>
      <c r="D2612" s="39"/>
      <c r="E2612" s="40"/>
      <c r="F2612" s="40"/>
      <c r="G2612" s="40"/>
      <c r="H2612" s="41"/>
      <c r="I2612" s="38"/>
      <c r="J2612" s="38"/>
      <c r="K2612" s="38"/>
      <c r="L2612" s="37"/>
    </row>
    <row r="2613" spans="2:12" x14ac:dyDescent="0.25">
      <c r="B2613" s="18"/>
      <c r="C2613" s="38"/>
      <c r="D2613" s="39"/>
      <c r="E2613" s="40"/>
      <c r="F2613" s="40"/>
      <c r="G2613" s="40"/>
      <c r="H2613" s="41"/>
      <c r="I2613" s="38"/>
      <c r="J2613" s="38"/>
      <c r="K2613" s="38"/>
      <c r="L2613" s="37"/>
    </row>
    <row r="2614" spans="2:12" x14ac:dyDescent="0.25">
      <c r="B2614" s="18"/>
      <c r="C2614" s="38"/>
      <c r="D2614" s="39"/>
      <c r="E2614" s="40"/>
      <c r="F2614" s="40"/>
      <c r="G2614" s="40"/>
      <c r="H2614" s="41"/>
      <c r="I2614" s="38"/>
      <c r="J2614" s="38"/>
      <c r="K2614" s="38"/>
      <c r="L2614" s="37"/>
    </row>
    <row r="2615" spans="2:12" x14ac:dyDescent="0.25">
      <c r="B2615" s="18"/>
      <c r="C2615" s="38"/>
      <c r="D2615" s="39"/>
      <c r="E2615" s="40"/>
      <c r="F2615" s="40"/>
      <c r="G2615" s="40"/>
      <c r="H2615" s="41"/>
      <c r="I2615" s="38"/>
      <c r="J2615" s="38"/>
      <c r="K2615" s="38"/>
      <c r="L2615" s="37"/>
    </row>
    <row r="2616" spans="2:12" x14ac:dyDescent="0.25">
      <c r="B2616" s="18"/>
      <c r="C2616" s="38"/>
      <c r="D2616" s="39"/>
      <c r="E2616" s="40"/>
      <c r="F2616" s="40"/>
      <c r="G2616" s="40"/>
      <c r="H2616" s="41"/>
      <c r="I2616" s="38"/>
      <c r="J2616" s="38"/>
      <c r="K2616" s="38"/>
      <c r="L2616" s="37"/>
    </row>
    <row r="2617" spans="2:12" x14ac:dyDescent="0.25">
      <c r="B2617" s="18"/>
      <c r="C2617" s="38"/>
      <c r="D2617" s="39"/>
      <c r="E2617" s="40"/>
      <c r="F2617" s="40"/>
      <c r="G2617" s="40"/>
      <c r="H2617" s="41"/>
      <c r="I2617" s="38"/>
      <c r="J2617" s="38"/>
      <c r="K2617" s="38"/>
      <c r="L2617" s="37"/>
    </row>
    <row r="2618" spans="2:12" x14ac:dyDescent="0.25">
      <c r="B2618" s="18"/>
      <c r="C2618" s="38"/>
      <c r="D2618" s="39"/>
      <c r="E2618" s="40"/>
      <c r="F2618" s="40"/>
      <c r="G2618" s="40"/>
      <c r="H2618" s="41"/>
      <c r="I2618" s="38"/>
      <c r="J2618" s="38"/>
      <c r="K2618" s="38"/>
      <c r="L2618" s="37"/>
    </row>
    <row r="2619" spans="2:12" x14ac:dyDescent="0.25">
      <c r="B2619" s="18"/>
      <c r="C2619" s="38"/>
      <c r="D2619" s="39"/>
      <c r="E2619" s="40"/>
      <c r="F2619" s="40"/>
      <c r="G2619" s="40"/>
      <c r="H2619" s="41"/>
      <c r="I2619" s="38"/>
      <c r="J2619" s="38"/>
      <c r="K2619" s="38"/>
      <c r="L2619" s="37"/>
    </row>
    <row r="2620" spans="2:12" x14ac:dyDescent="0.25">
      <c r="B2620" s="18"/>
      <c r="C2620" s="38"/>
      <c r="D2620" s="39"/>
      <c r="E2620" s="40"/>
      <c r="F2620" s="40"/>
      <c r="G2620" s="40"/>
      <c r="H2620" s="41"/>
      <c r="I2620" s="38"/>
      <c r="J2620" s="38"/>
      <c r="K2620" s="38"/>
      <c r="L2620" s="37"/>
    </row>
    <row r="2621" spans="2:12" x14ac:dyDescent="0.25">
      <c r="B2621" s="18"/>
      <c r="C2621" s="38"/>
      <c r="D2621" s="39"/>
      <c r="E2621" s="40"/>
      <c r="F2621" s="40"/>
      <c r="G2621" s="40"/>
      <c r="H2621" s="41"/>
      <c r="I2621" s="38"/>
      <c r="J2621" s="38"/>
      <c r="K2621" s="38"/>
      <c r="L2621" s="37"/>
    </row>
    <row r="2622" spans="2:12" x14ac:dyDescent="0.25">
      <c r="B2622" s="18"/>
      <c r="C2622" s="38"/>
      <c r="D2622" s="39"/>
      <c r="E2622" s="40"/>
      <c r="F2622" s="40"/>
      <c r="G2622" s="40"/>
      <c r="H2622" s="41"/>
      <c r="I2622" s="38"/>
      <c r="J2622" s="38"/>
      <c r="K2622" s="38"/>
      <c r="L2622" s="37"/>
    </row>
    <row r="2623" spans="2:12" x14ac:dyDescent="0.25">
      <c r="B2623" s="18"/>
      <c r="C2623" s="38"/>
      <c r="D2623" s="39"/>
      <c r="E2623" s="40"/>
      <c r="F2623" s="40"/>
      <c r="G2623" s="40"/>
      <c r="H2623" s="41"/>
      <c r="I2623" s="38"/>
      <c r="J2623" s="38"/>
      <c r="K2623" s="38"/>
      <c r="L2623" s="37"/>
    </row>
    <row r="2624" spans="2:12" x14ac:dyDescent="0.25">
      <c r="B2624" s="18"/>
      <c r="C2624" s="38"/>
      <c r="D2624" s="39"/>
      <c r="E2624" s="40"/>
      <c r="F2624" s="40"/>
      <c r="G2624" s="40"/>
      <c r="H2624" s="41"/>
      <c r="I2624" s="38"/>
      <c r="J2624" s="38"/>
      <c r="K2624" s="38"/>
      <c r="L2624" s="37"/>
    </row>
    <row r="2625" spans="2:12" x14ac:dyDescent="0.25">
      <c r="B2625" s="18"/>
      <c r="C2625" s="38"/>
      <c r="D2625" s="39"/>
      <c r="E2625" s="40"/>
      <c r="F2625" s="40"/>
      <c r="G2625" s="40"/>
      <c r="H2625" s="41"/>
      <c r="I2625" s="38"/>
      <c r="J2625" s="38"/>
      <c r="K2625" s="38"/>
      <c r="L2625" s="37"/>
    </row>
    <row r="2626" spans="2:12" x14ac:dyDescent="0.25">
      <c r="B2626" s="18"/>
      <c r="C2626" s="38"/>
      <c r="D2626" s="39"/>
      <c r="E2626" s="40"/>
      <c r="F2626" s="40"/>
      <c r="G2626" s="40"/>
      <c r="H2626" s="41"/>
      <c r="I2626" s="38"/>
      <c r="J2626" s="38"/>
      <c r="K2626" s="38"/>
      <c r="L2626" s="37"/>
    </row>
    <row r="2627" spans="2:12" x14ac:dyDescent="0.25">
      <c r="B2627" s="18"/>
      <c r="C2627" s="38"/>
      <c r="D2627" s="39"/>
      <c r="E2627" s="40"/>
      <c r="F2627" s="40"/>
      <c r="G2627" s="40"/>
      <c r="H2627" s="41"/>
      <c r="I2627" s="38"/>
      <c r="J2627" s="38"/>
      <c r="K2627" s="38"/>
      <c r="L2627" s="37"/>
    </row>
    <row r="2628" spans="2:12" x14ac:dyDescent="0.25">
      <c r="B2628" s="18"/>
      <c r="C2628" s="38"/>
      <c r="D2628" s="39"/>
      <c r="E2628" s="40"/>
      <c r="F2628" s="40"/>
      <c r="G2628" s="40"/>
      <c r="H2628" s="41"/>
      <c r="I2628" s="38"/>
      <c r="J2628" s="38"/>
      <c r="K2628" s="38"/>
      <c r="L2628" s="37"/>
    </row>
    <row r="2629" spans="2:12" x14ac:dyDescent="0.25">
      <c r="B2629" s="18"/>
      <c r="C2629" s="38"/>
      <c r="D2629" s="39"/>
      <c r="E2629" s="40"/>
      <c r="F2629" s="40"/>
      <c r="G2629" s="40"/>
      <c r="H2629" s="41"/>
      <c r="I2629" s="38"/>
      <c r="J2629" s="38"/>
      <c r="K2629" s="38"/>
      <c r="L2629" s="37"/>
    </row>
    <row r="2630" spans="2:12" x14ac:dyDescent="0.25">
      <c r="B2630" s="18"/>
      <c r="C2630" s="38"/>
      <c r="D2630" s="39"/>
      <c r="E2630" s="40"/>
      <c r="F2630" s="40"/>
      <c r="G2630" s="40"/>
      <c r="H2630" s="41"/>
      <c r="I2630" s="38"/>
      <c r="J2630" s="38"/>
      <c r="K2630" s="38"/>
      <c r="L2630" s="37"/>
    </row>
    <row r="2631" spans="2:12" x14ac:dyDescent="0.25">
      <c r="B2631" s="18"/>
      <c r="C2631" s="38"/>
      <c r="D2631" s="39"/>
      <c r="E2631" s="40"/>
      <c r="F2631" s="40"/>
      <c r="G2631" s="40"/>
      <c r="H2631" s="41"/>
      <c r="I2631" s="38"/>
      <c r="J2631" s="38"/>
      <c r="K2631" s="38"/>
      <c r="L2631" s="37"/>
    </row>
    <row r="2632" spans="2:12" x14ac:dyDescent="0.25">
      <c r="B2632" s="18"/>
      <c r="C2632" s="38"/>
      <c r="D2632" s="39"/>
      <c r="E2632" s="40"/>
      <c r="F2632" s="40"/>
      <c r="G2632" s="40"/>
      <c r="H2632" s="41"/>
      <c r="I2632" s="38"/>
      <c r="J2632" s="38"/>
      <c r="K2632" s="38"/>
      <c r="L2632" s="37"/>
    </row>
    <row r="2633" spans="2:12" x14ac:dyDescent="0.25">
      <c r="B2633" s="18"/>
      <c r="C2633" s="38"/>
      <c r="D2633" s="39"/>
      <c r="E2633" s="40"/>
      <c r="F2633" s="40"/>
      <c r="G2633" s="40"/>
      <c r="H2633" s="41"/>
      <c r="I2633" s="38"/>
      <c r="J2633" s="38"/>
      <c r="K2633" s="38"/>
      <c r="L2633" s="37"/>
    </row>
    <row r="2634" spans="2:12" x14ac:dyDescent="0.25">
      <c r="B2634" s="18"/>
      <c r="C2634" s="38"/>
      <c r="D2634" s="39"/>
      <c r="E2634" s="40"/>
      <c r="F2634" s="40"/>
      <c r="G2634" s="40"/>
      <c r="H2634" s="41"/>
      <c r="I2634" s="38"/>
      <c r="J2634" s="38"/>
      <c r="K2634" s="38"/>
      <c r="L2634" s="37"/>
    </row>
    <row r="2635" spans="2:12" x14ac:dyDescent="0.25">
      <c r="B2635" s="18"/>
      <c r="C2635" s="38"/>
      <c r="D2635" s="39"/>
      <c r="E2635" s="40"/>
      <c r="F2635" s="40"/>
      <c r="G2635" s="40"/>
      <c r="H2635" s="41"/>
      <c r="I2635" s="38"/>
      <c r="J2635" s="38"/>
      <c r="K2635" s="38"/>
      <c r="L2635" s="37"/>
    </row>
    <row r="2636" spans="2:12" x14ac:dyDescent="0.25">
      <c r="B2636" s="18"/>
      <c r="C2636" s="38"/>
      <c r="D2636" s="39"/>
      <c r="E2636" s="40"/>
      <c r="F2636" s="40"/>
      <c r="G2636" s="40"/>
      <c r="H2636" s="41"/>
      <c r="I2636" s="38"/>
      <c r="J2636" s="38"/>
      <c r="K2636" s="38"/>
      <c r="L2636" s="37"/>
    </row>
    <row r="2637" spans="2:12" x14ac:dyDescent="0.25">
      <c r="B2637" s="18"/>
      <c r="C2637" s="38"/>
      <c r="D2637" s="39"/>
      <c r="E2637" s="40"/>
      <c r="F2637" s="40"/>
      <c r="G2637" s="40"/>
      <c r="H2637" s="41"/>
      <c r="I2637" s="38"/>
      <c r="J2637" s="38"/>
      <c r="K2637" s="38"/>
      <c r="L2637" s="37"/>
    </row>
    <row r="2638" spans="2:12" x14ac:dyDescent="0.25">
      <c r="B2638" s="18"/>
      <c r="C2638" s="38"/>
      <c r="D2638" s="39"/>
      <c r="E2638" s="40"/>
      <c r="F2638" s="40"/>
      <c r="G2638" s="40"/>
      <c r="H2638" s="41"/>
      <c r="I2638" s="38"/>
      <c r="J2638" s="38"/>
      <c r="K2638" s="38"/>
      <c r="L2638" s="37"/>
    </row>
    <row r="2639" spans="2:12" x14ac:dyDescent="0.25">
      <c r="B2639" s="18"/>
      <c r="C2639" s="38"/>
      <c r="D2639" s="39"/>
      <c r="E2639" s="40"/>
      <c r="F2639" s="40"/>
      <c r="G2639" s="40"/>
      <c r="H2639" s="41"/>
      <c r="I2639" s="38"/>
      <c r="J2639" s="38"/>
      <c r="K2639" s="38"/>
      <c r="L2639" s="37"/>
    </row>
    <row r="2640" spans="2:12" x14ac:dyDescent="0.25">
      <c r="B2640" s="18"/>
      <c r="C2640" s="38"/>
      <c r="D2640" s="39"/>
      <c r="E2640" s="40"/>
      <c r="F2640" s="40"/>
      <c r="G2640" s="40"/>
      <c r="H2640" s="41"/>
      <c r="I2640" s="38"/>
      <c r="J2640" s="38"/>
      <c r="K2640" s="38"/>
      <c r="L2640" s="37"/>
    </row>
    <row r="2641" spans="2:12" x14ac:dyDescent="0.25">
      <c r="B2641" s="18"/>
      <c r="C2641" s="38"/>
      <c r="D2641" s="39"/>
      <c r="E2641" s="40"/>
      <c r="F2641" s="40"/>
      <c r="G2641" s="40"/>
      <c r="H2641" s="41"/>
      <c r="I2641" s="38"/>
      <c r="J2641" s="38"/>
      <c r="K2641" s="38"/>
      <c r="L2641" s="37"/>
    </row>
    <row r="2642" spans="2:12" x14ac:dyDescent="0.25">
      <c r="B2642" s="18"/>
      <c r="C2642" s="38"/>
      <c r="D2642" s="39"/>
      <c r="E2642" s="40"/>
      <c r="F2642" s="40"/>
      <c r="G2642" s="40"/>
      <c r="H2642" s="41"/>
      <c r="I2642" s="38"/>
      <c r="J2642" s="38"/>
      <c r="K2642" s="38"/>
      <c r="L2642" s="37"/>
    </row>
    <row r="2643" spans="2:12" x14ac:dyDescent="0.25">
      <c r="B2643" s="18"/>
      <c r="C2643" s="38"/>
      <c r="D2643" s="39"/>
      <c r="E2643" s="40"/>
      <c r="F2643" s="40"/>
      <c r="G2643" s="40"/>
      <c r="H2643" s="41"/>
      <c r="I2643" s="38"/>
      <c r="J2643" s="38"/>
      <c r="K2643" s="38"/>
      <c r="L2643" s="37"/>
    </row>
    <row r="2644" spans="2:12" x14ac:dyDescent="0.25">
      <c r="B2644" s="18"/>
      <c r="C2644" s="38"/>
      <c r="D2644" s="39"/>
      <c r="E2644" s="40"/>
      <c r="F2644" s="40"/>
      <c r="G2644" s="40"/>
      <c r="H2644" s="41"/>
      <c r="I2644" s="38"/>
      <c r="J2644" s="38"/>
      <c r="K2644" s="38"/>
      <c r="L2644" s="37"/>
    </row>
    <row r="2645" spans="2:12" x14ac:dyDescent="0.25">
      <c r="B2645" s="18"/>
      <c r="C2645" s="38"/>
      <c r="D2645" s="39"/>
      <c r="E2645" s="40"/>
      <c r="F2645" s="40"/>
      <c r="G2645" s="40"/>
      <c r="H2645" s="41"/>
      <c r="I2645" s="38"/>
      <c r="J2645" s="38"/>
      <c r="K2645" s="38"/>
      <c r="L2645" s="37"/>
    </row>
    <row r="2646" spans="2:12" x14ac:dyDescent="0.25">
      <c r="B2646" s="18"/>
      <c r="C2646" s="38"/>
      <c r="D2646" s="39"/>
      <c r="E2646" s="40"/>
      <c r="F2646" s="40"/>
      <c r="G2646" s="40"/>
      <c r="H2646" s="41"/>
      <c r="I2646" s="38"/>
      <c r="J2646" s="38"/>
      <c r="K2646" s="38"/>
      <c r="L2646" s="37"/>
    </row>
    <row r="2647" spans="2:12" x14ac:dyDescent="0.25">
      <c r="B2647" s="18"/>
      <c r="C2647" s="38"/>
      <c r="D2647" s="39"/>
      <c r="E2647" s="40"/>
      <c r="F2647" s="40"/>
      <c r="G2647" s="40"/>
      <c r="H2647" s="41"/>
      <c r="I2647" s="38"/>
      <c r="J2647" s="38"/>
      <c r="K2647" s="38"/>
      <c r="L2647" s="37"/>
    </row>
    <row r="2648" spans="2:12" x14ac:dyDescent="0.25">
      <c r="B2648" s="18"/>
      <c r="C2648" s="38"/>
      <c r="D2648" s="39"/>
      <c r="E2648" s="40"/>
      <c r="F2648" s="40"/>
      <c r="G2648" s="40"/>
      <c r="H2648" s="41"/>
      <c r="I2648" s="38"/>
      <c r="J2648" s="38"/>
      <c r="K2648" s="38"/>
      <c r="L2648" s="37"/>
    </row>
    <row r="2649" spans="2:12" x14ac:dyDescent="0.25">
      <c r="B2649" s="18"/>
      <c r="C2649" s="38"/>
      <c r="D2649" s="39"/>
      <c r="E2649" s="40"/>
      <c r="F2649" s="40"/>
      <c r="G2649" s="40"/>
      <c r="H2649" s="41"/>
      <c r="I2649" s="38"/>
      <c r="J2649" s="38"/>
      <c r="K2649" s="38"/>
      <c r="L2649" s="37"/>
    </row>
    <row r="2650" spans="2:12" x14ac:dyDescent="0.25">
      <c r="B2650" s="18"/>
      <c r="C2650" s="38"/>
      <c r="D2650" s="39"/>
      <c r="E2650" s="40"/>
      <c r="F2650" s="40"/>
      <c r="G2650" s="40"/>
      <c r="H2650" s="41"/>
      <c r="I2650" s="38"/>
      <c r="J2650" s="38"/>
      <c r="K2650" s="38"/>
      <c r="L2650" s="37"/>
    </row>
    <row r="2651" spans="2:12" x14ac:dyDescent="0.25">
      <c r="B2651" s="18"/>
      <c r="C2651" s="38"/>
      <c r="D2651" s="39"/>
      <c r="E2651" s="40"/>
      <c r="F2651" s="40"/>
      <c r="G2651" s="40"/>
      <c r="H2651" s="41"/>
      <c r="I2651" s="38"/>
      <c r="J2651" s="38"/>
      <c r="K2651" s="38"/>
      <c r="L2651" s="37"/>
    </row>
    <row r="2652" spans="2:12" x14ac:dyDescent="0.25">
      <c r="B2652" s="18"/>
      <c r="C2652" s="38"/>
      <c r="D2652" s="39"/>
      <c r="E2652" s="40"/>
      <c r="F2652" s="40"/>
      <c r="G2652" s="40"/>
      <c r="H2652" s="41"/>
      <c r="I2652" s="38"/>
      <c r="J2652" s="38"/>
      <c r="K2652" s="38"/>
      <c r="L2652" s="37"/>
    </row>
    <row r="2653" spans="2:12" x14ac:dyDescent="0.25">
      <c r="B2653" s="18"/>
      <c r="C2653" s="38"/>
      <c r="D2653" s="39"/>
      <c r="E2653" s="40"/>
      <c r="F2653" s="40"/>
      <c r="G2653" s="40"/>
      <c r="H2653" s="41"/>
      <c r="I2653" s="38"/>
      <c r="J2653" s="38"/>
      <c r="K2653" s="38"/>
      <c r="L2653" s="37"/>
    </row>
    <row r="2654" spans="2:12" x14ac:dyDescent="0.25">
      <c r="B2654" s="18"/>
      <c r="C2654" s="38"/>
      <c r="D2654" s="39"/>
      <c r="E2654" s="40"/>
      <c r="F2654" s="40"/>
      <c r="G2654" s="40"/>
      <c r="H2654" s="41"/>
      <c r="I2654" s="38"/>
      <c r="J2654" s="38"/>
      <c r="K2654" s="38"/>
      <c r="L2654" s="37"/>
    </row>
    <row r="2655" spans="2:12" x14ac:dyDescent="0.25">
      <c r="B2655" s="18"/>
      <c r="C2655" s="38"/>
      <c r="D2655" s="39"/>
      <c r="E2655" s="40"/>
      <c r="F2655" s="40"/>
      <c r="G2655" s="40"/>
      <c r="H2655" s="41"/>
      <c r="I2655" s="38"/>
      <c r="J2655" s="38"/>
      <c r="K2655" s="38"/>
      <c r="L2655" s="37"/>
    </row>
    <row r="2656" spans="2:12" x14ac:dyDescent="0.25">
      <c r="B2656" s="18"/>
      <c r="C2656" s="38"/>
      <c r="D2656" s="39"/>
      <c r="E2656" s="40"/>
      <c r="F2656" s="40"/>
      <c r="G2656" s="40"/>
      <c r="H2656" s="41"/>
      <c r="I2656" s="38"/>
      <c r="J2656" s="38"/>
      <c r="K2656" s="38"/>
      <c r="L2656" s="37"/>
    </row>
    <row r="2657" spans="2:12" x14ac:dyDescent="0.25">
      <c r="B2657" s="18"/>
      <c r="C2657" s="38"/>
      <c r="D2657" s="39"/>
      <c r="E2657" s="40"/>
      <c r="F2657" s="40"/>
      <c r="G2657" s="40"/>
      <c r="H2657" s="41"/>
      <c r="I2657" s="38"/>
      <c r="J2657" s="38"/>
      <c r="K2657" s="38"/>
      <c r="L2657" s="37"/>
    </row>
    <row r="2658" spans="2:12" x14ac:dyDescent="0.25">
      <c r="B2658" s="18"/>
      <c r="C2658" s="38"/>
      <c r="D2658" s="39"/>
      <c r="E2658" s="40"/>
      <c r="F2658" s="40"/>
      <c r="G2658" s="40"/>
      <c r="H2658" s="41"/>
      <c r="I2658" s="38"/>
      <c r="J2658" s="38"/>
      <c r="K2658" s="38"/>
      <c r="L2658" s="37"/>
    </row>
    <row r="2659" spans="2:12" x14ac:dyDescent="0.25">
      <c r="B2659" s="18"/>
      <c r="C2659" s="38"/>
      <c r="D2659" s="39"/>
      <c r="E2659" s="40"/>
      <c r="F2659" s="40"/>
      <c r="G2659" s="40"/>
      <c r="H2659" s="41"/>
      <c r="I2659" s="38"/>
      <c r="J2659" s="38"/>
      <c r="K2659" s="38"/>
      <c r="L2659" s="37"/>
    </row>
    <row r="2660" spans="2:12" x14ac:dyDescent="0.25">
      <c r="B2660" s="18"/>
      <c r="C2660" s="38"/>
      <c r="D2660" s="39"/>
      <c r="E2660" s="40"/>
      <c r="F2660" s="40"/>
      <c r="G2660" s="40"/>
      <c r="H2660" s="41"/>
      <c r="I2660" s="38"/>
      <c r="J2660" s="38"/>
      <c r="K2660" s="38"/>
      <c r="L2660" s="37"/>
    </row>
    <row r="2661" spans="2:12" x14ac:dyDescent="0.25">
      <c r="B2661" s="18"/>
      <c r="C2661" s="38"/>
      <c r="D2661" s="39"/>
      <c r="E2661" s="40"/>
      <c r="F2661" s="40"/>
      <c r="G2661" s="40"/>
      <c r="H2661" s="41"/>
      <c r="I2661" s="38"/>
      <c r="J2661" s="38"/>
      <c r="K2661" s="38"/>
      <c r="L2661" s="37"/>
    </row>
    <row r="2662" spans="2:12" x14ac:dyDescent="0.25">
      <c r="B2662" s="18"/>
      <c r="C2662" s="38"/>
      <c r="D2662" s="39"/>
      <c r="E2662" s="40"/>
      <c r="F2662" s="40"/>
      <c r="G2662" s="40"/>
      <c r="H2662" s="41"/>
      <c r="I2662" s="38"/>
      <c r="J2662" s="38"/>
      <c r="K2662" s="38"/>
      <c r="L2662" s="37"/>
    </row>
    <row r="2663" spans="2:12" x14ac:dyDescent="0.25">
      <c r="B2663" s="18"/>
      <c r="C2663" s="38"/>
      <c r="D2663" s="39"/>
      <c r="E2663" s="40"/>
      <c r="F2663" s="40"/>
      <c r="G2663" s="40"/>
      <c r="H2663" s="41"/>
      <c r="I2663" s="38"/>
      <c r="J2663" s="38"/>
      <c r="K2663" s="38"/>
      <c r="L2663" s="37"/>
    </row>
    <row r="2664" spans="2:12" x14ac:dyDescent="0.25">
      <c r="B2664" s="18"/>
      <c r="C2664" s="38"/>
      <c r="D2664" s="39"/>
      <c r="E2664" s="40"/>
      <c r="F2664" s="40"/>
      <c r="G2664" s="40"/>
      <c r="H2664" s="41"/>
      <c r="I2664" s="38"/>
      <c r="J2664" s="38"/>
      <c r="K2664" s="38"/>
      <c r="L2664" s="37"/>
    </row>
    <row r="2665" spans="2:12" x14ac:dyDescent="0.25">
      <c r="B2665" s="18"/>
      <c r="C2665" s="38"/>
      <c r="D2665" s="39"/>
      <c r="E2665" s="40"/>
      <c r="F2665" s="40"/>
      <c r="G2665" s="40"/>
      <c r="H2665" s="41"/>
      <c r="I2665" s="38"/>
      <c r="J2665" s="38"/>
      <c r="K2665" s="38"/>
      <c r="L2665" s="37"/>
    </row>
    <row r="2666" spans="2:12" x14ac:dyDescent="0.25">
      <c r="B2666" s="18"/>
      <c r="C2666" s="38"/>
      <c r="D2666" s="39"/>
      <c r="E2666" s="40"/>
      <c r="F2666" s="40"/>
      <c r="G2666" s="40"/>
      <c r="H2666" s="41"/>
      <c r="I2666" s="38"/>
      <c r="J2666" s="38"/>
      <c r="K2666" s="38"/>
      <c r="L2666" s="37"/>
    </row>
    <row r="2667" spans="2:12" x14ac:dyDescent="0.25">
      <c r="B2667" s="18"/>
      <c r="C2667" s="38"/>
      <c r="D2667" s="39"/>
      <c r="E2667" s="40"/>
      <c r="F2667" s="40"/>
      <c r="G2667" s="40"/>
      <c r="H2667" s="41"/>
      <c r="I2667" s="38"/>
      <c r="J2667" s="38"/>
      <c r="K2667" s="38"/>
      <c r="L2667" s="37"/>
    </row>
    <row r="2668" spans="2:12" x14ac:dyDescent="0.25">
      <c r="B2668" s="18"/>
      <c r="C2668" s="38"/>
      <c r="D2668" s="39"/>
      <c r="E2668" s="40"/>
      <c r="F2668" s="40"/>
      <c r="G2668" s="40"/>
      <c r="H2668" s="41"/>
      <c r="I2668" s="38"/>
      <c r="J2668" s="38"/>
      <c r="K2668" s="38"/>
      <c r="L2668" s="37"/>
    </row>
    <row r="2669" spans="2:12" x14ac:dyDescent="0.25">
      <c r="B2669" s="18"/>
      <c r="C2669" s="38"/>
      <c r="D2669" s="39"/>
      <c r="E2669" s="40"/>
      <c r="F2669" s="40"/>
      <c r="G2669" s="40"/>
      <c r="H2669" s="41"/>
      <c r="I2669" s="38"/>
      <c r="J2669" s="38"/>
      <c r="K2669" s="38"/>
      <c r="L2669" s="37"/>
    </row>
    <row r="2670" spans="2:12" x14ac:dyDescent="0.25">
      <c r="B2670" s="18"/>
      <c r="C2670" s="38"/>
      <c r="D2670" s="39"/>
      <c r="E2670" s="40"/>
      <c r="F2670" s="40"/>
      <c r="G2670" s="40"/>
      <c r="H2670" s="41"/>
      <c r="I2670" s="38"/>
      <c r="J2670" s="38"/>
      <c r="K2670" s="38"/>
      <c r="L2670" s="37"/>
    </row>
    <row r="2671" spans="2:12" x14ac:dyDescent="0.25">
      <c r="B2671" s="18"/>
      <c r="C2671" s="38"/>
      <c r="D2671" s="39"/>
      <c r="E2671" s="40"/>
      <c r="F2671" s="40"/>
      <c r="G2671" s="40"/>
      <c r="H2671" s="41"/>
      <c r="I2671" s="38"/>
      <c r="J2671" s="38"/>
      <c r="K2671" s="38"/>
      <c r="L2671" s="37"/>
    </row>
    <row r="2672" spans="2:12" x14ac:dyDescent="0.25">
      <c r="B2672" s="18"/>
      <c r="C2672" s="38"/>
      <c r="D2672" s="39"/>
      <c r="E2672" s="40"/>
      <c r="F2672" s="40"/>
      <c r="G2672" s="40"/>
      <c r="H2672" s="41"/>
      <c r="I2672" s="38"/>
      <c r="J2672" s="38"/>
      <c r="K2672" s="38"/>
      <c r="L2672" s="37"/>
    </row>
    <row r="2673" spans="2:12" x14ac:dyDescent="0.25">
      <c r="B2673" s="18"/>
      <c r="C2673" s="38"/>
      <c r="D2673" s="39"/>
      <c r="E2673" s="40"/>
      <c r="F2673" s="40"/>
      <c r="G2673" s="40"/>
      <c r="H2673" s="41"/>
      <c r="I2673" s="38"/>
      <c r="J2673" s="38"/>
      <c r="K2673" s="38"/>
      <c r="L2673" s="37"/>
    </row>
    <row r="2674" spans="2:12" x14ac:dyDescent="0.25">
      <c r="B2674" s="18"/>
      <c r="C2674" s="38"/>
      <c r="D2674" s="39"/>
      <c r="E2674" s="40"/>
      <c r="F2674" s="40"/>
      <c r="G2674" s="40"/>
      <c r="H2674" s="41"/>
      <c r="I2674" s="38"/>
      <c r="J2674" s="38"/>
      <c r="K2674" s="38"/>
      <c r="L2674" s="37"/>
    </row>
    <row r="2675" spans="2:12" x14ac:dyDescent="0.25">
      <c r="B2675" s="18"/>
      <c r="C2675" s="38"/>
      <c r="D2675" s="39"/>
      <c r="E2675" s="40"/>
      <c r="F2675" s="40"/>
      <c r="G2675" s="40"/>
      <c r="H2675" s="41"/>
      <c r="I2675" s="38"/>
      <c r="J2675" s="38"/>
      <c r="K2675" s="38"/>
      <c r="L2675" s="37"/>
    </row>
    <row r="2676" spans="2:12" x14ac:dyDescent="0.25">
      <c r="B2676" s="18"/>
      <c r="C2676" s="38"/>
      <c r="D2676" s="39"/>
      <c r="E2676" s="40"/>
      <c r="F2676" s="40"/>
      <c r="G2676" s="40"/>
      <c r="H2676" s="41"/>
      <c r="I2676" s="38"/>
      <c r="J2676" s="38"/>
      <c r="K2676" s="38"/>
      <c r="L2676" s="37"/>
    </row>
    <row r="2677" spans="2:12" x14ac:dyDescent="0.25">
      <c r="B2677" s="18"/>
      <c r="C2677" s="38"/>
      <c r="D2677" s="39"/>
      <c r="E2677" s="40"/>
      <c r="F2677" s="40"/>
      <c r="G2677" s="40"/>
      <c r="H2677" s="41"/>
      <c r="I2677" s="38"/>
      <c r="J2677" s="38"/>
      <c r="K2677" s="38"/>
      <c r="L2677" s="37"/>
    </row>
    <row r="2678" spans="2:12" x14ac:dyDescent="0.25">
      <c r="B2678" s="18"/>
      <c r="C2678" s="38"/>
      <c r="D2678" s="39"/>
      <c r="E2678" s="40"/>
      <c r="F2678" s="40"/>
      <c r="G2678" s="40"/>
      <c r="H2678" s="41"/>
      <c r="I2678" s="38"/>
      <c r="J2678" s="38"/>
      <c r="K2678" s="38"/>
      <c r="L2678" s="37"/>
    </row>
    <row r="2679" spans="2:12" x14ac:dyDescent="0.25">
      <c r="B2679" s="18"/>
      <c r="C2679" s="38"/>
      <c r="D2679" s="39"/>
      <c r="E2679" s="40"/>
      <c r="F2679" s="40"/>
      <c r="G2679" s="40"/>
      <c r="H2679" s="41"/>
      <c r="I2679" s="38"/>
      <c r="J2679" s="38"/>
      <c r="K2679" s="38"/>
      <c r="L2679" s="37"/>
    </row>
    <row r="2680" spans="2:12" x14ac:dyDescent="0.25">
      <c r="B2680" s="18"/>
      <c r="C2680" s="38"/>
      <c r="D2680" s="39"/>
      <c r="E2680" s="40"/>
      <c r="F2680" s="40"/>
      <c r="G2680" s="40"/>
      <c r="H2680" s="41"/>
      <c r="I2680" s="38"/>
      <c r="J2680" s="38"/>
      <c r="K2680" s="38"/>
      <c r="L2680" s="37"/>
    </row>
    <row r="2681" spans="2:12" x14ac:dyDescent="0.25">
      <c r="B2681" s="18"/>
      <c r="C2681" s="38"/>
      <c r="D2681" s="39"/>
      <c r="E2681" s="40"/>
      <c r="F2681" s="40"/>
      <c r="G2681" s="40"/>
      <c r="H2681" s="41"/>
      <c r="I2681" s="38"/>
      <c r="J2681" s="38"/>
      <c r="K2681" s="38"/>
      <c r="L2681" s="37"/>
    </row>
    <row r="2682" spans="2:12" x14ac:dyDescent="0.25">
      <c r="B2682" s="18"/>
      <c r="C2682" s="38"/>
      <c r="D2682" s="39"/>
      <c r="E2682" s="40"/>
      <c r="F2682" s="40"/>
      <c r="G2682" s="40"/>
      <c r="H2682" s="41"/>
      <c r="I2682" s="38"/>
      <c r="J2682" s="38"/>
      <c r="K2682" s="38"/>
      <c r="L2682" s="37"/>
    </row>
    <row r="2683" spans="2:12" x14ac:dyDescent="0.25">
      <c r="B2683" s="18"/>
      <c r="C2683" s="38"/>
      <c r="D2683" s="39"/>
      <c r="E2683" s="40"/>
      <c r="F2683" s="40"/>
      <c r="G2683" s="40"/>
      <c r="H2683" s="41"/>
      <c r="I2683" s="38"/>
      <c r="J2683" s="38"/>
      <c r="K2683" s="38"/>
      <c r="L2683" s="37"/>
    </row>
    <row r="2684" spans="2:12" x14ac:dyDescent="0.25">
      <c r="B2684" s="18"/>
      <c r="C2684" s="38"/>
      <c r="D2684" s="39"/>
      <c r="E2684" s="40"/>
      <c r="F2684" s="40"/>
      <c r="G2684" s="40"/>
      <c r="H2684" s="41"/>
      <c r="I2684" s="38"/>
      <c r="J2684" s="38"/>
      <c r="K2684" s="38"/>
      <c r="L2684" s="37"/>
    </row>
    <row r="2685" spans="2:12" x14ac:dyDescent="0.25">
      <c r="B2685" s="18"/>
      <c r="C2685" s="38"/>
      <c r="D2685" s="39"/>
      <c r="E2685" s="40"/>
      <c r="F2685" s="40"/>
      <c r="G2685" s="40"/>
      <c r="H2685" s="41"/>
      <c r="I2685" s="38"/>
      <c r="J2685" s="38"/>
      <c r="K2685" s="38"/>
      <c r="L2685" s="37"/>
    </row>
    <row r="2686" spans="2:12" x14ac:dyDescent="0.25">
      <c r="B2686" s="18"/>
      <c r="C2686" s="38"/>
      <c r="D2686" s="39"/>
      <c r="E2686" s="40"/>
      <c r="F2686" s="40"/>
      <c r="G2686" s="40"/>
      <c r="H2686" s="41"/>
      <c r="I2686" s="38"/>
      <c r="J2686" s="38"/>
      <c r="K2686" s="38"/>
      <c r="L2686" s="37"/>
    </row>
    <row r="2687" spans="2:12" x14ac:dyDescent="0.25">
      <c r="B2687" s="18"/>
      <c r="C2687" s="38"/>
      <c r="D2687" s="39"/>
      <c r="E2687" s="40"/>
      <c r="F2687" s="40"/>
      <c r="G2687" s="40"/>
      <c r="H2687" s="41"/>
      <c r="I2687" s="38"/>
      <c r="J2687" s="38"/>
      <c r="K2687" s="38"/>
      <c r="L2687" s="37"/>
    </row>
    <row r="2688" spans="2:12" x14ac:dyDescent="0.25">
      <c r="B2688" s="18"/>
      <c r="C2688" s="38"/>
      <c r="D2688" s="39"/>
      <c r="E2688" s="40"/>
      <c r="F2688" s="40"/>
      <c r="G2688" s="40"/>
      <c r="H2688" s="41"/>
      <c r="I2688" s="38"/>
      <c r="J2688" s="38"/>
      <c r="K2688" s="38"/>
      <c r="L2688" s="37"/>
    </row>
    <row r="2689" spans="2:12" x14ac:dyDescent="0.25">
      <c r="B2689" s="18"/>
      <c r="C2689" s="38"/>
      <c r="D2689" s="39"/>
      <c r="E2689" s="40"/>
      <c r="F2689" s="40"/>
      <c r="G2689" s="40"/>
      <c r="H2689" s="41"/>
      <c r="I2689" s="38"/>
      <c r="J2689" s="38"/>
      <c r="K2689" s="38"/>
      <c r="L2689" s="37"/>
    </row>
    <row r="2690" spans="2:12" x14ac:dyDescent="0.25">
      <c r="B2690" s="18"/>
      <c r="C2690" s="38"/>
      <c r="D2690" s="39"/>
      <c r="E2690" s="40"/>
      <c r="F2690" s="40"/>
      <c r="G2690" s="40"/>
      <c r="H2690" s="41"/>
      <c r="I2690" s="38"/>
      <c r="J2690" s="38"/>
      <c r="K2690" s="38"/>
      <c r="L2690" s="37"/>
    </row>
    <row r="2691" spans="2:12" x14ac:dyDescent="0.25">
      <c r="B2691" s="18"/>
      <c r="C2691" s="38"/>
      <c r="D2691" s="39"/>
      <c r="E2691" s="40"/>
      <c r="F2691" s="40"/>
      <c r="G2691" s="40"/>
      <c r="H2691" s="41"/>
      <c r="I2691" s="38"/>
      <c r="J2691" s="38"/>
      <c r="K2691" s="38"/>
      <c r="L2691" s="37"/>
    </row>
    <row r="2692" spans="2:12" x14ac:dyDescent="0.25">
      <c r="B2692" s="18"/>
      <c r="C2692" s="38"/>
      <c r="D2692" s="39"/>
      <c r="E2692" s="40"/>
      <c r="F2692" s="40"/>
      <c r="G2692" s="40"/>
      <c r="H2692" s="41"/>
      <c r="I2692" s="38"/>
      <c r="J2692" s="38"/>
      <c r="K2692" s="38"/>
      <c r="L2692" s="37"/>
    </row>
    <row r="2693" spans="2:12" x14ac:dyDescent="0.25">
      <c r="B2693" s="18"/>
      <c r="C2693" s="38"/>
      <c r="D2693" s="39"/>
      <c r="E2693" s="40"/>
      <c r="F2693" s="40"/>
      <c r="G2693" s="40"/>
      <c r="H2693" s="41"/>
      <c r="I2693" s="38"/>
      <c r="J2693" s="38"/>
      <c r="K2693" s="38"/>
      <c r="L2693" s="37"/>
    </row>
    <row r="2694" spans="2:12" x14ac:dyDescent="0.25">
      <c r="B2694" s="18"/>
      <c r="C2694" s="38"/>
      <c r="D2694" s="39"/>
      <c r="E2694" s="40"/>
      <c r="F2694" s="40"/>
      <c r="G2694" s="40"/>
      <c r="H2694" s="41"/>
      <c r="I2694" s="38"/>
      <c r="J2694" s="38"/>
      <c r="K2694" s="38"/>
      <c r="L2694" s="37"/>
    </row>
    <row r="2695" spans="2:12" x14ac:dyDescent="0.25">
      <c r="B2695" s="18"/>
      <c r="C2695" s="38"/>
      <c r="D2695" s="39"/>
      <c r="E2695" s="40"/>
      <c r="F2695" s="40"/>
      <c r="G2695" s="40"/>
      <c r="H2695" s="41"/>
      <c r="I2695" s="38"/>
      <c r="J2695" s="38"/>
      <c r="K2695" s="38"/>
      <c r="L2695" s="37"/>
    </row>
    <row r="2696" spans="2:12" x14ac:dyDescent="0.25">
      <c r="B2696" s="18"/>
      <c r="C2696" s="38"/>
      <c r="D2696" s="39"/>
      <c r="E2696" s="40"/>
      <c r="F2696" s="40"/>
      <c r="G2696" s="40"/>
      <c r="H2696" s="41"/>
      <c r="I2696" s="38"/>
      <c r="J2696" s="38"/>
      <c r="K2696" s="38"/>
      <c r="L2696" s="37"/>
    </row>
    <row r="2697" spans="2:12" x14ac:dyDescent="0.25">
      <c r="B2697" s="18"/>
      <c r="C2697" s="38"/>
      <c r="D2697" s="39"/>
      <c r="E2697" s="40"/>
      <c r="F2697" s="40"/>
      <c r="G2697" s="40"/>
      <c r="H2697" s="41"/>
      <c r="I2697" s="38"/>
      <c r="J2697" s="38"/>
      <c r="K2697" s="38"/>
      <c r="L2697" s="37"/>
    </row>
    <row r="2698" spans="2:12" x14ac:dyDescent="0.25">
      <c r="B2698" s="18"/>
      <c r="C2698" s="38"/>
      <c r="D2698" s="39"/>
      <c r="E2698" s="40"/>
      <c r="F2698" s="40"/>
      <c r="G2698" s="40"/>
      <c r="H2698" s="41"/>
      <c r="I2698" s="38"/>
      <c r="J2698" s="38"/>
      <c r="K2698" s="38"/>
      <c r="L2698" s="37"/>
    </row>
    <row r="2699" spans="2:12" x14ac:dyDescent="0.25">
      <c r="B2699" s="18"/>
      <c r="C2699" s="38"/>
      <c r="D2699" s="39"/>
      <c r="E2699" s="40"/>
      <c r="F2699" s="40"/>
      <c r="G2699" s="40"/>
      <c r="H2699" s="41"/>
      <c r="I2699" s="38"/>
      <c r="J2699" s="38"/>
      <c r="K2699" s="38"/>
      <c r="L2699" s="37"/>
    </row>
    <row r="2700" spans="2:12" x14ac:dyDescent="0.25">
      <c r="B2700" s="18"/>
      <c r="C2700" s="38"/>
      <c r="D2700" s="39"/>
      <c r="E2700" s="40"/>
      <c r="F2700" s="40"/>
      <c r="G2700" s="40"/>
      <c r="H2700" s="41"/>
      <c r="I2700" s="38"/>
      <c r="J2700" s="38"/>
      <c r="K2700" s="38"/>
      <c r="L2700" s="37"/>
    </row>
    <row r="2701" spans="2:12" x14ac:dyDescent="0.25">
      <c r="B2701" s="18"/>
      <c r="C2701" s="38"/>
      <c r="D2701" s="39"/>
      <c r="E2701" s="40"/>
      <c r="F2701" s="40"/>
      <c r="G2701" s="40"/>
      <c r="H2701" s="41"/>
      <c r="I2701" s="38"/>
      <c r="J2701" s="38"/>
      <c r="K2701" s="38"/>
      <c r="L2701" s="37"/>
    </row>
    <row r="2702" spans="2:12" x14ac:dyDescent="0.25">
      <c r="B2702" s="18"/>
      <c r="C2702" s="38"/>
      <c r="D2702" s="39"/>
      <c r="E2702" s="40"/>
      <c r="F2702" s="40"/>
      <c r="G2702" s="40"/>
      <c r="H2702" s="41"/>
      <c r="I2702" s="38"/>
      <c r="J2702" s="38"/>
      <c r="K2702" s="38"/>
      <c r="L2702" s="37"/>
    </row>
    <row r="2703" spans="2:12" x14ac:dyDescent="0.25">
      <c r="B2703" s="18"/>
      <c r="C2703" s="38"/>
      <c r="D2703" s="39"/>
      <c r="E2703" s="40"/>
      <c r="F2703" s="40"/>
      <c r="G2703" s="40"/>
      <c r="H2703" s="41"/>
      <c r="I2703" s="38"/>
      <c r="J2703" s="38"/>
      <c r="K2703" s="38"/>
      <c r="L2703" s="37"/>
    </row>
    <row r="2704" spans="2:12" x14ac:dyDescent="0.25">
      <c r="B2704" s="18"/>
      <c r="C2704" s="38"/>
      <c r="D2704" s="39"/>
      <c r="E2704" s="40"/>
      <c r="F2704" s="40"/>
      <c r="G2704" s="40"/>
      <c r="H2704" s="41"/>
      <c r="I2704" s="38"/>
      <c r="J2704" s="38"/>
      <c r="K2704" s="38"/>
      <c r="L2704" s="37"/>
    </row>
    <row r="2705" spans="2:12" x14ac:dyDescent="0.25">
      <c r="B2705" s="18"/>
      <c r="C2705" s="38"/>
      <c r="D2705" s="39"/>
      <c r="E2705" s="40"/>
      <c r="F2705" s="40"/>
      <c r="G2705" s="40"/>
      <c r="H2705" s="41"/>
      <c r="I2705" s="38"/>
      <c r="J2705" s="38"/>
      <c r="K2705" s="38"/>
      <c r="L2705" s="37"/>
    </row>
    <row r="2706" spans="2:12" x14ac:dyDescent="0.25">
      <c r="B2706" s="18"/>
      <c r="C2706" s="38"/>
      <c r="D2706" s="39"/>
      <c r="E2706" s="40"/>
      <c r="F2706" s="40"/>
      <c r="G2706" s="40"/>
      <c r="H2706" s="41"/>
      <c r="I2706" s="38"/>
      <c r="J2706" s="38"/>
      <c r="K2706" s="38"/>
      <c r="L2706" s="37"/>
    </row>
    <row r="2707" spans="2:12" x14ac:dyDescent="0.25">
      <c r="B2707" s="18"/>
      <c r="C2707" s="38"/>
      <c r="D2707" s="39"/>
      <c r="E2707" s="40"/>
      <c r="F2707" s="40"/>
      <c r="G2707" s="40"/>
      <c r="H2707" s="41"/>
      <c r="I2707" s="38"/>
      <c r="J2707" s="38"/>
      <c r="K2707" s="38"/>
      <c r="L2707" s="37"/>
    </row>
    <row r="2708" spans="2:12" x14ac:dyDescent="0.25">
      <c r="B2708" s="18"/>
      <c r="C2708" s="38"/>
      <c r="D2708" s="39"/>
      <c r="E2708" s="40"/>
      <c r="F2708" s="40"/>
      <c r="G2708" s="40"/>
      <c r="H2708" s="41"/>
      <c r="I2708" s="38"/>
      <c r="J2708" s="38"/>
      <c r="K2708" s="38"/>
      <c r="L2708" s="37"/>
    </row>
    <row r="2709" spans="2:12" x14ac:dyDescent="0.25">
      <c r="B2709" s="18"/>
      <c r="C2709" s="38"/>
      <c r="D2709" s="39"/>
      <c r="E2709" s="40"/>
      <c r="F2709" s="40"/>
      <c r="G2709" s="40"/>
      <c r="H2709" s="41"/>
      <c r="I2709" s="38"/>
      <c r="J2709" s="38"/>
      <c r="K2709" s="38"/>
      <c r="L2709" s="37"/>
    </row>
    <row r="2710" spans="2:12" x14ac:dyDescent="0.25">
      <c r="B2710" s="18"/>
      <c r="C2710" s="38"/>
      <c r="D2710" s="39"/>
      <c r="E2710" s="40"/>
      <c r="F2710" s="40"/>
      <c r="G2710" s="40"/>
      <c r="H2710" s="41"/>
      <c r="I2710" s="38"/>
      <c r="J2710" s="38"/>
      <c r="K2710" s="38"/>
      <c r="L2710" s="37"/>
    </row>
    <row r="2711" spans="2:12" x14ac:dyDescent="0.25">
      <c r="B2711" s="18"/>
      <c r="C2711" s="38"/>
      <c r="D2711" s="39"/>
      <c r="E2711" s="40"/>
      <c r="F2711" s="40"/>
      <c r="G2711" s="40"/>
      <c r="H2711" s="41"/>
      <c r="I2711" s="38"/>
      <c r="J2711" s="38"/>
      <c r="K2711" s="38"/>
      <c r="L2711" s="37"/>
    </row>
    <row r="2712" spans="2:12" x14ac:dyDescent="0.25">
      <c r="B2712" s="18"/>
      <c r="C2712" s="38"/>
      <c r="D2712" s="39"/>
      <c r="E2712" s="40"/>
      <c r="F2712" s="40"/>
      <c r="G2712" s="40"/>
      <c r="H2712" s="41"/>
      <c r="I2712" s="38"/>
      <c r="J2712" s="38"/>
      <c r="K2712" s="38"/>
      <c r="L2712" s="37"/>
    </row>
    <row r="2713" spans="2:12" x14ac:dyDescent="0.25">
      <c r="B2713" s="18"/>
      <c r="C2713" s="38"/>
      <c r="D2713" s="39"/>
      <c r="E2713" s="40"/>
      <c r="F2713" s="40"/>
      <c r="G2713" s="40"/>
      <c r="H2713" s="41"/>
      <c r="I2713" s="38"/>
      <c r="J2713" s="38"/>
      <c r="K2713" s="38"/>
      <c r="L2713" s="37"/>
    </row>
    <row r="2714" spans="2:12" x14ac:dyDescent="0.25">
      <c r="B2714" s="18"/>
      <c r="C2714" s="38"/>
      <c r="D2714" s="39"/>
      <c r="E2714" s="40"/>
      <c r="F2714" s="40"/>
      <c r="G2714" s="40"/>
      <c r="H2714" s="41"/>
      <c r="I2714" s="38"/>
      <c r="J2714" s="38"/>
      <c r="K2714" s="38"/>
      <c r="L2714" s="37"/>
    </row>
    <row r="2715" spans="2:12" x14ac:dyDescent="0.25">
      <c r="B2715" s="18"/>
      <c r="C2715" s="38"/>
      <c r="D2715" s="39"/>
      <c r="E2715" s="40"/>
      <c r="F2715" s="40"/>
      <c r="G2715" s="40"/>
      <c r="H2715" s="41"/>
      <c r="I2715" s="38"/>
      <c r="J2715" s="38"/>
      <c r="K2715" s="38"/>
      <c r="L2715" s="37"/>
    </row>
    <row r="2716" spans="2:12" x14ac:dyDescent="0.25">
      <c r="B2716" s="18"/>
      <c r="C2716" s="38"/>
      <c r="D2716" s="39"/>
      <c r="E2716" s="40"/>
      <c r="F2716" s="40"/>
      <c r="G2716" s="40"/>
      <c r="H2716" s="41"/>
      <c r="I2716" s="38"/>
      <c r="J2716" s="38"/>
      <c r="K2716" s="38"/>
      <c r="L2716" s="37"/>
    </row>
    <row r="2717" spans="2:12" x14ac:dyDescent="0.25">
      <c r="B2717" s="18"/>
      <c r="C2717" s="38"/>
      <c r="D2717" s="39"/>
      <c r="E2717" s="40"/>
      <c r="F2717" s="40"/>
      <c r="G2717" s="40"/>
      <c r="H2717" s="41"/>
      <c r="I2717" s="38"/>
      <c r="J2717" s="38"/>
      <c r="K2717" s="38"/>
      <c r="L2717" s="37"/>
    </row>
    <row r="2718" spans="2:12" x14ac:dyDescent="0.25">
      <c r="B2718" s="18"/>
      <c r="C2718" s="38"/>
      <c r="D2718" s="39"/>
      <c r="E2718" s="40"/>
      <c r="F2718" s="40"/>
      <c r="G2718" s="40"/>
      <c r="H2718" s="41"/>
      <c r="I2718" s="38"/>
      <c r="J2718" s="38"/>
      <c r="K2718" s="38"/>
      <c r="L2718" s="37"/>
    </row>
    <row r="2719" spans="2:12" x14ac:dyDescent="0.25">
      <c r="B2719" s="18"/>
      <c r="C2719" s="38"/>
      <c r="D2719" s="39"/>
      <c r="E2719" s="40"/>
      <c r="F2719" s="40"/>
      <c r="G2719" s="40"/>
      <c r="H2719" s="41"/>
      <c r="I2719" s="38"/>
      <c r="J2719" s="38"/>
      <c r="K2719" s="38"/>
      <c r="L2719" s="37"/>
    </row>
    <row r="2720" spans="2:12" x14ac:dyDescent="0.25">
      <c r="B2720" s="18"/>
      <c r="C2720" s="38"/>
      <c r="D2720" s="39"/>
      <c r="E2720" s="40"/>
      <c r="F2720" s="40"/>
      <c r="G2720" s="40"/>
      <c r="H2720" s="41"/>
      <c r="I2720" s="38"/>
      <c r="J2720" s="38"/>
      <c r="K2720" s="38"/>
      <c r="L2720" s="37"/>
    </row>
    <row r="2721" spans="2:12" x14ac:dyDescent="0.25">
      <c r="B2721" s="18"/>
      <c r="C2721" s="38"/>
      <c r="D2721" s="39"/>
      <c r="E2721" s="40"/>
      <c r="F2721" s="40"/>
      <c r="G2721" s="40"/>
      <c r="H2721" s="41"/>
      <c r="I2721" s="38"/>
      <c r="J2721" s="38"/>
      <c r="K2721" s="38"/>
      <c r="L2721" s="37"/>
    </row>
    <row r="2722" spans="2:12" x14ac:dyDescent="0.25">
      <c r="B2722" s="18"/>
      <c r="C2722" s="38"/>
      <c r="D2722" s="39"/>
      <c r="E2722" s="40"/>
      <c r="F2722" s="40"/>
      <c r="G2722" s="40"/>
      <c r="H2722" s="41"/>
      <c r="I2722" s="38"/>
      <c r="J2722" s="38"/>
      <c r="K2722" s="38"/>
      <c r="L2722" s="37"/>
    </row>
    <row r="2723" spans="2:12" x14ac:dyDescent="0.25">
      <c r="B2723" s="18"/>
      <c r="C2723" s="38"/>
      <c r="D2723" s="39"/>
      <c r="E2723" s="40"/>
      <c r="F2723" s="40"/>
      <c r="G2723" s="40"/>
      <c r="H2723" s="41"/>
      <c r="I2723" s="38"/>
      <c r="J2723" s="38"/>
      <c r="K2723" s="38"/>
      <c r="L2723" s="37"/>
    </row>
    <row r="2724" spans="2:12" x14ac:dyDescent="0.25">
      <c r="B2724" s="18"/>
      <c r="C2724" s="38"/>
      <c r="D2724" s="39"/>
      <c r="E2724" s="40"/>
      <c r="F2724" s="40"/>
      <c r="G2724" s="40"/>
      <c r="H2724" s="41"/>
      <c r="I2724" s="38"/>
      <c r="J2724" s="38"/>
      <c r="K2724" s="38"/>
      <c r="L2724" s="37"/>
    </row>
    <row r="2725" spans="2:12" x14ac:dyDescent="0.25">
      <c r="B2725" s="18"/>
      <c r="C2725" s="38"/>
      <c r="D2725" s="39"/>
      <c r="E2725" s="40"/>
      <c r="F2725" s="40"/>
      <c r="G2725" s="40"/>
      <c r="H2725" s="41"/>
      <c r="I2725" s="38"/>
      <c r="J2725" s="38"/>
      <c r="K2725" s="38"/>
      <c r="L2725" s="37"/>
    </row>
    <row r="2726" spans="2:12" x14ac:dyDescent="0.25">
      <c r="B2726" s="18"/>
      <c r="C2726" s="38"/>
      <c r="D2726" s="39"/>
      <c r="E2726" s="40"/>
      <c r="F2726" s="40"/>
      <c r="G2726" s="40"/>
      <c r="H2726" s="41"/>
      <c r="I2726" s="38"/>
      <c r="J2726" s="38"/>
      <c r="K2726" s="38"/>
      <c r="L2726" s="37"/>
    </row>
    <row r="2727" spans="2:12" x14ac:dyDescent="0.25">
      <c r="B2727" s="18"/>
      <c r="C2727" s="38"/>
      <c r="D2727" s="39"/>
      <c r="E2727" s="40"/>
      <c r="F2727" s="40"/>
      <c r="G2727" s="40"/>
      <c r="H2727" s="41"/>
      <c r="I2727" s="38"/>
      <c r="J2727" s="38"/>
      <c r="K2727" s="38"/>
      <c r="L2727" s="37"/>
    </row>
    <row r="2728" spans="2:12" x14ac:dyDescent="0.25">
      <c r="B2728" s="18"/>
      <c r="C2728" s="38"/>
      <c r="D2728" s="39"/>
      <c r="E2728" s="40"/>
      <c r="F2728" s="40"/>
      <c r="G2728" s="40"/>
      <c r="H2728" s="41"/>
      <c r="I2728" s="38"/>
      <c r="J2728" s="38"/>
      <c r="K2728" s="38"/>
      <c r="L2728" s="37"/>
    </row>
    <row r="2729" spans="2:12" x14ac:dyDescent="0.25">
      <c r="B2729" s="18"/>
      <c r="C2729" s="38"/>
      <c r="D2729" s="39"/>
      <c r="E2729" s="40"/>
      <c r="F2729" s="40"/>
      <c r="G2729" s="40"/>
      <c r="H2729" s="41"/>
      <c r="I2729" s="38"/>
      <c r="J2729" s="38"/>
      <c r="K2729" s="38"/>
      <c r="L2729" s="37"/>
    </row>
    <row r="2730" spans="2:12" x14ac:dyDescent="0.25">
      <c r="B2730" s="18"/>
      <c r="C2730" s="38"/>
      <c r="D2730" s="39"/>
      <c r="E2730" s="40"/>
      <c r="F2730" s="40"/>
      <c r="G2730" s="40"/>
      <c r="H2730" s="41"/>
      <c r="I2730" s="38"/>
      <c r="J2730" s="38"/>
      <c r="K2730" s="38"/>
      <c r="L2730" s="37"/>
    </row>
    <row r="2731" spans="2:12" x14ac:dyDescent="0.25">
      <c r="B2731" s="18"/>
      <c r="C2731" s="38"/>
      <c r="D2731" s="39"/>
      <c r="E2731" s="40"/>
      <c r="F2731" s="40"/>
      <c r="G2731" s="40"/>
      <c r="H2731" s="41"/>
      <c r="I2731" s="38"/>
      <c r="J2731" s="38"/>
      <c r="K2731" s="38"/>
      <c r="L2731" s="37"/>
    </row>
    <row r="2732" spans="2:12" x14ac:dyDescent="0.25">
      <c r="B2732" s="18"/>
      <c r="C2732" s="38"/>
      <c r="D2732" s="39"/>
      <c r="E2732" s="40"/>
      <c r="F2732" s="40"/>
      <c r="G2732" s="40"/>
      <c r="H2732" s="41"/>
      <c r="I2732" s="38"/>
      <c r="J2732" s="38"/>
      <c r="K2732" s="38"/>
      <c r="L2732" s="37"/>
    </row>
    <row r="2733" spans="2:12" x14ac:dyDescent="0.25">
      <c r="B2733" s="18"/>
      <c r="C2733" s="38"/>
      <c r="D2733" s="39"/>
      <c r="E2733" s="40"/>
      <c r="F2733" s="40"/>
      <c r="G2733" s="40"/>
      <c r="H2733" s="41"/>
      <c r="I2733" s="38"/>
      <c r="J2733" s="38"/>
      <c r="K2733" s="38"/>
      <c r="L2733" s="37"/>
    </row>
    <row r="2734" spans="2:12" x14ac:dyDescent="0.25">
      <c r="B2734" s="18"/>
      <c r="C2734" s="38"/>
      <c r="D2734" s="39"/>
      <c r="E2734" s="40"/>
      <c r="F2734" s="40"/>
      <c r="G2734" s="40"/>
      <c r="H2734" s="41"/>
      <c r="I2734" s="38"/>
      <c r="J2734" s="38"/>
      <c r="K2734" s="38"/>
      <c r="L2734" s="37"/>
    </row>
    <row r="2735" spans="2:12" x14ac:dyDescent="0.25">
      <c r="B2735" s="18"/>
      <c r="C2735" s="38"/>
      <c r="D2735" s="39"/>
      <c r="E2735" s="40"/>
      <c r="F2735" s="40"/>
      <c r="G2735" s="40"/>
      <c r="H2735" s="41"/>
      <c r="I2735" s="38"/>
      <c r="J2735" s="38"/>
      <c r="K2735" s="38"/>
      <c r="L2735" s="37"/>
    </row>
    <row r="2736" spans="2:12" x14ac:dyDescent="0.25">
      <c r="B2736" s="18"/>
      <c r="C2736" s="38"/>
      <c r="D2736" s="39"/>
      <c r="E2736" s="40"/>
      <c r="F2736" s="40"/>
      <c r="G2736" s="40"/>
      <c r="H2736" s="41"/>
      <c r="I2736" s="38"/>
      <c r="J2736" s="38"/>
      <c r="K2736" s="38"/>
      <c r="L2736" s="37"/>
    </row>
    <row r="2737" spans="2:12" x14ac:dyDescent="0.25">
      <c r="B2737" s="18"/>
      <c r="C2737" s="38"/>
      <c r="D2737" s="39"/>
      <c r="E2737" s="40"/>
      <c r="F2737" s="40"/>
      <c r="G2737" s="40"/>
      <c r="H2737" s="41"/>
      <c r="I2737" s="38"/>
      <c r="J2737" s="38"/>
      <c r="K2737" s="38"/>
      <c r="L2737" s="37"/>
    </row>
    <row r="2738" spans="2:12" x14ac:dyDescent="0.25">
      <c r="B2738" s="18"/>
      <c r="C2738" s="38"/>
      <c r="D2738" s="39"/>
      <c r="E2738" s="40"/>
      <c r="F2738" s="40"/>
      <c r="G2738" s="40"/>
      <c r="H2738" s="41"/>
      <c r="I2738" s="38"/>
      <c r="J2738" s="38"/>
      <c r="K2738" s="38"/>
      <c r="L2738" s="37"/>
    </row>
    <row r="2739" spans="2:12" x14ac:dyDescent="0.25">
      <c r="B2739" s="18"/>
      <c r="C2739" s="38"/>
      <c r="D2739" s="39"/>
      <c r="E2739" s="40"/>
      <c r="F2739" s="40"/>
      <c r="G2739" s="40"/>
      <c r="H2739" s="41"/>
      <c r="I2739" s="38"/>
      <c r="J2739" s="38"/>
      <c r="K2739" s="38"/>
      <c r="L2739" s="37"/>
    </row>
    <row r="2740" spans="2:12" x14ac:dyDescent="0.25">
      <c r="B2740" s="18"/>
      <c r="C2740" s="38"/>
      <c r="D2740" s="39"/>
      <c r="E2740" s="40"/>
      <c r="F2740" s="40"/>
      <c r="G2740" s="40"/>
      <c r="H2740" s="41"/>
      <c r="I2740" s="38"/>
      <c r="J2740" s="38"/>
      <c r="K2740" s="38"/>
      <c r="L2740" s="37"/>
    </row>
    <row r="2741" spans="2:12" x14ac:dyDescent="0.25">
      <c r="B2741" s="18"/>
      <c r="C2741" s="38"/>
      <c r="D2741" s="39"/>
      <c r="E2741" s="40"/>
      <c r="F2741" s="40"/>
      <c r="G2741" s="40"/>
      <c r="H2741" s="41"/>
      <c r="I2741" s="38"/>
      <c r="J2741" s="38"/>
      <c r="K2741" s="38"/>
      <c r="L2741" s="37"/>
    </row>
    <row r="2742" spans="2:12" x14ac:dyDescent="0.25">
      <c r="B2742" s="18"/>
      <c r="C2742" s="38"/>
      <c r="D2742" s="39"/>
      <c r="E2742" s="40"/>
      <c r="F2742" s="40"/>
      <c r="G2742" s="40"/>
      <c r="H2742" s="41"/>
      <c r="I2742" s="38"/>
      <c r="J2742" s="38"/>
      <c r="K2742" s="38"/>
      <c r="L2742" s="37"/>
    </row>
    <row r="2743" spans="2:12" x14ac:dyDescent="0.25">
      <c r="B2743" s="18"/>
      <c r="C2743" s="38"/>
      <c r="D2743" s="39"/>
      <c r="E2743" s="40"/>
      <c r="F2743" s="40"/>
      <c r="G2743" s="40"/>
      <c r="H2743" s="41"/>
      <c r="I2743" s="38"/>
      <c r="J2743" s="38"/>
      <c r="K2743" s="38"/>
      <c r="L2743" s="37"/>
    </row>
    <row r="2744" spans="2:12" x14ac:dyDescent="0.25">
      <c r="B2744" s="18"/>
      <c r="C2744" s="38"/>
      <c r="D2744" s="39"/>
      <c r="E2744" s="40"/>
      <c r="F2744" s="40"/>
      <c r="G2744" s="40"/>
      <c r="H2744" s="41"/>
      <c r="I2744" s="38"/>
      <c r="J2744" s="38"/>
      <c r="K2744" s="38"/>
      <c r="L2744" s="37"/>
    </row>
    <row r="2745" spans="2:12" x14ac:dyDescent="0.25">
      <c r="B2745" s="18"/>
      <c r="C2745" s="38"/>
      <c r="D2745" s="39"/>
      <c r="E2745" s="40"/>
      <c r="F2745" s="40"/>
      <c r="G2745" s="40"/>
      <c r="H2745" s="41"/>
      <c r="I2745" s="38"/>
      <c r="J2745" s="38"/>
      <c r="K2745" s="38"/>
      <c r="L2745" s="37"/>
    </row>
    <row r="2746" spans="2:12" x14ac:dyDescent="0.25">
      <c r="B2746" s="18"/>
      <c r="C2746" s="38"/>
      <c r="D2746" s="39"/>
      <c r="E2746" s="40"/>
      <c r="F2746" s="40"/>
      <c r="G2746" s="40"/>
      <c r="H2746" s="41"/>
      <c r="I2746" s="38"/>
      <c r="J2746" s="38"/>
      <c r="K2746" s="38"/>
      <c r="L2746" s="37"/>
    </row>
    <row r="2747" spans="2:12" x14ac:dyDescent="0.25">
      <c r="B2747" s="18"/>
      <c r="C2747" s="38"/>
      <c r="D2747" s="39"/>
      <c r="E2747" s="40"/>
      <c r="F2747" s="40"/>
      <c r="G2747" s="40"/>
      <c r="H2747" s="41"/>
      <c r="I2747" s="38"/>
      <c r="J2747" s="38"/>
      <c r="K2747" s="38"/>
      <c r="L2747" s="37"/>
    </row>
    <row r="2748" spans="2:12" x14ac:dyDescent="0.25">
      <c r="B2748" s="18"/>
      <c r="C2748" s="38"/>
      <c r="D2748" s="39"/>
      <c r="E2748" s="40"/>
      <c r="F2748" s="40"/>
      <c r="G2748" s="40"/>
      <c r="H2748" s="41"/>
      <c r="I2748" s="38"/>
      <c r="J2748" s="38"/>
      <c r="K2748" s="38"/>
      <c r="L2748" s="37"/>
    </row>
    <row r="2749" spans="2:12" x14ac:dyDescent="0.25">
      <c r="B2749" s="18"/>
      <c r="C2749" s="38"/>
      <c r="D2749" s="39"/>
      <c r="E2749" s="40"/>
      <c r="F2749" s="40"/>
      <c r="G2749" s="40"/>
      <c r="H2749" s="41"/>
      <c r="I2749" s="38"/>
      <c r="J2749" s="38"/>
      <c r="K2749" s="38"/>
      <c r="L2749" s="37"/>
    </row>
    <row r="2750" spans="2:12" x14ac:dyDescent="0.25">
      <c r="B2750" s="18"/>
      <c r="C2750" s="38"/>
      <c r="D2750" s="39"/>
      <c r="E2750" s="40"/>
      <c r="F2750" s="40"/>
      <c r="G2750" s="40"/>
      <c r="H2750" s="41"/>
      <c r="I2750" s="38"/>
      <c r="J2750" s="38"/>
      <c r="K2750" s="38"/>
      <c r="L2750" s="37"/>
    </row>
    <row r="2751" spans="2:12" x14ac:dyDescent="0.25">
      <c r="B2751" s="18"/>
      <c r="C2751" s="38"/>
      <c r="D2751" s="39"/>
      <c r="E2751" s="40"/>
      <c r="F2751" s="40"/>
      <c r="G2751" s="40"/>
      <c r="H2751" s="41"/>
      <c r="I2751" s="38"/>
      <c r="J2751" s="38"/>
      <c r="K2751" s="38"/>
      <c r="L2751" s="37"/>
    </row>
    <row r="2752" spans="2:12" x14ac:dyDescent="0.25">
      <c r="B2752" s="18"/>
      <c r="C2752" s="38"/>
      <c r="D2752" s="39"/>
      <c r="E2752" s="40"/>
      <c r="F2752" s="40"/>
      <c r="G2752" s="40"/>
      <c r="H2752" s="41"/>
      <c r="I2752" s="38"/>
      <c r="J2752" s="38"/>
      <c r="K2752" s="38"/>
      <c r="L2752" s="37"/>
    </row>
    <row r="2753" spans="2:12" x14ac:dyDescent="0.25">
      <c r="B2753" s="18"/>
      <c r="C2753" s="38"/>
      <c r="D2753" s="39"/>
      <c r="E2753" s="40"/>
      <c r="F2753" s="40"/>
      <c r="G2753" s="40"/>
      <c r="H2753" s="41"/>
      <c r="I2753" s="38"/>
      <c r="J2753" s="38"/>
      <c r="K2753" s="38"/>
      <c r="L2753" s="37"/>
    </row>
    <row r="2754" spans="2:12" x14ac:dyDescent="0.25">
      <c r="B2754" s="18"/>
      <c r="C2754" s="38"/>
      <c r="D2754" s="39"/>
      <c r="E2754" s="40"/>
      <c r="F2754" s="40"/>
      <c r="G2754" s="40"/>
      <c r="H2754" s="41"/>
      <c r="I2754" s="38"/>
      <c r="J2754" s="38"/>
      <c r="K2754" s="38"/>
      <c r="L2754" s="37"/>
    </row>
    <row r="2755" spans="2:12" x14ac:dyDescent="0.25">
      <c r="B2755" s="18"/>
      <c r="C2755" s="38"/>
      <c r="D2755" s="39"/>
      <c r="E2755" s="40"/>
      <c r="F2755" s="40"/>
      <c r="G2755" s="40"/>
      <c r="H2755" s="41"/>
      <c r="I2755" s="38"/>
      <c r="J2755" s="38"/>
      <c r="K2755" s="38"/>
      <c r="L2755" s="37"/>
    </row>
    <row r="2756" spans="2:12" x14ac:dyDescent="0.25">
      <c r="B2756" s="18"/>
      <c r="C2756" s="38"/>
      <c r="D2756" s="39"/>
      <c r="E2756" s="40"/>
      <c r="F2756" s="40"/>
      <c r="G2756" s="40"/>
      <c r="H2756" s="41"/>
      <c r="I2756" s="38"/>
      <c r="J2756" s="38"/>
      <c r="K2756" s="38"/>
      <c r="L2756" s="37"/>
    </row>
    <row r="2757" spans="2:12" x14ac:dyDescent="0.25">
      <c r="B2757" s="18"/>
      <c r="C2757" s="38"/>
      <c r="D2757" s="39"/>
      <c r="E2757" s="40"/>
      <c r="F2757" s="40"/>
      <c r="G2757" s="40"/>
      <c r="H2757" s="41"/>
      <c r="I2757" s="38"/>
      <c r="J2757" s="38"/>
      <c r="K2757" s="38"/>
      <c r="L2757" s="37"/>
    </row>
    <row r="2758" spans="2:12" x14ac:dyDescent="0.25">
      <c r="B2758" s="18"/>
      <c r="C2758" s="38"/>
      <c r="D2758" s="39"/>
      <c r="E2758" s="40"/>
      <c r="F2758" s="40"/>
      <c r="G2758" s="40"/>
      <c r="H2758" s="41"/>
      <c r="I2758" s="38"/>
      <c r="J2758" s="38"/>
      <c r="K2758" s="38"/>
      <c r="L2758" s="37"/>
    </row>
    <row r="2759" spans="2:12" x14ac:dyDescent="0.25">
      <c r="B2759" s="18"/>
      <c r="C2759" s="38"/>
      <c r="D2759" s="39"/>
      <c r="E2759" s="40"/>
      <c r="F2759" s="40"/>
      <c r="G2759" s="40"/>
      <c r="H2759" s="41"/>
      <c r="I2759" s="38"/>
      <c r="J2759" s="38"/>
      <c r="K2759" s="38"/>
      <c r="L2759" s="37"/>
    </row>
    <row r="2760" spans="2:12" x14ac:dyDescent="0.25">
      <c r="B2760" s="18"/>
      <c r="C2760" s="38"/>
      <c r="D2760" s="39"/>
      <c r="E2760" s="40"/>
      <c r="F2760" s="40"/>
      <c r="G2760" s="40"/>
      <c r="H2760" s="41"/>
      <c r="I2760" s="38"/>
      <c r="J2760" s="38"/>
      <c r="K2760" s="38"/>
      <c r="L2760" s="37"/>
    </row>
    <row r="2761" spans="2:12" x14ac:dyDescent="0.25">
      <c r="B2761" s="18"/>
      <c r="C2761" s="38"/>
      <c r="D2761" s="39"/>
      <c r="E2761" s="40"/>
      <c r="F2761" s="40"/>
      <c r="G2761" s="40"/>
      <c r="H2761" s="41"/>
      <c r="I2761" s="38"/>
      <c r="J2761" s="38"/>
      <c r="K2761" s="38"/>
      <c r="L2761" s="37"/>
    </row>
    <row r="2762" spans="2:12" x14ac:dyDescent="0.25">
      <c r="B2762" s="18"/>
      <c r="C2762" s="38"/>
      <c r="D2762" s="39"/>
      <c r="E2762" s="40"/>
      <c r="F2762" s="40"/>
      <c r="G2762" s="40"/>
      <c r="H2762" s="41"/>
      <c r="I2762" s="38"/>
      <c r="J2762" s="38"/>
      <c r="K2762" s="38"/>
      <c r="L2762" s="37"/>
    </row>
    <row r="2763" spans="2:12" x14ac:dyDescent="0.25">
      <c r="B2763" s="18"/>
      <c r="C2763" s="38"/>
      <c r="D2763" s="39"/>
      <c r="E2763" s="40"/>
      <c r="F2763" s="40"/>
      <c r="G2763" s="40"/>
      <c r="H2763" s="41"/>
      <c r="I2763" s="38"/>
      <c r="J2763" s="38"/>
      <c r="K2763" s="38"/>
      <c r="L2763" s="37"/>
    </row>
    <row r="2764" spans="2:12" x14ac:dyDescent="0.25">
      <c r="B2764" s="18"/>
      <c r="C2764" s="38"/>
      <c r="D2764" s="39"/>
      <c r="E2764" s="40"/>
      <c r="F2764" s="40"/>
      <c r="G2764" s="40"/>
      <c r="H2764" s="41"/>
      <c r="I2764" s="38"/>
      <c r="J2764" s="38"/>
      <c r="K2764" s="38"/>
      <c r="L2764" s="37"/>
    </row>
    <row r="2765" spans="2:12" x14ac:dyDescent="0.25">
      <c r="B2765" s="18"/>
      <c r="C2765" s="38"/>
      <c r="D2765" s="39"/>
      <c r="E2765" s="40"/>
      <c r="F2765" s="40"/>
      <c r="G2765" s="40"/>
      <c r="H2765" s="41"/>
      <c r="I2765" s="38"/>
      <c r="J2765" s="38"/>
      <c r="K2765" s="38"/>
      <c r="L2765" s="37"/>
    </row>
    <row r="2766" spans="2:12" x14ac:dyDescent="0.25">
      <c r="B2766" s="18"/>
      <c r="C2766" s="38"/>
      <c r="D2766" s="39"/>
      <c r="E2766" s="40"/>
      <c r="F2766" s="40"/>
      <c r="G2766" s="40"/>
      <c r="H2766" s="41"/>
      <c r="I2766" s="38"/>
      <c r="J2766" s="38"/>
      <c r="K2766" s="38"/>
      <c r="L2766" s="37"/>
    </row>
    <row r="2767" spans="2:12" x14ac:dyDescent="0.25">
      <c r="B2767" s="18"/>
      <c r="C2767" s="38"/>
      <c r="D2767" s="39"/>
      <c r="E2767" s="40"/>
      <c r="F2767" s="40"/>
      <c r="G2767" s="40"/>
      <c r="H2767" s="41"/>
      <c r="I2767" s="38"/>
      <c r="J2767" s="38"/>
      <c r="K2767" s="38"/>
      <c r="L2767" s="37"/>
    </row>
    <row r="2768" spans="2:12" x14ac:dyDescent="0.25">
      <c r="B2768" s="18"/>
      <c r="C2768" s="38"/>
      <c r="D2768" s="39"/>
      <c r="E2768" s="40"/>
      <c r="F2768" s="40"/>
      <c r="G2768" s="40"/>
      <c r="H2768" s="41"/>
      <c r="I2768" s="38"/>
      <c r="J2768" s="38"/>
      <c r="K2768" s="38"/>
      <c r="L2768" s="37"/>
    </row>
    <row r="2769" spans="2:12" x14ac:dyDescent="0.25">
      <c r="B2769" s="18"/>
      <c r="C2769" s="38"/>
      <c r="D2769" s="39"/>
      <c r="E2769" s="40"/>
      <c r="F2769" s="40"/>
      <c r="G2769" s="40"/>
      <c r="H2769" s="41"/>
      <c r="I2769" s="38"/>
      <c r="J2769" s="38"/>
      <c r="K2769" s="38"/>
      <c r="L2769" s="37"/>
    </row>
    <row r="2770" spans="2:12" x14ac:dyDescent="0.25">
      <c r="B2770" s="18"/>
      <c r="C2770" s="38"/>
      <c r="D2770" s="39"/>
      <c r="E2770" s="40"/>
      <c r="F2770" s="40"/>
      <c r="G2770" s="40"/>
      <c r="H2770" s="41"/>
      <c r="I2770" s="38"/>
      <c r="J2770" s="38"/>
      <c r="K2770" s="38"/>
      <c r="L2770" s="37"/>
    </row>
    <row r="2771" spans="2:12" x14ac:dyDescent="0.25">
      <c r="B2771" s="18"/>
      <c r="C2771" s="38"/>
      <c r="D2771" s="39"/>
      <c r="E2771" s="40"/>
      <c r="F2771" s="40"/>
      <c r="G2771" s="40"/>
      <c r="H2771" s="41"/>
      <c r="I2771" s="38"/>
      <c r="J2771" s="38"/>
      <c r="K2771" s="38"/>
      <c r="L2771" s="37"/>
    </row>
    <row r="2772" spans="2:12" x14ac:dyDescent="0.25">
      <c r="B2772" s="18"/>
      <c r="C2772" s="38"/>
      <c r="D2772" s="39"/>
      <c r="E2772" s="40"/>
      <c r="F2772" s="40"/>
      <c r="G2772" s="40"/>
      <c r="H2772" s="41"/>
      <c r="I2772" s="38"/>
      <c r="J2772" s="38"/>
      <c r="K2772" s="38"/>
      <c r="L2772" s="37"/>
    </row>
    <row r="2773" spans="2:12" x14ac:dyDescent="0.25">
      <c r="B2773" s="18"/>
      <c r="C2773" s="38"/>
      <c r="D2773" s="39"/>
      <c r="E2773" s="40"/>
      <c r="F2773" s="40"/>
      <c r="G2773" s="40"/>
      <c r="H2773" s="41"/>
      <c r="I2773" s="38"/>
      <c r="J2773" s="38"/>
      <c r="K2773" s="38"/>
      <c r="L2773" s="37"/>
    </row>
    <row r="2774" spans="2:12" x14ac:dyDescent="0.25">
      <c r="B2774" s="18"/>
      <c r="C2774" s="38"/>
      <c r="D2774" s="39"/>
      <c r="E2774" s="40"/>
      <c r="F2774" s="40"/>
      <c r="G2774" s="40"/>
      <c r="H2774" s="41"/>
      <c r="I2774" s="38"/>
      <c r="J2774" s="38"/>
      <c r="K2774" s="38"/>
      <c r="L2774" s="37"/>
    </row>
    <row r="2775" spans="2:12" x14ac:dyDescent="0.25">
      <c r="B2775" s="18"/>
      <c r="C2775" s="38"/>
      <c r="D2775" s="39"/>
      <c r="E2775" s="40"/>
      <c r="F2775" s="40"/>
      <c r="G2775" s="40"/>
      <c r="H2775" s="41"/>
      <c r="I2775" s="38"/>
      <c r="J2775" s="38"/>
      <c r="K2775" s="38"/>
      <c r="L2775" s="37"/>
    </row>
    <row r="2776" spans="2:12" x14ac:dyDescent="0.25">
      <c r="B2776" s="18"/>
      <c r="C2776" s="38"/>
      <c r="D2776" s="39"/>
      <c r="E2776" s="40"/>
      <c r="F2776" s="40"/>
      <c r="G2776" s="40"/>
      <c r="H2776" s="41"/>
      <c r="I2776" s="38"/>
      <c r="J2776" s="38"/>
      <c r="K2776" s="38"/>
      <c r="L2776" s="37"/>
    </row>
    <row r="2777" spans="2:12" x14ac:dyDescent="0.25">
      <c r="B2777" s="18"/>
      <c r="C2777" s="38"/>
      <c r="D2777" s="39"/>
      <c r="E2777" s="40"/>
      <c r="F2777" s="40"/>
      <c r="G2777" s="40"/>
      <c r="H2777" s="41"/>
      <c r="I2777" s="38"/>
      <c r="J2777" s="38"/>
      <c r="K2777" s="38"/>
      <c r="L2777" s="37"/>
    </row>
    <row r="2778" spans="2:12" x14ac:dyDescent="0.25">
      <c r="B2778" s="18"/>
      <c r="C2778" s="38"/>
      <c r="D2778" s="39"/>
      <c r="E2778" s="40"/>
      <c r="F2778" s="40"/>
      <c r="G2778" s="40"/>
      <c r="H2778" s="41"/>
      <c r="I2778" s="38"/>
      <c r="J2778" s="38"/>
      <c r="K2778" s="38"/>
      <c r="L2778" s="37"/>
    </row>
    <row r="2779" spans="2:12" x14ac:dyDescent="0.25">
      <c r="B2779" s="18"/>
      <c r="C2779" s="38"/>
      <c r="D2779" s="39"/>
      <c r="E2779" s="40"/>
      <c r="F2779" s="40"/>
      <c r="G2779" s="40"/>
      <c r="H2779" s="41"/>
      <c r="I2779" s="38"/>
      <c r="J2779" s="38"/>
      <c r="K2779" s="38"/>
      <c r="L2779" s="37"/>
    </row>
    <row r="2780" spans="2:12" x14ac:dyDescent="0.25">
      <c r="B2780" s="18"/>
      <c r="C2780" s="38"/>
      <c r="D2780" s="39"/>
      <c r="E2780" s="40"/>
      <c r="F2780" s="40"/>
      <c r="G2780" s="40"/>
      <c r="H2780" s="41"/>
      <c r="I2780" s="38"/>
      <c r="J2780" s="38"/>
      <c r="K2780" s="38"/>
      <c r="L2780" s="37"/>
    </row>
    <row r="2781" spans="2:12" x14ac:dyDescent="0.25">
      <c r="B2781" s="18"/>
      <c r="C2781" s="38"/>
      <c r="D2781" s="39"/>
      <c r="E2781" s="40"/>
      <c r="F2781" s="40"/>
      <c r="G2781" s="40"/>
      <c r="H2781" s="41"/>
      <c r="I2781" s="38"/>
      <c r="J2781" s="38"/>
      <c r="K2781" s="38"/>
      <c r="L2781" s="37"/>
    </row>
    <row r="2782" spans="2:12" x14ac:dyDescent="0.25">
      <c r="B2782" s="18"/>
      <c r="C2782" s="38"/>
      <c r="D2782" s="39"/>
      <c r="E2782" s="40"/>
      <c r="F2782" s="40"/>
      <c r="G2782" s="40"/>
      <c r="H2782" s="41"/>
      <c r="I2782" s="38"/>
      <c r="J2782" s="38"/>
      <c r="K2782" s="38"/>
      <c r="L2782" s="37"/>
    </row>
    <row r="2783" spans="2:12" x14ac:dyDescent="0.25">
      <c r="B2783" s="18"/>
      <c r="C2783" s="38"/>
      <c r="D2783" s="39"/>
      <c r="E2783" s="40"/>
      <c r="F2783" s="40"/>
      <c r="G2783" s="40"/>
      <c r="H2783" s="41"/>
      <c r="I2783" s="38"/>
      <c r="J2783" s="38"/>
      <c r="K2783" s="38"/>
      <c r="L2783" s="37"/>
    </row>
    <row r="2784" spans="2:12" x14ac:dyDescent="0.25">
      <c r="B2784" s="18"/>
      <c r="C2784" s="38"/>
      <c r="D2784" s="39"/>
      <c r="E2784" s="40"/>
      <c r="F2784" s="40"/>
      <c r="G2784" s="40"/>
      <c r="H2784" s="41"/>
      <c r="I2784" s="38"/>
      <c r="J2784" s="38"/>
      <c r="K2784" s="38"/>
      <c r="L2784" s="37"/>
    </row>
    <row r="2785" spans="2:12" x14ac:dyDescent="0.25">
      <c r="B2785" s="18"/>
      <c r="C2785" s="38"/>
      <c r="D2785" s="39"/>
      <c r="E2785" s="40"/>
      <c r="F2785" s="40"/>
      <c r="G2785" s="40"/>
      <c r="H2785" s="41"/>
      <c r="I2785" s="38"/>
      <c r="J2785" s="38"/>
      <c r="K2785" s="38"/>
      <c r="L2785" s="37"/>
    </row>
    <row r="2786" spans="2:12" x14ac:dyDescent="0.25">
      <c r="B2786" s="18"/>
      <c r="C2786" s="38"/>
      <c r="D2786" s="39"/>
      <c r="E2786" s="40"/>
      <c r="F2786" s="40"/>
      <c r="G2786" s="40"/>
      <c r="H2786" s="41"/>
      <c r="I2786" s="38"/>
      <c r="J2786" s="38"/>
      <c r="K2786" s="38"/>
      <c r="L2786" s="37"/>
    </row>
    <row r="2787" spans="2:12" x14ac:dyDescent="0.25">
      <c r="B2787" s="18"/>
      <c r="C2787" s="38"/>
      <c r="D2787" s="39"/>
      <c r="E2787" s="40"/>
      <c r="F2787" s="40"/>
      <c r="G2787" s="40"/>
      <c r="H2787" s="41"/>
      <c r="I2787" s="38"/>
      <c r="J2787" s="38"/>
      <c r="K2787" s="38"/>
      <c r="L2787" s="37"/>
    </row>
    <row r="2788" spans="2:12" x14ac:dyDescent="0.25">
      <c r="B2788" s="18"/>
      <c r="C2788" s="38"/>
      <c r="D2788" s="39"/>
      <c r="E2788" s="40"/>
      <c r="F2788" s="40"/>
      <c r="G2788" s="40"/>
      <c r="H2788" s="41"/>
      <c r="I2788" s="38"/>
      <c r="J2788" s="38"/>
      <c r="K2788" s="38"/>
      <c r="L2788" s="37"/>
    </row>
    <row r="2789" spans="2:12" x14ac:dyDescent="0.25">
      <c r="B2789" s="18"/>
      <c r="C2789" s="38"/>
      <c r="D2789" s="39"/>
      <c r="E2789" s="40"/>
      <c r="F2789" s="40"/>
      <c r="G2789" s="40"/>
      <c r="H2789" s="41"/>
      <c r="I2789" s="38"/>
      <c r="J2789" s="38"/>
      <c r="K2789" s="38"/>
      <c r="L2789" s="37"/>
    </row>
    <row r="2790" spans="2:12" x14ac:dyDescent="0.25">
      <c r="B2790" s="18"/>
      <c r="C2790" s="38"/>
      <c r="D2790" s="39"/>
      <c r="E2790" s="40"/>
      <c r="F2790" s="40"/>
      <c r="G2790" s="40"/>
      <c r="H2790" s="41"/>
      <c r="I2790" s="38"/>
      <c r="J2790" s="38"/>
      <c r="K2790" s="38"/>
      <c r="L2790" s="37"/>
    </row>
    <row r="2791" spans="2:12" x14ac:dyDescent="0.25">
      <c r="B2791" s="18"/>
      <c r="C2791" s="38"/>
      <c r="D2791" s="39"/>
      <c r="E2791" s="40"/>
      <c r="F2791" s="40"/>
      <c r="G2791" s="40"/>
      <c r="H2791" s="41"/>
      <c r="I2791" s="38"/>
      <c r="J2791" s="38"/>
      <c r="K2791" s="38"/>
      <c r="L2791" s="37"/>
    </row>
    <row r="2792" spans="2:12" x14ac:dyDescent="0.25">
      <c r="B2792" s="18"/>
      <c r="C2792" s="38"/>
      <c r="D2792" s="39"/>
      <c r="E2792" s="40"/>
      <c r="F2792" s="40"/>
      <c r="G2792" s="40"/>
      <c r="H2792" s="41"/>
      <c r="I2792" s="38"/>
      <c r="J2792" s="38"/>
      <c r="K2792" s="38"/>
      <c r="L2792" s="37"/>
    </row>
    <row r="2793" spans="2:12" x14ac:dyDescent="0.25">
      <c r="B2793" s="18"/>
      <c r="C2793" s="38"/>
      <c r="D2793" s="39"/>
      <c r="E2793" s="40"/>
      <c r="F2793" s="40"/>
      <c r="G2793" s="40"/>
      <c r="H2793" s="41"/>
      <c r="I2793" s="38"/>
      <c r="J2793" s="38"/>
      <c r="K2793" s="38"/>
      <c r="L2793" s="37"/>
    </row>
    <row r="2794" spans="2:12" x14ac:dyDescent="0.25">
      <c r="B2794" s="18"/>
      <c r="C2794" s="38"/>
      <c r="D2794" s="39"/>
      <c r="E2794" s="40"/>
      <c r="F2794" s="40"/>
      <c r="G2794" s="40"/>
      <c r="H2794" s="41"/>
      <c r="I2794" s="38"/>
      <c r="J2794" s="38"/>
      <c r="K2794" s="38"/>
      <c r="L2794" s="37"/>
    </row>
    <row r="2795" spans="2:12" x14ac:dyDescent="0.25">
      <c r="B2795" s="18"/>
      <c r="C2795" s="38"/>
      <c r="D2795" s="39"/>
      <c r="E2795" s="40"/>
      <c r="F2795" s="40"/>
      <c r="G2795" s="40"/>
      <c r="H2795" s="41"/>
      <c r="I2795" s="38"/>
      <c r="J2795" s="38"/>
      <c r="K2795" s="38"/>
      <c r="L2795" s="37"/>
    </row>
    <row r="2796" spans="2:12" x14ac:dyDescent="0.25">
      <c r="B2796" s="18"/>
      <c r="C2796" s="38"/>
      <c r="D2796" s="39"/>
      <c r="E2796" s="40"/>
      <c r="F2796" s="40"/>
      <c r="G2796" s="40"/>
      <c r="H2796" s="41"/>
      <c r="I2796" s="38"/>
      <c r="J2796" s="38"/>
      <c r="K2796" s="38"/>
      <c r="L2796" s="37"/>
    </row>
    <row r="2797" spans="2:12" x14ac:dyDescent="0.25">
      <c r="B2797" s="18"/>
      <c r="C2797" s="38"/>
      <c r="D2797" s="39"/>
      <c r="E2797" s="40"/>
      <c r="F2797" s="40"/>
      <c r="G2797" s="40"/>
      <c r="H2797" s="41"/>
      <c r="I2797" s="38"/>
      <c r="J2797" s="38"/>
      <c r="K2797" s="38"/>
      <c r="L2797" s="37"/>
    </row>
    <row r="2798" spans="2:12" x14ac:dyDescent="0.25">
      <c r="B2798" s="18"/>
      <c r="C2798" s="38"/>
      <c r="D2798" s="39"/>
      <c r="E2798" s="40"/>
      <c r="F2798" s="40"/>
      <c r="G2798" s="40"/>
      <c r="H2798" s="41"/>
      <c r="I2798" s="38"/>
      <c r="J2798" s="38"/>
      <c r="K2798" s="38"/>
      <c r="L2798" s="37"/>
    </row>
    <row r="2799" spans="2:12" x14ac:dyDescent="0.25">
      <c r="B2799" s="18"/>
      <c r="C2799" s="38"/>
      <c r="D2799" s="39"/>
      <c r="E2799" s="40"/>
      <c r="F2799" s="40"/>
      <c r="G2799" s="40"/>
      <c r="H2799" s="41"/>
      <c r="I2799" s="38"/>
      <c r="J2799" s="38"/>
      <c r="K2799" s="38"/>
      <c r="L2799" s="37"/>
    </row>
    <row r="2800" spans="2:12" x14ac:dyDescent="0.25">
      <c r="B2800" s="18"/>
      <c r="C2800" s="38"/>
      <c r="D2800" s="39"/>
      <c r="E2800" s="40"/>
      <c r="F2800" s="40"/>
      <c r="G2800" s="40"/>
      <c r="H2800" s="41"/>
      <c r="I2800" s="38"/>
      <c r="J2800" s="38"/>
      <c r="K2800" s="38"/>
      <c r="L2800" s="37"/>
    </row>
    <row r="2801" spans="2:12" x14ac:dyDescent="0.25">
      <c r="B2801" s="18"/>
      <c r="C2801" s="38"/>
      <c r="D2801" s="39"/>
      <c r="E2801" s="40"/>
      <c r="F2801" s="40"/>
      <c r="G2801" s="40"/>
      <c r="H2801" s="41"/>
      <c r="I2801" s="38"/>
      <c r="J2801" s="38"/>
      <c r="K2801" s="38"/>
      <c r="L2801" s="37"/>
    </row>
    <row r="2802" spans="2:12" x14ac:dyDescent="0.25">
      <c r="B2802" s="18"/>
      <c r="C2802" s="38"/>
      <c r="D2802" s="39"/>
      <c r="E2802" s="40"/>
      <c r="F2802" s="40"/>
      <c r="G2802" s="40"/>
      <c r="H2802" s="41"/>
      <c r="I2802" s="38"/>
      <c r="J2802" s="38"/>
      <c r="K2802" s="38"/>
      <c r="L2802" s="37"/>
    </row>
    <row r="2803" spans="2:12" x14ac:dyDescent="0.25">
      <c r="B2803" s="18"/>
      <c r="C2803" s="38"/>
      <c r="D2803" s="39"/>
      <c r="E2803" s="40"/>
      <c r="F2803" s="40"/>
      <c r="G2803" s="40"/>
      <c r="H2803" s="41"/>
      <c r="I2803" s="38"/>
      <c r="J2803" s="38"/>
      <c r="K2803" s="38"/>
      <c r="L2803" s="37"/>
    </row>
    <row r="2804" spans="2:12" x14ac:dyDescent="0.25">
      <c r="B2804" s="18"/>
      <c r="C2804" s="38"/>
      <c r="D2804" s="39"/>
      <c r="E2804" s="40"/>
      <c r="F2804" s="40"/>
      <c r="G2804" s="40"/>
      <c r="H2804" s="41"/>
      <c r="I2804" s="38"/>
      <c r="J2804" s="38"/>
      <c r="K2804" s="38"/>
      <c r="L2804" s="37"/>
    </row>
    <row r="2805" spans="2:12" x14ac:dyDescent="0.25">
      <c r="B2805" s="18"/>
      <c r="C2805" s="38"/>
      <c r="D2805" s="39"/>
      <c r="E2805" s="40"/>
      <c r="F2805" s="40"/>
      <c r="G2805" s="40"/>
      <c r="H2805" s="41"/>
      <c r="I2805" s="38"/>
      <c r="J2805" s="38"/>
      <c r="K2805" s="38"/>
      <c r="L2805" s="37"/>
    </row>
    <row r="2806" spans="2:12" x14ac:dyDescent="0.25">
      <c r="B2806" s="18"/>
      <c r="C2806" s="38"/>
      <c r="D2806" s="39"/>
      <c r="E2806" s="40"/>
      <c r="F2806" s="40"/>
      <c r="G2806" s="40"/>
      <c r="H2806" s="41"/>
      <c r="I2806" s="38"/>
      <c r="J2806" s="38"/>
      <c r="K2806" s="38"/>
      <c r="L2806" s="37"/>
    </row>
    <row r="2807" spans="2:12" x14ac:dyDescent="0.25">
      <c r="B2807" s="18"/>
      <c r="C2807" s="38"/>
      <c r="D2807" s="39"/>
      <c r="E2807" s="40"/>
      <c r="F2807" s="40"/>
      <c r="G2807" s="40"/>
      <c r="H2807" s="41"/>
      <c r="I2807" s="38"/>
      <c r="J2807" s="38"/>
      <c r="K2807" s="38"/>
      <c r="L2807" s="37"/>
    </row>
    <row r="2808" spans="2:12" x14ac:dyDescent="0.25">
      <c r="B2808" s="18"/>
      <c r="C2808" s="38"/>
      <c r="D2808" s="39"/>
      <c r="E2808" s="40"/>
      <c r="F2808" s="40"/>
      <c r="G2808" s="40"/>
      <c r="H2808" s="41"/>
      <c r="I2808" s="38"/>
      <c r="J2808" s="38"/>
      <c r="K2808" s="38"/>
      <c r="L2808" s="37"/>
    </row>
    <row r="2809" spans="2:12" x14ac:dyDescent="0.25">
      <c r="B2809" s="18"/>
      <c r="C2809" s="38"/>
      <c r="D2809" s="39"/>
      <c r="E2809" s="40"/>
      <c r="F2809" s="40"/>
      <c r="G2809" s="40"/>
      <c r="H2809" s="41"/>
      <c r="I2809" s="38"/>
      <c r="J2809" s="38"/>
      <c r="K2809" s="38"/>
      <c r="L2809" s="37"/>
    </row>
    <row r="2810" spans="2:12" x14ac:dyDescent="0.25">
      <c r="B2810" s="18"/>
      <c r="C2810" s="38"/>
      <c r="D2810" s="39"/>
      <c r="E2810" s="40"/>
      <c r="F2810" s="40"/>
      <c r="G2810" s="40"/>
      <c r="H2810" s="41"/>
      <c r="I2810" s="38"/>
      <c r="J2810" s="38"/>
      <c r="K2810" s="38"/>
      <c r="L2810" s="37"/>
    </row>
    <row r="2811" spans="2:12" x14ac:dyDescent="0.25">
      <c r="B2811" s="18"/>
      <c r="C2811" s="38"/>
      <c r="D2811" s="39"/>
      <c r="E2811" s="40"/>
      <c r="F2811" s="40"/>
      <c r="G2811" s="40"/>
      <c r="H2811" s="41"/>
      <c r="I2811" s="38"/>
      <c r="J2811" s="38"/>
      <c r="K2811" s="38"/>
      <c r="L2811" s="37"/>
    </row>
    <row r="2812" spans="2:12" x14ac:dyDescent="0.25">
      <c r="B2812" s="18"/>
      <c r="C2812" s="38"/>
      <c r="D2812" s="39"/>
      <c r="E2812" s="40"/>
      <c r="F2812" s="40"/>
      <c r="G2812" s="40"/>
      <c r="H2812" s="41"/>
      <c r="I2812" s="38"/>
      <c r="J2812" s="38"/>
      <c r="K2812" s="38"/>
      <c r="L2812" s="37"/>
    </row>
    <row r="2813" spans="2:12" x14ac:dyDescent="0.25">
      <c r="B2813" s="18"/>
      <c r="C2813" s="38"/>
      <c r="D2813" s="39"/>
      <c r="E2813" s="40"/>
      <c r="F2813" s="40"/>
      <c r="G2813" s="40"/>
      <c r="H2813" s="41"/>
      <c r="I2813" s="38"/>
      <c r="J2813" s="38"/>
      <c r="K2813" s="38"/>
      <c r="L2813" s="37"/>
    </row>
    <row r="2814" spans="2:12" x14ac:dyDescent="0.25">
      <c r="B2814" s="18"/>
      <c r="C2814" s="38"/>
      <c r="D2814" s="39"/>
      <c r="E2814" s="40"/>
      <c r="F2814" s="40"/>
      <c r="G2814" s="40"/>
      <c r="H2814" s="41"/>
      <c r="I2814" s="38"/>
      <c r="J2814" s="38"/>
      <c r="K2814" s="38"/>
      <c r="L2814" s="37"/>
    </row>
    <row r="2815" spans="2:12" x14ac:dyDescent="0.25">
      <c r="B2815" s="18"/>
      <c r="C2815" s="38"/>
      <c r="D2815" s="39"/>
      <c r="E2815" s="40"/>
      <c r="F2815" s="40"/>
      <c r="G2815" s="40"/>
      <c r="H2815" s="41"/>
      <c r="I2815" s="38"/>
      <c r="J2815" s="38"/>
      <c r="K2815" s="38"/>
      <c r="L2815" s="37"/>
    </row>
    <row r="2816" spans="2:12" x14ac:dyDescent="0.25">
      <c r="B2816" s="18"/>
      <c r="C2816" s="38"/>
      <c r="D2816" s="39"/>
      <c r="E2816" s="40"/>
      <c r="F2816" s="40"/>
      <c r="G2816" s="40"/>
      <c r="H2816" s="41"/>
      <c r="I2816" s="38"/>
      <c r="J2816" s="38"/>
      <c r="K2816" s="38"/>
      <c r="L2816" s="37"/>
    </row>
    <row r="2817" spans="2:12" x14ac:dyDescent="0.25">
      <c r="B2817" s="18"/>
      <c r="C2817" s="38"/>
      <c r="D2817" s="39"/>
      <c r="E2817" s="40"/>
      <c r="F2817" s="40"/>
      <c r="G2817" s="40"/>
      <c r="H2817" s="41"/>
      <c r="I2817" s="38"/>
      <c r="J2817" s="38"/>
      <c r="K2817" s="38"/>
      <c r="L2817" s="37"/>
    </row>
    <row r="2818" spans="2:12" x14ac:dyDescent="0.25">
      <c r="B2818" s="18"/>
      <c r="C2818" s="38"/>
      <c r="D2818" s="39"/>
      <c r="E2818" s="40"/>
      <c r="F2818" s="40"/>
      <c r="G2818" s="40"/>
      <c r="H2818" s="41"/>
      <c r="I2818" s="38"/>
      <c r="J2818" s="38"/>
      <c r="K2818" s="38"/>
      <c r="L2818" s="37"/>
    </row>
    <row r="2819" spans="2:12" x14ac:dyDescent="0.25">
      <c r="B2819" s="18"/>
      <c r="C2819" s="38"/>
      <c r="D2819" s="39"/>
      <c r="E2819" s="40"/>
      <c r="F2819" s="40"/>
      <c r="G2819" s="40"/>
      <c r="H2819" s="41"/>
      <c r="I2819" s="38"/>
      <c r="J2819" s="38"/>
      <c r="K2819" s="38"/>
      <c r="L2819" s="37"/>
    </row>
    <row r="2820" spans="2:12" x14ac:dyDescent="0.25">
      <c r="B2820" s="18"/>
      <c r="C2820" s="38"/>
      <c r="D2820" s="39"/>
      <c r="E2820" s="40"/>
      <c r="F2820" s="40"/>
      <c r="G2820" s="40"/>
      <c r="H2820" s="41"/>
      <c r="I2820" s="38"/>
      <c r="J2820" s="38"/>
      <c r="K2820" s="38"/>
      <c r="L2820" s="37"/>
    </row>
    <row r="2821" spans="2:12" x14ac:dyDescent="0.25">
      <c r="B2821" s="18"/>
      <c r="C2821" s="38"/>
      <c r="D2821" s="39"/>
      <c r="E2821" s="40"/>
      <c r="F2821" s="40"/>
      <c r="G2821" s="40"/>
      <c r="H2821" s="41"/>
      <c r="I2821" s="38"/>
      <c r="J2821" s="38"/>
      <c r="K2821" s="38"/>
      <c r="L2821" s="37"/>
    </row>
    <row r="2822" spans="2:12" x14ac:dyDescent="0.25">
      <c r="B2822" s="18"/>
      <c r="C2822" s="38"/>
      <c r="D2822" s="39"/>
      <c r="E2822" s="40"/>
      <c r="F2822" s="40"/>
      <c r="G2822" s="40"/>
      <c r="H2822" s="41"/>
      <c r="I2822" s="38"/>
      <c r="J2822" s="38"/>
      <c r="K2822" s="38"/>
      <c r="L2822" s="37"/>
    </row>
    <row r="2823" spans="2:12" x14ac:dyDescent="0.25">
      <c r="B2823" s="18"/>
      <c r="C2823" s="38"/>
      <c r="D2823" s="39"/>
      <c r="E2823" s="40"/>
      <c r="F2823" s="40"/>
      <c r="G2823" s="40"/>
      <c r="H2823" s="41"/>
      <c r="I2823" s="38"/>
      <c r="J2823" s="38"/>
      <c r="K2823" s="38"/>
      <c r="L2823" s="37"/>
    </row>
    <row r="2824" spans="2:12" x14ac:dyDescent="0.25">
      <c r="B2824" s="18"/>
      <c r="C2824" s="38"/>
      <c r="D2824" s="39"/>
      <c r="E2824" s="40"/>
      <c r="F2824" s="40"/>
      <c r="G2824" s="40"/>
      <c r="H2824" s="41"/>
      <c r="I2824" s="38"/>
      <c r="J2824" s="38"/>
      <c r="K2824" s="38"/>
      <c r="L2824" s="37"/>
    </row>
    <row r="2825" spans="2:12" x14ac:dyDescent="0.25">
      <c r="B2825" s="18"/>
      <c r="C2825" s="38"/>
      <c r="D2825" s="39"/>
      <c r="E2825" s="40"/>
      <c r="F2825" s="40"/>
      <c r="G2825" s="40"/>
      <c r="H2825" s="41"/>
      <c r="I2825" s="38"/>
      <c r="J2825" s="38"/>
      <c r="K2825" s="38"/>
      <c r="L2825" s="37"/>
    </row>
    <row r="2826" spans="2:12" x14ac:dyDescent="0.25">
      <c r="B2826" s="18"/>
      <c r="C2826" s="38"/>
      <c r="D2826" s="39"/>
      <c r="E2826" s="40"/>
      <c r="F2826" s="40"/>
      <c r="G2826" s="40"/>
      <c r="H2826" s="41"/>
      <c r="I2826" s="38"/>
      <c r="J2826" s="38"/>
      <c r="K2826" s="38"/>
      <c r="L2826" s="37"/>
    </row>
    <row r="2827" spans="2:12" x14ac:dyDescent="0.25">
      <c r="B2827" s="18"/>
      <c r="C2827" s="38"/>
      <c r="D2827" s="39"/>
      <c r="E2827" s="40"/>
      <c r="F2827" s="40"/>
      <c r="G2827" s="40"/>
      <c r="H2827" s="41"/>
      <c r="I2827" s="38"/>
      <c r="J2827" s="38"/>
      <c r="K2827" s="38"/>
      <c r="L2827" s="37"/>
    </row>
    <row r="2828" spans="2:12" x14ac:dyDescent="0.25">
      <c r="B2828" s="18"/>
      <c r="C2828" s="38"/>
      <c r="D2828" s="39"/>
      <c r="E2828" s="40"/>
      <c r="F2828" s="40"/>
      <c r="G2828" s="40"/>
      <c r="H2828" s="41"/>
      <c r="I2828" s="38"/>
      <c r="J2828" s="38"/>
      <c r="K2828" s="38"/>
      <c r="L2828" s="37"/>
    </row>
    <row r="2829" spans="2:12" x14ac:dyDescent="0.25">
      <c r="B2829" s="18"/>
      <c r="C2829" s="38"/>
      <c r="D2829" s="39"/>
      <c r="E2829" s="40"/>
      <c r="F2829" s="40"/>
      <c r="G2829" s="40"/>
      <c r="H2829" s="41"/>
      <c r="I2829" s="38"/>
      <c r="J2829" s="38"/>
      <c r="K2829" s="38"/>
      <c r="L2829" s="37"/>
    </row>
    <row r="2830" spans="2:12" x14ac:dyDescent="0.25">
      <c r="B2830" s="18"/>
      <c r="C2830" s="38"/>
      <c r="D2830" s="39"/>
      <c r="E2830" s="40"/>
      <c r="F2830" s="40"/>
      <c r="G2830" s="40"/>
      <c r="H2830" s="41"/>
      <c r="I2830" s="38"/>
      <c r="J2830" s="38"/>
      <c r="K2830" s="38"/>
      <c r="L2830" s="37"/>
    </row>
    <row r="2831" spans="2:12" x14ac:dyDescent="0.25">
      <c r="B2831" s="18"/>
      <c r="C2831" s="38"/>
      <c r="D2831" s="39"/>
      <c r="E2831" s="40"/>
      <c r="F2831" s="40"/>
      <c r="G2831" s="40"/>
      <c r="H2831" s="41"/>
      <c r="I2831" s="38"/>
      <c r="J2831" s="38"/>
      <c r="K2831" s="38"/>
      <c r="L2831" s="37"/>
    </row>
    <row r="2832" spans="2:12" x14ac:dyDescent="0.25">
      <c r="B2832" s="18"/>
      <c r="C2832" s="38"/>
      <c r="D2832" s="39"/>
      <c r="E2832" s="40"/>
      <c r="F2832" s="40"/>
      <c r="G2832" s="40"/>
      <c r="H2832" s="41"/>
      <c r="I2832" s="38"/>
      <c r="J2832" s="38"/>
      <c r="K2832" s="38"/>
      <c r="L2832" s="37"/>
    </row>
    <row r="2833" spans="2:12" x14ac:dyDescent="0.25">
      <c r="B2833" s="18"/>
      <c r="C2833" s="38"/>
      <c r="D2833" s="39"/>
      <c r="E2833" s="40"/>
      <c r="F2833" s="40"/>
      <c r="G2833" s="40"/>
      <c r="H2833" s="41"/>
      <c r="I2833" s="38"/>
      <c r="J2833" s="38"/>
      <c r="K2833" s="38"/>
      <c r="L2833" s="37"/>
    </row>
    <row r="2834" spans="2:12" x14ac:dyDescent="0.25">
      <c r="B2834" s="18"/>
      <c r="C2834" s="38"/>
      <c r="D2834" s="39"/>
      <c r="E2834" s="40"/>
      <c r="F2834" s="40"/>
      <c r="G2834" s="40"/>
      <c r="H2834" s="41"/>
      <c r="I2834" s="38"/>
      <c r="J2834" s="38"/>
      <c r="K2834" s="38"/>
      <c r="L2834" s="37"/>
    </row>
    <row r="2835" spans="2:12" x14ac:dyDescent="0.25">
      <c r="B2835" s="18"/>
      <c r="C2835" s="38"/>
      <c r="D2835" s="39"/>
      <c r="E2835" s="40"/>
      <c r="F2835" s="40"/>
      <c r="G2835" s="40"/>
      <c r="H2835" s="41"/>
      <c r="I2835" s="38"/>
      <c r="J2835" s="38"/>
      <c r="K2835" s="38"/>
      <c r="L2835" s="37"/>
    </row>
    <row r="2836" spans="2:12" x14ac:dyDescent="0.25">
      <c r="B2836" s="18"/>
      <c r="C2836" s="38"/>
      <c r="D2836" s="39"/>
      <c r="E2836" s="40"/>
      <c r="F2836" s="40"/>
      <c r="G2836" s="40"/>
      <c r="H2836" s="41"/>
      <c r="I2836" s="38"/>
      <c r="J2836" s="38"/>
      <c r="K2836" s="38"/>
      <c r="L2836" s="37"/>
    </row>
    <row r="2837" spans="2:12" x14ac:dyDescent="0.25">
      <c r="B2837" s="18"/>
      <c r="C2837" s="38"/>
      <c r="D2837" s="39"/>
      <c r="E2837" s="40"/>
      <c r="F2837" s="40"/>
      <c r="G2837" s="40"/>
      <c r="H2837" s="41"/>
      <c r="I2837" s="38"/>
      <c r="J2837" s="38"/>
      <c r="K2837" s="38"/>
      <c r="L2837" s="37"/>
    </row>
    <row r="2838" spans="2:12" x14ac:dyDescent="0.25">
      <c r="B2838" s="18"/>
      <c r="C2838" s="38"/>
      <c r="D2838" s="39"/>
      <c r="E2838" s="40"/>
      <c r="F2838" s="40"/>
      <c r="G2838" s="40"/>
      <c r="H2838" s="41"/>
      <c r="I2838" s="38"/>
      <c r="J2838" s="38"/>
      <c r="K2838" s="38"/>
      <c r="L2838" s="37"/>
    </row>
    <row r="2839" spans="2:12" x14ac:dyDescent="0.25">
      <c r="B2839" s="18"/>
      <c r="C2839" s="38"/>
      <c r="D2839" s="39"/>
      <c r="E2839" s="40"/>
      <c r="F2839" s="40"/>
      <c r="G2839" s="40"/>
      <c r="H2839" s="41"/>
      <c r="I2839" s="38"/>
      <c r="J2839" s="38"/>
      <c r="K2839" s="38"/>
      <c r="L2839" s="37"/>
    </row>
    <row r="2840" spans="2:12" x14ac:dyDescent="0.25">
      <c r="B2840" s="18"/>
      <c r="C2840" s="38"/>
      <c r="D2840" s="39"/>
      <c r="E2840" s="40"/>
      <c r="F2840" s="40"/>
      <c r="G2840" s="40"/>
      <c r="H2840" s="41"/>
      <c r="I2840" s="38"/>
      <c r="J2840" s="38"/>
      <c r="K2840" s="38"/>
      <c r="L2840" s="37"/>
    </row>
    <row r="2841" spans="2:12" x14ac:dyDescent="0.25">
      <c r="B2841" s="18"/>
      <c r="C2841" s="38"/>
      <c r="D2841" s="39"/>
      <c r="E2841" s="40"/>
      <c r="F2841" s="40"/>
      <c r="G2841" s="40"/>
      <c r="H2841" s="41"/>
      <c r="I2841" s="38"/>
      <c r="J2841" s="38"/>
      <c r="K2841" s="38"/>
      <c r="L2841" s="37"/>
    </row>
    <row r="2842" spans="2:12" x14ac:dyDescent="0.25">
      <c r="B2842" s="18"/>
      <c r="C2842" s="38"/>
      <c r="D2842" s="39"/>
      <c r="E2842" s="40"/>
      <c r="F2842" s="40"/>
      <c r="G2842" s="40"/>
      <c r="H2842" s="41"/>
      <c r="I2842" s="38"/>
      <c r="J2842" s="38"/>
      <c r="K2842" s="38"/>
      <c r="L2842" s="37"/>
    </row>
    <row r="2843" spans="2:12" x14ac:dyDescent="0.25">
      <c r="B2843" s="18"/>
      <c r="C2843" s="38"/>
      <c r="D2843" s="39"/>
      <c r="E2843" s="40"/>
      <c r="F2843" s="40"/>
      <c r="G2843" s="40"/>
      <c r="H2843" s="41"/>
      <c r="I2843" s="38"/>
      <c r="J2843" s="38"/>
      <c r="K2843" s="38"/>
      <c r="L2843" s="37"/>
    </row>
    <row r="2844" spans="2:12" x14ac:dyDescent="0.25">
      <c r="B2844" s="18"/>
      <c r="C2844" s="38"/>
      <c r="D2844" s="39"/>
      <c r="E2844" s="40"/>
      <c r="F2844" s="40"/>
      <c r="G2844" s="40"/>
      <c r="H2844" s="41"/>
      <c r="I2844" s="38"/>
      <c r="J2844" s="38"/>
      <c r="K2844" s="38"/>
      <c r="L2844" s="37"/>
    </row>
    <row r="2845" spans="2:12" x14ac:dyDescent="0.25">
      <c r="B2845" s="18"/>
      <c r="C2845" s="38"/>
      <c r="D2845" s="39"/>
      <c r="E2845" s="40"/>
      <c r="F2845" s="40"/>
      <c r="G2845" s="40"/>
      <c r="H2845" s="41"/>
      <c r="I2845" s="38"/>
      <c r="J2845" s="38"/>
      <c r="K2845" s="38"/>
      <c r="L2845" s="37"/>
    </row>
    <row r="2846" spans="2:12" x14ac:dyDescent="0.25">
      <c r="B2846" s="18"/>
      <c r="C2846" s="38"/>
      <c r="D2846" s="39"/>
      <c r="E2846" s="40"/>
      <c r="F2846" s="40"/>
      <c r="G2846" s="40"/>
      <c r="H2846" s="41"/>
      <c r="I2846" s="38"/>
      <c r="J2846" s="38"/>
      <c r="K2846" s="38"/>
      <c r="L2846" s="37"/>
    </row>
    <row r="2847" spans="2:12" x14ac:dyDescent="0.25">
      <c r="B2847" s="18"/>
      <c r="C2847" s="38"/>
      <c r="D2847" s="39"/>
      <c r="E2847" s="40"/>
      <c r="F2847" s="40"/>
      <c r="G2847" s="40"/>
      <c r="H2847" s="41"/>
      <c r="I2847" s="38"/>
      <c r="J2847" s="38"/>
      <c r="K2847" s="38"/>
      <c r="L2847" s="37"/>
    </row>
    <row r="2848" spans="2:12" x14ac:dyDescent="0.25">
      <c r="B2848" s="18"/>
      <c r="C2848" s="38"/>
      <c r="D2848" s="39"/>
      <c r="E2848" s="40"/>
      <c r="F2848" s="40"/>
      <c r="G2848" s="40"/>
      <c r="H2848" s="41"/>
      <c r="I2848" s="38"/>
      <c r="J2848" s="38"/>
      <c r="K2848" s="38"/>
      <c r="L2848" s="37"/>
    </row>
    <row r="2849" spans="2:12" x14ac:dyDescent="0.25">
      <c r="B2849" s="18"/>
      <c r="C2849" s="38"/>
      <c r="D2849" s="39"/>
      <c r="E2849" s="40"/>
      <c r="F2849" s="40"/>
      <c r="G2849" s="40"/>
      <c r="H2849" s="41"/>
      <c r="I2849" s="38"/>
      <c r="J2849" s="38"/>
      <c r="K2849" s="38"/>
      <c r="L2849" s="37"/>
    </row>
    <row r="2850" spans="2:12" x14ac:dyDescent="0.25">
      <c r="B2850" s="18"/>
      <c r="C2850" s="38"/>
      <c r="D2850" s="39"/>
      <c r="E2850" s="40"/>
      <c r="F2850" s="40"/>
      <c r="G2850" s="40"/>
      <c r="H2850" s="41"/>
      <c r="I2850" s="38"/>
      <c r="J2850" s="38"/>
      <c r="K2850" s="38"/>
      <c r="L2850" s="37"/>
    </row>
    <row r="2851" spans="2:12" x14ac:dyDescent="0.25">
      <c r="B2851" s="18"/>
      <c r="C2851" s="38"/>
      <c r="D2851" s="39"/>
      <c r="E2851" s="40"/>
      <c r="F2851" s="40"/>
      <c r="G2851" s="40"/>
      <c r="H2851" s="41"/>
      <c r="I2851" s="38"/>
      <c r="J2851" s="38"/>
      <c r="K2851" s="38"/>
      <c r="L2851" s="37"/>
    </row>
    <row r="2852" spans="2:12" x14ac:dyDescent="0.25">
      <c r="B2852" s="18"/>
      <c r="C2852" s="38"/>
      <c r="D2852" s="39"/>
      <c r="E2852" s="40"/>
      <c r="F2852" s="40"/>
      <c r="G2852" s="40"/>
      <c r="H2852" s="41"/>
      <c r="I2852" s="38"/>
      <c r="J2852" s="38"/>
      <c r="K2852" s="38"/>
      <c r="L2852" s="37"/>
    </row>
    <row r="2853" spans="2:12" x14ac:dyDescent="0.25">
      <c r="B2853" s="18"/>
      <c r="C2853" s="38"/>
      <c r="D2853" s="39"/>
      <c r="E2853" s="40"/>
      <c r="F2853" s="40"/>
      <c r="G2853" s="40"/>
      <c r="H2853" s="41"/>
      <c r="I2853" s="38"/>
      <c r="J2853" s="38"/>
      <c r="K2853" s="38"/>
      <c r="L2853" s="37"/>
    </row>
    <row r="2854" spans="2:12" x14ac:dyDescent="0.25">
      <c r="B2854" s="18"/>
      <c r="C2854" s="38"/>
      <c r="D2854" s="39"/>
      <c r="E2854" s="40"/>
      <c r="F2854" s="40"/>
      <c r="G2854" s="40"/>
      <c r="H2854" s="41"/>
      <c r="I2854" s="38"/>
      <c r="J2854" s="38"/>
      <c r="K2854" s="38"/>
      <c r="L2854" s="37"/>
    </row>
    <row r="2855" spans="2:12" x14ac:dyDescent="0.25">
      <c r="B2855" s="18"/>
      <c r="C2855" s="38"/>
      <c r="D2855" s="39"/>
      <c r="E2855" s="40"/>
      <c r="F2855" s="40"/>
      <c r="G2855" s="40"/>
      <c r="H2855" s="41"/>
      <c r="I2855" s="38"/>
      <c r="J2855" s="38"/>
      <c r="K2855" s="38"/>
      <c r="L2855" s="37"/>
    </row>
    <row r="2856" spans="2:12" x14ac:dyDescent="0.25">
      <c r="B2856" s="18"/>
      <c r="C2856" s="38"/>
      <c r="D2856" s="39"/>
      <c r="E2856" s="40"/>
      <c r="F2856" s="40"/>
      <c r="G2856" s="40"/>
      <c r="H2856" s="41"/>
      <c r="I2856" s="38"/>
      <c r="J2856" s="38"/>
      <c r="K2856" s="38"/>
      <c r="L2856" s="37"/>
    </row>
    <row r="2857" spans="2:12" x14ac:dyDescent="0.25">
      <c r="B2857" s="18"/>
      <c r="C2857" s="38"/>
      <c r="D2857" s="39"/>
      <c r="E2857" s="40"/>
      <c r="F2857" s="40"/>
      <c r="G2857" s="40"/>
      <c r="H2857" s="41"/>
      <c r="I2857" s="38"/>
      <c r="J2857" s="38"/>
      <c r="K2857" s="38"/>
      <c r="L2857" s="37"/>
    </row>
    <row r="2858" spans="2:12" x14ac:dyDescent="0.25">
      <c r="B2858" s="18"/>
      <c r="C2858" s="38"/>
      <c r="D2858" s="39"/>
      <c r="E2858" s="40"/>
      <c r="F2858" s="40"/>
      <c r="G2858" s="40"/>
      <c r="H2858" s="41"/>
      <c r="I2858" s="38"/>
      <c r="J2858" s="38"/>
      <c r="K2858" s="38"/>
      <c r="L2858" s="37"/>
    </row>
    <row r="2859" spans="2:12" x14ac:dyDescent="0.25">
      <c r="B2859" s="18"/>
      <c r="C2859" s="38"/>
      <c r="D2859" s="39"/>
      <c r="E2859" s="40"/>
      <c r="F2859" s="40"/>
      <c r="G2859" s="40"/>
      <c r="H2859" s="41"/>
      <c r="I2859" s="38"/>
      <c r="J2859" s="38"/>
      <c r="K2859" s="38"/>
      <c r="L2859" s="37"/>
    </row>
    <row r="2860" spans="2:12" x14ac:dyDescent="0.25">
      <c r="B2860" s="18"/>
      <c r="C2860" s="38"/>
      <c r="D2860" s="39"/>
      <c r="E2860" s="40"/>
      <c r="F2860" s="40"/>
      <c r="G2860" s="40"/>
      <c r="H2860" s="41"/>
      <c r="I2860" s="38"/>
      <c r="J2860" s="38"/>
      <c r="K2860" s="38"/>
      <c r="L2860" s="37"/>
    </row>
    <row r="2861" spans="2:12" x14ac:dyDescent="0.25">
      <c r="B2861" s="18"/>
      <c r="C2861" s="38"/>
      <c r="D2861" s="39"/>
      <c r="E2861" s="40"/>
      <c r="F2861" s="40"/>
      <c r="G2861" s="40"/>
      <c r="H2861" s="41"/>
      <c r="I2861" s="38"/>
      <c r="J2861" s="38"/>
      <c r="K2861" s="38"/>
      <c r="L2861" s="37"/>
    </row>
    <row r="2862" spans="2:12" x14ac:dyDescent="0.25">
      <c r="B2862" s="18"/>
      <c r="C2862" s="38"/>
      <c r="D2862" s="39"/>
      <c r="E2862" s="40"/>
      <c r="F2862" s="40"/>
      <c r="G2862" s="40"/>
      <c r="H2862" s="41"/>
      <c r="I2862" s="38"/>
      <c r="J2862" s="38"/>
      <c r="K2862" s="38"/>
      <c r="L2862" s="37"/>
    </row>
    <row r="2863" spans="2:12" x14ac:dyDescent="0.25">
      <c r="B2863" s="18"/>
      <c r="C2863" s="38"/>
      <c r="D2863" s="39"/>
      <c r="E2863" s="40"/>
      <c r="F2863" s="40"/>
      <c r="G2863" s="40"/>
      <c r="H2863" s="41"/>
      <c r="I2863" s="38"/>
      <c r="J2863" s="38"/>
      <c r="K2863" s="38"/>
      <c r="L2863" s="37"/>
    </row>
    <row r="2864" spans="2:12" x14ac:dyDescent="0.25">
      <c r="B2864" s="18"/>
      <c r="C2864" s="38"/>
      <c r="D2864" s="39"/>
      <c r="E2864" s="40"/>
      <c r="F2864" s="40"/>
      <c r="G2864" s="40"/>
      <c r="H2864" s="41"/>
      <c r="I2864" s="38"/>
      <c r="J2864" s="38"/>
      <c r="K2864" s="38"/>
      <c r="L2864" s="37"/>
    </row>
    <row r="2865" spans="2:12" x14ac:dyDescent="0.25">
      <c r="B2865" s="18"/>
      <c r="C2865" s="38"/>
      <c r="D2865" s="39"/>
      <c r="E2865" s="40"/>
      <c r="F2865" s="40"/>
      <c r="G2865" s="40"/>
      <c r="H2865" s="41"/>
      <c r="I2865" s="38"/>
      <c r="J2865" s="38"/>
      <c r="K2865" s="38"/>
      <c r="L2865" s="37"/>
    </row>
    <row r="2866" spans="2:12" x14ac:dyDescent="0.25">
      <c r="B2866" s="18"/>
      <c r="C2866" s="38"/>
      <c r="D2866" s="39"/>
      <c r="E2866" s="40"/>
      <c r="F2866" s="40"/>
      <c r="G2866" s="40"/>
      <c r="H2866" s="41"/>
      <c r="I2866" s="38"/>
      <c r="J2866" s="38"/>
      <c r="K2866" s="38"/>
      <c r="L2866" s="37"/>
    </row>
    <row r="2867" spans="2:12" x14ac:dyDescent="0.25">
      <c r="B2867" s="18"/>
      <c r="C2867" s="38"/>
      <c r="D2867" s="39"/>
      <c r="E2867" s="40"/>
      <c r="F2867" s="40"/>
      <c r="G2867" s="40"/>
      <c r="H2867" s="41"/>
      <c r="I2867" s="38"/>
      <c r="J2867" s="38"/>
      <c r="K2867" s="38"/>
      <c r="L2867" s="37"/>
    </row>
    <row r="2868" spans="2:12" x14ac:dyDescent="0.25">
      <c r="B2868" s="18"/>
      <c r="C2868" s="38"/>
      <c r="D2868" s="39"/>
      <c r="E2868" s="40"/>
      <c r="F2868" s="40"/>
      <c r="G2868" s="40"/>
      <c r="H2868" s="41"/>
      <c r="I2868" s="38"/>
      <c r="J2868" s="38"/>
      <c r="K2868" s="38"/>
      <c r="L2868" s="37"/>
    </row>
    <row r="2869" spans="2:12" x14ac:dyDescent="0.25">
      <c r="B2869" s="18"/>
      <c r="C2869" s="38"/>
      <c r="D2869" s="39"/>
      <c r="E2869" s="40"/>
      <c r="F2869" s="40"/>
      <c r="G2869" s="40"/>
      <c r="H2869" s="41"/>
      <c r="I2869" s="38"/>
      <c r="J2869" s="38"/>
      <c r="K2869" s="38"/>
      <c r="L2869" s="37"/>
    </row>
    <row r="2870" spans="2:12" x14ac:dyDescent="0.25">
      <c r="B2870" s="18"/>
      <c r="C2870" s="38"/>
      <c r="D2870" s="39"/>
      <c r="E2870" s="40"/>
      <c r="F2870" s="40"/>
      <c r="G2870" s="40"/>
      <c r="H2870" s="41"/>
      <c r="I2870" s="38"/>
      <c r="J2870" s="38"/>
      <c r="K2870" s="38"/>
      <c r="L2870" s="37"/>
    </row>
    <row r="2871" spans="2:12" x14ac:dyDescent="0.25">
      <c r="B2871" s="18"/>
      <c r="C2871" s="38"/>
      <c r="D2871" s="39"/>
      <c r="E2871" s="40"/>
      <c r="F2871" s="40"/>
      <c r="G2871" s="40"/>
      <c r="H2871" s="41"/>
      <c r="I2871" s="38"/>
      <c r="J2871" s="38"/>
      <c r="K2871" s="38"/>
      <c r="L2871" s="37"/>
    </row>
    <row r="2872" spans="2:12" x14ac:dyDescent="0.25">
      <c r="B2872" s="18"/>
      <c r="C2872" s="38"/>
      <c r="D2872" s="39"/>
      <c r="E2872" s="40"/>
      <c r="F2872" s="40"/>
      <c r="G2872" s="40"/>
      <c r="H2872" s="41"/>
      <c r="I2872" s="38"/>
      <c r="J2872" s="38"/>
      <c r="K2872" s="38"/>
      <c r="L2872" s="37"/>
    </row>
    <row r="2873" spans="2:12" x14ac:dyDescent="0.25">
      <c r="B2873" s="18"/>
      <c r="C2873" s="38"/>
      <c r="D2873" s="39"/>
      <c r="E2873" s="40"/>
      <c r="F2873" s="40"/>
      <c r="G2873" s="40"/>
      <c r="H2873" s="41"/>
      <c r="I2873" s="38"/>
      <c r="J2873" s="38"/>
      <c r="K2873" s="38"/>
      <c r="L2873" s="37"/>
    </row>
    <row r="2874" spans="2:12" x14ac:dyDescent="0.25">
      <c r="B2874" s="18"/>
      <c r="C2874" s="38"/>
      <c r="D2874" s="39"/>
      <c r="E2874" s="40"/>
      <c r="F2874" s="40"/>
      <c r="G2874" s="40"/>
      <c r="H2874" s="41"/>
      <c r="I2874" s="38"/>
      <c r="J2874" s="38"/>
      <c r="K2874" s="38"/>
      <c r="L2874" s="37"/>
    </row>
    <row r="2875" spans="2:12" x14ac:dyDescent="0.25">
      <c r="B2875" s="18"/>
      <c r="C2875" s="38"/>
      <c r="D2875" s="39"/>
      <c r="E2875" s="40"/>
      <c r="F2875" s="40"/>
      <c r="G2875" s="40"/>
      <c r="H2875" s="41"/>
      <c r="I2875" s="38"/>
      <c r="J2875" s="38"/>
      <c r="K2875" s="38"/>
      <c r="L2875" s="37"/>
    </row>
    <row r="2876" spans="2:12" x14ac:dyDescent="0.25">
      <c r="B2876" s="18"/>
      <c r="C2876" s="38"/>
      <c r="D2876" s="39"/>
      <c r="E2876" s="40"/>
      <c r="F2876" s="40"/>
      <c r="G2876" s="40"/>
      <c r="H2876" s="41"/>
      <c r="I2876" s="38"/>
      <c r="J2876" s="38"/>
      <c r="K2876" s="38"/>
      <c r="L2876" s="37"/>
    </row>
    <row r="2877" spans="2:12" x14ac:dyDescent="0.25">
      <c r="B2877" s="18"/>
      <c r="C2877" s="38"/>
      <c r="D2877" s="39"/>
      <c r="E2877" s="40"/>
      <c r="F2877" s="40"/>
      <c r="G2877" s="40"/>
      <c r="H2877" s="41"/>
      <c r="I2877" s="38"/>
      <c r="J2877" s="38"/>
      <c r="K2877" s="38"/>
      <c r="L2877" s="37"/>
    </row>
    <row r="2878" spans="2:12" x14ac:dyDescent="0.25">
      <c r="B2878" s="18"/>
      <c r="C2878" s="38"/>
      <c r="D2878" s="39"/>
      <c r="E2878" s="40"/>
      <c r="F2878" s="40"/>
      <c r="G2878" s="40"/>
      <c r="H2878" s="41"/>
      <c r="I2878" s="38"/>
      <c r="J2878" s="38"/>
      <c r="K2878" s="38"/>
      <c r="L2878" s="37"/>
    </row>
    <row r="2879" spans="2:12" x14ac:dyDescent="0.25">
      <c r="B2879" s="18"/>
      <c r="C2879" s="38"/>
      <c r="D2879" s="39"/>
      <c r="E2879" s="40"/>
      <c r="F2879" s="40"/>
      <c r="G2879" s="40"/>
      <c r="H2879" s="41"/>
      <c r="I2879" s="38"/>
      <c r="J2879" s="38"/>
      <c r="K2879" s="38"/>
      <c r="L2879" s="37"/>
    </row>
    <row r="2880" spans="2:12" x14ac:dyDescent="0.25">
      <c r="B2880" s="18"/>
      <c r="C2880" s="38"/>
      <c r="D2880" s="39"/>
      <c r="E2880" s="40"/>
      <c r="F2880" s="40"/>
      <c r="G2880" s="40"/>
      <c r="H2880" s="41"/>
      <c r="I2880" s="38"/>
      <c r="J2880" s="38"/>
      <c r="K2880" s="38"/>
      <c r="L2880" s="37"/>
    </row>
    <row r="2881" spans="2:12" x14ac:dyDescent="0.25">
      <c r="B2881" s="18"/>
      <c r="C2881" s="38"/>
      <c r="D2881" s="39"/>
      <c r="E2881" s="40"/>
      <c r="F2881" s="40"/>
      <c r="G2881" s="40"/>
      <c r="H2881" s="41"/>
      <c r="I2881" s="38"/>
      <c r="J2881" s="38"/>
      <c r="K2881" s="38"/>
      <c r="L2881" s="37"/>
    </row>
    <row r="2882" spans="2:12" x14ac:dyDescent="0.25">
      <c r="B2882" s="18"/>
      <c r="C2882" s="38"/>
      <c r="D2882" s="39"/>
      <c r="E2882" s="40"/>
      <c r="F2882" s="40"/>
      <c r="G2882" s="40"/>
      <c r="H2882" s="41"/>
      <c r="I2882" s="38"/>
      <c r="J2882" s="38"/>
      <c r="K2882" s="38"/>
      <c r="L2882" s="37"/>
    </row>
    <row r="2883" spans="2:12" x14ac:dyDescent="0.25">
      <c r="B2883" s="18"/>
      <c r="C2883" s="38"/>
      <c r="D2883" s="39"/>
      <c r="E2883" s="40"/>
      <c r="F2883" s="40"/>
      <c r="G2883" s="40"/>
      <c r="H2883" s="41"/>
      <c r="I2883" s="38"/>
      <c r="J2883" s="38"/>
      <c r="K2883" s="38"/>
      <c r="L2883" s="37"/>
    </row>
    <row r="2884" spans="2:12" x14ac:dyDescent="0.25">
      <c r="B2884" s="18"/>
      <c r="C2884" s="38"/>
      <c r="D2884" s="39"/>
      <c r="E2884" s="40"/>
      <c r="F2884" s="40"/>
      <c r="G2884" s="40"/>
      <c r="H2884" s="41"/>
      <c r="I2884" s="38"/>
      <c r="J2884" s="38"/>
      <c r="K2884" s="38"/>
      <c r="L2884" s="37"/>
    </row>
    <row r="2885" spans="2:12" x14ac:dyDescent="0.25">
      <c r="B2885" s="18"/>
      <c r="C2885" s="38"/>
      <c r="D2885" s="39"/>
      <c r="E2885" s="40"/>
      <c r="F2885" s="40"/>
      <c r="G2885" s="40"/>
      <c r="H2885" s="41"/>
      <c r="I2885" s="38"/>
      <c r="J2885" s="38"/>
      <c r="K2885" s="38"/>
      <c r="L2885" s="37"/>
    </row>
    <row r="2886" spans="2:12" x14ac:dyDescent="0.25">
      <c r="B2886" s="18"/>
      <c r="C2886" s="38"/>
      <c r="D2886" s="39"/>
      <c r="E2886" s="40"/>
      <c r="F2886" s="40"/>
      <c r="G2886" s="40"/>
      <c r="H2886" s="41"/>
      <c r="I2886" s="38"/>
      <c r="J2886" s="38"/>
      <c r="K2886" s="38"/>
      <c r="L2886" s="37"/>
    </row>
    <row r="2887" spans="2:12" x14ac:dyDescent="0.25">
      <c r="B2887" s="18"/>
      <c r="C2887" s="38"/>
      <c r="D2887" s="39"/>
      <c r="E2887" s="40"/>
      <c r="F2887" s="40"/>
      <c r="G2887" s="40"/>
      <c r="H2887" s="41"/>
      <c r="I2887" s="38"/>
      <c r="J2887" s="38"/>
      <c r="K2887" s="38"/>
      <c r="L2887" s="37"/>
    </row>
    <row r="2888" spans="2:12" x14ac:dyDescent="0.25">
      <c r="B2888" s="18"/>
      <c r="C2888" s="38"/>
      <c r="D2888" s="39"/>
      <c r="E2888" s="40"/>
      <c r="F2888" s="40"/>
      <c r="G2888" s="40"/>
      <c r="H2888" s="41"/>
      <c r="I2888" s="38"/>
      <c r="J2888" s="38"/>
      <c r="K2888" s="38"/>
      <c r="L2888" s="37"/>
    </row>
    <row r="2889" spans="2:12" x14ac:dyDescent="0.25">
      <c r="B2889" s="18"/>
      <c r="C2889" s="38"/>
      <c r="D2889" s="39"/>
      <c r="E2889" s="40"/>
      <c r="F2889" s="40"/>
      <c r="G2889" s="40"/>
      <c r="H2889" s="41"/>
      <c r="I2889" s="38"/>
      <c r="J2889" s="38"/>
      <c r="K2889" s="38"/>
      <c r="L2889" s="37"/>
    </row>
    <row r="2890" spans="2:12" x14ac:dyDescent="0.25">
      <c r="B2890" s="18"/>
      <c r="C2890" s="38"/>
      <c r="D2890" s="39"/>
      <c r="E2890" s="40"/>
      <c r="F2890" s="40"/>
      <c r="G2890" s="40"/>
      <c r="H2890" s="41"/>
      <c r="I2890" s="38"/>
      <c r="J2890" s="38"/>
      <c r="K2890" s="38"/>
      <c r="L2890" s="37"/>
    </row>
    <row r="2891" spans="2:12" x14ac:dyDescent="0.25">
      <c r="B2891" s="18"/>
      <c r="C2891" s="38"/>
      <c r="D2891" s="39"/>
      <c r="E2891" s="40"/>
      <c r="F2891" s="40"/>
      <c r="G2891" s="40"/>
      <c r="H2891" s="41"/>
      <c r="I2891" s="38"/>
      <c r="J2891" s="38"/>
      <c r="K2891" s="38"/>
      <c r="L2891" s="37"/>
    </row>
    <row r="2892" spans="2:12" x14ac:dyDescent="0.25">
      <c r="B2892" s="18"/>
      <c r="C2892" s="38"/>
      <c r="D2892" s="39"/>
      <c r="E2892" s="40"/>
      <c r="F2892" s="40"/>
      <c r="G2892" s="40"/>
      <c r="H2892" s="41"/>
      <c r="I2892" s="38"/>
      <c r="J2892" s="38"/>
      <c r="K2892" s="38"/>
      <c r="L2892" s="37"/>
    </row>
    <row r="2893" spans="2:12" x14ac:dyDescent="0.25">
      <c r="B2893" s="18"/>
      <c r="C2893" s="38"/>
      <c r="D2893" s="39"/>
      <c r="E2893" s="40"/>
      <c r="F2893" s="40"/>
      <c r="G2893" s="40"/>
      <c r="H2893" s="41"/>
      <c r="I2893" s="38"/>
      <c r="J2893" s="38"/>
      <c r="K2893" s="38"/>
      <c r="L2893" s="37"/>
    </row>
    <row r="2894" spans="2:12" x14ac:dyDescent="0.25">
      <c r="B2894" s="18"/>
      <c r="C2894" s="38"/>
      <c r="D2894" s="39"/>
      <c r="E2894" s="40"/>
      <c r="F2894" s="40"/>
      <c r="G2894" s="40"/>
      <c r="H2894" s="41"/>
      <c r="I2894" s="38"/>
      <c r="J2894" s="38"/>
      <c r="K2894" s="38"/>
      <c r="L2894" s="37"/>
    </row>
    <row r="2895" spans="2:12" x14ac:dyDescent="0.25">
      <c r="B2895" s="18"/>
      <c r="C2895" s="38"/>
      <c r="D2895" s="39"/>
      <c r="E2895" s="40"/>
      <c r="F2895" s="40"/>
      <c r="G2895" s="40"/>
      <c r="H2895" s="41"/>
      <c r="I2895" s="38"/>
      <c r="J2895" s="38"/>
      <c r="K2895" s="38"/>
      <c r="L2895" s="37"/>
    </row>
    <row r="2896" spans="2:12" x14ac:dyDescent="0.25">
      <c r="B2896" s="18"/>
      <c r="C2896" s="38"/>
      <c r="D2896" s="39"/>
      <c r="E2896" s="40"/>
      <c r="F2896" s="40"/>
      <c r="G2896" s="40"/>
      <c r="H2896" s="41"/>
      <c r="I2896" s="38"/>
      <c r="J2896" s="38"/>
      <c r="K2896" s="38"/>
      <c r="L2896" s="37"/>
    </row>
    <row r="2897" spans="2:12" x14ac:dyDescent="0.25">
      <c r="B2897" s="18"/>
      <c r="C2897" s="38"/>
      <c r="D2897" s="39"/>
      <c r="E2897" s="40"/>
      <c r="F2897" s="40"/>
      <c r="G2897" s="40"/>
      <c r="H2897" s="41"/>
      <c r="I2897" s="38"/>
      <c r="J2897" s="38"/>
      <c r="K2897" s="38"/>
      <c r="L2897" s="37"/>
    </row>
    <row r="2898" spans="2:12" x14ac:dyDescent="0.25">
      <c r="B2898" s="18"/>
      <c r="C2898" s="38"/>
      <c r="D2898" s="39"/>
      <c r="E2898" s="40"/>
      <c r="F2898" s="40"/>
      <c r="G2898" s="40"/>
      <c r="H2898" s="41"/>
      <c r="I2898" s="38"/>
      <c r="J2898" s="38"/>
      <c r="K2898" s="38"/>
      <c r="L2898" s="37"/>
    </row>
    <row r="2899" spans="2:12" x14ac:dyDescent="0.25">
      <c r="B2899" s="18"/>
      <c r="C2899" s="38"/>
      <c r="D2899" s="39"/>
      <c r="E2899" s="40"/>
      <c r="F2899" s="40"/>
      <c r="G2899" s="40"/>
      <c r="H2899" s="41"/>
      <c r="I2899" s="38"/>
      <c r="J2899" s="38"/>
      <c r="K2899" s="38"/>
      <c r="L2899" s="37"/>
    </row>
    <row r="2900" spans="2:12" x14ac:dyDescent="0.25">
      <c r="B2900" s="18"/>
      <c r="C2900" s="38"/>
      <c r="D2900" s="39"/>
      <c r="E2900" s="40"/>
      <c r="F2900" s="40"/>
      <c r="G2900" s="40"/>
      <c r="H2900" s="41"/>
      <c r="I2900" s="38"/>
      <c r="J2900" s="38"/>
      <c r="K2900" s="38"/>
      <c r="L2900" s="37"/>
    </row>
    <row r="2901" spans="2:12" x14ac:dyDescent="0.25">
      <c r="B2901" s="18"/>
      <c r="C2901" s="38"/>
      <c r="D2901" s="39"/>
      <c r="E2901" s="40"/>
      <c r="F2901" s="40"/>
      <c r="G2901" s="40"/>
      <c r="H2901" s="41"/>
      <c r="I2901" s="38"/>
      <c r="J2901" s="38"/>
      <c r="K2901" s="38"/>
      <c r="L2901" s="37"/>
    </row>
    <row r="2902" spans="2:12" x14ac:dyDescent="0.25">
      <c r="B2902" s="18"/>
      <c r="C2902" s="38"/>
      <c r="D2902" s="39"/>
      <c r="E2902" s="40"/>
      <c r="F2902" s="40"/>
      <c r="G2902" s="40"/>
      <c r="H2902" s="41"/>
      <c r="I2902" s="38"/>
      <c r="J2902" s="38"/>
      <c r="K2902" s="38"/>
      <c r="L2902" s="37"/>
    </row>
    <row r="2903" spans="2:12" x14ac:dyDescent="0.25">
      <c r="B2903" s="18"/>
      <c r="C2903" s="38"/>
      <c r="D2903" s="39"/>
      <c r="E2903" s="40"/>
      <c r="F2903" s="40"/>
      <c r="G2903" s="40"/>
      <c r="H2903" s="41"/>
      <c r="I2903" s="38"/>
      <c r="J2903" s="38"/>
      <c r="K2903" s="38"/>
      <c r="L2903" s="37"/>
    </row>
    <row r="2904" spans="2:12" x14ac:dyDescent="0.25">
      <c r="B2904" s="18"/>
      <c r="C2904" s="38"/>
      <c r="D2904" s="39"/>
      <c r="E2904" s="40"/>
      <c r="F2904" s="40"/>
      <c r="G2904" s="40"/>
      <c r="H2904" s="41"/>
      <c r="I2904" s="38"/>
      <c r="J2904" s="38"/>
      <c r="K2904" s="38"/>
      <c r="L2904" s="37"/>
    </row>
    <row r="2905" spans="2:12" x14ac:dyDescent="0.25">
      <c r="B2905" s="18"/>
      <c r="C2905" s="38"/>
      <c r="D2905" s="39"/>
      <c r="E2905" s="40"/>
      <c r="F2905" s="40"/>
      <c r="G2905" s="40"/>
      <c r="H2905" s="41"/>
      <c r="I2905" s="38"/>
      <c r="J2905" s="38"/>
      <c r="K2905" s="38"/>
      <c r="L2905" s="37"/>
    </row>
    <row r="2906" spans="2:12" x14ac:dyDescent="0.25">
      <c r="B2906" s="18"/>
      <c r="C2906" s="38"/>
      <c r="D2906" s="39"/>
      <c r="E2906" s="40"/>
      <c r="F2906" s="40"/>
      <c r="G2906" s="40"/>
      <c r="H2906" s="41"/>
      <c r="I2906" s="38"/>
      <c r="J2906" s="38"/>
      <c r="K2906" s="38"/>
      <c r="L2906" s="37"/>
    </row>
    <row r="2907" spans="2:12" x14ac:dyDescent="0.25">
      <c r="B2907" s="18"/>
      <c r="C2907" s="38"/>
      <c r="D2907" s="39"/>
      <c r="E2907" s="40"/>
      <c r="F2907" s="40"/>
      <c r="G2907" s="40"/>
      <c r="H2907" s="41"/>
      <c r="I2907" s="38"/>
      <c r="J2907" s="38"/>
      <c r="K2907" s="38"/>
      <c r="L2907" s="37"/>
    </row>
    <row r="2908" spans="2:12" x14ac:dyDescent="0.25">
      <c r="B2908" s="18"/>
      <c r="C2908" s="38"/>
      <c r="D2908" s="39"/>
      <c r="E2908" s="40"/>
      <c r="F2908" s="40"/>
      <c r="G2908" s="40"/>
      <c r="H2908" s="41"/>
      <c r="I2908" s="38"/>
      <c r="J2908" s="38"/>
      <c r="K2908" s="38"/>
      <c r="L2908" s="37"/>
    </row>
    <row r="2909" spans="2:12" x14ac:dyDescent="0.25">
      <c r="B2909" s="18"/>
      <c r="C2909" s="38"/>
      <c r="D2909" s="39"/>
      <c r="E2909" s="40"/>
      <c r="F2909" s="40"/>
      <c r="G2909" s="40"/>
      <c r="H2909" s="41"/>
      <c r="I2909" s="38"/>
      <c r="J2909" s="38"/>
      <c r="K2909" s="38"/>
      <c r="L2909" s="37"/>
    </row>
    <row r="2910" spans="2:12" x14ac:dyDescent="0.25">
      <c r="B2910" s="18"/>
      <c r="C2910" s="38"/>
      <c r="D2910" s="39"/>
      <c r="E2910" s="40"/>
      <c r="F2910" s="40"/>
      <c r="G2910" s="40"/>
      <c r="H2910" s="41"/>
      <c r="I2910" s="38"/>
      <c r="J2910" s="38"/>
      <c r="K2910" s="38"/>
      <c r="L2910" s="37"/>
    </row>
    <row r="2911" spans="2:12" x14ac:dyDescent="0.25">
      <c r="B2911" s="18"/>
      <c r="C2911" s="38"/>
      <c r="D2911" s="39"/>
      <c r="E2911" s="40"/>
      <c r="F2911" s="40"/>
      <c r="G2911" s="40"/>
      <c r="H2911" s="41"/>
      <c r="I2911" s="38"/>
      <c r="J2911" s="38"/>
      <c r="K2911" s="38"/>
      <c r="L2911" s="37"/>
    </row>
    <row r="2912" spans="2:12" x14ac:dyDescent="0.25">
      <c r="B2912" s="18"/>
      <c r="C2912" s="38"/>
      <c r="D2912" s="39"/>
      <c r="E2912" s="40"/>
      <c r="F2912" s="40"/>
      <c r="G2912" s="40"/>
      <c r="H2912" s="41"/>
      <c r="I2912" s="38"/>
      <c r="J2912" s="38"/>
      <c r="K2912" s="38"/>
      <c r="L2912" s="37"/>
    </row>
    <row r="2913" spans="2:12" x14ac:dyDescent="0.25">
      <c r="B2913" s="18"/>
      <c r="C2913" s="38"/>
      <c r="D2913" s="39"/>
      <c r="E2913" s="40"/>
      <c r="F2913" s="40"/>
      <c r="G2913" s="40"/>
      <c r="H2913" s="41"/>
      <c r="I2913" s="38"/>
      <c r="J2913" s="38"/>
      <c r="K2913" s="38"/>
      <c r="L2913" s="37"/>
    </row>
    <row r="2914" spans="2:12" x14ac:dyDescent="0.25">
      <c r="B2914" s="18"/>
      <c r="C2914" s="38"/>
      <c r="D2914" s="39"/>
      <c r="E2914" s="40"/>
      <c r="F2914" s="40"/>
      <c r="G2914" s="40"/>
      <c r="H2914" s="41"/>
      <c r="I2914" s="38"/>
      <c r="J2914" s="38"/>
      <c r="K2914" s="38"/>
      <c r="L2914" s="37"/>
    </row>
    <row r="2915" spans="2:12" x14ac:dyDescent="0.25">
      <c r="B2915" s="18"/>
      <c r="C2915" s="38"/>
      <c r="D2915" s="39"/>
      <c r="E2915" s="40"/>
      <c r="F2915" s="40"/>
      <c r="G2915" s="40"/>
      <c r="H2915" s="41"/>
      <c r="I2915" s="38"/>
      <c r="J2915" s="38"/>
      <c r="K2915" s="38"/>
      <c r="L2915" s="37"/>
    </row>
    <row r="2916" spans="2:12" x14ac:dyDescent="0.25">
      <c r="B2916" s="18"/>
      <c r="C2916" s="38"/>
      <c r="D2916" s="39"/>
      <c r="E2916" s="40"/>
      <c r="F2916" s="40"/>
      <c r="G2916" s="40"/>
      <c r="H2916" s="41"/>
      <c r="I2916" s="38"/>
      <c r="J2916" s="38"/>
      <c r="K2916" s="38"/>
      <c r="L2916" s="37"/>
    </row>
    <row r="2917" spans="2:12" x14ac:dyDescent="0.25">
      <c r="B2917" s="18"/>
      <c r="C2917" s="38"/>
      <c r="D2917" s="39"/>
      <c r="E2917" s="40"/>
      <c r="F2917" s="40"/>
      <c r="G2917" s="40"/>
      <c r="H2917" s="41"/>
      <c r="I2917" s="38"/>
      <c r="J2917" s="38"/>
      <c r="K2917" s="38"/>
      <c r="L2917" s="37"/>
    </row>
    <row r="2918" spans="2:12" x14ac:dyDescent="0.25">
      <c r="B2918" s="18"/>
      <c r="C2918" s="38"/>
      <c r="D2918" s="39"/>
      <c r="E2918" s="40"/>
      <c r="F2918" s="40"/>
      <c r="G2918" s="40"/>
      <c r="H2918" s="41"/>
      <c r="I2918" s="38"/>
      <c r="J2918" s="38"/>
      <c r="K2918" s="38"/>
      <c r="L2918" s="37"/>
    </row>
    <row r="2919" spans="2:12" x14ac:dyDescent="0.25">
      <c r="B2919" s="18"/>
      <c r="C2919" s="38"/>
      <c r="D2919" s="39"/>
      <c r="E2919" s="40"/>
      <c r="F2919" s="40"/>
      <c r="G2919" s="40"/>
      <c r="H2919" s="41"/>
      <c r="I2919" s="38"/>
      <c r="J2919" s="38"/>
      <c r="K2919" s="38"/>
      <c r="L2919" s="37"/>
    </row>
    <row r="2920" spans="2:12" x14ac:dyDescent="0.25">
      <c r="B2920" s="18"/>
      <c r="C2920" s="38"/>
      <c r="D2920" s="39"/>
      <c r="E2920" s="40"/>
      <c r="F2920" s="40"/>
      <c r="G2920" s="40"/>
      <c r="H2920" s="41"/>
      <c r="I2920" s="38"/>
      <c r="J2920" s="38"/>
      <c r="K2920" s="38"/>
      <c r="L2920" s="37"/>
    </row>
    <row r="2921" spans="2:12" x14ac:dyDescent="0.25">
      <c r="B2921" s="18"/>
      <c r="C2921" s="38"/>
      <c r="D2921" s="39"/>
      <c r="E2921" s="40"/>
      <c r="F2921" s="40"/>
      <c r="G2921" s="40"/>
      <c r="H2921" s="41"/>
      <c r="I2921" s="38"/>
      <c r="J2921" s="38"/>
      <c r="K2921" s="38"/>
      <c r="L2921" s="37"/>
    </row>
    <row r="2922" spans="2:12" x14ac:dyDescent="0.25">
      <c r="B2922" s="18"/>
      <c r="C2922" s="38"/>
      <c r="D2922" s="39"/>
      <c r="E2922" s="40"/>
      <c r="F2922" s="40"/>
      <c r="G2922" s="40"/>
      <c r="H2922" s="41"/>
      <c r="I2922" s="38"/>
      <c r="J2922" s="38"/>
      <c r="K2922" s="38"/>
      <c r="L2922" s="37"/>
    </row>
    <row r="2923" spans="2:12" x14ac:dyDescent="0.25">
      <c r="B2923" s="18"/>
      <c r="C2923" s="38"/>
      <c r="D2923" s="39"/>
      <c r="E2923" s="40"/>
      <c r="F2923" s="40"/>
      <c r="G2923" s="40"/>
      <c r="H2923" s="41"/>
      <c r="I2923" s="38"/>
      <c r="J2923" s="38"/>
      <c r="K2923" s="38"/>
      <c r="L2923" s="37"/>
    </row>
    <row r="2924" spans="2:12" x14ac:dyDescent="0.25">
      <c r="B2924" s="18"/>
      <c r="C2924" s="38"/>
      <c r="D2924" s="39"/>
      <c r="E2924" s="40"/>
      <c r="F2924" s="40"/>
      <c r="G2924" s="40"/>
      <c r="H2924" s="41"/>
      <c r="I2924" s="38"/>
      <c r="J2924" s="38"/>
      <c r="K2924" s="38"/>
      <c r="L2924" s="37"/>
    </row>
    <row r="2925" spans="2:12" x14ac:dyDescent="0.25">
      <c r="B2925" s="18"/>
      <c r="C2925" s="38"/>
      <c r="D2925" s="39"/>
      <c r="E2925" s="40"/>
      <c r="F2925" s="40"/>
      <c r="G2925" s="40"/>
      <c r="H2925" s="41"/>
      <c r="I2925" s="38"/>
      <c r="J2925" s="38"/>
      <c r="K2925" s="38"/>
      <c r="L2925" s="37"/>
    </row>
    <row r="2926" spans="2:12" x14ac:dyDescent="0.25">
      <c r="B2926" s="18"/>
      <c r="C2926" s="38"/>
      <c r="D2926" s="39"/>
      <c r="E2926" s="40"/>
      <c r="F2926" s="40"/>
      <c r="G2926" s="40"/>
      <c r="H2926" s="41"/>
      <c r="I2926" s="38"/>
      <c r="J2926" s="38"/>
      <c r="K2926" s="38"/>
      <c r="L2926" s="37"/>
    </row>
    <row r="2927" spans="2:12" x14ac:dyDescent="0.25">
      <c r="B2927" s="18"/>
      <c r="C2927" s="38"/>
      <c r="D2927" s="39"/>
      <c r="E2927" s="40"/>
      <c r="F2927" s="40"/>
      <c r="G2927" s="40"/>
      <c r="H2927" s="41"/>
      <c r="I2927" s="38"/>
      <c r="J2927" s="38"/>
      <c r="K2927" s="38"/>
      <c r="L2927" s="37"/>
    </row>
    <row r="2928" spans="2:12" x14ac:dyDescent="0.25">
      <c r="B2928" s="18"/>
      <c r="C2928" s="38"/>
      <c r="D2928" s="39"/>
      <c r="E2928" s="40"/>
      <c r="F2928" s="40"/>
      <c r="G2928" s="40"/>
      <c r="H2928" s="41"/>
      <c r="I2928" s="38"/>
      <c r="J2928" s="38"/>
      <c r="K2928" s="38"/>
      <c r="L2928" s="37"/>
    </row>
    <row r="2929" spans="2:12" x14ac:dyDescent="0.25">
      <c r="B2929" s="18"/>
      <c r="C2929" s="38"/>
      <c r="D2929" s="39"/>
      <c r="E2929" s="40"/>
      <c r="F2929" s="40"/>
      <c r="G2929" s="40"/>
      <c r="H2929" s="41"/>
      <c r="I2929" s="38"/>
      <c r="J2929" s="38"/>
      <c r="K2929" s="38"/>
      <c r="L2929" s="37"/>
    </row>
    <row r="2930" spans="2:12" x14ac:dyDescent="0.25">
      <c r="B2930" s="18"/>
      <c r="C2930" s="38"/>
      <c r="D2930" s="39"/>
      <c r="E2930" s="40"/>
      <c r="F2930" s="40"/>
      <c r="G2930" s="40"/>
      <c r="H2930" s="41"/>
      <c r="I2930" s="38"/>
      <c r="J2930" s="38"/>
      <c r="K2930" s="38"/>
      <c r="L2930" s="37"/>
    </row>
    <row r="2931" spans="2:12" x14ac:dyDescent="0.25">
      <c r="B2931" s="18"/>
      <c r="C2931" s="38"/>
      <c r="D2931" s="39"/>
      <c r="E2931" s="40"/>
      <c r="F2931" s="40"/>
      <c r="G2931" s="40"/>
      <c r="H2931" s="41"/>
      <c r="I2931" s="38"/>
      <c r="J2931" s="38"/>
      <c r="K2931" s="38"/>
      <c r="L2931" s="37"/>
    </row>
    <row r="2932" spans="2:12" x14ac:dyDescent="0.25">
      <c r="B2932" s="18"/>
      <c r="C2932" s="38"/>
      <c r="D2932" s="39"/>
      <c r="E2932" s="40"/>
      <c r="F2932" s="40"/>
      <c r="G2932" s="40"/>
      <c r="H2932" s="41"/>
      <c r="I2932" s="38"/>
      <c r="J2932" s="38"/>
      <c r="K2932" s="38"/>
      <c r="L2932" s="37"/>
    </row>
    <row r="2933" spans="2:12" x14ac:dyDescent="0.25">
      <c r="B2933" s="18"/>
      <c r="C2933" s="38"/>
      <c r="D2933" s="39"/>
      <c r="E2933" s="40"/>
      <c r="F2933" s="40"/>
      <c r="G2933" s="40"/>
      <c r="H2933" s="41"/>
      <c r="I2933" s="38"/>
      <c r="J2933" s="38"/>
      <c r="K2933" s="38"/>
      <c r="L2933" s="37"/>
    </row>
    <row r="2934" spans="2:12" x14ac:dyDescent="0.25">
      <c r="B2934" s="18"/>
      <c r="C2934" s="38"/>
      <c r="D2934" s="39"/>
      <c r="E2934" s="40"/>
      <c r="F2934" s="40"/>
      <c r="G2934" s="40"/>
      <c r="H2934" s="41"/>
      <c r="I2934" s="38"/>
      <c r="J2934" s="38"/>
      <c r="K2934" s="38"/>
      <c r="L2934" s="37"/>
    </row>
    <row r="2935" spans="2:12" x14ac:dyDescent="0.25">
      <c r="B2935" s="18"/>
      <c r="C2935" s="38"/>
      <c r="D2935" s="39"/>
      <c r="E2935" s="40"/>
      <c r="F2935" s="40"/>
      <c r="G2935" s="40"/>
      <c r="H2935" s="41"/>
      <c r="I2935" s="38"/>
      <c r="J2935" s="38"/>
      <c r="K2935" s="38"/>
      <c r="L2935" s="37"/>
    </row>
    <row r="2936" spans="2:12" x14ac:dyDescent="0.25">
      <c r="B2936" s="18"/>
      <c r="C2936" s="38"/>
      <c r="D2936" s="39"/>
      <c r="E2936" s="40"/>
      <c r="F2936" s="40"/>
      <c r="G2936" s="40"/>
      <c r="H2936" s="41"/>
      <c r="I2936" s="38"/>
      <c r="J2936" s="38"/>
      <c r="K2936" s="38"/>
      <c r="L2936" s="37"/>
    </row>
    <row r="2937" spans="2:12" x14ac:dyDescent="0.25">
      <c r="B2937" s="18"/>
      <c r="C2937" s="38"/>
      <c r="D2937" s="39"/>
      <c r="E2937" s="40"/>
      <c r="F2937" s="40"/>
      <c r="G2937" s="40"/>
      <c r="H2937" s="41"/>
      <c r="I2937" s="38"/>
      <c r="J2937" s="38"/>
      <c r="K2937" s="38"/>
      <c r="L2937" s="37"/>
    </row>
    <row r="2938" spans="2:12" x14ac:dyDescent="0.25">
      <c r="B2938" s="18"/>
      <c r="C2938" s="38"/>
      <c r="D2938" s="39"/>
      <c r="E2938" s="40"/>
      <c r="F2938" s="40"/>
      <c r="G2938" s="40"/>
      <c r="H2938" s="41"/>
      <c r="I2938" s="38"/>
      <c r="J2938" s="38"/>
      <c r="K2938" s="38"/>
      <c r="L2938" s="37"/>
    </row>
    <row r="2939" spans="2:12" x14ac:dyDescent="0.25">
      <c r="B2939" s="18"/>
      <c r="C2939" s="38"/>
      <c r="D2939" s="39"/>
      <c r="E2939" s="40"/>
      <c r="F2939" s="40"/>
      <c r="G2939" s="40"/>
      <c r="H2939" s="41"/>
      <c r="I2939" s="38"/>
      <c r="J2939" s="38"/>
      <c r="K2939" s="38"/>
      <c r="L2939" s="37"/>
    </row>
    <row r="2940" spans="2:12" x14ac:dyDescent="0.25">
      <c r="B2940" s="18"/>
      <c r="C2940" s="38"/>
      <c r="D2940" s="39"/>
      <c r="E2940" s="40"/>
      <c r="F2940" s="40"/>
      <c r="G2940" s="40"/>
      <c r="H2940" s="41"/>
      <c r="I2940" s="38"/>
      <c r="J2940" s="38"/>
      <c r="K2940" s="38"/>
      <c r="L2940" s="37"/>
    </row>
    <row r="2941" spans="2:12" x14ac:dyDescent="0.25">
      <c r="B2941" s="18"/>
      <c r="C2941" s="38"/>
      <c r="D2941" s="39"/>
      <c r="E2941" s="40"/>
      <c r="F2941" s="40"/>
      <c r="G2941" s="40"/>
      <c r="H2941" s="41"/>
      <c r="I2941" s="38"/>
      <c r="J2941" s="38"/>
      <c r="K2941" s="38"/>
      <c r="L2941" s="37"/>
    </row>
    <row r="2942" spans="2:12" x14ac:dyDescent="0.25">
      <c r="B2942" s="18"/>
      <c r="C2942" s="38"/>
      <c r="D2942" s="39"/>
      <c r="E2942" s="40"/>
      <c r="F2942" s="40"/>
      <c r="G2942" s="40"/>
      <c r="H2942" s="41"/>
      <c r="I2942" s="38"/>
      <c r="J2942" s="38"/>
      <c r="K2942" s="38"/>
      <c r="L2942" s="37"/>
    </row>
    <row r="2943" spans="2:12" x14ac:dyDescent="0.25">
      <c r="B2943" s="18"/>
      <c r="C2943" s="38"/>
      <c r="D2943" s="39"/>
      <c r="E2943" s="40"/>
      <c r="F2943" s="40"/>
      <c r="G2943" s="40"/>
      <c r="H2943" s="41"/>
      <c r="I2943" s="38"/>
      <c r="J2943" s="38"/>
      <c r="K2943" s="38"/>
      <c r="L2943" s="37"/>
    </row>
    <row r="2944" spans="2:12" x14ac:dyDescent="0.25">
      <c r="B2944" s="18"/>
      <c r="C2944" s="38"/>
      <c r="D2944" s="39"/>
      <c r="E2944" s="40"/>
      <c r="F2944" s="40"/>
      <c r="G2944" s="40"/>
      <c r="H2944" s="41"/>
      <c r="I2944" s="38"/>
      <c r="J2944" s="38"/>
      <c r="K2944" s="38"/>
      <c r="L2944" s="37"/>
    </row>
    <row r="2945" spans="2:12" x14ac:dyDescent="0.25">
      <c r="B2945" s="18"/>
      <c r="C2945" s="38"/>
      <c r="D2945" s="39"/>
      <c r="E2945" s="40"/>
      <c r="F2945" s="40"/>
      <c r="G2945" s="40"/>
      <c r="H2945" s="41"/>
      <c r="I2945" s="38"/>
      <c r="J2945" s="38"/>
      <c r="K2945" s="38"/>
      <c r="L2945" s="37"/>
    </row>
    <row r="2946" spans="2:12" x14ac:dyDescent="0.25">
      <c r="B2946" s="18"/>
      <c r="C2946" s="38"/>
      <c r="D2946" s="39"/>
      <c r="E2946" s="40"/>
      <c r="F2946" s="40"/>
      <c r="G2946" s="40"/>
      <c r="H2946" s="41"/>
      <c r="I2946" s="38"/>
      <c r="J2946" s="38"/>
      <c r="K2946" s="38"/>
      <c r="L2946" s="37"/>
    </row>
    <row r="2947" spans="2:12" x14ac:dyDescent="0.25">
      <c r="B2947" s="18"/>
      <c r="C2947" s="38"/>
      <c r="D2947" s="39"/>
      <c r="E2947" s="40"/>
      <c r="F2947" s="40"/>
      <c r="G2947" s="40"/>
      <c r="H2947" s="41"/>
      <c r="I2947" s="38"/>
      <c r="J2947" s="38"/>
      <c r="K2947" s="38"/>
      <c r="L2947" s="37"/>
    </row>
    <row r="2948" spans="2:12" x14ac:dyDescent="0.25">
      <c r="B2948" s="18"/>
      <c r="C2948" s="38"/>
      <c r="D2948" s="39"/>
      <c r="E2948" s="40"/>
      <c r="F2948" s="40"/>
      <c r="G2948" s="40"/>
      <c r="H2948" s="41"/>
      <c r="I2948" s="38"/>
      <c r="J2948" s="38"/>
      <c r="K2948" s="38"/>
      <c r="L2948" s="37"/>
    </row>
    <row r="2949" spans="2:12" x14ac:dyDescent="0.25">
      <c r="B2949" s="18"/>
      <c r="C2949" s="38"/>
      <c r="D2949" s="39"/>
      <c r="E2949" s="40"/>
      <c r="F2949" s="40"/>
      <c r="G2949" s="40"/>
      <c r="H2949" s="41"/>
      <c r="I2949" s="38"/>
      <c r="J2949" s="38"/>
      <c r="K2949" s="38"/>
      <c r="L2949" s="37"/>
    </row>
    <row r="2950" spans="2:12" x14ac:dyDescent="0.25">
      <c r="B2950" s="18"/>
      <c r="C2950" s="38"/>
      <c r="D2950" s="39"/>
      <c r="E2950" s="40"/>
      <c r="F2950" s="40"/>
      <c r="G2950" s="40"/>
      <c r="H2950" s="41"/>
      <c r="I2950" s="38"/>
      <c r="J2950" s="38"/>
      <c r="K2950" s="38"/>
      <c r="L2950" s="37"/>
    </row>
    <row r="2951" spans="2:12" x14ac:dyDescent="0.25">
      <c r="B2951" s="18"/>
      <c r="C2951" s="38"/>
      <c r="D2951" s="39"/>
      <c r="E2951" s="40"/>
      <c r="F2951" s="40"/>
      <c r="G2951" s="40"/>
      <c r="H2951" s="41"/>
      <c r="I2951" s="38"/>
      <c r="J2951" s="38"/>
      <c r="K2951" s="38"/>
      <c r="L2951" s="37"/>
    </row>
    <row r="2952" spans="2:12" x14ac:dyDescent="0.25">
      <c r="B2952" s="18"/>
      <c r="C2952" s="38"/>
      <c r="D2952" s="39"/>
      <c r="E2952" s="40"/>
      <c r="F2952" s="40"/>
      <c r="G2952" s="40"/>
      <c r="H2952" s="41"/>
      <c r="I2952" s="38"/>
      <c r="J2952" s="38"/>
      <c r="K2952" s="38"/>
      <c r="L2952" s="37"/>
    </row>
    <row r="2953" spans="2:12" x14ac:dyDescent="0.25">
      <c r="B2953" s="18"/>
      <c r="C2953" s="38"/>
      <c r="D2953" s="39"/>
      <c r="E2953" s="40"/>
      <c r="F2953" s="40"/>
      <c r="G2953" s="40"/>
      <c r="H2953" s="41"/>
      <c r="I2953" s="38"/>
      <c r="J2953" s="38"/>
      <c r="K2953" s="38"/>
      <c r="L2953" s="37"/>
    </row>
    <row r="2954" spans="2:12" x14ac:dyDescent="0.25">
      <c r="B2954" s="18"/>
      <c r="C2954" s="38"/>
      <c r="D2954" s="39"/>
      <c r="E2954" s="40"/>
      <c r="F2954" s="40"/>
      <c r="G2954" s="40"/>
      <c r="H2954" s="41"/>
      <c r="I2954" s="38"/>
      <c r="J2954" s="38"/>
      <c r="K2954" s="38"/>
      <c r="L2954" s="37"/>
    </row>
    <row r="2955" spans="2:12" x14ac:dyDescent="0.25">
      <c r="B2955" s="18"/>
      <c r="C2955" s="38"/>
      <c r="D2955" s="39"/>
      <c r="E2955" s="40"/>
      <c r="F2955" s="40"/>
      <c r="G2955" s="40"/>
      <c r="H2955" s="41"/>
      <c r="I2955" s="38"/>
      <c r="J2955" s="38"/>
      <c r="K2955" s="38"/>
      <c r="L2955" s="37"/>
    </row>
    <row r="2956" spans="2:12" x14ac:dyDescent="0.25">
      <c r="B2956" s="18"/>
      <c r="C2956" s="38"/>
      <c r="D2956" s="39"/>
      <c r="E2956" s="40"/>
      <c r="F2956" s="40"/>
      <c r="G2956" s="40"/>
      <c r="H2956" s="41"/>
      <c r="I2956" s="38"/>
      <c r="J2956" s="38"/>
      <c r="K2956" s="38"/>
      <c r="L2956" s="37"/>
    </row>
    <row r="2957" spans="2:12" x14ac:dyDescent="0.25">
      <c r="B2957" s="18"/>
      <c r="C2957" s="38"/>
      <c r="D2957" s="39"/>
      <c r="E2957" s="40"/>
      <c r="F2957" s="40"/>
      <c r="G2957" s="40"/>
      <c r="H2957" s="41"/>
      <c r="I2957" s="38"/>
      <c r="J2957" s="38"/>
      <c r="K2957" s="38"/>
      <c r="L2957" s="37"/>
    </row>
    <row r="2958" spans="2:12" x14ac:dyDescent="0.25">
      <c r="B2958" s="18"/>
      <c r="C2958" s="38"/>
      <c r="D2958" s="39"/>
      <c r="E2958" s="40"/>
      <c r="F2958" s="40"/>
      <c r="G2958" s="40"/>
      <c r="H2958" s="41"/>
      <c r="I2958" s="38"/>
      <c r="J2958" s="38"/>
      <c r="K2958" s="38"/>
      <c r="L2958" s="37"/>
    </row>
    <row r="2959" spans="2:12" x14ac:dyDescent="0.25">
      <c r="B2959" s="18"/>
      <c r="C2959" s="38"/>
      <c r="D2959" s="39"/>
      <c r="E2959" s="40"/>
      <c r="F2959" s="40"/>
      <c r="G2959" s="40"/>
      <c r="H2959" s="41"/>
      <c r="I2959" s="38"/>
      <c r="J2959" s="38"/>
      <c r="K2959" s="38"/>
      <c r="L2959" s="37"/>
    </row>
    <row r="2960" spans="2:12" x14ac:dyDescent="0.25">
      <c r="B2960" s="18"/>
      <c r="C2960" s="38"/>
      <c r="D2960" s="39"/>
      <c r="E2960" s="40"/>
      <c r="F2960" s="40"/>
      <c r="G2960" s="40"/>
      <c r="H2960" s="41"/>
      <c r="I2960" s="38"/>
      <c r="J2960" s="38"/>
      <c r="K2960" s="38"/>
      <c r="L2960" s="37"/>
    </row>
    <row r="2961" spans="2:12" x14ac:dyDescent="0.25">
      <c r="B2961" s="18"/>
      <c r="C2961" s="38"/>
      <c r="D2961" s="39"/>
      <c r="E2961" s="40"/>
      <c r="F2961" s="40"/>
      <c r="G2961" s="40"/>
      <c r="H2961" s="41"/>
      <c r="I2961" s="38"/>
      <c r="J2961" s="38"/>
      <c r="K2961" s="38"/>
      <c r="L2961" s="37"/>
    </row>
    <row r="2962" spans="2:12" x14ac:dyDescent="0.25">
      <c r="B2962" s="18"/>
      <c r="C2962" s="38"/>
      <c r="D2962" s="39"/>
      <c r="E2962" s="40"/>
      <c r="F2962" s="40"/>
      <c r="G2962" s="40"/>
      <c r="H2962" s="41"/>
      <c r="I2962" s="38"/>
      <c r="J2962" s="38"/>
      <c r="K2962" s="38"/>
      <c r="L2962" s="37"/>
    </row>
    <row r="2963" spans="2:12" x14ac:dyDescent="0.25">
      <c r="B2963" s="18"/>
      <c r="C2963" s="38"/>
      <c r="D2963" s="39"/>
      <c r="E2963" s="40"/>
      <c r="F2963" s="40"/>
      <c r="G2963" s="40"/>
      <c r="H2963" s="41"/>
      <c r="I2963" s="38"/>
      <c r="J2963" s="38"/>
      <c r="K2963" s="38"/>
      <c r="L2963" s="37"/>
    </row>
    <row r="2964" spans="2:12" x14ac:dyDescent="0.25">
      <c r="B2964" s="18"/>
      <c r="C2964" s="38"/>
      <c r="D2964" s="39"/>
      <c r="E2964" s="40"/>
      <c r="F2964" s="40"/>
      <c r="G2964" s="40"/>
      <c r="H2964" s="41"/>
      <c r="I2964" s="38"/>
      <c r="J2964" s="38"/>
      <c r="K2964" s="38"/>
      <c r="L2964" s="37"/>
    </row>
    <row r="2965" spans="2:12" x14ac:dyDescent="0.25">
      <c r="B2965" s="18"/>
      <c r="C2965" s="38"/>
      <c r="D2965" s="39"/>
      <c r="E2965" s="40"/>
      <c r="F2965" s="40"/>
      <c r="G2965" s="40"/>
      <c r="H2965" s="41"/>
      <c r="I2965" s="38"/>
      <c r="J2965" s="38"/>
      <c r="K2965" s="38"/>
      <c r="L2965" s="37"/>
    </row>
    <row r="2966" spans="2:12" x14ac:dyDescent="0.25">
      <c r="B2966" s="18"/>
      <c r="C2966" s="38"/>
      <c r="D2966" s="39"/>
      <c r="E2966" s="40"/>
      <c r="F2966" s="40"/>
      <c r="G2966" s="40"/>
      <c r="H2966" s="41"/>
      <c r="I2966" s="38"/>
      <c r="J2966" s="38"/>
      <c r="K2966" s="38"/>
      <c r="L2966" s="37"/>
    </row>
    <row r="2967" spans="2:12" x14ac:dyDescent="0.25">
      <c r="B2967" s="18"/>
      <c r="C2967" s="38"/>
      <c r="D2967" s="39"/>
      <c r="E2967" s="40"/>
      <c r="F2967" s="40"/>
      <c r="G2967" s="40"/>
      <c r="H2967" s="41"/>
      <c r="I2967" s="38"/>
      <c r="J2967" s="38"/>
      <c r="K2967" s="38"/>
      <c r="L2967" s="37"/>
    </row>
    <row r="2968" spans="2:12" x14ac:dyDescent="0.25">
      <c r="B2968" s="18"/>
      <c r="C2968" s="38"/>
      <c r="D2968" s="39"/>
      <c r="E2968" s="40"/>
      <c r="F2968" s="40"/>
      <c r="G2968" s="40"/>
      <c r="H2968" s="41"/>
      <c r="I2968" s="38"/>
      <c r="J2968" s="38"/>
      <c r="K2968" s="38"/>
      <c r="L2968" s="37"/>
    </row>
    <row r="2969" spans="2:12" x14ac:dyDescent="0.25">
      <c r="B2969" s="18"/>
      <c r="C2969" s="38"/>
      <c r="D2969" s="39"/>
      <c r="E2969" s="40"/>
      <c r="F2969" s="40"/>
      <c r="G2969" s="40"/>
      <c r="H2969" s="41"/>
      <c r="I2969" s="38"/>
      <c r="J2969" s="38"/>
      <c r="K2969" s="38"/>
      <c r="L2969" s="37"/>
    </row>
    <row r="2970" spans="2:12" x14ac:dyDescent="0.25">
      <c r="B2970" s="18"/>
      <c r="C2970" s="38"/>
      <c r="D2970" s="39"/>
      <c r="E2970" s="40"/>
      <c r="F2970" s="40"/>
      <c r="G2970" s="40"/>
      <c r="H2970" s="41"/>
      <c r="I2970" s="38"/>
      <c r="J2970" s="38"/>
      <c r="K2970" s="38"/>
      <c r="L2970" s="37"/>
    </row>
    <row r="2971" spans="2:12" x14ac:dyDescent="0.25">
      <c r="B2971" s="18"/>
      <c r="C2971" s="38"/>
      <c r="D2971" s="39"/>
      <c r="E2971" s="40"/>
      <c r="F2971" s="40"/>
      <c r="G2971" s="40"/>
      <c r="H2971" s="41"/>
      <c r="I2971" s="38"/>
      <c r="J2971" s="38"/>
      <c r="K2971" s="38"/>
      <c r="L2971" s="37"/>
    </row>
    <row r="2972" spans="2:12" x14ac:dyDescent="0.25">
      <c r="B2972" s="18"/>
      <c r="C2972" s="38"/>
      <c r="D2972" s="39"/>
      <c r="E2972" s="40"/>
      <c r="F2972" s="40"/>
      <c r="G2972" s="40"/>
      <c r="H2972" s="41"/>
      <c r="I2972" s="38"/>
      <c r="J2972" s="38"/>
      <c r="K2972" s="38"/>
      <c r="L2972" s="37"/>
    </row>
    <row r="2973" spans="2:12" x14ac:dyDescent="0.25">
      <c r="B2973" s="18"/>
      <c r="C2973" s="38"/>
      <c r="D2973" s="39"/>
      <c r="E2973" s="40"/>
      <c r="F2973" s="40"/>
      <c r="G2973" s="40"/>
      <c r="H2973" s="41"/>
      <c r="I2973" s="38"/>
      <c r="J2973" s="38"/>
      <c r="K2973" s="38"/>
      <c r="L2973" s="37"/>
    </row>
    <row r="2974" spans="2:12" x14ac:dyDescent="0.25">
      <c r="B2974" s="18"/>
      <c r="C2974" s="38"/>
      <c r="D2974" s="39"/>
      <c r="E2974" s="40"/>
      <c r="F2974" s="40"/>
      <c r="G2974" s="40"/>
      <c r="H2974" s="41"/>
      <c r="I2974" s="38"/>
      <c r="J2974" s="38"/>
      <c r="K2974" s="38"/>
      <c r="L2974" s="37"/>
    </row>
    <row r="2975" spans="2:12" x14ac:dyDescent="0.25">
      <c r="B2975" s="18"/>
      <c r="C2975" s="38"/>
      <c r="D2975" s="39"/>
      <c r="E2975" s="40"/>
      <c r="F2975" s="40"/>
      <c r="G2975" s="40"/>
      <c r="H2975" s="41"/>
      <c r="I2975" s="38"/>
      <c r="J2975" s="38"/>
      <c r="K2975" s="38"/>
      <c r="L2975" s="37"/>
    </row>
    <row r="2976" spans="2:12" x14ac:dyDescent="0.25">
      <c r="B2976" s="18"/>
      <c r="C2976" s="38"/>
      <c r="D2976" s="39"/>
      <c r="E2976" s="40"/>
      <c r="F2976" s="40"/>
      <c r="G2976" s="40"/>
      <c r="H2976" s="41"/>
      <c r="I2976" s="38"/>
      <c r="J2976" s="38"/>
      <c r="K2976" s="38"/>
      <c r="L2976" s="37"/>
    </row>
    <row r="2977" spans="2:12" x14ac:dyDescent="0.25">
      <c r="B2977" s="18"/>
      <c r="C2977" s="38"/>
      <c r="D2977" s="39"/>
      <c r="E2977" s="40"/>
      <c r="F2977" s="40"/>
      <c r="G2977" s="40"/>
      <c r="H2977" s="41"/>
      <c r="I2977" s="38"/>
      <c r="J2977" s="38"/>
      <c r="K2977" s="38"/>
      <c r="L2977" s="37"/>
    </row>
    <row r="2978" spans="2:12" x14ac:dyDescent="0.25">
      <c r="B2978" s="18"/>
      <c r="C2978" s="38"/>
      <c r="D2978" s="39"/>
      <c r="E2978" s="40"/>
      <c r="F2978" s="40"/>
      <c r="G2978" s="40"/>
      <c r="H2978" s="41"/>
      <c r="I2978" s="38"/>
      <c r="J2978" s="38"/>
      <c r="K2978" s="38"/>
      <c r="L2978" s="37"/>
    </row>
    <row r="2979" spans="2:12" x14ac:dyDescent="0.25">
      <c r="B2979" s="18"/>
      <c r="C2979" s="38"/>
      <c r="D2979" s="39"/>
      <c r="E2979" s="40"/>
      <c r="F2979" s="40"/>
      <c r="G2979" s="40"/>
      <c r="H2979" s="41"/>
      <c r="I2979" s="38"/>
      <c r="J2979" s="38"/>
      <c r="K2979" s="38"/>
      <c r="L2979" s="37"/>
    </row>
    <row r="2980" spans="2:12" x14ac:dyDescent="0.25">
      <c r="B2980" s="18"/>
      <c r="C2980" s="38"/>
      <c r="D2980" s="39"/>
      <c r="E2980" s="40"/>
      <c r="F2980" s="40"/>
      <c r="G2980" s="40"/>
      <c r="H2980" s="41"/>
      <c r="I2980" s="38"/>
      <c r="J2980" s="38"/>
      <c r="K2980" s="38"/>
      <c r="L2980" s="37"/>
    </row>
    <row r="2981" spans="2:12" x14ac:dyDescent="0.25">
      <c r="B2981" s="18"/>
      <c r="C2981" s="38"/>
      <c r="D2981" s="39"/>
      <c r="E2981" s="40"/>
      <c r="F2981" s="40"/>
      <c r="G2981" s="40"/>
      <c r="H2981" s="41"/>
      <c r="I2981" s="38"/>
      <c r="J2981" s="38"/>
      <c r="K2981" s="38"/>
      <c r="L2981" s="37"/>
    </row>
    <row r="2982" spans="2:12" x14ac:dyDescent="0.25">
      <c r="B2982" s="18"/>
      <c r="C2982" s="38"/>
      <c r="D2982" s="39"/>
      <c r="E2982" s="40"/>
      <c r="F2982" s="40"/>
      <c r="G2982" s="40"/>
      <c r="H2982" s="41"/>
      <c r="I2982" s="38"/>
      <c r="J2982" s="38"/>
      <c r="K2982" s="38"/>
      <c r="L2982" s="37"/>
    </row>
    <row r="2983" spans="2:12" x14ac:dyDescent="0.25">
      <c r="B2983" s="18"/>
      <c r="C2983" s="38"/>
      <c r="D2983" s="39"/>
      <c r="E2983" s="40"/>
      <c r="F2983" s="40"/>
      <c r="G2983" s="40"/>
      <c r="H2983" s="41"/>
      <c r="I2983" s="38"/>
      <c r="J2983" s="38"/>
      <c r="K2983" s="38"/>
      <c r="L2983" s="37"/>
    </row>
    <row r="2984" spans="2:12" x14ac:dyDescent="0.25">
      <c r="B2984" s="18"/>
      <c r="C2984" s="38"/>
      <c r="D2984" s="39"/>
      <c r="E2984" s="40"/>
      <c r="F2984" s="40"/>
      <c r="G2984" s="40"/>
      <c r="H2984" s="41"/>
      <c r="I2984" s="38"/>
      <c r="J2984" s="38"/>
      <c r="K2984" s="38"/>
      <c r="L2984" s="37"/>
    </row>
    <row r="2985" spans="2:12" x14ac:dyDescent="0.25">
      <c r="B2985" s="18"/>
      <c r="C2985" s="38"/>
      <c r="D2985" s="39"/>
      <c r="E2985" s="40"/>
      <c r="F2985" s="40"/>
      <c r="G2985" s="40"/>
      <c r="H2985" s="41"/>
      <c r="I2985" s="38"/>
      <c r="J2985" s="38"/>
      <c r="K2985" s="38"/>
      <c r="L2985" s="37"/>
    </row>
    <row r="2986" spans="2:12" x14ac:dyDescent="0.25">
      <c r="B2986" s="18"/>
      <c r="C2986" s="38"/>
      <c r="D2986" s="39"/>
      <c r="E2986" s="40"/>
      <c r="F2986" s="40"/>
      <c r="G2986" s="40"/>
      <c r="H2986" s="41"/>
      <c r="I2986" s="38"/>
      <c r="J2986" s="38"/>
      <c r="K2986" s="38"/>
      <c r="L2986" s="37"/>
    </row>
    <row r="2987" spans="2:12" x14ac:dyDescent="0.25">
      <c r="B2987" s="18"/>
      <c r="C2987" s="38"/>
      <c r="D2987" s="39"/>
      <c r="E2987" s="40"/>
      <c r="F2987" s="40"/>
      <c r="G2987" s="40"/>
      <c r="H2987" s="41"/>
      <c r="I2987" s="38"/>
      <c r="J2987" s="38"/>
      <c r="K2987" s="38"/>
      <c r="L2987" s="37"/>
    </row>
    <row r="2988" spans="2:12" x14ac:dyDescent="0.25">
      <c r="B2988" s="18"/>
      <c r="C2988" s="38"/>
      <c r="D2988" s="39"/>
      <c r="E2988" s="40"/>
      <c r="F2988" s="40"/>
      <c r="G2988" s="40"/>
      <c r="H2988" s="41"/>
      <c r="I2988" s="38"/>
      <c r="J2988" s="38"/>
      <c r="K2988" s="38"/>
      <c r="L2988" s="37"/>
    </row>
    <row r="2989" spans="2:12" x14ac:dyDescent="0.25">
      <c r="B2989" s="18"/>
      <c r="C2989" s="38"/>
      <c r="D2989" s="39"/>
      <c r="E2989" s="40"/>
      <c r="F2989" s="40"/>
      <c r="G2989" s="40"/>
      <c r="H2989" s="41"/>
      <c r="I2989" s="38"/>
      <c r="J2989" s="38"/>
      <c r="K2989" s="38"/>
      <c r="L2989" s="37"/>
    </row>
    <row r="2990" spans="2:12" x14ac:dyDescent="0.25">
      <c r="B2990" s="18"/>
      <c r="C2990" s="38"/>
      <c r="D2990" s="39"/>
      <c r="E2990" s="40"/>
      <c r="F2990" s="40"/>
      <c r="G2990" s="40"/>
      <c r="H2990" s="41"/>
      <c r="I2990" s="38"/>
      <c r="J2990" s="38"/>
      <c r="K2990" s="38"/>
      <c r="L2990" s="37"/>
    </row>
    <row r="2991" spans="2:12" x14ac:dyDescent="0.25">
      <c r="B2991" s="18"/>
      <c r="C2991" s="38"/>
      <c r="D2991" s="39"/>
      <c r="E2991" s="40"/>
      <c r="F2991" s="40"/>
      <c r="G2991" s="40"/>
      <c r="H2991" s="41"/>
      <c r="I2991" s="38"/>
      <c r="J2991" s="38"/>
      <c r="K2991" s="38"/>
      <c r="L2991" s="37"/>
    </row>
    <row r="2992" spans="2:12" x14ac:dyDescent="0.25">
      <c r="B2992" s="18"/>
      <c r="C2992" s="38"/>
      <c r="D2992" s="39"/>
      <c r="E2992" s="40"/>
      <c r="F2992" s="40"/>
      <c r="G2992" s="40"/>
      <c r="H2992" s="41"/>
      <c r="I2992" s="38"/>
      <c r="J2992" s="38"/>
      <c r="K2992" s="38"/>
      <c r="L2992" s="37"/>
    </row>
    <row r="2993" spans="2:12" x14ac:dyDescent="0.25">
      <c r="B2993" s="18"/>
      <c r="C2993" s="38"/>
      <c r="D2993" s="39"/>
      <c r="E2993" s="40"/>
      <c r="F2993" s="40"/>
      <c r="G2993" s="40"/>
      <c r="H2993" s="41"/>
      <c r="I2993" s="38"/>
      <c r="J2993" s="38"/>
      <c r="K2993" s="38"/>
      <c r="L2993" s="37"/>
    </row>
    <row r="2994" spans="2:12" x14ac:dyDescent="0.25">
      <c r="B2994" s="18"/>
      <c r="C2994" s="38"/>
      <c r="D2994" s="39"/>
      <c r="E2994" s="40"/>
      <c r="F2994" s="40"/>
      <c r="G2994" s="40"/>
      <c r="H2994" s="41"/>
      <c r="I2994" s="38"/>
      <c r="J2994" s="38"/>
      <c r="K2994" s="38"/>
      <c r="L2994" s="37"/>
    </row>
    <row r="2995" spans="2:12" x14ac:dyDescent="0.25">
      <c r="B2995" s="18"/>
      <c r="C2995" s="38"/>
      <c r="D2995" s="39"/>
      <c r="E2995" s="40"/>
      <c r="F2995" s="40"/>
      <c r="G2995" s="40"/>
      <c r="H2995" s="41"/>
      <c r="I2995" s="38"/>
      <c r="J2995" s="38"/>
      <c r="K2995" s="38"/>
      <c r="L2995" s="37"/>
    </row>
    <row r="2996" spans="2:12" x14ac:dyDescent="0.25">
      <c r="B2996" s="18"/>
      <c r="C2996" s="38"/>
      <c r="D2996" s="39"/>
      <c r="E2996" s="40"/>
      <c r="F2996" s="40"/>
      <c r="G2996" s="40"/>
      <c r="H2996" s="41"/>
      <c r="I2996" s="38"/>
      <c r="J2996" s="38"/>
      <c r="K2996" s="38"/>
      <c r="L2996" s="37"/>
    </row>
    <row r="2997" spans="2:12" x14ac:dyDescent="0.25">
      <c r="B2997" s="18"/>
      <c r="C2997" s="38"/>
      <c r="D2997" s="39"/>
      <c r="E2997" s="40"/>
      <c r="F2997" s="40"/>
      <c r="G2997" s="40"/>
      <c r="H2997" s="41"/>
      <c r="I2997" s="38"/>
      <c r="J2997" s="38"/>
      <c r="K2997" s="38"/>
      <c r="L2997" s="37"/>
    </row>
    <row r="2998" spans="2:12" x14ac:dyDescent="0.25">
      <c r="B2998" s="18"/>
      <c r="C2998" s="38"/>
      <c r="D2998" s="39"/>
      <c r="E2998" s="40"/>
      <c r="F2998" s="40"/>
      <c r="G2998" s="40"/>
      <c r="H2998" s="41"/>
      <c r="I2998" s="38"/>
      <c r="J2998" s="38"/>
      <c r="K2998" s="38"/>
      <c r="L2998" s="37"/>
    </row>
    <row r="2999" spans="2:12" x14ac:dyDescent="0.25">
      <c r="B2999" s="18"/>
      <c r="C2999" s="38"/>
      <c r="D2999" s="39"/>
      <c r="E2999" s="40"/>
      <c r="F2999" s="40"/>
      <c r="G2999" s="40"/>
      <c r="H2999" s="41"/>
      <c r="I2999" s="38"/>
      <c r="J2999" s="38"/>
      <c r="K2999" s="38"/>
      <c r="L2999" s="37"/>
    </row>
    <row r="3000" spans="2:12" x14ac:dyDescent="0.25">
      <c r="B3000" s="18"/>
      <c r="C3000" s="38"/>
      <c r="D3000" s="39"/>
      <c r="E3000" s="40"/>
      <c r="F3000" s="40"/>
      <c r="G3000" s="40"/>
      <c r="H3000" s="41"/>
      <c r="I3000" s="38"/>
      <c r="J3000" s="38"/>
      <c r="K3000" s="38"/>
      <c r="L3000" s="37"/>
    </row>
    <row r="3001" spans="2:12" x14ac:dyDescent="0.25">
      <c r="B3001" s="18"/>
      <c r="C3001" s="38"/>
      <c r="D3001" s="39"/>
      <c r="E3001" s="40"/>
      <c r="F3001" s="40"/>
      <c r="G3001" s="40"/>
      <c r="H3001" s="41"/>
      <c r="I3001" s="38"/>
      <c r="J3001" s="38"/>
      <c r="K3001" s="38"/>
      <c r="L3001" s="37"/>
    </row>
    <row r="3002" spans="2:12" x14ac:dyDescent="0.25">
      <c r="B3002" s="18"/>
      <c r="C3002" s="38"/>
      <c r="D3002" s="39"/>
      <c r="E3002" s="40"/>
      <c r="F3002" s="40"/>
      <c r="G3002" s="40"/>
      <c r="H3002" s="41"/>
      <c r="I3002" s="38"/>
      <c r="J3002" s="38"/>
      <c r="K3002" s="38"/>
      <c r="L3002" s="37"/>
    </row>
    <row r="3003" spans="2:12" x14ac:dyDescent="0.25">
      <c r="B3003" s="18"/>
      <c r="C3003" s="38"/>
      <c r="D3003" s="39"/>
      <c r="E3003" s="40"/>
      <c r="F3003" s="40"/>
      <c r="G3003" s="40"/>
      <c r="H3003" s="41"/>
      <c r="I3003" s="38"/>
      <c r="J3003" s="38"/>
      <c r="K3003" s="38"/>
      <c r="L3003" s="37"/>
    </row>
    <row r="3004" spans="2:12" x14ac:dyDescent="0.25">
      <c r="B3004" s="18"/>
      <c r="C3004" s="38"/>
      <c r="D3004" s="39"/>
      <c r="E3004" s="40"/>
      <c r="F3004" s="40"/>
      <c r="G3004" s="40"/>
      <c r="H3004" s="41"/>
      <c r="I3004" s="38"/>
      <c r="J3004" s="38"/>
      <c r="K3004" s="38"/>
      <c r="L3004" s="37"/>
    </row>
    <row r="3005" spans="2:12" x14ac:dyDescent="0.25">
      <c r="B3005" s="42" t="s">
        <v>27</v>
      </c>
      <c r="C3005" s="42" t="s">
        <v>26</v>
      </c>
      <c r="D3005" s="42" t="s">
        <v>26</v>
      </c>
      <c r="E3005" s="42" t="s">
        <v>26</v>
      </c>
      <c r="F3005" s="42" t="s">
        <v>26</v>
      </c>
      <c r="G3005" s="42" t="s">
        <v>26</v>
      </c>
      <c r="H3005" s="42" t="s">
        <v>26</v>
      </c>
      <c r="I3005" s="42" t="s">
        <v>26</v>
      </c>
      <c r="J3005" s="42" t="s">
        <v>26</v>
      </c>
      <c r="K3005" s="42" t="s">
        <v>26</v>
      </c>
      <c r="L3005" s="42" t="s">
        <v>26</v>
      </c>
    </row>
  </sheetData>
  <sheetProtection algorithmName="SHA-512" hashValue="FM6zZAizAx/o9d2biM9IyUeqSxDRq6UpX7Wk7P/dbqIDV+kl0tWc9L2bX56ZiW9HJ+zf75fCvUnDUpLKFSg5xQ==" saltValue="ePKMW3g8bWZB9lReO6SjrA==" spinCount="100000" sheet="1" formatCells="0" formatColumns="0" formatRows="0" selectLockedCells="1"/>
  <mergeCells count="1">
    <mergeCell ref="B3:E3"/>
  </mergeCells>
  <dataValidations count="2">
    <dataValidation type="date" allowBlank="1" showInputMessage="1" showErrorMessage="1" sqref="D4:E4" xr:uid="{46CB83A0-380F-4F5B-A711-D3E3BA611D25}">
      <formula1>36526</formula1>
      <formula2>73415</formula2>
    </dataValidation>
    <dataValidation type="custom" allowBlank="1" showInputMessage="1" showErrorMessage="1" sqref="D5" xr:uid="{0A8ADC31-B60B-47DC-BB5D-B320CFA95DE3}">
      <formula1>AND(ISNUMBER(D4), ISNUMBER(D5), D4&lt;&gt;"", D5&gt;=D4)</formula1>
    </dataValidation>
  </dataValidations>
  <pageMargins left="0.7" right="0.7" top="0.75" bottom="0.75" header="0.3" footer="0.3"/>
  <pageSetup paperSize="9" scale="73" fitToHeight="0" orientation="landscape" r:id="rId1"/>
  <headerFooter>
    <oddHeader>&amp;C&amp;B&amp;14Molibety Center - Registres des Dépenses en Espèce Enregistrées entre le 01 December 2024 et le 31 December 2024</oddHeader>
    <oddFooter>&amp;LImprimé le 30 December 2024 à 12:23&amp;RPage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A75EB-1BDC-44B6-A30C-84E0FA0A581F}">
          <x14:formula1>
            <xm:f>Listes!$B$43:$B$70</xm:f>
          </x14:formula1>
          <xm:sqref>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F1CE4-E1DC-439B-B3C6-90A8609EEC7D}">
  <sheetPr codeName="Sheet4">
    <pageSetUpPr fitToPage="1"/>
  </sheetPr>
  <dimension ref="B3:K35"/>
  <sheetViews>
    <sheetView showGridLines="0" zoomScale="86" zoomScaleNormal="86" workbookViewId="0">
      <selection activeCell="D6" sqref="D6"/>
    </sheetView>
  </sheetViews>
  <sheetFormatPr baseColWidth="10" defaultColWidth="9.140625" defaultRowHeight="15" x14ac:dyDescent="0.25"/>
  <cols>
    <col min="3" max="3" width="63.5703125" bestFit="1" customWidth="1"/>
    <col min="4" max="4" width="20.5703125" customWidth="1"/>
    <col min="5" max="5" width="1.140625" customWidth="1"/>
    <col min="6" max="6" width="20.5703125" customWidth="1"/>
    <col min="7" max="7" width="1.140625" customWidth="1"/>
    <col min="8" max="8" width="20.5703125" customWidth="1"/>
    <col min="9" max="9" width="1.140625" style="84" customWidth="1"/>
  </cols>
  <sheetData>
    <row r="3" spans="2:11" ht="18.75" x14ac:dyDescent="0.25">
      <c r="B3" s="296" t="s">
        <v>86</v>
      </c>
      <c r="C3" s="296"/>
      <c r="D3" s="296"/>
      <c r="E3" s="296"/>
      <c r="F3" s="84"/>
      <c r="G3" s="84"/>
      <c r="H3" s="84"/>
      <c r="J3" s="84"/>
    </row>
    <row r="4" spans="2:11" ht="18.75" x14ac:dyDescent="0.3">
      <c r="B4" s="26"/>
      <c r="C4" s="27" t="s">
        <v>32</v>
      </c>
      <c r="D4" s="22">
        <v>46109</v>
      </c>
      <c r="E4" s="28"/>
      <c r="F4" s="84"/>
      <c r="G4" s="84"/>
      <c r="H4" s="84"/>
      <c r="J4" s="84"/>
    </row>
    <row r="5" spans="2:11" ht="18.75" x14ac:dyDescent="0.3">
      <c r="B5" s="26"/>
      <c r="C5" s="27" t="s">
        <v>33</v>
      </c>
      <c r="D5" s="23">
        <v>46142</v>
      </c>
      <c r="E5" s="29"/>
      <c r="F5" s="84"/>
      <c r="G5" s="84"/>
      <c r="H5" s="84"/>
      <c r="J5" s="84"/>
    </row>
    <row r="6" spans="2:11" ht="18.75" x14ac:dyDescent="0.25">
      <c r="B6" s="25"/>
      <c r="C6" s="30" t="s">
        <v>101</v>
      </c>
      <c r="D6" s="24" t="s">
        <v>36</v>
      </c>
      <c r="E6" s="28"/>
      <c r="F6" s="84"/>
      <c r="G6" s="84"/>
      <c r="H6" s="84"/>
      <c r="J6" s="84"/>
    </row>
    <row r="7" spans="2:11" ht="18.75" x14ac:dyDescent="0.25">
      <c r="C7" s="30" t="s">
        <v>82</v>
      </c>
      <c r="D7" s="24" t="s">
        <v>36</v>
      </c>
      <c r="F7" s="84"/>
      <c r="G7" s="84"/>
      <c r="H7" s="84"/>
      <c r="J7" s="84"/>
    </row>
    <row r="8" spans="2:11" x14ac:dyDescent="0.25">
      <c r="F8" s="84"/>
      <c r="G8" s="84"/>
      <c r="H8" s="84"/>
      <c r="J8" s="84"/>
    </row>
    <row r="9" spans="2:11" x14ac:dyDescent="0.25">
      <c r="D9" s="84"/>
      <c r="E9" s="84"/>
      <c r="F9" s="84"/>
      <c r="G9" s="84"/>
      <c r="H9" s="84"/>
    </row>
    <row r="10" spans="2:11" hidden="1" x14ac:dyDescent="0.25">
      <c r="D10" s="84"/>
      <c r="E10" s="84"/>
      <c r="F10" s="19" t="str">
        <f>Listes!B16</f>
        <v>Location</v>
      </c>
      <c r="G10" s="19"/>
      <c r="H10" s="19" t="str">
        <f>Listes!B17</f>
        <v>Meublé</v>
      </c>
    </row>
    <row r="11" spans="2:11" hidden="1" x14ac:dyDescent="0.25">
      <c r="D11" s="84"/>
      <c r="E11" s="84"/>
      <c r="F11" s="19" t="str">
        <f>Listes!B31</f>
        <v>SeveInvest</v>
      </c>
      <c r="G11" s="19"/>
      <c r="H11" s="19" t="str">
        <f>Listes!B30</f>
        <v xml:space="preserve">Magiser </v>
      </c>
    </row>
    <row r="12" spans="2:11" ht="18.75" x14ac:dyDescent="0.3">
      <c r="C12" s="26"/>
      <c r="D12" s="85" t="s">
        <v>87</v>
      </c>
      <c r="E12" s="85"/>
      <c r="F12" s="85" t="s">
        <v>84</v>
      </c>
      <c r="G12" s="85"/>
      <c r="H12" s="85" t="s">
        <v>7</v>
      </c>
    </row>
    <row r="13" spans="2:11" ht="18.75" x14ac:dyDescent="0.3">
      <c r="C13" s="26"/>
      <c r="D13" s="85"/>
      <c r="E13" s="85"/>
      <c r="F13" s="85"/>
      <c r="G13" s="85"/>
      <c r="H13" s="86"/>
      <c r="J13" s="84"/>
    </row>
    <row r="14" spans="2:11" ht="18.75" x14ac:dyDescent="0.3">
      <c r="C14" s="75" t="s">
        <v>83</v>
      </c>
      <c r="D14" s="79">
        <f>SUM('Impression Recettes'!I10:I3004)</f>
        <v>345000</v>
      </c>
      <c r="E14" s="80"/>
      <c r="F14" s="80">
        <f>SUMIFS('Impression Recettes'!I10:I3004,'Impression Recettes'!G10:G3004,'Impression Reconciliation'!F10)</f>
        <v>0</v>
      </c>
      <c r="G14" s="80"/>
      <c r="H14" s="82">
        <f>SUMIFS('Impression Recettes'!I10:I3004,'Impression Recettes'!G10:G3004,'Impression Reconciliation'!H10)</f>
        <v>345000</v>
      </c>
      <c r="J14" s="84"/>
      <c r="K14" s="84"/>
    </row>
    <row r="15" spans="2:11" ht="18.75" x14ac:dyDescent="0.3">
      <c r="C15" s="75"/>
      <c r="D15" s="79"/>
      <c r="E15" s="81"/>
      <c r="F15" s="81"/>
      <c r="G15" s="81"/>
      <c r="H15" s="83"/>
      <c r="J15" s="84"/>
      <c r="K15" s="84"/>
    </row>
    <row r="16" spans="2:11" ht="18.75" x14ac:dyDescent="0.3">
      <c r="C16" s="87" t="s">
        <v>96</v>
      </c>
      <c r="D16" s="79">
        <f>SUMIF('Impression Recettes'!L10:L3004,'Impression Reconciliation'!I16,'Impression Recettes'!I10:I3004)</f>
        <v>0</v>
      </c>
      <c r="E16" s="81"/>
      <c r="F16" s="81">
        <f>SUMIFS('Impression Recettes'!I10:I3004,'Impression Recettes'!G10:G3004,'Impression Reconciliation'!F10,'Impression Recettes'!L10:L3004,'Impression Reconciliation'!I16)</f>
        <v>0</v>
      </c>
      <c r="G16" s="81"/>
      <c r="H16" s="83">
        <f>SUMIFS('Impression Recettes'!I10:I3004,'Impression Recettes'!G10:G3004,'Impression Reconciliation'!H10,'Impression Recettes'!L10:L3004,'Impression Reconciliation'!I16)</f>
        <v>0</v>
      </c>
      <c r="I16" s="42" t="str">
        <f>Listes!B22</f>
        <v xml:space="preserve">Chèque </v>
      </c>
      <c r="J16" s="84"/>
      <c r="K16" s="84"/>
    </row>
    <row r="17" spans="3:11" ht="18.75" x14ac:dyDescent="0.3">
      <c r="C17" s="87"/>
      <c r="D17" s="79"/>
      <c r="E17" s="81"/>
      <c r="F17" s="81"/>
      <c r="G17" s="81"/>
      <c r="H17" s="83"/>
      <c r="I17" s="42"/>
      <c r="J17" s="84"/>
      <c r="K17" s="84"/>
    </row>
    <row r="18" spans="3:11" ht="18.75" x14ac:dyDescent="0.3">
      <c r="C18" s="87" t="s">
        <v>95</v>
      </c>
      <c r="D18" s="79">
        <f>SUMIF('Impression Recettes'!L10:L3004,'Impression Reconciliation'!I18,'Impression Recettes'!I10:I3004)</f>
        <v>0</v>
      </c>
      <c r="E18" s="81"/>
      <c r="F18" s="81">
        <f>SUMIFS('Impression Recettes'!I10:I3004,'Impression Recettes'!G10:G3004,'Impression Reconciliation'!F10,'Impression Recettes'!L10:L3004,'Impression Reconciliation'!I18)</f>
        <v>0</v>
      </c>
      <c r="G18" s="81"/>
      <c r="H18" s="83">
        <f>SUMIFS('Impression Recettes'!I10:I3004,'Impression Recettes'!G10:G3004,'Impression Reconciliation'!H10,'Impression Recettes'!L10:L3004,'Impression Reconciliation'!I18)</f>
        <v>0</v>
      </c>
      <c r="I18" s="42" t="str">
        <f>Listes!B23</f>
        <v xml:space="preserve">Virement </v>
      </c>
      <c r="J18" s="84"/>
      <c r="K18" s="84"/>
    </row>
    <row r="19" spans="3:11" ht="18.75" x14ac:dyDescent="0.3">
      <c r="C19" s="87"/>
      <c r="D19" s="79"/>
      <c r="E19" s="81"/>
      <c r="F19" s="81"/>
      <c r="G19" s="81"/>
      <c r="H19" s="83"/>
      <c r="I19" s="42"/>
      <c r="J19" s="84"/>
      <c r="K19" s="84"/>
    </row>
    <row r="20" spans="3:11" ht="18.75" x14ac:dyDescent="0.3">
      <c r="C20" s="87" t="s">
        <v>93</v>
      </c>
      <c r="D20" s="79">
        <f>SUMIF('Impression Recettes'!L10:L3004,'Impression Reconciliation'!I20,'Impression Recettes'!I10:I3004)</f>
        <v>0</v>
      </c>
      <c r="E20" s="81"/>
      <c r="F20" s="81">
        <f>SUMIFS('Impression Recettes'!I10:I3004,'Impression Recettes'!G10:G3004,'Impression Reconciliation'!F10,'Impression Recettes'!L10:L3004,'Impression Reconciliation'!I20)</f>
        <v>0</v>
      </c>
      <c r="G20" s="81"/>
      <c r="H20" s="83">
        <f>SUMIFS('Impression Recettes'!I10:I3004,'Impression Recettes'!G10:G3004,'Impression Reconciliation'!H10,'Impression Recettes'!L10:L3004,'Impression Reconciliation'!I20)</f>
        <v>0</v>
      </c>
      <c r="I20" s="42" t="str">
        <f>Listes!B21</f>
        <v xml:space="preserve">Espèce - Hors Caisse </v>
      </c>
      <c r="J20" s="84"/>
      <c r="K20" s="84"/>
    </row>
    <row r="21" spans="3:11" ht="18.75" x14ac:dyDescent="0.3">
      <c r="C21" s="75"/>
      <c r="D21" s="79"/>
      <c r="E21" s="81"/>
      <c r="F21" s="81"/>
      <c r="G21" s="81"/>
      <c r="H21" s="83"/>
      <c r="I21" s="42"/>
      <c r="J21" s="84"/>
      <c r="K21" s="84"/>
    </row>
    <row r="22" spans="3:11" ht="18.75" x14ac:dyDescent="0.3">
      <c r="C22" s="75" t="s">
        <v>94</v>
      </c>
      <c r="D22" s="79">
        <f>SUMIF('Impression Recettes'!L10:L3004,'Impression Reconciliation'!I22,'Impression Recettes'!I10:I3004)</f>
        <v>345000</v>
      </c>
      <c r="E22" s="81"/>
      <c r="F22" s="81">
        <f>SUMIFS('Impression Recettes'!I10:I3004,'Impression Recettes'!G10:G3004,'Impression Reconciliation'!F10,'Impression Recettes'!L10:L3004,'Impression Reconciliation'!I22)</f>
        <v>0</v>
      </c>
      <c r="G22" s="81"/>
      <c r="H22" s="83">
        <f>SUMIFS('Impression Recettes'!I10:I3004,'Impression Recettes'!G10:G3004,'Impression Reconciliation'!H10,'Impression Recettes'!L10:L3004,'Impression Reconciliation'!I22)</f>
        <v>345000</v>
      </c>
      <c r="I22" s="42" t="str">
        <f>Listes!B20</f>
        <v xml:space="preserve">Espèce - Caisse </v>
      </c>
      <c r="J22" s="84"/>
      <c r="K22" s="84"/>
    </row>
    <row r="23" spans="3:11" ht="18.75" x14ac:dyDescent="0.3">
      <c r="C23" s="75"/>
      <c r="D23" s="79"/>
      <c r="E23" s="81"/>
      <c r="F23" s="81"/>
      <c r="G23" s="81"/>
      <c r="H23" s="83"/>
      <c r="I23" s="42"/>
      <c r="J23" s="84"/>
      <c r="K23" s="84"/>
    </row>
    <row r="24" spans="3:11" ht="18.75" x14ac:dyDescent="0.3">
      <c r="C24" s="88" t="s">
        <v>91</v>
      </c>
      <c r="D24" s="79">
        <f>SUMIFS('Impression Depenses'!H10:H3004,'Impression Depenses'!J10:J3004,"&lt;&gt;"&amp;'Impression Reconciliation'!C32,'Impression Depenses'!J10:J3004,"&lt;&gt;"&amp;'Impression Reconciliation'!C33)</f>
        <v>96400</v>
      </c>
      <c r="E24" s="81"/>
      <c r="F24" s="81">
        <f>SUMIFS('Impression Depenses'!H10:H3004,'Impression Depenses'!F10:F3004,'Impression Reconciliation'!F11,'Impression Depenses'!J10:J3004,"&lt;&gt;"&amp;'Impression Reconciliation'!C32,'Impression Depenses'!J10:J3004,"&lt;&gt;"&amp;'Impression Reconciliation'!C33)</f>
        <v>0</v>
      </c>
      <c r="G24" s="81"/>
      <c r="H24" s="83">
        <f>SUMIFS('Impression Depenses'!H10:H3004,'Impression Depenses'!F10:F3004,'Impression Reconciliation'!H11,'Impression Depenses'!J10:J3004,"&lt;&gt;"&amp;'Impression Reconciliation'!C32,'Impression Depenses'!J10:J3004,"&lt;&gt;"&amp;'Impression Reconciliation'!C33)</f>
        <v>96400</v>
      </c>
      <c r="I24" s="42" t="str">
        <f>Listes!B20</f>
        <v xml:space="preserve">Espèce - Caisse </v>
      </c>
      <c r="J24" s="84"/>
      <c r="K24" s="84"/>
    </row>
    <row r="25" spans="3:11" ht="18.75" x14ac:dyDescent="0.3">
      <c r="C25" s="88"/>
      <c r="D25" s="79"/>
      <c r="E25" s="81"/>
      <c r="F25" s="81"/>
      <c r="G25" s="81"/>
      <c r="H25" s="83"/>
      <c r="I25" s="42"/>
      <c r="J25" s="84"/>
      <c r="K25" s="84"/>
    </row>
    <row r="26" spans="3:11" ht="21" x14ac:dyDescent="0.3">
      <c r="C26" s="88" t="s">
        <v>97</v>
      </c>
      <c r="D26" s="79">
        <f>SUMIFS('Impression Depenses'!H10:H3004,'Impression Depenses'!J10:J3004,'Impression Reconciliation'!C32)</f>
        <v>0</v>
      </c>
      <c r="E26" s="81"/>
      <c r="F26" s="81">
        <f>SUMIFS('Impression Depenses'!H10:H3004,'Impression Depenses'!F10:F3004,'Impression Reconciliation'!F11,'Impression Depenses'!J10:J3004,'Impression Reconciliation'!C32)</f>
        <v>0</v>
      </c>
      <c r="G26" s="81"/>
      <c r="H26" s="83">
        <f>SUMIFS('Impression Depenses'!H10:H3004,'Impression Depenses'!F10:F3004,'Impression Reconciliation'!H11,'Impression Depenses'!J10:J3004,'Impression Reconciliation'!C32)</f>
        <v>0</v>
      </c>
      <c r="J26" s="84"/>
      <c r="K26" s="84"/>
    </row>
    <row r="27" spans="3:11" ht="18.75" x14ac:dyDescent="0.3">
      <c r="C27" s="88"/>
      <c r="D27" s="79"/>
      <c r="E27" s="81"/>
      <c r="F27" s="81"/>
      <c r="G27" s="81"/>
      <c r="H27" s="83"/>
      <c r="J27" s="84"/>
      <c r="K27" s="84"/>
    </row>
    <row r="28" spans="3:11" ht="21" x14ac:dyDescent="0.3">
      <c r="C28" s="88" t="s">
        <v>98</v>
      </c>
      <c r="D28" s="79">
        <f>SUMIFS('Impression Depenses'!H10:H3004,'Impression Depenses'!J10:J3004,'Impression Reconciliation'!C33)</f>
        <v>0</v>
      </c>
      <c r="E28" s="81"/>
      <c r="F28" s="81">
        <f>SUMIFS('Impression Depenses'!H10:H3004,'Impression Depenses'!F10:F3004,'Impression Reconciliation'!F11,'Impression Depenses'!J10:J3004,'Impression Reconciliation'!C33)</f>
        <v>0</v>
      </c>
      <c r="G28" s="81"/>
      <c r="H28" s="83">
        <f>SUMIFS('Impression Depenses'!H10:H3004,'Impression Depenses'!F10:F3004,'Impression Reconciliation'!H11,'Impression Depenses'!J10:J3004,'Impression Reconciliation'!C33)</f>
        <v>0</v>
      </c>
      <c r="J28" s="84"/>
      <c r="K28" s="84"/>
    </row>
    <row r="29" spans="3:11" ht="18.75" x14ac:dyDescent="0.3">
      <c r="C29" s="75"/>
      <c r="D29" s="79"/>
      <c r="E29" s="81"/>
      <c r="F29" s="81"/>
      <c r="G29" s="81"/>
      <c r="H29" s="83"/>
      <c r="J29" s="84"/>
      <c r="K29" s="84"/>
    </row>
    <row r="30" spans="3:11" ht="18.75" x14ac:dyDescent="0.3">
      <c r="C30" s="75" t="s">
        <v>85</v>
      </c>
      <c r="D30" s="79">
        <f>D22-D24-D26-D28</f>
        <v>248600</v>
      </c>
      <c r="E30" s="79">
        <f t="shared" ref="E30:H30" si="0">E22-E24-E26-E28</f>
        <v>0</v>
      </c>
      <c r="F30" s="79">
        <f t="shared" si="0"/>
        <v>0</v>
      </c>
      <c r="G30" s="79">
        <f t="shared" si="0"/>
        <v>0</v>
      </c>
      <c r="H30" s="79">
        <f t="shared" si="0"/>
        <v>248600</v>
      </c>
      <c r="J30" s="84"/>
      <c r="K30" s="84"/>
    </row>
    <row r="31" spans="3:11" s="84" customFormat="1" x14ac:dyDescent="0.25"/>
    <row r="32" spans="3:11" s="42" customFormat="1" hidden="1" x14ac:dyDescent="0.25">
      <c r="C32" t="str">
        <f>Listes!B67</f>
        <v>Paiement Magiser à  SeveInvest</v>
      </c>
    </row>
    <row r="33" spans="3:3" s="42" customFormat="1" hidden="1" x14ac:dyDescent="0.25">
      <c r="C33" t="str">
        <f>Listes!B68</f>
        <v>Paiement SeveInvest à  Magiser</v>
      </c>
    </row>
    <row r="34" spans="3:3" s="42" customFormat="1" hidden="1" x14ac:dyDescent="0.25">
      <c r="C34"/>
    </row>
    <row r="35" spans="3:3" s="84" customFormat="1" x14ac:dyDescent="0.25">
      <c r="C35" s="89" t="s">
        <v>88</v>
      </c>
    </row>
  </sheetData>
  <sheetProtection algorithmName="SHA-512" hashValue="Xv1EtwVsUY3Yuxc5L56IQ8P6PuSimNXqa26v7HrOiDj0kMFGc2R/8nlJuxWeDhEHW4vNOGS/K8xXqakpTcN36w==" saltValue="mF9CurLR+TbkbD56leaGIg==" spinCount="100000" sheet="1" selectLockedCells="1"/>
  <mergeCells count="1">
    <mergeCell ref="B3:E3"/>
  </mergeCells>
  <dataValidations count="2">
    <dataValidation type="date" allowBlank="1" showInputMessage="1" showErrorMessage="1" sqref="D4:E4" xr:uid="{94707CAD-8F38-43EA-8EB8-FEA34739E228}">
      <formula1>36526</formula1>
      <formula2>73415</formula2>
    </dataValidation>
    <dataValidation type="custom" allowBlank="1" showInputMessage="1" showErrorMessage="1" sqref="D5" xr:uid="{7C93FE66-B3AE-4705-A015-2F454DDAC22C}">
      <formula1>AND(ISNUMBER(D4), ISNUMBER(D5), D4&lt;&gt;"", D5&gt;=D4)</formula1>
    </dataValidation>
  </dataValidations>
  <printOptions horizontalCentered="1"/>
  <pageMargins left="0.7" right="0.7" top="1" bottom="0.75" header="0.3" footer="0.3"/>
  <pageSetup paperSize="9" orientation="landscape" r:id="rId1"/>
  <headerFooter>
    <oddHeader>&amp;C&amp;B&amp;14Molibety Center - Reconciliation des Recettes et Dépenses Enregistrées entre le 03 March 2026 et le 27 March 2026</oddHeader>
    <oddFooter>&amp;L(1) Les espèces relatives aux paiements de Magiser à SeveInvest et de SeveInvest à Magiser sont considérées comme ayant été sorties de la caisse._x000D_
Imprimé le 28 March 2026 à 09:16&amp;RPage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PrintReconcilliation">
                <anchor moveWithCells="1" sizeWithCells="1">
                  <from>
                    <xdr:col>5</xdr:col>
                    <xdr:colOff>228600</xdr:colOff>
                    <xdr:row>1</xdr:row>
                    <xdr:rowOff>104775</xdr:rowOff>
                  </from>
                  <to>
                    <xdr:col>5</xdr:col>
                    <xdr:colOff>1266825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PrintFilteredTable">
                <anchor moveWithCells="1" sizeWithCells="1">
                  <from>
                    <xdr:col>5</xdr:col>
                    <xdr:colOff>209550</xdr:colOff>
                    <xdr:row>4</xdr:row>
                    <xdr:rowOff>219075</xdr:rowOff>
                  </from>
                  <to>
                    <xdr:col>5</xdr:col>
                    <xdr:colOff>1247775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PrintFilteredTableDepenses">
                <anchor moveWithCells="1" sizeWithCells="1">
                  <from>
                    <xdr:col>7</xdr:col>
                    <xdr:colOff>209550</xdr:colOff>
                    <xdr:row>1</xdr:row>
                    <xdr:rowOff>104775</xdr:rowOff>
                  </from>
                  <to>
                    <xdr:col>7</xdr:col>
                    <xdr:colOff>1238250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518874-D79E-4F09-9D6C-D88B9A0CBB9F}">
          <x14:formula1>
            <xm:f>Listes!$B$26:$B$27</xm:f>
          </x14:formula1>
          <xm:sqref>D6:D7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BA9C-E04C-4C7E-BF1A-5493ED48F420}">
  <sheetPr codeName="Sheet3">
    <pageSetUpPr fitToPage="1"/>
  </sheetPr>
  <dimension ref="A1:N3005"/>
  <sheetViews>
    <sheetView showGridLines="0" topLeftCell="A4" zoomScale="66" zoomScaleNormal="66" workbookViewId="0">
      <selection activeCell="G4" sqref="G4"/>
    </sheetView>
  </sheetViews>
  <sheetFormatPr baseColWidth="10" defaultColWidth="9.140625" defaultRowHeight="15" x14ac:dyDescent="0.25"/>
  <cols>
    <col min="2" max="2" width="4.7109375" bestFit="1" customWidth="1"/>
    <col min="3" max="3" width="21.7109375" style="60" customWidth="1"/>
    <col min="4" max="6" width="20.42578125" style="60" customWidth="1"/>
    <col min="7" max="7" width="13.42578125" style="60" customWidth="1"/>
    <col min="8" max="8" width="16.140625" style="60" customWidth="1"/>
    <col min="9" max="9" width="23" style="60" customWidth="1"/>
    <col min="10" max="11" width="20.42578125" style="60" customWidth="1"/>
    <col min="12" max="12" width="19" style="60" customWidth="1"/>
    <col min="13" max="13" width="25.7109375" style="60" customWidth="1"/>
    <col min="14" max="14" width="25.7109375" style="19" customWidth="1"/>
  </cols>
  <sheetData>
    <row r="1" spans="2:14" x14ac:dyDescent="0.25">
      <c r="C1"/>
      <c r="D1"/>
      <c r="E1"/>
      <c r="F1"/>
      <c r="G1"/>
      <c r="H1"/>
      <c r="I1"/>
      <c r="J1"/>
      <c r="K1"/>
      <c r="L1"/>
      <c r="M1"/>
      <c r="N1" s="42"/>
    </row>
    <row r="2" spans="2:14" x14ac:dyDescent="0.25">
      <c r="C2"/>
      <c r="D2"/>
      <c r="E2"/>
      <c r="F2"/>
      <c r="G2"/>
      <c r="H2"/>
      <c r="I2"/>
      <c r="J2"/>
      <c r="K2"/>
      <c r="L2"/>
      <c r="M2"/>
      <c r="N2" s="42"/>
    </row>
    <row r="3" spans="2:14" ht="18.75" x14ac:dyDescent="0.25">
      <c r="B3" s="296" t="s">
        <v>67</v>
      </c>
      <c r="C3" s="296"/>
      <c r="D3" s="296"/>
      <c r="E3" s="296"/>
      <c r="F3" s="43"/>
      <c r="G3" s="11"/>
      <c r="H3" s="11"/>
      <c r="I3" s="31"/>
      <c r="J3" s="1"/>
      <c r="K3" s="1"/>
      <c r="L3" s="11"/>
      <c r="M3" s="11"/>
      <c r="N3" s="42"/>
    </row>
    <row r="4" spans="2:14" ht="18.75" x14ac:dyDescent="0.3">
      <c r="B4" s="26"/>
      <c r="C4" s="27" t="s">
        <v>32</v>
      </c>
      <c r="D4" s="76">
        <f>'Impression Reconciliation'!D4</f>
        <v>46109</v>
      </c>
      <c r="E4" s="28"/>
      <c r="F4" s="43"/>
      <c r="G4" s="44"/>
      <c r="H4" s="44"/>
      <c r="I4" s="31"/>
      <c r="J4" s="1"/>
      <c r="K4" s="1"/>
      <c r="L4" s="11"/>
      <c r="M4" s="11"/>
      <c r="N4" s="42"/>
    </row>
    <row r="5" spans="2:14" ht="18.75" x14ac:dyDescent="0.3">
      <c r="B5" s="26"/>
      <c r="C5" s="27" t="s">
        <v>33</v>
      </c>
      <c r="D5" s="77">
        <f>'Impression Reconciliation'!D5</f>
        <v>46142</v>
      </c>
      <c r="E5" s="29"/>
      <c r="F5" s="11"/>
      <c r="G5" s="11"/>
      <c r="H5" s="11"/>
      <c r="I5" s="31"/>
      <c r="J5" s="1"/>
      <c r="K5" s="1"/>
      <c r="L5" s="11"/>
      <c r="M5" s="11"/>
      <c r="N5" s="42"/>
    </row>
    <row r="6" spans="2:14" s="48" customFormat="1" ht="18.75" x14ac:dyDescent="0.2">
      <c r="B6" s="25"/>
      <c r="C6" s="30" t="s">
        <v>72</v>
      </c>
      <c r="D6" s="78" t="str">
        <f>'Impression Reconciliation'!D6</f>
        <v>Oui</v>
      </c>
      <c r="E6" s="28"/>
      <c r="F6" s="45"/>
      <c r="G6" s="46"/>
      <c r="H6" s="46"/>
      <c r="I6" s="47"/>
      <c r="L6" s="46"/>
      <c r="M6" s="46"/>
      <c r="N6" s="49"/>
    </row>
    <row r="7" spans="2:14" x14ac:dyDescent="0.25">
      <c r="B7" s="31"/>
      <c r="C7" s="11"/>
      <c r="D7" s="32" cm="1">
        <f t="array" ref="D7">MATCH(TRUE, INDEX(ISBLANK(C10:C3005), 0), 0) + 8</f>
        <v>15</v>
      </c>
      <c r="E7" s="31"/>
      <c r="F7" s="11"/>
      <c r="G7" s="11"/>
      <c r="H7" s="11"/>
      <c r="I7" s="31"/>
      <c r="J7" s="1"/>
      <c r="K7" s="1"/>
      <c r="L7" s="11"/>
      <c r="M7" s="11"/>
      <c r="N7" s="42"/>
    </row>
    <row r="8" spans="2:14" x14ac:dyDescent="0.25">
      <c r="B8" s="31"/>
      <c r="C8" s="11"/>
      <c r="D8" s="31"/>
      <c r="E8" s="31"/>
      <c r="F8" s="11"/>
      <c r="G8" s="11"/>
      <c r="H8" s="11"/>
      <c r="I8" s="31"/>
      <c r="J8" s="1"/>
      <c r="K8" s="1"/>
      <c r="L8" s="11"/>
      <c r="M8" s="11"/>
      <c r="N8" s="42"/>
    </row>
    <row r="9" spans="2:14" s="122" customFormat="1" ht="59.25" thickBot="1" x14ac:dyDescent="0.35">
      <c r="B9" s="120" t="s">
        <v>28</v>
      </c>
      <c r="C9" s="106" t="s">
        <v>46</v>
      </c>
      <c r="D9" s="106" t="s">
        <v>49</v>
      </c>
      <c r="E9" s="106" t="s">
        <v>47</v>
      </c>
      <c r="F9" s="106" t="s">
        <v>20</v>
      </c>
      <c r="G9" s="106" t="s">
        <v>14</v>
      </c>
      <c r="H9" s="106" t="s">
        <v>330</v>
      </c>
      <c r="I9" s="106" t="s">
        <v>48</v>
      </c>
      <c r="J9" s="107" t="s">
        <v>30</v>
      </c>
      <c r="K9" s="107" t="s">
        <v>31</v>
      </c>
      <c r="L9" s="106" t="s">
        <v>65</v>
      </c>
      <c r="M9" s="106" t="s">
        <v>29</v>
      </c>
      <c r="N9" s="121" t="s">
        <v>39</v>
      </c>
    </row>
    <row r="10" spans="2:14" ht="39" x14ac:dyDescent="0.25">
      <c r="B10" s="50" cm="1">
        <f t="array" ref="B10:N15">_xlfn._xlws.FILTER(RevenueData[],(RevenueData[Date d''Enregistrement de la Recette]&gt;=D4)*(RevenueData[Date d''Enregistrement de la Recette]&lt;=D5),"No Data")</f>
        <v>694</v>
      </c>
      <c r="C10" s="98" t="str">
        <v>260328_Rev_MC_694</v>
      </c>
      <c r="D10" s="108">
        <v>46109</v>
      </c>
      <c r="E10" s="109">
        <v>46108</v>
      </c>
      <c r="F10" s="110" t="str">
        <v>MC-CHBR 4</v>
      </c>
      <c r="G10" s="110" t="str">
        <v>Meublé</v>
      </c>
      <c r="H10" s="110" t="str">
        <v xml:space="preserve">Loyer / Nuité </v>
      </c>
      <c r="I10" s="111">
        <v>15000</v>
      </c>
      <c r="J10" s="109">
        <v>46108</v>
      </c>
      <c r="K10" s="109">
        <v>46108</v>
      </c>
      <c r="L10" s="112" t="str">
        <v xml:space="preserve">Espèce - Caisse </v>
      </c>
      <c r="M10" s="113" t="str">
        <v/>
      </c>
      <c r="N10" s="103">
        <v>0</v>
      </c>
    </row>
    <row r="11" spans="2:14" ht="39" x14ac:dyDescent="0.25">
      <c r="B11" s="51">
        <v>695</v>
      </c>
      <c r="C11" s="104" t="str">
        <v>260328_Rev_MC_695</v>
      </c>
      <c r="D11" s="114">
        <v>46109</v>
      </c>
      <c r="E11" s="115">
        <v>46109</v>
      </c>
      <c r="F11" s="116" t="str">
        <v>MC-CHBR 7</v>
      </c>
      <c r="G11" s="116" t="str">
        <v>Meublé</v>
      </c>
      <c r="H11" s="116" t="str">
        <v xml:space="preserve">Loyer / Nuité </v>
      </c>
      <c r="I11" s="117">
        <v>20000</v>
      </c>
      <c r="J11" s="115">
        <v>46109</v>
      </c>
      <c r="K11" s="115">
        <v>46110</v>
      </c>
      <c r="L11" s="118" t="str">
        <v xml:space="preserve">Espèce - Caisse </v>
      </c>
      <c r="M11" s="119" t="str">
        <v/>
      </c>
      <c r="N11" s="105">
        <v>0</v>
      </c>
    </row>
    <row r="12" spans="2:14" ht="39" x14ac:dyDescent="0.25">
      <c r="B12" s="51">
        <v>696</v>
      </c>
      <c r="C12" s="104" t="str">
        <v>260329_Rev_MC_696</v>
      </c>
      <c r="D12" s="114">
        <v>46110</v>
      </c>
      <c r="E12" s="115">
        <v>46110</v>
      </c>
      <c r="F12" s="116" t="str">
        <v>MC-Suite 12</v>
      </c>
      <c r="G12" s="116" t="str">
        <v>Meublé</v>
      </c>
      <c r="H12" s="116" t="str">
        <v xml:space="preserve">Loyer / Nuité </v>
      </c>
      <c r="I12" s="117">
        <v>35000</v>
      </c>
      <c r="J12" s="115">
        <v>46110</v>
      </c>
      <c r="K12" s="115">
        <v>46111</v>
      </c>
      <c r="L12" s="118" t="str">
        <v xml:space="preserve">Espèce - Caisse </v>
      </c>
      <c r="M12" s="119" t="str">
        <v/>
      </c>
      <c r="N12" s="105">
        <v>0</v>
      </c>
    </row>
    <row r="13" spans="2:14" ht="39" x14ac:dyDescent="0.25">
      <c r="B13" s="51">
        <v>697</v>
      </c>
      <c r="C13" s="104" t="str">
        <v>260329_Rev_MC_697</v>
      </c>
      <c r="D13" s="114">
        <v>46110</v>
      </c>
      <c r="E13" s="115">
        <v>46110</v>
      </c>
      <c r="F13" s="116" t="str">
        <v>MC-CHBR 4</v>
      </c>
      <c r="G13" s="116" t="str">
        <v>Meublé</v>
      </c>
      <c r="H13" s="116" t="str">
        <v xml:space="preserve">Loyer / Nuité </v>
      </c>
      <c r="I13" s="117">
        <v>15000</v>
      </c>
      <c r="J13" s="115">
        <v>46110</v>
      </c>
      <c r="K13" s="115">
        <v>46110</v>
      </c>
      <c r="L13" s="118" t="str">
        <v xml:space="preserve">Espèce - Caisse </v>
      </c>
      <c r="M13" s="119" t="str">
        <v/>
      </c>
      <c r="N13" s="105">
        <v>0</v>
      </c>
    </row>
    <row r="14" spans="2:14" ht="39" x14ac:dyDescent="0.25">
      <c r="B14" s="51">
        <v>698</v>
      </c>
      <c r="C14" s="104" t="str">
        <v>260329_Rev_MC_698</v>
      </c>
      <c r="D14" s="114">
        <v>46110</v>
      </c>
      <c r="E14" s="115">
        <v>46110</v>
      </c>
      <c r="F14" s="116" t="str">
        <v>MC-CHBR 5</v>
      </c>
      <c r="G14" s="116" t="str">
        <v>Meublé</v>
      </c>
      <c r="H14" s="116" t="str">
        <v xml:space="preserve">Loyer / Nuité </v>
      </c>
      <c r="I14" s="117">
        <v>20000</v>
      </c>
      <c r="J14" s="115">
        <v>46110</v>
      </c>
      <c r="K14" s="115">
        <v>46111</v>
      </c>
      <c r="L14" s="118" t="str">
        <v xml:space="preserve">Espèce - Caisse </v>
      </c>
      <c r="M14" s="119" t="str">
        <v/>
      </c>
      <c r="N14" s="105">
        <v>0</v>
      </c>
    </row>
    <row r="15" spans="2:14" ht="39" x14ac:dyDescent="0.25">
      <c r="B15" s="51">
        <v>699</v>
      </c>
      <c r="C15" s="104" t="str">
        <v>260402_Rev_MC_699</v>
      </c>
      <c r="D15" s="114">
        <v>46114</v>
      </c>
      <c r="E15" s="115">
        <v>46114</v>
      </c>
      <c r="F15" s="116" t="str">
        <v>MC-Suite 14</v>
      </c>
      <c r="G15" s="116" t="str">
        <v>Meublé</v>
      </c>
      <c r="H15" s="116" t="str">
        <v xml:space="preserve">Loyer / Nuité </v>
      </c>
      <c r="I15" s="117">
        <v>240000</v>
      </c>
      <c r="J15" s="115">
        <v>46114</v>
      </c>
      <c r="K15" s="115">
        <v>46124</v>
      </c>
      <c r="L15" s="118" t="str">
        <v xml:space="preserve">Espèce - Caisse </v>
      </c>
      <c r="M15" s="119" t="str">
        <v/>
      </c>
      <c r="N15" s="105">
        <v>0</v>
      </c>
    </row>
    <row r="16" spans="2:14" ht="58.5" x14ac:dyDescent="0.25">
      <c r="B16" s="51"/>
      <c r="C16" s="104"/>
      <c r="D16" s="114"/>
      <c r="E16" s="115"/>
      <c r="F16" s="116"/>
      <c r="G16" s="116"/>
      <c r="H16" s="116"/>
      <c r="I16" s="117"/>
      <c r="J16" s="115"/>
      <c r="K16" s="115"/>
      <c r="L16" s="118"/>
      <c r="M16" s="119"/>
      <c r="N16" s="105"/>
    </row>
    <row r="17" spans="2:14" ht="39" x14ac:dyDescent="0.25">
      <c r="B17" s="51"/>
      <c r="C17" s="104"/>
      <c r="D17" s="114"/>
      <c r="E17" s="115"/>
      <c r="F17" s="116"/>
      <c r="G17" s="116"/>
      <c r="H17" s="116"/>
      <c r="I17" s="117"/>
      <c r="J17" s="115"/>
      <c r="K17" s="115"/>
      <c r="L17" s="118"/>
      <c r="M17" s="119"/>
      <c r="N17" s="105"/>
    </row>
    <row r="18" spans="2:14" ht="39" x14ac:dyDescent="0.25">
      <c r="B18" s="51"/>
      <c r="C18" s="104"/>
      <c r="D18" s="114"/>
      <c r="E18" s="115"/>
      <c r="F18" s="116"/>
      <c r="G18" s="116"/>
      <c r="H18" s="116"/>
      <c r="I18" s="117"/>
      <c r="J18" s="115"/>
      <c r="K18" s="115"/>
      <c r="L18" s="118"/>
      <c r="M18" s="119"/>
      <c r="N18" s="105"/>
    </row>
    <row r="19" spans="2:14" ht="39" x14ac:dyDescent="0.25">
      <c r="B19" s="51"/>
      <c r="C19" s="104"/>
      <c r="D19" s="114"/>
      <c r="E19" s="115"/>
      <c r="F19" s="116"/>
      <c r="G19" s="116"/>
      <c r="H19" s="116"/>
      <c r="I19" s="117"/>
      <c r="J19" s="115"/>
      <c r="K19" s="115"/>
      <c r="L19" s="118"/>
      <c r="M19" s="119"/>
      <c r="N19" s="105"/>
    </row>
    <row r="20" spans="2:14" ht="39" x14ac:dyDescent="0.25">
      <c r="B20" s="51"/>
      <c r="C20" s="104"/>
      <c r="D20" s="114"/>
      <c r="E20" s="115"/>
      <c r="F20" s="116"/>
      <c r="G20" s="116"/>
      <c r="H20" s="116"/>
      <c r="I20" s="117"/>
      <c r="J20" s="115"/>
      <c r="K20" s="115"/>
      <c r="L20" s="118"/>
      <c r="M20" s="119"/>
      <c r="N20" s="105"/>
    </row>
    <row r="21" spans="2:14" ht="39" x14ac:dyDescent="0.25">
      <c r="B21" s="51"/>
      <c r="C21" s="104"/>
      <c r="D21" s="114"/>
      <c r="E21" s="115"/>
      <c r="F21" s="116"/>
      <c r="G21" s="116"/>
      <c r="H21" s="116"/>
      <c r="I21" s="117"/>
      <c r="J21" s="115"/>
      <c r="K21" s="115"/>
      <c r="L21" s="118"/>
      <c r="M21" s="119"/>
      <c r="N21" s="105"/>
    </row>
    <row r="22" spans="2:14" ht="39" x14ac:dyDescent="0.25">
      <c r="B22" s="51"/>
      <c r="C22" s="104"/>
      <c r="D22" s="114"/>
      <c r="E22" s="115"/>
      <c r="F22" s="116"/>
      <c r="G22" s="116"/>
      <c r="H22" s="116"/>
      <c r="I22" s="117"/>
      <c r="J22" s="115"/>
      <c r="K22" s="115"/>
      <c r="L22" s="118"/>
      <c r="M22" s="119"/>
      <c r="N22" s="105"/>
    </row>
    <row r="23" spans="2:14" ht="39" x14ac:dyDescent="0.25">
      <c r="B23" s="51"/>
      <c r="C23" s="104"/>
      <c r="D23" s="114"/>
      <c r="E23" s="115"/>
      <c r="F23" s="116"/>
      <c r="G23" s="116"/>
      <c r="H23" s="116"/>
      <c r="I23" s="117"/>
      <c r="J23" s="115"/>
      <c r="K23" s="115"/>
      <c r="L23" s="118"/>
      <c r="M23" s="119"/>
      <c r="N23" s="105"/>
    </row>
    <row r="24" spans="2:14" ht="39" x14ac:dyDescent="0.25">
      <c r="B24" s="51"/>
      <c r="C24" s="104"/>
      <c r="D24" s="114"/>
      <c r="E24" s="115"/>
      <c r="F24" s="116"/>
      <c r="G24" s="116"/>
      <c r="H24" s="116"/>
      <c r="I24" s="117"/>
      <c r="J24" s="115"/>
      <c r="K24" s="115"/>
      <c r="L24" s="118"/>
      <c r="M24" s="119"/>
      <c r="N24" s="105"/>
    </row>
    <row r="25" spans="2:14" ht="19.5" x14ac:dyDescent="0.25">
      <c r="B25" s="51"/>
      <c r="C25" s="104"/>
      <c r="D25" s="114"/>
      <c r="E25" s="115"/>
      <c r="F25" s="116"/>
      <c r="G25" s="116"/>
      <c r="H25" s="116"/>
      <c r="I25" s="117"/>
      <c r="J25" s="115"/>
      <c r="K25" s="115"/>
      <c r="L25" s="118"/>
      <c r="M25" s="119"/>
      <c r="N25" s="105"/>
    </row>
    <row r="26" spans="2:14" ht="19.5" x14ac:dyDescent="0.25">
      <c r="B26" s="51"/>
      <c r="C26" s="104"/>
      <c r="D26" s="114"/>
      <c r="E26" s="115"/>
      <c r="F26" s="116"/>
      <c r="G26" s="116"/>
      <c r="H26" s="116"/>
      <c r="I26" s="117"/>
      <c r="J26" s="115"/>
      <c r="K26" s="115"/>
      <c r="L26" s="118"/>
      <c r="M26" s="119"/>
      <c r="N26" s="105"/>
    </row>
    <row r="27" spans="2:14" ht="19.5" x14ac:dyDescent="0.25">
      <c r="B27" s="51"/>
      <c r="C27" s="104"/>
      <c r="D27" s="114"/>
      <c r="E27" s="115"/>
      <c r="F27" s="116"/>
      <c r="G27" s="116"/>
      <c r="H27" s="116"/>
      <c r="I27" s="117"/>
      <c r="J27" s="115"/>
      <c r="K27" s="115"/>
      <c r="L27" s="118"/>
      <c r="M27" s="119"/>
      <c r="N27" s="105"/>
    </row>
    <row r="28" spans="2:14" ht="19.5" x14ac:dyDescent="0.25">
      <c r="B28" s="51"/>
      <c r="C28" s="104"/>
      <c r="D28" s="114"/>
      <c r="E28" s="115"/>
      <c r="F28" s="116"/>
      <c r="G28" s="116"/>
      <c r="H28" s="116"/>
      <c r="I28" s="117"/>
      <c r="J28" s="115"/>
      <c r="K28" s="115"/>
      <c r="L28" s="118"/>
      <c r="M28" s="119"/>
      <c r="N28" s="105"/>
    </row>
    <row r="29" spans="2:14" ht="19.5" x14ac:dyDescent="0.25">
      <c r="B29" s="51"/>
      <c r="C29" s="104"/>
      <c r="D29" s="114"/>
      <c r="E29" s="115"/>
      <c r="F29" s="116"/>
      <c r="G29" s="116"/>
      <c r="H29" s="116"/>
      <c r="I29" s="117"/>
      <c r="J29" s="115"/>
      <c r="K29" s="115"/>
      <c r="L29" s="118"/>
      <c r="M29" s="119"/>
      <c r="N29" s="105"/>
    </row>
    <row r="30" spans="2:14" ht="19.5" x14ac:dyDescent="0.25">
      <c r="B30" s="51"/>
      <c r="C30" s="104"/>
      <c r="D30" s="114"/>
      <c r="E30" s="115"/>
      <c r="F30" s="116"/>
      <c r="G30" s="116"/>
      <c r="H30" s="116"/>
      <c r="I30" s="117"/>
      <c r="J30" s="115"/>
      <c r="K30" s="115"/>
      <c r="L30" s="118"/>
      <c r="M30" s="119"/>
      <c r="N30" s="105"/>
    </row>
    <row r="31" spans="2:14" ht="19.5" x14ac:dyDescent="0.25">
      <c r="B31" s="51"/>
      <c r="C31" s="104"/>
      <c r="D31" s="114"/>
      <c r="E31" s="115"/>
      <c r="F31" s="116"/>
      <c r="G31" s="116"/>
      <c r="H31" s="116"/>
      <c r="I31" s="117"/>
      <c r="J31" s="115"/>
      <c r="K31" s="115"/>
      <c r="L31" s="118"/>
      <c r="M31" s="119"/>
      <c r="N31" s="105"/>
    </row>
    <row r="32" spans="2:14" ht="36.950000000000003" customHeight="1" x14ac:dyDescent="0.25">
      <c r="B32" s="51"/>
      <c r="C32" s="104"/>
      <c r="D32" s="114"/>
      <c r="E32" s="115"/>
      <c r="F32" s="116"/>
      <c r="G32" s="116"/>
      <c r="H32" s="116"/>
      <c r="I32" s="117"/>
      <c r="J32" s="115"/>
      <c r="K32" s="115"/>
      <c r="L32" s="118"/>
      <c r="M32" s="119"/>
      <c r="N32" s="105"/>
    </row>
    <row r="33" spans="2:14" ht="19.5" x14ac:dyDescent="0.25">
      <c r="B33" s="51"/>
      <c r="C33" s="104"/>
      <c r="D33" s="114"/>
      <c r="E33" s="115"/>
      <c r="F33" s="116"/>
      <c r="G33" s="116"/>
      <c r="H33" s="116"/>
      <c r="I33" s="117"/>
      <c r="J33" s="115"/>
      <c r="K33" s="115"/>
      <c r="L33" s="118"/>
      <c r="M33" s="119"/>
      <c r="N33" s="105"/>
    </row>
    <row r="34" spans="2:14" ht="19.5" x14ac:dyDescent="0.25">
      <c r="B34" s="51"/>
      <c r="C34" s="104"/>
      <c r="D34" s="114"/>
      <c r="E34" s="115"/>
      <c r="F34" s="116"/>
      <c r="G34" s="116"/>
      <c r="H34" s="116"/>
      <c r="I34" s="117"/>
      <c r="J34" s="115"/>
      <c r="K34" s="115"/>
      <c r="L34" s="118"/>
      <c r="M34" s="119"/>
      <c r="N34" s="105"/>
    </row>
    <row r="35" spans="2:14" ht="19.5" x14ac:dyDescent="0.25">
      <c r="B35" s="51"/>
      <c r="C35" s="104"/>
      <c r="D35" s="114"/>
      <c r="E35" s="115"/>
      <c r="F35" s="116"/>
      <c r="G35" s="116"/>
      <c r="H35" s="116"/>
      <c r="I35" s="117"/>
      <c r="J35" s="115"/>
      <c r="K35" s="115"/>
      <c r="L35" s="118"/>
      <c r="M35" s="119"/>
      <c r="N35" s="105"/>
    </row>
    <row r="36" spans="2:14" ht="19.5" x14ac:dyDescent="0.25">
      <c r="B36" s="51"/>
      <c r="C36" s="104"/>
      <c r="D36" s="114"/>
      <c r="E36" s="115"/>
      <c r="F36" s="116"/>
      <c r="G36" s="116"/>
      <c r="H36" s="116"/>
      <c r="I36" s="117"/>
      <c r="J36" s="115"/>
      <c r="K36" s="115"/>
      <c r="L36" s="118"/>
      <c r="M36" s="119"/>
      <c r="N36" s="105"/>
    </row>
    <row r="37" spans="2:14" ht="19.5" x14ac:dyDescent="0.25">
      <c r="B37" s="51"/>
      <c r="C37" s="104"/>
      <c r="D37" s="114"/>
      <c r="E37" s="115"/>
      <c r="F37" s="116"/>
      <c r="G37" s="116"/>
      <c r="H37" s="116"/>
      <c r="I37" s="117"/>
      <c r="J37" s="115"/>
      <c r="K37" s="115"/>
      <c r="L37" s="118"/>
      <c r="M37" s="119"/>
      <c r="N37" s="105"/>
    </row>
    <row r="38" spans="2:14" ht="19.5" x14ac:dyDescent="0.25">
      <c r="B38" s="51"/>
      <c r="C38" s="104"/>
      <c r="D38" s="114"/>
      <c r="E38" s="115"/>
      <c r="F38" s="116"/>
      <c r="G38" s="116"/>
      <c r="H38" s="116"/>
      <c r="I38" s="117"/>
      <c r="J38" s="115"/>
      <c r="K38" s="115"/>
      <c r="L38" s="118"/>
      <c r="M38" s="119"/>
      <c r="N38" s="105"/>
    </row>
    <row r="39" spans="2:14" ht="19.5" x14ac:dyDescent="0.25">
      <c r="B39" s="51"/>
      <c r="C39" s="104"/>
      <c r="D39" s="114"/>
      <c r="E39" s="115"/>
      <c r="F39" s="116"/>
      <c r="G39" s="116"/>
      <c r="H39" s="116"/>
      <c r="I39" s="117"/>
      <c r="J39" s="115"/>
      <c r="K39" s="115"/>
      <c r="L39" s="118"/>
      <c r="M39" s="119"/>
      <c r="N39" s="105"/>
    </row>
    <row r="40" spans="2:14" ht="19.5" x14ac:dyDescent="0.25">
      <c r="B40" s="51"/>
      <c r="C40" s="104"/>
      <c r="D40" s="114"/>
      <c r="E40" s="115"/>
      <c r="F40" s="116"/>
      <c r="G40" s="116"/>
      <c r="H40" s="116"/>
      <c r="I40" s="117"/>
      <c r="J40" s="115"/>
      <c r="K40" s="115"/>
      <c r="L40" s="118"/>
      <c r="M40" s="119"/>
      <c r="N40" s="105"/>
    </row>
    <row r="41" spans="2:14" ht="19.5" x14ac:dyDescent="0.25">
      <c r="B41" s="51"/>
      <c r="C41" s="104"/>
      <c r="D41" s="114"/>
      <c r="E41" s="115"/>
      <c r="F41" s="116"/>
      <c r="G41" s="116"/>
      <c r="H41" s="116"/>
      <c r="I41" s="117"/>
      <c r="J41" s="115"/>
      <c r="K41" s="115"/>
      <c r="L41" s="118"/>
      <c r="M41" s="119"/>
      <c r="N41" s="105"/>
    </row>
    <row r="42" spans="2:14" ht="19.5" x14ac:dyDescent="0.25">
      <c r="B42" s="51"/>
      <c r="C42" s="104"/>
      <c r="D42" s="114"/>
      <c r="E42" s="115"/>
      <c r="F42" s="116"/>
      <c r="G42" s="116"/>
      <c r="H42" s="116"/>
      <c r="I42" s="117"/>
      <c r="J42" s="115"/>
      <c r="K42" s="115"/>
      <c r="L42" s="118"/>
      <c r="M42" s="119"/>
      <c r="N42" s="105"/>
    </row>
    <row r="43" spans="2:14" ht="19.5" x14ac:dyDescent="0.25">
      <c r="B43" s="51"/>
      <c r="C43" s="104"/>
      <c r="D43" s="114"/>
      <c r="E43" s="115"/>
      <c r="F43" s="116"/>
      <c r="G43" s="116"/>
      <c r="H43" s="116"/>
      <c r="I43" s="117"/>
      <c r="J43" s="115"/>
      <c r="K43" s="115"/>
      <c r="L43" s="118"/>
      <c r="M43" s="119"/>
      <c r="N43" s="105"/>
    </row>
    <row r="44" spans="2:14" ht="19.5" x14ac:dyDescent="0.25">
      <c r="B44" s="51"/>
      <c r="C44" s="104"/>
      <c r="D44" s="114"/>
      <c r="E44" s="115"/>
      <c r="F44" s="116"/>
      <c r="G44" s="116"/>
      <c r="H44" s="116"/>
      <c r="I44" s="117"/>
      <c r="J44" s="115"/>
      <c r="K44" s="115"/>
      <c r="L44" s="118"/>
      <c r="M44" s="119"/>
      <c r="N44" s="105"/>
    </row>
    <row r="45" spans="2:14" ht="19.5" x14ac:dyDescent="0.25">
      <c r="B45" s="51"/>
      <c r="C45" s="104"/>
      <c r="D45" s="114"/>
      <c r="E45" s="115"/>
      <c r="F45" s="116"/>
      <c r="G45" s="116"/>
      <c r="H45" s="116"/>
      <c r="I45" s="117"/>
      <c r="J45" s="115"/>
      <c r="K45" s="115"/>
      <c r="L45" s="118"/>
      <c r="M45" s="119"/>
      <c r="N45" s="105"/>
    </row>
    <row r="46" spans="2:14" ht="19.5" x14ac:dyDescent="0.25">
      <c r="B46" s="51"/>
      <c r="C46" s="104"/>
      <c r="D46" s="114"/>
      <c r="E46" s="115"/>
      <c r="F46" s="116"/>
      <c r="G46" s="116"/>
      <c r="H46" s="116"/>
      <c r="I46" s="117"/>
      <c r="J46" s="115"/>
      <c r="K46" s="115"/>
      <c r="L46" s="118"/>
      <c r="M46" s="119"/>
      <c r="N46" s="105"/>
    </row>
    <row r="47" spans="2:14" ht="19.5" x14ac:dyDescent="0.25">
      <c r="B47" s="51"/>
      <c r="C47" s="104"/>
      <c r="D47" s="114"/>
      <c r="E47" s="115"/>
      <c r="F47" s="116"/>
      <c r="G47" s="116"/>
      <c r="H47" s="116"/>
      <c r="I47" s="117"/>
      <c r="J47" s="115"/>
      <c r="K47" s="115"/>
      <c r="L47" s="118"/>
      <c r="M47" s="119"/>
      <c r="N47" s="105"/>
    </row>
    <row r="48" spans="2:14" ht="19.5" x14ac:dyDescent="0.25">
      <c r="B48" s="51"/>
      <c r="C48" s="104"/>
      <c r="D48" s="114"/>
      <c r="E48" s="115"/>
      <c r="F48" s="116"/>
      <c r="G48" s="116"/>
      <c r="H48" s="116"/>
      <c r="I48" s="117"/>
      <c r="J48" s="115"/>
      <c r="K48" s="115"/>
      <c r="L48" s="118"/>
      <c r="M48" s="119"/>
      <c r="N48" s="105"/>
    </row>
    <row r="49" spans="2:14" ht="19.5" x14ac:dyDescent="0.25">
      <c r="B49" s="51"/>
      <c r="C49" s="104"/>
      <c r="D49" s="114"/>
      <c r="E49" s="115"/>
      <c r="F49" s="116"/>
      <c r="G49" s="116"/>
      <c r="H49" s="116"/>
      <c r="I49" s="117"/>
      <c r="J49" s="115"/>
      <c r="K49" s="115"/>
      <c r="L49" s="118"/>
      <c r="M49" s="119"/>
      <c r="N49" s="105"/>
    </row>
    <row r="50" spans="2:14" ht="19.5" x14ac:dyDescent="0.25">
      <c r="B50" s="51"/>
      <c r="C50" s="104"/>
      <c r="D50" s="114"/>
      <c r="E50" s="115"/>
      <c r="F50" s="116"/>
      <c r="G50" s="116"/>
      <c r="H50" s="116"/>
      <c r="I50" s="117"/>
      <c r="J50" s="115"/>
      <c r="K50" s="115"/>
      <c r="L50" s="118"/>
      <c r="M50" s="119"/>
      <c r="N50" s="105"/>
    </row>
    <row r="51" spans="2:14" ht="19.5" x14ac:dyDescent="0.25">
      <c r="B51" s="51"/>
      <c r="C51" s="104"/>
      <c r="D51" s="114"/>
      <c r="E51" s="115"/>
      <c r="F51" s="116"/>
      <c r="G51" s="116"/>
      <c r="H51" s="116"/>
      <c r="I51" s="117"/>
      <c r="J51" s="115"/>
      <c r="K51" s="115"/>
      <c r="L51" s="118"/>
      <c r="M51" s="119"/>
      <c r="N51" s="105"/>
    </row>
    <row r="52" spans="2:14" ht="19.5" x14ac:dyDescent="0.25">
      <c r="B52" s="51"/>
      <c r="C52" s="104"/>
      <c r="D52" s="114"/>
      <c r="E52" s="115"/>
      <c r="F52" s="116"/>
      <c r="G52" s="116"/>
      <c r="H52" s="116"/>
      <c r="I52" s="117"/>
      <c r="J52" s="115"/>
      <c r="K52" s="115"/>
      <c r="L52" s="118"/>
      <c r="M52" s="119"/>
      <c r="N52" s="105"/>
    </row>
    <row r="53" spans="2:14" ht="19.5" x14ac:dyDescent="0.25">
      <c r="B53" s="51"/>
      <c r="C53" s="104"/>
      <c r="D53" s="114"/>
      <c r="E53" s="115"/>
      <c r="F53" s="116"/>
      <c r="G53" s="116"/>
      <c r="H53" s="116"/>
      <c r="I53" s="117"/>
      <c r="J53" s="115"/>
      <c r="K53" s="115"/>
      <c r="L53" s="118"/>
      <c r="M53" s="119"/>
      <c r="N53" s="105"/>
    </row>
    <row r="54" spans="2:14" ht="36.950000000000003" customHeight="1" x14ac:dyDescent="0.25">
      <c r="B54" s="51"/>
      <c r="C54" s="123"/>
      <c r="D54" s="114"/>
      <c r="E54" s="115"/>
      <c r="F54" s="116"/>
      <c r="G54" s="116"/>
      <c r="H54" s="116"/>
      <c r="I54" s="117"/>
      <c r="J54" s="115"/>
      <c r="K54" s="115"/>
      <c r="L54" s="118"/>
      <c r="M54" s="119"/>
      <c r="N54" s="105"/>
    </row>
    <row r="55" spans="2:14" ht="36.950000000000003" customHeight="1" x14ac:dyDescent="0.25">
      <c r="B55" s="51"/>
      <c r="C55" s="123"/>
      <c r="D55" s="114"/>
      <c r="E55" s="115"/>
      <c r="F55" s="116"/>
      <c r="G55" s="116"/>
      <c r="H55" s="116"/>
      <c r="I55" s="117"/>
      <c r="J55" s="115"/>
      <c r="K55" s="115"/>
      <c r="L55" s="118"/>
      <c r="M55" s="119"/>
      <c r="N55" s="105"/>
    </row>
    <row r="56" spans="2:14" ht="19.5" x14ac:dyDescent="0.25">
      <c r="B56" s="51"/>
      <c r="C56" s="123"/>
      <c r="D56" s="114"/>
      <c r="E56" s="115"/>
      <c r="F56" s="116"/>
      <c r="G56" s="116"/>
      <c r="H56" s="116"/>
      <c r="I56" s="117"/>
      <c r="J56" s="115"/>
      <c r="K56" s="115"/>
      <c r="L56" s="118"/>
      <c r="M56" s="119"/>
      <c r="N56" s="105"/>
    </row>
    <row r="57" spans="2:14" ht="36.950000000000003" customHeight="1" x14ac:dyDescent="0.25">
      <c r="B57" s="51"/>
      <c r="C57" s="123"/>
      <c r="D57" s="114"/>
      <c r="E57" s="115"/>
      <c r="F57" s="116"/>
      <c r="G57" s="116"/>
      <c r="H57" s="116"/>
      <c r="I57" s="117"/>
      <c r="J57" s="115"/>
      <c r="K57" s="115"/>
      <c r="L57" s="118"/>
      <c r="M57" s="119"/>
      <c r="N57" s="105"/>
    </row>
    <row r="58" spans="2:14" ht="36.950000000000003" customHeight="1" x14ac:dyDescent="0.25">
      <c r="B58" s="51"/>
      <c r="C58" s="123"/>
      <c r="D58" s="114"/>
      <c r="E58" s="115"/>
      <c r="F58" s="116"/>
      <c r="G58" s="116"/>
      <c r="H58" s="116"/>
      <c r="I58" s="117"/>
      <c r="J58" s="115"/>
      <c r="K58" s="115"/>
      <c r="L58" s="118"/>
      <c r="M58" s="119"/>
      <c r="N58" s="105"/>
    </row>
    <row r="59" spans="2:14" ht="36.950000000000003" customHeight="1" x14ac:dyDescent="0.25">
      <c r="B59" s="51"/>
      <c r="C59" s="123"/>
      <c r="D59" s="114"/>
      <c r="E59" s="115"/>
      <c r="F59" s="116"/>
      <c r="G59" s="116"/>
      <c r="H59" s="116"/>
      <c r="I59" s="117"/>
      <c r="J59" s="115"/>
      <c r="K59" s="115"/>
      <c r="L59" s="118"/>
      <c r="M59" s="119"/>
      <c r="N59" s="105"/>
    </row>
    <row r="60" spans="2:14" ht="36.950000000000003" customHeight="1" x14ac:dyDescent="0.25">
      <c r="B60" s="51"/>
      <c r="C60" s="123"/>
      <c r="D60" s="114"/>
      <c r="E60" s="115"/>
      <c r="F60" s="116"/>
      <c r="G60" s="116"/>
      <c r="H60" s="116"/>
      <c r="I60" s="117"/>
      <c r="J60" s="115"/>
      <c r="K60" s="115"/>
      <c r="L60" s="118"/>
      <c r="M60" s="119"/>
      <c r="N60" s="105"/>
    </row>
    <row r="61" spans="2:14" ht="36.950000000000003" customHeight="1" x14ac:dyDescent="0.25">
      <c r="B61" s="51"/>
      <c r="C61" s="123"/>
      <c r="D61" s="114"/>
      <c r="E61" s="115"/>
      <c r="F61" s="116"/>
      <c r="G61" s="116"/>
      <c r="H61" s="116"/>
      <c r="I61" s="117"/>
      <c r="J61" s="115"/>
      <c r="K61" s="115"/>
      <c r="L61" s="118"/>
      <c r="M61" s="119"/>
      <c r="N61" s="105"/>
    </row>
    <row r="62" spans="2:14" ht="36.950000000000003" customHeight="1" x14ac:dyDescent="0.25">
      <c r="B62" s="51"/>
      <c r="C62" s="123"/>
      <c r="D62" s="114"/>
      <c r="E62" s="115"/>
      <c r="F62" s="116"/>
      <c r="G62" s="116"/>
      <c r="H62" s="116"/>
      <c r="I62" s="117"/>
      <c r="J62" s="115"/>
      <c r="K62" s="115"/>
      <c r="L62" s="118"/>
      <c r="M62" s="119"/>
      <c r="N62" s="105"/>
    </row>
    <row r="63" spans="2:14" ht="36.950000000000003" customHeight="1" x14ac:dyDescent="0.25">
      <c r="B63" s="51"/>
      <c r="C63" s="123"/>
      <c r="D63" s="114"/>
      <c r="E63" s="115"/>
      <c r="F63" s="116"/>
      <c r="G63" s="116"/>
      <c r="H63" s="116"/>
      <c r="I63" s="117"/>
      <c r="J63" s="115"/>
      <c r="K63" s="115"/>
      <c r="L63" s="118"/>
      <c r="M63" s="119"/>
      <c r="N63" s="105"/>
    </row>
    <row r="64" spans="2:14" ht="36.950000000000003" customHeight="1" x14ac:dyDescent="0.25">
      <c r="B64" s="51"/>
      <c r="C64" s="123"/>
      <c r="D64" s="114"/>
      <c r="E64" s="115"/>
      <c r="F64" s="116"/>
      <c r="G64" s="116"/>
      <c r="H64" s="116"/>
      <c r="I64" s="117"/>
      <c r="J64" s="115"/>
      <c r="K64" s="115"/>
      <c r="L64" s="118"/>
      <c r="M64" s="119"/>
      <c r="N64" s="105"/>
    </row>
    <row r="65" spans="2:14" ht="36.950000000000003" customHeight="1" x14ac:dyDescent="0.25">
      <c r="B65" s="51"/>
      <c r="C65" s="123"/>
      <c r="D65" s="114"/>
      <c r="E65" s="115"/>
      <c r="F65" s="116"/>
      <c r="G65" s="116"/>
      <c r="H65" s="116"/>
      <c r="I65" s="117"/>
      <c r="J65" s="115"/>
      <c r="K65" s="115"/>
      <c r="L65" s="118"/>
      <c r="M65" s="119"/>
      <c r="N65" s="105"/>
    </row>
    <row r="66" spans="2:14" ht="19.5" x14ac:dyDescent="0.25">
      <c r="B66" s="51"/>
      <c r="C66" s="123"/>
      <c r="D66" s="114"/>
      <c r="E66" s="115"/>
      <c r="F66" s="116"/>
      <c r="G66" s="116"/>
      <c r="H66" s="116"/>
      <c r="I66" s="117"/>
      <c r="J66" s="115"/>
      <c r="K66" s="115"/>
      <c r="L66" s="118"/>
      <c r="M66" s="119"/>
      <c r="N66" s="105"/>
    </row>
    <row r="67" spans="2:14" ht="19.5" x14ac:dyDescent="0.25">
      <c r="B67" s="51"/>
      <c r="C67" s="123"/>
      <c r="D67" s="114"/>
      <c r="E67" s="115"/>
      <c r="F67" s="116"/>
      <c r="G67" s="116"/>
      <c r="H67" s="116"/>
      <c r="I67" s="117"/>
      <c r="J67" s="115"/>
      <c r="K67" s="115"/>
      <c r="L67" s="118"/>
      <c r="M67" s="119"/>
      <c r="N67" s="105"/>
    </row>
    <row r="68" spans="2:14" ht="36.950000000000003" customHeight="1" x14ac:dyDescent="0.25">
      <c r="B68" s="51"/>
      <c r="C68" s="123"/>
      <c r="D68" s="114"/>
      <c r="E68" s="115"/>
      <c r="F68" s="116"/>
      <c r="G68" s="116"/>
      <c r="H68" s="116"/>
      <c r="I68" s="117"/>
      <c r="J68" s="115"/>
      <c r="K68" s="115"/>
      <c r="L68" s="118"/>
      <c r="M68" s="119"/>
      <c r="N68" s="105"/>
    </row>
    <row r="69" spans="2:14" x14ac:dyDescent="0.25">
      <c r="B69" s="51"/>
      <c r="C69" s="53"/>
      <c r="D69" s="54"/>
      <c r="E69" s="55"/>
      <c r="F69" s="56"/>
      <c r="G69" s="56"/>
      <c r="H69" s="56"/>
      <c r="I69" s="57"/>
      <c r="J69" s="55"/>
      <c r="K69" s="55"/>
      <c r="L69" s="53"/>
      <c r="M69" s="58"/>
      <c r="N69" s="52"/>
    </row>
    <row r="70" spans="2:14" x14ac:dyDescent="0.25">
      <c r="B70" s="51"/>
      <c r="C70" s="53"/>
      <c r="D70" s="54"/>
      <c r="E70" s="55"/>
      <c r="F70" s="56"/>
      <c r="G70" s="56"/>
      <c r="H70" s="56"/>
      <c r="I70" s="57"/>
      <c r="J70" s="55"/>
      <c r="K70" s="55"/>
      <c r="L70" s="53"/>
      <c r="M70" s="58"/>
      <c r="N70" s="52"/>
    </row>
    <row r="71" spans="2:14" x14ac:dyDescent="0.25">
      <c r="B71" s="51"/>
      <c r="C71" s="53"/>
      <c r="D71" s="54"/>
      <c r="E71" s="55"/>
      <c r="F71" s="56"/>
      <c r="G71" s="56"/>
      <c r="H71" s="56"/>
      <c r="I71" s="57"/>
      <c r="J71" s="55"/>
      <c r="K71" s="55"/>
      <c r="L71" s="53"/>
      <c r="M71" s="58"/>
      <c r="N71" s="52"/>
    </row>
    <row r="72" spans="2:14" x14ac:dyDescent="0.25">
      <c r="B72" s="51"/>
      <c r="C72" s="53"/>
      <c r="D72" s="54"/>
      <c r="E72" s="55"/>
      <c r="F72" s="56"/>
      <c r="G72" s="56"/>
      <c r="H72" s="56"/>
      <c r="I72" s="57"/>
      <c r="J72" s="55"/>
      <c r="K72" s="55"/>
      <c r="L72" s="53"/>
      <c r="M72" s="58"/>
      <c r="N72" s="52"/>
    </row>
    <row r="73" spans="2:14" x14ac:dyDescent="0.25">
      <c r="B73" s="51"/>
      <c r="C73" s="53"/>
      <c r="D73" s="54"/>
      <c r="E73" s="55"/>
      <c r="F73" s="56"/>
      <c r="G73" s="56"/>
      <c r="H73" s="56"/>
      <c r="I73" s="57"/>
      <c r="J73" s="55"/>
      <c r="K73" s="55"/>
      <c r="L73" s="53"/>
      <c r="M73" s="58"/>
      <c r="N73" s="52"/>
    </row>
    <row r="74" spans="2:14" x14ac:dyDescent="0.25">
      <c r="B74" s="51"/>
      <c r="C74" s="53"/>
      <c r="D74" s="54"/>
      <c r="E74" s="55"/>
      <c r="F74" s="56"/>
      <c r="G74" s="56"/>
      <c r="H74" s="56"/>
      <c r="I74" s="57"/>
      <c r="J74" s="55"/>
      <c r="K74" s="55"/>
      <c r="L74" s="53"/>
      <c r="M74" s="58"/>
      <c r="N74" s="52"/>
    </row>
    <row r="75" spans="2:14" x14ac:dyDescent="0.25">
      <c r="B75" s="51"/>
      <c r="C75" s="53"/>
      <c r="D75" s="54"/>
      <c r="E75" s="55"/>
      <c r="F75" s="56"/>
      <c r="G75" s="56"/>
      <c r="H75" s="56"/>
      <c r="I75" s="57"/>
      <c r="J75" s="55"/>
      <c r="K75" s="55"/>
      <c r="L75" s="53"/>
      <c r="M75" s="58"/>
      <c r="N75" s="52"/>
    </row>
    <row r="76" spans="2:14" x14ac:dyDescent="0.25">
      <c r="B76" s="51"/>
      <c r="C76" s="53"/>
      <c r="D76" s="54"/>
      <c r="E76" s="55"/>
      <c r="F76" s="56"/>
      <c r="G76" s="56"/>
      <c r="H76" s="56"/>
      <c r="I76" s="57"/>
      <c r="J76" s="55"/>
      <c r="K76" s="55"/>
      <c r="L76" s="53"/>
      <c r="M76" s="58"/>
      <c r="N76" s="52"/>
    </row>
    <row r="77" spans="2:14" x14ac:dyDescent="0.25">
      <c r="B77" s="51"/>
      <c r="C77" s="53"/>
      <c r="D77" s="54"/>
      <c r="E77" s="55"/>
      <c r="F77" s="56"/>
      <c r="G77" s="56"/>
      <c r="H77" s="56"/>
      <c r="I77" s="57"/>
      <c r="J77" s="55"/>
      <c r="K77" s="55"/>
      <c r="L77" s="53"/>
      <c r="M77" s="58"/>
      <c r="N77" s="52"/>
    </row>
    <row r="78" spans="2:14" x14ac:dyDescent="0.25">
      <c r="B78" s="51"/>
      <c r="C78" s="53"/>
      <c r="D78" s="54"/>
      <c r="E78" s="55"/>
      <c r="F78" s="56"/>
      <c r="G78" s="56"/>
      <c r="H78" s="56"/>
      <c r="I78" s="57"/>
      <c r="J78" s="55"/>
      <c r="K78" s="55"/>
      <c r="L78" s="53"/>
      <c r="M78" s="58"/>
      <c r="N78" s="52"/>
    </row>
    <row r="79" spans="2:14" x14ac:dyDescent="0.25">
      <c r="B79" s="51"/>
      <c r="C79" s="53"/>
      <c r="D79" s="54"/>
      <c r="E79" s="55"/>
      <c r="F79" s="56"/>
      <c r="G79" s="56"/>
      <c r="H79" s="56"/>
      <c r="I79" s="57"/>
      <c r="J79" s="55"/>
      <c r="K79" s="55"/>
      <c r="L79" s="53"/>
      <c r="M79" s="58"/>
      <c r="N79" s="52"/>
    </row>
    <row r="80" spans="2:14" x14ac:dyDescent="0.25">
      <c r="B80" s="51"/>
      <c r="C80" s="53"/>
      <c r="D80" s="54"/>
      <c r="E80" s="55"/>
      <c r="F80" s="56"/>
      <c r="G80" s="56"/>
      <c r="H80" s="56"/>
      <c r="I80" s="57"/>
      <c r="J80" s="55"/>
      <c r="K80" s="55"/>
      <c r="L80" s="53"/>
      <c r="M80" s="58"/>
      <c r="N80" s="52"/>
    </row>
    <row r="81" spans="2:14" x14ac:dyDescent="0.25">
      <c r="B81" s="51"/>
      <c r="C81" s="53"/>
      <c r="D81" s="54"/>
      <c r="E81" s="55"/>
      <c r="F81" s="56"/>
      <c r="G81" s="56"/>
      <c r="H81" s="56"/>
      <c r="I81" s="57"/>
      <c r="J81" s="55"/>
      <c r="K81" s="55"/>
      <c r="L81" s="53"/>
      <c r="M81" s="58"/>
      <c r="N81" s="52"/>
    </row>
    <row r="82" spans="2:14" x14ac:dyDescent="0.25">
      <c r="B82" s="51"/>
      <c r="C82" s="53"/>
      <c r="D82" s="54"/>
      <c r="E82" s="55"/>
      <c r="F82" s="56"/>
      <c r="G82" s="56"/>
      <c r="H82" s="56"/>
      <c r="I82" s="57"/>
      <c r="J82" s="55"/>
      <c r="K82" s="55"/>
      <c r="L82" s="53"/>
      <c r="M82" s="58"/>
      <c r="N82" s="52"/>
    </row>
    <row r="83" spans="2:14" x14ac:dyDescent="0.25">
      <c r="B83" s="51"/>
      <c r="C83" s="53"/>
      <c r="D83" s="54"/>
      <c r="E83" s="55"/>
      <c r="F83" s="56"/>
      <c r="G83" s="56"/>
      <c r="H83" s="56"/>
      <c r="I83" s="57"/>
      <c r="J83" s="55"/>
      <c r="K83" s="55"/>
      <c r="L83" s="53"/>
      <c r="M83" s="58"/>
      <c r="N83" s="52"/>
    </row>
    <row r="84" spans="2:14" x14ac:dyDescent="0.25">
      <c r="B84" s="51"/>
      <c r="C84" s="53"/>
      <c r="D84" s="54"/>
      <c r="E84" s="55"/>
      <c r="F84" s="56"/>
      <c r="G84" s="56"/>
      <c r="H84" s="56"/>
      <c r="I84" s="57"/>
      <c r="J84" s="55"/>
      <c r="K84" s="55"/>
      <c r="L84" s="53"/>
      <c r="M84" s="58"/>
      <c r="N84" s="52"/>
    </row>
    <row r="85" spans="2:14" x14ac:dyDescent="0.25">
      <c r="B85" s="51"/>
      <c r="C85" s="53"/>
      <c r="D85" s="54"/>
      <c r="E85" s="55"/>
      <c r="F85" s="56"/>
      <c r="G85" s="56"/>
      <c r="H85" s="56"/>
      <c r="I85" s="57"/>
      <c r="J85" s="55"/>
      <c r="K85" s="55"/>
      <c r="L85" s="53"/>
      <c r="M85" s="58"/>
      <c r="N85" s="52"/>
    </row>
    <row r="86" spans="2:14" x14ac:dyDescent="0.25">
      <c r="B86" s="51"/>
      <c r="C86" s="53"/>
      <c r="D86" s="54"/>
      <c r="E86" s="55"/>
      <c r="F86" s="56"/>
      <c r="G86" s="56"/>
      <c r="H86" s="56"/>
      <c r="I86" s="57"/>
      <c r="J86" s="55"/>
      <c r="K86" s="55"/>
      <c r="L86" s="53"/>
      <c r="M86" s="58"/>
      <c r="N86" s="52"/>
    </row>
    <row r="87" spans="2:14" x14ac:dyDescent="0.25">
      <c r="B87" s="51"/>
      <c r="C87" s="53"/>
      <c r="D87" s="54"/>
      <c r="E87" s="55"/>
      <c r="F87" s="56"/>
      <c r="G87" s="56"/>
      <c r="H87" s="56"/>
      <c r="I87" s="57"/>
      <c r="J87" s="55"/>
      <c r="K87" s="55"/>
      <c r="L87" s="53"/>
      <c r="M87" s="58"/>
      <c r="N87" s="52"/>
    </row>
    <row r="88" spans="2:14" x14ac:dyDescent="0.25">
      <c r="B88" s="51"/>
      <c r="C88" s="53"/>
      <c r="D88" s="54"/>
      <c r="E88" s="55"/>
      <c r="F88" s="56"/>
      <c r="G88" s="56"/>
      <c r="H88" s="56"/>
      <c r="I88" s="57"/>
      <c r="J88" s="55"/>
      <c r="K88" s="55"/>
      <c r="L88" s="53"/>
      <c r="M88" s="58"/>
      <c r="N88" s="52"/>
    </row>
    <row r="89" spans="2:14" x14ac:dyDescent="0.25">
      <c r="B89" s="51"/>
      <c r="C89" s="53"/>
      <c r="D89" s="54"/>
      <c r="E89" s="55"/>
      <c r="F89" s="56"/>
      <c r="G89" s="56"/>
      <c r="H89" s="56"/>
      <c r="I89" s="57"/>
      <c r="J89" s="55"/>
      <c r="K89" s="55"/>
      <c r="L89" s="53"/>
      <c r="M89" s="58"/>
      <c r="N89" s="52"/>
    </row>
    <row r="90" spans="2:14" x14ac:dyDescent="0.25">
      <c r="B90" s="51"/>
      <c r="C90" s="53"/>
      <c r="D90" s="54"/>
      <c r="E90" s="55"/>
      <c r="F90" s="56"/>
      <c r="G90" s="56"/>
      <c r="H90" s="56"/>
      <c r="I90" s="57"/>
      <c r="J90" s="55"/>
      <c r="K90" s="55"/>
      <c r="L90" s="53"/>
      <c r="M90" s="58"/>
      <c r="N90" s="52"/>
    </row>
    <row r="91" spans="2:14" x14ac:dyDescent="0.25">
      <c r="B91" s="51"/>
      <c r="C91" s="53"/>
      <c r="D91" s="54"/>
      <c r="E91" s="55"/>
      <c r="F91" s="56"/>
      <c r="G91" s="56"/>
      <c r="H91" s="56"/>
      <c r="I91" s="57"/>
      <c r="J91" s="55"/>
      <c r="K91" s="55"/>
      <c r="L91" s="53"/>
      <c r="M91" s="58"/>
      <c r="N91" s="52"/>
    </row>
    <row r="92" spans="2:14" x14ac:dyDescent="0.25">
      <c r="B92" s="51"/>
      <c r="C92" s="53"/>
      <c r="D92" s="54"/>
      <c r="E92" s="55"/>
      <c r="F92" s="56"/>
      <c r="G92" s="56"/>
      <c r="H92" s="56"/>
      <c r="I92" s="57"/>
      <c r="J92" s="55"/>
      <c r="K92" s="55"/>
      <c r="L92" s="53"/>
      <c r="M92" s="58"/>
      <c r="N92" s="52"/>
    </row>
    <row r="93" spans="2:14" x14ac:dyDescent="0.25">
      <c r="B93" s="51"/>
      <c r="C93" s="53"/>
      <c r="D93" s="54"/>
      <c r="E93" s="55"/>
      <c r="F93" s="56"/>
      <c r="G93" s="56"/>
      <c r="H93" s="56"/>
      <c r="I93" s="57"/>
      <c r="J93" s="55"/>
      <c r="K93" s="55"/>
      <c r="L93" s="53"/>
      <c r="M93" s="58"/>
      <c r="N93" s="52"/>
    </row>
    <row r="94" spans="2:14" x14ac:dyDescent="0.25">
      <c r="B94" s="51"/>
      <c r="C94" s="53"/>
      <c r="D94" s="54"/>
      <c r="E94" s="55"/>
      <c r="F94" s="56"/>
      <c r="G94" s="56"/>
      <c r="H94" s="56"/>
      <c r="I94" s="57"/>
      <c r="J94" s="55"/>
      <c r="K94" s="55"/>
      <c r="L94" s="53"/>
      <c r="M94" s="58"/>
      <c r="N94" s="52"/>
    </row>
    <row r="95" spans="2:14" x14ac:dyDescent="0.25">
      <c r="B95" s="51"/>
      <c r="C95" s="53"/>
      <c r="D95" s="54"/>
      <c r="E95" s="55"/>
      <c r="F95" s="56"/>
      <c r="G95" s="56"/>
      <c r="H95" s="56"/>
      <c r="I95" s="57"/>
      <c r="J95" s="55"/>
      <c r="K95" s="55"/>
      <c r="L95" s="53"/>
      <c r="M95" s="58"/>
      <c r="N95" s="52"/>
    </row>
    <row r="96" spans="2:14" x14ac:dyDescent="0.25">
      <c r="B96" s="51"/>
      <c r="C96" s="53"/>
      <c r="D96" s="54"/>
      <c r="E96" s="55"/>
      <c r="F96" s="56"/>
      <c r="G96" s="56"/>
      <c r="H96" s="56"/>
      <c r="I96" s="57"/>
      <c r="J96" s="55"/>
      <c r="K96" s="55"/>
      <c r="L96" s="53"/>
      <c r="M96" s="58"/>
      <c r="N96" s="52"/>
    </row>
    <row r="97" spans="2:14" x14ac:dyDescent="0.25">
      <c r="B97" s="51"/>
      <c r="C97" s="53"/>
      <c r="D97" s="54"/>
      <c r="E97" s="55"/>
      <c r="F97" s="56"/>
      <c r="G97" s="56"/>
      <c r="H97" s="56"/>
      <c r="I97" s="57"/>
      <c r="J97" s="55"/>
      <c r="K97" s="55"/>
      <c r="L97" s="53"/>
      <c r="M97" s="58"/>
      <c r="N97" s="52"/>
    </row>
    <row r="98" spans="2:14" x14ac:dyDescent="0.25">
      <c r="B98" s="51"/>
      <c r="C98" s="53"/>
      <c r="D98" s="54"/>
      <c r="E98" s="55"/>
      <c r="F98" s="56"/>
      <c r="G98" s="56"/>
      <c r="H98" s="56"/>
      <c r="I98" s="57"/>
      <c r="J98" s="55"/>
      <c r="K98" s="55"/>
      <c r="L98" s="53"/>
      <c r="M98" s="58"/>
      <c r="N98" s="52"/>
    </row>
    <row r="99" spans="2:14" x14ac:dyDescent="0.25">
      <c r="B99" s="51"/>
      <c r="C99" s="53"/>
      <c r="D99" s="54"/>
      <c r="E99" s="55"/>
      <c r="F99" s="56"/>
      <c r="G99" s="56"/>
      <c r="H99" s="56"/>
      <c r="I99" s="57"/>
      <c r="J99" s="55"/>
      <c r="K99" s="55"/>
      <c r="L99" s="53"/>
      <c r="M99" s="58"/>
      <c r="N99" s="52"/>
    </row>
    <row r="100" spans="2:14" x14ac:dyDescent="0.25">
      <c r="B100" s="51"/>
      <c r="C100" s="53"/>
      <c r="D100" s="54"/>
      <c r="E100" s="55"/>
      <c r="F100" s="56"/>
      <c r="G100" s="56"/>
      <c r="H100" s="56"/>
      <c r="I100" s="57"/>
      <c r="J100" s="55"/>
      <c r="K100" s="55"/>
      <c r="L100" s="53"/>
      <c r="M100" s="58"/>
      <c r="N100" s="52"/>
    </row>
    <row r="101" spans="2:14" x14ac:dyDescent="0.25">
      <c r="B101" s="51"/>
      <c r="C101" s="53"/>
      <c r="D101" s="54"/>
      <c r="E101" s="55"/>
      <c r="F101" s="56"/>
      <c r="G101" s="56"/>
      <c r="H101" s="56"/>
      <c r="I101" s="57"/>
      <c r="J101" s="55"/>
      <c r="K101" s="55"/>
      <c r="L101" s="53"/>
      <c r="M101" s="58"/>
      <c r="N101" s="52"/>
    </row>
    <row r="102" spans="2:14" x14ac:dyDescent="0.25">
      <c r="B102" s="51"/>
      <c r="C102" s="53"/>
      <c r="D102" s="54"/>
      <c r="E102" s="55"/>
      <c r="F102" s="56"/>
      <c r="G102" s="56"/>
      <c r="H102" s="56"/>
      <c r="I102" s="57"/>
      <c r="J102" s="55"/>
      <c r="K102" s="55"/>
      <c r="L102" s="53"/>
      <c r="M102" s="58"/>
      <c r="N102" s="52"/>
    </row>
    <row r="103" spans="2:14" x14ac:dyDescent="0.25">
      <c r="B103" s="51"/>
      <c r="C103" s="53"/>
      <c r="D103" s="54"/>
      <c r="E103" s="55"/>
      <c r="F103" s="56"/>
      <c r="G103" s="56"/>
      <c r="H103" s="56"/>
      <c r="I103" s="57"/>
      <c r="J103" s="55"/>
      <c r="K103" s="55"/>
      <c r="L103" s="53"/>
      <c r="M103" s="58"/>
      <c r="N103" s="52"/>
    </row>
    <row r="104" spans="2:14" x14ac:dyDescent="0.25">
      <c r="B104" s="51"/>
      <c r="C104" s="53"/>
      <c r="D104" s="54"/>
      <c r="E104" s="55"/>
      <c r="F104" s="56"/>
      <c r="G104" s="56"/>
      <c r="H104" s="56"/>
      <c r="I104" s="57"/>
      <c r="J104" s="55"/>
      <c r="K104" s="55"/>
      <c r="L104" s="53"/>
      <c r="M104" s="58"/>
      <c r="N104" s="52"/>
    </row>
    <row r="105" spans="2:14" x14ac:dyDescent="0.25">
      <c r="B105" s="51"/>
      <c r="C105" s="53"/>
      <c r="D105" s="54"/>
      <c r="E105" s="55"/>
      <c r="F105" s="56"/>
      <c r="G105" s="56"/>
      <c r="H105" s="56"/>
      <c r="I105" s="57"/>
      <c r="J105" s="55"/>
      <c r="K105" s="55"/>
      <c r="L105" s="53"/>
      <c r="M105" s="58"/>
      <c r="N105" s="52"/>
    </row>
    <row r="106" spans="2:14" x14ac:dyDescent="0.25">
      <c r="B106" s="51"/>
      <c r="C106" s="53"/>
      <c r="D106" s="54"/>
      <c r="E106" s="55"/>
      <c r="F106" s="56"/>
      <c r="G106" s="56"/>
      <c r="H106" s="56"/>
      <c r="I106" s="57"/>
      <c r="J106" s="55"/>
      <c r="K106" s="55"/>
      <c r="L106" s="53"/>
      <c r="M106" s="58"/>
      <c r="N106" s="52"/>
    </row>
    <row r="107" spans="2:14" x14ac:dyDescent="0.25">
      <c r="B107" s="51"/>
      <c r="C107" s="53"/>
      <c r="D107" s="54"/>
      <c r="E107" s="55"/>
      <c r="F107" s="56"/>
      <c r="G107" s="56"/>
      <c r="H107" s="56"/>
      <c r="I107" s="57"/>
      <c r="J107" s="55"/>
      <c r="K107" s="55"/>
      <c r="L107" s="53"/>
      <c r="M107" s="58"/>
      <c r="N107" s="52"/>
    </row>
    <row r="108" spans="2:14" x14ac:dyDescent="0.25">
      <c r="B108" s="51"/>
      <c r="C108" s="53"/>
      <c r="D108" s="54"/>
      <c r="E108" s="55"/>
      <c r="F108" s="56"/>
      <c r="G108" s="56"/>
      <c r="H108" s="56"/>
      <c r="I108" s="57"/>
      <c r="J108" s="55"/>
      <c r="K108" s="55"/>
      <c r="L108" s="53"/>
      <c r="M108" s="58"/>
      <c r="N108" s="52"/>
    </row>
    <row r="109" spans="2:14" x14ac:dyDescent="0.25">
      <c r="B109" s="51"/>
      <c r="C109" s="53"/>
      <c r="D109" s="54"/>
      <c r="E109" s="55"/>
      <c r="F109" s="56"/>
      <c r="G109" s="56"/>
      <c r="H109" s="56"/>
      <c r="I109" s="57"/>
      <c r="J109" s="55"/>
      <c r="K109" s="55"/>
      <c r="L109" s="53"/>
      <c r="M109" s="58"/>
      <c r="N109" s="52"/>
    </row>
    <row r="110" spans="2:14" x14ac:dyDescent="0.25">
      <c r="B110" s="51"/>
      <c r="C110" s="53"/>
      <c r="D110" s="54"/>
      <c r="E110" s="55"/>
      <c r="F110" s="56"/>
      <c r="G110" s="56"/>
      <c r="H110" s="56"/>
      <c r="I110" s="57"/>
      <c r="J110" s="55"/>
      <c r="K110" s="55"/>
      <c r="L110" s="53"/>
      <c r="M110" s="58"/>
      <c r="N110" s="52"/>
    </row>
    <row r="111" spans="2:14" x14ac:dyDescent="0.25">
      <c r="B111" s="51"/>
      <c r="C111" s="53"/>
      <c r="D111" s="54"/>
      <c r="E111" s="55"/>
      <c r="F111" s="56"/>
      <c r="G111" s="56"/>
      <c r="H111" s="56"/>
      <c r="I111" s="57"/>
      <c r="J111" s="55"/>
      <c r="K111" s="55"/>
      <c r="L111" s="53"/>
      <c r="M111" s="58"/>
      <c r="N111" s="52"/>
    </row>
    <row r="112" spans="2:14" x14ac:dyDescent="0.25">
      <c r="B112" s="51"/>
      <c r="C112" s="53"/>
      <c r="D112" s="54"/>
      <c r="E112" s="55"/>
      <c r="F112" s="56"/>
      <c r="G112" s="56"/>
      <c r="H112" s="56"/>
      <c r="I112" s="57"/>
      <c r="J112" s="55"/>
      <c r="K112" s="55"/>
      <c r="L112" s="53"/>
      <c r="M112" s="58"/>
      <c r="N112" s="52"/>
    </row>
    <row r="113" spans="2:14" x14ac:dyDescent="0.25">
      <c r="B113" s="51"/>
      <c r="C113" s="53"/>
      <c r="D113" s="54"/>
      <c r="E113" s="55"/>
      <c r="F113" s="56"/>
      <c r="G113" s="56"/>
      <c r="H113" s="56"/>
      <c r="I113" s="57"/>
      <c r="J113" s="55"/>
      <c r="K113" s="55"/>
      <c r="L113" s="53"/>
      <c r="M113" s="58"/>
      <c r="N113" s="52"/>
    </row>
    <row r="114" spans="2:14" x14ac:dyDescent="0.25">
      <c r="B114" s="51"/>
      <c r="C114" s="53"/>
      <c r="D114" s="54"/>
      <c r="E114" s="55"/>
      <c r="F114" s="56"/>
      <c r="G114" s="56"/>
      <c r="H114" s="56"/>
      <c r="I114" s="57"/>
      <c r="J114" s="55"/>
      <c r="K114" s="55"/>
      <c r="L114" s="53"/>
      <c r="M114" s="58"/>
      <c r="N114" s="52"/>
    </row>
    <row r="115" spans="2:14" x14ac:dyDescent="0.25">
      <c r="B115" s="51"/>
      <c r="C115" s="53"/>
      <c r="D115" s="54"/>
      <c r="E115" s="55"/>
      <c r="F115" s="56"/>
      <c r="G115" s="56"/>
      <c r="H115" s="56"/>
      <c r="I115" s="57"/>
      <c r="J115" s="55"/>
      <c r="K115" s="55"/>
      <c r="L115" s="53"/>
      <c r="M115" s="58"/>
      <c r="N115" s="52"/>
    </row>
    <row r="116" spans="2:14" x14ac:dyDescent="0.25">
      <c r="B116" s="51"/>
      <c r="C116" s="53"/>
      <c r="D116" s="54"/>
      <c r="E116" s="55"/>
      <c r="F116" s="56"/>
      <c r="G116" s="56"/>
      <c r="H116" s="56"/>
      <c r="I116" s="57"/>
      <c r="J116" s="55"/>
      <c r="K116" s="55"/>
      <c r="L116" s="53"/>
      <c r="M116" s="58"/>
      <c r="N116" s="52"/>
    </row>
    <row r="117" spans="2:14" x14ac:dyDescent="0.25">
      <c r="B117" s="51"/>
      <c r="C117" s="53"/>
      <c r="D117" s="54"/>
      <c r="E117" s="55"/>
      <c r="F117" s="56"/>
      <c r="G117" s="56"/>
      <c r="H117" s="56"/>
      <c r="I117" s="57"/>
      <c r="J117" s="55"/>
      <c r="K117" s="55"/>
      <c r="L117" s="53"/>
      <c r="M117" s="58"/>
      <c r="N117" s="52"/>
    </row>
    <row r="118" spans="2:14" x14ac:dyDescent="0.25">
      <c r="B118" s="51"/>
      <c r="C118" s="53"/>
      <c r="D118" s="54"/>
      <c r="E118" s="55"/>
      <c r="F118" s="56"/>
      <c r="G118" s="56"/>
      <c r="H118" s="56"/>
      <c r="I118" s="57"/>
      <c r="J118" s="55"/>
      <c r="K118" s="55"/>
      <c r="L118" s="53"/>
      <c r="M118" s="58"/>
      <c r="N118" s="52"/>
    </row>
    <row r="119" spans="2:14" x14ac:dyDescent="0.25">
      <c r="B119" s="51"/>
      <c r="C119" s="53"/>
      <c r="D119" s="54"/>
      <c r="E119" s="55"/>
      <c r="F119" s="56"/>
      <c r="G119" s="56"/>
      <c r="H119" s="56"/>
      <c r="I119" s="57"/>
      <c r="J119" s="55"/>
      <c r="K119" s="55"/>
      <c r="L119" s="53"/>
      <c r="M119" s="58"/>
      <c r="N119" s="52"/>
    </row>
    <row r="120" spans="2:14" x14ac:dyDescent="0.25">
      <c r="B120" s="51"/>
      <c r="C120" s="53"/>
      <c r="D120" s="54"/>
      <c r="E120" s="55"/>
      <c r="F120" s="56"/>
      <c r="G120" s="56"/>
      <c r="H120" s="56"/>
      <c r="I120" s="57"/>
      <c r="J120" s="55"/>
      <c r="K120" s="55"/>
      <c r="L120" s="53"/>
      <c r="M120" s="58"/>
      <c r="N120" s="52"/>
    </row>
    <row r="121" spans="2:14" x14ac:dyDescent="0.25">
      <c r="B121" s="51"/>
      <c r="C121" s="53"/>
      <c r="D121" s="54"/>
      <c r="E121" s="55"/>
      <c r="F121" s="56"/>
      <c r="G121" s="56"/>
      <c r="H121" s="56"/>
      <c r="I121" s="57"/>
      <c r="J121" s="55"/>
      <c r="K121" s="55"/>
      <c r="L121" s="53"/>
      <c r="M121" s="58"/>
      <c r="N121" s="52"/>
    </row>
    <row r="122" spans="2:14" x14ac:dyDescent="0.25">
      <c r="B122" s="51"/>
      <c r="C122" s="53"/>
      <c r="D122" s="54"/>
      <c r="E122" s="55"/>
      <c r="F122" s="56"/>
      <c r="G122" s="56"/>
      <c r="H122" s="56"/>
      <c r="I122" s="57"/>
      <c r="J122" s="55"/>
      <c r="K122" s="55"/>
      <c r="L122" s="53"/>
      <c r="M122" s="58"/>
      <c r="N122" s="52"/>
    </row>
    <row r="123" spans="2:14" x14ac:dyDescent="0.25">
      <c r="B123" s="51"/>
      <c r="C123" s="53"/>
      <c r="D123" s="54"/>
      <c r="E123" s="55"/>
      <c r="F123" s="56"/>
      <c r="G123" s="56"/>
      <c r="H123" s="56"/>
      <c r="I123" s="57"/>
      <c r="J123" s="55"/>
      <c r="K123" s="55"/>
      <c r="L123" s="53"/>
      <c r="M123" s="58"/>
      <c r="N123" s="52"/>
    </row>
    <row r="124" spans="2:14" x14ac:dyDescent="0.25">
      <c r="B124" s="51"/>
      <c r="C124" s="53"/>
      <c r="D124" s="54"/>
      <c r="E124" s="55"/>
      <c r="F124" s="56"/>
      <c r="G124" s="56"/>
      <c r="H124" s="56"/>
      <c r="I124" s="57"/>
      <c r="J124" s="55"/>
      <c r="K124" s="55"/>
      <c r="L124" s="53"/>
      <c r="M124" s="58"/>
      <c r="N124" s="52"/>
    </row>
    <row r="125" spans="2:14" x14ac:dyDescent="0.25">
      <c r="B125" s="51"/>
      <c r="C125" s="53"/>
      <c r="D125" s="54"/>
      <c r="E125" s="55"/>
      <c r="F125" s="56"/>
      <c r="G125" s="56"/>
      <c r="H125" s="56"/>
      <c r="I125" s="57"/>
      <c r="J125" s="55"/>
      <c r="K125" s="55"/>
      <c r="L125" s="53"/>
      <c r="M125" s="58"/>
      <c r="N125" s="52"/>
    </row>
    <row r="126" spans="2:14" x14ac:dyDescent="0.25">
      <c r="B126" s="51"/>
      <c r="C126" s="53"/>
      <c r="D126" s="54"/>
      <c r="E126" s="55"/>
      <c r="F126" s="56"/>
      <c r="G126" s="56"/>
      <c r="H126" s="56"/>
      <c r="I126" s="57"/>
      <c r="J126" s="55"/>
      <c r="K126" s="55"/>
      <c r="L126" s="53"/>
      <c r="M126" s="58"/>
      <c r="N126" s="52"/>
    </row>
    <row r="127" spans="2:14" x14ac:dyDescent="0.25">
      <c r="B127" s="51"/>
      <c r="C127" s="53"/>
      <c r="D127" s="54"/>
      <c r="E127" s="55"/>
      <c r="F127" s="56"/>
      <c r="G127" s="56"/>
      <c r="H127" s="56"/>
      <c r="I127" s="57"/>
      <c r="J127" s="55"/>
      <c r="K127" s="55"/>
      <c r="L127" s="53"/>
      <c r="M127" s="58"/>
      <c r="N127" s="52"/>
    </row>
    <row r="128" spans="2:14" x14ac:dyDescent="0.25">
      <c r="B128" s="51"/>
      <c r="C128" s="53"/>
      <c r="D128" s="54"/>
      <c r="E128" s="55"/>
      <c r="F128" s="56"/>
      <c r="G128" s="56"/>
      <c r="H128" s="56"/>
      <c r="I128" s="57"/>
      <c r="J128" s="55"/>
      <c r="K128" s="55"/>
      <c r="L128" s="53"/>
      <c r="M128" s="58"/>
      <c r="N128" s="52"/>
    </row>
    <row r="129" spans="2:14" x14ac:dyDescent="0.25">
      <c r="B129" s="51"/>
      <c r="C129" s="53"/>
      <c r="D129" s="54"/>
      <c r="E129" s="55"/>
      <c r="F129" s="56"/>
      <c r="G129" s="56"/>
      <c r="H129" s="56"/>
      <c r="I129" s="57"/>
      <c r="J129" s="55"/>
      <c r="K129" s="55"/>
      <c r="L129" s="53"/>
      <c r="M129" s="58"/>
      <c r="N129" s="52"/>
    </row>
    <row r="130" spans="2:14" x14ac:dyDescent="0.25">
      <c r="B130" s="51"/>
      <c r="C130" s="53"/>
      <c r="D130" s="54"/>
      <c r="E130" s="55"/>
      <c r="F130" s="56"/>
      <c r="G130" s="56"/>
      <c r="H130" s="56"/>
      <c r="I130" s="57"/>
      <c r="J130" s="55"/>
      <c r="K130" s="55"/>
      <c r="L130" s="53"/>
      <c r="M130" s="58"/>
      <c r="N130" s="52"/>
    </row>
    <row r="131" spans="2:14" x14ac:dyDescent="0.25">
      <c r="B131" s="51"/>
      <c r="C131" s="53"/>
      <c r="D131" s="54"/>
      <c r="E131" s="55"/>
      <c r="F131" s="56"/>
      <c r="G131" s="56"/>
      <c r="H131" s="56"/>
      <c r="I131" s="57"/>
      <c r="J131" s="55"/>
      <c r="K131" s="55"/>
      <c r="L131" s="53"/>
      <c r="M131" s="58"/>
      <c r="N131" s="52"/>
    </row>
    <row r="132" spans="2:14" x14ac:dyDescent="0.25">
      <c r="B132" s="51"/>
      <c r="C132" s="53"/>
      <c r="D132" s="54"/>
      <c r="E132" s="55"/>
      <c r="F132" s="56"/>
      <c r="G132" s="56"/>
      <c r="H132" s="56"/>
      <c r="I132" s="57"/>
      <c r="J132" s="55"/>
      <c r="K132" s="55"/>
      <c r="L132" s="53"/>
      <c r="M132" s="58"/>
      <c r="N132" s="52"/>
    </row>
    <row r="133" spans="2:14" x14ac:dyDescent="0.25">
      <c r="B133" s="51"/>
      <c r="C133" s="53"/>
      <c r="D133" s="54"/>
      <c r="E133" s="55"/>
      <c r="F133" s="56"/>
      <c r="G133" s="56"/>
      <c r="H133" s="56"/>
      <c r="I133" s="57"/>
      <c r="J133" s="55"/>
      <c r="K133" s="55"/>
      <c r="L133" s="53"/>
      <c r="M133" s="58"/>
      <c r="N133" s="52"/>
    </row>
    <row r="134" spans="2:14" x14ac:dyDescent="0.25">
      <c r="B134" s="51"/>
      <c r="C134" s="53"/>
      <c r="D134" s="54"/>
      <c r="E134" s="55"/>
      <c r="F134" s="56"/>
      <c r="G134" s="56"/>
      <c r="H134" s="56"/>
      <c r="I134" s="57"/>
      <c r="J134" s="55"/>
      <c r="K134" s="55"/>
      <c r="L134" s="53"/>
      <c r="M134" s="58"/>
      <c r="N134" s="52"/>
    </row>
    <row r="135" spans="2:14" x14ac:dyDescent="0.25">
      <c r="B135" s="51"/>
      <c r="C135" s="53"/>
      <c r="D135" s="54"/>
      <c r="E135" s="55"/>
      <c r="F135" s="56"/>
      <c r="G135" s="56"/>
      <c r="H135" s="56"/>
      <c r="I135" s="57"/>
      <c r="J135" s="55"/>
      <c r="K135" s="55"/>
      <c r="L135" s="53"/>
      <c r="M135" s="58"/>
      <c r="N135" s="52"/>
    </row>
    <row r="136" spans="2:14" x14ac:dyDescent="0.25">
      <c r="B136" s="51"/>
      <c r="C136" s="53"/>
      <c r="D136" s="54"/>
      <c r="E136" s="55"/>
      <c r="F136" s="56"/>
      <c r="G136" s="56"/>
      <c r="H136" s="56"/>
      <c r="I136" s="57"/>
      <c r="J136" s="55"/>
      <c r="K136" s="55"/>
      <c r="L136" s="53"/>
      <c r="M136" s="58"/>
      <c r="N136" s="52"/>
    </row>
    <row r="137" spans="2:14" x14ac:dyDescent="0.25">
      <c r="B137" s="51"/>
      <c r="C137" s="53"/>
      <c r="D137" s="54"/>
      <c r="E137" s="55"/>
      <c r="F137" s="56"/>
      <c r="G137" s="56"/>
      <c r="H137" s="56"/>
      <c r="I137" s="57"/>
      <c r="J137" s="55"/>
      <c r="K137" s="55"/>
      <c r="L137" s="53"/>
      <c r="M137" s="58"/>
      <c r="N137" s="52"/>
    </row>
    <row r="138" spans="2:14" x14ac:dyDescent="0.25">
      <c r="B138" s="51"/>
      <c r="C138" s="53"/>
      <c r="D138" s="54"/>
      <c r="E138" s="55"/>
      <c r="F138" s="56"/>
      <c r="G138" s="56"/>
      <c r="H138" s="56"/>
      <c r="I138" s="57"/>
      <c r="J138" s="55"/>
      <c r="K138" s="55"/>
      <c r="L138" s="53"/>
      <c r="M138" s="58"/>
      <c r="N138" s="52"/>
    </row>
    <row r="139" spans="2:14" x14ac:dyDescent="0.25">
      <c r="B139" s="51"/>
      <c r="C139" s="53"/>
      <c r="D139" s="54"/>
      <c r="E139" s="55"/>
      <c r="F139" s="56"/>
      <c r="G139" s="56"/>
      <c r="H139" s="56"/>
      <c r="I139" s="57"/>
      <c r="J139" s="55"/>
      <c r="K139" s="55"/>
      <c r="L139" s="53"/>
      <c r="M139" s="58"/>
      <c r="N139" s="52"/>
    </row>
    <row r="140" spans="2:14" x14ac:dyDescent="0.25">
      <c r="B140" s="51"/>
      <c r="C140" s="53"/>
      <c r="D140" s="54"/>
      <c r="E140" s="55"/>
      <c r="F140" s="56"/>
      <c r="G140" s="56"/>
      <c r="H140" s="56"/>
      <c r="I140" s="57"/>
      <c r="J140" s="55"/>
      <c r="K140" s="55"/>
      <c r="L140" s="53"/>
      <c r="M140" s="58"/>
      <c r="N140" s="52"/>
    </row>
    <row r="141" spans="2:14" x14ac:dyDescent="0.25">
      <c r="B141" s="51"/>
      <c r="C141" s="53"/>
      <c r="D141" s="54"/>
      <c r="E141" s="55"/>
      <c r="F141" s="56"/>
      <c r="G141" s="56"/>
      <c r="H141" s="56"/>
      <c r="I141" s="57"/>
      <c r="J141" s="55"/>
      <c r="K141" s="55"/>
      <c r="L141" s="53"/>
      <c r="M141" s="58"/>
      <c r="N141" s="52"/>
    </row>
    <row r="142" spans="2:14" x14ac:dyDescent="0.25">
      <c r="B142" s="51"/>
      <c r="C142" s="53"/>
      <c r="D142" s="54"/>
      <c r="E142" s="55"/>
      <c r="F142" s="56"/>
      <c r="G142" s="56"/>
      <c r="H142" s="56"/>
      <c r="I142" s="57"/>
      <c r="J142" s="55"/>
      <c r="K142" s="55"/>
      <c r="L142" s="53"/>
      <c r="M142" s="58"/>
      <c r="N142" s="52"/>
    </row>
    <row r="143" spans="2:14" x14ac:dyDescent="0.25">
      <c r="B143" s="51"/>
      <c r="C143" s="53"/>
      <c r="D143" s="54"/>
      <c r="E143" s="55"/>
      <c r="F143" s="56"/>
      <c r="G143" s="56"/>
      <c r="H143" s="56"/>
      <c r="I143" s="57"/>
      <c r="J143" s="55"/>
      <c r="K143" s="55"/>
      <c r="L143" s="53"/>
      <c r="M143" s="58"/>
      <c r="N143" s="52"/>
    </row>
    <row r="144" spans="2:14" x14ac:dyDescent="0.25">
      <c r="B144" s="51"/>
      <c r="C144" s="53"/>
      <c r="D144" s="54"/>
      <c r="E144" s="55"/>
      <c r="F144" s="56"/>
      <c r="G144" s="56"/>
      <c r="H144" s="56"/>
      <c r="I144" s="57"/>
      <c r="J144" s="55"/>
      <c r="K144" s="55"/>
      <c r="L144" s="53"/>
      <c r="M144" s="58"/>
      <c r="N144" s="52"/>
    </row>
    <row r="145" spans="2:14" x14ac:dyDescent="0.25">
      <c r="B145" s="51"/>
      <c r="C145" s="53"/>
      <c r="D145" s="54"/>
      <c r="E145" s="55"/>
      <c r="F145" s="56"/>
      <c r="G145" s="56"/>
      <c r="H145" s="56"/>
      <c r="I145" s="57"/>
      <c r="J145" s="55"/>
      <c r="K145" s="55"/>
      <c r="L145" s="53"/>
      <c r="M145" s="58"/>
      <c r="N145" s="52"/>
    </row>
    <row r="146" spans="2:14" x14ac:dyDescent="0.25">
      <c r="B146" s="51"/>
      <c r="C146" s="53"/>
      <c r="D146" s="54"/>
      <c r="E146" s="55"/>
      <c r="F146" s="56"/>
      <c r="G146" s="56"/>
      <c r="H146" s="56"/>
      <c r="I146" s="57"/>
      <c r="J146" s="55"/>
      <c r="K146" s="55"/>
      <c r="L146" s="53"/>
      <c r="M146" s="58"/>
      <c r="N146" s="52"/>
    </row>
    <row r="147" spans="2:14" x14ac:dyDescent="0.25">
      <c r="B147" s="51"/>
      <c r="C147" s="53"/>
      <c r="D147" s="54"/>
      <c r="E147" s="55"/>
      <c r="F147" s="56"/>
      <c r="G147" s="56"/>
      <c r="H147" s="56"/>
      <c r="I147" s="57"/>
      <c r="J147" s="55"/>
      <c r="K147" s="55"/>
      <c r="L147" s="53"/>
      <c r="M147" s="58"/>
      <c r="N147" s="52"/>
    </row>
    <row r="148" spans="2:14" x14ac:dyDescent="0.25">
      <c r="B148" s="51"/>
      <c r="C148" s="53"/>
      <c r="D148" s="54"/>
      <c r="E148" s="55"/>
      <c r="F148" s="56"/>
      <c r="G148" s="56"/>
      <c r="H148" s="56"/>
      <c r="I148" s="57"/>
      <c r="J148" s="55"/>
      <c r="K148" s="55"/>
      <c r="L148" s="53"/>
      <c r="M148" s="58"/>
      <c r="N148" s="52"/>
    </row>
    <row r="149" spans="2:14" x14ac:dyDescent="0.25">
      <c r="B149" s="51"/>
      <c r="C149" s="53"/>
      <c r="D149" s="54"/>
      <c r="E149" s="55"/>
      <c r="F149" s="56"/>
      <c r="G149" s="56"/>
      <c r="H149" s="56"/>
      <c r="I149" s="57"/>
      <c r="J149" s="55"/>
      <c r="K149" s="55"/>
      <c r="L149" s="53"/>
      <c r="M149" s="58"/>
      <c r="N149" s="52"/>
    </row>
    <row r="150" spans="2:14" x14ac:dyDescent="0.25">
      <c r="B150" s="51"/>
      <c r="C150" s="53"/>
      <c r="D150" s="54"/>
      <c r="E150" s="55"/>
      <c r="F150" s="56"/>
      <c r="G150" s="56"/>
      <c r="H150" s="56"/>
      <c r="I150" s="57"/>
      <c r="J150" s="55"/>
      <c r="K150" s="55"/>
      <c r="L150" s="53"/>
      <c r="M150" s="58"/>
      <c r="N150" s="52"/>
    </row>
    <row r="151" spans="2:14" x14ac:dyDescent="0.25">
      <c r="B151" s="51"/>
      <c r="C151" s="53"/>
      <c r="D151" s="54"/>
      <c r="E151" s="55"/>
      <c r="F151" s="56"/>
      <c r="G151" s="56"/>
      <c r="H151" s="56"/>
      <c r="I151" s="57"/>
      <c r="J151" s="55"/>
      <c r="K151" s="55"/>
      <c r="L151" s="53"/>
      <c r="M151" s="58"/>
      <c r="N151" s="52"/>
    </row>
    <row r="152" spans="2:14" x14ac:dyDescent="0.25">
      <c r="B152" s="51"/>
      <c r="C152" s="53"/>
      <c r="D152" s="54"/>
      <c r="E152" s="55"/>
      <c r="F152" s="56"/>
      <c r="G152" s="56"/>
      <c r="H152" s="56"/>
      <c r="I152" s="57"/>
      <c r="J152" s="55"/>
      <c r="K152" s="55"/>
      <c r="L152" s="53"/>
      <c r="M152" s="58"/>
      <c r="N152" s="52"/>
    </row>
    <row r="153" spans="2:14" x14ac:dyDescent="0.25">
      <c r="B153" s="51"/>
      <c r="C153" s="53"/>
      <c r="D153" s="54"/>
      <c r="E153" s="55"/>
      <c r="F153" s="56"/>
      <c r="G153" s="56"/>
      <c r="H153" s="56"/>
      <c r="I153" s="57"/>
      <c r="J153" s="55"/>
      <c r="K153" s="55"/>
      <c r="L153" s="53"/>
      <c r="M153" s="58"/>
      <c r="N153" s="52"/>
    </row>
    <row r="154" spans="2:14" x14ac:dyDescent="0.25">
      <c r="B154" s="51"/>
      <c r="C154" s="53"/>
      <c r="D154" s="54"/>
      <c r="E154" s="55"/>
      <c r="F154" s="56"/>
      <c r="G154" s="56"/>
      <c r="H154" s="56"/>
      <c r="I154" s="57"/>
      <c r="J154" s="55"/>
      <c r="K154" s="55"/>
      <c r="L154" s="53"/>
      <c r="M154" s="58"/>
      <c r="N154" s="52"/>
    </row>
    <row r="155" spans="2:14" x14ac:dyDescent="0.25">
      <c r="B155" s="51"/>
      <c r="C155" s="53"/>
      <c r="D155" s="54"/>
      <c r="E155" s="55"/>
      <c r="F155" s="56"/>
      <c r="G155" s="56"/>
      <c r="H155" s="56"/>
      <c r="I155" s="57"/>
      <c r="J155" s="55"/>
      <c r="K155" s="55"/>
      <c r="L155" s="53"/>
      <c r="M155" s="58"/>
      <c r="N155" s="52"/>
    </row>
    <row r="156" spans="2:14" x14ac:dyDescent="0.25">
      <c r="B156" s="51"/>
      <c r="C156" s="53"/>
      <c r="D156" s="54"/>
      <c r="E156" s="55"/>
      <c r="F156" s="56"/>
      <c r="G156" s="56"/>
      <c r="H156" s="56"/>
      <c r="I156" s="57"/>
      <c r="J156" s="55"/>
      <c r="K156" s="55"/>
      <c r="L156" s="53"/>
      <c r="M156" s="58"/>
      <c r="N156" s="52"/>
    </row>
    <row r="157" spans="2:14" x14ac:dyDescent="0.25">
      <c r="B157" s="51"/>
      <c r="C157" s="53"/>
      <c r="D157" s="54"/>
      <c r="E157" s="55"/>
      <c r="F157" s="56"/>
      <c r="G157" s="56"/>
      <c r="H157" s="56"/>
      <c r="I157" s="57"/>
      <c r="J157" s="55"/>
      <c r="K157" s="55"/>
      <c r="L157" s="53"/>
      <c r="M157" s="58"/>
      <c r="N157" s="52"/>
    </row>
    <row r="158" spans="2:14" x14ac:dyDescent="0.25">
      <c r="B158" s="51"/>
      <c r="C158" s="53"/>
      <c r="D158" s="54"/>
      <c r="E158" s="55"/>
      <c r="F158" s="56"/>
      <c r="G158" s="56"/>
      <c r="H158" s="56"/>
      <c r="I158" s="57"/>
      <c r="J158" s="55"/>
      <c r="K158" s="55"/>
      <c r="L158" s="53"/>
      <c r="M158" s="58"/>
      <c r="N158" s="52"/>
    </row>
    <row r="159" spans="2:14" x14ac:dyDescent="0.25">
      <c r="B159" s="51"/>
      <c r="C159" s="53"/>
      <c r="D159" s="54"/>
      <c r="E159" s="55"/>
      <c r="F159" s="56"/>
      <c r="G159" s="56"/>
      <c r="H159" s="56"/>
      <c r="I159" s="57"/>
      <c r="J159" s="55"/>
      <c r="K159" s="55"/>
      <c r="L159" s="53"/>
      <c r="M159" s="58"/>
      <c r="N159" s="52"/>
    </row>
    <row r="160" spans="2:14" x14ac:dyDescent="0.25">
      <c r="B160" s="51"/>
      <c r="C160" s="53"/>
      <c r="D160" s="54"/>
      <c r="E160" s="55"/>
      <c r="F160" s="56"/>
      <c r="G160" s="56"/>
      <c r="H160" s="56"/>
      <c r="I160" s="57"/>
      <c r="J160" s="55"/>
      <c r="K160" s="55"/>
      <c r="L160" s="53"/>
      <c r="M160" s="58"/>
      <c r="N160" s="52"/>
    </row>
    <row r="161" spans="2:14" x14ac:dyDescent="0.25">
      <c r="B161" s="51"/>
      <c r="C161" s="53"/>
      <c r="D161" s="54"/>
      <c r="E161" s="55"/>
      <c r="F161" s="56"/>
      <c r="G161" s="56"/>
      <c r="H161" s="56"/>
      <c r="I161" s="57"/>
      <c r="J161" s="55"/>
      <c r="K161" s="55"/>
      <c r="L161" s="53"/>
      <c r="M161" s="58"/>
      <c r="N161" s="52"/>
    </row>
    <row r="162" spans="2:14" x14ac:dyDescent="0.25">
      <c r="B162" s="51"/>
      <c r="C162" s="53"/>
      <c r="D162" s="54"/>
      <c r="E162" s="55"/>
      <c r="F162" s="56"/>
      <c r="G162" s="56"/>
      <c r="H162" s="56"/>
      <c r="I162" s="57"/>
      <c r="J162" s="55"/>
      <c r="K162" s="55"/>
      <c r="L162" s="53"/>
      <c r="M162" s="58"/>
      <c r="N162" s="52"/>
    </row>
    <row r="163" spans="2:14" x14ac:dyDescent="0.25">
      <c r="B163" s="51"/>
      <c r="C163" s="53"/>
      <c r="D163" s="54"/>
      <c r="E163" s="55"/>
      <c r="F163" s="56"/>
      <c r="G163" s="56"/>
      <c r="H163" s="56"/>
      <c r="I163" s="57"/>
      <c r="J163" s="55"/>
      <c r="K163" s="55"/>
      <c r="L163" s="53"/>
      <c r="M163" s="58"/>
      <c r="N163" s="52"/>
    </row>
    <row r="164" spans="2:14" x14ac:dyDescent="0.25">
      <c r="B164" s="51"/>
      <c r="C164" s="53"/>
      <c r="D164" s="54"/>
      <c r="E164" s="55"/>
      <c r="F164" s="56"/>
      <c r="G164" s="56"/>
      <c r="H164" s="56"/>
      <c r="I164" s="57"/>
      <c r="J164" s="55"/>
      <c r="K164" s="55"/>
      <c r="L164" s="53"/>
      <c r="M164" s="58"/>
      <c r="N164" s="52"/>
    </row>
    <row r="165" spans="2:14" x14ac:dyDescent="0.25">
      <c r="B165" s="51"/>
      <c r="C165" s="53"/>
      <c r="D165" s="54"/>
      <c r="E165" s="55"/>
      <c r="F165" s="56"/>
      <c r="G165" s="56"/>
      <c r="H165" s="56"/>
      <c r="I165" s="57"/>
      <c r="J165" s="55"/>
      <c r="K165" s="55"/>
      <c r="L165" s="53"/>
      <c r="M165" s="58"/>
      <c r="N165" s="52"/>
    </row>
    <row r="166" spans="2:14" x14ac:dyDescent="0.25">
      <c r="B166" s="51"/>
      <c r="C166" s="53"/>
      <c r="D166" s="54"/>
      <c r="E166" s="55"/>
      <c r="F166" s="56"/>
      <c r="G166" s="56"/>
      <c r="H166" s="56"/>
      <c r="I166" s="57"/>
      <c r="J166" s="55"/>
      <c r="K166" s="55"/>
      <c r="L166" s="53"/>
      <c r="M166" s="58"/>
      <c r="N166" s="52"/>
    </row>
    <row r="167" spans="2:14" x14ac:dyDescent="0.25">
      <c r="B167" s="51"/>
      <c r="C167" s="53"/>
      <c r="D167" s="54"/>
      <c r="E167" s="55"/>
      <c r="F167" s="56"/>
      <c r="G167" s="56"/>
      <c r="H167" s="56"/>
      <c r="I167" s="57"/>
      <c r="J167" s="55"/>
      <c r="K167" s="55"/>
      <c r="L167" s="53"/>
      <c r="M167" s="58"/>
      <c r="N167" s="52"/>
    </row>
    <row r="168" spans="2:14" x14ac:dyDescent="0.25">
      <c r="B168" s="51"/>
      <c r="C168" s="53"/>
      <c r="D168" s="54"/>
      <c r="E168" s="55"/>
      <c r="F168" s="56"/>
      <c r="G168" s="56"/>
      <c r="H168" s="56"/>
      <c r="I168" s="57"/>
      <c r="J168" s="55"/>
      <c r="K168" s="55"/>
      <c r="L168" s="53"/>
      <c r="M168" s="58"/>
      <c r="N168" s="52"/>
    </row>
    <row r="169" spans="2:14" x14ac:dyDescent="0.25">
      <c r="B169" s="51"/>
      <c r="C169" s="53"/>
      <c r="D169" s="54"/>
      <c r="E169" s="55"/>
      <c r="F169" s="56"/>
      <c r="G169" s="56"/>
      <c r="H169" s="56"/>
      <c r="I169" s="57"/>
      <c r="J169" s="55"/>
      <c r="K169" s="55"/>
      <c r="L169" s="53"/>
      <c r="M169" s="58"/>
      <c r="N169" s="52"/>
    </row>
    <row r="170" spans="2:14" x14ac:dyDescent="0.25">
      <c r="B170" s="51"/>
      <c r="C170" s="53"/>
      <c r="D170" s="54"/>
      <c r="E170" s="55"/>
      <c r="F170" s="56"/>
      <c r="G170" s="56"/>
      <c r="H170" s="56"/>
      <c r="I170" s="57"/>
      <c r="J170" s="55"/>
      <c r="K170" s="55"/>
      <c r="L170" s="53"/>
      <c r="M170" s="58"/>
      <c r="N170" s="52"/>
    </row>
    <row r="171" spans="2:14" x14ac:dyDescent="0.25">
      <c r="B171" s="51"/>
      <c r="C171" s="53"/>
      <c r="D171" s="54"/>
      <c r="E171" s="55"/>
      <c r="F171" s="56"/>
      <c r="G171" s="56"/>
      <c r="H171" s="56"/>
      <c r="I171" s="57"/>
      <c r="J171" s="55"/>
      <c r="K171" s="55"/>
      <c r="L171" s="53"/>
      <c r="M171" s="58"/>
      <c r="N171" s="52"/>
    </row>
    <row r="172" spans="2:14" x14ac:dyDescent="0.25">
      <c r="B172" s="51"/>
      <c r="C172" s="53"/>
      <c r="D172" s="54"/>
      <c r="E172" s="55"/>
      <c r="F172" s="56"/>
      <c r="G172" s="56"/>
      <c r="H172" s="56"/>
      <c r="I172" s="57"/>
      <c r="J172" s="55"/>
      <c r="K172" s="55"/>
      <c r="L172" s="53"/>
      <c r="M172" s="58"/>
      <c r="N172" s="52"/>
    </row>
    <row r="173" spans="2:14" x14ac:dyDescent="0.25">
      <c r="B173" s="51"/>
      <c r="C173" s="53"/>
      <c r="D173" s="54"/>
      <c r="E173" s="55"/>
      <c r="F173" s="56"/>
      <c r="G173" s="56"/>
      <c r="H173" s="56"/>
      <c r="I173" s="57"/>
      <c r="J173" s="55"/>
      <c r="K173" s="55"/>
      <c r="L173" s="53"/>
      <c r="M173" s="58"/>
      <c r="N173" s="52"/>
    </row>
    <row r="174" spans="2:14" x14ac:dyDescent="0.25">
      <c r="B174" s="51"/>
      <c r="C174" s="53"/>
      <c r="D174" s="54"/>
      <c r="E174" s="55"/>
      <c r="F174" s="56"/>
      <c r="G174" s="56"/>
      <c r="H174" s="56"/>
      <c r="I174" s="57"/>
      <c r="J174" s="55"/>
      <c r="K174" s="55"/>
      <c r="L174" s="53"/>
      <c r="M174" s="58"/>
      <c r="N174" s="52"/>
    </row>
    <row r="175" spans="2:14" x14ac:dyDescent="0.25">
      <c r="B175" s="51"/>
      <c r="C175" s="53"/>
      <c r="D175" s="54"/>
      <c r="E175" s="55"/>
      <c r="F175" s="56"/>
      <c r="G175" s="56"/>
      <c r="H175" s="56"/>
      <c r="I175" s="57"/>
      <c r="J175" s="55"/>
      <c r="K175" s="55"/>
      <c r="L175" s="53"/>
      <c r="M175" s="58"/>
      <c r="N175" s="52"/>
    </row>
    <row r="176" spans="2:14" x14ac:dyDescent="0.25">
      <c r="B176" s="51"/>
      <c r="C176" s="53"/>
      <c r="D176" s="54"/>
      <c r="E176" s="55"/>
      <c r="F176" s="56"/>
      <c r="G176" s="56"/>
      <c r="H176" s="56"/>
      <c r="I176" s="57"/>
      <c r="J176" s="55"/>
      <c r="K176" s="55"/>
      <c r="L176" s="53"/>
      <c r="M176" s="58"/>
      <c r="N176" s="52"/>
    </row>
    <row r="177" spans="2:14" x14ac:dyDescent="0.25">
      <c r="B177" s="51"/>
      <c r="C177" s="53"/>
      <c r="D177" s="54"/>
      <c r="E177" s="55"/>
      <c r="F177" s="56"/>
      <c r="G177" s="56"/>
      <c r="H177" s="56"/>
      <c r="I177" s="57"/>
      <c r="J177" s="55"/>
      <c r="K177" s="55"/>
      <c r="L177" s="53"/>
      <c r="M177" s="58"/>
      <c r="N177" s="52"/>
    </row>
    <row r="178" spans="2:14" x14ac:dyDescent="0.25">
      <c r="B178" s="51"/>
      <c r="C178" s="53"/>
      <c r="D178" s="54"/>
      <c r="E178" s="55"/>
      <c r="F178" s="56"/>
      <c r="G178" s="56"/>
      <c r="H178" s="56"/>
      <c r="I178" s="57"/>
      <c r="J178" s="55"/>
      <c r="K178" s="55"/>
      <c r="L178" s="53"/>
      <c r="M178" s="58"/>
      <c r="N178" s="52"/>
    </row>
    <row r="179" spans="2:14" x14ac:dyDescent="0.25">
      <c r="B179" s="51"/>
      <c r="C179" s="53"/>
      <c r="D179" s="54"/>
      <c r="E179" s="55"/>
      <c r="F179" s="56"/>
      <c r="G179" s="56"/>
      <c r="H179" s="56"/>
      <c r="I179" s="57"/>
      <c r="J179" s="55"/>
      <c r="K179" s="55"/>
      <c r="L179" s="53"/>
      <c r="M179" s="58"/>
      <c r="N179" s="52"/>
    </row>
    <row r="180" spans="2:14" x14ac:dyDescent="0.25">
      <c r="B180" s="51"/>
      <c r="C180" s="53"/>
      <c r="D180" s="54"/>
      <c r="E180" s="55"/>
      <c r="F180" s="56"/>
      <c r="G180" s="56"/>
      <c r="H180" s="56"/>
      <c r="I180" s="57"/>
      <c r="J180" s="55"/>
      <c r="K180" s="55"/>
      <c r="L180" s="53"/>
      <c r="M180" s="58"/>
      <c r="N180" s="52"/>
    </row>
    <row r="181" spans="2:14" x14ac:dyDescent="0.25">
      <c r="B181" s="51"/>
      <c r="C181" s="53"/>
      <c r="D181" s="54"/>
      <c r="E181" s="55"/>
      <c r="F181" s="56"/>
      <c r="G181" s="56"/>
      <c r="H181" s="56"/>
      <c r="I181" s="57"/>
      <c r="J181" s="55"/>
      <c r="K181" s="55"/>
      <c r="L181" s="53"/>
      <c r="M181" s="58"/>
      <c r="N181" s="52"/>
    </row>
    <row r="182" spans="2:14" x14ac:dyDescent="0.25">
      <c r="B182" s="51"/>
      <c r="C182" s="53"/>
      <c r="D182" s="54"/>
      <c r="E182" s="55"/>
      <c r="F182" s="56"/>
      <c r="G182" s="56"/>
      <c r="H182" s="56"/>
      <c r="I182" s="57"/>
      <c r="J182" s="55"/>
      <c r="K182" s="55"/>
      <c r="L182" s="53"/>
      <c r="M182" s="58"/>
      <c r="N182" s="52"/>
    </row>
    <row r="183" spans="2:14" x14ac:dyDescent="0.25">
      <c r="B183" s="51"/>
      <c r="C183" s="53"/>
      <c r="D183" s="54"/>
      <c r="E183" s="55"/>
      <c r="F183" s="56"/>
      <c r="G183" s="56"/>
      <c r="H183" s="56"/>
      <c r="I183" s="57"/>
      <c r="J183" s="55"/>
      <c r="K183" s="55"/>
      <c r="L183" s="53"/>
      <c r="M183" s="58"/>
      <c r="N183" s="52"/>
    </row>
    <row r="184" spans="2:14" x14ac:dyDescent="0.25">
      <c r="B184" s="51"/>
      <c r="C184" s="53"/>
      <c r="D184" s="54"/>
      <c r="E184" s="55"/>
      <c r="F184" s="56"/>
      <c r="G184" s="56"/>
      <c r="H184" s="56"/>
      <c r="I184" s="57"/>
      <c r="J184" s="55"/>
      <c r="K184" s="55"/>
      <c r="L184" s="53"/>
      <c r="M184" s="58"/>
      <c r="N184" s="52"/>
    </row>
    <row r="185" spans="2:14" x14ac:dyDescent="0.25">
      <c r="B185" s="51"/>
      <c r="C185" s="53"/>
      <c r="D185" s="54"/>
      <c r="E185" s="55"/>
      <c r="F185" s="56"/>
      <c r="G185" s="56"/>
      <c r="H185" s="56"/>
      <c r="I185" s="57"/>
      <c r="J185" s="55"/>
      <c r="K185" s="55"/>
      <c r="L185" s="53"/>
      <c r="M185" s="58"/>
      <c r="N185" s="52"/>
    </row>
    <row r="186" spans="2:14" x14ac:dyDescent="0.25">
      <c r="B186" s="51"/>
      <c r="C186" s="53"/>
      <c r="D186" s="54"/>
      <c r="E186" s="55"/>
      <c r="F186" s="56"/>
      <c r="G186" s="56"/>
      <c r="H186" s="56"/>
      <c r="I186" s="57"/>
      <c r="J186" s="55"/>
      <c r="K186" s="55"/>
      <c r="L186" s="53"/>
      <c r="M186" s="58"/>
      <c r="N186" s="52"/>
    </row>
    <row r="187" spans="2:14" x14ac:dyDescent="0.25">
      <c r="B187" s="51"/>
      <c r="C187" s="53"/>
      <c r="D187" s="54"/>
      <c r="E187" s="55"/>
      <c r="F187" s="56"/>
      <c r="G187" s="56"/>
      <c r="H187" s="56"/>
      <c r="I187" s="57"/>
      <c r="J187" s="55"/>
      <c r="K187" s="55"/>
      <c r="L187" s="53"/>
      <c r="M187" s="58"/>
      <c r="N187" s="52"/>
    </row>
    <row r="188" spans="2:14" x14ac:dyDescent="0.25">
      <c r="B188" s="51"/>
      <c r="C188" s="53"/>
      <c r="D188" s="54"/>
      <c r="E188" s="55"/>
      <c r="F188" s="56"/>
      <c r="G188" s="56"/>
      <c r="H188" s="56"/>
      <c r="I188" s="57"/>
      <c r="J188" s="55"/>
      <c r="K188" s="55"/>
      <c r="L188" s="53"/>
      <c r="M188" s="58"/>
      <c r="N188" s="52"/>
    </row>
    <row r="189" spans="2:14" x14ac:dyDescent="0.25">
      <c r="B189" s="51"/>
      <c r="C189" s="53"/>
      <c r="D189" s="54"/>
      <c r="E189" s="55"/>
      <c r="F189" s="56"/>
      <c r="G189" s="56"/>
      <c r="H189" s="56"/>
      <c r="I189" s="57"/>
      <c r="J189" s="55"/>
      <c r="K189" s="55"/>
      <c r="L189" s="53"/>
      <c r="M189" s="58"/>
      <c r="N189" s="52"/>
    </row>
    <row r="190" spans="2:14" x14ac:dyDescent="0.25">
      <c r="B190" s="51"/>
      <c r="C190" s="53"/>
      <c r="D190" s="54"/>
      <c r="E190" s="55"/>
      <c r="F190" s="56"/>
      <c r="G190" s="56"/>
      <c r="H190" s="56"/>
      <c r="I190" s="57"/>
      <c r="J190" s="55"/>
      <c r="K190" s="55"/>
      <c r="L190" s="53"/>
      <c r="M190" s="58"/>
      <c r="N190" s="52"/>
    </row>
    <row r="191" spans="2:14" x14ac:dyDescent="0.25">
      <c r="B191" s="51"/>
      <c r="C191" s="53"/>
      <c r="D191" s="54"/>
      <c r="E191" s="55"/>
      <c r="F191" s="56"/>
      <c r="G191" s="56"/>
      <c r="H191" s="56"/>
      <c r="I191" s="57"/>
      <c r="J191" s="55"/>
      <c r="K191" s="55"/>
      <c r="L191" s="53"/>
      <c r="M191" s="58"/>
      <c r="N191" s="52"/>
    </row>
    <row r="192" spans="2:14" x14ac:dyDescent="0.25">
      <c r="B192" s="51"/>
      <c r="C192" s="53"/>
      <c r="D192" s="54"/>
      <c r="E192" s="55"/>
      <c r="F192" s="56"/>
      <c r="G192" s="56"/>
      <c r="H192" s="56"/>
      <c r="I192" s="57"/>
      <c r="J192" s="55"/>
      <c r="K192" s="55"/>
      <c r="L192" s="53"/>
      <c r="M192" s="58"/>
      <c r="N192" s="52"/>
    </row>
    <row r="193" spans="2:14" x14ac:dyDescent="0.25">
      <c r="B193" s="51"/>
      <c r="C193" s="53"/>
      <c r="D193" s="54"/>
      <c r="E193" s="55"/>
      <c r="F193" s="56"/>
      <c r="G193" s="56"/>
      <c r="H193" s="56"/>
      <c r="I193" s="57"/>
      <c r="J193" s="55"/>
      <c r="K193" s="55"/>
      <c r="L193" s="53"/>
      <c r="M193" s="58"/>
      <c r="N193" s="52"/>
    </row>
    <row r="194" spans="2:14" x14ac:dyDescent="0.25">
      <c r="B194" s="51"/>
      <c r="C194" s="53"/>
      <c r="D194" s="54"/>
      <c r="E194" s="55"/>
      <c r="F194" s="56"/>
      <c r="G194" s="56"/>
      <c r="H194" s="56"/>
      <c r="I194" s="57"/>
      <c r="J194" s="55"/>
      <c r="K194" s="55"/>
      <c r="L194" s="53"/>
      <c r="M194" s="58"/>
      <c r="N194" s="52"/>
    </row>
    <row r="195" spans="2:14" x14ac:dyDescent="0.25">
      <c r="B195" s="51"/>
      <c r="C195" s="53"/>
      <c r="D195" s="54"/>
      <c r="E195" s="55"/>
      <c r="F195" s="56"/>
      <c r="G195" s="56"/>
      <c r="H195" s="56"/>
      <c r="I195" s="57"/>
      <c r="J195" s="55"/>
      <c r="K195" s="55"/>
      <c r="L195" s="53"/>
      <c r="M195" s="58"/>
      <c r="N195" s="52"/>
    </row>
    <row r="196" spans="2:14" x14ac:dyDescent="0.25">
      <c r="B196" s="51"/>
      <c r="C196" s="53"/>
      <c r="D196" s="54"/>
      <c r="E196" s="55"/>
      <c r="F196" s="56"/>
      <c r="G196" s="56"/>
      <c r="H196" s="56"/>
      <c r="I196" s="57"/>
      <c r="J196" s="55"/>
      <c r="K196" s="55"/>
      <c r="L196" s="53"/>
      <c r="M196" s="58"/>
      <c r="N196" s="52"/>
    </row>
    <row r="197" spans="2:14" x14ac:dyDescent="0.25">
      <c r="B197" s="51"/>
      <c r="C197" s="53"/>
      <c r="D197" s="54"/>
      <c r="E197" s="55"/>
      <c r="F197" s="56"/>
      <c r="G197" s="56"/>
      <c r="H197" s="56"/>
      <c r="I197" s="57"/>
      <c r="J197" s="55"/>
      <c r="K197" s="55"/>
      <c r="L197" s="53"/>
      <c r="M197" s="58"/>
      <c r="N197" s="52"/>
    </row>
    <row r="198" spans="2:14" x14ac:dyDescent="0.25">
      <c r="B198" s="51"/>
      <c r="C198" s="53"/>
      <c r="D198" s="54"/>
      <c r="E198" s="55"/>
      <c r="F198" s="56"/>
      <c r="G198" s="56"/>
      <c r="H198" s="56"/>
      <c r="I198" s="57"/>
      <c r="J198" s="55"/>
      <c r="K198" s="55"/>
      <c r="L198" s="53"/>
      <c r="M198" s="58"/>
      <c r="N198" s="52"/>
    </row>
    <row r="199" spans="2:14" x14ac:dyDescent="0.25">
      <c r="B199" s="51"/>
      <c r="C199" s="53"/>
      <c r="D199" s="54"/>
      <c r="E199" s="55"/>
      <c r="F199" s="56"/>
      <c r="G199" s="56"/>
      <c r="H199" s="56"/>
      <c r="I199" s="57"/>
      <c r="J199" s="55"/>
      <c r="K199" s="55"/>
      <c r="L199" s="53"/>
      <c r="M199" s="58"/>
      <c r="N199" s="52"/>
    </row>
    <row r="200" spans="2:14" x14ac:dyDescent="0.25">
      <c r="B200" s="51"/>
      <c r="C200" s="53"/>
      <c r="D200" s="54"/>
      <c r="E200" s="55"/>
      <c r="F200" s="56"/>
      <c r="G200" s="56"/>
      <c r="H200" s="56"/>
      <c r="I200" s="57"/>
      <c r="J200" s="55"/>
      <c r="K200" s="55"/>
      <c r="L200" s="53"/>
      <c r="M200" s="58"/>
      <c r="N200" s="52"/>
    </row>
    <row r="201" spans="2:14" x14ac:dyDescent="0.25">
      <c r="B201" s="51"/>
      <c r="C201" s="53"/>
      <c r="D201" s="54"/>
      <c r="E201" s="55"/>
      <c r="F201" s="56"/>
      <c r="G201" s="56"/>
      <c r="H201" s="56"/>
      <c r="I201" s="57"/>
      <c r="J201" s="55"/>
      <c r="K201" s="55"/>
      <c r="L201" s="53"/>
      <c r="M201" s="58"/>
      <c r="N201" s="52"/>
    </row>
    <row r="202" spans="2:14" x14ac:dyDescent="0.25">
      <c r="B202" s="51"/>
      <c r="C202" s="53"/>
      <c r="D202" s="54"/>
      <c r="E202" s="55"/>
      <c r="F202" s="56"/>
      <c r="G202" s="56"/>
      <c r="H202" s="56"/>
      <c r="I202" s="57"/>
      <c r="J202" s="55"/>
      <c r="K202" s="55"/>
      <c r="L202" s="53"/>
      <c r="M202" s="58"/>
      <c r="N202" s="52"/>
    </row>
    <row r="203" spans="2:14" x14ac:dyDescent="0.25">
      <c r="B203" s="51"/>
      <c r="C203" s="53"/>
      <c r="D203" s="54"/>
      <c r="E203" s="55"/>
      <c r="F203" s="56"/>
      <c r="G203" s="56"/>
      <c r="H203" s="56"/>
      <c r="I203" s="57"/>
      <c r="J203" s="55"/>
      <c r="K203" s="55"/>
      <c r="L203" s="53"/>
      <c r="M203" s="58"/>
      <c r="N203" s="52"/>
    </row>
    <row r="204" spans="2:14" x14ac:dyDescent="0.25">
      <c r="B204" s="51"/>
      <c r="C204" s="53"/>
      <c r="D204" s="54"/>
      <c r="E204" s="55"/>
      <c r="F204" s="56"/>
      <c r="G204" s="56"/>
      <c r="H204" s="56"/>
      <c r="I204" s="57"/>
      <c r="J204" s="55"/>
      <c r="K204" s="55"/>
      <c r="L204" s="53"/>
      <c r="M204" s="58"/>
      <c r="N204" s="52"/>
    </row>
    <row r="205" spans="2:14" x14ac:dyDescent="0.25">
      <c r="B205" s="51"/>
      <c r="C205" s="53"/>
      <c r="D205" s="54"/>
      <c r="E205" s="55"/>
      <c r="F205" s="56"/>
      <c r="G205" s="56"/>
      <c r="H205" s="56"/>
      <c r="I205" s="57"/>
      <c r="J205" s="55"/>
      <c r="K205" s="55"/>
      <c r="L205" s="53"/>
      <c r="M205" s="58"/>
      <c r="N205" s="52"/>
    </row>
    <row r="206" spans="2:14" x14ac:dyDescent="0.25">
      <c r="B206" s="51"/>
      <c r="C206" s="53"/>
      <c r="D206" s="54"/>
      <c r="E206" s="55"/>
      <c r="F206" s="56"/>
      <c r="G206" s="56"/>
      <c r="H206" s="56"/>
      <c r="I206" s="57"/>
      <c r="J206" s="55"/>
      <c r="K206" s="55"/>
      <c r="L206" s="53"/>
      <c r="M206" s="58"/>
      <c r="N206" s="52"/>
    </row>
    <row r="207" spans="2:14" x14ac:dyDescent="0.25">
      <c r="B207" s="51"/>
      <c r="C207" s="53"/>
      <c r="D207" s="54"/>
      <c r="E207" s="55"/>
      <c r="F207" s="56"/>
      <c r="G207" s="56"/>
      <c r="H207" s="56"/>
      <c r="I207" s="57"/>
      <c r="J207" s="55"/>
      <c r="K207" s="55"/>
      <c r="L207" s="53"/>
      <c r="M207" s="58"/>
      <c r="N207" s="52"/>
    </row>
    <row r="208" spans="2:14" x14ac:dyDescent="0.25">
      <c r="B208" s="51"/>
      <c r="C208" s="53"/>
      <c r="D208" s="54"/>
      <c r="E208" s="55"/>
      <c r="F208" s="56"/>
      <c r="G208" s="56"/>
      <c r="H208" s="56"/>
      <c r="I208" s="57"/>
      <c r="J208" s="55"/>
      <c r="K208" s="55"/>
      <c r="L208" s="53"/>
      <c r="M208" s="58"/>
      <c r="N208" s="52"/>
    </row>
    <row r="209" spans="2:14" x14ac:dyDescent="0.25">
      <c r="B209" s="51"/>
      <c r="C209" s="53"/>
      <c r="D209" s="54"/>
      <c r="E209" s="55"/>
      <c r="F209" s="56"/>
      <c r="G209" s="56"/>
      <c r="H209" s="56"/>
      <c r="I209" s="57"/>
      <c r="J209" s="55"/>
      <c r="K209" s="55"/>
      <c r="L209" s="53"/>
      <c r="M209" s="58"/>
      <c r="N209" s="52"/>
    </row>
    <row r="210" spans="2:14" x14ac:dyDescent="0.25">
      <c r="B210" s="51"/>
      <c r="C210" s="53"/>
      <c r="D210" s="54"/>
      <c r="E210" s="55"/>
      <c r="F210" s="56"/>
      <c r="G210" s="56"/>
      <c r="H210" s="56"/>
      <c r="I210" s="57"/>
      <c r="J210" s="55"/>
      <c r="K210" s="55"/>
      <c r="L210" s="53"/>
      <c r="M210" s="58"/>
      <c r="N210" s="52"/>
    </row>
    <row r="211" spans="2:14" x14ac:dyDescent="0.25">
      <c r="B211" s="51"/>
      <c r="C211" s="53"/>
      <c r="D211" s="54"/>
      <c r="E211" s="55"/>
      <c r="F211" s="56"/>
      <c r="G211" s="56"/>
      <c r="H211" s="56"/>
      <c r="I211" s="57"/>
      <c r="J211" s="55"/>
      <c r="K211" s="55"/>
      <c r="L211" s="53"/>
      <c r="M211" s="58"/>
      <c r="N211" s="52"/>
    </row>
    <row r="212" spans="2:14" x14ac:dyDescent="0.25">
      <c r="B212" s="51"/>
      <c r="C212" s="53"/>
      <c r="D212" s="54"/>
      <c r="E212" s="55"/>
      <c r="F212" s="56"/>
      <c r="G212" s="56"/>
      <c r="H212" s="56"/>
      <c r="I212" s="57"/>
      <c r="J212" s="55"/>
      <c r="K212" s="55"/>
      <c r="L212" s="53"/>
      <c r="M212" s="58"/>
      <c r="N212" s="52"/>
    </row>
    <row r="213" spans="2:14" x14ac:dyDescent="0.25">
      <c r="B213" s="51"/>
      <c r="C213" s="53"/>
      <c r="D213" s="54"/>
      <c r="E213" s="55"/>
      <c r="F213" s="56"/>
      <c r="G213" s="56"/>
      <c r="H213" s="56"/>
      <c r="I213" s="57"/>
      <c r="J213" s="55"/>
      <c r="K213" s="55"/>
      <c r="L213" s="53"/>
      <c r="M213" s="58"/>
      <c r="N213" s="52"/>
    </row>
    <row r="214" spans="2:14" x14ac:dyDescent="0.25">
      <c r="B214" s="51"/>
      <c r="C214" s="53"/>
      <c r="D214" s="54"/>
      <c r="E214" s="55"/>
      <c r="F214" s="56"/>
      <c r="G214" s="56"/>
      <c r="H214" s="56"/>
      <c r="I214" s="57"/>
      <c r="J214" s="55"/>
      <c r="K214" s="55"/>
      <c r="L214" s="53"/>
      <c r="M214" s="58"/>
      <c r="N214" s="52"/>
    </row>
    <row r="215" spans="2:14" x14ac:dyDescent="0.25">
      <c r="B215" s="51"/>
      <c r="C215" s="53"/>
      <c r="D215" s="54"/>
      <c r="E215" s="55"/>
      <c r="F215" s="56"/>
      <c r="G215" s="56"/>
      <c r="H215" s="56"/>
      <c r="I215" s="57"/>
      <c r="J215" s="55"/>
      <c r="K215" s="55"/>
      <c r="L215" s="53"/>
      <c r="M215" s="58"/>
      <c r="N215" s="52"/>
    </row>
    <row r="216" spans="2:14" x14ac:dyDescent="0.25">
      <c r="B216" s="51"/>
      <c r="C216" s="53"/>
      <c r="D216" s="54"/>
      <c r="E216" s="55"/>
      <c r="F216" s="56"/>
      <c r="G216" s="56"/>
      <c r="H216" s="56"/>
      <c r="I216" s="57"/>
      <c r="J216" s="55"/>
      <c r="K216" s="55"/>
      <c r="L216" s="53"/>
      <c r="M216" s="58"/>
      <c r="N216" s="52"/>
    </row>
    <row r="217" spans="2:14" x14ac:dyDescent="0.25">
      <c r="B217" s="51"/>
      <c r="C217" s="53"/>
      <c r="D217" s="54"/>
      <c r="E217" s="55"/>
      <c r="F217" s="56"/>
      <c r="G217" s="56"/>
      <c r="H217" s="56"/>
      <c r="I217" s="57"/>
      <c r="J217" s="55"/>
      <c r="K217" s="55"/>
      <c r="L217" s="53"/>
      <c r="M217" s="58"/>
      <c r="N217" s="52"/>
    </row>
    <row r="218" spans="2:14" x14ac:dyDescent="0.25">
      <c r="B218" s="51"/>
      <c r="C218" s="53"/>
      <c r="D218" s="54"/>
      <c r="E218" s="55"/>
      <c r="F218" s="56"/>
      <c r="G218" s="56"/>
      <c r="H218" s="56"/>
      <c r="I218" s="57"/>
      <c r="J218" s="55"/>
      <c r="K218" s="55"/>
      <c r="L218" s="53"/>
      <c r="M218" s="58"/>
      <c r="N218" s="52"/>
    </row>
    <row r="219" spans="2:14" x14ac:dyDescent="0.25">
      <c r="B219" s="51"/>
      <c r="C219" s="53"/>
      <c r="D219" s="54"/>
      <c r="E219" s="55"/>
      <c r="F219" s="56"/>
      <c r="G219" s="56"/>
      <c r="H219" s="56"/>
      <c r="I219" s="57"/>
      <c r="J219" s="55"/>
      <c r="K219" s="55"/>
      <c r="L219" s="53"/>
      <c r="M219" s="58"/>
      <c r="N219" s="52"/>
    </row>
    <row r="220" spans="2:14" x14ac:dyDescent="0.25">
      <c r="B220" s="51"/>
      <c r="C220" s="53"/>
      <c r="D220" s="54"/>
      <c r="E220" s="55"/>
      <c r="F220" s="56"/>
      <c r="G220" s="56"/>
      <c r="H220" s="56"/>
      <c r="I220" s="57"/>
      <c r="J220" s="55"/>
      <c r="K220" s="55"/>
      <c r="L220" s="53"/>
      <c r="M220" s="58"/>
      <c r="N220" s="52"/>
    </row>
    <row r="221" spans="2:14" x14ac:dyDescent="0.25">
      <c r="B221" s="51"/>
      <c r="C221" s="53"/>
      <c r="D221" s="54"/>
      <c r="E221" s="55"/>
      <c r="F221" s="56"/>
      <c r="G221" s="56"/>
      <c r="H221" s="56"/>
      <c r="I221" s="57"/>
      <c r="J221" s="55"/>
      <c r="K221" s="55"/>
      <c r="L221" s="53"/>
      <c r="M221" s="58"/>
      <c r="N221" s="52"/>
    </row>
    <row r="222" spans="2:14" x14ac:dyDescent="0.25">
      <c r="B222" s="51"/>
      <c r="C222" s="53"/>
      <c r="D222" s="54"/>
      <c r="E222" s="55"/>
      <c r="F222" s="56"/>
      <c r="G222" s="56"/>
      <c r="H222" s="56"/>
      <c r="I222" s="57"/>
      <c r="J222" s="55"/>
      <c r="K222" s="55"/>
      <c r="L222" s="53"/>
      <c r="M222" s="58"/>
      <c r="N222" s="52"/>
    </row>
    <row r="223" spans="2:14" x14ac:dyDescent="0.25">
      <c r="B223" s="51"/>
      <c r="C223" s="53"/>
      <c r="D223" s="54"/>
      <c r="E223" s="55"/>
      <c r="F223" s="56"/>
      <c r="G223" s="56"/>
      <c r="H223" s="56"/>
      <c r="I223" s="57"/>
      <c r="J223" s="55"/>
      <c r="K223" s="55"/>
      <c r="L223" s="53"/>
      <c r="M223" s="58"/>
      <c r="N223" s="52"/>
    </row>
    <row r="224" spans="2:14" x14ac:dyDescent="0.25">
      <c r="B224" s="51"/>
      <c r="C224" s="53"/>
      <c r="D224" s="54"/>
      <c r="E224" s="55"/>
      <c r="F224" s="56"/>
      <c r="G224" s="56"/>
      <c r="H224" s="56"/>
      <c r="I224" s="57"/>
      <c r="J224" s="55"/>
      <c r="K224" s="55"/>
      <c r="L224" s="53"/>
      <c r="M224" s="58"/>
      <c r="N224" s="52"/>
    </row>
    <row r="225" spans="2:14" x14ac:dyDescent="0.25">
      <c r="B225" s="51"/>
      <c r="C225" s="53"/>
      <c r="D225" s="54"/>
      <c r="E225" s="55"/>
      <c r="F225" s="56"/>
      <c r="G225" s="56"/>
      <c r="H225" s="56"/>
      <c r="I225" s="57"/>
      <c r="J225" s="55"/>
      <c r="K225" s="55"/>
      <c r="L225" s="53"/>
      <c r="M225" s="58"/>
      <c r="N225" s="52"/>
    </row>
    <row r="226" spans="2:14" x14ac:dyDescent="0.25">
      <c r="B226" s="51"/>
      <c r="C226" s="53"/>
      <c r="D226" s="54"/>
      <c r="E226" s="55"/>
      <c r="F226" s="56"/>
      <c r="G226" s="56"/>
      <c r="H226" s="56"/>
      <c r="I226" s="57"/>
      <c r="J226" s="55"/>
      <c r="K226" s="55"/>
      <c r="L226" s="53"/>
      <c r="M226" s="58"/>
      <c r="N226" s="52"/>
    </row>
    <row r="227" spans="2:14" x14ac:dyDescent="0.25">
      <c r="B227" s="51"/>
      <c r="C227" s="53"/>
      <c r="D227" s="54"/>
      <c r="E227" s="55"/>
      <c r="F227" s="56"/>
      <c r="G227" s="56"/>
      <c r="H227" s="56"/>
      <c r="I227" s="57"/>
      <c r="J227" s="55"/>
      <c r="K227" s="55"/>
      <c r="L227" s="53"/>
      <c r="M227" s="58"/>
      <c r="N227" s="52"/>
    </row>
    <row r="228" spans="2:14" x14ac:dyDescent="0.25">
      <c r="B228" s="51"/>
      <c r="C228" s="53"/>
      <c r="D228" s="54"/>
      <c r="E228" s="55"/>
      <c r="F228" s="56"/>
      <c r="G228" s="56"/>
      <c r="H228" s="56"/>
      <c r="I228" s="57"/>
      <c r="J228" s="55"/>
      <c r="K228" s="55"/>
      <c r="L228" s="53"/>
      <c r="M228" s="58"/>
      <c r="N228" s="52"/>
    </row>
    <row r="229" spans="2:14" x14ac:dyDescent="0.25">
      <c r="B229" s="51"/>
      <c r="C229" s="53"/>
      <c r="D229" s="54"/>
      <c r="E229" s="55"/>
      <c r="F229" s="56"/>
      <c r="G229" s="56"/>
      <c r="H229" s="56"/>
      <c r="I229" s="57"/>
      <c r="J229" s="55"/>
      <c r="K229" s="55"/>
      <c r="L229" s="53"/>
      <c r="M229" s="58"/>
      <c r="N229" s="52"/>
    </row>
    <row r="230" spans="2:14" x14ac:dyDescent="0.25">
      <c r="B230" s="51"/>
      <c r="C230" s="53"/>
      <c r="D230" s="54"/>
      <c r="E230" s="55"/>
      <c r="F230" s="56"/>
      <c r="G230" s="56"/>
      <c r="H230" s="56"/>
      <c r="I230" s="57"/>
      <c r="J230" s="55"/>
      <c r="K230" s="55"/>
      <c r="L230" s="53"/>
      <c r="M230" s="58"/>
      <c r="N230" s="52"/>
    </row>
    <row r="231" spans="2:14" x14ac:dyDescent="0.25">
      <c r="B231" s="51"/>
      <c r="C231" s="53"/>
      <c r="D231" s="54"/>
      <c r="E231" s="55"/>
      <c r="F231" s="56"/>
      <c r="G231" s="56"/>
      <c r="H231" s="56"/>
      <c r="I231" s="57"/>
      <c r="J231" s="55"/>
      <c r="K231" s="55"/>
      <c r="L231" s="53"/>
      <c r="M231" s="58"/>
      <c r="N231" s="52"/>
    </row>
    <row r="232" spans="2:14" x14ac:dyDescent="0.25">
      <c r="B232" s="51"/>
      <c r="C232" s="53"/>
      <c r="D232" s="54"/>
      <c r="E232" s="55"/>
      <c r="F232" s="56"/>
      <c r="G232" s="56"/>
      <c r="H232" s="56"/>
      <c r="I232" s="57"/>
      <c r="J232" s="55"/>
      <c r="K232" s="55"/>
      <c r="L232" s="53"/>
      <c r="M232" s="58"/>
      <c r="N232" s="52"/>
    </row>
    <row r="233" spans="2:14" x14ac:dyDescent="0.25">
      <c r="B233" s="51"/>
      <c r="C233" s="53"/>
      <c r="D233" s="54"/>
      <c r="E233" s="55"/>
      <c r="F233" s="56"/>
      <c r="G233" s="56"/>
      <c r="H233" s="56"/>
      <c r="I233" s="57"/>
      <c r="J233" s="55"/>
      <c r="K233" s="55"/>
      <c r="L233" s="53"/>
      <c r="M233" s="58"/>
      <c r="N233" s="52"/>
    </row>
    <row r="234" spans="2:14" x14ac:dyDescent="0.25">
      <c r="B234" s="51"/>
      <c r="C234" s="53"/>
      <c r="D234" s="54"/>
      <c r="E234" s="55"/>
      <c r="F234" s="56"/>
      <c r="G234" s="56"/>
      <c r="H234" s="56"/>
      <c r="I234" s="57"/>
      <c r="J234" s="55"/>
      <c r="K234" s="55"/>
      <c r="L234" s="53"/>
      <c r="M234" s="58"/>
      <c r="N234" s="52"/>
    </row>
    <row r="235" spans="2:14" x14ac:dyDescent="0.25">
      <c r="B235" s="51"/>
      <c r="C235" s="53"/>
      <c r="D235" s="54"/>
      <c r="E235" s="55"/>
      <c r="F235" s="56"/>
      <c r="G235" s="56"/>
      <c r="H235" s="56"/>
      <c r="I235" s="57"/>
      <c r="J235" s="55"/>
      <c r="K235" s="55"/>
      <c r="L235" s="53"/>
      <c r="M235" s="58"/>
      <c r="N235" s="52"/>
    </row>
    <row r="236" spans="2:14" x14ac:dyDescent="0.25">
      <c r="B236" s="51"/>
      <c r="C236" s="53"/>
      <c r="D236" s="54"/>
      <c r="E236" s="55"/>
      <c r="F236" s="56"/>
      <c r="G236" s="56"/>
      <c r="H236" s="56"/>
      <c r="I236" s="57"/>
      <c r="J236" s="55"/>
      <c r="K236" s="55"/>
      <c r="L236" s="53"/>
      <c r="M236" s="58"/>
      <c r="N236" s="52"/>
    </row>
    <row r="237" spans="2:14" x14ac:dyDescent="0.25">
      <c r="B237" s="51"/>
      <c r="C237" s="53"/>
      <c r="D237" s="54"/>
      <c r="E237" s="55"/>
      <c r="F237" s="56"/>
      <c r="G237" s="56"/>
      <c r="H237" s="56"/>
      <c r="I237" s="57"/>
      <c r="J237" s="55"/>
      <c r="K237" s="55"/>
      <c r="L237" s="53"/>
      <c r="M237" s="58"/>
      <c r="N237" s="52"/>
    </row>
    <row r="238" spans="2:14" x14ac:dyDescent="0.25">
      <c r="B238" s="51"/>
      <c r="C238" s="53"/>
      <c r="D238" s="54"/>
      <c r="E238" s="55"/>
      <c r="F238" s="56"/>
      <c r="G238" s="56"/>
      <c r="H238" s="56"/>
      <c r="I238" s="57"/>
      <c r="J238" s="55"/>
      <c r="K238" s="55"/>
      <c r="L238" s="53"/>
      <c r="M238" s="58"/>
      <c r="N238" s="52"/>
    </row>
    <row r="239" spans="2:14" x14ac:dyDescent="0.25">
      <c r="B239" s="51"/>
      <c r="C239" s="53"/>
      <c r="D239" s="54"/>
      <c r="E239" s="55"/>
      <c r="F239" s="56"/>
      <c r="G239" s="56"/>
      <c r="H239" s="56"/>
      <c r="I239" s="57"/>
      <c r="J239" s="55"/>
      <c r="K239" s="55"/>
      <c r="L239" s="53"/>
      <c r="M239" s="58"/>
      <c r="N239" s="52"/>
    </row>
    <row r="240" spans="2:14" x14ac:dyDescent="0.25">
      <c r="B240" s="51"/>
      <c r="C240" s="53"/>
      <c r="D240" s="54"/>
      <c r="E240" s="55"/>
      <c r="F240" s="56"/>
      <c r="G240" s="56"/>
      <c r="H240" s="56"/>
      <c r="I240" s="57"/>
      <c r="J240" s="55"/>
      <c r="K240" s="55"/>
      <c r="L240" s="53"/>
      <c r="M240" s="58"/>
      <c r="N240" s="52"/>
    </row>
    <row r="241" spans="2:14" x14ac:dyDescent="0.25">
      <c r="B241" s="51"/>
      <c r="C241" s="53"/>
      <c r="D241" s="54"/>
      <c r="E241" s="55"/>
      <c r="F241" s="56"/>
      <c r="G241" s="56"/>
      <c r="H241" s="56"/>
      <c r="I241" s="57"/>
      <c r="J241" s="55"/>
      <c r="K241" s="55"/>
      <c r="L241" s="53"/>
      <c r="M241" s="58"/>
      <c r="N241" s="52"/>
    </row>
    <row r="242" spans="2:14" x14ac:dyDescent="0.25">
      <c r="B242" s="51"/>
      <c r="C242" s="53"/>
      <c r="D242" s="54"/>
      <c r="E242" s="55"/>
      <c r="F242" s="56"/>
      <c r="G242" s="56"/>
      <c r="H242" s="56"/>
      <c r="I242" s="57"/>
      <c r="J242" s="55"/>
      <c r="K242" s="55"/>
      <c r="L242" s="53"/>
      <c r="M242" s="58"/>
      <c r="N242" s="52"/>
    </row>
    <row r="243" spans="2:14" x14ac:dyDescent="0.25">
      <c r="B243" s="51"/>
      <c r="C243" s="53"/>
      <c r="D243" s="54"/>
      <c r="E243" s="55"/>
      <c r="F243" s="56"/>
      <c r="G243" s="56"/>
      <c r="H243" s="56"/>
      <c r="I243" s="57"/>
      <c r="J243" s="55"/>
      <c r="K243" s="55"/>
      <c r="L243" s="53"/>
      <c r="M243" s="58"/>
      <c r="N243" s="52"/>
    </row>
    <row r="244" spans="2:14" x14ac:dyDescent="0.25">
      <c r="B244" s="51"/>
      <c r="C244" s="53"/>
      <c r="D244" s="54"/>
      <c r="E244" s="55"/>
      <c r="F244" s="56"/>
      <c r="G244" s="56"/>
      <c r="H244" s="56"/>
      <c r="I244" s="57"/>
      <c r="J244" s="55"/>
      <c r="K244" s="55"/>
      <c r="L244" s="53"/>
      <c r="M244" s="58"/>
      <c r="N244" s="52"/>
    </row>
    <row r="245" spans="2:14" x14ac:dyDescent="0.25">
      <c r="B245" s="51"/>
      <c r="C245" s="53"/>
      <c r="D245" s="54"/>
      <c r="E245" s="55"/>
      <c r="F245" s="56"/>
      <c r="G245" s="56"/>
      <c r="H245" s="56"/>
      <c r="I245" s="57"/>
      <c r="J245" s="55"/>
      <c r="K245" s="55"/>
      <c r="L245" s="53"/>
      <c r="M245" s="58"/>
      <c r="N245" s="52"/>
    </row>
    <row r="246" spans="2:14" x14ac:dyDescent="0.25">
      <c r="B246" s="51"/>
      <c r="C246" s="53"/>
      <c r="D246" s="54"/>
      <c r="E246" s="55"/>
      <c r="F246" s="56"/>
      <c r="G246" s="56"/>
      <c r="H246" s="56"/>
      <c r="I246" s="57"/>
      <c r="J246" s="55"/>
      <c r="K246" s="55"/>
      <c r="L246" s="53"/>
      <c r="M246" s="58"/>
      <c r="N246" s="52"/>
    </row>
    <row r="247" spans="2:14" x14ac:dyDescent="0.25">
      <c r="B247" s="51"/>
      <c r="C247" s="53"/>
      <c r="D247" s="54"/>
      <c r="E247" s="55"/>
      <c r="F247" s="56"/>
      <c r="G247" s="56"/>
      <c r="H247" s="56"/>
      <c r="I247" s="57"/>
      <c r="J247" s="55"/>
      <c r="K247" s="55"/>
      <c r="L247" s="53"/>
      <c r="M247" s="58"/>
      <c r="N247" s="52"/>
    </row>
    <row r="248" spans="2:14" x14ac:dyDescent="0.25">
      <c r="B248" s="51"/>
      <c r="C248" s="53"/>
      <c r="D248" s="54"/>
      <c r="E248" s="55"/>
      <c r="F248" s="56"/>
      <c r="G248" s="56"/>
      <c r="H248" s="56"/>
      <c r="I248" s="57"/>
      <c r="J248" s="55"/>
      <c r="K248" s="55"/>
      <c r="L248" s="53"/>
      <c r="M248" s="58"/>
      <c r="N248" s="52"/>
    </row>
    <row r="249" spans="2:14" x14ac:dyDescent="0.25">
      <c r="B249" s="51"/>
      <c r="C249" s="53"/>
      <c r="D249" s="54"/>
      <c r="E249" s="55"/>
      <c r="F249" s="56"/>
      <c r="G249" s="56"/>
      <c r="H249" s="56"/>
      <c r="I249" s="57"/>
      <c r="J249" s="55"/>
      <c r="K249" s="55"/>
      <c r="L249" s="53"/>
      <c r="M249" s="58"/>
      <c r="N249" s="52"/>
    </row>
    <row r="250" spans="2:14" x14ac:dyDescent="0.25">
      <c r="B250" s="51"/>
      <c r="C250" s="53"/>
      <c r="D250" s="54"/>
      <c r="E250" s="55"/>
      <c r="F250" s="56"/>
      <c r="G250" s="56"/>
      <c r="H250" s="56"/>
      <c r="I250" s="57"/>
      <c r="J250" s="55"/>
      <c r="K250" s="55"/>
      <c r="L250" s="53"/>
      <c r="M250" s="58"/>
      <c r="N250" s="52"/>
    </row>
    <row r="251" spans="2:14" x14ac:dyDescent="0.25">
      <c r="B251" s="51"/>
      <c r="C251" s="53"/>
      <c r="D251" s="54"/>
      <c r="E251" s="55"/>
      <c r="F251" s="56"/>
      <c r="G251" s="56"/>
      <c r="H251" s="56"/>
      <c r="I251" s="57"/>
      <c r="J251" s="55"/>
      <c r="K251" s="55"/>
      <c r="L251" s="53"/>
      <c r="M251" s="58"/>
      <c r="N251" s="52"/>
    </row>
    <row r="252" spans="2:14" x14ac:dyDescent="0.25">
      <c r="B252" s="51"/>
      <c r="C252" s="53"/>
      <c r="D252" s="54"/>
      <c r="E252" s="55"/>
      <c r="F252" s="56"/>
      <c r="G252" s="56"/>
      <c r="H252" s="56"/>
      <c r="I252" s="57"/>
      <c r="J252" s="55"/>
      <c r="K252" s="55"/>
      <c r="L252" s="53"/>
      <c r="M252" s="58"/>
      <c r="N252" s="52"/>
    </row>
    <row r="253" spans="2:14" x14ac:dyDescent="0.25">
      <c r="B253" s="51"/>
      <c r="C253" s="53"/>
      <c r="D253" s="54"/>
      <c r="E253" s="55"/>
      <c r="F253" s="56"/>
      <c r="G253" s="56"/>
      <c r="H253" s="56"/>
      <c r="I253" s="57"/>
      <c r="J253" s="55"/>
      <c r="K253" s="55"/>
      <c r="L253" s="53"/>
      <c r="M253" s="58"/>
      <c r="N253" s="52"/>
    </row>
    <row r="254" spans="2:14" x14ac:dyDescent="0.25">
      <c r="B254" s="51"/>
      <c r="C254" s="53"/>
      <c r="D254" s="54"/>
      <c r="E254" s="55"/>
      <c r="F254" s="56"/>
      <c r="G254" s="56"/>
      <c r="H254" s="56"/>
      <c r="I254" s="57"/>
      <c r="J254" s="55"/>
      <c r="K254" s="55"/>
      <c r="L254" s="53"/>
      <c r="M254" s="58"/>
      <c r="N254" s="52"/>
    </row>
    <row r="255" spans="2:14" x14ac:dyDescent="0.25">
      <c r="B255" s="51"/>
      <c r="C255" s="53"/>
      <c r="D255" s="54"/>
      <c r="E255" s="55"/>
      <c r="F255" s="56"/>
      <c r="G255" s="56"/>
      <c r="H255" s="56"/>
      <c r="I255" s="57"/>
      <c r="J255" s="55"/>
      <c r="K255" s="55"/>
      <c r="L255" s="53"/>
      <c r="M255" s="58"/>
      <c r="N255" s="52"/>
    </row>
    <row r="256" spans="2:14" x14ac:dyDescent="0.25">
      <c r="B256" s="51"/>
      <c r="C256" s="53"/>
      <c r="D256" s="54"/>
      <c r="E256" s="55"/>
      <c r="F256" s="56"/>
      <c r="G256" s="56"/>
      <c r="H256" s="56"/>
      <c r="I256" s="57"/>
      <c r="J256" s="55"/>
      <c r="K256" s="55"/>
      <c r="L256" s="53"/>
      <c r="M256" s="58"/>
      <c r="N256" s="52"/>
    </row>
    <row r="257" spans="2:14" x14ac:dyDescent="0.25">
      <c r="B257" s="51"/>
      <c r="C257" s="53"/>
      <c r="D257" s="54"/>
      <c r="E257" s="55"/>
      <c r="F257" s="56"/>
      <c r="G257" s="56"/>
      <c r="H257" s="56"/>
      <c r="I257" s="57"/>
      <c r="J257" s="55"/>
      <c r="K257" s="55"/>
      <c r="L257" s="53"/>
      <c r="M257" s="58"/>
      <c r="N257" s="52"/>
    </row>
    <row r="258" spans="2:14" x14ac:dyDescent="0.25">
      <c r="B258" s="51"/>
      <c r="C258" s="53"/>
      <c r="D258" s="54"/>
      <c r="E258" s="55"/>
      <c r="F258" s="56"/>
      <c r="G258" s="56"/>
      <c r="H258" s="56"/>
      <c r="I258" s="57"/>
      <c r="J258" s="55"/>
      <c r="K258" s="55"/>
      <c r="L258" s="53"/>
      <c r="M258" s="58"/>
      <c r="N258" s="52"/>
    </row>
    <row r="259" spans="2:14" x14ac:dyDescent="0.25">
      <c r="B259" s="51"/>
      <c r="C259" s="53"/>
      <c r="D259" s="54"/>
      <c r="E259" s="55"/>
      <c r="F259" s="56"/>
      <c r="G259" s="56"/>
      <c r="H259" s="56"/>
      <c r="I259" s="57"/>
      <c r="J259" s="55"/>
      <c r="K259" s="55"/>
      <c r="L259" s="53"/>
      <c r="M259" s="58"/>
      <c r="N259" s="52"/>
    </row>
    <row r="260" spans="2:14" x14ac:dyDescent="0.25">
      <c r="B260" s="51"/>
      <c r="C260" s="53"/>
      <c r="D260" s="54"/>
      <c r="E260" s="55"/>
      <c r="F260" s="56"/>
      <c r="G260" s="56"/>
      <c r="H260" s="56"/>
      <c r="I260" s="57"/>
      <c r="J260" s="55"/>
      <c r="K260" s="55"/>
      <c r="L260" s="53"/>
      <c r="M260" s="58"/>
      <c r="N260" s="52"/>
    </row>
    <row r="261" spans="2:14" x14ac:dyDescent="0.25">
      <c r="B261" s="51"/>
      <c r="C261" s="53"/>
      <c r="D261" s="54"/>
      <c r="E261" s="55"/>
      <c r="F261" s="56"/>
      <c r="G261" s="56"/>
      <c r="H261" s="56"/>
      <c r="I261" s="57"/>
      <c r="J261" s="55"/>
      <c r="K261" s="55"/>
      <c r="L261" s="53"/>
      <c r="M261" s="58"/>
      <c r="N261" s="52"/>
    </row>
    <row r="262" spans="2:14" x14ac:dyDescent="0.25">
      <c r="B262" s="51"/>
      <c r="C262" s="53"/>
      <c r="D262" s="54"/>
      <c r="E262" s="55"/>
      <c r="F262" s="56"/>
      <c r="G262" s="56"/>
      <c r="H262" s="56"/>
      <c r="I262" s="57"/>
      <c r="J262" s="55"/>
      <c r="K262" s="55"/>
      <c r="L262" s="53"/>
      <c r="M262" s="58"/>
      <c r="N262" s="52"/>
    </row>
    <row r="263" spans="2:14" x14ac:dyDescent="0.25">
      <c r="B263" s="51"/>
      <c r="C263" s="53"/>
      <c r="D263" s="54"/>
      <c r="E263" s="55"/>
      <c r="F263" s="56"/>
      <c r="G263" s="56"/>
      <c r="H263" s="56"/>
      <c r="I263" s="57"/>
      <c r="J263" s="55"/>
      <c r="K263" s="55"/>
      <c r="L263" s="53"/>
      <c r="M263" s="58"/>
      <c r="N263" s="52"/>
    </row>
    <row r="264" spans="2:14" x14ac:dyDescent="0.25">
      <c r="B264" s="51"/>
      <c r="C264" s="53"/>
      <c r="D264" s="54"/>
      <c r="E264" s="55"/>
      <c r="F264" s="56"/>
      <c r="G264" s="56"/>
      <c r="H264" s="56"/>
      <c r="I264" s="57"/>
      <c r="J264" s="55"/>
      <c r="K264" s="55"/>
      <c r="L264" s="53"/>
      <c r="M264" s="58"/>
      <c r="N264" s="52"/>
    </row>
    <row r="265" spans="2:14" x14ac:dyDescent="0.25">
      <c r="B265" s="51"/>
      <c r="C265" s="53"/>
      <c r="D265" s="54"/>
      <c r="E265" s="55"/>
      <c r="F265" s="56"/>
      <c r="G265" s="56"/>
      <c r="H265" s="56"/>
      <c r="I265" s="57"/>
      <c r="J265" s="55"/>
      <c r="K265" s="55"/>
      <c r="L265" s="53"/>
      <c r="M265" s="58"/>
      <c r="N265" s="52"/>
    </row>
    <row r="266" spans="2:14" x14ac:dyDescent="0.25">
      <c r="B266" s="51"/>
      <c r="C266" s="53"/>
      <c r="D266" s="54"/>
      <c r="E266" s="55"/>
      <c r="F266" s="56"/>
      <c r="G266" s="56"/>
      <c r="H266" s="56"/>
      <c r="I266" s="57"/>
      <c r="J266" s="55"/>
      <c r="K266" s="55"/>
      <c r="L266" s="53"/>
      <c r="M266" s="58"/>
      <c r="N266" s="52"/>
    </row>
    <row r="267" spans="2:14" x14ac:dyDescent="0.25">
      <c r="B267" s="51"/>
      <c r="C267" s="53"/>
      <c r="D267" s="54"/>
      <c r="E267" s="55"/>
      <c r="F267" s="56"/>
      <c r="G267" s="56"/>
      <c r="H267" s="56"/>
      <c r="I267" s="57"/>
      <c r="J267" s="55"/>
      <c r="K267" s="55"/>
      <c r="L267" s="53"/>
      <c r="M267" s="58"/>
      <c r="N267" s="52"/>
    </row>
    <row r="268" spans="2:14" x14ac:dyDescent="0.25">
      <c r="B268" s="51"/>
      <c r="C268" s="53"/>
      <c r="D268" s="54"/>
      <c r="E268" s="55"/>
      <c r="F268" s="56"/>
      <c r="G268" s="56"/>
      <c r="H268" s="56"/>
      <c r="I268" s="57"/>
      <c r="J268" s="55"/>
      <c r="K268" s="55"/>
      <c r="L268" s="53"/>
      <c r="M268" s="58"/>
      <c r="N268" s="52"/>
    </row>
    <row r="269" spans="2:14" x14ac:dyDescent="0.25">
      <c r="B269" s="51"/>
      <c r="C269" s="53"/>
      <c r="D269" s="54"/>
      <c r="E269" s="55"/>
      <c r="F269" s="56"/>
      <c r="G269" s="56"/>
      <c r="H269" s="56"/>
      <c r="I269" s="57"/>
      <c r="J269" s="55"/>
      <c r="K269" s="55"/>
      <c r="L269" s="53"/>
      <c r="M269" s="58"/>
      <c r="N269" s="52"/>
    </row>
    <row r="270" spans="2:14" x14ac:dyDescent="0.25">
      <c r="B270" s="51"/>
      <c r="C270" s="53"/>
      <c r="D270" s="54"/>
      <c r="E270" s="55"/>
      <c r="F270" s="56"/>
      <c r="G270" s="56"/>
      <c r="H270" s="56"/>
      <c r="I270" s="57"/>
      <c r="J270" s="55"/>
      <c r="K270" s="55"/>
      <c r="L270" s="53"/>
      <c r="M270" s="58"/>
      <c r="N270" s="52"/>
    </row>
    <row r="271" spans="2:14" x14ac:dyDescent="0.25">
      <c r="B271" s="51"/>
      <c r="C271" s="53"/>
      <c r="D271" s="54"/>
      <c r="E271" s="55"/>
      <c r="F271" s="56"/>
      <c r="G271" s="56"/>
      <c r="H271" s="56"/>
      <c r="I271" s="57"/>
      <c r="J271" s="55"/>
      <c r="K271" s="55"/>
      <c r="L271" s="53"/>
      <c r="M271" s="58"/>
      <c r="N271" s="52"/>
    </row>
    <row r="272" spans="2:14" x14ac:dyDescent="0.25">
      <c r="B272" s="51"/>
      <c r="C272" s="53"/>
      <c r="D272" s="54"/>
      <c r="E272" s="55"/>
      <c r="F272" s="56"/>
      <c r="G272" s="56"/>
      <c r="H272" s="56"/>
      <c r="I272" s="57"/>
      <c r="J272" s="55"/>
      <c r="K272" s="55"/>
      <c r="L272" s="53"/>
      <c r="M272" s="58"/>
      <c r="N272" s="52"/>
    </row>
    <row r="273" spans="2:14" x14ac:dyDescent="0.25">
      <c r="B273" s="51"/>
      <c r="C273" s="53"/>
      <c r="D273" s="54"/>
      <c r="E273" s="55"/>
      <c r="F273" s="56"/>
      <c r="G273" s="56"/>
      <c r="H273" s="56"/>
      <c r="I273" s="57"/>
      <c r="J273" s="55"/>
      <c r="K273" s="55"/>
      <c r="L273" s="53"/>
      <c r="M273" s="58"/>
      <c r="N273" s="52"/>
    </row>
    <row r="274" spans="2:14" x14ac:dyDescent="0.25">
      <c r="B274" s="51"/>
      <c r="C274" s="53"/>
      <c r="D274" s="54"/>
      <c r="E274" s="55"/>
      <c r="F274" s="56"/>
      <c r="G274" s="56"/>
      <c r="H274" s="56"/>
      <c r="I274" s="57"/>
      <c r="J274" s="55"/>
      <c r="K274" s="55"/>
      <c r="L274" s="53"/>
      <c r="M274" s="58"/>
      <c r="N274" s="52"/>
    </row>
    <row r="275" spans="2:14" x14ac:dyDescent="0.25">
      <c r="B275" s="51"/>
      <c r="C275" s="53"/>
      <c r="D275" s="54"/>
      <c r="E275" s="55"/>
      <c r="F275" s="56"/>
      <c r="G275" s="56"/>
      <c r="H275" s="56"/>
      <c r="I275" s="57"/>
      <c r="J275" s="55"/>
      <c r="K275" s="55"/>
      <c r="L275" s="53"/>
      <c r="M275" s="58"/>
      <c r="N275" s="52"/>
    </row>
    <row r="276" spans="2:14" x14ac:dyDescent="0.25">
      <c r="B276" s="51"/>
      <c r="C276" s="53"/>
      <c r="D276" s="54"/>
      <c r="E276" s="55"/>
      <c r="F276" s="56"/>
      <c r="G276" s="56"/>
      <c r="H276" s="56"/>
      <c r="I276" s="57"/>
      <c r="J276" s="55"/>
      <c r="K276" s="55"/>
      <c r="L276" s="53"/>
      <c r="M276" s="58"/>
      <c r="N276" s="52"/>
    </row>
    <row r="277" spans="2:14" x14ac:dyDescent="0.25">
      <c r="B277" s="51"/>
      <c r="C277" s="53"/>
      <c r="D277" s="54"/>
      <c r="E277" s="55"/>
      <c r="F277" s="56"/>
      <c r="G277" s="56"/>
      <c r="H277" s="56"/>
      <c r="I277" s="57"/>
      <c r="J277" s="55"/>
      <c r="K277" s="55"/>
      <c r="L277" s="53"/>
      <c r="M277" s="58"/>
      <c r="N277" s="52"/>
    </row>
    <row r="278" spans="2:14" x14ac:dyDescent="0.25">
      <c r="B278" s="51"/>
      <c r="C278" s="53"/>
      <c r="D278" s="54"/>
      <c r="E278" s="55"/>
      <c r="F278" s="56"/>
      <c r="G278" s="56"/>
      <c r="H278" s="56"/>
      <c r="I278" s="57"/>
      <c r="J278" s="55"/>
      <c r="K278" s="55"/>
      <c r="L278" s="53"/>
      <c r="M278" s="58"/>
      <c r="N278" s="52"/>
    </row>
    <row r="279" spans="2:14" x14ac:dyDescent="0.25">
      <c r="B279" s="51"/>
      <c r="C279" s="53"/>
      <c r="D279" s="54"/>
      <c r="E279" s="55"/>
      <c r="F279" s="56"/>
      <c r="G279" s="56"/>
      <c r="H279" s="56"/>
      <c r="I279" s="57"/>
      <c r="J279" s="55"/>
      <c r="K279" s="55"/>
      <c r="L279" s="53"/>
      <c r="M279" s="58"/>
      <c r="N279" s="52"/>
    </row>
    <row r="280" spans="2:14" x14ac:dyDescent="0.25">
      <c r="B280" s="51"/>
      <c r="C280" s="53"/>
      <c r="D280" s="54"/>
      <c r="E280" s="55"/>
      <c r="F280" s="56"/>
      <c r="G280" s="56"/>
      <c r="H280" s="56"/>
      <c r="I280" s="57"/>
      <c r="J280" s="55"/>
      <c r="K280" s="55"/>
      <c r="L280" s="53"/>
      <c r="M280" s="58"/>
      <c r="N280" s="52"/>
    </row>
    <row r="281" spans="2:14" x14ac:dyDescent="0.25">
      <c r="B281" s="51"/>
      <c r="C281" s="53"/>
      <c r="D281" s="54"/>
      <c r="E281" s="55"/>
      <c r="F281" s="56"/>
      <c r="G281" s="56"/>
      <c r="H281" s="56"/>
      <c r="I281" s="57"/>
      <c r="J281" s="55"/>
      <c r="K281" s="55"/>
      <c r="L281" s="53"/>
      <c r="M281" s="58"/>
      <c r="N281" s="52"/>
    </row>
    <row r="282" spans="2:14" x14ac:dyDescent="0.25">
      <c r="B282" s="51"/>
      <c r="C282" s="53"/>
      <c r="D282" s="54"/>
      <c r="E282" s="55"/>
      <c r="F282" s="56"/>
      <c r="G282" s="56"/>
      <c r="H282" s="56"/>
      <c r="I282" s="57"/>
      <c r="J282" s="55"/>
      <c r="K282" s="55"/>
      <c r="L282" s="53"/>
      <c r="M282" s="58"/>
      <c r="N282" s="52"/>
    </row>
    <row r="283" spans="2:14" x14ac:dyDescent="0.25">
      <c r="B283" s="51"/>
      <c r="C283" s="53"/>
      <c r="D283" s="54"/>
      <c r="E283" s="55"/>
      <c r="F283" s="56"/>
      <c r="G283" s="56"/>
      <c r="H283" s="56"/>
      <c r="I283" s="57"/>
      <c r="J283" s="55"/>
      <c r="K283" s="55"/>
      <c r="L283" s="53"/>
      <c r="M283" s="58"/>
      <c r="N283" s="52"/>
    </row>
    <row r="284" spans="2:14" x14ac:dyDescent="0.25">
      <c r="B284" s="51"/>
      <c r="C284" s="53"/>
      <c r="D284" s="54"/>
      <c r="E284" s="55"/>
      <c r="F284" s="56"/>
      <c r="G284" s="56"/>
      <c r="H284" s="56"/>
      <c r="I284" s="57"/>
      <c r="J284" s="55"/>
      <c r="K284" s="55"/>
      <c r="L284" s="53"/>
      <c r="M284" s="58"/>
      <c r="N284" s="52"/>
    </row>
    <row r="285" spans="2:14" x14ac:dyDescent="0.25">
      <c r="B285" s="51"/>
      <c r="C285" s="53"/>
      <c r="D285" s="54"/>
      <c r="E285" s="55"/>
      <c r="F285" s="56"/>
      <c r="G285" s="56"/>
      <c r="H285" s="56"/>
      <c r="I285" s="57"/>
      <c r="J285" s="55"/>
      <c r="K285" s="55"/>
      <c r="L285" s="53"/>
      <c r="M285" s="58"/>
      <c r="N285" s="52"/>
    </row>
    <row r="286" spans="2:14" x14ac:dyDescent="0.25">
      <c r="B286" s="51"/>
      <c r="C286" s="53"/>
      <c r="D286" s="54"/>
      <c r="E286" s="55"/>
      <c r="F286" s="56"/>
      <c r="G286" s="56"/>
      <c r="H286" s="56"/>
      <c r="I286" s="57"/>
      <c r="J286" s="55"/>
      <c r="K286" s="55"/>
      <c r="L286" s="53"/>
      <c r="M286" s="58"/>
      <c r="N286" s="52"/>
    </row>
    <row r="287" spans="2:14" x14ac:dyDescent="0.25">
      <c r="B287" s="51"/>
      <c r="C287" s="53"/>
      <c r="D287" s="54"/>
      <c r="E287" s="55"/>
      <c r="F287" s="56"/>
      <c r="G287" s="56"/>
      <c r="H287" s="56"/>
      <c r="I287" s="57"/>
      <c r="J287" s="55"/>
      <c r="K287" s="55"/>
      <c r="L287" s="53"/>
      <c r="M287" s="58"/>
      <c r="N287" s="52"/>
    </row>
    <row r="288" spans="2:14" x14ac:dyDescent="0.25">
      <c r="B288" s="51"/>
      <c r="C288" s="53"/>
      <c r="D288" s="54"/>
      <c r="E288" s="55"/>
      <c r="F288" s="56"/>
      <c r="G288" s="56"/>
      <c r="H288" s="56"/>
      <c r="I288" s="57"/>
      <c r="J288" s="55"/>
      <c r="K288" s="55"/>
      <c r="L288" s="53"/>
      <c r="M288" s="58"/>
      <c r="N288" s="52"/>
    </row>
    <row r="289" spans="2:14" x14ac:dyDescent="0.25">
      <c r="B289" s="51"/>
      <c r="C289" s="53"/>
      <c r="D289" s="54"/>
      <c r="E289" s="55"/>
      <c r="F289" s="56"/>
      <c r="G289" s="56"/>
      <c r="H289" s="56"/>
      <c r="I289" s="57"/>
      <c r="J289" s="55"/>
      <c r="K289" s="55"/>
      <c r="L289" s="53"/>
      <c r="M289" s="58"/>
      <c r="N289" s="52"/>
    </row>
    <row r="290" spans="2:14" x14ac:dyDescent="0.25">
      <c r="B290" s="51"/>
      <c r="C290" s="53"/>
      <c r="D290" s="54"/>
      <c r="E290" s="55"/>
      <c r="F290" s="56"/>
      <c r="G290" s="56"/>
      <c r="H290" s="56"/>
      <c r="I290" s="57"/>
      <c r="J290" s="55"/>
      <c r="K290" s="55"/>
      <c r="L290" s="53"/>
      <c r="M290" s="58"/>
      <c r="N290" s="52"/>
    </row>
    <row r="291" spans="2:14" x14ac:dyDescent="0.25">
      <c r="B291" s="51"/>
      <c r="C291" s="53"/>
      <c r="D291" s="54"/>
      <c r="E291" s="55"/>
      <c r="F291" s="56"/>
      <c r="G291" s="56"/>
      <c r="H291" s="56"/>
      <c r="I291" s="57"/>
      <c r="J291" s="55"/>
      <c r="K291" s="55"/>
      <c r="L291" s="53"/>
      <c r="M291" s="58"/>
      <c r="N291" s="52"/>
    </row>
    <row r="292" spans="2:14" x14ac:dyDescent="0.25">
      <c r="B292" s="51"/>
      <c r="C292" s="53"/>
      <c r="D292" s="54"/>
      <c r="E292" s="55"/>
      <c r="F292" s="56"/>
      <c r="G292" s="56"/>
      <c r="H292" s="56"/>
      <c r="I292" s="57"/>
      <c r="J292" s="55"/>
      <c r="K292" s="55"/>
      <c r="L292" s="53"/>
      <c r="M292" s="58"/>
      <c r="N292" s="52"/>
    </row>
    <row r="293" spans="2:14" x14ac:dyDescent="0.25">
      <c r="B293" s="51"/>
      <c r="C293" s="53"/>
      <c r="D293" s="54"/>
      <c r="E293" s="55"/>
      <c r="F293" s="56"/>
      <c r="G293" s="56"/>
      <c r="H293" s="56"/>
      <c r="I293" s="57"/>
      <c r="J293" s="55"/>
      <c r="K293" s="55"/>
      <c r="L293" s="53"/>
      <c r="M293" s="58"/>
      <c r="N293" s="52"/>
    </row>
    <row r="294" spans="2:14" x14ac:dyDescent="0.25">
      <c r="B294" s="51"/>
      <c r="C294" s="53"/>
      <c r="D294" s="54"/>
      <c r="E294" s="55"/>
      <c r="F294" s="56"/>
      <c r="G294" s="56"/>
      <c r="H294" s="56"/>
      <c r="I294" s="57"/>
      <c r="J294" s="55"/>
      <c r="K294" s="55"/>
      <c r="L294" s="53"/>
      <c r="M294" s="58"/>
      <c r="N294" s="52"/>
    </row>
    <row r="295" spans="2:14" x14ac:dyDescent="0.25">
      <c r="B295" s="51"/>
      <c r="C295" s="53"/>
      <c r="D295" s="54"/>
      <c r="E295" s="55"/>
      <c r="F295" s="56"/>
      <c r="G295" s="56"/>
      <c r="H295" s="56"/>
      <c r="I295" s="57"/>
      <c r="J295" s="55"/>
      <c r="K295" s="55"/>
      <c r="L295" s="53"/>
      <c r="M295" s="58"/>
      <c r="N295" s="52"/>
    </row>
    <row r="296" spans="2:14" x14ac:dyDescent="0.25">
      <c r="B296" s="51"/>
      <c r="C296" s="53"/>
      <c r="D296" s="54"/>
      <c r="E296" s="55"/>
      <c r="F296" s="56"/>
      <c r="G296" s="56"/>
      <c r="H296" s="56"/>
      <c r="I296" s="57"/>
      <c r="J296" s="55"/>
      <c r="K296" s="55"/>
      <c r="L296" s="53"/>
      <c r="M296" s="58"/>
      <c r="N296" s="52"/>
    </row>
    <row r="297" spans="2:14" x14ac:dyDescent="0.25">
      <c r="B297" s="51"/>
      <c r="C297" s="53"/>
      <c r="D297" s="54"/>
      <c r="E297" s="55"/>
      <c r="F297" s="56"/>
      <c r="G297" s="56"/>
      <c r="H297" s="56"/>
      <c r="I297" s="57"/>
      <c r="J297" s="55"/>
      <c r="K297" s="55"/>
      <c r="L297" s="53"/>
      <c r="M297" s="58"/>
      <c r="N297" s="52"/>
    </row>
    <row r="298" spans="2:14" x14ac:dyDescent="0.25">
      <c r="B298" s="51"/>
      <c r="C298" s="53"/>
      <c r="D298" s="54"/>
      <c r="E298" s="55"/>
      <c r="F298" s="56"/>
      <c r="G298" s="56"/>
      <c r="H298" s="56"/>
      <c r="I298" s="57"/>
      <c r="J298" s="55"/>
      <c r="K298" s="55"/>
      <c r="L298" s="53"/>
      <c r="M298" s="58"/>
      <c r="N298" s="52"/>
    </row>
    <row r="299" spans="2:14" x14ac:dyDescent="0.25">
      <c r="B299" s="51"/>
      <c r="C299" s="53"/>
      <c r="D299" s="54"/>
      <c r="E299" s="55"/>
      <c r="F299" s="56"/>
      <c r="G299" s="56"/>
      <c r="H299" s="56"/>
      <c r="I299" s="57"/>
      <c r="J299" s="55"/>
      <c r="K299" s="55"/>
      <c r="L299" s="53"/>
      <c r="M299" s="58"/>
      <c r="N299" s="52"/>
    </row>
    <row r="300" spans="2:14" x14ac:dyDescent="0.25">
      <c r="B300" s="51"/>
      <c r="C300" s="53"/>
      <c r="D300" s="54"/>
      <c r="E300" s="55"/>
      <c r="F300" s="56"/>
      <c r="G300" s="56"/>
      <c r="H300" s="56"/>
      <c r="I300" s="57"/>
      <c r="J300" s="55"/>
      <c r="K300" s="55"/>
      <c r="L300" s="53"/>
      <c r="M300" s="58"/>
      <c r="N300" s="52"/>
    </row>
    <row r="301" spans="2:14" x14ac:dyDescent="0.25">
      <c r="B301" s="51"/>
      <c r="C301" s="53"/>
      <c r="D301" s="54"/>
      <c r="E301" s="55"/>
      <c r="F301" s="56"/>
      <c r="G301" s="56"/>
      <c r="H301" s="56"/>
      <c r="I301" s="57"/>
      <c r="J301" s="55"/>
      <c r="K301" s="55"/>
      <c r="L301" s="53"/>
      <c r="M301" s="58"/>
      <c r="N301" s="52"/>
    </row>
    <row r="302" spans="2:14" x14ac:dyDescent="0.25">
      <c r="B302" s="51"/>
      <c r="C302" s="53"/>
      <c r="D302" s="54"/>
      <c r="E302" s="55"/>
      <c r="F302" s="56"/>
      <c r="G302" s="56"/>
      <c r="H302" s="56"/>
      <c r="I302" s="57"/>
      <c r="J302" s="55"/>
      <c r="K302" s="55"/>
      <c r="L302" s="53"/>
      <c r="M302" s="58"/>
      <c r="N302" s="52"/>
    </row>
    <row r="303" spans="2:14" x14ac:dyDescent="0.25">
      <c r="B303" s="51"/>
      <c r="C303" s="53"/>
      <c r="D303" s="54"/>
      <c r="E303" s="55"/>
      <c r="F303" s="56"/>
      <c r="G303" s="56"/>
      <c r="H303" s="56"/>
      <c r="I303" s="57"/>
      <c r="J303" s="55"/>
      <c r="K303" s="55"/>
      <c r="L303" s="53"/>
      <c r="M303" s="58"/>
      <c r="N303" s="52"/>
    </row>
    <row r="304" spans="2:14" x14ac:dyDescent="0.25">
      <c r="B304" s="51"/>
      <c r="C304" s="53"/>
      <c r="D304" s="54"/>
      <c r="E304" s="55"/>
      <c r="F304" s="56"/>
      <c r="G304" s="56"/>
      <c r="H304" s="56"/>
      <c r="I304" s="57"/>
      <c r="J304" s="55"/>
      <c r="K304" s="55"/>
      <c r="L304" s="53"/>
      <c r="M304" s="58"/>
      <c r="N304" s="52"/>
    </row>
    <row r="305" spans="2:14" x14ac:dyDescent="0.25">
      <c r="B305" s="51"/>
      <c r="C305" s="53"/>
      <c r="D305" s="54"/>
      <c r="E305" s="55"/>
      <c r="F305" s="56"/>
      <c r="G305" s="56"/>
      <c r="H305" s="56"/>
      <c r="I305" s="57"/>
      <c r="J305" s="55"/>
      <c r="K305" s="55"/>
      <c r="L305" s="53"/>
      <c r="M305" s="58"/>
      <c r="N305" s="52"/>
    </row>
    <row r="306" spans="2:14" x14ac:dyDescent="0.25">
      <c r="B306" s="51"/>
      <c r="C306" s="53"/>
      <c r="D306" s="54"/>
      <c r="E306" s="55"/>
      <c r="F306" s="56"/>
      <c r="G306" s="56"/>
      <c r="H306" s="56"/>
      <c r="I306" s="57"/>
      <c r="J306" s="55"/>
      <c r="K306" s="55"/>
      <c r="L306" s="53"/>
      <c r="M306" s="58"/>
      <c r="N306" s="52"/>
    </row>
    <row r="307" spans="2:14" x14ac:dyDescent="0.25">
      <c r="B307" s="51"/>
      <c r="C307" s="53"/>
      <c r="D307" s="54"/>
      <c r="E307" s="55"/>
      <c r="F307" s="56"/>
      <c r="G307" s="56"/>
      <c r="H307" s="56"/>
      <c r="I307" s="57"/>
      <c r="J307" s="55"/>
      <c r="K307" s="55"/>
      <c r="L307" s="53"/>
      <c r="M307" s="58"/>
      <c r="N307" s="52"/>
    </row>
    <row r="308" spans="2:14" x14ac:dyDescent="0.25">
      <c r="B308" s="51"/>
      <c r="C308" s="53"/>
      <c r="D308" s="54"/>
      <c r="E308" s="55"/>
      <c r="F308" s="56"/>
      <c r="G308" s="56"/>
      <c r="H308" s="56"/>
      <c r="I308" s="57"/>
      <c r="J308" s="55"/>
      <c r="K308" s="55"/>
      <c r="L308" s="53"/>
      <c r="M308" s="58"/>
      <c r="N308" s="52"/>
    </row>
    <row r="309" spans="2:14" x14ac:dyDescent="0.25">
      <c r="B309" s="51"/>
      <c r="C309" s="53"/>
      <c r="D309" s="54"/>
      <c r="E309" s="55"/>
      <c r="F309" s="56"/>
      <c r="G309" s="56"/>
      <c r="H309" s="56"/>
      <c r="I309" s="57"/>
      <c r="J309" s="55"/>
      <c r="K309" s="55"/>
      <c r="L309" s="53"/>
      <c r="M309" s="58"/>
      <c r="N309" s="52"/>
    </row>
    <row r="310" spans="2:14" x14ac:dyDescent="0.25">
      <c r="B310" s="51"/>
      <c r="C310" s="53"/>
      <c r="D310" s="54"/>
      <c r="E310" s="55"/>
      <c r="F310" s="56"/>
      <c r="G310" s="56"/>
      <c r="H310" s="56"/>
      <c r="I310" s="57"/>
      <c r="J310" s="55"/>
      <c r="K310" s="55"/>
      <c r="L310" s="53"/>
      <c r="M310" s="58"/>
      <c r="N310" s="52"/>
    </row>
    <row r="311" spans="2:14" x14ac:dyDescent="0.25">
      <c r="B311" s="51"/>
      <c r="C311" s="53"/>
      <c r="D311" s="54"/>
      <c r="E311" s="55"/>
      <c r="F311" s="56"/>
      <c r="G311" s="56"/>
      <c r="H311" s="56"/>
      <c r="I311" s="57"/>
      <c r="J311" s="55"/>
      <c r="K311" s="55"/>
      <c r="L311" s="53"/>
      <c r="M311" s="58"/>
      <c r="N311" s="52"/>
    </row>
    <row r="312" spans="2:14" x14ac:dyDescent="0.25">
      <c r="B312" s="51"/>
      <c r="C312" s="53"/>
      <c r="D312" s="54"/>
      <c r="E312" s="55"/>
      <c r="F312" s="56"/>
      <c r="G312" s="56"/>
      <c r="H312" s="56"/>
      <c r="I312" s="57"/>
      <c r="J312" s="55"/>
      <c r="K312" s="55"/>
      <c r="L312" s="53"/>
      <c r="M312" s="58"/>
      <c r="N312" s="52"/>
    </row>
    <row r="313" spans="2:14" x14ac:dyDescent="0.25">
      <c r="B313" s="51"/>
      <c r="C313" s="53"/>
      <c r="D313" s="54"/>
      <c r="E313" s="55"/>
      <c r="F313" s="56"/>
      <c r="G313" s="56"/>
      <c r="H313" s="56"/>
      <c r="I313" s="57"/>
      <c r="J313" s="55"/>
      <c r="K313" s="55"/>
      <c r="L313" s="53"/>
      <c r="M313" s="58"/>
      <c r="N313" s="52"/>
    </row>
    <row r="314" spans="2:14" x14ac:dyDescent="0.25">
      <c r="B314" s="51"/>
      <c r="C314" s="53"/>
      <c r="D314" s="54"/>
      <c r="E314" s="55"/>
      <c r="F314" s="56"/>
      <c r="G314" s="56"/>
      <c r="H314" s="56"/>
      <c r="I314" s="57"/>
      <c r="J314" s="55"/>
      <c r="K314" s="55"/>
      <c r="L314" s="53"/>
      <c r="M314" s="58"/>
      <c r="N314" s="52"/>
    </row>
    <row r="315" spans="2:14" x14ac:dyDescent="0.25">
      <c r="B315" s="51"/>
      <c r="C315" s="53"/>
      <c r="D315" s="54"/>
      <c r="E315" s="55"/>
      <c r="F315" s="56"/>
      <c r="G315" s="56"/>
      <c r="H315" s="56"/>
      <c r="I315" s="57"/>
      <c r="J315" s="55"/>
      <c r="K315" s="55"/>
      <c r="L315" s="53"/>
      <c r="M315" s="58"/>
      <c r="N315" s="52"/>
    </row>
    <row r="316" spans="2:14" x14ac:dyDescent="0.25">
      <c r="B316" s="51"/>
      <c r="C316" s="53"/>
      <c r="D316" s="54"/>
      <c r="E316" s="55"/>
      <c r="F316" s="56"/>
      <c r="G316" s="56"/>
      <c r="H316" s="56"/>
      <c r="I316" s="57"/>
      <c r="J316" s="55"/>
      <c r="K316" s="55"/>
      <c r="L316" s="53"/>
      <c r="M316" s="58"/>
      <c r="N316" s="52"/>
    </row>
    <row r="317" spans="2:14" x14ac:dyDescent="0.25">
      <c r="B317" s="51"/>
      <c r="C317" s="53"/>
      <c r="D317" s="54"/>
      <c r="E317" s="55"/>
      <c r="F317" s="56"/>
      <c r="G317" s="56"/>
      <c r="H317" s="56"/>
      <c r="I317" s="57"/>
      <c r="J317" s="55"/>
      <c r="K317" s="55"/>
      <c r="L317" s="53"/>
      <c r="M317" s="58"/>
      <c r="N317" s="52"/>
    </row>
    <row r="318" spans="2:14" x14ac:dyDescent="0.25">
      <c r="B318" s="51"/>
      <c r="C318" s="53"/>
      <c r="D318" s="54"/>
      <c r="E318" s="55"/>
      <c r="F318" s="56"/>
      <c r="G318" s="56"/>
      <c r="H318" s="56"/>
      <c r="I318" s="57"/>
      <c r="J318" s="55"/>
      <c r="K318" s="55"/>
      <c r="L318" s="53"/>
      <c r="M318" s="58"/>
      <c r="N318" s="52"/>
    </row>
    <row r="319" spans="2:14" x14ac:dyDescent="0.25">
      <c r="B319" s="51"/>
      <c r="C319" s="53"/>
      <c r="D319" s="54"/>
      <c r="E319" s="55"/>
      <c r="F319" s="56"/>
      <c r="G319" s="56"/>
      <c r="H319" s="56"/>
      <c r="I319" s="57"/>
      <c r="J319" s="55"/>
      <c r="K319" s="55"/>
      <c r="L319" s="53"/>
      <c r="M319" s="58"/>
      <c r="N319" s="52"/>
    </row>
    <row r="320" spans="2:14" x14ac:dyDescent="0.25">
      <c r="B320" s="51"/>
      <c r="C320" s="53"/>
      <c r="D320" s="54"/>
      <c r="E320" s="55"/>
      <c r="F320" s="56"/>
      <c r="G320" s="56"/>
      <c r="H320" s="56"/>
      <c r="I320" s="57"/>
      <c r="J320" s="55"/>
      <c r="K320" s="55"/>
      <c r="L320" s="53"/>
      <c r="M320" s="58"/>
      <c r="N320" s="52"/>
    </row>
    <row r="321" spans="2:14" x14ac:dyDescent="0.25">
      <c r="B321" s="51"/>
      <c r="C321" s="53"/>
      <c r="D321" s="54"/>
      <c r="E321" s="55"/>
      <c r="F321" s="56"/>
      <c r="G321" s="56"/>
      <c r="H321" s="56"/>
      <c r="I321" s="57"/>
      <c r="J321" s="55"/>
      <c r="K321" s="55"/>
      <c r="L321" s="53"/>
      <c r="M321" s="58"/>
      <c r="N321" s="52"/>
    </row>
    <row r="322" spans="2:14" x14ac:dyDescent="0.25">
      <c r="B322" s="51"/>
      <c r="C322" s="53"/>
      <c r="D322" s="54"/>
      <c r="E322" s="55"/>
      <c r="F322" s="56"/>
      <c r="G322" s="56"/>
      <c r="H322" s="56"/>
      <c r="I322" s="57"/>
      <c r="J322" s="55"/>
      <c r="K322" s="55"/>
      <c r="L322" s="53"/>
      <c r="M322" s="58"/>
      <c r="N322" s="52"/>
    </row>
    <row r="323" spans="2:14" x14ac:dyDescent="0.25">
      <c r="B323" s="51"/>
      <c r="C323" s="53"/>
      <c r="D323" s="54"/>
      <c r="E323" s="55"/>
      <c r="F323" s="56"/>
      <c r="G323" s="56"/>
      <c r="H323" s="56"/>
      <c r="I323" s="57"/>
      <c r="J323" s="55"/>
      <c r="K323" s="55"/>
      <c r="L323" s="53"/>
      <c r="M323" s="58"/>
      <c r="N323" s="52"/>
    </row>
    <row r="324" spans="2:14" x14ac:dyDescent="0.25">
      <c r="B324" s="51"/>
      <c r="C324" s="53"/>
      <c r="D324" s="54"/>
      <c r="E324" s="55"/>
      <c r="F324" s="56"/>
      <c r="G324" s="56"/>
      <c r="H324" s="56"/>
      <c r="I324" s="57"/>
      <c r="J324" s="55"/>
      <c r="K324" s="55"/>
      <c r="L324" s="53"/>
      <c r="M324" s="58"/>
      <c r="N324" s="52"/>
    </row>
    <row r="325" spans="2:14" x14ac:dyDescent="0.25">
      <c r="B325" s="51"/>
      <c r="C325" s="53"/>
      <c r="D325" s="54"/>
      <c r="E325" s="55"/>
      <c r="F325" s="56"/>
      <c r="G325" s="56"/>
      <c r="H325" s="56"/>
      <c r="I325" s="57"/>
      <c r="J325" s="55"/>
      <c r="K325" s="55"/>
      <c r="L325" s="53"/>
      <c r="M325" s="58"/>
      <c r="N325" s="52"/>
    </row>
    <row r="326" spans="2:14" x14ac:dyDescent="0.25">
      <c r="B326" s="51"/>
      <c r="C326" s="53"/>
      <c r="D326" s="54"/>
      <c r="E326" s="55"/>
      <c r="F326" s="56"/>
      <c r="G326" s="56"/>
      <c r="H326" s="56"/>
      <c r="I326" s="57"/>
      <c r="J326" s="55"/>
      <c r="K326" s="55"/>
      <c r="L326" s="53"/>
      <c r="M326" s="58"/>
      <c r="N326" s="52"/>
    </row>
    <row r="327" spans="2:14" x14ac:dyDescent="0.25">
      <c r="B327" s="51"/>
      <c r="C327" s="53"/>
      <c r="D327" s="54"/>
      <c r="E327" s="55"/>
      <c r="F327" s="56"/>
      <c r="G327" s="56"/>
      <c r="H327" s="56"/>
      <c r="I327" s="57"/>
      <c r="J327" s="55"/>
      <c r="K327" s="55"/>
      <c r="L327" s="53"/>
      <c r="M327" s="58"/>
      <c r="N327" s="52"/>
    </row>
    <row r="328" spans="2:14" x14ac:dyDescent="0.25">
      <c r="B328" s="51"/>
      <c r="C328" s="53"/>
      <c r="D328" s="54"/>
      <c r="E328" s="55"/>
      <c r="F328" s="56"/>
      <c r="G328" s="56"/>
      <c r="H328" s="56"/>
      <c r="I328" s="57"/>
      <c r="J328" s="55"/>
      <c r="K328" s="55"/>
      <c r="L328" s="53"/>
      <c r="M328" s="58"/>
      <c r="N328" s="52"/>
    </row>
    <row r="329" spans="2:14" x14ac:dyDescent="0.25">
      <c r="B329" s="51"/>
      <c r="C329" s="53"/>
      <c r="D329" s="54"/>
      <c r="E329" s="55"/>
      <c r="F329" s="56"/>
      <c r="G329" s="56"/>
      <c r="H329" s="56"/>
      <c r="I329" s="57"/>
      <c r="J329" s="55"/>
      <c r="K329" s="55"/>
      <c r="L329" s="53"/>
      <c r="M329" s="58"/>
      <c r="N329" s="52"/>
    </row>
    <row r="330" spans="2:14" x14ac:dyDescent="0.25">
      <c r="B330" s="51"/>
      <c r="C330" s="53"/>
      <c r="D330" s="54"/>
      <c r="E330" s="55"/>
      <c r="F330" s="56"/>
      <c r="G330" s="56"/>
      <c r="H330" s="56"/>
      <c r="I330" s="57"/>
      <c r="J330" s="55"/>
      <c r="K330" s="55"/>
      <c r="L330" s="53"/>
      <c r="M330" s="58"/>
      <c r="N330" s="52"/>
    </row>
    <row r="331" spans="2:14" x14ac:dyDescent="0.25">
      <c r="B331" s="51"/>
      <c r="C331" s="53"/>
      <c r="D331" s="54"/>
      <c r="E331" s="55"/>
      <c r="F331" s="56"/>
      <c r="G331" s="56"/>
      <c r="H331" s="56"/>
      <c r="I331" s="57"/>
      <c r="J331" s="55"/>
      <c r="K331" s="55"/>
      <c r="L331" s="53"/>
      <c r="M331" s="58"/>
      <c r="N331" s="52"/>
    </row>
    <row r="332" spans="2:14" x14ac:dyDescent="0.25">
      <c r="B332" s="51"/>
      <c r="C332" s="53"/>
      <c r="D332" s="54"/>
      <c r="E332" s="55"/>
      <c r="F332" s="56"/>
      <c r="G332" s="56"/>
      <c r="H332" s="56"/>
      <c r="I332" s="57"/>
      <c r="J332" s="55"/>
      <c r="K332" s="55"/>
      <c r="L332" s="53"/>
      <c r="M332" s="58"/>
      <c r="N332" s="52"/>
    </row>
    <row r="333" spans="2:14" x14ac:dyDescent="0.25">
      <c r="B333" s="51"/>
      <c r="C333" s="53"/>
      <c r="D333" s="54"/>
      <c r="E333" s="55"/>
      <c r="F333" s="56"/>
      <c r="G333" s="56"/>
      <c r="H333" s="56"/>
      <c r="I333" s="57"/>
      <c r="J333" s="55"/>
      <c r="K333" s="55"/>
      <c r="L333" s="53"/>
      <c r="M333" s="58"/>
      <c r="N333" s="52"/>
    </row>
    <row r="334" spans="2:14" x14ac:dyDescent="0.25">
      <c r="B334" s="51"/>
      <c r="C334" s="53"/>
      <c r="D334" s="54"/>
      <c r="E334" s="55"/>
      <c r="F334" s="56"/>
      <c r="G334" s="56"/>
      <c r="H334" s="56"/>
      <c r="I334" s="57"/>
      <c r="J334" s="55"/>
      <c r="K334" s="55"/>
      <c r="L334" s="53"/>
      <c r="M334" s="58"/>
      <c r="N334" s="52"/>
    </row>
    <row r="335" spans="2:14" x14ac:dyDescent="0.25">
      <c r="B335" s="51"/>
      <c r="C335" s="53"/>
      <c r="D335" s="54"/>
      <c r="E335" s="55"/>
      <c r="F335" s="56"/>
      <c r="G335" s="56"/>
      <c r="H335" s="56"/>
      <c r="I335" s="57"/>
      <c r="J335" s="55"/>
      <c r="K335" s="55"/>
      <c r="L335" s="53"/>
      <c r="M335" s="58"/>
      <c r="N335" s="52"/>
    </row>
    <row r="336" spans="2:14" x14ac:dyDescent="0.25">
      <c r="B336" s="51"/>
      <c r="C336" s="53"/>
      <c r="D336" s="54"/>
      <c r="E336" s="55"/>
      <c r="F336" s="56"/>
      <c r="G336" s="56"/>
      <c r="H336" s="56"/>
      <c r="I336" s="57"/>
      <c r="J336" s="55"/>
      <c r="K336" s="55"/>
      <c r="L336" s="53"/>
      <c r="M336" s="58"/>
      <c r="N336" s="52"/>
    </row>
    <row r="337" spans="2:14" x14ac:dyDescent="0.25">
      <c r="B337" s="51"/>
      <c r="C337" s="53"/>
      <c r="D337" s="54"/>
      <c r="E337" s="55"/>
      <c r="F337" s="56"/>
      <c r="G337" s="56"/>
      <c r="H337" s="56"/>
      <c r="I337" s="57"/>
      <c r="J337" s="55"/>
      <c r="K337" s="55"/>
      <c r="L337" s="53"/>
      <c r="M337" s="58"/>
      <c r="N337" s="52"/>
    </row>
    <row r="338" spans="2:14" x14ac:dyDescent="0.25">
      <c r="B338" s="51"/>
      <c r="C338" s="53"/>
      <c r="D338" s="54"/>
      <c r="E338" s="55"/>
      <c r="F338" s="56"/>
      <c r="G338" s="56"/>
      <c r="H338" s="56"/>
      <c r="I338" s="57"/>
      <c r="J338" s="55"/>
      <c r="K338" s="55"/>
      <c r="L338" s="53"/>
      <c r="M338" s="58"/>
      <c r="N338" s="52"/>
    </row>
    <row r="339" spans="2:14" x14ac:dyDescent="0.25">
      <c r="B339" s="51"/>
      <c r="C339" s="53"/>
      <c r="D339" s="54"/>
      <c r="E339" s="55"/>
      <c r="F339" s="56"/>
      <c r="G339" s="56"/>
      <c r="H339" s="56"/>
      <c r="I339" s="57"/>
      <c r="J339" s="55"/>
      <c r="K339" s="55"/>
      <c r="L339" s="53"/>
      <c r="M339" s="58"/>
      <c r="N339" s="52"/>
    </row>
    <row r="340" spans="2:14" x14ac:dyDescent="0.25">
      <c r="B340" s="51"/>
      <c r="C340" s="53"/>
      <c r="D340" s="54"/>
      <c r="E340" s="55"/>
      <c r="F340" s="56"/>
      <c r="G340" s="56"/>
      <c r="H340" s="56"/>
      <c r="I340" s="57"/>
      <c r="J340" s="55"/>
      <c r="K340" s="55"/>
      <c r="L340" s="53"/>
      <c r="M340" s="58"/>
      <c r="N340" s="52"/>
    </row>
    <row r="341" spans="2:14" x14ac:dyDescent="0.25">
      <c r="B341" s="51"/>
      <c r="C341" s="53"/>
      <c r="D341" s="54"/>
      <c r="E341" s="55"/>
      <c r="F341" s="56"/>
      <c r="G341" s="56"/>
      <c r="H341" s="56"/>
      <c r="I341" s="57"/>
      <c r="J341" s="55"/>
      <c r="K341" s="55"/>
      <c r="L341" s="53"/>
      <c r="M341" s="58"/>
      <c r="N341" s="52"/>
    </row>
    <row r="342" spans="2:14" x14ac:dyDescent="0.25">
      <c r="B342" s="51"/>
      <c r="C342" s="53"/>
      <c r="D342" s="54"/>
      <c r="E342" s="55"/>
      <c r="F342" s="56"/>
      <c r="G342" s="56"/>
      <c r="H342" s="56"/>
      <c r="I342" s="57"/>
      <c r="J342" s="55"/>
      <c r="K342" s="55"/>
      <c r="L342" s="53"/>
      <c r="M342" s="58"/>
      <c r="N342" s="52"/>
    </row>
    <row r="343" spans="2:14" x14ac:dyDescent="0.25">
      <c r="B343" s="51"/>
      <c r="C343" s="53"/>
      <c r="D343" s="54"/>
      <c r="E343" s="55"/>
      <c r="F343" s="56"/>
      <c r="G343" s="56"/>
      <c r="H343" s="56"/>
      <c r="I343" s="57"/>
      <c r="J343" s="55"/>
      <c r="K343" s="55"/>
      <c r="L343" s="53"/>
      <c r="M343" s="58"/>
      <c r="N343" s="52"/>
    </row>
    <row r="344" spans="2:14" x14ac:dyDescent="0.25">
      <c r="B344" s="51"/>
      <c r="C344" s="53"/>
      <c r="D344" s="54"/>
      <c r="E344" s="55"/>
      <c r="F344" s="56"/>
      <c r="G344" s="56"/>
      <c r="H344" s="56"/>
      <c r="I344" s="57"/>
      <c r="J344" s="55"/>
      <c r="K344" s="55"/>
      <c r="L344" s="53"/>
      <c r="M344" s="58"/>
      <c r="N344" s="52"/>
    </row>
    <row r="345" spans="2:14" x14ac:dyDescent="0.25">
      <c r="B345" s="51"/>
      <c r="C345" s="53"/>
      <c r="D345" s="54"/>
      <c r="E345" s="55"/>
      <c r="F345" s="56"/>
      <c r="G345" s="56"/>
      <c r="H345" s="56"/>
      <c r="I345" s="57"/>
      <c r="J345" s="55"/>
      <c r="K345" s="55"/>
      <c r="L345" s="53"/>
      <c r="M345" s="58"/>
      <c r="N345" s="52"/>
    </row>
    <row r="346" spans="2:14" x14ac:dyDescent="0.25">
      <c r="B346" s="51"/>
      <c r="C346" s="53"/>
      <c r="D346" s="54"/>
      <c r="E346" s="55"/>
      <c r="F346" s="56"/>
      <c r="G346" s="56"/>
      <c r="H346" s="56"/>
      <c r="I346" s="57"/>
      <c r="J346" s="55"/>
      <c r="K346" s="55"/>
      <c r="L346" s="53"/>
      <c r="M346" s="58"/>
      <c r="N346" s="52"/>
    </row>
    <row r="347" spans="2:14" x14ac:dyDescent="0.25">
      <c r="B347" s="51"/>
      <c r="C347" s="53"/>
      <c r="D347" s="54"/>
      <c r="E347" s="55"/>
      <c r="F347" s="56"/>
      <c r="G347" s="56"/>
      <c r="H347" s="56"/>
      <c r="I347" s="57"/>
      <c r="J347" s="55"/>
      <c r="K347" s="55"/>
      <c r="L347" s="53"/>
      <c r="M347" s="58"/>
      <c r="N347" s="52"/>
    </row>
    <row r="348" spans="2:14" x14ac:dyDescent="0.25">
      <c r="B348" s="51"/>
      <c r="C348" s="53"/>
      <c r="D348" s="54"/>
      <c r="E348" s="55"/>
      <c r="F348" s="56"/>
      <c r="G348" s="56"/>
      <c r="H348" s="56"/>
      <c r="I348" s="57"/>
      <c r="J348" s="55"/>
      <c r="K348" s="55"/>
      <c r="L348" s="53"/>
      <c r="M348" s="58"/>
      <c r="N348" s="52"/>
    </row>
    <row r="349" spans="2:14" x14ac:dyDescent="0.25">
      <c r="B349" s="51"/>
      <c r="C349" s="53"/>
      <c r="D349" s="54"/>
      <c r="E349" s="55"/>
      <c r="F349" s="56"/>
      <c r="G349" s="56"/>
      <c r="H349" s="56"/>
      <c r="I349" s="57"/>
      <c r="J349" s="55"/>
      <c r="K349" s="55"/>
      <c r="L349" s="53"/>
      <c r="M349" s="58"/>
      <c r="N349" s="52"/>
    </row>
    <row r="350" spans="2:14" x14ac:dyDescent="0.25">
      <c r="B350" s="51"/>
      <c r="C350" s="53"/>
      <c r="D350" s="54"/>
      <c r="E350" s="55"/>
      <c r="F350" s="56"/>
      <c r="G350" s="56"/>
      <c r="H350" s="56"/>
      <c r="I350" s="57"/>
      <c r="J350" s="55"/>
      <c r="K350" s="55"/>
      <c r="L350" s="53"/>
      <c r="M350" s="58"/>
      <c r="N350" s="52"/>
    </row>
    <row r="351" spans="2:14" x14ac:dyDescent="0.25">
      <c r="B351" s="51"/>
      <c r="C351" s="53"/>
      <c r="D351" s="54"/>
      <c r="E351" s="55"/>
      <c r="F351" s="56"/>
      <c r="G351" s="56"/>
      <c r="H351" s="56"/>
      <c r="I351" s="57"/>
      <c r="J351" s="55"/>
      <c r="K351" s="55"/>
      <c r="L351" s="53"/>
      <c r="M351" s="58"/>
      <c r="N351" s="52"/>
    </row>
    <row r="352" spans="2:14" x14ac:dyDescent="0.25">
      <c r="B352" s="51"/>
      <c r="C352" s="53"/>
      <c r="D352" s="54"/>
      <c r="E352" s="55"/>
      <c r="F352" s="56"/>
      <c r="G352" s="56"/>
      <c r="H352" s="56"/>
      <c r="I352" s="57"/>
      <c r="J352" s="55"/>
      <c r="K352" s="55"/>
      <c r="L352" s="53"/>
      <c r="M352" s="58"/>
      <c r="N352" s="52"/>
    </row>
    <row r="353" spans="2:14" x14ac:dyDescent="0.25">
      <c r="B353" s="51"/>
      <c r="C353" s="53"/>
      <c r="D353" s="54"/>
      <c r="E353" s="55"/>
      <c r="F353" s="56"/>
      <c r="G353" s="56"/>
      <c r="H353" s="56"/>
      <c r="I353" s="57"/>
      <c r="J353" s="55"/>
      <c r="K353" s="55"/>
      <c r="L353" s="53"/>
      <c r="M353" s="58"/>
      <c r="N353" s="52"/>
    </row>
    <row r="354" spans="2:14" x14ac:dyDescent="0.25">
      <c r="B354" s="51"/>
      <c r="C354" s="53"/>
      <c r="D354" s="54"/>
      <c r="E354" s="55"/>
      <c r="F354" s="56"/>
      <c r="G354" s="56"/>
      <c r="H354" s="56"/>
      <c r="I354" s="57"/>
      <c r="J354" s="55"/>
      <c r="K354" s="55"/>
      <c r="L354" s="53"/>
      <c r="M354" s="58"/>
      <c r="N354" s="52"/>
    </row>
    <row r="355" spans="2:14" x14ac:dyDescent="0.25">
      <c r="B355" s="51"/>
      <c r="C355" s="53"/>
      <c r="D355" s="54"/>
      <c r="E355" s="55"/>
      <c r="F355" s="56"/>
      <c r="G355" s="56"/>
      <c r="H355" s="56"/>
      <c r="I355" s="57"/>
      <c r="J355" s="55"/>
      <c r="K355" s="55"/>
      <c r="L355" s="53"/>
      <c r="M355" s="58"/>
      <c r="N355" s="52"/>
    </row>
    <row r="356" spans="2:14" x14ac:dyDescent="0.25">
      <c r="B356" s="51"/>
      <c r="C356" s="53"/>
      <c r="D356" s="54"/>
      <c r="E356" s="55"/>
      <c r="F356" s="56"/>
      <c r="G356" s="56"/>
      <c r="H356" s="56"/>
      <c r="I356" s="57"/>
      <c r="J356" s="55"/>
      <c r="K356" s="55"/>
      <c r="L356" s="53"/>
      <c r="M356" s="58"/>
      <c r="N356" s="52"/>
    </row>
    <row r="357" spans="2:14" x14ac:dyDescent="0.25">
      <c r="B357" s="51"/>
      <c r="C357" s="53"/>
      <c r="D357" s="54"/>
      <c r="E357" s="55"/>
      <c r="F357" s="56"/>
      <c r="G357" s="56"/>
      <c r="H357" s="56"/>
      <c r="I357" s="57"/>
      <c r="J357" s="55"/>
      <c r="K357" s="55"/>
      <c r="L357" s="53"/>
      <c r="M357" s="58"/>
      <c r="N357" s="52"/>
    </row>
    <row r="358" spans="2:14" x14ac:dyDescent="0.25">
      <c r="B358" s="51"/>
      <c r="C358" s="53"/>
      <c r="D358" s="54"/>
      <c r="E358" s="55"/>
      <c r="F358" s="56"/>
      <c r="G358" s="56"/>
      <c r="H358" s="56"/>
      <c r="I358" s="57"/>
      <c r="J358" s="55"/>
      <c r="K358" s="55"/>
      <c r="L358" s="53"/>
      <c r="M358" s="58"/>
      <c r="N358" s="52"/>
    </row>
    <row r="359" spans="2:14" x14ac:dyDescent="0.25">
      <c r="B359" s="51"/>
      <c r="C359" s="53"/>
      <c r="D359" s="54"/>
      <c r="E359" s="55"/>
      <c r="F359" s="56"/>
      <c r="G359" s="56"/>
      <c r="H359" s="56"/>
      <c r="I359" s="57"/>
      <c r="J359" s="55"/>
      <c r="K359" s="55"/>
      <c r="L359" s="53"/>
      <c r="M359" s="58"/>
      <c r="N359" s="52"/>
    </row>
    <row r="360" spans="2:14" x14ac:dyDescent="0.25">
      <c r="B360" s="51"/>
      <c r="C360" s="53"/>
      <c r="D360" s="54"/>
      <c r="E360" s="55"/>
      <c r="F360" s="56"/>
      <c r="G360" s="56"/>
      <c r="H360" s="56"/>
      <c r="I360" s="57"/>
      <c r="J360" s="55"/>
      <c r="K360" s="55"/>
      <c r="L360" s="53"/>
      <c r="M360" s="58"/>
      <c r="N360" s="52"/>
    </row>
    <row r="361" spans="2:14" x14ac:dyDescent="0.25">
      <c r="B361" s="51"/>
      <c r="C361" s="53"/>
      <c r="D361" s="54"/>
      <c r="E361" s="55"/>
      <c r="F361" s="56"/>
      <c r="G361" s="56"/>
      <c r="H361" s="56"/>
      <c r="I361" s="57"/>
      <c r="J361" s="55"/>
      <c r="K361" s="55"/>
      <c r="L361" s="53"/>
      <c r="M361" s="58"/>
      <c r="N361" s="52"/>
    </row>
    <row r="362" spans="2:14" x14ac:dyDescent="0.25">
      <c r="B362" s="51"/>
      <c r="C362" s="53"/>
      <c r="D362" s="54"/>
      <c r="E362" s="55"/>
      <c r="F362" s="56"/>
      <c r="G362" s="56"/>
      <c r="H362" s="56"/>
      <c r="I362" s="57"/>
      <c r="J362" s="55"/>
      <c r="K362" s="55"/>
      <c r="L362" s="53"/>
      <c r="M362" s="58"/>
      <c r="N362" s="52"/>
    </row>
    <row r="363" spans="2:14" x14ac:dyDescent="0.25">
      <c r="B363" s="51"/>
      <c r="C363" s="53"/>
      <c r="D363" s="54"/>
      <c r="E363" s="55"/>
      <c r="F363" s="56"/>
      <c r="G363" s="56"/>
      <c r="H363" s="56"/>
      <c r="I363" s="57"/>
      <c r="J363" s="55"/>
      <c r="K363" s="55"/>
      <c r="L363" s="53"/>
      <c r="M363" s="58"/>
      <c r="N363" s="52"/>
    </row>
    <row r="364" spans="2:14" x14ac:dyDescent="0.25">
      <c r="B364" s="51"/>
      <c r="C364" s="53"/>
      <c r="D364" s="54"/>
      <c r="E364" s="55"/>
      <c r="F364" s="56"/>
      <c r="G364" s="56"/>
      <c r="H364" s="56"/>
      <c r="I364" s="57"/>
      <c r="J364" s="55"/>
      <c r="K364" s="55"/>
      <c r="L364" s="53"/>
      <c r="M364" s="58"/>
      <c r="N364" s="52"/>
    </row>
    <row r="365" spans="2:14" x14ac:dyDescent="0.25">
      <c r="B365" s="51"/>
      <c r="C365" s="53"/>
      <c r="D365" s="54"/>
      <c r="E365" s="55"/>
      <c r="F365" s="56"/>
      <c r="G365" s="56"/>
      <c r="H365" s="56"/>
      <c r="I365" s="57"/>
      <c r="J365" s="55"/>
      <c r="K365" s="55"/>
      <c r="L365" s="53"/>
      <c r="M365" s="58"/>
      <c r="N365" s="52"/>
    </row>
    <row r="366" spans="2:14" x14ac:dyDescent="0.25">
      <c r="B366" s="51"/>
      <c r="C366" s="53"/>
      <c r="D366" s="54"/>
      <c r="E366" s="55"/>
      <c r="F366" s="56"/>
      <c r="G366" s="56"/>
      <c r="H366" s="56"/>
      <c r="I366" s="57"/>
      <c r="J366" s="55"/>
      <c r="K366" s="55"/>
      <c r="L366" s="53"/>
      <c r="M366" s="58"/>
      <c r="N366" s="52"/>
    </row>
    <row r="367" spans="2:14" x14ac:dyDescent="0.25">
      <c r="B367" s="51"/>
      <c r="C367" s="53"/>
      <c r="D367" s="54"/>
      <c r="E367" s="55"/>
      <c r="F367" s="56"/>
      <c r="G367" s="56"/>
      <c r="H367" s="56"/>
      <c r="I367" s="57"/>
      <c r="J367" s="55"/>
      <c r="K367" s="55"/>
      <c r="L367" s="53"/>
      <c r="M367" s="58"/>
      <c r="N367" s="52"/>
    </row>
    <row r="368" spans="2:14" x14ac:dyDescent="0.25">
      <c r="B368" s="51"/>
      <c r="C368" s="53"/>
      <c r="D368" s="54"/>
      <c r="E368" s="55"/>
      <c r="F368" s="56"/>
      <c r="G368" s="56"/>
      <c r="H368" s="56"/>
      <c r="I368" s="57"/>
      <c r="J368" s="55"/>
      <c r="K368" s="55"/>
      <c r="L368" s="53"/>
      <c r="M368" s="58"/>
      <c r="N368" s="52"/>
    </row>
    <row r="369" spans="2:14" x14ac:dyDescent="0.25">
      <c r="B369" s="51"/>
      <c r="C369" s="53"/>
      <c r="D369" s="54"/>
      <c r="E369" s="55"/>
      <c r="F369" s="56"/>
      <c r="G369" s="56"/>
      <c r="H369" s="56"/>
      <c r="I369" s="57"/>
      <c r="J369" s="55"/>
      <c r="K369" s="55"/>
      <c r="L369" s="53"/>
      <c r="M369" s="58"/>
      <c r="N369" s="52"/>
    </row>
    <row r="370" spans="2:14" x14ac:dyDescent="0.25">
      <c r="B370" s="51"/>
      <c r="C370" s="53"/>
      <c r="D370" s="54"/>
      <c r="E370" s="55"/>
      <c r="F370" s="56"/>
      <c r="G370" s="56"/>
      <c r="H370" s="56"/>
      <c r="I370" s="57"/>
      <c r="J370" s="55"/>
      <c r="K370" s="55"/>
      <c r="L370" s="53"/>
      <c r="M370" s="58"/>
      <c r="N370" s="52"/>
    </row>
    <row r="371" spans="2:14" x14ac:dyDescent="0.25">
      <c r="B371" s="51"/>
      <c r="C371" s="53"/>
      <c r="D371" s="54"/>
      <c r="E371" s="55"/>
      <c r="F371" s="56"/>
      <c r="G371" s="56"/>
      <c r="H371" s="56"/>
      <c r="I371" s="57"/>
      <c r="J371" s="55"/>
      <c r="K371" s="55"/>
      <c r="L371" s="53"/>
      <c r="M371" s="58"/>
      <c r="N371" s="52"/>
    </row>
    <row r="372" spans="2:14" x14ac:dyDescent="0.25">
      <c r="B372" s="51"/>
      <c r="C372" s="53"/>
      <c r="D372" s="54"/>
      <c r="E372" s="55"/>
      <c r="F372" s="56"/>
      <c r="G372" s="56"/>
      <c r="H372" s="56"/>
      <c r="I372" s="57"/>
      <c r="J372" s="55"/>
      <c r="K372" s="55"/>
      <c r="L372" s="53"/>
      <c r="M372" s="58"/>
      <c r="N372" s="52"/>
    </row>
    <row r="373" spans="2:14" x14ac:dyDescent="0.25">
      <c r="B373" s="51"/>
      <c r="C373" s="53"/>
      <c r="D373" s="54"/>
      <c r="E373" s="55"/>
      <c r="F373" s="56"/>
      <c r="G373" s="56"/>
      <c r="H373" s="56"/>
      <c r="I373" s="57"/>
      <c r="J373" s="55"/>
      <c r="K373" s="55"/>
      <c r="L373" s="53"/>
      <c r="M373" s="58"/>
      <c r="N373" s="52"/>
    </row>
    <row r="374" spans="2:14" x14ac:dyDescent="0.25">
      <c r="B374" s="51"/>
      <c r="C374" s="53"/>
      <c r="D374" s="54"/>
      <c r="E374" s="55"/>
      <c r="F374" s="56"/>
      <c r="G374" s="56"/>
      <c r="H374" s="56"/>
      <c r="I374" s="57"/>
      <c r="J374" s="55"/>
      <c r="K374" s="55"/>
      <c r="L374" s="53"/>
      <c r="M374" s="58"/>
      <c r="N374" s="52"/>
    </row>
    <row r="375" spans="2:14" x14ac:dyDescent="0.25">
      <c r="B375" s="51"/>
      <c r="C375" s="53"/>
      <c r="D375" s="54"/>
      <c r="E375" s="55"/>
      <c r="F375" s="56"/>
      <c r="G375" s="56"/>
      <c r="H375" s="56"/>
      <c r="I375" s="57"/>
      <c r="J375" s="55"/>
      <c r="K375" s="55"/>
      <c r="L375" s="53"/>
      <c r="M375" s="58"/>
      <c r="N375" s="52"/>
    </row>
    <row r="376" spans="2:14" x14ac:dyDescent="0.25">
      <c r="B376" s="51"/>
      <c r="C376" s="53"/>
      <c r="D376" s="54"/>
      <c r="E376" s="55"/>
      <c r="F376" s="56"/>
      <c r="G376" s="56"/>
      <c r="H376" s="56"/>
      <c r="I376" s="57"/>
      <c r="J376" s="55"/>
      <c r="K376" s="55"/>
      <c r="L376" s="53"/>
      <c r="M376" s="58"/>
      <c r="N376" s="52"/>
    </row>
    <row r="377" spans="2:14" x14ac:dyDescent="0.25">
      <c r="B377" s="51"/>
      <c r="C377" s="53"/>
      <c r="D377" s="54"/>
      <c r="E377" s="55"/>
      <c r="F377" s="56"/>
      <c r="G377" s="56"/>
      <c r="H377" s="56"/>
      <c r="I377" s="57"/>
      <c r="J377" s="55"/>
      <c r="K377" s="55"/>
      <c r="L377" s="53"/>
      <c r="M377" s="58"/>
      <c r="N377" s="52"/>
    </row>
    <row r="378" spans="2:14" x14ac:dyDescent="0.25">
      <c r="B378" s="51"/>
      <c r="C378" s="53"/>
      <c r="D378" s="54"/>
      <c r="E378" s="55"/>
      <c r="F378" s="56"/>
      <c r="G378" s="56"/>
      <c r="H378" s="56"/>
      <c r="I378" s="57"/>
      <c r="J378" s="55"/>
      <c r="K378" s="55"/>
      <c r="L378" s="53"/>
      <c r="M378" s="58"/>
      <c r="N378" s="52"/>
    </row>
    <row r="379" spans="2:14" x14ac:dyDescent="0.25">
      <c r="B379" s="51"/>
      <c r="C379" s="53"/>
      <c r="D379" s="54"/>
      <c r="E379" s="55"/>
      <c r="F379" s="56"/>
      <c r="G379" s="56"/>
      <c r="H379" s="56"/>
      <c r="I379" s="57"/>
      <c r="J379" s="55"/>
      <c r="K379" s="55"/>
      <c r="L379" s="53"/>
      <c r="M379" s="58"/>
      <c r="N379" s="52"/>
    </row>
    <row r="380" spans="2:14" x14ac:dyDescent="0.25">
      <c r="B380" s="51"/>
      <c r="C380" s="53"/>
      <c r="D380" s="54"/>
      <c r="E380" s="55"/>
      <c r="F380" s="56"/>
      <c r="G380" s="56"/>
      <c r="H380" s="56"/>
      <c r="I380" s="57"/>
      <c r="J380" s="55"/>
      <c r="K380" s="55"/>
      <c r="L380" s="53"/>
      <c r="M380" s="58"/>
      <c r="N380" s="52"/>
    </row>
    <row r="381" spans="2:14" x14ac:dyDescent="0.25">
      <c r="B381" s="51"/>
      <c r="C381" s="53"/>
      <c r="D381" s="54"/>
      <c r="E381" s="55"/>
      <c r="F381" s="56"/>
      <c r="G381" s="56"/>
      <c r="H381" s="56"/>
      <c r="I381" s="57"/>
      <c r="J381" s="55"/>
      <c r="K381" s="55"/>
      <c r="L381" s="53"/>
      <c r="M381" s="58"/>
      <c r="N381" s="52"/>
    </row>
    <row r="382" spans="2:14" x14ac:dyDescent="0.25">
      <c r="B382" s="51"/>
      <c r="C382" s="53"/>
      <c r="D382" s="54"/>
      <c r="E382" s="55"/>
      <c r="F382" s="56"/>
      <c r="G382" s="56"/>
      <c r="H382" s="56"/>
      <c r="I382" s="57"/>
      <c r="J382" s="55"/>
      <c r="K382" s="55"/>
      <c r="L382" s="53"/>
      <c r="M382" s="58"/>
      <c r="N382" s="52"/>
    </row>
    <row r="383" spans="2:14" x14ac:dyDescent="0.25">
      <c r="B383" s="51"/>
      <c r="C383" s="53"/>
      <c r="D383" s="54"/>
      <c r="E383" s="55"/>
      <c r="F383" s="56"/>
      <c r="G383" s="56"/>
      <c r="H383" s="56"/>
      <c r="I383" s="57"/>
      <c r="J383" s="55"/>
      <c r="K383" s="55"/>
      <c r="L383" s="53"/>
      <c r="M383" s="58"/>
      <c r="N383" s="52"/>
    </row>
    <row r="384" spans="2:14" x14ac:dyDescent="0.25">
      <c r="B384" s="51"/>
      <c r="C384" s="53"/>
      <c r="D384" s="54"/>
      <c r="E384" s="55"/>
      <c r="F384" s="56"/>
      <c r="G384" s="56"/>
      <c r="H384" s="56"/>
      <c r="I384" s="57"/>
      <c r="J384" s="55"/>
      <c r="K384" s="55"/>
      <c r="L384" s="53"/>
      <c r="M384" s="58"/>
      <c r="N384" s="52"/>
    </row>
    <row r="385" spans="2:14" x14ac:dyDescent="0.25">
      <c r="B385" s="51"/>
      <c r="C385" s="53"/>
      <c r="D385" s="54"/>
      <c r="E385" s="55"/>
      <c r="F385" s="56"/>
      <c r="G385" s="56"/>
      <c r="H385" s="56"/>
      <c r="I385" s="57"/>
      <c r="J385" s="55"/>
      <c r="K385" s="55"/>
      <c r="L385" s="53"/>
      <c r="M385" s="58"/>
      <c r="N385" s="52"/>
    </row>
    <row r="386" spans="2:14" x14ac:dyDescent="0.25">
      <c r="B386" s="51"/>
      <c r="C386" s="53"/>
      <c r="D386" s="54"/>
      <c r="E386" s="55"/>
      <c r="F386" s="56"/>
      <c r="G386" s="56"/>
      <c r="H386" s="56"/>
      <c r="I386" s="57"/>
      <c r="J386" s="55"/>
      <c r="K386" s="55"/>
      <c r="L386" s="53"/>
      <c r="M386" s="58"/>
      <c r="N386" s="52"/>
    </row>
    <row r="387" spans="2:14" x14ac:dyDescent="0.25">
      <c r="B387" s="51"/>
      <c r="C387" s="53"/>
      <c r="D387" s="54"/>
      <c r="E387" s="55"/>
      <c r="F387" s="56"/>
      <c r="G387" s="56"/>
      <c r="H387" s="56"/>
      <c r="I387" s="57"/>
      <c r="J387" s="55"/>
      <c r="K387" s="55"/>
      <c r="L387" s="53"/>
      <c r="M387" s="58"/>
      <c r="N387" s="52"/>
    </row>
    <row r="388" spans="2:14" x14ac:dyDescent="0.25">
      <c r="B388" s="51"/>
      <c r="C388" s="53"/>
      <c r="D388" s="54"/>
      <c r="E388" s="55"/>
      <c r="F388" s="56"/>
      <c r="G388" s="56"/>
      <c r="H388" s="56"/>
      <c r="I388" s="57"/>
      <c r="J388" s="55"/>
      <c r="K388" s="55"/>
      <c r="L388" s="53"/>
      <c r="M388" s="58"/>
      <c r="N388" s="52"/>
    </row>
    <row r="389" spans="2:14" x14ac:dyDescent="0.25">
      <c r="B389" s="51"/>
      <c r="C389" s="53"/>
      <c r="D389" s="54"/>
      <c r="E389" s="55"/>
      <c r="F389" s="56"/>
      <c r="G389" s="56"/>
      <c r="H389" s="56"/>
      <c r="I389" s="57"/>
      <c r="J389" s="55"/>
      <c r="K389" s="55"/>
      <c r="L389" s="53"/>
      <c r="M389" s="58"/>
      <c r="N389" s="52"/>
    </row>
    <row r="390" spans="2:14" x14ac:dyDescent="0.25">
      <c r="B390" s="51"/>
      <c r="C390" s="53"/>
      <c r="D390" s="54"/>
      <c r="E390" s="55"/>
      <c r="F390" s="56"/>
      <c r="G390" s="56"/>
      <c r="H390" s="56"/>
      <c r="I390" s="57"/>
      <c r="J390" s="55"/>
      <c r="K390" s="55"/>
      <c r="L390" s="53"/>
      <c r="M390" s="58"/>
      <c r="N390" s="52"/>
    </row>
    <row r="391" spans="2:14" x14ac:dyDescent="0.25">
      <c r="B391" s="51"/>
      <c r="C391" s="53"/>
      <c r="D391" s="54"/>
      <c r="E391" s="55"/>
      <c r="F391" s="56"/>
      <c r="G391" s="56"/>
      <c r="H391" s="56"/>
      <c r="I391" s="57"/>
      <c r="J391" s="55"/>
      <c r="K391" s="55"/>
      <c r="L391" s="53"/>
      <c r="M391" s="58"/>
      <c r="N391" s="52"/>
    </row>
    <row r="392" spans="2:14" x14ac:dyDescent="0.25">
      <c r="B392" s="51"/>
      <c r="C392" s="53"/>
      <c r="D392" s="54"/>
      <c r="E392" s="55"/>
      <c r="F392" s="56"/>
      <c r="G392" s="56"/>
      <c r="H392" s="56"/>
      <c r="I392" s="57"/>
      <c r="J392" s="55"/>
      <c r="K392" s="55"/>
      <c r="L392" s="53"/>
      <c r="M392" s="58"/>
      <c r="N392" s="52"/>
    </row>
    <row r="393" spans="2:14" x14ac:dyDescent="0.25">
      <c r="B393" s="51"/>
      <c r="C393" s="53"/>
      <c r="D393" s="54"/>
      <c r="E393" s="55"/>
      <c r="F393" s="56"/>
      <c r="G393" s="56"/>
      <c r="H393" s="56"/>
      <c r="I393" s="57"/>
      <c r="J393" s="55"/>
      <c r="K393" s="55"/>
      <c r="L393" s="53"/>
      <c r="M393" s="58"/>
      <c r="N393" s="52"/>
    </row>
    <row r="394" spans="2:14" x14ac:dyDescent="0.25">
      <c r="B394" s="51"/>
      <c r="C394" s="53"/>
      <c r="D394" s="54"/>
      <c r="E394" s="55"/>
      <c r="F394" s="56"/>
      <c r="G394" s="56"/>
      <c r="H394" s="56"/>
      <c r="I394" s="57"/>
      <c r="J394" s="55"/>
      <c r="K394" s="55"/>
      <c r="L394" s="53"/>
      <c r="M394" s="58"/>
      <c r="N394" s="52"/>
    </row>
    <row r="395" spans="2:14" x14ac:dyDescent="0.25">
      <c r="B395" s="51"/>
      <c r="C395" s="53"/>
      <c r="D395" s="54"/>
      <c r="E395" s="55"/>
      <c r="F395" s="56"/>
      <c r="G395" s="56"/>
      <c r="H395" s="56"/>
      <c r="I395" s="57"/>
      <c r="J395" s="55"/>
      <c r="K395" s="55"/>
      <c r="L395" s="53"/>
      <c r="M395" s="58"/>
      <c r="N395" s="52"/>
    </row>
    <row r="396" spans="2:14" x14ac:dyDescent="0.25">
      <c r="B396" s="51"/>
      <c r="C396" s="53"/>
      <c r="D396" s="54"/>
      <c r="E396" s="55"/>
      <c r="F396" s="56"/>
      <c r="G396" s="56"/>
      <c r="H396" s="56"/>
      <c r="I396" s="57"/>
      <c r="J396" s="55"/>
      <c r="K396" s="55"/>
      <c r="L396" s="53"/>
      <c r="M396" s="58"/>
      <c r="N396" s="52"/>
    </row>
    <row r="397" spans="2:14" x14ac:dyDescent="0.25">
      <c r="B397" s="51"/>
      <c r="C397" s="53"/>
      <c r="D397" s="54"/>
      <c r="E397" s="55"/>
      <c r="F397" s="56"/>
      <c r="G397" s="56"/>
      <c r="H397" s="56"/>
      <c r="I397" s="57"/>
      <c r="J397" s="55"/>
      <c r="K397" s="55"/>
      <c r="L397" s="53"/>
      <c r="M397" s="58"/>
      <c r="N397" s="52"/>
    </row>
    <row r="398" spans="2:14" x14ac:dyDescent="0.25">
      <c r="B398" s="51"/>
      <c r="C398" s="53"/>
      <c r="D398" s="54"/>
      <c r="E398" s="55"/>
      <c r="F398" s="56"/>
      <c r="G398" s="56"/>
      <c r="H398" s="56"/>
      <c r="I398" s="57"/>
      <c r="J398" s="55"/>
      <c r="K398" s="55"/>
      <c r="L398" s="53"/>
      <c r="M398" s="58"/>
      <c r="N398" s="52"/>
    </row>
    <row r="399" spans="2:14" x14ac:dyDescent="0.25">
      <c r="B399" s="51"/>
      <c r="C399" s="53"/>
      <c r="D399" s="54"/>
      <c r="E399" s="55"/>
      <c r="F399" s="56"/>
      <c r="G399" s="56"/>
      <c r="H399" s="56"/>
      <c r="I399" s="57"/>
      <c r="J399" s="55"/>
      <c r="K399" s="55"/>
      <c r="L399" s="53"/>
      <c r="M399" s="58"/>
      <c r="N399" s="52"/>
    </row>
    <row r="400" spans="2:14" x14ac:dyDescent="0.25">
      <c r="B400" s="51"/>
      <c r="C400" s="53"/>
      <c r="D400" s="54"/>
      <c r="E400" s="55"/>
      <c r="F400" s="56"/>
      <c r="G400" s="56"/>
      <c r="H400" s="56"/>
      <c r="I400" s="57"/>
      <c r="J400" s="55"/>
      <c r="K400" s="55"/>
      <c r="L400" s="53"/>
      <c r="M400" s="58"/>
      <c r="N400" s="52"/>
    </row>
    <row r="401" spans="2:14" x14ac:dyDescent="0.25">
      <c r="B401" s="51"/>
      <c r="C401" s="53"/>
      <c r="D401" s="54"/>
      <c r="E401" s="55"/>
      <c r="F401" s="56"/>
      <c r="G401" s="56"/>
      <c r="H401" s="56"/>
      <c r="I401" s="57"/>
      <c r="J401" s="55"/>
      <c r="K401" s="55"/>
      <c r="L401" s="53"/>
      <c r="M401" s="58"/>
      <c r="N401" s="52"/>
    </row>
    <row r="402" spans="2:14" x14ac:dyDescent="0.25">
      <c r="B402" s="51"/>
      <c r="C402" s="53"/>
      <c r="D402" s="54"/>
      <c r="E402" s="55"/>
      <c r="F402" s="56"/>
      <c r="G402" s="56"/>
      <c r="H402" s="56"/>
      <c r="I402" s="57"/>
      <c r="J402" s="55"/>
      <c r="K402" s="55"/>
      <c r="L402" s="53"/>
      <c r="M402" s="58"/>
      <c r="N402" s="52"/>
    </row>
    <row r="403" spans="2:14" x14ac:dyDescent="0.25">
      <c r="B403" s="51"/>
      <c r="C403" s="53"/>
      <c r="D403" s="54"/>
      <c r="E403" s="55"/>
      <c r="F403" s="56"/>
      <c r="G403" s="56"/>
      <c r="H403" s="56"/>
      <c r="I403" s="57"/>
      <c r="J403" s="55"/>
      <c r="K403" s="55"/>
      <c r="L403" s="53"/>
      <c r="M403" s="58"/>
      <c r="N403" s="52"/>
    </row>
    <row r="404" spans="2:14" x14ac:dyDescent="0.25">
      <c r="B404" s="51"/>
      <c r="C404" s="53"/>
      <c r="D404" s="54"/>
      <c r="E404" s="55"/>
      <c r="F404" s="56"/>
      <c r="G404" s="56"/>
      <c r="H404" s="56"/>
      <c r="I404" s="57"/>
      <c r="J404" s="55"/>
      <c r="K404" s="55"/>
      <c r="L404" s="53"/>
      <c r="M404" s="58"/>
      <c r="N404" s="52"/>
    </row>
    <row r="405" spans="2:14" x14ac:dyDescent="0.25">
      <c r="B405" s="51"/>
      <c r="C405" s="53"/>
      <c r="D405" s="54"/>
      <c r="E405" s="55"/>
      <c r="F405" s="56"/>
      <c r="G405" s="56"/>
      <c r="H405" s="56"/>
      <c r="I405" s="57"/>
      <c r="J405" s="55"/>
      <c r="K405" s="55"/>
      <c r="L405" s="53"/>
      <c r="M405" s="58"/>
      <c r="N405" s="52"/>
    </row>
    <row r="406" spans="2:14" x14ac:dyDescent="0.25">
      <c r="B406" s="51"/>
      <c r="C406" s="53"/>
      <c r="D406" s="54"/>
      <c r="E406" s="55"/>
      <c r="F406" s="56"/>
      <c r="G406" s="56"/>
      <c r="H406" s="56"/>
      <c r="I406" s="57"/>
      <c r="J406" s="55"/>
      <c r="K406" s="55"/>
      <c r="L406" s="53"/>
      <c r="M406" s="58"/>
      <c r="N406" s="52"/>
    </row>
    <row r="407" spans="2:14" x14ac:dyDescent="0.25">
      <c r="B407" s="51"/>
      <c r="C407" s="53"/>
      <c r="D407" s="54"/>
      <c r="E407" s="55"/>
      <c r="F407" s="56"/>
      <c r="G407" s="56"/>
      <c r="H407" s="56"/>
      <c r="I407" s="57"/>
      <c r="J407" s="55"/>
      <c r="K407" s="55"/>
      <c r="L407" s="53"/>
      <c r="M407" s="58"/>
      <c r="N407" s="52"/>
    </row>
    <row r="408" spans="2:14" x14ac:dyDescent="0.25">
      <c r="B408" s="51"/>
      <c r="C408" s="53"/>
      <c r="D408" s="54"/>
      <c r="E408" s="55"/>
      <c r="F408" s="56"/>
      <c r="G408" s="56"/>
      <c r="H408" s="56"/>
      <c r="I408" s="57"/>
      <c r="J408" s="55"/>
      <c r="K408" s="55"/>
      <c r="L408" s="53"/>
      <c r="M408" s="58"/>
      <c r="N408" s="52"/>
    </row>
    <row r="409" spans="2:14" x14ac:dyDescent="0.25">
      <c r="B409" s="51"/>
      <c r="C409" s="53"/>
      <c r="D409" s="54"/>
      <c r="E409" s="55"/>
      <c r="F409" s="56"/>
      <c r="G409" s="56"/>
      <c r="H409" s="56"/>
      <c r="I409" s="57"/>
      <c r="J409" s="55"/>
      <c r="K409" s="55"/>
      <c r="L409" s="53"/>
      <c r="M409" s="58"/>
      <c r="N409" s="52"/>
    </row>
    <row r="410" spans="2:14" x14ac:dyDescent="0.25">
      <c r="B410" s="51"/>
      <c r="C410" s="53"/>
      <c r="D410" s="54"/>
      <c r="E410" s="55"/>
      <c r="F410" s="56"/>
      <c r="G410" s="56"/>
      <c r="H410" s="56"/>
      <c r="I410" s="57"/>
      <c r="J410" s="55"/>
      <c r="K410" s="55"/>
      <c r="L410" s="53"/>
      <c r="M410" s="58"/>
      <c r="N410" s="52"/>
    </row>
    <row r="411" spans="2:14" x14ac:dyDescent="0.25">
      <c r="B411" s="51"/>
      <c r="C411" s="53"/>
      <c r="D411" s="54"/>
      <c r="E411" s="55"/>
      <c r="F411" s="56"/>
      <c r="G411" s="56"/>
      <c r="H411" s="56"/>
      <c r="I411" s="57"/>
      <c r="J411" s="55"/>
      <c r="K411" s="55"/>
      <c r="L411" s="53"/>
      <c r="M411" s="58"/>
      <c r="N411" s="52"/>
    </row>
    <row r="412" spans="2:14" x14ac:dyDescent="0.25">
      <c r="B412" s="51"/>
      <c r="C412" s="53"/>
      <c r="D412" s="54"/>
      <c r="E412" s="55"/>
      <c r="F412" s="56"/>
      <c r="G412" s="56"/>
      <c r="H412" s="56"/>
      <c r="I412" s="57"/>
      <c r="J412" s="55"/>
      <c r="K412" s="55"/>
      <c r="L412" s="53"/>
      <c r="M412" s="58"/>
      <c r="N412" s="52"/>
    </row>
    <row r="413" spans="2:14" x14ac:dyDescent="0.25">
      <c r="B413" s="51"/>
      <c r="C413" s="53"/>
      <c r="D413" s="54"/>
      <c r="E413" s="55"/>
      <c r="F413" s="56"/>
      <c r="G413" s="56"/>
      <c r="H413" s="56"/>
      <c r="I413" s="57"/>
      <c r="J413" s="55"/>
      <c r="K413" s="55"/>
      <c r="L413" s="53"/>
      <c r="M413" s="58"/>
      <c r="N413" s="52"/>
    </row>
    <row r="414" spans="2:14" x14ac:dyDescent="0.25">
      <c r="B414" s="51"/>
      <c r="C414" s="53"/>
      <c r="D414" s="54"/>
      <c r="E414" s="55"/>
      <c r="F414" s="56"/>
      <c r="G414" s="56"/>
      <c r="H414" s="56"/>
      <c r="I414" s="57"/>
      <c r="J414" s="55"/>
      <c r="K414" s="55"/>
      <c r="L414" s="53"/>
      <c r="M414" s="58"/>
      <c r="N414" s="52"/>
    </row>
    <row r="415" spans="2:14" x14ac:dyDescent="0.25">
      <c r="B415" s="51"/>
      <c r="C415" s="53"/>
      <c r="D415" s="54"/>
      <c r="E415" s="55"/>
      <c r="F415" s="56"/>
      <c r="G415" s="56"/>
      <c r="H415" s="56"/>
      <c r="I415" s="57"/>
      <c r="J415" s="55"/>
      <c r="K415" s="55"/>
      <c r="L415" s="53"/>
      <c r="M415" s="58"/>
      <c r="N415" s="52"/>
    </row>
    <row r="416" spans="2:14" x14ac:dyDescent="0.25">
      <c r="B416" s="51"/>
      <c r="C416" s="53"/>
      <c r="D416" s="54"/>
      <c r="E416" s="55"/>
      <c r="F416" s="56"/>
      <c r="G416" s="56"/>
      <c r="H416" s="56"/>
      <c r="I416" s="57"/>
      <c r="J416" s="55"/>
      <c r="K416" s="55"/>
      <c r="L416" s="53"/>
      <c r="M416" s="58"/>
      <c r="N416" s="52"/>
    </row>
    <row r="417" spans="2:14" x14ac:dyDescent="0.25">
      <c r="B417" s="51"/>
      <c r="C417" s="53"/>
      <c r="D417" s="54"/>
      <c r="E417" s="55"/>
      <c r="F417" s="56"/>
      <c r="G417" s="56"/>
      <c r="H417" s="56"/>
      <c r="I417" s="57"/>
      <c r="J417" s="55"/>
      <c r="K417" s="55"/>
      <c r="L417" s="53"/>
      <c r="M417" s="58"/>
      <c r="N417" s="52"/>
    </row>
    <row r="418" spans="2:14" x14ac:dyDescent="0.25">
      <c r="B418" s="51"/>
      <c r="C418" s="53"/>
      <c r="D418" s="54"/>
      <c r="E418" s="55"/>
      <c r="F418" s="56"/>
      <c r="G418" s="56"/>
      <c r="H418" s="56"/>
      <c r="I418" s="57"/>
      <c r="J418" s="55"/>
      <c r="K418" s="55"/>
      <c r="L418" s="53"/>
      <c r="M418" s="58"/>
      <c r="N418" s="52"/>
    </row>
    <row r="419" spans="2:14" x14ac:dyDescent="0.25">
      <c r="B419" s="51"/>
      <c r="C419" s="53"/>
      <c r="D419" s="54"/>
      <c r="E419" s="55"/>
      <c r="F419" s="56"/>
      <c r="G419" s="56"/>
      <c r="H419" s="56"/>
      <c r="I419" s="57"/>
      <c r="J419" s="55"/>
      <c r="K419" s="55"/>
      <c r="L419" s="53"/>
      <c r="M419" s="58"/>
      <c r="N419" s="52"/>
    </row>
    <row r="420" spans="2:14" x14ac:dyDescent="0.25">
      <c r="B420" s="51"/>
      <c r="C420" s="53"/>
      <c r="D420" s="54"/>
      <c r="E420" s="55"/>
      <c r="F420" s="56"/>
      <c r="G420" s="56"/>
      <c r="H420" s="56"/>
      <c r="I420" s="57"/>
      <c r="J420" s="55"/>
      <c r="K420" s="55"/>
      <c r="L420" s="53"/>
      <c r="M420" s="58"/>
      <c r="N420" s="52"/>
    </row>
    <row r="421" spans="2:14" x14ac:dyDescent="0.25">
      <c r="B421" s="51"/>
      <c r="C421" s="53"/>
      <c r="D421" s="54"/>
      <c r="E421" s="55"/>
      <c r="F421" s="56"/>
      <c r="G421" s="56"/>
      <c r="H421" s="56"/>
      <c r="I421" s="57"/>
      <c r="J421" s="55"/>
      <c r="K421" s="55"/>
      <c r="L421" s="53"/>
      <c r="M421" s="58"/>
      <c r="N421" s="52"/>
    </row>
    <row r="422" spans="2:14" x14ac:dyDescent="0.25">
      <c r="B422" s="51"/>
      <c r="C422" s="53"/>
      <c r="D422" s="54"/>
      <c r="E422" s="55"/>
      <c r="F422" s="56"/>
      <c r="G422" s="56"/>
      <c r="H422" s="56"/>
      <c r="I422" s="57"/>
      <c r="J422" s="55"/>
      <c r="K422" s="55"/>
      <c r="L422" s="53"/>
      <c r="M422" s="58"/>
      <c r="N422" s="52"/>
    </row>
    <row r="423" spans="2:14" x14ac:dyDescent="0.25">
      <c r="B423" s="51"/>
      <c r="C423" s="53"/>
      <c r="D423" s="54"/>
      <c r="E423" s="55"/>
      <c r="F423" s="56"/>
      <c r="G423" s="56"/>
      <c r="H423" s="56"/>
      <c r="I423" s="57"/>
      <c r="J423" s="55"/>
      <c r="K423" s="55"/>
      <c r="L423" s="53"/>
      <c r="M423" s="58"/>
      <c r="N423" s="52"/>
    </row>
    <row r="424" spans="2:14" x14ac:dyDescent="0.25">
      <c r="B424" s="51"/>
      <c r="C424" s="53"/>
      <c r="D424" s="54"/>
      <c r="E424" s="55"/>
      <c r="F424" s="56"/>
      <c r="G424" s="56"/>
      <c r="H424" s="56"/>
      <c r="I424" s="57"/>
      <c r="J424" s="55"/>
      <c r="K424" s="55"/>
      <c r="L424" s="53"/>
      <c r="M424" s="58"/>
      <c r="N424" s="52"/>
    </row>
    <row r="425" spans="2:14" x14ac:dyDescent="0.25">
      <c r="B425" s="51"/>
      <c r="C425" s="53"/>
      <c r="D425" s="54"/>
      <c r="E425" s="55"/>
      <c r="F425" s="56"/>
      <c r="G425" s="56"/>
      <c r="H425" s="56"/>
      <c r="I425" s="57"/>
      <c r="J425" s="55"/>
      <c r="K425" s="55"/>
      <c r="L425" s="53"/>
      <c r="M425" s="58"/>
      <c r="N425" s="52"/>
    </row>
    <row r="426" spans="2:14" x14ac:dyDescent="0.25">
      <c r="B426" s="51"/>
      <c r="C426" s="53"/>
      <c r="D426" s="54"/>
      <c r="E426" s="55"/>
      <c r="F426" s="56"/>
      <c r="G426" s="56"/>
      <c r="H426" s="56"/>
      <c r="I426" s="57"/>
      <c r="J426" s="55"/>
      <c r="K426" s="55"/>
      <c r="L426" s="53"/>
      <c r="M426" s="58"/>
      <c r="N426" s="52"/>
    </row>
    <row r="427" spans="2:14" x14ac:dyDescent="0.25">
      <c r="B427" s="51"/>
      <c r="C427" s="53"/>
      <c r="D427" s="54"/>
      <c r="E427" s="55"/>
      <c r="F427" s="56"/>
      <c r="G427" s="56"/>
      <c r="H427" s="56"/>
      <c r="I427" s="57"/>
      <c r="J427" s="55"/>
      <c r="K427" s="55"/>
      <c r="L427" s="53"/>
      <c r="M427" s="58"/>
      <c r="N427" s="52"/>
    </row>
    <row r="428" spans="2:14" x14ac:dyDescent="0.25">
      <c r="B428" s="51"/>
      <c r="C428" s="53"/>
      <c r="D428" s="54"/>
      <c r="E428" s="55"/>
      <c r="F428" s="56"/>
      <c r="G428" s="56"/>
      <c r="H428" s="56"/>
      <c r="I428" s="57"/>
      <c r="J428" s="55"/>
      <c r="K428" s="55"/>
      <c r="L428" s="53"/>
      <c r="M428" s="58"/>
      <c r="N428" s="52"/>
    </row>
    <row r="429" spans="2:14" x14ac:dyDescent="0.25">
      <c r="B429" s="51"/>
      <c r="C429" s="53"/>
      <c r="D429" s="54"/>
      <c r="E429" s="55"/>
      <c r="F429" s="56"/>
      <c r="G429" s="56"/>
      <c r="H429" s="56"/>
      <c r="I429" s="57"/>
      <c r="J429" s="55"/>
      <c r="K429" s="55"/>
      <c r="L429" s="53"/>
      <c r="M429" s="58"/>
      <c r="N429" s="52"/>
    </row>
    <row r="430" spans="2:14" x14ac:dyDescent="0.25">
      <c r="B430" s="51"/>
      <c r="C430" s="53"/>
      <c r="D430" s="54"/>
      <c r="E430" s="55"/>
      <c r="F430" s="56"/>
      <c r="G430" s="56"/>
      <c r="H430" s="56"/>
      <c r="I430" s="57"/>
      <c r="J430" s="55"/>
      <c r="K430" s="55"/>
      <c r="L430" s="53"/>
      <c r="M430" s="58"/>
      <c r="N430" s="52"/>
    </row>
    <row r="431" spans="2:14" x14ac:dyDescent="0.25">
      <c r="B431" s="51"/>
      <c r="C431" s="53"/>
      <c r="D431" s="54"/>
      <c r="E431" s="55"/>
      <c r="F431" s="56"/>
      <c r="G431" s="56"/>
      <c r="H431" s="56"/>
      <c r="I431" s="57"/>
      <c r="J431" s="55"/>
      <c r="K431" s="55"/>
      <c r="L431" s="53"/>
      <c r="M431" s="58"/>
      <c r="N431" s="52"/>
    </row>
    <row r="432" spans="2:14" x14ac:dyDescent="0.25">
      <c r="B432" s="51"/>
      <c r="C432" s="53"/>
      <c r="D432" s="54"/>
      <c r="E432" s="55"/>
      <c r="F432" s="56"/>
      <c r="G432" s="56"/>
      <c r="H432" s="56"/>
      <c r="I432" s="57"/>
      <c r="J432" s="55"/>
      <c r="K432" s="55"/>
      <c r="L432" s="53"/>
      <c r="M432" s="58"/>
      <c r="N432" s="52"/>
    </row>
    <row r="433" spans="2:14" x14ac:dyDescent="0.25">
      <c r="B433" s="51"/>
      <c r="C433" s="53"/>
      <c r="D433" s="54"/>
      <c r="E433" s="55"/>
      <c r="F433" s="56"/>
      <c r="G433" s="56"/>
      <c r="H433" s="56"/>
      <c r="I433" s="57"/>
      <c r="J433" s="55"/>
      <c r="K433" s="55"/>
      <c r="L433" s="53"/>
      <c r="M433" s="58"/>
      <c r="N433" s="52"/>
    </row>
    <row r="434" spans="2:14" x14ac:dyDescent="0.25">
      <c r="B434" s="51"/>
      <c r="C434" s="53"/>
      <c r="D434" s="54"/>
      <c r="E434" s="55"/>
      <c r="F434" s="56"/>
      <c r="G434" s="56"/>
      <c r="H434" s="56"/>
      <c r="I434" s="57"/>
      <c r="J434" s="55"/>
      <c r="K434" s="55"/>
      <c r="L434" s="53"/>
      <c r="M434" s="58"/>
      <c r="N434" s="52"/>
    </row>
    <row r="435" spans="2:14" x14ac:dyDescent="0.25">
      <c r="B435" s="51"/>
      <c r="C435" s="53"/>
      <c r="D435" s="54"/>
      <c r="E435" s="55"/>
      <c r="F435" s="56"/>
      <c r="G435" s="56"/>
      <c r="H435" s="56"/>
      <c r="I435" s="57"/>
      <c r="J435" s="55"/>
      <c r="K435" s="55"/>
      <c r="L435" s="53"/>
      <c r="M435" s="58"/>
      <c r="N435" s="52"/>
    </row>
    <row r="436" spans="2:14" x14ac:dyDescent="0.25">
      <c r="B436" s="51"/>
      <c r="C436" s="53"/>
      <c r="D436" s="54"/>
      <c r="E436" s="55"/>
      <c r="F436" s="56"/>
      <c r="G436" s="56"/>
      <c r="H436" s="56"/>
      <c r="I436" s="57"/>
      <c r="J436" s="55"/>
      <c r="K436" s="55"/>
      <c r="L436" s="53"/>
      <c r="M436" s="58"/>
      <c r="N436" s="52"/>
    </row>
    <row r="437" spans="2:14" x14ac:dyDescent="0.25">
      <c r="B437" s="51"/>
      <c r="C437" s="53"/>
      <c r="D437" s="54"/>
      <c r="E437" s="55"/>
      <c r="F437" s="56"/>
      <c r="G437" s="56"/>
      <c r="H437" s="56"/>
      <c r="I437" s="57"/>
      <c r="J437" s="55"/>
      <c r="K437" s="55"/>
      <c r="L437" s="53"/>
      <c r="M437" s="58"/>
      <c r="N437" s="52"/>
    </row>
    <row r="438" spans="2:14" x14ac:dyDescent="0.25">
      <c r="B438" s="51"/>
      <c r="C438" s="53"/>
      <c r="D438" s="54"/>
      <c r="E438" s="55"/>
      <c r="F438" s="56"/>
      <c r="G438" s="56"/>
      <c r="H438" s="56"/>
      <c r="I438" s="57"/>
      <c r="J438" s="55"/>
      <c r="K438" s="55"/>
      <c r="L438" s="53"/>
      <c r="M438" s="58"/>
      <c r="N438" s="52"/>
    </row>
    <row r="439" spans="2:14" x14ac:dyDescent="0.25">
      <c r="B439" s="51"/>
      <c r="C439" s="53"/>
      <c r="D439" s="54"/>
      <c r="E439" s="55"/>
      <c r="F439" s="56"/>
      <c r="G439" s="56"/>
      <c r="H439" s="56"/>
      <c r="I439" s="57"/>
      <c r="J439" s="55"/>
      <c r="K439" s="55"/>
      <c r="L439" s="53"/>
      <c r="M439" s="58"/>
      <c r="N439" s="52"/>
    </row>
    <row r="440" spans="2:14" x14ac:dyDescent="0.25">
      <c r="B440" s="51"/>
      <c r="C440" s="53"/>
      <c r="D440" s="54"/>
      <c r="E440" s="55"/>
      <c r="F440" s="56"/>
      <c r="G440" s="56"/>
      <c r="H440" s="56"/>
      <c r="I440" s="57"/>
      <c r="J440" s="55"/>
      <c r="K440" s="55"/>
      <c r="L440" s="53"/>
      <c r="M440" s="58"/>
      <c r="N440" s="52"/>
    </row>
    <row r="441" spans="2:14" x14ac:dyDescent="0.25">
      <c r="B441" s="51"/>
      <c r="C441" s="53"/>
      <c r="D441" s="54"/>
      <c r="E441" s="55"/>
      <c r="F441" s="56"/>
      <c r="G441" s="56"/>
      <c r="H441" s="56"/>
      <c r="I441" s="57"/>
      <c r="J441" s="55"/>
      <c r="K441" s="55"/>
      <c r="L441" s="53"/>
      <c r="M441" s="58"/>
      <c r="N441" s="52"/>
    </row>
    <row r="442" spans="2:14" x14ac:dyDescent="0.25">
      <c r="B442" s="51"/>
      <c r="C442" s="53"/>
      <c r="D442" s="54"/>
      <c r="E442" s="55"/>
      <c r="F442" s="56"/>
      <c r="G442" s="56"/>
      <c r="H442" s="56"/>
      <c r="I442" s="57"/>
      <c r="J442" s="55"/>
      <c r="K442" s="55"/>
      <c r="L442" s="53"/>
      <c r="M442" s="58"/>
      <c r="N442" s="52"/>
    </row>
    <row r="443" spans="2:14" x14ac:dyDescent="0.25">
      <c r="B443" s="51"/>
      <c r="C443" s="53"/>
      <c r="D443" s="54"/>
      <c r="E443" s="55"/>
      <c r="F443" s="56"/>
      <c r="G443" s="56"/>
      <c r="H443" s="56"/>
      <c r="I443" s="57"/>
      <c r="J443" s="55"/>
      <c r="K443" s="55"/>
      <c r="L443" s="53"/>
      <c r="M443" s="58"/>
      <c r="N443" s="52"/>
    </row>
    <row r="444" spans="2:14" x14ac:dyDescent="0.25">
      <c r="B444" s="51"/>
      <c r="C444" s="53"/>
      <c r="D444" s="54"/>
      <c r="E444" s="55"/>
      <c r="F444" s="56"/>
      <c r="G444" s="56"/>
      <c r="H444" s="56"/>
      <c r="I444" s="57"/>
      <c r="J444" s="55"/>
      <c r="K444" s="55"/>
      <c r="L444" s="53"/>
      <c r="M444" s="58"/>
      <c r="N444" s="52"/>
    </row>
    <row r="445" spans="2:14" x14ac:dyDescent="0.25">
      <c r="B445" s="51"/>
      <c r="C445" s="53"/>
      <c r="D445" s="54"/>
      <c r="E445" s="55"/>
      <c r="F445" s="56"/>
      <c r="G445" s="56"/>
      <c r="H445" s="56"/>
      <c r="I445" s="57"/>
      <c r="J445" s="55"/>
      <c r="K445" s="55"/>
      <c r="L445" s="53"/>
      <c r="M445" s="58"/>
      <c r="N445" s="52"/>
    </row>
    <row r="446" spans="2:14" x14ac:dyDescent="0.25">
      <c r="B446" s="51"/>
      <c r="C446" s="53"/>
      <c r="D446" s="54"/>
      <c r="E446" s="55"/>
      <c r="F446" s="56"/>
      <c r="G446" s="56"/>
      <c r="H446" s="56"/>
      <c r="I446" s="57"/>
      <c r="J446" s="55"/>
      <c r="K446" s="55"/>
      <c r="L446" s="53"/>
      <c r="M446" s="58"/>
      <c r="N446" s="52"/>
    </row>
    <row r="447" spans="2:14" x14ac:dyDescent="0.25">
      <c r="B447" s="51"/>
      <c r="C447" s="53"/>
      <c r="D447" s="54"/>
      <c r="E447" s="55"/>
      <c r="F447" s="56"/>
      <c r="G447" s="56"/>
      <c r="H447" s="56"/>
      <c r="I447" s="57"/>
      <c r="J447" s="55"/>
      <c r="K447" s="55"/>
      <c r="L447" s="53"/>
      <c r="M447" s="58"/>
      <c r="N447" s="52"/>
    </row>
    <row r="448" spans="2:14" x14ac:dyDescent="0.25">
      <c r="B448" s="51"/>
      <c r="C448" s="53"/>
      <c r="D448" s="54"/>
      <c r="E448" s="55"/>
      <c r="F448" s="56"/>
      <c r="G448" s="56"/>
      <c r="H448" s="56"/>
      <c r="I448" s="57"/>
      <c r="J448" s="55"/>
      <c r="K448" s="55"/>
      <c r="L448" s="53"/>
      <c r="M448" s="58"/>
      <c r="N448" s="52"/>
    </row>
    <row r="449" spans="2:14" x14ac:dyDescent="0.25">
      <c r="B449" s="51"/>
      <c r="C449" s="53"/>
      <c r="D449" s="54"/>
      <c r="E449" s="55"/>
      <c r="F449" s="56"/>
      <c r="G449" s="56"/>
      <c r="H449" s="56"/>
      <c r="I449" s="57"/>
      <c r="J449" s="55"/>
      <c r="K449" s="55"/>
      <c r="L449" s="53"/>
      <c r="M449" s="58"/>
      <c r="N449" s="52"/>
    </row>
    <row r="450" spans="2:14" x14ac:dyDescent="0.25">
      <c r="B450" s="51"/>
      <c r="C450" s="53"/>
      <c r="D450" s="54"/>
      <c r="E450" s="55"/>
      <c r="F450" s="56"/>
      <c r="G450" s="56"/>
      <c r="H450" s="56"/>
      <c r="I450" s="57"/>
      <c r="J450" s="55"/>
      <c r="K450" s="55"/>
      <c r="L450" s="53"/>
      <c r="M450" s="58"/>
      <c r="N450" s="52"/>
    </row>
    <row r="451" spans="2:14" x14ac:dyDescent="0.25">
      <c r="B451" s="51"/>
      <c r="C451" s="53"/>
      <c r="D451" s="54"/>
      <c r="E451" s="55"/>
      <c r="F451" s="56"/>
      <c r="G451" s="56"/>
      <c r="H451" s="56"/>
      <c r="I451" s="57"/>
      <c r="J451" s="55"/>
      <c r="K451" s="55"/>
      <c r="L451" s="53"/>
      <c r="M451" s="58"/>
      <c r="N451" s="52"/>
    </row>
    <row r="452" spans="2:14" x14ac:dyDescent="0.25">
      <c r="B452" s="51"/>
      <c r="C452" s="53"/>
      <c r="D452" s="54"/>
      <c r="E452" s="55"/>
      <c r="F452" s="56"/>
      <c r="G452" s="56"/>
      <c r="H452" s="56"/>
      <c r="I452" s="57"/>
      <c r="J452" s="55"/>
      <c r="K452" s="55"/>
      <c r="L452" s="53"/>
      <c r="M452" s="58"/>
      <c r="N452" s="52"/>
    </row>
    <row r="453" spans="2:14" x14ac:dyDescent="0.25">
      <c r="B453" s="51"/>
      <c r="C453" s="53"/>
      <c r="D453" s="54"/>
      <c r="E453" s="55"/>
      <c r="F453" s="56"/>
      <c r="G453" s="56"/>
      <c r="H453" s="56"/>
      <c r="I453" s="57"/>
      <c r="J453" s="55"/>
      <c r="K453" s="55"/>
      <c r="L453" s="53"/>
      <c r="M453" s="58"/>
      <c r="N453" s="52"/>
    </row>
    <row r="454" spans="2:14" x14ac:dyDescent="0.25">
      <c r="B454" s="51"/>
      <c r="C454" s="53"/>
      <c r="D454" s="54"/>
      <c r="E454" s="55"/>
      <c r="F454" s="56"/>
      <c r="G454" s="56"/>
      <c r="H454" s="56"/>
      <c r="I454" s="57"/>
      <c r="J454" s="55"/>
      <c r="K454" s="55"/>
      <c r="L454" s="53"/>
      <c r="M454" s="58"/>
      <c r="N454" s="52"/>
    </row>
    <row r="455" spans="2:14" x14ac:dyDescent="0.25">
      <c r="B455" s="51"/>
      <c r="C455" s="53"/>
      <c r="D455" s="54"/>
      <c r="E455" s="55"/>
      <c r="F455" s="56"/>
      <c r="G455" s="56"/>
      <c r="H455" s="56"/>
      <c r="I455" s="57"/>
      <c r="J455" s="55"/>
      <c r="K455" s="55"/>
      <c r="L455" s="53"/>
      <c r="M455" s="58"/>
      <c r="N455" s="52"/>
    </row>
    <row r="456" spans="2:14" x14ac:dyDescent="0.25">
      <c r="B456" s="51"/>
      <c r="C456" s="53"/>
      <c r="D456" s="54"/>
      <c r="E456" s="55"/>
      <c r="F456" s="56"/>
      <c r="G456" s="56"/>
      <c r="H456" s="56"/>
      <c r="I456" s="57"/>
      <c r="J456" s="55"/>
      <c r="K456" s="55"/>
      <c r="L456" s="53"/>
      <c r="M456" s="58"/>
      <c r="N456" s="52"/>
    </row>
    <row r="457" spans="2:14" x14ac:dyDescent="0.25">
      <c r="B457" s="51"/>
      <c r="C457" s="53"/>
      <c r="D457" s="54"/>
      <c r="E457" s="55"/>
      <c r="F457" s="56"/>
      <c r="G457" s="56"/>
      <c r="H457" s="56"/>
      <c r="I457" s="57"/>
      <c r="J457" s="55"/>
      <c r="K457" s="55"/>
      <c r="L457" s="53"/>
      <c r="M457" s="58"/>
      <c r="N457" s="52"/>
    </row>
    <row r="458" spans="2:14" x14ac:dyDescent="0.25">
      <c r="B458" s="51"/>
      <c r="C458" s="53"/>
      <c r="D458" s="54"/>
      <c r="E458" s="55"/>
      <c r="F458" s="56"/>
      <c r="G458" s="56"/>
      <c r="H458" s="56"/>
      <c r="I458" s="57"/>
      <c r="J458" s="55"/>
      <c r="K458" s="55"/>
      <c r="L458" s="53"/>
      <c r="M458" s="58"/>
      <c r="N458" s="52"/>
    </row>
    <row r="459" spans="2:14" x14ac:dyDescent="0.25">
      <c r="B459" s="51"/>
      <c r="C459" s="53"/>
      <c r="D459" s="54"/>
      <c r="E459" s="55"/>
      <c r="F459" s="56"/>
      <c r="G459" s="56"/>
      <c r="H459" s="56"/>
      <c r="I459" s="57"/>
      <c r="J459" s="55"/>
      <c r="K459" s="55"/>
      <c r="L459" s="53"/>
      <c r="M459" s="58"/>
      <c r="N459" s="52"/>
    </row>
    <row r="460" spans="2:14" x14ac:dyDescent="0.25">
      <c r="B460" s="51"/>
      <c r="C460" s="53"/>
      <c r="D460" s="54"/>
      <c r="E460" s="55"/>
      <c r="F460" s="56"/>
      <c r="G460" s="56"/>
      <c r="H460" s="56"/>
      <c r="I460" s="57"/>
      <c r="J460" s="55"/>
      <c r="K460" s="55"/>
      <c r="L460" s="53"/>
      <c r="M460" s="58"/>
      <c r="N460" s="52"/>
    </row>
    <row r="461" spans="2:14" x14ac:dyDescent="0.25">
      <c r="B461" s="51"/>
      <c r="C461" s="53"/>
      <c r="D461" s="54"/>
      <c r="E461" s="55"/>
      <c r="F461" s="56"/>
      <c r="G461" s="56"/>
      <c r="H461" s="56"/>
      <c r="I461" s="57"/>
      <c r="J461" s="55"/>
      <c r="K461" s="55"/>
      <c r="L461" s="53"/>
      <c r="M461" s="58"/>
      <c r="N461" s="52"/>
    </row>
    <row r="462" spans="2:14" x14ac:dyDescent="0.25">
      <c r="B462" s="51"/>
      <c r="C462" s="53"/>
      <c r="D462" s="54"/>
      <c r="E462" s="55"/>
      <c r="F462" s="56"/>
      <c r="G462" s="56"/>
      <c r="H462" s="56"/>
      <c r="I462" s="57"/>
      <c r="J462" s="55"/>
      <c r="K462" s="55"/>
      <c r="L462" s="53"/>
      <c r="M462" s="58"/>
      <c r="N462" s="52"/>
    </row>
    <row r="463" spans="2:14" x14ac:dyDescent="0.25">
      <c r="B463" s="51"/>
      <c r="C463" s="53"/>
      <c r="D463" s="54"/>
      <c r="E463" s="55"/>
      <c r="F463" s="56"/>
      <c r="G463" s="56"/>
      <c r="H463" s="56"/>
      <c r="I463" s="57"/>
      <c r="J463" s="55"/>
      <c r="K463" s="55"/>
      <c r="L463" s="53"/>
      <c r="M463" s="58"/>
      <c r="N463" s="52"/>
    </row>
    <row r="464" spans="2:14" x14ac:dyDescent="0.25">
      <c r="B464" s="51"/>
      <c r="C464" s="53"/>
      <c r="D464" s="54"/>
      <c r="E464" s="55"/>
      <c r="F464" s="56"/>
      <c r="G464" s="56"/>
      <c r="H464" s="56"/>
      <c r="I464" s="57"/>
      <c r="J464" s="55"/>
      <c r="K464" s="55"/>
      <c r="L464" s="53"/>
      <c r="M464" s="58"/>
      <c r="N464" s="52"/>
    </row>
    <row r="465" spans="2:14" x14ac:dyDescent="0.25">
      <c r="B465" s="51"/>
      <c r="C465" s="53"/>
      <c r="D465" s="54"/>
      <c r="E465" s="55"/>
      <c r="F465" s="56"/>
      <c r="G465" s="56"/>
      <c r="H465" s="56"/>
      <c r="I465" s="57"/>
      <c r="J465" s="55"/>
      <c r="K465" s="55"/>
      <c r="L465" s="53"/>
      <c r="M465" s="58"/>
      <c r="N465" s="52"/>
    </row>
    <row r="466" spans="2:14" x14ac:dyDescent="0.25">
      <c r="B466" s="51"/>
      <c r="C466" s="53"/>
      <c r="D466" s="54"/>
      <c r="E466" s="55"/>
      <c r="F466" s="56"/>
      <c r="G466" s="56"/>
      <c r="H466" s="56"/>
      <c r="I466" s="57"/>
      <c r="J466" s="55"/>
      <c r="K466" s="55"/>
      <c r="L466" s="53"/>
      <c r="M466" s="58"/>
      <c r="N466" s="52"/>
    </row>
    <row r="467" spans="2:14" x14ac:dyDescent="0.25">
      <c r="B467" s="51"/>
      <c r="C467" s="53"/>
      <c r="D467" s="54"/>
      <c r="E467" s="55"/>
      <c r="F467" s="56"/>
      <c r="G467" s="56"/>
      <c r="H467" s="56"/>
      <c r="I467" s="57"/>
      <c r="J467" s="55"/>
      <c r="K467" s="55"/>
      <c r="L467" s="53"/>
      <c r="M467" s="58"/>
      <c r="N467" s="52"/>
    </row>
    <row r="468" spans="2:14" x14ac:dyDescent="0.25">
      <c r="B468" s="51"/>
      <c r="C468" s="53"/>
      <c r="D468" s="54"/>
      <c r="E468" s="55"/>
      <c r="F468" s="56"/>
      <c r="G468" s="56"/>
      <c r="H468" s="56"/>
      <c r="I468" s="57"/>
      <c r="J468" s="55"/>
      <c r="K468" s="55"/>
      <c r="L468" s="53"/>
      <c r="M468" s="58"/>
      <c r="N468" s="52"/>
    </row>
    <row r="469" spans="2:14" x14ac:dyDescent="0.25">
      <c r="B469" s="51"/>
      <c r="C469" s="53"/>
      <c r="D469" s="54"/>
      <c r="E469" s="55"/>
      <c r="F469" s="56"/>
      <c r="G469" s="56"/>
      <c r="H469" s="56"/>
      <c r="I469" s="57"/>
      <c r="J469" s="55"/>
      <c r="K469" s="55"/>
      <c r="L469" s="53"/>
      <c r="M469" s="58"/>
      <c r="N469" s="52"/>
    </row>
    <row r="470" spans="2:14" x14ac:dyDescent="0.25">
      <c r="B470" s="51"/>
      <c r="C470" s="53"/>
      <c r="D470" s="54"/>
      <c r="E470" s="55"/>
      <c r="F470" s="56"/>
      <c r="G470" s="56"/>
      <c r="H470" s="56"/>
      <c r="I470" s="57"/>
      <c r="J470" s="55"/>
      <c r="K470" s="55"/>
      <c r="L470" s="53"/>
      <c r="M470" s="58"/>
      <c r="N470" s="52"/>
    </row>
    <row r="471" spans="2:14" x14ac:dyDescent="0.25">
      <c r="B471" s="51"/>
      <c r="C471" s="53"/>
      <c r="D471" s="54"/>
      <c r="E471" s="55"/>
      <c r="F471" s="56"/>
      <c r="G471" s="56"/>
      <c r="H471" s="56"/>
      <c r="I471" s="57"/>
      <c r="J471" s="55"/>
      <c r="K471" s="55"/>
      <c r="L471" s="53"/>
      <c r="M471" s="58"/>
      <c r="N471" s="52"/>
    </row>
    <row r="472" spans="2:14" x14ac:dyDescent="0.25">
      <c r="B472" s="51"/>
      <c r="C472" s="53"/>
      <c r="D472" s="54"/>
      <c r="E472" s="55"/>
      <c r="F472" s="56"/>
      <c r="G472" s="56"/>
      <c r="H472" s="56"/>
      <c r="I472" s="57"/>
      <c r="J472" s="55"/>
      <c r="K472" s="55"/>
      <c r="L472" s="53"/>
      <c r="M472" s="58"/>
      <c r="N472" s="52"/>
    </row>
    <row r="473" spans="2:14" x14ac:dyDescent="0.25">
      <c r="B473" s="51"/>
      <c r="C473" s="53"/>
      <c r="D473" s="54"/>
      <c r="E473" s="55"/>
      <c r="F473" s="56"/>
      <c r="G473" s="56"/>
      <c r="H473" s="56"/>
      <c r="I473" s="57"/>
      <c r="J473" s="55"/>
      <c r="K473" s="55"/>
      <c r="L473" s="53"/>
      <c r="M473" s="58"/>
      <c r="N473" s="52"/>
    </row>
    <row r="474" spans="2:14" x14ac:dyDescent="0.25">
      <c r="B474" s="51"/>
      <c r="C474" s="53"/>
      <c r="D474" s="54"/>
      <c r="E474" s="55"/>
      <c r="F474" s="56"/>
      <c r="G474" s="56"/>
      <c r="H474" s="56"/>
      <c r="I474" s="57"/>
      <c r="J474" s="55"/>
      <c r="K474" s="55"/>
      <c r="L474" s="53"/>
      <c r="M474" s="58"/>
      <c r="N474" s="52"/>
    </row>
    <row r="475" spans="2:14" x14ac:dyDescent="0.25">
      <c r="B475" s="51"/>
      <c r="C475" s="53"/>
      <c r="D475" s="54"/>
      <c r="E475" s="55"/>
      <c r="F475" s="56"/>
      <c r="G475" s="56"/>
      <c r="H475" s="56"/>
      <c r="I475" s="57"/>
      <c r="J475" s="55"/>
      <c r="K475" s="55"/>
      <c r="L475" s="53"/>
      <c r="M475" s="58"/>
      <c r="N475" s="52"/>
    </row>
    <row r="476" spans="2:14" x14ac:dyDescent="0.25">
      <c r="B476" s="51"/>
      <c r="C476" s="53"/>
      <c r="D476" s="54"/>
      <c r="E476" s="55"/>
      <c r="F476" s="56"/>
      <c r="G476" s="56"/>
      <c r="H476" s="56"/>
      <c r="I476" s="57"/>
      <c r="J476" s="55"/>
      <c r="K476" s="55"/>
      <c r="L476" s="53"/>
      <c r="M476" s="58"/>
      <c r="N476" s="52"/>
    </row>
    <row r="477" spans="2:14" x14ac:dyDescent="0.25">
      <c r="B477" s="51"/>
      <c r="C477" s="53"/>
      <c r="D477" s="54"/>
      <c r="E477" s="55"/>
      <c r="F477" s="56"/>
      <c r="G477" s="56"/>
      <c r="H477" s="56"/>
      <c r="I477" s="57"/>
      <c r="J477" s="55"/>
      <c r="K477" s="55"/>
      <c r="L477" s="53"/>
      <c r="M477" s="58"/>
      <c r="N477" s="52"/>
    </row>
    <row r="478" spans="2:14" x14ac:dyDescent="0.25">
      <c r="B478" s="51"/>
      <c r="C478" s="53"/>
      <c r="D478" s="54"/>
      <c r="E478" s="55"/>
      <c r="F478" s="56"/>
      <c r="G478" s="56"/>
      <c r="H478" s="56"/>
      <c r="I478" s="57"/>
      <c r="J478" s="55"/>
      <c r="K478" s="55"/>
      <c r="L478" s="53"/>
      <c r="M478" s="58"/>
      <c r="N478" s="52"/>
    </row>
    <row r="479" spans="2:14" x14ac:dyDescent="0.25">
      <c r="B479" s="51"/>
      <c r="C479" s="53"/>
      <c r="D479" s="54"/>
      <c r="E479" s="55"/>
      <c r="F479" s="56"/>
      <c r="G479" s="56"/>
      <c r="H479" s="56"/>
      <c r="I479" s="57"/>
      <c r="J479" s="55"/>
      <c r="K479" s="55"/>
      <c r="L479" s="53"/>
      <c r="M479" s="58"/>
      <c r="N479" s="52"/>
    </row>
    <row r="480" spans="2:14" x14ac:dyDescent="0.25">
      <c r="B480" s="51"/>
      <c r="C480" s="53"/>
      <c r="D480" s="54"/>
      <c r="E480" s="55"/>
      <c r="F480" s="56"/>
      <c r="G480" s="56"/>
      <c r="H480" s="56"/>
      <c r="I480" s="57"/>
      <c r="J480" s="55"/>
      <c r="K480" s="55"/>
      <c r="L480" s="53"/>
      <c r="M480" s="58"/>
      <c r="N480" s="52"/>
    </row>
    <row r="481" spans="2:14" x14ac:dyDescent="0.25">
      <c r="B481" s="51"/>
      <c r="C481" s="53"/>
      <c r="D481" s="54"/>
      <c r="E481" s="55"/>
      <c r="F481" s="56"/>
      <c r="G481" s="56"/>
      <c r="H481" s="56"/>
      <c r="I481" s="57"/>
      <c r="J481" s="55"/>
      <c r="K481" s="55"/>
      <c r="L481" s="53"/>
      <c r="M481" s="58"/>
      <c r="N481" s="52"/>
    </row>
    <row r="482" spans="2:14" x14ac:dyDescent="0.25">
      <c r="B482" s="51"/>
      <c r="C482" s="53"/>
      <c r="D482" s="54"/>
      <c r="E482" s="55"/>
      <c r="F482" s="56"/>
      <c r="G482" s="56"/>
      <c r="H482" s="56"/>
      <c r="I482" s="57"/>
      <c r="J482" s="55"/>
      <c r="K482" s="55"/>
      <c r="L482" s="53"/>
      <c r="M482" s="58"/>
      <c r="N482" s="52"/>
    </row>
    <row r="483" spans="2:14" x14ac:dyDescent="0.25">
      <c r="B483" s="51"/>
      <c r="C483" s="53"/>
      <c r="D483" s="54"/>
      <c r="E483" s="55"/>
      <c r="F483" s="56"/>
      <c r="G483" s="56"/>
      <c r="H483" s="56"/>
      <c r="I483" s="57"/>
      <c r="J483" s="55"/>
      <c r="K483" s="55"/>
      <c r="L483" s="53"/>
      <c r="M483" s="58"/>
      <c r="N483" s="52"/>
    </row>
    <row r="484" spans="2:14" x14ac:dyDescent="0.25">
      <c r="B484" s="51"/>
      <c r="C484" s="53"/>
      <c r="D484" s="54"/>
      <c r="E484" s="55"/>
      <c r="F484" s="56"/>
      <c r="G484" s="56"/>
      <c r="H484" s="56"/>
      <c r="I484" s="57"/>
      <c r="J484" s="55"/>
      <c r="K484" s="55"/>
      <c r="L484" s="53"/>
      <c r="M484" s="58"/>
      <c r="N484" s="52"/>
    </row>
    <row r="485" spans="2:14" x14ac:dyDescent="0.25">
      <c r="B485" s="51"/>
      <c r="C485" s="53"/>
      <c r="D485" s="54"/>
      <c r="E485" s="55"/>
      <c r="F485" s="56"/>
      <c r="G485" s="56"/>
      <c r="H485" s="56"/>
      <c r="I485" s="57"/>
      <c r="J485" s="55"/>
      <c r="K485" s="55"/>
      <c r="L485" s="53"/>
      <c r="M485" s="58"/>
      <c r="N485" s="52"/>
    </row>
    <row r="486" spans="2:14" x14ac:dyDescent="0.25">
      <c r="B486" s="51"/>
      <c r="C486" s="53"/>
      <c r="D486" s="54"/>
      <c r="E486" s="55"/>
      <c r="F486" s="56"/>
      <c r="G486" s="56"/>
      <c r="H486" s="56"/>
      <c r="I486" s="57"/>
      <c r="J486" s="55"/>
      <c r="K486" s="55"/>
      <c r="L486" s="53"/>
      <c r="M486" s="58"/>
      <c r="N486" s="52"/>
    </row>
    <row r="487" spans="2:14" x14ac:dyDescent="0.25">
      <c r="B487" s="51"/>
      <c r="C487" s="53"/>
      <c r="D487" s="54"/>
      <c r="E487" s="55"/>
      <c r="F487" s="56"/>
      <c r="G487" s="56"/>
      <c r="H487" s="56"/>
      <c r="I487" s="57"/>
      <c r="J487" s="55"/>
      <c r="K487" s="55"/>
      <c r="L487" s="53"/>
      <c r="M487" s="58"/>
      <c r="N487" s="52"/>
    </row>
    <row r="488" spans="2:14" x14ac:dyDescent="0.25">
      <c r="B488" s="51"/>
      <c r="C488" s="53"/>
      <c r="D488" s="54"/>
      <c r="E488" s="55"/>
      <c r="F488" s="56"/>
      <c r="G488" s="56"/>
      <c r="H488" s="56"/>
      <c r="I488" s="57"/>
      <c r="J488" s="55"/>
      <c r="K488" s="55"/>
      <c r="L488" s="53"/>
      <c r="M488" s="58"/>
      <c r="N488" s="52"/>
    </row>
    <row r="489" spans="2:14" x14ac:dyDescent="0.25">
      <c r="B489" s="51"/>
      <c r="C489" s="53"/>
      <c r="D489" s="54"/>
      <c r="E489" s="55"/>
      <c r="F489" s="56"/>
      <c r="G489" s="56"/>
      <c r="H489" s="56"/>
      <c r="I489" s="57"/>
      <c r="J489" s="55"/>
      <c r="K489" s="55"/>
      <c r="L489" s="53"/>
      <c r="M489" s="58"/>
      <c r="N489" s="52"/>
    </row>
    <row r="490" spans="2:14" x14ac:dyDescent="0.25">
      <c r="B490" s="51"/>
      <c r="C490" s="53"/>
      <c r="D490" s="54"/>
      <c r="E490" s="55"/>
      <c r="F490" s="56"/>
      <c r="G490" s="56"/>
      <c r="H490" s="56"/>
      <c r="I490" s="57"/>
      <c r="J490" s="55"/>
      <c r="K490" s="55"/>
      <c r="L490" s="53"/>
      <c r="M490" s="58"/>
      <c r="N490" s="52"/>
    </row>
    <row r="491" spans="2:14" x14ac:dyDescent="0.25">
      <c r="B491" s="51"/>
      <c r="C491" s="53"/>
      <c r="D491" s="54"/>
      <c r="E491" s="55"/>
      <c r="F491" s="56"/>
      <c r="G491" s="56"/>
      <c r="H491" s="56"/>
      <c r="I491" s="57"/>
      <c r="J491" s="55"/>
      <c r="K491" s="55"/>
      <c r="L491" s="53"/>
      <c r="M491" s="58"/>
      <c r="N491" s="52"/>
    </row>
    <row r="492" spans="2:14" x14ac:dyDescent="0.25">
      <c r="B492" s="51"/>
      <c r="C492" s="53"/>
      <c r="D492" s="54"/>
      <c r="E492" s="55"/>
      <c r="F492" s="56"/>
      <c r="G492" s="56"/>
      <c r="H492" s="56"/>
      <c r="I492" s="57"/>
      <c r="J492" s="55"/>
      <c r="K492" s="55"/>
      <c r="L492" s="53"/>
      <c r="M492" s="58"/>
      <c r="N492" s="52"/>
    </row>
    <row r="493" spans="2:14" x14ac:dyDescent="0.25">
      <c r="B493" s="51"/>
      <c r="C493" s="53"/>
      <c r="D493" s="54"/>
      <c r="E493" s="55"/>
      <c r="F493" s="56"/>
      <c r="G493" s="56"/>
      <c r="H493" s="56"/>
      <c r="I493" s="57"/>
      <c r="J493" s="55"/>
      <c r="K493" s="55"/>
      <c r="L493" s="53"/>
      <c r="M493" s="58"/>
      <c r="N493" s="52"/>
    </row>
    <row r="494" spans="2:14" x14ac:dyDescent="0.25">
      <c r="B494" s="51"/>
      <c r="C494" s="53"/>
      <c r="D494" s="54"/>
      <c r="E494" s="55"/>
      <c r="F494" s="56"/>
      <c r="G494" s="56"/>
      <c r="H494" s="56"/>
      <c r="I494" s="57"/>
      <c r="J494" s="55"/>
      <c r="K494" s="55"/>
      <c r="L494" s="53"/>
      <c r="M494" s="58"/>
      <c r="N494" s="52"/>
    </row>
    <row r="495" spans="2:14" x14ac:dyDescent="0.25">
      <c r="B495" s="51"/>
      <c r="C495" s="53"/>
      <c r="D495" s="54"/>
      <c r="E495" s="55"/>
      <c r="F495" s="56"/>
      <c r="G495" s="56"/>
      <c r="H495" s="56"/>
      <c r="I495" s="57"/>
      <c r="J495" s="55"/>
      <c r="K495" s="55"/>
      <c r="L495" s="53"/>
      <c r="M495" s="58"/>
      <c r="N495" s="52"/>
    </row>
    <row r="496" spans="2:14" x14ac:dyDescent="0.25">
      <c r="B496" s="51"/>
      <c r="C496" s="53"/>
      <c r="D496" s="54"/>
      <c r="E496" s="55"/>
      <c r="F496" s="56"/>
      <c r="G496" s="56"/>
      <c r="H496" s="56"/>
      <c r="I496" s="57"/>
      <c r="J496" s="55"/>
      <c r="K496" s="55"/>
      <c r="L496" s="53"/>
      <c r="M496" s="58"/>
      <c r="N496" s="52"/>
    </row>
    <row r="497" spans="2:14" x14ac:dyDescent="0.25">
      <c r="B497" s="51"/>
      <c r="C497" s="53"/>
      <c r="D497" s="54"/>
      <c r="E497" s="55"/>
      <c r="F497" s="56"/>
      <c r="G497" s="56"/>
      <c r="H497" s="56"/>
      <c r="I497" s="57"/>
      <c r="J497" s="55"/>
      <c r="K497" s="55"/>
      <c r="L497" s="53"/>
      <c r="M497" s="58"/>
      <c r="N497" s="52"/>
    </row>
    <row r="498" spans="2:14" x14ac:dyDescent="0.25">
      <c r="B498" s="51"/>
      <c r="C498" s="53"/>
      <c r="D498" s="54"/>
      <c r="E498" s="55"/>
      <c r="F498" s="56"/>
      <c r="G498" s="56"/>
      <c r="H498" s="56"/>
      <c r="I498" s="57"/>
      <c r="J498" s="55"/>
      <c r="K498" s="55"/>
      <c r="L498" s="53"/>
      <c r="M498" s="58"/>
      <c r="N498" s="52"/>
    </row>
    <row r="499" spans="2:14" x14ac:dyDescent="0.25">
      <c r="B499" s="51"/>
      <c r="C499" s="53"/>
      <c r="D499" s="54"/>
      <c r="E499" s="55"/>
      <c r="F499" s="56"/>
      <c r="G499" s="56"/>
      <c r="H499" s="56"/>
      <c r="I499" s="57"/>
      <c r="J499" s="55"/>
      <c r="K499" s="55"/>
      <c r="L499" s="53"/>
      <c r="M499" s="58"/>
      <c r="N499" s="52"/>
    </row>
    <row r="500" spans="2:14" x14ac:dyDescent="0.25">
      <c r="B500" s="51"/>
      <c r="C500" s="53"/>
      <c r="D500" s="54"/>
      <c r="E500" s="55"/>
      <c r="F500" s="56"/>
      <c r="G500" s="56"/>
      <c r="H500" s="56"/>
      <c r="I500" s="57"/>
      <c r="J500" s="55"/>
      <c r="K500" s="55"/>
      <c r="L500" s="53"/>
      <c r="M500" s="58"/>
      <c r="N500" s="52"/>
    </row>
    <row r="501" spans="2:14" x14ac:dyDescent="0.25">
      <c r="B501" s="51"/>
      <c r="C501" s="53"/>
      <c r="D501" s="54"/>
      <c r="E501" s="55"/>
      <c r="F501" s="56"/>
      <c r="G501" s="56"/>
      <c r="H501" s="56"/>
      <c r="I501" s="57"/>
      <c r="J501" s="55"/>
      <c r="K501" s="55"/>
      <c r="L501" s="53"/>
      <c r="M501" s="58"/>
      <c r="N501" s="52"/>
    </row>
    <row r="502" spans="2:14" x14ac:dyDescent="0.25">
      <c r="B502" s="51"/>
      <c r="C502" s="53"/>
      <c r="D502" s="54"/>
      <c r="E502" s="55"/>
      <c r="F502" s="56"/>
      <c r="G502" s="56"/>
      <c r="H502" s="56"/>
      <c r="I502" s="57"/>
      <c r="J502" s="55"/>
      <c r="K502" s="55"/>
      <c r="L502" s="53"/>
      <c r="M502" s="58"/>
      <c r="N502" s="52"/>
    </row>
    <row r="503" spans="2:14" x14ac:dyDescent="0.25">
      <c r="B503" s="51"/>
      <c r="C503" s="53"/>
      <c r="D503" s="54"/>
      <c r="E503" s="55"/>
      <c r="F503" s="56"/>
      <c r="G503" s="56"/>
      <c r="H503" s="56"/>
      <c r="I503" s="57"/>
      <c r="J503" s="55"/>
      <c r="K503" s="55"/>
      <c r="L503" s="53"/>
      <c r="M503" s="58"/>
      <c r="N503" s="52"/>
    </row>
    <row r="504" spans="2:14" x14ac:dyDescent="0.25">
      <c r="B504" s="51"/>
      <c r="C504" s="53"/>
      <c r="D504" s="54"/>
      <c r="E504" s="55"/>
      <c r="F504" s="56"/>
      <c r="G504" s="56"/>
      <c r="H504" s="56"/>
      <c r="I504" s="57"/>
      <c r="J504" s="55"/>
      <c r="K504" s="55"/>
      <c r="L504" s="53"/>
      <c r="M504" s="58"/>
      <c r="N504" s="52"/>
    </row>
    <row r="505" spans="2:14" x14ac:dyDescent="0.25">
      <c r="B505" s="51"/>
      <c r="C505" s="53"/>
      <c r="D505" s="54"/>
      <c r="E505" s="55"/>
      <c r="F505" s="56"/>
      <c r="G505" s="56"/>
      <c r="H505" s="56"/>
      <c r="I505" s="57"/>
      <c r="J505" s="55"/>
      <c r="K505" s="55"/>
      <c r="L505" s="53"/>
      <c r="M505" s="58"/>
      <c r="N505" s="52"/>
    </row>
    <row r="506" spans="2:14" x14ac:dyDescent="0.25">
      <c r="B506" s="51"/>
      <c r="C506" s="53"/>
      <c r="D506" s="54"/>
      <c r="E506" s="55"/>
      <c r="F506" s="56"/>
      <c r="G506" s="56"/>
      <c r="H506" s="56"/>
      <c r="I506" s="57"/>
      <c r="J506" s="55"/>
      <c r="K506" s="55"/>
      <c r="L506" s="53"/>
      <c r="M506" s="58"/>
      <c r="N506" s="52"/>
    </row>
    <row r="507" spans="2:14" x14ac:dyDescent="0.25">
      <c r="B507" s="51"/>
      <c r="C507" s="53"/>
      <c r="D507" s="54"/>
      <c r="E507" s="55"/>
      <c r="F507" s="56"/>
      <c r="G507" s="56"/>
      <c r="H507" s="56"/>
      <c r="I507" s="57"/>
      <c r="J507" s="55"/>
      <c r="K507" s="55"/>
      <c r="L507" s="53"/>
      <c r="M507" s="58"/>
      <c r="N507" s="52"/>
    </row>
    <row r="508" spans="2:14" x14ac:dyDescent="0.25">
      <c r="B508" s="51"/>
      <c r="C508" s="53"/>
      <c r="D508" s="54"/>
      <c r="E508" s="55"/>
      <c r="F508" s="56"/>
      <c r="G508" s="56"/>
      <c r="H508" s="56"/>
      <c r="I508" s="57"/>
      <c r="J508" s="55"/>
      <c r="K508" s="55"/>
      <c r="L508" s="53"/>
      <c r="M508" s="58"/>
      <c r="N508" s="52"/>
    </row>
    <row r="509" spans="2:14" x14ac:dyDescent="0.25">
      <c r="B509" s="51"/>
      <c r="C509" s="53"/>
      <c r="D509" s="54"/>
      <c r="E509" s="55"/>
      <c r="F509" s="56"/>
      <c r="G509" s="56"/>
      <c r="H509" s="56"/>
      <c r="I509" s="57"/>
      <c r="J509" s="55"/>
      <c r="K509" s="55"/>
      <c r="L509" s="53"/>
      <c r="M509" s="58"/>
      <c r="N509" s="52"/>
    </row>
    <row r="510" spans="2:14" x14ac:dyDescent="0.25">
      <c r="B510" s="51"/>
      <c r="C510" s="53"/>
      <c r="D510" s="54"/>
      <c r="E510" s="55"/>
      <c r="F510" s="56"/>
      <c r="G510" s="56"/>
      <c r="H510" s="56"/>
      <c r="I510" s="57"/>
      <c r="J510" s="55"/>
      <c r="K510" s="55"/>
      <c r="L510" s="53"/>
      <c r="M510" s="58"/>
      <c r="N510" s="52"/>
    </row>
    <row r="511" spans="2:14" x14ac:dyDescent="0.25">
      <c r="B511" s="51"/>
      <c r="C511" s="53"/>
      <c r="D511" s="54"/>
      <c r="E511" s="55"/>
      <c r="F511" s="56"/>
      <c r="G511" s="56"/>
      <c r="H511" s="56"/>
      <c r="I511" s="57"/>
      <c r="J511" s="55"/>
      <c r="K511" s="55"/>
      <c r="L511" s="53"/>
      <c r="M511" s="58"/>
      <c r="N511" s="52"/>
    </row>
    <row r="512" spans="2:14" x14ac:dyDescent="0.25">
      <c r="B512" s="51"/>
      <c r="C512" s="53"/>
      <c r="D512" s="54"/>
      <c r="E512" s="55"/>
      <c r="F512" s="56"/>
      <c r="G512" s="56"/>
      <c r="H512" s="56"/>
      <c r="I512" s="57"/>
      <c r="J512" s="55"/>
      <c r="K512" s="55"/>
      <c r="L512" s="53"/>
      <c r="M512" s="58"/>
      <c r="N512" s="52"/>
    </row>
    <row r="513" spans="2:14" x14ac:dyDescent="0.25">
      <c r="B513" s="51"/>
      <c r="C513" s="53"/>
      <c r="D513" s="54"/>
      <c r="E513" s="55"/>
      <c r="F513" s="56"/>
      <c r="G513" s="56"/>
      <c r="H513" s="56"/>
      <c r="I513" s="57"/>
      <c r="J513" s="55"/>
      <c r="K513" s="55"/>
      <c r="L513" s="53"/>
      <c r="M513" s="58"/>
      <c r="N513" s="52"/>
    </row>
    <row r="514" spans="2:14" x14ac:dyDescent="0.25">
      <c r="B514" s="51"/>
      <c r="C514" s="53"/>
      <c r="D514" s="54"/>
      <c r="E514" s="55"/>
      <c r="F514" s="56"/>
      <c r="G514" s="56"/>
      <c r="H514" s="56"/>
      <c r="I514" s="57"/>
      <c r="J514" s="55"/>
      <c r="K514" s="55"/>
      <c r="L514" s="53"/>
      <c r="M514" s="58"/>
      <c r="N514" s="52"/>
    </row>
    <row r="515" spans="2:14" x14ac:dyDescent="0.25">
      <c r="B515" s="51"/>
      <c r="C515" s="53"/>
      <c r="D515" s="54"/>
      <c r="E515" s="55"/>
      <c r="F515" s="56"/>
      <c r="G515" s="56"/>
      <c r="H515" s="56"/>
      <c r="I515" s="57"/>
      <c r="J515" s="55"/>
      <c r="K515" s="55"/>
      <c r="L515" s="53"/>
      <c r="M515" s="58"/>
      <c r="N515" s="52"/>
    </row>
    <row r="516" spans="2:14" x14ac:dyDescent="0.25">
      <c r="B516" s="51"/>
      <c r="C516" s="53"/>
      <c r="D516" s="54"/>
      <c r="E516" s="55"/>
      <c r="F516" s="56"/>
      <c r="G516" s="56"/>
      <c r="H516" s="56"/>
      <c r="I516" s="57"/>
      <c r="J516" s="55"/>
      <c r="K516" s="55"/>
      <c r="L516" s="53"/>
      <c r="M516" s="58"/>
      <c r="N516" s="52"/>
    </row>
    <row r="517" spans="2:14" x14ac:dyDescent="0.25">
      <c r="B517" s="51"/>
      <c r="C517" s="53"/>
      <c r="D517" s="54"/>
      <c r="E517" s="55"/>
      <c r="F517" s="56"/>
      <c r="G517" s="56"/>
      <c r="H517" s="56"/>
      <c r="I517" s="57"/>
      <c r="J517" s="55"/>
      <c r="K517" s="55"/>
      <c r="L517" s="53"/>
      <c r="M517" s="58"/>
      <c r="N517" s="52"/>
    </row>
    <row r="518" spans="2:14" x14ac:dyDescent="0.25">
      <c r="B518" s="51"/>
      <c r="C518" s="53"/>
      <c r="D518" s="54"/>
      <c r="E518" s="55"/>
      <c r="F518" s="56"/>
      <c r="G518" s="56"/>
      <c r="H518" s="56"/>
      <c r="I518" s="57"/>
      <c r="J518" s="55"/>
      <c r="K518" s="55"/>
      <c r="L518" s="53"/>
      <c r="M518" s="58"/>
      <c r="N518" s="52"/>
    </row>
    <row r="519" spans="2:14" x14ac:dyDescent="0.25">
      <c r="B519" s="51"/>
      <c r="C519" s="53"/>
      <c r="D519" s="54"/>
      <c r="E519" s="55"/>
      <c r="F519" s="56"/>
      <c r="G519" s="56"/>
      <c r="H519" s="56"/>
      <c r="I519" s="57"/>
      <c r="J519" s="55"/>
      <c r="K519" s="55"/>
      <c r="L519" s="53"/>
      <c r="M519" s="58"/>
      <c r="N519" s="52"/>
    </row>
    <row r="520" spans="2:14" x14ac:dyDescent="0.25">
      <c r="B520" s="51"/>
      <c r="C520" s="53"/>
      <c r="D520" s="54"/>
      <c r="E520" s="55"/>
      <c r="F520" s="56"/>
      <c r="G520" s="56"/>
      <c r="H520" s="56"/>
      <c r="I520" s="57"/>
      <c r="J520" s="55"/>
      <c r="K520" s="55"/>
      <c r="L520" s="53"/>
      <c r="M520" s="58"/>
      <c r="N520" s="52"/>
    </row>
    <row r="521" spans="2:14" x14ac:dyDescent="0.25">
      <c r="B521" s="51"/>
      <c r="C521" s="53"/>
      <c r="D521" s="54"/>
      <c r="E521" s="55"/>
      <c r="F521" s="56"/>
      <c r="G521" s="56"/>
      <c r="H521" s="56"/>
      <c r="I521" s="57"/>
      <c r="J521" s="55"/>
      <c r="K521" s="55"/>
      <c r="L521" s="53"/>
      <c r="M521" s="58"/>
      <c r="N521" s="52"/>
    </row>
    <row r="522" spans="2:14" x14ac:dyDescent="0.25">
      <c r="B522" s="51"/>
      <c r="C522" s="53"/>
      <c r="D522" s="54"/>
      <c r="E522" s="55"/>
      <c r="F522" s="56"/>
      <c r="G522" s="56"/>
      <c r="H522" s="56"/>
      <c r="I522" s="57"/>
      <c r="J522" s="55"/>
      <c r="K522" s="55"/>
      <c r="L522" s="53"/>
      <c r="M522" s="58"/>
      <c r="N522" s="52"/>
    </row>
    <row r="523" spans="2:14" x14ac:dyDescent="0.25">
      <c r="B523" s="51"/>
      <c r="C523" s="53"/>
      <c r="D523" s="54"/>
      <c r="E523" s="55"/>
      <c r="F523" s="56"/>
      <c r="G523" s="56"/>
      <c r="H523" s="56"/>
      <c r="I523" s="57"/>
      <c r="J523" s="55"/>
      <c r="K523" s="55"/>
      <c r="L523" s="53"/>
      <c r="M523" s="58"/>
      <c r="N523" s="52"/>
    </row>
    <row r="524" spans="2:14" x14ac:dyDescent="0.25">
      <c r="B524" s="51"/>
      <c r="C524" s="53"/>
      <c r="D524" s="54"/>
      <c r="E524" s="55"/>
      <c r="F524" s="56"/>
      <c r="G524" s="56"/>
      <c r="H524" s="56"/>
      <c r="I524" s="57"/>
      <c r="J524" s="55"/>
      <c r="K524" s="55"/>
      <c r="L524" s="53"/>
      <c r="M524" s="58"/>
      <c r="N524" s="52"/>
    </row>
    <row r="525" spans="2:14" x14ac:dyDescent="0.25">
      <c r="B525" s="51"/>
      <c r="C525" s="53"/>
      <c r="D525" s="54"/>
      <c r="E525" s="55"/>
      <c r="F525" s="56"/>
      <c r="G525" s="56"/>
      <c r="H525" s="56"/>
      <c r="I525" s="57"/>
      <c r="J525" s="55"/>
      <c r="K525" s="55"/>
      <c r="L525" s="53"/>
      <c r="M525" s="58"/>
      <c r="N525" s="52"/>
    </row>
    <row r="526" spans="2:14" x14ac:dyDescent="0.25">
      <c r="B526" s="51"/>
      <c r="C526" s="53"/>
      <c r="D526" s="54"/>
      <c r="E526" s="55"/>
      <c r="F526" s="56"/>
      <c r="G526" s="56"/>
      <c r="H526" s="56"/>
      <c r="I526" s="57"/>
      <c r="J526" s="55"/>
      <c r="K526" s="55"/>
      <c r="L526" s="53"/>
      <c r="M526" s="58"/>
      <c r="N526" s="52"/>
    </row>
    <row r="527" spans="2:14" x14ac:dyDescent="0.25">
      <c r="B527" s="51"/>
      <c r="C527" s="53"/>
      <c r="D527" s="54"/>
      <c r="E527" s="55"/>
      <c r="F527" s="56"/>
      <c r="G527" s="56"/>
      <c r="H527" s="56"/>
      <c r="I527" s="57"/>
      <c r="J527" s="55"/>
      <c r="K527" s="55"/>
      <c r="L527" s="53"/>
      <c r="M527" s="58"/>
      <c r="N527" s="52"/>
    </row>
    <row r="528" spans="2:14" x14ac:dyDescent="0.25">
      <c r="B528" s="51"/>
      <c r="C528" s="53"/>
      <c r="D528" s="54"/>
      <c r="E528" s="55"/>
      <c r="F528" s="56"/>
      <c r="G528" s="56"/>
      <c r="H528" s="56"/>
      <c r="I528" s="57"/>
      <c r="J528" s="55"/>
      <c r="K528" s="55"/>
      <c r="L528" s="53"/>
      <c r="M528" s="58"/>
      <c r="N528" s="52"/>
    </row>
    <row r="529" spans="2:14" x14ac:dyDescent="0.25">
      <c r="B529" s="51"/>
      <c r="C529" s="53"/>
      <c r="D529" s="54"/>
      <c r="E529" s="55"/>
      <c r="F529" s="56"/>
      <c r="G529" s="56"/>
      <c r="H529" s="56"/>
      <c r="I529" s="57"/>
      <c r="J529" s="55"/>
      <c r="K529" s="55"/>
      <c r="L529" s="53"/>
      <c r="M529" s="58"/>
      <c r="N529" s="52"/>
    </row>
    <row r="530" spans="2:14" x14ac:dyDescent="0.25">
      <c r="B530" s="51"/>
      <c r="C530" s="53"/>
      <c r="D530" s="54"/>
      <c r="E530" s="55"/>
      <c r="F530" s="56"/>
      <c r="G530" s="56"/>
      <c r="H530" s="56"/>
      <c r="I530" s="57"/>
      <c r="J530" s="55"/>
      <c r="K530" s="55"/>
      <c r="L530" s="53"/>
      <c r="M530" s="58"/>
      <c r="N530" s="52"/>
    </row>
    <row r="531" spans="2:14" x14ac:dyDescent="0.25">
      <c r="B531" s="51"/>
      <c r="C531" s="53"/>
      <c r="D531" s="54"/>
      <c r="E531" s="55"/>
      <c r="F531" s="56"/>
      <c r="G531" s="56"/>
      <c r="H531" s="56"/>
      <c r="I531" s="57"/>
      <c r="J531" s="55"/>
      <c r="K531" s="55"/>
      <c r="L531" s="53"/>
      <c r="M531" s="58"/>
      <c r="N531" s="52"/>
    </row>
    <row r="532" spans="2:14" x14ac:dyDescent="0.25">
      <c r="B532" s="51"/>
      <c r="C532" s="53"/>
      <c r="D532" s="54"/>
      <c r="E532" s="55"/>
      <c r="F532" s="56"/>
      <c r="G532" s="56"/>
      <c r="H532" s="56"/>
      <c r="I532" s="57"/>
      <c r="J532" s="55"/>
      <c r="K532" s="55"/>
      <c r="L532" s="53"/>
      <c r="M532" s="58"/>
      <c r="N532" s="52"/>
    </row>
    <row r="533" spans="2:14" x14ac:dyDescent="0.25">
      <c r="B533" s="51"/>
      <c r="C533" s="53"/>
      <c r="D533" s="54"/>
      <c r="E533" s="55"/>
      <c r="F533" s="56"/>
      <c r="G533" s="56"/>
      <c r="H533" s="56"/>
      <c r="I533" s="57"/>
      <c r="J533" s="55"/>
      <c r="K533" s="55"/>
      <c r="L533" s="53"/>
      <c r="M533" s="58"/>
      <c r="N533" s="52"/>
    </row>
    <row r="534" spans="2:14" x14ac:dyDescent="0.25">
      <c r="B534" s="51"/>
      <c r="C534" s="53"/>
      <c r="D534" s="54"/>
      <c r="E534" s="55"/>
      <c r="F534" s="56"/>
      <c r="G534" s="56"/>
      <c r="H534" s="56"/>
      <c r="I534" s="57"/>
      <c r="J534" s="55"/>
      <c r="K534" s="55"/>
      <c r="L534" s="53"/>
      <c r="M534" s="58"/>
      <c r="N534" s="52"/>
    </row>
    <row r="535" spans="2:14" x14ac:dyDescent="0.25">
      <c r="B535" s="51"/>
      <c r="C535" s="53"/>
      <c r="D535" s="54"/>
      <c r="E535" s="55"/>
      <c r="F535" s="56"/>
      <c r="G535" s="56"/>
      <c r="H535" s="56"/>
      <c r="I535" s="57"/>
      <c r="J535" s="55"/>
      <c r="K535" s="55"/>
      <c r="L535" s="53"/>
      <c r="M535" s="58"/>
      <c r="N535" s="52"/>
    </row>
    <row r="536" spans="2:14" x14ac:dyDescent="0.25">
      <c r="B536" s="51"/>
      <c r="C536" s="53"/>
      <c r="D536" s="54"/>
      <c r="E536" s="55"/>
      <c r="F536" s="56"/>
      <c r="G536" s="56"/>
      <c r="H536" s="56"/>
      <c r="I536" s="57"/>
      <c r="J536" s="55"/>
      <c r="K536" s="55"/>
      <c r="L536" s="53"/>
      <c r="M536" s="58"/>
      <c r="N536" s="52"/>
    </row>
    <row r="537" spans="2:14" x14ac:dyDescent="0.25">
      <c r="B537" s="51"/>
      <c r="C537" s="53"/>
      <c r="D537" s="54"/>
      <c r="E537" s="55"/>
      <c r="F537" s="56"/>
      <c r="G537" s="56"/>
      <c r="H537" s="56"/>
      <c r="I537" s="57"/>
      <c r="J537" s="55"/>
      <c r="K537" s="55"/>
      <c r="L537" s="53"/>
      <c r="M537" s="58"/>
      <c r="N537" s="52"/>
    </row>
    <row r="538" spans="2:14" x14ac:dyDescent="0.25">
      <c r="B538" s="51"/>
      <c r="C538" s="53"/>
      <c r="D538" s="54"/>
      <c r="E538" s="55"/>
      <c r="F538" s="56"/>
      <c r="G538" s="56"/>
      <c r="H538" s="56"/>
      <c r="I538" s="57"/>
      <c r="J538" s="55"/>
      <c r="K538" s="55"/>
      <c r="L538" s="53"/>
      <c r="M538" s="58"/>
      <c r="N538" s="52"/>
    </row>
    <row r="539" spans="2:14" x14ac:dyDescent="0.25">
      <c r="B539" s="51"/>
      <c r="C539" s="53"/>
      <c r="D539" s="54"/>
      <c r="E539" s="55"/>
      <c r="F539" s="56"/>
      <c r="G539" s="56"/>
      <c r="H539" s="56"/>
      <c r="I539" s="57"/>
      <c r="J539" s="55"/>
      <c r="K539" s="55"/>
      <c r="L539" s="53"/>
      <c r="M539" s="58"/>
      <c r="N539" s="52"/>
    </row>
    <row r="540" spans="2:14" x14ac:dyDescent="0.25">
      <c r="B540" s="51"/>
      <c r="C540" s="53"/>
      <c r="D540" s="54"/>
      <c r="E540" s="55"/>
      <c r="F540" s="56"/>
      <c r="G540" s="56"/>
      <c r="H540" s="56"/>
      <c r="I540" s="57"/>
      <c r="J540" s="55"/>
      <c r="K540" s="55"/>
      <c r="L540" s="53"/>
      <c r="M540" s="58"/>
      <c r="N540" s="52"/>
    </row>
    <row r="541" spans="2:14" x14ac:dyDescent="0.25">
      <c r="B541" s="51"/>
      <c r="C541" s="53"/>
      <c r="D541" s="54"/>
      <c r="E541" s="55"/>
      <c r="F541" s="56"/>
      <c r="G541" s="56"/>
      <c r="H541" s="56"/>
      <c r="I541" s="57"/>
      <c r="J541" s="55"/>
      <c r="K541" s="55"/>
      <c r="L541" s="53"/>
      <c r="M541" s="58"/>
      <c r="N541" s="52"/>
    </row>
    <row r="542" spans="2:14" x14ac:dyDescent="0.25">
      <c r="B542" s="51"/>
      <c r="C542" s="53"/>
      <c r="D542" s="54"/>
      <c r="E542" s="55"/>
      <c r="F542" s="56"/>
      <c r="G542" s="56"/>
      <c r="H542" s="56"/>
      <c r="I542" s="57"/>
      <c r="J542" s="55"/>
      <c r="K542" s="55"/>
      <c r="L542" s="53"/>
      <c r="M542" s="58"/>
      <c r="N542" s="52"/>
    </row>
    <row r="543" spans="2:14" x14ac:dyDescent="0.25">
      <c r="B543" s="51"/>
      <c r="C543" s="53"/>
      <c r="D543" s="54"/>
      <c r="E543" s="55"/>
      <c r="F543" s="56"/>
      <c r="G543" s="56"/>
      <c r="H543" s="56"/>
      <c r="I543" s="57"/>
      <c r="J543" s="55"/>
      <c r="K543" s="55"/>
      <c r="L543" s="53"/>
      <c r="M543" s="58"/>
      <c r="N543" s="52"/>
    </row>
    <row r="544" spans="2:14" x14ac:dyDescent="0.25">
      <c r="B544" s="51"/>
      <c r="C544" s="53"/>
      <c r="D544" s="54"/>
      <c r="E544" s="55"/>
      <c r="F544" s="56"/>
      <c r="G544" s="56"/>
      <c r="H544" s="56"/>
      <c r="I544" s="57"/>
      <c r="J544" s="55"/>
      <c r="K544" s="55"/>
      <c r="L544" s="53"/>
      <c r="M544" s="58"/>
      <c r="N544" s="52"/>
    </row>
    <row r="545" spans="2:14" x14ac:dyDescent="0.25">
      <c r="B545" s="51"/>
      <c r="C545" s="53"/>
      <c r="D545" s="54"/>
      <c r="E545" s="55"/>
      <c r="F545" s="56"/>
      <c r="G545" s="56"/>
      <c r="H545" s="56"/>
      <c r="I545" s="57"/>
      <c r="J545" s="55"/>
      <c r="K545" s="55"/>
      <c r="L545" s="53"/>
      <c r="M545" s="58"/>
      <c r="N545" s="52"/>
    </row>
    <row r="546" spans="2:14" x14ac:dyDescent="0.25">
      <c r="B546" s="51"/>
      <c r="C546" s="53"/>
      <c r="D546" s="54"/>
      <c r="E546" s="55"/>
      <c r="F546" s="56"/>
      <c r="G546" s="56"/>
      <c r="H546" s="56"/>
      <c r="I546" s="57"/>
      <c r="J546" s="55"/>
      <c r="K546" s="55"/>
      <c r="L546" s="53"/>
      <c r="M546" s="58"/>
      <c r="N546" s="52"/>
    </row>
    <row r="547" spans="2:14" x14ac:dyDescent="0.25">
      <c r="B547" s="51"/>
      <c r="C547" s="53"/>
      <c r="D547" s="54"/>
      <c r="E547" s="55"/>
      <c r="F547" s="56"/>
      <c r="G547" s="56"/>
      <c r="H547" s="56"/>
      <c r="I547" s="57"/>
      <c r="J547" s="55"/>
      <c r="K547" s="55"/>
      <c r="L547" s="53"/>
      <c r="M547" s="58"/>
      <c r="N547" s="52"/>
    </row>
    <row r="548" spans="2:14" x14ac:dyDescent="0.25">
      <c r="B548" s="51"/>
      <c r="C548" s="53"/>
      <c r="D548" s="54"/>
      <c r="E548" s="55"/>
      <c r="F548" s="56"/>
      <c r="G548" s="56"/>
      <c r="H548" s="56"/>
      <c r="I548" s="57"/>
      <c r="J548" s="55"/>
      <c r="K548" s="55"/>
      <c r="L548" s="53"/>
      <c r="M548" s="58"/>
      <c r="N548" s="52"/>
    </row>
    <row r="549" spans="2:14" x14ac:dyDescent="0.25">
      <c r="B549" s="51"/>
      <c r="C549" s="53"/>
      <c r="D549" s="54"/>
      <c r="E549" s="55"/>
      <c r="F549" s="56"/>
      <c r="G549" s="56"/>
      <c r="H549" s="56"/>
      <c r="I549" s="57"/>
      <c r="J549" s="55"/>
      <c r="K549" s="55"/>
      <c r="L549" s="53"/>
      <c r="M549" s="58"/>
      <c r="N549" s="52"/>
    </row>
    <row r="550" spans="2:14" x14ac:dyDescent="0.25">
      <c r="B550" s="51"/>
      <c r="C550" s="53"/>
      <c r="D550" s="54"/>
      <c r="E550" s="55"/>
      <c r="F550" s="56"/>
      <c r="G550" s="56"/>
      <c r="H550" s="56"/>
      <c r="I550" s="57"/>
      <c r="J550" s="55"/>
      <c r="K550" s="55"/>
      <c r="L550" s="53"/>
      <c r="M550" s="58"/>
      <c r="N550" s="52"/>
    </row>
    <row r="551" spans="2:14" x14ac:dyDescent="0.25">
      <c r="B551" s="51"/>
      <c r="C551" s="53"/>
      <c r="D551" s="54"/>
      <c r="E551" s="55"/>
      <c r="F551" s="56"/>
      <c r="G551" s="56"/>
      <c r="H551" s="56"/>
      <c r="I551" s="57"/>
      <c r="J551" s="55"/>
      <c r="K551" s="55"/>
      <c r="L551" s="53"/>
      <c r="M551" s="58"/>
      <c r="N551" s="52"/>
    </row>
    <row r="552" spans="2:14" x14ac:dyDescent="0.25">
      <c r="B552" s="51"/>
      <c r="C552" s="53"/>
      <c r="D552" s="54"/>
      <c r="E552" s="55"/>
      <c r="F552" s="56"/>
      <c r="G552" s="56"/>
      <c r="H552" s="56"/>
      <c r="I552" s="57"/>
      <c r="J552" s="55"/>
      <c r="K552" s="55"/>
      <c r="L552" s="53"/>
      <c r="M552" s="58"/>
      <c r="N552" s="52"/>
    </row>
    <row r="553" spans="2:14" x14ac:dyDescent="0.25">
      <c r="B553" s="51"/>
      <c r="C553" s="53"/>
      <c r="D553" s="54"/>
      <c r="E553" s="55"/>
      <c r="F553" s="56"/>
      <c r="G553" s="56"/>
      <c r="H553" s="56"/>
      <c r="I553" s="57"/>
      <c r="J553" s="55"/>
      <c r="K553" s="55"/>
      <c r="L553" s="53"/>
      <c r="M553" s="58"/>
      <c r="N553" s="52"/>
    </row>
    <row r="554" spans="2:14" x14ac:dyDescent="0.25">
      <c r="B554" s="51"/>
      <c r="C554" s="53"/>
      <c r="D554" s="54"/>
      <c r="E554" s="55"/>
      <c r="F554" s="56"/>
      <c r="G554" s="56"/>
      <c r="H554" s="56"/>
      <c r="I554" s="57"/>
      <c r="J554" s="55"/>
      <c r="K554" s="55"/>
      <c r="L554" s="53"/>
      <c r="M554" s="58"/>
      <c r="N554" s="52"/>
    </row>
    <row r="555" spans="2:14" x14ac:dyDescent="0.25">
      <c r="B555" s="51"/>
      <c r="C555" s="53"/>
      <c r="D555" s="54"/>
      <c r="E555" s="55"/>
      <c r="F555" s="56"/>
      <c r="G555" s="56"/>
      <c r="H555" s="56"/>
      <c r="I555" s="57"/>
      <c r="J555" s="55"/>
      <c r="K555" s="55"/>
      <c r="L555" s="53"/>
      <c r="M555" s="58"/>
      <c r="N555" s="52"/>
    </row>
    <row r="556" spans="2:14" x14ac:dyDescent="0.25">
      <c r="B556" s="51"/>
      <c r="C556" s="53"/>
      <c r="D556" s="54"/>
      <c r="E556" s="55"/>
      <c r="F556" s="56"/>
      <c r="G556" s="56"/>
      <c r="H556" s="56"/>
      <c r="I556" s="57"/>
      <c r="J556" s="55"/>
      <c r="K556" s="55"/>
      <c r="L556" s="53"/>
      <c r="M556" s="58"/>
      <c r="N556" s="52"/>
    </row>
    <row r="557" spans="2:14" x14ac:dyDescent="0.25">
      <c r="B557" s="51"/>
      <c r="C557" s="53"/>
      <c r="D557" s="54"/>
      <c r="E557" s="55"/>
      <c r="F557" s="56"/>
      <c r="G557" s="56"/>
      <c r="H557" s="56"/>
      <c r="I557" s="57"/>
      <c r="J557" s="55"/>
      <c r="K557" s="55"/>
      <c r="L557" s="53"/>
      <c r="M557" s="58"/>
      <c r="N557" s="52"/>
    </row>
    <row r="558" spans="2:14" x14ac:dyDescent="0.25">
      <c r="B558" s="51"/>
      <c r="C558" s="53"/>
      <c r="D558" s="54"/>
      <c r="E558" s="55"/>
      <c r="F558" s="56"/>
      <c r="G558" s="56"/>
      <c r="H558" s="56"/>
      <c r="I558" s="57"/>
      <c r="J558" s="55"/>
      <c r="K558" s="55"/>
      <c r="L558" s="53"/>
      <c r="M558" s="58"/>
      <c r="N558" s="52"/>
    </row>
    <row r="559" spans="2:14" x14ac:dyDescent="0.25">
      <c r="B559" s="51"/>
      <c r="C559" s="53"/>
      <c r="D559" s="54"/>
      <c r="E559" s="55"/>
      <c r="F559" s="56"/>
      <c r="G559" s="56"/>
      <c r="H559" s="56"/>
      <c r="I559" s="57"/>
      <c r="J559" s="55"/>
      <c r="K559" s="55"/>
      <c r="L559" s="53"/>
      <c r="M559" s="58"/>
      <c r="N559" s="52"/>
    </row>
    <row r="560" spans="2:14" x14ac:dyDescent="0.25">
      <c r="B560" s="51"/>
      <c r="C560" s="53"/>
      <c r="D560" s="54"/>
      <c r="E560" s="55"/>
      <c r="F560" s="56"/>
      <c r="G560" s="56"/>
      <c r="H560" s="56"/>
      <c r="I560" s="57"/>
      <c r="J560" s="55"/>
      <c r="K560" s="55"/>
      <c r="L560" s="53"/>
      <c r="M560" s="58"/>
      <c r="N560" s="52"/>
    </row>
    <row r="561" spans="2:14" x14ac:dyDescent="0.25">
      <c r="B561" s="51"/>
      <c r="C561" s="53"/>
      <c r="D561" s="54"/>
      <c r="E561" s="55"/>
      <c r="F561" s="56"/>
      <c r="G561" s="56"/>
      <c r="H561" s="56"/>
      <c r="I561" s="57"/>
      <c r="J561" s="55"/>
      <c r="K561" s="55"/>
      <c r="L561" s="53"/>
      <c r="M561" s="58"/>
      <c r="N561" s="52"/>
    </row>
    <row r="562" spans="2:14" x14ac:dyDescent="0.25">
      <c r="B562" s="51"/>
      <c r="C562" s="53"/>
      <c r="D562" s="54"/>
      <c r="E562" s="55"/>
      <c r="F562" s="56"/>
      <c r="G562" s="56"/>
      <c r="H562" s="56"/>
      <c r="I562" s="57"/>
      <c r="J562" s="55"/>
      <c r="K562" s="55"/>
      <c r="L562" s="53"/>
      <c r="M562" s="58"/>
      <c r="N562" s="52"/>
    </row>
    <row r="563" spans="2:14" x14ac:dyDescent="0.25">
      <c r="B563" s="51"/>
      <c r="C563" s="53"/>
      <c r="D563" s="54"/>
      <c r="E563" s="55"/>
      <c r="F563" s="56"/>
      <c r="G563" s="56"/>
      <c r="H563" s="56"/>
      <c r="I563" s="57"/>
      <c r="J563" s="55"/>
      <c r="K563" s="55"/>
      <c r="L563" s="53"/>
      <c r="M563" s="58"/>
      <c r="N563" s="52"/>
    </row>
    <row r="564" spans="2:14" x14ac:dyDescent="0.25">
      <c r="B564" s="51"/>
      <c r="C564" s="53"/>
      <c r="D564" s="54"/>
      <c r="E564" s="55"/>
      <c r="F564" s="56"/>
      <c r="G564" s="56"/>
      <c r="H564" s="56"/>
      <c r="I564" s="57"/>
      <c r="J564" s="55"/>
      <c r="K564" s="55"/>
      <c r="L564" s="53"/>
      <c r="M564" s="58"/>
      <c r="N564" s="52"/>
    </row>
    <row r="565" spans="2:14" x14ac:dyDescent="0.25">
      <c r="B565" s="51"/>
      <c r="C565" s="53"/>
      <c r="D565" s="54"/>
      <c r="E565" s="55"/>
      <c r="F565" s="56"/>
      <c r="G565" s="56"/>
      <c r="H565" s="56"/>
      <c r="I565" s="57"/>
      <c r="J565" s="55"/>
      <c r="K565" s="55"/>
      <c r="L565" s="53"/>
      <c r="M565" s="58"/>
      <c r="N565" s="52"/>
    </row>
    <row r="566" spans="2:14" x14ac:dyDescent="0.25">
      <c r="B566" s="51"/>
      <c r="C566" s="53"/>
      <c r="D566" s="54"/>
      <c r="E566" s="55"/>
      <c r="F566" s="56"/>
      <c r="G566" s="56"/>
      <c r="H566" s="56"/>
      <c r="I566" s="57"/>
      <c r="J566" s="55"/>
      <c r="K566" s="55"/>
      <c r="L566" s="53"/>
      <c r="M566" s="58"/>
      <c r="N566" s="52"/>
    </row>
    <row r="567" spans="2:14" x14ac:dyDescent="0.25">
      <c r="B567" s="51"/>
      <c r="C567" s="53"/>
      <c r="D567" s="54"/>
      <c r="E567" s="55"/>
      <c r="F567" s="56"/>
      <c r="G567" s="56"/>
      <c r="H567" s="56"/>
      <c r="I567" s="57"/>
      <c r="J567" s="55"/>
      <c r="K567" s="55"/>
      <c r="L567" s="53"/>
      <c r="M567" s="58"/>
      <c r="N567" s="52"/>
    </row>
    <row r="568" spans="2:14" x14ac:dyDescent="0.25">
      <c r="B568" s="51"/>
      <c r="C568" s="53"/>
      <c r="D568" s="54"/>
      <c r="E568" s="55"/>
      <c r="F568" s="56"/>
      <c r="G568" s="56"/>
      <c r="H568" s="56"/>
      <c r="I568" s="57"/>
      <c r="J568" s="55"/>
      <c r="K568" s="55"/>
      <c r="L568" s="53"/>
      <c r="M568" s="58"/>
      <c r="N568" s="52"/>
    </row>
    <row r="569" spans="2:14" x14ac:dyDescent="0.25">
      <c r="B569" s="51"/>
      <c r="C569" s="53"/>
      <c r="D569" s="54"/>
      <c r="E569" s="55"/>
      <c r="F569" s="56"/>
      <c r="G569" s="56"/>
      <c r="H569" s="56"/>
      <c r="I569" s="57"/>
      <c r="J569" s="55"/>
      <c r="K569" s="55"/>
      <c r="L569" s="53"/>
      <c r="M569" s="58"/>
      <c r="N569" s="52"/>
    </row>
    <row r="570" spans="2:14" x14ac:dyDescent="0.25">
      <c r="B570" s="51"/>
      <c r="C570" s="53"/>
      <c r="D570" s="54"/>
      <c r="E570" s="55"/>
      <c r="F570" s="56"/>
      <c r="G570" s="56"/>
      <c r="H570" s="56"/>
      <c r="I570" s="57"/>
      <c r="J570" s="55"/>
      <c r="K570" s="55"/>
      <c r="L570" s="53"/>
      <c r="M570" s="58"/>
      <c r="N570" s="52"/>
    </row>
    <row r="571" spans="2:14" x14ac:dyDescent="0.25">
      <c r="B571" s="51"/>
      <c r="C571" s="53"/>
      <c r="D571" s="54"/>
      <c r="E571" s="55"/>
      <c r="F571" s="56"/>
      <c r="G571" s="56"/>
      <c r="H571" s="56"/>
      <c r="I571" s="57"/>
      <c r="J571" s="55"/>
      <c r="K571" s="55"/>
      <c r="L571" s="53"/>
      <c r="M571" s="58"/>
      <c r="N571" s="52"/>
    </row>
    <row r="572" spans="2:14" x14ac:dyDescent="0.25">
      <c r="B572" s="51"/>
      <c r="C572" s="53"/>
      <c r="D572" s="54"/>
      <c r="E572" s="55"/>
      <c r="F572" s="56"/>
      <c r="G572" s="56"/>
      <c r="H572" s="56"/>
      <c r="I572" s="57"/>
      <c r="J572" s="55"/>
      <c r="K572" s="55"/>
      <c r="L572" s="53"/>
      <c r="M572" s="58"/>
      <c r="N572" s="52"/>
    </row>
    <row r="573" spans="2:14" x14ac:dyDescent="0.25">
      <c r="B573" s="51"/>
      <c r="C573" s="53"/>
      <c r="D573" s="54"/>
      <c r="E573" s="55"/>
      <c r="F573" s="56"/>
      <c r="G573" s="56"/>
      <c r="H573" s="56"/>
      <c r="I573" s="57"/>
      <c r="J573" s="55"/>
      <c r="K573" s="55"/>
      <c r="L573" s="53"/>
      <c r="M573" s="58"/>
      <c r="N573" s="52"/>
    </row>
    <row r="574" spans="2:14" x14ac:dyDescent="0.25">
      <c r="B574" s="51"/>
      <c r="C574" s="53"/>
      <c r="D574" s="54"/>
      <c r="E574" s="55"/>
      <c r="F574" s="56"/>
      <c r="G574" s="56"/>
      <c r="H574" s="56"/>
      <c r="I574" s="57"/>
      <c r="J574" s="55"/>
      <c r="K574" s="55"/>
      <c r="L574" s="53"/>
      <c r="M574" s="58"/>
      <c r="N574" s="52"/>
    </row>
    <row r="575" spans="2:14" x14ac:dyDescent="0.25">
      <c r="B575" s="51"/>
      <c r="C575" s="53"/>
      <c r="D575" s="54"/>
      <c r="E575" s="55"/>
      <c r="F575" s="56"/>
      <c r="G575" s="56"/>
      <c r="H575" s="56"/>
      <c r="I575" s="57"/>
      <c r="J575" s="55"/>
      <c r="K575" s="55"/>
      <c r="L575" s="53"/>
      <c r="M575" s="58"/>
      <c r="N575" s="52"/>
    </row>
    <row r="576" spans="2:14" x14ac:dyDescent="0.25">
      <c r="B576" s="51"/>
      <c r="C576" s="53"/>
      <c r="D576" s="54"/>
      <c r="E576" s="55"/>
      <c r="F576" s="56"/>
      <c r="G576" s="56"/>
      <c r="H576" s="56"/>
      <c r="I576" s="57"/>
      <c r="J576" s="55"/>
      <c r="K576" s="55"/>
      <c r="L576" s="53"/>
      <c r="M576" s="58"/>
      <c r="N576" s="52"/>
    </row>
    <row r="577" spans="2:14" x14ac:dyDescent="0.25">
      <c r="B577" s="51"/>
      <c r="C577" s="53"/>
      <c r="D577" s="54"/>
      <c r="E577" s="55"/>
      <c r="F577" s="56"/>
      <c r="G577" s="56"/>
      <c r="H577" s="56"/>
      <c r="I577" s="57"/>
      <c r="J577" s="55"/>
      <c r="K577" s="55"/>
      <c r="L577" s="53"/>
      <c r="M577" s="58"/>
      <c r="N577" s="52"/>
    </row>
    <row r="578" spans="2:14" x14ac:dyDescent="0.25">
      <c r="B578" s="51"/>
      <c r="C578" s="53"/>
      <c r="D578" s="54"/>
      <c r="E578" s="55"/>
      <c r="F578" s="56"/>
      <c r="G578" s="56"/>
      <c r="H578" s="56"/>
      <c r="I578" s="57"/>
      <c r="J578" s="55"/>
      <c r="K578" s="55"/>
      <c r="L578" s="53"/>
      <c r="M578" s="58"/>
      <c r="N578" s="52"/>
    </row>
    <row r="579" spans="2:14" x14ac:dyDescent="0.25">
      <c r="B579" s="51"/>
      <c r="C579" s="53"/>
      <c r="D579" s="54"/>
      <c r="E579" s="55"/>
      <c r="F579" s="56"/>
      <c r="G579" s="56"/>
      <c r="H579" s="56"/>
      <c r="I579" s="57"/>
      <c r="J579" s="55"/>
      <c r="K579" s="55"/>
      <c r="L579" s="53"/>
      <c r="M579" s="58"/>
      <c r="N579" s="52"/>
    </row>
    <row r="580" spans="2:14" x14ac:dyDescent="0.25">
      <c r="B580" s="51"/>
      <c r="C580" s="53"/>
      <c r="D580" s="54"/>
      <c r="E580" s="55"/>
      <c r="F580" s="56"/>
      <c r="G580" s="56"/>
      <c r="H580" s="56"/>
      <c r="I580" s="57"/>
      <c r="J580" s="55"/>
      <c r="K580" s="55"/>
      <c r="L580" s="53"/>
      <c r="M580" s="58"/>
      <c r="N580" s="52"/>
    </row>
    <row r="581" spans="2:14" x14ac:dyDescent="0.25">
      <c r="B581" s="51"/>
      <c r="C581" s="53"/>
      <c r="D581" s="54"/>
      <c r="E581" s="55"/>
      <c r="F581" s="56"/>
      <c r="G581" s="56"/>
      <c r="H581" s="56"/>
      <c r="I581" s="57"/>
      <c r="J581" s="55"/>
      <c r="K581" s="55"/>
      <c r="L581" s="53"/>
      <c r="M581" s="58"/>
      <c r="N581" s="52"/>
    </row>
    <row r="582" spans="2:14" x14ac:dyDescent="0.25">
      <c r="B582" s="51"/>
      <c r="C582" s="53"/>
      <c r="D582" s="54"/>
      <c r="E582" s="55"/>
      <c r="F582" s="56"/>
      <c r="G582" s="56"/>
      <c r="H582" s="56"/>
      <c r="I582" s="57"/>
      <c r="J582" s="55"/>
      <c r="K582" s="55"/>
      <c r="L582" s="53"/>
      <c r="M582" s="58"/>
      <c r="N582" s="52"/>
    </row>
    <row r="583" spans="2:14" x14ac:dyDescent="0.25">
      <c r="B583" s="51"/>
      <c r="C583" s="53"/>
      <c r="D583" s="54"/>
      <c r="E583" s="55"/>
      <c r="F583" s="56"/>
      <c r="G583" s="56"/>
      <c r="H583" s="56"/>
      <c r="I583" s="57"/>
      <c r="J583" s="55"/>
      <c r="K583" s="55"/>
      <c r="L583" s="53"/>
      <c r="M583" s="58"/>
      <c r="N583" s="52"/>
    </row>
    <row r="584" spans="2:14" x14ac:dyDescent="0.25">
      <c r="B584" s="51"/>
      <c r="C584" s="53"/>
      <c r="D584" s="54"/>
      <c r="E584" s="55"/>
      <c r="F584" s="56"/>
      <c r="G584" s="56"/>
      <c r="H584" s="56"/>
      <c r="I584" s="57"/>
      <c r="J584" s="55"/>
      <c r="K584" s="55"/>
      <c r="L584" s="53"/>
      <c r="M584" s="58"/>
      <c r="N584" s="52"/>
    </row>
    <row r="585" spans="2:14" x14ac:dyDescent="0.25">
      <c r="B585" s="51"/>
      <c r="C585" s="53"/>
      <c r="D585" s="54"/>
      <c r="E585" s="55"/>
      <c r="F585" s="56"/>
      <c r="G585" s="56"/>
      <c r="H585" s="56"/>
      <c r="I585" s="57"/>
      <c r="J585" s="55"/>
      <c r="K585" s="55"/>
      <c r="L585" s="53"/>
      <c r="M585" s="58"/>
      <c r="N585" s="52"/>
    </row>
    <row r="586" spans="2:14" x14ac:dyDescent="0.25">
      <c r="B586" s="51"/>
      <c r="C586" s="53"/>
      <c r="D586" s="54"/>
      <c r="E586" s="55"/>
      <c r="F586" s="56"/>
      <c r="G586" s="56"/>
      <c r="H586" s="56"/>
      <c r="I586" s="57"/>
      <c r="J586" s="55"/>
      <c r="K586" s="55"/>
      <c r="L586" s="53"/>
      <c r="M586" s="58"/>
      <c r="N586" s="52"/>
    </row>
    <row r="587" spans="2:14" x14ac:dyDescent="0.25">
      <c r="B587" s="51"/>
      <c r="C587" s="53"/>
      <c r="D587" s="54"/>
      <c r="E587" s="55"/>
      <c r="F587" s="56"/>
      <c r="G587" s="56"/>
      <c r="H587" s="56"/>
      <c r="I587" s="57"/>
      <c r="J587" s="55"/>
      <c r="K587" s="55"/>
      <c r="L587" s="53"/>
      <c r="M587" s="58"/>
      <c r="N587" s="52"/>
    </row>
    <row r="588" spans="2:14" x14ac:dyDescent="0.25">
      <c r="B588" s="51"/>
      <c r="C588" s="53"/>
      <c r="D588" s="54"/>
      <c r="E588" s="55"/>
      <c r="F588" s="56"/>
      <c r="G588" s="56"/>
      <c r="H588" s="56"/>
      <c r="I588" s="57"/>
      <c r="J588" s="55"/>
      <c r="K588" s="55"/>
      <c r="L588" s="53"/>
      <c r="M588" s="58"/>
      <c r="N588" s="52"/>
    </row>
    <row r="589" spans="2:14" x14ac:dyDescent="0.25">
      <c r="B589" s="51"/>
      <c r="C589" s="53"/>
      <c r="D589" s="54"/>
      <c r="E589" s="55"/>
      <c r="F589" s="56"/>
      <c r="G589" s="56"/>
      <c r="H589" s="56"/>
      <c r="I589" s="57"/>
      <c r="J589" s="55"/>
      <c r="K589" s="55"/>
      <c r="L589" s="53"/>
      <c r="M589" s="58"/>
      <c r="N589" s="52"/>
    </row>
    <row r="590" spans="2:14" x14ac:dyDescent="0.25">
      <c r="B590" s="51"/>
      <c r="C590" s="53"/>
      <c r="D590" s="54"/>
      <c r="E590" s="55"/>
      <c r="F590" s="56"/>
      <c r="G590" s="56"/>
      <c r="H590" s="56"/>
      <c r="I590" s="57"/>
      <c r="J590" s="55"/>
      <c r="K590" s="55"/>
      <c r="L590" s="53"/>
      <c r="M590" s="58"/>
      <c r="N590" s="52"/>
    </row>
    <row r="591" spans="2:14" x14ac:dyDescent="0.25">
      <c r="B591" s="51"/>
      <c r="C591" s="53"/>
      <c r="D591" s="54"/>
      <c r="E591" s="55"/>
      <c r="F591" s="56"/>
      <c r="G591" s="56"/>
      <c r="H591" s="56"/>
      <c r="I591" s="57"/>
      <c r="J591" s="55"/>
      <c r="K591" s="55"/>
      <c r="L591" s="53"/>
      <c r="M591" s="58"/>
      <c r="N591" s="52"/>
    </row>
    <row r="592" spans="2:14" x14ac:dyDescent="0.25">
      <c r="B592" s="51"/>
      <c r="C592" s="53"/>
      <c r="D592" s="54"/>
      <c r="E592" s="55"/>
      <c r="F592" s="56"/>
      <c r="G592" s="56"/>
      <c r="H592" s="56"/>
      <c r="I592" s="57"/>
      <c r="J592" s="55"/>
      <c r="K592" s="55"/>
      <c r="L592" s="53"/>
      <c r="M592" s="58"/>
      <c r="N592" s="52"/>
    </row>
    <row r="593" spans="2:14" x14ac:dyDescent="0.25">
      <c r="B593" s="51"/>
      <c r="C593" s="53"/>
      <c r="D593" s="54"/>
      <c r="E593" s="55"/>
      <c r="F593" s="56"/>
      <c r="G593" s="56"/>
      <c r="H593" s="56"/>
      <c r="I593" s="57"/>
      <c r="J593" s="55"/>
      <c r="K593" s="55"/>
      <c r="L593" s="53"/>
      <c r="M593" s="58"/>
      <c r="N593" s="52"/>
    </row>
    <row r="594" spans="2:14" x14ac:dyDescent="0.25">
      <c r="B594" s="51"/>
      <c r="C594" s="53"/>
      <c r="D594" s="54"/>
      <c r="E594" s="55"/>
      <c r="F594" s="56"/>
      <c r="G594" s="56"/>
      <c r="H594" s="56"/>
      <c r="I594" s="57"/>
      <c r="J594" s="55"/>
      <c r="K594" s="55"/>
      <c r="L594" s="53"/>
      <c r="M594" s="58"/>
      <c r="N594" s="52"/>
    </row>
    <row r="595" spans="2:14" x14ac:dyDescent="0.25">
      <c r="B595" s="51"/>
      <c r="C595" s="53"/>
      <c r="D595" s="54"/>
      <c r="E595" s="55"/>
      <c r="F595" s="56"/>
      <c r="G595" s="56"/>
      <c r="H595" s="56"/>
      <c r="I595" s="57"/>
      <c r="J595" s="55"/>
      <c r="K595" s="55"/>
      <c r="L595" s="53"/>
      <c r="M595" s="58"/>
      <c r="N595" s="52"/>
    </row>
    <row r="596" spans="2:14" x14ac:dyDescent="0.25">
      <c r="B596" s="51"/>
      <c r="C596" s="53"/>
      <c r="D596" s="54"/>
      <c r="E596" s="55"/>
      <c r="F596" s="56"/>
      <c r="G596" s="56"/>
      <c r="H596" s="56"/>
      <c r="I596" s="57"/>
      <c r="J596" s="55"/>
      <c r="K596" s="55"/>
      <c r="L596" s="53"/>
      <c r="M596" s="58"/>
      <c r="N596" s="52"/>
    </row>
    <row r="597" spans="2:14" x14ac:dyDescent="0.25">
      <c r="B597" s="51"/>
      <c r="C597" s="53"/>
      <c r="D597" s="54"/>
      <c r="E597" s="55"/>
      <c r="F597" s="56"/>
      <c r="G597" s="56"/>
      <c r="H597" s="56"/>
      <c r="I597" s="57"/>
      <c r="J597" s="55"/>
      <c r="K597" s="55"/>
      <c r="L597" s="53"/>
      <c r="M597" s="58"/>
      <c r="N597" s="52"/>
    </row>
    <row r="598" spans="2:14" x14ac:dyDescent="0.25">
      <c r="B598" s="51"/>
      <c r="C598" s="53"/>
      <c r="D598" s="54"/>
      <c r="E598" s="55"/>
      <c r="F598" s="56"/>
      <c r="G598" s="56"/>
      <c r="H598" s="56"/>
      <c r="I598" s="57"/>
      <c r="J598" s="55"/>
      <c r="K598" s="55"/>
      <c r="L598" s="53"/>
      <c r="M598" s="58"/>
      <c r="N598" s="52"/>
    </row>
    <row r="599" spans="2:14" x14ac:dyDescent="0.25">
      <c r="B599" s="51"/>
      <c r="C599" s="53"/>
      <c r="D599" s="54"/>
      <c r="E599" s="55"/>
      <c r="F599" s="56"/>
      <c r="G599" s="56"/>
      <c r="H599" s="56"/>
      <c r="I599" s="57"/>
      <c r="J599" s="55"/>
      <c r="K599" s="55"/>
      <c r="L599" s="53"/>
      <c r="M599" s="58"/>
      <c r="N599" s="52"/>
    </row>
    <row r="600" spans="2:14" x14ac:dyDescent="0.25">
      <c r="B600" s="51"/>
      <c r="C600" s="53"/>
      <c r="D600" s="54"/>
      <c r="E600" s="55"/>
      <c r="F600" s="56"/>
      <c r="G600" s="56"/>
      <c r="H600" s="56"/>
      <c r="I600" s="57"/>
      <c r="J600" s="55"/>
      <c r="K600" s="55"/>
      <c r="L600" s="53"/>
      <c r="M600" s="58"/>
      <c r="N600" s="52"/>
    </row>
    <row r="601" spans="2:14" x14ac:dyDescent="0.25">
      <c r="B601" s="51"/>
      <c r="C601" s="53"/>
      <c r="D601" s="54"/>
      <c r="E601" s="55"/>
      <c r="F601" s="56"/>
      <c r="G601" s="56"/>
      <c r="H601" s="56"/>
      <c r="I601" s="57"/>
      <c r="J601" s="55"/>
      <c r="K601" s="55"/>
      <c r="L601" s="53"/>
      <c r="M601" s="58"/>
      <c r="N601" s="52"/>
    </row>
    <row r="602" spans="2:14" x14ac:dyDescent="0.25">
      <c r="B602" s="51"/>
      <c r="C602" s="53"/>
      <c r="D602" s="54"/>
      <c r="E602" s="55"/>
      <c r="F602" s="56"/>
      <c r="G602" s="56"/>
      <c r="H602" s="56"/>
      <c r="I602" s="57"/>
      <c r="J602" s="55"/>
      <c r="K602" s="55"/>
      <c r="L602" s="53"/>
      <c r="M602" s="58"/>
      <c r="N602" s="52"/>
    </row>
    <row r="603" spans="2:14" x14ac:dyDescent="0.25">
      <c r="B603" s="51"/>
      <c r="C603" s="53"/>
      <c r="D603" s="54"/>
      <c r="E603" s="55"/>
      <c r="F603" s="56"/>
      <c r="G603" s="56"/>
      <c r="H603" s="56"/>
      <c r="I603" s="57"/>
      <c r="J603" s="55"/>
      <c r="K603" s="55"/>
      <c r="L603" s="53"/>
      <c r="M603" s="58"/>
      <c r="N603" s="52"/>
    </row>
    <row r="604" spans="2:14" x14ac:dyDescent="0.25">
      <c r="B604" s="51"/>
      <c r="C604" s="53"/>
      <c r="D604" s="54"/>
      <c r="E604" s="55"/>
      <c r="F604" s="56"/>
      <c r="G604" s="56"/>
      <c r="H604" s="56"/>
      <c r="I604" s="57"/>
      <c r="J604" s="55"/>
      <c r="K604" s="55"/>
      <c r="L604" s="53"/>
      <c r="M604" s="58"/>
      <c r="N604" s="52"/>
    </row>
    <row r="605" spans="2:14" x14ac:dyDescent="0.25">
      <c r="B605" s="51"/>
      <c r="C605" s="53"/>
      <c r="D605" s="54"/>
      <c r="E605" s="55"/>
      <c r="F605" s="56"/>
      <c r="G605" s="56"/>
      <c r="H605" s="56"/>
      <c r="I605" s="57"/>
      <c r="J605" s="55"/>
      <c r="K605" s="55"/>
      <c r="L605" s="53"/>
      <c r="M605" s="58"/>
      <c r="N605" s="52"/>
    </row>
    <row r="606" spans="2:14" x14ac:dyDescent="0.25">
      <c r="B606" s="51"/>
      <c r="C606" s="53"/>
      <c r="D606" s="54"/>
      <c r="E606" s="55"/>
      <c r="F606" s="56"/>
      <c r="G606" s="56"/>
      <c r="H606" s="56"/>
      <c r="I606" s="57"/>
      <c r="J606" s="55"/>
      <c r="K606" s="55"/>
      <c r="L606" s="53"/>
      <c r="M606" s="58"/>
      <c r="N606" s="52"/>
    </row>
    <row r="607" spans="2:14" x14ac:dyDescent="0.25">
      <c r="B607" s="51"/>
      <c r="C607" s="53"/>
      <c r="D607" s="54"/>
      <c r="E607" s="55"/>
      <c r="F607" s="56"/>
      <c r="G607" s="56"/>
      <c r="H607" s="56"/>
      <c r="I607" s="57"/>
      <c r="J607" s="55"/>
      <c r="K607" s="55"/>
      <c r="L607" s="53"/>
      <c r="M607" s="58"/>
      <c r="N607" s="52"/>
    </row>
    <row r="608" spans="2:14" x14ac:dyDescent="0.25">
      <c r="B608" s="51"/>
      <c r="C608" s="53"/>
      <c r="D608" s="54"/>
      <c r="E608" s="55"/>
      <c r="F608" s="56"/>
      <c r="G608" s="56"/>
      <c r="H608" s="56"/>
      <c r="I608" s="57"/>
      <c r="J608" s="55"/>
      <c r="K608" s="55"/>
      <c r="L608" s="53"/>
      <c r="M608" s="58"/>
      <c r="N608" s="52"/>
    </row>
    <row r="609" spans="2:14" x14ac:dyDescent="0.25">
      <c r="B609" s="51"/>
      <c r="C609" s="53"/>
      <c r="D609" s="54"/>
      <c r="E609" s="55"/>
      <c r="F609" s="56"/>
      <c r="G609" s="56"/>
      <c r="H609" s="56"/>
      <c r="I609" s="57"/>
      <c r="J609" s="55"/>
      <c r="K609" s="55"/>
      <c r="L609" s="53"/>
      <c r="M609" s="58"/>
      <c r="N609" s="52"/>
    </row>
    <row r="610" spans="2:14" x14ac:dyDescent="0.25">
      <c r="B610" s="51"/>
      <c r="C610" s="53"/>
      <c r="D610" s="54"/>
      <c r="E610" s="55"/>
      <c r="F610" s="56"/>
      <c r="G610" s="56"/>
      <c r="H610" s="56"/>
      <c r="I610" s="57"/>
      <c r="J610" s="55"/>
      <c r="K610" s="55"/>
      <c r="L610" s="53"/>
      <c r="M610" s="58"/>
      <c r="N610" s="52"/>
    </row>
    <row r="611" spans="2:14" x14ac:dyDescent="0.25">
      <c r="B611" s="51"/>
      <c r="C611" s="53"/>
      <c r="D611" s="54"/>
      <c r="E611" s="55"/>
      <c r="F611" s="56"/>
      <c r="G611" s="56"/>
      <c r="H611" s="56"/>
      <c r="I611" s="57"/>
      <c r="J611" s="55"/>
      <c r="K611" s="55"/>
      <c r="L611" s="53"/>
      <c r="M611" s="58"/>
      <c r="N611" s="52"/>
    </row>
    <row r="612" spans="2:14" x14ac:dyDescent="0.25">
      <c r="B612" s="51"/>
      <c r="C612" s="53"/>
      <c r="D612" s="54"/>
      <c r="E612" s="55"/>
      <c r="F612" s="56"/>
      <c r="G612" s="56"/>
      <c r="H612" s="56"/>
      <c r="I612" s="57"/>
      <c r="J612" s="55"/>
      <c r="K612" s="55"/>
      <c r="L612" s="53"/>
      <c r="M612" s="58"/>
      <c r="N612" s="52"/>
    </row>
    <row r="613" spans="2:14" x14ac:dyDescent="0.25">
      <c r="B613" s="51"/>
      <c r="C613" s="53"/>
      <c r="D613" s="54"/>
      <c r="E613" s="55"/>
      <c r="F613" s="56"/>
      <c r="G613" s="56"/>
      <c r="H613" s="56"/>
      <c r="I613" s="57"/>
      <c r="J613" s="55"/>
      <c r="K613" s="55"/>
      <c r="L613" s="53"/>
      <c r="M613" s="58"/>
      <c r="N613" s="52"/>
    </row>
    <row r="614" spans="2:14" x14ac:dyDescent="0.25">
      <c r="B614" s="51"/>
      <c r="C614" s="53"/>
      <c r="D614" s="54"/>
      <c r="E614" s="55"/>
      <c r="F614" s="56"/>
      <c r="G614" s="56"/>
      <c r="H614" s="56"/>
      <c r="I614" s="57"/>
      <c r="J614" s="55"/>
      <c r="K614" s="55"/>
      <c r="L614" s="53"/>
      <c r="M614" s="58"/>
      <c r="N614" s="52"/>
    </row>
    <row r="615" spans="2:14" x14ac:dyDescent="0.25">
      <c r="B615" s="51"/>
      <c r="C615" s="53"/>
      <c r="D615" s="54"/>
      <c r="E615" s="55"/>
      <c r="F615" s="56"/>
      <c r="G615" s="56"/>
      <c r="H615" s="56"/>
      <c r="I615" s="57"/>
      <c r="J615" s="55"/>
      <c r="K615" s="55"/>
      <c r="L615" s="53"/>
      <c r="M615" s="58"/>
      <c r="N615" s="52"/>
    </row>
    <row r="616" spans="2:14" x14ac:dyDescent="0.25">
      <c r="B616" s="51"/>
      <c r="C616" s="53"/>
      <c r="D616" s="54"/>
      <c r="E616" s="55"/>
      <c r="F616" s="56"/>
      <c r="G616" s="56"/>
      <c r="H616" s="56"/>
      <c r="I616" s="57"/>
      <c r="J616" s="55"/>
      <c r="K616" s="55"/>
      <c r="L616" s="53"/>
      <c r="M616" s="58"/>
      <c r="N616" s="52"/>
    </row>
    <row r="617" spans="2:14" x14ac:dyDescent="0.25">
      <c r="B617" s="51"/>
      <c r="C617" s="53"/>
      <c r="D617" s="54"/>
      <c r="E617" s="55"/>
      <c r="F617" s="56"/>
      <c r="G617" s="56"/>
      <c r="H617" s="56"/>
      <c r="I617" s="57"/>
      <c r="J617" s="55"/>
      <c r="K617" s="55"/>
      <c r="L617" s="53"/>
      <c r="M617" s="58"/>
      <c r="N617" s="52"/>
    </row>
    <row r="618" spans="2:14" x14ac:dyDescent="0.25">
      <c r="B618" s="51"/>
      <c r="C618" s="53"/>
      <c r="D618" s="54"/>
      <c r="E618" s="55"/>
      <c r="F618" s="56"/>
      <c r="G618" s="56"/>
      <c r="H618" s="56"/>
      <c r="I618" s="57"/>
      <c r="J618" s="55"/>
      <c r="K618" s="55"/>
      <c r="L618" s="53"/>
      <c r="M618" s="58"/>
      <c r="N618" s="52"/>
    </row>
    <row r="619" spans="2:14" x14ac:dyDescent="0.25">
      <c r="B619" s="51"/>
      <c r="C619" s="53"/>
      <c r="D619" s="54"/>
      <c r="E619" s="55"/>
      <c r="F619" s="56"/>
      <c r="G619" s="56"/>
      <c r="H619" s="56"/>
      <c r="I619" s="57"/>
      <c r="J619" s="55"/>
      <c r="K619" s="55"/>
      <c r="L619" s="53"/>
      <c r="M619" s="58"/>
      <c r="N619" s="52"/>
    </row>
    <row r="620" spans="2:14" x14ac:dyDescent="0.25">
      <c r="B620" s="51"/>
      <c r="C620" s="53"/>
      <c r="D620" s="54"/>
      <c r="E620" s="55"/>
      <c r="F620" s="56"/>
      <c r="G620" s="56"/>
      <c r="H620" s="56"/>
      <c r="I620" s="57"/>
      <c r="J620" s="55"/>
      <c r="K620" s="55"/>
      <c r="L620" s="53"/>
      <c r="M620" s="58"/>
      <c r="N620" s="52"/>
    </row>
    <row r="621" spans="2:14" x14ac:dyDescent="0.25">
      <c r="B621" s="51"/>
      <c r="C621" s="53"/>
      <c r="D621" s="54"/>
      <c r="E621" s="55"/>
      <c r="F621" s="56"/>
      <c r="G621" s="56"/>
      <c r="H621" s="56"/>
      <c r="I621" s="57"/>
      <c r="J621" s="55"/>
      <c r="K621" s="55"/>
      <c r="L621" s="53"/>
      <c r="M621" s="58"/>
      <c r="N621" s="52"/>
    </row>
    <row r="622" spans="2:14" x14ac:dyDescent="0.25">
      <c r="B622" s="51"/>
      <c r="C622" s="53"/>
      <c r="D622" s="54"/>
      <c r="E622" s="55"/>
      <c r="F622" s="56"/>
      <c r="G622" s="56"/>
      <c r="H622" s="56"/>
      <c r="I622" s="57"/>
      <c r="J622" s="55"/>
      <c r="K622" s="55"/>
      <c r="L622" s="53"/>
      <c r="M622" s="58"/>
      <c r="N622" s="52"/>
    </row>
    <row r="623" spans="2:14" x14ac:dyDescent="0.25">
      <c r="B623" s="51"/>
      <c r="C623" s="53"/>
      <c r="D623" s="54"/>
      <c r="E623" s="55"/>
      <c r="F623" s="56"/>
      <c r="G623" s="56"/>
      <c r="H623" s="56"/>
      <c r="I623" s="57"/>
      <c r="J623" s="55"/>
      <c r="K623" s="55"/>
      <c r="L623" s="53"/>
      <c r="M623" s="58"/>
      <c r="N623" s="52"/>
    </row>
    <row r="624" spans="2:14" x14ac:dyDescent="0.25">
      <c r="B624" s="51"/>
      <c r="C624" s="53"/>
      <c r="D624" s="54"/>
      <c r="E624" s="55"/>
      <c r="F624" s="56"/>
      <c r="G624" s="56"/>
      <c r="H624" s="56"/>
      <c r="I624" s="57"/>
      <c r="J624" s="55"/>
      <c r="K624" s="55"/>
      <c r="L624" s="53"/>
      <c r="M624" s="58"/>
      <c r="N624" s="52"/>
    </row>
    <row r="625" spans="2:14" x14ac:dyDescent="0.25">
      <c r="B625" s="51"/>
      <c r="C625" s="53"/>
      <c r="D625" s="54"/>
      <c r="E625" s="55"/>
      <c r="F625" s="56"/>
      <c r="G625" s="56"/>
      <c r="H625" s="56"/>
      <c r="I625" s="57"/>
      <c r="J625" s="55"/>
      <c r="K625" s="55"/>
      <c r="L625" s="53"/>
      <c r="M625" s="58"/>
      <c r="N625" s="52"/>
    </row>
    <row r="626" spans="2:14" x14ac:dyDescent="0.25">
      <c r="B626" s="51"/>
      <c r="C626" s="53"/>
      <c r="D626" s="54"/>
      <c r="E626" s="55"/>
      <c r="F626" s="56"/>
      <c r="G626" s="56"/>
      <c r="H626" s="56"/>
      <c r="I626" s="57"/>
      <c r="J626" s="55"/>
      <c r="K626" s="55"/>
      <c r="L626" s="53"/>
      <c r="M626" s="58"/>
      <c r="N626" s="52"/>
    </row>
    <row r="627" spans="2:14" x14ac:dyDescent="0.25">
      <c r="B627" s="51"/>
      <c r="C627" s="53"/>
      <c r="D627" s="54"/>
      <c r="E627" s="55"/>
      <c r="F627" s="56"/>
      <c r="G627" s="56"/>
      <c r="H627" s="56"/>
      <c r="I627" s="57"/>
      <c r="J627" s="55"/>
      <c r="K627" s="55"/>
      <c r="L627" s="53"/>
      <c r="M627" s="58"/>
      <c r="N627" s="52"/>
    </row>
    <row r="628" spans="2:14" x14ac:dyDescent="0.25">
      <c r="B628" s="51"/>
      <c r="C628" s="53"/>
      <c r="D628" s="54"/>
      <c r="E628" s="55"/>
      <c r="F628" s="56"/>
      <c r="G628" s="56"/>
      <c r="H628" s="56"/>
      <c r="I628" s="57"/>
      <c r="J628" s="55"/>
      <c r="K628" s="55"/>
      <c r="L628" s="53"/>
      <c r="M628" s="58"/>
      <c r="N628" s="52"/>
    </row>
    <row r="629" spans="2:14" x14ac:dyDescent="0.25">
      <c r="B629" s="51"/>
      <c r="C629" s="53"/>
      <c r="D629" s="54"/>
      <c r="E629" s="55"/>
      <c r="F629" s="56"/>
      <c r="G629" s="56"/>
      <c r="H629" s="56"/>
      <c r="I629" s="57"/>
      <c r="J629" s="55"/>
      <c r="K629" s="55"/>
      <c r="L629" s="53"/>
      <c r="M629" s="58"/>
      <c r="N629" s="52"/>
    </row>
    <row r="630" spans="2:14" x14ac:dyDescent="0.25">
      <c r="B630" s="51"/>
      <c r="C630" s="53"/>
      <c r="D630" s="54"/>
      <c r="E630" s="55"/>
      <c r="F630" s="56"/>
      <c r="G630" s="56"/>
      <c r="H630" s="56"/>
      <c r="I630" s="57"/>
      <c r="J630" s="55"/>
      <c r="K630" s="55"/>
      <c r="L630" s="53"/>
      <c r="M630" s="58"/>
      <c r="N630" s="52"/>
    </row>
    <row r="631" spans="2:14" x14ac:dyDescent="0.25">
      <c r="B631" s="51"/>
      <c r="C631" s="53"/>
      <c r="D631" s="54"/>
      <c r="E631" s="55"/>
      <c r="F631" s="56"/>
      <c r="G631" s="56"/>
      <c r="H631" s="56"/>
      <c r="I631" s="57"/>
      <c r="J631" s="55"/>
      <c r="K631" s="55"/>
      <c r="L631" s="53"/>
      <c r="M631" s="58"/>
      <c r="N631" s="52"/>
    </row>
    <row r="632" spans="2:14" x14ac:dyDescent="0.25">
      <c r="B632" s="51"/>
      <c r="C632" s="53"/>
      <c r="D632" s="54"/>
      <c r="E632" s="55"/>
      <c r="F632" s="56"/>
      <c r="G632" s="56"/>
      <c r="H632" s="56"/>
      <c r="I632" s="57"/>
      <c r="J632" s="55"/>
      <c r="K632" s="55"/>
      <c r="L632" s="53"/>
      <c r="M632" s="58"/>
      <c r="N632" s="52"/>
    </row>
    <row r="633" spans="2:14" x14ac:dyDescent="0.25">
      <c r="B633" s="51"/>
      <c r="C633" s="53"/>
      <c r="D633" s="54"/>
      <c r="E633" s="55"/>
      <c r="F633" s="56"/>
      <c r="G633" s="56"/>
      <c r="H633" s="56"/>
      <c r="I633" s="57"/>
      <c r="J633" s="55"/>
      <c r="K633" s="55"/>
      <c r="L633" s="53"/>
      <c r="M633" s="58"/>
      <c r="N633" s="52"/>
    </row>
    <row r="634" spans="2:14" x14ac:dyDescent="0.25">
      <c r="B634" s="51"/>
      <c r="C634" s="53"/>
      <c r="D634" s="54"/>
      <c r="E634" s="55"/>
      <c r="F634" s="56"/>
      <c r="G634" s="56"/>
      <c r="H634" s="56"/>
      <c r="I634" s="57"/>
      <c r="J634" s="55"/>
      <c r="K634" s="55"/>
      <c r="L634" s="53"/>
      <c r="M634" s="58"/>
      <c r="N634" s="52"/>
    </row>
    <row r="635" spans="2:14" x14ac:dyDescent="0.25">
      <c r="B635" s="51"/>
      <c r="C635" s="53"/>
      <c r="D635" s="54"/>
      <c r="E635" s="55"/>
      <c r="F635" s="56"/>
      <c r="G635" s="56"/>
      <c r="H635" s="56"/>
      <c r="I635" s="57"/>
      <c r="J635" s="55"/>
      <c r="K635" s="55"/>
      <c r="L635" s="53"/>
      <c r="M635" s="58"/>
      <c r="N635" s="52"/>
    </row>
    <row r="636" spans="2:14" x14ac:dyDescent="0.25">
      <c r="B636" s="51"/>
      <c r="C636" s="53"/>
      <c r="D636" s="54"/>
      <c r="E636" s="55"/>
      <c r="F636" s="56"/>
      <c r="G636" s="56"/>
      <c r="H636" s="56"/>
      <c r="I636" s="57"/>
      <c r="J636" s="55"/>
      <c r="K636" s="55"/>
      <c r="L636" s="53"/>
      <c r="M636" s="58"/>
      <c r="N636" s="52"/>
    </row>
    <row r="637" spans="2:14" x14ac:dyDescent="0.25">
      <c r="B637" s="51"/>
      <c r="C637" s="53"/>
      <c r="D637" s="54"/>
      <c r="E637" s="55"/>
      <c r="F637" s="56"/>
      <c r="G637" s="56"/>
      <c r="H637" s="56"/>
      <c r="I637" s="57"/>
      <c r="J637" s="55"/>
      <c r="K637" s="55"/>
      <c r="L637" s="53"/>
      <c r="M637" s="58"/>
      <c r="N637" s="52"/>
    </row>
    <row r="638" spans="2:14" x14ac:dyDescent="0.25">
      <c r="B638" s="51"/>
      <c r="C638" s="53"/>
      <c r="D638" s="54"/>
      <c r="E638" s="55"/>
      <c r="F638" s="56"/>
      <c r="G638" s="56"/>
      <c r="H638" s="56"/>
      <c r="I638" s="57"/>
      <c r="J638" s="55"/>
      <c r="K638" s="55"/>
      <c r="L638" s="53"/>
      <c r="M638" s="58"/>
      <c r="N638" s="52"/>
    </row>
    <row r="639" spans="2:14" x14ac:dyDescent="0.25">
      <c r="B639" s="51"/>
      <c r="C639" s="53"/>
      <c r="D639" s="54"/>
      <c r="E639" s="55"/>
      <c r="F639" s="56"/>
      <c r="G639" s="56"/>
      <c r="H639" s="56"/>
      <c r="I639" s="57"/>
      <c r="J639" s="55"/>
      <c r="K639" s="55"/>
      <c r="L639" s="53"/>
      <c r="M639" s="58"/>
      <c r="N639" s="52"/>
    </row>
    <row r="640" spans="2:14" x14ac:dyDescent="0.25">
      <c r="B640" s="51"/>
      <c r="C640" s="53"/>
      <c r="D640" s="54"/>
      <c r="E640" s="55"/>
      <c r="F640" s="56"/>
      <c r="G640" s="56"/>
      <c r="H640" s="56"/>
      <c r="I640" s="57"/>
      <c r="J640" s="55"/>
      <c r="K640" s="55"/>
      <c r="L640" s="53"/>
      <c r="M640" s="58"/>
      <c r="N640" s="52"/>
    </row>
    <row r="641" spans="2:14" x14ac:dyDescent="0.25">
      <c r="B641" s="51"/>
      <c r="C641" s="53"/>
      <c r="D641" s="54"/>
      <c r="E641" s="55"/>
      <c r="F641" s="56"/>
      <c r="G641" s="56"/>
      <c r="H641" s="56"/>
      <c r="I641" s="57"/>
      <c r="J641" s="55"/>
      <c r="K641" s="55"/>
      <c r="L641" s="53"/>
      <c r="M641" s="58"/>
      <c r="N641" s="52"/>
    </row>
    <row r="642" spans="2:14" x14ac:dyDescent="0.25">
      <c r="B642" s="51"/>
      <c r="C642" s="53"/>
      <c r="D642" s="54"/>
      <c r="E642" s="55"/>
      <c r="F642" s="56"/>
      <c r="G642" s="56"/>
      <c r="H642" s="56"/>
      <c r="I642" s="57"/>
      <c r="J642" s="55"/>
      <c r="K642" s="55"/>
      <c r="L642" s="53"/>
      <c r="M642" s="58"/>
      <c r="N642" s="52"/>
    </row>
    <row r="643" spans="2:14" x14ac:dyDescent="0.25">
      <c r="B643" s="51"/>
      <c r="C643" s="53"/>
      <c r="D643" s="54"/>
      <c r="E643" s="55"/>
      <c r="F643" s="56"/>
      <c r="G643" s="56"/>
      <c r="H643" s="56"/>
      <c r="I643" s="57"/>
      <c r="J643" s="55"/>
      <c r="K643" s="55"/>
      <c r="L643" s="53"/>
      <c r="M643" s="58"/>
      <c r="N643" s="52"/>
    </row>
    <row r="644" spans="2:14" x14ac:dyDescent="0.25">
      <c r="B644" s="51"/>
      <c r="C644" s="53"/>
      <c r="D644" s="54"/>
      <c r="E644" s="55"/>
      <c r="F644" s="56"/>
      <c r="G644" s="56"/>
      <c r="H644" s="56"/>
      <c r="I644" s="57"/>
      <c r="J644" s="55"/>
      <c r="K644" s="55"/>
      <c r="L644" s="53"/>
      <c r="M644" s="58"/>
      <c r="N644" s="52"/>
    </row>
    <row r="645" spans="2:14" x14ac:dyDescent="0.25">
      <c r="B645" s="51"/>
      <c r="C645" s="53"/>
      <c r="D645" s="54"/>
      <c r="E645" s="55"/>
      <c r="F645" s="56"/>
      <c r="G645" s="56"/>
      <c r="H645" s="56"/>
      <c r="I645" s="57"/>
      <c r="J645" s="55"/>
      <c r="K645" s="55"/>
      <c r="L645" s="53"/>
      <c r="M645" s="58"/>
      <c r="N645" s="52"/>
    </row>
    <row r="646" spans="2:14" x14ac:dyDescent="0.25">
      <c r="B646" s="51"/>
      <c r="C646" s="53"/>
      <c r="D646" s="54"/>
      <c r="E646" s="55"/>
      <c r="F646" s="56"/>
      <c r="G646" s="56"/>
      <c r="H646" s="56"/>
      <c r="I646" s="57"/>
      <c r="J646" s="55"/>
      <c r="K646" s="55"/>
      <c r="L646" s="53"/>
      <c r="M646" s="58"/>
      <c r="N646" s="52"/>
    </row>
    <row r="647" spans="2:14" x14ac:dyDescent="0.25">
      <c r="B647" s="51"/>
      <c r="C647" s="53"/>
      <c r="D647" s="54"/>
      <c r="E647" s="55"/>
      <c r="F647" s="56"/>
      <c r="G647" s="56"/>
      <c r="H647" s="56"/>
      <c r="I647" s="57"/>
      <c r="J647" s="55"/>
      <c r="K647" s="55"/>
      <c r="L647" s="53"/>
      <c r="M647" s="58"/>
      <c r="N647" s="52"/>
    </row>
    <row r="648" spans="2:14" x14ac:dyDescent="0.25">
      <c r="B648" s="51"/>
      <c r="C648" s="53"/>
      <c r="D648" s="54"/>
      <c r="E648" s="55"/>
      <c r="F648" s="56"/>
      <c r="G648" s="56"/>
      <c r="H648" s="56"/>
      <c r="I648" s="57"/>
      <c r="J648" s="55"/>
      <c r="K648" s="55"/>
      <c r="L648" s="53"/>
      <c r="M648" s="58"/>
      <c r="N648" s="52"/>
    </row>
    <row r="649" spans="2:14" x14ac:dyDescent="0.25">
      <c r="B649" s="51"/>
      <c r="C649" s="53"/>
      <c r="D649" s="54"/>
      <c r="E649" s="55"/>
      <c r="F649" s="56"/>
      <c r="G649" s="56"/>
      <c r="H649" s="56"/>
      <c r="I649" s="57"/>
      <c r="J649" s="55"/>
      <c r="K649" s="55"/>
      <c r="L649" s="53"/>
      <c r="M649" s="58"/>
      <c r="N649" s="52"/>
    </row>
    <row r="650" spans="2:14" x14ac:dyDescent="0.25">
      <c r="B650" s="51"/>
      <c r="C650" s="53"/>
      <c r="D650" s="54"/>
      <c r="E650" s="55"/>
      <c r="F650" s="56"/>
      <c r="G650" s="56"/>
      <c r="H650" s="56"/>
      <c r="I650" s="57"/>
      <c r="J650" s="55"/>
      <c r="K650" s="55"/>
      <c r="L650" s="53"/>
      <c r="M650" s="58"/>
      <c r="N650" s="52"/>
    </row>
    <row r="651" spans="2:14" x14ac:dyDescent="0.25">
      <c r="B651" s="51"/>
      <c r="C651" s="53"/>
      <c r="D651" s="54"/>
      <c r="E651" s="55"/>
      <c r="F651" s="56"/>
      <c r="G651" s="56"/>
      <c r="H651" s="56"/>
      <c r="I651" s="57"/>
      <c r="J651" s="55"/>
      <c r="K651" s="55"/>
      <c r="L651" s="53"/>
      <c r="M651" s="58"/>
      <c r="N651" s="52"/>
    </row>
    <row r="652" spans="2:14" x14ac:dyDescent="0.25">
      <c r="B652" s="51"/>
      <c r="C652" s="53"/>
      <c r="D652" s="54"/>
      <c r="E652" s="55"/>
      <c r="F652" s="56"/>
      <c r="G652" s="56"/>
      <c r="H652" s="56"/>
      <c r="I652" s="57"/>
      <c r="J652" s="55"/>
      <c r="K652" s="55"/>
      <c r="L652" s="53"/>
      <c r="M652" s="58"/>
      <c r="N652" s="52"/>
    </row>
    <row r="653" spans="2:14" x14ac:dyDescent="0.25">
      <c r="B653" s="51"/>
      <c r="C653" s="53"/>
      <c r="D653" s="54"/>
      <c r="E653" s="55"/>
      <c r="F653" s="56"/>
      <c r="G653" s="56"/>
      <c r="H653" s="56"/>
      <c r="I653" s="57"/>
      <c r="J653" s="55"/>
      <c r="K653" s="55"/>
      <c r="L653" s="53"/>
      <c r="M653" s="58"/>
      <c r="N653" s="52"/>
    </row>
    <row r="654" spans="2:14" x14ac:dyDescent="0.25">
      <c r="B654" s="51"/>
      <c r="C654" s="53"/>
      <c r="D654" s="54"/>
      <c r="E654" s="55"/>
      <c r="F654" s="56"/>
      <c r="G654" s="56"/>
      <c r="H654" s="56"/>
      <c r="I654" s="57"/>
      <c r="J654" s="55"/>
      <c r="K654" s="55"/>
      <c r="L654" s="53"/>
      <c r="M654" s="58"/>
      <c r="N654" s="52"/>
    </row>
    <row r="655" spans="2:14" x14ac:dyDescent="0.25">
      <c r="B655" s="51"/>
      <c r="C655" s="53"/>
      <c r="D655" s="54"/>
      <c r="E655" s="55"/>
      <c r="F655" s="56"/>
      <c r="G655" s="56"/>
      <c r="H655" s="56"/>
      <c r="I655" s="57"/>
      <c r="J655" s="55"/>
      <c r="K655" s="55"/>
      <c r="L655" s="53"/>
      <c r="M655" s="58"/>
      <c r="N655" s="52"/>
    </row>
    <row r="656" spans="2:14" x14ac:dyDescent="0.25">
      <c r="B656" s="51"/>
      <c r="C656" s="53"/>
      <c r="D656" s="54"/>
      <c r="E656" s="55"/>
      <c r="F656" s="56"/>
      <c r="G656" s="56"/>
      <c r="H656" s="56"/>
      <c r="I656" s="57"/>
      <c r="J656" s="55"/>
      <c r="K656" s="55"/>
      <c r="L656" s="53"/>
      <c r="M656" s="58"/>
      <c r="N656" s="52"/>
    </row>
    <row r="657" spans="2:14" x14ac:dyDescent="0.25">
      <c r="B657" s="51"/>
      <c r="C657" s="53"/>
      <c r="D657" s="54"/>
      <c r="E657" s="55"/>
      <c r="F657" s="56"/>
      <c r="G657" s="56"/>
      <c r="H657" s="56"/>
      <c r="I657" s="57"/>
      <c r="J657" s="55"/>
      <c r="K657" s="55"/>
      <c r="L657" s="53"/>
      <c r="M657" s="58"/>
      <c r="N657" s="52"/>
    </row>
    <row r="658" spans="2:14" x14ac:dyDescent="0.25">
      <c r="B658" s="51"/>
      <c r="C658" s="53"/>
      <c r="D658" s="54"/>
      <c r="E658" s="55"/>
      <c r="F658" s="56"/>
      <c r="G658" s="56"/>
      <c r="H658" s="56"/>
      <c r="I658" s="57"/>
      <c r="J658" s="55"/>
      <c r="K658" s="55"/>
      <c r="L658" s="53"/>
      <c r="M658" s="58"/>
      <c r="N658" s="52"/>
    </row>
    <row r="659" spans="2:14" x14ac:dyDescent="0.25">
      <c r="B659" s="51"/>
      <c r="C659" s="53"/>
      <c r="D659" s="54"/>
      <c r="E659" s="55"/>
      <c r="F659" s="56"/>
      <c r="G659" s="56"/>
      <c r="H659" s="56"/>
      <c r="I659" s="57"/>
      <c r="J659" s="55"/>
      <c r="K659" s="55"/>
      <c r="L659" s="53"/>
      <c r="M659" s="58"/>
      <c r="N659" s="52"/>
    </row>
    <row r="660" spans="2:14" x14ac:dyDescent="0.25">
      <c r="B660" s="51"/>
      <c r="C660" s="53"/>
      <c r="D660" s="54"/>
      <c r="E660" s="55"/>
      <c r="F660" s="56"/>
      <c r="G660" s="56"/>
      <c r="H660" s="56"/>
      <c r="I660" s="57"/>
      <c r="J660" s="55"/>
      <c r="K660" s="55"/>
      <c r="L660" s="53"/>
      <c r="M660" s="58"/>
      <c r="N660" s="52"/>
    </row>
    <row r="661" spans="2:14" x14ac:dyDescent="0.25">
      <c r="B661" s="51"/>
      <c r="C661" s="53"/>
      <c r="D661" s="54"/>
      <c r="E661" s="55"/>
      <c r="F661" s="56"/>
      <c r="G661" s="56"/>
      <c r="H661" s="56"/>
      <c r="I661" s="57"/>
      <c r="J661" s="55"/>
      <c r="K661" s="55"/>
      <c r="L661" s="53"/>
      <c r="M661" s="58"/>
      <c r="N661" s="52"/>
    </row>
    <row r="662" spans="2:14" x14ac:dyDescent="0.25">
      <c r="B662" s="51"/>
      <c r="C662" s="53"/>
      <c r="D662" s="54"/>
      <c r="E662" s="55"/>
      <c r="F662" s="56"/>
      <c r="G662" s="56"/>
      <c r="H662" s="56"/>
      <c r="I662" s="57"/>
      <c r="J662" s="55"/>
      <c r="K662" s="55"/>
      <c r="L662" s="53"/>
      <c r="M662" s="58"/>
      <c r="N662" s="52"/>
    </row>
    <row r="663" spans="2:14" x14ac:dyDescent="0.25">
      <c r="B663" s="51"/>
      <c r="C663" s="53"/>
      <c r="D663" s="54"/>
      <c r="E663" s="55"/>
      <c r="F663" s="56"/>
      <c r="G663" s="56"/>
      <c r="H663" s="56"/>
      <c r="I663" s="57"/>
      <c r="J663" s="55"/>
      <c r="K663" s="55"/>
      <c r="L663" s="53"/>
      <c r="M663" s="58"/>
      <c r="N663" s="52"/>
    </row>
    <row r="664" spans="2:14" x14ac:dyDescent="0.25">
      <c r="B664" s="51"/>
      <c r="C664" s="53"/>
      <c r="D664" s="54"/>
      <c r="E664" s="55"/>
      <c r="F664" s="56"/>
      <c r="G664" s="56"/>
      <c r="H664" s="56"/>
      <c r="I664" s="57"/>
      <c r="J664" s="55"/>
      <c r="K664" s="55"/>
      <c r="L664" s="53"/>
      <c r="M664" s="58"/>
      <c r="N664" s="52"/>
    </row>
    <row r="665" spans="2:14" x14ac:dyDescent="0.25">
      <c r="B665" s="51"/>
      <c r="C665" s="53"/>
      <c r="D665" s="54"/>
      <c r="E665" s="55"/>
      <c r="F665" s="56"/>
      <c r="G665" s="56"/>
      <c r="H665" s="56"/>
      <c r="I665" s="57"/>
      <c r="J665" s="55"/>
      <c r="K665" s="55"/>
      <c r="L665" s="53"/>
      <c r="M665" s="58"/>
      <c r="N665" s="52"/>
    </row>
    <row r="666" spans="2:14" x14ac:dyDescent="0.25">
      <c r="B666" s="51"/>
      <c r="C666" s="53"/>
      <c r="D666" s="54"/>
      <c r="E666" s="55"/>
      <c r="F666" s="56"/>
      <c r="G666" s="56"/>
      <c r="H666" s="56"/>
      <c r="I666" s="57"/>
      <c r="J666" s="55"/>
      <c r="K666" s="55"/>
      <c r="L666" s="53"/>
      <c r="M666" s="58"/>
      <c r="N666" s="52"/>
    </row>
    <row r="667" spans="2:14" x14ac:dyDescent="0.25">
      <c r="B667" s="51"/>
      <c r="C667" s="53"/>
      <c r="D667" s="54"/>
      <c r="E667" s="55"/>
      <c r="F667" s="56"/>
      <c r="G667" s="56"/>
      <c r="H667" s="56"/>
      <c r="I667" s="57"/>
      <c r="J667" s="55"/>
      <c r="K667" s="55"/>
      <c r="L667" s="53"/>
      <c r="M667" s="58"/>
      <c r="N667" s="52"/>
    </row>
    <row r="668" spans="2:14" x14ac:dyDescent="0.25">
      <c r="B668" s="51"/>
      <c r="C668" s="53"/>
      <c r="D668" s="54"/>
      <c r="E668" s="55"/>
      <c r="F668" s="56"/>
      <c r="G668" s="56"/>
      <c r="H668" s="56"/>
      <c r="I668" s="57"/>
      <c r="J668" s="55"/>
      <c r="K668" s="55"/>
      <c r="L668" s="53"/>
      <c r="M668" s="58"/>
      <c r="N668" s="52"/>
    </row>
    <row r="669" spans="2:14" x14ac:dyDescent="0.25">
      <c r="B669" s="51"/>
      <c r="C669" s="53"/>
      <c r="D669" s="54"/>
      <c r="E669" s="55"/>
      <c r="F669" s="56"/>
      <c r="G669" s="56"/>
      <c r="H669" s="56"/>
      <c r="I669" s="57"/>
      <c r="J669" s="55"/>
      <c r="K669" s="55"/>
      <c r="L669" s="53"/>
      <c r="M669" s="58"/>
      <c r="N669" s="52"/>
    </row>
    <row r="670" spans="2:14" x14ac:dyDescent="0.25">
      <c r="B670" s="51"/>
      <c r="C670" s="53"/>
      <c r="D670" s="54"/>
      <c r="E670" s="55"/>
      <c r="F670" s="56"/>
      <c r="G670" s="56"/>
      <c r="H670" s="56"/>
      <c r="I670" s="57"/>
      <c r="J670" s="55"/>
      <c r="K670" s="55"/>
      <c r="L670" s="53"/>
      <c r="M670" s="58"/>
      <c r="N670" s="52"/>
    </row>
    <row r="671" spans="2:14" x14ac:dyDescent="0.25">
      <c r="B671" s="51"/>
      <c r="C671" s="53"/>
      <c r="D671" s="54"/>
      <c r="E671" s="55"/>
      <c r="F671" s="56"/>
      <c r="G671" s="56"/>
      <c r="H671" s="56"/>
      <c r="I671" s="57"/>
      <c r="J671" s="55"/>
      <c r="K671" s="55"/>
      <c r="L671" s="53"/>
      <c r="M671" s="58"/>
      <c r="N671" s="52"/>
    </row>
    <row r="672" spans="2:14" x14ac:dyDescent="0.25">
      <c r="B672" s="51"/>
      <c r="C672" s="53"/>
      <c r="D672" s="54"/>
      <c r="E672" s="55"/>
      <c r="F672" s="56"/>
      <c r="G672" s="56"/>
      <c r="H672" s="56"/>
      <c r="I672" s="57"/>
      <c r="J672" s="55"/>
      <c r="K672" s="55"/>
      <c r="L672" s="53"/>
      <c r="M672" s="58"/>
      <c r="N672" s="52"/>
    </row>
    <row r="673" spans="2:14" x14ac:dyDescent="0.25">
      <c r="B673" s="51"/>
      <c r="C673" s="53"/>
      <c r="D673" s="54"/>
      <c r="E673" s="55"/>
      <c r="F673" s="56"/>
      <c r="G673" s="56"/>
      <c r="H673" s="56"/>
      <c r="I673" s="57"/>
      <c r="J673" s="55"/>
      <c r="K673" s="55"/>
      <c r="L673" s="53"/>
      <c r="M673" s="58"/>
      <c r="N673" s="52"/>
    </row>
    <row r="674" spans="2:14" x14ac:dyDescent="0.25">
      <c r="B674" s="51"/>
      <c r="C674" s="53"/>
      <c r="D674" s="54"/>
      <c r="E674" s="55"/>
      <c r="F674" s="56"/>
      <c r="G674" s="56"/>
      <c r="H674" s="56"/>
      <c r="I674" s="57"/>
      <c r="J674" s="55"/>
      <c r="K674" s="55"/>
      <c r="L674" s="53"/>
      <c r="M674" s="58"/>
      <c r="N674" s="52"/>
    </row>
    <row r="675" spans="2:14" x14ac:dyDescent="0.25">
      <c r="B675" s="51"/>
      <c r="C675" s="53"/>
      <c r="D675" s="54"/>
      <c r="E675" s="55"/>
      <c r="F675" s="56"/>
      <c r="G675" s="56"/>
      <c r="H675" s="56"/>
      <c r="I675" s="57"/>
      <c r="J675" s="55"/>
      <c r="K675" s="55"/>
      <c r="L675" s="53"/>
      <c r="M675" s="58"/>
      <c r="N675" s="52"/>
    </row>
    <row r="676" spans="2:14" x14ac:dyDescent="0.25">
      <c r="B676" s="51"/>
      <c r="C676" s="53"/>
      <c r="D676" s="54"/>
      <c r="E676" s="55"/>
      <c r="F676" s="56"/>
      <c r="G676" s="56"/>
      <c r="H676" s="56"/>
      <c r="I676" s="57"/>
      <c r="J676" s="55"/>
      <c r="K676" s="55"/>
      <c r="L676" s="53"/>
      <c r="M676" s="58"/>
      <c r="N676" s="52"/>
    </row>
    <row r="677" spans="2:14" x14ac:dyDescent="0.25">
      <c r="B677" s="51"/>
      <c r="C677" s="53"/>
      <c r="D677" s="54"/>
      <c r="E677" s="55"/>
      <c r="F677" s="56"/>
      <c r="G677" s="56"/>
      <c r="H677" s="56"/>
      <c r="I677" s="57"/>
      <c r="J677" s="55"/>
      <c r="K677" s="55"/>
      <c r="L677" s="53"/>
      <c r="M677" s="58"/>
      <c r="N677" s="52"/>
    </row>
    <row r="678" spans="2:14" x14ac:dyDescent="0.25">
      <c r="B678" s="51"/>
      <c r="C678" s="53"/>
      <c r="D678" s="54"/>
      <c r="E678" s="55"/>
      <c r="F678" s="56"/>
      <c r="G678" s="56"/>
      <c r="H678" s="56"/>
      <c r="I678" s="57"/>
      <c r="J678" s="55"/>
      <c r="K678" s="55"/>
      <c r="L678" s="53"/>
      <c r="M678" s="58"/>
      <c r="N678" s="52"/>
    </row>
    <row r="679" spans="2:14" x14ac:dyDescent="0.25">
      <c r="B679" s="51"/>
      <c r="C679" s="53"/>
      <c r="D679" s="54"/>
      <c r="E679" s="55"/>
      <c r="F679" s="56"/>
      <c r="G679" s="56"/>
      <c r="H679" s="56"/>
      <c r="I679" s="57"/>
      <c r="J679" s="55"/>
      <c r="K679" s="55"/>
      <c r="L679" s="53"/>
      <c r="M679" s="58"/>
      <c r="N679" s="52"/>
    </row>
    <row r="680" spans="2:14" x14ac:dyDescent="0.25">
      <c r="B680" s="51"/>
      <c r="C680" s="53"/>
      <c r="D680" s="54"/>
      <c r="E680" s="55"/>
      <c r="F680" s="56"/>
      <c r="G680" s="56"/>
      <c r="H680" s="56"/>
      <c r="I680" s="57"/>
      <c r="J680" s="55"/>
      <c r="K680" s="55"/>
      <c r="L680" s="53"/>
      <c r="M680" s="58"/>
      <c r="N680" s="52"/>
    </row>
    <row r="681" spans="2:14" x14ac:dyDescent="0.25">
      <c r="B681" s="51"/>
      <c r="C681" s="53"/>
      <c r="D681" s="54"/>
      <c r="E681" s="55"/>
      <c r="F681" s="56"/>
      <c r="G681" s="56"/>
      <c r="H681" s="56"/>
      <c r="I681" s="57"/>
      <c r="J681" s="55"/>
      <c r="K681" s="55"/>
      <c r="L681" s="53"/>
      <c r="M681" s="58"/>
      <c r="N681" s="52"/>
    </row>
    <row r="682" spans="2:14" x14ac:dyDescent="0.25">
      <c r="B682" s="51"/>
      <c r="C682" s="53"/>
      <c r="D682" s="54"/>
      <c r="E682" s="55"/>
      <c r="F682" s="56"/>
      <c r="G682" s="56"/>
      <c r="H682" s="56"/>
      <c r="I682" s="57"/>
      <c r="J682" s="55"/>
      <c r="K682" s="55"/>
      <c r="L682" s="53"/>
      <c r="M682" s="58"/>
      <c r="N682" s="52"/>
    </row>
    <row r="683" spans="2:14" x14ac:dyDescent="0.25">
      <c r="B683" s="51"/>
      <c r="C683" s="53"/>
      <c r="D683" s="54"/>
      <c r="E683" s="55"/>
      <c r="F683" s="56"/>
      <c r="G683" s="56"/>
      <c r="H683" s="56"/>
      <c r="I683" s="57"/>
      <c r="J683" s="55"/>
      <c r="K683" s="55"/>
      <c r="L683" s="53"/>
      <c r="M683" s="58"/>
      <c r="N683" s="52"/>
    </row>
    <row r="684" spans="2:14" x14ac:dyDescent="0.25">
      <c r="B684" s="51"/>
      <c r="C684" s="53"/>
      <c r="D684" s="54"/>
      <c r="E684" s="55"/>
      <c r="F684" s="56"/>
      <c r="G684" s="56"/>
      <c r="H684" s="56"/>
      <c r="I684" s="57"/>
      <c r="J684" s="55"/>
      <c r="K684" s="55"/>
      <c r="L684" s="53"/>
      <c r="M684" s="58"/>
      <c r="N684" s="52"/>
    </row>
    <row r="685" spans="2:14" x14ac:dyDescent="0.25">
      <c r="B685" s="51"/>
      <c r="C685" s="53"/>
      <c r="D685" s="54"/>
      <c r="E685" s="55"/>
      <c r="F685" s="56"/>
      <c r="G685" s="56"/>
      <c r="H685" s="56"/>
      <c r="I685" s="57"/>
      <c r="J685" s="55"/>
      <c r="K685" s="55"/>
      <c r="L685" s="53"/>
      <c r="M685" s="58"/>
      <c r="N685" s="52"/>
    </row>
    <row r="686" spans="2:14" x14ac:dyDescent="0.25">
      <c r="B686" s="51"/>
      <c r="C686" s="53"/>
      <c r="D686" s="54"/>
      <c r="E686" s="55"/>
      <c r="F686" s="56"/>
      <c r="G686" s="56"/>
      <c r="H686" s="56"/>
      <c r="I686" s="57"/>
      <c r="J686" s="55"/>
      <c r="K686" s="55"/>
      <c r="L686" s="53"/>
      <c r="M686" s="58"/>
      <c r="N686" s="52"/>
    </row>
    <row r="687" spans="2:14" x14ac:dyDescent="0.25">
      <c r="B687" s="51"/>
      <c r="C687" s="53"/>
      <c r="D687" s="54"/>
      <c r="E687" s="55"/>
      <c r="F687" s="56"/>
      <c r="G687" s="56"/>
      <c r="H687" s="56"/>
      <c r="I687" s="57"/>
      <c r="J687" s="55"/>
      <c r="K687" s="55"/>
      <c r="L687" s="53"/>
      <c r="M687" s="58"/>
      <c r="N687" s="52"/>
    </row>
    <row r="688" spans="2:14" x14ac:dyDescent="0.25">
      <c r="B688" s="51"/>
      <c r="C688" s="53"/>
      <c r="D688" s="54"/>
      <c r="E688" s="55"/>
      <c r="F688" s="56"/>
      <c r="G688" s="56"/>
      <c r="H688" s="56"/>
      <c r="I688" s="57"/>
      <c r="J688" s="55"/>
      <c r="K688" s="55"/>
      <c r="L688" s="53"/>
      <c r="M688" s="58"/>
      <c r="N688" s="52"/>
    </row>
    <row r="689" spans="2:14" x14ac:dyDescent="0.25">
      <c r="B689" s="51"/>
      <c r="C689" s="53"/>
      <c r="D689" s="54"/>
      <c r="E689" s="55"/>
      <c r="F689" s="56"/>
      <c r="G689" s="56"/>
      <c r="H689" s="56"/>
      <c r="I689" s="57"/>
      <c r="J689" s="55"/>
      <c r="K689" s="55"/>
      <c r="L689" s="53"/>
      <c r="M689" s="58"/>
      <c r="N689" s="52"/>
    </row>
    <row r="690" spans="2:14" x14ac:dyDescent="0.25">
      <c r="B690" s="51"/>
      <c r="C690" s="53"/>
      <c r="D690" s="54"/>
      <c r="E690" s="55"/>
      <c r="F690" s="56"/>
      <c r="G690" s="56"/>
      <c r="H690" s="56"/>
      <c r="I690" s="57"/>
      <c r="J690" s="55"/>
      <c r="K690" s="55"/>
      <c r="L690" s="53"/>
      <c r="M690" s="58"/>
      <c r="N690" s="52"/>
    </row>
    <row r="691" spans="2:14" x14ac:dyDescent="0.25">
      <c r="B691" s="51"/>
      <c r="C691" s="53"/>
      <c r="D691" s="54"/>
      <c r="E691" s="55"/>
      <c r="F691" s="56"/>
      <c r="G691" s="56"/>
      <c r="H691" s="56"/>
      <c r="I691" s="57"/>
      <c r="J691" s="55"/>
      <c r="K691" s="55"/>
      <c r="L691" s="53"/>
      <c r="M691" s="58"/>
      <c r="N691" s="52"/>
    </row>
    <row r="692" spans="2:14" x14ac:dyDescent="0.25">
      <c r="B692" s="51"/>
      <c r="C692" s="53"/>
      <c r="D692" s="54"/>
      <c r="E692" s="55"/>
      <c r="F692" s="56"/>
      <c r="G692" s="56"/>
      <c r="H692" s="56"/>
      <c r="I692" s="57"/>
      <c r="J692" s="55"/>
      <c r="K692" s="55"/>
      <c r="L692" s="53"/>
      <c r="M692" s="58"/>
      <c r="N692" s="52"/>
    </row>
    <row r="693" spans="2:14" x14ac:dyDescent="0.25">
      <c r="B693" s="51"/>
      <c r="C693" s="53"/>
      <c r="D693" s="54"/>
      <c r="E693" s="55"/>
      <c r="F693" s="56"/>
      <c r="G693" s="56"/>
      <c r="H693" s="56"/>
      <c r="I693" s="57"/>
      <c r="J693" s="55"/>
      <c r="K693" s="55"/>
      <c r="L693" s="53"/>
      <c r="M693" s="58"/>
      <c r="N693" s="52"/>
    </row>
    <row r="694" spans="2:14" x14ac:dyDescent="0.25">
      <c r="B694" s="51"/>
      <c r="C694" s="53"/>
      <c r="D694" s="54"/>
      <c r="E694" s="55"/>
      <c r="F694" s="56"/>
      <c r="G694" s="56"/>
      <c r="H694" s="56"/>
      <c r="I694" s="57"/>
      <c r="J694" s="55"/>
      <c r="K694" s="55"/>
      <c r="L694" s="53"/>
      <c r="M694" s="58"/>
      <c r="N694" s="52"/>
    </row>
    <row r="695" spans="2:14" x14ac:dyDescent="0.25">
      <c r="B695" s="51"/>
      <c r="C695" s="53"/>
      <c r="D695" s="54"/>
      <c r="E695" s="55"/>
      <c r="F695" s="56"/>
      <c r="G695" s="56"/>
      <c r="H695" s="56"/>
      <c r="I695" s="57"/>
      <c r="J695" s="55"/>
      <c r="K695" s="55"/>
      <c r="L695" s="53"/>
      <c r="M695" s="58"/>
      <c r="N695" s="52"/>
    </row>
    <row r="696" spans="2:14" x14ac:dyDescent="0.25">
      <c r="B696" s="51"/>
      <c r="C696" s="53"/>
      <c r="D696" s="54"/>
      <c r="E696" s="55"/>
      <c r="F696" s="56"/>
      <c r="G696" s="56"/>
      <c r="H696" s="56"/>
      <c r="I696" s="57"/>
      <c r="J696" s="55"/>
      <c r="K696" s="55"/>
      <c r="L696" s="53"/>
      <c r="M696" s="58"/>
      <c r="N696" s="52"/>
    </row>
    <row r="697" spans="2:14" x14ac:dyDescent="0.25">
      <c r="B697" s="51"/>
      <c r="C697" s="53"/>
      <c r="D697" s="54"/>
      <c r="E697" s="55"/>
      <c r="F697" s="56"/>
      <c r="G697" s="56"/>
      <c r="H697" s="56"/>
      <c r="I697" s="57"/>
      <c r="J697" s="55"/>
      <c r="K697" s="55"/>
      <c r="L697" s="53"/>
      <c r="M697" s="58"/>
      <c r="N697" s="52"/>
    </row>
    <row r="698" spans="2:14" x14ac:dyDescent="0.25">
      <c r="B698" s="51"/>
      <c r="C698" s="53"/>
      <c r="D698" s="54"/>
      <c r="E698" s="55"/>
      <c r="F698" s="56"/>
      <c r="G698" s="56"/>
      <c r="H698" s="56"/>
      <c r="I698" s="57"/>
      <c r="J698" s="55"/>
      <c r="K698" s="55"/>
      <c r="L698" s="53"/>
      <c r="M698" s="58"/>
      <c r="N698" s="52"/>
    </row>
    <row r="699" spans="2:14" x14ac:dyDescent="0.25">
      <c r="B699" s="51"/>
      <c r="C699" s="53"/>
      <c r="D699" s="54"/>
      <c r="E699" s="55"/>
      <c r="F699" s="56"/>
      <c r="G699" s="56"/>
      <c r="H699" s="56"/>
      <c r="I699" s="57"/>
      <c r="J699" s="55"/>
      <c r="K699" s="55"/>
      <c r="L699" s="53"/>
      <c r="M699" s="58"/>
      <c r="N699" s="52"/>
    </row>
    <row r="700" spans="2:14" x14ac:dyDescent="0.25">
      <c r="B700" s="51"/>
      <c r="C700" s="53"/>
      <c r="D700" s="54"/>
      <c r="E700" s="55"/>
      <c r="F700" s="56"/>
      <c r="G700" s="56"/>
      <c r="H700" s="56"/>
      <c r="I700" s="57"/>
      <c r="J700" s="55"/>
      <c r="K700" s="55"/>
      <c r="L700" s="53"/>
      <c r="M700" s="58"/>
      <c r="N700" s="52"/>
    </row>
    <row r="701" spans="2:14" x14ac:dyDescent="0.25">
      <c r="B701" s="51"/>
      <c r="C701" s="53"/>
      <c r="D701" s="54"/>
      <c r="E701" s="55"/>
      <c r="F701" s="56"/>
      <c r="G701" s="56"/>
      <c r="H701" s="56"/>
      <c r="I701" s="57"/>
      <c r="J701" s="55"/>
      <c r="K701" s="55"/>
      <c r="L701" s="53"/>
      <c r="M701" s="58"/>
      <c r="N701" s="52"/>
    </row>
    <row r="702" spans="2:14" x14ac:dyDescent="0.25">
      <c r="B702" s="51"/>
      <c r="C702" s="53"/>
      <c r="D702" s="54"/>
      <c r="E702" s="55"/>
      <c r="F702" s="56"/>
      <c r="G702" s="56"/>
      <c r="H702" s="56"/>
      <c r="I702" s="57"/>
      <c r="J702" s="55"/>
      <c r="K702" s="55"/>
      <c r="L702" s="53"/>
      <c r="M702" s="58"/>
      <c r="N702" s="52"/>
    </row>
    <row r="703" spans="2:14" x14ac:dyDescent="0.25">
      <c r="B703" s="51"/>
      <c r="C703" s="53"/>
      <c r="D703" s="54"/>
      <c r="E703" s="55"/>
      <c r="F703" s="56"/>
      <c r="G703" s="56"/>
      <c r="H703" s="56"/>
      <c r="I703" s="57"/>
      <c r="J703" s="55"/>
      <c r="K703" s="55"/>
      <c r="L703" s="53"/>
      <c r="M703" s="58"/>
      <c r="N703" s="52"/>
    </row>
    <row r="704" spans="2:14" x14ac:dyDescent="0.25">
      <c r="B704" s="51"/>
      <c r="C704" s="53"/>
      <c r="D704" s="54"/>
      <c r="E704" s="55"/>
      <c r="F704" s="56"/>
      <c r="G704" s="56"/>
      <c r="H704" s="56"/>
      <c r="I704" s="57"/>
      <c r="J704" s="55"/>
      <c r="K704" s="55"/>
      <c r="L704" s="53"/>
      <c r="M704" s="58"/>
      <c r="N704" s="52"/>
    </row>
    <row r="705" spans="2:14" x14ac:dyDescent="0.25">
      <c r="B705" s="51"/>
      <c r="C705" s="53"/>
      <c r="D705" s="54"/>
      <c r="E705" s="55"/>
      <c r="F705" s="56"/>
      <c r="G705" s="56"/>
      <c r="H705" s="56"/>
      <c r="I705" s="57"/>
      <c r="J705" s="55"/>
      <c r="K705" s="55"/>
      <c r="L705" s="53"/>
      <c r="M705" s="58"/>
      <c r="N705" s="52"/>
    </row>
    <row r="706" spans="2:14" x14ac:dyDescent="0.25">
      <c r="B706" s="51"/>
      <c r="C706" s="53"/>
      <c r="D706" s="54"/>
      <c r="E706" s="55"/>
      <c r="F706" s="56"/>
      <c r="G706" s="56"/>
      <c r="H706" s="56"/>
      <c r="I706" s="57"/>
      <c r="J706" s="55"/>
      <c r="K706" s="55"/>
      <c r="L706" s="53"/>
      <c r="M706" s="58"/>
      <c r="N706" s="52"/>
    </row>
    <row r="707" spans="2:14" x14ac:dyDescent="0.25">
      <c r="B707" s="51"/>
      <c r="C707" s="53"/>
      <c r="D707" s="54"/>
      <c r="E707" s="55"/>
      <c r="F707" s="56"/>
      <c r="G707" s="56"/>
      <c r="H707" s="56"/>
      <c r="I707" s="57"/>
      <c r="J707" s="55"/>
      <c r="K707" s="55"/>
      <c r="L707" s="53"/>
      <c r="M707" s="58"/>
      <c r="N707" s="52"/>
    </row>
    <row r="708" spans="2:14" x14ac:dyDescent="0.25">
      <c r="B708" s="51"/>
      <c r="C708" s="53"/>
      <c r="D708" s="54"/>
      <c r="E708" s="55"/>
      <c r="F708" s="56"/>
      <c r="G708" s="56"/>
      <c r="H708" s="56"/>
      <c r="I708" s="57"/>
      <c r="J708" s="55"/>
      <c r="K708" s="55"/>
      <c r="L708" s="53"/>
      <c r="M708" s="58"/>
      <c r="N708" s="52"/>
    </row>
    <row r="709" spans="2:14" x14ac:dyDescent="0.25">
      <c r="B709" s="51"/>
      <c r="C709" s="53"/>
      <c r="D709" s="54"/>
      <c r="E709" s="55"/>
      <c r="F709" s="56"/>
      <c r="G709" s="56"/>
      <c r="H709" s="56"/>
      <c r="I709" s="57"/>
      <c r="J709" s="55"/>
      <c r="K709" s="55"/>
      <c r="L709" s="53"/>
      <c r="M709" s="58"/>
      <c r="N709" s="52"/>
    </row>
    <row r="710" spans="2:14" x14ac:dyDescent="0.25">
      <c r="B710" s="51"/>
      <c r="C710" s="53"/>
      <c r="D710" s="54"/>
      <c r="E710" s="55"/>
      <c r="F710" s="56"/>
      <c r="G710" s="56"/>
      <c r="H710" s="56"/>
      <c r="I710" s="57"/>
      <c r="J710" s="55"/>
      <c r="K710" s="55"/>
      <c r="L710" s="53"/>
      <c r="M710" s="58"/>
      <c r="N710" s="52"/>
    </row>
    <row r="711" spans="2:14" x14ac:dyDescent="0.25">
      <c r="B711" s="51"/>
      <c r="C711" s="53"/>
      <c r="D711" s="54"/>
      <c r="E711" s="55"/>
      <c r="F711" s="56"/>
      <c r="G711" s="56"/>
      <c r="H711" s="56"/>
      <c r="I711" s="57"/>
      <c r="J711" s="55"/>
      <c r="K711" s="55"/>
      <c r="L711" s="53"/>
      <c r="M711" s="58"/>
      <c r="N711" s="52"/>
    </row>
    <row r="712" spans="2:14" x14ac:dyDescent="0.25">
      <c r="B712" s="51"/>
      <c r="C712" s="53"/>
      <c r="D712" s="54"/>
      <c r="E712" s="55"/>
      <c r="F712" s="56"/>
      <c r="G712" s="56"/>
      <c r="H712" s="56"/>
      <c r="I712" s="57"/>
      <c r="J712" s="55"/>
      <c r="K712" s="55"/>
      <c r="L712" s="53"/>
      <c r="M712" s="58"/>
      <c r="N712" s="52"/>
    </row>
    <row r="713" spans="2:14" x14ac:dyDescent="0.25">
      <c r="B713" s="51"/>
      <c r="C713" s="53"/>
      <c r="D713" s="54"/>
      <c r="E713" s="55"/>
      <c r="F713" s="56"/>
      <c r="G713" s="56"/>
      <c r="H713" s="56"/>
      <c r="I713" s="57"/>
      <c r="J713" s="55"/>
      <c r="K713" s="55"/>
      <c r="L713" s="53"/>
      <c r="M713" s="58"/>
      <c r="N713" s="52"/>
    </row>
    <row r="714" spans="2:14" x14ac:dyDescent="0.25">
      <c r="B714" s="51"/>
      <c r="C714" s="53"/>
      <c r="D714" s="54"/>
      <c r="E714" s="55"/>
      <c r="F714" s="56"/>
      <c r="G714" s="56"/>
      <c r="H714" s="56"/>
      <c r="I714" s="57"/>
      <c r="J714" s="55"/>
      <c r="K714" s="55"/>
      <c r="L714" s="53"/>
      <c r="M714" s="58"/>
      <c r="N714" s="52"/>
    </row>
    <row r="715" spans="2:14" x14ac:dyDescent="0.25">
      <c r="B715" s="51"/>
      <c r="C715" s="53"/>
      <c r="D715" s="54"/>
      <c r="E715" s="55"/>
      <c r="F715" s="56"/>
      <c r="G715" s="56"/>
      <c r="H715" s="56"/>
      <c r="I715" s="57"/>
      <c r="J715" s="55"/>
      <c r="K715" s="55"/>
      <c r="L715" s="53"/>
      <c r="M715" s="58"/>
      <c r="N715" s="52"/>
    </row>
    <row r="716" spans="2:14" x14ac:dyDescent="0.25">
      <c r="B716" s="51"/>
      <c r="C716" s="53"/>
      <c r="D716" s="54"/>
      <c r="E716" s="55"/>
      <c r="F716" s="56"/>
      <c r="G716" s="56"/>
      <c r="H716" s="56"/>
      <c r="I716" s="57"/>
      <c r="J716" s="55"/>
      <c r="K716" s="55"/>
      <c r="L716" s="53"/>
      <c r="M716" s="58"/>
      <c r="N716" s="52"/>
    </row>
    <row r="717" spans="2:14" x14ac:dyDescent="0.25">
      <c r="B717" s="51"/>
      <c r="C717" s="53"/>
      <c r="D717" s="54"/>
      <c r="E717" s="55"/>
      <c r="F717" s="56"/>
      <c r="G717" s="56"/>
      <c r="H717" s="56"/>
      <c r="I717" s="57"/>
      <c r="J717" s="55"/>
      <c r="K717" s="55"/>
      <c r="L717" s="53"/>
      <c r="M717" s="58"/>
      <c r="N717" s="52"/>
    </row>
    <row r="718" spans="2:14" x14ac:dyDescent="0.25">
      <c r="B718" s="51"/>
      <c r="C718" s="53"/>
      <c r="D718" s="54"/>
      <c r="E718" s="55"/>
      <c r="F718" s="56"/>
      <c r="G718" s="56"/>
      <c r="H718" s="56"/>
      <c r="I718" s="57"/>
      <c r="J718" s="55"/>
      <c r="K718" s="55"/>
      <c r="L718" s="53"/>
      <c r="M718" s="58"/>
      <c r="N718" s="52"/>
    </row>
    <row r="719" spans="2:14" x14ac:dyDescent="0.25">
      <c r="B719" s="51"/>
      <c r="C719" s="53"/>
      <c r="D719" s="54"/>
      <c r="E719" s="55"/>
      <c r="F719" s="56"/>
      <c r="G719" s="56"/>
      <c r="H719" s="56"/>
      <c r="I719" s="57"/>
      <c r="J719" s="55"/>
      <c r="K719" s="55"/>
      <c r="L719" s="53"/>
      <c r="M719" s="58"/>
      <c r="N719" s="52"/>
    </row>
    <row r="720" spans="2:14" x14ac:dyDescent="0.25">
      <c r="B720" s="51"/>
      <c r="C720" s="53"/>
      <c r="D720" s="54"/>
      <c r="E720" s="55"/>
      <c r="F720" s="56"/>
      <c r="G720" s="56"/>
      <c r="H720" s="56"/>
      <c r="I720" s="57"/>
      <c r="J720" s="55"/>
      <c r="K720" s="55"/>
      <c r="L720" s="53"/>
      <c r="M720" s="58"/>
      <c r="N720" s="52"/>
    </row>
    <row r="721" spans="2:14" x14ac:dyDescent="0.25">
      <c r="B721" s="51"/>
      <c r="C721" s="53"/>
      <c r="D721" s="54"/>
      <c r="E721" s="55"/>
      <c r="F721" s="56"/>
      <c r="G721" s="56"/>
      <c r="H721" s="56"/>
      <c r="I721" s="57"/>
      <c r="J721" s="55"/>
      <c r="K721" s="55"/>
      <c r="L721" s="53"/>
      <c r="M721" s="58"/>
      <c r="N721" s="52"/>
    </row>
    <row r="722" spans="2:14" x14ac:dyDescent="0.25">
      <c r="B722" s="51"/>
      <c r="C722" s="53"/>
      <c r="D722" s="54"/>
      <c r="E722" s="55"/>
      <c r="F722" s="56"/>
      <c r="G722" s="56"/>
      <c r="H722" s="56"/>
      <c r="I722" s="57"/>
      <c r="J722" s="55"/>
      <c r="K722" s="55"/>
      <c r="L722" s="53"/>
      <c r="M722" s="58"/>
      <c r="N722" s="52"/>
    </row>
    <row r="723" spans="2:14" x14ac:dyDescent="0.25">
      <c r="B723" s="51"/>
      <c r="C723" s="53"/>
      <c r="D723" s="54"/>
      <c r="E723" s="55"/>
      <c r="F723" s="56"/>
      <c r="G723" s="56"/>
      <c r="H723" s="56"/>
      <c r="I723" s="57"/>
      <c r="J723" s="55"/>
      <c r="K723" s="55"/>
      <c r="L723" s="53"/>
      <c r="M723" s="58"/>
      <c r="N723" s="52"/>
    </row>
    <row r="724" spans="2:14" x14ac:dyDescent="0.25">
      <c r="B724" s="51"/>
      <c r="C724" s="53"/>
      <c r="D724" s="54"/>
      <c r="E724" s="55"/>
      <c r="F724" s="56"/>
      <c r="G724" s="56"/>
      <c r="H724" s="56"/>
      <c r="I724" s="57"/>
      <c r="J724" s="55"/>
      <c r="K724" s="55"/>
      <c r="L724" s="53"/>
      <c r="M724" s="58"/>
      <c r="N724" s="52"/>
    </row>
    <row r="725" spans="2:14" x14ac:dyDescent="0.25">
      <c r="B725" s="51"/>
      <c r="C725" s="53"/>
      <c r="D725" s="54"/>
      <c r="E725" s="55"/>
      <c r="F725" s="56"/>
      <c r="G725" s="56"/>
      <c r="H725" s="56"/>
      <c r="I725" s="57"/>
      <c r="J725" s="55"/>
      <c r="K725" s="55"/>
      <c r="L725" s="53"/>
      <c r="M725" s="58"/>
      <c r="N725" s="52"/>
    </row>
    <row r="726" spans="2:14" x14ac:dyDescent="0.25">
      <c r="B726" s="51"/>
      <c r="C726" s="53"/>
      <c r="D726" s="54"/>
      <c r="E726" s="55"/>
      <c r="F726" s="56"/>
      <c r="G726" s="56"/>
      <c r="H726" s="56"/>
      <c r="I726" s="57"/>
      <c r="J726" s="55"/>
      <c r="K726" s="55"/>
      <c r="L726" s="53"/>
      <c r="M726" s="58"/>
      <c r="N726" s="52"/>
    </row>
    <row r="727" spans="2:14" x14ac:dyDescent="0.25">
      <c r="B727" s="51"/>
      <c r="C727" s="53"/>
      <c r="D727" s="54"/>
      <c r="E727" s="55"/>
      <c r="F727" s="56"/>
      <c r="G727" s="56"/>
      <c r="H727" s="56"/>
      <c r="I727" s="57"/>
      <c r="J727" s="55"/>
      <c r="K727" s="55"/>
      <c r="L727" s="53"/>
      <c r="M727" s="58"/>
      <c r="N727" s="52"/>
    </row>
    <row r="728" spans="2:14" x14ac:dyDescent="0.25">
      <c r="B728" s="51"/>
      <c r="C728" s="53"/>
      <c r="D728" s="54"/>
      <c r="E728" s="55"/>
      <c r="F728" s="56"/>
      <c r="G728" s="56"/>
      <c r="H728" s="56"/>
      <c r="I728" s="57"/>
      <c r="J728" s="55"/>
      <c r="K728" s="55"/>
      <c r="L728" s="53"/>
      <c r="M728" s="58"/>
      <c r="N728" s="52"/>
    </row>
    <row r="729" spans="2:14" x14ac:dyDescent="0.25">
      <c r="B729" s="51"/>
      <c r="C729" s="53"/>
      <c r="D729" s="54"/>
      <c r="E729" s="55"/>
      <c r="F729" s="56"/>
      <c r="G729" s="56"/>
      <c r="H729" s="56"/>
      <c r="I729" s="57"/>
      <c r="J729" s="55"/>
      <c r="K729" s="55"/>
      <c r="L729" s="53"/>
      <c r="M729" s="58"/>
      <c r="N729" s="52"/>
    </row>
    <row r="730" spans="2:14" x14ac:dyDescent="0.25">
      <c r="B730" s="51"/>
      <c r="C730" s="53"/>
      <c r="D730" s="54"/>
      <c r="E730" s="55"/>
      <c r="F730" s="56"/>
      <c r="G730" s="56"/>
      <c r="H730" s="56"/>
      <c r="I730" s="57"/>
      <c r="J730" s="55"/>
      <c r="K730" s="55"/>
      <c r="L730" s="53"/>
      <c r="M730" s="58"/>
      <c r="N730" s="52"/>
    </row>
    <row r="731" spans="2:14" x14ac:dyDescent="0.25">
      <c r="B731" s="51"/>
      <c r="C731" s="53"/>
      <c r="D731" s="54"/>
      <c r="E731" s="55"/>
      <c r="F731" s="56"/>
      <c r="G731" s="56"/>
      <c r="H731" s="56"/>
      <c r="I731" s="57"/>
      <c r="J731" s="55"/>
      <c r="K731" s="55"/>
      <c r="L731" s="53"/>
      <c r="M731" s="58"/>
      <c r="N731" s="52"/>
    </row>
    <row r="732" spans="2:14" x14ac:dyDescent="0.25">
      <c r="B732" s="51"/>
      <c r="C732" s="53"/>
      <c r="D732" s="54"/>
      <c r="E732" s="55"/>
      <c r="F732" s="56"/>
      <c r="G732" s="56"/>
      <c r="H732" s="56"/>
      <c r="I732" s="57"/>
      <c r="J732" s="55"/>
      <c r="K732" s="55"/>
      <c r="L732" s="53"/>
      <c r="M732" s="58"/>
      <c r="N732" s="52"/>
    </row>
    <row r="733" spans="2:14" x14ac:dyDescent="0.25">
      <c r="B733" s="51"/>
      <c r="C733" s="53"/>
      <c r="D733" s="54"/>
      <c r="E733" s="55"/>
      <c r="F733" s="56"/>
      <c r="G733" s="56"/>
      <c r="H733" s="56"/>
      <c r="I733" s="57"/>
      <c r="J733" s="55"/>
      <c r="K733" s="55"/>
      <c r="L733" s="53"/>
      <c r="M733" s="58"/>
      <c r="N733" s="52"/>
    </row>
    <row r="734" spans="2:14" x14ac:dyDescent="0.25">
      <c r="B734" s="51"/>
      <c r="C734" s="53"/>
      <c r="D734" s="54"/>
      <c r="E734" s="55"/>
      <c r="F734" s="56"/>
      <c r="G734" s="56"/>
      <c r="H734" s="56"/>
      <c r="I734" s="57"/>
      <c r="J734" s="55"/>
      <c r="K734" s="55"/>
      <c r="L734" s="53"/>
      <c r="M734" s="58"/>
      <c r="N734" s="52"/>
    </row>
    <row r="735" spans="2:14" x14ac:dyDescent="0.25">
      <c r="B735" s="51"/>
      <c r="C735" s="53"/>
      <c r="D735" s="54"/>
      <c r="E735" s="55"/>
      <c r="F735" s="56"/>
      <c r="G735" s="56"/>
      <c r="H735" s="56"/>
      <c r="I735" s="57"/>
      <c r="J735" s="55"/>
      <c r="K735" s="55"/>
      <c r="L735" s="53"/>
      <c r="M735" s="58"/>
      <c r="N735" s="52"/>
    </row>
    <row r="736" spans="2:14" x14ac:dyDescent="0.25">
      <c r="B736" s="51"/>
      <c r="C736" s="53"/>
      <c r="D736" s="54"/>
      <c r="E736" s="55"/>
      <c r="F736" s="56"/>
      <c r="G736" s="56"/>
      <c r="H736" s="56"/>
      <c r="I736" s="57"/>
      <c r="J736" s="55"/>
      <c r="K736" s="55"/>
      <c r="L736" s="53"/>
      <c r="M736" s="58"/>
      <c r="N736" s="52"/>
    </row>
    <row r="737" spans="2:14" x14ac:dyDescent="0.25">
      <c r="B737" s="51"/>
      <c r="C737" s="53"/>
      <c r="D737" s="54"/>
      <c r="E737" s="55"/>
      <c r="F737" s="56"/>
      <c r="G737" s="56"/>
      <c r="H737" s="56"/>
      <c r="I737" s="57"/>
      <c r="J737" s="55"/>
      <c r="K737" s="55"/>
      <c r="L737" s="53"/>
      <c r="M737" s="58"/>
      <c r="N737" s="52"/>
    </row>
    <row r="738" spans="2:14" x14ac:dyDescent="0.25">
      <c r="B738" s="51"/>
      <c r="C738" s="53"/>
      <c r="D738" s="54"/>
      <c r="E738" s="55"/>
      <c r="F738" s="56"/>
      <c r="G738" s="56"/>
      <c r="H738" s="56"/>
      <c r="I738" s="57"/>
      <c r="J738" s="55"/>
      <c r="K738" s="55"/>
      <c r="L738" s="53"/>
      <c r="M738" s="58"/>
      <c r="N738" s="52"/>
    </row>
    <row r="739" spans="2:14" x14ac:dyDescent="0.25">
      <c r="B739" s="51"/>
      <c r="C739" s="53"/>
      <c r="D739" s="54"/>
      <c r="E739" s="55"/>
      <c r="F739" s="56"/>
      <c r="G739" s="56"/>
      <c r="H739" s="56"/>
      <c r="I739" s="57"/>
      <c r="J739" s="55"/>
      <c r="K739" s="55"/>
      <c r="L739" s="53"/>
      <c r="M739" s="58"/>
      <c r="N739" s="52"/>
    </row>
    <row r="740" spans="2:14" x14ac:dyDescent="0.25">
      <c r="B740" s="51"/>
      <c r="C740" s="53"/>
      <c r="D740" s="54"/>
      <c r="E740" s="55"/>
      <c r="F740" s="56"/>
      <c r="G740" s="56"/>
      <c r="H740" s="56"/>
      <c r="I740" s="57"/>
      <c r="J740" s="55"/>
      <c r="K740" s="55"/>
      <c r="L740" s="53"/>
      <c r="M740" s="58"/>
      <c r="N740" s="52"/>
    </row>
    <row r="741" spans="2:14" x14ac:dyDescent="0.25">
      <c r="B741" s="51"/>
      <c r="C741" s="53"/>
      <c r="D741" s="54"/>
      <c r="E741" s="55"/>
      <c r="F741" s="56"/>
      <c r="G741" s="56"/>
      <c r="H741" s="56"/>
      <c r="I741" s="57"/>
      <c r="J741" s="55"/>
      <c r="K741" s="55"/>
      <c r="L741" s="53"/>
      <c r="M741" s="58"/>
      <c r="N741" s="52"/>
    </row>
    <row r="742" spans="2:14" x14ac:dyDescent="0.25">
      <c r="B742" s="51"/>
      <c r="C742" s="53"/>
      <c r="D742" s="54"/>
      <c r="E742" s="55"/>
      <c r="F742" s="56"/>
      <c r="G742" s="56"/>
      <c r="H742" s="56"/>
      <c r="I742" s="57"/>
      <c r="J742" s="55"/>
      <c r="K742" s="55"/>
      <c r="L742" s="53"/>
      <c r="M742" s="58"/>
      <c r="N742" s="52"/>
    </row>
    <row r="743" spans="2:14" x14ac:dyDescent="0.25">
      <c r="B743" s="51"/>
      <c r="C743" s="53"/>
      <c r="D743" s="54"/>
      <c r="E743" s="55"/>
      <c r="F743" s="56"/>
      <c r="G743" s="56"/>
      <c r="H743" s="56"/>
      <c r="I743" s="57"/>
      <c r="J743" s="55"/>
      <c r="K743" s="55"/>
      <c r="L743" s="53"/>
      <c r="M743" s="58"/>
      <c r="N743" s="52"/>
    </row>
    <row r="744" spans="2:14" x14ac:dyDescent="0.25">
      <c r="B744" s="51"/>
      <c r="C744" s="53"/>
      <c r="D744" s="54"/>
      <c r="E744" s="55"/>
      <c r="F744" s="56"/>
      <c r="G744" s="56"/>
      <c r="H744" s="56"/>
      <c r="I744" s="57"/>
      <c r="J744" s="55"/>
      <c r="K744" s="55"/>
      <c r="L744" s="53"/>
      <c r="M744" s="58"/>
      <c r="N744" s="52"/>
    </row>
    <row r="745" spans="2:14" x14ac:dyDescent="0.25">
      <c r="B745" s="51"/>
      <c r="C745" s="53"/>
      <c r="D745" s="54"/>
      <c r="E745" s="55"/>
      <c r="F745" s="56"/>
      <c r="G745" s="56"/>
      <c r="H745" s="56"/>
      <c r="I745" s="57"/>
      <c r="J745" s="55"/>
      <c r="K745" s="55"/>
      <c r="L745" s="53"/>
      <c r="M745" s="58"/>
      <c r="N745" s="52"/>
    </row>
    <row r="746" spans="2:14" x14ac:dyDescent="0.25">
      <c r="B746" s="51"/>
      <c r="C746" s="53"/>
      <c r="D746" s="54"/>
      <c r="E746" s="55"/>
      <c r="F746" s="56"/>
      <c r="G746" s="56"/>
      <c r="H746" s="56"/>
      <c r="I746" s="57"/>
      <c r="J746" s="55"/>
      <c r="K746" s="55"/>
      <c r="L746" s="53"/>
      <c r="M746" s="58"/>
      <c r="N746" s="52"/>
    </row>
    <row r="747" spans="2:14" x14ac:dyDescent="0.25">
      <c r="B747" s="51"/>
      <c r="C747" s="53"/>
      <c r="D747" s="54"/>
      <c r="E747" s="55"/>
      <c r="F747" s="56"/>
      <c r="G747" s="56"/>
      <c r="H747" s="56"/>
      <c r="I747" s="57"/>
      <c r="J747" s="55"/>
      <c r="K747" s="55"/>
      <c r="L747" s="53"/>
      <c r="M747" s="58"/>
      <c r="N747" s="52"/>
    </row>
    <row r="748" spans="2:14" x14ac:dyDescent="0.25">
      <c r="B748" s="51"/>
      <c r="C748" s="53"/>
      <c r="D748" s="54"/>
      <c r="E748" s="55"/>
      <c r="F748" s="56"/>
      <c r="G748" s="56"/>
      <c r="H748" s="56"/>
      <c r="I748" s="57"/>
      <c r="J748" s="55"/>
      <c r="K748" s="55"/>
      <c r="L748" s="53"/>
      <c r="M748" s="58"/>
      <c r="N748" s="52"/>
    </row>
    <row r="749" spans="2:14" x14ac:dyDescent="0.25">
      <c r="B749" s="51"/>
      <c r="C749" s="53"/>
      <c r="D749" s="54"/>
      <c r="E749" s="55"/>
      <c r="F749" s="56"/>
      <c r="G749" s="56"/>
      <c r="H749" s="56"/>
      <c r="I749" s="57"/>
      <c r="J749" s="55"/>
      <c r="K749" s="55"/>
      <c r="L749" s="53"/>
      <c r="M749" s="58"/>
      <c r="N749" s="52"/>
    </row>
    <row r="750" spans="2:14" x14ac:dyDescent="0.25">
      <c r="B750" s="51"/>
      <c r="C750" s="53"/>
      <c r="D750" s="54"/>
      <c r="E750" s="55"/>
      <c r="F750" s="56"/>
      <c r="G750" s="56"/>
      <c r="H750" s="56"/>
      <c r="I750" s="57"/>
      <c r="J750" s="55"/>
      <c r="K750" s="55"/>
      <c r="L750" s="53"/>
      <c r="M750" s="58"/>
      <c r="N750" s="52"/>
    </row>
    <row r="751" spans="2:14" x14ac:dyDescent="0.25">
      <c r="B751" s="51"/>
      <c r="C751" s="53"/>
      <c r="D751" s="54"/>
      <c r="E751" s="55"/>
      <c r="F751" s="56"/>
      <c r="G751" s="56"/>
      <c r="H751" s="56"/>
      <c r="I751" s="57"/>
      <c r="J751" s="55"/>
      <c r="K751" s="55"/>
      <c r="L751" s="53"/>
      <c r="M751" s="58"/>
      <c r="N751" s="52"/>
    </row>
    <row r="752" spans="2:14" x14ac:dyDescent="0.25">
      <c r="B752" s="51"/>
      <c r="C752" s="53"/>
      <c r="D752" s="54"/>
      <c r="E752" s="55"/>
      <c r="F752" s="56"/>
      <c r="G752" s="56"/>
      <c r="H752" s="56"/>
      <c r="I752" s="57"/>
      <c r="J752" s="55"/>
      <c r="K752" s="55"/>
      <c r="L752" s="53"/>
      <c r="M752" s="58"/>
      <c r="N752" s="52"/>
    </row>
    <row r="753" spans="2:14" x14ac:dyDescent="0.25">
      <c r="B753" s="51"/>
      <c r="C753" s="53"/>
      <c r="D753" s="54"/>
      <c r="E753" s="55"/>
      <c r="F753" s="56"/>
      <c r="G753" s="56"/>
      <c r="H753" s="56"/>
      <c r="I753" s="57"/>
      <c r="J753" s="55"/>
      <c r="K753" s="55"/>
      <c r="L753" s="53"/>
      <c r="M753" s="58"/>
      <c r="N753" s="52"/>
    </row>
    <row r="754" spans="2:14" x14ac:dyDescent="0.25">
      <c r="B754" s="51"/>
      <c r="C754" s="53"/>
      <c r="D754" s="54"/>
      <c r="E754" s="55"/>
      <c r="F754" s="56"/>
      <c r="G754" s="56"/>
      <c r="H754" s="56"/>
      <c r="I754" s="57"/>
      <c r="J754" s="55"/>
      <c r="K754" s="55"/>
      <c r="L754" s="53"/>
      <c r="M754" s="58"/>
      <c r="N754" s="52"/>
    </row>
    <row r="755" spans="2:14" x14ac:dyDescent="0.25">
      <c r="B755" s="51"/>
      <c r="C755" s="53"/>
      <c r="D755" s="54"/>
      <c r="E755" s="55"/>
      <c r="F755" s="56"/>
      <c r="G755" s="56"/>
      <c r="H755" s="56"/>
      <c r="I755" s="57"/>
      <c r="J755" s="55"/>
      <c r="K755" s="55"/>
      <c r="L755" s="53"/>
      <c r="M755" s="58"/>
      <c r="N755" s="52"/>
    </row>
    <row r="756" spans="2:14" x14ac:dyDescent="0.25">
      <c r="B756" s="51"/>
      <c r="C756" s="53"/>
      <c r="D756" s="54"/>
      <c r="E756" s="55"/>
      <c r="F756" s="56"/>
      <c r="G756" s="56"/>
      <c r="H756" s="56"/>
      <c r="I756" s="57"/>
      <c r="J756" s="55"/>
      <c r="K756" s="55"/>
      <c r="L756" s="53"/>
      <c r="M756" s="58"/>
      <c r="N756" s="52"/>
    </row>
    <row r="757" spans="2:14" x14ac:dyDescent="0.25">
      <c r="B757" s="51"/>
      <c r="C757" s="53"/>
      <c r="D757" s="54"/>
      <c r="E757" s="55"/>
      <c r="F757" s="56"/>
      <c r="G757" s="56"/>
      <c r="H757" s="56"/>
      <c r="I757" s="57"/>
      <c r="J757" s="55"/>
      <c r="K757" s="55"/>
      <c r="L757" s="53"/>
      <c r="M757" s="58"/>
      <c r="N757" s="52"/>
    </row>
    <row r="758" spans="2:14" x14ac:dyDescent="0.25">
      <c r="B758" s="51"/>
      <c r="C758" s="53"/>
      <c r="D758" s="54"/>
      <c r="E758" s="55"/>
      <c r="F758" s="56"/>
      <c r="G758" s="56"/>
      <c r="H758" s="56"/>
      <c r="I758" s="57"/>
      <c r="J758" s="55"/>
      <c r="K758" s="55"/>
      <c r="L758" s="53"/>
      <c r="M758" s="58"/>
      <c r="N758" s="52"/>
    </row>
    <row r="759" spans="2:14" x14ac:dyDescent="0.25">
      <c r="B759" s="51"/>
      <c r="C759" s="53"/>
      <c r="D759" s="54"/>
      <c r="E759" s="55"/>
      <c r="F759" s="56"/>
      <c r="G759" s="56"/>
      <c r="H759" s="56"/>
      <c r="I759" s="57"/>
      <c r="J759" s="55"/>
      <c r="K759" s="55"/>
      <c r="L759" s="53"/>
      <c r="M759" s="58"/>
      <c r="N759" s="52"/>
    </row>
    <row r="760" spans="2:14" x14ac:dyDescent="0.25">
      <c r="B760" s="51"/>
      <c r="C760" s="53"/>
      <c r="D760" s="54"/>
      <c r="E760" s="55"/>
      <c r="F760" s="56"/>
      <c r="G760" s="56"/>
      <c r="H760" s="56"/>
      <c r="I760" s="57"/>
      <c r="J760" s="55"/>
      <c r="K760" s="55"/>
      <c r="L760" s="53"/>
      <c r="M760" s="58"/>
      <c r="N760" s="52"/>
    </row>
    <row r="761" spans="2:14" x14ac:dyDescent="0.25">
      <c r="B761" s="51"/>
      <c r="C761" s="53"/>
      <c r="D761" s="54"/>
      <c r="E761" s="55"/>
      <c r="F761" s="56"/>
      <c r="G761" s="56"/>
      <c r="H761" s="56"/>
      <c r="I761" s="57"/>
      <c r="J761" s="55"/>
      <c r="K761" s="55"/>
      <c r="L761" s="53"/>
      <c r="M761" s="58"/>
      <c r="N761" s="52"/>
    </row>
    <row r="762" spans="2:14" x14ac:dyDescent="0.25">
      <c r="B762" s="51"/>
      <c r="C762" s="53"/>
      <c r="D762" s="54"/>
      <c r="E762" s="55"/>
      <c r="F762" s="56"/>
      <c r="G762" s="56"/>
      <c r="H762" s="56"/>
      <c r="I762" s="57"/>
      <c r="J762" s="55"/>
      <c r="K762" s="55"/>
      <c r="L762" s="53"/>
      <c r="M762" s="58"/>
      <c r="N762" s="52"/>
    </row>
    <row r="763" spans="2:14" x14ac:dyDescent="0.25">
      <c r="B763" s="51"/>
      <c r="C763" s="53"/>
      <c r="D763" s="54"/>
      <c r="E763" s="55"/>
      <c r="F763" s="56"/>
      <c r="G763" s="56"/>
      <c r="H763" s="56"/>
      <c r="I763" s="57"/>
      <c r="J763" s="55"/>
      <c r="K763" s="55"/>
      <c r="L763" s="53"/>
      <c r="M763" s="58"/>
      <c r="N763" s="52"/>
    </row>
    <row r="764" spans="2:14" x14ac:dyDescent="0.25">
      <c r="B764" s="51"/>
      <c r="C764" s="53"/>
      <c r="D764" s="54"/>
      <c r="E764" s="55"/>
      <c r="F764" s="56"/>
      <c r="G764" s="56"/>
      <c r="H764" s="56"/>
      <c r="I764" s="57"/>
      <c r="J764" s="55"/>
      <c r="K764" s="55"/>
      <c r="L764" s="53"/>
      <c r="M764" s="58"/>
      <c r="N764" s="52"/>
    </row>
    <row r="765" spans="2:14" x14ac:dyDescent="0.25">
      <c r="B765" s="51"/>
      <c r="C765" s="53"/>
      <c r="D765" s="54"/>
      <c r="E765" s="55"/>
      <c r="F765" s="56"/>
      <c r="G765" s="56"/>
      <c r="H765" s="56"/>
      <c r="I765" s="57"/>
      <c r="J765" s="55"/>
      <c r="K765" s="55"/>
      <c r="L765" s="53"/>
      <c r="M765" s="58"/>
      <c r="N765" s="52"/>
    </row>
    <row r="766" spans="2:14" x14ac:dyDescent="0.25">
      <c r="B766" s="51"/>
      <c r="C766" s="53"/>
      <c r="D766" s="54"/>
      <c r="E766" s="55"/>
      <c r="F766" s="56"/>
      <c r="G766" s="56"/>
      <c r="H766" s="56"/>
      <c r="I766" s="57"/>
      <c r="J766" s="55"/>
      <c r="K766" s="55"/>
      <c r="L766" s="53"/>
      <c r="M766" s="58"/>
      <c r="N766" s="52"/>
    </row>
    <row r="767" spans="2:14" x14ac:dyDescent="0.25">
      <c r="B767" s="51"/>
      <c r="C767" s="53"/>
      <c r="D767" s="54"/>
      <c r="E767" s="55"/>
      <c r="F767" s="56"/>
      <c r="G767" s="56"/>
      <c r="H767" s="56"/>
      <c r="I767" s="57"/>
      <c r="J767" s="55"/>
      <c r="K767" s="55"/>
      <c r="L767" s="53"/>
      <c r="M767" s="58"/>
      <c r="N767" s="52"/>
    </row>
    <row r="768" spans="2:14" x14ac:dyDescent="0.25">
      <c r="B768" s="51"/>
      <c r="C768" s="53"/>
      <c r="D768" s="54"/>
      <c r="E768" s="55"/>
      <c r="F768" s="56"/>
      <c r="G768" s="56"/>
      <c r="H768" s="56"/>
      <c r="I768" s="57"/>
      <c r="J768" s="55"/>
      <c r="K768" s="55"/>
      <c r="L768" s="53"/>
      <c r="M768" s="58"/>
      <c r="N768" s="52"/>
    </row>
    <row r="769" spans="2:14" x14ac:dyDescent="0.25">
      <c r="B769" s="51"/>
      <c r="C769" s="53"/>
      <c r="D769" s="54"/>
      <c r="E769" s="55"/>
      <c r="F769" s="56"/>
      <c r="G769" s="56"/>
      <c r="H769" s="56"/>
      <c r="I769" s="57"/>
      <c r="J769" s="55"/>
      <c r="K769" s="55"/>
      <c r="L769" s="53"/>
      <c r="M769" s="58"/>
      <c r="N769" s="52"/>
    </row>
    <row r="770" spans="2:14" x14ac:dyDescent="0.25">
      <c r="B770" s="51"/>
      <c r="C770" s="53"/>
      <c r="D770" s="54"/>
      <c r="E770" s="55"/>
      <c r="F770" s="56"/>
      <c r="G770" s="56"/>
      <c r="H770" s="56"/>
      <c r="I770" s="57"/>
      <c r="J770" s="55"/>
      <c r="K770" s="55"/>
      <c r="L770" s="53"/>
      <c r="M770" s="58"/>
      <c r="N770" s="52"/>
    </row>
    <row r="771" spans="2:14" x14ac:dyDescent="0.25">
      <c r="B771" s="51"/>
      <c r="C771" s="53"/>
      <c r="D771" s="54"/>
      <c r="E771" s="55"/>
      <c r="F771" s="56"/>
      <c r="G771" s="56"/>
      <c r="H771" s="56"/>
      <c r="I771" s="57"/>
      <c r="J771" s="55"/>
      <c r="K771" s="55"/>
      <c r="L771" s="53"/>
      <c r="M771" s="58"/>
      <c r="N771" s="52"/>
    </row>
    <row r="772" spans="2:14" x14ac:dyDescent="0.25">
      <c r="B772" s="51"/>
      <c r="C772" s="53"/>
      <c r="D772" s="54"/>
      <c r="E772" s="55"/>
      <c r="F772" s="56"/>
      <c r="G772" s="56"/>
      <c r="H772" s="56"/>
      <c r="I772" s="57"/>
      <c r="J772" s="55"/>
      <c r="K772" s="55"/>
      <c r="L772" s="53"/>
      <c r="M772" s="58"/>
      <c r="N772" s="52"/>
    </row>
    <row r="773" spans="2:14" x14ac:dyDescent="0.25">
      <c r="B773" s="51"/>
      <c r="C773" s="53"/>
      <c r="D773" s="54"/>
      <c r="E773" s="55"/>
      <c r="F773" s="56"/>
      <c r="G773" s="56"/>
      <c r="H773" s="56"/>
      <c r="I773" s="57"/>
      <c r="J773" s="55"/>
      <c r="K773" s="55"/>
      <c r="L773" s="53"/>
      <c r="M773" s="58"/>
      <c r="N773" s="52"/>
    </row>
    <row r="774" spans="2:14" x14ac:dyDescent="0.25">
      <c r="B774" s="51"/>
      <c r="C774" s="53"/>
      <c r="D774" s="54"/>
      <c r="E774" s="55"/>
      <c r="F774" s="56"/>
      <c r="G774" s="56"/>
      <c r="H774" s="56"/>
      <c r="I774" s="57"/>
      <c r="J774" s="55"/>
      <c r="K774" s="55"/>
      <c r="L774" s="53"/>
      <c r="M774" s="58"/>
      <c r="N774" s="52"/>
    </row>
    <row r="775" spans="2:14" x14ac:dyDescent="0.25">
      <c r="B775" s="51"/>
      <c r="C775" s="53"/>
      <c r="D775" s="54"/>
      <c r="E775" s="55"/>
      <c r="F775" s="56"/>
      <c r="G775" s="56"/>
      <c r="H775" s="56"/>
      <c r="I775" s="57"/>
      <c r="J775" s="55"/>
      <c r="K775" s="55"/>
      <c r="L775" s="53"/>
      <c r="M775" s="58"/>
      <c r="N775" s="52"/>
    </row>
    <row r="776" spans="2:14" x14ac:dyDescent="0.25">
      <c r="B776" s="51"/>
      <c r="C776" s="53"/>
      <c r="D776" s="54"/>
      <c r="E776" s="55"/>
      <c r="F776" s="56"/>
      <c r="G776" s="56"/>
      <c r="H776" s="56"/>
      <c r="I776" s="57"/>
      <c r="J776" s="55"/>
      <c r="K776" s="55"/>
      <c r="L776" s="53"/>
      <c r="M776" s="58"/>
      <c r="N776" s="52"/>
    </row>
    <row r="777" spans="2:14" x14ac:dyDescent="0.25">
      <c r="B777" s="51"/>
      <c r="C777" s="53"/>
      <c r="D777" s="54"/>
      <c r="E777" s="55"/>
      <c r="F777" s="56"/>
      <c r="G777" s="56"/>
      <c r="H777" s="56"/>
      <c r="I777" s="57"/>
      <c r="J777" s="55"/>
      <c r="K777" s="55"/>
      <c r="L777" s="53"/>
      <c r="M777" s="58"/>
      <c r="N777" s="52"/>
    </row>
    <row r="778" spans="2:14" x14ac:dyDescent="0.25">
      <c r="B778" s="51"/>
      <c r="C778" s="53"/>
      <c r="D778" s="54"/>
      <c r="E778" s="55"/>
      <c r="F778" s="56"/>
      <c r="G778" s="56"/>
      <c r="H778" s="56"/>
      <c r="I778" s="57"/>
      <c r="J778" s="55"/>
      <c r="K778" s="55"/>
      <c r="L778" s="53"/>
      <c r="M778" s="58"/>
      <c r="N778" s="52"/>
    </row>
    <row r="779" spans="2:14" x14ac:dyDescent="0.25">
      <c r="B779" s="51"/>
      <c r="C779" s="53"/>
      <c r="D779" s="54"/>
      <c r="E779" s="55"/>
      <c r="F779" s="56"/>
      <c r="G779" s="56"/>
      <c r="H779" s="56"/>
      <c r="I779" s="57"/>
      <c r="J779" s="55"/>
      <c r="K779" s="55"/>
      <c r="L779" s="53"/>
      <c r="M779" s="58"/>
      <c r="N779" s="52"/>
    </row>
    <row r="780" spans="2:14" x14ac:dyDescent="0.25">
      <c r="B780" s="51"/>
      <c r="C780" s="53"/>
      <c r="D780" s="54"/>
      <c r="E780" s="55"/>
      <c r="F780" s="56"/>
      <c r="G780" s="56"/>
      <c r="H780" s="56"/>
      <c r="I780" s="57"/>
      <c r="J780" s="55"/>
      <c r="K780" s="55"/>
      <c r="L780" s="53"/>
      <c r="M780" s="58"/>
      <c r="N780" s="52"/>
    </row>
    <row r="781" spans="2:14" x14ac:dyDescent="0.25">
      <c r="B781" s="51"/>
      <c r="C781" s="53"/>
      <c r="D781" s="54"/>
      <c r="E781" s="55"/>
      <c r="F781" s="56"/>
      <c r="G781" s="56"/>
      <c r="H781" s="56"/>
      <c r="I781" s="57"/>
      <c r="J781" s="55"/>
      <c r="K781" s="55"/>
      <c r="L781" s="53"/>
      <c r="M781" s="58"/>
      <c r="N781" s="52"/>
    </row>
    <row r="782" spans="2:14" x14ac:dyDescent="0.25">
      <c r="B782" s="51"/>
      <c r="C782" s="53"/>
      <c r="D782" s="54"/>
      <c r="E782" s="55"/>
      <c r="F782" s="56"/>
      <c r="G782" s="56"/>
      <c r="H782" s="56"/>
      <c r="I782" s="57"/>
      <c r="J782" s="55"/>
      <c r="K782" s="55"/>
      <c r="L782" s="53"/>
      <c r="M782" s="58"/>
      <c r="N782" s="52"/>
    </row>
    <row r="783" spans="2:14" x14ac:dyDescent="0.25">
      <c r="B783" s="51"/>
      <c r="C783" s="53"/>
      <c r="D783" s="54"/>
      <c r="E783" s="55"/>
      <c r="F783" s="56"/>
      <c r="G783" s="56"/>
      <c r="H783" s="56"/>
      <c r="I783" s="57"/>
      <c r="J783" s="55"/>
      <c r="K783" s="55"/>
      <c r="L783" s="53"/>
      <c r="M783" s="58"/>
      <c r="N783" s="52"/>
    </row>
    <row r="784" spans="2:14" x14ac:dyDescent="0.25">
      <c r="B784" s="51"/>
      <c r="C784" s="53"/>
      <c r="D784" s="54"/>
      <c r="E784" s="55"/>
      <c r="F784" s="56"/>
      <c r="G784" s="56"/>
      <c r="H784" s="56"/>
      <c r="I784" s="57"/>
      <c r="J784" s="55"/>
      <c r="K784" s="55"/>
      <c r="L784" s="53"/>
      <c r="M784" s="58"/>
      <c r="N784" s="52"/>
    </row>
    <row r="785" spans="2:14" x14ac:dyDescent="0.25">
      <c r="B785" s="51"/>
      <c r="C785" s="53"/>
      <c r="D785" s="54"/>
      <c r="E785" s="55"/>
      <c r="F785" s="56"/>
      <c r="G785" s="56"/>
      <c r="H785" s="56"/>
      <c r="I785" s="57"/>
      <c r="J785" s="55"/>
      <c r="K785" s="55"/>
      <c r="L785" s="53"/>
      <c r="M785" s="58"/>
      <c r="N785" s="52"/>
    </row>
    <row r="786" spans="2:14" x14ac:dyDescent="0.25">
      <c r="B786" s="51"/>
      <c r="C786" s="53"/>
      <c r="D786" s="54"/>
      <c r="E786" s="55"/>
      <c r="F786" s="56"/>
      <c r="G786" s="56"/>
      <c r="H786" s="56"/>
      <c r="I786" s="57"/>
      <c r="J786" s="55"/>
      <c r="K786" s="55"/>
      <c r="L786" s="53"/>
      <c r="M786" s="58"/>
      <c r="N786" s="52"/>
    </row>
    <row r="787" spans="2:14" x14ac:dyDescent="0.25">
      <c r="B787" s="51"/>
      <c r="C787" s="53"/>
      <c r="D787" s="54"/>
      <c r="E787" s="55"/>
      <c r="F787" s="56"/>
      <c r="G787" s="56"/>
      <c r="H787" s="56"/>
      <c r="I787" s="57"/>
      <c r="J787" s="55"/>
      <c r="K787" s="55"/>
      <c r="L787" s="53"/>
      <c r="M787" s="58"/>
      <c r="N787" s="52"/>
    </row>
    <row r="788" spans="2:14" x14ac:dyDescent="0.25">
      <c r="B788" s="51"/>
      <c r="C788" s="53"/>
      <c r="D788" s="54"/>
      <c r="E788" s="55"/>
      <c r="F788" s="56"/>
      <c r="G788" s="56"/>
      <c r="H788" s="56"/>
      <c r="I788" s="57"/>
      <c r="J788" s="55"/>
      <c r="K788" s="55"/>
      <c r="L788" s="53"/>
      <c r="M788" s="58"/>
      <c r="N788" s="52"/>
    </row>
    <row r="789" spans="2:14" x14ac:dyDescent="0.25">
      <c r="B789" s="51"/>
      <c r="C789" s="53"/>
      <c r="D789" s="54"/>
      <c r="E789" s="55"/>
      <c r="F789" s="56"/>
      <c r="G789" s="56"/>
      <c r="H789" s="56"/>
      <c r="I789" s="57"/>
      <c r="J789" s="55"/>
      <c r="K789" s="55"/>
      <c r="L789" s="53"/>
      <c r="M789" s="58"/>
      <c r="N789" s="52"/>
    </row>
    <row r="790" spans="2:14" x14ac:dyDescent="0.25">
      <c r="B790" s="51"/>
      <c r="C790" s="53"/>
      <c r="D790" s="54"/>
      <c r="E790" s="55"/>
      <c r="F790" s="56"/>
      <c r="G790" s="56"/>
      <c r="H790" s="56"/>
      <c r="I790" s="57"/>
      <c r="J790" s="55"/>
      <c r="K790" s="55"/>
      <c r="L790" s="53"/>
      <c r="M790" s="58"/>
      <c r="N790" s="52"/>
    </row>
    <row r="791" spans="2:14" x14ac:dyDescent="0.25">
      <c r="B791" s="51"/>
      <c r="C791" s="53"/>
      <c r="D791" s="54"/>
      <c r="E791" s="55"/>
      <c r="F791" s="56"/>
      <c r="G791" s="56"/>
      <c r="H791" s="56"/>
      <c r="I791" s="57"/>
      <c r="J791" s="55"/>
      <c r="K791" s="55"/>
      <c r="L791" s="53"/>
      <c r="M791" s="58"/>
      <c r="N791" s="52"/>
    </row>
    <row r="792" spans="2:14" x14ac:dyDescent="0.25">
      <c r="B792" s="51"/>
      <c r="C792" s="53"/>
      <c r="D792" s="54"/>
      <c r="E792" s="55"/>
      <c r="F792" s="56"/>
      <c r="G792" s="56"/>
      <c r="H792" s="56"/>
      <c r="I792" s="57"/>
      <c r="J792" s="55"/>
      <c r="K792" s="55"/>
      <c r="L792" s="53"/>
      <c r="M792" s="58"/>
      <c r="N792" s="52"/>
    </row>
    <row r="793" spans="2:14" x14ac:dyDescent="0.25">
      <c r="B793" s="51"/>
      <c r="C793" s="53"/>
      <c r="D793" s="54"/>
      <c r="E793" s="55"/>
      <c r="F793" s="56"/>
      <c r="G793" s="56"/>
      <c r="H793" s="56"/>
      <c r="I793" s="57"/>
      <c r="J793" s="55"/>
      <c r="K793" s="55"/>
      <c r="L793" s="53"/>
      <c r="M793" s="58"/>
      <c r="N793" s="52"/>
    </row>
    <row r="794" spans="2:14" x14ac:dyDescent="0.25">
      <c r="B794" s="51"/>
      <c r="C794" s="53"/>
      <c r="D794" s="54"/>
      <c r="E794" s="55"/>
      <c r="F794" s="56"/>
      <c r="G794" s="56"/>
      <c r="H794" s="56"/>
      <c r="I794" s="57"/>
      <c r="J794" s="55"/>
      <c r="K794" s="55"/>
      <c r="L794" s="53"/>
      <c r="M794" s="58"/>
      <c r="N794" s="52"/>
    </row>
    <row r="795" spans="2:14" x14ac:dyDescent="0.25">
      <c r="B795" s="51"/>
      <c r="C795" s="53"/>
      <c r="D795" s="54"/>
      <c r="E795" s="55"/>
      <c r="F795" s="56"/>
      <c r="G795" s="56"/>
      <c r="H795" s="56"/>
      <c r="I795" s="57"/>
      <c r="J795" s="55"/>
      <c r="K795" s="55"/>
      <c r="L795" s="53"/>
      <c r="M795" s="58"/>
      <c r="N795" s="52"/>
    </row>
    <row r="796" spans="2:14" x14ac:dyDescent="0.25">
      <c r="B796" s="51"/>
      <c r="C796" s="53"/>
      <c r="D796" s="54"/>
      <c r="E796" s="55"/>
      <c r="F796" s="56"/>
      <c r="G796" s="56"/>
      <c r="H796" s="56"/>
      <c r="I796" s="57"/>
      <c r="J796" s="55"/>
      <c r="K796" s="55"/>
      <c r="L796" s="53"/>
      <c r="M796" s="58"/>
      <c r="N796" s="52"/>
    </row>
    <row r="797" spans="2:14" x14ac:dyDescent="0.25">
      <c r="B797" s="51"/>
      <c r="C797" s="53"/>
      <c r="D797" s="54"/>
      <c r="E797" s="55"/>
      <c r="F797" s="56"/>
      <c r="G797" s="56"/>
      <c r="H797" s="56"/>
      <c r="I797" s="57"/>
      <c r="J797" s="55"/>
      <c r="K797" s="55"/>
      <c r="L797" s="53"/>
      <c r="M797" s="58"/>
      <c r="N797" s="52"/>
    </row>
    <row r="798" spans="2:14" x14ac:dyDescent="0.25">
      <c r="B798" s="51"/>
      <c r="C798" s="53"/>
      <c r="D798" s="54"/>
      <c r="E798" s="55"/>
      <c r="F798" s="56"/>
      <c r="G798" s="56"/>
      <c r="H798" s="56"/>
      <c r="I798" s="57"/>
      <c r="J798" s="55"/>
      <c r="K798" s="55"/>
      <c r="L798" s="53"/>
      <c r="M798" s="58"/>
      <c r="N798" s="52"/>
    </row>
    <row r="799" spans="2:14" x14ac:dyDescent="0.25">
      <c r="B799" s="51"/>
      <c r="C799" s="53"/>
      <c r="D799" s="54"/>
      <c r="E799" s="55"/>
      <c r="F799" s="56"/>
      <c r="G799" s="56"/>
      <c r="H799" s="56"/>
      <c r="I799" s="57"/>
      <c r="J799" s="55"/>
      <c r="K799" s="55"/>
      <c r="L799" s="53"/>
      <c r="M799" s="58"/>
      <c r="N799" s="52"/>
    </row>
    <row r="800" spans="2:14" x14ac:dyDescent="0.25">
      <c r="B800" s="51"/>
      <c r="C800" s="53"/>
      <c r="D800" s="54"/>
      <c r="E800" s="55"/>
      <c r="F800" s="56"/>
      <c r="G800" s="56"/>
      <c r="H800" s="56"/>
      <c r="I800" s="57"/>
      <c r="J800" s="55"/>
      <c r="K800" s="55"/>
      <c r="L800" s="53"/>
      <c r="M800" s="58"/>
      <c r="N800" s="52"/>
    </row>
    <row r="801" spans="2:14" x14ac:dyDescent="0.25">
      <c r="B801" s="51"/>
      <c r="C801" s="53"/>
      <c r="D801" s="54"/>
      <c r="E801" s="55"/>
      <c r="F801" s="56"/>
      <c r="G801" s="56"/>
      <c r="H801" s="56"/>
      <c r="I801" s="57"/>
      <c r="J801" s="55"/>
      <c r="K801" s="55"/>
      <c r="L801" s="53"/>
      <c r="M801" s="58"/>
      <c r="N801" s="52"/>
    </row>
    <row r="802" spans="2:14" x14ac:dyDescent="0.25">
      <c r="B802" s="51"/>
      <c r="C802" s="53"/>
      <c r="D802" s="54"/>
      <c r="E802" s="55"/>
      <c r="F802" s="56"/>
      <c r="G802" s="56"/>
      <c r="H802" s="56"/>
      <c r="I802" s="57"/>
      <c r="J802" s="55"/>
      <c r="K802" s="55"/>
      <c r="L802" s="53"/>
      <c r="M802" s="58"/>
      <c r="N802" s="52"/>
    </row>
    <row r="803" spans="2:14" x14ac:dyDescent="0.25">
      <c r="B803" s="51"/>
      <c r="C803" s="53"/>
      <c r="D803" s="54"/>
      <c r="E803" s="55"/>
      <c r="F803" s="56"/>
      <c r="G803" s="56"/>
      <c r="H803" s="56"/>
      <c r="I803" s="57"/>
      <c r="J803" s="55"/>
      <c r="K803" s="55"/>
      <c r="L803" s="53"/>
      <c r="M803" s="58"/>
      <c r="N803" s="52"/>
    </row>
    <row r="804" spans="2:14" x14ac:dyDescent="0.25">
      <c r="B804" s="51"/>
      <c r="C804" s="53"/>
      <c r="D804" s="54"/>
      <c r="E804" s="55"/>
      <c r="F804" s="56"/>
      <c r="G804" s="56"/>
      <c r="H804" s="56"/>
      <c r="I804" s="57"/>
      <c r="J804" s="55"/>
      <c r="K804" s="55"/>
      <c r="L804" s="53"/>
      <c r="M804" s="58"/>
      <c r="N804" s="52"/>
    </row>
    <row r="805" spans="2:14" x14ac:dyDescent="0.25">
      <c r="B805" s="51"/>
      <c r="C805" s="53"/>
      <c r="D805" s="54"/>
      <c r="E805" s="55"/>
      <c r="F805" s="56"/>
      <c r="G805" s="56"/>
      <c r="H805" s="56"/>
      <c r="I805" s="57"/>
      <c r="J805" s="55"/>
      <c r="K805" s="55"/>
      <c r="L805" s="53"/>
      <c r="M805" s="58"/>
      <c r="N805" s="52"/>
    </row>
    <row r="806" spans="2:14" x14ac:dyDescent="0.25">
      <c r="B806" s="51"/>
      <c r="C806" s="53"/>
      <c r="D806" s="54"/>
      <c r="E806" s="55"/>
      <c r="F806" s="56"/>
      <c r="G806" s="56"/>
      <c r="H806" s="56"/>
      <c r="I806" s="57"/>
      <c r="J806" s="55"/>
      <c r="K806" s="55"/>
      <c r="L806" s="53"/>
      <c r="M806" s="58"/>
      <c r="N806" s="52"/>
    </row>
    <row r="807" spans="2:14" x14ac:dyDescent="0.25">
      <c r="B807" s="51"/>
      <c r="C807" s="53"/>
      <c r="D807" s="54"/>
      <c r="E807" s="55"/>
      <c r="F807" s="56"/>
      <c r="G807" s="56"/>
      <c r="H807" s="56"/>
      <c r="I807" s="57"/>
      <c r="J807" s="55"/>
      <c r="K807" s="55"/>
      <c r="L807" s="53"/>
      <c r="M807" s="58"/>
      <c r="N807" s="52"/>
    </row>
    <row r="808" spans="2:14" x14ac:dyDescent="0.25">
      <c r="B808" s="51"/>
      <c r="C808" s="53"/>
      <c r="D808" s="54"/>
      <c r="E808" s="55"/>
      <c r="F808" s="56"/>
      <c r="G808" s="56"/>
      <c r="H808" s="56"/>
      <c r="I808" s="57"/>
      <c r="J808" s="55"/>
      <c r="K808" s="55"/>
      <c r="L808" s="53"/>
      <c r="M808" s="58"/>
      <c r="N808" s="52"/>
    </row>
    <row r="809" spans="2:14" x14ac:dyDescent="0.25">
      <c r="B809" s="51"/>
      <c r="C809" s="53"/>
      <c r="D809" s="54"/>
      <c r="E809" s="55"/>
      <c r="F809" s="56"/>
      <c r="G809" s="56"/>
      <c r="H809" s="56"/>
      <c r="I809" s="57"/>
      <c r="J809" s="55"/>
      <c r="K809" s="55"/>
      <c r="L809" s="53"/>
      <c r="M809" s="58"/>
      <c r="N809" s="52"/>
    </row>
    <row r="810" spans="2:14" x14ac:dyDescent="0.25">
      <c r="B810" s="51"/>
      <c r="C810" s="53"/>
      <c r="D810" s="54"/>
      <c r="E810" s="55"/>
      <c r="F810" s="56"/>
      <c r="G810" s="56"/>
      <c r="H810" s="56"/>
      <c r="I810" s="57"/>
      <c r="J810" s="55"/>
      <c r="K810" s="55"/>
      <c r="L810" s="53"/>
      <c r="M810" s="58"/>
      <c r="N810" s="52"/>
    </row>
    <row r="811" spans="2:14" x14ac:dyDescent="0.25">
      <c r="B811" s="51"/>
      <c r="C811" s="53"/>
      <c r="D811" s="54"/>
      <c r="E811" s="55"/>
      <c r="F811" s="56"/>
      <c r="G811" s="56"/>
      <c r="H811" s="56"/>
      <c r="I811" s="57"/>
      <c r="J811" s="55"/>
      <c r="K811" s="55"/>
      <c r="L811" s="53"/>
      <c r="M811" s="58"/>
      <c r="N811" s="52"/>
    </row>
    <row r="812" spans="2:14" x14ac:dyDescent="0.25">
      <c r="B812" s="51"/>
      <c r="C812" s="53"/>
      <c r="D812" s="54"/>
      <c r="E812" s="55"/>
      <c r="F812" s="56"/>
      <c r="G812" s="56"/>
      <c r="H812" s="56"/>
      <c r="I812" s="57"/>
      <c r="J812" s="55"/>
      <c r="K812" s="55"/>
      <c r="L812" s="53"/>
      <c r="M812" s="58"/>
      <c r="N812" s="52"/>
    </row>
    <row r="813" spans="2:14" x14ac:dyDescent="0.25">
      <c r="B813" s="51"/>
      <c r="C813" s="53"/>
      <c r="D813" s="54"/>
      <c r="E813" s="55"/>
      <c r="F813" s="56"/>
      <c r="G813" s="56"/>
      <c r="H813" s="56"/>
      <c r="I813" s="57"/>
      <c r="J813" s="55"/>
      <c r="K813" s="55"/>
      <c r="L813" s="53"/>
      <c r="M813" s="58"/>
      <c r="N813" s="52"/>
    </row>
    <row r="814" spans="2:14" x14ac:dyDescent="0.25">
      <c r="B814" s="51"/>
      <c r="C814" s="53"/>
      <c r="D814" s="54"/>
      <c r="E814" s="55"/>
      <c r="F814" s="56"/>
      <c r="G814" s="56"/>
      <c r="H814" s="56"/>
      <c r="I814" s="57"/>
      <c r="J814" s="55"/>
      <c r="K814" s="55"/>
      <c r="L814" s="53"/>
      <c r="M814" s="58"/>
      <c r="N814" s="52"/>
    </row>
    <row r="815" spans="2:14" x14ac:dyDescent="0.25">
      <c r="B815" s="51"/>
      <c r="C815" s="53"/>
      <c r="D815" s="54"/>
      <c r="E815" s="55"/>
      <c r="F815" s="56"/>
      <c r="G815" s="56"/>
      <c r="H815" s="56"/>
      <c r="I815" s="57"/>
      <c r="J815" s="55"/>
      <c r="K815" s="55"/>
      <c r="L815" s="53"/>
      <c r="M815" s="58"/>
      <c r="N815" s="52"/>
    </row>
    <row r="816" spans="2:14" x14ac:dyDescent="0.25">
      <c r="B816" s="51"/>
      <c r="C816" s="53"/>
      <c r="D816" s="54"/>
      <c r="E816" s="55"/>
      <c r="F816" s="56"/>
      <c r="G816" s="56"/>
      <c r="H816" s="56"/>
      <c r="I816" s="57"/>
      <c r="J816" s="55"/>
      <c r="K816" s="55"/>
      <c r="L816" s="53"/>
      <c r="M816" s="58"/>
      <c r="N816" s="52"/>
    </row>
    <row r="817" spans="2:14" x14ac:dyDescent="0.25">
      <c r="B817" s="51"/>
      <c r="C817" s="53"/>
      <c r="D817" s="54"/>
      <c r="E817" s="55"/>
      <c r="F817" s="56"/>
      <c r="G817" s="56"/>
      <c r="H817" s="56"/>
      <c r="I817" s="57"/>
      <c r="J817" s="55"/>
      <c r="K817" s="55"/>
      <c r="L817" s="53"/>
      <c r="M817" s="58"/>
      <c r="N817" s="52"/>
    </row>
    <row r="818" spans="2:14" x14ac:dyDescent="0.25">
      <c r="B818" s="51"/>
      <c r="C818" s="53"/>
      <c r="D818" s="54"/>
      <c r="E818" s="55"/>
      <c r="F818" s="56"/>
      <c r="G818" s="56"/>
      <c r="H818" s="56"/>
      <c r="I818" s="57"/>
      <c r="J818" s="55"/>
      <c r="K818" s="55"/>
      <c r="L818" s="53"/>
      <c r="M818" s="58"/>
      <c r="N818" s="52"/>
    </row>
    <row r="819" spans="2:14" x14ac:dyDescent="0.25">
      <c r="B819" s="51"/>
      <c r="C819" s="53"/>
      <c r="D819" s="54"/>
      <c r="E819" s="55"/>
      <c r="F819" s="56"/>
      <c r="G819" s="56"/>
      <c r="H819" s="56"/>
      <c r="I819" s="57"/>
      <c r="J819" s="55"/>
      <c r="K819" s="55"/>
      <c r="L819" s="53"/>
      <c r="M819" s="58"/>
      <c r="N819" s="52"/>
    </row>
    <row r="820" spans="2:14" x14ac:dyDescent="0.25">
      <c r="B820" s="51"/>
      <c r="C820" s="53"/>
      <c r="D820" s="54"/>
      <c r="E820" s="55"/>
      <c r="F820" s="56"/>
      <c r="G820" s="56"/>
      <c r="H820" s="56"/>
      <c r="I820" s="57"/>
      <c r="J820" s="55"/>
      <c r="K820" s="55"/>
      <c r="L820" s="53"/>
      <c r="M820" s="58"/>
      <c r="N820" s="52"/>
    </row>
    <row r="821" spans="2:14" x14ac:dyDescent="0.25">
      <c r="B821" s="51"/>
      <c r="C821" s="53"/>
      <c r="D821" s="54"/>
      <c r="E821" s="55"/>
      <c r="F821" s="56"/>
      <c r="G821" s="56"/>
      <c r="H821" s="56"/>
      <c r="I821" s="57"/>
      <c r="J821" s="55"/>
      <c r="K821" s="55"/>
      <c r="L821" s="53"/>
      <c r="M821" s="58"/>
      <c r="N821" s="52"/>
    </row>
    <row r="822" spans="2:14" x14ac:dyDescent="0.25">
      <c r="B822" s="51"/>
      <c r="C822" s="53"/>
      <c r="D822" s="54"/>
      <c r="E822" s="55"/>
      <c r="F822" s="56"/>
      <c r="G822" s="56"/>
      <c r="H822" s="56"/>
      <c r="I822" s="57"/>
      <c r="J822" s="55"/>
      <c r="K822" s="55"/>
      <c r="L822" s="53"/>
      <c r="M822" s="58"/>
      <c r="N822" s="52"/>
    </row>
    <row r="823" spans="2:14" x14ac:dyDescent="0.25">
      <c r="B823" s="51"/>
      <c r="C823" s="53"/>
      <c r="D823" s="54"/>
      <c r="E823" s="55"/>
      <c r="F823" s="56"/>
      <c r="G823" s="56"/>
      <c r="H823" s="56"/>
      <c r="I823" s="57"/>
      <c r="J823" s="55"/>
      <c r="K823" s="55"/>
      <c r="L823" s="53"/>
      <c r="M823" s="58"/>
      <c r="N823" s="52"/>
    </row>
    <row r="824" spans="2:14" x14ac:dyDescent="0.25">
      <c r="B824" s="51"/>
      <c r="C824" s="53"/>
      <c r="D824" s="54"/>
      <c r="E824" s="55"/>
      <c r="F824" s="56"/>
      <c r="G824" s="56"/>
      <c r="H824" s="56"/>
      <c r="I824" s="57"/>
      <c r="J824" s="55"/>
      <c r="K824" s="55"/>
      <c r="L824" s="53"/>
      <c r="M824" s="58"/>
      <c r="N824" s="52"/>
    </row>
    <row r="825" spans="2:14" x14ac:dyDescent="0.25">
      <c r="B825" s="51"/>
      <c r="C825" s="53"/>
      <c r="D825" s="54"/>
      <c r="E825" s="55"/>
      <c r="F825" s="56"/>
      <c r="G825" s="56"/>
      <c r="H825" s="56"/>
      <c r="I825" s="57"/>
      <c r="J825" s="55"/>
      <c r="K825" s="55"/>
      <c r="L825" s="53"/>
      <c r="M825" s="58"/>
      <c r="N825" s="52"/>
    </row>
    <row r="826" spans="2:14" x14ac:dyDescent="0.25">
      <c r="B826" s="51"/>
      <c r="C826" s="53"/>
      <c r="D826" s="54"/>
      <c r="E826" s="55"/>
      <c r="F826" s="56"/>
      <c r="G826" s="56"/>
      <c r="H826" s="56"/>
      <c r="I826" s="57"/>
      <c r="J826" s="55"/>
      <c r="K826" s="55"/>
      <c r="L826" s="53"/>
      <c r="M826" s="58"/>
      <c r="N826" s="52"/>
    </row>
    <row r="827" spans="2:14" x14ac:dyDescent="0.25">
      <c r="B827" s="51"/>
      <c r="C827" s="53"/>
      <c r="D827" s="54"/>
      <c r="E827" s="55"/>
      <c r="F827" s="56"/>
      <c r="G827" s="56"/>
      <c r="H827" s="56"/>
      <c r="I827" s="57"/>
      <c r="J827" s="55"/>
      <c r="K827" s="55"/>
      <c r="L827" s="53"/>
      <c r="M827" s="58"/>
      <c r="N827" s="52"/>
    </row>
    <row r="828" spans="2:14" x14ac:dyDescent="0.25">
      <c r="B828" s="51"/>
      <c r="C828" s="53"/>
      <c r="D828" s="54"/>
      <c r="E828" s="55"/>
      <c r="F828" s="56"/>
      <c r="G828" s="56"/>
      <c r="H828" s="56"/>
      <c r="I828" s="57"/>
      <c r="J828" s="55"/>
      <c r="K828" s="55"/>
      <c r="L828" s="53"/>
      <c r="M828" s="58"/>
      <c r="N828" s="52"/>
    </row>
    <row r="829" spans="2:14" x14ac:dyDescent="0.25">
      <c r="B829" s="51"/>
      <c r="C829" s="53"/>
      <c r="D829" s="54"/>
      <c r="E829" s="55"/>
      <c r="F829" s="56"/>
      <c r="G829" s="56"/>
      <c r="H829" s="56"/>
      <c r="I829" s="57"/>
      <c r="J829" s="55"/>
      <c r="K829" s="55"/>
      <c r="L829" s="53"/>
      <c r="M829" s="58"/>
      <c r="N829" s="52"/>
    </row>
    <row r="830" spans="2:14" x14ac:dyDescent="0.25">
      <c r="B830" s="51"/>
      <c r="C830" s="53"/>
      <c r="D830" s="54"/>
      <c r="E830" s="55"/>
      <c r="F830" s="56"/>
      <c r="G830" s="56"/>
      <c r="H830" s="56"/>
      <c r="I830" s="57"/>
      <c r="J830" s="55"/>
      <c r="K830" s="55"/>
      <c r="L830" s="53"/>
      <c r="M830" s="58"/>
      <c r="N830" s="52"/>
    </row>
    <row r="831" spans="2:14" x14ac:dyDescent="0.25">
      <c r="B831" s="51"/>
      <c r="C831" s="53"/>
      <c r="D831" s="54"/>
      <c r="E831" s="55"/>
      <c r="F831" s="56"/>
      <c r="G831" s="56"/>
      <c r="H831" s="56"/>
      <c r="I831" s="57"/>
      <c r="J831" s="55"/>
      <c r="K831" s="55"/>
      <c r="L831" s="53"/>
      <c r="M831" s="58"/>
      <c r="N831" s="52"/>
    </row>
    <row r="832" spans="2:14" x14ac:dyDescent="0.25">
      <c r="B832" s="51"/>
      <c r="C832" s="53"/>
      <c r="D832" s="54"/>
      <c r="E832" s="55"/>
      <c r="F832" s="56"/>
      <c r="G832" s="56"/>
      <c r="H832" s="56"/>
      <c r="I832" s="57"/>
      <c r="J832" s="55"/>
      <c r="K832" s="55"/>
      <c r="L832" s="53"/>
      <c r="M832" s="58"/>
      <c r="N832" s="52"/>
    </row>
    <row r="833" spans="2:14" x14ac:dyDescent="0.25">
      <c r="B833" s="51"/>
      <c r="C833" s="53"/>
      <c r="D833" s="54"/>
      <c r="E833" s="55"/>
      <c r="F833" s="56"/>
      <c r="G833" s="56"/>
      <c r="H833" s="56"/>
      <c r="I833" s="57"/>
      <c r="J833" s="55"/>
      <c r="K833" s="55"/>
      <c r="L833" s="53"/>
      <c r="M833" s="58"/>
      <c r="N833" s="52"/>
    </row>
    <row r="834" spans="2:14" x14ac:dyDescent="0.25">
      <c r="B834" s="51"/>
      <c r="C834" s="53"/>
      <c r="D834" s="54"/>
      <c r="E834" s="55"/>
      <c r="F834" s="56"/>
      <c r="G834" s="56"/>
      <c r="H834" s="56"/>
      <c r="I834" s="57"/>
      <c r="J834" s="55"/>
      <c r="K834" s="55"/>
      <c r="L834" s="53"/>
      <c r="M834" s="58"/>
      <c r="N834" s="52"/>
    </row>
    <row r="835" spans="2:14" x14ac:dyDescent="0.25">
      <c r="B835" s="51"/>
      <c r="C835" s="53"/>
      <c r="D835" s="54"/>
      <c r="E835" s="55"/>
      <c r="F835" s="56"/>
      <c r="G835" s="56"/>
      <c r="H835" s="56"/>
      <c r="I835" s="57"/>
      <c r="J835" s="55"/>
      <c r="K835" s="55"/>
      <c r="L835" s="53"/>
      <c r="M835" s="58"/>
      <c r="N835" s="52"/>
    </row>
    <row r="836" spans="2:14" x14ac:dyDescent="0.25">
      <c r="B836" s="51"/>
      <c r="C836" s="53"/>
      <c r="D836" s="54"/>
      <c r="E836" s="55"/>
      <c r="F836" s="56"/>
      <c r="G836" s="56"/>
      <c r="H836" s="56"/>
      <c r="I836" s="57"/>
      <c r="J836" s="55"/>
      <c r="K836" s="55"/>
      <c r="L836" s="53"/>
      <c r="M836" s="58"/>
      <c r="N836" s="52"/>
    </row>
    <row r="837" spans="2:14" x14ac:dyDescent="0.25">
      <c r="B837" s="51"/>
      <c r="C837" s="53"/>
      <c r="D837" s="54"/>
      <c r="E837" s="55"/>
      <c r="F837" s="56"/>
      <c r="G837" s="56"/>
      <c r="H837" s="56"/>
      <c r="I837" s="57"/>
      <c r="J837" s="55"/>
      <c r="K837" s="55"/>
      <c r="L837" s="53"/>
      <c r="M837" s="58"/>
      <c r="N837" s="52"/>
    </row>
    <row r="838" spans="2:14" x14ac:dyDescent="0.25">
      <c r="B838" s="51"/>
      <c r="C838" s="53"/>
      <c r="D838" s="54"/>
      <c r="E838" s="55"/>
      <c r="F838" s="56"/>
      <c r="G838" s="56"/>
      <c r="H838" s="56"/>
      <c r="I838" s="57"/>
      <c r="J838" s="55"/>
      <c r="K838" s="55"/>
      <c r="L838" s="53"/>
      <c r="M838" s="58"/>
      <c r="N838" s="52"/>
    </row>
    <row r="839" spans="2:14" x14ac:dyDescent="0.25">
      <c r="B839" s="51"/>
      <c r="C839" s="53"/>
      <c r="D839" s="54"/>
      <c r="E839" s="55"/>
      <c r="F839" s="56"/>
      <c r="G839" s="56"/>
      <c r="H839" s="56"/>
      <c r="I839" s="57"/>
      <c r="J839" s="55"/>
      <c r="K839" s="55"/>
      <c r="L839" s="53"/>
      <c r="M839" s="58"/>
      <c r="N839" s="52"/>
    </row>
    <row r="840" spans="2:14" x14ac:dyDescent="0.25">
      <c r="B840" s="51"/>
      <c r="C840" s="53"/>
      <c r="D840" s="54"/>
      <c r="E840" s="55"/>
      <c r="F840" s="56"/>
      <c r="G840" s="56"/>
      <c r="H840" s="56"/>
      <c r="I840" s="57"/>
      <c r="J840" s="55"/>
      <c r="K840" s="55"/>
      <c r="L840" s="53"/>
      <c r="M840" s="58"/>
      <c r="N840" s="52"/>
    </row>
    <row r="841" spans="2:14" x14ac:dyDescent="0.25">
      <c r="B841" s="51"/>
      <c r="C841" s="53"/>
      <c r="D841" s="54"/>
      <c r="E841" s="55"/>
      <c r="F841" s="56"/>
      <c r="G841" s="56"/>
      <c r="H841" s="56"/>
      <c r="I841" s="57"/>
      <c r="J841" s="55"/>
      <c r="K841" s="55"/>
      <c r="L841" s="53"/>
      <c r="M841" s="58"/>
      <c r="N841" s="52"/>
    </row>
    <row r="842" spans="2:14" x14ac:dyDescent="0.25">
      <c r="B842" s="51"/>
      <c r="C842" s="53"/>
      <c r="D842" s="54"/>
      <c r="E842" s="55"/>
      <c r="F842" s="56"/>
      <c r="G842" s="56"/>
      <c r="H842" s="56"/>
      <c r="I842" s="57"/>
      <c r="J842" s="55"/>
      <c r="K842" s="55"/>
      <c r="L842" s="53"/>
      <c r="M842" s="58"/>
      <c r="N842" s="52"/>
    </row>
    <row r="843" spans="2:14" x14ac:dyDescent="0.25">
      <c r="B843" s="51"/>
      <c r="C843" s="53"/>
      <c r="D843" s="54"/>
      <c r="E843" s="55"/>
      <c r="F843" s="56"/>
      <c r="G843" s="56"/>
      <c r="H843" s="56"/>
      <c r="I843" s="57"/>
      <c r="J843" s="55"/>
      <c r="K843" s="55"/>
      <c r="L843" s="53"/>
      <c r="M843" s="58"/>
      <c r="N843" s="52"/>
    </row>
    <row r="844" spans="2:14" x14ac:dyDescent="0.25">
      <c r="B844" s="51"/>
      <c r="C844" s="53"/>
      <c r="D844" s="54"/>
      <c r="E844" s="55"/>
      <c r="F844" s="56"/>
      <c r="G844" s="56"/>
      <c r="H844" s="56"/>
      <c r="I844" s="57"/>
      <c r="J844" s="55"/>
      <c r="K844" s="55"/>
      <c r="L844" s="53"/>
      <c r="M844" s="58"/>
      <c r="N844" s="52"/>
    </row>
    <row r="845" spans="2:14" x14ac:dyDescent="0.25">
      <c r="B845" s="51"/>
      <c r="C845" s="53"/>
      <c r="D845" s="54"/>
      <c r="E845" s="55"/>
      <c r="F845" s="56"/>
      <c r="G845" s="56"/>
      <c r="H845" s="56"/>
      <c r="I845" s="57"/>
      <c r="J845" s="55"/>
      <c r="K845" s="55"/>
      <c r="L845" s="53"/>
      <c r="M845" s="58"/>
      <c r="N845" s="52"/>
    </row>
    <row r="846" spans="2:14" x14ac:dyDescent="0.25">
      <c r="B846" s="51"/>
      <c r="C846" s="53"/>
      <c r="D846" s="54"/>
      <c r="E846" s="55"/>
      <c r="F846" s="56"/>
      <c r="G846" s="56"/>
      <c r="H846" s="56"/>
      <c r="I846" s="57"/>
      <c r="J846" s="55"/>
      <c r="K846" s="55"/>
      <c r="L846" s="53"/>
      <c r="M846" s="58"/>
      <c r="N846" s="52"/>
    </row>
    <row r="847" spans="2:14" x14ac:dyDescent="0.25">
      <c r="B847" s="51"/>
      <c r="C847" s="53"/>
      <c r="D847" s="54"/>
      <c r="E847" s="55"/>
      <c r="F847" s="56"/>
      <c r="G847" s="56"/>
      <c r="H847" s="56"/>
      <c r="I847" s="57"/>
      <c r="J847" s="55"/>
      <c r="K847" s="55"/>
      <c r="L847" s="53"/>
      <c r="M847" s="58"/>
      <c r="N847" s="52"/>
    </row>
    <row r="848" spans="2:14" x14ac:dyDescent="0.25">
      <c r="B848" s="51"/>
      <c r="C848" s="53"/>
      <c r="D848" s="54"/>
      <c r="E848" s="55"/>
      <c r="F848" s="56"/>
      <c r="G848" s="56"/>
      <c r="H848" s="56"/>
      <c r="I848" s="57"/>
      <c r="J848" s="55"/>
      <c r="K848" s="55"/>
      <c r="L848" s="53"/>
      <c r="M848" s="58"/>
      <c r="N848" s="52"/>
    </row>
    <row r="849" spans="2:14" x14ac:dyDescent="0.25">
      <c r="B849" s="51"/>
      <c r="C849" s="53"/>
      <c r="D849" s="54"/>
      <c r="E849" s="55"/>
      <c r="F849" s="56"/>
      <c r="G849" s="56"/>
      <c r="H849" s="56"/>
      <c r="I849" s="57"/>
      <c r="J849" s="55"/>
      <c r="K849" s="55"/>
      <c r="L849" s="53"/>
      <c r="M849" s="58"/>
      <c r="N849" s="52"/>
    </row>
    <row r="850" spans="2:14" x14ac:dyDescent="0.25">
      <c r="B850" s="51"/>
      <c r="C850" s="53"/>
      <c r="D850" s="54"/>
      <c r="E850" s="55"/>
      <c r="F850" s="56"/>
      <c r="G850" s="56"/>
      <c r="H850" s="56"/>
      <c r="I850" s="57"/>
      <c r="J850" s="55"/>
      <c r="K850" s="55"/>
      <c r="L850" s="53"/>
      <c r="M850" s="58"/>
      <c r="N850" s="52"/>
    </row>
    <row r="851" spans="2:14" x14ac:dyDescent="0.25">
      <c r="B851" s="51"/>
      <c r="C851" s="53"/>
      <c r="D851" s="54"/>
      <c r="E851" s="55"/>
      <c r="F851" s="56"/>
      <c r="G851" s="56"/>
      <c r="H851" s="56"/>
      <c r="I851" s="57"/>
      <c r="J851" s="55"/>
      <c r="K851" s="55"/>
      <c r="L851" s="53"/>
      <c r="M851" s="58"/>
      <c r="N851" s="52"/>
    </row>
    <row r="852" spans="2:14" x14ac:dyDescent="0.25">
      <c r="B852" s="51"/>
      <c r="C852" s="53"/>
      <c r="D852" s="54"/>
      <c r="E852" s="55"/>
      <c r="F852" s="56"/>
      <c r="G852" s="56"/>
      <c r="H852" s="56"/>
      <c r="I852" s="57"/>
      <c r="J852" s="55"/>
      <c r="K852" s="55"/>
      <c r="L852" s="53"/>
      <c r="M852" s="58"/>
      <c r="N852" s="52"/>
    </row>
    <row r="853" spans="2:14" x14ac:dyDescent="0.25">
      <c r="B853" s="51"/>
      <c r="C853" s="53"/>
      <c r="D853" s="54"/>
      <c r="E853" s="55"/>
      <c r="F853" s="56"/>
      <c r="G853" s="56"/>
      <c r="H853" s="56"/>
      <c r="I853" s="57"/>
      <c r="J853" s="55"/>
      <c r="K853" s="55"/>
      <c r="L853" s="53"/>
      <c r="M853" s="58"/>
      <c r="N853" s="52"/>
    </row>
    <row r="854" spans="2:14" x14ac:dyDescent="0.25">
      <c r="B854" s="51"/>
      <c r="C854" s="53"/>
      <c r="D854" s="54"/>
      <c r="E854" s="55"/>
      <c r="F854" s="56"/>
      <c r="G854" s="56"/>
      <c r="H854" s="56"/>
      <c r="I854" s="57"/>
      <c r="J854" s="55"/>
      <c r="K854" s="55"/>
      <c r="L854" s="53"/>
      <c r="M854" s="58"/>
      <c r="N854" s="52"/>
    </row>
    <row r="855" spans="2:14" x14ac:dyDescent="0.25">
      <c r="B855" s="51"/>
      <c r="C855" s="53"/>
      <c r="D855" s="54"/>
      <c r="E855" s="55"/>
      <c r="F855" s="56"/>
      <c r="G855" s="56"/>
      <c r="H855" s="56"/>
      <c r="I855" s="57"/>
      <c r="J855" s="55"/>
      <c r="K855" s="55"/>
      <c r="L855" s="53"/>
      <c r="M855" s="58"/>
      <c r="N855" s="52"/>
    </row>
    <row r="856" spans="2:14" x14ac:dyDescent="0.25">
      <c r="B856" s="51"/>
      <c r="C856" s="53"/>
      <c r="D856" s="54"/>
      <c r="E856" s="55"/>
      <c r="F856" s="56"/>
      <c r="G856" s="56"/>
      <c r="H856" s="56"/>
      <c r="I856" s="57"/>
      <c r="J856" s="55"/>
      <c r="K856" s="55"/>
      <c r="L856" s="53"/>
      <c r="M856" s="58"/>
      <c r="N856" s="52"/>
    </row>
    <row r="857" spans="2:14" x14ac:dyDescent="0.25">
      <c r="B857" s="51"/>
      <c r="C857" s="53"/>
      <c r="D857" s="54"/>
      <c r="E857" s="55"/>
      <c r="F857" s="56"/>
      <c r="G857" s="56"/>
      <c r="H857" s="56"/>
      <c r="I857" s="57"/>
      <c r="J857" s="55"/>
      <c r="K857" s="55"/>
      <c r="L857" s="53"/>
      <c r="M857" s="58"/>
      <c r="N857" s="52"/>
    </row>
    <row r="858" spans="2:14" x14ac:dyDescent="0.25">
      <c r="B858" s="51"/>
      <c r="C858" s="53"/>
      <c r="D858" s="54"/>
      <c r="E858" s="55"/>
      <c r="F858" s="56"/>
      <c r="G858" s="56"/>
      <c r="H858" s="56"/>
      <c r="I858" s="57"/>
      <c r="J858" s="55"/>
      <c r="K858" s="55"/>
      <c r="L858" s="53"/>
      <c r="M858" s="58"/>
      <c r="N858" s="52"/>
    </row>
    <row r="859" spans="2:14" x14ac:dyDescent="0.25">
      <c r="B859" s="51"/>
      <c r="C859" s="53"/>
      <c r="D859" s="54"/>
      <c r="E859" s="55"/>
      <c r="F859" s="56"/>
      <c r="G859" s="56"/>
      <c r="H859" s="56"/>
      <c r="I859" s="57"/>
      <c r="J859" s="55"/>
      <c r="K859" s="55"/>
      <c r="L859" s="53"/>
      <c r="M859" s="58"/>
      <c r="N859" s="52"/>
    </row>
    <row r="860" spans="2:14" x14ac:dyDescent="0.25">
      <c r="B860" s="51"/>
      <c r="C860" s="53"/>
      <c r="D860" s="54"/>
      <c r="E860" s="55"/>
      <c r="F860" s="56"/>
      <c r="G860" s="56"/>
      <c r="H860" s="56"/>
      <c r="I860" s="57"/>
      <c r="J860" s="55"/>
      <c r="K860" s="55"/>
      <c r="L860" s="53"/>
      <c r="M860" s="58"/>
      <c r="N860" s="52"/>
    </row>
    <row r="861" spans="2:14" x14ac:dyDescent="0.25">
      <c r="B861" s="51"/>
      <c r="C861" s="53"/>
      <c r="D861" s="54"/>
      <c r="E861" s="55"/>
      <c r="F861" s="56"/>
      <c r="G861" s="56"/>
      <c r="H861" s="56"/>
      <c r="I861" s="57"/>
      <c r="J861" s="55"/>
      <c r="K861" s="55"/>
      <c r="L861" s="53"/>
      <c r="M861" s="58"/>
      <c r="N861" s="52"/>
    </row>
    <row r="862" spans="2:14" x14ac:dyDescent="0.25">
      <c r="B862" s="51"/>
      <c r="C862" s="53"/>
      <c r="D862" s="54"/>
      <c r="E862" s="55"/>
      <c r="F862" s="56"/>
      <c r="G862" s="56"/>
      <c r="H862" s="56"/>
      <c r="I862" s="57"/>
      <c r="J862" s="55"/>
      <c r="K862" s="55"/>
      <c r="L862" s="53"/>
      <c r="M862" s="58"/>
      <c r="N862" s="52"/>
    </row>
    <row r="863" spans="2:14" x14ac:dyDescent="0.25">
      <c r="B863" s="51"/>
      <c r="C863" s="53"/>
      <c r="D863" s="54"/>
      <c r="E863" s="55"/>
      <c r="F863" s="56"/>
      <c r="G863" s="56"/>
      <c r="H863" s="56"/>
      <c r="I863" s="57"/>
      <c r="J863" s="55"/>
      <c r="K863" s="55"/>
      <c r="L863" s="53"/>
      <c r="M863" s="58"/>
      <c r="N863" s="52"/>
    </row>
    <row r="864" spans="2:14" x14ac:dyDescent="0.25">
      <c r="B864" s="51"/>
      <c r="C864" s="53"/>
      <c r="D864" s="54"/>
      <c r="E864" s="55"/>
      <c r="F864" s="56"/>
      <c r="G864" s="56"/>
      <c r="H864" s="56"/>
      <c r="I864" s="57"/>
      <c r="J864" s="55"/>
      <c r="K864" s="55"/>
      <c r="L864" s="53"/>
      <c r="M864" s="58"/>
      <c r="N864" s="52"/>
    </row>
    <row r="865" spans="2:14" x14ac:dyDescent="0.25">
      <c r="B865" s="51"/>
      <c r="C865" s="53"/>
      <c r="D865" s="54"/>
      <c r="E865" s="55"/>
      <c r="F865" s="56"/>
      <c r="G865" s="56"/>
      <c r="H865" s="56"/>
      <c r="I865" s="57"/>
      <c r="J865" s="55"/>
      <c r="K865" s="55"/>
      <c r="L865" s="53"/>
      <c r="M865" s="58"/>
      <c r="N865" s="52"/>
    </row>
    <row r="866" spans="2:14" x14ac:dyDescent="0.25">
      <c r="B866" s="51"/>
      <c r="C866" s="53"/>
      <c r="D866" s="54"/>
      <c r="E866" s="55"/>
      <c r="F866" s="56"/>
      <c r="G866" s="56"/>
      <c r="H866" s="56"/>
      <c r="I866" s="57"/>
      <c r="J866" s="55"/>
      <c r="K866" s="55"/>
      <c r="L866" s="53"/>
      <c r="M866" s="58"/>
      <c r="N866" s="52"/>
    </row>
    <row r="867" spans="2:14" x14ac:dyDescent="0.25">
      <c r="B867" s="51"/>
      <c r="C867" s="53"/>
      <c r="D867" s="54"/>
      <c r="E867" s="55"/>
      <c r="F867" s="56"/>
      <c r="G867" s="56"/>
      <c r="H867" s="56"/>
      <c r="I867" s="57"/>
      <c r="J867" s="55"/>
      <c r="K867" s="55"/>
      <c r="L867" s="53"/>
      <c r="M867" s="58"/>
      <c r="N867" s="52"/>
    </row>
    <row r="868" spans="2:14" x14ac:dyDescent="0.25">
      <c r="B868" s="51"/>
      <c r="C868" s="53"/>
      <c r="D868" s="54"/>
      <c r="E868" s="55"/>
      <c r="F868" s="56"/>
      <c r="G868" s="56"/>
      <c r="H868" s="56"/>
      <c r="I868" s="57"/>
      <c r="J868" s="55"/>
      <c r="K868" s="55"/>
      <c r="L868" s="53"/>
      <c r="M868" s="58"/>
      <c r="N868" s="52"/>
    </row>
    <row r="869" spans="2:14" x14ac:dyDescent="0.25">
      <c r="B869" s="51"/>
      <c r="C869" s="53"/>
      <c r="D869" s="54"/>
      <c r="E869" s="55"/>
      <c r="F869" s="56"/>
      <c r="G869" s="56"/>
      <c r="H869" s="56"/>
      <c r="I869" s="57"/>
      <c r="J869" s="55"/>
      <c r="K869" s="55"/>
      <c r="L869" s="53"/>
      <c r="M869" s="58"/>
      <c r="N869" s="52"/>
    </row>
    <row r="870" spans="2:14" x14ac:dyDescent="0.25">
      <c r="B870" s="51"/>
      <c r="C870" s="53"/>
      <c r="D870" s="54"/>
      <c r="E870" s="55"/>
      <c r="F870" s="56"/>
      <c r="G870" s="56"/>
      <c r="H870" s="56"/>
      <c r="I870" s="57"/>
      <c r="J870" s="55"/>
      <c r="K870" s="55"/>
      <c r="L870" s="53"/>
      <c r="M870" s="58"/>
      <c r="N870" s="52"/>
    </row>
    <row r="871" spans="2:14" x14ac:dyDescent="0.25">
      <c r="B871" s="51"/>
      <c r="C871" s="53"/>
      <c r="D871" s="54"/>
      <c r="E871" s="55"/>
      <c r="F871" s="56"/>
      <c r="G871" s="56"/>
      <c r="H871" s="56"/>
      <c r="I871" s="57"/>
      <c r="J871" s="55"/>
      <c r="K871" s="55"/>
      <c r="L871" s="53"/>
      <c r="M871" s="58"/>
      <c r="N871" s="52"/>
    </row>
    <row r="872" spans="2:14" x14ac:dyDescent="0.25">
      <c r="B872" s="51"/>
      <c r="C872" s="53"/>
      <c r="D872" s="54"/>
      <c r="E872" s="55"/>
      <c r="F872" s="56"/>
      <c r="G872" s="56"/>
      <c r="H872" s="56"/>
      <c r="I872" s="57"/>
      <c r="J872" s="55"/>
      <c r="K872" s="55"/>
      <c r="L872" s="53"/>
      <c r="M872" s="58"/>
      <c r="N872" s="52"/>
    </row>
    <row r="873" spans="2:14" x14ac:dyDescent="0.25">
      <c r="B873" s="51"/>
      <c r="C873" s="53"/>
      <c r="D873" s="54"/>
      <c r="E873" s="55"/>
      <c r="F873" s="56"/>
      <c r="G873" s="56"/>
      <c r="H873" s="56"/>
      <c r="I873" s="57"/>
      <c r="J873" s="55"/>
      <c r="K873" s="55"/>
      <c r="L873" s="53"/>
      <c r="M873" s="58"/>
      <c r="N873" s="52"/>
    </row>
    <row r="874" spans="2:14" x14ac:dyDescent="0.25">
      <c r="B874" s="51"/>
      <c r="C874" s="53"/>
      <c r="D874" s="54"/>
      <c r="E874" s="55"/>
      <c r="F874" s="56"/>
      <c r="G874" s="56"/>
      <c r="H874" s="56"/>
      <c r="I874" s="57"/>
      <c r="J874" s="55"/>
      <c r="K874" s="55"/>
      <c r="L874" s="53"/>
      <c r="M874" s="58"/>
      <c r="N874" s="52"/>
    </row>
    <row r="875" spans="2:14" x14ac:dyDescent="0.25">
      <c r="B875" s="51"/>
      <c r="C875" s="53"/>
      <c r="D875" s="54"/>
      <c r="E875" s="55"/>
      <c r="F875" s="56"/>
      <c r="G875" s="56"/>
      <c r="H875" s="56"/>
      <c r="I875" s="57"/>
      <c r="J875" s="55"/>
      <c r="K875" s="55"/>
      <c r="L875" s="53"/>
      <c r="M875" s="58"/>
      <c r="N875" s="52"/>
    </row>
    <row r="876" spans="2:14" x14ac:dyDescent="0.25">
      <c r="B876" s="51"/>
      <c r="C876" s="53"/>
      <c r="D876" s="54"/>
      <c r="E876" s="55"/>
      <c r="F876" s="56"/>
      <c r="G876" s="56"/>
      <c r="H876" s="56"/>
      <c r="I876" s="57"/>
      <c r="J876" s="55"/>
      <c r="K876" s="55"/>
      <c r="L876" s="53"/>
      <c r="M876" s="58"/>
      <c r="N876" s="52"/>
    </row>
    <row r="877" spans="2:14" x14ac:dyDescent="0.25">
      <c r="B877" s="51"/>
      <c r="C877" s="53"/>
      <c r="D877" s="54"/>
      <c r="E877" s="55"/>
      <c r="F877" s="56"/>
      <c r="G877" s="56"/>
      <c r="H877" s="56"/>
      <c r="I877" s="57"/>
      <c r="J877" s="55"/>
      <c r="K877" s="55"/>
      <c r="L877" s="53"/>
      <c r="M877" s="58"/>
      <c r="N877" s="52"/>
    </row>
    <row r="878" spans="2:14" x14ac:dyDescent="0.25">
      <c r="B878" s="51"/>
      <c r="C878" s="53"/>
      <c r="D878" s="54"/>
      <c r="E878" s="55"/>
      <c r="F878" s="56"/>
      <c r="G878" s="56"/>
      <c r="H878" s="56"/>
      <c r="I878" s="57"/>
      <c r="J878" s="55"/>
      <c r="K878" s="55"/>
      <c r="L878" s="53"/>
      <c r="M878" s="58"/>
      <c r="N878" s="52"/>
    </row>
    <row r="879" spans="2:14" x14ac:dyDescent="0.25">
      <c r="B879" s="51"/>
      <c r="C879" s="53"/>
      <c r="D879" s="54"/>
      <c r="E879" s="55"/>
      <c r="F879" s="56"/>
      <c r="G879" s="56"/>
      <c r="H879" s="56"/>
      <c r="I879" s="57"/>
      <c r="J879" s="55"/>
      <c r="K879" s="55"/>
      <c r="L879" s="53"/>
      <c r="M879" s="58"/>
      <c r="N879" s="52"/>
    </row>
    <row r="880" spans="2:14" x14ac:dyDescent="0.25">
      <c r="B880" s="51"/>
      <c r="C880" s="53"/>
      <c r="D880" s="54"/>
      <c r="E880" s="55"/>
      <c r="F880" s="56"/>
      <c r="G880" s="56"/>
      <c r="H880" s="56"/>
      <c r="I880" s="57"/>
      <c r="J880" s="55"/>
      <c r="K880" s="55"/>
      <c r="L880" s="53"/>
      <c r="M880" s="58"/>
      <c r="N880" s="52"/>
    </row>
    <row r="881" spans="2:14" x14ac:dyDescent="0.25">
      <c r="B881" s="51"/>
      <c r="C881" s="53"/>
      <c r="D881" s="54"/>
      <c r="E881" s="55"/>
      <c r="F881" s="56"/>
      <c r="G881" s="56"/>
      <c r="H881" s="56"/>
      <c r="I881" s="57"/>
      <c r="J881" s="55"/>
      <c r="K881" s="55"/>
      <c r="L881" s="53"/>
      <c r="M881" s="58"/>
      <c r="N881" s="52"/>
    </row>
    <row r="882" spans="2:14" x14ac:dyDescent="0.25">
      <c r="B882" s="51"/>
      <c r="C882" s="53"/>
      <c r="D882" s="54"/>
      <c r="E882" s="55"/>
      <c r="F882" s="56"/>
      <c r="G882" s="56"/>
      <c r="H882" s="56"/>
      <c r="I882" s="57"/>
      <c r="J882" s="55"/>
      <c r="K882" s="55"/>
      <c r="L882" s="53"/>
      <c r="M882" s="58"/>
      <c r="N882" s="52"/>
    </row>
    <row r="883" spans="2:14" x14ac:dyDescent="0.25">
      <c r="B883" s="51"/>
      <c r="C883" s="53"/>
      <c r="D883" s="54"/>
      <c r="E883" s="55"/>
      <c r="F883" s="56"/>
      <c r="G883" s="56"/>
      <c r="H883" s="56"/>
      <c r="I883" s="57"/>
      <c r="J883" s="55"/>
      <c r="K883" s="55"/>
      <c r="L883" s="53"/>
      <c r="M883" s="58"/>
      <c r="N883" s="52"/>
    </row>
    <row r="884" spans="2:14" x14ac:dyDescent="0.25">
      <c r="B884" s="51"/>
      <c r="C884" s="53"/>
      <c r="D884" s="54"/>
      <c r="E884" s="55"/>
      <c r="F884" s="56"/>
      <c r="G884" s="56"/>
      <c r="H884" s="56"/>
      <c r="I884" s="57"/>
      <c r="J884" s="55"/>
      <c r="K884" s="55"/>
      <c r="L884" s="53"/>
      <c r="M884" s="58"/>
      <c r="N884" s="52"/>
    </row>
    <row r="885" spans="2:14" x14ac:dyDescent="0.25">
      <c r="B885" s="51"/>
      <c r="C885" s="53"/>
      <c r="D885" s="54"/>
      <c r="E885" s="55"/>
      <c r="F885" s="56"/>
      <c r="G885" s="56"/>
      <c r="H885" s="56"/>
      <c r="I885" s="57"/>
      <c r="J885" s="55"/>
      <c r="K885" s="55"/>
      <c r="L885" s="53"/>
      <c r="M885" s="58"/>
      <c r="N885" s="52"/>
    </row>
    <row r="886" spans="2:14" x14ac:dyDescent="0.25">
      <c r="B886" s="51"/>
      <c r="C886" s="53"/>
      <c r="D886" s="54"/>
      <c r="E886" s="55"/>
      <c r="F886" s="56"/>
      <c r="G886" s="56"/>
      <c r="H886" s="56"/>
      <c r="I886" s="57"/>
      <c r="J886" s="55"/>
      <c r="K886" s="55"/>
      <c r="L886" s="53"/>
      <c r="M886" s="58"/>
      <c r="N886" s="52"/>
    </row>
    <row r="887" spans="2:14" x14ac:dyDescent="0.25">
      <c r="B887" s="51"/>
      <c r="C887" s="53"/>
      <c r="D887" s="54"/>
      <c r="E887" s="55"/>
      <c r="F887" s="56"/>
      <c r="G887" s="56"/>
      <c r="H887" s="56"/>
      <c r="I887" s="57"/>
      <c r="J887" s="55"/>
      <c r="K887" s="55"/>
      <c r="L887" s="53"/>
      <c r="M887" s="58"/>
      <c r="N887" s="52"/>
    </row>
    <row r="888" spans="2:14" x14ac:dyDescent="0.25">
      <c r="B888" s="51"/>
      <c r="C888" s="53"/>
      <c r="D888" s="54"/>
      <c r="E888" s="55"/>
      <c r="F888" s="56"/>
      <c r="G888" s="56"/>
      <c r="H888" s="56"/>
      <c r="I888" s="57"/>
      <c r="J888" s="55"/>
      <c r="K888" s="55"/>
      <c r="L888" s="53"/>
      <c r="M888" s="58"/>
      <c r="N888" s="52"/>
    </row>
    <row r="889" spans="2:14" x14ac:dyDescent="0.25">
      <c r="B889" s="51"/>
      <c r="C889" s="53"/>
      <c r="D889" s="54"/>
      <c r="E889" s="55"/>
      <c r="F889" s="56"/>
      <c r="G889" s="56"/>
      <c r="H889" s="56"/>
      <c r="I889" s="57"/>
      <c r="J889" s="55"/>
      <c r="K889" s="55"/>
      <c r="L889" s="53"/>
      <c r="M889" s="58"/>
      <c r="N889" s="52"/>
    </row>
    <row r="890" spans="2:14" x14ac:dyDescent="0.25">
      <c r="B890" s="51"/>
      <c r="C890" s="53"/>
      <c r="D890" s="54"/>
      <c r="E890" s="55"/>
      <c r="F890" s="56"/>
      <c r="G890" s="56"/>
      <c r="H890" s="56"/>
      <c r="I890" s="57"/>
      <c r="J890" s="55"/>
      <c r="K890" s="55"/>
      <c r="L890" s="53"/>
      <c r="M890" s="58"/>
      <c r="N890" s="52"/>
    </row>
    <row r="891" spans="2:14" x14ac:dyDescent="0.25">
      <c r="B891" s="51"/>
      <c r="C891" s="53"/>
      <c r="D891" s="54"/>
      <c r="E891" s="55"/>
      <c r="F891" s="56"/>
      <c r="G891" s="56"/>
      <c r="H891" s="56"/>
      <c r="I891" s="57"/>
      <c r="J891" s="55"/>
      <c r="K891" s="55"/>
      <c r="L891" s="53"/>
      <c r="M891" s="58"/>
      <c r="N891" s="52"/>
    </row>
    <row r="892" spans="2:14" x14ac:dyDescent="0.25">
      <c r="B892" s="51"/>
      <c r="C892" s="53"/>
      <c r="D892" s="54"/>
      <c r="E892" s="55"/>
      <c r="F892" s="56"/>
      <c r="G892" s="56"/>
      <c r="H892" s="56"/>
      <c r="I892" s="57"/>
      <c r="J892" s="55"/>
      <c r="K892" s="55"/>
      <c r="L892" s="53"/>
      <c r="M892" s="58"/>
      <c r="N892" s="52"/>
    </row>
    <row r="893" spans="2:14" x14ac:dyDescent="0.25">
      <c r="B893" s="51"/>
      <c r="C893" s="53"/>
      <c r="D893" s="54"/>
      <c r="E893" s="55"/>
      <c r="F893" s="56"/>
      <c r="G893" s="56"/>
      <c r="H893" s="56"/>
      <c r="I893" s="57"/>
      <c r="J893" s="55"/>
      <c r="K893" s="55"/>
      <c r="L893" s="53"/>
      <c r="M893" s="58"/>
      <c r="N893" s="52"/>
    </row>
    <row r="894" spans="2:14" x14ac:dyDescent="0.25">
      <c r="B894" s="51"/>
      <c r="C894" s="53"/>
      <c r="D894" s="54"/>
      <c r="E894" s="55"/>
      <c r="F894" s="56"/>
      <c r="G894" s="56"/>
      <c r="H894" s="56"/>
      <c r="I894" s="57"/>
      <c r="J894" s="55"/>
      <c r="K894" s="55"/>
      <c r="L894" s="53"/>
      <c r="M894" s="58"/>
      <c r="N894" s="52"/>
    </row>
    <row r="895" spans="2:14" x14ac:dyDescent="0.25">
      <c r="B895" s="51"/>
      <c r="C895" s="53"/>
      <c r="D895" s="54"/>
      <c r="E895" s="55"/>
      <c r="F895" s="56"/>
      <c r="G895" s="56"/>
      <c r="H895" s="56"/>
      <c r="I895" s="57"/>
      <c r="J895" s="55"/>
      <c r="K895" s="55"/>
      <c r="L895" s="53"/>
      <c r="M895" s="58"/>
      <c r="N895" s="52"/>
    </row>
    <row r="896" spans="2:14" x14ac:dyDescent="0.25">
      <c r="B896" s="51"/>
      <c r="C896" s="53"/>
      <c r="D896" s="54"/>
      <c r="E896" s="55"/>
      <c r="F896" s="56"/>
      <c r="G896" s="56"/>
      <c r="H896" s="56"/>
      <c r="I896" s="57"/>
      <c r="J896" s="55"/>
      <c r="K896" s="55"/>
      <c r="L896" s="53"/>
      <c r="M896" s="58"/>
      <c r="N896" s="52"/>
    </row>
    <row r="897" spans="2:14" x14ac:dyDescent="0.25">
      <c r="B897" s="51"/>
      <c r="C897" s="53"/>
      <c r="D897" s="54"/>
      <c r="E897" s="55"/>
      <c r="F897" s="56"/>
      <c r="G897" s="56"/>
      <c r="H897" s="56"/>
      <c r="I897" s="57"/>
      <c r="J897" s="55"/>
      <c r="K897" s="55"/>
      <c r="L897" s="53"/>
      <c r="M897" s="58"/>
      <c r="N897" s="52"/>
    </row>
    <row r="898" spans="2:14" x14ac:dyDescent="0.25">
      <c r="B898" s="51"/>
      <c r="C898" s="53"/>
      <c r="D898" s="54"/>
      <c r="E898" s="55"/>
      <c r="F898" s="56"/>
      <c r="G898" s="56"/>
      <c r="H898" s="56"/>
      <c r="I898" s="57"/>
      <c r="J898" s="55"/>
      <c r="K898" s="55"/>
      <c r="L898" s="53"/>
      <c r="M898" s="58"/>
      <c r="N898" s="52"/>
    </row>
    <row r="899" spans="2:14" x14ac:dyDescent="0.25">
      <c r="B899" s="51"/>
      <c r="C899" s="53"/>
      <c r="D899" s="54"/>
      <c r="E899" s="55"/>
      <c r="F899" s="56"/>
      <c r="G899" s="56"/>
      <c r="H899" s="56"/>
      <c r="I899" s="57"/>
      <c r="J899" s="55"/>
      <c r="K899" s="55"/>
      <c r="L899" s="53"/>
      <c r="M899" s="58"/>
      <c r="N899" s="52"/>
    </row>
    <row r="900" spans="2:14" x14ac:dyDescent="0.25">
      <c r="B900" s="51"/>
      <c r="C900" s="53"/>
      <c r="D900" s="54"/>
      <c r="E900" s="55"/>
      <c r="F900" s="56"/>
      <c r="G900" s="56"/>
      <c r="H900" s="56"/>
      <c r="I900" s="57"/>
      <c r="J900" s="55"/>
      <c r="K900" s="55"/>
      <c r="L900" s="53"/>
      <c r="M900" s="58"/>
      <c r="N900" s="52"/>
    </row>
    <row r="901" spans="2:14" x14ac:dyDescent="0.25">
      <c r="B901" s="51"/>
      <c r="C901" s="53"/>
      <c r="D901" s="54"/>
      <c r="E901" s="55"/>
      <c r="F901" s="56"/>
      <c r="G901" s="56"/>
      <c r="H901" s="56"/>
      <c r="I901" s="57"/>
      <c r="J901" s="55"/>
      <c r="K901" s="55"/>
      <c r="L901" s="53"/>
      <c r="M901" s="58"/>
      <c r="N901" s="52"/>
    </row>
    <row r="902" spans="2:14" x14ac:dyDescent="0.25">
      <c r="B902" s="51"/>
      <c r="C902" s="53"/>
      <c r="D902" s="54"/>
      <c r="E902" s="55"/>
      <c r="F902" s="56"/>
      <c r="G902" s="56"/>
      <c r="H902" s="56"/>
      <c r="I902" s="57"/>
      <c r="J902" s="55"/>
      <c r="K902" s="55"/>
      <c r="L902" s="53"/>
      <c r="M902" s="58"/>
      <c r="N902" s="52"/>
    </row>
    <row r="903" spans="2:14" x14ac:dyDescent="0.25">
      <c r="B903" s="51"/>
      <c r="C903" s="53"/>
      <c r="D903" s="54"/>
      <c r="E903" s="55"/>
      <c r="F903" s="56"/>
      <c r="G903" s="56"/>
      <c r="H903" s="56"/>
      <c r="I903" s="57"/>
      <c r="J903" s="55"/>
      <c r="K903" s="55"/>
      <c r="L903" s="53"/>
      <c r="M903" s="58"/>
      <c r="N903" s="52"/>
    </row>
    <row r="904" spans="2:14" x14ac:dyDescent="0.25">
      <c r="B904" s="51"/>
      <c r="C904" s="53"/>
      <c r="D904" s="54"/>
      <c r="E904" s="55"/>
      <c r="F904" s="56"/>
      <c r="G904" s="56"/>
      <c r="H904" s="56"/>
      <c r="I904" s="57"/>
      <c r="J904" s="55"/>
      <c r="K904" s="55"/>
      <c r="L904" s="53"/>
      <c r="M904" s="58"/>
      <c r="N904" s="52"/>
    </row>
    <row r="905" spans="2:14" x14ac:dyDescent="0.25">
      <c r="B905" s="51"/>
      <c r="C905" s="53"/>
      <c r="D905" s="54"/>
      <c r="E905" s="55"/>
      <c r="F905" s="56"/>
      <c r="G905" s="56"/>
      <c r="H905" s="56"/>
      <c r="I905" s="57"/>
      <c r="J905" s="55"/>
      <c r="K905" s="55"/>
      <c r="L905" s="53"/>
      <c r="M905" s="58"/>
      <c r="N905" s="52"/>
    </row>
    <row r="906" spans="2:14" x14ac:dyDescent="0.25">
      <c r="B906" s="51"/>
      <c r="C906" s="53"/>
      <c r="D906" s="54"/>
      <c r="E906" s="55"/>
      <c r="F906" s="56"/>
      <c r="G906" s="56"/>
      <c r="H906" s="56"/>
      <c r="I906" s="57"/>
      <c r="J906" s="55"/>
      <c r="K906" s="55"/>
      <c r="L906" s="53"/>
      <c r="M906" s="58"/>
      <c r="N906" s="52"/>
    </row>
    <row r="907" spans="2:14" x14ac:dyDescent="0.25">
      <c r="B907" s="51"/>
      <c r="C907" s="53"/>
      <c r="D907" s="54"/>
      <c r="E907" s="55"/>
      <c r="F907" s="56"/>
      <c r="G907" s="56"/>
      <c r="H907" s="56"/>
      <c r="I907" s="57"/>
      <c r="J907" s="55"/>
      <c r="K907" s="55"/>
      <c r="L907" s="53"/>
      <c r="M907" s="58"/>
      <c r="N907" s="52"/>
    </row>
    <row r="908" spans="2:14" x14ac:dyDescent="0.25">
      <c r="B908" s="51"/>
      <c r="C908" s="53"/>
      <c r="D908" s="54"/>
      <c r="E908" s="55"/>
      <c r="F908" s="56"/>
      <c r="G908" s="56"/>
      <c r="H908" s="56"/>
      <c r="I908" s="57"/>
      <c r="J908" s="55"/>
      <c r="K908" s="55"/>
      <c r="L908" s="53"/>
      <c r="M908" s="58"/>
      <c r="N908" s="52"/>
    </row>
    <row r="909" spans="2:14" x14ac:dyDescent="0.25">
      <c r="B909" s="51"/>
      <c r="C909" s="53"/>
      <c r="D909" s="54"/>
      <c r="E909" s="55"/>
      <c r="F909" s="56"/>
      <c r="G909" s="56"/>
      <c r="H909" s="56"/>
      <c r="I909" s="57"/>
      <c r="J909" s="55"/>
      <c r="K909" s="55"/>
      <c r="L909" s="53"/>
      <c r="M909" s="58"/>
      <c r="N909" s="52"/>
    </row>
    <row r="910" spans="2:14" x14ac:dyDescent="0.25">
      <c r="B910" s="51"/>
      <c r="C910" s="53"/>
      <c r="D910" s="54"/>
      <c r="E910" s="55"/>
      <c r="F910" s="56"/>
      <c r="G910" s="56"/>
      <c r="H910" s="56"/>
      <c r="I910" s="57"/>
      <c r="J910" s="55"/>
      <c r="K910" s="55"/>
      <c r="L910" s="53"/>
      <c r="M910" s="58"/>
      <c r="N910" s="52"/>
    </row>
    <row r="911" spans="2:14" x14ac:dyDescent="0.25">
      <c r="B911" s="51"/>
      <c r="C911" s="53"/>
      <c r="D911" s="54"/>
      <c r="E911" s="55"/>
      <c r="F911" s="56"/>
      <c r="G911" s="56"/>
      <c r="H911" s="56"/>
      <c r="I911" s="57"/>
      <c r="J911" s="55"/>
      <c r="K911" s="55"/>
      <c r="L911" s="53"/>
      <c r="M911" s="58"/>
      <c r="N911" s="52"/>
    </row>
    <row r="912" spans="2:14" x14ac:dyDescent="0.25">
      <c r="B912" s="51"/>
      <c r="C912" s="53"/>
      <c r="D912" s="54"/>
      <c r="E912" s="55"/>
      <c r="F912" s="56"/>
      <c r="G912" s="56"/>
      <c r="H912" s="56"/>
      <c r="I912" s="57"/>
      <c r="J912" s="55"/>
      <c r="K912" s="55"/>
      <c r="L912" s="53"/>
      <c r="M912" s="58"/>
      <c r="N912" s="52"/>
    </row>
    <row r="913" spans="2:14" x14ac:dyDescent="0.25">
      <c r="B913" s="51"/>
      <c r="C913" s="53"/>
      <c r="D913" s="54"/>
      <c r="E913" s="55"/>
      <c r="F913" s="56"/>
      <c r="G913" s="56"/>
      <c r="H913" s="56"/>
      <c r="I913" s="57"/>
      <c r="J913" s="55"/>
      <c r="K913" s="55"/>
      <c r="L913" s="53"/>
      <c r="M913" s="58"/>
      <c r="N913" s="52"/>
    </row>
    <row r="914" spans="2:14" x14ac:dyDescent="0.25">
      <c r="B914" s="51"/>
      <c r="C914" s="53"/>
      <c r="D914" s="54"/>
      <c r="E914" s="55"/>
      <c r="F914" s="56"/>
      <c r="G914" s="56"/>
      <c r="H914" s="56"/>
      <c r="I914" s="57"/>
      <c r="J914" s="55"/>
      <c r="K914" s="55"/>
      <c r="L914" s="53"/>
      <c r="M914" s="58"/>
      <c r="N914" s="52"/>
    </row>
    <row r="915" spans="2:14" x14ac:dyDescent="0.25">
      <c r="B915" s="51"/>
      <c r="C915" s="53"/>
      <c r="D915" s="54"/>
      <c r="E915" s="55"/>
      <c r="F915" s="56"/>
      <c r="G915" s="56"/>
      <c r="H915" s="56"/>
      <c r="I915" s="57"/>
      <c r="J915" s="55"/>
      <c r="K915" s="55"/>
      <c r="L915" s="53"/>
      <c r="M915" s="58"/>
      <c r="N915" s="52"/>
    </row>
    <row r="916" spans="2:14" x14ac:dyDescent="0.25">
      <c r="B916" s="51"/>
      <c r="C916" s="53"/>
      <c r="D916" s="54"/>
      <c r="E916" s="55"/>
      <c r="F916" s="56"/>
      <c r="G916" s="56"/>
      <c r="H916" s="56"/>
      <c r="I916" s="57"/>
      <c r="J916" s="55"/>
      <c r="K916" s="55"/>
      <c r="L916" s="53"/>
      <c r="M916" s="58"/>
      <c r="N916" s="52"/>
    </row>
    <row r="917" spans="2:14" x14ac:dyDescent="0.25">
      <c r="B917" s="51"/>
      <c r="C917" s="53"/>
      <c r="D917" s="54"/>
      <c r="E917" s="55"/>
      <c r="F917" s="56"/>
      <c r="G917" s="56"/>
      <c r="H917" s="56"/>
      <c r="I917" s="57"/>
      <c r="J917" s="55"/>
      <c r="K917" s="55"/>
      <c r="L917" s="53"/>
      <c r="M917" s="58"/>
      <c r="N917" s="52"/>
    </row>
    <row r="918" spans="2:14" x14ac:dyDescent="0.25">
      <c r="B918" s="51"/>
      <c r="C918" s="53"/>
      <c r="D918" s="54"/>
      <c r="E918" s="55"/>
      <c r="F918" s="56"/>
      <c r="G918" s="56"/>
      <c r="H918" s="56"/>
      <c r="I918" s="57"/>
      <c r="J918" s="55"/>
      <c r="K918" s="55"/>
      <c r="L918" s="53"/>
      <c r="M918" s="58"/>
      <c r="N918" s="52"/>
    </row>
    <row r="919" spans="2:14" x14ac:dyDescent="0.25">
      <c r="B919" s="51"/>
      <c r="C919" s="53"/>
      <c r="D919" s="54"/>
      <c r="E919" s="55"/>
      <c r="F919" s="56"/>
      <c r="G919" s="56"/>
      <c r="H919" s="56"/>
      <c r="I919" s="57"/>
      <c r="J919" s="55"/>
      <c r="K919" s="55"/>
      <c r="L919" s="53"/>
      <c r="M919" s="58"/>
      <c r="N919" s="52"/>
    </row>
    <row r="920" spans="2:14" x14ac:dyDescent="0.25">
      <c r="B920" s="51"/>
      <c r="C920" s="53"/>
      <c r="D920" s="54"/>
      <c r="E920" s="55"/>
      <c r="F920" s="56"/>
      <c r="G920" s="56"/>
      <c r="H920" s="56"/>
      <c r="I920" s="57"/>
      <c r="J920" s="55"/>
      <c r="K920" s="55"/>
      <c r="L920" s="53"/>
      <c r="M920" s="58"/>
      <c r="N920" s="52"/>
    </row>
    <row r="921" spans="2:14" x14ac:dyDescent="0.25">
      <c r="B921" s="51"/>
      <c r="C921" s="53"/>
      <c r="D921" s="54"/>
      <c r="E921" s="55"/>
      <c r="F921" s="56"/>
      <c r="G921" s="56"/>
      <c r="H921" s="56"/>
      <c r="I921" s="57"/>
      <c r="J921" s="55"/>
      <c r="K921" s="55"/>
      <c r="L921" s="53"/>
      <c r="M921" s="58"/>
      <c r="N921" s="52"/>
    </row>
    <row r="922" spans="2:14" x14ac:dyDescent="0.25">
      <c r="B922" s="51"/>
      <c r="C922" s="53"/>
      <c r="D922" s="54"/>
      <c r="E922" s="55"/>
      <c r="F922" s="56"/>
      <c r="G922" s="56"/>
      <c r="H922" s="56"/>
      <c r="I922" s="57"/>
      <c r="J922" s="55"/>
      <c r="K922" s="55"/>
      <c r="L922" s="53"/>
      <c r="M922" s="58"/>
      <c r="N922" s="52"/>
    </row>
    <row r="923" spans="2:14" x14ac:dyDescent="0.25">
      <c r="B923" s="51"/>
      <c r="C923" s="53"/>
      <c r="D923" s="54"/>
      <c r="E923" s="55"/>
      <c r="F923" s="56"/>
      <c r="G923" s="56"/>
      <c r="H923" s="56"/>
      <c r="I923" s="57"/>
      <c r="J923" s="55"/>
      <c r="K923" s="55"/>
      <c r="L923" s="53"/>
      <c r="M923" s="58"/>
      <c r="N923" s="52"/>
    </row>
    <row r="924" spans="2:14" x14ac:dyDescent="0.25">
      <c r="B924" s="51"/>
      <c r="C924" s="53"/>
      <c r="D924" s="54"/>
      <c r="E924" s="55"/>
      <c r="F924" s="56"/>
      <c r="G924" s="56"/>
      <c r="H924" s="56"/>
      <c r="I924" s="57"/>
      <c r="J924" s="55"/>
      <c r="K924" s="55"/>
      <c r="L924" s="53"/>
      <c r="M924" s="58"/>
      <c r="N924" s="52"/>
    </row>
    <row r="925" spans="2:14" x14ac:dyDescent="0.25">
      <c r="B925" s="51"/>
      <c r="C925" s="53"/>
      <c r="D925" s="54"/>
      <c r="E925" s="55"/>
      <c r="F925" s="56"/>
      <c r="G925" s="56"/>
      <c r="H925" s="56"/>
      <c r="I925" s="57"/>
      <c r="J925" s="55"/>
      <c r="K925" s="55"/>
      <c r="L925" s="53"/>
      <c r="M925" s="58"/>
      <c r="N925" s="52"/>
    </row>
    <row r="926" spans="2:14" x14ac:dyDescent="0.25">
      <c r="B926" s="51"/>
      <c r="C926" s="53"/>
      <c r="D926" s="54"/>
      <c r="E926" s="55"/>
      <c r="F926" s="56"/>
      <c r="G926" s="56"/>
      <c r="H926" s="56"/>
      <c r="I926" s="57"/>
      <c r="J926" s="55"/>
      <c r="K926" s="55"/>
      <c r="L926" s="53"/>
      <c r="M926" s="58"/>
      <c r="N926" s="52"/>
    </row>
    <row r="927" spans="2:14" x14ac:dyDescent="0.25">
      <c r="B927" s="51"/>
      <c r="C927" s="53"/>
      <c r="D927" s="54"/>
      <c r="E927" s="55"/>
      <c r="F927" s="56"/>
      <c r="G927" s="56"/>
      <c r="H927" s="56"/>
      <c r="I927" s="57"/>
      <c r="J927" s="55"/>
      <c r="K927" s="55"/>
      <c r="L927" s="53"/>
      <c r="M927" s="58"/>
      <c r="N927" s="52"/>
    </row>
    <row r="928" spans="2:14" x14ac:dyDescent="0.25">
      <c r="B928" s="51"/>
      <c r="C928" s="53"/>
      <c r="D928" s="54"/>
      <c r="E928" s="55"/>
      <c r="F928" s="56"/>
      <c r="G928" s="56"/>
      <c r="H928" s="56"/>
      <c r="I928" s="57"/>
      <c r="J928" s="55"/>
      <c r="K928" s="55"/>
      <c r="L928" s="53"/>
      <c r="M928" s="58"/>
      <c r="N928" s="52"/>
    </row>
    <row r="929" spans="2:14" x14ac:dyDescent="0.25">
      <c r="B929" s="51"/>
      <c r="C929" s="53"/>
      <c r="D929" s="54"/>
      <c r="E929" s="55"/>
      <c r="F929" s="56"/>
      <c r="G929" s="56"/>
      <c r="H929" s="56"/>
      <c r="I929" s="57"/>
      <c r="J929" s="55"/>
      <c r="K929" s="55"/>
      <c r="L929" s="53"/>
      <c r="M929" s="58"/>
      <c r="N929" s="52"/>
    </row>
    <row r="930" spans="2:14" x14ac:dyDescent="0.25">
      <c r="B930" s="51"/>
      <c r="C930" s="53"/>
      <c r="D930" s="54"/>
      <c r="E930" s="55"/>
      <c r="F930" s="56"/>
      <c r="G930" s="56"/>
      <c r="H930" s="56"/>
      <c r="I930" s="57"/>
      <c r="J930" s="55"/>
      <c r="K930" s="55"/>
      <c r="L930" s="53"/>
      <c r="M930" s="58"/>
      <c r="N930" s="52"/>
    </row>
    <row r="931" spans="2:14" x14ac:dyDescent="0.25">
      <c r="B931" s="51"/>
      <c r="C931" s="53"/>
      <c r="D931" s="54"/>
      <c r="E931" s="55"/>
      <c r="F931" s="56"/>
      <c r="G931" s="56"/>
      <c r="H931" s="56"/>
      <c r="I931" s="57"/>
      <c r="J931" s="55"/>
      <c r="K931" s="55"/>
      <c r="L931" s="53"/>
      <c r="M931" s="58"/>
      <c r="N931" s="52"/>
    </row>
    <row r="932" spans="2:14" x14ac:dyDescent="0.25">
      <c r="B932" s="51"/>
      <c r="C932" s="53"/>
      <c r="D932" s="54"/>
      <c r="E932" s="55"/>
      <c r="F932" s="56"/>
      <c r="G932" s="56"/>
      <c r="H932" s="56"/>
      <c r="I932" s="57"/>
      <c r="J932" s="55"/>
      <c r="K932" s="55"/>
      <c r="L932" s="53"/>
      <c r="M932" s="58"/>
      <c r="N932" s="52"/>
    </row>
    <row r="933" spans="2:14" x14ac:dyDescent="0.25">
      <c r="B933" s="51"/>
      <c r="C933" s="53"/>
      <c r="D933" s="54"/>
      <c r="E933" s="55"/>
      <c r="F933" s="56"/>
      <c r="G933" s="56"/>
      <c r="H933" s="56"/>
      <c r="I933" s="57"/>
      <c r="J933" s="55"/>
      <c r="K933" s="55"/>
      <c r="L933" s="53"/>
      <c r="M933" s="58"/>
      <c r="N933" s="52"/>
    </row>
    <row r="934" spans="2:14" x14ac:dyDescent="0.25">
      <c r="B934" s="51"/>
      <c r="C934" s="53"/>
      <c r="D934" s="54"/>
      <c r="E934" s="55"/>
      <c r="F934" s="56"/>
      <c r="G934" s="56"/>
      <c r="H934" s="56"/>
      <c r="I934" s="57"/>
      <c r="J934" s="55"/>
      <c r="K934" s="55"/>
      <c r="L934" s="53"/>
      <c r="M934" s="58"/>
      <c r="N934" s="52"/>
    </row>
    <row r="935" spans="2:14" x14ac:dyDescent="0.25">
      <c r="B935" s="51"/>
      <c r="C935" s="53"/>
      <c r="D935" s="54"/>
      <c r="E935" s="55"/>
      <c r="F935" s="56"/>
      <c r="G935" s="56"/>
      <c r="H935" s="56"/>
      <c r="I935" s="57"/>
      <c r="J935" s="55"/>
      <c r="K935" s="55"/>
      <c r="L935" s="53"/>
      <c r="M935" s="58"/>
      <c r="N935" s="52"/>
    </row>
    <row r="936" spans="2:14" x14ac:dyDescent="0.25">
      <c r="B936" s="51"/>
      <c r="C936" s="53"/>
      <c r="D936" s="54"/>
      <c r="E936" s="55"/>
      <c r="F936" s="56"/>
      <c r="G936" s="56"/>
      <c r="H936" s="56"/>
      <c r="I936" s="57"/>
      <c r="J936" s="55"/>
      <c r="K936" s="55"/>
      <c r="L936" s="53"/>
      <c r="M936" s="58"/>
      <c r="N936" s="52"/>
    </row>
    <row r="937" spans="2:14" x14ac:dyDescent="0.25">
      <c r="B937" s="51"/>
      <c r="C937" s="53"/>
      <c r="D937" s="54"/>
      <c r="E937" s="55"/>
      <c r="F937" s="56"/>
      <c r="G937" s="56"/>
      <c r="H937" s="56"/>
      <c r="I937" s="57"/>
      <c r="J937" s="55"/>
      <c r="K937" s="55"/>
      <c r="L937" s="53"/>
      <c r="M937" s="58"/>
      <c r="N937" s="52"/>
    </row>
    <row r="938" spans="2:14" x14ac:dyDescent="0.25">
      <c r="B938" s="51"/>
      <c r="C938" s="53"/>
      <c r="D938" s="54"/>
      <c r="E938" s="55"/>
      <c r="F938" s="56"/>
      <c r="G938" s="56"/>
      <c r="H938" s="56"/>
      <c r="I938" s="57"/>
      <c r="J938" s="55"/>
      <c r="K938" s="55"/>
      <c r="L938" s="53"/>
      <c r="M938" s="58"/>
      <c r="N938" s="52"/>
    </row>
    <row r="939" spans="2:14" x14ac:dyDescent="0.25">
      <c r="B939" s="51"/>
      <c r="C939" s="53"/>
      <c r="D939" s="54"/>
      <c r="E939" s="55"/>
      <c r="F939" s="56"/>
      <c r="G939" s="56"/>
      <c r="H939" s="56"/>
      <c r="I939" s="57"/>
      <c r="J939" s="55"/>
      <c r="K939" s="55"/>
      <c r="L939" s="53"/>
      <c r="M939" s="58"/>
      <c r="N939" s="52"/>
    </row>
    <row r="940" spans="2:14" x14ac:dyDescent="0.25">
      <c r="B940" s="51"/>
      <c r="C940" s="53"/>
      <c r="D940" s="54"/>
      <c r="E940" s="55"/>
      <c r="F940" s="56"/>
      <c r="G940" s="56"/>
      <c r="H940" s="56"/>
      <c r="I940" s="57"/>
      <c r="J940" s="55"/>
      <c r="K940" s="55"/>
      <c r="L940" s="53"/>
      <c r="M940" s="58"/>
      <c r="N940" s="52"/>
    </row>
    <row r="941" spans="2:14" x14ac:dyDescent="0.25">
      <c r="B941" s="51"/>
      <c r="C941" s="53"/>
      <c r="D941" s="54"/>
      <c r="E941" s="55"/>
      <c r="F941" s="56"/>
      <c r="G941" s="56"/>
      <c r="H941" s="56"/>
      <c r="I941" s="57"/>
      <c r="J941" s="55"/>
      <c r="K941" s="55"/>
      <c r="L941" s="53"/>
      <c r="M941" s="58"/>
      <c r="N941" s="52"/>
    </row>
    <row r="942" spans="2:14" x14ac:dyDescent="0.25">
      <c r="B942" s="51"/>
      <c r="C942" s="53"/>
      <c r="D942" s="54"/>
      <c r="E942" s="55"/>
      <c r="F942" s="56"/>
      <c r="G942" s="56"/>
      <c r="H942" s="56"/>
      <c r="I942" s="57"/>
      <c r="J942" s="55"/>
      <c r="K942" s="55"/>
      <c r="L942" s="53"/>
      <c r="M942" s="58"/>
      <c r="N942" s="52"/>
    </row>
    <row r="943" spans="2:14" x14ac:dyDescent="0.25">
      <c r="B943" s="51"/>
      <c r="C943" s="53"/>
      <c r="D943" s="54"/>
      <c r="E943" s="55"/>
      <c r="F943" s="56"/>
      <c r="G943" s="56"/>
      <c r="H943" s="56"/>
      <c r="I943" s="57"/>
      <c r="J943" s="55"/>
      <c r="K943" s="55"/>
      <c r="L943" s="53"/>
      <c r="M943" s="58"/>
      <c r="N943" s="52"/>
    </row>
    <row r="944" spans="2:14" x14ac:dyDescent="0.25">
      <c r="B944" s="51"/>
      <c r="C944" s="53"/>
      <c r="D944" s="54"/>
      <c r="E944" s="55"/>
      <c r="F944" s="56"/>
      <c r="G944" s="56"/>
      <c r="H944" s="56"/>
      <c r="I944" s="57"/>
      <c r="J944" s="55"/>
      <c r="K944" s="55"/>
      <c r="L944" s="53"/>
      <c r="M944" s="58"/>
      <c r="N944" s="52"/>
    </row>
    <row r="945" spans="2:14" x14ac:dyDescent="0.25">
      <c r="B945" s="51"/>
      <c r="C945" s="53"/>
      <c r="D945" s="54"/>
      <c r="E945" s="55"/>
      <c r="F945" s="56"/>
      <c r="G945" s="56"/>
      <c r="H945" s="56"/>
      <c r="I945" s="57"/>
      <c r="J945" s="55"/>
      <c r="K945" s="55"/>
      <c r="L945" s="53"/>
      <c r="M945" s="58"/>
      <c r="N945" s="52"/>
    </row>
    <row r="946" spans="2:14" x14ac:dyDescent="0.25">
      <c r="B946" s="51"/>
      <c r="C946" s="53"/>
      <c r="D946" s="54"/>
      <c r="E946" s="55"/>
      <c r="F946" s="56"/>
      <c r="G946" s="56"/>
      <c r="H946" s="56"/>
      <c r="I946" s="57"/>
      <c r="J946" s="55"/>
      <c r="K946" s="55"/>
      <c r="L946" s="53"/>
      <c r="M946" s="58"/>
      <c r="N946" s="52"/>
    </row>
    <row r="947" spans="2:14" x14ac:dyDescent="0.25">
      <c r="B947" s="51"/>
      <c r="C947" s="53"/>
      <c r="D947" s="54"/>
      <c r="E947" s="55"/>
      <c r="F947" s="56"/>
      <c r="G947" s="56"/>
      <c r="H947" s="56"/>
      <c r="I947" s="57"/>
      <c r="J947" s="55"/>
      <c r="K947" s="55"/>
      <c r="L947" s="53"/>
      <c r="M947" s="58"/>
      <c r="N947" s="52"/>
    </row>
    <row r="948" spans="2:14" x14ac:dyDescent="0.25">
      <c r="B948" s="51"/>
      <c r="C948" s="53"/>
      <c r="D948" s="54"/>
      <c r="E948" s="55"/>
      <c r="F948" s="56"/>
      <c r="G948" s="56"/>
      <c r="H948" s="56"/>
      <c r="I948" s="57"/>
      <c r="J948" s="55"/>
      <c r="K948" s="55"/>
      <c r="L948" s="53"/>
      <c r="M948" s="58"/>
      <c r="N948" s="52"/>
    </row>
    <row r="949" spans="2:14" x14ac:dyDescent="0.25">
      <c r="B949" s="51"/>
      <c r="C949" s="53"/>
      <c r="D949" s="54"/>
      <c r="E949" s="55"/>
      <c r="F949" s="56"/>
      <c r="G949" s="56"/>
      <c r="H949" s="56"/>
      <c r="I949" s="57"/>
      <c r="J949" s="55"/>
      <c r="K949" s="55"/>
      <c r="L949" s="53"/>
      <c r="M949" s="58"/>
      <c r="N949" s="52"/>
    </row>
    <row r="950" spans="2:14" x14ac:dyDescent="0.25">
      <c r="B950" s="51"/>
      <c r="C950" s="53"/>
      <c r="D950" s="54"/>
      <c r="E950" s="55"/>
      <c r="F950" s="56"/>
      <c r="G950" s="56"/>
      <c r="H950" s="56"/>
      <c r="I950" s="57"/>
      <c r="J950" s="55"/>
      <c r="K950" s="55"/>
      <c r="L950" s="53"/>
      <c r="M950" s="58"/>
      <c r="N950" s="52"/>
    </row>
    <row r="951" spans="2:14" x14ac:dyDescent="0.25">
      <c r="B951" s="51"/>
      <c r="C951" s="53"/>
      <c r="D951" s="54"/>
      <c r="E951" s="55"/>
      <c r="F951" s="56"/>
      <c r="G951" s="56"/>
      <c r="H951" s="56"/>
      <c r="I951" s="57"/>
      <c r="J951" s="55"/>
      <c r="K951" s="55"/>
      <c r="L951" s="53"/>
      <c r="M951" s="58"/>
      <c r="N951" s="52"/>
    </row>
    <row r="952" spans="2:14" x14ac:dyDescent="0.25">
      <c r="B952" s="51"/>
      <c r="C952" s="53"/>
      <c r="D952" s="54"/>
      <c r="E952" s="55"/>
      <c r="F952" s="56"/>
      <c r="G952" s="56"/>
      <c r="H952" s="56"/>
      <c r="I952" s="57"/>
      <c r="J952" s="55"/>
      <c r="K952" s="55"/>
      <c r="L952" s="53"/>
      <c r="M952" s="58"/>
      <c r="N952" s="52"/>
    </row>
    <row r="953" spans="2:14" x14ac:dyDescent="0.25">
      <c r="B953" s="51"/>
      <c r="C953" s="53"/>
      <c r="D953" s="54"/>
      <c r="E953" s="55"/>
      <c r="F953" s="56"/>
      <c r="G953" s="56"/>
      <c r="H953" s="56"/>
      <c r="I953" s="57"/>
      <c r="J953" s="55"/>
      <c r="K953" s="55"/>
      <c r="L953" s="53"/>
      <c r="M953" s="58"/>
      <c r="N953" s="52"/>
    </row>
    <row r="954" spans="2:14" x14ac:dyDescent="0.25">
      <c r="B954" s="51"/>
      <c r="C954" s="53"/>
      <c r="D954" s="54"/>
      <c r="E954" s="55"/>
      <c r="F954" s="56"/>
      <c r="G954" s="56"/>
      <c r="H954" s="56"/>
      <c r="I954" s="57"/>
      <c r="J954" s="55"/>
      <c r="K954" s="55"/>
      <c r="L954" s="53"/>
      <c r="M954" s="58"/>
      <c r="N954" s="52"/>
    </row>
    <row r="955" spans="2:14" x14ac:dyDescent="0.25">
      <c r="B955" s="51"/>
      <c r="C955" s="53"/>
      <c r="D955" s="54"/>
      <c r="E955" s="55"/>
      <c r="F955" s="56"/>
      <c r="G955" s="56"/>
      <c r="H955" s="56"/>
      <c r="I955" s="57"/>
      <c r="J955" s="55"/>
      <c r="K955" s="55"/>
      <c r="L955" s="53"/>
      <c r="M955" s="58"/>
      <c r="N955" s="52"/>
    </row>
    <row r="956" spans="2:14" x14ac:dyDescent="0.25">
      <c r="B956" s="51"/>
      <c r="C956" s="53"/>
      <c r="D956" s="54"/>
      <c r="E956" s="55"/>
      <c r="F956" s="56"/>
      <c r="G956" s="56"/>
      <c r="H956" s="56"/>
      <c r="I956" s="57"/>
      <c r="J956" s="55"/>
      <c r="K956" s="55"/>
      <c r="L956" s="53"/>
      <c r="M956" s="58"/>
      <c r="N956" s="52"/>
    </row>
    <row r="957" spans="2:14" x14ac:dyDescent="0.25">
      <c r="B957" s="51"/>
      <c r="C957" s="53"/>
      <c r="D957" s="54"/>
      <c r="E957" s="55"/>
      <c r="F957" s="56"/>
      <c r="G957" s="56"/>
      <c r="H957" s="56"/>
      <c r="I957" s="57"/>
      <c r="J957" s="55"/>
      <c r="K957" s="55"/>
      <c r="L957" s="53"/>
      <c r="M957" s="58"/>
      <c r="N957" s="52"/>
    </row>
    <row r="958" spans="2:14" x14ac:dyDescent="0.25">
      <c r="B958" s="51"/>
      <c r="C958" s="53"/>
      <c r="D958" s="54"/>
      <c r="E958" s="55"/>
      <c r="F958" s="56"/>
      <c r="G958" s="56"/>
      <c r="H958" s="56"/>
      <c r="I958" s="57"/>
      <c r="J958" s="55"/>
      <c r="K958" s="55"/>
      <c r="L958" s="53"/>
      <c r="M958" s="58"/>
      <c r="N958" s="52"/>
    </row>
    <row r="959" spans="2:14" x14ac:dyDescent="0.25">
      <c r="B959" s="51"/>
      <c r="C959" s="53"/>
      <c r="D959" s="54"/>
      <c r="E959" s="55"/>
      <c r="F959" s="56"/>
      <c r="G959" s="56"/>
      <c r="H959" s="56"/>
      <c r="I959" s="57"/>
      <c r="J959" s="55"/>
      <c r="K959" s="55"/>
      <c r="L959" s="53"/>
      <c r="M959" s="58"/>
      <c r="N959" s="52"/>
    </row>
    <row r="960" spans="2:14" x14ac:dyDescent="0.25">
      <c r="B960" s="51"/>
      <c r="C960" s="53"/>
      <c r="D960" s="54"/>
      <c r="E960" s="55"/>
      <c r="F960" s="56"/>
      <c r="G960" s="56"/>
      <c r="H960" s="56"/>
      <c r="I960" s="57"/>
      <c r="J960" s="55"/>
      <c r="K960" s="55"/>
      <c r="L960" s="53"/>
      <c r="M960" s="58"/>
      <c r="N960" s="52"/>
    </row>
    <row r="961" spans="2:14" x14ac:dyDescent="0.25">
      <c r="B961" s="51"/>
      <c r="C961" s="53"/>
      <c r="D961" s="54"/>
      <c r="E961" s="55"/>
      <c r="F961" s="56"/>
      <c r="G961" s="56"/>
      <c r="H961" s="56"/>
      <c r="I961" s="57"/>
      <c r="J961" s="55"/>
      <c r="K961" s="55"/>
      <c r="L961" s="53"/>
      <c r="M961" s="58"/>
      <c r="N961" s="52"/>
    </row>
    <row r="962" spans="2:14" x14ac:dyDescent="0.25">
      <c r="B962" s="51"/>
      <c r="C962" s="53"/>
      <c r="D962" s="54"/>
      <c r="E962" s="55"/>
      <c r="F962" s="56"/>
      <c r="G962" s="56"/>
      <c r="H962" s="56"/>
      <c r="I962" s="57"/>
      <c r="J962" s="55"/>
      <c r="K962" s="55"/>
      <c r="L962" s="53"/>
      <c r="M962" s="58"/>
      <c r="N962" s="52"/>
    </row>
    <row r="963" spans="2:14" x14ac:dyDescent="0.25">
      <c r="B963" s="51"/>
      <c r="C963" s="53"/>
      <c r="D963" s="54"/>
      <c r="E963" s="55"/>
      <c r="F963" s="56"/>
      <c r="G963" s="56"/>
      <c r="H963" s="56"/>
      <c r="I963" s="57"/>
      <c r="J963" s="55"/>
      <c r="K963" s="55"/>
      <c r="L963" s="53"/>
      <c r="M963" s="58"/>
      <c r="N963" s="52"/>
    </row>
    <row r="964" spans="2:14" x14ac:dyDescent="0.25">
      <c r="B964" s="51"/>
      <c r="C964" s="53"/>
      <c r="D964" s="54"/>
      <c r="E964" s="55"/>
      <c r="F964" s="56"/>
      <c r="G964" s="56"/>
      <c r="H964" s="56"/>
      <c r="I964" s="57"/>
      <c r="J964" s="55"/>
      <c r="K964" s="55"/>
      <c r="L964" s="53"/>
      <c r="M964" s="58"/>
      <c r="N964" s="52"/>
    </row>
    <row r="965" spans="2:14" x14ac:dyDescent="0.25">
      <c r="B965" s="51"/>
      <c r="C965" s="53"/>
      <c r="D965" s="54"/>
      <c r="E965" s="55"/>
      <c r="F965" s="56"/>
      <c r="G965" s="56"/>
      <c r="H965" s="56"/>
      <c r="I965" s="57"/>
      <c r="J965" s="55"/>
      <c r="K965" s="55"/>
      <c r="L965" s="53"/>
      <c r="M965" s="58"/>
      <c r="N965" s="52"/>
    </row>
    <row r="966" spans="2:14" x14ac:dyDescent="0.25">
      <c r="B966" s="51"/>
      <c r="C966" s="53"/>
      <c r="D966" s="54"/>
      <c r="E966" s="55"/>
      <c r="F966" s="56"/>
      <c r="G966" s="56"/>
      <c r="H966" s="56"/>
      <c r="I966" s="57"/>
      <c r="J966" s="55"/>
      <c r="K966" s="55"/>
      <c r="L966" s="53"/>
      <c r="M966" s="58"/>
      <c r="N966" s="52"/>
    </row>
    <row r="967" spans="2:14" x14ac:dyDescent="0.25">
      <c r="B967" s="51"/>
      <c r="C967" s="53"/>
      <c r="D967" s="54"/>
      <c r="E967" s="55"/>
      <c r="F967" s="56"/>
      <c r="G967" s="56"/>
      <c r="H967" s="56"/>
      <c r="I967" s="57"/>
      <c r="J967" s="55"/>
      <c r="K967" s="55"/>
      <c r="L967" s="53"/>
      <c r="M967" s="58"/>
      <c r="N967" s="52"/>
    </row>
    <row r="968" spans="2:14" x14ac:dyDescent="0.25">
      <c r="B968" s="51"/>
      <c r="C968" s="53"/>
      <c r="D968" s="54"/>
      <c r="E968" s="55"/>
      <c r="F968" s="56"/>
      <c r="G968" s="56"/>
      <c r="H968" s="56"/>
      <c r="I968" s="57"/>
      <c r="J968" s="55"/>
      <c r="K968" s="55"/>
      <c r="L968" s="53"/>
      <c r="M968" s="58"/>
      <c r="N968" s="52"/>
    </row>
    <row r="969" spans="2:14" x14ac:dyDescent="0.25">
      <c r="B969" s="51"/>
      <c r="C969" s="53"/>
      <c r="D969" s="54"/>
      <c r="E969" s="55"/>
      <c r="F969" s="56"/>
      <c r="G969" s="56"/>
      <c r="H969" s="56"/>
      <c r="I969" s="57"/>
      <c r="J969" s="55"/>
      <c r="K969" s="55"/>
      <c r="L969" s="53"/>
      <c r="M969" s="58"/>
      <c r="N969" s="52"/>
    </row>
    <row r="970" spans="2:14" x14ac:dyDescent="0.25">
      <c r="B970" s="51"/>
      <c r="C970" s="53"/>
      <c r="D970" s="54"/>
      <c r="E970" s="55"/>
      <c r="F970" s="56"/>
      <c r="G970" s="56"/>
      <c r="H970" s="56"/>
      <c r="I970" s="57"/>
      <c r="J970" s="55"/>
      <c r="K970" s="55"/>
      <c r="L970" s="53"/>
      <c r="M970" s="58"/>
      <c r="N970" s="52"/>
    </row>
    <row r="971" spans="2:14" x14ac:dyDescent="0.25">
      <c r="B971" s="51"/>
      <c r="C971" s="53"/>
      <c r="D971" s="54"/>
      <c r="E971" s="55"/>
      <c r="F971" s="56"/>
      <c r="G971" s="56"/>
      <c r="H971" s="56"/>
      <c r="I971" s="57"/>
      <c r="J971" s="55"/>
      <c r="K971" s="55"/>
      <c r="L971" s="53"/>
      <c r="M971" s="58"/>
      <c r="N971" s="52"/>
    </row>
    <row r="972" spans="2:14" x14ac:dyDescent="0.25">
      <c r="B972" s="51"/>
      <c r="C972" s="53"/>
      <c r="D972" s="54"/>
      <c r="E972" s="55"/>
      <c r="F972" s="56"/>
      <c r="G972" s="56"/>
      <c r="H972" s="56"/>
      <c r="I972" s="57"/>
      <c r="J972" s="55"/>
      <c r="K972" s="55"/>
      <c r="L972" s="53"/>
      <c r="M972" s="58"/>
      <c r="N972" s="52"/>
    </row>
    <row r="973" spans="2:14" x14ac:dyDescent="0.25">
      <c r="B973" s="51"/>
      <c r="C973" s="53"/>
      <c r="D973" s="54"/>
      <c r="E973" s="55"/>
      <c r="F973" s="56"/>
      <c r="G973" s="56"/>
      <c r="H973" s="56"/>
      <c r="I973" s="57"/>
      <c r="J973" s="55"/>
      <c r="K973" s="55"/>
      <c r="L973" s="53"/>
      <c r="M973" s="58"/>
      <c r="N973" s="52"/>
    </row>
    <row r="974" spans="2:14" x14ac:dyDescent="0.25">
      <c r="B974" s="51"/>
      <c r="C974" s="53"/>
      <c r="D974" s="54"/>
      <c r="E974" s="55"/>
      <c r="F974" s="56"/>
      <c r="G974" s="56"/>
      <c r="H974" s="56"/>
      <c r="I974" s="57"/>
      <c r="J974" s="55"/>
      <c r="K974" s="55"/>
      <c r="L974" s="53"/>
      <c r="M974" s="58"/>
      <c r="N974" s="52"/>
    </row>
    <row r="975" spans="2:14" x14ac:dyDescent="0.25">
      <c r="B975" s="51"/>
      <c r="C975" s="53"/>
      <c r="D975" s="54"/>
      <c r="E975" s="55"/>
      <c r="F975" s="56"/>
      <c r="G975" s="56"/>
      <c r="H975" s="56"/>
      <c r="I975" s="57"/>
      <c r="J975" s="55"/>
      <c r="K975" s="55"/>
      <c r="L975" s="53"/>
      <c r="M975" s="58"/>
      <c r="N975" s="52"/>
    </row>
    <row r="976" spans="2:14" x14ac:dyDescent="0.25">
      <c r="B976" s="51"/>
      <c r="C976" s="53"/>
      <c r="D976" s="54"/>
      <c r="E976" s="55"/>
      <c r="F976" s="56"/>
      <c r="G976" s="56"/>
      <c r="H976" s="56"/>
      <c r="I976" s="57"/>
      <c r="J976" s="55"/>
      <c r="K976" s="55"/>
      <c r="L976" s="53"/>
      <c r="M976" s="58"/>
      <c r="N976" s="52"/>
    </row>
    <row r="977" spans="2:14" x14ac:dyDescent="0.25">
      <c r="B977" s="51"/>
      <c r="C977" s="53"/>
      <c r="D977" s="54"/>
      <c r="E977" s="55"/>
      <c r="F977" s="56"/>
      <c r="G977" s="56"/>
      <c r="H977" s="56"/>
      <c r="I977" s="57"/>
      <c r="J977" s="55"/>
      <c r="K977" s="55"/>
      <c r="L977" s="53"/>
      <c r="M977" s="58"/>
      <c r="N977" s="52"/>
    </row>
    <row r="978" spans="2:14" x14ac:dyDescent="0.25">
      <c r="B978" s="51"/>
      <c r="C978" s="53"/>
      <c r="D978" s="54"/>
      <c r="E978" s="55"/>
      <c r="F978" s="56"/>
      <c r="G978" s="56"/>
      <c r="H978" s="56"/>
      <c r="I978" s="57"/>
      <c r="J978" s="55"/>
      <c r="K978" s="55"/>
      <c r="L978" s="53"/>
      <c r="M978" s="58"/>
      <c r="N978" s="52"/>
    </row>
    <row r="979" spans="2:14" x14ac:dyDescent="0.25">
      <c r="B979" s="51"/>
      <c r="C979" s="53"/>
      <c r="D979" s="54"/>
      <c r="E979" s="55"/>
      <c r="F979" s="56"/>
      <c r="G979" s="56"/>
      <c r="H979" s="56"/>
      <c r="I979" s="57"/>
      <c r="J979" s="55"/>
      <c r="K979" s="55"/>
      <c r="L979" s="53"/>
      <c r="M979" s="58"/>
      <c r="N979" s="52"/>
    </row>
    <row r="980" spans="2:14" x14ac:dyDescent="0.25">
      <c r="B980" s="51"/>
      <c r="C980" s="53"/>
      <c r="D980" s="54"/>
      <c r="E980" s="55"/>
      <c r="F980" s="56"/>
      <c r="G980" s="56"/>
      <c r="H980" s="56"/>
      <c r="I980" s="57"/>
      <c r="J980" s="55"/>
      <c r="K980" s="55"/>
      <c r="L980" s="53"/>
      <c r="M980" s="58"/>
      <c r="N980" s="52"/>
    </row>
    <row r="981" spans="2:14" x14ac:dyDescent="0.25">
      <c r="B981" s="51"/>
      <c r="C981" s="53"/>
      <c r="D981" s="54"/>
      <c r="E981" s="55"/>
      <c r="F981" s="56"/>
      <c r="G981" s="56"/>
      <c r="H981" s="56"/>
      <c r="I981" s="57"/>
      <c r="J981" s="55"/>
      <c r="K981" s="55"/>
      <c r="L981" s="53"/>
      <c r="M981" s="58"/>
      <c r="N981" s="52"/>
    </row>
    <row r="982" spans="2:14" x14ac:dyDescent="0.25">
      <c r="B982" s="51"/>
      <c r="C982" s="53"/>
      <c r="D982" s="54"/>
      <c r="E982" s="55"/>
      <c r="F982" s="56"/>
      <c r="G982" s="56"/>
      <c r="H982" s="56"/>
      <c r="I982" s="57"/>
      <c r="J982" s="55"/>
      <c r="K982" s="55"/>
      <c r="L982" s="53"/>
      <c r="M982" s="58"/>
      <c r="N982" s="52"/>
    </row>
    <row r="983" spans="2:14" x14ac:dyDescent="0.25">
      <c r="B983" s="51"/>
      <c r="C983" s="53"/>
      <c r="D983" s="54"/>
      <c r="E983" s="55"/>
      <c r="F983" s="56"/>
      <c r="G983" s="56"/>
      <c r="H983" s="56"/>
      <c r="I983" s="57"/>
      <c r="J983" s="55"/>
      <c r="K983" s="55"/>
      <c r="L983" s="53"/>
      <c r="M983" s="58"/>
      <c r="N983" s="52"/>
    </row>
    <row r="984" spans="2:14" x14ac:dyDescent="0.25">
      <c r="B984" s="51"/>
      <c r="C984" s="53"/>
      <c r="D984" s="54"/>
      <c r="E984" s="55"/>
      <c r="F984" s="56"/>
      <c r="G984" s="56"/>
      <c r="H984" s="56"/>
      <c r="I984" s="57"/>
      <c r="J984" s="55"/>
      <c r="K984" s="55"/>
      <c r="L984" s="53"/>
      <c r="M984" s="58"/>
      <c r="N984" s="52"/>
    </row>
    <row r="985" spans="2:14" x14ac:dyDescent="0.25">
      <c r="B985" s="51"/>
      <c r="C985" s="53"/>
      <c r="D985" s="54"/>
      <c r="E985" s="55"/>
      <c r="F985" s="56"/>
      <c r="G985" s="56"/>
      <c r="H985" s="56"/>
      <c r="I985" s="57"/>
      <c r="J985" s="55"/>
      <c r="K985" s="55"/>
      <c r="L985" s="53"/>
      <c r="M985" s="58"/>
      <c r="N985" s="52"/>
    </row>
    <row r="986" spans="2:14" x14ac:dyDescent="0.25">
      <c r="B986" s="51"/>
      <c r="C986" s="53"/>
      <c r="D986" s="54"/>
      <c r="E986" s="55"/>
      <c r="F986" s="56"/>
      <c r="G986" s="56"/>
      <c r="H986" s="56"/>
      <c r="I986" s="57"/>
      <c r="J986" s="55"/>
      <c r="K986" s="55"/>
      <c r="L986" s="53"/>
      <c r="M986" s="58"/>
      <c r="N986" s="52"/>
    </row>
    <row r="987" spans="2:14" x14ac:dyDescent="0.25">
      <c r="B987" s="51"/>
      <c r="C987" s="53"/>
      <c r="D987" s="54"/>
      <c r="E987" s="55"/>
      <c r="F987" s="56"/>
      <c r="G987" s="56"/>
      <c r="H987" s="56"/>
      <c r="I987" s="57"/>
      <c r="J987" s="55"/>
      <c r="K987" s="55"/>
      <c r="L987" s="53"/>
      <c r="M987" s="58"/>
      <c r="N987" s="52"/>
    </row>
    <row r="988" spans="2:14" x14ac:dyDescent="0.25">
      <c r="B988" s="51"/>
      <c r="C988" s="53"/>
      <c r="D988" s="54"/>
      <c r="E988" s="55"/>
      <c r="F988" s="56"/>
      <c r="G988" s="56"/>
      <c r="H988" s="56"/>
      <c r="I988" s="57"/>
      <c r="J988" s="55"/>
      <c r="K988" s="55"/>
      <c r="L988" s="53"/>
      <c r="M988" s="58"/>
      <c r="N988" s="52"/>
    </row>
    <row r="989" spans="2:14" x14ac:dyDescent="0.25">
      <c r="B989" s="51"/>
      <c r="C989" s="53"/>
      <c r="D989" s="54"/>
      <c r="E989" s="55"/>
      <c r="F989" s="56"/>
      <c r="G989" s="56"/>
      <c r="H989" s="56"/>
      <c r="I989" s="57"/>
      <c r="J989" s="55"/>
      <c r="K989" s="55"/>
      <c r="L989" s="53"/>
      <c r="M989" s="58"/>
      <c r="N989" s="52"/>
    </row>
    <row r="990" spans="2:14" x14ac:dyDescent="0.25">
      <c r="B990" s="51"/>
      <c r="C990" s="53"/>
      <c r="D990" s="54"/>
      <c r="E990" s="55"/>
      <c r="F990" s="56"/>
      <c r="G990" s="56"/>
      <c r="H990" s="56"/>
      <c r="I990" s="57"/>
      <c r="J990" s="55"/>
      <c r="K990" s="55"/>
      <c r="L990" s="53"/>
      <c r="M990" s="58"/>
      <c r="N990" s="52"/>
    </row>
    <row r="991" spans="2:14" x14ac:dyDescent="0.25">
      <c r="B991" s="51"/>
      <c r="C991" s="53"/>
      <c r="D991" s="54"/>
      <c r="E991" s="55"/>
      <c r="F991" s="56"/>
      <c r="G991" s="56"/>
      <c r="H991" s="56"/>
      <c r="I991" s="57"/>
      <c r="J991" s="55"/>
      <c r="K991" s="55"/>
      <c r="L991" s="53"/>
      <c r="M991" s="58"/>
      <c r="N991" s="52"/>
    </row>
    <row r="992" spans="2:14" x14ac:dyDescent="0.25">
      <c r="B992" s="51"/>
      <c r="C992" s="53"/>
      <c r="D992" s="54"/>
      <c r="E992" s="55"/>
      <c r="F992" s="56"/>
      <c r="G992" s="56"/>
      <c r="H992" s="56"/>
      <c r="I992" s="57"/>
      <c r="J992" s="55"/>
      <c r="K992" s="55"/>
      <c r="L992" s="53"/>
      <c r="M992" s="58"/>
      <c r="N992" s="52"/>
    </row>
    <row r="993" spans="2:14" x14ac:dyDescent="0.25">
      <c r="B993" s="51"/>
      <c r="C993" s="53"/>
      <c r="D993" s="54"/>
      <c r="E993" s="55"/>
      <c r="F993" s="56"/>
      <c r="G993" s="56"/>
      <c r="H993" s="56"/>
      <c r="I993" s="57"/>
      <c r="J993" s="55"/>
      <c r="K993" s="55"/>
      <c r="L993" s="53"/>
      <c r="M993" s="58"/>
      <c r="N993" s="52"/>
    </row>
    <row r="994" spans="2:14" x14ac:dyDescent="0.25">
      <c r="B994" s="51"/>
      <c r="C994" s="53"/>
      <c r="D994" s="54"/>
      <c r="E994" s="55"/>
      <c r="F994" s="56"/>
      <c r="G994" s="56"/>
      <c r="H994" s="56"/>
      <c r="I994" s="57"/>
      <c r="J994" s="55"/>
      <c r="K994" s="55"/>
      <c r="L994" s="53"/>
      <c r="M994" s="58"/>
      <c r="N994" s="52"/>
    </row>
    <row r="995" spans="2:14" x14ac:dyDescent="0.25">
      <c r="B995" s="51"/>
      <c r="C995" s="53"/>
      <c r="D995" s="54"/>
      <c r="E995" s="55"/>
      <c r="F995" s="56"/>
      <c r="G995" s="56"/>
      <c r="H995" s="56"/>
      <c r="I995" s="57"/>
      <c r="J995" s="55"/>
      <c r="K995" s="55"/>
      <c r="L995" s="53"/>
      <c r="M995" s="58"/>
      <c r="N995" s="52"/>
    </row>
    <row r="996" spans="2:14" x14ac:dyDescent="0.25">
      <c r="B996" s="51"/>
      <c r="C996" s="53"/>
      <c r="D996" s="54"/>
      <c r="E996" s="55"/>
      <c r="F996" s="56"/>
      <c r="G996" s="56"/>
      <c r="H996" s="56"/>
      <c r="I996" s="57"/>
      <c r="J996" s="55"/>
      <c r="K996" s="55"/>
      <c r="L996" s="53"/>
      <c r="M996" s="58"/>
      <c r="N996" s="52"/>
    </row>
    <row r="997" spans="2:14" x14ac:dyDescent="0.25">
      <c r="B997" s="51"/>
      <c r="C997" s="53"/>
      <c r="D997" s="54"/>
      <c r="E997" s="55"/>
      <c r="F997" s="56"/>
      <c r="G997" s="56"/>
      <c r="H997" s="56"/>
      <c r="I997" s="57"/>
      <c r="J997" s="55"/>
      <c r="K997" s="55"/>
      <c r="L997" s="53"/>
      <c r="M997" s="58"/>
      <c r="N997" s="52"/>
    </row>
    <row r="998" spans="2:14" x14ac:dyDescent="0.25">
      <c r="B998" s="51"/>
      <c r="C998" s="53"/>
      <c r="D998" s="54"/>
      <c r="E998" s="55"/>
      <c r="F998" s="56"/>
      <c r="G998" s="56"/>
      <c r="H998" s="56"/>
      <c r="I998" s="57"/>
      <c r="J998" s="55"/>
      <c r="K998" s="55"/>
      <c r="L998" s="53"/>
      <c r="M998" s="58"/>
      <c r="N998" s="52"/>
    </row>
    <row r="999" spans="2:14" x14ac:dyDescent="0.25">
      <c r="B999" s="51"/>
      <c r="C999" s="53"/>
      <c r="D999" s="54"/>
      <c r="E999" s="55"/>
      <c r="F999" s="56"/>
      <c r="G999" s="56"/>
      <c r="H999" s="56"/>
      <c r="I999" s="57"/>
      <c r="J999" s="55"/>
      <c r="K999" s="55"/>
      <c r="L999" s="53"/>
      <c r="M999" s="58"/>
      <c r="N999" s="52"/>
    </row>
    <row r="1000" spans="2:14" x14ac:dyDescent="0.25">
      <c r="B1000" s="51"/>
      <c r="C1000" s="53"/>
      <c r="D1000" s="54"/>
      <c r="E1000" s="55"/>
      <c r="F1000" s="56"/>
      <c r="G1000" s="56"/>
      <c r="H1000" s="56"/>
      <c r="I1000" s="57"/>
      <c r="J1000" s="55"/>
      <c r="K1000" s="55"/>
      <c r="L1000" s="53"/>
      <c r="M1000" s="58"/>
      <c r="N1000" s="52"/>
    </row>
    <row r="1001" spans="2:14" x14ac:dyDescent="0.25">
      <c r="B1001" s="51"/>
      <c r="C1001" s="53"/>
      <c r="D1001" s="54"/>
      <c r="E1001" s="55"/>
      <c r="F1001" s="56"/>
      <c r="G1001" s="56"/>
      <c r="H1001" s="56"/>
      <c r="I1001" s="57"/>
      <c r="J1001" s="55"/>
      <c r="K1001" s="55"/>
      <c r="L1001" s="53"/>
      <c r="M1001" s="58"/>
      <c r="N1001" s="52"/>
    </row>
    <row r="1002" spans="2:14" x14ac:dyDescent="0.25">
      <c r="B1002" s="51"/>
      <c r="C1002" s="53"/>
      <c r="D1002" s="54"/>
      <c r="E1002" s="55"/>
      <c r="F1002" s="56"/>
      <c r="G1002" s="56"/>
      <c r="H1002" s="56"/>
      <c r="I1002" s="57"/>
      <c r="J1002" s="55"/>
      <c r="K1002" s="55"/>
      <c r="L1002" s="53"/>
      <c r="M1002" s="58"/>
      <c r="N1002" s="52"/>
    </row>
    <row r="1003" spans="2:14" x14ac:dyDescent="0.25">
      <c r="B1003" s="51"/>
      <c r="C1003" s="53"/>
      <c r="D1003" s="54"/>
      <c r="E1003" s="55"/>
      <c r="F1003" s="56"/>
      <c r="G1003" s="56"/>
      <c r="H1003" s="56"/>
      <c r="I1003" s="57"/>
      <c r="J1003" s="55"/>
      <c r="K1003" s="55"/>
      <c r="L1003" s="53"/>
      <c r="M1003" s="58"/>
      <c r="N1003" s="52"/>
    </row>
    <row r="1004" spans="2:14" x14ac:dyDescent="0.25">
      <c r="B1004" s="51"/>
      <c r="C1004" s="53"/>
      <c r="D1004" s="54"/>
      <c r="E1004" s="55"/>
      <c r="F1004" s="56"/>
      <c r="G1004" s="56"/>
      <c r="H1004" s="56"/>
      <c r="I1004" s="57"/>
      <c r="J1004" s="55"/>
      <c r="K1004" s="55"/>
      <c r="L1004" s="53"/>
      <c r="M1004" s="58"/>
      <c r="N1004" s="52"/>
    </row>
    <row r="1005" spans="2:14" x14ac:dyDescent="0.25">
      <c r="B1005" s="51"/>
      <c r="C1005" s="53"/>
      <c r="D1005" s="54"/>
      <c r="E1005" s="55"/>
      <c r="F1005" s="56"/>
      <c r="G1005" s="56"/>
      <c r="H1005" s="56"/>
      <c r="I1005" s="57"/>
      <c r="J1005" s="55"/>
      <c r="K1005" s="55"/>
      <c r="L1005" s="53"/>
      <c r="M1005" s="58"/>
      <c r="N1005" s="52"/>
    </row>
    <row r="1006" spans="2:14" x14ac:dyDescent="0.25">
      <c r="B1006" s="51"/>
      <c r="C1006" s="53"/>
      <c r="D1006" s="54"/>
      <c r="E1006" s="55"/>
      <c r="F1006" s="56"/>
      <c r="G1006" s="56"/>
      <c r="H1006" s="56"/>
      <c r="I1006" s="57"/>
      <c r="J1006" s="55"/>
      <c r="K1006" s="55"/>
      <c r="L1006" s="53"/>
      <c r="M1006" s="58"/>
      <c r="N1006" s="52"/>
    </row>
    <row r="1007" spans="2:14" x14ac:dyDescent="0.25">
      <c r="B1007" s="51"/>
      <c r="C1007" s="53"/>
      <c r="D1007" s="54"/>
      <c r="E1007" s="55"/>
      <c r="F1007" s="56"/>
      <c r="G1007" s="56"/>
      <c r="H1007" s="56"/>
      <c r="I1007" s="57"/>
      <c r="J1007" s="55"/>
      <c r="K1007" s="55"/>
      <c r="L1007" s="53"/>
      <c r="M1007" s="58"/>
      <c r="N1007" s="52"/>
    </row>
    <row r="1008" spans="2:14" x14ac:dyDescent="0.25">
      <c r="B1008" s="51"/>
      <c r="C1008" s="53"/>
      <c r="D1008" s="54"/>
      <c r="E1008" s="55"/>
      <c r="F1008" s="56"/>
      <c r="G1008" s="56"/>
      <c r="H1008" s="56"/>
      <c r="I1008" s="57"/>
      <c r="J1008" s="55"/>
      <c r="K1008" s="55"/>
      <c r="L1008" s="53"/>
      <c r="M1008" s="58"/>
      <c r="N1008" s="52"/>
    </row>
    <row r="1009" spans="2:14" x14ac:dyDescent="0.25">
      <c r="B1009" s="51"/>
      <c r="C1009" s="53"/>
      <c r="D1009" s="54"/>
      <c r="E1009" s="55"/>
      <c r="F1009" s="56"/>
      <c r="G1009" s="56"/>
      <c r="H1009" s="56"/>
      <c r="I1009" s="57"/>
      <c r="J1009" s="55"/>
      <c r="K1009" s="55"/>
      <c r="L1009" s="53"/>
      <c r="M1009" s="58"/>
      <c r="N1009" s="52"/>
    </row>
    <row r="1010" spans="2:14" x14ac:dyDescent="0.25">
      <c r="B1010" s="51"/>
      <c r="C1010" s="53"/>
      <c r="D1010" s="54"/>
      <c r="E1010" s="55"/>
      <c r="F1010" s="56"/>
      <c r="G1010" s="56"/>
      <c r="H1010" s="56"/>
      <c r="I1010" s="57"/>
      <c r="J1010" s="55"/>
      <c r="K1010" s="55"/>
      <c r="L1010" s="53"/>
      <c r="M1010" s="58"/>
      <c r="N1010" s="52"/>
    </row>
    <row r="1011" spans="2:14" x14ac:dyDescent="0.25">
      <c r="B1011" s="51"/>
      <c r="C1011" s="53"/>
      <c r="D1011" s="54"/>
      <c r="E1011" s="55"/>
      <c r="F1011" s="56"/>
      <c r="G1011" s="56"/>
      <c r="H1011" s="56"/>
      <c r="I1011" s="57"/>
      <c r="J1011" s="55"/>
      <c r="K1011" s="55"/>
      <c r="L1011" s="53"/>
      <c r="M1011" s="58"/>
      <c r="N1011" s="52"/>
    </row>
    <row r="1012" spans="2:14" x14ac:dyDescent="0.25">
      <c r="B1012" s="51"/>
      <c r="C1012" s="53"/>
      <c r="D1012" s="54"/>
      <c r="E1012" s="55"/>
      <c r="F1012" s="56"/>
      <c r="G1012" s="56"/>
      <c r="H1012" s="56"/>
      <c r="I1012" s="57"/>
      <c r="J1012" s="55"/>
      <c r="K1012" s="55"/>
      <c r="L1012" s="53"/>
      <c r="M1012" s="58"/>
      <c r="N1012" s="52"/>
    </row>
    <row r="1013" spans="2:14" x14ac:dyDescent="0.25">
      <c r="B1013" s="51"/>
      <c r="C1013" s="53"/>
      <c r="D1013" s="54"/>
      <c r="E1013" s="55"/>
      <c r="F1013" s="56"/>
      <c r="G1013" s="56"/>
      <c r="H1013" s="56"/>
      <c r="I1013" s="57"/>
      <c r="J1013" s="55"/>
      <c r="K1013" s="55"/>
      <c r="L1013" s="53"/>
      <c r="M1013" s="58"/>
      <c r="N1013" s="52"/>
    </row>
    <row r="1014" spans="2:14" x14ac:dyDescent="0.25">
      <c r="B1014" s="51"/>
      <c r="C1014" s="53"/>
      <c r="D1014" s="54"/>
      <c r="E1014" s="55"/>
      <c r="F1014" s="56"/>
      <c r="G1014" s="56"/>
      <c r="H1014" s="56"/>
      <c r="I1014" s="57"/>
      <c r="J1014" s="55"/>
      <c r="K1014" s="55"/>
      <c r="L1014" s="53"/>
      <c r="M1014" s="58"/>
      <c r="N1014" s="52"/>
    </row>
    <row r="1015" spans="2:14" x14ac:dyDescent="0.25">
      <c r="B1015" s="51"/>
      <c r="C1015" s="53"/>
      <c r="D1015" s="54"/>
      <c r="E1015" s="55"/>
      <c r="F1015" s="56"/>
      <c r="G1015" s="56"/>
      <c r="H1015" s="56"/>
      <c r="I1015" s="57"/>
      <c r="J1015" s="55"/>
      <c r="K1015" s="55"/>
      <c r="L1015" s="53"/>
      <c r="M1015" s="58"/>
      <c r="N1015" s="52"/>
    </row>
    <row r="1016" spans="2:14" x14ac:dyDescent="0.25">
      <c r="B1016" s="51"/>
      <c r="C1016" s="53"/>
      <c r="D1016" s="54"/>
      <c r="E1016" s="55"/>
      <c r="F1016" s="56"/>
      <c r="G1016" s="56"/>
      <c r="H1016" s="56"/>
      <c r="I1016" s="57"/>
      <c r="J1016" s="55"/>
      <c r="K1016" s="55"/>
      <c r="L1016" s="53"/>
      <c r="M1016" s="58"/>
      <c r="N1016" s="52"/>
    </row>
    <row r="1017" spans="2:14" x14ac:dyDescent="0.25">
      <c r="B1017" s="51"/>
      <c r="C1017" s="53"/>
      <c r="D1017" s="54"/>
      <c r="E1017" s="55"/>
      <c r="F1017" s="56"/>
      <c r="G1017" s="56"/>
      <c r="H1017" s="56"/>
      <c r="I1017" s="57"/>
      <c r="J1017" s="55"/>
      <c r="K1017" s="55"/>
      <c r="L1017" s="53"/>
      <c r="M1017" s="58"/>
      <c r="N1017" s="52"/>
    </row>
    <row r="1018" spans="2:14" x14ac:dyDescent="0.25">
      <c r="B1018" s="51"/>
      <c r="C1018" s="53"/>
      <c r="D1018" s="54"/>
      <c r="E1018" s="55"/>
      <c r="F1018" s="56"/>
      <c r="G1018" s="56"/>
      <c r="H1018" s="56"/>
      <c r="I1018" s="57"/>
      <c r="J1018" s="55"/>
      <c r="K1018" s="55"/>
      <c r="L1018" s="53"/>
      <c r="M1018" s="58"/>
      <c r="N1018" s="52"/>
    </row>
    <row r="1019" spans="2:14" x14ac:dyDescent="0.25">
      <c r="B1019" s="51"/>
      <c r="C1019" s="53"/>
      <c r="D1019" s="54"/>
      <c r="E1019" s="55"/>
      <c r="F1019" s="56"/>
      <c r="G1019" s="56"/>
      <c r="H1019" s="56"/>
      <c r="I1019" s="57"/>
      <c r="J1019" s="55"/>
      <c r="K1019" s="55"/>
      <c r="L1019" s="53"/>
      <c r="M1019" s="58"/>
      <c r="N1019" s="52"/>
    </row>
    <row r="1020" spans="2:14" x14ac:dyDescent="0.25">
      <c r="B1020" s="51"/>
      <c r="C1020" s="53"/>
      <c r="D1020" s="54"/>
      <c r="E1020" s="55"/>
      <c r="F1020" s="56"/>
      <c r="G1020" s="56"/>
      <c r="H1020" s="56"/>
      <c r="I1020" s="57"/>
      <c r="J1020" s="55"/>
      <c r="K1020" s="55"/>
      <c r="L1020" s="53"/>
      <c r="M1020" s="58"/>
      <c r="N1020" s="52"/>
    </row>
    <row r="1021" spans="2:14" x14ac:dyDescent="0.25">
      <c r="B1021" s="51"/>
      <c r="C1021" s="53"/>
      <c r="D1021" s="54"/>
      <c r="E1021" s="55"/>
      <c r="F1021" s="56"/>
      <c r="G1021" s="56"/>
      <c r="H1021" s="56"/>
      <c r="I1021" s="57"/>
      <c r="J1021" s="55"/>
      <c r="K1021" s="55"/>
      <c r="L1021" s="53"/>
      <c r="M1021" s="58"/>
      <c r="N1021" s="52"/>
    </row>
    <row r="1022" spans="2:14" x14ac:dyDescent="0.25">
      <c r="B1022" s="51"/>
      <c r="C1022" s="53"/>
      <c r="D1022" s="54"/>
      <c r="E1022" s="55"/>
      <c r="F1022" s="56"/>
      <c r="G1022" s="56"/>
      <c r="H1022" s="56"/>
      <c r="I1022" s="57"/>
      <c r="J1022" s="55"/>
      <c r="K1022" s="55"/>
      <c r="L1022" s="53"/>
      <c r="M1022" s="58"/>
      <c r="N1022" s="52"/>
    </row>
    <row r="1023" spans="2:14" x14ac:dyDescent="0.25">
      <c r="B1023" s="51"/>
      <c r="C1023" s="53"/>
      <c r="D1023" s="54"/>
      <c r="E1023" s="55"/>
      <c r="F1023" s="56"/>
      <c r="G1023" s="56"/>
      <c r="H1023" s="56"/>
      <c r="I1023" s="57"/>
      <c r="J1023" s="55"/>
      <c r="K1023" s="55"/>
      <c r="L1023" s="53"/>
      <c r="M1023" s="58"/>
      <c r="N1023" s="52"/>
    </row>
    <row r="1024" spans="2:14" x14ac:dyDescent="0.25">
      <c r="B1024" s="51"/>
      <c r="C1024" s="53"/>
      <c r="D1024" s="54"/>
      <c r="E1024" s="55"/>
      <c r="F1024" s="56"/>
      <c r="G1024" s="56"/>
      <c r="H1024" s="56"/>
      <c r="I1024" s="57"/>
      <c r="J1024" s="55"/>
      <c r="K1024" s="55"/>
      <c r="L1024" s="53"/>
      <c r="M1024" s="58"/>
      <c r="N1024" s="52"/>
    </row>
    <row r="1025" spans="2:14" x14ac:dyDescent="0.25">
      <c r="B1025" s="51"/>
      <c r="C1025" s="53"/>
      <c r="D1025" s="54"/>
      <c r="E1025" s="55"/>
      <c r="F1025" s="56"/>
      <c r="G1025" s="56"/>
      <c r="H1025" s="56"/>
      <c r="I1025" s="57"/>
      <c r="J1025" s="55"/>
      <c r="K1025" s="55"/>
      <c r="L1025" s="53"/>
      <c r="M1025" s="58"/>
      <c r="N1025" s="52"/>
    </row>
    <row r="1026" spans="2:14" x14ac:dyDescent="0.25">
      <c r="B1026" s="51"/>
      <c r="C1026" s="53"/>
      <c r="D1026" s="54"/>
      <c r="E1026" s="55"/>
      <c r="F1026" s="56"/>
      <c r="G1026" s="56"/>
      <c r="H1026" s="56"/>
      <c r="I1026" s="57"/>
      <c r="J1026" s="55"/>
      <c r="K1026" s="55"/>
      <c r="L1026" s="53"/>
      <c r="M1026" s="58"/>
      <c r="N1026" s="52"/>
    </row>
    <row r="1027" spans="2:14" x14ac:dyDescent="0.25">
      <c r="B1027" s="51"/>
      <c r="C1027" s="53"/>
      <c r="D1027" s="54"/>
      <c r="E1027" s="55"/>
      <c r="F1027" s="56"/>
      <c r="G1027" s="56"/>
      <c r="H1027" s="56"/>
      <c r="I1027" s="57"/>
      <c r="J1027" s="55"/>
      <c r="K1027" s="55"/>
      <c r="L1027" s="53"/>
      <c r="M1027" s="58"/>
      <c r="N1027" s="52"/>
    </row>
    <row r="1028" spans="2:14" x14ac:dyDescent="0.25">
      <c r="B1028" s="51"/>
      <c r="C1028" s="53"/>
      <c r="D1028" s="54"/>
      <c r="E1028" s="55"/>
      <c r="F1028" s="56"/>
      <c r="G1028" s="56"/>
      <c r="H1028" s="56"/>
      <c r="I1028" s="57"/>
      <c r="J1028" s="55"/>
      <c r="K1028" s="55"/>
      <c r="L1028" s="53"/>
      <c r="M1028" s="58"/>
      <c r="N1028" s="52"/>
    </row>
    <row r="1029" spans="2:14" x14ac:dyDescent="0.25">
      <c r="B1029" s="51"/>
      <c r="C1029" s="53"/>
      <c r="D1029" s="54"/>
      <c r="E1029" s="55"/>
      <c r="F1029" s="56"/>
      <c r="G1029" s="56"/>
      <c r="H1029" s="56"/>
      <c r="I1029" s="57"/>
      <c r="J1029" s="55"/>
      <c r="K1029" s="55"/>
      <c r="L1029" s="53"/>
      <c r="M1029" s="58"/>
      <c r="N1029" s="52"/>
    </row>
    <row r="1030" spans="2:14" x14ac:dyDescent="0.25">
      <c r="B1030" s="51"/>
      <c r="C1030" s="53"/>
      <c r="D1030" s="54"/>
      <c r="E1030" s="55"/>
      <c r="F1030" s="56"/>
      <c r="G1030" s="56"/>
      <c r="H1030" s="56"/>
      <c r="I1030" s="57"/>
      <c r="J1030" s="55"/>
      <c r="K1030" s="55"/>
      <c r="L1030" s="53"/>
      <c r="M1030" s="58"/>
      <c r="N1030" s="52"/>
    </row>
    <row r="1031" spans="2:14" x14ac:dyDescent="0.25">
      <c r="B1031" s="51"/>
      <c r="C1031" s="53"/>
      <c r="D1031" s="54"/>
      <c r="E1031" s="55"/>
      <c r="F1031" s="56"/>
      <c r="G1031" s="56"/>
      <c r="H1031" s="56"/>
      <c r="I1031" s="57"/>
      <c r="J1031" s="55"/>
      <c r="K1031" s="55"/>
      <c r="L1031" s="53"/>
      <c r="M1031" s="58"/>
      <c r="N1031" s="52"/>
    </row>
    <row r="1032" spans="2:14" x14ac:dyDescent="0.25">
      <c r="B1032" s="51"/>
      <c r="C1032" s="53"/>
      <c r="D1032" s="54"/>
      <c r="E1032" s="55"/>
      <c r="F1032" s="56"/>
      <c r="G1032" s="56"/>
      <c r="H1032" s="56"/>
      <c r="I1032" s="57"/>
      <c r="J1032" s="55"/>
      <c r="K1032" s="55"/>
      <c r="L1032" s="53"/>
      <c r="M1032" s="58"/>
      <c r="N1032" s="52"/>
    </row>
    <row r="1033" spans="2:14" x14ac:dyDescent="0.25">
      <c r="B1033" s="51"/>
      <c r="C1033" s="53"/>
      <c r="D1033" s="54"/>
      <c r="E1033" s="55"/>
      <c r="F1033" s="56"/>
      <c r="G1033" s="56"/>
      <c r="H1033" s="56"/>
      <c r="I1033" s="57"/>
      <c r="J1033" s="55"/>
      <c r="K1033" s="55"/>
      <c r="L1033" s="53"/>
      <c r="M1033" s="58"/>
      <c r="N1033" s="52"/>
    </row>
    <row r="1034" spans="2:14" x14ac:dyDescent="0.25">
      <c r="B1034" s="51"/>
      <c r="C1034" s="53"/>
      <c r="D1034" s="54"/>
      <c r="E1034" s="55"/>
      <c r="F1034" s="56"/>
      <c r="G1034" s="56"/>
      <c r="H1034" s="56"/>
      <c r="I1034" s="57"/>
      <c r="J1034" s="55"/>
      <c r="K1034" s="55"/>
      <c r="L1034" s="53"/>
      <c r="M1034" s="58"/>
      <c r="N1034" s="52"/>
    </row>
    <row r="1035" spans="2:14" x14ac:dyDescent="0.25">
      <c r="B1035" s="51"/>
      <c r="C1035" s="53"/>
      <c r="D1035" s="54"/>
      <c r="E1035" s="55"/>
      <c r="F1035" s="56"/>
      <c r="G1035" s="56"/>
      <c r="H1035" s="56"/>
      <c r="I1035" s="57"/>
      <c r="J1035" s="55"/>
      <c r="K1035" s="55"/>
      <c r="L1035" s="53"/>
      <c r="M1035" s="58"/>
      <c r="N1035" s="52"/>
    </row>
    <row r="1036" spans="2:14" x14ac:dyDescent="0.25">
      <c r="B1036" s="51"/>
      <c r="C1036" s="53"/>
      <c r="D1036" s="54"/>
      <c r="E1036" s="55"/>
      <c r="F1036" s="56"/>
      <c r="G1036" s="56"/>
      <c r="H1036" s="56"/>
      <c r="I1036" s="57"/>
      <c r="J1036" s="55"/>
      <c r="K1036" s="55"/>
      <c r="L1036" s="53"/>
      <c r="M1036" s="58"/>
      <c r="N1036" s="52"/>
    </row>
    <row r="1037" spans="2:14" x14ac:dyDescent="0.25">
      <c r="B1037" s="51"/>
      <c r="C1037" s="53"/>
      <c r="D1037" s="54"/>
      <c r="E1037" s="55"/>
      <c r="F1037" s="56"/>
      <c r="G1037" s="56"/>
      <c r="H1037" s="56"/>
      <c r="I1037" s="57"/>
      <c r="J1037" s="55"/>
      <c r="K1037" s="55"/>
      <c r="L1037" s="53"/>
      <c r="M1037" s="58"/>
      <c r="N1037" s="52"/>
    </row>
    <row r="1038" spans="2:14" x14ac:dyDescent="0.25">
      <c r="B1038" s="51"/>
      <c r="C1038" s="53"/>
      <c r="D1038" s="54"/>
      <c r="E1038" s="55"/>
      <c r="F1038" s="56"/>
      <c r="G1038" s="56"/>
      <c r="H1038" s="56"/>
      <c r="I1038" s="57"/>
      <c r="J1038" s="55"/>
      <c r="K1038" s="55"/>
      <c r="L1038" s="53"/>
      <c r="M1038" s="58"/>
      <c r="N1038" s="52"/>
    </row>
    <row r="1039" spans="2:14" x14ac:dyDescent="0.25">
      <c r="B1039" s="51"/>
      <c r="C1039" s="53"/>
      <c r="D1039" s="54"/>
      <c r="E1039" s="55"/>
      <c r="F1039" s="56"/>
      <c r="G1039" s="56"/>
      <c r="H1039" s="56"/>
      <c r="I1039" s="57"/>
      <c r="J1039" s="55"/>
      <c r="K1039" s="55"/>
      <c r="L1039" s="53"/>
      <c r="M1039" s="58"/>
      <c r="N1039" s="52"/>
    </row>
    <row r="1040" spans="2:14" x14ac:dyDescent="0.25">
      <c r="B1040" s="51"/>
      <c r="C1040" s="53"/>
      <c r="D1040" s="54"/>
      <c r="E1040" s="55"/>
      <c r="F1040" s="56"/>
      <c r="G1040" s="56"/>
      <c r="H1040" s="56"/>
      <c r="I1040" s="57"/>
      <c r="J1040" s="55"/>
      <c r="K1040" s="55"/>
      <c r="L1040" s="53"/>
      <c r="M1040" s="58"/>
      <c r="N1040" s="52"/>
    </row>
    <row r="1041" spans="2:14" x14ac:dyDescent="0.25">
      <c r="B1041" s="51"/>
      <c r="C1041" s="53"/>
      <c r="D1041" s="54"/>
      <c r="E1041" s="55"/>
      <c r="F1041" s="56"/>
      <c r="G1041" s="56"/>
      <c r="H1041" s="56"/>
      <c r="I1041" s="57"/>
      <c r="J1041" s="55"/>
      <c r="K1041" s="55"/>
      <c r="L1041" s="53"/>
      <c r="M1041" s="58"/>
      <c r="N1041" s="52"/>
    </row>
    <row r="1042" spans="2:14" x14ac:dyDescent="0.25">
      <c r="B1042" s="51"/>
      <c r="C1042" s="53"/>
      <c r="D1042" s="54"/>
      <c r="E1042" s="55"/>
      <c r="F1042" s="56"/>
      <c r="G1042" s="56"/>
      <c r="H1042" s="56"/>
      <c r="I1042" s="57"/>
      <c r="J1042" s="55"/>
      <c r="K1042" s="55"/>
      <c r="L1042" s="53"/>
      <c r="M1042" s="58"/>
      <c r="N1042" s="52"/>
    </row>
    <row r="1043" spans="2:14" x14ac:dyDescent="0.25">
      <c r="B1043" s="51"/>
      <c r="C1043" s="53"/>
      <c r="D1043" s="54"/>
      <c r="E1043" s="55"/>
      <c r="F1043" s="56"/>
      <c r="G1043" s="56"/>
      <c r="H1043" s="56"/>
      <c r="I1043" s="57"/>
      <c r="J1043" s="55"/>
      <c r="K1043" s="55"/>
      <c r="L1043" s="53"/>
      <c r="M1043" s="58"/>
      <c r="N1043" s="52"/>
    </row>
    <row r="1044" spans="2:14" x14ac:dyDescent="0.25">
      <c r="B1044" s="51"/>
      <c r="C1044" s="53"/>
      <c r="D1044" s="54"/>
      <c r="E1044" s="55"/>
      <c r="F1044" s="56"/>
      <c r="G1044" s="56"/>
      <c r="H1044" s="56"/>
      <c r="I1044" s="57"/>
      <c r="J1044" s="55"/>
      <c r="K1044" s="55"/>
      <c r="L1044" s="53"/>
      <c r="M1044" s="58"/>
      <c r="N1044" s="52"/>
    </row>
    <row r="1045" spans="2:14" x14ac:dyDescent="0.25">
      <c r="B1045" s="51"/>
      <c r="C1045" s="53"/>
      <c r="D1045" s="54"/>
      <c r="E1045" s="55"/>
      <c r="F1045" s="56"/>
      <c r="G1045" s="56"/>
      <c r="H1045" s="56"/>
      <c r="I1045" s="57"/>
      <c r="J1045" s="55"/>
      <c r="K1045" s="55"/>
      <c r="L1045" s="53"/>
      <c r="M1045" s="58"/>
      <c r="N1045" s="52"/>
    </row>
    <row r="1046" spans="2:14" x14ac:dyDescent="0.25">
      <c r="B1046" s="51"/>
      <c r="C1046" s="53"/>
      <c r="D1046" s="54"/>
      <c r="E1046" s="55"/>
      <c r="F1046" s="56"/>
      <c r="G1046" s="56"/>
      <c r="H1046" s="56"/>
      <c r="I1046" s="57"/>
      <c r="J1046" s="55"/>
      <c r="K1046" s="55"/>
      <c r="L1046" s="53"/>
      <c r="M1046" s="58"/>
      <c r="N1046" s="52"/>
    </row>
    <row r="1047" spans="2:14" x14ac:dyDescent="0.25">
      <c r="B1047" s="51"/>
      <c r="C1047" s="53"/>
      <c r="D1047" s="54"/>
      <c r="E1047" s="55"/>
      <c r="F1047" s="56"/>
      <c r="G1047" s="56"/>
      <c r="H1047" s="56"/>
      <c r="I1047" s="57"/>
      <c r="J1047" s="55"/>
      <c r="K1047" s="55"/>
      <c r="L1047" s="53"/>
      <c r="M1047" s="58"/>
      <c r="N1047" s="52"/>
    </row>
    <row r="1048" spans="2:14" x14ac:dyDescent="0.25">
      <c r="B1048" s="51"/>
      <c r="C1048" s="53"/>
      <c r="D1048" s="54"/>
      <c r="E1048" s="55"/>
      <c r="F1048" s="56"/>
      <c r="G1048" s="56"/>
      <c r="H1048" s="56"/>
      <c r="I1048" s="57"/>
      <c r="J1048" s="55"/>
      <c r="K1048" s="55"/>
      <c r="L1048" s="53"/>
      <c r="M1048" s="58"/>
      <c r="N1048" s="52"/>
    </row>
    <row r="1049" spans="2:14" x14ac:dyDescent="0.25">
      <c r="B1049" s="51"/>
      <c r="C1049" s="53"/>
      <c r="D1049" s="54"/>
      <c r="E1049" s="55"/>
      <c r="F1049" s="56"/>
      <c r="G1049" s="56"/>
      <c r="H1049" s="56"/>
      <c r="I1049" s="57"/>
      <c r="J1049" s="55"/>
      <c r="K1049" s="55"/>
      <c r="L1049" s="53"/>
      <c r="M1049" s="58"/>
      <c r="N1049" s="52"/>
    </row>
    <row r="1050" spans="2:14" x14ac:dyDescent="0.25">
      <c r="B1050" s="51"/>
      <c r="C1050" s="53"/>
      <c r="D1050" s="54"/>
      <c r="E1050" s="55"/>
      <c r="F1050" s="56"/>
      <c r="G1050" s="56"/>
      <c r="H1050" s="56"/>
      <c r="I1050" s="57"/>
      <c r="J1050" s="55"/>
      <c r="K1050" s="55"/>
      <c r="L1050" s="53"/>
      <c r="M1050" s="58"/>
      <c r="N1050" s="52"/>
    </row>
    <row r="1051" spans="2:14" x14ac:dyDescent="0.25">
      <c r="B1051" s="51"/>
      <c r="C1051" s="53"/>
      <c r="D1051" s="54"/>
      <c r="E1051" s="55"/>
      <c r="F1051" s="56"/>
      <c r="G1051" s="56"/>
      <c r="H1051" s="56"/>
      <c r="I1051" s="57"/>
      <c r="J1051" s="55"/>
      <c r="K1051" s="55"/>
      <c r="L1051" s="53"/>
      <c r="M1051" s="58"/>
      <c r="N1051" s="52"/>
    </row>
    <row r="1052" spans="2:14" x14ac:dyDescent="0.25">
      <c r="B1052" s="51"/>
      <c r="C1052" s="53"/>
      <c r="D1052" s="54"/>
      <c r="E1052" s="55"/>
      <c r="F1052" s="56"/>
      <c r="G1052" s="56"/>
      <c r="H1052" s="56"/>
      <c r="I1052" s="57"/>
      <c r="J1052" s="55"/>
      <c r="K1052" s="55"/>
      <c r="L1052" s="53"/>
      <c r="M1052" s="58"/>
      <c r="N1052" s="52"/>
    </row>
    <row r="1053" spans="2:14" x14ac:dyDescent="0.25">
      <c r="B1053" s="51"/>
      <c r="C1053" s="53"/>
      <c r="D1053" s="54"/>
      <c r="E1053" s="55"/>
      <c r="F1053" s="56"/>
      <c r="G1053" s="56"/>
      <c r="H1053" s="56"/>
      <c r="I1053" s="57"/>
      <c r="J1053" s="55"/>
      <c r="K1053" s="55"/>
      <c r="L1053" s="53"/>
      <c r="M1053" s="58"/>
      <c r="N1053" s="52"/>
    </row>
    <row r="1054" spans="2:14" x14ac:dyDescent="0.25">
      <c r="B1054" s="51"/>
      <c r="C1054" s="53"/>
      <c r="D1054" s="54"/>
      <c r="E1054" s="55"/>
      <c r="F1054" s="56"/>
      <c r="G1054" s="56"/>
      <c r="H1054" s="56"/>
      <c r="I1054" s="57"/>
      <c r="J1054" s="55"/>
      <c r="K1054" s="55"/>
      <c r="L1054" s="53"/>
      <c r="M1054" s="58"/>
      <c r="N1054" s="52"/>
    </row>
    <row r="1055" spans="2:14" x14ac:dyDescent="0.25">
      <c r="B1055" s="51"/>
      <c r="C1055" s="53"/>
      <c r="D1055" s="54"/>
      <c r="E1055" s="55"/>
      <c r="F1055" s="56"/>
      <c r="G1055" s="56"/>
      <c r="H1055" s="56"/>
      <c r="I1055" s="57"/>
      <c r="J1055" s="55"/>
      <c r="K1055" s="55"/>
      <c r="L1055" s="53"/>
      <c r="M1055" s="58"/>
      <c r="N1055" s="52"/>
    </row>
    <row r="1056" spans="2:14" x14ac:dyDescent="0.25">
      <c r="B1056" s="51"/>
      <c r="C1056" s="53"/>
      <c r="D1056" s="54"/>
      <c r="E1056" s="55"/>
      <c r="F1056" s="56"/>
      <c r="G1056" s="56"/>
      <c r="H1056" s="56"/>
      <c r="I1056" s="57"/>
      <c r="J1056" s="55"/>
      <c r="K1056" s="55"/>
      <c r="L1056" s="53"/>
      <c r="M1056" s="58"/>
      <c r="N1056" s="52"/>
    </row>
    <row r="1057" spans="2:14" x14ac:dyDescent="0.25">
      <c r="B1057" s="51"/>
      <c r="C1057" s="53"/>
      <c r="D1057" s="54"/>
      <c r="E1057" s="55"/>
      <c r="F1057" s="56"/>
      <c r="G1057" s="56"/>
      <c r="H1057" s="56"/>
      <c r="I1057" s="57"/>
      <c r="J1057" s="55"/>
      <c r="K1057" s="55"/>
      <c r="L1057" s="53"/>
      <c r="M1057" s="58"/>
      <c r="N1057" s="52"/>
    </row>
    <row r="1058" spans="2:14" x14ac:dyDescent="0.25">
      <c r="B1058" s="51"/>
      <c r="C1058" s="53"/>
      <c r="D1058" s="54"/>
      <c r="E1058" s="55"/>
      <c r="F1058" s="56"/>
      <c r="G1058" s="56"/>
      <c r="H1058" s="56"/>
      <c r="I1058" s="57"/>
      <c r="J1058" s="55"/>
      <c r="K1058" s="55"/>
      <c r="L1058" s="53"/>
      <c r="M1058" s="58"/>
      <c r="N1058" s="52"/>
    </row>
    <row r="1059" spans="2:14" x14ac:dyDescent="0.25">
      <c r="B1059" s="51"/>
      <c r="C1059" s="53"/>
      <c r="D1059" s="54"/>
      <c r="E1059" s="55"/>
      <c r="F1059" s="56"/>
      <c r="G1059" s="56"/>
      <c r="H1059" s="56"/>
      <c r="I1059" s="57"/>
      <c r="J1059" s="55"/>
      <c r="K1059" s="55"/>
      <c r="L1059" s="53"/>
      <c r="M1059" s="58"/>
      <c r="N1059" s="52"/>
    </row>
    <row r="1060" spans="2:14" x14ac:dyDescent="0.25">
      <c r="B1060" s="51"/>
      <c r="C1060" s="53"/>
      <c r="D1060" s="54"/>
      <c r="E1060" s="55"/>
      <c r="F1060" s="56"/>
      <c r="G1060" s="56"/>
      <c r="H1060" s="56"/>
      <c r="I1060" s="57"/>
      <c r="J1060" s="55"/>
      <c r="K1060" s="55"/>
      <c r="L1060" s="53"/>
      <c r="M1060" s="58"/>
      <c r="N1060" s="52"/>
    </row>
    <row r="1061" spans="2:14" x14ac:dyDescent="0.25">
      <c r="B1061" s="51"/>
      <c r="C1061" s="53"/>
      <c r="D1061" s="54"/>
      <c r="E1061" s="55"/>
      <c r="F1061" s="56"/>
      <c r="G1061" s="56"/>
      <c r="H1061" s="56"/>
      <c r="I1061" s="57"/>
      <c r="J1061" s="55"/>
      <c r="K1061" s="55"/>
      <c r="L1061" s="53"/>
      <c r="M1061" s="58"/>
      <c r="N1061" s="52"/>
    </row>
    <row r="1062" spans="2:14" x14ac:dyDescent="0.25">
      <c r="B1062" s="51"/>
      <c r="C1062" s="53"/>
      <c r="D1062" s="54"/>
      <c r="E1062" s="55"/>
      <c r="F1062" s="56"/>
      <c r="G1062" s="56"/>
      <c r="H1062" s="56"/>
      <c r="I1062" s="57"/>
      <c r="J1062" s="55"/>
      <c r="K1062" s="55"/>
      <c r="L1062" s="53"/>
      <c r="M1062" s="58"/>
      <c r="N1062" s="52"/>
    </row>
    <row r="1063" spans="2:14" x14ac:dyDescent="0.25">
      <c r="B1063" s="51"/>
      <c r="C1063" s="53"/>
      <c r="D1063" s="54"/>
      <c r="E1063" s="55"/>
      <c r="F1063" s="56"/>
      <c r="G1063" s="56"/>
      <c r="H1063" s="56"/>
      <c r="I1063" s="57"/>
      <c r="J1063" s="55"/>
      <c r="K1063" s="55"/>
      <c r="L1063" s="53"/>
      <c r="M1063" s="58"/>
      <c r="N1063" s="52"/>
    </row>
    <row r="1064" spans="2:14" x14ac:dyDescent="0.25">
      <c r="B1064" s="51"/>
      <c r="C1064" s="53"/>
      <c r="D1064" s="54"/>
      <c r="E1064" s="55"/>
      <c r="F1064" s="56"/>
      <c r="G1064" s="56"/>
      <c r="H1064" s="56"/>
      <c r="I1064" s="57"/>
      <c r="J1064" s="55"/>
      <c r="K1064" s="55"/>
      <c r="L1064" s="53"/>
      <c r="M1064" s="58"/>
      <c r="N1064" s="52"/>
    </row>
    <row r="1065" spans="2:14" x14ac:dyDescent="0.25">
      <c r="B1065" s="51"/>
      <c r="C1065" s="53"/>
      <c r="D1065" s="54"/>
      <c r="E1065" s="55"/>
      <c r="F1065" s="56"/>
      <c r="G1065" s="56"/>
      <c r="H1065" s="56"/>
      <c r="I1065" s="57"/>
      <c r="J1065" s="55"/>
      <c r="K1065" s="55"/>
      <c r="L1065" s="53"/>
      <c r="M1065" s="58"/>
      <c r="N1065" s="52"/>
    </row>
    <row r="1066" spans="2:14" x14ac:dyDescent="0.25">
      <c r="B1066" s="51"/>
      <c r="C1066" s="53"/>
      <c r="D1066" s="54"/>
      <c r="E1066" s="55"/>
      <c r="F1066" s="56"/>
      <c r="G1066" s="56"/>
      <c r="H1066" s="56"/>
      <c r="I1066" s="57"/>
      <c r="J1066" s="55"/>
      <c r="K1066" s="55"/>
      <c r="L1066" s="53"/>
      <c r="M1066" s="58"/>
      <c r="N1066" s="52"/>
    </row>
    <row r="1067" spans="2:14" x14ac:dyDescent="0.25">
      <c r="B1067" s="51"/>
      <c r="C1067" s="53"/>
      <c r="D1067" s="54"/>
      <c r="E1067" s="55"/>
      <c r="F1067" s="56"/>
      <c r="G1067" s="56"/>
      <c r="H1067" s="56"/>
      <c r="I1067" s="57"/>
      <c r="J1067" s="55"/>
      <c r="K1067" s="55"/>
      <c r="L1067" s="53"/>
      <c r="M1067" s="58"/>
      <c r="N1067" s="52"/>
    </row>
    <row r="1068" spans="2:14" x14ac:dyDescent="0.25">
      <c r="B1068" s="51"/>
      <c r="C1068" s="53"/>
      <c r="D1068" s="54"/>
      <c r="E1068" s="55"/>
      <c r="F1068" s="56"/>
      <c r="G1068" s="56"/>
      <c r="H1068" s="56"/>
      <c r="I1068" s="57"/>
      <c r="J1068" s="55"/>
      <c r="K1068" s="55"/>
      <c r="L1068" s="53"/>
      <c r="M1068" s="58"/>
      <c r="N1068" s="52"/>
    </row>
    <row r="1069" spans="2:14" x14ac:dyDescent="0.25">
      <c r="B1069" s="51"/>
      <c r="C1069" s="53"/>
      <c r="D1069" s="54"/>
      <c r="E1069" s="55"/>
      <c r="F1069" s="56"/>
      <c r="G1069" s="56"/>
      <c r="H1069" s="56"/>
      <c r="I1069" s="57"/>
      <c r="J1069" s="55"/>
      <c r="K1069" s="55"/>
      <c r="L1069" s="53"/>
      <c r="M1069" s="58"/>
      <c r="N1069" s="52"/>
    </row>
    <row r="1070" spans="2:14" x14ac:dyDescent="0.25">
      <c r="B1070" s="51"/>
      <c r="C1070" s="53"/>
      <c r="D1070" s="54"/>
      <c r="E1070" s="55"/>
      <c r="F1070" s="56"/>
      <c r="G1070" s="56"/>
      <c r="H1070" s="56"/>
      <c r="I1070" s="57"/>
      <c r="J1070" s="55"/>
      <c r="K1070" s="55"/>
      <c r="L1070" s="53"/>
      <c r="M1070" s="58"/>
      <c r="N1070" s="52"/>
    </row>
    <row r="1071" spans="2:14" x14ac:dyDescent="0.25">
      <c r="B1071" s="51"/>
      <c r="C1071" s="53"/>
      <c r="D1071" s="54"/>
      <c r="E1071" s="55"/>
      <c r="F1071" s="56"/>
      <c r="G1071" s="56"/>
      <c r="H1071" s="56"/>
      <c r="I1071" s="57"/>
      <c r="J1071" s="55"/>
      <c r="K1071" s="55"/>
      <c r="L1071" s="53"/>
      <c r="M1071" s="58"/>
      <c r="N1071" s="52"/>
    </row>
    <row r="1072" spans="2:14" x14ac:dyDescent="0.25">
      <c r="B1072" s="51"/>
      <c r="C1072" s="53"/>
      <c r="D1072" s="54"/>
      <c r="E1072" s="55"/>
      <c r="F1072" s="56"/>
      <c r="G1072" s="56"/>
      <c r="H1072" s="56"/>
      <c r="I1072" s="57"/>
      <c r="J1072" s="55"/>
      <c r="K1072" s="55"/>
      <c r="L1072" s="53"/>
      <c r="M1072" s="58"/>
      <c r="N1072" s="52"/>
    </row>
    <row r="1073" spans="2:14" x14ac:dyDescent="0.25">
      <c r="B1073" s="51"/>
      <c r="C1073" s="53"/>
      <c r="D1073" s="54"/>
      <c r="E1073" s="55"/>
      <c r="F1073" s="56"/>
      <c r="G1073" s="56"/>
      <c r="H1073" s="56"/>
      <c r="I1073" s="57"/>
      <c r="J1073" s="55"/>
      <c r="K1073" s="55"/>
      <c r="L1073" s="53"/>
      <c r="M1073" s="58"/>
      <c r="N1073" s="52"/>
    </row>
    <row r="1074" spans="2:14" x14ac:dyDescent="0.25">
      <c r="B1074" s="51"/>
      <c r="C1074" s="53"/>
      <c r="D1074" s="54"/>
      <c r="E1074" s="55"/>
      <c r="F1074" s="56"/>
      <c r="G1074" s="56"/>
      <c r="H1074" s="56"/>
      <c r="I1074" s="57"/>
      <c r="J1074" s="55"/>
      <c r="K1074" s="55"/>
      <c r="L1074" s="53"/>
      <c r="M1074" s="58"/>
      <c r="N1074" s="52"/>
    </row>
    <row r="1075" spans="2:14" x14ac:dyDescent="0.25">
      <c r="B1075" s="51"/>
      <c r="C1075" s="53"/>
      <c r="D1075" s="54"/>
      <c r="E1075" s="55"/>
      <c r="F1075" s="56"/>
      <c r="G1075" s="56"/>
      <c r="H1075" s="56"/>
      <c r="I1075" s="57"/>
      <c r="J1075" s="55"/>
      <c r="K1075" s="55"/>
      <c r="L1075" s="53"/>
      <c r="M1075" s="58"/>
      <c r="N1075" s="52"/>
    </row>
    <row r="1076" spans="2:14" x14ac:dyDescent="0.25">
      <c r="B1076" s="51"/>
      <c r="C1076" s="53"/>
      <c r="D1076" s="54"/>
      <c r="E1076" s="55"/>
      <c r="F1076" s="56"/>
      <c r="G1076" s="56"/>
      <c r="H1076" s="56"/>
      <c r="I1076" s="57"/>
      <c r="J1076" s="55"/>
      <c r="K1076" s="55"/>
      <c r="L1076" s="53"/>
      <c r="M1076" s="58"/>
      <c r="N1076" s="52"/>
    </row>
    <row r="1077" spans="2:14" x14ac:dyDescent="0.25">
      <c r="B1077" s="51"/>
      <c r="C1077" s="53"/>
      <c r="D1077" s="54"/>
      <c r="E1077" s="55"/>
      <c r="F1077" s="56"/>
      <c r="G1077" s="56"/>
      <c r="H1077" s="56"/>
      <c r="I1077" s="57"/>
      <c r="J1077" s="55"/>
      <c r="K1077" s="55"/>
      <c r="L1077" s="53"/>
      <c r="M1077" s="58"/>
      <c r="N1077" s="52"/>
    </row>
    <row r="1078" spans="2:14" x14ac:dyDescent="0.25">
      <c r="B1078" s="51"/>
      <c r="C1078" s="53"/>
      <c r="D1078" s="54"/>
      <c r="E1078" s="55"/>
      <c r="F1078" s="56"/>
      <c r="G1078" s="56"/>
      <c r="H1078" s="56"/>
      <c r="I1078" s="57"/>
      <c r="J1078" s="55"/>
      <c r="K1078" s="55"/>
      <c r="L1078" s="53"/>
      <c r="M1078" s="58"/>
      <c r="N1078" s="52"/>
    </row>
    <row r="1079" spans="2:14" x14ac:dyDescent="0.25">
      <c r="B1079" s="51"/>
      <c r="C1079" s="53"/>
      <c r="D1079" s="54"/>
      <c r="E1079" s="55"/>
      <c r="F1079" s="56"/>
      <c r="G1079" s="56"/>
      <c r="H1079" s="56"/>
      <c r="I1079" s="57"/>
      <c r="J1079" s="55"/>
      <c r="K1079" s="55"/>
      <c r="L1079" s="53"/>
      <c r="M1079" s="58"/>
      <c r="N1079" s="52"/>
    </row>
    <row r="1080" spans="2:14" x14ac:dyDescent="0.25">
      <c r="B1080" s="51"/>
      <c r="C1080" s="53"/>
      <c r="D1080" s="54"/>
      <c r="E1080" s="55"/>
      <c r="F1080" s="56"/>
      <c r="G1080" s="56"/>
      <c r="H1080" s="56"/>
      <c r="I1080" s="57"/>
      <c r="J1080" s="55"/>
      <c r="K1080" s="55"/>
      <c r="L1080" s="53"/>
      <c r="M1080" s="58"/>
      <c r="N1080" s="52"/>
    </row>
    <row r="1081" spans="2:14" x14ac:dyDescent="0.25">
      <c r="B1081" s="51"/>
      <c r="C1081" s="53"/>
      <c r="D1081" s="54"/>
      <c r="E1081" s="55"/>
      <c r="F1081" s="56"/>
      <c r="G1081" s="56"/>
      <c r="H1081" s="56"/>
      <c r="I1081" s="57"/>
      <c r="J1081" s="55"/>
      <c r="K1081" s="55"/>
      <c r="L1081" s="53"/>
      <c r="M1081" s="58"/>
      <c r="N1081" s="52"/>
    </row>
    <row r="1082" spans="2:14" x14ac:dyDescent="0.25">
      <c r="B1082" s="51"/>
      <c r="C1082" s="53"/>
      <c r="D1082" s="54"/>
      <c r="E1082" s="55"/>
      <c r="F1082" s="56"/>
      <c r="G1082" s="56"/>
      <c r="H1082" s="56"/>
      <c r="I1082" s="57"/>
      <c r="J1082" s="55"/>
      <c r="K1082" s="55"/>
      <c r="L1082" s="53"/>
      <c r="M1082" s="58"/>
      <c r="N1082" s="52"/>
    </row>
    <row r="1083" spans="2:14" x14ac:dyDescent="0.25">
      <c r="B1083" s="51"/>
      <c r="C1083" s="53"/>
      <c r="D1083" s="54"/>
      <c r="E1083" s="55"/>
      <c r="F1083" s="56"/>
      <c r="G1083" s="56"/>
      <c r="H1083" s="56"/>
      <c r="I1083" s="57"/>
      <c r="J1083" s="55"/>
      <c r="K1083" s="55"/>
      <c r="L1083" s="53"/>
      <c r="M1083" s="58"/>
      <c r="N1083" s="52"/>
    </row>
    <row r="1084" spans="2:14" x14ac:dyDescent="0.25">
      <c r="B1084" s="51"/>
      <c r="C1084" s="53"/>
      <c r="D1084" s="54"/>
      <c r="E1084" s="55"/>
      <c r="F1084" s="56"/>
      <c r="G1084" s="56"/>
      <c r="H1084" s="56"/>
      <c r="I1084" s="57"/>
      <c r="J1084" s="55"/>
      <c r="K1084" s="55"/>
      <c r="L1084" s="53"/>
      <c r="M1084" s="58"/>
      <c r="N1084" s="52"/>
    </row>
    <row r="1085" spans="2:14" x14ac:dyDescent="0.25">
      <c r="B1085" s="51"/>
      <c r="C1085" s="53"/>
      <c r="D1085" s="54"/>
      <c r="E1085" s="55"/>
      <c r="F1085" s="56"/>
      <c r="G1085" s="56"/>
      <c r="H1085" s="56"/>
      <c r="I1085" s="57"/>
      <c r="J1085" s="55"/>
      <c r="K1085" s="55"/>
      <c r="L1085" s="53"/>
      <c r="M1085" s="58"/>
      <c r="N1085" s="52"/>
    </row>
    <row r="1086" spans="2:14" x14ac:dyDescent="0.25">
      <c r="B1086" s="51"/>
      <c r="C1086" s="53"/>
      <c r="D1086" s="54"/>
      <c r="E1086" s="55"/>
      <c r="F1086" s="56"/>
      <c r="G1086" s="56"/>
      <c r="H1086" s="56"/>
      <c r="I1086" s="57"/>
      <c r="J1086" s="55"/>
      <c r="K1086" s="55"/>
      <c r="L1086" s="53"/>
      <c r="M1086" s="58"/>
      <c r="N1086" s="52"/>
    </row>
    <row r="1087" spans="2:14" x14ac:dyDescent="0.25">
      <c r="B1087" s="51"/>
      <c r="C1087" s="53"/>
      <c r="D1087" s="54"/>
      <c r="E1087" s="55"/>
      <c r="F1087" s="56"/>
      <c r="G1087" s="56"/>
      <c r="H1087" s="56"/>
      <c r="I1087" s="57"/>
      <c r="J1087" s="55"/>
      <c r="K1087" s="55"/>
      <c r="L1087" s="53"/>
      <c r="M1087" s="58"/>
      <c r="N1087" s="52"/>
    </row>
    <row r="1088" spans="2:14" x14ac:dyDescent="0.25">
      <c r="B1088" s="51"/>
      <c r="C1088" s="53"/>
      <c r="D1088" s="54"/>
      <c r="E1088" s="55"/>
      <c r="F1088" s="56"/>
      <c r="G1088" s="56"/>
      <c r="H1088" s="56"/>
      <c r="I1088" s="57"/>
      <c r="J1088" s="55"/>
      <c r="K1088" s="55"/>
      <c r="L1088" s="53"/>
      <c r="M1088" s="58"/>
      <c r="N1088" s="52"/>
    </row>
    <row r="1089" spans="2:14" x14ac:dyDescent="0.25">
      <c r="B1089" s="51"/>
      <c r="C1089" s="53"/>
      <c r="D1089" s="54"/>
      <c r="E1089" s="55"/>
      <c r="F1089" s="56"/>
      <c r="G1089" s="56"/>
      <c r="H1089" s="56"/>
      <c r="I1089" s="57"/>
      <c r="J1089" s="55"/>
      <c r="K1089" s="55"/>
      <c r="L1089" s="53"/>
      <c r="M1089" s="58"/>
      <c r="N1089" s="52"/>
    </row>
    <row r="1090" spans="2:14" x14ac:dyDescent="0.25">
      <c r="B1090" s="51"/>
      <c r="C1090" s="53"/>
      <c r="D1090" s="54"/>
      <c r="E1090" s="55"/>
      <c r="F1090" s="56"/>
      <c r="G1090" s="56"/>
      <c r="H1090" s="56"/>
      <c r="I1090" s="57"/>
      <c r="J1090" s="55"/>
      <c r="K1090" s="55"/>
      <c r="L1090" s="53"/>
      <c r="M1090" s="58"/>
      <c r="N1090" s="52"/>
    </row>
    <row r="1091" spans="2:14" x14ac:dyDescent="0.25">
      <c r="B1091" s="51"/>
      <c r="C1091" s="53"/>
      <c r="D1091" s="54"/>
      <c r="E1091" s="55"/>
      <c r="F1091" s="56"/>
      <c r="G1091" s="56"/>
      <c r="H1091" s="56"/>
      <c r="I1091" s="57"/>
      <c r="J1091" s="55"/>
      <c r="K1091" s="55"/>
      <c r="L1091" s="53"/>
      <c r="M1091" s="58"/>
      <c r="N1091" s="52"/>
    </row>
    <row r="1092" spans="2:14" x14ac:dyDescent="0.25">
      <c r="B1092" s="51"/>
      <c r="C1092" s="53"/>
      <c r="D1092" s="54"/>
      <c r="E1092" s="55"/>
      <c r="F1092" s="56"/>
      <c r="G1092" s="56"/>
      <c r="H1092" s="56"/>
      <c r="I1092" s="57"/>
      <c r="J1092" s="55"/>
      <c r="K1092" s="55"/>
      <c r="L1092" s="53"/>
      <c r="M1092" s="58"/>
      <c r="N1092" s="52"/>
    </row>
    <row r="1093" spans="2:14" x14ac:dyDescent="0.25">
      <c r="B1093" s="51"/>
      <c r="C1093" s="53"/>
      <c r="D1093" s="54"/>
      <c r="E1093" s="55"/>
      <c r="F1093" s="56"/>
      <c r="G1093" s="56"/>
      <c r="H1093" s="56"/>
      <c r="I1093" s="57"/>
      <c r="J1093" s="55"/>
      <c r="K1093" s="55"/>
      <c r="L1093" s="53"/>
      <c r="M1093" s="58"/>
      <c r="N1093" s="52"/>
    </row>
    <row r="1094" spans="2:14" x14ac:dyDescent="0.25">
      <c r="B1094" s="51"/>
      <c r="C1094" s="53"/>
      <c r="D1094" s="54"/>
      <c r="E1094" s="55"/>
      <c r="F1094" s="56"/>
      <c r="G1094" s="56"/>
      <c r="H1094" s="56"/>
      <c r="I1094" s="57"/>
      <c r="J1094" s="55"/>
      <c r="K1094" s="55"/>
      <c r="L1094" s="53"/>
      <c r="M1094" s="58"/>
      <c r="N1094" s="52"/>
    </row>
    <row r="1095" spans="2:14" x14ac:dyDescent="0.25">
      <c r="B1095" s="51"/>
      <c r="C1095" s="53"/>
      <c r="D1095" s="54"/>
      <c r="E1095" s="55"/>
      <c r="F1095" s="56"/>
      <c r="G1095" s="56"/>
      <c r="H1095" s="56"/>
      <c r="I1095" s="57"/>
      <c r="J1095" s="55"/>
      <c r="K1095" s="55"/>
      <c r="L1095" s="53"/>
      <c r="M1095" s="58"/>
      <c r="N1095" s="52"/>
    </row>
    <row r="1096" spans="2:14" x14ac:dyDescent="0.25">
      <c r="B1096" s="51"/>
      <c r="C1096" s="53"/>
      <c r="D1096" s="54"/>
      <c r="E1096" s="55"/>
      <c r="F1096" s="56"/>
      <c r="G1096" s="56"/>
      <c r="H1096" s="56"/>
      <c r="I1096" s="57"/>
      <c r="J1096" s="55"/>
      <c r="K1096" s="55"/>
      <c r="L1096" s="53"/>
      <c r="M1096" s="58"/>
      <c r="N1096" s="52"/>
    </row>
    <row r="1097" spans="2:14" x14ac:dyDescent="0.25">
      <c r="B1097" s="51"/>
      <c r="C1097" s="53"/>
      <c r="D1097" s="54"/>
      <c r="E1097" s="55"/>
      <c r="F1097" s="56"/>
      <c r="G1097" s="56"/>
      <c r="H1097" s="56"/>
      <c r="I1097" s="57"/>
      <c r="J1097" s="55"/>
      <c r="K1097" s="55"/>
      <c r="L1097" s="53"/>
      <c r="M1097" s="58"/>
      <c r="N1097" s="52"/>
    </row>
    <row r="1098" spans="2:14" x14ac:dyDescent="0.25">
      <c r="B1098" s="51"/>
      <c r="C1098" s="53"/>
      <c r="D1098" s="54"/>
      <c r="E1098" s="55"/>
      <c r="F1098" s="56"/>
      <c r="G1098" s="56"/>
      <c r="H1098" s="56"/>
      <c r="I1098" s="57"/>
      <c r="J1098" s="55"/>
      <c r="K1098" s="55"/>
      <c r="L1098" s="53"/>
      <c r="M1098" s="58"/>
      <c r="N1098" s="52"/>
    </row>
    <row r="1099" spans="2:14" x14ac:dyDescent="0.25">
      <c r="B1099" s="51"/>
      <c r="C1099" s="53"/>
      <c r="D1099" s="54"/>
      <c r="E1099" s="55"/>
      <c r="F1099" s="56"/>
      <c r="G1099" s="56"/>
      <c r="H1099" s="56"/>
      <c r="I1099" s="57"/>
      <c r="J1099" s="55"/>
      <c r="K1099" s="55"/>
      <c r="L1099" s="53"/>
      <c r="M1099" s="58"/>
      <c r="N1099" s="52"/>
    </row>
    <row r="1100" spans="2:14" x14ac:dyDescent="0.25">
      <c r="B1100" s="51"/>
      <c r="C1100" s="53"/>
      <c r="D1100" s="54"/>
      <c r="E1100" s="55"/>
      <c r="F1100" s="56"/>
      <c r="G1100" s="56"/>
      <c r="H1100" s="56"/>
      <c r="I1100" s="57"/>
      <c r="J1100" s="55"/>
      <c r="K1100" s="55"/>
      <c r="L1100" s="53"/>
      <c r="M1100" s="58"/>
      <c r="N1100" s="52"/>
    </row>
    <row r="1101" spans="2:14" x14ac:dyDescent="0.25">
      <c r="B1101" s="51"/>
      <c r="C1101" s="53"/>
      <c r="D1101" s="54"/>
      <c r="E1101" s="55"/>
      <c r="F1101" s="56"/>
      <c r="G1101" s="56"/>
      <c r="H1101" s="56"/>
      <c r="I1101" s="57"/>
      <c r="J1101" s="55"/>
      <c r="K1101" s="55"/>
      <c r="L1101" s="53"/>
      <c r="M1101" s="58"/>
      <c r="N1101" s="52"/>
    </row>
    <row r="1102" spans="2:14" x14ac:dyDescent="0.25">
      <c r="B1102" s="51"/>
      <c r="C1102" s="53"/>
      <c r="D1102" s="54"/>
      <c r="E1102" s="55"/>
      <c r="F1102" s="56"/>
      <c r="G1102" s="56"/>
      <c r="H1102" s="56"/>
      <c r="I1102" s="57"/>
      <c r="J1102" s="55"/>
      <c r="K1102" s="55"/>
      <c r="L1102" s="53"/>
      <c r="M1102" s="58"/>
      <c r="N1102" s="52"/>
    </row>
    <row r="1103" spans="2:14" x14ac:dyDescent="0.25">
      <c r="B1103" s="51"/>
      <c r="C1103" s="53"/>
      <c r="D1103" s="54"/>
      <c r="E1103" s="55"/>
      <c r="F1103" s="56"/>
      <c r="G1103" s="56"/>
      <c r="H1103" s="56"/>
      <c r="I1103" s="57"/>
      <c r="J1103" s="55"/>
      <c r="K1103" s="55"/>
      <c r="L1103" s="53"/>
      <c r="M1103" s="58"/>
      <c r="N1103" s="52"/>
    </row>
    <row r="1104" spans="2:14" x14ac:dyDescent="0.25">
      <c r="B1104" s="51"/>
      <c r="C1104" s="53"/>
      <c r="D1104" s="54"/>
      <c r="E1104" s="55"/>
      <c r="F1104" s="56"/>
      <c r="G1104" s="56"/>
      <c r="H1104" s="56"/>
      <c r="I1104" s="57"/>
      <c r="J1104" s="55"/>
      <c r="K1104" s="55"/>
      <c r="L1104" s="53"/>
      <c r="M1104" s="58"/>
      <c r="N1104" s="52"/>
    </row>
    <row r="1105" spans="2:14" x14ac:dyDescent="0.25">
      <c r="B1105" s="51"/>
      <c r="C1105" s="53"/>
      <c r="D1105" s="54"/>
      <c r="E1105" s="55"/>
      <c r="F1105" s="56"/>
      <c r="G1105" s="56"/>
      <c r="H1105" s="56"/>
      <c r="I1105" s="57"/>
      <c r="J1105" s="55"/>
      <c r="K1105" s="55"/>
      <c r="L1105" s="53"/>
      <c r="M1105" s="58"/>
      <c r="N1105" s="52"/>
    </row>
    <row r="1106" spans="2:14" x14ac:dyDescent="0.25">
      <c r="B1106" s="51"/>
      <c r="C1106" s="53"/>
      <c r="D1106" s="54"/>
      <c r="E1106" s="55"/>
      <c r="F1106" s="56"/>
      <c r="G1106" s="56"/>
      <c r="H1106" s="56"/>
      <c r="I1106" s="57"/>
      <c r="J1106" s="55"/>
      <c r="K1106" s="55"/>
      <c r="L1106" s="53"/>
      <c r="M1106" s="58"/>
      <c r="N1106" s="52"/>
    </row>
    <row r="1107" spans="2:14" x14ac:dyDescent="0.25">
      <c r="B1107" s="51"/>
      <c r="C1107" s="53"/>
      <c r="D1107" s="54"/>
      <c r="E1107" s="55"/>
      <c r="F1107" s="56"/>
      <c r="G1107" s="56"/>
      <c r="H1107" s="56"/>
      <c r="I1107" s="57"/>
      <c r="J1107" s="55"/>
      <c r="K1107" s="55"/>
      <c r="L1107" s="53"/>
      <c r="M1107" s="58"/>
      <c r="N1107" s="52"/>
    </row>
    <row r="1108" spans="2:14" x14ac:dyDescent="0.25">
      <c r="B1108" s="51"/>
      <c r="C1108" s="53"/>
      <c r="D1108" s="54"/>
      <c r="E1108" s="55"/>
      <c r="F1108" s="56"/>
      <c r="G1108" s="56"/>
      <c r="H1108" s="56"/>
      <c r="I1108" s="57"/>
      <c r="J1108" s="55"/>
      <c r="K1108" s="55"/>
      <c r="L1108" s="53"/>
      <c r="M1108" s="58"/>
      <c r="N1108" s="52"/>
    </row>
    <row r="1109" spans="2:14" x14ac:dyDescent="0.25">
      <c r="B1109" s="51"/>
      <c r="C1109" s="53"/>
      <c r="D1109" s="54"/>
      <c r="E1109" s="55"/>
      <c r="F1109" s="56"/>
      <c r="G1109" s="56"/>
      <c r="H1109" s="56"/>
      <c r="I1109" s="57"/>
      <c r="J1109" s="55"/>
      <c r="K1109" s="55"/>
      <c r="L1109" s="53"/>
      <c r="M1109" s="58"/>
      <c r="N1109" s="52"/>
    </row>
    <row r="1110" spans="2:14" x14ac:dyDescent="0.25">
      <c r="B1110" s="51"/>
      <c r="C1110" s="53"/>
      <c r="D1110" s="54"/>
      <c r="E1110" s="55"/>
      <c r="F1110" s="56"/>
      <c r="G1110" s="56"/>
      <c r="H1110" s="56"/>
      <c r="I1110" s="57"/>
      <c r="J1110" s="55"/>
      <c r="K1110" s="55"/>
      <c r="L1110" s="53"/>
      <c r="M1110" s="58"/>
      <c r="N1110" s="52"/>
    </row>
    <row r="1111" spans="2:14" x14ac:dyDescent="0.25">
      <c r="B1111" s="51"/>
      <c r="C1111" s="53"/>
      <c r="D1111" s="54"/>
      <c r="E1111" s="55"/>
      <c r="F1111" s="56"/>
      <c r="G1111" s="56"/>
      <c r="H1111" s="56"/>
      <c r="I1111" s="57"/>
      <c r="J1111" s="55"/>
      <c r="K1111" s="55"/>
      <c r="L1111" s="53"/>
      <c r="M1111" s="58"/>
      <c r="N1111" s="52"/>
    </row>
    <row r="1112" spans="2:14" x14ac:dyDescent="0.25">
      <c r="B1112" s="51"/>
      <c r="C1112" s="53"/>
      <c r="D1112" s="54"/>
      <c r="E1112" s="55"/>
      <c r="F1112" s="56"/>
      <c r="G1112" s="56"/>
      <c r="H1112" s="56"/>
      <c r="I1112" s="57"/>
      <c r="J1112" s="55"/>
      <c r="K1112" s="55"/>
      <c r="L1112" s="53"/>
      <c r="M1112" s="58"/>
      <c r="N1112" s="52"/>
    </row>
    <row r="1113" spans="2:14" x14ac:dyDescent="0.25">
      <c r="B1113" s="51"/>
      <c r="C1113" s="53"/>
      <c r="D1113" s="54"/>
      <c r="E1113" s="55"/>
      <c r="F1113" s="56"/>
      <c r="G1113" s="56"/>
      <c r="H1113" s="56"/>
      <c r="I1113" s="57"/>
      <c r="J1113" s="55"/>
      <c r="K1113" s="55"/>
      <c r="L1113" s="53"/>
      <c r="M1113" s="58"/>
      <c r="N1113" s="52"/>
    </row>
    <row r="1114" spans="2:14" x14ac:dyDescent="0.25">
      <c r="B1114" s="51"/>
      <c r="C1114" s="53"/>
      <c r="D1114" s="54"/>
      <c r="E1114" s="55"/>
      <c r="F1114" s="56"/>
      <c r="G1114" s="56"/>
      <c r="H1114" s="56"/>
      <c r="I1114" s="57"/>
      <c r="J1114" s="55"/>
      <c r="K1114" s="55"/>
      <c r="L1114" s="53"/>
      <c r="M1114" s="58"/>
      <c r="N1114" s="52"/>
    </row>
    <row r="1115" spans="2:14" x14ac:dyDescent="0.25">
      <c r="B1115" s="51"/>
      <c r="C1115" s="53"/>
      <c r="D1115" s="54"/>
      <c r="E1115" s="55"/>
      <c r="F1115" s="56"/>
      <c r="G1115" s="56"/>
      <c r="H1115" s="56"/>
      <c r="I1115" s="57"/>
      <c r="J1115" s="55"/>
      <c r="K1115" s="55"/>
      <c r="L1115" s="53"/>
      <c r="M1115" s="58"/>
      <c r="N1115" s="52"/>
    </row>
    <row r="1116" spans="2:14" x14ac:dyDescent="0.25">
      <c r="B1116" s="51"/>
      <c r="C1116" s="53"/>
      <c r="D1116" s="54"/>
      <c r="E1116" s="55"/>
      <c r="F1116" s="56"/>
      <c r="G1116" s="56"/>
      <c r="H1116" s="56"/>
      <c r="I1116" s="57"/>
      <c r="J1116" s="55"/>
      <c r="K1116" s="55"/>
      <c r="L1116" s="53"/>
      <c r="M1116" s="58"/>
      <c r="N1116" s="52"/>
    </row>
    <row r="1117" spans="2:14" x14ac:dyDescent="0.25">
      <c r="B1117" s="51"/>
      <c r="C1117" s="53"/>
      <c r="D1117" s="54"/>
      <c r="E1117" s="55"/>
      <c r="F1117" s="56"/>
      <c r="G1117" s="56"/>
      <c r="H1117" s="56"/>
      <c r="I1117" s="57"/>
      <c r="J1117" s="55"/>
      <c r="K1117" s="55"/>
      <c r="L1117" s="53"/>
      <c r="M1117" s="58"/>
      <c r="N1117" s="52"/>
    </row>
    <row r="1118" spans="2:14" x14ac:dyDescent="0.25">
      <c r="B1118" s="51"/>
      <c r="C1118" s="53"/>
      <c r="D1118" s="54"/>
      <c r="E1118" s="55"/>
      <c r="F1118" s="56"/>
      <c r="G1118" s="56"/>
      <c r="H1118" s="56"/>
      <c r="I1118" s="57"/>
      <c r="J1118" s="55"/>
      <c r="K1118" s="55"/>
      <c r="L1118" s="53"/>
      <c r="M1118" s="58"/>
      <c r="N1118" s="52"/>
    </row>
    <row r="1119" spans="2:14" x14ac:dyDescent="0.25">
      <c r="B1119" s="51"/>
      <c r="C1119" s="53"/>
      <c r="D1119" s="54"/>
      <c r="E1119" s="55"/>
      <c r="F1119" s="56"/>
      <c r="G1119" s="56"/>
      <c r="H1119" s="56"/>
      <c r="I1119" s="57"/>
      <c r="J1119" s="55"/>
      <c r="K1119" s="55"/>
      <c r="L1119" s="53"/>
      <c r="M1119" s="58"/>
      <c r="N1119" s="52"/>
    </row>
    <row r="1120" spans="2:14" x14ac:dyDescent="0.25">
      <c r="B1120" s="51"/>
      <c r="C1120" s="53"/>
      <c r="D1120" s="54"/>
      <c r="E1120" s="55"/>
      <c r="F1120" s="56"/>
      <c r="G1120" s="56"/>
      <c r="H1120" s="56"/>
      <c r="I1120" s="57"/>
      <c r="J1120" s="55"/>
      <c r="K1120" s="55"/>
      <c r="L1120" s="53"/>
      <c r="M1120" s="58"/>
      <c r="N1120" s="52"/>
    </row>
    <row r="1121" spans="2:14" x14ac:dyDescent="0.25">
      <c r="B1121" s="51"/>
      <c r="C1121" s="53"/>
      <c r="D1121" s="54"/>
      <c r="E1121" s="55"/>
      <c r="F1121" s="56"/>
      <c r="G1121" s="56"/>
      <c r="H1121" s="56"/>
      <c r="I1121" s="57"/>
      <c r="J1121" s="55"/>
      <c r="K1121" s="55"/>
      <c r="L1121" s="53"/>
      <c r="M1121" s="58"/>
      <c r="N1121" s="52"/>
    </row>
    <row r="1122" spans="2:14" x14ac:dyDescent="0.25">
      <c r="B1122" s="51"/>
      <c r="C1122" s="53"/>
      <c r="D1122" s="54"/>
      <c r="E1122" s="55"/>
      <c r="F1122" s="56"/>
      <c r="G1122" s="56"/>
      <c r="H1122" s="56"/>
      <c r="I1122" s="57"/>
      <c r="J1122" s="55"/>
      <c r="K1122" s="55"/>
      <c r="L1122" s="53"/>
      <c r="M1122" s="58"/>
      <c r="N1122" s="52"/>
    </row>
    <row r="1123" spans="2:14" x14ac:dyDescent="0.25">
      <c r="B1123" s="51"/>
      <c r="C1123" s="53"/>
      <c r="D1123" s="54"/>
      <c r="E1123" s="55"/>
      <c r="F1123" s="56"/>
      <c r="G1123" s="56"/>
      <c r="H1123" s="56"/>
      <c r="I1123" s="57"/>
      <c r="J1123" s="55"/>
      <c r="K1123" s="55"/>
      <c r="L1123" s="53"/>
      <c r="M1123" s="58"/>
      <c r="N1123" s="52"/>
    </row>
    <row r="1124" spans="2:14" x14ac:dyDescent="0.25">
      <c r="B1124" s="51"/>
      <c r="C1124" s="53"/>
      <c r="D1124" s="54"/>
      <c r="E1124" s="55"/>
      <c r="F1124" s="56"/>
      <c r="G1124" s="56"/>
      <c r="H1124" s="56"/>
      <c r="I1124" s="57"/>
      <c r="J1124" s="55"/>
      <c r="K1124" s="55"/>
      <c r="L1124" s="53"/>
      <c r="M1124" s="58"/>
      <c r="N1124" s="52"/>
    </row>
    <row r="1125" spans="2:14" x14ac:dyDescent="0.25">
      <c r="B1125" s="51"/>
      <c r="C1125" s="53"/>
      <c r="D1125" s="54"/>
      <c r="E1125" s="55"/>
      <c r="F1125" s="56"/>
      <c r="G1125" s="56"/>
      <c r="H1125" s="56"/>
      <c r="I1125" s="57"/>
      <c r="J1125" s="55"/>
      <c r="K1125" s="55"/>
      <c r="L1125" s="53"/>
      <c r="M1125" s="58"/>
      <c r="N1125" s="52"/>
    </row>
    <row r="1126" spans="2:14" x14ac:dyDescent="0.25">
      <c r="B1126" s="51"/>
      <c r="C1126" s="53"/>
      <c r="D1126" s="54"/>
      <c r="E1126" s="55"/>
      <c r="F1126" s="56"/>
      <c r="G1126" s="56"/>
      <c r="H1126" s="56"/>
      <c r="I1126" s="57"/>
      <c r="J1126" s="55"/>
      <c r="K1126" s="55"/>
      <c r="L1126" s="53"/>
      <c r="M1126" s="58"/>
      <c r="N1126" s="52"/>
    </row>
    <row r="1127" spans="2:14" x14ac:dyDescent="0.25">
      <c r="B1127" s="51"/>
      <c r="C1127" s="53"/>
      <c r="D1127" s="54"/>
      <c r="E1127" s="55"/>
      <c r="F1127" s="56"/>
      <c r="G1127" s="56"/>
      <c r="H1127" s="56"/>
      <c r="I1127" s="57"/>
      <c r="J1127" s="55"/>
      <c r="K1127" s="55"/>
      <c r="L1127" s="53"/>
      <c r="M1127" s="58"/>
      <c r="N1127" s="52"/>
    </row>
    <row r="1128" spans="2:14" x14ac:dyDescent="0.25">
      <c r="B1128" s="51"/>
      <c r="C1128" s="53"/>
      <c r="D1128" s="54"/>
      <c r="E1128" s="55"/>
      <c r="F1128" s="56"/>
      <c r="G1128" s="56"/>
      <c r="H1128" s="56"/>
      <c r="I1128" s="57"/>
      <c r="J1128" s="55"/>
      <c r="K1128" s="55"/>
      <c r="L1128" s="53"/>
      <c r="M1128" s="58"/>
      <c r="N1128" s="52"/>
    </row>
    <row r="1129" spans="2:14" x14ac:dyDescent="0.25">
      <c r="B1129" s="51"/>
      <c r="C1129" s="53"/>
      <c r="D1129" s="54"/>
      <c r="E1129" s="55"/>
      <c r="F1129" s="56"/>
      <c r="G1129" s="56"/>
      <c r="H1129" s="56"/>
      <c r="I1129" s="57"/>
      <c r="J1129" s="55"/>
      <c r="K1129" s="55"/>
      <c r="L1129" s="53"/>
      <c r="M1129" s="58"/>
      <c r="N1129" s="52"/>
    </row>
    <row r="1130" spans="2:14" x14ac:dyDescent="0.25">
      <c r="B1130" s="51"/>
      <c r="C1130" s="53"/>
      <c r="D1130" s="54"/>
      <c r="E1130" s="55"/>
      <c r="F1130" s="56"/>
      <c r="G1130" s="56"/>
      <c r="H1130" s="56"/>
      <c r="I1130" s="57"/>
      <c r="J1130" s="55"/>
      <c r="K1130" s="55"/>
      <c r="L1130" s="53"/>
      <c r="M1130" s="58"/>
      <c r="N1130" s="52"/>
    </row>
    <row r="1131" spans="2:14" x14ac:dyDescent="0.25">
      <c r="B1131" s="51"/>
      <c r="C1131" s="53"/>
      <c r="D1131" s="54"/>
      <c r="E1131" s="55"/>
      <c r="F1131" s="56"/>
      <c r="G1131" s="56"/>
      <c r="H1131" s="56"/>
      <c r="I1131" s="57"/>
      <c r="J1131" s="55"/>
      <c r="K1131" s="55"/>
      <c r="L1131" s="53"/>
      <c r="M1131" s="58"/>
      <c r="N1131" s="52"/>
    </row>
    <row r="1132" spans="2:14" x14ac:dyDescent="0.25">
      <c r="B1132" s="51"/>
      <c r="C1132" s="53"/>
      <c r="D1132" s="54"/>
      <c r="E1132" s="55"/>
      <c r="F1132" s="56"/>
      <c r="G1132" s="56"/>
      <c r="H1132" s="56"/>
      <c r="I1132" s="57"/>
      <c r="J1132" s="55"/>
      <c r="K1132" s="55"/>
      <c r="L1132" s="53"/>
      <c r="M1132" s="58"/>
      <c r="N1132" s="52"/>
    </row>
    <row r="1133" spans="2:14" x14ac:dyDescent="0.25">
      <c r="B1133" s="51"/>
      <c r="C1133" s="53"/>
      <c r="D1133" s="54"/>
      <c r="E1133" s="55"/>
      <c r="F1133" s="56"/>
      <c r="G1133" s="56"/>
      <c r="H1133" s="56"/>
      <c r="I1133" s="57"/>
      <c r="J1133" s="55"/>
      <c r="K1133" s="55"/>
      <c r="L1133" s="53"/>
      <c r="M1133" s="58"/>
      <c r="N1133" s="52"/>
    </row>
    <row r="1134" spans="2:14" x14ac:dyDescent="0.25">
      <c r="B1134" s="51"/>
      <c r="C1134" s="53"/>
      <c r="D1134" s="54"/>
      <c r="E1134" s="55"/>
      <c r="F1134" s="56"/>
      <c r="G1134" s="56"/>
      <c r="H1134" s="56"/>
      <c r="I1134" s="57"/>
      <c r="J1134" s="55"/>
      <c r="K1134" s="55"/>
      <c r="L1134" s="53"/>
      <c r="M1134" s="58"/>
      <c r="N1134" s="52"/>
    </row>
    <row r="1135" spans="2:14" x14ac:dyDescent="0.25">
      <c r="B1135" s="51"/>
      <c r="C1135" s="53"/>
      <c r="D1135" s="54"/>
      <c r="E1135" s="55"/>
      <c r="F1135" s="56"/>
      <c r="G1135" s="56"/>
      <c r="H1135" s="56"/>
      <c r="I1135" s="57"/>
      <c r="J1135" s="55"/>
      <c r="K1135" s="55"/>
      <c r="L1135" s="53"/>
      <c r="M1135" s="58"/>
      <c r="N1135" s="52"/>
    </row>
    <row r="1136" spans="2:14" x14ac:dyDescent="0.25">
      <c r="B1136" s="51"/>
      <c r="C1136" s="53"/>
      <c r="D1136" s="54"/>
      <c r="E1136" s="55"/>
      <c r="F1136" s="56"/>
      <c r="G1136" s="56"/>
      <c r="H1136" s="56"/>
      <c r="I1136" s="57"/>
      <c r="J1136" s="55"/>
      <c r="K1136" s="55"/>
      <c r="L1136" s="53"/>
      <c r="M1136" s="58"/>
      <c r="N1136" s="52"/>
    </row>
    <row r="1137" spans="2:14" x14ac:dyDescent="0.25">
      <c r="B1137" s="51"/>
      <c r="C1137" s="53"/>
      <c r="D1137" s="54"/>
      <c r="E1137" s="55"/>
      <c r="F1137" s="56"/>
      <c r="G1137" s="56"/>
      <c r="H1137" s="56"/>
      <c r="I1137" s="57"/>
      <c r="J1137" s="55"/>
      <c r="K1137" s="55"/>
      <c r="L1137" s="53"/>
      <c r="M1137" s="58"/>
      <c r="N1137" s="52"/>
    </row>
    <row r="1138" spans="2:14" x14ac:dyDescent="0.25">
      <c r="B1138" s="51"/>
      <c r="C1138" s="53"/>
      <c r="D1138" s="54"/>
      <c r="E1138" s="55"/>
      <c r="F1138" s="56"/>
      <c r="G1138" s="56"/>
      <c r="H1138" s="56"/>
      <c r="I1138" s="57"/>
      <c r="J1138" s="55"/>
      <c r="K1138" s="55"/>
      <c r="L1138" s="53"/>
      <c r="M1138" s="58"/>
      <c r="N1138" s="52"/>
    </row>
    <row r="1139" spans="2:14" x14ac:dyDescent="0.25">
      <c r="B1139" s="51"/>
      <c r="C1139" s="53"/>
      <c r="D1139" s="54"/>
      <c r="E1139" s="55"/>
      <c r="F1139" s="56"/>
      <c r="G1139" s="56"/>
      <c r="H1139" s="56"/>
      <c r="I1139" s="57"/>
      <c r="J1139" s="55"/>
      <c r="K1139" s="55"/>
      <c r="L1139" s="53"/>
      <c r="M1139" s="58"/>
      <c r="N1139" s="52"/>
    </row>
    <row r="1140" spans="2:14" x14ac:dyDescent="0.25">
      <c r="B1140" s="51"/>
      <c r="C1140" s="53"/>
      <c r="D1140" s="54"/>
      <c r="E1140" s="55"/>
      <c r="F1140" s="56"/>
      <c r="G1140" s="56"/>
      <c r="H1140" s="56"/>
      <c r="I1140" s="57"/>
      <c r="J1140" s="55"/>
      <c r="K1140" s="55"/>
      <c r="L1140" s="53"/>
      <c r="M1140" s="58"/>
      <c r="N1140" s="52"/>
    </row>
    <row r="1141" spans="2:14" x14ac:dyDescent="0.25">
      <c r="B1141" s="51"/>
      <c r="C1141" s="53"/>
      <c r="D1141" s="54"/>
      <c r="E1141" s="55"/>
      <c r="F1141" s="56"/>
      <c r="G1141" s="56"/>
      <c r="H1141" s="56"/>
      <c r="I1141" s="57"/>
      <c r="J1141" s="55"/>
      <c r="K1141" s="55"/>
      <c r="L1141" s="53"/>
      <c r="M1141" s="58"/>
      <c r="N1141" s="52"/>
    </row>
    <row r="1142" spans="2:14" x14ac:dyDescent="0.25">
      <c r="B1142" s="51"/>
      <c r="C1142" s="53"/>
      <c r="D1142" s="54"/>
      <c r="E1142" s="55"/>
      <c r="F1142" s="56"/>
      <c r="G1142" s="56"/>
      <c r="H1142" s="56"/>
      <c r="I1142" s="57"/>
      <c r="J1142" s="55"/>
      <c r="K1142" s="55"/>
      <c r="L1142" s="53"/>
      <c r="M1142" s="58"/>
      <c r="N1142" s="52"/>
    </row>
    <row r="1143" spans="2:14" x14ac:dyDescent="0.25">
      <c r="B1143" s="51"/>
      <c r="C1143" s="53"/>
      <c r="D1143" s="54"/>
      <c r="E1143" s="55"/>
      <c r="F1143" s="56"/>
      <c r="G1143" s="56"/>
      <c r="H1143" s="56"/>
      <c r="I1143" s="57"/>
      <c r="J1143" s="55"/>
      <c r="K1143" s="55"/>
      <c r="L1143" s="53"/>
      <c r="M1143" s="58"/>
      <c r="N1143" s="52"/>
    </row>
    <row r="1144" spans="2:14" x14ac:dyDescent="0.25">
      <c r="B1144" s="51"/>
      <c r="C1144" s="53"/>
      <c r="D1144" s="54"/>
      <c r="E1144" s="55"/>
      <c r="F1144" s="56"/>
      <c r="G1144" s="56"/>
      <c r="H1144" s="56"/>
      <c r="I1144" s="57"/>
      <c r="J1144" s="55"/>
      <c r="K1144" s="55"/>
      <c r="L1144" s="53"/>
      <c r="M1144" s="58"/>
      <c r="N1144" s="52"/>
    </row>
    <row r="1145" spans="2:14" x14ac:dyDescent="0.25">
      <c r="B1145" s="51"/>
      <c r="C1145" s="53"/>
      <c r="D1145" s="54"/>
      <c r="E1145" s="55"/>
      <c r="F1145" s="56"/>
      <c r="G1145" s="56"/>
      <c r="H1145" s="56"/>
      <c r="I1145" s="57"/>
      <c r="J1145" s="55"/>
      <c r="K1145" s="55"/>
      <c r="L1145" s="53"/>
      <c r="M1145" s="58"/>
      <c r="N1145" s="52"/>
    </row>
    <row r="1146" spans="2:14" x14ac:dyDescent="0.25">
      <c r="B1146" s="51"/>
      <c r="C1146" s="53"/>
      <c r="D1146" s="54"/>
      <c r="E1146" s="55"/>
      <c r="F1146" s="56"/>
      <c r="G1146" s="56"/>
      <c r="H1146" s="56"/>
      <c r="I1146" s="57"/>
      <c r="J1146" s="55"/>
      <c r="K1146" s="55"/>
      <c r="L1146" s="53"/>
      <c r="M1146" s="58"/>
      <c r="N1146" s="52"/>
    </row>
    <row r="1147" spans="2:14" x14ac:dyDescent="0.25">
      <c r="B1147" s="51"/>
      <c r="C1147" s="53"/>
      <c r="D1147" s="54"/>
      <c r="E1147" s="55"/>
      <c r="F1147" s="56"/>
      <c r="G1147" s="56"/>
      <c r="H1147" s="56"/>
      <c r="I1147" s="57"/>
      <c r="J1147" s="55"/>
      <c r="K1147" s="55"/>
      <c r="L1147" s="53"/>
      <c r="M1147" s="58"/>
      <c r="N1147" s="52"/>
    </row>
    <row r="1148" spans="2:14" x14ac:dyDescent="0.25">
      <c r="B1148" s="51"/>
      <c r="C1148" s="53"/>
      <c r="D1148" s="54"/>
      <c r="E1148" s="55"/>
      <c r="F1148" s="56"/>
      <c r="G1148" s="56"/>
      <c r="H1148" s="56"/>
      <c r="I1148" s="57"/>
      <c r="J1148" s="55"/>
      <c r="K1148" s="55"/>
      <c r="L1148" s="53"/>
      <c r="M1148" s="58"/>
      <c r="N1148" s="52"/>
    </row>
    <row r="1149" spans="2:14" x14ac:dyDescent="0.25">
      <c r="B1149" s="51"/>
      <c r="C1149" s="53"/>
      <c r="D1149" s="54"/>
      <c r="E1149" s="55"/>
      <c r="F1149" s="56"/>
      <c r="G1149" s="56"/>
      <c r="H1149" s="56"/>
      <c r="I1149" s="57"/>
      <c r="J1149" s="55"/>
      <c r="K1149" s="55"/>
      <c r="L1149" s="53"/>
      <c r="M1149" s="58"/>
      <c r="N1149" s="52"/>
    </row>
    <row r="1150" spans="2:14" x14ac:dyDescent="0.25">
      <c r="B1150" s="51"/>
      <c r="C1150" s="53"/>
      <c r="D1150" s="54"/>
      <c r="E1150" s="55"/>
      <c r="F1150" s="56"/>
      <c r="G1150" s="56"/>
      <c r="H1150" s="56"/>
      <c r="I1150" s="57"/>
      <c r="J1150" s="55"/>
      <c r="K1150" s="55"/>
      <c r="L1150" s="53"/>
      <c r="M1150" s="58"/>
      <c r="N1150" s="52"/>
    </row>
    <row r="1151" spans="2:14" x14ac:dyDescent="0.25">
      <c r="B1151" s="51"/>
      <c r="C1151" s="53"/>
      <c r="D1151" s="54"/>
      <c r="E1151" s="55"/>
      <c r="F1151" s="56"/>
      <c r="G1151" s="56"/>
      <c r="H1151" s="56"/>
      <c r="I1151" s="57"/>
      <c r="J1151" s="55"/>
      <c r="K1151" s="55"/>
      <c r="L1151" s="53"/>
      <c r="M1151" s="58"/>
      <c r="N1151" s="52"/>
    </row>
    <row r="1152" spans="2:14" x14ac:dyDescent="0.25">
      <c r="B1152" s="51"/>
      <c r="C1152" s="53"/>
      <c r="D1152" s="54"/>
      <c r="E1152" s="55"/>
      <c r="F1152" s="56"/>
      <c r="G1152" s="56"/>
      <c r="H1152" s="56"/>
      <c r="I1152" s="57"/>
      <c r="J1152" s="55"/>
      <c r="K1152" s="55"/>
      <c r="L1152" s="53"/>
      <c r="M1152" s="58"/>
      <c r="N1152" s="52"/>
    </row>
    <row r="1153" spans="2:14" x14ac:dyDescent="0.25">
      <c r="B1153" s="51"/>
      <c r="C1153" s="53"/>
      <c r="D1153" s="54"/>
      <c r="E1153" s="55"/>
      <c r="F1153" s="56"/>
      <c r="G1153" s="56"/>
      <c r="H1153" s="56"/>
      <c r="I1153" s="57"/>
      <c r="J1153" s="55"/>
      <c r="K1153" s="55"/>
      <c r="L1153" s="53"/>
      <c r="M1153" s="58"/>
      <c r="N1153" s="52"/>
    </row>
    <row r="1154" spans="2:14" x14ac:dyDescent="0.25">
      <c r="B1154" s="51"/>
      <c r="C1154" s="53"/>
      <c r="D1154" s="54"/>
      <c r="E1154" s="55"/>
      <c r="F1154" s="56"/>
      <c r="G1154" s="56"/>
      <c r="H1154" s="56"/>
      <c r="I1154" s="57"/>
      <c r="J1154" s="55"/>
      <c r="K1154" s="55"/>
      <c r="L1154" s="53"/>
      <c r="M1154" s="58"/>
      <c r="N1154" s="52"/>
    </row>
    <row r="1155" spans="2:14" x14ac:dyDescent="0.25">
      <c r="B1155" s="51"/>
      <c r="C1155" s="53"/>
      <c r="D1155" s="54"/>
      <c r="E1155" s="55"/>
      <c r="F1155" s="56"/>
      <c r="G1155" s="56"/>
      <c r="H1155" s="56"/>
      <c r="I1155" s="57"/>
      <c r="J1155" s="55"/>
      <c r="K1155" s="55"/>
      <c r="L1155" s="53"/>
      <c r="M1155" s="58"/>
      <c r="N1155" s="52"/>
    </row>
    <row r="1156" spans="2:14" x14ac:dyDescent="0.25">
      <c r="B1156" s="51"/>
      <c r="C1156" s="53"/>
      <c r="D1156" s="54"/>
      <c r="E1156" s="55"/>
      <c r="F1156" s="56"/>
      <c r="G1156" s="56"/>
      <c r="H1156" s="56"/>
      <c r="I1156" s="57"/>
      <c r="J1156" s="55"/>
      <c r="K1156" s="55"/>
      <c r="L1156" s="53"/>
      <c r="M1156" s="58"/>
      <c r="N1156" s="52"/>
    </row>
    <row r="1157" spans="2:14" x14ac:dyDescent="0.25">
      <c r="B1157" s="51"/>
      <c r="C1157" s="53"/>
      <c r="D1157" s="54"/>
      <c r="E1157" s="55"/>
      <c r="F1157" s="56"/>
      <c r="G1157" s="56"/>
      <c r="H1157" s="56"/>
      <c r="I1157" s="57"/>
      <c r="J1157" s="55"/>
      <c r="K1157" s="55"/>
      <c r="L1157" s="53"/>
      <c r="M1157" s="58"/>
      <c r="N1157" s="52"/>
    </row>
    <row r="1158" spans="2:14" x14ac:dyDescent="0.25">
      <c r="B1158" s="51"/>
      <c r="C1158" s="53"/>
      <c r="D1158" s="54"/>
      <c r="E1158" s="55"/>
      <c r="F1158" s="56"/>
      <c r="G1158" s="56"/>
      <c r="H1158" s="56"/>
      <c r="I1158" s="57"/>
      <c r="J1158" s="55"/>
      <c r="K1158" s="55"/>
      <c r="L1158" s="53"/>
      <c r="M1158" s="58"/>
      <c r="N1158" s="52"/>
    </row>
    <row r="1159" spans="2:14" x14ac:dyDescent="0.25">
      <c r="B1159" s="51"/>
      <c r="C1159" s="53"/>
      <c r="D1159" s="54"/>
      <c r="E1159" s="55"/>
      <c r="F1159" s="56"/>
      <c r="G1159" s="56"/>
      <c r="H1159" s="56"/>
      <c r="I1159" s="57"/>
      <c r="J1159" s="55"/>
      <c r="K1159" s="55"/>
      <c r="L1159" s="53"/>
      <c r="M1159" s="58"/>
      <c r="N1159" s="52"/>
    </row>
    <row r="1160" spans="2:14" x14ac:dyDescent="0.25">
      <c r="B1160" s="51"/>
      <c r="C1160" s="53"/>
      <c r="D1160" s="54"/>
      <c r="E1160" s="55"/>
      <c r="F1160" s="56"/>
      <c r="G1160" s="56"/>
      <c r="H1160" s="56"/>
      <c r="I1160" s="57"/>
      <c r="J1160" s="55"/>
      <c r="K1160" s="55"/>
      <c r="L1160" s="53"/>
      <c r="M1160" s="58"/>
      <c r="N1160" s="52"/>
    </row>
    <row r="1161" spans="2:14" x14ac:dyDescent="0.25">
      <c r="B1161" s="51"/>
      <c r="C1161" s="53"/>
      <c r="D1161" s="54"/>
      <c r="E1161" s="55"/>
      <c r="F1161" s="56"/>
      <c r="G1161" s="56"/>
      <c r="H1161" s="56"/>
      <c r="I1161" s="57"/>
      <c r="J1161" s="55"/>
      <c r="K1161" s="55"/>
      <c r="L1161" s="53"/>
      <c r="M1161" s="58"/>
      <c r="N1161" s="52"/>
    </row>
    <row r="1162" spans="2:14" x14ac:dyDescent="0.25">
      <c r="B1162" s="51"/>
      <c r="C1162" s="53"/>
      <c r="D1162" s="54"/>
      <c r="E1162" s="55"/>
      <c r="F1162" s="56"/>
      <c r="G1162" s="56"/>
      <c r="H1162" s="56"/>
      <c r="I1162" s="57"/>
      <c r="J1162" s="55"/>
      <c r="K1162" s="55"/>
      <c r="L1162" s="53"/>
      <c r="M1162" s="58"/>
      <c r="N1162" s="52"/>
    </row>
    <row r="1163" spans="2:14" x14ac:dyDescent="0.25">
      <c r="B1163" s="51"/>
      <c r="C1163" s="53"/>
      <c r="D1163" s="54"/>
      <c r="E1163" s="55"/>
      <c r="F1163" s="56"/>
      <c r="G1163" s="56"/>
      <c r="H1163" s="56"/>
      <c r="I1163" s="57"/>
      <c r="J1163" s="55"/>
      <c r="K1163" s="55"/>
      <c r="L1163" s="53"/>
      <c r="M1163" s="58"/>
      <c r="N1163" s="52"/>
    </row>
    <row r="1164" spans="2:14" x14ac:dyDescent="0.25">
      <c r="B1164" s="51"/>
      <c r="C1164" s="53"/>
      <c r="D1164" s="54"/>
      <c r="E1164" s="55"/>
      <c r="F1164" s="56"/>
      <c r="G1164" s="56"/>
      <c r="H1164" s="56"/>
      <c r="I1164" s="57"/>
      <c r="J1164" s="55"/>
      <c r="K1164" s="55"/>
      <c r="L1164" s="53"/>
      <c r="M1164" s="58"/>
      <c r="N1164" s="52"/>
    </row>
    <row r="1165" spans="2:14" x14ac:dyDescent="0.25">
      <c r="B1165" s="51"/>
      <c r="C1165" s="53"/>
      <c r="D1165" s="54"/>
      <c r="E1165" s="55"/>
      <c r="F1165" s="56"/>
      <c r="G1165" s="56"/>
      <c r="H1165" s="56"/>
      <c r="I1165" s="57"/>
      <c r="J1165" s="55"/>
      <c r="K1165" s="55"/>
      <c r="L1165" s="53"/>
      <c r="M1165" s="58"/>
      <c r="N1165" s="52"/>
    </row>
    <row r="1166" spans="2:14" x14ac:dyDescent="0.25">
      <c r="B1166" s="51"/>
      <c r="C1166" s="53"/>
      <c r="D1166" s="54"/>
      <c r="E1166" s="55"/>
      <c r="F1166" s="56"/>
      <c r="G1166" s="56"/>
      <c r="H1166" s="56"/>
      <c r="I1166" s="57"/>
      <c r="J1166" s="55"/>
      <c r="K1166" s="55"/>
      <c r="L1166" s="53"/>
      <c r="M1166" s="58"/>
      <c r="N1166" s="52"/>
    </row>
    <row r="1167" spans="2:14" x14ac:dyDescent="0.25">
      <c r="B1167" s="51"/>
      <c r="C1167" s="53"/>
      <c r="D1167" s="54"/>
      <c r="E1167" s="55"/>
      <c r="F1167" s="56"/>
      <c r="G1167" s="56"/>
      <c r="H1167" s="56"/>
      <c r="I1167" s="57"/>
      <c r="J1167" s="55"/>
      <c r="K1167" s="55"/>
      <c r="L1167" s="53"/>
      <c r="M1167" s="58"/>
      <c r="N1167" s="52"/>
    </row>
    <row r="1168" spans="2:14" x14ac:dyDescent="0.25">
      <c r="B1168" s="51"/>
      <c r="C1168" s="53"/>
      <c r="D1168" s="54"/>
      <c r="E1168" s="55"/>
      <c r="F1168" s="56"/>
      <c r="G1168" s="56"/>
      <c r="H1168" s="56"/>
      <c r="I1168" s="57"/>
      <c r="J1168" s="55"/>
      <c r="K1168" s="55"/>
      <c r="L1168" s="53"/>
      <c r="M1168" s="58"/>
      <c r="N1168" s="52"/>
    </row>
    <row r="1169" spans="2:14" x14ac:dyDescent="0.25">
      <c r="B1169" s="51"/>
      <c r="C1169" s="53"/>
      <c r="D1169" s="54"/>
      <c r="E1169" s="55"/>
      <c r="F1169" s="56"/>
      <c r="G1169" s="56"/>
      <c r="H1169" s="56"/>
      <c r="I1169" s="57"/>
      <c r="J1169" s="55"/>
      <c r="K1169" s="55"/>
      <c r="L1169" s="53"/>
      <c r="M1169" s="58"/>
      <c r="N1169" s="52"/>
    </row>
    <row r="1170" spans="2:14" x14ac:dyDescent="0.25">
      <c r="B1170" s="51"/>
      <c r="C1170" s="53"/>
      <c r="D1170" s="54"/>
      <c r="E1170" s="55"/>
      <c r="F1170" s="56"/>
      <c r="G1170" s="56"/>
      <c r="H1170" s="56"/>
      <c r="I1170" s="57"/>
      <c r="J1170" s="55"/>
      <c r="K1170" s="55"/>
      <c r="L1170" s="53"/>
      <c r="M1170" s="58"/>
      <c r="N1170" s="52"/>
    </row>
    <row r="1171" spans="2:14" x14ac:dyDescent="0.25">
      <c r="B1171" s="51"/>
      <c r="C1171" s="53"/>
      <c r="D1171" s="54"/>
      <c r="E1171" s="55"/>
      <c r="F1171" s="56"/>
      <c r="G1171" s="56"/>
      <c r="H1171" s="56"/>
      <c r="I1171" s="57"/>
      <c r="J1171" s="55"/>
      <c r="K1171" s="55"/>
      <c r="L1171" s="53"/>
      <c r="M1171" s="58"/>
      <c r="N1171" s="52"/>
    </row>
    <row r="1172" spans="2:14" x14ac:dyDescent="0.25">
      <c r="B1172" s="51"/>
      <c r="C1172" s="53"/>
      <c r="D1172" s="54"/>
      <c r="E1172" s="55"/>
      <c r="F1172" s="56"/>
      <c r="G1172" s="56"/>
      <c r="H1172" s="56"/>
      <c r="I1172" s="57"/>
      <c r="J1172" s="55"/>
      <c r="K1172" s="55"/>
      <c r="L1172" s="53"/>
      <c r="M1172" s="58"/>
      <c r="N1172" s="52"/>
    </row>
    <row r="1173" spans="2:14" x14ac:dyDescent="0.25">
      <c r="B1173" s="51"/>
      <c r="C1173" s="53"/>
      <c r="D1173" s="54"/>
      <c r="E1173" s="55"/>
      <c r="F1173" s="56"/>
      <c r="G1173" s="56"/>
      <c r="H1173" s="56"/>
      <c r="I1173" s="57"/>
      <c r="J1173" s="55"/>
      <c r="K1173" s="55"/>
      <c r="L1173" s="53"/>
      <c r="M1173" s="58"/>
      <c r="N1173" s="52"/>
    </row>
    <row r="1174" spans="2:14" x14ac:dyDescent="0.25">
      <c r="B1174" s="51"/>
      <c r="C1174" s="53"/>
      <c r="D1174" s="54"/>
      <c r="E1174" s="55"/>
      <c r="F1174" s="56"/>
      <c r="G1174" s="56"/>
      <c r="H1174" s="56"/>
      <c r="I1174" s="57"/>
      <c r="J1174" s="55"/>
      <c r="K1174" s="55"/>
      <c r="L1174" s="53"/>
      <c r="M1174" s="58"/>
      <c r="N1174" s="52"/>
    </row>
    <row r="1175" spans="2:14" x14ac:dyDescent="0.25">
      <c r="B1175" s="51"/>
      <c r="C1175" s="53"/>
      <c r="D1175" s="54"/>
      <c r="E1175" s="55"/>
      <c r="F1175" s="56"/>
      <c r="G1175" s="56"/>
      <c r="H1175" s="56"/>
      <c r="I1175" s="57"/>
      <c r="J1175" s="55"/>
      <c r="K1175" s="55"/>
      <c r="L1175" s="53"/>
      <c r="M1175" s="58"/>
      <c r="N1175" s="52"/>
    </row>
    <row r="1176" spans="2:14" x14ac:dyDescent="0.25">
      <c r="B1176" s="51"/>
      <c r="C1176" s="53"/>
      <c r="D1176" s="54"/>
      <c r="E1176" s="55"/>
      <c r="F1176" s="56"/>
      <c r="G1176" s="56"/>
      <c r="H1176" s="56"/>
      <c r="I1176" s="57"/>
      <c r="J1176" s="55"/>
      <c r="K1176" s="55"/>
      <c r="L1176" s="53"/>
      <c r="M1176" s="58"/>
      <c r="N1176" s="52"/>
    </row>
    <row r="1177" spans="2:14" x14ac:dyDescent="0.25">
      <c r="B1177" s="51"/>
      <c r="C1177" s="53"/>
      <c r="D1177" s="54"/>
      <c r="E1177" s="55"/>
      <c r="F1177" s="56"/>
      <c r="G1177" s="56"/>
      <c r="H1177" s="56"/>
      <c r="I1177" s="57"/>
      <c r="J1177" s="55"/>
      <c r="K1177" s="55"/>
      <c r="L1177" s="53"/>
      <c r="M1177" s="58"/>
      <c r="N1177" s="52"/>
    </row>
    <row r="1178" spans="2:14" x14ac:dyDescent="0.25">
      <c r="B1178" s="51"/>
      <c r="C1178" s="53"/>
      <c r="D1178" s="54"/>
      <c r="E1178" s="55"/>
      <c r="F1178" s="56"/>
      <c r="G1178" s="56"/>
      <c r="H1178" s="56"/>
      <c r="I1178" s="57"/>
      <c r="J1178" s="55"/>
      <c r="K1178" s="55"/>
      <c r="L1178" s="53"/>
      <c r="M1178" s="58"/>
      <c r="N1178" s="52"/>
    </row>
    <row r="1179" spans="2:14" x14ac:dyDescent="0.25">
      <c r="B1179" s="51"/>
      <c r="C1179" s="53"/>
      <c r="D1179" s="54"/>
      <c r="E1179" s="55"/>
      <c r="F1179" s="56"/>
      <c r="G1179" s="56"/>
      <c r="H1179" s="56"/>
      <c r="I1179" s="57"/>
      <c r="J1179" s="55"/>
      <c r="K1179" s="55"/>
      <c r="L1179" s="53"/>
      <c r="M1179" s="58"/>
      <c r="N1179" s="52"/>
    </row>
    <row r="1180" spans="2:14" x14ac:dyDescent="0.25">
      <c r="B1180" s="51"/>
      <c r="C1180" s="53"/>
      <c r="D1180" s="54"/>
      <c r="E1180" s="55"/>
      <c r="F1180" s="56"/>
      <c r="G1180" s="56"/>
      <c r="H1180" s="56"/>
      <c r="I1180" s="57"/>
      <c r="J1180" s="55"/>
      <c r="K1180" s="55"/>
      <c r="L1180" s="53"/>
      <c r="M1180" s="58"/>
      <c r="N1180" s="52"/>
    </row>
    <row r="1181" spans="2:14" x14ac:dyDescent="0.25">
      <c r="B1181" s="51"/>
      <c r="C1181" s="53"/>
      <c r="D1181" s="54"/>
      <c r="E1181" s="55"/>
      <c r="F1181" s="56"/>
      <c r="G1181" s="56"/>
      <c r="H1181" s="56"/>
      <c r="I1181" s="57"/>
      <c r="J1181" s="55"/>
      <c r="K1181" s="55"/>
      <c r="L1181" s="53"/>
      <c r="M1181" s="58"/>
      <c r="N1181" s="52"/>
    </row>
    <row r="1182" spans="2:14" x14ac:dyDescent="0.25">
      <c r="B1182" s="51"/>
      <c r="C1182" s="53"/>
      <c r="D1182" s="54"/>
      <c r="E1182" s="55"/>
      <c r="F1182" s="56"/>
      <c r="G1182" s="56"/>
      <c r="H1182" s="56"/>
      <c r="I1182" s="57"/>
      <c r="J1182" s="55"/>
      <c r="K1182" s="55"/>
      <c r="L1182" s="53"/>
      <c r="M1182" s="58"/>
      <c r="N1182" s="52"/>
    </row>
    <row r="1183" spans="2:14" x14ac:dyDescent="0.25">
      <c r="B1183" s="51"/>
      <c r="C1183" s="53"/>
      <c r="D1183" s="54"/>
      <c r="E1183" s="55"/>
      <c r="F1183" s="56"/>
      <c r="G1183" s="56"/>
      <c r="H1183" s="56"/>
      <c r="I1183" s="57"/>
      <c r="J1183" s="55"/>
      <c r="K1183" s="55"/>
      <c r="L1183" s="53"/>
      <c r="M1183" s="58"/>
      <c r="N1183" s="52"/>
    </row>
    <row r="1184" spans="2:14" x14ac:dyDescent="0.25">
      <c r="B1184" s="51"/>
      <c r="C1184" s="53"/>
      <c r="D1184" s="54"/>
      <c r="E1184" s="55"/>
      <c r="F1184" s="56"/>
      <c r="G1184" s="56"/>
      <c r="H1184" s="56"/>
      <c r="I1184" s="57"/>
      <c r="J1184" s="55"/>
      <c r="K1184" s="55"/>
      <c r="L1184" s="53"/>
      <c r="M1184" s="58"/>
      <c r="N1184" s="52"/>
    </row>
    <row r="1185" spans="2:14" x14ac:dyDescent="0.25">
      <c r="B1185" s="51"/>
      <c r="C1185" s="53"/>
      <c r="D1185" s="54"/>
      <c r="E1185" s="55"/>
      <c r="F1185" s="56"/>
      <c r="G1185" s="56"/>
      <c r="H1185" s="56"/>
      <c r="I1185" s="57"/>
      <c r="J1185" s="55"/>
      <c r="K1185" s="55"/>
      <c r="L1185" s="53"/>
      <c r="M1185" s="58"/>
      <c r="N1185" s="52"/>
    </row>
    <row r="1186" spans="2:14" x14ac:dyDescent="0.25">
      <c r="B1186" s="51"/>
      <c r="C1186" s="53"/>
      <c r="D1186" s="54"/>
      <c r="E1186" s="55"/>
      <c r="F1186" s="56"/>
      <c r="G1186" s="56"/>
      <c r="H1186" s="56"/>
      <c r="I1186" s="57"/>
      <c r="J1186" s="55"/>
      <c r="K1186" s="55"/>
      <c r="L1186" s="53"/>
      <c r="M1186" s="58"/>
      <c r="N1186" s="52"/>
    </row>
    <row r="1187" spans="2:14" x14ac:dyDescent="0.25">
      <c r="B1187" s="51"/>
      <c r="C1187" s="53"/>
      <c r="D1187" s="54"/>
      <c r="E1187" s="55"/>
      <c r="F1187" s="56"/>
      <c r="G1187" s="56"/>
      <c r="H1187" s="56"/>
      <c r="I1187" s="57"/>
      <c r="J1187" s="55"/>
      <c r="K1187" s="55"/>
      <c r="L1187" s="53"/>
      <c r="M1187" s="58"/>
      <c r="N1187" s="52"/>
    </row>
    <row r="1188" spans="2:14" x14ac:dyDescent="0.25">
      <c r="B1188" s="51"/>
      <c r="C1188" s="53"/>
      <c r="D1188" s="54"/>
      <c r="E1188" s="55"/>
      <c r="F1188" s="56"/>
      <c r="G1188" s="56"/>
      <c r="H1188" s="56"/>
      <c r="I1188" s="57"/>
      <c r="J1188" s="55"/>
      <c r="K1188" s="55"/>
      <c r="L1188" s="53"/>
      <c r="M1188" s="58"/>
      <c r="N1188" s="52"/>
    </row>
    <row r="1189" spans="2:14" x14ac:dyDescent="0.25">
      <c r="B1189" s="51"/>
      <c r="C1189" s="53"/>
      <c r="D1189" s="54"/>
      <c r="E1189" s="55"/>
      <c r="F1189" s="56"/>
      <c r="G1189" s="56"/>
      <c r="H1189" s="56"/>
      <c r="I1189" s="57"/>
      <c r="J1189" s="55"/>
      <c r="K1189" s="55"/>
      <c r="L1189" s="53"/>
      <c r="M1189" s="58"/>
      <c r="N1189" s="52"/>
    </row>
    <row r="1190" spans="2:14" x14ac:dyDescent="0.25">
      <c r="B1190" s="51"/>
      <c r="C1190" s="53"/>
      <c r="D1190" s="54"/>
      <c r="E1190" s="55"/>
      <c r="F1190" s="56"/>
      <c r="G1190" s="56"/>
      <c r="H1190" s="56"/>
      <c r="I1190" s="57"/>
      <c r="J1190" s="55"/>
      <c r="K1190" s="55"/>
      <c r="L1190" s="53"/>
      <c r="M1190" s="58"/>
      <c r="N1190" s="52"/>
    </row>
    <row r="1191" spans="2:14" x14ac:dyDescent="0.25">
      <c r="B1191" s="51"/>
      <c r="C1191" s="53"/>
      <c r="D1191" s="54"/>
      <c r="E1191" s="55"/>
      <c r="F1191" s="56"/>
      <c r="G1191" s="56"/>
      <c r="H1191" s="56"/>
      <c r="I1191" s="57"/>
      <c r="J1191" s="55"/>
      <c r="K1191" s="55"/>
      <c r="L1191" s="53"/>
      <c r="M1191" s="58"/>
      <c r="N1191" s="52"/>
    </row>
    <row r="1192" spans="2:14" x14ac:dyDescent="0.25">
      <c r="B1192" s="51"/>
      <c r="C1192" s="53"/>
      <c r="D1192" s="54"/>
      <c r="E1192" s="55"/>
      <c r="F1192" s="56"/>
      <c r="G1192" s="56"/>
      <c r="H1192" s="56"/>
      <c r="I1192" s="57"/>
      <c r="J1192" s="55"/>
      <c r="K1192" s="55"/>
      <c r="L1192" s="53"/>
      <c r="M1192" s="58"/>
      <c r="N1192" s="52"/>
    </row>
    <row r="1193" spans="2:14" x14ac:dyDescent="0.25">
      <c r="B1193" s="51"/>
      <c r="C1193" s="53"/>
      <c r="D1193" s="54"/>
      <c r="E1193" s="55"/>
      <c r="F1193" s="56"/>
      <c r="G1193" s="56"/>
      <c r="H1193" s="56"/>
      <c r="I1193" s="57"/>
      <c r="J1193" s="55"/>
      <c r="K1193" s="55"/>
      <c r="L1193" s="53"/>
      <c r="M1193" s="58"/>
      <c r="N1193" s="52"/>
    </row>
    <row r="1194" spans="2:14" x14ac:dyDescent="0.25">
      <c r="B1194" s="51"/>
      <c r="C1194" s="53"/>
      <c r="D1194" s="54"/>
      <c r="E1194" s="55"/>
      <c r="F1194" s="56"/>
      <c r="G1194" s="56"/>
      <c r="H1194" s="56"/>
      <c r="I1194" s="57"/>
      <c r="J1194" s="55"/>
      <c r="K1194" s="55"/>
      <c r="L1194" s="53"/>
      <c r="M1194" s="58"/>
      <c r="N1194" s="52"/>
    </row>
    <row r="1195" spans="2:14" x14ac:dyDescent="0.25">
      <c r="B1195" s="51"/>
      <c r="C1195" s="53"/>
      <c r="D1195" s="54"/>
      <c r="E1195" s="55"/>
      <c r="F1195" s="56"/>
      <c r="G1195" s="56"/>
      <c r="H1195" s="56"/>
      <c r="I1195" s="57"/>
      <c r="J1195" s="55"/>
      <c r="K1195" s="55"/>
      <c r="L1195" s="53"/>
      <c r="M1195" s="58"/>
      <c r="N1195" s="52"/>
    </row>
    <row r="1196" spans="2:14" x14ac:dyDescent="0.25">
      <c r="B1196" s="51"/>
      <c r="C1196" s="53"/>
      <c r="D1196" s="54"/>
      <c r="E1196" s="55"/>
      <c r="F1196" s="56"/>
      <c r="G1196" s="56"/>
      <c r="H1196" s="56"/>
      <c r="I1196" s="57"/>
      <c r="J1196" s="55"/>
      <c r="K1196" s="55"/>
      <c r="L1196" s="53"/>
      <c r="M1196" s="58"/>
      <c r="N1196" s="52"/>
    </row>
    <row r="1197" spans="2:14" x14ac:dyDescent="0.25">
      <c r="B1197" s="51"/>
      <c r="C1197" s="53"/>
      <c r="D1197" s="54"/>
      <c r="E1197" s="55"/>
      <c r="F1197" s="56"/>
      <c r="G1197" s="56"/>
      <c r="H1197" s="56"/>
      <c r="I1197" s="57"/>
      <c r="J1197" s="55"/>
      <c r="K1197" s="55"/>
      <c r="L1197" s="53"/>
      <c r="M1197" s="58"/>
      <c r="N1197" s="52"/>
    </row>
    <row r="1198" spans="2:14" x14ac:dyDescent="0.25">
      <c r="B1198" s="51"/>
      <c r="C1198" s="53"/>
      <c r="D1198" s="54"/>
      <c r="E1198" s="55"/>
      <c r="F1198" s="56"/>
      <c r="G1198" s="56"/>
      <c r="H1198" s="56"/>
      <c r="I1198" s="57"/>
      <c r="J1198" s="55"/>
      <c r="K1198" s="55"/>
      <c r="L1198" s="53"/>
      <c r="M1198" s="58"/>
      <c r="N1198" s="52"/>
    </row>
    <row r="1199" spans="2:14" x14ac:dyDescent="0.25">
      <c r="B1199" s="51"/>
      <c r="C1199" s="53"/>
      <c r="D1199" s="54"/>
      <c r="E1199" s="55"/>
      <c r="F1199" s="56"/>
      <c r="G1199" s="56"/>
      <c r="H1199" s="56"/>
      <c r="I1199" s="57"/>
      <c r="J1199" s="55"/>
      <c r="K1199" s="55"/>
      <c r="L1199" s="53"/>
      <c r="M1199" s="58"/>
      <c r="N1199" s="52"/>
    </row>
    <row r="1200" spans="2:14" x14ac:dyDescent="0.25">
      <c r="B1200" s="51"/>
      <c r="C1200" s="53"/>
      <c r="D1200" s="54"/>
      <c r="E1200" s="55"/>
      <c r="F1200" s="56"/>
      <c r="G1200" s="56"/>
      <c r="H1200" s="56"/>
      <c r="I1200" s="57"/>
      <c r="J1200" s="55"/>
      <c r="K1200" s="55"/>
      <c r="L1200" s="53"/>
      <c r="M1200" s="58"/>
      <c r="N1200" s="52"/>
    </row>
    <row r="1201" spans="2:14" x14ac:dyDescent="0.25">
      <c r="B1201" s="51"/>
      <c r="C1201" s="53"/>
      <c r="D1201" s="54"/>
      <c r="E1201" s="55"/>
      <c r="F1201" s="56"/>
      <c r="G1201" s="56"/>
      <c r="H1201" s="56"/>
      <c r="I1201" s="57"/>
      <c r="J1201" s="55"/>
      <c r="K1201" s="55"/>
      <c r="L1201" s="53"/>
      <c r="M1201" s="58"/>
      <c r="N1201" s="52"/>
    </row>
    <row r="1202" spans="2:14" x14ac:dyDescent="0.25">
      <c r="B1202" s="51"/>
      <c r="C1202" s="53"/>
      <c r="D1202" s="54"/>
      <c r="E1202" s="55"/>
      <c r="F1202" s="56"/>
      <c r="G1202" s="56"/>
      <c r="H1202" s="56"/>
      <c r="I1202" s="57"/>
      <c r="J1202" s="55"/>
      <c r="K1202" s="55"/>
      <c r="L1202" s="53"/>
      <c r="M1202" s="58"/>
      <c r="N1202" s="52"/>
    </row>
    <row r="1203" spans="2:14" x14ac:dyDescent="0.25">
      <c r="B1203" s="51"/>
      <c r="C1203" s="53"/>
      <c r="D1203" s="54"/>
      <c r="E1203" s="55"/>
      <c r="F1203" s="56"/>
      <c r="G1203" s="56"/>
      <c r="H1203" s="56"/>
      <c r="I1203" s="57"/>
      <c r="J1203" s="55"/>
      <c r="K1203" s="55"/>
      <c r="L1203" s="53"/>
      <c r="M1203" s="58"/>
      <c r="N1203" s="52"/>
    </row>
    <row r="1204" spans="2:14" x14ac:dyDescent="0.25">
      <c r="B1204" s="51"/>
      <c r="C1204" s="53"/>
      <c r="D1204" s="54"/>
      <c r="E1204" s="55"/>
      <c r="F1204" s="56"/>
      <c r="G1204" s="56"/>
      <c r="H1204" s="56"/>
      <c r="I1204" s="57"/>
      <c r="J1204" s="55"/>
      <c r="K1204" s="55"/>
      <c r="L1204" s="53"/>
      <c r="M1204" s="58"/>
      <c r="N1204" s="52"/>
    </row>
    <row r="1205" spans="2:14" x14ac:dyDescent="0.25">
      <c r="B1205" s="51"/>
      <c r="C1205" s="53"/>
      <c r="D1205" s="54"/>
      <c r="E1205" s="55"/>
      <c r="F1205" s="56"/>
      <c r="G1205" s="56"/>
      <c r="H1205" s="56"/>
      <c r="I1205" s="57"/>
      <c r="J1205" s="55"/>
      <c r="K1205" s="55"/>
      <c r="L1205" s="53"/>
      <c r="M1205" s="58"/>
      <c r="N1205" s="52"/>
    </row>
    <row r="1206" spans="2:14" x14ac:dyDescent="0.25">
      <c r="B1206" s="51"/>
      <c r="C1206" s="53"/>
      <c r="D1206" s="54"/>
      <c r="E1206" s="55"/>
      <c r="F1206" s="56"/>
      <c r="G1206" s="56"/>
      <c r="H1206" s="56"/>
      <c r="I1206" s="57"/>
      <c r="J1206" s="55"/>
      <c r="K1206" s="55"/>
      <c r="L1206" s="53"/>
      <c r="M1206" s="58"/>
      <c r="N1206" s="52"/>
    </row>
    <row r="1207" spans="2:14" x14ac:dyDescent="0.25">
      <c r="B1207" s="51"/>
      <c r="C1207" s="53"/>
      <c r="D1207" s="54"/>
      <c r="E1207" s="55"/>
      <c r="F1207" s="56"/>
      <c r="G1207" s="56"/>
      <c r="H1207" s="56"/>
      <c r="I1207" s="57"/>
      <c r="J1207" s="55"/>
      <c r="K1207" s="55"/>
      <c r="L1207" s="53"/>
      <c r="M1207" s="58"/>
      <c r="N1207" s="52"/>
    </row>
    <row r="1208" spans="2:14" x14ac:dyDescent="0.25">
      <c r="B1208" s="51"/>
      <c r="C1208" s="53"/>
      <c r="D1208" s="54"/>
      <c r="E1208" s="55"/>
      <c r="F1208" s="56"/>
      <c r="G1208" s="56"/>
      <c r="H1208" s="56"/>
      <c r="I1208" s="57"/>
      <c r="J1208" s="55"/>
      <c r="K1208" s="55"/>
      <c r="L1208" s="53"/>
      <c r="M1208" s="58"/>
      <c r="N1208" s="52"/>
    </row>
    <row r="1209" spans="2:14" x14ac:dyDescent="0.25">
      <c r="B1209" s="51"/>
      <c r="C1209" s="53"/>
      <c r="D1209" s="54"/>
      <c r="E1209" s="55"/>
      <c r="F1209" s="56"/>
      <c r="G1209" s="56"/>
      <c r="H1209" s="56"/>
      <c r="I1209" s="57"/>
      <c r="J1209" s="55"/>
      <c r="K1209" s="55"/>
      <c r="L1209" s="53"/>
      <c r="M1209" s="58"/>
      <c r="N1209" s="52"/>
    </row>
    <row r="1210" spans="2:14" x14ac:dyDescent="0.25">
      <c r="B1210" s="51"/>
      <c r="C1210" s="53"/>
      <c r="D1210" s="54"/>
      <c r="E1210" s="55"/>
      <c r="F1210" s="56"/>
      <c r="G1210" s="56"/>
      <c r="H1210" s="56"/>
      <c r="I1210" s="57"/>
      <c r="J1210" s="55"/>
      <c r="K1210" s="55"/>
      <c r="L1210" s="53"/>
      <c r="M1210" s="58"/>
      <c r="N1210" s="52"/>
    </row>
    <row r="1211" spans="2:14" x14ac:dyDescent="0.25">
      <c r="B1211" s="51"/>
      <c r="C1211" s="53"/>
      <c r="D1211" s="54"/>
      <c r="E1211" s="55"/>
      <c r="F1211" s="56"/>
      <c r="G1211" s="56"/>
      <c r="H1211" s="56"/>
      <c r="I1211" s="57"/>
      <c r="J1211" s="55"/>
      <c r="K1211" s="55"/>
      <c r="L1211" s="53"/>
      <c r="M1211" s="58"/>
      <c r="N1211" s="52"/>
    </row>
    <row r="1212" spans="2:14" x14ac:dyDescent="0.25">
      <c r="B1212" s="51"/>
      <c r="C1212" s="53"/>
      <c r="D1212" s="54"/>
      <c r="E1212" s="55"/>
      <c r="F1212" s="56"/>
      <c r="G1212" s="56"/>
      <c r="H1212" s="56"/>
      <c r="I1212" s="57"/>
      <c r="J1212" s="55"/>
      <c r="K1212" s="55"/>
      <c r="L1212" s="53"/>
      <c r="M1212" s="58"/>
      <c r="N1212" s="52"/>
    </row>
    <row r="1213" spans="2:14" x14ac:dyDescent="0.25">
      <c r="B1213" s="51"/>
      <c r="C1213" s="53"/>
      <c r="D1213" s="54"/>
      <c r="E1213" s="55"/>
      <c r="F1213" s="56"/>
      <c r="G1213" s="56"/>
      <c r="H1213" s="56"/>
      <c r="I1213" s="57"/>
      <c r="J1213" s="55"/>
      <c r="K1213" s="55"/>
      <c r="L1213" s="53"/>
      <c r="M1213" s="58"/>
      <c r="N1213" s="52"/>
    </row>
    <row r="1214" spans="2:14" x14ac:dyDescent="0.25">
      <c r="B1214" s="51"/>
      <c r="C1214" s="53"/>
      <c r="D1214" s="54"/>
      <c r="E1214" s="55"/>
      <c r="F1214" s="56"/>
      <c r="G1214" s="56"/>
      <c r="H1214" s="56"/>
      <c r="I1214" s="57"/>
      <c r="J1214" s="55"/>
      <c r="K1214" s="55"/>
      <c r="L1214" s="53"/>
      <c r="M1214" s="58"/>
      <c r="N1214" s="52"/>
    </row>
    <row r="1215" spans="2:14" x14ac:dyDescent="0.25">
      <c r="B1215" s="51"/>
      <c r="C1215" s="53"/>
      <c r="D1215" s="54"/>
      <c r="E1215" s="55"/>
      <c r="F1215" s="56"/>
      <c r="G1215" s="56"/>
      <c r="H1215" s="56"/>
      <c r="I1215" s="57"/>
      <c r="J1215" s="55"/>
      <c r="K1215" s="55"/>
      <c r="L1215" s="53"/>
      <c r="M1215" s="58"/>
      <c r="N1215" s="52"/>
    </row>
    <row r="1216" spans="2:14" x14ac:dyDescent="0.25">
      <c r="B1216" s="51"/>
      <c r="C1216" s="53"/>
      <c r="D1216" s="54"/>
      <c r="E1216" s="55"/>
      <c r="F1216" s="56"/>
      <c r="G1216" s="56"/>
      <c r="H1216" s="56"/>
      <c r="I1216" s="57"/>
      <c r="J1216" s="55"/>
      <c r="K1216" s="55"/>
      <c r="L1216" s="53"/>
      <c r="M1216" s="58"/>
      <c r="N1216" s="52"/>
    </row>
    <row r="1217" spans="2:14" x14ac:dyDescent="0.25">
      <c r="B1217" s="51"/>
      <c r="C1217" s="53"/>
      <c r="D1217" s="54"/>
      <c r="E1217" s="55"/>
      <c r="F1217" s="56"/>
      <c r="G1217" s="56"/>
      <c r="H1217" s="56"/>
      <c r="I1217" s="57"/>
      <c r="J1217" s="55"/>
      <c r="K1217" s="55"/>
      <c r="L1217" s="53"/>
      <c r="M1217" s="58"/>
      <c r="N1217" s="52"/>
    </row>
    <row r="1218" spans="2:14" x14ac:dyDescent="0.25">
      <c r="B1218" s="51"/>
      <c r="C1218" s="53"/>
      <c r="D1218" s="54"/>
      <c r="E1218" s="55"/>
      <c r="F1218" s="56"/>
      <c r="G1218" s="56"/>
      <c r="H1218" s="56"/>
      <c r="I1218" s="57"/>
      <c r="J1218" s="55"/>
      <c r="K1218" s="55"/>
      <c r="L1218" s="53"/>
      <c r="M1218" s="58"/>
      <c r="N1218" s="52"/>
    </row>
    <row r="1219" spans="2:14" x14ac:dyDescent="0.25">
      <c r="B1219" s="51"/>
      <c r="C1219" s="53"/>
      <c r="D1219" s="54"/>
      <c r="E1219" s="55"/>
      <c r="F1219" s="56"/>
      <c r="G1219" s="56"/>
      <c r="H1219" s="56"/>
      <c r="I1219" s="57"/>
      <c r="J1219" s="55"/>
      <c r="K1219" s="55"/>
      <c r="L1219" s="53"/>
      <c r="M1219" s="58"/>
      <c r="N1219" s="52"/>
    </row>
    <row r="1220" spans="2:14" x14ac:dyDescent="0.25">
      <c r="B1220" s="51"/>
      <c r="C1220" s="53"/>
      <c r="D1220" s="54"/>
      <c r="E1220" s="55"/>
      <c r="F1220" s="56"/>
      <c r="G1220" s="56"/>
      <c r="H1220" s="56"/>
      <c r="I1220" s="57"/>
      <c r="J1220" s="55"/>
      <c r="K1220" s="55"/>
      <c r="L1220" s="53"/>
      <c r="M1220" s="58"/>
      <c r="N1220" s="52"/>
    </row>
    <row r="1221" spans="2:14" x14ac:dyDescent="0.25">
      <c r="B1221" s="51"/>
      <c r="C1221" s="53"/>
      <c r="D1221" s="54"/>
      <c r="E1221" s="55"/>
      <c r="F1221" s="56"/>
      <c r="G1221" s="56"/>
      <c r="H1221" s="56"/>
      <c r="I1221" s="57"/>
      <c r="J1221" s="55"/>
      <c r="K1221" s="55"/>
      <c r="L1221" s="53"/>
      <c r="M1221" s="58"/>
      <c r="N1221" s="52"/>
    </row>
    <row r="1222" spans="2:14" x14ac:dyDescent="0.25">
      <c r="B1222" s="51"/>
      <c r="C1222" s="53"/>
      <c r="D1222" s="54"/>
      <c r="E1222" s="55"/>
      <c r="F1222" s="56"/>
      <c r="G1222" s="56"/>
      <c r="H1222" s="56"/>
      <c r="I1222" s="57"/>
      <c r="J1222" s="55"/>
      <c r="K1222" s="55"/>
      <c r="L1222" s="53"/>
      <c r="M1222" s="58"/>
      <c r="N1222" s="52"/>
    </row>
    <row r="1223" spans="2:14" x14ac:dyDescent="0.25">
      <c r="B1223" s="51"/>
      <c r="C1223" s="53"/>
      <c r="D1223" s="54"/>
      <c r="E1223" s="55"/>
      <c r="F1223" s="56"/>
      <c r="G1223" s="56"/>
      <c r="H1223" s="56"/>
      <c r="I1223" s="57"/>
      <c r="J1223" s="55"/>
      <c r="K1223" s="55"/>
      <c r="L1223" s="53"/>
      <c r="M1223" s="58"/>
      <c r="N1223" s="52"/>
    </row>
    <row r="1224" spans="2:14" x14ac:dyDescent="0.25">
      <c r="B1224" s="51"/>
      <c r="C1224" s="53"/>
      <c r="D1224" s="54"/>
      <c r="E1224" s="55"/>
      <c r="F1224" s="56"/>
      <c r="G1224" s="56"/>
      <c r="H1224" s="56"/>
      <c r="I1224" s="57"/>
      <c r="J1224" s="55"/>
      <c r="K1224" s="55"/>
      <c r="L1224" s="53"/>
      <c r="M1224" s="58"/>
      <c r="N1224" s="52"/>
    </row>
    <row r="1225" spans="2:14" x14ac:dyDescent="0.25">
      <c r="B1225" s="51"/>
      <c r="C1225" s="53"/>
      <c r="D1225" s="54"/>
      <c r="E1225" s="55"/>
      <c r="F1225" s="56"/>
      <c r="G1225" s="56"/>
      <c r="H1225" s="56"/>
      <c r="I1225" s="57"/>
      <c r="J1225" s="55"/>
      <c r="K1225" s="55"/>
      <c r="L1225" s="53"/>
      <c r="M1225" s="58"/>
      <c r="N1225" s="52"/>
    </row>
    <row r="1226" spans="2:14" x14ac:dyDescent="0.25">
      <c r="B1226" s="51"/>
      <c r="C1226" s="53"/>
      <c r="D1226" s="54"/>
      <c r="E1226" s="55"/>
      <c r="F1226" s="56"/>
      <c r="G1226" s="56"/>
      <c r="H1226" s="56"/>
      <c r="I1226" s="57"/>
      <c r="J1226" s="55"/>
      <c r="K1226" s="55"/>
      <c r="L1226" s="53"/>
      <c r="M1226" s="58"/>
      <c r="N1226" s="52"/>
    </row>
    <row r="1227" spans="2:14" x14ac:dyDescent="0.25">
      <c r="B1227" s="51"/>
      <c r="C1227" s="53"/>
      <c r="D1227" s="54"/>
      <c r="E1227" s="55"/>
      <c r="F1227" s="56"/>
      <c r="G1227" s="56"/>
      <c r="H1227" s="56"/>
      <c r="I1227" s="57"/>
      <c r="J1227" s="55"/>
      <c r="K1227" s="55"/>
      <c r="L1227" s="53"/>
      <c r="M1227" s="58"/>
      <c r="N1227" s="52"/>
    </row>
    <row r="1228" spans="2:14" x14ac:dyDescent="0.25">
      <c r="B1228" s="51"/>
      <c r="C1228" s="53"/>
      <c r="D1228" s="54"/>
      <c r="E1228" s="55"/>
      <c r="F1228" s="56"/>
      <c r="G1228" s="56"/>
      <c r="H1228" s="56"/>
      <c r="I1228" s="57"/>
      <c r="J1228" s="55"/>
      <c r="K1228" s="55"/>
      <c r="L1228" s="53"/>
      <c r="M1228" s="58"/>
      <c r="N1228" s="52"/>
    </row>
    <row r="1229" spans="2:14" x14ac:dyDescent="0.25">
      <c r="B1229" s="51"/>
      <c r="C1229" s="53"/>
      <c r="D1229" s="54"/>
      <c r="E1229" s="55"/>
      <c r="F1229" s="56"/>
      <c r="G1229" s="56"/>
      <c r="H1229" s="56"/>
      <c r="I1229" s="57"/>
      <c r="J1229" s="55"/>
      <c r="K1229" s="55"/>
      <c r="L1229" s="53"/>
      <c r="M1229" s="58"/>
      <c r="N1229" s="52"/>
    </row>
    <row r="1230" spans="2:14" x14ac:dyDescent="0.25">
      <c r="B1230" s="51"/>
      <c r="C1230" s="53"/>
      <c r="D1230" s="54"/>
      <c r="E1230" s="55"/>
      <c r="F1230" s="56"/>
      <c r="G1230" s="56"/>
      <c r="H1230" s="56"/>
      <c r="I1230" s="57"/>
      <c r="J1230" s="55"/>
      <c r="K1230" s="55"/>
      <c r="L1230" s="53"/>
      <c r="M1230" s="58"/>
      <c r="N1230" s="52"/>
    </row>
    <row r="1231" spans="2:14" x14ac:dyDescent="0.25">
      <c r="B1231" s="51"/>
      <c r="C1231" s="53"/>
      <c r="D1231" s="54"/>
      <c r="E1231" s="55"/>
      <c r="F1231" s="56"/>
      <c r="G1231" s="56"/>
      <c r="H1231" s="56"/>
      <c r="I1231" s="57"/>
      <c r="J1231" s="55"/>
      <c r="K1231" s="55"/>
      <c r="L1231" s="53"/>
      <c r="M1231" s="58"/>
      <c r="N1231" s="52"/>
    </row>
    <row r="1232" spans="2:14" x14ac:dyDescent="0.25">
      <c r="B1232" s="51"/>
      <c r="C1232" s="53"/>
      <c r="D1232" s="54"/>
      <c r="E1232" s="55"/>
      <c r="F1232" s="56"/>
      <c r="G1232" s="56"/>
      <c r="H1232" s="56"/>
      <c r="I1232" s="57"/>
      <c r="J1232" s="55"/>
      <c r="K1232" s="55"/>
      <c r="L1232" s="53"/>
      <c r="M1232" s="58"/>
      <c r="N1232" s="52"/>
    </row>
    <row r="1233" spans="2:14" x14ac:dyDescent="0.25">
      <c r="B1233" s="51"/>
      <c r="C1233" s="53"/>
      <c r="D1233" s="54"/>
      <c r="E1233" s="55"/>
      <c r="F1233" s="56"/>
      <c r="G1233" s="56"/>
      <c r="H1233" s="56"/>
      <c r="I1233" s="57"/>
      <c r="J1233" s="55"/>
      <c r="K1233" s="55"/>
      <c r="L1233" s="53"/>
      <c r="M1233" s="58"/>
      <c r="N1233" s="52"/>
    </row>
    <row r="1234" spans="2:14" x14ac:dyDescent="0.25">
      <c r="B1234" s="51"/>
      <c r="C1234" s="53"/>
      <c r="D1234" s="54"/>
      <c r="E1234" s="55"/>
      <c r="F1234" s="56"/>
      <c r="G1234" s="56"/>
      <c r="H1234" s="56"/>
      <c r="I1234" s="57"/>
      <c r="J1234" s="55"/>
      <c r="K1234" s="55"/>
      <c r="L1234" s="53"/>
      <c r="M1234" s="58"/>
      <c r="N1234" s="52"/>
    </row>
    <row r="1235" spans="2:14" x14ac:dyDescent="0.25">
      <c r="B1235" s="51"/>
      <c r="C1235" s="53"/>
      <c r="D1235" s="54"/>
      <c r="E1235" s="55"/>
      <c r="F1235" s="56"/>
      <c r="G1235" s="56"/>
      <c r="H1235" s="56"/>
      <c r="I1235" s="57"/>
      <c r="J1235" s="55"/>
      <c r="K1235" s="55"/>
      <c r="L1235" s="53"/>
      <c r="M1235" s="58"/>
      <c r="N1235" s="52"/>
    </row>
    <row r="1236" spans="2:14" x14ac:dyDescent="0.25">
      <c r="B1236" s="51"/>
      <c r="C1236" s="53"/>
      <c r="D1236" s="54"/>
      <c r="E1236" s="55"/>
      <c r="F1236" s="56"/>
      <c r="G1236" s="56"/>
      <c r="H1236" s="56"/>
      <c r="I1236" s="57"/>
      <c r="J1236" s="55"/>
      <c r="K1236" s="55"/>
      <c r="L1236" s="53"/>
      <c r="M1236" s="58"/>
      <c r="N1236" s="52"/>
    </row>
    <row r="1237" spans="2:14" x14ac:dyDescent="0.25">
      <c r="B1237" s="51"/>
      <c r="C1237" s="53"/>
      <c r="D1237" s="54"/>
      <c r="E1237" s="55"/>
      <c r="F1237" s="56"/>
      <c r="G1237" s="56"/>
      <c r="H1237" s="56"/>
      <c r="I1237" s="57"/>
      <c r="J1237" s="55"/>
      <c r="K1237" s="55"/>
      <c r="L1237" s="53"/>
      <c r="M1237" s="58"/>
      <c r="N1237" s="52"/>
    </row>
    <row r="1238" spans="2:14" x14ac:dyDescent="0.25">
      <c r="B1238" s="51"/>
      <c r="C1238" s="53"/>
      <c r="D1238" s="54"/>
      <c r="E1238" s="55"/>
      <c r="F1238" s="56"/>
      <c r="G1238" s="56"/>
      <c r="H1238" s="56"/>
      <c r="I1238" s="57"/>
      <c r="J1238" s="55"/>
      <c r="K1238" s="55"/>
      <c r="L1238" s="53"/>
      <c r="M1238" s="58"/>
      <c r="N1238" s="52"/>
    </row>
    <row r="1239" spans="2:14" x14ac:dyDescent="0.25">
      <c r="B1239" s="51"/>
      <c r="C1239" s="53"/>
      <c r="D1239" s="54"/>
      <c r="E1239" s="55"/>
      <c r="F1239" s="56"/>
      <c r="G1239" s="56"/>
      <c r="H1239" s="56"/>
      <c r="I1239" s="57"/>
      <c r="J1239" s="55"/>
      <c r="K1239" s="55"/>
      <c r="L1239" s="53"/>
      <c r="M1239" s="58"/>
      <c r="N1239" s="52"/>
    </row>
    <row r="1240" spans="2:14" x14ac:dyDescent="0.25">
      <c r="B1240" s="51"/>
      <c r="C1240" s="53"/>
      <c r="D1240" s="54"/>
      <c r="E1240" s="55"/>
      <c r="F1240" s="56"/>
      <c r="G1240" s="56"/>
      <c r="H1240" s="56"/>
      <c r="I1240" s="57"/>
      <c r="J1240" s="55"/>
      <c r="K1240" s="55"/>
      <c r="L1240" s="53"/>
      <c r="M1240" s="58"/>
      <c r="N1240" s="52"/>
    </row>
    <row r="1241" spans="2:14" x14ac:dyDescent="0.25">
      <c r="B1241" s="51"/>
      <c r="C1241" s="53"/>
      <c r="D1241" s="54"/>
      <c r="E1241" s="55"/>
      <c r="F1241" s="56"/>
      <c r="G1241" s="56"/>
      <c r="H1241" s="56"/>
      <c r="I1241" s="57"/>
      <c r="J1241" s="55"/>
      <c r="K1241" s="55"/>
      <c r="L1241" s="53"/>
      <c r="M1241" s="58"/>
      <c r="N1241" s="52"/>
    </row>
    <row r="1242" spans="2:14" x14ac:dyDescent="0.25">
      <c r="B1242" s="51"/>
      <c r="C1242" s="53"/>
      <c r="D1242" s="54"/>
      <c r="E1242" s="55"/>
      <c r="F1242" s="56"/>
      <c r="G1242" s="56"/>
      <c r="H1242" s="56"/>
      <c r="I1242" s="57"/>
      <c r="J1242" s="55"/>
      <c r="K1242" s="55"/>
      <c r="L1242" s="53"/>
      <c r="M1242" s="58"/>
      <c r="N1242" s="52"/>
    </row>
    <row r="1243" spans="2:14" x14ac:dyDescent="0.25">
      <c r="B1243" s="51"/>
      <c r="C1243" s="53"/>
      <c r="D1243" s="54"/>
      <c r="E1243" s="55"/>
      <c r="F1243" s="56"/>
      <c r="G1243" s="56"/>
      <c r="H1243" s="56"/>
      <c r="I1243" s="57"/>
      <c r="J1243" s="55"/>
      <c r="K1243" s="55"/>
      <c r="L1243" s="53"/>
      <c r="M1243" s="58"/>
      <c r="N1243" s="52"/>
    </row>
    <row r="1244" spans="2:14" x14ac:dyDescent="0.25">
      <c r="B1244" s="51"/>
      <c r="C1244" s="53"/>
      <c r="D1244" s="54"/>
      <c r="E1244" s="55"/>
      <c r="F1244" s="56"/>
      <c r="G1244" s="56"/>
      <c r="H1244" s="56"/>
      <c r="I1244" s="57"/>
      <c r="J1244" s="55"/>
      <c r="K1244" s="55"/>
      <c r="L1244" s="53"/>
      <c r="M1244" s="58"/>
      <c r="N1244" s="52"/>
    </row>
    <row r="1245" spans="2:14" x14ac:dyDescent="0.25">
      <c r="B1245" s="51"/>
      <c r="C1245" s="53"/>
      <c r="D1245" s="54"/>
      <c r="E1245" s="55"/>
      <c r="F1245" s="56"/>
      <c r="G1245" s="56"/>
      <c r="H1245" s="56"/>
      <c r="I1245" s="57"/>
      <c r="J1245" s="55"/>
      <c r="K1245" s="55"/>
      <c r="L1245" s="53"/>
      <c r="M1245" s="58"/>
      <c r="N1245" s="52"/>
    </row>
    <row r="1246" spans="2:14" x14ac:dyDescent="0.25">
      <c r="B1246" s="51"/>
      <c r="C1246" s="53"/>
      <c r="D1246" s="54"/>
      <c r="E1246" s="55"/>
      <c r="F1246" s="56"/>
      <c r="G1246" s="56"/>
      <c r="H1246" s="56"/>
      <c r="I1246" s="57"/>
      <c r="J1246" s="55"/>
      <c r="K1246" s="55"/>
      <c r="L1246" s="53"/>
      <c r="M1246" s="58"/>
      <c r="N1246" s="52"/>
    </row>
    <row r="1247" spans="2:14" x14ac:dyDescent="0.25">
      <c r="B1247" s="51"/>
      <c r="C1247" s="53"/>
      <c r="D1247" s="54"/>
      <c r="E1247" s="55"/>
      <c r="F1247" s="56"/>
      <c r="G1247" s="56"/>
      <c r="H1247" s="56"/>
      <c r="I1247" s="57"/>
      <c r="J1247" s="55"/>
      <c r="K1247" s="55"/>
      <c r="L1247" s="53"/>
      <c r="M1247" s="58"/>
      <c r="N1247" s="52"/>
    </row>
    <row r="1248" spans="2:14" x14ac:dyDescent="0.25">
      <c r="B1248" s="51"/>
      <c r="C1248" s="53"/>
      <c r="D1248" s="54"/>
      <c r="E1248" s="55"/>
      <c r="F1248" s="56"/>
      <c r="G1248" s="56"/>
      <c r="H1248" s="56"/>
      <c r="I1248" s="57"/>
      <c r="J1248" s="55"/>
      <c r="K1248" s="55"/>
      <c r="L1248" s="53"/>
      <c r="M1248" s="58"/>
      <c r="N1248" s="52"/>
    </row>
    <row r="1249" spans="2:14" x14ac:dyDescent="0.25">
      <c r="B1249" s="51"/>
      <c r="C1249" s="53"/>
      <c r="D1249" s="54"/>
      <c r="E1249" s="55"/>
      <c r="F1249" s="56"/>
      <c r="G1249" s="56"/>
      <c r="H1249" s="56"/>
      <c r="I1249" s="57"/>
      <c r="J1249" s="55"/>
      <c r="K1249" s="55"/>
      <c r="L1249" s="53"/>
      <c r="M1249" s="58"/>
      <c r="N1249" s="52"/>
    </row>
    <row r="1250" spans="2:14" x14ac:dyDescent="0.25">
      <c r="B1250" s="51"/>
      <c r="C1250" s="53"/>
      <c r="D1250" s="54"/>
      <c r="E1250" s="55"/>
      <c r="F1250" s="56"/>
      <c r="G1250" s="56"/>
      <c r="H1250" s="56"/>
      <c r="I1250" s="57"/>
      <c r="J1250" s="55"/>
      <c r="K1250" s="55"/>
      <c r="L1250" s="53"/>
      <c r="M1250" s="58"/>
      <c r="N1250" s="52"/>
    </row>
    <row r="1251" spans="2:14" x14ac:dyDescent="0.25">
      <c r="B1251" s="51"/>
      <c r="C1251" s="53"/>
      <c r="D1251" s="54"/>
      <c r="E1251" s="55"/>
      <c r="F1251" s="56"/>
      <c r="G1251" s="56"/>
      <c r="H1251" s="56"/>
      <c r="I1251" s="57"/>
      <c r="J1251" s="55"/>
      <c r="K1251" s="55"/>
      <c r="L1251" s="53"/>
      <c r="M1251" s="58"/>
      <c r="N1251" s="52"/>
    </row>
    <row r="1252" spans="2:14" x14ac:dyDescent="0.25">
      <c r="B1252" s="51"/>
      <c r="C1252" s="53"/>
      <c r="D1252" s="54"/>
      <c r="E1252" s="55"/>
      <c r="F1252" s="56"/>
      <c r="G1252" s="56"/>
      <c r="H1252" s="56"/>
      <c r="I1252" s="57"/>
      <c r="J1252" s="55"/>
      <c r="K1252" s="55"/>
      <c r="L1252" s="53"/>
      <c r="M1252" s="58"/>
      <c r="N1252" s="52"/>
    </row>
    <row r="1253" spans="2:14" x14ac:dyDescent="0.25">
      <c r="B1253" s="51"/>
      <c r="C1253" s="53"/>
      <c r="D1253" s="54"/>
      <c r="E1253" s="55"/>
      <c r="F1253" s="56"/>
      <c r="G1253" s="56"/>
      <c r="H1253" s="56"/>
      <c r="I1253" s="57"/>
      <c r="J1253" s="55"/>
      <c r="K1253" s="55"/>
      <c r="L1253" s="53"/>
      <c r="M1253" s="58"/>
      <c r="N1253" s="52"/>
    </row>
    <row r="1254" spans="2:14" x14ac:dyDescent="0.25">
      <c r="B1254" s="51"/>
      <c r="C1254" s="53"/>
      <c r="D1254" s="54"/>
      <c r="E1254" s="55"/>
      <c r="F1254" s="56"/>
      <c r="G1254" s="56"/>
      <c r="H1254" s="56"/>
      <c r="I1254" s="57"/>
      <c r="J1254" s="55"/>
      <c r="K1254" s="55"/>
      <c r="L1254" s="53"/>
      <c r="M1254" s="58"/>
      <c r="N1254" s="52"/>
    </row>
    <row r="1255" spans="2:14" x14ac:dyDescent="0.25">
      <c r="B1255" s="51"/>
      <c r="C1255" s="53"/>
      <c r="D1255" s="54"/>
      <c r="E1255" s="55"/>
      <c r="F1255" s="56"/>
      <c r="G1255" s="56"/>
      <c r="H1255" s="56"/>
      <c r="I1255" s="57"/>
      <c r="J1255" s="55"/>
      <c r="K1255" s="55"/>
      <c r="L1255" s="53"/>
      <c r="M1255" s="58"/>
      <c r="N1255" s="52"/>
    </row>
    <row r="1256" spans="2:14" x14ac:dyDescent="0.25">
      <c r="B1256" s="51"/>
      <c r="C1256" s="53"/>
      <c r="D1256" s="54"/>
      <c r="E1256" s="55"/>
      <c r="F1256" s="56"/>
      <c r="G1256" s="56"/>
      <c r="H1256" s="56"/>
      <c r="I1256" s="57"/>
      <c r="J1256" s="55"/>
      <c r="K1256" s="55"/>
      <c r="L1256" s="53"/>
      <c r="M1256" s="58"/>
      <c r="N1256" s="52"/>
    </row>
    <row r="1257" spans="2:14" x14ac:dyDescent="0.25">
      <c r="B1257" s="51"/>
      <c r="C1257" s="53"/>
      <c r="D1257" s="54"/>
      <c r="E1257" s="55"/>
      <c r="F1257" s="56"/>
      <c r="G1257" s="56"/>
      <c r="H1257" s="56"/>
      <c r="I1257" s="57"/>
      <c r="J1257" s="55"/>
      <c r="K1257" s="55"/>
      <c r="L1257" s="53"/>
      <c r="M1257" s="58"/>
      <c r="N1257" s="52"/>
    </row>
    <row r="1258" spans="2:14" x14ac:dyDescent="0.25">
      <c r="B1258" s="51"/>
      <c r="C1258" s="53"/>
      <c r="D1258" s="54"/>
      <c r="E1258" s="55"/>
      <c r="F1258" s="56"/>
      <c r="G1258" s="56"/>
      <c r="H1258" s="56"/>
      <c r="I1258" s="57"/>
      <c r="J1258" s="55"/>
      <c r="K1258" s="55"/>
      <c r="L1258" s="53"/>
      <c r="M1258" s="58"/>
      <c r="N1258" s="52"/>
    </row>
    <row r="1259" spans="2:14" x14ac:dyDescent="0.25">
      <c r="B1259" s="51"/>
      <c r="C1259" s="53"/>
      <c r="D1259" s="54"/>
      <c r="E1259" s="55"/>
      <c r="F1259" s="56"/>
      <c r="G1259" s="56"/>
      <c r="H1259" s="56"/>
      <c r="I1259" s="57"/>
      <c r="J1259" s="55"/>
      <c r="K1259" s="55"/>
      <c r="L1259" s="53"/>
      <c r="M1259" s="58"/>
      <c r="N1259" s="52"/>
    </row>
    <row r="1260" spans="2:14" x14ac:dyDescent="0.25">
      <c r="B1260" s="51"/>
      <c r="C1260" s="53"/>
      <c r="D1260" s="54"/>
      <c r="E1260" s="55"/>
      <c r="F1260" s="56"/>
      <c r="G1260" s="56"/>
      <c r="H1260" s="56"/>
      <c r="I1260" s="57"/>
      <c r="J1260" s="55"/>
      <c r="K1260" s="55"/>
      <c r="L1260" s="53"/>
      <c r="M1260" s="58"/>
      <c r="N1260" s="52"/>
    </row>
    <row r="1261" spans="2:14" x14ac:dyDescent="0.25">
      <c r="B1261" s="51"/>
      <c r="C1261" s="53"/>
      <c r="D1261" s="54"/>
      <c r="E1261" s="55"/>
      <c r="F1261" s="56"/>
      <c r="G1261" s="56"/>
      <c r="H1261" s="56"/>
      <c r="I1261" s="57"/>
      <c r="J1261" s="55"/>
      <c r="K1261" s="55"/>
      <c r="L1261" s="53"/>
      <c r="M1261" s="58"/>
      <c r="N1261" s="52"/>
    </row>
    <row r="1262" spans="2:14" x14ac:dyDescent="0.25">
      <c r="B1262" s="51"/>
      <c r="C1262" s="53"/>
      <c r="D1262" s="54"/>
      <c r="E1262" s="55"/>
      <c r="F1262" s="56"/>
      <c r="G1262" s="56"/>
      <c r="H1262" s="56"/>
      <c r="I1262" s="57"/>
      <c r="J1262" s="55"/>
      <c r="K1262" s="55"/>
      <c r="L1262" s="53"/>
      <c r="M1262" s="58"/>
      <c r="N1262" s="52"/>
    </row>
    <row r="1263" spans="2:14" x14ac:dyDescent="0.25">
      <c r="B1263" s="51"/>
      <c r="C1263" s="53"/>
      <c r="D1263" s="54"/>
      <c r="E1263" s="55"/>
      <c r="F1263" s="56"/>
      <c r="G1263" s="56"/>
      <c r="H1263" s="56"/>
      <c r="I1263" s="57"/>
      <c r="J1263" s="55"/>
      <c r="K1263" s="55"/>
      <c r="L1263" s="53"/>
      <c r="M1263" s="58"/>
      <c r="N1263" s="52"/>
    </row>
    <row r="1264" spans="2:14" x14ac:dyDescent="0.25">
      <c r="B1264" s="51"/>
      <c r="C1264" s="53"/>
      <c r="D1264" s="54"/>
      <c r="E1264" s="55"/>
      <c r="F1264" s="56"/>
      <c r="G1264" s="56"/>
      <c r="H1264" s="56"/>
      <c r="I1264" s="57"/>
      <c r="J1264" s="55"/>
      <c r="K1264" s="55"/>
      <c r="L1264" s="53"/>
      <c r="M1264" s="58"/>
      <c r="N1264" s="52"/>
    </row>
    <row r="1265" spans="2:14" x14ac:dyDescent="0.25">
      <c r="B1265" s="51"/>
      <c r="C1265" s="53"/>
      <c r="D1265" s="54"/>
      <c r="E1265" s="55"/>
      <c r="F1265" s="56"/>
      <c r="G1265" s="56"/>
      <c r="H1265" s="56"/>
      <c r="I1265" s="57"/>
      <c r="J1265" s="55"/>
      <c r="K1265" s="55"/>
      <c r="L1265" s="53"/>
      <c r="M1265" s="58"/>
      <c r="N1265" s="52"/>
    </row>
    <row r="1266" spans="2:14" x14ac:dyDescent="0.25">
      <c r="B1266" s="51"/>
      <c r="C1266" s="53"/>
      <c r="D1266" s="54"/>
      <c r="E1266" s="55"/>
      <c r="F1266" s="56"/>
      <c r="G1266" s="56"/>
      <c r="H1266" s="56"/>
      <c r="I1266" s="57"/>
      <c r="J1266" s="55"/>
      <c r="K1266" s="55"/>
      <c r="L1266" s="53"/>
      <c r="M1266" s="58"/>
      <c r="N1266" s="52"/>
    </row>
    <row r="1267" spans="2:14" x14ac:dyDescent="0.25">
      <c r="B1267" s="51"/>
      <c r="C1267" s="53"/>
      <c r="D1267" s="54"/>
      <c r="E1267" s="55"/>
      <c r="F1267" s="56"/>
      <c r="G1267" s="56"/>
      <c r="H1267" s="56"/>
      <c r="I1267" s="57"/>
      <c r="J1267" s="55"/>
      <c r="K1267" s="55"/>
      <c r="L1267" s="53"/>
      <c r="M1267" s="58"/>
      <c r="N1267" s="52"/>
    </row>
    <row r="1268" spans="2:14" x14ac:dyDescent="0.25">
      <c r="B1268" s="51"/>
      <c r="C1268" s="53"/>
      <c r="D1268" s="54"/>
      <c r="E1268" s="55"/>
      <c r="F1268" s="56"/>
      <c r="G1268" s="56"/>
      <c r="H1268" s="56"/>
      <c r="I1268" s="57"/>
      <c r="J1268" s="55"/>
      <c r="K1268" s="55"/>
      <c r="L1268" s="53"/>
      <c r="M1268" s="58"/>
      <c r="N1268" s="52"/>
    </row>
    <row r="1269" spans="2:14" x14ac:dyDescent="0.25">
      <c r="B1269" s="51"/>
      <c r="C1269" s="53"/>
      <c r="D1269" s="54"/>
      <c r="E1269" s="55"/>
      <c r="F1269" s="56"/>
      <c r="G1269" s="56"/>
      <c r="H1269" s="56"/>
      <c r="I1269" s="57"/>
      <c r="J1269" s="55"/>
      <c r="K1269" s="55"/>
      <c r="L1269" s="53"/>
      <c r="M1269" s="58"/>
      <c r="N1269" s="52"/>
    </row>
    <row r="1270" spans="2:14" x14ac:dyDescent="0.25">
      <c r="B1270" s="51"/>
      <c r="C1270" s="53"/>
      <c r="D1270" s="54"/>
      <c r="E1270" s="55"/>
      <c r="F1270" s="56"/>
      <c r="G1270" s="56"/>
      <c r="H1270" s="56"/>
      <c r="I1270" s="57"/>
      <c r="J1270" s="55"/>
      <c r="K1270" s="55"/>
      <c r="L1270" s="53"/>
      <c r="M1270" s="58"/>
      <c r="N1270" s="52"/>
    </row>
    <row r="1271" spans="2:14" x14ac:dyDescent="0.25">
      <c r="B1271" s="51"/>
      <c r="C1271" s="53"/>
      <c r="D1271" s="54"/>
      <c r="E1271" s="55"/>
      <c r="F1271" s="56"/>
      <c r="G1271" s="56"/>
      <c r="H1271" s="56"/>
      <c r="I1271" s="57"/>
      <c r="J1271" s="55"/>
      <c r="K1271" s="55"/>
      <c r="L1271" s="53"/>
      <c r="M1271" s="58"/>
      <c r="N1271" s="52"/>
    </row>
    <row r="1272" spans="2:14" x14ac:dyDescent="0.25">
      <c r="B1272" s="51"/>
      <c r="C1272" s="53"/>
      <c r="D1272" s="54"/>
      <c r="E1272" s="55"/>
      <c r="F1272" s="56"/>
      <c r="G1272" s="56"/>
      <c r="H1272" s="56"/>
      <c r="I1272" s="57"/>
      <c r="J1272" s="55"/>
      <c r="K1272" s="55"/>
      <c r="L1272" s="53"/>
      <c r="M1272" s="58"/>
      <c r="N1272" s="52"/>
    </row>
    <row r="1273" spans="2:14" x14ac:dyDescent="0.25">
      <c r="B1273" s="51"/>
      <c r="C1273" s="53"/>
      <c r="D1273" s="54"/>
      <c r="E1273" s="55"/>
      <c r="F1273" s="56"/>
      <c r="G1273" s="56"/>
      <c r="H1273" s="56"/>
      <c r="I1273" s="57"/>
      <c r="J1273" s="55"/>
      <c r="K1273" s="55"/>
      <c r="L1273" s="53"/>
      <c r="M1273" s="58"/>
      <c r="N1273" s="52"/>
    </row>
    <row r="1274" spans="2:14" x14ac:dyDescent="0.25">
      <c r="B1274" s="51"/>
      <c r="C1274" s="53"/>
      <c r="D1274" s="54"/>
      <c r="E1274" s="55"/>
      <c r="F1274" s="56"/>
      <c r="G1274" s="56"/>
      <c r="H1274" s="56"/>
      <c r="I1274" s="57"/>
      <c r="J1274" s="55"/>
      <c r="K1274" s="55"/>
      <c r="L1274" s="53"/>
      <c r="M1274" s="58"/>
      <c r="N1274" s="52"/>
    </row>
    <row r="1275" spans="2:14" x14ac:dyDescent="0.25">
      <c r="B1275" s="51"/>
      <c r="C1275" s="53"/>
      <c r="D1275" s="54"/>
      <c r="E1275" s="55"/>
      <c r="F1275" s="56"/>
      <c r="G1275" s="56"/>
      <c r="H1275" s="56"/>
      <c r="I1275" s="57"/>
      <c r="J1275" s="55"/>
      <c r="K1275" s="55"/>
      <c r="L1275" s="53"/>
      <c r="M1275" s="58"/>
      <c r="N1275" s="52"/>
    </row>
    <row r="1276" spans="2:14" x14ac:dyDescent="0.25">
      <c r="B1276" s="51"/>
      <c r="C1276" s="53"/>
      <c r="D1276" s="54"/>
      <c r="E1276" s="55"/>
      <c r="F1276" s="56"/>
      <c r="G1276" s="56"/>
      <c r="H1276" s="56"/>
      <c r="I1276" s="57"/>
      <c r="J1276" s="55"/>
      <c r="K1276" s="55"/>
      <c r="L1276" s="53"/>
      <c r="M1276" s="58"/>
      <c r="N1276" s="52"/>
    </row>
    <row r="1277" spans="2:14" x14ac:dyDescent="0.25">
      <c r="B1277" s="51"/>
      <c r="C1277" s="53"/>
      <c r="D1277" s="54"/>
      <c r="E1277" s="55"/>
      <c r="F1277" s="56"/>
      <c r="G1277" s="56"/>
      <c r="H1277" s="56"/>
      <c r="I1277" s="57"/>
      <c r="J1277" s="55"/>
      <c r="K1277" s="55"/>
      <c r="L1277" s="53"/>
      <c r="M1277" s="58"/>
      <c r="N1277" s="52"/>
    </row>
    <row r="1278" spans="2:14" x14ac:dyDescent="0.25">
      <c r="B1278" s="51"/>
      <c r="C1278" s="53"/>
      <c r="D1278" s="54"/>
      <c r="E1278" s="55"/>
      <c r="F1278" s="56"/>
      <c r="G1278" s="56"/>
      <c r="H1278" s="56"/>
      <c r="I1278" s="57"/>
      <c r="J1278" s="55"/>
      <c r="K1278" s="55"/>
      <c r="L1278" s="53"/>
      <c r="M1278" s="58"/>
      <c r="N1278" s="52"/>
    </row>
    <row r="1279" spans="2:14" x14ac:dyDescent="0.25">
      <c r="B1279" s="51"/>
      <c r="C1279" s="53"/>
      <c r="D1279" s="54"/>
      <c r="E1279" s="55"/>
      <c r="F1279" s="56"/>
      <c r="G1279" s="56"/>
      <c r="H1279" s="56"/>
      <c r="I1279" s="57"/>
      <c r="J1279" s="55"/>
      <c r="K1279" s="55"/>
      <c r="L1279" s="53"/>
      <c r="M1279" s="58"/>
      <c r="N1279" s="52"/>
    </row>
    <row r="1280" spans="2:14" x14ac:dyDescent="0.25">
      <c r="B1280" s="51"/>
      <c r="C1280" s="53"/>
      <c r="D1280" s="54"/>
      <c r="E1280" s="55"/>
      <c r="F1280" s="56"/>
      <c r="G1280" s="56"/>
      <c r="H1280" s="56"/>
      <c r="I1280" s="57"/>
      <c r="J1280" s="55"/>
      <c r="K1280" s="55"/>
      <c r="L1280" s="53"/>
      <c r="M1280" s="58"/>
      <c r="N1280" s="52"/>
    </row>
    <row r="1281" spans="2:14" x14ac:dyDescent="0.25">
      <c r="B1281" s="51"/>
      <c r="C1281" s="53"/>
      <c r="D1281" s="54"/>
      <c r="E1281" s="55"/>
      <c r="F1281" s="56"/>
      <c r="G1281" s="56"/>
      <c r="H1281" s="56"/>
      <c r="I1281" s="57"/>
      <c r="J1281" s="55"/>
      <c r="K1281" s="55"/>
      <c r="L1281" s="53"/>
      <c r="M1281" s="58"/>
      <c r="N1281" s="52"/>
    </row>
    <row r="1282" spans="2:14" x14ac:dyDescent="0.25">
      <c r="B1282" s="51"/>
      <c r="C1282" s="53"/>
      <c r="D1282" s="54"/>
      <c r="E1282" s="55"/>
      <c r="F1282" s="56"/>
      <c r="G1282" s="56"/>
      <c r="H1282" s="56"/>
      <c r="I1282" s="57"/>
      <c r="J1282" s="55"/>
      <c r="K1282" s="55"/>
      <c r="L1282" s="53"/>
      <c r="M1282" s="58"/>
      <c r="N1282" s="52"/>
    </row>
    <row r="1283" spans="2:14" x14ac:dyDescent="0.25">
      <c r="B1283" s="51"/>
      <c r="C1283" s="53"/>
      <c r="D1283" s="54"/>
      <c r="E1283" s="55"/>
      <c r="F1283" s="56"/>
      <c r="G1283" s="56"/>
      <c r="H1283" s="56"/>
      <c r="I1283" s="57"/>
      <c r="J1283" s="55"/>
      <c r="K1283" s="55"/>
      <c r="L1283" s="53"/>
      <c r="M1283" s="58"/>
      <c r="N1283" s="52"/>
    </row>
    <row r="1284" spans="2:14" x14ac:dyDescent="0.25">
      <c r="B1284" s="51"/>
      <c r="C1284" s="53"/>
      <c r="D1284" s="54"/>
      <c r="E1284" s="55"/>
      <c r="F1284" s="56"/>
      <c r="G1284" s="56"/>
      <c r="H1284" s="56"/>
      <c r="I1284" s="57"/>
      <c r="J1284" s="55"/>
      <c r="K1284" s="55"/>
      <c r="L1284" s="53"/>
      <c r="M1284" s="58"/>
      <c r="N1284" s="52"/>
    </row>
    <row r="1285" spans="2:14" x14ac:dyDescent="0.25">
      <c r="B1285" s="51"/>
      <c r="C1285" s="53"/>
      <c r="D1285" s="54"/>
      <c r="E1285" s="55"/>
      <c r="F1285" s="56"/>
      <c r="G1285" s="56"/>
      <c r="H1285" s="56"/>
      <c r="I1285" s="57"/>
      <c r="J1285" s="55"/>
      <c r="K1285" s="55"/>
      <c r="L1285" s="53"/>
      <c r="M1285" s="58"/>
      <c r="N1285" s="52"/>
    </row>
    <row r="1286" spans="2:14" x14ac:dyDescent="0.25">
      <c r="B1286" s="51"/>
      <c r="C1286" s="53"/>
      <c r="D1286" s="54"/>
      <c r="E1286" s="55"/>
      <c r="F1286" s="56"/>
      <c r="G1286" s="56"/>
      <c r="H1286" s="56"/>
      <c r="I1286" s="57"/>
      <c r="J1286" s="55"/>
      <c r="K1286" s="55"/>
      <c r="L1286" s="53"/>
      <c r="M1286" s="58"/>
      <c r="N1286" s="52"/>
    </row>
    <row r="1287" spans="2:14" x14ac:dyDescent="0.25">
      <c r="B1287" s="51"/>
      <c r="C1287" s="53"/>
      <c r="D1287" s="54"/>
      <c r="E1287" s="55"/>
      <c r="F1287" s="56"/>
      <c r="G1287" s="56"/>
      <c r="H1287" s="56"/>
      <c r="I1287" s="57"/>
      <c r="J1287" s="55"/>
      <c r="K1287" s="55"/>
      <c r="L1287" s="53"/>
      <c r="M1287" s="58"/>
      <c r="N1287" s="52"/>
    </row>
    <row r="1288" spans="2:14" x14ac:dyDescent="0.25">
      <c r="B1288" s="51"/>
      <c r="C1288" s="53"/>
      <c r="D1288" s="54"/>
      <c r="E1288" s="55"/>
      <c r="F1288" s="56"/>
      <c r="G1288" s="56"/>
      <c r="H1288" s="56"/>
      <c r="I1288" s="57"/>
      <c r="J1288" s="55"/>
      <c r="K1288" s="55"/>
      <c r="L1288" s="53"/>
      <c r="M1288" s="58"/>
      <c r="N1288" s="52"/>
    </row>
    <row r="1289" spans="2:14" x14ac:dyDescent="0.25">
      <c r="B1289" s="51"/>
      <c r="C1289" s="53"/>
      <c r="D1289" s="54"/>
      <c r="E1289" s="55"/>
      <c r="F1289" s="56"/>
      <c r="G1289" s="56"/>
      <c r="H1289" s="56"/>
      <c r="I1289" s="57"/>
      <c r="J1289" s="55"/>
      <c r="K1289" s="55"/>
      <c r="L1289" s="53"/>
      <c r="M1289" s="58"/>
      <c r="N1289" s="52"/>
    </row>
    <row r="1290" spans="2:14" x14ac:dyDescent="0.25">
      <c r="B1290" s="51"/>
      <c r="C1290" s="53"/>
      <c r="D1290" s="54"/>
      <c r="E1290" s="55"/>
      <c r="F1290" s="56"/>
      <c r="G1290" s="56"/>
      <c r="H1290" s="56"/>
      <c r="I1290" s="57"/>
      <c r="J1290" s="55"/>
      <c r="K1290" s="55"/>
      <c r="L1290" s="53"/>
      <c r="M1290" s="58"/>
      <c r="N1290" s="52"/>
    </row>
    <row r="1291" spans="2:14" x14ac:dyDescent="0.25">
      <c r="B1291" s="51"/>
      <c r="C1291" s="53"/>
      <c r="D1291" s="54"/>
      <c r="E1291" s="55"/>
      <c r="F1291" s="56"/>
      <c r="G1291" s="56"/>
      <c r="H1291" s="56"/>
      <c r="I1291" s="57"/>
      <c r="J1291" s="55"/>
      <c r="K1291" s="55"/>
      <c r="L1291" s="53"/>
      <c r="M1291" s="58"/>
      <c r="N1291" s="52"/>
    </row>
    <row r="1292" spans="2:14" x14ac:dyDescent="0.25">
      <c r="B1292" s="51"/>
      <c r="C1292" s="53"/>
      <c r="D1292" s="54"/>
      <c r="E1292" s="55"/>
      <c r="F1292" s="56"/>
      <c r="G1292" s="56"/>
      <c r="H1292" s="56"/>
      <c r="I1292" s="57"/>
      <c r="J1292" s="55"/>
      <c r="K1292" s="55"/>
      <c r="L1292" s="53"/>
      <c r="M1292" s="58"/>
      <c r="N1292" s="52"/>
    </row>
    <row r="1293" spans="2:14" x14ac:dyDescent="0.25">
      <c r="B1293" s="51"/>
      <c r="C1293" s="53"/>
      <c r="D1293" s="54"/>
      <c r="E1293" s="55"/>
      <c r="F1293" s="56"/>
      <c r="G1293" s="56"/>
      <c r="H1293" s="56"/>
      <c r="I1293" s="57"/>
      <c r="J1293" s="55"/>
      <c r="K1293" s="55"/>
      <c r="L1293" s="53"/>
      <c r="M1293" s="58"/>
      <c r="N1293" s="52"/>
    </row>
    <row r="1294" spans="2:14" x14ac:dyDescent="0.25">
      <c r="B1294" s="51"/>
      <c r="C1294" s="53"/>
      <c r="D1294" s="54"/>
      <c r="E1294" s="55"/>
      <c r="F1294" s="56"/>
      <c r="G1294" s="56"/>
      <c r="H1294" s="56"/>
      <c r="I1294" s="57"/>
      <c r="J1294" s="55"/>
      <c r="K1294" s="55"/>
      <c r="L1294" s="53"/>
      <c r="M1294" s="58"/>
      <c r="N1294" s="52"/>
    </row>
    <row r="1295" spans="2:14" x14ac:dyDescent="0.25">
      <c r="B1295" s="51"/>
      <c r="C1295" s="53"/>
      <c r="D1295" s="54"/>
      <c r="E1295" s="55"/>
      <c r="F1295" s="56"/>
      <c r="G1295" s="56"/>
      <c r="H1295" s="56"/>
      <c r="I1295" s="57"/>
      <c r="J1295" s="55"/>
      <c r="K1295" s="55"/>
      <c r="L1295" s="53"/>
      <c r="M1295" s="58"/>
      <c r="N1295" s="52"/>
    </row>
    <row r="1296" spans="2:14" x14ac:dyDescent="0.25">
      <c r="B1296" s="51"/>
      <c r="C1296" s="53"/>
      <c r="D1296" s="54"/>
      <c r="E1296" s="55"/>
      <c r="F1296" s="56"/>
      <c r="G1296" s="56"/>
      <c r="H1296" s="56"/>
      <c r="I1296" s="57"/>
      <c r="J1296" s="55"/>
      <c r="K1296" s="55"/>
      <c r="L1296" s="53"/>
      <c r="M1296" s="58"/>
      <c r="N1296" s="52"/>
    </row>
    <row r="1297" spans="2:14" x14ac:dyDescent="0.25">
      <c r="B1297" s="51"/>
      <c r="C1297" s="53"/>
      <c r="D1297" s="54"/>
      <c r="E1297" s="55"/>
      <c r="F1297" s="56"/>
      <c r="G1297" s="56"/>
      <c r="H1297" s="56"/>
      <c r="I1297" s="57"/>
      <c r="J1297" s="55"/>
      <c r="K1297" s="55"/>
      <c r="L1297" s="53"/>
      <c r="M1297" s="58"/>
      <c r="N1297" s="52"/>
    </row>
    <row r="1298" spans="2:14" x14ac:dyDescent="0.25">
      <c r="B1298" s="51"/>
      <c r="C1298" s="53"/>
      <c r="D1298" s="54"/>
      <c r="E1298" s="55"/>
      <c r="F1298" s="56"/>
      <c r="G1298" s="56"/>
      <c r="H1298" s="56"/>
      <c r="I1298" s="57"/>
      <c r="J1298" s="55"/>
      <c r="K1298" s="55"/>
      <c r="L1298" s="53"/>
      <c r="M1298" s="58"/>
      <c r="N1298" s="52"/>
    </row>
    <row r="1299" spans="2:14" x14ac:dyDescent="0.25">
      <c r="B1299" s="51"/>
      <c r="C1299" s="53"/>
      <c r="D1299" s="54"/>
      <c r="E1299" s="55"/>
      <c r="F1299" s="56"/>
      <c r="G1299" s="56"/>
      <c r="H1299" s="56"/>
      <c r="I1299" s="57"/>
      <c r="J1299" s="55"/>
      <c r="K1299" s="55"/>
      <c r="L1299" s="53"/>
      <c r="M1299" s="58"/>
      <c r="N1299" s="52"/>
    </row>
    <row r="1300" spans="2:14" x14ac:dyDescent="0.25">
      <c r="B1300" s="51"/>
      <c r="C1300" s="53"/>
      <c r="D1300" s="54"/>
      <c r="E1300" s="55"/>
      <c r="F1300" s="56"/>
      <c r="G1300" s="56"/>
      <c r="H1300" s="56"/>
      <c r="I1300" s="57"/>
      <c r="J1300" s="55"/>
      <c r="K1300" s="55"/>
      <c r="L1300" s="53"/>
      <c r="M1300" s="58"/>
      <c r="N1300" s="52"/>
    </row>
    <row r="1301" spans="2:14" x14ac:dyDescent="0.25">
      <c r="B1301" s="51"/>
      <c r="C1301" s="53"/>
      <c r="D1301" s="54"/>
      <c r="E1301" s="55"/>
      <c r="F1301" s="56"/>
      <c r="G1301" s="56"/>
      <c r="H1301" s="56"/>
      <c r="I1301" s="57"/>
      <c r="J1301" s="55"/>
      <c r="K1301" s="55"/>
      <c r="L1301" s="53"/>
      <c r="M1301" s="58"/>
      <c r="N1301" s="52"/>
    </row>
    <row r="1302" spans="2:14" x14ac:dyDescent="0.25">
      <c r="B1302" s="51"/>
      <c r="C1302" s="53"/>
      <c r="D1302" s="54"/>
      <c r="E1302" s="55"/>
      <c r="F1302" s="56"/>
      <c r="G1302" s="56"/>
      <c r="H1302" s="56"/>
      <c r="I1302" s="57"/>
      <c r="J1302" s="55"/>
      <c r="K1302" s="55"/>
      <c r="L1302" s="53"/>
      <c r="M1302" s="58"/>
      <c r="N1302" s="52"/>
    </row>
    <row r="1303" spans="2:14" x14ac:dyDescent="0.25">
      <c r="B1303" s="51"/>
      <c r="C1303" s="53"/>
      <c r="D1303" s="54"/>
      <c r="E1303" s="55"/>
      <c r="F1303" s="56"/>
      <c r="G1303" s="56"/>
      <c r="H1303" s="56"/>
      <c r="I1303" s="57"/>
      <c r="J1303" s="55"/>
      <c r="K1303" s="55"/>
      <c r="L1303" s="53"/>
      <c r="M1303" s="58"/>
      <c r="N1303" s="52"/>
    </row>
    <row r="1304" spans="2:14" x14ac:dyDescent="0.25">
      <c r="B1304" s="51"/>
      <c r="C1304" s="53"/>
      <c r="D1304" s="54"/>
      <c r="E1304" s="55"/>
      <c r="F1304" s="56"/>
      <c r="G1304" s="56"/>
      <c r="H1304" s="56"/>
      <c r="I1304" s="57"/>
      <c r="J1304" s="55"/>
      <c r="K1304" s="55"/>
      <c r="L1304" s="53"/>
      <c r="M1304" s="58"/>
      <c r="N1304" s="52"/>
    </row>
    <row r="1305" spans="2:14" x14ac:dyDescent="0.25">
      <c r="B1305" s="51"/>
      <c r="C1305" s="53"/>
      <c r="D1305" s="54"/>
      <c r="E1305" s="55"/>
      <c r="F1305" s="56"/>
      <c r="G1305" s="56"/>
      <c r="H1305" s="56"/>
      <c r="I1305" s="57"/>
      <c r="J1305" s="55"/>
      <c r="K1305" s="55"/>
      <c r="L1305" s="53"/>
      <c r="M1305" s="58"/>
      <c r="N1305" s="52"/>
    </row>
    <row r="1306" spans="2:14" x14ac:dyDescent="0.25">
      <c r="B1306" s="51"/>
      <c r="C1306" s="53"/>
      <c r="D1306" s="54"/>
      <c r="E1306" s="55"/>
      <c r="F1306" s="56"/>
      <c r="G1306" s="56"/>
      <c r="H1306" s="56"/>
      <c r="I1306" s="57"/>
      <c r="J1306" s="55"/>
      <c r="K1306" s="55"/>
      <c r="L1306" s="53"/>
      <c r="M1306" s="58"/>
      <c r="N1306" s="52"/>
    </row>
    <row r="1307" spans="2:14" x14ac:dyDescent="0.25">
      <c r="B1307" s="51"/>
      <c r="C1307" s="53"/>
      <c r="D1307" s="54"/>
      <c r="E1307" s="55"/>
      <c r="F1307" s="56"/>
      <c r="G1307" s="56"/>
      <c r="H1307" s="56"/>
      <c r="I1307" s="57"/>
      <c r="J1307" s="55"/>
      <c r="K1307" s="55"/>
      <c r="L1307" s="53"/>
      <c r="M1307" s="58"/>
      <c r="N1307" s="52"/>
    </row>
    <row r="1308" spans="2:14" x14ac:dyDescent="0.25">
      <c r="B1308" s="51"/>
      <c r="C1308" s="53"/>
      <c r="D1308" s="54"/>
      <c r="E1308" s="55"/>
      <c r="F1308" s="56"/>
      <c r="G1308" s="56"/>
      <c r="H1308" s="56"/>
      <c r="I1308" s="57"/>
      <c r="J1308" s="55"/>
      <c r="K1308" s="55"/>
      <c r="L1308" s="53"/>
      <c r="M1308" s="58"/>
      <c r="N1308" s="52"/>
    </row>
    <row r="1309" spans="2:14" x14ac:dyDescent="0.25">
      <c r="B1309" s="51"/>
      <c r="C1309" s="53"/>
      <c r="D1309" s="54"/>
      <c r="E1309" s="55"/>
      <c r="F1309" s="56"/>
      <c r="G1309" s="56"/>
      <c r="H1309" s="56"/>
      <c r="I1309" s="57"/>
      <c r="J1309" s="55"/>
      <c r="K1309" s="55"/>
      <c r="L1309" s="53"/>
      <c r="M1309" s="58"/>
      <c r="N1309" s="52"/>
    </row>
    <row r="1310" spans="2:14" x14ac:dyDescent="0.25">
      <c r="B1310" s="51"/>
      <c r="C1310" s="53"/>
      <c r="D1310" s="54"/>
      <c r="E1310" s="55"/>
      <c r="F1310" s="56"/>
      <c r="G1310" s="56"/>
      <c r="H1310" s="56"/>
      <c r="I1310" s="57"/>
      <c r="J1310" s="55"/>
      <c r="K1310" s="55"/>
      <c r="L1310" s="53"/>
      <c r="M1310" s="58"/>
      <c r="N1310" s="52"/>
    </row>
    <row r="1311" spans="2:14" x14ac:dyDescent="0.25">
      <c r="B1311" s="51"/>
      <c r="C1311" s="53"/>
      <c r="D1311" s="54"/>
      <c r="E1311" s="55"/>
      <c r="F1311" s="56"/>
      <c r="G1311" s="56"/>
      <c r="H1311" s="56"/>
      <c r="I1311" s="57"/>
      <c r="J1311" s="55"/>
      <c r="K1311" s="55"/>
      <c r="L1311" s="53"/>
      <c r="M1311" s="58"/>
      <c r="N1311" s="52"/>
    </row>
    <row r="1312" spans="2:14" x14ac:dyDescent="0.25">
      <c r="B1312" s="51"/>
      <c r="C1312" s="53"/>
      <c r="D1312" s="54"/>
      <c r="E1312" s="55"/>
      <c r="F1312" s="56"/>
      <c r="G1312" s="56"/>
      <c r="H1312" s="56"/>
      <c r="I1312" s="57"/>
      <c r="J1312" s="55"/>
      <c r="K1312" s="55"/>
      <c r="L1312" s="53"/>
      <c r="M1312" s="58"/>
      <c r="N1312" s="52"/>
    </row>
    <row r="1313" spans="2:14" x14ac:dyDescent="0.25">
      <c r="B1313" s="51"/>
      <c r="C1313" s="53"/>
      <c r="D1313" s="54"/>
      <c r="E1313" s="55"/>
      <c r="F1313" s="56"/>
      <c r="G1313" s="56"/>
      <c r="H1313" s="56"/>
      <c r="I1313" s="57"/>
      <c r="J1313" s="55"/>
      <c r="K1313" s="55"/>
      <c r="L1313" s="53"/>
      <c r="M1313" s="58"/>
      <c r="N1313" s="52"/>
    </row>
    <row r="1314" spans="2:14" x14ac:dyDescent="0.25">
      <c r="B1314" s="51"/>
      <c r="C1314" s="53"/>
      <c r="D1314" s="54"/>
      <c r="E1314" s="55"/>
      <c r="F1314" s="56"/>
      <c r="G1314" s="56"/>
      <c r="H1314" s="56"/>
      <c r="I1314" s="57"/>
      <c r="J1314" s="55"/>
      <c r="K1314" s="55"/>
      <c r="L1314" s="53"/>
      <c r="M1314" s="58"/>
      <c r="N1314" s="52"/>
    </row>
    <row r="1315" spans="2:14" x14ac:dyDescent="0.25">
      <c r="B1315" s="51"/>
      <c r="C1315" s="53"/>
      <c r="D1315" s="54"/>
      <c r="E1315" s="55"/>
      <c r="F1315" s="56"/>
      <c r="G1315" s="56"/>
      <c r="H1315" s="56"/>
      <c r="I1315" s="57"/>
      <c r="J1315" s="55"/>
      <c r="K1315" s="55"/>
      <c r="L1315" s="53"/>
      <c r="M1315" s="58"/>
      <c r="N1315" s="52"/>
    </row>
    <row r="1316" spans="2:14" x14ac:dyDescent="0.25">
      <c r="B1316" s="51"/>
      <c r="C1316" s="53"/>
      <c r="D1316" s="54"/>
      <c r="E1316" s="55"/>
      <c r="F1316" s="56"/>
      <c r="G1316" s="56"/>
      <c r="H1316" s="56"/>
      <c r="I1316" s="57"/>
      <c r="J1316" s="55"/>
      <c r="K1316" s="55"/>
      <c r="L1316" s="53"/>
      <c r="M1316" s="58"/>
      <c r="N1316" s="52"/>
    </row>
    <row r="1317" spans="2:14" x14ac:dyDescent="0.25">
      <c r="B1317" s="51"/>
      <c r="C1317" s="53"/>
      <c r="D1317" s="54"/>
      <c r="E1317" s="55"/>
      <c r="F1317" s="56"/>
      <c r="G1317" s="56"/>
      <c r="H1317" s="56"/>
      <c r="I1317" s="57"/>
      <c r="J1317" s="55"/>
      <c r="K1317" s="55"/>
      <c r="L1317" s="53"/>
      <c r="M1317" s="58"/>
      <c r="N1317" s="52"/>
    </row>
    <row r="1318" spans="2:14" x14ac:dyDescent="0.25">
      <c r="B1318" s="51"/>
      <c r="C1318" s="53"/>
      <c r="D1318" s="54"/>
      <c r="E1318" s="55"/>
      <c r="F1318" s="56"/>
      <c r="G1318" s="56"/>
      <c r="H1318" s="56"/>
      <c r="I1318" s="57"/>
      <c r="J1318" s="55"/>
      <c r="K1318" s="55"/>
      <c r="L1318" s="53"/>
      <c r="M1318" s="58"/>
      <c r="N1318" s="52"/>
    </row>
    <row r="1319" spans="2:14" x14ac:dyDescent="0.25">
      <c r="B1319" s="51"/>
      <c r="C1319" s="53"/>
      <c r="D1319" s="54"/>
      <c r="E1319" s="55"/>
      <c r="F1319" s="56"/>
      <c r="G1319" s="56"/>
      <c r="H1319" s="56"/>
      <c r="I1319" s="57"/>
      <c r="J1319" s="55"/>
      <c r="K1319" s="55"/>
      <c r="L1319" s="53"/>
      <c r="M1319" s="58"/>
      <c r="N1319" s="52"/>
    </row>
    <row r="1320" spans="2:14" x14ac:dyDescent="0.25">
      <c r="B1320" s="51"/>
      <c r="C1320" s="53"/>
      <c r="D1320" s="54"/>
      <c r="E1320" s="55"/>
      <c r="F1320" s="56"/>
      <c r="G1320" s="56"/>
      <c r="H1320" s="56"/>
      <c r="I1320" s="57"/>
      <c r="J1320" s="55"/>
      <c r="K1320" s="55"/>
      <c r="L1320" s="53"/>
      <c r="M1320" s="58"/>
      <c r="N1320" s="52"/>
    </row>
    <row r="1321" spans="2:14" x14ac:dyDescent="0.25">
      <c r="B1321" s="51"/>
      <c r="C1321" s="53"/>
      <c r="D1321" s="54"/>
      <c r="E1321" s="55"/>
      <c r="F1321" s="56"/>
      <c r="G1321" s="56"/>
      <c r="H1321" s="56"/>
      <c r="I1321" s="57"/>
      <c r="J1321" s="55"/>
      <c r="K1321" s="55"/>
      <c r="L1321" s="53"/>
      <c r="M1321" s="58"/>
      <c r="N1321" s="52"/>
    </row>
    <row r="1322" spans="2:14" x14ac:dyDescent="0.25">
      <c r="B1322" s="51"/>
      <c r="C1322" s="53"/>
      <c r="D1322" s="54"/>
      <c r="E1322" s="55"/>
      <c r="F1322" s="56"/>
      <c r="G1322" s="56"/>
      <c r="H1322" s="56"/>
      <c r="I1322" s="57"/>
      <c r="J1322" s="55"/>
      <c r="K1322" s="55"/>
      <c r="L1322" s="53"/>
      <c r="M1322" s="58"/>
      <c r="N1322" s="52"/>
    </row>
    <row r="1323" spans="2:14" x14ac:dyDescent="0.25">
      <c r="B1323" s="51"/>
      <c r="C1323" s="53"/>
      <c r="D1323" s="54"/>
      <c r="E1323" s="55"/>
      <c r="F1323" s="56"/>
      <c r="G1323" s="56"/>
      <c r="H1323" s="56"/>
      <c r="I1323" s="57"/>
      <c r="J1323" s="55"/>
      <c r="K1323" s="55"/>
      <c r="L1323" s="53"/>
      <c r="M1323" s="58"/>
      <c r="N1323" s="52"/>
    </row>
    <row r="1324" spans="2:14" x14ac:dyDescent="0.25">
      <c r="B1324" s="51"/>
      <c r="C1324" s="53"/>
      <c r="D1324" s="54"/>
      <c r="E1324" s="55"/>
      <c r="F1324" s="56"/>
      <c r="G1324" s="56"/>
      <c r="H1324" s="56"/>
      <c r="I1324" s="57"/>
      <c r="J1324" s="55"/>
      <c r="K1324" s="55"/>
      <c r="L1324" s="53"/>
      <c r="M1324" s="58"/>
      <c r="N1324" s="52"/>
    </row>
    <row r="1325" spans="2:14" x14ac:dyDescent="0.25">
      <c r="B1325" s="51"/>
      <c r="C1325" s="53"/>
      <c r="D1325" s="54"/>
      <c r="E1325" s="55"/>
      <c r="F1325" s="56"/>
      <c r="G1325" s="56"/>
      <c r="H1325" s="56"/>
      <c r="I1325" s="57"/>
      <c r="J1325" s="55"/>
      <c r="K1325" s="55"/>
      <c r="L1325" s="53"/>
      <c r="M1325" s="58"/>
      <c r="N1325" s="52"/>
    </row>
    <row r="1326" spans="2:14" x14ac:dyDescent="0.25">
      <c r="B1326" s="51"/>
      <c r="C1326" s="53"/>
      <c r="D1326" s="54"/>
      <c r="E1326" s="55"/>
      <c r="F1326" s="56"/>
      <c r="G1326" s="56"/>
      <c r="H1326" s="56"/>
      <c r="I1326" s="57"/>
      <c r="J1326" s="55"/>
      <c r="K1326" s="55"/>
      <c r="L1326" s="53"/>
      <c r="M1326" s="58"/>
      <c r="N1326" s="52"/>
    </row>
    <row r="1327" spans="2:14" x14ac:dyDescent="0.25">
      <c r="B1327" s="51"/>
      <c r="C1327" s="53"/>
      <c r="D1327" s="54"/>
      <c r="E1327" s="55"/>
      <c r="F1327" s="56"/>
      <c r="G1327" s="56"/>
      <c r="H1327" s="56"/>
      <c r="I1327" s="57"/>
      <c r="J1327" s="55"/>
      <c r="K1327" s="55"/>
      <c r="L1327" s="53"/>
      <c r="M1327" s="58"/>
      <c r="N1327" s="52"/>
    </row>
    <row r="1328" spans="2:14" x14ac:dyDescent="0.25">
      <c r="B1328" s="51"/>
      <c r="C1328" s="53"/>
      <c r="D1328" s="54"/>
      <c r="E1328" s="55"/>
      <c r="F1328" s="56"/>
      <c r="G1328" s="56"/>
      <c r="H1328" s="56"/>
      <c r="I1328" s="57"/>
      <c r="J1328" s="55"/>
      <c r="K1328" s="55"/>
      <c r="L1328" s="53"/>
      <c r="M1328" s="58"/>
      <c r="N1328" s="52"/>
    </row>
    <row r="1329" spans="2:14" x14ac:dyDescent="0.25">
      <c r="B1329" s="51"/>
      <c r="C1329" s="53"/>
      <c r="D1329" s="54"/>
      <c r="E1329" s="55"/>
      <c r="F1329" s="56"/>
      <c r="G1329" s="56"/>
      <c r="H1329" s="56"/>
      <c r="I1329" s="57"/>
      <c r="J1329" s="55"/>
      <c r="K1329" s="55"/>
      <c r="L1329" s="53"/>
      <c r="M1329" s="58"/>
      <c r="N1329" s="52"/>
    </row>
    <row r="1330" spans="2:14" x14ac:dyDescent="0.25">
      <c r="B1330" s="51"/>
      <c r="C1330" s="53"/>
      <c r="D1330" s="54"/>
      <c r="E1330" s="55"/>
      <c r="F1330" s="56"/>
      <c r="G1330" s="56"/>
      <c r="H1330" s="56"/>
      <c r="I1330" s="57"/>
      <c r="J1330" s="55"/>
      <c r="K1330" s="55"/>
      <c r="L1330" s="53"/>
      <c r="M1330" s="58"/>
      <c r="N1330" s="52"/>
    </row>
    <row r="1331" spans="2:14" x14ac:dyDescent="0.25">
      <c r="B1331" s="51"/>
      <c r="C1331" s="53"/>
      <c r="D1331" s="54"/>
      <c r="E1331" s="55"/>
      <c r="F1331" s="56"/>
      <c r="G1331" s="56"/>
      <c r="H1331" s="56"/>
      <c r="I1331" s="57"/>
      <c r="J1331" s="55"/>
      <c r="K1331" s="55"/>
      <c r="L1331" s="53"/>
      <c r="M1331" s="58"/>
      <c r="N1331" s="52"/>
    </row>
    <row r="1332" spans="2:14" x14ac:dyDescent="0.25">
      <c r="B1332" s="51"/>
      <c r="C1332" s="53"/>
      <c r="D1332" s="54"/>
      <c r="E1332" s="55"/>
      <c r="F1332" s="56"/>
      <c r="G1332" s="56"/>
      <c r="H1332" s="56"/>
      <c r="I1332" s="57"/>
      <c r="J1332" s="55"/>
      <c r="K1332" s="55"/>
      <c r="L1332" s="53"/>
      <c r="M1332" s="58"/>
      <c r="N1332" s="52"/>
    </row>
    <row r="1333" spans="2:14" x14ac:dyDescent="0.25">
      <c r="B1333" s="51"/>
      <c r="C1333" s="53"/>
      <c r="D1333" s="54"/>
      <c r="E1333" s="55"/>
      <c r="F1333" s="56"/>
      <c r="G1333" s="56"/>
      <c r="H1333" s="56"/>
      <c r="I1333" s="57"/>
      <c r="J1333" s="55"/>
      <c r="K1333" s="55"/>
      <c r="L1333" s="53"/>
      <c r="M1333" s="58"/>
      <c r="N1333" s="52"/>
    </row>
    <row r="1334" spans="2:14" x14ac:dyDescent="0.25">
      <c r="B1334" s="51"/>
      <c r="C1334" s="53"/>
      <c r="D1334" s="54"/>
      <c r="E1334" s="55"/>
      <c r="F1334" s="56"/>
      <c r="G1334" s="56"/>
      <c r="H1334" s="56"/>
      <c r="I1334" s="57"/>
      <c r="J1334" s="55"/>
      <c r="K1334" s="55"/>
      <c r="L1334" s="53"/>
      <c r="M1334" s="58"/>
      <c r="N1334" s="52"/>
    </row>
    <row r="1335" spans="2:14" x14ac:dyDescent="0.25">
      <c r="B1335" s="51"/>
      <c r="C1335" s="53"/>
      <c r="D1335" s="54"/>
      <c r="E1335" s="55"/>
      <c r="F1335" s="56"/>
      <c r="G1335" s="56"/>
      <c r="H1335" s="56"/>
      <c r="I1335" s="57"/>
      <c r="J1335" s="55"/>
      <c r="K1335" s="55"/>
      <c r="L1335" s="53"/>
      <c r="M1335" s="58"/>
      <c r="N1335" s="52"/>
    </row>
    <row r="1336" spans="2:14" x14ac:dyDescent="0.25">
      <c r="B1336" s="51"/>
      <c r="C1336" s="53"/>
      <c r="D1336" s="54"/>
      <c r="E1336" s="55"/>
      <c r="F1336" s="56"/>
      <c r="G1336" s="56"/>
      <c r="H1336" s="56"/>
      <c r="I1336" s="57"/>
      <c r="J1336" s="55"/>
      <c r="K1336" s="55"/>
      <c r="L1336" s="53"/>
      <c r="M1336" s="58"/>
      <c r="N1336" s="52"/>
    </row>
    <row r="1337" spans="2:14" x14ac:dyDescent="0.25">
      <c r="B1337" s="51"/>
      <c r="C1337" s="53"/>
      <c r="D1337" s="54"/>
      <c r="E1337" s="55"/>
      <c r="F1337" s="56"/>
      <c r="G1337" s="56"/>
      <c r="H1337" s="56"/>
      <c r="I1337" s="57"/>
      <c r="J1337" s="55"/>
      <c r="K1337" s="55"/>
      <c r="L1337" s="53"/>
      <c r="M1337" s="58"/>
      <c r="N1337" s="52"/>
    </row>
    <row r="1338" spans="2:14" x14ac:dyDescent="0.25">
      <c r="B1338" s="51"/>
      <c r="C1338" s="53"/>
      <c r="D1338" s="54"/>
      <c r="E1338" s="55"/>
      <c r="F1338" s="56"/>
      <c r="G1338" s="56"/>
      <c r="H1338" s="56"/>
      <c r="I1338" s="57"/>
      <c r="J1338" s="55"/>
      <c r="K1338" s="55"/>
      <c r="L1338" s="53"/>
      <c r="M1338" s="58"/>
      <c r="N1338" s="52"/>
    </row>
    <row r="1339" spans="2:14" x14ac:dyDescent="0.25">
      <c r="B1339" s="51"/>
      <c r="C1339" s="53"/>
      <c r="D1339" s="54"/>
      <c r="E1339" s="55"/>
      <c r="F1339" s="56"/>
      <c r="G1339" s="56"/>
      <c r="H1339" s="56"/>
      <c r="I1339" s="57"/>
      <c r="J1339" s="55"/>
      <c r="K1339" s="55"/>
      <c r="L1339" s="53"/>
      <c r="M1339" s="58"/>
      <c r="N1339" s="52"/>
    </row>
    <row r="1340" spans="2:14" x14ac:dyDescent="0.25">
      <c r="B1340" s="51"/>
      <c r="C1340" s="53"/>
      <c r="D1340" s="54"/>
      <c r="E1340" s="55"/>
      <c r="F1340" s="56"/>
      <c r="G1340" s="56"/>
      <c r="H1340" s="56"/>
      <c r="I1340" s="57"/>
      <c r="J1340" s="55"/>
      <c r="K1340" s="55"/>
      <c r="L1340" s="53"/>
      <c r="M1340" s="58"/>
      <c r="N1340" s="52"/>
    </row>
    <row r="1341" spans="2:14" x14ac:dyDescent="0.25">
      <c r="B1341" s="51"/>
      <c r="C1341" s="53"/>
      <c r="D1341" s="54"/>
      <c r="E1341" s="55"/>
      <c r="F1341" s="56"/>
      <c r="G1341" s="56"/>
      <c r="H1341" s="56"/>
      <c r="I1341" s="57"/>
      <c r="J1341" s="55"/>
      <c r="K1341" s="55"/>
      <c r="L1341" s="53"/>
      <c r="M1341" s="58"/>
      <c r="N1341" s="52"/>
    </row>
    <row r="1342" spans="2:14" x14ac:dyDescent="0.25">
      <c r="B1342" s="51"/>
      <c r="C1342" s="53"/>
      <c r="D1342" s="54"/>
      <c r="E1342" s="55"/>
      <c r="F1342" s="56"/>
      <c r="G1342" s="56"/>
      <c r="H1342" s="56"/>
      <c r="I1342" s="57"/>
      <c r="J1342" s="55"/>
      <c r="K1342" s="55"/>
      <c r="L1342" s="53"/>
      <c r="M1342" s="58"/>
      <c r="N1342" s="52"/>
    </row>
    <row r="1343" spans="2:14" x14ac:dyDescent="0.25">
      <c r="B1343" s="51"/>
      <c r="C1343" s="53"/>
      <c r="D1343" s="54"/>
      <c r="E1343" s="55"/>
      <c r="F1343" s="56"/>
      <c r="G1343" s="56"/>
      <c r="H1343" s="56"/>
      <c r="I1343" s="57"/>
      <c r="J1343" s="55"/>
      <c r="K1343" s="55"/>
      <c r="L1343" s="53"/>
      <c r="M1343" s="58"/>
      <c r="N1343" s="52"/>
    </row>
    <row r="1344" spans="2:14" x14ac:dyDescent="0.25">
      <c r="B1344" s="51"/>
      <c r="C1344" s="53"/>
      <c r="D1344" s="54"/>
      <c r="E1344" s="55"/>
      <c r="F1344" s="56"/>
      <c r="G1344" s="56"/>
      <c r="H1344" s="56"/>
      <c r="I1344" s="57"/>
      <c r="J1344" s="55"/>
      <c r="K1344" s="55"/>
      <c r="L1344" s="53"/>
      <c r="M1344" s="58"/>
      <c r="N1344" s="52"/>
    </row>
    <row r="1345" spans="2:14" x14ac:dyDescent="0.25">
      <c r="B1345" s="51"/>
      <c r="C1345" s="53"/>
      <c r="D1345" s="54"/>
      <c r="E1345" s="55"/>
      <c r="F1345" s="56"/>
      <c r="G1345" s="56"/>
      <c r="H1345" s="56"/>
      <c r="I1345" s="57"/>
      <c r="J1345" s="55"/>
      <c r="K1345" s="55"/>
      <c r="L1345" s="53"/>
      <c r="M1345" s="58"/>
      <c r="N1345" s="52"/>
    </row>
    <row r="1346" spans="2:14" x14ac:dyDescent="0.25">
      <c r="B1346" s="51"/>
      <c r="C1346" s="53"/>
      <c r="D1346" s="54"/>
      <c r="E1346" s="55"/>
      <c r="F1346" s="56"/>
      <c r="G1346" s="56"/>
      <c r="H1346" s="56"/>
      <c r="I1346" s="57"/>
      <c r="J1346" s="55"/>
      <c r="K1346" s="55"/>
      <c r="L1346" s="53"/>
      <c r="M1346" s="58"/>
      <c r="N1346" s="52"/>
    </row>
    <row r="1347" spans="2:14" x14ac:dyDescent="0.25">
      <c r="B1347" s="51"/>
      <c r="C1347" s="53"/>
      <c r="D1347" s="54"/>
      <c r="E1347" s="55"/>
      <c r="F1347" s="56"/>
      <c r="G1347" s="56"/>
      <c r="H1347" s="56"/>
      <c r="I1347" s="57"/>
      <c r="J1347" s="55"/>
      <c r="K1347" s="55"/>
      <c r="L1347" s="53"/>
      <c r="M1347" s="58"/>
      <c r="N1347" s="52"/>
    </row>
    <row r="1348" spans="2:14" x14ac:dyDescent="0.25">
      <c r="B1348" s="51"/>
      <c r="C1348" s="53"/>
      <c r="D1348" s="54"/>
      <c r="E1348" s="55"/>
      <c r="F1348" s="56"/>
      <c r="G1348" s="56"/>
      <c r="H1348" s="56"/>
      <c r="I1348" s="57"/>
      <c r="J1348" s="55"/>
      <c r="K1348" s="55"/>
      <c r="L1348" s="53"/>
      <c r="M1348" s="58"/>
      <c r="N1348" s="52"/>
    </row>
    <row r="1349" spans="2:14" x14ac:dyDescent="0.25">
      <c r="B1349" s="51"/>
      <c r="C1349" s="53"/>
      <c r="D1349" s="54"/>
      <c r="E1349" s="55"/>
      <c r="F1349" s="56"/>
      <c r="G1349" s="56"/>
      <c r="H1349" s="56"/>
      <c r="I1349" s="57"/>
      <c r="J1349" s="55"/>
      <c r="K1349" s="55"/>
      <c r="L1349" s="53"/>
      <c r="M1349" s="58"/>
      <c r="N1349" s="52"/>
    </row>
    <row r="1350" spans="2:14" x14ac:dyDescent="0.25">
      <c r="B1350" s="51"/>
      <c r="C1350" s="53"/>
      <c r="D1350" s="54"/>
      <c r="E1350" s="55"/>
      <c r="F1350" s="56"/>
      <c r="G1350" s="56"/>
      <c r="H1350" s="56"/>
      <c r="I1350" s="57"/>
      <c r="J1350" s="55"/>
      <c r="K1350" s="55"/>
      <c r="L1350" s="53"/>
      <c r="M1350" s="58"/>
      <c r="N1350" s="52"/>
    </row>
    <row r="1351" spans="2:14" x14ac:dyDescent="0.25">
      <c r="B1351" s="51"/>
      <c r="C1351" s="53"/>
      <c r="D1351" s="54"/>
      <c r="E1351" s="55"/>
      <c r="F1351" s="56"/>
      <c r="G1351" s="56"/>
      <c r="H1351" s="56"/>
      <c r="I1351" s="57"/>
      <c r="J1351" s="55"/>
      <c r="K1351" s="55"/>
      <c r="L1351" s="53"/>
      <c r="M1351" s="58"/>
      <c r="N1351" s="52"/>
    </row>
    <row r="1352" spans="2:14" x14ac:dyDescent="0.25">
      <c r="B1352" s="51"/>
      <c r="C1352" s="53"/>
      <c r="D1352" s="54"/>
      <c r="E1352" s="55"/>
      <c r="F1352" s="56"/>
      <c r="G1352" s="56"/>
      <c r="H1352" s="56"/>
      <c r="I1352" s="57"/>
      <c r="J1352" s="55"/>
      <c r="K1352" s="55"/>
      <c r="L1352" s="53"/>
      <c r="M1352" s="58"/>
      <c r="N1352" s="52"/>
    </row>
    <row r="1353" spans="2:14" x14ac:dyDescent="0.25">
      <c r="B1353" s="51"/>
      <c r="C1353" s="53"/>
      <c r="D1353" s="54"/>
      <c r="E1353" s="55"/>
      <c r="F1353" s="56"/>
      <c r="G1353" s="56"/>
      <c r="H1353" s="56"/>
      <c r="I1353" s="57"/>
      <c r="J1353" s="55"/>
      <c r="K1353" s="55"/>
      <c r="L1353" s="53"/>
      <c r="M1353" s="58"/>
      <c r="N1353" s="52"/>
    </row>
    <row r="1354" spans="2:14" x14ac:dyDescent="0.25">
      <c r="B1354" s="51"/>
      <c r="C1354" s="53"/>
      <c r="D1354" s="54"/>
      <c r="E1354" s="55"/>
      <c r="F1354" s="56"/>
      <c r="G1354" s="56"/>
      <c r="H1354" s="56"/>
      <c r="I1354" s="57"/>
      <c r="J1354" s="55"/>
      <c r="K1354" s="55"/>
      <c r="L1354" s="53"/>
      <c r="M1354" s="58"/>
      <c r="N1354" s="52"/>
    </row>
    <row r="1355" spans="2:14" x14ac:dyDescent="0.25">
      <c r="B1355" s="51"/>
      <c r="C1355" s="53"/>
      <c r="D1355" s="54"/>
      <c r="E1355" s="55"/>
      <c r="F1355" s="56"/>
      <c r="G1355" s="56"/>
      <c r="H1355" s="56"/>
      <c r="I1355" s="57"/>
      <c r="J1355" s="55"/>
      <c r="K1355" s="55"/>
      <c r="L1355" s="53"/>
      <c r="M1355" s="58"/>
      <c r="N1355" s="52"/>
    </row>
    <row r="1356" spans="2:14" x14ac:dyDescent="0.25">
      <c r="B1356" s="51"/>
      <c r="C1356" s="53"/>
      <c r="D1356" s="54"/>
      <c r="E1356" s="55"/>
      <c r="F1356" s="56"/>
      <c r="G1356" s="56"/>
      <c r="H1356" s="56"/>
      <c r="I1356" s="57"/>
      <c r="J1356" s="55"/>
      <c r="K1356" s="55"/>
      <c r="L1356" s="53"/>
      <c r="M1356" s="58"/>
      <c r="N1356" s="52"/>
    </row>
    <row r="1357" spans="2:14" x14ac:dyDescent="0.25">
      <c r="B1357" s="51"/>
      <c r="C1357" s="53"/>
      <c r="D1357" s="54"/>
      <c r="E1357" s="55"/>
      <c r="F1357" s="56"/>
      <c r="G1357" s="56"/>
      <c r="H1357" s="56"/>
      <c r="I1357" s="57"/>
      <c r="J1357" s="55"/>
      <c r="K1357" s="55"/>
      <c r="L1357" s="53"/>
      <c r="M1357" s="58"/>
      <c r="N1357" s="52"/>
    </row>
    <row r="1358" spans="2:14" x14ac:dyDescent="0.25">
      <c r="B1358" s="51"/>
      <c r="C1358" s="53"/>
      <c r="D1358" s="54"/>
      <c r="E1358" s="55"/>
      <c r="F1358" s="56"/>
      <c r="G1358" s="56"/>
      <c r="H1358" s="56"/>
      <c r="I1358" s="57"/>
      <c r="J1358" s="55"/>
      <c r="K1358" s="55"/>
      <c r="L1358" s="53"/>
      <c r="M1358" s="58"/>
      <c r="N1358" s="52"/>
    </row>
    <row r="1359" spans="2:14" x14ac:dyDescent="0.25">
      <c r="B1359" s="51"/>
      <c r="C1359" s="53"/>
      <c r="D1359" s="54"/>
      <c r="E1359" s="55"/>
      <c r="F1359" s="56"/>
      <c r="G1359" s="56"/>
      <c r="H1359" s="56"/>
      <c r="I1359" s="57"/>
      <c r="J1359" s="55"/>
      <c r="K1359" s="55"/>
      <c r="L1359" s="53"/>
      <c r="M1359" s="58"/>
      <c r="N1359" s="52"/>
    </row>
    <row r="1360" spans="2:14" x14ac:dyDescent="0.25">
      <c r="B1360" s="51"/>
      <c r="C1360" s="53"/>
      <c r="D1360" s="54"/>
      <c r="E1360" s="55"/>
      <c r="F1360" s="56"/>
      <c r="G1360" s="56"/>
      <c r="H1360" s="56"/>
      <c r="I1360" s="57"/>
      <c r="J1360" s="55"/>
      <c r="K1360" s="55"/>
      <c r="L1360" s="53"/>
      <c r="M1360" s="58"/>
      <c r="N1360" s="52"/>
    </row>
    <row r="1361" spans="2:14" x14ac:dyDescent="0.25">
      <c r="B1361" s="51"/>
      <c r="C1361" s="53"/>
      <c r="D1361" s="54"/>
      <c r="E1361" s="55"/>
      <c r="F1361" s="56"/>
      <c r="G1361" s="56"/>
      <c r="H1361" s="56"/>
      <c r="I1361" s="57"/>
      <c r="J1361" s="55"/>
      <c r="K1361" s="55"/>
      <c r="L1361" s="53"/>
      <c r="M1361" s="58"/>
      <c r="N1361" s="52"/>
    </row>
    <row r="1362" spans="2:14" x14ac:dyDescent="0.25">
      <c r="B1362" s="51"/>
      <c r="C1362" s="53"/>
      <c r="D1362" s="54"/>
      <c r="E1362" s="55"/>
      <c r="F1362" s="56"/>
      <c r="G1362" s="56"/>
      <c r="H1362" s="56"/>
      <c r="I1362" s="57"/>
      <c r="J1362" s="55"/>
      <c r="K1362" s="55"/>
      <c r="L1362" s="53"/>
      <c r="M1362" s="58"/>
      <c r="N1362" s="52"/>
    </row>
    <row r="1363" spans="2:14" x14ac:dyDescent="0.25">
      <c r="B1363" s="51"/>
      <c r="C1363" s="53"/>
      <c r="D1363" s="54"/>
      <c r="E1363" s="55"/>
      <c r="F1363" s="56"/>
      <c r="G1363" s="56"/>
      <c r="H1363" s="56"/>
      <c r="I1363" s="57"/>
      <c r="J1363" s="55"/>
      <c r="K1363" s="55"/>
      <c r="L1363" s="53"/>
      <c r="M1363" s="58"/>
      <c r="N1363" s="52"/>
    </row>
    <row r="1364" spans="2:14" x14ac:dyDescent="0.25">
      <c r="B1364" s="51"/>
      <c r="C1364" s="53"/>
      <c r="D1364" s="54"/>
      <c r="E1364" s="55"/>
      <c r="F1364" s="56"/>
      <c r="G1364" s="56"/>
      <c r="H1364" s="56"/>
      <c r="I1364" s="57"/>
      <c r="J1364" s="55"/>
      <c r="K1364" s="55"/>
      <c r="L1364" s="53"/>
      <c r="M1364" s="58"/>
      <c r="N1364" s="52"/>
    </row>
    <row r="1365" spans="2:14" x14ac:dyDescent="0.25">
      <c r="B1365" s="51"/>
      <c r="C1365" s="53"/>
      <c r="D1365" s="54"/>
      <c r="E1365" s="55"/>
      <c r="F1365" s="56"/>
      <c r="G1365" s="56"/>
      <c r="H1365" s="56"/>
      <c r="I1365" s="57"/>
      <c r="J1365" s="55"/>
      <c r="K1365" s="55"/>
      <c r="L1365" s="53"/>
      <c r="M1365" s="58"/>
      <c r="N1365" s="52"/>
    </row>
    <row r="1366" spans="2:14" x14ac:dyDescent="0.25">
      <c r="B1366" s="51"/>
      <c r="C1366" s="53"/>
      <c r="D1366" s="54"/>
      <c r="E1366" s="55"/>
      <c r="F1366" s="56"/>
      <c r="G1366" s="56"/>
      <c r="H1366" s="56"/>
      <c r="I1366" s="57"/>
      <c r="J1366" s="55"/>
      <c r="K1366" s="55"/>
      <c r="L1366" s="53"/>
      <c r="M1366" s="58"/>
      <c r="N1366" s="52"/>
    </row>
    <row r="1367" spans="2:14" x14ac:dyDescent="0.25">
      <c r="B1367" s="51"/>
      <c r="C1367" s="53"/>
      <c r="D1367" s="54"/>
      <c r="E1367" s="55"/>
      <c r="F1367" s="56"/>
      <c r="G1367" s="56"/>
      <c r="H1367" s="56"/>
      <c r="I1367" s="57"/>
      <c r="J1367" s="55"/>
      <c r="K1367" s="55"/>
      <c r="L1367" s="53"/>
      <c r="M1367" s="58"/>
      <c r="N1367" s="52"/>
    </row>
    <row r="1368" spans="2:14" x14ac:dyDescent="0.25">
      <c r="B1368" s="51"/>
      <c r="C1368" s="53"/>
      <c r="D1368" s="54"/>
      <c r="E1368" s="55"/>
      <c r="F1368" s="56"/>
      <c r="G1368" s="56"/>
      <c r="H1368" s="56"/>
      <c r="I1368" s="57"/>
      <c r="J1368" s="55"/>
      <c r="K1368" s="55"/>
      <c r="L1368" s="53"/>
      <c r="M1368" s="58"/>
      <c r="N1368" s="52"/>
    </row>
    <row r="1369" spans="2:14" x14ac:dyDescent="0.25">
      <c r="B1369" s="51"/>
      <c r="C1369" s="53"/>
      <c r="D1369" s="54"/>
      <c r="E1369" s="55"/>
      <c r="F1369" s="56"/>
      <c r="G1369" s="56"/>
      <c r="H1369" s="56"/>
      <c r="I1369" s="57"/>
      <c r="J1369" s="55"/>
      <c r="K1369" s="55"/>
      <c r="L1369" s="53"/>
      <c r="M1369" s="58"/>
      <c r="N1369" s="52"/>
    </row>
    <row r="1370" spans="2:14" x14ac:dyDescent="0.25">
      <c r="B1370" s="51"/>
      <c r="C1370" s="53"/>
      <c r="D1370" s="54"/>
      <c r="E1370" s="55"/>
      <c r="F1370" s="56"/>
      <c r="G1370" s="56"/>
      <c r="H1370" s="56"/>
      <c r="I1370" s="57"/>
      <c r="J1370" s="55"/>
      <c r="K1370" s="55"/>
      <c r="L1370" s="53"/>
      <c r="M1370" s="58"/>
      <c r="N1370" s="52"/>
    </row>
    <row r="1371" spans="2:14" x14ac:dyDescent="0.25">
      <c r="B1371" s="51"/>
      <c r="C1371" s="53"/>
      <c r="D1371" s="54"/>
      <c r="E1371" s="55"/>
      <c r="F1371" s="56"/>
      <c r="G1371" s="56"/>
      <c r="H1371" s="56"/>
      <c r="I1371" s="57"/>
      <c r="J1371" s="55"/>
      <c r="K1371" s="55"/>
      <c r="L1371" s="53"/>
      <c r="M1371" s="58"/>
      <c r="N1371" s="52"/>
    </row>
    <row r="1372" spans="2:14" x14ac:dyDescent="0.25">
      <c r="B1372" s="51"/>
      <c r="C1372" s="53"/>
      <c r="D1372" s="54"/>
      <c r="E1372" s="55"/>
      <c r="F1372" s="56"/>
      <c r="G1372" s="56"/>
      <c r="H1372" s="56"/>
      <c r="I1372" s="57"/>
      <c r="J1372" s="55"/>
      <c r="K1372" s="55"/>
      <c r="L1372" s="53"/>
      <c r="M1372" s="58"/>
      <c r="N1372" s="52"/>
    </row>
    <row r="1373" spans="2:14" x14ac:dyDescent="0.25">
      <c r="B1373" s="51"/>
      <c r="C1373" s="53"/>
      <c r="D1373" s="54"/>
      <c r="E1373" s="55"/>
      <c r="F1373" s="56"/>
      <c r="G1373" s="56"/>
      <c r="H1373" s="56"/>
      <c r="I1373" s="57"/>
      <c r="J1373" s="55"/>
      <c r="K1373" s="55"/>
      <c r="L1373" s="53"/>
      <c r="M1373" s="58"/>
      <c r="N1373" s="52"/>
    </row>
    <row r="1374" spans="2:14" x14ac:dyDescent="0.25">
      <c r="B1374" s="51"/>
      <c r="C1374" s="53"/>
      <c r="D1374" s="54"/>
      <c r="E1374" s="55"/>
      <c r="F1374" s="56"/>
      <c r="G1374" s="56"/>
      <c r="H1374" s="56"/>
      <c r="I1374" s="57"/>
      <c r="J1374" s="55"/>
      <c r="K1374" s="55"/>
      <c r="L1374" s="53"/>
      <c r="M1374" s="58"/>
      <c r="N1374" s="52"/>
    </row>
    <row r="1375" spans="2:14" x14ac:dyDescent="0.25">
      <c r="B1375" s="51"/>
      <c r="C1375" s="53"/>
      <c r="D1375" s="54"/>
      <c r="E1375" s="55"/>
      <c r="F1375" s="56"/>
      <c r="G1375" s="56"/>
      <c r="H1375" s="56"/>
      <c r="I1375" s="57"/>
      <c r="J1375" s="55"/>
      <c r="K1375" s="55"/>
      <c r="L1375" s="53"/>
      <c r="M1375" s="58"/>
      <c r="N1375" s="52"/>
    </row>
    <row r="1376" spans="2:14" x14ac:dyDescent="0.25">
      <c r="B1376" s="51"/>
      <c r="C1376" s="53"/>
      <c r="D1376" s="54"/>
      <c r="E1376" s="55"/>
      <c r="F1376" s="56"/>
      <c r="G1376" s="56"/>
      <c r="H1376" s="56"/>
      <c r="I1376" s="57"/>
      <c r="J1376" s="55"/>
      <c r="K1376" s="55"/>
      <c r="L1376" s="53"/>
      <c r="M1376" s="58"/>
      <c r="N1376" s="52"/>
    </row>
    <row r="1377" spans="2:14" x14ac:dyDescent="0.25">
      <c r="B1377" s="51"/>
      <c r="C1377" s="53"/>
      <c r="D1377" s="54"/>
      <c r="E1377" s="55"/>
      <c r="F1377" s="56"/>
      <c r="G1377" s="56"/>
      <c r="H1377" s="56"/>
      <c r="I1377" s="57"/>
      <c r="J1377" s="55"/>
      <c r="K1377" s="55"/>
      <c r="L1377" s="53"/>
      <c r="M1377" s="58"/>
      <c r="N1377" s="52"/>
    </row>
    <row r="1378" spans="2:14" x14ac:dyDescent="0.25">
      <c r="B1378" s="51"/>
      <c r="C1378" s="53"/>
      <c r="D1378" s="54"/>
      <c r="E1378" s="55"/>
      <c r="F1378" s="56"/>
      <c r="G1378" s="56"/>
      <c r="H1378" s="56"/>
      <c r="I1378" s="57"/>
      <c r="J1378" s="55"/>
      <c r="K1378" s="55"/>
      <c r="L1378" s="53"/>
      <c r="M1378" s="58"/>
      <c r="N1378" s="52"/>
    </row>
    <row r="1379" spans="2:14" x14ac:dyDescent="0.25">
      <c r="B1379" s="51"/>
      <c r="C1379" s="53"/>
      <c r="D1379" s="54"/>
      <c r="E1379" s="55"/>
      <c r="F1379" s="56"/>
      <c r="G1379" s="56"/>
      <c r="H1379" s="56"/>
      <c r="I1379" s="57"/>
      <c r="J1379" s="55"/>
      <c r="K1379" s="55"/>
      <c r="L1379" s="53"/>
      <c r="M1379" s="58"/>
      <c r="N1379" s="52"/>
    </row>
    <row r="1380" spans="2:14" x14ac:dyDescent="0.25">
      <c r="B1380" s="51"/>
      <c r="C1380" s="53"/>
      <c r="D1380" s="54"/>
      <c r="E1380" s="55"/>
      <c r="F1380" s="56"/>
      <c r="G1380" s="56"/>
      <c r="H1380" s="56"/>
      <c r="I1380" s="57"/>
      <c r="J1380" s="55"/>
      <c r="K1380" s="55"/>
      <c r="L1380" s="53"/>
      <c r="M1380" s="58"/>
      <c r="N1380" s="52"/>
    </row>
    <row r="1381" spans="2:14" x14ac:dyDescent="0.25">
      <c r="B1381" s="51"/>
      <c r="C1381" s="53"/>
      <c r="D1381" s="54"/>
      <c r="E1381" s="55"/>
      <c r="F1381" s="56"/>
      <c r="G1381" s="56"/>
      <c r="H1381" s="56"/>
      <c r="I1381" s="57"/>
      <c r="J1381" s="55"/>
      <c r="K1381" s="55"/>
      <c r="L1381" s="53"/>
      <c r="M1381" s="58"/>
      <c r="N1381" s="52"/>
    </row>
    <row r="1382" spans="2:14" x14ac:dyDescent="0.25">
      <c r="B1382" s="51"/>
      <c r="C1382" s="53"/>
      <c r="D1382" s="54"/>
      <c r="E1382" s="55"/>
      <c r="F1382" s="56"/>
      <c r="G1382" s="56"/>
      <c r="H1382" s="56"/>
      <c r="I1382" s="57"/>
      <c r="J1382" s="55"/>
      <c r="K1382" s="55"/>
      <c r="L1382" s="53"/>
      <c r="M1382" s="58"/>
      <c r="N1382" s="52"/>
    </row>
    <row r="1383" spans="2:14" x14ac:dyDescent="0.25">
      <c r="B1383" s="51"/>
      <c r="C1383" s="53"/>
      <c r="D1383" s="54"/>
      <c r="E1383" s="55"/>
      <c r="F1383" s="56"/>
      <c r="G1383" s="56"/>
      <c r="H1383" s="56"/>
      <c r="I1383" s="57"/>
      <c r="J1383" s="55"/>
      <c r="K1383" s="55"/>
      <c r="L1383" s="53"/>
      <c r="M1383" s="58"/>
      <c r="N1383" s="52"/>
    </row>
    <row r="1384" spans="2:14" x14ac:dyDescent="0.25">
      <c r="B1384" s="51"/>
      <c r="C1384" s="53"/>
      <c r="D1384" s="54"/>
      <c r="E1384" s="55"/>
      <c r="F1384" s="56"/>
      <c r="G1384" s="56"/>
      <c r="H1384" s="56"/>
      <c r="I1384" s="57"/>
      <c r="J1384" s="55"/>
      <c r="K1384" s="55"/>
      <c r="L1384" s="53"/>
      <c r="M1384" s="58"/>
      <c r="N1384" s="52"/>
    </row>
    <row r="1385" spans="2:14" x14ac:dyDescent="0.25">
      <c r="B1385" s="51"/>
      <c r="C1385" s="53"/>
      <c r="D1385" s="54"/>
      <c r="E1385" s="55"/>
      <c r="F1385" s="56"/>
      <c r="G1385" s="56"/>
      <c r="H1385" s="56"/>
      <c r="I1385" s="57"/>
      <c r="J1385" s="55"/>
      <c r="K1385" s="55"/>
      <c r="L1385" s="53"/>
      <c r="M1385" s="58"/>
      <c r="N1385" s="52"/>
    </row>
    <row r="1386" spans="2:14" x14ac:dyDescent="0.25">
      <c r="B1386" s="51"/>
      <c r="C1386" s="53"/>
      <c r="D1386" s="54"/>
      <c r="E1386" s="55"/>
      <c r="F1386" s="56"/>
      <c r="G1386" s="56"/>
      <c r="H1386" s="56"/>
      <c r="I1386" s="57"/>
      <c r="J1386" s="55"/>
      <c r="K1386" s="55"/>
      <c r="L1386" s="53"/>
      <c r="M1386" s="58"/>
      <c r="N1386" s="52"/>
    </row>
    <row r="1387" spans="2:14" x14ac:dyDescent="0.25">
      <c r="B1387" s="51"/>
      <c r="C1387" s="53"/>
      <c r="D1387" s="54"/>
      <c r="E1387" s="55"/>
      <c r="F1387" s="56"/>
      <c r="G1387" s="56"/>
      <c r="H1387" s="56"/>
      <c r="I1387" s="57"/>
      <c r="J1387" s="55"/>
      <c r="K1387" s="55"/>
      <c r="L1387" s="53"/>
      <c r="M1387" s="58"/>
      <c r="N1387" s="52"/>
    </row>
    <row r="1388" spans="2:14" x14ac:dyDescent="0.25">
      <c r="B1388" s="51"/>
      <c r="C1388" s="53"/>
      <c r="D1388" s="54"/>
      <c r="E1388" s="55"/>
      <c r="F1388" s="56"/>
      <c r="G1388" s="56"/>
      <c r="H1388" s="56"/>
      <c r="I1388" s="57"/>
      <c r="J1388" s="55"/>
      <c r="K1388" s="55"/>
      <c r="L1388" s="53"/>
      <c r="M1388" s="58"/>
      <c r="N1388" s="52"/>
    </row>
    <row r="1389" spans="2:14" x14ac:dyDescent="0.25">
      <c r="B1389" s="51"/>
      <c r="C1389" s="53"/>
      <c r="D1389" s="54"/>
      <c r="E1389" s="55"/>
      <c r="F1389" s="56"/>
      <c r="G1389" s="56"/>
      <c r="H1389" s="56"/>
      <c r="I1389" s="57"/>
      <c r="J1389" s="55"/>
      <c r="K1389" s="55"/>
      <c r="L1389" s="53"/>
      <c r="M1389" s="58"/>
      <c r="N1389" s="52"/>
    </row>
    <row r="1390" spans="2:14" x14ac:dyDescent="0.25">
      <c r="B1390" s="51"/>
      <c r="C1390" s="53"/>
      <c r="D1390" s="54"/>
      <c r="E1390" s="55"/>
      <c r="F1390" s="56"/>
      <c r="G1390" s="56"/>
      <c r="H1390" s="56"/>
      <c r="I1390" s="57"/>
      <c r="J1390" s="55"/>
      <c r="K1390" s="55"/>
      <c r="L1390" s="53"/>
      <c r="M1390" s="58"/>
      <c r="N1390" s="52"/>
    </row>
    <row r="1391" spans="2:14" x14ac:dyDescent="0.25">
      <c r="B1391" s="51"/>
      <c r="C1391" s="53"/>
      <c r="D1391" s="54"/>
      <c r="E1391" s="55"/>
      <c r="F1391" s="56"/>
      <c r="G1391" s="56"/>
      <c r="H1391" s="56"/>
      <c r="I1391" s="57"/>
      <c r="J1391" s="55"/>
      <c r="K1391" s="55"/>
      <c r="L1391" s="53"/>
      <c r="M1391" s="58"/>
      <c r="N1391" s="52"/>
    </row>
    <row r="1392" spans="2:14" x14ac:dyDescent="0.25">
      <c r="B1392" s="51"/>
      <c r="C1392" s="53"/>
      <c r="D1392" s="54"/>
      <c r="E1392" s="55"/>
      <c r="F1392" s="56"/>
      <c r="G1392" s="56"/>
      <c r="H1392" s="56"/>
      <c r="I1392" s="57"/>
      <c r="J1392" s="55"/>
      <c r="K1392" s="55"/>
      <c r="L1392" s="53"/>
      <c r="M1392" s="58"/>
      <c r="N1392" s="52"/>
    </row>
    <row r="1393" spans="2:14" x14ac:dyDescent="0.25">
      <c r="B1393" s="51"/>
      <c r="C1393" s="53"/>
      <c r="D1393" s="54"/>
      <c r="E1393" s="55"/>
      <c r="F1393" s="56"/>
      <c r="G1393" s="56"/>
      <c r="H1393" s="56"/>
      <c r="I1393" s="57"/>
      <c r="J1393" s="55"/>
      <c r="K1393" s="55"/>
      <c r="L1393" s="53"/>
      <c r="M1393" s="58"/>
      <c r="N1393" s="52"/>
    </row>
    <row r="1394" spans="2:14" x14ac:dyDescent="0.25">
      <c r="B1394" s="51"/>
      <c r="C1394" s="53"/>
      <c r="D1394" s="54"/>
      <c r="E1394" s="55"/>
      <c r="F1394" s="56"/>
      <c r="G1394" s="56"/>
      <c r="H1394" s="56"/>
      <c r="I1394" s="57"/>
      <c r="J1394" s="55"/>
      <c r="K1394" s="55"/>
      <c r="L1394" s="53"/>
      <c r="M1394" s="58"/>
      <c r="N1394" s="52"/>
    </row>
    <row r="1395" spans="2:14" x14ac:dyDescent="0.25">
      <c r="B1395" s="51"/>
      <c r="C1395" s="53"/>
      <c r="D1395" s="54"/>
      <c r="E1395" s="55"/>
      <c r="F1395" s="56"/>
      <c r="G1395" s="56"/>
      <c r="H1395" s="56"/>
      <c r="I1395" s="57"/>
      <c r="J1395" s="55"/>
      <c r="K1395" s="55"/>
      <c r="L1395" s="53"/>
      <c r="M1395" s="58"/>
      <c r="N1395" s="52"/>
    </row>
    <row r="1396" spans="2:14" x14ac:dyDescent="0.25">
      <c r="B1396" s="51"/>
      <c r="C1396" s="53"/>
      <c r="D1396" s="54"/>
      <c r="E1396" s="55"/>
      <c r="F1396" s="56"/>
      <c r="G1396" s="56"/>
      <c r="H1396" s="56"/>
      <c r="I1396" s="57"/>
      <c r="J1396" s="55"/>
      <c r="K1396" s="55"/>
      <c r="L1396" s="53"/>
      <c r="M1396" s="58"/>
      <c r="N1396" s="52"/>
    </row>
    <row r="1397" spans="2:14" x14ac:dyDescent="0.25">
      <c r="B1397" s="51"/>
      <c r="C1397" s="53"/>
      <c r="D1397" s="54"/>
      <c r="E1397" s="55"/>
      <c r="F1397" s="56"/>
      <c r="G1397" s="56"/>
      <c r="H1397" s="56"/>
      <c r="I1397" s="57"/>
      <c r="J1397" s="55"/>
      <c r="K1397" s="55"/>
      <c r="L1397" s="53"/>
      <c r="M1397" s="58"/>
      <c r="N1397" s="52"/>
    </row>
    <row r="1398" spans="2:14" x14ac:dyDescent="0.25">
      <c r="B1398" s="51"/>
      <c r="C1398" s="53"/>
      <c r="D1398" s="54"/>
      <c r="E1398" s="55"/>
      <c r="F1398" s="56"/>
      <c r="G1398" s="56"/>
      <c r="H1398" s="56"/>
      <c r="I1398" s="57"/>
      <c r="J1398" s="55"/>
      <c r="K1398" s="55"/>
      <c r="L1398" s="53"/>
      <c r="M1398" s="58"/>
      <c r="N1398" s="52"/>
    </row>
    <row r="1399" spans="2:14" x14ac:dyDescent="0.25">
      <c r="B1399" s="51"/>
      <c r="C1399" s="53"/>
      <c r="D1399" s="54"/>
      <c r="E1399" s="55"/>
      <c r="F1399" s="56"/>
      <c r="G1399" s="56"/>
      <c r="H1399" s="56"/>
      <c r="I1399" s="57"/>
      <c r="J1399" s="55"/>
      <c r="K1399" s="55"/>
      <c r="L1399" s="53"/>
      <c r="M1399" s="58"/>
      <c r="N1399" s="52"/>
    </row>
    <row r="1400" spans="2:14" x14ac:dyDescent="0.25">
      <c r="B1400" s="51"/>
      <c r="C1400" s="53"/>
      <c r="D1400" s="54"/>
      <c r="E1400" s="55"/>
      <c r="F1400" s="56"/>
      <c r="G1400" s="56"/>
      <c r="H1400" s="56"/>
      <c r="I1400" s="57"/>
      <c r="J1400" s="55"/>
      <c r="K1400" s="55"/>
      <c r="L1400" s="53"/>
      <c r="M1400" s="58"/>
      <c r="N1400" s="52"/>
    </row>
    <row r="1401" spans="2:14" x14ac:dyDescent="0.25">
      <c r="B1401" s="51"/>
      <c r="C1401" s="53"/>
      <c r="D1401" s="54"/>
      <c r="E1401" s="55"/>
      <c r="F1401" s="56"/>
      <c r="G1401" s="56"/>
      <c r="H1401" s="56"/>
      <c r="I1401" s="57"/>
      <c r="J1401" s="55"/>
      <c r="K1401" s="55"/>
      <c r="L1401" s="53"/>
      <c r="M1401" s="58"/>
      <c r="N1401" s="52"/>
    </row>
    <row r="1402" spans="2:14" x14ac:dyDescent="0.25">
      <c r="B1402" s="51"/>
      <c r="C1402" s="53"/>
      <c r="D1402" s="54"/>
      <c r="E1402" s="55"/>
      <c r="F1402" s="56"/>
      <c r="G1402" s="56"/>
      <c r="H1402" s="56"/>
      <c r="I1402" s="57"/>
      <c r="J1402" s="55"/>
      <c r="K1402" s="55"/>
      <c r="L1402" s="53"/>
      <c r="M1402" s="58"/>
      <c r="N1402" s="52"/>
    </row>
    <row r="1403" spans="2:14" x14ac:dyDescent="0.25">
      <c r="B1403" s="51"/>
      <c r="C1403" s="53"/>
      <c r="D1403" s="54"/>
      <c r="E1403" s="55"/>
      <c r="F1403" s="56"/>
      <c r="G1403" s="56"/>
      <c r="H1403" s="56"/>
      <c r="I1403" s="57"/>
      <c r="J1403" s="55"/>
      <c r="K1403" s="55"/>
      <c r="L1403" s="53"/>
      <c r="M1403" s="58"/>
      <c r="N1403" s="52"/>
    </row>
    <row r="1404" spans="2:14" x14ac:dyDescent="0.25">
      <c r="B1404" s="51"/>
      <c r="C1404" s="53"/>
      <c r="D1404" s="54"/>
      <c r="E1404" s="55"/>
      <c r="F1404" s="56"/>
      <c r="G1404" s="56"/>
      <c r="H1404" s="56"/>
      <c r="I1404" s="57"/>
      <c r="J1404" s="55"/>
      <c r="K1404" s="55"/>
      <c r="L1404" s="53"/>
      <c r="M1404" s="58"/>
      <c r="N1404" s="52"/>
    </row>
    <row r="1405" spans="2:14" x14ac:dyDescent="0.25">
      <c r="B1405" s="51"/>
      <c r="C1405" s="53"/>
      <c r="D1405" s="54"/>
      <c r="E1405" s="55"/>
      <c r="F1405" s="56"/>
      <c r="G1405" s="56"/>
      <c r="H1405" s="56"/>
      <c r="I1405" s="57"/>
      <c r="J1405" s="55"/>
      <c r="K1405" s="55"/>
      <c r="L1405" s="53"/>
      <c r="M1405" s="58"/>
      <c r="N1405" s="52"/>
    </row>
    <row r="1406" spans="2:14" x14ac:dyDescent="0.25">
      <c r="B1406" s="51"/>
      <c r="C1406" s="53"/>
      <c r="D1406" s="54"/>
      <c r="E1406" s="55"/>
      <c r="F1406" s="56"/>
      <c r="G1406" s="56"/>
      <c r="H1406" s="56"/>
      <c r="I1406" s="57"/>
      <c r="J1406" s="55"/>
      <c r="K1406" s="55"/>
      <c r="L1406" s="53"/>
      <c r="M1406" s="58"/>
      <c r="N1406" s="52"/>
    </row>
    <row r="1407" spans="2:14" x14ac:dyDescent="0.25">
      <c r="B1407" s="51"/>
      <c r="C1407" s="53"/>
      <c r="D1407" s="54"/>
      <c r="E1407" s="55"/>
      <c r="F1407" s="56"/>
      <c r="G1407" s="56"/>
      <c r="H1407" s="56"/>
      <c r="I1407" s="57"/>
      <c r="J1407" s="55"/>
      <c r="K1407" s="55"/>
      <c r="L1407" s="53"/>
      <c r="M1407" s="58"/>
      <c r="N1407" s="52"/>
    </row>
    <row r="1408" spans="2:14" x14ac:dyDescent="0.25">
      <c r="B1408" s="51"/>
      <c r="C1408" s="53"/>
      <c r="D1408" s="54"/>
      <c r="E1408" s="55"/>
      <c r="F1408" s="56"/>
      <c r="G1408" s="56"/>
      <c r="H1408" s="56"/>
      <c r="I1408" s="57"/>
      <c r="J1408" s="55"/>
      <c r="K1408" s="55"/>
      <c r="L1408" s="53"/>
      <c r="M1408" s="58"/>
      <c r="N1408" s="52"/>
    </row>
    <row r="1409" spans="2:14" x14ac:dyDescent="0.25">
      <c r="B1409" s="51"/>
      <c r="C1409" s="53"/>
      <c r="D1409" s="54"/>
      <c r="E1409" s="55"/>
      <c r="F1409" s="56"/>
      <c r="G1409" s="56"/>
      <c r="H1409" s="56"/>
      <c r="I1409" s="57"/>
      <c r="J1409" s="55"/>
      <c r="K1409" s="55"/>
      <c r="L1409" s="53"/>
      <c r="M1409" s="58"/>
      <c r="N1409" s="52"/>
    </row>
    <row r="1410" spans="2:14" x14ac:dyDescent="0.25">
      <c r="B1410" s="51"/>
      <c r="C1410" s="53"/>
      <c r="D1410" s="54"/>
      <c r="E1410" s="55"/>
      <c r="F1410" s="56"/>
      <c r="G1410" s="56"/>
      <c r="H1410" s="56"/>
      <c r="I1410" s="57"/>
      <c r="J1410" s="55"/>
      <c r="K1410" s="55"/>
      <c r="L1410" s="53"/>
      <c r="M1410" s="58"/>
      <c r="N1410" s="52"/>
    </row>
    <row r="1411" spans="2:14" x14ac:dyDescent="0.25">
      <c r="B1411" s="51"/>
      <c r="C1411" s="53"/>
      <c r="D1411" s="54"/>
      <c r="E1411" s="55"/>
      <c r="F1411" s="56"/>
      <c r="G1411" s="56"/>
      <c r="H1411" s="56"/>
      <c r="I1411" s="57"/>
      <c r="J1411" s="55"/>
      <c r="K1411" s="55"/>
      <c r="L1411" s="53"/>
      <c r="M1411" s="58"/>
      <c r="N1411" s="52"/>
    </row>
    <row r="1412" spans="2:14" x14ac:dyDescent="0.25">
      <c r="B1412" s="51"/>
      <c r="C1412" s="53"/>
      <c r="D1412" s="54"/>
      <c r="E1412" s="55"/>
      <c r="F1412" s="56"/>
      <c r="G1412" s="56"/>
      <c r="H1412" s="56"/>
      <c r="I1412" s="57"/>
      <c r="J1412" s="55"/>
      <c r="K1412" s="55"/>
      <c r="L1412" s="53"/>
      <c r="M1412" s="58"/>
      <c r="N1412" s="52"/>
    </row>
    <row r="1413" spans="2:14" x14ac:dyDescent="0.25">
      <c r="B1413" s="51"/>
      <c r="C1413" s="53"/>
      <c r="D1413" s="54"/>
      <c r="E1413" s="55"/>
      <c r="F1413" s="56"/>
      <c r="G1413" s="56"/>
      <c r="H1413" s="56"/>
      <c r="I1413" s="57"/>
      <c r="J1413" s="55"/>
      <c r="K1413" s="55"/>
      <c r="L1413" s="53"/>
      <c r="M1413" s="58"/>
      <c r="N1413" s="52"/>
    </row>
    <row r="1414" spans="2:14" x14ac:dyDescent="0.25">
      <c r="B1414" s="51"/>
      <c r="C1414" s="53"/>
      <c r="D1414" s="54"/>
      <c r="E1414" s="55"/>
      <c r="F1414" s="56"/>
      <c r="G1414" s="56"/>
      <c r="H1414" s="56"/>
      <c r="I1414" s="57"/>
      <c r="J1414" s="55"/>
      <c r="K1414" s="55"/>
      <c r="L1414" s="53"/>
      <c r="M1414" s="58"/>
      <c r="N1414" s="52"/>
    </row>
    <row r="1415" spans="2:14" x14ac:dyDescent="0.25">
      <c r="B1415" s="51"/>
      <c r="C1415" s="53"/>
      <c r="D1415" s="54"/>
      <c r="E1415" s="55"/>
      <c r="F1415" s="56"/>
      <c r="G1415" s="56"/>
      <c r="H1415" s="56"/>
      <c r="I1415" s="57"/>
      <c r="J1415" s="55"/>
      <c r="K1415" s="55"/>
      <c r="L1415" s="53"/>
      <c r="M1415" s="58"/>
      <c r="N1415" s="52"/>
    </row>
    <row r="1416" spans="2:14" x14ac:dyDescent="0.25">
      <c r="B1416" s="51"/>
      <c r="C1416" s="53"/>
      <c r="D1416" s="54"/>
      <c r="E1416" s="55"/>
      <c r="F1416" s="56"/>
      <c r="G1416" s="56"/>
      <c r="H1416" s="56"/>
      <c r="I1416" s="57"/>
      <c r="J1416" s="55"/>
      <c r="K1416" s="55"/>
      <c r="L1416" s="53"/>
      <c r="M1416" s="58"/>
      <c r="N1416" s="52"/>
    </row>
    <row r="1417" spans="2:14" x14ac:dyDescent="0.25">
      <c r="B1417" s="51"/>
      <c r="C1417" s="53"/>
      <c r="D1417" s="54"/>
      <c r="E1417" s="55"/>
      <c r="F1417" s="56"/>
      <c r="G1417" s="56"/>
      <c r="H1417" s="56"/>
      <c r="I1417" s="57"/>
      <c r="J1417" s="55"/>
      <c r="K1417" s="55"/>
      <c r="L1417" s="53"/>
      <c r="M1417" s="58"/>
      <c r="N1417" s="52"/>
    </row>
    <row r="1418" spans="2:14" x14ac:dyDescent="0.25">
      <c r="B1418" s="51"/>
      <c r="C1418" s="53"/>
      <c r="D1418" s="54"/>
      <c r="E1418" s="55"/>
      <c r="F1418" s="56"/>
      <c r="G1418" s="56"/>
      <c r="H1418" s="56"/>
      <c r="I1418" s="57"/>
      <c r="J1418" s="55"/>
      <c r="K1418" s="55"/>
      <c r="L1418" s="53"/>
      <c r="M1418" s="58"/>
      <c r="N1418" s="52"/>
    </row>
    <row r="1419" spans="2:14" x14ac:dyDescent="0.25">
      <c r="B1419" s="51"/>
      <c r="C1419" s="53"/>
      <c r="D1419" s="54"/>
      <c r="E1419" s="55"/>
      <c r="F1419" s="56"/>
      <c r="G1419" s="56"/>
      <c r="H1419" s="56"/>
      <c r="I1419" s="57"/>
      <c r="J1419" s="55"/>
      <c r="K1419" s="55"/>
      <c r="L1419" s="53"/>
      <c r="M1419" s="58"/>
      <c r="N1419" s="52"/>
    </row>
    <row r="1420" spans="2:14" x14ac:dyDescent="0.25">
      <c r="B1420" s="51"/>
      <c r="C1420" s="53"/>
      <c r="D1420" s="54"/>
      <c r="E1420" s="55"/>
      <c r="F1420" s="56"/>
      <c r="G1420" s="56"/>
      <c r="H1420" s="56"/>
      <c r="I1420" s="57"/>
      <c r="J1420" s="55"/>
      <c r="K1420" s="55"/>
      <c r="L1420" s="53"/>
      <c r="M1420" s="58"/>
      <c r="N1420" s="52"/>
    </row>
    <row r="1421" spans="2:14" x14ac:dyDescent="0.25">
      <c r="B1421" s="51"/>
      <c r="C1421" s="53"/>
      <c r="D1421" s="54"/>
      <c r="E1421" s="55"/>
      <c r="F1421" s="56"/>
      <c r="G1421" s="56"/>
      <c r="H1421" s="56"/>
      <c r="I1421" s="57"/>
      <c r="J1421" s="55"/>
      <c r="K1421" s="55"/>
      <c r="L1421" s="53"/>
      <c r="M1421" s="58"/>
      <c r="N1421" s="52"/>
    </row>
    <row r="1422" spans="2:14" x14ac:dyDescent="0.25">
      <c r="B1422" s="51"/>
      <c r="C1422" s="53"/>
      <c r="D1422" s="54"/>
      <c r="E1422" s="55"/>
      <c r="F1422" s="56"/>
      <c r="G1422" s="56"/>
      <c r="H1422" s="56"/>
      <c r="I1422" s="57"/>
      <c r="J1422" s="55"/>
      <c r="K1422" s="55"/>
      <c r="L1422" s="53"/>
      <c r="M1422" s="58"/>
      <c r="N1422" s="52"/>
    </row>
    <row r="1423" spans="2:14" x14ac:dyDescent="0.25">
      <c r="B1423" s="51"/>
      <c r="C1423" s="53"/>
      <c r="D1423" s="54"/>
      <c r="E1423" s="55"/>
      <c r="F1423" s="56"/>
      <c r="G1423" s="56"/>
      <c r="H1423" s="56"/>
      <c r="I1423" s="57"/>
      <c r="J1423" s="55"/>
      <c r="K1423" s="55"/>
      <c r="L1423" s="53"/>
      <c r="M1423" s="58"/>
      <c r="N1423" s="52"/>
    </row>
    <row r="1424" spans="2:14" x14ac:dyDescent="0.25">
      <c r="B1424" s="51"/>
      <c r="C1424" s="53"/>
      <c r="D1424" s="54"/>
      <c r="E1424" s="55"/>
      <c r="F1424" s="56"/>
      <c r="G1424" s="56"/>
      <c r="H1424" s="56"/>
      <c r="I1424" s="57"/>
      <c r="J1424" s="55"/>
      <c r="K1424" s="55"/>
      <c r="L1424" s="53"/>
      <c r="M1424" s="58"/>
      <c r="N1424" s="52"/>
    </row>
    <row r="1425" spans="2:14" x14ac:dyDescent="0.25">
      <c r="B1425" s="51"/>
      <c r="C1425" s="53"/>
      <c r="D1425" s="54"/>
      <c r="E1425" s="55"/>
      <c r="F1425" s="56"/>
      <c r="G1425" s="56"/>
      <c r="H1425" s="56"/>
      <c r="I1425" s="57"/>
      <c r="J1425" s="55"/>
      <c r="K1425" s="55"/>
      <c r="L1425" s="53"/>
      <c r="M1425" s="58"/>
      <c r="N1425" s="52"/>
    </row>
    <row r="1426" spans="2:14" x14ac:dyDescent="0.25">
      <c r="B1426" s="51"/>
      <c r="C1426" s="53"/>
      <c r="D1426" s="54"/>
      <c r="E1426" s="55"/>
      <c r="F1426" s="56"/>
      <c r="G1426" s="56"/>
      <c r="H1426" s="56"/>
      <c r="I1426" s="57"/>
      <c r="J1426" s="55"/>
      <c r="K1426" s="55"/>
      <c r="L1426" s="53"/>
      <c r="M1426" s="58"/>
      <c r="N1426" s="52"/>
    </row>
    <row r="1427" spans="2:14" x14ac:dyDescent="0.25">
      <c r="B1427" s="51"/>
      <c r="C1427" s="53"/>
      <c r="D1427" s="54"/>
      <c r="E1427" s="55"/>
      <c r="F1427" s="56"/>
      <c r="G1427" s="56"/>
      <c r="H1427" s="56"/>
      <c r="I1427" s="57"/>
      <c r="J1427" s="55"/>
      <c r="K1427" s="55"/>
      <c r="L1427" s="53"/>
      <c r="M1427" s="58"/>
      <c r="N1427" s="52"/>
    </row>
    <row r="1428" spans="2:14" x14ac:dyDescent="0.25">
      <c r="B1428" s="51"/>
      <c r="C1428" s="53"/>
      <c r="D1428" s="54"/>
      <c r="E1428" s="55"/>
      <c r="F1428" s="56"/>
      <c r="G1428" s="56"/>
      <c r="H1428" s="56"/>
      <c r="I1428" s="57"/>
      <c r="J1428" s="55"/>
      <c r="K1428" s="55"/>
      <c r="L1428" s="53"/>
      <c r="M1428" s="58"/>
      <c r="N1428" s="52"/>
    </row>
    <row r="1429" spans="2:14" x14ac:dyDescent="0.25">
      <c r="B1429" s="51"/>
      <c r="C1429" s="53"/>
      <c r="D1429" s="54"/>
      <c r="E1429" s="55"/>
      <c r="F1429" s="56"/>
      <c r="G1429" s="56"/>
      <c r="H1429" s="56"/>
      <c r="I1429" s="57"/>
      <c r="J1429" s="55"/>
      <c r="K1429" s="55"/>
      <c r="L1429" s="53"/>
      <c r="M1429" s="58"/>
      <c r="N1429" s="52"/>
    </row>
    <row r="1430" spans="2:14" x14ac:dyDescent="0.25">
      <c r="B1430" s="51"/>
      <c r="C1430" s="53"/>
      <c r="D1430" s="54"/>
      <c r="E1430" s="55"/>
      <c r="F1430" s="56"/>
      <c r="G1430" s="56"/>
      <c r="H1430" s="56"/>
      <c r="I1430" s="57"/>
      <c r="J1430" s="55"/>
      <c r="K1430" s="55"/>
      <c r="L1430" s="53"/>
      <c r="M1430" s="58"/>
      <c r="N1430" s="52"/>
    </row>
    <row r="1431" spans="2:14" x14ac:dyDescent="0.25">
      <c r="B1431" s="51"/>
      <c r="C1431" s="53"/>
      <c r="D1431" s="54"/>
      <c r="E1431" s="55"/>
      <c r="F1431" s="56"/>
      <c r="G1431" s="56"/>
      <c r="H1431" s="56"/>
      <c r="I1431" s="57"/>
      <c r="J1431" s="55"/>
      <c r="K1431" s="55"/>
      <c r="L1431" s="53"/>
      <c r="M1431" s="58"/>
      <c r="N1431" s="52"/>
    </row>
    <row r="1432" spans="2:14" x14ac:dyDescent="0.25">
      <c r="B1432" s="51"/>
      <c r="C1432" s="53"/>
      <c r="D1432" s="54"/>
      <c r="E1432" s="55"/>
      <c r="F1432" s="56"/>
      <c r="G1432" s="56"/>
      <c r="H1432" s="56"/>
      <c r="I1432" s="57"/>
      <c r="J1432" s="55"/>
      <c r="K1432" s="55"/>
      <c r="L1432" s="53"/>
      <c r="M1432" s="58"/>
      <c r="N1432" s="52"/>
    </row>
    <row r="1433" spans="2:14" x14ac:dyDescent="0.25">
      <c r="B1433" s="51"/>
      <c r="C1433" s="53"/>
      <c r="D1433" s="54"/>
      <c r="E1433" s="55"/>
      <c r="F1433" s="56"/>
      <c r="G1433" s="56"/>
      <c r="H1433" s="56"/>
      <c r="I1433" s="57"/>
      <c r="J1433" s="55"/>
      <c r="K1433" s="55"/>
      <c r="L1433" s="53"/>
      <c r="M1433" s="58"/>
      <c r="N1433" s="52"/>
    </row>
    <row r="1434" spans="2:14" x14ac:dyDescent="0.25">
      <c r="B1434" s="51"/>
      <c r="C1434" s="53"/>
      <c r="D1434" s="54"/>
      <c r="E1434" s="55"/>
      <c r="F1434" s="56"/>
      <c r="G1434" s="56"/>
      <c r="H1434" s="56"/>
      <c r="I1434" s="57"/>
      <c r="J1434" s="55"/>
      <c r="K1434" s="55"/>
      <c r="L1434" s="53"/>
      <c r="M1434" s="58"/>
      <c r="N1434" s="52"/>
    </row>
    <row r="1435" spans="2:14" x14ac:dyDescent="0.25">
      <c r="B1435" s="51"/>
      <c r="C1435" s="53"/>
      <c r="D1435" s="54"/>
      <c r="E1435" s="55"/>
      <c r="F1435" s="56"/>
      <c r="G1435" s="56"/>
      <c r="H1435" s="56"/>
      <c r="I1435" s="57"/>
      <c r="J1435" s="55"/>
      <c r="K1435" s="55"/>
      <c r="L1435" s="53"/>
      <c r="M1435" s="58"/>
      <c r="N1435" s="52"/>
    </row>
    <row r="1436" spans="2:14" x14ac:dyDescent="0.25">
      <c r="B1436" s="51"/>
      <c r="C1436" s="53"/>
      <c r="D1436" s="54"/>
      <c r="E1436" s="55"/>
      <c r="F1436" s="56"/>
      <c r="G1436" s="56"/>
      <c r="H1436" s="56"/>
      <c r="I1436" s="57"/>
      <c r="J1436" s="55"/>
      <c r="K1436" s="55"/>
      <c r="L1436" s="53"/>
      <c r="M1436" s="58"/>
      <c r="N1436" s="52"/>
    </row>
    <row r="1437" spans="2:14" x14ac:dyDescent="0.25">
      <c r="B1437" s="51"/>
      <c r="C1437" s="53"/>
      <c r="D1437" s="54"/>
      <c r="E1437" s="55"/>
      <c r="F1437" s="56"/>
      <c r="G1437" s="56"/>
      <c r="H1437" s="56"/>
      <c r="I1437" s="57"/>
      <c r="J1437" s="55"/>
      <c r="K1437" s="55"/>
      <c r="L1437" s="53"/>
      <c r="M1437" s="58"/>
      <c r="N1437" s="52"/>
    </row>
    <row r="1438" spans="2:14" x14ac:dyDescent="0.25">
      <c r="B1438" s="51"/>
      <c r="C1438" s="53"/>
      <c r="D1438" s="54"/>
      <c r="E1438" s="55"/>
      <c r="F1438" s="56"/>
      <c r="G1438" s="56"/>
      <c r="H1438" s="56"/>
      <c r="I1438" s="57"/>
      <c r="J1438" s="55"/>
      <c r="K1438" s="55"/>
      <c r="L1438" s="53"/>
      <c r="M1438" s="58"/>
      <c r="N1438" s="52"/>
    </row>
    <row r="1439" spans="2:14" x14ac:dyDescent="0.25">
      <c r="B1439" s="51"/>
      <c r="C1439" s="53"/>
      <c r="D1439" s="54"/>
      <c r="E1439" s="55"/>
      <c r="F1439" s="56"/>
      <c r="G1439" s="56"/>
      <c r="H1439" s="56"/>
      <c r="I1439" s="57"/>
      <c r="J1439" s="55"/>
      <c r="K1439" s="55"/>
      <c r="L1439" s="53"/>
      <c r="M1439" s="58"/>
      <c r="N1439" s="52"/>
    </row>
    <row r="1440" spans="2:14" x14ac:dyDescent="0.25">
      <c r="B1440" s="51"/>
      <c r="C1440" s="53"/>
      <c r="D1440" s="54"/>
      <c r="E1440" s="55"/>
      <c r="F1440" s="56"/>
      <c r="G1440" s="56"/>
      <c r="H1440" s="56"/>
      <c r="I1440" s="57"/>
      <c r="J1440" s="55"/>
      <c r="K1440" s="55"/>
      <c r="L1440" s="53"/>
      <c r="M1440" s="58"/>
      <c r="N1440" s="52"/>
    </row>
    <row r="1441" spans="2:14" x14ac:dyDescent="0.25">
      <c r="B1441" s="51"/>
      <c r="C1441" s="53"/>
      <c r="D1441" s="54"/>
      <c r="E1441" s="55"/>
      <c r="F1441" s="56"/>
      <c r="G1441" s="56"/>
      <c r="H1441" s="56"/>
      <c r="I1441" s="57"/>
      <c r="J1441" s="55"/>
      <c r="K1441" s="55"/>
      <c r="L1441" s="53"/>
      <c r="M1441" s="58"/>
      <c r="N1441" s="52"/>
    </row>
    <row r="1442" spans="2:14" x14ac:dyDescent="0.25">
      <c r="B1442" s="51"/>
      <c r="C1442" s="53"/>
      <c r="D1442" s="54"/>
      <c r="E1442" s="55"/>
      <c r="F1442" s="56"/>
      <c r="G1442" s="56"/>
      <c r="H1442" s="56"/>
      <c r="I1442" s="57"/>
      <c r="J1442" s="55"/>
      <c r="K1442" s="55"/>
      <c r="L1442" s="53"/>
      <c r="M1442" s="58"/>
      <c r="N1442" s="52"/>
    </row>
    <row r="1443" spans="2:14" x14ac:dyDescent="0.25">
      <c r="B1443" s="51"/>
      <c r="C1443" s="53"/>
      <c r="D1443" s="54"/>
      <c r="E1443" s="55"/>
      <c r="F1443" s="56"/>
      <c r="G1443" s="56"/>
      <c r="H1443" s="56"/>
      <c r="I1443" s="57"/>
      <c r="J1443" s="55"/>
      <c r="K1443" s="55"/>
      <c r="L1443" s="53"/>
      <c r="M1443" s="58"/>
      <c r="N1443" s="52"/>
    </row>
    <row r="1444" spans="2:14" x14ac:dyDescent="0.25">
      <c r="B1444" s="51"/>
      <c r="C1444" s="53"/>
      <c r="D1444" s="54"/>
      <c r="E1444" s="55"/>
      <c r="F1444" s="56"/>
      <c r="G1444" s="56"/>
      <c r="H1444" s="56"/>
      <c r="I1444" s="57"/>
      <c r="J1444" s="55"/>
      <c r="K1444" s="55"/>
      <c r="L1444" s="53"/>
      <c r="M1444" s="58"/>
      <c r="N1444" s="52"/>
    </row>
    <row r="1445" spans="2:14" x14ac:dyDescent="0.25">
      <c r="B1445" s="51"/>
      <c r="C1445" s="53"/>
      <c r="D1445" s="54"/>
      <c r="E1445" s="55"/>
      <c r="F1445" s="56"/>
      <c r="G1445" s="56"/>
      <c r="H1445" s="56"/>
      <c r="I1445" s="57"/>
      <c r="J1445" s="55"/>
      <c r="K1445" s="55"/>
      <c r="L1445" s="53"/>
      <c r="M1445" s="58"/>
      <c r="N1445" s="52"/>
    </row>
    <row r="1446" spans="2:14" x14ac:dyDescent="0.25">
      <c r="B1446" s="51"/>
      <c r="C1446" s="53"/>
      <c r="D1446" s="54"/>
      <c r="E1446" s="55"/>
      <c r="F1446" s="56"/>
      <c r="G1446" s="56"/>
      <c r="H1446" s="56"/>
      <c r="I1446" s="57"/>
      <c r="J1446" s="55"/>
      <c r="K1446" s="55"/>
      <c r="L1446" s="53"/>
      <c r="M1446" s="58"/>
      <c r="N1446" s="52"/>
    </row>
    <row r="1447" spans="2:14" x14ac:dyDescent="0.25">
      <c r="B1447" s="51"/>
      <c r="C1447" s="53"/>
      <c r="D1447" s="54"/>
      <c r="E1447" s="55"/>
      <c r="F1447" s="56"/>
      <c r="G1447" s="56"/>
      <c r="H1447" s="56"/>
      <c r="I1447" s="57"/>
      <c r="J1447" s="55"/>
      <c r="K1447" s="55"/>
      <c r="L1447" s="53"/>
      <c r="M1447" s="58"/>
      <c r="N1447" s="52"/>
    </row>
    <row r="1448" spans="2:14" x14ac:dyDescent="0.25">
      <c r="B1448" s="51"/>
      <c r="C1448" s="53"/>
      <c r="D1448" s="54"/>
      <c r="E1448" s="55"/>
      <c r="F1448" s="56"/>
      <c r="G1448" s="56"/>
      <c r="H1448" s="56"/>
      <c r="I1448" s="57"/>
      <c r="J1448" s="55"/>
      <c r="K1448" s="55"/>
      <c r="L1448" s="53"/>
      <c r="M1448" s="58"/>
      <c r="N1448" s="52"/>
    </row>
    <row r="1449" spans="2:14" x14ac:dyDescent="0.25">
      <c r="B1449" s="51"/>
      <c r="C1449" s="53"/>
      <c r="D1449" s="54"/>
      <c r="E1449" s="55"/>
      <c r="F1449" s="56"/>
      <c r="G1449" s="56"/>
      <c r="H1449" s="56"/>
      <c r="I1449" s="57"/>
      <c r="J1449" s="55"/>
      <c r="K1449" s="55"/>
      <c r="L1449" s="53"/>
      <c r="M1449" s="58"/>
      <c r="N1449" s="52"/>
    </row>
    <row r="1450" spans="2:14" x14ac:dyDescent="0.25">
      <c r="B1450" s="51"/>
      <c r="C1450" s="53"/>
      <c r="D1450" s="54"/>
      <c r="E1450" s="55"/>
      <c r="F1450" s="56"/>
      <c r="G1450" s="56"/>
      <c r="H1450" s="56"/>
      <c r="I1450" s="57"/>
      <c r="J1450" s="55"/>
      <c r="K1450" s="55"/>
      <c r="L1450" s="53"/>
      <c r="M1450" s="58"/>
      <c r="N1450" s="52"/>
    </row>
    <row r="1451" spans="2:14" x14ac:dyDescent="0.25">
      <c r="B1451" s="51"/>
      <c r="C1451" s="53"/>
      <c r="D1451" s="54"/>
      <c r="E1451" s="55"/>
      <c r="F1451" s="56"/>
      <c r="G1451" s="56"/>
      <c r="H1451" s="56"/>
      <c r="I1451" s="57"/>
      <c r="J1451" s="55"/>
      <c r="K1451" s="55"/>
      <c r="L1451" s="53"/>
      <c r="M1451" s="58"/>
      <c r="N1451" s="52"/>
    </row>
    <row r="1452" spans="2:14" x14ac:dyDescent="0.25">
      <c r="B1452" s="51"/>
      <c r="C1452" s="53"/>
      <c r="D1452" s="54"/>
      <c r="E1452" s="55"/>
      <c r="F1452" s="56"/>
      <c r="G1452" s="56"/>
      <c r="H1452" s="56"/>
      <c r="I1452" s="57"/>
      <c r="J1452" s="55"/>
      <c r="K1452" s="55"/>
      <c r="L1452" s="53"/>
      <c r="M1452" s="58"/>
      <c r="N1452" s="52"/>
    </row>
    <row r="1453" spans="2:14" x14ac:dyDescent="0.25">
      <c r="B1453" s="51"/>
      <c r="C1453" s="53"/>
      <c r="D1453" s="54"/>
      <c r="E1453" s="55"/>
      <c r="F1453" s="56"/>
      <c r="G1453" s="56"/>
      <c r="H1453" s="56"/>
      <c r="I1453" s="57"/>
      <c r="J1453" s="55"/>
      <c r="K1453" s="55"/>
      <c r="L1453" s="53"/>
      <c r="M1453" s="58"/>
      <c r="N1453" s="52"/>
    </row>
    <row r="1454" spans="2:14" x14ac:dyDescent="0.25">
      <c r="B1454" s="51"/>
      <c r="C1454" s="53"/>
      <c r="D1454" s="54"/>
      <c r="E1454" s="55"/>
      <c r="F1454" s="56"/>
      <c r="G1454" s="56"/>
      <c r="H1454" s="56"/>
      <c r="I1454" s="57"/>
      <c r="J1454" s="55"/>
      <c r="K1454" s="55"/>
      <c r="L1454" s="53"/>
      <c r="M1454" s="58"/>
      <c r="N1454" s="52"/>
    </row>
    <row r="1455" spans="2:14" x14ac:dyDescent="0.25">
      <c r="B1455" s="51"/>
      <c r="C1455" s="53"/>
      <c r="D1455" s="54"/>
      <c r="E1455" s="55"/>
      <c r="F1455" s="56"/>
      <c r="G1455" s="56"/>
      <c r="H1455" s="56"/>
      <c r="I1455" s="57"/>
      <c r="J1455" s="55"/>
      <c r="K1455" s="55"/>
      <c r="L1455" s="53"/>
      <c r="M1455" s="58"/>
      <c r="N1455" s="52"/>
    </row>
    <row r="1456" spans="2:14" x14ac:dyDescent="0.25">
      <c r="B1456" s="51"/>
      <c r="C1456" s="53"/>
      <c r="D1456" s="54"/>
      <c r="E1456" s="55"/>
      <c r="F1456" s="56"/>
      <c r="G1456" s="56"/>
      <c r="H1456" s="56"/>
      <c r="I1456" s="57"/>
      <c r="J1456" s="55"/>
      <c r="K1456" s="55"/>
      <c r="L1456" s="53"/>
      <c r="M1456" s="58"/>
      <c r="N1456" s="52"/>
    </row>
    <row r="1457" spans="2:14" x14ac:dyDescent="0.25">
      <c r="B1457" s="51"/>
      <c r="C1457" s="53"/>
      <c r="D1457" s="54"/>
      <c r="E1457" s="55"/>
      <c r="F1457" s="56"/>
      <c r="G1457" s="56"/>
      <c r="H1457" s="56"/>
      <c r="I1457" s="57"/>
      <c r="J1457" s="55"/>
      <c r="K1457" s="55"/>
      <c r="L1457" s="53"/>
      <c r="M1457" s="58"/>
      <c r="N1457" s="52"/>
    </row>
    <row r="1458" spans="2:14" x14ac:dyDescent="0.25">
      <c r="B1458" s="51"/>
      <c r="C1458" s="53"/>
      <c r="D1458" s="54"/>
      <c r="E1458" s="55"/>
      <c r="F1458" s="56"/>
      <c r="G1458" s="56"/>
      <c r="H1458" s="56"/>
      <c r="I1458" s="57"/>
      <c r="J1458" s="55"/>
      <c r="K1458" s="55"/>
      <c r="L1458" s="53"/>
      <c r="M1458" s="58"/>
      <c r="N1458" s="52"/>
    </row>
    <row r="1459" spans="2:14" x14ac:dyDescent="0.25">
      <c r="B1459" s="51"/>
      <c r="C1459" s="53"/>
      <c r="D1459" s="54"/>
      <c r="E1459" s="55"/>
      <c r="F1459" s="56"/>
      <c r="G1459" s="56"/>
      <c r="H1459" s="56"/>
      <c r="I1459" s="57"/>
      <c r="J1459" s="55"/>
      <c r="K1459" s="55"/>
      <c r="L1459" s="53"/>
      <c r="M1459" s="58"/>
      <c r="N1459" s="52"/>
    </row>
    <row r="1460" spans="2:14" x14ac:dyDescent="0.25">
      <c r="B1460" s="51"/>
      <c r="C1460" s="53"/>
      <c r="D1460" s="54"/>
      <c r="E1460" s="55"/>
      <c r="F1460" s="56"/>
      <c r="G1460" s="56"/>
      <c r="H1460" s="56"/>
      <c r="I1460" s="57"/>
      <c r="J1460" s="55"/>
      <c r="K1460" s="55"/>
      <c r="L1460" s="53"/>
      <c r="M1460" s="58"/>
      <c r="N1460" s="52"/>
    </row>
    <row r="1461" spans="2:14" x14ac:dyDescent="0.25">
      <c r="B1461" s="51"/>
      <c r="C1461" s="53"/>
      <c r="D1461" s="54"/>
      <c r="E1461" s="55"/>
      <c r="F1461" s="56"/>
      <c r="G1461" s="56"/>
      <c r="H1461" s="56"/>
      <c r="I1461" s="57"/>
      <c r="J1461" s="55"/>
      <c r="K1461" s="55"/>
      <c r="L1461" s="53"/>
      <c r="M1461" s="58"/>
      <c r="N1461" s="52"/>
    </row>
    <row r="1462" spans="2:14" x14ac:dyDescent="0.25">
      <c r="B1462" s="51"/>
      <c r="C1462" s="53"/>
      <c r="D1462" s="54"/>
      <c r="E1462" s="55"/>
      <c r="F1462" s="56"/>
      <c r="G1462" s="56"/>
      <c r="H1462" s="56"/>
      <c r="I1462" s="57"/>
      <c r="J1462" s="55"/>
      <c r="K1462" s="55"/>
      <c r="L1462" s="53"/>
      <c r="M1462" s="58"/>
      <c r="N1462" s="52"/>
    </row>
    <row r="1463" spans="2:14" x14ac:dyDescent="0.25">
      <c r="B1463" s="51"/>
      <c r="C1463" s="53"/>
      <c r="D1463" s="54"/>
      <c r="E1463" s="55"/>
      <c r="F1463" s="56"/>
      <c r="G1463" s="56"/>
      <c r="H1463" s="56"/>
      <c r="I1463" s="57"/>
      <c r="J1463" s="55"/>
      <c r="K1463" s="55"/>
      <c r="L1463" s="53"/>
      <c r="M1463" s="58"/>
      <c r="N1463" s="52"/>
    </row>
    <row r="1464" spans="2:14" x14ac:dyDescent="0.25">
      <c r="B1464" s="51"/>
      <c r="C1464" s="53"/>
      <c r="D1464" s="54"/>
      <c r="E1464" s="55"/>
      <c r="F1464" s="56"/>
      <c r="G1464" s="56"/>
      <c r="H1464" s="56"/>
      <c r="I1464" s="57"/>
      <c r="J1464" s="55"/>
      <c r="K1464" s="55"/>
      <c r="L1464" s="53"/>
      <c r="M1464" s="58"/>
      <c r="N1464" s="52"/>
    </row>
    <row r="1465" spans="2:14" x14ac:dyDescent="0.25">
      <c r="B1465" s="51"/>
      <c r="C1465" s="53"/>
      <c r="D1465" s="54"/>
      <c r="E1465" s="55"/>
      <c r="F1465" s="56"/>
      <c r="G1465" s="56"/>
      <c r="H1465" s="56"/>
      <c r="I1465" s="57"/>
      <c r="J1465" s="55"/>
      <c r="K1465" s="55"/>
      <c r="L1465" s="53"/>
      <c r="M1465" s="58"/>
      <c r="N1465" s="52"/>
    </row>
    <row r="1466" spans="2:14" x14ac:dyDescent="0.25">
      <c r="B1466" s="51"/>
      <c r="C1466" s="53"/>
      <c r="D1466" s="54"/>
      <c r="E1466" s="55"/>
      <c r="F1466" s="56"/>
      <c r="G1466" s="56"/>
      <c r="H1466" s="56"/>
      <c r="I1466" s="57"/>
      <c r="J1466" s="55"/>
      <c r="K1466" s="55"/>
      <c r="L1466" s="53"/>
      <c r="M1466" s="58"/>
      <c r="N1466" s="52"/>
    </row>
    <row r="1467" spans="2:14" x14ac:dyDescent="0.25">
      <c r="B1467" s="51"/>
      <c r="C1467" s="53"/>
      <c r="D1467" s="54"/>
      <c r="E1467" s="55"/>
      <c r="F1467" s="56"/>
      <c r="G1467" s="56"/>
      <c r="H1467" s="56"/>
      <c r="I1467" s="57"/>
      <c r="J1467" s="55"/>
      <c r="K1467" s="55"/>
      <c r="L1467" s="53"/>
      <c r="M1467" s="58"/>
      <c r="N1467" s="52"/>
    </row>
    <row r="1468" spans="2:14" x14ac:dyDescent="0.25">
      <c r="B1468" s="51"/>
      <c r="C1468" s="53"/>
      <c r="D1468" s="54"/>
      <c r="E1468" s="55"/>
      <c r="F1468" s="56"/>
      <c r="G1468" s="56"/>
      <c r="H1468" s="56"/>
      <c r="I1468" s="57"/>
      <c r="J1468" s="55"/>
      <c r="K1468" s="55"/>
      <c r="L1468" s="53"/>
      <c r="M1468" s="58"/>
      <c r="N1468" s="52"/>
    </row>
    <row r="1469" spans="2:14" x14ac:dyDescent="0.25">
      <c r="B1469" s="51"/>
      <c r="C1469" s="53"/>
      <c r="D1469" s="54"/>
      <c r="E1469" s="55"/>
      <c r="F1469" s="56"/>
      <c r="G1469" s="56"/>
      <c r="H1469" s="56"/>
      <c r="I1469" s="57"/>
      <c r="J1469" s="55"/>
      <c r="K1469" s="55"/>
      <c r="L1469" s="53"/>
      <c r="M1469" s="58"/>
      <c r="N1469" s="52"/>
    </row>
    <row r="1470" spans="2:14" x14ac:dyDescent="0.25">
      <c r="B1470" s="51"/>
      <c r="C1470" s="53"/>
      <c r="D1470" s="54"/>
      <c r="E1470" s="55"/>
      <c r="F1470" s="56"/>
      <c r="G1470" s="56"/>
      <c r="H1470" s="56"/>
      <c r="I1470" s="57"/>
      <c r="J1470" s="55"/>
      <c r="K1470" s="55"/>
      <c r="L1470" s="53"/>
      <c r="M1470" s="58"/>
      <c r="N1470" s="52"/>
    </row>
    <row r="1471" spans="2:14" x14ac:dyDescent="0.25">
      <c r="B1471" s="51"/>
      <c r="C1471" s="53"/>
      <c r="D1471" s="54"/>
      <c r="E1471" s="55"/>
      <c r="F1471" s="56"/>
      <c r="G1471" s="56"/>
      <c r="H1471" s="56"/>
      <c r="I1471" s="57"/>
      <c r="J1471" s="55"/>
      <c r="K1471" s="55"/>
      <c r="L1471" s="53"/>
      <c r="M1471" s="58"/>
      <c r="N1471" s="52"/>
    </row>
    <row r="1472" spans="2:14" x14ac:dyDescent="0.25">
      <c r="B1472" s="51"/>
      <c r="C1472" s="53"/>
      <c r="D1472" s="54"/>
      <c r="E1472" s="55"/>
      <c r="F1472" s="56"/>
      <c r="G1472" s="56"/>
      <c r="H1472" s="56"/>
      <c r="I1472" s="57"/>
      <c r="J1472" s="55"/>
      <c r="K1472" s="55"/>
      <c r="L1472" s="53"/>
      <c r="M1472" s="58"/>
      <c r="N1472" s="52"/>
    </row>
    <row r="1473" spans="2:14" x14ac:dyDescent="0.25">
      <c r="B1473" s="51"/>
      <c r="C1473" s="53"/>
      <c r="D1473" s="54"/>
      <c r="E1473" s="55"/>
      <c r="F1473" s="56"/>
      <c r="G1473" s="56"/>
      <c r="H1473" s="56"/>
      <c r="I1473" s="57"/>
      <c r="J1473" s="55"/>
      <c r="K1473" s="55"/>
      <c r="L1473" s="53"/>
      <c r="M1473" s="58"/>
      <c r="N1473" s="52"/>
    </row>
    <row r="1474" spans="2:14" x14ac:dyDescent="0.25">
      <c r="B1474" s="51"/>
      <c r="C1474" s="53"/>
      <c r="D1474" s="54"/>
      <c r="E1474" s="55"/>
      <c r="F1474" s="56"/>
      <c r="G1474" s="56"/>
      <c r="H1474" s="56"/>
      <c r="I1474" s="57"/>
      <c r="J1474" s="55"/>
      <c r="K1474" s="55"/>
      <c r="L1474" s="53"/>
      <c r="M1474" s="58"/>
      <c r="N1474" s="52"/>
    </row>
    <row r="1475" spans="2:14" x14ac:dyDescent="0.25">
      <c r="B1475" s="51"/>
      <c r="C1475" s="53"/>
      <c r="D1475" s="54"/>
      <c r="E1475" s="55"/>
      <c r="F1475" s="56"/>
      <c r="G1475" s="56"/>
      <c r="H1475" s="56"/>
      <c r="I1475" s="57"/>
      <c r="J1475" s="55"/>
      <c r="K1475" s="55"/>
      <c r="L1475" s="53"/>
      <c r="M1475" s="58"/>
      <c r="N1475" s="52"/>
    </row>
    <row r="1476" spans="2:14" x14ac:dyDescent="0.25">
      <c r="B1476" s="51"/>
      <c r="C1476" s="53"/>
      <c r="D1476" s="54"/>
      <c r="E1476" s="55"/>
      <c r="F1476" s="56"/>
      <c r="G1476" s="56"/>
      <c r="H1476" s="56"/>
      <c r="I1476" s="57"/>
      <c r="J1476" s="55"/>
      <c r="K1476" s="55"/>
      <c r="L1476" s="53"/>
      <c r="M1476" s="58"/>
      <c r="N1476" s="52"/>
    </row>
    <row r="1477" spans="2:14" x14ac:dyDescent="0.25">
      <c r="B1477" s="51"/>
      <c r="C1477" s="53"/>
      <c r="D1477" s="54"/>
      <c r="E1477" s="55"/>
      <c r="F1477" s="56"/>
      <c r="G1477" s="56"/>
      <c r="H1477" s="56"/>
      <c r="I1477" s="57"/>
      <c r="J1477" s="55"/>
      <c r="K1477" s="55"/>
      <c r="L1477" s="53"/>
      <c r="M1477" s="58"/>
      <c r="N1477" s="52"/>
    </row>
    <row r="1478" spans="2:14" x14ac:dyDescent="0.25">
      <c r="B1478" s="51"/>
      <c r="C1478" s="53"/>
      <c r="D1478" s="54"/>
      <c r="E1478" s="55"/>
      <c r="F1478" s="56"/>
      <c r="G1478" s="56"/>
      <c r="H1478" s="56"/>
      <c r="I1478" s="57"/>
      <c r="J1478" s="55"/>
      <c r="K1478" s="55"/>
      <c r="L1478" s="53"/>
      <c r="M1478" s="58"/>
      <c r="N1478" s="52"/>
    </row>
    <row r="1479" spans="2:14" x14ac:dyDescent="0.25">
      <c r="B1479" s="51"/>
      <c r="C1479" s="53"/>
      <c r="D1479" s="54"/>
      <c r="E1479" s="55"/>
      <c r="F1479" s="56"/>
      <c r="G1479" s="56"/>
      <c r="H1479" s="56"/>
      <c r="I1479" s="57"/>
      <c r="J1479" s="55"/>
      <c r="K1479" s="55"/>
      <c r="L1479" s="53"/>
      <c r="M1479" s="58"/>
      <c r="N1479" s="52"/>
    </row>
    <row r="1480" spans="2:14" x14ac:dyDescent="0.25">
      <c r="B1480" s="51"/>
      <c r="C1480" s="53"/>
      <c r="D1480" s="54"/>
      <c r="E1480" s="55"/>
      <c r="F1480" s="56"/>
      <c r="G1480" s="56"/>
      <c r="H1480" s="56"/>
      <c r="I1480" s="57"/>
      <c r="J1480" s="55"/>
      <c r="K1480" s="55"/>
      <c r="L1480" s="53"/>
      <c r="M1480" s="58"/>
      <c r="N1480" s="52"/>
    </row>
    <row r="1481" spans="2:14" x14ac:dyDescent="0.25">
      <c r="B1481" s="51"/>
      <c r="C1481" s="53"/>
      <c r="D1481" s="54"/>
      <c r="E1481" s="55"/>
      <c r="F1481" s="56"/>
      <c r="G1481" s="56"/>
      <c r="H1481" s="56"/>
      <c r="I1481" s="57"/>
      <c r="J1481" s="55"/>
      <c r="K1481" s="55"/>
      <c r="L1481" s="53"/>
      <c r="M1481" s="58"/>
      <c r="N1481" s="52"/>
    </row>
    <row r="1482" spans="2:14" x14ac:dyDescent="0.25">
      <c r="B1482" s="51"/>
      <c r="C1482" s="53"/>
      <c r="D1482" s="54"/>
      <c r="E1482" s="55"/>
      <c r="F1482" s="56"/>
      <c r="G1482" s="56"/>
      <c r="H1482" s="56"/>
      <c r="I1482" s="57"/>
      <c r="J1482" s="55"/>
      <c r="K1482" s="55"/>
      <c r="L1482" s="53"/>
      <c r="M1482" s="58"/>
      <c r="N1482" s="52"/>
    </row>
    <row r="1483" spans="2:14" x14ac:dyDescent="0.25">
      <c r="B1483" s="51"/>
      <c r="C1483" s="53"/>
      <c r="D1483" s="54"/>
      <c r="E1483" s="55"/>
      <c r="F1483" s="56"/>
      <c r="G1483" s="56"/>
      <c r="H1483" s="56"/>
      <c r="I1483" s="57"/>
      <c r="J1483" s="55"/>
      <c r="K1483" s="55"/>
      <c r="L1483" s="53"/>
      <c r="M1483" s="58"/>
      <c r="N1483" s="52"/>
    </row>
    <row r="1484" spans="2:14" x14ac:dyDescent="0.25">
      <c r="B1484" s="51"/>
      <c r="C1484" s="53"/>
      <c r="D1484" s="54"/>
      <c r="E1484" s="55"/>
      <c r="F1484" s="56"/>
      <c r="G1484" s="56"/>
      <c r="H1484" s="56"/>
      <c r="I1484" s="57"/>
      <c r="J1484" s="55"/>
      <c r="K1484" s="55"/>
      <c r="L1484" s="53"/>
      <c r="M1484" s="58"/>
      <c r="N1484" s="52"/>
    </row>
    <row r="1485" spans="2:14" x14ac:dyDescent="0.25">
      <c r="B1485" s="51"/>
      <c r="C1485" s="53"/>
      <c r="D1485" s="54"/>
      <c r="E1485" s="55"/>
      <c r="F1485" s="56"/>
      <c r="G1485" s="56"/>
      <c r="H1485" s="56"/>
      <c r="I1485" s="57"/>
      <c r="J1485" s="55"/>
      <c r="K1485" s="55"/>
      <c r="L1485" s="53"/>
      <c r="M1485" s="58"/>
      <c r="N1485" s="52"/>
    </row>
    <row r="1486" spans="2:14" x14ac:dyDescent="0.25">
      <c r="B1486" s="51"/>
      <c r="C1486" s="53"/>
      <c r="D1486" s="54"/>
      <c r="E1486" s="55"/>
      <c r="F1486" s="56"/>
      <c r="G1486" s="56"/>
      <c r="H1486" s="56"/>
      <c r="I1486" s="57"/>
      <c r="J1486" s="55"/>
      <c r="K1486" s="55"/>
      <c r="L1486" s="53"/>
      <c r="M1486" s="58"/>
      <c r="N1486" s="52"/>
    </row>
    <row r="1487" spans="2:14" x14ac:dyDescent="0.25">
      <c r="B1487" s="51"/>
      <c r="C1487" s="53"/>
      <c r="D1487" s="54"/>
      <c r="E1487" s="55"/>
      <c r="F1487" s="56"/>
      <c r="G1487" s="56"/>
      <c r="H1487" s="56"/>
      <c r="I1487" s="57"/>
      <c r="J1487" s="55"/>
      <c r="K1487" s="55"/>
      <c r="L1487" s="53"/>
      <c r="M1487" s="58"/>
      <c r="N1487" s="52"/>
    </row>
    <row r="1488" spans="2:14" x14ac:dyDescent="0.25">
      <c r="B1488" s="51"/>
      <c r="C1488" s="53"/>
      <c r="D1488" s="54"/>
      <c r="E1488" s="55"/>
      <c r="F1488" s="56"/>
      <c r="G1488" s="56"/>
      <c r="H1488" s="56"/>
      <c r="I1488" s="57"/>
      <c r="J1488" s="55"/>
      <c r="K1488" s="55"/>
      <c r="L1488" s="53"/>
      <c r="M1488" s="58"/>
      <c r="N1488" s="52"/>
    </row>
    <row r="1489" spans="2:14" x14ac:dyDescent="0.25">
      <c r="B1489" s="51"/>
      <c r="C1489" s="53"/>
      <c r="D1489" s="54"/>
      <c r="E1489" s="55"/>
      <c r="F1489" s="56"/>
      <c r="G1489" s="56"/>
      <c r="H1489" s="56"/>
      <c r="I1489" s="57"/>
      <c r="J1489" s="55"/>
      <c r="K1489" s="55"/>
      <c r="L1489" s="53"/>
      <c r="M1489" s="58"/>
      <c r="N1489" s="52"/>
    </row>
    <row r="1490" spans="2:14" x14ac:dyDescent="0.25">
      <c r="B1490" s="51"/>
      <c r="C1490" s="53"/>
      <c r="D1490" s="54"/>
      <c r="E1490" s="55"/>
      <c r="F1490" s="56"/>
      <c r="G1490" s="56"/>
      <c r="H1490" s="56"/>
      <c r="I1490" s="57"/>
      <c r="J1490" s="55"/>
      <c r="K1490" s="55"/>
      <c r="L1490" s="53"/>
      <c r="M1490" s="58"/>
      <c r="N1490" s="52"/>
    </row>
    <row r="1491" spans="2:14" x14ac:dyDescent="0.25">
      <c r="B1491" s="51"/>
      <c r="C1491" s="53"/>
      <c r="D1491" s="54"/>
      <c r="E1491" s="55"/>
      <c r="F1491" s="56"/>
      <c r="G1491" s="56"/>
      <c r="H1491" s="56"/>
      <c r="I1491" s="57"/>
      <c r="J1491" s="55"/>
      <c r="K1491" s="55"/>
      <c r="L1491" s="53"/>
      <c r="M1491" s="58"/>
      <c r="N1491" s="52"/>
    </row>
    <row r="1492" spans="2:14" x14ac:dyDescent="0.25">
      <c r="B1492" s="51"/>
      <c r="C1492" s="53"/>
      <c r="D1492" s="54"/>
      <c r="E1492" s="55"/>
      <c r="F1492" s="56"/>
      <c r="G1492" s="56"/>
      <c r="H1492" s="56"/>
      <c r="I1492" s="57"/>
      <c r="J1492" s="55"/>
      <c r="K1492" s="55"/>
      <c r="L1492" s="53"/>
      <c r="M1492" s="58"/>
      <c r="N1492" s="52"/>
    </row>
    <row r="1493" spans="2:14" x14ac:dyDescent="0.25">
      <c r="B1493" s="51"/>
      <c r="C1493" s="53"/>
      <c r="D1493" s="54"/>
      <c r="E1493" s="55"/>
      <c r="F1493" s="56"/>
      <c r="G1493" s="56"/>
      <c r="H1493" s="56"/>
      <c r="I1493" s="57"/>
      <c r="J1493" s="55"/>
      <c r="K1493" s="55"/>
      <c r="L1493" s="53"/>
      <c r="M1493" s="58"/>
      <c r="N1493" s="52"/>
    </row>
    <row r="1494" spans="2:14" x14ac:dyDescent="0.25">
      <c r="B1494" s="51"/>
      <c r="C1494" s="53"/>
      <c r="D1494" s="54"/>
      <c r="E1494" s="55"/>
      <c r="F1494" s="56"/>
      <c r="G1494" s="56"/>
      <c r="H1494" s="56"/>
      <c r="I1494" s="57"/>
      <c r="J1494" s="55"/>
      <c r="K1494" s="55"/>
      <c r="L1494" s="53"/>
      <c r="M1494" s="58"/>
      <c r="N1494" s="52"/>
    </row>
    <row r="1495" spans="2:14" x14ac:dyDescent="0.25">
      <c r="B1495" s="51"/>
      <c r="C1495" s="53"/>
      <c r="D1495" s="54"/>
      <c r="E1495" s="55"/>
      <c r="F1495" s="56"/>
      <c r="G1495" s="56"/>
      <c r="H1495" s="56"/>
      <c r="I1495" s="57"/>
      <c r="J1495" s="55"/>
      <c r="K1495" s="55"/>
      <c r="L1495" s="53"/>
      <c r="M1495" s="58"/>
      <c r="N1495" s="52"/>
    </row>
    <row r="1496" spans="2:14" x14ac:dyDescent="0.25">
      <c r="B1496" s="51"/>
      <c r="C1496" s="53"/>
      <c r="D1496" s="54"/>
      <c r="E1496" s="55"/>
      <c r="F1496" s="56"/>
      <c r="G1496" s="56"/>
      <c r="H1496" s="56"/>
      <c r="I1496" s="57"/>
      <c r="J1496" s="55"/>
      <c r="K1496" s="55"/>
      <c r="L1496" s="53"/>
      <c r="M1496" s="58"/>
      <c r="N1496" s="52"/>
    </row>
    <row r="1497" spans="2:14" x14ac:dyDescent="0.25">
      <c r="B1497" s="51"/>
      <c r="C1497" s="53"/>
      <c r="D1497" s="54"/>
      <c r="E1497" s="55"/>
      <c r="F1497" s="56"/>
      <c r="G1497" s="56"/>
      <c r="H1497" s="56"/>
      <c r="I1497" s="57"/>
      <c r="J1497" s="55"/>
      <c r="K1497" s="55"/>
      <c r="L1497" s="53"/>
      <c r="M1497" s="58"/>
      <c r="N1497" s="52"/>
    </row>
    <row r="1498" spans="2:14" x14ac:dyDescent="0.25">
      <c r="B1498" s="51"/>
      <c r="C1498" s="53"/>
      <c r="D1498" s="54"/>
      <c r="E1498" s="55"/>
      <c r="F1498" s="56"/>
      <c r="G1498" s="56"/>
      <c r="H1498" s="56"/>
      <c r="I1498" s="57"/>
      <c r="J1498" s="55"/>
      <c r="K1498" s="55"/>
      <c r="L1498" s="53"/>
      <c r="M1498" s="58"/>
      <c r="N1498" s="52"/>
    </row>
    <row r="1499" spans="2:14" x14ac:dyDescent="0.25">
      <c r="B1499" s="51"/>
      <c r="C1499" s="53"/>
      <c r="D1499" s="54"/>
      <c r="E1499" s="55"/>
      <c r="F1499" s="56"/>
      <c r="G1499" s="56"/>
      <c r="H1499" s="56"/>
      <c r="I1499" s="57"/>
      <c r="J1499" s="55"/>
      <c r="K1499" s="55"/>
      <c r="L1499" s="53"/>
      <c r="M1499" s="58"/>
      <c r="N1499" s="52"/>
    </row>
    <row r="1500" spans="2:14" x14ac:dyDescent="0.25">
      <c r="B1500" s="51"/>
      <c r="C1500" s="53"/>
      <c r="D1500" s="54"/>
      <c r="E1500" s="55"/>
      <c r="F1500" s="56"/>
      <c r="G1500" s="56"/>
      <c r="H1500" s="56"/>
      <c r="I1500" s="57"/>
      <c r="J1500" s="55"/>
      <c r="K1500" s="55"/>
      <c r="L1500" s="53"/>
      <c r="M1500" s="58"/>
      <c r="N1500" s="52"/>
    </row>
    <row r="1501" spans="2:14" x14ac:dyDescent="0.25">
      <c r="B1501" s="51"/>
      <c r="C1501" s="53"/>
      <c r="D1501" s="54"/>
      <c r="E1501" s="55"/>
      <c r="F1501" s="56"/>
      <c r="G1501" s="56"/>
      <c r="H1501" s="56"/>
      <c r="I1501" s="57"/>
      <c r="J1501" s="55"/>
      <c r="K1501" s="55"/>
      <c r="L1501" s="53"/>
      <c r="M1501" s="58"/>
      <c r="N1501" s="52"/>
    </row>
    <row r="1502" spans="2:14" x14ac:dyDescent="0.25">
      <c r="B1502" s="51"/>
      <c r="C1502" s="53"/>
      <c r="D1502" s="54"/>
      <c r="E1502" s="55"/>
      <c r="F1502" s="56"/>
      <c r="G1502" s="56"/>
      <c r="H1502" s="56"/>
      <c r="I1502" s="57"/>
      <c r="J1502" s="55"/>
      <c r="K1502" s="55"/>
      <c r="L1502" s="53"/>
      <c r="M1502" s="58"/>
      <c r="N1502" s="52"/>
    </row>
    <row r="1503" spans="2:14" x14ac:dyDescent="0.25">
      <c r="B1503" s="51"/>
      <c r="C1503" s="53"/>
      <c r="D1503" s="54"/>
      <c r="E1503" s="55"/>
      <c r="F1503" s="56"/>
      <c r="G1503" s="56"/>
      <c r="H1503" s="56"/>
      <c r="I1503" s="57"/>
      <c r="J1503" s="55"/>
      <c r="K1503" s="55"/>
      <c r="L1503" s="53"/>
      <c r="M1503" s="58"/>
      <c r="N1503" s="52"/>
    </row>
    <row r="1504" spans="2:14" x14ac:dyDescent="0.25">
      <c r="B1504" s="51"/>
      <c r="C1504" s="53"/>
      <c r="D1504" s="54"/>
      <c r="E1504" s="55"/>
      <c r="F1504" s="56"/>
      <c r="G1504" s="56"/>
      <c r="H1504" s="56"/>
      <c r="I1504" s="57"/>
      <c r="J1504" s="55"/>
      <c r="K1504" s="55"/>
      <c r="L1504" s="53"/>
      <c r="M1504" s="58"/>
      <c r="N1504" s="52"/>
    </row>
    <row r="1505" spans="2:14" x14ac:dyDescent="0.25">
      <c r="B1505" s="51"/>
      <c r="C1505" s="53"/>
      <c r="D1505" s="54"/>
      <c r="E1505" s="55"/>
      <c r="F1505" s="56"/>
      <c r="G1505" s="56"/>
      <c r="H1505" s="56"/>
      <c r="I1505" s="57"/>
      <c r="J1505" s="55"/>
      <c r="K1505" s="55"/>
      <c r="L1505" s="53"/>
      <c r="M1505" s="58"/>
      <c r="N1505" s="52"/>
    </row>
    <row r="1506" spans="2:14" x14ac:dyDescent="0.25">
      <c r="B1506" s="51"/>
      <c r="C1506" s="53"/>
      <c r="D1506" s="54"/>
      <c r="E1506" s="55"/>
      <c r="F1506" s="56"/>
      <c r="G1506" s="56"/>
      <c r="H1506" s="56"/>
      <c r="I1506" s="57"/>
      <c r="J1506" s="55"/>
      <c r="K1506" s="55"/>
      <c r="L1506" s="53"/>
      <c r="M1506" s="58"/>
      <c r="N1506" s="52"/>
    </row>
    <row r="1507" spans="2:14" x14ac:dyDescent="0.25">
      <c r="B1507" s="51"/>
      <c r="C1507" s="53"/>
      <c r="D1507" s="54"/>
      <c r="E1507" s="55"/>
      <c r="F1507" s="56"/>
      <c r="G1507" s="56"/>
      <c r="H1507" s="56"/>
      <c r="I1507" s="57"/>
      <c r="J1507" s="55"/>
      <c r="K1507" s="55"/>
      <c r="L1507" s="53"/>
      <c r="M1507" s="58"/>
      <c r="N1507" s="52"/>
    </row>
    <row r="1508" spans="2:14" x14ac:dyDescent="0.25">
      <c r="B1508" s="51"/>
      <c r="C1508" s="53"/>
      <c r="D1508" s="54"/>
      <c r="E1508" s="55"/>
      <c r="F1508" s="56"/>
      <c r="G1508" s="56"/>
      <c r="H1508" s="56"/>
      <c r="I1508" s="57"/>
      <c r="J1508" s="55"/>
      <c r="K1508" s="55"/>
      <c r="L1508" s="53"/>
      <c r="M1508" s="58"/>
      <c r="N1508" s="52"/>
    </row>
    <row r="1509" spans="2:14" x14ac:dyDescent="0.25">
      <c r="B1509" s="51"/>
      <c r="C1509" s="53"/>
      <c r="D1509" s="54"/>
      <c r="E1509" s="55"/>
      <c r="F1509" s="56"/>
      <c r="G1509" s="56"/>
      <c r="H1509" s="56"/>
      <c r="I1509" s="57"/>
      <c r="J1509" s="55"/>
      <c r="K1509" s="55"/>
      <c r="L1509" s="53"/>
      <c r="M1509" s="58"/>
      <c r="N1509" s="52"/>
    </row>
    <row r="1510" spans="2:14" x14ac:dyDescent="0.25">
      <c r="B1510" s="51"/>
      <c r="C1510" s="53"/>
      <c r="D1510" s="54"/>
      <c r="E1510" s="55"/>
      <c r="F1510" s="56"/>
      <c r="G1510" s="56"/>
      <c r="H1510" s="56"/>
      <c r="I1510" s="57"/>
      <c r="J1510" s="55"/>
      <c r="K1510" s="55"/>
      <c r="L1510" s="53"/>
      <c r="M1510" s="58"/>
      <c r="N1510" s="52"/>
    </row>
    <row r="1511" spans="2:14" x14ac:dyDescent="0.25">
      <c r="B1511" s="51"/>
      <c r="C1511" s="53"/>
      <c r="D1511" s="54"/>
      <c r="E1511" s="55"/>
      <c r="F1511" s="56"/>
      <c r="G1511" s="56"/>
      <c r="H1511" s="56"/>
      <c r="I1511" s="57"/>
      <c r="J1511" s="55"/>
      <c r="K1511" s="55"/>
      <c r="L1511" s="53"/>
      <c r="M1511" s="58"/>
      <c r="N1511" s="52"/>
    </row>
    <row r="1512" spans="2:14" x14ac:dyDescent="0.25">
      <c r="B1512" s="51"/>
      <c r="C1512" s="53"/>
      <c r="D1512" s="54"/>
      <c r="E1512" s="55"/>
      <c r="F1512" s="56"/>
      <c r="G1512" s="56"/>
      <c r="H1512" s="56"/>
      <c r="I1512" s="57"/>
      <c r="J1512" s="55"/>
      <c r="K1512" s="55"/>
      <c r="L1512" s="53"/>
      <c r="M1512" s="58"/>
      <c r="N1512" s="52"/>
    </row>
    <row r="1513" spans="2:14" x14ac:dyDescent="0.25">
      <c r="B1513" s="51"/>
      <c r="C1513" s="53"/>
      <c r="D1513" s="54"/>
      <c r="E1513" s="55"/>
      <c r="F1513" s="56"/>
      <c r="G1513" s="56"/>
      <c r="H1513" s="56"/>
      <c r="I1513" s="57"/>
      <c r="J1513" s="55"/>
      <c r="K1513" s="55"/>
      <c r="L1513" s="53"/>
      <c r="M1513" s="58"/>
      <c r="N1513" s="52"/>
    </row>
    <row r="1514" spans="2:14" x14ac:dyDescent="0.25">
      <c r="B1514" s="51"/>
      <c r="C1514" s="53"/>
      <c r="D1514" s="54"/>
      <c r="E1514" s="55"/>
      <c r="F1514" s="56"/>
      <c r="G1514" s="56"/>
      <c r="H1514" s="56"/>
      <c r="I1514" s="57"/>
      <c r="J1514" s="55"/>
      <c r="K1514" s="55"/>
      <c r="L1514" s="53"/>
      <c r="M1514" s="58"/>
      <c r="N1514" s="52"/>
    </row>
    <row r="1515" spans="2:14" x14ac:dyDescent="0.25">
      <c r="B1515" s="51"/>
      <c r="C1515" s="53"/>
      <c r="D1515" s="54"/>
      <c r="E1515" s="55"/>
      <c r="F1515" s="56"/>
      <c r="G1515" s="56"/>
      <c r="H1515" s="56"/>
      <c r="I1515" s="57"/>
      <c r="J1515" s="55"/>
      <c r="K1515" s="55"/>
      <c r="L1515" s="53"/>
      <c r="M1515" s="58"/>
      <c r="N1515" s="52"/>
    </row>
    <row r="1516" spans="2:14" x14ac:dyDescent="0.25">
      <c r="B1516" s="51"/>
      <c r="C1516" s="53"/>
      <c r="D1516" s="54"/>
      <c r="E1516" s="55"/>
      <c r="F1516" s="56"/>
      <c r="G1516" s="56"/>
      <c r="H1516" s="56"/>
      <c r="I1516" s="57"/>
      <c r="J1516" s="55"/>
      <c r="K1516" s="55"/>
      <c r="L1516" s="53"/>
      <c r="M1516" s="58"/>
      <c r="N1516" s="52"/>
    </row>
    <row r="1517" spans="2:14" x14ac:dyDescent="0.25">
      <c r="B1517" s="51"/>
      <c r="C1517" s="53"/>
      <c r="D1517" s="54"/>
      <c r="E1517" s="55"/>
      <c r="F1517" s="56"/>
      <c r="G1517" s="56"/>
      <c r="H1517" s="56"/>
      <c r="I1517" s="57"/>
      <c r="J1517" s="55"/>
      <c r="K1517" s="55"/>
      <c r="L1517" s="53"/>
      <c r="M1517" s="58"/>
      <c r="N1517" s="52"/>
    </row>
    <row r="1518" spans="2:14" x14ac:dyDescent="0.25">
      <c r="B1518" s="51"/>
      <c r="C1518" s="53"/>
      <c r="D1518" s="54"/>
      <c r="E1518" s="55"/>
      <c r="F1518" s="56"/>
      <c r="G1518" s="56"/>
      <c r="H1518" s="56"/>
      <c r="I1518" s="57"/>
      <c r="J1518" s="55"/>
      <c r="K1518" s="55"/>
      <c r="L1518" s="53"/>
      <c r="M1518" s="58"/>
      <c r="N1518" s="52"/>
    </row>
    <row r="1519" spans="2:14" x14ac:dyDescent="0.25">
      <c r="B1519" s="51"/>
      <c r="C1519" s="53"/>
      <c r="D1519" s="54"/>
      <c r="E1519" s="55"/>
      <c r="F1519" s="56"/>
      <c r="G1519" s="56"/>
      <c r="H1519" s="56"/>
      <c r="I1519" s="57"/>
      <c r="J1519" s="55"/>
      <c r="K1519" s="55"/>
      <c r="L1519" s="53"/>
      <c r="M1519" s="58"/>
      <c r="N1519" s="52"/>
    </row>
    <row r="1520" spans="2:14" x14ac:dyDescent="0.25">
      <c r="B1520" s="51"/>
      <c r="C1520" s="53"/>
      <c r="D1520" s="54"/>
      <c r="E1520" s="55"/>
      <c r="F1520" s="56"/>
      <c r="G1520" s="56"/>
      <c r="H1520" s="56"/>
      <c r="I1520" s="57"/>
      <c r="J1520" s="55"/>
      <c r="K1520" s="55"/>
      <c r="L1520" s="53"/>
      <c r="M1520" s="58"/>
      <c r="N1520" s="52"/>
    </row>
    <row r="1521" spans="2:14" x14ac:dyDescent="0.25">
      <c r="B1521" s="51"/>
      <c r="C1521" s="53"/>
      <c r="D1521" s="54"/>
      <c r="E1521" s="55"/>
      <c r="F1521" s="56"/>
      <c r="G1521" s="56"/>
      <c r="H1521" s="56"/>
      <c r="I1521" s="57"/>
      <c r="J1521" s="55"/>
      <c r="K1521" s="55"/>
      <c r="L1521" s="53"/>
      <c r="M1521" s="58"/>
      <c r="N1521" s="52"/>
    </row>
    <row r="1522" spans="2:14" x14ac:dyDescent="0.25">
      <c r="B1522" s="51"/>
      <c r="C1522" s="53"/>
      <c r="D1522" s="54"/>
      <c r="E1522" s="55"/>
      <c r="F1522" s="56"/>
      <c r="G1522" s="56"/>
      <c r="H1522" s="56"/>
      <c r="I1522" s="57"/>
      <c r="J1522" s="55"/>
      <c r="K1522" s="55"/>
      <c r="L1522" s="53"/>
      <c r="M1522" s="58"/>
      <c r="N1522" s="52"/>
    </row>
    <row r="1523" spans="2:14" x14ac:dyDescent="0.25">
      <c r="B1523" s="51"/>
      <c r="C1523" s="53"/>
      <c r="D1523" s="54"/>
      <c r="E1523" s="55"/>
      <c r="F1523" s="56"/>
      <c r="G1523" s="56"/>
      <c r="H1523" s="56"/>
      <c r="I1523" s="57"/>
      <c r="J1523" s="55"/>
      <c r="K1523" s="55"/>
      <c r="L1523" s="53"/>
      <c r="M1523" s="58"/>
      <c r="N1523" s="52"/>
    </row>
    <row r="1524" spans="2:14" x14ac:dyDescent="0.25">
      <c r="B1524" s="51"/>
      <c r="C1524" s="53"/>
      <c r="D1524" s="54"/>
      <c r="E1524" s="55"/>
      <c r="F1524" s="56"/>
      <c r="G1524" s="56"/>
      <c r="H1524" s="56"/>
      <c r="I1524" s="57"/>
      <c r="J1524" s="55"/>
      <c r="K1524" s="55"/>
      <c r="L1524" s="53"/>
      <c r="M1524" s="58"/>
      <c r="N1524" s="52"/>
    </row>
    <row r="1525" spans="2:14" x14ac:dyDescent="0.25">
      <c r="B1525" s="51"/>
      <c r="C1525" s="53"/>
      <c r="D1525" s="54"/>
      <c r="E1525" s="55"/>
      <c r="F1525" s="56"/>
      <c r="G1525" s="56"/>
      <c r="H1525" s="56"/>
      <c r="I1525" s="57"/>
      <c r="J1525" s="55"/>
      <c r="K1525" s="55"/>
      <c r="L1525" s="53"/>
      <c r="M1525" s="58"/>
      <c r="N1525" s="52"/>
    </row>
    <row r="1526" spans="2:14" x14ac:dyDescent="0.25">
      <c r="B1526" s="51"/>
      <c r="C1526" s="53"/>
      <c r="D1526" s="54"/>
      <c r="E1526" s="55"/>
      <c r="F1526" s="56"/>
      <c r="G1526" s="56"/>
      <c r="H1526" s="56"/>
      <c r="I1526" s="57"/>
      <c r="J1526" s="55"/>
      <c r="K1526" s="55"/>
      <c r="L1526" s="53"/>
      <c r="M1526" s="58"/>
      <c r="N1526" s="52"/>
    </row>
    <row r="1527" spans="2:14" x14ac:dyDescent="0.25">
      <c r="B1527" s="51"/>
      <c r="C1527" s="53"/>
      <c r="D1527" s="54"/>
      <c r="E1527" s="55"/>
      <c r="F1527" s="56"/>
      <c r="G1527" s="56"/>
      <c r="H1527" s="56"/>
      <c r="I1527" s="57"/>
      <c r="J1527" s="55"/>
      <c r="K1527" s="55"/>
      <c r="L1527" s="53"/>
      <c r="M1527" s="58"/>
      <c r="N1527" s="52"/>
    </row>
    <row r="1528" spans="2:14" x14ac:dyDescent="0.25">
      <c r="B1528" s="51"/>
      <c r="C1528" s="53"/>
      <c r="D1528" s="54"/>
      <c r="E1528" s="55"/>
      <c r="F1528" s="56"/>
      <c r="G1528" s="56"/>
      <c r="H1528" s="56"/>
      <c r="I1528" s="57"/>
      <c r="J1528" s="55"/>
      <c r="K1528" s="55"/>
      <c r="L1528" s="53"/>
      <c r="M1528" s="58"/>
      <c r="N1528" s="52"/>
    </row>
    <row r="1529" spans="2:14" x14ac:dyDescent="0.25">
      <c r="B1529" s="51"/>
      <c r="C1529" s="53"/>
      <c r="D1529" s="54"/>
      <c r="E1529" s="55"/>
      <c r="F1529" s="56"/>
      <c r="G1529" s="56"/>
      <c r="H1529" s="56"/>
      <c r="I1529" s="57"/>
      <c r="J1529" s="55"/>
      <c r="K1529" s="55"/>
      <c r="L1529" s="53"/>
      <c r="M1529" s="58"/>
      <c r="N1529" s="52"/>
    </row>
    <row r="1530" spans="2:14" x14ac:dyDescent="0.25">
      <c r="B1530" s="51"/>
      <c r="C1530" s="53"/>
      <c r="D1530" s="54"/>
      <c r="E1530" s="55"/>
      <c r="F1530" s="56"/>
      <c r="G1530" s="56"/>
      <c r="H1530" s="56"/>
      <c r="I1530" s="57"/>
      <c r="J1530" s="55"/>
      <c r="K1530" s="55"/>
      <c r="L1530" s="53"/>
      <c r="M1530" s="58"/>
      <c r="N1530" s="52"/>
    </row>
    <row r="1531" spans="2:14" x14ac:dyDescent="0.25">
      <c r="B1531" s="51"/>
      <c r="C1531" s="53"/>
      <c r="D1531" s="54"/>
      <c r="E1531" s="55"/>
      <c r="F1531" s="56"/>
      <c r="G1531" s="56"/>
      <c r="H1531" s="56"/>
      <c r="I1531" s="57"/>
      <c r="J1531" s="55"/>
      <c r="K1531" s="55"/>
      <c r="L1531" s="53"/>
      <c r="M1531" s="58"/>
      <c r="N1531" s="52"/>
    </row>
    <row r="1532" spans="2:14" x14ac:dyDescent="0.25">
      <c r="B1532" s="51"/>
      <c r="C1532" s="53"/>
      <c r="D1532" s="54"/>
      <c r="E1532" s="55"/>
      <c r="F1532" s="56"/>
      <c r="G1532" s="56"/>
      <c r="H1532" s="56"/>
      <c r="I1532" s="57"/>
      <c r="J1532" s="55"/>
      <c r="K1532" s="55"/>
      <c r="L1532" s="53"/>
      <c r="M1532" s="58"/>
      <c r="N1532" s="52"/>
    </row>
    <row r="1533" spans="2:14" x14ac:dyDescent="0.25">
      <c r="B1533" s="51"/>
      <c r="C1533" s="53"/>
      <c r="D1533" s="54"/>
      <c r="E1533" s="55"/>
      <c r="F1533" s="56"/>
      <c r="G1533" s="56"/>
      <c r="H1533" s="56"/>
      <c r="I1533" s="57"/>
      <c r="J1533" s="55"/>
      <c r="K1533" s="55"/>
      <c r="L1533" s="53"/>
      <c r="M1533" s="58"/>
      <c r="N1533" s="52"/>
    </row>
    <row r="1534" spans="2:14" x14ac:dyDescent="0.25">
      <c r="B1534" s="51"/>
      <c r="C1534" s="53"/>
      <c r="D1534" s="54"/>
      <c r="E1534" s="55"/>
      <c r="F1534" s="56"/>
      <c r="G1534" s="56"/>
      <c r="H1534" s="56"/>
      <c r="I1534" s="57"/>
      <c r="J1534" s="55"/>
      <c r="K1534" s="55"/>
      <c r="L1534" s="53"/>
      <c r="M1534" s="58"/>
      <c r="N1534" s="52"/>
    </row>
    <row r="1535" spans="2:14" x14ac:dyDescent="0.25">
      <c r="B1535" s="51"/>
      <c r="C1535" s="53"/>
      <c r="D1535" s="54"/>
      <c r="E1535" s="55"/>
      <c r="F1535" s="56"/>
      <c r="G1535" s="56"/>
      <c r="H1535" s="56"/>
      <c r="I1535" s="57"/>
      <c r="J1535" s="55"/>
      <c r="K1535" s="55"/>
      <c r="L1535" s="53"/>
      <c r="M1535" s="58"/>
      <c r="N1535" s="52"/>
    </row>
    <row r="1536" spans="2:14" x14ac:dyDescent="0.25">
      <c r="B1536" s="51"/>
      <c r="C1536" s="53"/>
      <c r="D1536" s="54"/>
      <c r="E1536" s="55"/>
      <c r="F1536" s="56"/>
      <c r="G1536" s="56"/>
      <c r="H1536" s="56"/>
      <c r="I1536" s="57"/>
      <c r="J1536" s="55"/>
      <c r="K1536" s="55"/>
      <c r="L1536" s="53"/>
      <c r="M1536" s="58"/>
      <c r="N1536" s="52"/>
    </row>
    <row r="1537" spans="2:14" x14ac:dyDescent="0.25">
      <c r="B1537" s="51"/>
      <c r="C1537" s="53"/>
      <c r="D1537" s="54"/>
      <c r="E1537" s="55"/>
      <c r="F1537" s="56"/>
      <c r="G1537" s="56"/>
      <c r="H1537" s="56"/>
      <c r="I1537" s="57"/>
      <c r="J1537" s="55"/>
      <c r="K1537" s="55"/>
      <c r="L1537" s="53"/>
      <c r="M1537" s="58"/>
      <c r="N1537" s="52"/>
    </row>
    <row r="1538" spans="2:14" x14ac:dyDescent="0.25">
      <c r="B1538" s="51"/>
      <c r="C1538" s="53"/>
      <c r="D1538" s="54"/>
      <c r="E1538" s="55"/>
      <c r="F1538" s="56"/>
      <c r="G1538" s="56"/>
      <c r="H1538" s="56"/>
      <c r="I1538" s="57"/>
      <c r="J1538" s="55"/>
      <c r="K1538" s="55"/>
      <c r="L1538" s="53"/>
      <c r="M1538" s="58"/>
      <c r="N1538" s="52"/>
    </row>
    <row r="1539" spans="2:14" x14ac:dyDescent="0.25">
      <c r="B1539" s="51"/>
      <c r="C1539" s="53"/>
      <c r="D1539" s="54"/>
      <c r="E1539" s="55"/>
      <c r="F1539" s="56"/>
      <c r="G1539" s="56"/>
      <c r="H1539" s="56"/>
      <c r="I1539" s="57"/>
      <c r="J1539" s="55"/>
      <c r="K1539" s="55"/>
      <c r="L1539" s="53"/>
      <c r="M1539" s="58"/>
      <c r="N1539" s="52"/>
    </row>
    <row r="1540" spans="2:14" x14ac:dyDescent="0.25">
      <c r="B1540" s="51"/>
      <c r="C1540" s="53"/>
      <c r="D1540" s="54"/>
      <c r="E1540" s="55"/>
      <c r="F1540" s="56"/>
      <c r="G1540" s="56"/>
      <c r="H1540" s="56"/>
      <c r="I1540" s="57"/>
      <c r="J1540" s="55"/>
      <c r="K1540" s="55"/>
      <c r="L1540" s="53"/>
      <c r="M1540" s="58"/>
      <c r="N1540" s="52"/>
    </row>
    <row r="1541" spans="2:14" x14ac:dyDescent="0.25">
      <c r="B1541" s="51"/>
      <c r="C1541" s="53"/>
      <c r="D1541" s="54"/>
      <c r="E1541" s="55"/>
      <c r="F1541" s="56"/>
      <c r="G1541" s="56"/>
      <c r="H1541" s="56"/>
      <c r="I1541" s="57"/>
      <c r="J1541" s="55"/>
      <c r="K1541" s="55"/>
      <c r="L1541" s="53"/>
      <c r="M1541" s="58"/>
      <c r="N1541" s="52"/>
    </row>
    <row r="1542" spans="2:14" x14ac:dyDescent="0.25">
      <c r="B1542" s="51"/>
      <c r="C1542" s="53"/>
      <c r="D1542" s="54"/>
      <c r="E1542" s="55"/>
      <c r="F1542" s="56"/>
      <c r="G1542" s="56"/>
      <c r="H1542" s="56"/>
      <c r="I1542" s="57"/>
      <c r="J1542" s="55"/>
      <c r="K1542" s="55"/>
      <c r="L1542" s="53"/>
      <c r="M1542" s="58"/>
      <c r="N1542" s="52"/>
    </row>
    <row r="1543" spans="2:14" x14ac:dyDescent="0.25">
      <c r="B1543" s="51"/>
      <c r="C1543" s="53"/>
      <c r="D1543" s="54"/>
      <c r="E1543" s="55"/>
      <c r="F1543" s="56"/>
      <c r="G1543" s="56"/>
      <c r="H1543" s="56"/>
      <c r="I1543" s="57"/>
      <c r="J1543" s="55"/>
      <c r="K1543" s="55"/>
      <c r="L1543" s="53"/>
      <c r="M1543" s="58"/>
      <c r="N1543" s="52"/>
    </row>
    <row r="1544" spans="2:14" x14ac:dyDescent="0.25">
      <c r="B1544" s="51"/>
      <c r="C1544" s="53"/>
      <c r="D1544" s="54"/>
      <c r="E1544" s="55"/>
      <c r="F1544" s="56"/>
      <c r="G1544" s="56"/>
      <c r="H1544" s="56"/>
      <c r="I1544" s="57"/>
      <c r="J1544" s="55"/>
      <c r="K1544" s="55"/>
      <c r="L1544" s="53"/>
      <c r="M1544" s="58"/>
      <c r="N1544" s="52"/>
    </row>
    <row r="1545" spans="2:14" x14ac:dyDescent="0.25">
      <c r="B1545" s="51"/>
      <c r="C1545" s="53"/>
      <c r="D1545" s="54"/>
      <c r="E1545" s="55"/>
      <c r="F1545" s="56"/>
      <c r="G1545" s="56"/>
      <c r="H1545" s="56"/>
      <c r="I1545" s="57"/>
      <c r="J1545" s="55"/>
      <c r="K1545" s="55"/>
      <c r="L1545" s="53"/>
      <c r="M1545" s="58"/>
      <c r="N1545" s="52"/>
    </row>
    <row r="1546" spans="2:14" x14ac:dyDescent="0.25">
      <c r="B1546" s="51"/>
      <c r="C1546" s="53"/>
      <c r="D1546" s="54"/>
      <c r="E1546" s="55"/>
      <c r="F1546" s="56"/>
      <c r="G1546" s="56"/>
      <c r="H1546" s="56"/>
      <c r="I1546" s="57"/>
      <c r="J1546" s="55"/>
      <c r="K1546" s="55"/>
      <c r="L1546" s="53"/>
      <c r="M1546" s="58"/>
      <c r="N1546" s="52"/>
    </row>
    <row r="1547" spans="2:14" x14ac:dyDescent="0.25">
      <c r="B1547" s="51"/>
      <c r="C1547" s="53"/>
      <c r="D1547" s="54"/>
      <c r="E1547" s="55"/>
      <c r="F1547" s="56"/>
      <c r="G1547" s="56"/>
      <c r="H1547" s="56"/>
      <c r="I1547" s="57"/>
      <c r="J1547" s="55"/>
      <c r="K1547" s="55"/>
      <c r="L1547" s="53"/>
      <c r="M1547" s="58"/>
      <c r="N1547" s="52"/>
    </row>
    <row r="1548" spans="2:14" x14ac:dyDescent="0.25">
      <c r="B1548" s="51"/>
      <c r="C1548" s="53"/>
      <c r="D1548" s="54"/>
      <c r="E1548" s="55"/>
      <c r="F1548" s="56"/>
      <c r="G1548" s="56"/>
      <c r="H1548" s="56"/>
      <c r="I1548" s="57"/>
      <c r="J1548" s="55"/>
      <c r="K1548" s="55"/>
      <c r="L1548" s="53"/>
      <c r="M1548" s="58"/>
      <c r="N1548" s="52"/>
    </row>
    <row r="1549" spans="2:14" x14ac:dyDescent="0.25">
      <c r="B1549" s="51"/>
      <c r="C1549" s="53"/>
      <c r="D1549" s="54"/>
      <c r="E1549" s="55"/>
      <c r="F1549" s="56"/>
      <c r="G1549" s="56"/>
      <c r="H1549" s="56"/>
      <c r="I1549" s="57"/>
      <c r="J1549" s="55"/>
      <c r="K1549" s="55"/>
      <c r="L1549" s="53"/>
      <c r="M1549" s="58"/>
      <c r="N1549" s="52"/>
    </row>
    <row r="1550" spans="2:14" x14ac:dyDescent="0.25">
      <c r="B1550" s="51"/>
      <c r="C1550" s="53"/>
      <c r="D1550" s="54"/>
      <c r="E1550" s="55"/>
      <c r="F1550" s="56"/>
      <c r="G1550" s="56"/>
      <c r="H1550" s="56"/>
      <c r="I1550" s="57"/>
      <c r="J1550" s="55"/>
      <c r="K1550" s="55"/>
      <c r="L1550" s="53"/>
      <c r="M1550" s="58"/>
      <c r="N1550" s="52"/>
    </row>
    <row r="1551" spans="2:14" x14ac:dyDescent="0.25">
      <c r="B1551" s="51"/>
      <c r="C1551" s="53"/>
      <c r="D1551" s="54"/>
      <c r="E1551" s="55"/>
      <c r="F1551" s="56"/>
      <c r="G1551" s="56"/>
      <c r="H1551" s="56"/>
      <c r="I1551" s="57"/>
      <c r="J1551" s="55"/>
      <c r="K1551" s="55"/>
      <c r="L1551" s="53"/>
      <c r="M1551" s="58"/>
      <c r="N1551" s="52"/>
    </row>
    <row r="1552" spans="2:14" x14ac:dyDescent="0.25">
      <c r="B1552" s="51"/>
      <c r="C1552" s="53"/>
      <c r="D1552" s="54"/>
      <c r="E1552" s="55"/>
      <c r="F1552" s="56"/>
      <c r="G1552" s="56"/>
      <c r="H1552" s="56"/>
      <c r="I1552" s="57"/>
      <c r="J1552" s="55"/>
      <c r="K1552" s="55"/>
      <c r="L1552" s="53"/>
      <c r="M1552" s="58"/>
      <c r="N1552" s="52"/>
    </row>
    <row r="1553" spans="2:14" x14ac:dyDescent="0.25">
      <c r="B1553" s="51"/>
      <c r="C1553" s="53"/>
      <c r="D1553" s="54"/>
      <c r="E1553" s="55"/>
      <c r="F1553" s="56"/>
      <c r="G1553" s="56"/>
      <c r="H1553" s="56"/>
      <c r="I1553" s="57"/>
      <c r="J1553" s="55"/>
      <c r="K1553" s="55"/>
      <c r="L1553" s="53"/>
      <c r="M1553" s="58"/>
      <c r="N1553" s="52"/>
    </row>
    <row r="1554" spans="2:14" x14ac:dyDescent="0.25">
      <c r="B1554" s="51"/>
      <c r="C1554" s="53"/>
      <c r="D1554" s="54"/>
      <c r="E1554" s="55"/>
      <c r="F1554" s="56"/>
      <c r="G1554" s="56"/>
      <c r="H1554" s="56"/>
      <c r="I1554" s="57"/>
      <c r="J1554" s="55"/>
      <c r="K1554" s="55"/>
      <c r="L1554" s="53"/>
      <c r="M1554" s="58"/>
      <c r="N1554" s="52"/>
    </row>
    <row r="1555" spans="2:14" x14ac:dyDescent="0.25">
      <c r="B1555" s="51"/>
      <c r="C1555" s="53"/>
      <c r="D1555" s="54"/>
      <c r="E1555" s="55"/>
      <c r="F1555" s="56"/>
      <c r="G1555" s="56"/>
      <c r="H1555" s="56"/>
      <c r="I1555" s="57"/>
      <c r="J1555" s="55"/>
      <c r="K1555" s="55"/>
      <c r="L1555" s="53"/>
      <c r="M1555" s="58"/>
      <c r="N1555" s="52"/>
    </row>
    <row r="1556" spans="2:14" x14ac:dyDescent="0.25">
      <c r="B1556" s="51"/>
      <c r="C1556" s="53"/>
      <c r="D1556" s="54"/>
      <c r="E1556" s="55"/>
      <c r="F1556" s="56"/>
      <c r="G1556" s="56"/>
      <c r="H1556" s="56"/>
      <c r="I1556" s="57"/>
      <c r="J1556" s="55"/>
      <c r="K1556" s="55"/>
      <c r="L1556" s="53"/>
      <c r="M1556" s="58"/>
      <c r="N1556" s="52"/>
    </row>
    <row r="1557" spans="2:14" x14ac:dyDescent="0.25">
      <c r="B1557" s="51"/>
      <c r="C1557" s="53"/>
      <c r="D1557" s="54"/>
      <c r="E1557" s="55"/>
      <c r="F1557" s="56"/>
      <c r="G1557" s="56"/>
      <c r="H1557" s="56"/>
      <c r="I1557" s="57"/>
      <c r="J1557" s="55"/>
      <c r="K1557" s="55"/>
      <c r="L1557" s="53"/>
      <c r="M1557" s="58"/>
      <c r="N1557" s="52"/>
    </row>
    <row r="1558" spans="2:14" x14ac:dyDescent="0.25">
      <c r="B1558" s="51"/>
      <c r="C1558" s="53"/>
      <c r="D1558" s="54"/>
      <c r="E1558" s="55"/>
      <c r="F1558" s="56"/>
      <c r="G1558" s="56"/>
      <c r="H1558" s="56"/>
      <c r="I1558" s="57"/>
      <c r="J1558" s="55"/>
      <c r="K1558" s="55"/>
      <c r="L1558" s="53"/>
      <c r="M1558" s="58"/>
      <c r="N1558" s="52"/>
    </row>
    <row r="1559" spans="2:14" x14ac:dyDescent="0.25">
      <c r="B1559" s="51"/>
      <c r="C1559" s="53"/>
      <c r="D1559" s="54"/>
      <c r="E1559" s="55"/>
      <c r="F1559" s="56"/>
      <c r="G1559" s="56"/>
      <c r="H1559" s="56"/>
      <c r="I1559" s="57"/>
      <c r="J1559" s="55"/>
      <c r="K1559" s="55"/>
      <c r="L1559" s="53"/>
      <c r="M1559" s="58"/>
      <c r="N1559" s="52"/>
    </row>
    <row r="1560" spans="2:14" x14ac:dyDescent="0.25">
      <c r="B1560" s="51"/>
      <c r="C1560" s="53"/>
      <c r="D1560" s="54"/>
      <c r="E1560" s="55"/>
      <c r="F1560" s="56"/>
      <c r="G1560" s="56"/>
      <c r="H1560" s="56"/>
      <c r="I1560" s="57"/>
      <c r="J1560" s="55"/>
      <c r="K1560" s="55"/>
      <c r="L1560" s="53"/>
      <c r="M1560" s="58"/>
      <c r="N1560" s="52"/>
    </row>
    <row r="1561" spans="2:14" x14ac:dyDescent="0.25">
      <c r="B1561" s="51"/>
      <c r="C1561" s="53"/>
      <c r="D1561" s="54"/>
      <c r="E1561" s="55"/>
      <c r="F1561" s="56"/>
      <c r="G1561" s="56"/>
      <c r="H1561" s="56"/>
      <c r="I1561" s="57"/>
      <c r="J1561" s="55"/>
      <c r="K1561" s="55"/>
      <c r="L1561" s="53"/>
      <c r="M1561" s="58"/>
      <c r="N1561" s="52"/>
    </row>
    <row r="1562" spans="2:14" x14ac:dyDescent="0.25">
      <c r="B1562" s="51"/>
      <c r="C1562" s="53"/>
      <c r="D1562" s="54"/>
      <c r="E1562" s="55"/>
      <c r="F1562" s="56"/>
      <c r="G1562" s="56"/>
      <c r="H1562" s="56"/>
      <c r="I1562" s="57"/>
      <c r="J1562" s="55"/>
      <c r="K1562" s="55"/>
      <c r="L1562" s="53"/>
      <c r="M1562" s="58"/>
      <c r="N1562" s="52"/>
    </row>
    <row r="1563" spans="2:14" x14ac:dyDescent="0.25">
      <c r="B1563" s="51"/>
      <c r="C1563" s="53"/>
      <c r="D1563" s="54"/>
      <c r="E1563" s="55"/>
      <c r="F1563" s="56"/>
      <c r="G1563" s="56"/>
      <c r="H1563" s="56"/>
      <c r="I1563" s="57"/>
      <c r="J1563" s="55"/>
      <c r="K1563" s="55"/>
      <c r="L1563" s="53"/>
      <c r="M1563" s="58"/>
      <c r="N1563" s="52"/>
    </row>
    <row r="1564" spans="2:14" x14ac:dyDescent="0.25">
      <c r="B1564" s="51"/>
      <c r="C1564" s="53"/>
      <c r="D1564" s="54"/>
      <c r="E1564" s="55"/>
      <c r="F1564" s="56"/>
      <c r="G1564" s="56"/>
      <c r="H1564" s="56"/>
      <c r="I1564" s="57"/>
      <c r="J1564" s="55"/>
      <c r="K1564" s="55"/>
      <c r="L1564" s="53"/>
      <c r="M1564" s="58"/>
      <c r="N1564" s="52"/>
    </row>
    <row r="1565" spans="2:14" x14ac:dyDescent="0.25">
      <c r="B1565" s="51"/>
      <c r="C1565" s="53"/>
      <c r="D1565" s="54"/>
      <c r="E1565" s="55"/>
      <c r="F1565" s="56"/>
      <c r="G1565" s="56"/>
      <c r="H1565" s="56"/>
      <c r="I1565" s="57"/>
      <c r="J1565" s="55"/>
      <c r="K1565" s="55"/>
      <c r="L1565" s="53"/>
      <c r="M1565" s="58"/>
      <c r="N1565" s="52"/>
    </row>
    <row r="1566" spans="2:14" x14ac:dyDescent="0.25">
      <c r="B1566" s="51"/>
      <c r="C1566" s="53"/>
      <c r="D1566" s="54"/>
      <c r="E1566" s="55"/>
      <c r="F1566" s="56"/>
      <c r="G1566" s="56"/>
      <c r="H1566" s="56"/>
      <c r="I1566" s="57"/>
      <c r="J1566" s="55"/>
      <c r="K1566" s="55"/>
      <c r="L1566" s="53"/>
      <c r="M1566" s="58"/>
      <c r="N1566" s="52"/>
    </row>
    <row r="1567" spans="2:14" x14ac:dyDescent="0.25">
      <c r="B1567" s="51"/>
      <c r="C1567" s="53"/>
      <c r="D1567" s="54"/>
      <c r="E1567" s="55"/>
      <c r="F1567" s="56"/>
      <c r="G1567" s="56"/>
      <c r="H1567" s="56"/>
      <c r="I1567" s="57"/>
      <c r="J1567" s="55"/>
      <c r="K1567" s="55"/>
      <c r="L1567" s="53"/>
      <c r="M1567" s="58"/>
      <c r="N1567" s="52"/>
    </row>
    <row r="1568" spans="2:14" x14ac:dyDescent="0.25">
      <c r="B1568" s="51"/>
      <c r="C1568" s="53"/>
      <c r="D1568" s="54"/>
      <c r="E1568" s="55"/>
      <c r="F1568" s="56"/>
      <c r="G1568" s="56"/>
      <c r="H1568" s="56"/>
      <c r="I1568" s="57"/>
      <c r="J1568" s="55"/>
      <c r="K1568" s="55"/>
      <c r="L1568" s="53"/>
      <c r="M1568" s="58"/>
      <c r="N1568" s="52"/>
    </row>
    <row r="1569" spans="2:14" x14ac:dyDescent="0.25">
      <c r="B1569" s="51"/>
      <c r="C1569" s="53"/>
      <c r="D1569" s="54"/>
      <c r="E1569" s="55"/>
      <c r="F1569" s="56"/>
      <c r="G1569" s="56"/>
      <c r="H1569" s="56"/>
      <c r="I1569" s="57"/>
      <c r="J1569" s="55"/>
      <c r="K1569" s="55"/>
      <c r="L1569" s="53"/>
      <c r="M1569" s="58"/>
      <c r="N1569" s="52"/>
    </row>
    <row r="1570" spans="2:14" x14ac:dyDescent="0.25">
      <c r="B1570" s="51"/>
      <c r="C1570" s="53"/>
      <c r="D1570" s="54"/>
      <c r="E1570" s="55"/>
      <c r="F1570" s="56"/>
      <c r="G1570" s="56"/>
      <c r="H1570" s="56"/>
      <c r="I1570" s="57"/>
      <c r="J1570" s="55"/>
      <c r="K1570" s="55"/>
      <c r="L1570" s="53"/>
      <c r="M1570" s="58"/>
      <c r="N1570" s="52"/>
    </row>
    <row r="1571" spans="2:14" x14ac:dyDescent="0.25">
      <c r="B1571" s="51"/>
      <c r="C1571" s="53"/>
      <c r="D1571" s="54"/>
      <c r="E1571" s="55"/>
      <c r="F1571" s="56"/>
      <c r="G1571" s="56"/>
      <c r="H1571" s="56"/>
      <c r="I1571" s="57"/>
      <c r="J1571" s="55"/>
      <c r="K1571" s="55"/>
      <c r="L1571" s="53"/>
      <c r="M1571" s="58"/>
      <c r="N1571" s="52"/>
    </row>
    <row r="1572" spans="2:14" x14ac:dyDescent="0.25">
      <c r="B1572" s="51"/>
      <c r="C1572" s="53"/>
      <c r="D1572" s="54"/>
      <c r="E1572" s="55"/>
      <c r="F1572" s="56"/>
      <c r="G1572" s="56"/>
      <c r="H1572" s="56"/>
      <c r="I1572" s="57"/>
      <c r="J1572" s="55"/>
      <c r="K1572" s="55"/>
      <c r="L1572" s="53"/>
      <c r="M1572" s="58"/>
      <c r="N1572" s="52"/>
    </row>
    <row r="1573" spans="2:14" x14ac:dyDescent="0.25">
      <c r="B1573" s="51"/>
      <c r="C1573" s="53"/>
      <c r="D1573" s="54"/>
      <c r="E1573" s="55"/>
      <c r="F1573" s="56"/>
      <c r="G1573" s="56"/>
      <c r="H1573" s="56"/>
      <c r="I1573" s="57"/>
      <c r="J1573" s="55"/>
      <c r="K1573" s="55"/>
      <c r="L1573" s="53"/>
      <c r="M1573" s="58"/>
      <c r="N1573" s="52"/>
    </row>
    <row r="1574" spans="2:14" x14ac:dyDescent="0.25">
      <c r="B1574" s="51"/>
      <c r="C1574" s="53"/>
      <c r="D1574" s="54"/>
      <c r="E1574" s="55"/>
      <c r="F1574" s="56"/>
      <c r="G1574" s="56"/>
      <c r="H1574" s="56"/>
      <c r="I1574" s="57"/>
      <c r="J1574" s="55"/>
      <c r="K1574" s="55"/>
      <c r="L1574" s="53"/>
      <c r="M1574" s="58"/>
      <c r="N1574" s="52"/>
    </row>
    <row r="1575" spans="2:14" x14ac:dyDescent="0.25">
      <c r="B1575" s="51"/>
      <c r="C1575" s="53"/>
      <c r="D1575" s="54"/>
      <c r="E1575" s="55"/>
      <c r="F1575" s="56"/>
      <c r="G1575" s="56"/>
      <c r="H1575" s="56"/>
      <c r="I1575" s="57"/>
      <c r="J1575" s="55"/>
      <c r="K1575" s="55"/>
      <c r="L1575" s="53"/>
      <c r="M1575" s="58"/>
      <c r="N1575" s="52"/>
    </row>
    <row r="1576" spans="2:14" x14ac:dyDescent="0.25">
      <c r="B1576" s="51"/>
      <c r="C1576" s="53"/>
      <c r="D1576" s="54"/>
      <c r="E1576" s="55"/>
      <c r="F1576" s="56"/>
      <c r="G1576" s="56"/>
      <c r="H1576" s="56"/>
      <c r="I1576" s="57"/>
      <c r="J1576" s="55"/>
      <c r="K1576" s="55"/>
      <c r="L1576" s="53"/>
      <c r="M1576" s="58"/>
      <c r="N1576" s="52"/>
    </row>
    <row r="1577" spans="2:14" x14ac:dyDescent="0.25">
      <c r="B1577" s="51"/>
      <c r="C1577" s="53"/>
      <c r="D1577" s="54"/>
      <c r="E1577" s="55"/>
      <c r="F1577" s="56"/>
      <c r="G1577" s="56"/>
      <c r="H1577" s="56"/>
      <c r="I1577" s="57"/>
      <c r="J1577" s="55"/>
      <c r="K1577" s="55"/>
      <c r="L1577" s="53"/>
      <c r="M1577" s="58"/>
      <c r="N1577" s="52"/>
    </row>
    <row r="1578" spans="2:14" x14ac:dyDescent="0.25">
      <c r="B1578" s="51"/>
      <c r="C1578" s="53"/>
      <c r="D1578" s="54"/>
      <c r="E1578" s="55"/>
      <c r="F1578" s="56"/>
      <c r="G1578" s="56"/>
      <c r="H1578" s="56"/>
      <c r="I1578" s="57"/>
      <c r="J1578" s="55"/>
      <c r="K1578" s="55"/>
      <c r="L1578" s="53"/>
      <c r="M1578" s="58"/>
      <c r="N1578" s="52"/>
    </row>
    <row r="1579" spans="2:14" x14ac:dyDescent="0.25">
      <c r="B1579" s="51"/>
      <c r="C1579" s="53"/>
      <c r="D1579" s="54"/>
      <c r="E1579" s="55"/>
      <c r="F1579" s="56"/>
      <c r="G1579" s="56"/>
      <c r="H1579" s="56"/>
      <c r="I1579" s="57"/>
      <c r="J1579" s="55"/>
      <c r="K1579" s="55"/>
      <c r="L1579" s="53"/>
      <c r="M1579" s="58"/>
      <c r="N1579" s="52"/>
    </row>
    <row r="1580" spans="2:14" x14ac:dyDescent="0.25">
      <c r="B1580" s="51"/>
      <c r="C1580" s="53"/>
      <c r="D1580" s="54"/>
      <c r="E1580" s="55"/>
      <c r="F1580" s="56"/>
      <c r="G1580" s="56"/>
      <c r="H1580" s="56"/>
      <c r="I1580" s="57"/>
      <c r="J1580" s="55"/>
      <c r="K1580" s="55"/>
      <c r="L1580" s="53"/>
      <c r="M1580" s="58"/>
      <c r="N1580" s="52"/>
    </row>
    <row r="1581" spans="2:14" x14ac:dyDescent="0.25">
      <c r="B1581" s="51"/>
      <c r="C1581" s="53"/>
      <c r="D1581" s="54"/>
      <c r="E1581" s="55"/>
      <c r="F1581" s="56"/>
      <c r="G1581" s="56"/>
      <c r="H1581" s="56"/>
      <c r="I1581" s="57"/>
      <c r="J1581" s="55"/>
      <c r="K1581" s="55"/>
      <c r="L1581" s="53"/>
      <c r="M1581" s="58"/>
      <c r="N1581" s="52"/>
    </row>
    <row r="1582" spans="2:14" x14ac:dyDescent="0.25">
      <c r="B1582" s="51"/>
      <c r="C1582" s="53"/>
      <c r="D1582" s="54"/>
      <c r="E1582" s="55"/>
      <c r="F1582" s="56"/>
      <c r="G1582" s="56"/>
      <c r="H1582" s="56"/>
      <c r="I1582" s="57"/>
      <c r="J1582" s="55"/>
      <c r="K1582" s="55"/>
      <c r="L1582" s="53"/>
      <c r="M1582" s="58"/>
      <c r="N1582" s="52"/>
    </row>
    <row r="1583" spans="2:14" x14ac:dyDescent="0.25">
      <c r="B1583" s="51"/>
      <c r="C1583" s="53"/>
      <c r="D1583" s="54"/>
      <c r="E1583" s="55"/>
      <c r="F1583" s="56"/>
      <c r="G1583" s="56"/>
      <c r="H1583" s="56"/>
      <c r="I1583" s="57"/>
      <c r="J1583" s="55"/>
      <c r="K1583" s="55"/>
      <c r="L1583" s="53"/>
      <c r="M1583" s="58"/>
      <c r="N1583" s="52"/>
    </row>
    <row r="1584" spans="2:14" x14ac:dyDescent="0.25">
      <c r="B1584" s="51"/>
      <c r="C1584" s="53"/>
      <c r="D1584" s="54"/>
      <c r="E1584" s="55"/>
      <c r="F1584" s="56"/>
      <c r="G1584" s="56"/>
      <c r="H1584" s="56"/>
      <c r="I1584" s="57"/>
      <c r="J1584" s="55"/>
      <c r="K1584" s="55"/>
      <c r="L1584" s="53"/>
      <c r="M1584" s="58"/>
      <c r="N1584" s="52"/>
    </row>
    <row r="1585" spans="2:14" x14ac:dyDescent="0.25">
      <c r="B1585" s="51"/>
      <c r="C1585" s="53"/>
      <c r="D1585" s="54"/>
      <c r="E1585" s="55"/>
      <c r="F1585" s="56"/>
      <c r="G1585" s="56"/>
      <c r="H1585" s="56"/>
      <c r="I1585" s="57"/>
      <c r="J1585" s="55"/>
      <c r="K1585" s="55"/>
      <c r="L1585" s="53"/>
      <c r="M1585" s="58"/>
      <c r="N1585" s="52"/>
    </row>
    <row r="1586" spans="2:14" x14ac:dyDescent="0.25">
      <c r="B1586" s="51"/>
      <c r="C1586" s="53"/>
      <c r="D1586" s="54"/>
      <c r="E1586" s="55"/>
      <c r="F1586" s="56"/>
      <c r="G1586" s="56"/>
      <c r="H1586" s="56"/>
      <c r="I1586" s="57"/>
      <c r="J1586" s="55"/>
      <c r="K1586" s="55"/>
      <c r="L1586" s="53"/>
      <c r="M1586" s="58"/>
      <c r="N1586" s="52"/>
    </row>
    <row r="1587" spans="2:14" x14ac:dyDescent="0.25">
      <c r="B1587" s="51"/>
      <c r="C1587" s="53"/>
      <c r="D1587" s="54"/>
      <c r="E1587" s="55"/>
      <c r="F1587" s="56"/>
      <c r="G1587" s="56"/>
      <c r="H1587" s="56"/>
      <c r="I1587" s="57"/>
      <c r="J1587" s="55"/>
      <c r="K1587" s="55"/>
      <c r="L1587" s="53"/>
      <c r="M1587" s="58"/>
      <c r="N1587" s="52"/>
    </row>
    <row r="1588" spans="2:14" x14ac:dyDescent="0.25">
      <c r="B1588" s="51"/>
      <c r="C1588" s="53"/>
      <c r="D1588" s="54"/>
      <c r="E1588" s="55"/>
      <c r="F1588" s="56"/>
      <c r="G1588" s="56"/>
      <c r="H1588" s="56"/>
      <c r="I1588" s="57"/>
      <c r="J1588" s="55"/>
      <c r="K1588" s="55"/>
      <c r="L1588" s="53"/>
      <c r="M1588" s="58"/>
      <c r="N1588" s="52"/>
    </row>
    <row r="1589" spans="2:14" x14ac:dyDescent="0.25">
      <c r="B1589" s="51"/>
      <c r="C1589" s="53"/>
      <c r="D1589" s="54"/>
      <c r="E1589" s="55"/>
      <c r="F1589" s="56"/>
      <c r="G1589" s="56"/>
      <c r="H1589" s="56"/>
      <c r="I1589" s="57"/>
      <c r="J1589" s="55"/>
      <c r="K1589" s="55"/>
      <c r="L1589" s="53"/>
      <c r="M1589" s="58"/>
      <c r="N1589" s="52"/>
    </row>
    <row r="1590" spans="2:14" x14ac:dyDescent="0.25">
      <c r="B1590" s="51"/>
      <c r="C1590" s="53"/>
      <c r="D1590" s="54"/>
      <c r="E1590" s="55"/>
      <c r="F1590" s="56"/>
      <c r="G1590" s="56"/>
      <c r="H1590" s="56"/>
      <c r="I1590" s="57"/>
      <c r="J1590" s="55"/>
      <c r="K1590" s="55"/>
      <c r="L1590" s="53"/>
      <c r="M1590" s="58"/>
      <c r="N1590" s="52"/>
    </row>
    <row r="1591" spans="2:14" x14ac:dyDescent="0.25">
      <c r="B1591" s="51"/>
      <c r="C1591" s="53"/>
      <c r="D1591" s="54"/>
      <c r="E1591" s="55"/>
      <c r="F1591" s="56"/>
      <c r="G1591" s="56"/>
      <c r="H1591" s="56"/>
      <c r="I1591" s="57"/>
      <c r="J1591" s="55"/>
      <c r="K1591" s="55"/>
      <c r="L1591" s="53"/>
      <c r="M1591" s="58"/>
      <c r="N1591" s="52"/>
    </row>
    <row r="1592" spans="2:14" x14ac:dyDescent="0.25">
      <c r="B1592" s="51"/>
      <c r="C1592" s="53"/>
      <c r="D1592" s="54"/>
      <c r="E1592" s="55"/>
      <c r="F1592" s="56"/>
      <c r="G1592" s="56"/>
      <c r="H1592" s="56"/>
      <c r="I1592" s="57"/>
      <c r="J1592" s="55"/>
      <c r="K1592" s="55"/>
      <c r="L1592" s="53"/>
      <c r="M1592" s="58"/>
      <c r="N1592" s="52"/>
    </row>
    <row r="1593" spans="2:14" x14ac:dyDescent="0.25">
      <c r="B1593" s="51"/>
      <c r="C1593" s="53"/>
      <c r="D1593" s="54"/>
      <c r="E1593" s="55"/>
      <c r="F1593" s="56"/>
      <c r="G1593" s="56"/>
      <c r="H1593" s="56"/>
      <c r="I1593" s="57"/>
      <c r="J1593" s="55"/>
      <c r="K1593" s="55"/>
      <c r="L1593" s="53"/>
      <c r="M1593" s="58"/>
      <c r="N1593" s="52"/>
    </row>
    <row r="1594" spans="2:14" x14ac:dyDescent="0.25">
      <c r="B1594" s="51"/>
      <c r="C1594" s="53"/>
      <c r="D1594" s="54"/>
      <c r="E1594" s="55"/>
      <c r="F1594" s="56"/>
      <c r="G1594" s="56"/>
      <c r="H1594" s="56"/>
      <c r="I1594" s="57"/>
      <c r="J1594" s="55"/>
      <c r="K1594" s="55"/>
      <c r="L1594" s="53"/>
      <c r="M1594" s="58"/>
      <c r="N1594" s="52"/>
    </row>
    <row r="1595" spans="2:14" x14ac:dyDescent="0.25">
      <c r="B1595" s="51"/>
      <c r="C1595" s="53"/>
      <c r="D1595" s="54"/>
      <c r="E1595" s="55"/>
      <c r="F1595" s="56"/>
      <c r="G1595" s="56"/>
      <c r="H1595" s="56"/>
      <c r="I1595" s="57"/>
      <c r="J1595" s="55"/>
      <c r="K1595" s="55"/>
      <c r="L1595" s="53"/>
      <c r="M1595" s="58"/>
      <c r="N1595" s="52"/>
    </row>
    <row r="1596" spans="2:14" x14ac:dyDescent="0.25">
      <c r="B1596" s="51"/>
      <c r="C1596" s="53"/>
      <c r="D1596" s="54"/>
      <c r="E1596" s="55"/>
      <c r="F1596" s="56"/>
      <c r="G1596" s="56"/>
      <c r="H1596" s="56"/>
      <c r="I1596" s="57"/>
      <c r="J1596" s="55"/>
      <c r="K1596" s="55"/>
      <c r="L1596" s="53"/>
      <c r="M1596" s="58"/>
      <c r="N1596" s="52"/>
    </row>
    <row r="1597" spans="2:14" x14ac:dyDescent="0.25">
      <c r="B1597" s="51"/>
      <c r="C1597" s="53"/>
      <c r="D1597" s="54"/>
      <c r="E1597" s="55"/>
      <c r="F1597" s="56"/>
      <c r="G1597" s="56"/>
      <c r="H1597" s="56"/>
      <c r="I1597" s="57"/>
      <c r="J1597" s="55"/>
      <c r="K1597" s="55"/>
      <c r="L1597" s="53"/>
      <c r="M1597" s="58"/>
      <c r="N1597" s="52"/>
    </row>
    <row r="1598" spans="2:14" x14ac:dyDescent="0.25">
      <c r="B1598" s="51"/>
      <c r="C1598" s="53"/>
      <c r="D1598" s="54"/>
      <c r="E1598" s="55"/>
      <c r="F1598" s="56"/>
      <c r="G1598" s="56"/>
      <c r="H1598" s="56"/>
      <c r="I1598" s="57"/>
      <c r="J1598" s="55"/>
      <c r="K1598" s="55"/>
      <c r="L1598" s="53"/>
      <c r="M1598" s="58"/>
      <c r="N1598" s="52"/>
    </row>
    <row r="1599" spans="2:14" x14ac:dyDescent="0.25">
      <c r="B1599" s="51"/>
      <c r="C1599" s="53"/>
      <c r="D1599" s="54"/>
      <c r="E1599" s="55"/>
      <c r="F1599" s="56"/>
      <c r="G1599" s="56"/>
      <c r="H1599" s="56"/>
      <c r="I1599" s="57"/>
      <c r="J1599" s="55"/>
      <c r="K1599" s="55"/>
      <c r="L1599" s="53"/>
      <c r="M1599" s="58"/>
      <c r="N1599" s="52"/>
    </row>
    <row r="1600" spans="2:14" x14ac:dyDescent="0.25">
      <c r="B1600" s="51"/>
      <c r="C1600" s="53"/>
      <c r="D1600" s="54"/>
      <c r="E1600" s="55"/>
      <c r="F1600" s="56"/>
      <c r="G1600" s="56"/>
      <c r="H1600" s="56"/>
      <c r="I1600" s="57"/>
      <c r="J1600" s="55"/>
      <c r="K1600" s="55"/>
      <c r="L1600" s="53"/>
      <c r="M1600" s="58"/>
      <c r="N1600" s="52"/>
    </row>
    <row r="1601" spans="2:14" x14ac:dyDescent="0.25">
      <c r="B1601" s="51"/>
      <c r="C1601" s="53"/>
      <c r="D1601" s="54"/>
      <c r="E1601" s="55"/>
      <c r="F1601" s="56"/>
      <c r="G1601" s="56"/>
      <c r="H1601" s="56"/>
      <c r="I1601" s="57"/>
      <c r="J1601" s="55"/>
      <c r="K1601" s="55"/>
      <c r="L1601" s="53"/>
      <c r="M1601" s="58"/>
      <c r="N1601" s="52"/>
    </row>
    <row r="1602" spans="2:14" x14ac:dyDescent="0.25">
      <c r="B1602" s="51"/>
      <c r="C1602" s="53"/>
      <c r="D1602" s="54"/>
      <c r="E1602" s="55"/>
      <c r="F1602" s="56"/>
      <c r="G1602" s="56"/>
      <c r="H1602" s="56"/>
      <c r="I1602" s="57"/>
      <c r="J1602" s="55"/>
      <c r="K1602" s="55"/>
      <c r="L1602" s="53"/>
      <c r="M1602" s="58"/>
      <c r="N1602" s="52"/>
    </row>
    <row r="1603" spans="2:14" x14ac:dyDescent="0.25">
      <c r="B1603" s="51"/>
      <c r="C1603" s="53"/>
      <c r="D1603" s="54"/>
      <c r="E1603" s="55"/>
      <c r="F1603" s="56"/>
      <c r="G1603" s="56"/>
      <c r="H1603" s="56"/>
      <c r="I1603" s="57"/>
      <c r="J1603" s="55"/>
      <c r="K1603" s="55"/>
      <c r="L1603" s="53"/>
      <c r="M1603" s="58"/>
      <c r="N1603" s="52"/>
    </row>
    <row r="1604" spans="2:14" x14ac:dyDescent="0.25">
      <c r="B1604" s="51"/>
      <c r="C1604" s="53"/>
      <c r="D1604" s="54"/>
      <c r="E1604" s="55"/>
      <c r="F1604" s="56"/>
      <c r="G1604" s="56"/>
      <c r="H1604" s="56"/>
      <c r="I1604" s="57"/>
      <c r="J1604" s="55"/>
      <c r="K1604" s="55"/>
      <c r="L1604" s="53"/>
      <c r="M1604" s="58"/>
      <c r="N1604" s="52"/>
    </row>
    <row r="1605" spans="2:14" x14ac:dyDescent="0.25">
      <c r="B1605" s="51"/>
      <c r="C1605" s="53"/>
      <c r="D1605" s="54"/>
      <c r="E1605" s="55"/>
      <c r="F1605" s="56"/>
      <c r="G1605" s="56"/>
      <c r="H1605" s="56"/>
      <c r="I1605" s="57"/>
      <c r="J1605" s="55"/>
      <c r="K1605" s="55"/>
      <c r="L1605" s="53"/>
      <c r="M1605" s="58"/>
      <c r="N1605" s="52"/>
    </row>
    <row r="1606" spans="2:14" x14ac:dyDescent="0.25">
      <c r="B1606" s="51"/>
      <c r="C1606" s="53"/>
      <c r="D1606" s="54"/>
      <c r="E1606" s="55"/>
      <c r="F1606" s="56"/>
      <c r="G1606" s="56"/>
      <c r="H1606" s="56"/>
      <c r="I1606" s="57"/>
      <c r="J1606" s="55"/>
      <c r="K1606" s="55"/>
      <c r="L1606" s="53"/>
      <c r="M1606" s="58"/>
      <c r="N1606" s="52"/>
    </row>
    <row r="1607" spans="2:14" x14ac:dyDescent="0.25">
      <c r="B1607" s="51"/>
      <c r="C1607" s="53"/>
      <c r="D1607" s="54"/>
      <c r="E1607" s="55"/>
      <c r="F1607" s="56"/>
      <c r="G1607" s="56"/>
      <c r="H1607" s="56"/>
      <c r="I1607" s="57"/>
      <c r="J1607" s="55"/>
      <c r="K1607" s="55"/>
      <c r="L1607" s="53"/>
      <c r="M1607" s="58"/>
      <c r="N1607" s="52"/>
    </row>
    <row r="1608" spans="2:14" x14ac:dyDescent="0.25">
      <c r="B1608" s="51"/>
      <c r="C1608" s="53"/>
      <c r="D1608" s="54"/>
      <c r="E1608" s="55"/>
      <c r="F1608" s="56"/>
      <c r="G1608" s="56"/>
      <c r="H1608" s="56"/>
      <c r="I1608" s="57"/>
      <c r="J1608" s="55"/>
      <c r="K1608" s="55"/>
      <c r="L1608" s="53"/>
      <c r="M1608" s="58"/>
      <c r="N1608" s="52"/>
    </row>
    <row r="1609" spans="2:14" x14ac:dyDescent="0.25">
      <c r="B1609" s="51"/>
      <c r="C1609" s="53"/>
      <c r="D1609" s="54"/>
      <c r="E1609" s="55"/>
      <c r="F1609" s="56"/>
      <c r="G1609" s="56"/>
      <c r="H1609" s="56"/>
      <c r="I1609" s="57"/>
      <c r="J1609" s="55"/>
      <c r="K1609" s="55"/>
      <c r="L1609" s="53"/>
      <c r="M1609" s="58"/>
      <c r="N1609" s="52"/>
    </row>
    <row r="1610" spans="2:14" x14ac:dyDescent="0.25">
      <c r="B1610" s="51"/>
      <c r="C1610" s="53"/>
      <c r="D1610" s="54"/>
      <c r="E1610" s="55"/>
      <c r="F1610" s="56"/>
      <c r="G1610" s="56"/>
      <c r="H1610" s="56"/>
      <c r="I1610" s="57"/>
      <c r="J1610" s="55"/>
      <c r="K1610" s="55"/>
      <c r="L1610" s="53"/>
      <c r="M1610" s="58"/>
      <c r="N1610" s="52"/>
    </row>
    <row r="1611" spans="2:14" x14ac:dyDescent="0.25">
      <c r="B1611" s="51"/>
      <c r="C1611" s="53"/>
      <c r="D1611" s="54"/>
      <c r="E1611" s="55"/>
      <c r="F1611" s="56"/>
      <c r="G1611" s="56"/>
      <c r="H1611" s="56"/>
      <c r="I1611" s="57"/>
      <c r="J1611" s="55"/>
      <c r="K1611" s="55"/>
      <c r="L1611" s="53"/>
      <c r="M1611" s="58"/>
      <c r="N1611" s="52"/>
    </row>
    <row r="1612" spans="2:14" x14ac:dyDescent="0.25">
      <c r="B1612" s="51"/>
      <c r="C1612" s="53"/>
      <c r="D1612" s="54"/>
      <c r="E1612" s="55"/>
      <c r="F1612" s="56"/>
      <c r="G1612" s="56"/>
      <c r="H1612" s="56"/>
      <c r="I1612" s="57"/>
      <c r="J1612" s="55"/>
      <c r="K1612" s="55"/>
      <c r="L1612" s="53"/>
      <c r="M1612" s="58"/>
      <c r="N1612" s="52"/>
    </row>
    <row r="1613" spans="2:14" x14ac:dyDescent="0.25">
      <c r="B1613" s="51"/>
      <c r="C1613" s="53"/>
      <c r="D1613" s="54"/>
      <c r="E1613" s="55"/>
      <c r="F1613" s="56"/>
      <c r="G1613" s="56"/>
      <c r="H1613" s="56"/>
      <c r="I1613" s="57"/>
      <c r="J1613" s="55"/>
      <c r="K1613" s="55"/>
      <c r="L1613" s="53"/>
      <c r="M1613" s="58"/>
      <c r="N1613" s="52"/>
    </row>
    <row r="1614" spans="2:14" x14ac:dyDescent="0.25">
      <c r="B1614" s="51"/>
      <c r="C1614" s="53"/>
      <c r="D1614" s="54"/>
      <c r="E1614" s="55"/>
      <c r="F1614" s="56"/>
      <c r="G1614" s="56"/>
      <c r="H1614" s="56"/>
      <c r="I1614" s="57"/>
      <c r="J1614" s="55"/>
      <c r="K1614" s="55"/>
      <c r="L1614" s="53"/>
      <c r="M1614" s="58"/>
      <c r="N1614" s="52"/>
    </row>
    <row r="1615" spans="2:14" x14ac:dyDescent="0.25">
      <c r="B1615" s="51"/>
      <c r="C1615" s="53"/>
      <c r="D1615" s="54"/>
      <c r="E1615" s="55"/>
      <c r="F1615" s="56"/>
      <c r="G1615" s="56"/>
      <c r="H1615" s="56"/>
      <c r="I1615" s="57"/>
      <c r="J1615" s="55"/>
      <c r="K1615" s="55"/>
      <c r="L1615" s="53"/>
      <c r="M1615" s="58"/>
      <c r="N1615" s="52"/>
    </row>
    <row r="1616" spans="2:14" x14ac:dyDescent="0.25">
      <c r="B1616" s="51"/>
      <c r="C1616" s="53"/>
      <c r="D1616" s="54"/>
      <c r="E1616" s="55"/>
      <c r="F1616" s="56"/>
      <c r="G1616" s="56"/>
      <c r="H1616" s="56"/>
      <c r="I1616" s="57"/>
      <c r="J1616" s="55"/>
      <c r="K1616" s="55"/>
      <c r="L1616" s="53"/>
      <c r="M1616" s="58"/>
      <c r="N1616" s="52"/>
    </row>
    <row r="1617" spans="2:14" x14ac:dyDescent="0.25">
      <c r="B1617" s="51"/>
      <c r="C1617" s="53"/>
      <c r="D1617" s="54"/>
      <c r="E1617" s="55"/>
      <c r="F1617" s="56"/>
      <c r="G1617" s="56"/>
      <c r="H1617" s="56"/>
      <c r="I1617" s="57"/>
      <c r="J1617" s="55"/>
      <c r="K1617" s="55"/>
      <c r="L1617" s="53"/>
      <c r="M1617" s="58"/>
      <c r="N1617" s="52"/>
    </row>
    <row r="1618" spans="2:14" x14ac:dyDescent="0.25">
      <c r="B1618" s="51"/>
      <c r="C1618" s="53"/>
      <c r="D1618" s="54"/>
      <c r="E1618" s="55"/>
      <c r="F1618" s="56"/>
      <c r="G1618" s="56"/>
      <c r="H1618" s="56"/>
      <c r="I1618" s="57"/>
      <c r="J1618" s="55"/>
      <c r="K1618" s="55"/>
      <c r="L1618" s="53"/>
      <c r="M1618" s="58"/>
      <c r="N1618" s="52"/>
    </row>
    <row r="1619" spans="2:14" x14ac:dyDescent="0.25">
      <c r="B1619" s="51"/>
      <c r="C1619" s="53"/>
      <c r="D1619" s="54"/>
      <c r="E1619" s="55"/>
      <c r="F1619" s="56"/>
      <c r="G1619" s="56"/>
      <c r="H1619" s="56"/>
      <c r="I1619" s="57"/>
      <c r="J1619" s="55"/>
      <c r="K1619" s="55"/>
      <c r="L1619" s="53"/>
      <c r="M1619" s="58"/>
      <c r="N1619" s="52"/>
    </row>
    <row r="1620" spans="2:14" x14ac:dyDescent="0.25">
      <c r="B1620" s="51"/>
      <c r="C1620" s="53"/>
      <c r="D1620" s="54"/>
      <c r="E1620" s="55"/>
      <c r="F1620" s="56"/>
      <c r="G1620" s="56"/>
      <c r="H1620" s="56"/>
      <c r="I1620" s="57"/>
      <c r="J1620" s="55"/>
      <c r="K1620" s="55"/>
      <c r="L1620" s="53"/>
      <c r="M1620" s="58"/>
      <c r="N1620" s="52"/>
    </row>
    <row r="1621" spans="2:14" x14ac:dyDescent="0.25">
      <c r="B1621" s="51"/>
      <c r="C1621" s="53"/>
      <c r="D1621" s="54"/>
      <c r="E1621" s="55"/>
      <c r="F1621" s="56"/>
      <c r="G1621" s="56"/>
      <c r="H1621" s="56"/>
      <c r="I1621" s="57"/>
      <c r="J1621" s="55"/>
      <c r="K1621" s="55"/>
      <c r="L1621" s="53"/>
      <c r="M1621" s="58"/>
      <c r="N1621" s="52"/>
    </row>
    <row r="1622" spans="2:14" x14ac:dyDescent="0.25">
      <c r="B1622" s="51"/>
      <c r="C1622" s="53"/>
      <c r="D1622" s="54"/>
      <c r="E1622" s="55"/>
      <c r="F1622" s="56"/>
      <c r="G1622" s="56"/>
      <c r="H1622" s="56"/>
      <c r="I1622" s="57"/>
      <c r="J1622" s="55"/>
      <c r="K1622" s="55"/>
      <c r="L1622" s="53"/>
      <c r="M1622" s="58"/>
      <c r="N1622" s="52"/>
    </row>
    <row r="1623" spans="2:14" x14ac:dyDescent="0.25">
      <c r="B1623" s="51"/>
      <c r="C1623" s="53"/>
      <c r="D1623" s="54"/>
      <c r="E1623" s="55"/>
      <c r="F1623" s="56"/>
      <c r="G1623" s="56"/>
      <c r="H1623" s="56"/>
      <c r="I1623" s="57"/>
      <c r="J1623" s="55"/>
      <c r="K1623" s="55"/>
      <c r="L1623" s="53"/>
      <c r="M1623" s="58"/>
      <c r="N1623" s="52"/>
    </row>
    <row r="1624" spans="2:14" x14ac:dyDescent="0.25">
      <c r="B1624" s="51"/>
      <c r="C1624" s="53"/>
      <c r="D1624" s="54"/>
      <c r="E1624" s="55"/>
      <c r="F1624" s="56"/>
      <c r="G1624" s="56"/>
      <c r="H1624" s="56"/>
      <c r="I1624" s="57"/>
      <c r="J1624" s="55"/>
      <c r="K1624" s="55"/>
      <c r="L1624" s="53"/>
      <c r="M1624" s="58"/>
      <c r="N1624" s="52"/>
    </row>
    <row r="1625" spans="2:14" x14ac:dyDescent="0.25">
      <c r="B1625" s="51"/>
      <c r="C1625" s="53"/>
      <c r="D1625" s="54"/>
      <c r="E1625" s="55"/>
      <c r="F1625" s="56"/>
      <c r="G1625" s="56"/>
      <c r="H1625" s="56"/>
      <c r="I1625" s="57"/>
      <c r="J1625" s="55"/>
      <c r="K1625" s="55"/>
      <c r="L1625" s="53"/>
      <c r="M1625" s="58"/>
      <c r="N1625" s="52"/>
    </row>
    <row r="1626" spans="2:14" x14ac:dyDescent="0.25">
      <c r="B1626" s="51"/>
      <c r="C1626" s="53"/>
      <c r="D1626" s="54"/>
      <c r="E1626" s="55"/>
      <c r="F1626" s="56"/>
      <c r="G1626" s="56"/>
      <c r="H1626" s="56"/>
      <c r="I1626" s="57"/>
      <c r="J1626" s="55"/>
      <c r="K1626" s="55"/>
      <c r="L1626" s="53"/>
      <c r="M1626" s="58"/>
      <c r="N1626" s="52"/>
    </row>
    <row r="1627" spans="2:14" x14ac:dyDescent="0.25">
      <c r="B1627" s="51"/>
      <c r="C1627" s="53"/>
      <c r="D1627" s="54"/>
      <c r="E1627" s="55"/>
      <c r="F1627" s="56"/>
      <c r="G1627" s="56"/>
      <c r="H1627" s="56"/>
      <c r="I1627" s="57"/>
      <c r="J1627" s="55"/>
      <c r="K1627" s="55"/>
      <c r="L1627" s="53"/>
      <c r="M1627" s="58"/>
      <c r="N1627" s="52"/>
    </row>
    <row r="1628" spans="2:14" x14ac:dyDescent="0.25">
      <c r="B1628" s="51"/>
      <c r="C1628" s="53"/>
      <c r="D1628" s="54"/>
      <c r="E1628" s="55"/>
      <c r="F1628" s="56"/>
      <c r="G1628" s="56"/>
      <c r="H1628" s="56"/>
      <c r="I1628" s="57"/>
      <c r="J1628" s="55"/>
      <c r="K1628" s="55"/>
      <c r="L1628" s="53"/>
      <c r="M1628" s="58"/>
      <c r="N1628" s="52"/>
    </row>
    <row r="1629" spans="2:14" x14ac:dyDescent="0.25">
      <c r="B1629" s="51"/>
      <c r="C1629" s="53"/>
      <c r="D1629" s="54"/>
      <c r="E1629" s="55"/>
      <c r="F1629" s="56"/>
      <c r="G1629" s="56"/>
      <c r="H1629" s="56"/>
      <c r="I1629" s="57"/>
      <c r="J1629" s="55"/>
      <c r="K1629" s="55"/>
      <c r="L1629" s="53"/>
      <c r="M1629" s="58"/>
      <c r="N1629" s="52"/>
    </row>
    <row r="1630" spans="2:14" x14ac:dyDescent="0.25">
      <c r="B1630" s="51"/>
      <c r="C1630" s="53"/>
      <c r="D1630" s="54"/>
      <c r="E1630" s="55"/>
      <c r="F1630" s="56"/>
      <c r="G1630" s="56"/>
      <c r="H1630" s="56"/>
      <c r="I1630" s="57"/>
      <c r="J1630" s="55"/>
      <c r="K1630" s="55"/>
      <c r="L1630" s="53"/>
      <c r="M1630" s="58"/>
      <c r="N1630" s="52"/>
    </row>
    <row r="1631" spans="2:14" x14ac:dyDescent="0.25">
      <c r="B1631" s="51"/>
      <c r="C1631" s="53"/>
      <c r="D1631" s="54"/>
      <c r="E1631" s="55"/>
      <c r="F1631" s="56"/>
      <c r="G1631" s="56"/>
      <c r="H1631" s="56"/>
      <c r="I1631" s="57"/>
      <c r="J1631" s="55"/>
      <c r="K1631" s="55"/>
      <c r="L1631" s="53"/>
      <c r="M1631" s="58"/>
      <c r="N1631" s="52"/>
    </row>
    <row r="1632" spans="2:14" x14ac:dyDescent="0.25">
      <c r="B1632" s="51"/>
      <c r="C1632" s="53"/>
      <c r="D1632" s="54"/>
      <c r="E1632" s="55"/>
      <c r="F1632" s="56"/>
      <c r="G1632" s="56"/>
      <c r="H1632" s="56"/>
      <c r="I1632" s="57"/>
      <c r="J1632" s="55"/>
      <c r="K1632" s="55"/>
      <c r="L1632" s="53"/>
      <c r="M1632" s="58"/>
      <c r="N1632" s="52"/>
    </row>
    <row r="1633" spans="2:14" x14ac:dyDescent="0.25">
      <c r="B1633" s="51"/>
      <c r="C1633" s="53"/>
      <c r="D1633" s="54"/>
      <c r="E1633" s="55"/>
      <c r="F1633" s="56"/>
      <c r="G1633" s="56"/>
      <c r="H1633" s="56"/>
      <c r="I1633" s="57"/>
      <c r="J1633" s="55"/>
      <c r="K1633" s="55"/>
      <c r="L1633" s="53"/>
      <c r="M1633" s="58"/>
      <c r="N1633" s="52"/>
    </row>
    <row r="1634" spans="2:14" x14ac:dyDescent="0.25">
      <c r="B1634" s="51"/>
      <c r="C1634" s="53"/>
      <c r="D1634" s="54"/>
      <c r="E1634" s="55"/>
      <c r="F1634" s="56"/>
      <c r="G1634" s="56"/>
      <c r="H1634" s="56"/>
      <c r="I1634" s="57"/>
      <c r="J1634" s="55"/>
      <c r="K1634" s="55"/>
      <c r="L1634" s="53"/>
      <c r="M1634" s="58"/>
      <c r="N1634" s="52"/>
    </row>
    <row r="1635" spans="2:14" x14ac:dyDescent="0.25">
      <c r="B1635" s="51"/>
      <c r="C1635" s="53"/>
      <c r="D1635" s="54"/>
      <c r="E1635" s="55"/>
      <c r="F1635" s="56"/>
      <c r="G1635" s="56"/>
      <c r="H1635" s="56"/>
      <c r="I1635" s="57"/>
      <c r="J1635" s="55"/>
      <c r="K1635" s="55"/>
      <c r="L1635" s="53"/>
      <c r="M1635" s="58"/>
      <c r="N1635" s="52"/>
    </row>
    <row r="1636" spans="2:14" x14ac:dyDescent="0.25">
      <c r="B1636" s="51"/>
      <c r="C1636" s="53"/>
      <c r="D1636" s="54"/>
      <c r="E1636" s="55"/>
      <c r="F1636" s="56"/>
      <c r="G1636" s="56"/>
      <c r="H1636" s="56"/>
      <c r="I1636" s="57"/>
      <c r="J1636" s="55"/>
      <c r="K1636" s="55"/>
      <c r="L1636" s="53"/>
      <c r="M1636" s="58"/>
      <c r="N1636" s="52"/>
    </row>
    <row r="1637" spans="2:14" x14ac:dyDescent="0.25">
      <c r="B1637" s="51"/>
      <c r="C1637" s="53"/>
      <c r="D1637" s="54"/>
      <c r="E1637" s="55"/>
      <c r="F1637" s="56"/>
      <c r="G1637" s="56"/>
      <c r="H1637" s="56"/>
      <c r="I1637" s="57"/>
      <c r="J1637" s="55"/>
      <c r="K1637" s="55"/>
      <c r="L1637" s="53"/>
      <c r="M1637" s="58"/>
      <c r="N1637" s="52"/>
    </row>
    <row r="1638" spans="2:14" x14ac:dyDescent="0.25">
      <c r="B1638" s="51"/>
      <c r="C1638" s="53"/>
      <c r="D1638" s="54"/>
      <c r="E1638" s="55"/>
      <c r="F1638" s="56"/>
      <c r="G1638" s="56"/>
      <c r="H1638" s="56"/>
      <c r="I1638" s="57"/>
      <c r="J1638" s="55"/>
      <c r="K1638" s="55"/>
      <c r="L1638" s="53"/>
      <c r="M1638" s="58"/>
      <c r="N1638" s="52"/>
    </row>
    <row r="1639" spans="2:14" x14ac:dyDescent="0.25">
      <c r="B1639" s="51"/>
      <c r="C1639" s="53"/>
      <c r="D1639" s="54"/>
      <c r="E1639" s="55"/>
      <c r="F1639" s="56"/>
      <c r="G1639" s="56"/>
      <c r="H1639" s="56"/>
      <c r="I1639" s="57"/>
      <c r="J1639" s="55"/>
      <c r="K1639" s="55"/>
      <c r="L1639" s="53"/>
      <c r="M1639" s="58"/>
      <c r="N1639" s="52"/>
    </row>
    <row r="1640" spans="2:14" x14ac:dyDescent="0.25">
      <c r="B1640" s="51"/>
      <c r="C1640" s="53"/>
      <c r="D1640" s="54"/>
      <c r="E1640" s="55"/>
      <c r="F1640" s="56"/>
      <c r="G1640" s="56"/>
      <c r="H1640" s="56"/>
      <c r="I1640" s="57"/>
      <c r="J1640" s="55"/>
      <c r="K1640" s="55"/>
      <c r="L1640" s="53"/>
      <c r="M1640" s="58"/>
      <c r="N1640" s="52"/>
    </row>
    <row r="1641" spans="2:14" x14ac:dyDescent="0.25">
      <c r="B1641" s="51"/>
      <c r="C1641" s="53"/>
      <c r="D1641" s="54"/>
      <c r="E1641" s="55"/>
      <c r="F1641" s="56"/>
      <c r="G1641" s="56"/>
      <c r="H1641" s="56"/>
      <c r="I1641" s="57"/>
      <c r="J1641" s="55"/>
      <c r="K1641" s="55"/>
      <c r="L1641" s="53"/>
      <c r="M1641" s="58"/>
      <c r="N1641" s="52"/>
    </row>
    <row r="1642" spans="2:14" x14ac:dyDescent="0.25">
      <c r="B1642" s="51"/>
      <c r="C1642" s="53"/>
      <c r="D1642" s="54"/>
      <c r="E1642" s="55"/>
      <c r="F1642" s="56"/>
      <c r="G1642" s="56"/>
      <c r="H1642" s="56"/>
      <c r="I1642" s="57"/>
      <c r="J1642" s="55"/>
      <c r="K1642" s="55"/>
      <c r="L1642" s="53"/>
      <c r="M1642" s="58"/>
      <c r="N1642" s="52"/>
    </row>
    <row r="1643" spans="2:14" x14ac:dyDescent="0.25">
      <c r="B1643" s="51"/>
      <c r="C1643" s="53"/>
      <c r="D1643" s="54"/>
      <c r="E1643" s="55"/>
      <c r="F1643" s="56"/>
      <c r="G1643" s="56"/>
      <c r="H1643" s="56"/>
      <c r="I1643" s="57"/>
      <c r="J1643" s="55"/>
      <c r="K1643" s="55"/>
      <c r="L1643" s="53"/>
      <c r="M1643" s="58"/>
      <c r="N1643" s="52"/>
    </row>
    <row r="1644" spans="2:14" x14ac:dyDescent="0.25">
      <c r="B1644" s="51"/>
      <c r="C1644" s="53"/>
      <c r="D1644" s="54"/>
      <c r="E1644" s="55"/>
      <c r="F1644" s="56"/>
      <c r="G1644" s="56"/>
      <c r="H1644" s="56"/>
      <c r="I1644" s="57"/>
      <c r="J1644" s="55"/>
      <c r="K1644" s="55"/>
      <c r="L1644" s="53"/>
      <c r="M1644" s="58"/>
      <c r="N1644" s="52"/>
    </row>
    <row r="1645" spans="2:14" x14ac:dyDescent="0.25">
      <c r="B1645" s="51"/>
      <c r="C1645" s="53"/>
      <c r="D1645" s="54"/>
      <c r="E1645" s="55"/>
      <c r="F1645" s="56"/>
      <c r="G1645" s="56"/>
      <c r="H1645" s="56"/>
      <c r="I1645" s="57"/>
      <c r="J1645" s="55"/>
      <c r="K1645" s="55"/>
      <c r="L1645" s="53"/>
      <c r="M1645" s="58"/>
      <c r="N1645" s="52"/>
    </row>
    <row r="1646" spans="2:14" x14ac:dyDescent="0.25">
      <c r="B1646" s="51"/>
      <c r="C1646" s="53"/>
      <c r="D1646" s="54"/>
      <c r="E1646" s="55"/>
      <c r="F1646" s="56"/>
      <c r="G1646" s="56"/>
      <c r="H1646" s="56"/>
      <c r="I1646" s="57"/>
      <c r="J1646" s="55"/>
      <c r="K1646" s="55"/>
      <c r="L1646" s="53"/>
      <c r="M1646" s="58"/>
      <c r="N1646" s="52"/>
    </row>
    <row r="1647" spans="2:14" x14ac:dyDescent="0.25">
      <c r="B1647" s="51"/>
      <c r="C1647" s="53"/>
      <c r="D1647" s="54"/>
      <c r="E1647" s="55"/>
      <c r="F1647" s="56"/>
      <c r="G1647" s="56"/>
      <c r="H1647" s="56"/>
      <c r="I1647" s="57"/>
      <c r="J1647" s="55"/>
      <c r="K1647" s="55"/>
      <c r="L1647" s="53"/>
      <c r="M1647" s="58"/>
      <c r="N1647" s="52"/>
    </row>
    <row r="1648" spans="2:14" x14ac:dyDescent="0.25">
      <c r="B1648" s="51"/>
      <c r="C1648" s="53"/>
      <c r="D1648" s="54"/>
      <c r="E1648" s="55"/>
      <c r="F1648" s="56"/>
      <c r="G1648" s="56"/>
      <c r="H1648" s="56"/>
      <c r="I1648" s="57"/>
      <c r="J1648" s="55"/>
      <c r="K1648" s="55"/>
      <c r="L1648" s="53"/>
      <c r="M1648" s="58"/>
      <c r="N1648" s="52"/>
    </row>
    <row r="1649" spans="2:14" x14ac:dyDescent="0.25">
      <c r="B1649" s="51"/>
      <c r="C1649" s="53"/>
      <c r="D1649" s="54"/>
      <c r="E1649" s="55"/>
      <c r="F1649" s="56"/>
      <c r="G1649" s="56"/>
      <c r="H1649" s="56"/>
      <c r="I1649" s="57"/>
      <c r="J1649" s="55"/>
      <c r="K1649" s="55"/>
      <c r="L1649" s="53"/>
      <c r="M1649" s="58"/>
      <c r="N1649" s="52"/>
    </row>
    <row r="1650" spans="2:14" x14ac:dyDescent="0.25">
      <c r="B1650" s="51"/>
      <c r="C1650" s="53"/>
      <c r="D1650" s="54"/>
      <c r="E1650" s="55"/>
      <c r="F1650" s="56"/>
      <c r="G1650" s="56"/>
      <c r="H1650" s="56"/>
      <c r="I1650" s="57"/>
      <c r="J1650" s="55"/>
      <c r="K1650" s="55"/>
      <c r="L1650" s="53"/>
      <c r="M1650" s="58"/>
      <c r="N1650" s="52"/>
    </row>
    <row r="1651" spans="2:14" x14ac:dyDescent="0.25">
      <c r="B1651" s="51"/>
      <c r="C1651" s="53"/>
      <c r="D1651" s="54"/>
      <c r="E1651" s="55"/>
      <c r="F1651" s="56"/>
      <c r="G1651" s="56"/>
      <c r="H1651" s="56"/>
      <c r="I1651" s="57"/>
      <c r="J1651" s="55"/>
      <c r="K1651" s="55"/>
      <c r="L1651" s="53"/>
      <c r="M1651" s="58"/>
      <c r="N1651" s="52"/>
    </row>
    <row r="1652" spans="2:14" x14ac:dyDescent="0.25">
      <c r="B1652" s="51"/>
      <c r="C1652" s="53"/>
      <c r="D1652" s="54"/>
      <c r="E1652" s="55"/>
      <c r="F1652" s="56"/>
      <c r="G1652" s="56"/>
      <c r="H1652" s="56"/>
      <c r="I1652" s="57"/>
      <c r="J1652" s="55"/>
      <c r="K1652" s="55"/>
      <c r="L1652" s="53"/>
      <c r="M1652" s="58"/>
      <c r="N1652" s="52"/>
    </row>
    <row r="1653" spans="2:14" x14ac:dyDescent="0.25">
      <c r="B1653" s="51"/>
      <c r="C1653" s="53"/>
      <c r="D1653" s="54"/>
      <c r="E1653" s="55"/>
      <c r="F1653" s="56"/>
      <c r="G1653" s="56"/>
      <c r="H1653" s="56"/>
      <c r="I1653" s="57"/>
      <c r="J1653" s="55"/>
      <c r="K1653" s="55"/>
      <c r="L1653" s="53"/>
      <c r="M1653" s="58"/>
      <c r="N1653" s="52"/>
    </row>
    <row r="1654" spans="2:14" x14ac:dyDescent="0.25">
      <c r="B1654" s="51"/>
      <c r="C1654" s="53"/>
      <c r="D1654" s="54"/>
      <c r="E1654" s="55"/>
      <c r="F1654" s="56"/>
      <c r="G1654" s="56"/>
      <c r="H1654" s="56"/>
      <c r="I1654" s="57"/>
      <c r="J1654" s="55"/>
      <c r="K1654" s="55"/>
      <c r="L1654" s="53"/>
      <c r="M1654" s="58"/>
      <c r="N1654" s="52"/>
    </row>
    <row r="1655" spans="2:14" x14ac:dyDescent="0.25">
      <c r="B1655" s="51"/>
      <c r="C1655" s="53"/>
      <c r="D1655" s="54"/>
      <c r="E1655" s="55"/>
      <c r="F1655" s="56"/>
      <c r="G1655" s="56"/>
      <c r="H1655" s="56"/>
      <c r="I1655" s="57"/>
      <c r="J1655" s="55"/>
      <c r="K1655" s="55"/>
      <c r="L1655" s="53"/>
      <c r="M1655" s="58"/>
      <c r="N1655" s="52"/>
    </row>
    <row r="1656" spans="2:14" x14ac:dyDescent="0.25">
      <c r="B1656" s="51"/>
      <c r="C1656" s="53"/>
      <c r="D1656" s="54"/>
      <c r="E1656" s="55"/>
      <c r="F1656" s="56"/>
      <c r="G1656" s="56"/>
      <c r="H1656" s="56"/>
      <c r="I1656" s="57"/>
      <c r="J1656" s="55"/>
      <c r="K1656" s="55"/>
      <c r="L1656" s="53"/>
      <c r="M1656" s="58"/>
      <c r="N1656" s="52"/>
    </row>
    <row r="1657" spans="2:14" x14ac:dyDescent="0.25">
      <c r="B1657" s="51"/>
      <c r="C1657" s="53"/>
      <c r="D1657" s="54"/>
      <c r="E1657" s="55"/>
      <c r="F1657" s="56"/>
      <c r="G1657" s="56"/>
      <c r="H1657" s="56"/>
      <c r="I1657" s="57"/>
      <c r="J1657" s="55"/>
      <c r="K1657" s="55"/>
      <c r="L1657" s="53"/>
      <c r="M1657" s="58"/>
      <c r="N1657" s="52"/>
    </row>
    <row r="1658" spans="2:14" x14ac:dyDescent="0.25">
      <c r="B1658" s="51"/>
      <c r="C1658" s="53"/>
      <c r="D1658" s="54"/>
      <c r="E1658" s="55"/>
      <c r="F1658" s="56"/>
      <c r="G1658" s="56"/>
      <c r="H1658" s="56"/>
      <c r="I1658" s="57"/>
      <c r="J1658" s="55"/>
      <c r="K1658" s="55"/>
      <c r="L1658" s="53"/>
      <c r="M1658" s="58"/>
      <c r="N1658" s="52"/>
    </row>
    <row r="1659" spans="2:14" x14ac:dyDescent="0.25">
      <c r="B1659" s="51"/>
      <c r="C1659" s="53"/>
      <c r="D1659" s="54"/>
      <c r="E1659" s="55"/>
      <c r="F1659" s="56"/>
      <c r="G1659" s="56"/>
      <c r="H1659" s="56"/>
      <c r="I1659" s="57"/>
      <c r="J1659" s="55"/>
      <c r="K1659" s="55"/>
      <c r="L1659" s="53"/>
      <c r="M1659" s="58"/>
      <c r="N1659" s="52"/>
    </row>
    <row r="1660" spans="2:14" x14ac:dyDescent="0.25">
      <c r="B1660" s="51"/>
      <c r="C1660" s="53"/>
      <c r="D1660" s="54"/>
      <c r="E1660" s="55"/>
      <c r="F1660" s="56"/>
      <c r="G1660" s="56"/>
      <c r="H1660" s="56"/>
      <c r="I1660" s="57"/>
      <c r="J1660" s="55"/>
      <c r="K1660" s="55"/>
      <c r="L1660" s="53"/>
      <c r="M1660" s="58"/>
      <c r="N1660" s="52"/>
    </row>
    <row r="1661" spans="2:14" x14ac:dyDescent="0.25">
      <c r="B1661" s="51"/>
      <c r="C1661" s="53"/>
      <c r="D1661" s="54"/>
      <c r="E1661" s="55"/>
      <c r="F1661" s="56"/>
      <c r="G1661" s="56"/>
      <c r="H1661" s="56"/>
      <c r="I1661" s="57"/>
      <c r="J1661" s="55"/>
      <c r="K1661" s="55"/>
      <c r="L1661" s="53"/>
      <c r="M1661" s="58"/>
      <c r="N1661" s="52"/>
    </row>
    <row r="1662" spans="2:14" x14ac:dyDescent="0.25">
      <c r="B1662" s="51"/>
      <c r="C1662" s="53"/>
      <c r="D1662" s="54"/>
      <c r="E1662" s="55"/>
      <c r="F1662" s="56"/>
      <c r="G1662" s="56"/>
      <c r="H1662" s="56"/>
      <c r="I1662" s="57"/>
      <c r="J1662" s="55"/>
      <c r="K1662" s="55"/>
      <c r="L1662" s="53"/>
      <c r="M1662" s="58"/>
      <c r="N1662" s="52"/>
    </row>
    <row r="1663" spans="2:14" x14ac:dyDescent="0.25">
      <c r="B1663" s="51"/>
      <c r="C1663" s="53"/>
      <c r="D1663" s="54"/>
      <c r="E1663" s="55"/>
      <c r="F1663" s="56"/>
      <c r="G1663" s="56"/>
      <c r="H1663" s="56"/>
      <c r="I1663" s="57"/>
      <c r="J1663" s="55"/>
      <c r="K1663" s="55"/>
      <c r="L1663" s="53"/>
      <c r="M1663" s="58"/>
      <c r="N1663" s="52"/>
    </row>
    <row r="1664" spans="2:14" x14ac:dyDescent="0.25">
      <c r="B1664" s="51"/>
      <c r="C1664" s="53"/>
      <c r="D1664" s="54"/>
      <c r="E1664" s="55"/>
      <c r="F1664" s="56"/>
      <c r="G1664" s="56"/>
      <c r="H1664" s="56"/>
      <c r="I1664" s="57"/>
      <c r="J1664" s="55"/>
      <c r="K1664" s="55"/>
      <c r="L1664" s="53"/>
      <c r="M1664" s="58"/>
      <c r="N1664" s="52"/>
    </row>
    <row r="1665" spans="2:14" x14ac:dyDescent="0.25">
      <c r="B1665" s="51"/>
      <c r="C1665" s="53"/>
      <c r="D1665" s="54"/>
      <c r="E1665" s="55"/>
      <c r="F1665" s="56"/>
      <c r="G1665" s="56"/>
      <c r="H1665" s="56"/>
      <c r="I1665" s="57"/>
      <c r="J1665" s="55"/>
      <c r="K1665" s="55"/>
      <c r="L1665" s="53"/>
      <c r="M1665" s="58"/>
      <c r="N1665" s="52"/>
    </row>
    <row r="1666" spans="2:14" x14ac:dyDescent="0.25">
      <c r="B1666" s="51"/>
      <c r="C1666" s="53"/>
      <c r="D1666" s="54"/>
      <c r="E1666" s="55"/>
      <c r="F1666" s="56"/>
      <c r="G1666" s="56"/>
      <c r="H1666" s="56"/>
      <c r="I1666" s="57"/>
      <c r="J1666" s="55"/>
      <c r="K1666" s="55"/>
      <c r="L1666" s="53"/>
      <c r="M1666" s="58"/>
      <c r="N1666" s="52"/>
    </row>
    <row r="1667" spans="2:14" x14ac:dyDescent="0.25">
      <c r="B1667" s="51"/>
      <c r="C1667" s="53"/>
      <c r="D1667" s="54"/>
      <c r="E1667" s="55"/>
      <c r="F1667" s="56"/>
      <c r="G1667" s="56"/>
      <c r="H1667" s="56"/>
      <c r="I1667" s="57"/>
      <c r="J1667" s="55"/>
      <c r="K1667" s="55"/>
      <c r="L1667" s="53"/>
      <c r="M1667" s="58"/>
      <c r="N1667" s="52"/>
    </row>
    <row r="1668" spans="2:14" x14ac:dyDescent="0.25">
      <c r="B1668" s="51"/>
      <c r="C1668" s="53"/>
      <c r="D1668" s="54"/>
      <c r="E1668" s="55"/>
      <c r="F1668" s="56"/>
      <c r="G1668" s="56"/>
      <c r="H1668" s="56"/>
      <c r="I1668" s="57"/>
      <c r="J1668" s="55"/>
      <c r="K1668" s="55"/>
      <c r="L1668" s="53"/>
      <c r="M1668" s="58"/>
      <c r="N1668" s="52"/>
    </row>
    <row r="1669" spans="2:14" x14ac:dyDescent="0.25">
      <c r="B1669" s="51"/>
      <c r="C1669" s="53"/>
      <c r="D1669" s="54"/>
      <c r="E1669" s="55"/>
      <c r="F1669" s="56"/>
      <c r="G1669" s="56"/>
      <c r="H1669" s="56"/>
      <c r="I1669" s="57"/>
      <c r="J1669" s="55"/>
      <c r="K1669" s="55"/>
      <c r="L1669" s="53"/>
      <c r="M1669" s="58"/>
      <c r="N1669" s="52"/>
    </row>
    <row r="1670" spans="2:14" x14ac:dyDescent="0.25">
      <c r="B1670" s="51"/>
      <c r="C1670" s="53"/>
      <c r="D1670" s="54"/>
      <c r="E1670" s="55"/>
      <c r="F1670" s="56"/>
      <c r="G1670" s="56"/>
      <c r="H1670" s="56"/>
      <c r="I1670" s="57"/>
      <c r="J1670" s="55"/>
      <c r="K1670" s="55"/>
      <c r="L1670" s="53"/>
      <c r="M1670" s="58"/>
      <c r="N1670" s="52"/>
    </row>
    <row r="1671" spans="2:14" x14ac:dyDescent="0.25">
      <c r="B1671" s="51"/>
      <c r="C1671" s="53"/>
      <c r="D1671" s="54"/>
      <c r="E1671" s="55"/>
      <c r="F1671" s="56"/>
      <c r="G1671" s="56"/>
      <c r="H1671" s="56"/>
      <c r="I1671" s="57"/>
      <c r="J1671" s="55"/>
      <c r="K1671" s="55"/>
      <c r="L1671" s="53"/>
      <c r="M1671" s="58"/>
      <c r="N1671" s="52"/>
    </row>
    <row r="1672" spans="2:14" x14ac:dyDescent="0.25">
      <c r="B1672" s="51"/>
      <c r="C1672" s="53"/>
      <c r="D1672" s="54"/>
      <c r="E1672" s="55"/>
      <c r="F1672" s="56"/>
      <c r="G1672" s="56"/>
      <c r="H1672" s="56"/>
      <c r="I1672" s="57"/>
      <c r="J1672" s="55"/>
      <c r="K1672" s="55"/>
      <c r="L1672" s="53"/>
      <c r="M1672" s="58"/>
      <c r="N1672" s="52"/>
    </row>
    <row r="1673" spans="2:14" x14ac:dyDescent="0.25">
      <c r="B1673" s="51"/>
      <c r="C1673" s="53"/>
      <c r="D1673" s="54"/>
      <c r="E1673" s="55"/>
      <c r="F1673" s="56"/>
      <c r="G1673" s="56"/>
      <c r="H1673" s="56"/>
      <c r="I1673" s="57"/>
      <c r="J1673" s="55"/>
      <c r="K1673" s="55"/>
      <c r="L1673" s="53"/>
      <c r="M1673" s="58"/>
      <c r="N1673" s="52"/>
    </row>
    <row r="1674" spans="2:14" x14ac:dyDescent="0.25">
      <c r="B1674" s="51"/>
      <c r="C1674" s="53"/>
      <c r="D1674" s="54"/>
      <c r="E1674" s="55"/>
      <c r="F1674" s="56"/>
      <c r="G1674" s="56"/>
      <c r="H1674" s="56"/>
      <c r="I1674" s="57"/>
      <c r="J1674" s="55"/>
      <c r="K1674" s="55"/>
      <c r="L1674" s="53"/>
      <c r="M1674" s="58"/>
      <c r="N1674" s="52"/>
    </row>
    <row r="1675" spans="2:14" x14ac:dyDescent="0.25">
      <c r="B1675" s="51"/>
      <c r="C1675" s="53"/>
      <c r="D1675" s="54"/>
      <c r="E1675" s="55"/>
      <c r="F1675" s="56"/>
      <c r="G1675" s="56"/>
      <c r="H1675" s="56"/>
      <c r="I1675" s="57"/>
      <c r="J1675" s="55"/>
      <c r="K1675" s="55"/>
      <c r="L1675" s="53"/>
      <c r="M1675" s="58"/>
      <c r="N1675" s="52"/>
    </row>
    <row r="1676" spans="2:14" x14ac:dyDescent="0.25">
      <c r="B1676" s="51"/>
      <c r="C1676" s="53"/>
      <c r="D1676" s="54"/>
      <c r="E1676" s="55"/>
      <c r="F1676" s="56"/>
      <c r="G1676" s="56"/>
      <c r="H1676" s="56"/>
      <c r="I1676" s="57"/>
      <c r="J1676" s="55"/>
      <c r="K1676" s="55"/>
      <c r="L1676" s="53"/>
      <c r="M1676" s="58"/>
      <c r="N1676" s="52"/>
    </row>
    <row r="1677" spans="2:14" x14ac:dyDescent="0.25">
      <c r="B1677" s="51"/>
      <c r="C1677" s="53"/>
      <c r="D1677" s="54"/>
      <c r="E1677" s="55"/>
      <c r="F1677" s="56"/>
      <c r="G1677" s="56"/>
      <c r="H1677" s="56"/>
      <c r="I1677" s="57"/>
      <c r="J1677" s="55"/>
      <c r="K1677" s="55"/>
      <c r="L1677" s="53"/>
      <c r="M1677" s="58"/>
      <c r="N1677" s="52"/>
    </row>
    <row r="1678" spans="2:14" x14ac:dyDescent="0.25">
      <c r="B1678" s="51"/>
      <c r="C1678" s="53"/>
      <c r="D1678" s="54"/>
      <c r="E1678" s="55"/>
      <c r="F1678" s="56"/>
      <c r="G1678" s="56"/>
      <c r="H1678" s="56"/>
      <c r="I1678" s="57"/>
      <c r="J1678" s="55"/>
      <c r="K1678" s="55"/>
      <c r="L1678" s="53"/>
      <c r="M1678" s="58"/>
      <c r="N1678" s="52"/>
    </row>
    <row r="1679" spans="2:14" x14ac:dyDescent="0.25">
      <c r="B1679" s="51"/>
      <c r="C1679" s="53"/>
      <c r="D1679" s="54"/>
      <c r="E1679" s="55"/>
      <c r="F1679" s="56"/>
      <c r="G1679" s="56"/>
      <c r="H1679" s="56"/>
      <c r="I1679" s="57"/>
      <c r="J1679" s="55"/>
      <c r="K1679" s="55"/>
      <c r="L1679" s="53"/>
      <c r="M1679" s="58"/>
      <c r="N1679" s="52"/>
    </row>
    <row r="1680" spans="2:14" x14ac:dyDescent="0.25">
      <c r="B1680" s="51"/>
      <c r="C1680" s="53"/>
      <c r="D1680" s="54"/>
      <c r="E1680" s="55"/>
      <c r="F1680" s="56"/>
      <c r="G1680" s="56"/>
      <c r="H1680" s="56"/>
      <c r="I1680" s="57"/>
      <c r="J1680" s="55"/>
      <c r="K1680" s="55"/>
      <c r="L1680" s="53"/>
      <c r="M1680" s="58"/>
      <c r="N1680" s="52"/>
    </row>
    <row r="1681" spans="2:14" x14ac:dyDescent="0.25">
      <c r="B1681" s="51"/>
      <c r="C1681" s="53"/>
      <c r="D1681" s="54"/>
      <c r="E1681" s="55"/>
      <c r="F1681" s="56"/>
      <c r="G1681" s="56"/>
      <c r="H1681" s="56"/>
      <c r="I1681" s="57"/>
      <c r="J1681" s="55"/>
      <c r="K1681" s="55"/>
      <c r="L1681" s="53"/>
      <c r="M1681" s="58"/>
      <c r="N1681" s="52"/>
    </row>
    <row r="1682" spans="2:14" x14ac:dyDescent="0.25">
      <c r="B1682" s="51"/>
      <c r="C1682" s="53"/>
      <c r="D1682" s="54"/>
      <c r="E1682" s="55"/>
      <c r="F1682" s="56"/>
      <c r="G1682" s="56"/>
      <c r="H1682" s="56"/>
      <c r="I1682" s="57"/>
      <c r="J1682" s="55"/>
      <c r="K1682" s="55"/>
      <c r="L1682" s="53"/>
      <c r="M1682" s="58"/>
      <c r="N1682" s="52"/>
    </row>
    <row r="1683" spans="2:14" x14ac:dyDescent="0.25">
      <c r="B1683" s="51"/>
      <c r="C1683" s="53"/>
      <c r="D1683" s="54"/>
      <c r="E1683" s="55"/>
      <c r="F1683" s="56"/>
      <c r="G1683" s="56"/>
      <c r="H1683" s="56"/>
      <c r="I1683" s="57"/>
      <c r="J1683" s="55"/>
      <c r="K1683" s="55"/>
      <c r="L1683" s="53"/>
      <c r="M1683" s="58"/>
      <c r="N1683" s="52"/>
    </row>
    <row r="1684" spans="2:14" x14ac:dyDescent="0.25">
      <c r="B1684" s="51"/>
      <c r="C1684" s="53"/>
      <c r="D1684" s="54"/>
      <c r="E1684" s="55"/>
      <c r="F1684" s="56"/>
      <c r="G1684" s="56"/>
      <c r="H1684" s="56"/>
      <c r="I1684" s="57"/>
      <c r="J1684" s="55"/>
      <c r="K1684" s="55"/>
      <c r="L1684" s="53"/>
      <c r="M1684" s="58"/>
      <c r="N1684" s="52"/>
    </row>
    <row r="1685" spans="2:14" x14ac:dyDescent="0.25">
      <c r="B1685" s="51"/>
      <c r="C1685" s="53"/>
      <c r="D1685" s="54"/>
      <c r="E1685" s="55"/>
      <c r="F1685" s="56"/>
      <c r="G1685" s="56"/>
      <c r="H1685" s="56"/>
      <c r="I1685" s="57"/>
      <c r="J1685" s="55"/>
      <c r="K1685" s="55"/>
      <c r="L1685" s="53"/>
      <c r="M1685" s="58"/>
      <c r="N1685" s="52"/>
    </row>
    <row r="1686" spans="2:14" x14ac:dyDescent="0.25">
      <c r="B1686" s="51"/>
      <c r="C1686" s="53"/>
      <c r="D1686" s="54"/>
      <c r="E1686" s="55"/>
      <c r="F1686" s="56"/>
      <c r="G1686" s="56"/>
      <c r="H1686" s="56"/>
      <c r="I1686" s="57"/>
      <c r="J1686" s="55"/>
      <c r="K1686" s="55"/>
      <c r="L1686" s="53"/>
      <c r="M1686" s="58"/>
      <c r="N1686" s="52"/>
    </row>
    <row r="1687" spans="2:14" x14ac:dyDescent="0.25">
      <c r="B1687" s="51"/>
      <c r="C1687" s="53"/>
      <c r="D1687" s="54"/>
      <c r="E1687" s="55"/>
      <c r="F1687" s="56"/>
      <c r="G1687" s="56"/>
      <c r="H1687" s="56"/>
      <c r="I1687" s="57"/>
      <c r="J1687" s="55"/>
      <c r="K1687" s="55"/>
      <c r="L1687" s="53"/>
      <c r="M1687" s="58"/>
      <c r="N1687" s="52"/>
    </row>
    <row r="1688" spans="2:14" x14ac:dyDescent="0.25">
      <c r="B1688" s="51"/>
      <c r="C1688" s="53"/>
      <c r="D1688" s="54"/>
      <c r="E1688" s="55"/>
      <c r="F1688" s="56"/>
      <c r="G1688" s="56"/>
      <c r="H1688" s="56"/>
      <c r="I1688" s="57"/>
      <c r="J1688" s="55"/>
      <c r="K1688" s="55"/>
      <c r="L1688" s="53"/>
      <c r="M1688" s="58"/>
      <c r="N1688" s="52"/>
    </row>
    <row r="1689" spans="2:14" x14ac:dyDescent="0.25">
      <c r="B1689" s="51"/>
      <c r="C1689" s="53"/>
      <c r="D1689" s="54"/>
      <c r="E1689" s="55"/>
      <c r="F1689" s="56"/>
      <c r="G1689" s="56"/>
      <c r="H1689" s="56"/>
      <c r="I1689" s="57"/>
      <c r="J1689" s="55"/>
      <c r="K1689" s="55"/>
      <c r="L1689" s="53"/>
      <c r="M1689" s="58"/>
      <c r="N1689" s="52"/>
    </row>
    <row r="1690" spans="2:14" x14ac:dyDescent="0.25">
      <c r="B1690" s="51"/>
      <c r="C1690" s="53"/>
      <c r="D1690" s="54"/>
      <c r="E1690" s="55"/>
      <c r="F1690" s="56"/>
      <c r="G1690" s="56"/>
      <c r="H1690" s="56"/>
      <c r="I1690" s="57"/>
      <c r="J1690" s="55"/>
      <c r="K1690" s="55"/>
      <c r="L1690" s="53"/>
      <c r="M1690" s="58"/>
      <c r="N1690" s="52"/>
    </row>
    <row r="1691" spans="2:14" x14ac:dyDescent="0.25">
      <c r="B1691" s="51"/>
      <c r="C1691" s="53"/>
      <c r="D1691" s="54"/>
      <c r="E1691" s="55"/>
      <c r="F1691" s="56"/>
      <c r="G1691" s="56"/>
      <c r="H1691" s="56"/>
      <c r="I1691" s="57"/>
      <c r="J1691" s="55"/>
      <c r="K1691" s="55"/>
      <c r="L1691" s="53"/>
      <c r="M1691" s="58"/>
      <c r="N1691" s="52"/>
    </row>
    <row r="1692" spans="2:14" x14ac:dyDescent="0.25">
      <c r="B1692" s="51"/>
      <c r="C1692" s="53"/>
      <c r="D1692" s="54"/>
      <c r="E1692" s="55"/>
      <c r="F1692" s="56"/>
      <c r="G1692" s="56"/>
      <c r="H1692" s="56"/>
      <c r="I1692" s="57"/>
      <c r="J1692" s="55"/>
      <c r="K1692" s="55"/>
      <c r="L1692" s="53"/>
      <c r="M1692" s="58"/>
      <c r="N1692" s="52"/>
    </row>
    <row r="1693" spans="2:14" x14ac:dyDescent="0.25">
      <c r="B1693" s="51"/>
      <c r="C1693" s="53"/>
      <c r="D1693" s="54"/>
      <c r="E1693" s="55"/>
      <c r="F1693" s="56"/>
      <c r="G1693" s="56"/>
      <c r="H1693" s="56"/>
      <c r="I1693" s="57"/>
      <c r="J1693" s="55"/>
      <c r="K1693" s="55"/>
      <c r="L1693" s="53"/>
      <c r="M1693" s="58"/>
      <c r="N1693" s="52"/>
    </row>
    <row r="1694" spans="2:14" x14ac:dyDescent="0.25">
      <c r="B1694" s="51"/>
      <c r="C1694" s="53"/>
      <c r="D1694" s="54"/>
      <c r="E1694" s="55"/>
      <c r="F1694" s="56"/>
      <c r="G1694" s="56"/>
      <c r="H1694" s="56"/>
      <c r="I1694" s="57"/>
      <c r="J1694" s="55"/>
      <c r="K1694" s="55"/>
      <c r="L1694" s="53"/>
      <c r="M1694" s="58"/>
      <c r="N1694" s="52"/>
    </row>
    <row r="1695" spans="2:14" x14ac:dyDescent="0.25">
      <c r="B1695" s="51"/>
      <c r="C1695" s="53"/>
      <c r="D1695" s="54"/>
      <c r="E1695" s="55"/>
      <c r="F1695" s="56"/>
      <c r="G1695" s="56"/>
      <c r="H1695" s="56"/>
      <c r="I1695" s="57"/>
      <c r="J1695" s="55"/>
      <c r="K1695" s="55"/>
      <c r="L1695" s="53"/>
      <c r="M1695" s="58"/>
      <c r="N1695" s="52"/>
    </row>
    <row r="1696" spans="2:14" x14ac:dyDescent="0.25">
      <c r="B1696" s="51"/>
      <c r="C1696" s="53"/>
      <c r="D1696" s="54"/>
      <c r="E1696" s="55"/>
      <c r="F1696" s="56"/>
      <c r="G1696" s="56"/>
      <c r="H1696" s="56"/>
      <c r="I1696" s="57"/>
      <c r="J1696" s="55"/>
      <c r="K1696" s="55"/>
      <c r="L1696" s="53"/>
      <c r="M1696" s="58"/>
      <c r="N1696" s="52"/>
    </row>
    <row r="1697" spans="2:14" x14ac:dyDescent="0.25">
      <c r="B1697" s="51"/>
      <c r="C1697" s="53"/>
      <c r="D1697" s="54"/>
      <c r="E1697" s="55"/>
      <c r="F1697" s="56"/>
      <c r="G1697" s="56"/>
      <c r="H1697" s="56"/>
      <c r="I1697" s="57"/>
      <c r="J1697" s="55"/>
      <c r="K1697" s="55"/>
      <c r="L1697" s="53"/>
      <c r="M1697" s="58"/>
      <c r="N1697" s="52"/>
    </row>
    <row r="1698" spans="2:14" x14ac:dyDescent="0.25">
      <c r="B1698" s="51"/>
      <c r="C1698" s="53"/>
      <c r="D1698" s="54"/>
      <c r="E1698" s="55"/>
      <c r="F1698" s="56"/>
      <c r="G1698" s="56"/>
      <c r="H1698" s="56"/>
      <c r="I1698" s="57"/>
      <c r="J1698" s="55"/>
      <c r="K1698" s="55"/>
      <c r="L1698" s="53"/>
      <c r="M1698" s="58"/>
      <c r="N1698" s="52"/>
    </row>
    <row r="1699" spans="2:14" x14ac:dyDescent="0.25">
      <c r="B1699" s="51"/>
      <c r="C1699" s="53"/>
      <c r="D1699" s="54"/>
      <c r="E1699" s="55"/>
      <c r="F1699" s="56"/>
      <c r="G1699" s="56"/>
      <c r="H1699" s="56"/>
      <c r="I1699" s="57"/>
      <c r="J1699" s="55"/>
      <c r="K1699" s="55"/>
      <c r="L1699" s="53"/>
      <c r="M1699" s="58"/>
      <c r="N1699" s="52"/>
    </row>
    <row r="1700" spans="2:14" x14ac:dyDescent="0.25">
      <c r="B1700" s="51"/>
      <c r="C1700" s="53"/>
      <c r="D1700" s="54"/>
      <c r="E1700" s="55"/>
      <c r="F1700" s="56"/>
      <c r="G1700" s="56"/>
      <c r="H1700" s="56"/>
      <c r="I1700" s="57"/>
      <c r="J1700" s="55"/>
      <c r="K1700" s="55"/>
      <c r="L1700" s="53"/>
      <c r="M1700" s="58"/>
      <c r="N1700" s="52"/>
    </row>
    <row r="1701" spans="2:14" x14ac:dyDescent="0.25">
      <c r="B1701" s="51"/>
      <c r="C1701" s="53"/>
      <c r="D1701" s="54"/>
      <c r="E1701" s="55"/>
      <c r="F1701" s="56"/>
      <c r="G1701" s="56"/>
      <c r="H1701" s="56"/>
      <c r="I1701" s="57"/>
      <c r="J1701" s="55"/>
      <c r="K1701" s="55"/>
      <c r="L1701" s="53"/>
      <c r="M1701" s="58"/>
      <c r="N1701" s="52"/>
    </row>
    <row r="1702" spans="2:14" x14ac:dyDescent="0.25">
      <c r="B1702" s="51"/>
      <c r="C1702" s="53"/>
      <c r="D1702" s="54"/>
      <c r="E1702" s="55"/>
      <c r="F1702" s="56"/>
      <c r="G1702" s="56"/>
      <c r="H1702" s="56"/>
      <c r="I1702" s="57"/>
      <c r="J1702" s="55"/>
      <c r="K1702" s="55"/>
      <c r="L1702" s="53"/>
      <c r="M1702" s="58"/>
      <c r="N1702" s="52"/>
    </row>
    <row r="1703" spans="2:14" x14ac:dyDescent="0.25">
      <c r="B1703" s="51"/>
      <c r="C1703" s="53"/>
      <c r="D1703" s="54"/>
      <c r="E1703" s="55"/>
      <c r="F1703" s="56"/>
      <c r="G1703" s="56"/>
      <c r="H1703" s="56"/>
      <c r="I1703" s="57"/>
      <c r="J1703" s="55"/>
      <c r="K1703" s="55"/>
      <c r="L1703" s="53"/>
      <c r="M1703" s="58"/>
      <c r="N1703" s="52"/>
    </row>
    <row r="1704" spans="2:14" x14ac:dyDescent="0.25">
      <c r="B1704" s="51"/>
      <c r="C1704" s="53"/>
      <c r="D1704" s="54"/>
      <c r="E1704" s="55"/>
      <c r="F1704" s="56"/>
      <c r="G1704" s="56"/>
      <c r="H1704" s="56"/>
      <c r="I1704" s="57"/>
      <c r="J1704" s="55"/>
      <c r="K1704" s="55"/>
      <c r="L1704" s="53"/>
      <c r="M1704" s="58"/>
      <c r="N1704" s="52"/>
    </row>
    <row r="1705" spans="2:14" x14ac:dyDescent="0.25">
      <c r="B1705" s="51"/>
      <c r="C1705" s="53"/>
      <c r="D1705" s="54"/>
      <c r="E1705" s="55"/>
      <c r="F1705" s="56"/>
      <c r="G1705" s="56"/>
      <c r="H1705" s="56"/>
      <c r="I1705" s="57"/>
      <c r="J1705" s="55"/>
      <c r="K1705" s="55"/>
      <c r="L1705" s="53"/>
      <c r="M1705" s="58"/>
      <c r="N1705" s="52"/>
    </row>
    <row r="1706" spans="2:14" x14ac:dyDescent="0.25">
      <c r="B1706" s="51"/>
      <c r="C1706" s="53"/>
      <c r="D1706" s="54"/>
      <c r="E1706" s="55"/>
      <c r="F1706" s="56"/>
      <c r="G1706" s="56"/>
      <c r="H1706" s="56"/>
      <c r="I1706" s="57"/>
      <c r="J1706" s="55"/>
      <c r="K1706" s="55"/>
      <c r="L1706" s="53"/>
      <c r="M1706" s="58"/>
      <c r="N1706" s="52"/>
    </row>
    <row r="1707" spans="2:14" x14ac:dyDescent="0.25">
      <c r="B1707" s="51"/>
      <c r="C1707" s="53"/>
      <c r="D1707" s="54"/>
      <c r="E1707" s="55"/>
      <c r="F1707" s="56"/>
      <c r="G1707" s="56"/>
      <c r="H1707" s="56"/>
      <c r="I1707" s="57"/>
      <c r="J1707" s="55"/>
      <c r="K1707" s="55"/>
      <c r="L1707" s="53"/>
      <c r="M1707" s="58"/>
      <c r="N1707" s="52"/>
    </row>
    <row r="1708" spans="2:14" x14ac:dyDescent="0.25">
      <c r="B1708" s="51"/>
      <c r="C1708" s="53"/>
      <c r="D1708" s="54"/>
      <c r="E1708" s="55"/>
      <c r="F1708" s="56"/>
      <c r="G1708" s="56"/>
      <c r="H1708" s="56"/>
      <c r="I1708" s="57"/>
      <c r="J1708" s="55"/>
      <c r="K1708" s="55"/>
      <c r="L1708" s="53"/>
      <c r="M1708" s="58"/>
      <c r="N1708" s="52"/>
    </row>
    <row r="1709" spans="2:14" x14ac:dyDescent="0.25">
      <c r="B1709" s="51"/>
      <c r="C1709" s="53"/>
      <c r="D1709" s="54"/>
      <c r="E1709" s="55"/>
      <c r="F1709" s="56"/>
      <c r="G1709" s="56"/>
      <c r="H1709" s="56"/>
      <c r="I1709" s="57"/>
      <c r="J1709" s="55"/>
      <c r="K1709" s="55"/>
      <c r="L1709" s="53"/>
      <c r="M1709" s="58"/>
      <c r="N1709" s="52"/>
    </row>
    <row r="1710" spans="2:14" x14ac:dyDescent="0.25">
      <c r="B1710" s="51"/>
      <c r="C1710" s="53"/>
      <c r="D1710" s="54"/>
      <c r="E1710" s="55"/>
      <c r="F1710" s="56"/>
      <c r="G1710" s="56"/>
      <c r="H1710" s="56"/>
      <c r="I1710" s="57"/>
      <c r="J1710" s="55"/>
      <c r="K1710" s="55"/>
      <c r="L1710" s="53"/>
      <c r="M1710" s="58"/>
      <c r="N1710" s="52"/>
    </row>
    <row r="1711" spans="2:14" x14ac:dyDescent="0.25">
      <c r="B1711" s="51"/>
      <c r="C1711" s="53"/>
      <c r="D1711" s="54"/>
      <c r="E1711" s="55"/>
      <c r="F1711" s="56"/>
      <c r="G1711" s="56"/>
      <c r="H1711" s="56"/>
      <c r="I1711" s="57"/>
      <c r="J1711" s="55"/>
      <c r="K1711" s="55"/>
      <c r="L1711" s="53"/>
      <c r="M1711" s="58"/>
      <c r="N1711" s="52"/>
    </row>
    <row r="1712" spans="2:14" x14ac:dyDescent="0.25">
      <c r="B1712" s="51"/>
      <c r="C1712" s="53"/>
      <c r="D1712" s="54"/>
      <c r="E1712" s="55"/>
      <c r="F1712" s="56"/>
      <c r="G1712" s="56"/>
      <c r="H1712" s="56"/>
      <c r="I1712" s="57"/>
      <c r="J1712" s="55"/>
      <c r="K1712" s="55"/>
      <c r="L1712" s="53"/>
      <c r="M1712" s="58"/>
      <c r="N1712" s="52"/>
    </row>
    <row r="1713" spans="2:14" x14ac:dyDescent="0.25">
      <c r="B1713" s="51"/>
      <c r="C1713" s="53"/>
      <c r="D1713" s="54"/>
      <c r="E1713" s="55"/>
      <c r="F1713" s="56"/>
      <c r="G1713" s="56"/>
      <c r="H1713" s="56"/>
      <c r="I1713" s="57"/>
      <c r="J1713" s="55"/>
      <c r="K1713" s="55"/>
      <c r="L1713" s="53"/>
      <c r="M1713" s="58"/>
      <c r="N1713" s="52"/>
    </row>
    <row r="1714" spans="2:14" x14ac:dyDescent="0.25">
      <c r="B1714" s="51"/>
      <c r="C1714" s="53"/>
      <c r="D1714" s="54"/>
      <c r="E1714" s="55"/>
      <c r="F1714" s="56"/>
      <c r="G1714" s="56"/>
      <c r="H1714" s="56"/>
      <c r="I1714" s="57"/>
      <c r="J1714" s="55"/>
      <c r="K1714" s="55"/>
      <c r="L1714" s="53"/>
      <c r="M1714" s="58"/>
      <c r="N1714" s="52"/>
    </row>
    <row r="1715" spans="2:14" x14ac:dyDescent="0.25">
      <c r="B1715" s="51"/>
      <c r="C1715" s="53"/>
      <c r="D1715" s="54"/>
      <c r="E1715" s="55"/>
      <c r="F1715" s="56"/>
      <c r="G1715" s="56"/>
      <c r="H1715" s="56"/>
      <c r="I1715" s="57"/>
      <c r="J1715" s="55"/>
      <c r="K1715" s="55"/>
      <c r="L1715" s="53"/>
      <c r="M1715" s="58"/>
      <c r="N1715" s="52"/>
    </row>
    <row r="1716" spans="2:14" x14ac:dyDescent="0.25">
      <c r="B1716" s="51"/>
      <c r="C1716" s="53"/>
      <c r="D1716" s="54"/>
      <c r="E1716" s="55"/>
      <c r="F1716" s="56"/>
      <c r="G1716" s="56"/>
      <c r="H1716" s="56"/>
      <c r="I1716" s="57"/>
      <c r="J1716" s="55"/>
      <c r="K1716" s="55"/>
      <c r="L1716" s="53"/>
      <c r="M1716" s="58"/>
      <c r="N1716" s="52"/>
    </row>
    <row r="1717" spans="2:14" x14ac:dyDescent="0.25">
      <c r="B1717" s="51"/>
      <c r="C1717" s="53"/>
      <c r="D1717" s="54"/>
      <c r="E1717" s="55"/>
      <c r="F1717" s="56"/>
      <c r="G1717" s="56"/>
      <c r="H1717" s="56"/>
      <c r="I1717" s="57"/>
      <c r="J1717" s="55"/>
      <c r="K1717" s="55"/>
      <c r="L1717" s="53"/>
      <c r="M1717" s="58"/>
      <c r="N1717" s="52"/>
    </row>
    <row r="1718" spans="2:14" x14ac:dyDescent="0.25">
      <c r="B1718" s="51"/>
      <c r="C1718" s="53"/>
      <c r="D1718" s="54"/>
      <c r="E1718" s="55"/>
      <c r="F1718" s="56"/>
      <c r="G1718" s="56"/>
      <c r="H1718" s="56"/>
      <c r="I1718" s="57"/>
      <c r="J1718" s="55"/>
      <c r="K1718" s="55"/>
      <c r="L1718" s="53"/>
      <c r="M1718" s="58"/>
      <c r="N1718" s="52"/>
    </row>
    <row r="1719" spans="2:14" x14ac:dyDescent="0.25">
      <c r="B1719" s="51"/>
      <c r="C1719" s="53"/>
      <c r="D1719" s="54"/>
      <c r="E1719" s="55"/>
      <c r="F1719" s="56"/>
      <c r="G1719" s="56"/>
      <c r="H1719" s="56"/>
      <c r="I1719" s="57"/>
      <c r="J1719" s="55"/>
      <c r="K1719" s="55"/>
      <c r="L1719" s="53"/>
      <c r="M1719" s="58"/>
      <c r="N1719" s="52"/>
    </row>
    <row r="1720" spans="2:14" x14ac:dyDescent="0.25">
      <c r="B1720" s="51"/>
      <c r="C1720" s="53"/>
      <c r="D1720" s="54"/>
      <c r="E1720" s="55"/>
      <c r="F1720" s="56"/>
      <c r="G1720" s="56"/>
      <c r="H1720" s="56"/>
      <c r="I1720" s="57"/>
      <c r="J1720" s="55"/>
      <c r="K1720" s="55"/>
      <c r="L1720" s="53"/>
      <c r="M1720" s="58"/>
      <c r="N1720" s="52"/>
    </row>
    <row r="1721" spans="2:14" x14ac:dyDescent="0.25">
      <c r="B1721" s="51"/>
      <c r="C1721" s="53"/>
      <c r="D1721" s="54"/>
      <c r="E1721" s="55"/>
      <c r="F1721" s="56"/>
      <c r="G1721" s="56"/>
      <c r="H1721" s="56"/>
      <c r="I1721" s="57"/>
      <c r="J1721" s="55"/>
      <c r="K1721" s="55"/>
      <c r="L1721" s="53"/>
      <c r="M1721" s="58"/>
      <c r="N1721" s="52"/>
    </row>
    <row r="1722" spans="2:14" x14ac:dyDescent="0.25">
      <c r="B1722" s="51"/>
      <c r="C1722" s="53"/>
      <c r="D1722" s="54"/>
      <c r="E1722" s="55"/>
      <c r="F1722" s="56"/>
      <c r="G1722" s="56"/>
      <c r="H1722" s="56"/>
      <c r="I1722" s="57"/>
      <c r="J1722" s="55"/>
      <c r="K1722" s="55"/>
      <c r="L1722" s="53"/>
      <c r="M1722" s="58"/>
      <c r="N1722" s="52"/>
    </row>
    <row r="1723" spans="2:14" x14ac:dyDescent="0.25">
      <c r="B1723" s="51"/>
      <c r="C1723" s="53"/>
      <c r="D1723" s="54"/>
      <c r="E1723" s="55"/>
      <c r="F1723" s="56"/>
      <c r="G1723" s="56"/>
      <c r="H1723" s="56"/>
      <c r="I1723" s="57"/>
      <c r="J1723" s="55"/>
      <c r="K1723" s="55"/>
      <c r="L1723" s="53"/>
      <c r="M1723" s="58"/>
      <c r="N1723" s="52"/>
    </row>
    <row r="1724" spans="2:14" x14ac:dyDescent="0.25">
      <c r="B1724" s="51"/>
      <c r="C1724" s="53"/>
      <c r="D1724" s="54"/>
      <c r="E1724" s="55"/>
      <c r="F1724" s="56"/>
      <c r="G1724" s="56"/>
      <c r="H1724" s="56"/>
      <c r="I1724" s="57"/>
      <c r="J1724" s="55"/>
      <c r="K1724" s="55"/>
      <c r="L1724" s="53"/>
      <c r="M1724" s="58"/>
      <c r="N1724" s="52"/>
    </row>
    <row r="1725" spans="2:14" x14ac:dyDescent="0.25">
      <c r="B1725" s="51"/>
      <c r="C1725" s="53"/>
      <c r="D1725" s="54"/>
      <c r="E1725" s="55"/>
      <c r="F1725" s="56"/>
      <c r="G1725" s="56"/>
      <c r="H1725" s="56"/>
      <c r="I1725" s="57"/>
      <c r="J1725" s="55"/>
      <c r="K1725" s="55"/>
      <c r="L1725" s="53"/>
      <c r="M1725" s="58"/>
      <c r="N1725" s="52"/>
    </row>
    <row r="1726" spans="2:14" x14ac:dyDescent="0.25">
      <c r="B1726" s="51"/>
      <c r="C1726" s="53"/>
      <c r="D1726" s="54"/>
      <c r="E1726" s="55"/>
      <c r="F1726" s="56"/>
      <c r="G1726" s="56"/>
      <c r="H1726" s="56"/>
      <c r="I1726" s="57"/>
      <c r="J1726" s="55"/>
      <c r="K1726" s="55"/>
      <c r="L1726" s="53"/>
      <c r="M1726" s="58"/>
      <c r="N1726" s="52"/>
    </row>
    <row r="1727" spans="2:14" x14ac:dyDescent="0.25">
      <c r="B1727" s="51"/>
      <c r="C1727" s="53"/>
      <c r="D1727" s="54"/>
      <c r="E1727" s="55"/>
      <c r="F1727" s="56"/>
      <c r="G1727" s="56"/>
      <c r="H1727" s="56"/>
      <c r="I1727" s="57"/>
      <c r="J1727" s="55"/>
      <c r="K1727" s="55"/>
      <c r="L1727" s="53"/>
      <c r="M1727" s="58"/>
      <c r="N1727" s="52"/>
    </row>
    <row r="1728" spans="2:14" x14ac:dyDescent="0.25">
      <c r="B1728" s="51"/>
      <c r="C1728" s="53"/>
      <c r="D1728" s="54"/>
      <c r="E1728" s="55"/>
      <c r="F1728" s="56"/>
      <c r="G1728" s="56"/>
      <c r="H1728" s="56"/>
      <c r="I1728" s="57"/>
      <c r="J1728" s="55"/>
      <c r="K1728" s="55"/>
      <c r="L1728" s="53"/>
      <c r="M1728" s="58"/>
      <c r="N1728" s="52"/>
    </row>
    <row r="1729" spans="2:14" x14ac:dyDescent="0.25">
      <c r="B1729" s="51"/>
      <c r="C1729" s="53"/>
      <c r="D1729" s="54"/>
      <c r="E1729" s="55"/>
      <c r="F1729" s="56"/>
      <c r="G1729" s="56"/>
      <c r="H1729" s="56"/>
      <c r="I1729" s="57"/>
      <c r="J1729" s="55"/>
      <c r="K1729" s="55"/>
      <c r="L1729" s="53"/>
      <c r="M1729" s="58"/>
      <c r="N1729" s="52"/>
    </row>
    <row r="1730" spans="2:14" x14ac:dyDescent="0.25">
      <c r="B1730" s="51"/>
      <c r="C1730" s="53"/>
      <c r="D1730" s="54"/>
      <c r="E1730" s="55"/>
      <c r="F1730" s="56"/>
      <c r="G1730" s="56"/>
      <c r="H1730" s="56"/>
      <c r="I1730" s="57"/>
      <c r="J1730" s="55"/>
      <c r="K1730" s="55"/>
      <c r="L1730" s="53"/>
      <c r="M1730" s="58"/>
      <c r="N1730" s="52"/>
    </row>
    <row r="1731" spans="2:14" x14ac:dyDescent="0.25">
      <c r="B1731" s="51"/>
      <c r="C1731" s="53"/>
      <c r="D1731" s="54"/>
      <c r="E1731" s="55"/>
      <c r="F1731" s="56"/>
      <c r="G1731" s="56"/>
      <c r="H1731" s="56"/>
      <c r="I1731" s="57"/>
      <c r="J1731" s="55"/>
      <c r="K1731" s="55"/>
      <c r="L1731" s="53"/>
      <c r="M1731" s="58"/>
      <c r="N1731" s="52"/>
    </row>
    <row r="1732" spans="2:14" x14ac:dyDescent="0.25">
      <c r="B1732" s="51"/>
      <c r="C1732" s="53"/>
      <c r="D1732" s="54"/>
      <c r="E1732" s="55"/>
      <c r="F1732" s="56"/>
      <c r="G1732" s="56"/>
      <c r="H1732" s="56"/>
      <c r="I1732" s="57"/>
      <c r="J1732" s="55"/>
      <c r="K1732" s="55"/>
      <c r="L1732" s="53"/>
      <c r="M1732" s="58"/>
      <c r="N1732" s="52"/>
    </row>
    <row r="1733" spans="2:14" x14ac:dyDescent="0.25">
      <c r="B1733" s="51"/>
      <c r="C1733" s="53"/>
      <c r="D1733" s="54"/>
      <c r="E1733" s="55"/>
      <c r="F1733" s="56"/>
      <c r="G1733" s="56"/>
      <c r="H1733" s="56"/>
      <c r="I1733" s="57"/>
      <c r="J1733" s="55"/>
      <c r="K1733" s="55"/>
      <c r="L1733" s="53"/>
      <c r="M1733" s="58"/>
      <c r="N1733" s="52"/>
    </row>
    <row r="1734" spans="2:14" x14ac:dyDescent="0.25">
      <c r="B1734" s="51"/>
      <c r="C1734" s="53"/>
      <c r="D1734" s="54"/>
      <c r="E1734" s="55"/>
      <c r="F1734" s="56"/>
      <c r="G1734" s="56"/>
      <c r="H1734" s="56"/>
      <c r="I1734" s="57"/>
      <c r="J1734" s="55"/>
      <c r="K1734" s="55"/>
      <c r="L1734" s="53"/>
      <c r="M1734" s="58"/>
      <c r="N1734" s="52"/>
    </row>
    <row r="1735" spans="2:14" x14ac:dyDescent="0.25">
      <c r="B1735" s="51"/>
      <c r="C1735" s="53"/>
      <c r="D1735" s="54"/>
      <c r="E1735" s="55"/>
      <c r="F1735" s="56"/>
      <c r="G1735" s="56"/>
      <c r="H1735" s="56"/>
      <c r="I1735" s="57"/>
      <c r="J1735" s="55"/>
      <c r="K1735" s="55"/>
      <c r="L1735" s="53"/>
      <c r="M1735" s="58"/>
      <c r="N1735" s="52"/>
    </row>
    <row r="1736" spans="2:14" x14ac:dyDescent="0.25">
      <c r="B1736" s="51"/>
      <c r="C1736" s="53"/>
      <c r="D1736" s="54"/>
      <c r="E1736" s="55"/>
      <c r="F1736" s="56"/>
      <c r="G1736" s="56"/>
      <c r="H1736" s="56"/>
      <c r="I1736" s="57"/>
      <c r="J1736" s="55"/>
      <c r="K1736" s="55"/>
      <c r="L1736" s="53"/>
      <c r="M1736" s="58"/>
      <c r="N1736" s="52"/>
    </row>
    <row r="1737" spans="2:14" x14ac:dyDescent="0.25">
      <c r="B1737" s="51"/>
      <c r="C1737" s="53"/>
      <c r="D1737" s="54"/>
      <c r="E1737" s="55"/>
      <c r="F1737" s="56"/>
      <c r="G1737" s="56"/>
      <c r="H1737" s="56"/>
      <c r="I1737" s="57"/>
      <c r="J1737" s="55"/>
      <c r="K1737" s="55"/>
      <c r="L1737" s="53"/>
      <c r="M1737" s="58"/>
      <c r="N1737" s="52"/>
    </row>
    <row r="1738" spans="2:14" x14ac:dyDescent="0.25">
      <c r="B1738" s="51"/>
      <c r="C1738" s="53"/>
      <c r="D1738" s="54"/>
      <c r="E1738" s="55"/>
      <c r="F1738" s="56"/>
      <c r="G1738" s="56"/>
      <c r="H1738" s="56"/>
      <c r="I1738" s="57"/>
      <c r="J1738" s="55"/>
      <c r="K1738" s="55"/>
      <c r="L1738" s="53"/>
      <c r="M1738" s="58"/>
      <c r="N1738" s="52"/>
    </row>
    <row r="1739" spans="2:14" x14ac:dyDescent="0.25">
      <c r="B1739" s="51"/>
      <c r="C1739" s="53"/>
      <c r="D1739" s="54"/>
      <c r="E1739" s="55"/>
      <c r="F1739" s="56"/>
      <c r="G1739" s="56"/>
      <c r="H1739" s="56"/>
      <c r="I1739" s="57"/>
      <c r="J1739" s="55"/>
      <c r="K1739" s="55"/>
      <c r="L1739" s="53"/>
      <c r="M1739" s="58"/>
      <c r="N1739" s="52"/>
    </row>
    <row r="1740" spans="2:14" x14ac:dyDescent="0.25">
      <c r="B1740" s="51"/>
      <c r="C1740" s="53"/>
      <c r="D1740" s="54"/>
      <c r="E1740" s="55"/>
      <c r="F1740" s="56"/>
      <c r="G1740" s="56"/>
      <c r="H1740" s="56"/>
      <c r="I1740" s="57"/>
      <c r="J1740" s="55"/>
      <c r="K1740" s="55"/>
      <c r="L1740" s="53"/>
      <c r="M1740" s="58"/>
      <c r="N1740" s="52"/>
    </row>
    <row r="1741" spans="2:14" x14ac:dyDescent="0.25">
      <c r="B1741" s="51"/>
      <c r="C1741" s="53"/>
      <c r="D1741" s="54"/>
      <c r="E1741" s="55"/>
      <c r="F1741" s="56"/>
      <c r="G1741" s="56"/>
      <c r="H1741" s="56"/>
      <c r="I1741" s="57"/>
      <c r="J1741" s="55"/>
      <c r="K1741" s="55"/>
      <c r="L1741" s="53"/>
      <c r="M1741" s="58"/>
      <c r="N1741" s="52"/>
    </row>
    <row r="1742" spans="2:14" x14ac:dyDescent="0.25">
      <c r="B1742" s="51"/>
      <c r="C1742" s="53"/>
      <c r="D1742" s="54"/>
      <c r="E1742" s="55"/>
      <c r="F1742" s="56"/>
      <c r="G1742" s="56"/>
      <c r="H1742" s="56"/>
      <c r="I1742" s="57"/>
      <c r="J1742" s="55"/>
      <c r="K1742" s="55"/>
      <c r="L1742" s="53"/>
      <c r="M1742" s="58"/>
      <c r="N1742" s="52"/>
    </row>
    <row r="1743" spans="2:14" x14ac:dyDescent="0.25">
      <c r="B1743" s="51"/>
      <c r="C1743" s="53"/>
      <c r="D1743" s="54"/>
      <c r="E1743" s="55"/>
      <c r="F1743" s="56"/>
      <c r="G1743" s="56"/>
      <c r="H1743" s="56"/>
      <c r="I1743" s="57"/>
      <c r="J1743" s="55"/>
      <c r="K1743" s="55"/>
      <c r="L1743" s="53"/>
      <c r="M1743" s="58"/>
      <c r="N1743" s="52"/>
    </row>
    <row r="1744" spans="2:14" x14ac:dyDescent="0.25">
      <c r="B1744" s="51"/>
      <c r="C1744" s="53"/>
      <c r="D1744" s="54"/>
      <c r="E1744" s="55"/>
      <c r="F1744" s="56"/>
      <c r="G1744" s="56"/>
      <c r="H1744" s="56"/>
      <c r="I1744" s="57"/>
      <c r="J1744" s="55"/>
      <c r="K1744" s="55"/>
      <c r="L1744" s="53"/>
      <c r="M1744" s="58"/>
      <c r="N1744" s="52"/>
    </row>
    <row r="1745" spans="2:14" x14ac:dyDescent="0.25">
      <c r="B1745" s="51"/>
      <c r="C1745" s="53"/>
      <c r="D1745" s="54"/>
      <c r="E1745" s="55"/>
      <c r="F1745" s="56"/>
      <c r="G1745" s="56"/>
      <c r="H1745" s="56"/>
      <c r="I1745" s="57"/>
      <c r="J1745" s="55"/>
      <c r="K1745" s="55"/>
      <c r="L1745" s="53"/>
      <c r="M1745" s="58"/>
      <c r="N1745" s="52"/>
    </row>
    <row r="1746" spans="2:14" x14ac:dyDescent="0.25">
      <c r="B1746" s="51"/>
      <c r="C1746" s="53"/>
      <c r="D1746" s="54"/>
      <c r="E1746" s="55"/>
      <c r="F1746" s="56"/>
      <c r="G1746" s="56"/>
      <c r="H1746" s="56"/>
      <c r="I1746" s="57"/>
      <c r="J1746" s="55"/>
      <c r="K1746" s="55"/>
      <c r="L1746" s="53"/>
      <c r="M1746" s="58"/>
      <c r="N1746" s="52"/>
    </row>
    <row r="1747" spans="2:14" x14ac:dyDescent="0.25">
      <c r="B1747" s="51"/>
      <c r="C1747" s="53"/>
      <c r="D1747" s="54"/>
      <c r="E1747" s="55"/>
      <c r="F1747" s="56"/>
      <c r="G1747" s="56"/>
      <c r="H1747" s="56"/>
      <c r="I1747" s="57"/>
      <c r="J1747" s="55"/>
      <c r="K1747" s="55"/>
      <c r="L1747" s="53"/>
      <c r="M1747" s="58"/>
      <c r="N1747" s="52"/>
    </row>
    <row r="1748" spans="2:14" x14ac:dyDescent="0.25">
      <c r="B1748" s="51"/>
      <c r="C1748" s="53"/>
      <c r="D1748" s="54"/>
      <c r="E1748" s="55"/>
      <c r="F1748" s="56"/>
      <c r="G1748" s="56"/>
      <c r="H1748" s="56"/>
      <c r="I1748" s="57"/>
      <c r="J1748" s="55"/>
      <c r="K1748" s="55"/>
      <c r="L1748" s="53"/>
      <c r="M1748" s="58"/>
      <c r="N1748" s="52"/>
    </row>
    <row r="1749" spans="2:14" x14ac:dyDescent="0.25">
      <c r="B1749" s="51"/>
      <c r="C1749" s="53"/>
      <c r="D1749" s="54"/>
      <c r="E1749" s="55"/>
      <c r="F1749" s="56"/>
      <c r="G1749" s="56"/>
      <c r="H1749" s="56"/>
      <c r="I1749" s="57"/>
      <c r="J1749" s="55"/>
      <c r="K1749" s="55"/>
      <c r="L1749" s="53"/>
      <c r="M1749" s="58"/>
      <c r="N1749" s="52"/>
    </row>
    <row r="1750" spans="2:14" x14ac:dyDescent="0.25">
      <c r="B1750" s="51"/>
      <c r="C1750" s="53"/>
      <c r="D1750" s="54"/>
      <c r="E1750" s="55"/>
      <c r="F1750" s="56"/>
      <c r="G1750" s="56"/>
      <c r="H1750" s="56"/>
      <c r="I1750" s="57"/>
      <c r="J1750" s="55"/>
      <c r="K1750" s="55"/>
      <c r="L1750" s="53"/>
      <c r="M1750" s="58"/>
      <c r="N1750" s="52"/>
    </row>
    <row r="1751" spans="2:14" x14ac:dyDescent="0.25">
      <c r="B1751" s="51"/>
      <c r="C1751" s="53"/>
      <c r="D1751" s="54"/>
      <c r="E1751" s="55"/>
      <c r="F1751" s="56"/>
      <c r="G1751" s="56"/>
      <c r="H1751" s="56"/>
      <c r="I1751" s="57"/>
      <c r="J1751" s="55"/>
      <c r="K1751" s="55"/>
      <c r="L1751" s="53"/>
      <c r="M1751" s="58"/>
      <c r="N1751" s="52"/>
    </row>
    <row r="1752" spans="2:14" x14ac:dyDescent="0.25">
      <c r="B1752" s="51"/>
      <c r="C1752" s="53"/>
      <c r="D1752" s="54"/>
      <c r="E1752" s="55"/>
      <c r="F1752" s="56"/>
      <c r="G1752" s="56"/>
      <c r="H1752" s="56"/>
      <c r="I1752" s="57"/>
      <c r="J1752" s="55"/>
      <c r="K1752" s="55"/>
      <c r="L1752" s="53"/>
      <c r="M1752" s="58"/>
      <c r="N1752" s="52"/>
    </row>
    <row r="1753" spans="2:14" x14ac:dyDescent="0.25">
      <c r="B1753" s="51"/>
      <c r="C1753" s="53"/>
      <c r="D1753" s="54"/>
      <c r="E1753" s="55"/>
      <c r="F1753" s="56"/>
      <c r="G1753" s="56"/>
      <c r="H1753" s="56"/>
      <c r="I1753" s="57"/>
      <c r="J1753" s="55"/>
      <c r="K1753" s="55"/>
      <c r="L1753" s="53"/>
      <c r="M1753" s="58"/>
      <c r="N1753" s="52"/>
    </row>
    <row r="1754" spans="2:14" x14ac:dyDescent="0.25">
      <c r="B1754" s="51"/>
      <c r="C1754" s="53"/>
      <c r="D1754" s="54"/>
      <c r="E1754" s="55"/>
      <c r="F1754" s="56"/>
      <c r="G1754" s="56"/>
      <c r="H1754" s="56"/>
      <c r="I1754" s="57"/>
      <c r="J1754" s="55"/>
      <c r="K1754" s="55"/>
      <c r="L1754" s="53"/>
      <c r="M1754" s="58"/>
      <c r="N1754" s="52"/>
    </row>
    <row r="1755" spans="2:14" x14ac:dyDescent="0.25">
      <c r="B1755" s="51"/>
      <c r="C1755" s="53"/>
      <c r="D1755" s="54"/>
      <c r="E1755" s="55"/>
      <c r="F1755" s="56"/>
      <c r="G1755" s="56"/>
      <c r="H1755" s="56"/>
      <c r="I1755" s="57"/>
      <c r="J1755" s="55"/>
      <c r="K1755" s="55"/>
      <c r="L1755" s="53"/>
      <c r="M1755" s="58"/>
      <c r="N1755" s="52"/>
    </row>
    <row r="1756" spans="2:14" x14ac:dyDescent="0.25">
      <c r="B1756" s="51"/>
      <c r="C1756" s="53"/>
      <c r="D1756" s="54"/>
      <c r="E1756" s="55"/>
      <c r="F1756" s="56"/>
      <c r="G1756" s="56"/>
      <c r="H1756" s="56"/>
      <c r="I1756" s="57"/>
      <c r="J1756" s="55"/>
      <c r="K1756" s="55"/>
      <c r="L1756" s="53"/>
      <c r="M1756" s="58"/>
      <c r="N1756" s="52"/>
    </row>
    <row r="1757" spans="2:14" x14ac:dyDescent="0.25">
      <c r="B1757" s="51"/>
      <c r="C1757" s="53"/>
      <c r="D1757" s="54"/>
      <c r="E1757" s="55"/>
      <c r="F1757" s="56"/>
      <c r="G1757" s="56"/>
      <c r="H1757" s="56"/>
      <c r="I1757" s="57"/>
      <c r="J1757" s="55"/>
      <c r="K1757" s="55"/>
      <c r="L1757" s="53"/>
      <c r="M1757" s="58"/>
      <c r="N1757" s="52"/>
    </row>
    <row r="1758" spans="2:14" x14ac:dyDescent="0.25">
      <c r="B1758" s="51"/>
      <c r="C1758" s="53"/>
      <c r="D1758" s="54"/>
      <c r="E1758" s="55"/>
      <c r="F1758" s="56"/>
      <c r="G1758" s="56"/>
      <c r="H1758" s="56"/>
      <c r="I1758" s="57"/>
      <c r="J1758" s="55"/>
      <c r="K1758" s="55"/>
      <c r="L1758" s="53"/>
      <c r="M1758" s="58"/>
      <c r="N1758" s="52"/>
    </row>
    <row r="1759" spans="2:14" x14ac:dyDescent="0.25">
      <c r="B1759" s="51"/>
      <c r="C1759" s="53"/>
      <c r="D1759" s="54"/>
      <c r="E1759" s="55"/>
      <c r="F1759" s="56"/>
      <c r="G1759" s="56"/>
      <c r="H1759" s="56"/>
      <c r="I1759" s="57"/>
      <c r="J1759" s="55"/>
      <c r="K1759" s="55"/>
      <c r="L1759" s="53"/>
      <c r="M1759" s="58"/>
      <c r="N1759" s="52"/>
    </row>
    <row r="1760" spans="2:14" x14ac:dyDescent="0.25">
      <c r="B1760" s="51"/>
      <c r="C1760" s="53"/>
      <c r="D1760" s="54"/>
      <c r="E1760" s="55"/>
      <c r="F1760" s="56"/>
      <c r="G1760" s="56"/>
      <c r="H1760" s="56"/>
      <c r="I1760" s="57"/>
      <c r="J1760" s="55"/>
      <c r="K1760" s="55"/>
      <c r="L1760" s="53"/>
      <c r="M1760" s="58"/>
      <c r="N1760" s="52"/>
    </row>
    <row r="1761" spans="2:14" x14ac:dyDescent="0.25">
      <c r="B1761" s="51"/>
      <c r="C1761" s="53"/>
      <c r="D1761" s="54"/>
      <c r="E1761" s="55"/>
      <c r="F1761" s="56"/>
      <c r="G1761" s="56"/>
      <c r="H1761" s="56"/>
      <c r="I1761" s="57"/>
      <c r="J1761" s="55"/>
      <c r="K1761" s="55"/>
      <c r="L1761" s="53"/>
      <c r="M1761" s="58"/>
      <c r="N1761" s="52"/>
    </row>
    <row r="1762" spans="2:14" x14ac:dyDescent="0.25">
      <c r="B1762" s="51"/>
      <c r="C1762" s="53"/>
      <c r="D1762" s="54"/>
      <c r="E1762" s="55"/>
      <c r="F1762" s="56"/>
      <c r="G1762" s="56"/>
      <c r="H1762" s="56"/>
      <c r="I1762" s="57"/>
      <c r="J1762" s="55"/>
      <c r="K1762" s="55"/>
      <c r="L1762" s="53"/>
      <c r="M1762" s="58"/>
      <c r="N1762" s="52"/>
    </row>
    <row r="1763" spans="2:14" x14ac:dyDescent="0.25">
      <c r="B1763" s="51"/>
      <c r="C1763" s="53"/>
      <c r="D1763" s="54"/>
      <c r="E1763" s="55"/>
      <c r="F1763" s="56"/>
      <c r="G1763" s="56"/>
      <c r="H1763" s="56"/>
      <c r="I1763" s="57"/>
      <c r="J1763" s="55"/>
      <c r="K1763" s="55"/>
      <c r="L1763" s="53"/>
      <c r="M1763" s="58"/>
      <c r="N1763" s="52"/>
    </row>
    <row r="1764" spans="2:14" x14ac:dyDescent="0.25">
      <c r="B1764" s="51"/>
      <c r="C1764" s="53"/>
      <c r="D1764" s="54"/>
      <c r="E1764" s="55"/>
      <c r="F1764" s="56"/>
      <c r="G1764" s="56"/>
      <c r="H1764" s="56"/>
      <c r="I1764" s="57"/>
      <c r="J1764" s="55"/>
      <c r="K1764" s="55"/>
      <c r="L1764" s="53"/>
      <c r="M1764" s="58"/>
      <c r="N1764" s="52"/>
    </row>
    <row r="1765" spans="2:14" x14ac:dyDescent="0.25">
      <c r="B1765" s="51"/>
      <c r="C1765" s="53"/>
      <c r="D1765" s="54"/>
      <c r="E1765" s="55"/>
      <c r="F1765" s="56"/>
      <c r="G1765" s="56"/>
      <c r="H1765" s="56"/>
      <c r="I1765" s="57"/>
      <c r="J1765" s="55"/>
      <c r="K1765" s="55"/>
      <c r="L1765" s="53"/>
      <c r="M1765" s="58"/>
      <c r="N1765" s="52"/>
    </row>
    <row r="1766" spans="2:14" x14ac:dyDescent="0.25">
      <c r="B1766" s="51"/>
      <c r="C1766" s="53"/>
      <c r="D1766" s="54"/>
      <c r="E1766" s="55"/>
      <c r="F1766" s="56"/>
      <c r="G1766" s="56"/>
      <c r="H1766" s="56"/>
      <c r="I1766" s="57"/>
      <c r="J1766" s="55"/>
      <c r="K1766" s="55"/>
      <c r="L1766" s="53"/>
      <c r="M1766" s="58"/>
      <c r="N1766" s="52"/>
    </row>
    <row r="1767" spans="2:14" x14ac:dyDescent="0.25">
      <c r="B1767" s="51"/>
      <c r="C1767" s="53"/>
      <c r="D1767" s="54"/>
      <c r="E1767" s="55"/>
      <c r="F1767" s="56"/>
      <c r="G1767" s="56"/>
      <c r="H1767" s="56"/>
      <c r="I1767" s="57"/>
      <c r="J1767" s="55"/>
      <c r="K1767" s="55"/>
      <c r="L1767" s="53"/>
      <c r="M1767" s="58"/>
      <c r="N1767" s="52"/>
    </row>
    <row r="1768" spans="2:14" x14ac:dyDescent="0.25">
      <c r="B1768" s="51"/>
      <c r="C1768" s="53"/>
      <c r="D1768" s="54"/>
      <c r="E1768" s="55"/>
      <c r="F1768" s="56"/>
      <c r="G1768" s="56"/>
      <c r="H1768" s="56"/>
      <c r="I1768" s="57"/>
      <c r="J1768" s="55"/>
      <c r="K1768" s="55"/>
      <c r="L1768" s="53"/>
      <c r="M1768" s="58"/>
      <c r="N1768" s="52"/>
    </row>
    <row r="1769" spans="2:14" x14ac:dyDescent="0.25">
      <c r="B1769" s="51"/>
      <c r="C1769" s="53"/>
      <c r="D1769" s="54"/>
      <c r="E1769" s="55"/>
      <c r="F1769" s="56"/>
      <c r="G1769" s="56"/>
      <c r="H1769" s="56"/>
      <c r="I1769" s="57"/>
      <c r="J1769" s="55"/>
      <c r="K1769" s="55"/>
      <c r="L1769" s="53"/>
      <c r="M1769" s="58"/>
      <c r="N1769" s="52"/>
    </row>
    <row r="1770" spans="2:14" x14ac:dyDescent="0.25">
      <c r="B1770" s="51"/>
      <c r="C1770" s="53"/>
      <c r="D1770" s="54"/>
      <c r="E1770" s="55"/>
      <c r="F1770" s="56"/>
      <c r="G1770" s="56"/>
      <c r="H1770" s="56"/>
      <c r="I1770" s="57"/>
      <c r="J1770" s="55"/>
      <c r="K1770" s="55"/>
      <c r="L1770" s="53"/>
      <c r="M1770" s="58"/>
      <c r="N1770" s="52"/>
    </row>
    <row r="1771" spans="2:14" x14ac:dyDescent="0.25">
      <c r="B1771" s="51"/>
      <c r="C1771" s="53"/>
      <c r="D1771" s="54"/>
      <c r="E1771" s="55"/>
      <c r="F1771" s="56"/>
      <c r="G1771" s="56"/>
      <c r="H1771" s="56"/>
      <c r="I1771" s="57"/>
      <c r="J1771" s="55"/>
      <c r="K1771" s="55"/>
      <c r="L1771" s="53"/>
      <c r="M1771" s="58"/>
      <c r="N1771" s="52"/>
    </row>
    <row r="1772" spans="2:14" x14ac:dyDescent="0.25">
      <c r="B1772" s="51"/>
      <c r="C1772" s="53"/>
      <c r="D1772" s="54"/>
      <c r="E1772" s="55"/>
      <c r="F1772" s="56"/>
      <c r="G1772" s="56"/>
      <c r="H1772" s="56"/>
      <c r="I1772" s="57"/>
      <c r="J1772" s="55"/>
      <c r="K1772" s="55"/>
      <c r="L1772" s="53"/>
      <c r="M1772" s="58"/>
      <c r="N1772" s="52"/>
    </row>
    <row r="1773" spans="2:14" x14ac:dyDescent="0.25">
      <c r="B1773" s="51"/>
      <c r="C1773" s="53"/>
      <c r="D1773" s="54"/>
      <c r="E1773" s="55"/>
      <c r="F1773" s="56"/>
      <c r="G1773" s="56"/>
      <c r="H1773" s="56"/>
      <c r="I1773" s="57"/>
      <c r="J1773" s="55"/>
      <c r="K1773" s="55"/>
      <c r="L1773" s="53"/>
      <c r="M1773" s="58"/>
      <c r="N1773" s="52"/>
    </row>
    <row r="1774" spans="2:14" x14ac:dyDescent="0.25">
      <c r="B1774" s="51"/>
      <c r="C1774" s="53"/>
      <c r="D1774" s="54"/>
      <c r="E1774" s="55"/>
      <c r="F1774" s="56"/>
      <c r="G1774" s="56"/>
      <c r="H1774" s="56"/>
      <c r="I1774" s="57"/>
      <c r="J1774" s="55"/>
      <c r="K1774" s="55"/>
      <c r="L1774" s="53"/>
      <c r="M1774" s="58"/>
      <c r="N1774" s="52"/>
    </row>
    <row r="1775" spans="2:14" x14ac:dyDescent="0.25">
      <c r="B1775" s="51"/>
      <c r="C1775" s="53"/>
      <c r="D1775" s="54"/>
      <c r="E1775" s="55"/>
      <c r="F1775" s="56"/>
      <c r="G1775" s="56"/>
      <c r="H1775" s="56"/>
      <c r="I1775" s="57"/>
      <c r="J1775" s="55"/>
      <c r="K1775" s="55"/>
      <c r="L1775" s="53"/>
      <c r="M1775" s="58"/>
      <c r="N1775" s="52"/>
    </row>
    <row r="1776" spans="2:14" x14ac:dyDescent="0.25">
      <c r="B1776" s="51"/>
      <c r="C1776" s="53"/>
      <c r="D1776" s="54"/>
      <c r="E1776" s="55"/>
      <c r="F1776" s="56"/>
      <c r="G1776" s="56"/>
      <c r="H1776" s="56"/>
      <c r="I1776" s="57"/>
      <c r="J1776" s="55"/>
      <c r="K1776" s="55"/>
      <c r="L1776" s="53"/>
      <c r="M1776" s="58"/>
      <c r="N1776" s="52"/>
    </row>
    <row r="1777" spans="2:14" x14ac:dyDescent="0.25">
      <c r="B1777" s="51"/>
      <c r="C1777" s="53"/>
      <c r="D1777" s="54"/>
      <c r="E1777" s="55"/>
      <c r="F1777" s="56"/>
      <c r="G1777" s="56"/>
      <c r="H1777" s="56"/>
      <c r="I1777" s="57"/>
      <c r="J1777" s="55"/>
      <c r="K1777" s="55"/>
      <c r="L1777" s="53"/>
      <c r="M1777" s="58"/>
      <c r="N1777" s="52"/>
    </row>
    <row r="1778" spans="2:14" x14ac:dyDescent="0.25">
      <c r="B1778" s="51"/>
      <c r="C1778" s="53"/>
      <c r="D1778" s="54"/>
      <c r="E1778" s="55"/>
      <c r="F1778" s="56"/>
      <c r="G1778" s="56"/>
      <c r="H1778" s="56"/>
      <c r="I1778" s="57"/>
      <c r="J1778" s="55"/>
      <c r="K1778" s="55"/>
      <c r="L1778" s="53"/>
      <c r="M1778" s="58"/>
      <c r="N1778" s="52"/>
    </row>
    <row r="1779" spans="2:14" x14ac:dyDescent="0.25">
      <c r="B1779" s="51"/>
      <c r="C1779" s="53"/>
      <c r="D1779" s="54"/>
      <c r="E1779" s="55"/>
      <c r="F1779" s="56"/>
      <c r="G1779" s="56"/>
      <c r="H1779" s="56"/>
      <c r="I1779" s="57"/>
      <c r="J1779" s="55"/>
      <c r="K1779" s="55"/>
      <c r="L1779" s="53"/>
      <c r="M1779" s="58"/>
      <c r="N1779" s="52"/>
    </row>
    <row r="1780" spans="2:14" x14ac:dyDescent="0.25">
      <c r="B1780" s="51"/>
      <c r="C1780" s="53"/>
      <c r="D1780" s="54"/>
      <c r="E1780" s="55"/>
      <c r="F1780" s="56"/>
      <c r="G1780" s="56"/>
      <c r="H1780" s="56"/>
      <c r="I1780" s="57"/>
      <c r="J1780" s="55"/>
      <c r="K1780" s="55"/>
      <c r="L1780" s="53"/>
      <c r="M1780" s="58"/>
      <c r="N1780" s="52"/>
    </row>
    <row r="1781" spans="2:14" x14ac:dyDescent="0.25">
      <c r="B1781" s="51"/>
      <c r="C1781" s="53"/>
      <c r="D1781" s="54"/>
      <c r="E1781" s="55"/>
      <c r="F1781" s="56"/>
      <c r="G1781" s="56"/>
      <c r="H1781" s="56"/>
      <c r="I1781" s="57"/>
      <c r="J1781" s="55"/>
      <c r="K1781" s="55"/>
      <c r="L1781" s="53"/>
      <c r="M1781" s="58"/>
      <c r="N1781" s="52"/>
    </row>
    <row r="1782" spans="2:14" x14ac:dyDescent="0.25">
      <c r="B1782" s="51"/>
      <c r="C1782" s="53"/>
      <c r="D1782" s="54"/>
      <c r="E1782" s="55"/>
      <c r="F1782" s="56"/>
      <c r="G1782" s="56"/>
      <c r="H1782" s="56"/>
      <c r="I1782" s="57"/>
      <c r="J1782" s="55"/>
      <c r="K1782" s="55"/>
      <c r="L1782" s="53"/>
      <c r="M1782" s="58"/>
      <c r="N1782" s="52"/>
    </row>
    <row r="1783" spans="2:14" x14ac:dyDescent="0.25">
      <c r="B1783" s="51"/>
      <c r="C1783" s="53"/>
      <c r="D1783" s="54"/>
      <c r="E1783" s="55"/>
      <c r="F1783" s="56"/>
      <c r="G1783" s="56"/>
      <c r="H1783" s="56"/>
      <c r="I1783" s="57"/>
      <c r="J1783" s="55"/>
      <c r="K1783" s="55"/>
      <c r="L1783" s="53"/>
      <c r="M1783" s="58"/>
      <c r="N1783" s="52"/>
    </row>
    <row r="1784" spans="2:14" x14ac:dyDescent="0.25">
      <c r="B1784" s="51"/>
      <c r="C1784" s="53"/>
      <c r="D1784" s="54"/>
      <c r="E1784" s="55"/>
      <c r="F1784" s="56"/>
      <c r="G1784" s="56"/>
      <c r="H1784" s="56"/>
      <c r="I1784" s="57"/>
      <c r="J1784" s="55"/>
      <c r="K1784" s="55"/>
      <c r="L1784" s="53"/>
      <c r="M1784" s="58"/>
      <c r="N1784" s="52"/>
    </row>
    <row r="1785" spans="2:14" x14ac:dyDescent="0.25">
      <c r="B1785" s="51"/>
      <c r="C1785" s="53"/>
      <c r="D1785" s="54"/>
      <c r="E1785" s="55"/>
      <c r="F1785" s="56"/>
      <c r="G1785" s="56"/>
      <c r="H1785" s="56"/>
      <c r="I1785" s="57"/>
      <c r="J1785" s="55"/>
      <c r="K1785" s="55"/>
      <c r="L1785" s="53"/>
      <c r="M1785" s="58"/>
      <c r="N1785" s="52"/>
    </row>
    <row r="1786" spans="2:14" x14ac:dyDescent="0.25">
      <c r="B1786" s="51"/>
      <c r="C1786" s="53"/>
      <c r="D1786" s="54"/>
      <c r="E1786" s="55"/>
      <c r="F1786" s="56"/>
      <c r="G1786" s="56"/>
      <c r="H1786" s="56"/>
      <c r="I1786" s="57"/>
      <c r="J1786" s="55"/>
      <c r="K1786" s="55"/>
      <c r="L1786" s="53"/>
      <c r="M1786" s="58"/>
      <c r="N1786" s="52"/>
    </row>
    <row r="1787" spans="2:14" x14ac:dyDescent="0.25">
      <c r="B1787" s="51"/>
      <c r="C1787" s="53"/>
      <c r="D1787" s="54"/>
      <c r="E1787" s="55"/>
      <c r="F1787" s="56"/>
      <c r="G1787" s="56"/>
      <c r="H1787" s="56"/>
      <c r="I1787" s="57"/>
      <c r="J1787" s="55"/>
      <c r="K1787" s="55"/>
      <c r="L1787" s="53"/>
      <c r="M1787" s="58"/>
      <c r="N1787" s="52"/>
    </row>
    <row r="1788" spans="2:14" x14ac:dyDescent="0.25">
      <c r="B1788" s="51"/>
      <c r="C1788" s="53"/>
      <c r="D1788" s="54"/>
      <c r="E1788" s="55"/>
      <c r="F1788" s="56"/>
      <c r="G1788" s="56"/>
      <c r="H1788" s="56"/>
      <c r="I1788" s="57"/>
      <c r="J1788" s="55"/>
      <c r="K1788" s="55"/>
      <c r="L1788" s="53"/>
      <c r="M1788" s="58"/>
      <c r="N1788" s="52"/>
    </row>
    <row r="1789" spans="2:14" x14ac:dyDescent="0.25">
      <c r="B1789" s="51"/>
      <c r="C1789" s="53"/>
      <c r="D1789" s="54"/>
      <c r="E1789" s="55"/>
      <c r="F1789" s="56"/>
      <c r="G1789" s="56"/>
      <c r="H1789" s="56"/>
      <c r="I1789" s="57"/>
      <c r="J1789" s="55"/>
      <c r="K1789" s="55"/>
      <c r="L1789" s="53"/>
      <c r="M1789" s="58"/>
      <c r="N1789" s="52"/>
    </row>
    <row r="1790" spans="2:14" x14ac:dyDescent="0.25">
      <c r="B1790" s="51"/>
      <c r="C1790" s="53"/>
      <c r="D1790" s="54"/>
      <c r="E1790" s="55"/>
      <c r="F1790" s="56"/>
      <c r="G1790" s="56"/>
      <c r="H1790" s="56"/>
      <c r="I1790" s="57"/>
      <c r="J1790" s="55"/>
      <c r="K1790" s="55"/>
      <c r="L1790" s="53"/>
      <c r="M1790" s="58"/>
      <c r="N1790" s="52"/>
    </row>
    <row r="1791" spans="2:14" x14ac:dyDescent="0.25">
      <c r="B1791" s="51"/>
      <c r="C1791" s="53"/>
      <c r="D1791" s="54"/>
      <c r="E1791" s="55"/>
      <c r="F1791" s="56"/>
      <c r="G1791" s="56"/>
      <c r="H1791" s="56"/>
      <c r="I1791" s="57"/>
      <c r="J1791" s="55"/>
      <c r="K1791" s="55"/>
      <c r="L1791" s="53"/>
      <c r="M1791" s="58"/>
      <c r="N1791" s="52"/>
    </row>
    <row r="1792" spans="2:14" x14ac:dyDescent="0.25">
      <c r="B1792" s="51"/>
      <c r="C1792" s="53"/>
      <c r="D1792" s="54"/>
      <c r="E1792" s="55"/>
      <c r="F1792" s="56"/>
      <c r="G1792" s="56"/>
      <c r="H1792" s="56"/>
      <c r="I1792" s="57"/>
      <c r="J1792" s="55"/>
      <c r="K1792" s="55"/>
      <c r="L1792" s="53"/>
      <c r="M1792" s="58"/>
      <c r="N1792" s="52"/>
    </row>
    <row r="1793" spans="2:14" x14ac:dyDescent="0.25">
      <c r="B1793" s="51"/>
      <c r="C1793" s="53"/>
      <c r="D1793" s="54"/>
      <c r="E1793" s="55"/>
      <c r="F1793" s="56"/>
      <c r="G1793" s="56"/>
      <c r="H1793" s="56"/>
      <c r="I1793" s="57"/>
      <c r="J1793" s="55"/>
      <c r="K1793" s="55"/>
      <c r="L1793" s="53"/>
      <c r="M1793" s="58"/>
      <c r="N1793" s="52"/>
    </row>
    <row r="1794" spans="2:14" x14ac:dyDescent="0.25">
      <c r="B1794" s="51"/>
      <c r="C1794" s="53"/>
      <c r="D1794" s="54"/>
      <c r="E1794" s="55"/>
      <c r="F1794" s="56"/>
      <c r="G1794" s="56"/>
      <c r="H1794" s="56"/>
      <c r="I1794" s="57"/>
      <c r="J1794" s="55"/>
      <c r="K1794" s="55"/>
      <c r="L1794" s="53"/>
      <c r="M1794" s="58"/>
      <c r="N1794" s="52"/>
    </row>
    <row r="1795" spans="2:14" x14ac:dyDescent="0.25">
      <c r="B1795" s="51"/>
      <c r="C1795" s="53"/>
      <c r="D1795" s="54"/>
      <c r="E1795" s="55"/>
      <c r="F1795" s="56"/>
      <c r="G1795" s="56"/>
      <c r="H1795" s="56"/>
      <c r="I1795" s="57"/>
      <c r="J1795" s="55"/>
      <c r="K1795" s="55"/>
      <c r="L1795" s="53"/>
      <c r="M1795" s="58"/>
      <c r="N1795" s="52"/>
    </row>
    <row r="1796" spans="2:14" x14ac:dyDescent="0.25">
      <c r="B1796" s="51"/>
      <c r="C1796" s="53"/>
      <c r="D1796" s="54"/>
      <c r="E1796" s="55"/>
      <c r="F1796" s="56"/>
      <c r="G1796" s="56"/>
      <c r="H1796" s="56"/>
      <c r="I1796" s="57"/>
      <c r="J1796" s="55"/>
      <c r="K1796" s="55"/>
      <c r="L1796" s="53"/>
      <c r="M1796" s="58"/>
      <c r="N1796" s="52"/>
    </row>
    <row r="1797" spans="2:14" x14ac:dyDescent="0.25">
      <c r="B1797" s="51"/>
      <c r="C1797" s="53"/>
      <c r="D1797" s="54"/>
      <c r="E1797" s="55"/>
      <c r="F1797" s="56"/>
      <c r="G1797" s="56"/>
      <c r="H1797" s="56"/>
      <c r="I1797" s="57"/>
      <c r="J1797" s="55"/>
      <c r="K1797" s="55"/>
      <c r="L1797" s="53"/>
      <c r="M1797" s="58"/>
      <c r="N1797" s="52"/>
    </row>
    <row r="1798" spans="2:14" x14ac:dyDescent="0.25">
      <c r="B1798" s="51"/>
      <c r="C1798" s="53"/>
      <c r="D1798" s="54"/>
      <c r="E1798" s="55"/>
      <c r="F1798" s="56"/>
      <c r="G1798" s="56"/>
      <c r="H1798" s="56"/>
      <c r="I1798" s="57"/>
      <c r="J1798" s="55"/>
      <c r="K1798" s="55"/>
      <c r="L1798" s="53"/>
      <c r="M1798" s="58"/>
      <c r="N1798" s="52"/>
    </row>
    <row r="1799" spans="2:14" x14ac:dyDescent="0.25">
      <c r="B1799" s="51"/>
      <c r="C1799" s="53"/>
      <c r="D1799" s="54"/>
      <c r="E1799" s="55"/>
      <c r="F1799" s="56"/>
      <c r="G1799" s="56"/>
      <c r="H1799" s="56"/>
      <c r="I1799" s="57"/>
      <c r="J1799" s="55"/>
      <c r="K1799" s="55"/>
      <c r="L1799" s="53"/>
      <c r="M1799" s="58"/>
      <c r="N1799" s="52"/>
    </row>
    <row r="1800" spans="2:14" x14ac:dyDescent="0.25">
      <c r="B1800" s="51"/>
      <c r="C1800" s="53"/>
      <c r="D1800" s="54"/>
      <c r="E1800" s="55"/>
      <c r="F1800" s="56"/>
      <c r="G1800" s="56"/>
      <c r="H1800" s="56"/>
      <c r="I1800" s="57"/>
      <c r="J1800" s="55"/>
      <c r="K1800" s="55"/>
      <c r="L1800" s="53"/>
      <c r="M1800" s="58"/>
      <c r="N1800" s="52"/>
    </row>
    <row r="1801" spans="2:14" x14ac:dyDescent="0.25">
      <c r="B1801" s="51"/>
      <c r="C1801" s="53"/>
      <c r="D1801" s="54"/>
      <c r="E1801" s="55"/>
      <c r="F1801" s="56"/>
      <c r="G1801" s="56"/>
      <c r="H1801" s="56"/>
      <c r="I1801" s="57"/>
      <c r="J1801" s="55"/>
      <c r="K1801" s="55"/>
      <c r="L1801" s="53"/>
      <c r="M1801" s="58"/>
      <c r="N1801" s="52"/>
    </row>
    <row r="1802" spans="2:14" x14ac:dyDescent="0.25">
      <c r="B1802" s="51"/>
      <c r="C1802" s="53"/>
      <c r="D1802" s="54"/>
      <c r="E1802" s="55"/>
      <c r="F1802" s="56"/>
      <c r="G1802" s="56"/>
      <c r="H1802" s="56"/>
      <c r="I1802" s="57"/>
      <c r="J1802" s="55"/>
      <c r="K1802" s="55"/>
      <c r="L1802" s="53"/>
      <c r="M1802" s="58"/>
      <c r="N1802" s="52"/>
    </row>
    <row r="1803" spans="2:14" x14ac:dyDescent="0.25">
      <c r="B1803" s="51"/>
      <c r="C1803" s="53"/>
      <c r="D1803" s="54"/>
      <c r="E1803" s="55"/>
      <c r="F1803" s="56"/>
      <c r="G1803" s="56"/>
      <c r="H1803" s="56"/>
      <c r="I1803" s="57"/>
      <c r="J1803" s="55"/>
      <c r="K1803" s="55"/>
      <c r="L1803" s="53"/>
      <c r="M1803" s="58"/>
      <c r="N1803" s="52"/>
    </row>
    <row r="1804" spans="2:14" x14ac:dyDescent="0.25">
      <c r="B1804" s="51"/>
      <c r="C1804" s="53"/>
      <c r="D1804" s="54"/>
      <c r="E1804" s="55"/>
      <c r="F1804" s="56"/>
      <c r="G1804" s="56"/>
      <c r="H1804" s="56"/>
      <c r="I1804" s="57"/>
      <c r="J1804" s="55"/>
      <c r="K1804" s="55"/>
      <c r="L1804" s="53"/>
      <c r="M1804" s="58"/>
      <c r="N1804" s="52"/>
    </row>
    <row r="1805" spans="2:14" x14ac:dyDescent="0.25">
      <c r="B1805" s="51"/>
      <c r="C1805" s="53"/>
      <c r="D1805" s="54"/>
      <c r="E1805" s="55"/>
      <c r="F1805" s="56"/>
      <c r="G1805" s="56"/>
      <c r="H1805" s="56"/>
      <c r="I1805" s="57"/>
      <c r="J1805" s="55"/>
      <c r="K1805" s="55"/>
      <c r="L1805" s="53"/>
      <c r="M1805" s="58"/>
      <c r="N1805" s="52"/>
    </row>
    <row r="1806" spans="2:14" x14ac:dyDescent="0.25">
      <c r="B1806" s="51"/>
      <c r="C1806" s="53"/>
      <c r="D1806" s="54"/>
      <c r="E1806" s="55"/>
      <c r="F1806" s="56"/>
      <c r="G1806" s="56"/>
      <c r="H1806" s="56"/>
      <c r="I1806" s="57"/>
      <c r="J1806" s="55"/>
      <c r="K1806" s="55"/>
      <c r="L1806" s="53"/>
      <c r="M1806" s="58"/>
      <c r="N1806" s="52"/>
    </row>
    <row r="1807" spans="2:14" x14ac:dyDescent="0.25">
      <c r="B1807" s="51"/>
      <c r="C1807" s="53"/>
      <c r="D1807" s="54"/>
      <c r="E1807" s="55"/>
      <c r="F1807" s="56"/>
      <c r="G1807" s="56"/>
      <c r="H1807" s="56"/>
      <c r="I1807" s="57"/>
      <c r="J1807" s="55"/>
      <c r="K1807" s="55"/>
      <c r="L1807" s="53"/>
      <c r="M1807" s="58"/>
      <c r="N1807" s="52"/>
    </row>
    <row r="1808" spans="2:14" x14ac:dyDescent="0.25">
      <c r="B1808" s="51"/>
      <c r="C1808" s="53"/>
      <c r="D1808" s="54"/>
      <c r="E1808" s="55"/>
      <c r="F1808" s="56"/>
      <c r="G1808" s="56"/>
      <c r="H1808" s="56"/>
      <c r="I1808" s="57"/>
      <c r="J1808" s="55"/>
      <c r="K1808" s="55"/>
      <c r="L1808" s="53"/>
      <c r="M1808" s="58"/>
      <c r="N1808" s="52"/>
    </row>
    <row r="1809" spans="2:14" x14ac:dyDescent="0.25">
      <c r="B1809" s="51"/>
      <c r="C1809" s="53"/>
      <c r="D1809" s="54"/>
      <c r="E1809" s="55"/>
      <c r="F1809" s="56"/>
      <c r="G1809" s="56"/>
      <c r="H1809" s="56"/>
      <c r="I1809" s="57"/>
      <c r="J1809" s="55"/>
      <c r="K1809" s="55"/>
      <c r="L1809" s="53"/>
      <c r="M1809" s="58"/>
      <c r="N1809" s="52"/>
    </row>
    <row r="1810" spans="2:14" x14ac:dyDescent="0.25">
      <c r="B1810" s="51"/>
      <c r="C1810" s="53"/>
      <c r="D1810" s="54"/>
      <c r="E1810" s="55"/>
      <c r="F1810" s="56"/>
      <c r="G1810" s="56"/>
      <c r="H1810" s="56"/>
      <c r="I1810" s="57"/>
      <c r="J1810" s="55"/>
      <c r="K1810" s="55"/>
      <c r="L1810" s="53"/>
      <c r="M1810" s="58"/>
      <c r="N1810" s="52"/>
    </row>
    <row r="1811" spans="2:14" x14ac:dyDescent="0.25">
      <c r="B1811" s="51"/>
      <c r="C1811" s="53"/>
      <c r="D1811" s="54"/>
      <c r="E1811" s="55"/>
      <c r="F1811" s="56"/>
      <c r="G1811" s="56"/>
      <c r="H1811" s="56"/>
      <c r="I1811" s="57"/>
      <c r="J1811" s="55"/>
      <c r="K1811" s="55"/>
      <c r="L1811" s="53"/>
      <c r="M1811" s="58"/>
      <c r="N1811" s="52"/>
    </row>
    <row r="1812" spans="2:14" x14ac:dyDescent="0.25">
      <c r="B1812" s="51"/>
      <c r="C1812" s="53"/>
      <c r="D1812" s="54"/>
      <c r="E1812" s="55"/>
      <c r="F1812" s="56"/>
      <c r="G1812" s="56"/>
      <c r="H1812" s="56"/>
      <c r="I1812" s="57"/>
      <c r="J1812" s="55"/>
      <c r="K1812" s="55"/>
      <c r="L1812" s="53"/>
      <c r="M1812" s="58"/>
      <c r="N1812" s="52"/>
    </row>
    <row r="1813" spans="2:14" x14ac:dyDescent="0.25">
      <c r="B1813" s="51"/>
      <c r="C1813" s="53"/>
      <c r="D1813" s="54"/>
      <c r="E1813" s="55"/>
      <c r="F1813" s="56"/>
      <c r="G1813" s="56"/>
      <c r="H1813" s="56"/>
      <c r="I1813" s="57"/>
      <c r="J1813" s="55"/>
      <c r="K1813" s="55"/>
      <c r="L1813" s="53"/>
      <c r="M1813" s="58"/>
      <c r="N1813" s="52"/>
    </row>
    <row r="1814" spans="2:14" x14ac:dyDescent="0.25">
      <c r="B1814" s="51"/>
      <c r="C1814" s="53"/>
      <c r="D1814" s="54"/>
      <c r="E1814" s="55"/>
      <c r="F1814" s="56"/>
      <c r="G1814" s="56"/>
      <c r="H1814" s="56"/>
      <c r="I1814" s="57"/>
      <c r="J1814" s="55"/>
      <c r="K1814" s="55"/>
      <c r="L1814" s="53"/>
      <c r="M1814" s="58"/>
      <c r="N1814" s="52"/>
    </row>
    <row r="1815" spans="2:14" x14ac:dyDescent="0.25">
      <c r="B1815" s="51"/>
      <c r="C1815" s="53"/>
      <c r="D1815" s="54"/>
      <c r="E1815" s="55"/>
      <c r="F1815" s="56"/>
      <c r="G1815" s="56"/>
      <c r="H1815" s="56"/>
      <c r="I1815" s="57"/>
      <c r="J1815" s="55"/>
      <c r="K1815" s="55"/>
      <c r="L1815" s="53"/>
      <c r="M1815" s="58"/>
      <c r="N1815" s="52"/>
    </row>
    <row r="1816" spans="2:14" x14ac:dyDescent="0.25">
      <c r="B1816" s="51"/>
      <c r="C1816" s="53"/>
      <c r="D1816" s="54"/>
      <c r="E1816" s="55"/>
      <c r="F1816" s="56"/>
      <c r="G1816" s="56"/>
      <c r="H1816" s="56"/>
      <c r="I1816" s="57"/>
      <c r="J1816" s="55"/>
      <c r="K1816" s="55"/>
      <c r="L1816" s="53"/>
      <c r="M1816" s="58"/>
      <c r="N1816" s="52"/>
    </row>
    <row r="1817" spans="2:14" x14ac:dyDescent="0.25">
      <c r="B1817" s="51"/>
      <c r="C1817" s="53"/>
      <c r="D1817" s="54"/>
      <c r="E1817" s="55"/>
      <c r="F1817" s="56"/>
      <c r="G1817" s="56"/>
      <c r="H1817" s="56"/>
      <c r="I1817" s="57"/>
      <c r="J1817" s="55"/>
      <c r="K1817" s="55"/>
      <c r="L1817" s="53"/>
      <c r="M1817" s="58"/>
      <c r="N1817" s="52"/>
    </row>
    <row r="1818" spans="2:14" x14ac:dyDescent="0.25">
      <c r="B1818" s="51"/>
      <c r="C1818" s="53"/>
      <c r="D1818" s="54"/>
      <c r="E1818" s="55"/>
      <c r="F1818" s="56"/>
      <c r="G1818" s="56"/>
      <c r="H1818" s="56"/>
      <c r="I1818" s="57"/>
      <c r="J1818" s="55"/>
      <c r="K1818" s="55"/>
      <c r="L1818" s="53"/>
      <c r="M1818" s="58"/>
      <c r="N1818" s="52"/>
    </row>
    <row r="1819" spans="2:14" x14ac:dyDescent="0.25">
      <c r="B1819" s="51"/>
      <c r="C1819" s="53"/>
      <c r="D1819" s="54"/>
      <c r="E1819" s="55"/>
      <c r="F1819" s="56"/>
      <c r="G1819" s="56"/>
      <c r="H1819" s="56"/>
      <c r="I1819" s="57"/>
      <c r="J1819" s="55"/>
      <c r="K1819" s="55"/>
      <c r="L1819" s="53"/>
      <c r="M1819" s="58"/>
      <c r="N1819" s="52"/>
    </row>
    <row r="1820" spans="2:14" x14ac:dyDescent="0.25">
      <c r="B1820" s="51"/>
      <c r="C1820" s="53"/>
      <c r="D1820" s="54"/>
      <c r="E1820" s="55"/>
      <c r="F1820" s="56"/>
      <c r="G1820" s="56"/>
      <c r="H1820" s="56"/>
      <c r="I1820" s="57"/>
      <c r="J1820" s="55"/>
      <c r="K1820" s="55"/>
      <c r="L1820" s="53"/>
      <c r="M1820" s="58"/>
      <c r="N1820" s="52"/>
    </row>
    <row r="1821" spans="2:14" x14ac:dyDescent="0.25">
      <c r="B1821" s="51"/>
      <c r="C1821" s="53"/>
      <c r="D1821" s="54"/>
      <c r="E1821" s="55"/>
      <c r="F1821" s="56"/>
      <c r="G1821" s="56"/>
      <c r="H1821" s="56"/>
      <c r="I1821" s="57"/>
      <c r="J1821" s="55"/>
      <c r="K1821" s="55"/>
      <c r="L1821" s="53"/>
      <c r="M1821" s="58"/>
      <c r="N1821" s="52"/>
    </row>
    <row r="1822" spans="2:14" x14ac:dyDescent="0.25">
      <c r="B1822" s="51"/>
      <c r="C1822" s="53"/>
      <c r="D1822" s="54"/>
      <c r="E1822" s="55"/>
      <c r="F1822" s="56"/>
      <c r="G1822" s="56"/>
      <c r="H1822" s="56"/>
      <c r="I1822" s="57"/>
      <c r="J1822" s="55"/>
      <c r="K1822" s="55"/>
      <c r="L1822" s="53"/>
      <c r="M1822" s="58"/>
      <c r="N1822" s="52"/>
    </row>
    <row r="1823" spans="2:14" x14ac:dyDescent="0.25">
      <c r="B1823" s="51"/>
      <c r="C1823" s="53"/>
      <c r="D1823" s="54"/>
      <c r="E1823" s="55"/>
      <c r="F1823" s="56"/>
      <c r="G1823" s="56"/>
      <c r="H1823" s="56"/>
      <c r="I1823" s="57"/>
      <c r="J1823" s="55"/>
      <c r="K1823" s="55"/>
      <c r="L1823" s="53"/>
      <c r="M1823" s="58"/>
      <c r="N1823" s="52"/>
    </row>
    <row r="1824" spans="2:14" x14ac:dyDescent="0.25">
      <c r="B1824" s="51"/>
      <c r="C1824" s="53"/>
      <c r="D1824" s="54"/>
      <c r="E1824" s="55"/>
      <c r="F1824" s="56"/>
      <c r="G1824" s="56"/>
      <c r="H1824" s="56"/>
      <c r="I1824" s="57"/>
      <c r="J1824" s="55"/>
      <c r="K1824" s="55"/>
      <c r="L1824" s="53"/>
      <c r="M1824" s="58"/>
      <c r="N1824" s="52"/>
    </row>
    <row r="1825" spans="2:14" x14ac:dyDescent="0.25">
      <c r="B1825" s="51"/>
      <c r="C1825" s="53"/>
      <c r="D1825" s="54"/>
      <c r="E1825" s="55"/>
      <c r="F1825" s="56"/>
      <c r="G1825" s="56"/>
      <c r="H1825" s="56"/>
      <c r="I1825" s="57"/>
      <c r="J1825" s="55"/>
      <c r="K1825" s="55"/>
      <c r="L1825" s="53"/>
      <c r="M1825" s="58"/>
      <c r="N1825" s="52"/>
    </row>
    <row r="1826" spans="2:14" x14ac:dyDescent="0.25">
      <c r="B1826" s="51"/>
      <c r="C1826" s="53"/>
      <c r="D1826" s="54"/>
      <c r="E1826" s="55"/>
      <c r="F1826" s="56"/>
      <c r="G1826" s="56"/>
      <c r="H1826" s="56"/>
      <c r="I1826" s="57"/>
      <c r="J1826" s="55"/>
      <c r="K1826" s="55"/>
      <c r="L1826" s="53"/>
      <c r="M1826" s="58"/>
      <c r="N1826" s="52"/>
    </row>
    <row r="1827" spans="2:14" x14ac:dyDescent="0.25">
      <c r="B1827" s="51"/>
      <c r="C1827" s="53"/>
      <c r="D1827" s="54"/>
      <c r="E1827" s="55"/>
      <c r="F1827" s="56"/>
      <c r="G1827" s="56"/>
      <c r="H1827" s="56"/>
      <c r="I1827" s="57"/>
      <c r="J1827" s="55"/>
      <c r="K1827" s="55"/>
      <c r="L1827" s="53"/>
      <c r="M1827" s="58"/>
      <c r="N1827" s="52"/>
    </row>
    <row r="1828" spans="2:14" x14ac:dyDescent="0.25">
      <c r="B1828" s="51"/>
      <c r="C1828" s="53"/>
      <c r="D1828" s="54"/>
      <c r="E1828" s="55"/>
      <c r="F1828" s="56"/>
      <c r="G1828" s="56"/>
      <c r="H1828" s="56"/>
      <c r="I1828" s="57"/>
      <c r="J1828" s="55"/>
      <c r="K1828" s="55"/>
      <c r="L1828" s="53"/>
      <c r="M1828" s="58"/>
      <c r="N1828" s="52"/>
    </row>
    <row r="1829" spans="2:14" x14ac:dyDescent="0.25">
      <c r="B1829" s="51"/>
      <c r="C1829" s="53"/>
      <c r="D1829" s="54"/>
      <c r="E1829" s="55"/>
      <c r="F1829" s="56"/>
      <c r="G1829" s="56"/>
      <c r="H1829" s="56"/>
      <c r="I1829" s="57"/>
      <c r="J1829" s="55"/>
      <c r="K1829" s="55"/>
      <c r="L1829" s="53"/>
      <c r="M1829" s="58"/>
      <c r="N1829" s="52"/>
    </row>
    <row r="1830" spans="2:14" x14ac:dyDescent="0.25">
      <c r="B1830" s="51"/>
      <c r="C1830" s="53"/>
      <c r="D1830" s="54"/>
      <c r="E1830" s="55"/>
      <c r="F1830" s="56"/>
      <c r="G1830" s="56"/>
      <c r="H1830" s="56"/>
      <c r="I1830" s="57"/>
      <c r="J1830" s="55"/>
      <c r="K1830" s="55"/>
      <c r="L1830" s="53"/>
      <c r="M1830" s="58"/>
      <c r="N1830" s="52"/>
    </row>
    <row r="1831" spans="2:14" x14ac:dyDescent="0.25">
      <c r="B1831" s="51"/>
      <c r="C1831" s="53"/>
      <c r="D1831" s="54"/>
      <c r="E1831" s="55"/>
      <c r="F1831" s="56"/>
      <c r="G1831" s="56"/>
      <c r="H1831" s="56"/>
      <c r="I1831" s="57"/>
      <c r="J1831" s="55"/>
      <c r="K1831" s="55"/>
      <c r="L1831" s="53"/>
      <c r="M1831" s="58"/>
      <c r="N1831" s="52"/>
    </row>
    <row r="1832" spans="2:14" x14ac:dyDescent="0.25">
      <c r="B1832" s="51"/>
      <c r="C1832" s="53"/>
      <c r="D1832" s="54"/>
      <c r="E1832" s="55"/>
      <c r="F1832" s="56"/>
      <c r="G1832" s="56"/>
      <c r="H1832" s="56"/>
      <c r="I1832" s="57"/>
      <c r="J1832" s="55"/>
      <c r="K1832" s="55"/>
      <c r="L1832" s="53"/>
      <c r="M1832" s="58"/>
      <c r="N1832" s="52"/>
    </row>
    <row r="1833" spans="2:14" x14ac:dyDescent="0.25">
      <c r="B1833" s="51"/>
      <c r="C1833" s="53"/>
      <c r="D1833" s="54"/>
      <c r="E1833" s="55"/>
      <c r="F1833" s="56"/>
      <c r="G1833" s="56"/>
      <c r="H1833" s="56"/>
      <c r="I1833" s="57"/>
      <c r="J1833" s="55"/>
      <c r="K1833" s="55"/>
      <c r="L1833" s="53"/>
      <c r="M1833" s="58"/>
      <c r="N1833" s="52"/>
    </row>
    <row r="1834" spans="2:14" x14ac:dyDescent="0.25">
      <c r="B1834" s="51"/>
      <c r="C1834" s="53"/>
      <c r="D1834" s="54"/>
      <c r="E1834" s="55"/>
      <c r="F1834" s="56"/>
      <c r="G1834" s="56"/>
      <c r="H1834" s="56"/>
      <c r="I1834" s="57"/>
      <c r="J1834" s="55"/>
      <c r="K1834" s="55"/>
      <c r="L1834" s="53"/>
      <c r="M1834" s="58"/>
      <c r="N1834" s="52"/>
    </row>
    <row r="1835" spans="2:14" x14ac:dyDescent="0.25">
      <c r="B1835" s="51"/>
      <c r="C1835" s="53"/>
      <c r="D1835" s="54"/>
      <c r="E1835" s="55"/>
      <c r="F1835" s="56"/>
      <c r="G1835" s="56"/>
      <c r="H1835" s="56"/>
      <c r="I1835" s="57"/>
      <c r="J1835" s="55"/>
      <c r="K1835" s="55"/>
      <c r="L1835" s="53"/>
      <c r="M1835" s="58"/>
      <c r="N1835" s="52"/>
    </row>
    <row r="1836" spans="2:14" x14ac:dyDescent="0.25">
      <c r="B1836" s="51"/>
      <c r="C1836" s="53"/>
      <c r="D1836" s="54"/>
      <c r="E1836" s="55"/>
      <c r="F1836" s="56"/>
      <c r="G1836" s="56"/>
      <c r="H1836" s="56"/>
      <c r="I1836" s="57"/>
      <c r="J1836" s="55"/>
      <c r="K1836" s="55"/>
      <c r="L1836" s="53"/>
      <c r="M1836" s="58"/>
      <c r="N1836" s="52"/>
    </row>
    <row r="1837" spans="2:14" x14ac:dyDescent="0.25">
      <c r="B1837" s="51"/>
      <c r="C1837" s="53"/>
      <c r="D1837" s="54"/>
      <c r="E1837" s="55"/>
      <c r="F1837" s="56"/>
      <c r="G1837" s="56"/>
      <c r="H1837" s="56"/>
      <c r="I1837" s="57"/>
      <c r="J1837" s="55"/>
      <c r="K1837" s="55"/>
      <c r="L1837" s="53"/>
      <c r="M1837" s="58"/>
      <c r="N1837" s="52"/>
    </row>
    <row r="1838" spans="2:14" x14ac:dyDescent="0.25">
      <c r="B1838" s="51"/>
      <c r="C1838" s="53"/>
      <c r="D1838" s="54"/>
      <c r="E1838" s="55"/>
      <c r="F1838" s="56"/>
      <c r="G1838" s="56"/>
      <c r="H1838" s="56"/>
      <c r="I1838" s="57"/>
      <c r="J1838" s="55"/>
      <c r="K1838" s="55"/>
      <c r="L1838" s="53"/>
      <c r="M1838" s="58"/>
      <c r="N1838" s="52"/>
    </row>
    <row r="1839" spans="2:14" x14ac:dyDescent="0.25">
      <c r="B1839" s="51"/>
      <c r="C1839" s="53"/>
      <c r="D1839" s="54"/>
      <c r="E1839" s="55"/>
      <c r="F1839" s="56"/>
      <c r="G1839" s="56"/>
      <c r="H1839" s="56"/>
      <c r="I1839" s="57"/>
      <c r="J1839" s="55"/>
      <c r="K1839" s="55"/>
      <c r="L1839" s="53"/>
      <c r="M1839" s="58"/>
      <c r="N1839" s="52"/>
    </row>
    <row r="1840" spans="2:14" x14ac:dyDescent="0.25">
      <c r="B1840" s="51"/>
      <c r="C1840" s="53"/>
      <c r="D1840" s="54"/>
      <c r="E1840" s="55"/>
      <c r="F1840" s="56"/>
      <c r="G1840" s="56"/>
      <c r="H1840" s="56"/>
      <c r="I1840" s="57"/>
      <c r="J1840" s="55"/>
      <c r="K1840" s="55"/>
      <c r="L1840" s="53"/>
      <c r="M1840" s="58"/>
      <c r="N1840" s="52"/>
    </row>
    <row r="1841" spans="2:14" x14ac:dyDescent="0.25">
      <c r="B1841" s="51"/>
      <c r="C1841" s="53"/>
      <c r="D1841" s="54"/>
      <c r="E1841" s="55"/>
      <c r="F1841" s="56"/>
      <c r="G1841" s="56"/>
      <c r="H1841" s="56"/>
      <c r="I1841" s="57"/>
      <c r="J1841" s="55"/>
      <c r="K1841" s="55"/>
      <c r="L1841" s="53"/>
      <c r="M1841" s="58"/>
      <c r="N1841" s="52"/>
    </row>
    <row r="1842" spans="2:14" x14ac:dyDescent="0.25">
      <c r="B1842" s="51"/>
      <c r="C1842" s="53"/>
      <c r="D1842" s="54"/>
      <c r="E1842" s="55"/>
      <c r="F1842" s="56"/>
      <c r="G1842" s="56"/>
      <c r="H1842" s="56"/>
      <c r="I1842" s="57"/>
      <c r="J1842" s="55"/>
      <c r="K1842" s="55"/>
      <c r="L1842" s="53"/>
      <c r="M1842" s="58"/>
      <c r="N1842" s="52"/>
    </row>
    <row r="1843" spans="2:14" x14ac:dyDescent="0.25">
      <c r="B1843" s="51"/>
      <c r="C1843" s="53"/>
      <c r="D1843" s="54"/>
      <c r="E1843" s="55"/>
      <c r="F1843" s="56"/>
      <c r="G1843" s="56"/>
      <c r="H1843" s="56"/>
      <c r="I1843" s="57"/>
      <c r="J1843" s="55"/>
      <c r="K1843" s="55"/>
      <c r="L1843" s="53"/>
      <c r="M1843" s="58"/>
      <c r="N1843" s="52"/>
    </row>
    <row r="1844" spans="2:14" x14ac:dyDescent="0.25">
      <c r="B1844" s="51"/>
      <c r="C1844" s="53"/>
      <c r="D1844" s="54"/>
      <c r="E1844" s="55"/>
      <c r="F1844" s="56"/>
      <c r="G1844" s="56"/>
      <c r="H1844" s="56"/>
      <c r="I1844" s="57"/>
      <c r="J1844" s="55"/>
      <c r="K1844" s="55"/>
      <c r="L1844" s="53"/>
      <c r="M1844" s="58"/>
      <c r="N1844" s="52"/>
    </row>
    <row r="1845" spans="2:14" x14ac:dyDescent="0.25">
      <c r="B1845" s="51"/>
      <c r="C1845" s="53"/>
      <c r="D1845" s="54"/>
      <c r="E1845" s="55"/>
      <c r="F1845" s="56"/>
      <c r="G1845" s="56"/>
      <c r="H1845" s="56"/>
      <c r="I1845" s="57"/>
      <c r="J1845" s="55"/>
      <c r="K1845" s="55"/>
      <c r="L1845" s="53"/>
      <c r="M1845" s="58"/>
      <c r="N1845" s="52"/>
    </row>
    <row r="1846" spans="2:14" x14ac:dyDescent="0.25">
      <c r="B1846" s="51"/>
      <c r="C1846" s="53"/>
      <c r="D1846" s="54"/>
      <c r="E1846" s="55"/>
      <c r="F1846" s="56"/>
      <c r="G1846" s="56"/>
      <c r="H1846" s="56"/>
      <c r="I1846" s="57"/>
      <c r="J1846" s="55"/>
      <c r="K1846" s="55"/>
      <c r="L1846" s="53"/>
      <c r="M1846" s="58"/>
      <c r="N1846" s="52"/>
    </row>
    <row r="1847" spans="2:14" x14ac:dyDescent="0.25">
      <c r="B1847" s="51"/>
      <c r="C1847" s="53"/>
      <c r="D1847" s="54"/>
      <c r="E1847" s="55"/>
      <c r="F1847" s="56"/>
      <c r="G1847" s="56"/>
      <c r="H1847" s="56"/>
      <c r="I1847" s="57"/>
      <c r="J1847" s="55"/>
      <c r="K1847" s="55"/>
      <c r="L1847" s="53"/>
      <c r="M1847" s="58"/>
      <c r="N1847" s="52"/>
    </row>
    <row r="1848" spans="2:14" x14ac:dyDescent="0.25">
      <c r="B1848" s="51"/>
      <c r="C1848" s="53"/>
      <c r="D1848" s="54"/>
      <c r="E1848" s="55"/>
      <c r="F1848" s="56"/>
      <c r="G1848" s="56"/>
      <c r="H1848" s="56"/>
      <c r="I1848" s="57"/>
      <c r="J1848" s="55"/>
      <c r="K1848" s="55"/>
      <c r="L1848" s="53"/>
      <c r="M1848" s="58"/>
      <c r="N1848" s="52"/>
    </row>
    <row r="1849" spans="2:14" x14ac:dyDescent="0.25">
      <c r="B1849" s="51"/>
      <c r="C1849" s="53"/>
      <c r="D1849" s="54"/>
      <c r="E1849" s="55"/>
      <c r="F1849" s="56"/>
      <c r="G1849" s="56"/>
      <c r="H1849" s="56"/>
      <c r="I1849" s="57"/>
      <c r="J1849" s="55"/>
      <c r="K1849" s="55"/>
      <c r="L1849" s="53"/>
      <c r="M1849" s="58"/>
      <c r="N1849" s="52"/>
    </row>
    <row r="1850" spans="2:14" x14ac:dyDescent="0.25">
      <c r="B1850" s="51"/>
      <c r="C1850" s="53"/>
      <c r="D1850" s="54"/>
      <c r="E1850" s="55"/>
      <c r="F1850" s="56"/>
      <c r="G1850" s="56"/>
      <c r="H1850" s="56"/>
      <c r="I1850" s="57"/>
      <c r="J1850" s="55"/>
      <c r="K1850" s="55"/>
      <c r="L1850" s="53"/>
      <c r="M1850" s="58"/>
      <c r="N1850" s="52"/>
    </row>
    <row r="1851" spans="2:14" x14ac:dyDescent="0.25">
      <c r="B1851" s="51"/>
      <c r="C1851" s="53"/>
      <c r="D1851" s="54"/>
      <c r="E1851" s="55"/>
      <c r="F1851" s="56"/>
      <c r="G1851" s="56"/>
      <c r="H1851" s="56"/>
      <c r="I1851" s="57"/>
      <c r="J1851" s="55"/>
      <c r="K1851" s="55"/>
      <c r="L1851" s="53"/>
      <c r="M1851" s="58"/>
      <c r="N1851" s="52"/>
    </row>
    <row r="1852" spans="2:14" x14ac:dyDescent="0.25">
      <c r="B1852" s="51"/>
      <c r="C1852" s="53"/>
      <c r="D1852" s="54"/>
      <c r="E1852" s="55"/>
      <c r="F1852" s="56"/>
      <c r="G1852" s="56"/>
      <c r="H1852" s="56"/>
      <c r="I1852" s="57"/>
      <c r="J1852" s="55"/>
      <c r="K1852" s="55"/>
      <c r="L1852" s="53"/>
      <c r="M1852" s="58"/>
      <c r="N1852" s="52"/>
    </row>
    <row r="1853" spans="2:14" x14ac:dyDescent="0.25">
      <c r="B1853" s="51"/>
      <c r="C1853" s="53"/>
      <c r="D1853" s="54"/>
      <c r="E1853" s="55"/>
      <c r="F1853" s="56"/>
      <c r="G1853" s="56"/>
      <c r="H1853" s="56"/>
      <c r="I1853" s="57"/>
      <c r="J1853" s="55"/>
      <c r="K1853" s="55"/>
      <c r="L1853" s="53"/>
      <c r="M1853" s="58"/>
      <c r="N1853" s="52"/>
    </row>
    <row r="1854" spans="2:14" x14ac:dyDescent="0.25">
      <c r="B1854" s="51"/>
      <c r="C1854" s="53"/>
      <c r="D1854" s="54"/>
      <c r="E1854" s="55"/>
      <c r="F1854" s="56"/>
      <c r="G1854" s="56"/>
      <c r="H1854" s="56"/>
      <c r="I1854" s="57"/>
      <c r="J1854" s="55"/>
      <c r="K1854" s="55"/>
      <c r="L1854" s="53"/>
      <c r="M1854" s="58"/>
      <c r="N1854" s="52"/>
    </row>
    <row r="1855" spans="2:14" x14ac:dyDescent="0.25">
      <c r="B1855" s="51"/>
      <c r="C1855" s="53"/>
      <c r="D1855" s="54"/>
      <c r="E1855" s="55"/>
      <c r="F1855" s="56"/>
      <c r="G1855" s="56"/>
      <c r="H1855" s="56"/>
      <c r="I1855" s="57"/>
      <c r="J1855" s="55"/>
      <c r="K1855" s="55"/>
      <c r="L1855" s="53"/>
      <c r="M1855" s="58"/>
      <c r="N1855" s="52"/>
    </row>
    <row r="1856" spans="2:14" x14ac:dyDescent="0.25">
      <c r="B1856" s="51"/>
      <c r="C1856" s="53"/>
      <c r="D1856" s="54"/>
      <c r="E1856" s="55"/>
      <c r="F1856" s="56"/>
      <c r="G1856" s="56"/>
      <c r="H1856" s="56"/>
      <c r="I1856" s="57"/>
      <c r="J1856" s="55"/>
      <c r="K1856" s="55"/>
      <c r="L1856" s="53"/>
      <c r="M1856" s="58"/>
      <c r="N1856" s="52"/>
    </row>
    <row r="1857" spans="2:14" x14ac:dyDescent="0.25">
      <c r="B1857" s="51"/>
      <c r="C1857" s="53"/>
      <c r="D1857" s="54"/>
      <c r="E1857" s="55"/>
      <c r="F1857" s="56"/>
      <c r="G1857" s="56"/>
      <c r="H1857" s="56"/>
      <c r="I1857" s="57"/>
      <c r="J1857" s="55"/>
      <c r="K1857" s="55"/>
      <c r="L1857" s="53"/>
      <c r="M1857" s="58"/>
      <c r="N1857" s="52"/>
    </row>
    <row r="1858" spans="2:14" x14ac:dyDescent="0.25">
      <c r="B1858" s="51"/>
      <c r="C1858" s="53"/>
      <c r="D1858" s="54"/>
      <c r="E1858" s="55"/>
      <c r="F1858" s="56"/>
      <c r="G1858" s="56"/>
      <c r="H1858" s="56"/>
      <c r="I1858" s="57"/>
      <c r="J1858" s="55"/>
      <c r="K1858" s="55"/>
      <c r="L1858" s="53"/>
      <c r="M1858" s="58"/>
      <c r="N1858" s="52"/>
    </row>
    <row r="1859" spans="2:14" x14ac:dyDescent="0.25">
      <c r="B1859" s="51"/>
      <c r="C1859" s="53"/>
      <c r="D1859" s="54"/>
      <c r="E1859" s="55"/>
      <c r="F1859" s="56"/>
      <c r="G1859" s="56"/>
      <c r="H1859" s="56"/>
      <c r="I1859" s="57"/>
      <c r="J1859" s="55"/>
      <c r="K1859" s="55"/>
      <c r="L1859" s="53"/>
      <c r="M1859" s="58"/>
      <c r="N1859" s="52"/>
    </row>
    <row r="1860" spans="2:14" x14ac:dyDescent="0.25">
      <c r="B1860" s="51"/>
      <c r="C1860" s="53"/>
      <c r="D1860" s="54"/>
      <c r="E1860" s="55"/>
      <c r="F1860" s="56"/>
      <c r="G1860" s="56"/>
      <c r="H1860" s="56"/>
      <c r="I1860" s="57"/>
      <c r="J1860" s="55"/>
      <c r="K1860" s="55"/>
      <c r="L1860" s="53"/>
      <c r="M1860" s="58"/>
      <c r="N1860" s="52"/>
    </row>
    <row r="1861" spans="2:14" x14ac:dyDescent="0.25">
      <c r="B1861" s="51"/>
      <c r="C1861" s="53"/>
      <c r="D1861" s="54"/>
      <c r="E1861" s="55"/>
      <c r="F1861" s="56"/>
      <c r="G1861" s="56"/>
      <c r="H1861" s="56"/>
      <c r="I1861" s="57"/>
      <c r="J1861" s="55"/>
      <c r="K1861" s="55"/>
      <c r="L1861" s="53"/>
      <c r="M1861" s="58"/>
      <c r="N1861" s="52"/>
    </row>
    <row r="1862" spans="2:14" x14ac:dyDescent="0.25">
      <c r="B1862" s="51"/>
      <c r="C1862" s="53"/>
      <c r="D1862" s="54"/>
      <c r="E1862" s="55"/>
      <c r="F1862" s="56"/>
      <c r="G1862" s="56"/>
      <c r="H1862" s="56"/>
      <c r="I1862" s="57"/>
      <c r="J1862" s="55"/>
      <c r="K1862" s="55"/>
      <c r="L1862" s="53"/>
      <c r="M1862" s="58"/>
      <c r="N1862" s="52"/>
    </row>
    <row r="1863" spans="2:14" x14ac:dyDescent="0.25">
      <c r="B1863" s="51"/>
      <c r="C1863" s="53"/>
      <c r="D1863" s="54"/>
      <c r="E1863" s="55"/>
      <c r="F1863" s="56"/>
      <c r="G1863" s="56"/>
      <c r="H1863" s="56"/>
      <c r="I1863" s="57"/>
      <c r="J1863" s="55"/>
      <c r="K1863" s="55"/>
      <c r="L1863" s="53"/>
      <c r="M1863" s="58"/>
      <c r="N1863" s="52"/>
    </row>
    <row r="1864" spans="2:14" x14ac:dyDescent="0.25">
      <c r="B1864" s="51"/>
      <c r="C1864" s="53"/>
      <c r="D1864" s="54"/>
      <c r="E1864" s="55"/>
      <c r="F1864" s="56"/>
      <c r="G1864" s="56"/>
      <c r="H1864" s="56"/>
      <c r="I1864" s="57"/>
      <c r="J1864" s="55"/>
      <c r="K1864" s="55"/>
      <c r="L1864" s="53"/>
      <c r="M1864" s="58"/>
      <c r="N1864" s="52"/>
    </row>
    <row r="1865" spans="2:14" x14ac:dyDescent="0.25">
      <c r="B1865" s="51"/>
      <c r="C1865" s="53"/>
      <c r="D1865" s="54"/>
      <c r="E1865" s="55"/>
      <c r="F1865" s="56"/>
      <c r="G1865" s="56"/>
      <c r="H1865" s="56"/>
      <c r="I1865" s="57"/>
      <c r="J1865" s="55"/>
      <c r="K1865" s="55"/>
      <c r="L1865" s="53"/>
      <c r="M1865" s="58"/>
      <c r="N1865" s="52"/>
    </row>
    <row r="1866" spans="2:14" x14ac:dyDescent="0.25">
      <c r="B1866" s="51"/>
      <c r="C1866" s="53"/>
      <c r="D1866" s="54"/>
      <c r="E1866" s="55"/>
      <c r="F1866" s="56"/>
      <c r="G1866" s="56"/>
      <c r="H1866" s="56"/>
      <c r="I1866" s="57"/>
      <c r="J1866" s="55"/>
      <c r="K1866" s="55"/>
      <c r="L1866" s="53"/>
      <c r="M1866" s="58"/>
      <c r="N1866" s="52"/>
    </row>
    <row r="1867" spans="2:14" x14ac:dyDescent="0.25">
      <c r="B1867" s="51"/>
      <c r="C1867" s="53"/>
      <c r="D1867" s="54"/>
      <c r="E1867" s="55"/>
      <c r="F1867" s="56"/>
      <c r="G1867" s="56"/>
      <c r="H1867" s="56"/>
      <c r="I1867" s="57"/>
      <c r="J1867" s="55"/>
      <c r="K1867" s="55"/>
      <c r="L1867" s="53"/>
      <c r="M1867" s="58"/>
      <c r="N1867" s="52"/>
    </row>
    <row r="1868" spans="2:14" x14ac:dyDescent="0.25">
      <c r="B1868" s="51"/>
      <c r="C1868" s="53"/>
      <c r="D1868" s="54"/>
      <c r="E1868" s="55"/>
      <c r="F1868" s="56"/>
      <c r="G1868" s="56"/>
      <c r="H1868" s="56"/>
      <c r="I1868" s="57"/>
      <c r="J1868" s="55"/>
      <c r="K1868" s="55"/>
      <c r="L1868" s="53"/>
      <c r="M1868" s="58"/>
      <c r="N1868" s="52"/>
    </row>
    <row r="1869" spans="2:14" x14ac:dyDescent="0.25">
      <c r="B1869" s="51"/>
      <c r="C1869" s="53"/>
      <c r="D1869" s="54"/>
      <c r="E1869" s="55"/>
      <c r="F1869" s="56"/>
      <c r="G1869" s="56"/>
      <c r="H1869" s="56"/>
      <c r="I1869" s="57"/>
      <c r="J1869" s="55"/>
      <c r="K1869" s="55"/>
      <c r="L1869" s="53"/>
      <c r="M1869" s="58"/>
      <c r="N1869" s="52"/>
    </row>
    <row r="1870" spans="2:14" x14ac:dyDescent="0.25">
      <c r="B1870" s="51"/>
      <c r="C1870" s="53"/>
      <c r="D1870" s="54"/>
      <c r="E1870" s="55"/>
      <c r="F1870" s="56"/>
      <c r="G1870" s="56"/>
      <c r="H1870" s="56"/>
      <c r="I1870" s="57"/>
      <c r="J1870" s="55"/>
      <c r="K1870" s="55"/>
      <c r="L1870" s="53"/>
      <c r="M1870" s="58"/>
      <c r="N1870" s="52"/>
    </row>
    <row r="1871" spans="2:14" x14ac:dyDescent="0.25">
      <c r="B1871" s="51"/>
      <c r="C1871" s="53"/>
      <c r="D1871" s="54"/>
      <c r="E1871" s="55"/>
      <c r="F1871" s="56"/>
      <c r="G1871" s="56"/>
      <c r="H1871" s="56"/>
      <c r="I1871" s="57"/>
      <c r="J1871" s="55"/>
      <c r="K1871" s="55"/>
      <c r="L1871" s="53"/>
      <c r="M1871" s="58"/>
      <c r="N1871" s="52"/>
    </row>
    <row r="1872" spans="2:14" x14ac:dyDescent="0.25">
      <c r="B1872" s="51"/>
      <c r="C1872" s="53"/>
      <c r="D1872" s="54"/>
      <c r="E1872" s="55"/>
      <c r="F1872" s="56"/>
      <c r="G1872" s="56"/>
      <c r="H1872" s="56"/>
      <c r="I1872" s="57"/>
      <c r="J1872" s="55"/>
      <c r="K1872" s="55"/>
      <c r="L1872" s="53"/>
      <c r="M1872" s="58"/>
      <c r="N1872" s="52"/>
    </row>
    <row r="1873" spans="2:14" x14ac:dyDescent="0.25">
      <c r="B1873" s="51"/>
      <c r="C1873" s="53"/>
      <c r="D1873" s="54"/>
      <c r="E1873" s="55"/>
      <c r="F1873" s="56"/>
      <c r="G1873" s="56"/>
      <c r="H1873" s="56"/>
      <c r="I1873" s="57"/>
      <c r="J1873" s="55"/>
      <c r="K1873" s="55"/>
      <c r="L1873" s="53"/>
      <c r="M1873" s="58"/>
      <c r="N1873" s="52"/>
    </row>
    <row r="1874" spans="2:14" x14ac:dyDescent="0.25">
      <c r="B1874" s="51"/>
      <c r="C1874" s="53"/>
      <c r="D1874" s="54"/>
      <c r="E1874" s="55"/>
      <c r="F1874" s="56"/>
      <c r="G1874" s="56"/>
      <c r="H1874" s="56"/>
      <c r="I1874" s="57"/>
      <c r="J1874" s="55"/>
      <c r="K1874" s="55"/>
      <c r="L1874" s="53"/>
      <c r="M1874" s="58"/>
      <c r="N1874" s="52"/>
    </row>
    <row r="1875" spans="2:14" x14ac:dyDescent="0.25">
      <c r="B1875" s="51"/>
      <c r="C1875" s="53"/>
      <c r="D1875" s="54"/>
      <c r="E1875" s="55"/>
      <c r="F1875" s="56"/>
      <c r="G1875" s="56"/>
      <c r="H1875" s="56"/>
      <c r="I1875" s="57"/>
      <c r="J1875" s="55"/>
      <c r="K1875" s="55"/>
      <c r="L1875" s="53"/>
      <c r="M1875" s="58"/>
      <c r="N1875" s="52"/>
    </row>
    <row r="1876" spans="2:14" x14ac:dyDescent="0.25">
      <c r="B1876" s="51"/>
      <c r="C1876" s="53"/>
      <c r="D1876" s="54"/>
      <c r="E1876" s="55"/>
      <c r="F1876" s="56"/>
      <c r="G1876" s="56"/>
      <c r="H1876" s="56"/>
      <c r="I1876" s="57"/>
      <c r="J1876" s="55"/>
      <c r="K1876" s="55"/>
      <c r="L1876" s="53"/>
      <c r="M1876" s="58"/>
      <c r="N1876" s="52"/>
    </row>
    <row r="1877" spans="2:14" x14ac:dyDescent="0.25">
      <c r="B1877" s="51"/>
      <c r="C1877" s="53"/>
      <c r="D1877" s="54"/>
      <c r="E1877" s="55"/>
      <c r="F1877" s="56"/>
      <c r="G1877" s="56"/>
      <c r="H1877" s="56"/>
      <c r="I1877" s="57"/>
      <c r="J1877" s="55"/>
      <c r="K1877" s="55"/>
      <c r="L1877" s="53"/>
      <c r="M1877" s="58"/>
      <c r="N1877" s="52"/>
    </row>
    <row r="1878" spans="2:14" x14ac:dyDescent="0.25">
      <c r="B1878" s="51"/>
      <c r="C1878" s="53"/>
      <c r="D1878" s="54"/>
      <c r="E1878" s="55"/>
      <c r="F1878" s="56"/>
      <c r="G1878" s="56"/>
      <c r="H1878" s="56"/>
      <c r="I1878" s="57"/>
      <c r="J1878" s="55"/>
      <c r="K1878" s="55"/>
      <c r="L1878" s="53"/>
      <c r="M1878" s="58"/>
      <c r="N1878" s="52"/>
    </row>
    <row r="1879" spans="2:14" x14ac:dyDescent="0.25">
      <c r="B1879" s="51"/>
      <c r="C1879" s="53"/>
      <c r="D1879" s="54"/>
      <c r="E1879" s="55"/>
      <c r="F1879" s="56"/>
      <c r="G1879" s="56"/>
      <c r="H1879" s="56"/>
      <c r="I1879" s="57"/>
      <c r="J1879" s="55"/>
      <c r="K1879" s="55"/>
      <c r="L1879" s="53"/>
      <c r="M1879" s="58"/>
      <c r="N1879" s="52"/>
    </row>
    <row r="1880" spans="2:14" x14ac:dyDescent="0.25">
      <c r="B1880" s="51"/>
      <c r="C1880" s="53"/>
      <c r="D1880" s="54"/>
      <c r="E1880" s="55"/>
      <c r="F1880" s="56"/>
      <c r="G1880" s="56"/>
      <c r="H1880" s="56"/>
      <c r="I1880" s="57"/>
      <c r="J1880" s="55"/>
      <c r="K1880" s="55"/>
      <c r="L1880" s="53"/>
      <c r="M1880" s="58"/>
      <c r="N1880" s="52"/>
    </row>
    <row r="1881" spans="2:14" x14ac:dyDescent="0.25">
      <c r="B1881" s="51"/>
      <c r="C1881" s="53"/>
      <c r="D1881" s="54"/>
      <c r="E1881" s="55"/>
      <c r="F1881" s="56"/>
      <c r="G1881" s="56"/>
      <c r="H1881" s="56"/>
      <c r="I1881" s="57"/>
      <c r="J1881" s="55"/>
      <c r="K1881" s="55"/>
      <c r="L1881" s="53"/>
      <c r="M1881" s="58"/>
      <c r="N1881" s="52"/>
    </row>
    <row r="1882" spans="2:14" x14ac:dyDescent="0.25">
      <c r="B1882" s="51"/>
      <c r="C1882" s="53"/>
      <c r="D1882" s="54"/>
      <c r="E1882" s="55"/>
      <c r="F1882" s="56"/>
      <c r="G1882" s="56"/>
      <c r="H1882" s="56"/>
      <c r="I1882" s="57"/>
      <c r="J1882" s="55"/>
      <c r="K1882" s="55"/>
      <c r="L1882" s="53"/>
      <c r="M1882" s="58"/>
      <c r="N1882" s="52"/>
    </row>
    <row r="1883" spans="2:14" x14ac:dyDescent="0.25">
      <c r="B1883" s="51"/>
      <c r="C1883" s="53"/>
      <c r="D1883" s="54"/>
      <c r="E1883" s="55"/>
      <c r="F1883" s="56"/>
      <c r="G1883" s="56"/>
      <c r="H1883" s="56"/>
      <c r="I1883" s="57"/>
      <c r="J1883" s="55"/>
      <c r="K1883" s="55"/>
      <c r="L1883" s="53"/>
      <c r="M1883" s="58"/>
      <c r="N1883" s="52"/>
    </row>
    <row r="1884" spans="2:14" x14ac:dyDescent="0.25">
      <c r="B1884" s="51"/>
      <c r="C1884" s="53"/>
      <c r="D1884" s="54"/>
      <c r="E1884" s="55"/>
      <c r="F1884" s="56"/>
      <c r="G1884" s="56"/>
      <c r="H1884" s="56"/>
      <c r="I1884" s="57"/>
      <c r="J1884" s="55"/>
      <c r="K1884" s="55"/>
      <c r="L1884" s="53"/>
      <c r="M1884" s="58"/>
      <c r="N1884" s="52"/>
    </row>
    <row r="1885" spans="2:14" x14ac:dyDescent="0.25">
      <c r="B1885" s="51"/>
      <c r="C1885" s="53"/>
      <c r="D1885" s="54"/>
      <c r="E1885" s="55"/>
      <c r="F1885" s="56"/>
      <c r="G1885" s="56"/>
      <c r="H1885" s="56"/>
      <c r="I1885" s="57"/>
      <c r="J1885" s="55"/>
      <c r="K1885" s="55"/>
      <c r="L1885" s="53"/>
      <c r="M1885" s="58"/>
      <c r="N1885" s="52"/>
    </row>
    <row r="1886" spans="2:14" x14ac:dyDescent="0.25">
      <c r="B1886" s="51"/>
      <c r="C1886" s="53"/>
      <c r="D1886" s="54"/>
      <c r="E1886" s="55"/>
      <c r="F1886" s="56"/>
      <c r="G1886" s="56"/>
      <c r="H1886" s="56"/>
      <c r="I1886" s="57"/>
      <c r="J1886" s="55"/>
      <c r="K1886" s="55"/>
      <c r="L1886" s="53"/>
      <c r="M1886" s="58"/>
      <c r="N1886" s="52"/>
    </row>
    <row r="1887" spans="2:14" x14ac:dyDescent="0.25">
      <c r="B1887" s="51"/>
      <c r="C1887" s="53"/>
      <c r="D1887" s="54"/>
      <c r="E1887" s="55"/>
      <c r="F1887" s="56"/>
      <c r="G1887" s="56"/>
      <c r="H1887" s="56"/>
      <c r="I1887" s="57"/>
      <c r="J1887" s="55"/>
      <c r="K1887" s="55"/>
      <c r="L1887" s="53"/>
      <c r="M1887" s="58"/>
      <c r="N1887" s="52"/>
    </row>
    <row r="1888" spans="2:14" x14ac:dyDescent="0.25">
      <c r="B1888" s="51"/>
      <c r="C1888" s="53"/>
      <c r="D1888" s="54"/>
      <c r="E1888" s="55"/>
      <c r="F1888" s="56"/>
      <c r="G1888" s="56"/>
      <c r="H1888" s="56"/>
      <c r="I1888" s="57"/>
      <c r="J1888" s="55"/>
      <c r="K1888" s="55"/>
      <c r="L1888" s="53"/>
      <c r="M1888" s="58"/>
      <c r="N1888" s="52"/>
    </row>
    <row r="1889" spans="2:14" x14ac:dyDescent="0.25">
      <c r="B1889" s="51"/>
      <c r="C1889" s="53"/>
      <c r="D1889" s="54"/>
      <c r="E1889" s="55"/>
      <c r="F1889" s="56"/>
      <c r="G1889" s="56"/>
      <c r="H1889" s="56"/>
      <c r="I1889" s="57"/>
      <c r="J1889" s="55"/>
      <c r="K1889" s="55"/>
      <c r="L1889" s="53"/>
      <c r="M1889" s="58"/>
      <c r="N1889" s="52"/>
    </row>
    <row r="1890" spans="2:14" x14ac:dyDescent="0.25">
      <c r="B1890" s="51"/>
      <c r="C1890" s="53"/>
      <c r="D1890" s="54"/>
      <c r="E1890" s="55"/>
      <c r="F1890" s="56"/>
      <c r="G1890" s="56"/>
      <c r="H1890" s="56"/>
      <c r="I1890" s="57"/>
      <c r="J1890" s="55"/>
      <c r="K1890" s="55"/>
      <c r="L1890" s="53"/>
      <c r="M1890" s="58"/>
      <c r="N1890" s="52"/>
    </row>
    <row r="1891" spans="2:14" x14ac:dyDescent="0.25">
      <c r="B1891" s="51"/>
      <c r="C1891" s="53"/>
      <c r="D1891" s="54"/>
      <c r="E1891" s="55"/>
      <c r="F1891" s="56"/>
      <c r="G1891" s="56"/>
      <c r="H1891" s="56"/>
      <c r="I1891" s="57"/>
      <c r="J1891" s="55"/>
      <c r="K1891" s="55"/>
      <c r="L1891" s="53"/>
      <c r="M1891" s="58"/>
      <c r="N1891" s="52"/>
    </row>
    <row r="1892" spans="2:14" x14ac:dyDescent="0.25">
      <c r="B1892" s="51"/>
      <c r="C1892" s="53"/>
      <c r="D1892" s="54"/>
      <c r="E1892" s="55"/>
      <c r="F1892" s="56"/>
      <c r="G1892" s="56"/>
      <c r="H1892" s="56"/>
      <c r="I1892" s="57"/>
      <c r="J1892" s="55"/>
      <c r="K1892" s="55"/>
      <c r="L1892" s="53"/>
      <c r="M1892" s="58"/>
      <c r="N1892" s="52"/>
    </row>
    <row r="1893" spans="2:14" x14ac:dyDescent="0.25">
      <c r="B1893" s="51"/>
      <c r="C1893" s="53"/>
      <c r="D1893" s="54"/>
      <c r="E1893" s="55"/>
      <c r="F1893" s="56"/>
      <c r="G1893" s="56"/>
      <c r="H1893" s="56"/>
      <c r="I1893" s="57"/>
      <c r="J1893" s="55"/>
      <c r="K1893" s="55"/>
      <c r="L1893" s="53"/>
      <c r="M1893" s="58"/>
      <c r="N1893" s="52"/>
    </row>
    <row r="1894" spans="2:14" x14ac:dyDescent="0.25">
      <c r="B1894" s="51"/>
      <c r="C1894" s="53"/>
      <c r="D1894" s="54"/>
      <c r="E1894" s="55"/>
      <c r="F1894" s="56"/>
      <c r="G1894" s="56"/>
      <c r="H1894" s="56"/>
      <c r="I1894" s="57"/>
      <c r="J1894" s="55"/>
      <c r="K1894" s="55"/>
      <c r="L1894" s="53"/>
      <c r="M1894" s="58"/>
      <c r="N1894" s="52"/>
    </row>
    <row r="1895" spans="2:14" x14ac:dyDescent="0.25">
      <c r="B1895" s="51"/>
      <c r="C1895" s="53"/>
      <c r="D1895" s="54"/>
      <c r="E1895" s="55"/>
      <c r="F1895" s="56"/>
      <c r="G1895" s="56"/>
      <c r="H1895" s="56"/>
      <c r="I1895" s="57"/>
      <c r="J1895" s="55"/>
      <c r="K1895" s="55"/>
      <c r="L1895" s="53"/>
      <c r="M1895" s="58"/>
      <c r="N1895" s="52"/>
    </row>
    <row r="1896" spans="2:14" x14ac:dyDescent="0.25">
      <c r="B1896" s="51"/>
      <c r="C1896" s="53"/>
      <c r="D1896" s="54"/>
      <c r="E1896" s="55"/>
      <c r="F1896" s="56"/>
      <c r="G1896" s="56"/>
      <c r="H1896" s="56"/>
      <c r="I1896" s="57"/>
      <c r="J1896" s="55"/>
      <c r="K1896" s="55"/>
      <c r="L1896" s="53"/>
      <c r="M1896" s="58"/>
      <c r="N1896" s="52"/>
    </row>
    <row r="1897" spans="2:14" x14ac:dyDescent="0.25">
      <c r="B1897" s="51"/>
      <c r="C1897" s="53"/>
      <c r="D1897" s="54"/>
      <c r="E1897" s="55"/>
      <c r="F1897" s="56"/>
      <c r="G1897" s="56"/>
      <c r="H1897" s="56"/>
      <c r="I1897" s="57"/>
      <c r="J1897" s="55"/>
      <c r="K1897" s="55"/>
      <c r="L1897" s="53"/>
      <c r="M1897" s="58"/>
      <c r="N1897" s="52"/>
    </row>
    <row r="1898" spans="2:14" x14ac:dyDescent="0.25">
      <c r="B1898" s="51"/>
      <c r="C1898" s="53"/>
      <c r="D1898" s="54"/>
      <c r="E1898" s="55"/>
      <c r="F1898" s="56"/>
      <c r="G1898" s="56"/>
      <c r="H1898" s="56"/>
      <c r="I1898" s="57"/>
      <c r="J1898" s="55"/>
      <c r="K1898" s="55"/>
      <c r="L1898" s="53"/>
      <c r="M1898" s="58"/>
      <c r="N1898" s="52"/>
    </row>
    <row r="1899" spans="2:14" x14ac:dyDescent="0.25">
      <c r="B1899" s="51"/>
      <c r="C1899" s="53"/>
      <c r="D1899" s="54"/>
      <c r="E1899" s="55"/>
      <c r="F1899" s="56"/>
      <c r="G1899" s="56"/>
      <c r="H1899" s="56"/>
      <c r="I1899" s="57"/>
      <c r="J1899" s="55"/>
      <c r="K1899" s="55"/>
      <c r="L1899" s="53"/>
      <c r="M1899" s="58"/>
      <c r="N1899" s="52"/>
    </row>
    <row r="1900" spans="2:14" x14ac:dyDescent="0.25">
      <c r="B1900" s="51"/>
      <c r="C1900" s="53"/>
      <c r="D1900" s="54"/>
      <c r="E1900" s="55"/>
      <c r="F1900" s="56"/>
      <c r="G1900" s="56"/>
      <c r="H1900" s="56"/>
      <c r="I1900" s="57"/>
      <c r="J1900" s="55"/>
      <c r="K1900" s="55"/>
      <c r="L1900" s="53"/>
      <c r="M1900" s="58"/>
      <c r="N1900" s="52"/>
    </row>
    <row r="1901" spans="2:14" x14ac:dyDescent="0.25">
      <c r="B1901" s="51"/>
      <c r="C1901" s="53"/>
      <c r="D1901" s="54"/>
      <c r="E1901" s="55"/>
      <c r="F1901" s="56"/>
      <c r="G1901" s="56"/>
      <c r="H1901" s="56"/>
      <c r="I1901" s="57"/>
      <c r="J1901" s="55"/>
      <c r="K1901" s="55"/>
      <c r="L1901" s="53"/>
      <c r="M1901" s="58"/>
      <c r="N1901" s="52"/>
    </row>
    <row r="1902" spans="2:14" x14ac:dyDescent="0.25">
      <c r="B1902" s="51"/>
      <c r="C1902" s="53"/>
      <c r="D1902" s="54"/>
      <c r="E1902" s="55"/>
      <c r="F1902" s="56"/>
      <c r="G1902" s="56"/>
      <c r="H1902" s="56"/>
      <c r="I1902" s="57"/>
      <c r="J1902" s="55"/>
      <c r="K1902" s="55"/>
      <c r="L1902" s="53"/>
      <c r="M1902" s="58"/>
      <c r="N1902" s="52"/>
    </row>
    <row r="1903" spans="2:14" x14ac:dyDescent="0.25">
      <c r="B1903" s="51"/>
      <c r="C1903" s="53"/>
      <c r="D1903" s="54"/>
      <c r="E1903" s="55"/>
      <c r="F1903" s="56"/>
      <c r="G1903" s="56"/>
      <c r="H1903" s="56"/>
      <c r="I1903" s="57"/>
      <c r="J1903" s="55"/>
      <c r="K1903" s="55"/>
      <c r="L1903" s="53"/>
      <c r="M1903" s="58"/>
      <c r="N1903" s="52"/>
    </row>
    <row r="1904" spans="2:14" x14ac:dyDescent="0.25">
      <c r="B1904" s="51"/>
      <c r="C1904" s="53"/>
      <c r="D1904" s="54"/>
      <c r="E1904" s="55"/>
      <c r="F1904" s="56"/>
      <c r="G1904" s="56"/>
      <c r="H1904" s="56"/>
      <c r="I1904" s="57"/>
      <c r="J1904" s="55"/>
      <c r="K1904" s="55"/>
      <c r="L1904" s="53"/>
      <c r="M1904" s="58"/>
      <c r="N1904" s="52"/>
    </row>
    <row r="1905" spans="2:14" x14ac:dyDescent="0.25">
      <c r="B1905" s="51"/>
      <c r="C1905" s="53"/>
      <c r="D1905" s="54"/>
      <c r="E1905" s="55"/>
      <c r="F1905" s="56"/>
      <c r="G1905" s="56"/>
      <c r="H1905" s="56"/>
      <c r="I1905" s="57"/>
      <c r="J1905" s="55"/>
      <c r="K1905" s="55"/>
      <c r="L1905" s="53"/>
      <c r="M1905" s="58"/>
      <c r="N1905" s="52"/>
    </row>
    <row r="1906" spans="2:14" x14ac:dyDescent="0.25">
      <c r="B1906" s="51"/>
      <c r="C1906" s="53"/>
      <c r="D1906" s="54"/>
      <c r="E1906" s="55"/>
      <c r="F1906" s="56"/>
      <c r="G1906" s="56"/>
      <c r="H1906" s="56"/>
      <c r="I1906" s="57"/>
      <c r="J1906" s="55"/>
      <c r="K1906" s="55"/>
      <c r="L1906" s="53"/>
      <c r="M1906" s="58"/>
      <c r="N1906" s="52"/>
    </row>
    <row r="1907" spans="2:14" x14ac:dyDescent="0.25">
      <c r="B1907" s="51"/>
      <c r="C1907" s="53"/>
      <c r="D1907" s="54"/>
      <c r="E1907" s="55"/>
      <c r="F1907" s="56"/>
      <c r="G1907" s="56"/>
      <c r="H1907" s="56"/>
      <c r="I1907" s="57"/>
      <c r="J1907" s="55"/>
      <c r="K1907" s="55"/>
      <c r="L1907" s="53"/>
      <c r="M1907" s="58"/>
      <c r="N1907" s="52"/>
    </row>
    <row r="1908" spans="2:14" x14ac:dyDescent="0.25">
      <c r="B1908" s="51"/>
      <c r="C1908" s="53"/>
      <c r="D1908" s="54"/>
      <c r="E1908" s="55"/>
      <c r="F1908" s="56"/>
      <c r="G1908" s="56"/>
      <c r="H1908" s="56"/>
      <c r="I1908" s="57"/>
      <c r="J1908" s="55"/>
      <c r="K1908" s="55"/>
      <c r="L1908" s="53"/>
      <c r="M1908" s="58"/>
      <c r="N1908" s="52"/>
    </row>
    <row r="1909" spans="2:14" x14ac:dyDescent="0.25">
      <c r="B1909" s="51"/>
      <c r="C1909" s="53"/>
      <c r="D1909" s="54"/>
      <c r="E1909" s="55"/>
      <c r="F1909" s="56"/>
      <c r="G1909" s="56"/>
      <c r="H1909" s="56"/>
      <c r="I1909" s="57"/>
      <c r="J1909" s="55"/>
      <c r="K1909" s="55"/>
      <c r="L1909" s="53"/>
      <c r="M1909" s="58"/>
      <c r="N1909" s="52"/>
    </row>
    <row r="1910" spans="2:14" x14ac:dyDescent="0.25">
      <c r="B1910" s="51"/>
      <c r="C1910" s="53"/>
      <c r="D1910" s="54"/>
      <c r="E1910" s="55"/>
      <c r="F1910" s="56"/>
      <c r="G1910" s="56"/>
      <c r="H1910" s="56"/>
      <c r="I1910" s="57"/>
      <c r="J1910" s="55"/>
      <c r="K1910" s="55"/>
      <c r="L1910" s="53"/>
      <c r="M1910" s="58"/>
      <c r="N1910" s="52"/>
    </row>
    <row r="1911" spans="2:14" x14ac:dyDescent="0.25">
      <c r="B1911" s="51"/>
      <c r="C1911" s="53"/>
      <c r="D1911" s="54"/>
      <c r="E1911" s="55"/>
      <c r="F1911" s="56"/>
      <c r="G1911" s="56"/>
      <c r="H1911" s="56"/>
      <c r="I1911" s="57"/>
      <c r="J1911" s="55"/>
      <c r="K1911" s="55"/>
      <c r="L1911" s="53"/>
      <c r="M1911" s="58"/>
      <c r="N1911" s="52"/>
    </row>
    <row r="1912" spans="2:14" x14ac:dyDescent="0.25">
      <c r="B1912" s="51"/>
      <c r="C1912" s="53"/>
      <c r="D1912" s="54"/>
      <c r="E1912" s="55"/>
      <c r="F1912" s="56"/>
      <c r="G1912" s="56"/>
      <c r="H1912" s="56"/>
      <c r="I1912" s="57"/>
      <c r="J1912" s="55"/>
      <c r="K1912" s="55"/>
      <c r="L1912" s="53"/>
      <c r="M1912" s="58"/>
      <c r="N1912" s="52"/>
    </row>
    <row r="1913" spans="2:14" x14ac:dyDescent="0.25">
      <c r="B1913" s="51"/>
      <c r="C1913" s="53"/>
      <c r="D1913" s="54"/>
      <c r="E1913" s="55"/>
      <c r="F1913" s="56"/>
      <c r="G1913" s="56"/>
      <c r="H1913" s="56"/>
      <c r="I1913" s="57"/>
      <c r="J1913" s="55"/>
      <c r="K1913" s="55"/>
      <c r="L1913" s="53"/>
      <c r="M1913" s="58"/>
      <c r="N1913" s="52"/>
    </row>
    <row r="1914" spans="2:14" x14ac:dyDescent="0.25">
      <c r="B1914" s="51"/>
      <c r="C1914" s="53"/>
      <c r="D1914" s="54"/>
      <c r="E1914" s="55"/>
      <c r="F1914" s="56"/>
      <c r="G1914" s="56"/>
      <c r="H1914" s="56"/>
      <c r="I1914" s="57"/>
      <c r="J1914" s="55"/>
      <c r="K1914" s="55"/>
      <c r="L1914" s="53"/>
      <c r="M1914" s="58"/>
      <c r="N1914" s="52"/>
    </row>
    <row r="1915" spans="2:14" x14ac:dyDescent="0.25">
      <c r="B1915" s="51"/>
      <c r="C1915" s="53"/>
      <c r="D1915" s="54"/>
      <c r="E1915" s="55"/>
      <c r="F1915" s="56"/>
      <c r="G1915" s="56"/>
      <c r="H1915" s="56"/>
      <c r="I1915" s="57"/>
      <c r="J1915" s="55"/>
      <c r="K1915" s="55"/>
      <c r="L1915" s="53"/>
      <c r="M1915" s="58"/>
      <c r="N1915" s="52"/>
    </row>
    <row r="1916" spans="2:14" x14ac:dyDescent="0.25">
      <c r="B1916" s="51"/>
      <c r="C1916" s="53"/>
      <c r="D1916" s="54"/>
      <c r="E1916" s="55"/>
      <c r="F1916" s="56"/>
      <c r="G1916" s="56"/>
      <c r="H1916" s="56"/>
      <c r="I1916" s="57"/>
      <c r="J1916" s="55"/>
      <c r="K1916" s="55"/>
      <c r="L1916" s="53"/>
      <c r="M1916" s="58"/>
      <c r="N1916" s="52"/>
    </row>
    <row r="1917" spans="2:14" x14ac:dyDescent="0.25">
      <c r="B1917" s="51"/>
      <c r="C1917" s="53"/>
      <c r="D1917" s="54"/>
      <c r="E1917" s="55"/>
      <c r="F1917" s="56"/>
      <c r="G1917" s="56"/>
      <c r="H1917" s="56"/>
      <c r="I1917" s="57"/>
      <c r="J1917" s="55"/>
      <c r="K1917" s="55"/>
      <c r="L1917" s="53"/>
      <c r="M1917" s="58"/>
      <c r="N1917" s="52"/>
    </row>
    <row r="1918" spans="2:14" x14ac:dyDescent="0.25">
      <c r="B1918" s="51"/>
      <c r="C1918" s="53"/>
      <c r="D1918" s="54"/>
      <c r="E1918" s="55"/>
      <c r="F1918" s="56"/>
      <c r="G1918" s="56"/>
      <c r="H1918" s="56"/>
      <c r="I1918" s="57"/>
      <c r="J1918" s="55"/>
      <c r="K1918" s="55"/>
      <c r="L1918" s="53"/>
      <c r="M1918" s="58"/>
      <c r="N1918" s="52"/>
    </row>
    <row r="1919" spans="2:14" x14ac:dyDescent="0.25">
      <c r="B1919" s="51"/>
      <c r="C1919" s="53"/>
      <c r="D1919" s="54"/>
      <c r="E1919" s="55"/>
      <c r="F1919" s="56"/>
      <c r="G1919" s="56"/>
      <c r="H1919" s="56"/>
      <c r="I1919" s="57"/>
      <c r="J1919" s="55"/>
      <c r="K1919" s="55"/>
      <c r="L1919" s="53"/>
      <c r="M1919" s="58"/>
      <c r="N1919" s="52"/>
    </row>
    <row r="1920" spans="2:14" x14ac:dyDescent="0.25">
      <c r="B1920" s="51"/>
      <c r="C1920" s="53"/>
      <c r="D1920" s="54"/>
      <c r="E1920" s="55"/>
      <c r="F1920" s="56"/>
      <c r="G1920" s="56"/>
      <c r="H1920" s="56"/>
      <c r="I1920" s="57"/>
      <c r="J1920" s="55"/>
      <c r="K1920" s="55"/>
      <c r="L1920" s="53"/>
      <c r="M1920" s="58"/>
      <c r="N1920" s="52"/>
    </row>
    <row r="1921" spans="2:14" x14ac:dyDescent="0.25">
      <c r="B1921" s="51"/>
      <c r="C1921" s="53"/>
      <c r="D1921" s="54"/>
      <c r="E1921" s="55"/>
      <c r="F1921" s="56"/>
      <c r="G1921" s="56"/>
      <c r="H1921" s="56"/>
      <c r="I1921" s="57"/>
      <c r="J1921" s="55"/>
      <c r="K1921" s="55"/>
      <c r="L1921" s="53"/>
      <c r="M1921" s="58"/>
      <c r="N1921" s="52"/>
    </row>
    <row r="1922" spans="2:14" x14ac:dyDescent="0.25">
      <c r="B1922" s="51"/>
      <c r="C1922" s="53"/>
      <c r="D1922" s="54"/>
      <c r="E1922" s="55"/>
      <c r="F1922" s="56"/>
      <c r="G1922" s="56"/>
      <c r="H1922" s="56"/>
      <c r="I1922" s="57"/>
      <c r="J1922" s="55"/>
      <c r="K1922" s="55"/>
      <c r="L1922" s="53"/>
      <c r="M1922" s="58"/>
      <c r="N1922" s="52"/>
    </row>
    <row r="1923" spans="2:14" x14ac:dyDescent="0.25">
      <c r="B1923" s="51"/>
      <c r="C1923" s="53"/>
      <c r="D1923" s="54"/>
      <c r="E1923" s="55"/>
      <c r="F1923" s="56"/>
      <c r="G1923" s="56"/>
      <c r="H1923" s="56"/>
      <c r="I1923" s="57"/>
      <c r="J1923" s="55"/>
      <c r="K1923" s="55"/>
      <c r="L1923" s="53"/>
      <c r="M1923" s="58"/>
      <c r="N1923" s="52"/>
    </row>
    <row r="1924" spans="2:14" x14ac:dyDescent="0.25">
      <c r="B1924" s="51"/>
      <c r="C1924" s="53"/>
      <c r="D1924" s="54"/>
      <c r="E1924" s="55"/>
      <c r="F1924" s="56"/>
      <c r="G1924" s="56"/>
      <c r="H1924" s="56"/>
      <c r="I1924" s="57"/>
      <c r="J1924" s="55"/>
      <c r="K1924" s="55"/>
      <c r="L1924" s="53"/>
      <c r="M1924" s="58"/>
      <c r="N1924" s="52"/>
    </row>
    <row r="1925" spans="2:14" x14ac:dyDescent="0.25">
      <c r="B1925" s="51"/>
      <c r="C1925" s="53"/>
      <c r="D1925" s="54"/>
      <c r="E1925" s="55"/>
      <c r="F1925" s="56"/>
      <c r="G1925" s="56"/>
      <c r="H1925" s="56"/>
      <c r="I1925" s="57"/>
      <c r="J1925" s="55"/>
      <c r="K1925" s="55"/>
      <c r="L1925" s="53"/>
      <c r="M1925" s="58"/>
      <c r="N1925" s="52"/>
    </row>
    <row r="1926" spans="2:14" x14ac:dyDescent="0.25">
      <c r="B1926" s="51"/>
      <c r="C1926" s="53"/>
      <c r="D1926" s="54"/>
      <c r="E1926" s="55"/>
      <c r="F1926" s="56"/>
      <c r="G1926" s="56"/>
      <c r="H1926" s="56"/>
      <c r="I1926" s="57"/>
      <c r="J1926" s="55"/>
      <c r="K1926" s="55"/>
      <c r="L1926" s="53"/>
      <c r="M1926" s="58"/>
      <c r="N1926" s="52"/>
    </row>
    <row r="1927" spans="2:14" x14ac:dyDescent="0.25">
      <c r="B1927" s="51"/>
      <c r="C1927" s="53"/>
      <c r="D1927" s="54"/>
      <c r="E1927" s="55"/>
      <c r="F1927" s="56"/>
      <c r="G1927" s="56"/>
      <c r="H1927" s="56"/>
      <c r="I1927" s="57"/>
      <c r="J1927" s="55"/>
      <c r="K1927" s="55"/>
      <c r="L1927" s="53"/>
      <c r="M1927" s="58"/>
      <c r="N1927" s="52"/>
    </row>
    <row r="1928" spans="2:14" x14ac:dyDescent="0.25">
      <c r="B1928" s="51"/>
      <c r="C1928" s="53"/>
      <c r="D1928" s="54"/>
      <c r="E1928" s="55"/>
      <c r="F1928" s="56"/>
      <c r="G1928" s="56"/>
      <c r="H1928" s="56"/>
      <c r="I1928" s="57"/>
      <c r="J1928" s="55"/>
      <c r="K1928" s="55"/>
      <c r="L1928" s="53"/>
      <c r="M1928" s="58"/>
      <c r="N1928" s="52"/>
    </row>
    <row r="1929" spans="2:14" x14ac:dyDescent="0.25">
      <c r="B1929" s="51"/>
      <c r="C1929" s="53"/>
      <c r="D1929" s="54"/>
      <c r="E1929" s="55"/>
      <c r="F1929" s="56"/>
      <c r="G1929" s="56"/>
      <c r="H1929" s="56"/>
      <c r="I1929" s="57"/>
      <c r="J1929" s="55"/>
      <c r="K1929" s="55"/>
      <c r="L1929" s="53"/>
      <c r="M1929" s="58"/>
      <c r="N1929" s="52"/>
    </row>
    <row r="1930" spans="2:14" x14ac:dyDescent="0.25">
      <c r="B1930" s="51"/>
      <c r="C1930" s="53"/>
      <c r="D1930" s="54"/>
      <c r="E1930" s="55"/>
      <c r="F1930" s="56"/>
      <c r="G1930" s="56"/>
      <c r="H1930" s="56"/>
      <c r="I1930" s="57"/>
      <c r="J1930" s="55"/>
      <c r="K1930" s="55"/>
      <c r="L1930" s="53"/>
      <c r="M1930" s="58"/>
      <c r="N1930" s="52"/>
    </row>
    <row r="1931" spans="2:14" x14ac:dyDescent="0.25">
      <c r="B1931" s="51"/>
      <c r="C1931" s="53"/>
      <c r="D1931" s="54"/>
      <c r="E1931" s="55"/>
      <c r="F1931" s="56"/>
      <c r="G1931" s="56"/>
      <c r="H1931" s="56"/>
      <c r="I1931" s="57"/>
      <c r="J1931" s="55"/>
      <c r="K1931" s="55"/>
      <c r="L1931" s="53"/>
      <c r="M1931" s="58"/>
      <c r="N1931" s="52"/>
    </row>
    <row r="1932" spans="2:14" x14ac:dyDescent="0.25">
      <c r="B1932" s="51"/>
      <c r="C1932" s="53"/>
      <c r="D1932" s="54"/>
      <c r="E1932" s="55"/>
      <c r="F1932" s="56"/>
      <c r="G1932" s="56"/>
      <c r="H1932" s="56"/>
      <c r="I1932" s="57"/>
      <c r="J1932" s="55"/>
      <c r="K1932" s="55"/>
      <c r="L1932" s="53"/>
      <c r="M1932" s="58"/>
      <c r="N1932" s="52"/>
    </row>
    <row r="1933" spans="2:14" x14ac:dyDescent="0.25">
      <c r="B1933" s="51"/>
      <c r="C1933" s="53"/>
      <c r="D1933" s="54"/>
      <c r="E1933" s="55"/>
      <c r="F1933" s="56"/>
      <c r="G1933" s="56"/>
      <c r="H1933" s="56"/>
      <c r="I1933" s="57"/>
      <c r="J1933" s="55"/>
      <c r="K1933" s="55"/>
      <c r="L1933" s="53"/>
      <c r="M1933" s="58"/>
      <c r="N1933" s="52"/>
    </row>
    <row r="1934" spans="2:14" x14ac:dyDescent="0.25">
      <c r="B1934" s="51"/>
      <c r="C1934" s="53"/>
      <c r="D1934" s="54"/>
      <c r="E1934" s="55"/>
      <c r="F1934" s="56"/>
      <c r="G1934" s="56"/>
      <c r="H1934" s="56"/>
      <c r="I1934" s="57"/>
      <c r="J1934" s="55"/>
      <c r="K1934" s="55"/>
      <c r="L1934" s="53"/>
      <c r="M1934" s="58"/>
      <c r="N1934" s="52"/>
    </row>
    <row r="1935" spans="2:14" x14ac:dyDescent="0.25">
      <c r="B1935" s="51"/>
      <c r="C1935" s="53"/>
      <c r="D1935" s="54"/>
      <c r="E1935" s="55"/>
      <c r="F1935" s="56"/>
      <c r="G1935" s="56"/>
      <c r="H1935" s="56"/>
      <c r="I1935" s="57"/>
      <c r="J1935" s="55"/>
      <c r="K1935" s="55"/>
      <c r="L1935" s="53"/>
      <c r="M1935" s="58"/>
      <c r="N1935" s="52"/>
    </row>
    <row r="1936" spans="2:14" x14ac:dyDescent="0.25">
      <c r="B1936" s="51"/>
      <c r="C1936" s="53"/>
      <c r="D1936" s="54"/>
      <c r="E1936" s="55"/>
      <c r="F1936" s="56"/>
      <c r="G1936" s="56"/>
      <c r="H1936" s="56"/>
      <c r="I1936" s="57"/>
      <c r="J1936" s="55"/>
      <c r="K1936" s="55"/>
      <c r="L1936" s="53"/>
      <c r="M1936" s="58"/>
      <c r="N1936" s="52"/>
    </row>
    <row r="1937" spans="2:14" x14ac:dyDescent="0.25">
      <c r="B1937" s="51"/>
      <c r="C1937" s="53"/>
      <c r="D1937" s="54"/>
      <c r="E1937" s="55"/>
      <c r="F1937" s="56"/>
      <c r="G1937" s="56"/>
      <c r="H1937" s="56"/>
      <c r="I1937" s="57"/>
      <c r="J1937" s="55"/>
      <c r="K1937" s="55"/>
      <c r="L1937" s="53"/>
      <c r="M1937" s="58"/>
      <c r="N1937" s="52"/>
    </row>
    <row r="1938" spans="2:14" x14ac:dyDescent="0.25">
      <c r="B1938" s="51"/>
      <c r="C1938" s="53"/>
      <c r="D1938" s="54"/>
      <c r="E1938" s="55"/>
      <c r="F1938" s="56"/>
      <c r="G1938" s="56"/>
      <c r="H1938" s="56"/>
      <c r="I1938" s="57"/>
      <c r="J1938" s="55"/>
      <c r="K1938" s="55"/>
      <c r="L1938" s="53"/>
      <c r="M1938" s="58"/>
      <c r="N1938" s="52"/>
    </row>
    <row r="1939" spans="2:14" x14ac:dyDescent="0.25">
      <c r="B1939" s="51"/>
      <c r="C1939" s="53"/>
      <c r="D1939" s="54"/>
      <c r="E1939" s="55"/>
      <c r="F1939" s="56"/>
      <c r="G1939" s="56"/>
      <c r="H1939" s="56"/>
      <c r="I1939" s="57"/>
      <c r="J1939" s="55"/>
      <c r="K1939" s="55"/>
      <c r="L1939" s="53"/>
      <c r="M1939" s="58"/>
      <c r="N1939" s="52"/>
    </row>
    <row r="1940" spans="2:14" x14ac:dyDescent="0.25">
      <c r="B1940" s="51"/>
      <c r="C1940" s="53"/>
      <c r="D1940" s="54"/>
      <c r="E1940" s="55"/>
      <c r="F1940" s="56"/>
      <c r="G1940" s="56"/>
      <c r="H1940" s="56"/>
      <c r="I1940" s="57"/>
      <c r="J1940" s="55"/>
      <c r="K1940" s="55"/>
      <c r="L1940" s="53"/>
      <c r="M1940" s="58"/>
      <c r="N1940" s="52"/>
    </row>
    <row r="1941" spans="2:14" x14ac:dyDescent="0.25">
      <c r="B1941" s="51"/>
      <c r="C1941" s="53"/>
      <c r="D1941" s="54"/>
      <c r="E1941" s="55"/>
      <c r="F1941" s="56"/>
      <c r="G1941" s="56"/>
      <c r="H1941" s="56"/>
      <c r="I1941" s="57"/>
      <c r="J1941" s="55"/>
      <c r="K1941" s="55"/>
      <c r="L1941" s="53"/>
      <c r="M1941" s="58"/>
      <c r="N1941" s="52"/>
    </row>
    <row r="1942" spans="2:14" x14ac:dyDescent="0.25">
      <c r="B1942" s="51"/>
      <c r="C1942" s="53"/>
      <c r="D1942" s="54"/>
      <c r="E1942" s="55"/>
      <c r="F1942" s="56"/>
      <c r="G1942" s="56"/>
      <c r="H1942" s="56"/>
      <c r="I1942" s="57"/>
      <c r="J1942" s="55"/>
      <c r="K1942" s="55"/>
      <c r="L1942" s="53"/>
      <c r="M1942" s="58"/>
      <c r="N1942" s="52"/>
    </row>
    <row r="1943" spans="2:14" x14ac:dyDescent="0.25">
      <c r="B1943" s="51"/>
      <c r="C1943" s="53"/>
      <c r="D1943" s="54"/>
      <c r="E1943" s="55"/>
      <c r="F1943" s="56"/>
      <c r="G1943" s="56"/>
      <c r="H1943" s="56"/>
      <c r="I1943" s="57"/>
      <c r="J1943" s="55"/>
      <c r="K1943" s="55"/>
      <c r="L1943" s="53"/>
      <c r="M1943" s="58"/>
      <c r="N1943" s="52"/>
    </row>
    <row r="1944" spans="2:14" x14ac:dyDescent="0.25">
      <c r="B1944" s="51"/>
      <c r="C1944" s="53"/>
      <c r="D1944" s="54"/>
      <c r="E1944" s="55"/>
      <c r="F1944" s="56"/>
      <c r="G1944" s="56"/>
      <c r="H1944" s="56"/>
      <c r="I1944" s="57"/>
      <c r="J1944" s="55"/>
      <c r="K1944" s="55"/>
      <c r="L1944" s="53"/>
      <c r="M1944" s="58"/>
      <c r="N1944" s="52"/>
    </row>
    <row r="1945" spans="2:14" x14ac:dyDescent="0.25">
      <c r="B1945" s="51"/>
      <c r="C1945" s="53"/>
      <c r="D1945" s="54"/>
      <c r="E1945" s="55"/>
      <c r="F1945" s="56"/>
      <c r="G1945" s="56"/>
      <c r="H1945" s="56"/>
      <c r="I1945" s="57"/>
      <c r="J1945" s="55"/>
      <c r="K1945" s="55"/>
      <c r="L1945" s="53"/>
      <c r="M1945" s="58"/>
      <c r="N1945" s="52"/>
    </row>
    <row r="1946" spans="2:14" x14ac:dyDescent="0.25">
      <c r="B1946" s="51"/>
      <c r="C1946" s="53"/>
      <c r="D1946" s="54"/>
      <c r="E1946" s="55"/>
      <c r="F1946" s="56"/>
      <c r="G1946" s="56"/>
      <c r="H1946" s="56"/>
      <c r="I1946" s="57"/>
      <c r="J1946" s="55"/>
      <c r="K1946" s="55"/>
      <c r="L1946" s="53"/>
      <c r="M1946" s="58"/>
      <c r="N1946" s="52"/>
    </row>
    <row r="1947" spans="2:14" x14ac:dyDescent="0.25">
      <c r="B1947" s="51"/>
      <c r="C1947" s="53"/>
      <c r="D1947" s="54"/>
      <c r="E1947" s="55"/>
      <c r="F1947" s="56"/>
      <c r="G1947" s="56"/>
      <c r="H1947" s="56"/>
      <c r="I1947" s="57"/>
      <c r="J1947" s="55"/>
      <c r="K1947" s="55"/>
      <c r="L1947" s="53"/>
      <c r="M1947" s="58"/>
      <c r="N1947" s="52"/>
    </row>
    <row r="1948" spans="2:14" x14ac:dyDescent="0.25">
      <c r="B1948" s="51"/>
      <c r="C1948" s="53"/>
      <c r="D1948" s="54"/>
      <c r="E1948" s="55"/>
      <c r="F1948" s="56"/>
      <c r="G1948" s="56"/>
      <c r="H1948" s="56"/>
      <c r="I1948" s="57"/>
      <c r="J1948" s="55"/>
      <c r="K1948" s="55"/>
      <c r="L1948" s="53"/>
      <c r="M1948" s="58"/>
      <c r="N1948" s="52"/>
    </row>
    <row r="1949" spans="2:14" x14ac:dyDescent="0.25">
      <c r="B1949" s="51"/>
      <c r="C1949" s="53"/>
      <c r="D1949" s="54"/>
      <c r="E1949" s="55"/>
      <c r="F1949" s="56"/>
      <c r="G1949" s="56"/>
      <c r="H1949" s="56"/>
      <c r="I1949" s="57"/>
      <c r="J1949" s="55"/>
      <c r="K1949" s="55"/>
      <c r="L1949" s="53"/>
      <c r="M1949" s="58"/>
      <c r="N1949" s="52"/>
    </row>
    <row r="1950" spans="2:14" x14ac:dyDescent="0.25">
      <c r="B1950" s="51"/>
      <c r="C1950" s="53"/>
      <c r="D1950" s="54"/>
      <c r="E1950" s="55"/>
      <c r="F1950" s="56"/>
      <c r="G1950" s="56"/>
      <c r="H1950" s="56"/>
      <c r="I1950" s="57"/>
      <c r="J1950" s="55"/>
      <c r="K1950" s="55"/>
      <c r="L1950" s="53"/>
      <c r="M1950" s="58"/>
      <c r="N1950" s="52"/>
    </row>
    <row r="1951" spans="2:14" x14ac:dyDescent="0.25">
      <c r="B1951" s="51"/>
      <c r="C1951" s="53"/>
      <c r="D1951" s="54"/>
      <c r="E1951" s="55"/>
      <c r="F1951" s="56"/>
      <c r="G1951" s="56"/>
      <c r="H1951" s="56"/>
      <c r="I1951" s="57"/>
      <c r="J1951" s="55"/>
      <c r="K1951" s="55"/>
      <c r="L1951" s="53"/>
      <c r="M1951" s="58"/>
      <c r="N1951" s="52"/>
    </row>
    <row r="1952" spans="2:14" x14ac:dyDescent="0.25">
      <c r="B1952" s="51"/>
      <c r="C1952" s="53"/>
      <c r="D1952" s="54"/>
      <c r="E1952" s="55"/>
      <c r="F1952" s="56"/>
      <c r="G1952" s="56"/>
      <c r="H1952" s="56"/>
      <c r="I1952" s="57"/>
      <c r="J1952" s="55"/>
      <c r="K1952" s="55"/>
      <c r="L1952" s="53"/>
      <c r="M1952" s="58"/>
      <c r="N1952" s="52"/>
    </row>
    <row r="1953" spans="2:14" x14ac:dyDescent="0.25">
      <c r="B1953" s="51"/>
      <c r="C1953" s="53"/>
      <c r="D1953" s="54"/>
      <c r="E1953" s="55"/>
      <c r="F1953" s="56"/>
      <c r="G1953" s="56"/>
      <c r="H1953" s="56"/>
      <c r="I1953" s="57"/>
      <c r="J1953" s="55"/>
      <c r="K1953" s="55"/>
      <c r="L1953" s="53"/>
      <c r="M1953" s="58"/>
      <c r="N1953" s="52"/>
    </row>
    <row r="1954" spans="2:14" x14ac:dyDescent="0.25">
      <c r="B1954" s="51"/>
      <c r="C1954" s="53"/>
      <c r="D1954" s="54"/>
      <c r="E1954" s="55"/>
      <c r="F1954" s="56"/>
      <c r="G1954" s="56"/>
      <c r="H1954" s="56"/>
      <c r="I1954" s="57"/>
      <c r="J1954" s="55"/>
      <c r="K1954" s="55"/>
      <c r="L1954" s="53"/>
      <c r="M1954" s="58"/>
      <c r="N1954" s="52"/>
    </row>
    <row r="1955" spans="2:14" x14ac:dyDescent="0.25">
      <c r="B1955" s="51"/>
      <c r="C1955" s="53"/>
      <c r="D1955" s="54"/>
      <c r="E1955" s="55"/>
      <c r="F1955" s="56"/>
      <c r="G1955" s="56"/>
      <c r="H1955" s="56"/>
      <c r="I1955" s="57"/>
      <c r="J1955" s="55"/>
      <c r="K1955" s="55"/>
      <c r="L1955" s="53"/>
      <c r="M1955" s="58"/>
      <c r="N1955" s="52"/>
    </row>
    <row r="1956" spans="2:14" x14ac:dyDescent="0.25">
      <c r="B1956" s="51"/>
      <c r="C1956" s="53"/>
      <c r="D1956" s="54"/>
      <c r="E1956" s="55"/>
      <c r="F1956" s="56"/>
      <c r="G1956" s="56"/>
      <c r="H1956" s="56"/>
      <c r="I1956" s="57"/>
      <c r="J1956" s="55"/>
      <c r="K1956" s="55"/>
      <c r="L1956" s="53"/>
      <c r="M1956" s="58"/>
      <c r="N1956" s="52"/>
    </row>
    <row r="1957" spans="2:14" x14ac:dyDescent="0.25">
      <c r="B1957" s="51"/>
      <c r="C1957" s="53"/>
      <c r="D1957" s="54"/>
      <c r="E1957" s="55"/>
      <c r="F1957" s="56"/>
      <c r="G1957" s="56"/>
      <c r="H1957" s="56"/>
      <c r="I1957" s="57"/>
      <c r="J1957" s="55"/>
      <c r="K1957" s="55"/>
      <c r="L1957" s="53"/>
      <c r="M1957" s="58"/>
      <c r="N1957" s="52"/>
    </row>
    <row r="1958" spans="2:14" x14ac:dyDescent="0.25">
      <c r="B1958" s="51"/>
      <c r="C1958" s="53"/>
      <c r="D1958" s="54"/>
      <c r="E1958" s="55"/>
      <c r="F1958" s="56"/>
      <c r="G1958" s="56"/>
      <c r="H1958" s="56"/>
      <c r="I1958" s="57"/>
      <c r="J1958" s="55"/>
      <c r="K1958" s="55"/>
      <c r="L1958" s="53"/>
      <c r="M1958" s="58"/>
      <c r="N1958" s="52"/>
    </row>
    <row r="1959" spans="2:14" x14ac:dyDescent="0.25">
      <c r="B1959" s="51"/>
      <c r="C1959" s="53"/>
      <c r="D1959" s="54"/>
      <c r="E1959" s="55"/>
      <c r="F1959" s="56"/>
      <c r="G1959" s="56"/>
      <c r="H1959" s="56"/>
      <c r="I1959" s="57"/>
      <c r="J1959" s="55"/>
      <c r="K1959" s="55"/>
      <c r="L1959" s="53"/>
      <c r="M1959" s="58"/>
      <c r="N1959" s="52"/>
    </row>
    <row r="1960" spans="2:14" x14ac:dyDescent="0.25">
      <c r="B1960" s="51"/>
      <c r="C1960" s="53"/>
      <c r="D1960" s="54"/>
      <c r="E1960" s="55"/>
      <c r="F1960" s="56"/>
      <c r="G1960" s="56"/>
      <c r="H1960" s="56"/>
      <c r="I1960" s="57"/>
      <c r="J1960" s="55"/>
      <c r="K1960" s="55"/>
      <c r="L1960" s="53"/>
      <c r="M1960" s="58"/>
      <c r="N1960" s="52"/>
    </row>
    <row r="1961" spans="2:14" x14ac:dyDescent="0.25">
      <c r="B1961" s="51"/>
      <c r="C1961" s="53"/>
      <c r="D1961" s="54"/>
      <c r="E1961" s="55"/>
      <c r="F1961" s="56"/>
      <c r="G1961" s="56"/>
      <c r="H1961" s="56"/>
      <c r="I1961" s="57"/>
      <c r="J1961" s="55"/>
      <c r="K1961" s="55"/>
      <c r="L1961" s="53"/>
      <c r="M1961" s="58"/>
      <c r="N1961" s="52"/>
    </row>
    <row r="1962" spans="2:14" x14ac:dyDescent="0.25">
      <c r="B1962" s="51"/>
      <c r="C1962" s="53"/>
      <c r="D1962" s="54"/>
      <c r="E1962" s="55"/>
      <c r="F1962" s="56"/>
      <c r="G1962" s="56"/>
      <c r="H1962" s="56"/>
      <c r="I1962" s="57"/>
      <c r="J1962" s="55"/>
      <c r="K1962" s="55"/>
      <c r="L1962" s="53"/>
      <c r="M1962" s="58"/>
      <c r="N1962" s="52"/>
    </row>
    <row r="1963" spans="2:14" x14ac:dyDescent="0.25">
      <c r="B1963" s="51"/>
      <c r="C1963" s="53"/>
      <c r="D1963" s="54"/>
      <c r="E1963" s="55"/>
      <c r="F1963" s="56"/>
      <c r="G1963" s="56"/>
      <c r="H1963" s="56"/>
      <c r="I1963" s="57"/>
      <c r="J1963" s="55"/>
      <c r="K1963" s="55"/>
      <c r="L1963" s="53"/>
      <c r="M1963" s="58"/>
      <c r="N1963" s="52"/>
    </row>
    <row r="1964" spans="2:14" x14ac:dyDescent="0.25">
      <c r="B1964" s="51"/>
      <c r="C1964" s="53"/>
      <c r="D1964" s="54"/>
      <c r="E1964" s="55"/>
      <c r="F1964" s="56"/>
      <c r="G1964" s="56"/>
      <c r="H1964" s="56"/>
      <c r="I1964" s="57"/>
      <c r="J1964" s="55"/>
      <c r="K1964" s="55"/>
      <c r="L1964" s="53"/>
      <c r="M1964" s="58"/>
      <c r="N1964" s="52"/>
    </row>
    <row r="1965" spans="2:14" x14ac:dyDescent="0.25">
      <c r="B1965" s="51"/>
      <c r="C1965" s="53"/>
      <c r="D1965" s="54"/>
      <c r="E1965" s="55"/>
      <c r="F1965" s="56"/>
      <c r="G1965" s="56"/>
      <c r="H1965" s="56"/>
      <c r="I1965" s="57"/>
      <c r="J1965" s="55"/>
      <c r="K1965" s="55"/>
      <c r="L1965" s="53"/>
      <c r="M1965" s="58"/>
      <c r="N1965" s="52"/>
    </row>
    <row r="1966" spans="2:14" x14ac:dyDescent="0.25">
      <c r="B1966" s="51"/>
      <c r="C1966" s="53"/>
      <c r="D1966" s="54"/>
      <c r="E1966" s="55"/>
      <c r="F1966" s="56"/>
      <c r="G1966" s="56"/>
      <c r="H1966" s="56"/>
      <c r="I1966" s="57"/>
      <c r="J1966" s="55"/>
      <c r="K1966" s="55"/>
      <c r="L1966" s="53"/>
      <c r="M1966" s="58"/>
      <c r="N1966" s="52"/>
    </row>
    <row r="1967" spans="2:14" x14ac:dyDescent="0.25">
      <c r="B1967" s="51"/>
      <c r="C1967" s="53"/>
      <c r="D1967" s="54"/>
      <c r="E1967" s="55"/>
      <c r="F1967" s="56"/>
      <c r="G1967" s="56"/>
      <c r="H1967" s="56"/>
      <c r="I1967" s="57"/>
      <c r="J1967" s="55"/>
      <c r="K1967" s="55"/>
      <c r="L1967" s="53"/>
      <c r="M1967" s="58"/>
      <c r="N1967" s="52"/>
    </row>
    <row r="1968" spans="2:14" x14ac:dyDescent="0.25">
      <c r="B1968" s="51"/>
      <c r="C1968" s="53"/>
      <c r="D1968" s="54"/>
      <c r="E1968" s="55"/>
      <c r="F1968" s="56"/>
      <c r="G1968" s="56"/>
      <c r="H1968" s="56"/>
      <c r="I1968" s="57"/>
      <c r="J1968" s="55"/>
      <c r="K1968" s="55"/>
      <c r="L1968" s="53"/>
      <c r="M1968" s="58"/>
      <c r="N1968" s="52"/>
    </row>
    <row r="1969" spans="2:14" x14ac:dyDescent="0.25">
      <c r="B1969" s="51"/>
      <c r="C1969" s="53"/>
      <c r="D1969" s="54"/>
      <c r="E1969" s="55"/>
      <c r="F1969" s="56"/>
      <c r="G1969" s="56"/>
      <c r="H1969" s="56"/>
      <c r="I1969" s="57"/>
      <c r="J1969" s="55"/>
      <c r="K1969" s="55"/>
      <c r="L1969" s="53"/>
      <c r="M1969" s="58"/>
      <c r="N1969" s="52"/>
    </row>
    <row r="1970" spans="2:14" x14ac:dyDescent="0.25">
      <c r="B1970" s="51"/>
      <c r="C1970" s="53"/>
      <c r="D1970" s="54"/>
      <c r="E1970" s="55"/>
      <c r="F1970" s="56"/>
      <c r="G1970" s="56"/>
      <c r="H1970" s="56"/>
      <c r="I1970" s="57"/>
      <c r="J1970" s="55"/>
      <c r="K1970" s="55"/>
      <c r="L1970" s="53"/>
      <c r="M1970" s="58"/>
      <c r="N1970" s="52"/>
    </row>
    <row r="1971" spans="2:14" x14ac:dyDescent="0.25">
      <c r="B1971" s="51"/>
      <c r="C1971" s="53"/>
      <c r="D1971" s="54"/>
      <c r="E1971" s="55"/>
      <c r="F1971" s="56"/>
      <c r="G1971" s="56"/>
      <c r="H1971" s="56"/>
      <c r="I1971" s="57"/>
      <c r="J1971" s="55"/>
      <c r="K1971" s="55"/>
      <c r="L1971" s="53"/>
      <c r="M1971" s="58"/>
      <c r="N1971" s="52"/>
    </row>
    <row r="1972" spans="2:14" x14ac:dyDescent="0.25">
      <c r="B1972" s="51"/>
      <c r="C1972" s="53"/>
      <c r="D1972" s="54"/>
      <c r="E1972" s="55"/>
      <c r="F1972" s="56"/>
      <c r="G1972" s="56"/>
      <c r="H1972" s="56"/>
      <c r="I1972" s="57"/>
      <c r="J1972" s="55"/>
      <c r="K1972" s="55"/>
      <c r="L1972" s="53"/>
      <c r="M1972" s="58"/>
      <c r="N1972" s="52"/>
    </row>
    <row r="1973" spans="2:14" x14ac:dyDescent="0.25">
      <c r="B1973" s="51"/>
      <c r="C1973" s="53"/>
      <c r="D1973" s="54"/>
      <c r="E1973" s="55"/>
      <c r="F1973" s="56"/>
      <c r="G1973" s="56"/>
      <c r="H1973" s="56"/>
      <c r="I1973" s="57"/>
      <c r="J1973" s="55"/>
      <c r="K1973" s="55"/>
      <c r="L1973" s="53"/>
      <c r="M1973" s="58"/>
      <c r="N1973" s="52"/>
    </row>
    <row r="1974" spans="2:14" x14ac:dyDescent="0.25">
      <c r="B1974" s="51"/>
      <c r="C1974" s="53"/>
      <c r="D1974" s="54"/>
      <c r="E1974" s="55"/>
      <c r="F1974" s="56"/>
      <c r="G1974" s="56"/>
      <c r="H1974" s="56"/>
      <c r="I1974" s="57"/>
      <c r="J1974" s="55"/>
      <c r="K1974" s="55"/>
      <c r="L1974" s="53"/>
      <c r="M1974" s="58"/>
      <c r="N1974" s="52"/>
    </row>
    <row r="1975" spans="2:14" x14ac:dyDescent="0.25">
      <c r="B1975" s="51"/>
      <c r="C1975" s="53"/>
      <c r="D1975" s="54"/>
      <c r="E1975" s="55"/>
      <c r="F1975" s="56"/>
      <c r="G1975" s="56"/>
      <c r="H1975" s="56"/>
      <c r="I1975" s="57"/>
      <c r="J1975" s="55"/>
      <c r="K1975" s="55"/>
      <c r="L1975" s="53"/>
      <c r="M1975" s="58"/>
      <c r="N1975" s="52"/>
    </row>
    <row r="1976" spans="2:14" x14ac:dyDescent="0.25">
      <c r="B1976" s="51"/>
      <c r="C1976" s="53"/>
      <c r="D1976" s="54"/>
      <c r="E1976" s="55"/>
      <c r="F1976" s="56"/>
      <c r="G1976" s="56"/>
      <c r="H1976" s="56"/>
      <c r="I1976" s="57"/>
      <c r="J1976" s="55"/>
      <c r="K1976" s="55"/>
      <c r="L1976" s="53"/>
      <c r="M1976" s="58"/>
      <c r="N1976" s="52"/>
    </row>
    <row r="1977" spans="2:14" x14ac:dyDescent="0.25">
      <c r="B1977" s="51"/>
      <c r="C1977" s="53"/>
      <c r="D1977" s="54"/>
      <c r="E1977" s="55"/>
      <c r="F1977" s="56"/>
      <c r="G1977" s="56"/>
      <c r="H1977" s="56"/>
      <c r="I1977" s="57"/>
      <c r="J1977" s="55"/>
      <c r="K1977" s="55"/>
      <c r="L1977" s="53"/>
      <c r="M1977" s="58"/>
      <c r="N1977" s="52"/>
    </row>
    <row r="1978" spans="2:14" x14ac:dyDescent="0.25">
      <c r="B1978" s="51"/>
      <c r="C1978" s="53"/>
      <c r="D1978" s="54"/>
      <c r="E1978" s="55"/>
      <c r="F1978" s="56"/>
      <c r="G1978" s="56"/>
      <c r="H1978" s="56"/>
      <c r="I1978" s="57"/>
      <c r="J1978" s="55"/>
      <c r="K1978" s="55"/>
      <c r="L1978" s="53"/>
      <c r="M1978" s="58"/>
      <c r="N1978" s="52"/>
    </row>
    <row r="1979" spans="2:14" x14ac:dyDescent="0.25">
      <c r="B1979" s="51"/>
      <c r="C1979" s="53"/>
      <c r="D1979" s="54"/>
      <c r="E1979" s="55"/>
      <c r="F1979" s="56"/>
      <c r="G1979" s="56"/>
      <c r="H1979" s="56"/>
      <c r="I1979" s="57"/>
      <c r="J1979" s="55"/>
      <c r="K1979" s="55"/>
      <c r="L1979" s="53"/>
      <c r="M1979" s="58"/>
      <c r="N1979" s="52"/>
    </row>
    <row r="1980" spans="2:14" x14ac:dyDescent="0.25">
      <c r="B1980" s="51"/>
      <c r="C1980" s="53"/>
      <c r="D1980" s="54"/>
      <c r="E1980" s="55"/>
      <c r="F1980" s="56"/>
      <c r="G1980" s="56"/>
      <c r="H1980" s="56"/>
      <c r="I1980" s="57"/>
      <c r="J1980" s="55"/>
      <c r="K1980" s="55"/>
      <c r="L1980" s="53"/>
      <c r="M1980" s="58"/>
      <c r="N1980" s="52"/>
    </row>
    <row r="1981" spans="2:14" x14ac:dyDescent="0.25">
      <c r="B1981" s="51"/>
      <c r="C1981" s="53"/>
      <c r="D1981" s="54"/>
      <c r="E1981" s="55"/>
      <c r="F1981" s="56"/>
      <c r="G1981" s="56"/>
      <c r="H1981" s="56"/>
      <c r="I1981" s="57"/>
      <c r="J1981" s="55"/>
      <c r="K1981" s="55"/>
      <c r="L1981" s="53"/>
      <c r="M1981" s="58"/>
      <c r="N1981" s="52"/>
    </row>
    <row r="1982" spans="2:14" x14ac:dyDescent="0.25">
      <c r="B1982" s="51"/>
      <c r="C1982" s="53"/>
      <c r="D1982" s="54"/>
      <c r="E1982" s="55"/>
      <c r="F1982" s="56"/>
      <c r="G1982" s="56"/>
      <c r="H1982" s="56"/>
      <c r="I1982" s="57"/>
      <c r="J1982" s="55"/>
      <c r="K1982" s="55"/>
      <c r="L1982" s="53"/>
      <c r="M1982" s="58"/>
      <c r="N1982" s="52"/>
    </row>
    <row r="1983" spans="2:14" x14ac:dyDescent="0.25">
      <c r="B1983" s="51"/>
      <c r="C1983" s="53"/>
      <c r="D1983" s="54"/>
      <c r="E1983" s="55"/>
      <c r="F1983" s="56"/>
      <c r="G1983" s="56"/>
      <c r="H1983" s="56"/>
      <c r="I1983" s="57"/>
      <c r="J1983" s="55"/>
      <c r="K1983" s="55"/>
      <c r="L1983" s="53"/>
      <c r="M1983" s="58"/>
      <c r="N1983" s="52"/>
    </row>
    <row r="1984" spans="2:14" x14ac:dyDescent="0.25">
      <c r="B1984" s="51"/>
      <c r="C1984" s="53"/>
      <c r="D1984" s="54"/>
      <c r="E1984" s="55"/>
      <c r="F1984" s="56"/>
      <c r="G1984" s="56"/>
      <c r="H1984" s="56"/>
      <c r="I1984" s="57"/>
      <c r="J1984" s="55"/>
      <c r="K1984" s="55"/>
      <c r="L1984" s="53"/>
      <c r="M1984" s="58"/>
      <c r="N1984" s="52"/>
    </row>
    <row r="1985" spans="2:14" x14ac:dyDescent="0.25">
      <c r="B1985" s="51"/>
      <c r="C1985" s="53"/>
      <c r="D1985" s="54"/>
      <c r="E1985" s="55"/>
      <c r="F1985" s="56"/>
      <c r="G1985" s="56"/>
      <c r="H1985" s="56"/>
      <c r="I1985" s="57"/>
      <c r="J1985" s="55"/>
      <c r="K1985" s="55"/>
      <c r="L1985" s="53"/>
      <c r="M1985" s="58"/>
      <c r="N1985" s="52"/>
    </row>
    <row r="1986" spans="2:14" x14ac:dyDescent="0.25">
      <c r="B1986" s="51"/>
      <c r="C1986" s="53"/>
      <c r="D1986" s="54"/>
      <c r="E1986" s="55"/>
      <c r="F1986" s="56"/>
      <c r="G1986" s="56"/>
      <c r="H1986" s="56"/>
      <c r="I1986" s="57"/>
      <c r="J1986" s="55"/>
      <c r="K1986" s="55"/>
      <c r="L1986" s="53"/>
      <c r="M1986" s="58"/>
      <c r="N1986" s="52"/>
    </row>
    <row r="1987" spans="2:14" x14ac:dyDescent="0.25">
      <c r="B1987" s="51"/>
      <c r="C1987" s="53"/>
      <c r="D1987" s="54"/>
      <c r="E1987" s="55"/>
      <c r="F1987" s="56"/>
      <c r="G1987" s="56"/>
      <c r="H1987" s="56"/>
      <c r="I1987" s="57"/>
      <c r="J1987" s="55"/>
      <c r="K1987" s="55"/>
      <c r="L1987" s="53"/>
      <c r="M1987" s="58"/>
      <c r="N1987" s="52"/>
    </row>
    <row r="1988" spans="2:14" x14ac:dyDescent="0.25">
      <c r="B1988" s="51"/>
      <c r="C1988" s="53"/>
      <c r="D1988" s="54"/>
      <c r="E1988" s="55"/>
      <c r="F1988" s="56"/>
      <c r="G1988" s="56"/>
      <c r="H1988" s="56"/>
      <c r="I1988" s="57"/>
      <c r="J1988" s="55"/>
      <c r="K1988" s="55"/>
      <c r="L1988" s="53"/>
      <c r="M1988" s="58"/>
      <c r="N1988" s="52"/>
    </row>
    <row r="1989" spans="2:14" x14ac:dyDescent="0.25">
      <c r="B1989" s="51"/>
      <c r="C1989" s="53"/>
      <c r="D1989" s="54"/>
      <c r="E1989" s="55"/>
      <c r="F1989" s="56"/>
      <c r="G1989" s="56"/>
      <c r="H1989" s="56"/>
      <c r="I1989" s="57"/>
      <c r="J1989" s="55"/>
      <c r="K1989" s="55"/>
      <c r="L1989" s="53"/>
      <c r="M1989" s="58"/>
      <c r="N1989" s="52"/>
    </row>
    <row r="1990" spans="2:14" x14ac:dyDescent="0.25">
      <c r="B1990" s="51"/>
      <c r="C1990" s="53"/>
      <c r="D1990" s="54"/>
      <c r="E1990" s="55"/>
      <c r="F1990" s="56"/>
      <c r="G1990" s="56"/>
      <c r="H1990" s="56"/>
      <c r="I1990" s="57"/>
      <c r="J1990" s="55"/>
      <c r="K1990" s="55"/>
      <c r="L1990" s="53"/>
      <c r="M1990" s="58"/>
      <c r="N1990" s="52"/>
    </row>
    <row r="1991" spans="2:14" x14ac:dyDescent="0.25">
      <c r="B1991" s="51"/>
      <c r="C1991" s="53"/>
      <c r="D1991" s="54"/>
      <c r="E1991" s="55"/>
      <c r="F1991" s="56"/>
      <c r="G1991" s="56"/>
      <c r="H1991" s="56"/>
      <c r="I1991" s="57"/>
      <c r="J1991" s="55"/>
      <c r="K1991" s="55"/>
      <c r="L1991" s="53"/>
      <c r="M1991" s="58"/>
      <c r="N1991" s="52"/>
    </row>
    <row r="1992" spans="2:14" x14ac:dyDescent="0.25">
      <c r="B1992" s="51"/>
      <c r="C1992" s="53"/>
      <c r="D1992" s="54"/>
      <c r="E1992" s="55"/>
      <c r="F1992" s="56"/>
      <c r="G1992" s="56"/>
      <c r="H1992" s="56"/>
      <c r="I1992" s="57"/>
      <c r="J1992" s="55"/>
      <c r="K1992" s="55"/>
      <c r="L1992" s="53"/>
      <c r="M1992" s="58"/>
      <c r="N1992" s="52"/>
    </row>
    <row r="1993" spans="2:14" x14ac:dyDescent="0.25">
      <c r="B1993" s="51"/>
      <c r="C1993" s="53"/>
      <c r="D1993" s="54"/>
      <c r="E1993" s="55"/>
      <c r="F1993" s="56"/>
      <c r="G1993" s="56"/>
      <c r="H1993" s="56"/>
      <c r="I1993" s="57"/>
      <c r="J1993" s="55"/>
      <c r="K1993" s="55"/>
      <c r="L1993" s="53"/>
      <c r="M1993" s="58"/>
      <c r="N1993" s="52"/>
    </row>
    <row r="1994" spans="2:14" x14ac:dyDescent="0.25">
      <c r="B1994" s="51"/>
      <c r="C1994" s="53"/>
      <c r="D1994" s="54"/>
      <c r="E1994" s="55"/>
      <c r="F1994" s="56"/>
      <c r="G1994" s="56"/>
      <c r="H1994" s="56"/>
      <c r="I1994" s="57"/>
      <c r="J1994" s="55"/>
      <c r="K1994" s="55"/>
      <c r="L1994" s="53"/>
      <c r="M1994" s="58"/>
      <c r="N1994" s="52"/>
    </row>
    <row r="1995" spans="2:14" x14ac:dyDescent="0.25">
      <c r="B1995" s="51"/>
      <c r="C1995" s="53"/>
      <c r="D1995" s="54"/>
      <c r="E1995" s="55"/>
      <c r="F1995" s="56"/>
      <c r="G1995" s="56"/>
      <c r="H1995" s="56"/>
      <c r="I1995" s="57"/>
      <c r="J1995" s="55"/>
      <c r="K1995" s="55"/>
      <c r="L1995" s="53"/>
      <c r="M1995" s="58"/>
      <c r="N1995" s="52"/>
    </row>
    <row r="1996" spans="2:14" x14ac:dyDescent="0.25">
      <c r="B1996" s="51"/>
      <c r="C1996" s="53"/>
      <c r="D1996" s="54"/>
      <c r="E1996" s="55"/>
      <c r="F1996" s="56"/>
      <c r="G1996" s="56"/>
      <c r="H1996" s="56"/>
      <c r="I1996" s="57"/>
      <c r="J1996" s="55"/>
      <c r="K1996" s="55"/>
      <c r="L1996" s="53"/>
      <c r="M1996" s="58"/>
      <c r="N1996" s="52"/>
    </row>
    <row r="1997" spans="2:14" x14ac:dyDescent="0.25">
      <c r="B1997" s="51"/>
      <c r="C1997" s="53"/>
      <c r="D1997" s="54"/>
      <c r="E1997" s="55"/>
      <c r="F1997" s="56"/>
      <c r="G1997" s="56"/>
      <c r="H1997" s="56"/>
      <c r="I1997" s="57"/>
      <c r="J1997" s="55"/>
      <c r="K1997" s="55"/>
      <c r="L1997" s="53"/>
      <c r="M1997" s="58"/>
      <c r="N1997" s="52"/>
    </row>
    <row r="1998" spans="2:14" x14ac:dyDescent="0.25">
      <c r="B1998" s="51"/>
      <c r="C1998" s="53"/>
      <c r="D1998" s="54"/>
      <c r="E1998" s="55"/>
      <c r="F1998" s="56"/>
      <c r="G1998" s="56"/>
      <c r="H1998" s="56"/>
      <c r="I1998" s="57"/>
      <c r="J1998" s="55"/>
      <c r="K1998" s="55"/>
      <c r="L1998" s="53"/>
      <c r="M1998" s="58"/>
      <c r="N1998" s="52"/>
    </row>
    <row r="1999" spans="2:14" x14ac:dyDescent="0.25">
      <c r="B1999" s="51"/>
      <c r="C1999" s="53"/>
      <c r="D1999" s="54"/>
      <c r="E1999" s="55"/>
      <c r="F1999" s="56"/>
      <c r="G1999" s="56"/>
      <c r="H1999" s="56"/>
      <c r="I1999" s="57"/>
      <c r="J1999" s="55"/>
      <c r="K1999" s="55"/>
      <c r="L1999" s="53"/>
      <c r="M1999" s="58"/>
      <c r="N1999" s="52"/>
    </row>
    <row r="2000" spans="2:14" x14ac:dyDescent="0.25">
      <c r="B2000" s="51"/>
      <c r="C2000" s="53"/>
      <c r="D2000" s="54"/>
      <c r="E2000" s="55"/>
      <c r="F2000" s="56"/>
      <c r="G2000" s="56"/>
      <c r="H2000" s="56"/>
      <c r="I2000" s="57"/>
      <c r="J2000" s="55"/>
      <c r="K2000" s="55"/>
      <c r="L2000" s="53"/>
      <c r="M2000" s="58"/>
      <c r="N2000" s="52"/>
    </row>
    <row r="2001" spans="2:14" x14ac:dyDescent="0.25">
      <c r="B2001" s="51"/>
      <c r="C2001" s="53"/>
      <c r="D2001" s="54"/>
      <c r="E2001" s="55"/>
      <c r="F2001" s="56"/>
      <c r="G2001" s="56"/>
      <c r="H2001" s="56"/>
      <c r="I2001" s="57"/>
      <c r="J2001" s="55"/>
      <c r="K2001" s="55"/>
      <c r="L2001" s="53"/>
      <c r="M2001" s="58"/>
      <c r="N2001" s="52"/>
    </row>
    <row r="2002" spans="2:14" x14ac:dyDescent="0.25">
      <c r="B2002" s="51"/>
      <c r="C2002" s="53"/>
      <c r="D2002" s="54"/>
      <c r="E2002" s="55"/>
      <c r="F2002" s="56"/>
      <c r="G2002" s="56"/>
      <c r="H2002" s="56"/>
      <c r="I2002" s="57"/>
      <c r="J2002" s="55"/>
      <c r="K2002" s="55"/>
      <c r="L2002" s="53"/>
      <c r="M2002" s="58"/>
      <c r="N2002" s="52"/>
    </row>
    <row r="2003" spans="2:14" x14ac:dyDescent="0.25">
      <c r="B2003" s="51"/>
      <c r="C2003" s="53"/>
      <c r="D2003" s="54"/>
      <c r="E2003" s="55"/>
      <c r="F2003" s="56"/>
      <c r="G2003" s="56"/>
      <c r="H2003" s="56"/>
      <c r="I2003" s="57"/>
      <c r="J2003" s="55"/>
      <c r="K2003" s="55"/>
      <c r="L2003" s="53"/>
      <c r="M2003" s="58"/>
      <c r="N2003" s="52"/>
    </row>
    <row r="2004" spans="2:14" x14ac:dyDescent="0.25">
      <c r="B2004" s="51"/>
      <c r="C2004" s="53"/>
      <c r="D2004" s="54"/>
      <c r="E2004" s="55"/>
      <c r="F2004" s="56"/>
      <c r="G2004" s="56"/>
      <c r="H2004" s="56"/>
      <c r="I2004" s="57"/>
      <c r="J2004" s="55"/>
      <c r="K2004" s="55"/>
      <c r="L2004" s="53"/>
      <c r="M2004" s="58"/>
      <c r="N2004" s="52"/>
    </row>
    <row r="2005" spans="2:14" x14ac:dyDescent="0.25">
      <c r="B2005" s="51"/>
      <c r="C2005" s="53"/>
      <c r="D2005" s="54"/>
      <c r="E2005" s="55"/>
      <c r="F2005" s="56"/>
      <c r="G2005" s="56"/>
      <c r="H2005" s="56"/>
      <c r="I2005" s="57"/>
      <c r="J2005" s="55"/>
      <c r="K2005" s="55"/>
      <c r="L2005" s="53"/>
      <c r="M2005" s="58"/>
      <c r="N2005" s="52"/>
    </row>
    <row r="2006" spans="2:14" x14ac:dyDescent="0.25">
      <c r="B2006" s="51"/>
      <c r="C2006" s="53"/>
      <c r="D2006" s="54"/>
      <c r="E2006" s="55"/>
      <c r="F2006" s="56"/>
      <c r="G2006" s="56"/>
      <c r="H2006" s="56"/>
      <c r="I2006" s="57"/>
      <c r="J2006" s="55"/>
      <c r="K2006" s="55"/>
      <c r="L2006" s="53"/>
      <c r="M2006" s="58"/>
      <c r="N2006" s="52"/>
    </row>
    <row r="2007" spans="2:14" x14ac:dyDescent="0.25">
      <c r="B2007" s="51"/>
      <c r="C2007" s="53"/>
      <c r="D2007" s="54"/>
      <c r="E2007" s="55"/>
      <c r="F2007" s="56"/>
      <c r="G2007" s="56"/>
      <c r="H2007" s="56"/>
      <c r="I2007" s="57"/>
      <c r="J2007" s="55"/>
      <c r="K2007" s="55"/>
      <c r="L2007" s="53"/>
      <c r="M2007" s="58"/>
      <c r="N2007" s="52"/>
    </row>
    <row r="2008" spans="2:14" x14ac:dyDescent="0.25">
      <c r="B2008" s="51"/>
      <c r="C2008" s="53"/>
      <c r="D2008" s="54"/>
      <c r="E2008" s="55"/>
      <c r="F2008" s="56"/>
      <c r="G2008" s="56"/>
      <c r="H2008" s="56"/>
      <c r="I2008" s="57"/>
      <c r="J2008" s="55"/>
      <c r="K2008" s="55"/>
      <c r="L2008" s="53"/>
      <c r="M2008" s="58"/>
      <c r="N2008" s="52"/>
    </row>
    <row r="2009" spans="2:14" x14ac:dyDescent="0.25">
      <c r="B2009" s="51"/>
      <c r="C2009" s="53"/>
      <c r="D2009" s="54"/>
      <c r="E2009" s="55"/>
      <c r="F2009" s="56"/>
      <c r="G2009" s="56"/>
      <c r="H2009" s="56"/>
      <c r="I2009" s="57"/>
      <c r="J2009" s="55"/>
      <c r="K2009" s="55"/>
      <c r="L2009" s="53"/>
      <c r="M2009" s="58"/>
      <c r="N2009" s="52"/>
    </row>
    <row r="2010" spans="2:14" x14ac:dyDescent="0.25">
      <c r="B2010" s="51"/>
      <c r="C2010" s="53"/>
      <c r="D2010" s="54"/>
      <c r="E2010" s="55"/>
      <c r="F2010" s="56"/>
      <c r="G2010" s="56"/>
      <c r="H2010" s="56"/>
      <c r="I2010" s="57"/>
      <c r="J2010" s="55"/>
      <c r="K2010" s="55"/>
      <c r="L2010" s="53"/>
      <c r="M2010" s="58"/>
      <c r="N2010" s="52"/>
    </row>
    <row r="2011" spans="2:14" x14ac:dyDescent="0.25">
      <c r="B2011" s="51"/>
      <c r="C2011" s="53"/>
      <c r="D2011" s="54"/>
      <c r="E2011" s="55"/>
      <c r="F2011" s="56"/>
      <c r="G2011" s="56"/>
      <c r="H2011" s="56"/>
      <c r="I2011" s="57"/>
      <c r="J2011" s="55"/>
      <c r="K2011" s="55"/>
      <c r="L2011" s="53"/>
      <c r="M2011" s="58"/>
      <c r="N2011" s="52"/>
    </row>
    <row r="2012" spans="2:14" x14ac:dyDescent="0.25">
      <c r="B2012" s="51"/>
      <c r="C2012" s="53"/>
      <c r="D2012" s="54"/>
      <c r="E2012" s="55"/>
      <c r="F2012" s="56"/>
      <c r="G2012" s="56"/>
      <c r="H2012" s="56"/>
      <c r="I2012" s="57"/>
      <c r="J2012" s="55"/>
      <c r="K2012" s="55"/>
      <c r="L2012" s="53"/>
      <c r="M2012" s="58"/>
      <c r="N2012" s="52"/>
    </row>
    <row r="2013" spans="2:14" x14ac:dyDescent="0.25">
      <c r="B2013" s="51"/>
      <c r="C2013" s="53"/>
      <c r="D2013" s="54"/>
      <c r="E2013" s="55"/>
      <c r="F2013" s="56"/>
      <c r="G2013" s="56"/>
      <c r="H2013" s="56"/>
      <c r="I2013" s="57"/>
      <c r="J2013" s="55"/>
      <c r="K2013" s="55"/>
      <c r="L2013" s="53"/>
      <c r="M2013" s="58"/>
      <c r="N2013" s="52"/>
    </row>
    <row r="2014" spans="2:14" x14ac:dyDescent="0.25">
      <c r="B2014" s="51"/>
      <c r="C2014" s="53"/>
      <c r="D2014" s="54"/>
      <c r="E2014" s="55"/>
      <c r="F2014" s="56"/>
      <c r="G2014" s="56"/>
      <c r="H2014" s="56"/>
      <c r="I2014" s="57"/>
      <c r="J2014" s="55"/>
      <c r="K2014" s="55"/>
      <c r="L2014" s="53"/>
      <c r="M2014" s="58"/>
      <c r="N2014" s="52"/>
    </row>
    <row r="2015" spans="2:14" x14ac:dyDescent="0.25">
      <c r="B2015" s="51"/>
      <c r="C2015" s="53"/>
      <c r="D2015" s="54"/>
      <c r="E2015" s="55"/>
      <c r="F2015" s="56"/>
      <c r="G2015" s="56"/>
      <c r="H2015" s="56"/>
      <c r="I2015" s="57"/>
      <c r="J2015" s="55"/>
      <c r="K2015" s="55"/>
      <c r="L2015" s="53"/>
      <c r="M2015" s="58"/>
      <c r="N2015" s="52"/>
    </row>
    <row r="2016" spans="2:14" x14ac:dyDescent="0.25">
      <c r="B2016" s="51"/>
      <c r="C2016" s="53"/>
      <c r="D2016" s="54"/>
      <c r="E2016" s="55"/>
      <c r="F2016" s="56"/>
      <c r="G2016" s="56"/>
      <c r="H2016" s="56"/>
      <c r="I2016" s="57"/>
      <c r="J2016" s="55"/>
      <c r="K2016" s="55"/>
      <c r="L2016" s="53"/>
      <c r="M2016" s="58"/>
      <c r="N2016" s="52"/>
    </row>
    <row r="2017" spans="2:14" x14ac:dyDescent="0.25">
      <c r="B2017" s="51"/>
      <c r="C2017" s="53"/>
      <c r="D2017" s="54"/>
      <c r="E2017" s="55"/>
      <c r="F2017" s="56"/>
      <c r="G2017" s="56"/>
      <c r="H2017" s="56"/>
      <c r="I2017" s="57"/>
      <c r="J2017" s="55"/>
      <c r="K2017" s="55"/>
      <c r="L2017" s="53"/>
      <c r="M2017" s="58"/>
      <c r="N2017" s="52"/>
    </row>
    <row r="2018" spans="2:14" x14ac:dyDescent="0.25">
      <c r="B2018" s="51"/>
      <c r="C2018" s="53"/>
      <c r="D2018" s="54"/>
      <c r="E2018" s="55"/>
      <c r="F2018" s="56"/>
      <c r="G2018" s="56"/>
      <c r="H2018" s="56"/>
      <c r="I2018" s="57"/>
      <c r="J2018" s="55"/>
      <c r="K2018" s="55"/>
      <c r="L2018" s="53"/>
      <c r="M2018" s="58"/>
      <c r="N2018" s="52"/>
    </row>
    <row r="2019" spans="2:14" x14ac:dyDescent="0.25">
      <c r="B2019" s="51"/>
      <c r="C2019" s="53"/>
      <c r="D2019" s="54"/>
      <c r="E2019" s="55"/>
      <c r="F2019" s="56"/>
      <c r="G2019" s="56"/>
      <c r="H2019" s="56"/>
      <c r="I2019" s="57"/>
      <c r="J2019" s="55"/>
      <c r="K2019" s="55"/>
      <c r="L2019" s="53"/>
      <c r="M2019" s="58"/>
      <c r="N2019" s="52"/>
    </row>
    <row r="2020" spans="2:14" x14ac:dyDescent="0.25">
      <c r="B2020" s="51"/>
      <c r="C2020" s="53"/>
      <c r="D2020" s="54"/>
      <c r="E2020" s="55"/>
      <c r="F2020" s="56"/>
      <c r="G2020" s="56"/>
      <c r="H2020" s="56"/>
      <c r="I2020" s="57"/>
      <c r="J2020" s="55"/>
      <c r="K2020" s="55"/>
      <c r="L2020" s="53"/>
      <c r="M2020" s="58"/>
      <c r="N2020" s="52"/>
    </row>
    <row r="2021" spans="2:14" x14ac:dyDescent="0.25">
      <c r="B2021" s="51"/>
      <c r="C2021" s="53"/>
      <c r="D2021" s="54"/>
      <c r="E2021" s="55"/>
      <c r="F2021" s="56"/>
      <c r="G2021" s="56"/>
      <c r="H2021" s="56"/>
      <c r="I2021" s="57"/>
      <c r="J2021" s="55"/>
      <c r="K2021" s="55"/>
      <c r="L2021" s="53"/>
      <c r="M2021" s="58"/>
      <c r="N2021" s="52"/>
    </row>
    <row r="2022" spans="2:14" x14ac:dyDescent="0.25">
      <c r="B2022" s="51"/>
      <c r="C2022" s="53"/>
      <c r="D2022" s="54"/>
      <c r="E2022" s="55"/>
      <c r="F2022" s="56"/>
      <c r="G2022" s="56"/>
      <c r="H2022" s="56"/>
      <c r="I2022" s="57"/>
      <c r="J2022" s="55"/>
      <c r="K2022" s="55"/>
      <c r="L2022" s="53"/>
      <c r="M2022" s="58"/>
      <c r="N2022" s="52"/>
    </row>
    <row r="2023" spans="2:14" x14ac:dyDescent="0.25">
      <c r="B2023" s="51"/>
      <c r="C2023" s="53"/>
      <c r="D2023" s="54"/>
      <c r="E2023" s="55"/>
      <c r="F2023" s="56"/>
      <c r="G2023" s="56"/>
      <c r="H2023" s="56"/>
      <c r="I2023" s="57"/>
      <c r="J2023" s="55"/>
      <c r="K2023" s="55"/>
      <c r="L2023" s="53"/>
      <c r="M2023" s="58"/>
      <c r="N2023" s="52"/>
    </row>
    <row r="2024" spans="2:14" x14ac:dyDescent="0.25">
      <c r="B2024" s="51"/>
      <c r="C2024" s="53"/>
      <c r="D2024" s="54"/>
      <c r="E2024" s="55"/>
      <c r="F2024" s="56"/>
      <c r="G2024" s="56"/>
      <c r="H2024" s="56"/>
      <c r="I2024" s="57"/>
      <c r="J2024" s="55"/>
      <c r="K2024" s="55"/>
      <c r="L2024" s="53"/>
      <c r="M2024" s="58"/>
      <c r="N2024" s="52"/>
    </row>
    <row r="2025" spans="2:14" x14ac:dyDescent="0.25">
      <c r="B2025" s="51"/>
      <c r="C2025" s="53"/>
      <c r="D2025" s="54"/>
      <c r="E2025" s="55"/>
      <c r="F2025" s="56"/>
      <c r="G2025" s="56"/>
      <c r="H2025" s="56"/>
      <c r="I2025" s="57"/>
      <c r="J2025" s="55"/>
      <c r="K2025" s="55"/>
      <c r="L2025" s="53"/>
      <c r="M2025" s="58"/>
      <c r="N2025" s="52"/>
    </row>
    <row r="2026" spans="2:14" x14ac:dyDescent="0.25">
      <c r="B2026" s="51"/>
      <c r="C2026" s="53"/>
      <c r="D2026" s="54"/>
      <c r="E2026" s="55"/>
      <c r="F2026" s="56"/>
      <c r="G2026" s="56"/>
      <c r="H2026" s="56"/>
      <c r="I2026" s="57"/>
      <c r="J2026" s="55"/>
      <c r="K2026" s="55"/>
      <c r="L2026" s="53"/>
      <c r="M2026" s="58"/>
      <c r="N2026" s="52"/>
    </row>
    <row r="2027" spans="2:14" x14ac:dyDescent="0.25">
      <c r="B2027" s="51"/>
      <c r="C2027" s="53"/>
      <c r="D2027" s="54"/>
      <c r="E2027" s="55"/>
      <c r="F2027" s="56"/>
      <c r="G2027" s="56"/>
      <c r="H2027" s="56"/>
      <c r="I2027" s="57"/>
      <c r="J2027" s="55"/>
      <c r="K2027" s="55"/>
      <c r="L2027" s="53"/>
      <c r="M2027" s="58"/>
      <c r="N2027" s="52"/>
    </row>
    <row r="2028" spans="2:14" x14ac:dyDescent="0.25">
      <c r="B2028" s="51"/>
      <c r="C2028" s="53"/>
      <c r="D2028" s="54"/>
      <c r="E2028" s="55"/>
      <c r="F2028" s="56"/>
      <c r="G2028" s="56"/>
      <c r="H2028" s="56"/>
      <c r="I2028" s="57"/>
      <c r="J2028" s="55"/>
      <c r="K2028" s="55"/>
      <c r="L2028" s="53"/>
      <c r="M2028" s="58"/>
      <c r="N2028" s="52"/>
    </row>
    <row r="2029" spans="2:14" x14ac:dyDescent="0.25">
      <c r="B2029" s="51"/>
      <c r="C2029" s="53"/>
      <c r="D2029" s="54"/>
      <c r="E2029" s="55"/>
      <c r="F2029" s="56"/>
      <c r="G2029" s="56"/>
      <c r="H2029" s="56"/>
      <c r="I2029" s="57"/>
      <c r="J2029" s="55"/>
      <c r="K2029" s="55"/>
      <c r="L2029" s="53"/>
      <c r="M2029" s="58"/>
      <c r="N2029" s="52"/>
    </row>
    <row r="2030" spans="2:14" x14ac:dyDescent="0.25">
      <c r="B2030" s="51"/>
      <c r="C2030" s="53"/>
      <c r="D2030" s="54"/>
      <c r="E2030" s="55"/>
      <c r="F2030" s="56"/>
      <c r="G2030" s="56"/>
      <c r="H2030" s="56"/>
      <c r="I2030" s="57"/>
      <c r="J2030" s="55"/>
      <c r="K2030" s="55"/>
      <c r="L2030" s="53"/>
      <c r="M2030" s="58"/>
      <c r="N2030" s="52"/>
    </row>
    <row r="2031" spans="2:14" x14ac:dyDescent="0.25">
      <c r="B2031" s="51"/>
      <c r="C2031" s="53"/>
      <c r="D2031" s="54"/>
      <c r="E2031" s="55"/>
      <c r="F2031" s="56"/>
      <c r="G2031" s="56"/>
      <c r="H2031" s="56"/>
      <c r="I2031" s="57"/>
      <c r="J2031" s="55"/>
      <c r="K2031" s="55"/>
      <c r="L2031" s="53"/>
      <c r="M2031" s="58"/>
      <c r="N2031" s="52"/>
    </row>
    <row r="2032" spans="2:14" x14ac:dyDescent="0.25">
      <c r="B2032" s="51"/>
      <c r="C2032" s="53"/>
      <c r="D2032" s="54"/>
      <c r="E2032" s="55"/>
      <c r="F2032" s="56"/>
      <c r="G2032" s="56"/>
      <c r="H2032" s="56"/>
      <c r="I2032" s="57"/>
      <c r="J2032" s="55"/>
      <c r="K2032" s="55"/>
      <c r="L2032" s="53"/>
      <c r="M2032" s="58"/>
      <c r="N2032" s="52"/>
    </row>
    <row r="2033" spans="2:14" x14ac:dyDescent="0.25">
      <c r="B2033" s="51"/>
      <c r="C2033" s="53"/>
      <c r="D2033" s="54"/>
      <c r="E2033" s="55"/>
      <c r="F2033" s="56"/>
      <c r="G2033" s="56"/>
      <c r="H2033" s="56"/>
      <c r="I2033" s="57"/>
      <c r="J2033" s="55"/>
      <c r="K2033" s="55"/>
      <c r="L2033" s="53"/>
      <c r="M2033" s="58"/>
      <c r="N2033" s="52"/>
    </row>
    <row r="2034" spans="2:14" x14ac:dyDescent="0.25">
      <c r="B2034" s="51"/>
      <c r="C2034" s="53"/>
      <c r="D2034" s="54"/>
      <c r="E2034" s="55"/>
      <c r="F2034" s="56"/>
      <c r="G2034" s="56"/>
      <c r="H2034" s="56"/>
      <c r="I2034" s="57"/>
      <c r="J2034" s="55"/>
      <c r="K2034" s="55"/>
      <c r="L2034" s="53"/>
      <c r="M2034" s="58"/>
      <c r="N2034" s="52"/>
    </row>
    <row r="2035" spans="2:14" x14ac:dyDescent="0.25">
      <c r="B2035" s="51"/>
      <c r="C2035" s="53"/>
      <c r="D2035" s="54"/>
      <c r="E2035" s="55"/>
      <c r="F2035" s="56"/>
      <c r="G2035" s="56"/>
      <c r="H2035" s="56"/>
      <c r="I2035" s="57"/>
      <c r="J2035" s="55"/>
      <c r="K2035" s="55"/>
      <c r="L2035" s="53"/>
      <c r="M2035" s="58"/>
      <c r="N2035" s="52"/>
    </row>
    <row r="2036" spans="2:14" x14ac:dyDescent="0.25">
      <c r="B2036" s="51"/>
      <c r="C2036" s="53"/>
      <c r="D2036" s="54"/>
      <c r="E2036" s="55"/>
      <c r="F2036" s="56"/>
      <c r="G2036" s="56"/>
      <c r="H2036" s="56"/>
      <c r="I2036" s="57"/>
      <c r="J2036" s="55"/>
      <c r="K2036" s="55"/>
      <c r="L2036" s="53"/>
      <c r="M2036" s="58"/>
      <c r="N2036" s="52"/>
    </row>
    <row r="2037" spans="2:14" x14ac:dyDescent="0.25">
      <c r="B2037" s="51"/>
      <c r="C2037" s="53"/>
      <c r="D2037" s="54"/>
      <c r="E2037" s="55"/>
      <c r="F2037" s="56"/>
      <c r="G2037" s="56"/>
      <c r="H2037" s="56"/>
      <c r="I2037" s="57"/>
      <c r="J2037" s="55"/>
      <c r="K2037" s="55"/>
      <c r="L2037" s="53"/>
      <c r="M2037" s="58"/>
      <c r="N2037" s="52"/>
    </row>
    <row r="2038" spans="2:14" x14ac:dyDescent="0.25">
      <c r="B2038" s="51"/>
      <c r="C2038" s="53"/>
      <c r="D2038" s="54"/>
      <c r="E2038" s="55"/>
      <c r="F2038" s="56"/>
      <c r="G2038" s="56"/>
      <c r="H2038" s="56"/>
      <c r="I2038" s="57"/>
      <c r="J2038" s="55"/>
      <c r="K2038" s="55"/>
      <c r="L2038" s="53"/>
      <c r="M2038" s="58"/>
      <c r="N2038" s="52"/>
    </row>
    <row r="2039" spans="2:14" x14ac:dyDescent="0.25">
      <c r="B2039" s="51"/>
      <c r="C2039" s="53"/>
      <c r="D2039" s="54"/>
      <c r="E2039" s="55"/>
      <c r="F2039" s="56"/>
      <c r="G2039" s="56"/>
      <c r="H2039" s="56"/>
      <c r="I2039" s="57"/>
      <c r="J2039" s="55"/>
      <c r="K2039" s="55"/>
      <c r="L2039" s="53"/>
      <c r="M2039" s="58"/>
      <c r="N2039" s="52"/>
    </row>
    <row r="2040" spans="2:14" x14ac:dyDescent="0.25">
      <c r="B2040" s="51"/>
      <c r="C2040" s="53"/>
      <c r="D2040" s="54"/>
      <c r="E2040" s="55"/>
      <c r="F2040" s="56"/>
      <c r="G2040" s="56"/>
      <c r="H2040" s="56"/>
      <c r="I2040" s="57"/>
      <c r="J2040" s="55"/>
      <c r="K2040" s="55"/>
      <c r="L2040" s="53"/>
      <c r="M2040" s="58"/>
      <c r="N2040" s="52"/>
    </row>
    <row r="2041" spans="2:14" x14ac:dyDescent="0.25">
      <c r="B2041" s="51"/>
      <c r="C2041" s="53"/>
      <c r="D2041" s="54"/>
      <c r="E2041" s="55"/>
      <c r="F2041" s="56"/>
      <c r="G2041" s="56"/>
      <c r="H2041" s="56"/>
      <c r="I2041" s="57"/>
      <c r="J2041" s="55"/>
      <c r="K2041" s="55"/>
      <c r="L2041" s="53"/>
      <c r="M2041" s="58"/>
      <c r="N2041" s="52"/>
    </row>
    <row r="2042" spans="2:14" x14ac:dyDescent="0.25">
      <c r="B2042" s="51"/>
      <c r="C2042" s="53"/>
      <c r="D2042" s="54"/>
      <c r="E2042" s="55"/>
      <c r="F2042" s="56"/>
      <c r="G2042" s="56"/>
      <c r="H2042" s="56"/>
      <c r="I2042" s="57"/>
      <c r="J2042" s="55"/>
      <c r="K2042" s="55"/>
      <c r="L2042" s="53"/>
      <c r="M2042" s="58"/>
      <c r="N2042" s="52"/>
    </row>
    <row r="2043" spans="2:14" x14ac:dyDescent="0.25">
      <c r="B2043" s="51"/>
      <c r="C2043" s="53"/>
      <c r="D2043" s="54"/>
      <c r="E2043" s="55"/>
      <c r="F2043" s="56"/>
      <c r="G2043" s="56"/>
      <c r="H2043" s="56"/>
      <c r="I2043" s="57"/>
      <c r="J2043" s="55"/>
      <c r="K2043" s="55"/>
      <c r="L2043" s="53"/>
      <c r="M2043" s="58"/>
      <c r="N2043" s="52"/>
    </row>
    <row r="2044" spans="2:14" x14ac:dyDescent="0.25">
      <c r="B2044" s="51"/>
      <c r="C2044" s="53"/>
      <c r="D2044" s="54"/>
      <c r="E2044" s="55"/>
      <c r="F2044" s="56"/>
      <c r="G2044" s="56"/>
      <c r="H2044" s="56"/>
      <c r="I2044" s="57"/>
      <c r="J2044" s="55"/>
      <c r="K2044" s="55"/>
      <c r="L2044" s="53"/>
      <c r="M2044" s="58"/>
      <c r="N2044" s="52"/>
    </row>
    <row r="2045" spans="2:14" x14ac:dyDescent="0.25">
      <c r="B2045" s="51"/>
      <c r="C2045" s="53"/>
      <c r="D2045" s="54"/>
      <c r="E2045" s="55"/>
      <c r="F2045" s="56"/>
      <c r="G2045" s="56"/>
      <c r="H2045" s="56"/>
      <c r="I2045" s="57"/>
      <c r="J2045" s="55"/>
      <c r="K2045" s="55"/>
      <c r="L2045" s="53"/>
      <c r="M2045" s="58"/>
      <c r="N2045" s="52"/>
    </row>
    <row r="2046" spans="2:14" x14ac:dyDescent="0.25">
      <c r="B2046" s="51"/>
      <c r="C2046" s="53"/>
      <c r="D2046" s="54"/>
      <c r="E2046" s="55"/>
      <c r="F2046" s="56"/>
      <c r="G2046" s="56"/>
      <c r="H2046" s="56"/>
      <c r="I2046" s="57"/>
      <c r="J2046" s="55"/>
      <c r="K2046" s="55"/>
      <c r="L2046" s="53"/>
      <c r="M2046" s="58"/>
      <c r="N2046" s="52"/>
    </row>
    <row r="2047" spans="2:14" x14ac:dyDescent="0.25">
      <c r="B2047" s="51"/>
      <c r="C2047" s="53"/>
      <c r="D2047" s="54"/>
      <c r="E2047" s="55"/>
      <c r="F2047" s="56"/>
      <c r="G2047" s="56"/>
      <c r="H2047" s="56"/>
      <c r="I2047" s="57"/>
      <c r="J2047" s="55"/>
      <c r="K2047" s="55"/>
      <c r="L2047" s="53"/>
      <c r="M2047" s="58"/>
      <c r="N2047" s="52"/>
    </row>
    <row r="2048" spans="2:14" x14ac:dyDescent="0.25">
      <c r="B2048" s="51"/>
      <c r="C2048" s="53"/>
      <c r="D2048" s="54"/>
      <c r="E2048" s="55"/>
      <c r="F2048" s="56"/>
      <c r="G2048" s="56"/>
      <c r="H2048" s="56"/>
      <c r="I2048" s="57"/>
      <c r="J2048" s="55"/>
      <c r="K2048" s="55"/>
      <c r="L2048" s="53"/>
      <c r="M2048" s="58"/>
      <c r="N2048" s="52"/>
    </row>
    <row r="2049" spans="2:14" x14ac:dyDescent="0.25">
      <c r="B2049" s="51"/>
      <c r="C2049" s="53"/>
      <c r="D2049" s="54"/>
      <c r="E2049" s="55"/>
      <c r="F2049" s="56"/>
      <c r="G2049" s="56"/>
      <c r="H2049" s="56"/>
      <c r="I2049" s="57"/>
      <c r="J2049" s="55"/>
      <c r="K2049" s="55"/>
      <c r="L2049" s="53"/>
      <c r="M2049" s="58"/>
      <c r="N2049" s="52"/>
    </row>
    <row r="2050" spans="2:14" x14ac:dyDescent="0.25">
      <c r="B2050" s="51"/>
      <c r="C2050" s="53"/>
      <c r="D2050" s="54"/>
      <c r="E2050" s="55"/>
      <c r="F2050" s="56"/>
      <c r="G2050" s="56"/>
      <c r="H2050" s="56"/>
      <c r="I2050" s="57"/>
      <c r="J2050" s="55"/>
      <c r="K2050" s="55"/>
      <c r="L2050" s="53"/>
      <c r="M2050" s="58"/>
      <c r="N2050" s="52"/>
    </row>
    <row r="2051" spans="2:14" x14ac:dyDescent="0.25">
      <c r="B2051" s="51"/>
      <c r="C2051" s="53"/>
      <c r="D2051" s="54"/>
      <c r="E2051" s="55"/>
      <c r="F2051" s="56"/>
      <c r="G2051" s="56"/>
      <c r="H2051" s="56"/>
      <c r="I2051" s="57"/>
      <c r="J2051" s="55"/>
      <c r="K2051" s="55"/>
      <c r="L2051" s="53"/>
      <c r="M2051" s="58"/>
      <c r="N2051" s="52"/>
    </row>
    <row r="2052" spans="2:14" x14ac:dyDescent="0.25">
      <c r="B2052" s="51"/>
      <c r="C2052" s="53"/>
      <c r="D2052" s="54"/>
      <c r="E2052" s="55"/>
      <c r="F2052" s="56"/>
      <c r="G2052" s="56"/>
      <c r="H2052" s="56"/>
      <c r="I2052" s="57"/>
      <c r="J2052" s="55"/>
      <c r="K2052" s="55"/>
      <c r="L2052" s="53"/>
      <c r="M2052" s="58"/>
      <c r="N2052" s="52"/>
    </row>
    <row r="2053" spans="2:14" x14ac:dyDescent="0.25">
      <c r="B2053" s="51"/>
      <c r="C2053" s="53"/>
      <c r="D2053" s="54"/>
      <c r="E2053" s="55"/>
      <c r="F2053" s="56"/>
      <c r="G2053" s="56"/>
      <c r="H2053" s="56"/>
      <c r="I2053" s="57"/>
      <c r="J2053" s="55"/>
      <c r="K2053" s="55"/>
      <c r="L2053" s="53"/>
      <c r="M2053" s="58"/>
      <c r="N2053" s="52"/>
    </row>
    <row r="2054" spans="2:14" x14ac:dyDescent="0.25">
      <c r="B2054" s="51"/>
      <c r="C2054" s="53"/>
      <c r="D2054" s="54"/>
      <c r="E2054" s="55"/>
      <c r="F2054" s="56"/>
      <c r="G2054" s="56"/>
      <c r="H2054" s="56"/>
      <c r="I2054" s="57"/>
      <c r="J2054" s="55"/>
      <c r="K2054" s="55"/>
      <c r="L2054" s="53"/>
      <c r="M2054" s="58"/>
      <c r="N2054" s="52"/>
    </row>
    <row r="2055" spans="2:14" x14ac:dyDescent="0.25">
      <c r="B2055" s="51"/>
      <c r="C2055" s="53"/>
      <c r="D2055" s="54"/>
      <c r="E2055" s="55"/>
      <c r="F2055" s="56"/>
      <c r="G2055" s="56"/>
      <c r="H2055" s="56"/>
      <c r="I2055" s="57"/>
      <c r="J2055" s="55"/>
      <c r="K2055" s="55"/>
      <c r="L2055" s="53"/>
      <c r="M2055" s="58"/>
      <c r="N2055" s="52"/>
    </row>
    <row r="2056" spans="2:14" x14ac:dyDescent="0.25">
      <c r="B2056" s="51"/>
      <c r="C2056" s="53"/>
      <c r="D2056" s="54"/>
      <c r="E2056" s="55"/>
      <c r="F2056" s="56"/>
      <c r="G2056" s="56"/>
      <c r="H2056" s="56"/>
      <c r="I2056" s="57"/>
      <c r="J2056" s="55"/>
      <c r="K2056" s="55"/>
      <c r="L2056" s="53"/>
      <c r="M2056" s="58"/>
      <c r="N2056" s="52"/>
    </row>
    <row r="2057" spans="2:14" x14ac:dyDescent="0.25">
      <c r="B2057" s="51"/>
      <c r="C2057" s="53"/>
      <c r="D2057" s="54"/>
      <c r="E2057" s="55"/>
      <c r="F2057" s="56"/>
      <c r="G2057" s="56"/>
      <c r="H2057" s="56"/>
      <c r="I2057" s="57"/>
      <c r="J2057" s="55"/>
      <c r="K2057" s="55"/>
      <c r="L2057" s="53"/>
      <c r="M2057" s="58"/>
      <c r="N2057" s="52"/>
    </row>
    <row r="2058" spans="2:14" x14ac:dyDescent="0.25">
      <c r="B2058" s="51"/>
      <c r="C2058" s="53"/>
      <c r="D2058" s="54"/>
      <c r="E2058" s="55"/>
      <c r="F2058" s="56"/>
      <c r="G2058" s="56"/>
      <c r="H2058" s="56"/>
      <c r="I2058" s="57"/>
      <c r="J2058" s="55"/>
      <c r="K2058" s="55"/>
      <c r="L2058" s="53"/>
      <c r="M2058" s="58"/>
      <c r="N2058" s="52"/>
    </row>
    <row r="2059" spans="2:14" x14ac:dyDescent="0.25">
      <c r="B2059" s="51"/>
      <c r="C2059" s="53"/>
      <c r="D2059" s="54"/>
      <c r="E2059" s="55"/>
      <c r="F2059" s="56"/>
      <c r="G2059" s="56"/>
      <c r="H2059" s="56"/>
      <c r="I2059" s="57"/>
      <c r="J2059" s="55"/>
      <c r="K2059" s="55"/>
      <c r="L2059" s="53"/>
      <c r="M2059" s="58"/>
      <c r="N2059" s="52"/>
    </row>
    <row r="2060" spans="2:14" x14ac:dyDescent="0.25">
      <c r="B2060" s="51"/>
      <c r="C2060" s="53"/>
      <c r="D2060" s="54"/>
      <c r="E2060" s="55"/>
      <c r="F2060" s="56"/>
      <c r="G2060" s="56"/>
      <c r="H2060" s="56"/>
      <c r="I2060" s="57"/>
      <c r="J2060" s="55"/>
      <c r="K2060" s="55"/>
      <c r="L2060" s="53"/>
      <c r="M2060" s="58"/>
      <c r="N2060" s="52"/>
    </row>
    <row r="2061" spans="2:14" x14ac:dyDescent="0.25">
      <c r="B2061" s="51"/>
      <c r="C2061" s="53"/>
      <c r="D2061" s="54"/>
      <c r="E2061" s="55"/>
      <c r="F2061" s="56"/>
      <c r="G2061" s="56"/>
      <c r="H2061" s="56"/>
      <c r="I2061" s="57"/>
      <c r="J2061" s="55"/>
      <c r="K2061" s="55"/>
      <c r="L2061" s="53"/>
      <c r="M2061" s="58"/>
      <c r="N2061" s="52"/>
    </row>
    <row r="2062" spans="2:14" x14ac:dyDescent="0.25">
      <c r="B2062" s="51"/>
      <c r="C2062" s="53"/>
      <c r="D2062" s="54"/>
      <c r="E2062" s="55"/>
      <c r="F2062" s="56"/>
      <c r="G2062" s="56"/>
      <c r="H2062" s="56"/>
      <c r="I2062" s="57"/>
      <c r="J2062" s="55"/>
      <c r="K2062" s="55"/>
      <c r="L2062" s="53"/>
      <c r="M2062" s="58"/>
      <c r="N2062" s="52"/>
    </row>
    <row r="2063" spans="2:14" x14ac:dyDescent="0.25">
      <c r="B2063" s="51"/>
      <c r="C2063" s="53"/>
      <c r="D2063" s="54"/>
      <c r="E2063" s="55"/>
      <c r="F2063" s="56"/>
      <c r="G2063" s="56"/>
      <c r="H2063" s="56"/>
      <c r="I2063" s="57"/>
      <c r="J2063" s="55"/>
      <c r="K2063" s="55"/>
      <c r="L2063" s="53"/>
      <c r="M2063" s="58"/>
      <c r="N2063" s="52"/>
    </row>
    <row r="2064" spans="2:14" x14ac:dyDescent="0.25">
      <c r="B2064" s="51"/>
      <c r="C2064" s="53"/>
      <c r="D2064" s="54"/>
      <c r="E2064" s="55"/>
      <c r="F2064" s="56"/>
      <c r="G2064" s="56"/>
      <c r="H2064" s="56"/>
      <c r="I2064" s="57"/>
      <c r="J2064" s="55"/>
      <c r="K2064" s="55"/>
      <c r="L2064" s="53"/>
      <c r="M2064" s="58"/>
      <c r="N2064" s="52"/>
    </row>
    <row r="2065" spans="2:14" x14ac:dyDescent="0.25">
      <c r="B2065" s="51"/>
      <c r="C2065" s="53"/>
      <c r="D2065" s="54"/>
      <c r="E2065" s="55"/>
      <c r="F2065" s="56"/>
      <c r="G2065" s="56"/>
      <c r="H2065" s="56"/>
      <c r="I2065" s="57"/>
      <c r="J2065" s="55"/>
      <c r="K2065" s="55"/>
      <c r="L2065" s="53"/>
      <c r="M2065" s="58"/>
      <c r="N2065" s="52"/>
    </row>
    <row r="2066" spans="2:14" x14ac:dyDescent="0.25">
      <c r="B2066" s="51"/>
      <c r="C2066" s="53"/>
      <c r="D2066" s="54"/>
      <c r="E2066" s="55"/>
      <c r="F2066" s="56"/>
      <c r="G2066" s="56"/>
      <c r="H2066" s="56"/>
      <c r="I2066" s="57"/>
      <c r="J2066" s="55"/>
      <c r="K2066" s="55"/>
      <c r="L2066" s="53"/>
      <c r="M2066" s="58"/>
      <c r="N2066" s="52"/>
    </row>
    <row r="2067" spans="2:14" x14ac:dyDescent="0.25">
      <c r="B2067" s="51"/>
      <c r="C2067" s="53"/>
      <c r="D2067" s="54"/>
      <c r="E2067" s="55"/>
      <c r="F2067" s="56"/>
      <c r="G2067" s="56"/>
      <c r="H2067" s="56"/>
      <c r="I2067" s="57"/>
      <c r="J2067" s="55"/>
      <c r="K2067" s="55"/>
      <c r="L2067" s="53"/>
      <c r="M2067" s="58"/>
      <c r="N2067" s="52"/>
    </row>
    <row r="2068" spans="2:14" x14ac:dyDescent="0.25">
      <c r="B2068" s="51"/>
      <c r="C2068" s="53"/>
      <c r="D2068" s="54"/>
      <c r="E2068" s="55"/>
      <c r="F2068" s="56"/>
      <c r="G2068" s="56"/>
      <c r="H2068" s="56"/>
      <c r="I2068" s="57"/>
      <c r="J2068" s="55"/>
      <c r="K2068" s="55"/>
      <c r="L2068" s="53"/>
      <c r="M2068" s="58"/>
      <c r="N2068" s="52"/>
    </row>
    <row r="2069" spans="2:14" x14ac:dyDescent="0.25">
      <c r="B2069" s="51"/>
      <c r="C2069" s="53"/>
      <c r="D2069" s="54"/>
      <c r="E2069" s="55"/>
      <c r="F2069" s="56"/>
      <c r="G2069" s="56"/>
      <c r="H2069" s="56"/>
      <c r="I2069" s="57"/>
      <c r="J2069" s="55"/>
      <c r="K2069" s="55"/>
      <c r="L2069" s="53"/>
      <c r="M2069" s="58"/>
      <c r="N2069" s="52"/>
    </row>
    <row r="2070" spans="2:14" x14ac:dyDescent="0.25">
      <c r="B2070" s="51"/>
      <c r="C2070" s="53"/>
      <c r="D2070" s="54"/>
      <c r="E2070" s="55"/>
      <c r="F2070" s="56"/>
      <c r="G2070" s="56"/>
      <c r="H2070" s="56"/>
      <c r="I2070" s="57"/>
      <c r="J2070" s="55"/>
      <c r="K2070" s="55"/>
      <c r="L2070" s="53"/>
      <c r="M2070" s="58"/>
      <c r="N2070" s="52"/>
    </row>
    <row r="2071" spans="2:14" x14ac:dyDescent="0.25">
      <c r="B2071" s="51"/>
      <c r="C2071" s="53"/>
      <c r="D2071" s="54"/>
      <c r="E2071" s="55"/>
      <c r="F2071" s="56"/>
      <c r="G2071" s="56"/>
      <c r="H2071" s="56"/>
      <c r="I2071" s="57"/>
      <c r="J2071" s="55"/>
      <c r="K2071" s="55"/>
      <c r="L2071" s="53"/>
      <c r="M2071" s="58"/>
      <c r="N2071" s="52"/>
    </row>
    <row r="2072" spans="2:14" x14ac:dyDescent="0.25">
      <c r="B2072" s="51"/>
      <c r="C2072" s="53"/>
      <c r="D2072" s="54"/>
      <c r="E2072" s="55"/>
      <c r="F2072" s="56"/>
      <c r="G2072" s="56"/>
      <c r="H2072" s="56"/>
      <c r="I2072" s="57"/>
      <c r="J2072" s="55"/>
      <c r="K2072" s="55"/>
      <c r="L2072" s="53"/>
      <c r="M2072" s="58"/>
      <c r="N2072" s="52"/>
    </row>
    <row r="2073" spans="2:14" x14ac:dyDescent="0.25">
      <c r="B2073" s="51"/>
      <c r="C2073" s="53"/>
      <c r="D2073" s="54"/>
      <c r="E2073" s="55"/>
      <c r="F2073" s="56"/>
      <c r="G2073" s="56"/>
      <c r="H2073" s="56"/>
      <c r="I2073" s="57"/>
      <c r="J2073" s="55"/>
      <c r="K2073" s="55"/>
      <c r="L2073" s="53"/>
      <c r="M2073" s="58"/>
      <c r="N2073" s="52"/>
    </row>
    <row r="2074" spans="2:14" x14ac:dyDescent="0.25">
      <c r="B2074" s="51"/>
      <c r="C2074" s="53"/>
      <c r="D2074" s="54"/>
      <c r="E2074" s="55"/>
      <c r="F2074" s="56"/>
      <c r="G2074" s="56"/>
      <c r="H2074" s="56"/>
      <c r="I2074" s="57"/>
      <c r="J2074" s="55"/>
      <c r="K2074" s="55"/>
      <c r="L2074" s="53"/>
      <c r="M2074" s="58"/>
      <c r="N2074" s="52"/>
    </row>
    <row r="2075" spans="2:14" x14ac:dyDescent="0.25">
      <c r="B2075" s="51"/>
      <c r="C2075" s="53"/>
      <c r="D2075" s="54"/>
      <c r="E2075" s="55"/>
      <c r="F2075" s="56"/>
      <c r="G2075" s="56"/>
      <c r="H2075" s="56"/>
      <c r="I2075" s="57"/>
      <c r="J2075" s="55"/>
      <c r="K2075" s="55"/>
      <c r="L2075" s="53"/>
      <c r="M2075" s="58"/>
      <c r="N2075" s="52"/>
    </row>
    <row r="2076" spans="2:14" x14ac:dyDescent="0.25">
      <c r="B2076" s="51"/>
      <c r="C2076" s="53"/>
      <c r="D2076" s="54"/>
      <c r="E2076" s="55"/>
      <c r="F2076" s="56"/>
      <c r="G2076" s="56"/>
      <c r="H2076" s="56"/>
      <c r="I2076" s="57"/>
      <c r="J2076" s="55"/>
      <c r="K2076" s="55"/>
      <c r="L2076" s="53"/>
      <c r="M2076" s="58"/>
      <c r="N2076" s="52"/>
    </row>
    <row r="2077" spans="2:14" x14ac:dyDescent="0.25">
      <c r="B2077" s="51"/>
      <c r="C2077" s="53"/>
      <c r="D2077" s="54"/>
      <c r="E2077" s="55"/>
      <c r="F2077" s="56"/>
      <c r="G2077" s="56"/>
      <c r="H2077" s="56"/>
      <c r="I2077" s="57"/>
      <c r="J2077" s="55"/>
      <c r="K2077" s="55"/>
      <c r="L2077" s="53"/>
      <c r="M2077" s="58"/>
      <c r="N2077" s="52"/>
    </row>
    <row r="2078" spans="2:14" x14ac:dyDescent="0.25">
      <c r="B2078" s="51"/>
      <c r="C2078" s="53"/>
      <c r="D2078" s="54"/>
      <c r="E2078" s="55"/>
      <c r="F2078" s="56"/>
      <c r="G2078" s="56"/>
      <c r="H2078" s="56"/>
      <c r="I2078" s="57"/>
      <c r="J2078" s="55"/>
      <c r="K2078" s="55"/>
      <c r="L2078" s="53"/>
      <c r="M2078" s="58"/>
      <c r="N2078" s="52"/>
    </row>
    <row r="2079" spans="2:14" x14ac:dyDescent="0.25">
      <c r="B2079" s="51"/>
      <c r="C2079" s="53"/>
      <c r="D2079" s="54"/>
      <c r="E2079" s="55"/>
      <c r="F2079" s="56"/>
      <c r="G2079" s="56"/>
      <c r="H2079" s="56"/>
      <c r="I2079" s="57"/>
      <c r="J2079" s="55"/>
      <c r="K2079" s="55"/>
      <c r="L2079" s="53"/>
      <c r="M2079" s="58"/>
      <c r="N2079" s="52"/>
    </row>
    <row r="2080" spans="2:14" x14ac:dyDescent="0.25">
      <c r="B2080" s="51"/>
      <c r="C2080" s="53"/>
      <c r="D2080" s="54"/>
      <c r="E2080" s="55"/>
      <c r="F2080" s="56"/>
      <c r="G2080" s="56"/>
      <c r="H2080" s="56"/>
      <c r="I2080" s="57"/>
      <c r="J2080" s="55"/>
      <c r="K2080" s="55"/>
      <c r="L2080" s="53"/>
      <c r="M2080" s="58"/>
      <c r="N2080" s="52"/>
    </row>
    <row r="2081" spans="2:14" x14ac:dyDescent="0.25">
      <c r="B2081" s="51"/>
      <c r="C2081" s="53"/>
      <c r="D2081" s="54"/>
      <c r="E2081" s="55"/>
      <c r="F2081" s="56"/>
      <c r="G2081" s="56"/>
      <c r="H2081" s="56"/>
      <c r="I2081" s="57"/>
      <c r="J2081" s="55"/>
      <c r="K2081" s="55"/>
      <c r="L2081" s="53"/>
      <c r="M2081" s="58"/>
      <c r="N2081" s="52"/>
    </row>
    <row r="2082" spans="2:14" x14ac:dyDescent="0.25">
      <c r="B2082" s="51"/>
      <c r="C2082" s="53"/>
      <c r="D2082" s="54"/>
      <c r="E2082" s="55"/>
      <c r="F2082" s="56"/>
      <c r="G2082" s="56"/>
      <c r="H2082" s="56"/>
      <c r="I2082" s="57"/>
      <c r="J2082" s="55"/>
      <c r="K2082" s="55"/>
      <c r="L2082" s="53"/>
      <c r="M2082" s="58"/>
      <c r="N2082" s="52"/>
    </row>
    <row r="2083" spans="2:14" x14ac:dyDescent="0.25">
      <c r="B2083" s="51"/>
      <c r="C2083" s="53"/>
      <c r="D2083" s="54"/>
      <c r="E2083" s="55"/>
      <c r="F2083" s="56"/>
      <c r="G2083" s="56"/>
      <c r="H2083" s="56"/>
      <c r="I2083" s="57"/>
      <c r="J2083" s="55"/>
      <c r="K2083" s="55"/>
      <c r="L2083" s="53"/>
      <c r="M2083" s="58"/>
      <c r="N2083" s="52"/>
    </row>
    <row r="2084" spans="2:14" x14ac:dyDescent="0.25">
      <c r="B2084" s="51"/>
      <c r="C2084" s="53"/>
      <c r="D2084" s="54"/>
      <c r="E2084" s="55"/>
      <c r="F2084" s="56"/>
      <c r="G2084" s="56"/>
      <c r="H2084" s="56"/>
      <c r="I2084" s="57"/>
      <c r="J2084" s="55"/>
      <c r="K2084" s="55"/>
      <c r="L2084" s="53"/>
      <c r="M2084" s="58"/>
      <c r="N2084" s="52"/>
    </row>
    <row r="2085" spans="2:14" x14ac:dyDescent="0.25">
      <c r="B2085" s="51"/>
      <c r="C2085" s="53"/>
      <c r="D2085" s="54"/>
      <c r="E2085" s="55"/>
      <c r="F2085" s="56"/>
      <c r="G2085" s="56"/>
      <c r="H2085" s="56"/>
      <c r="I2085" s="57"/>
      <c r="J2085" s="55"/>
      <c r="K2085" s="55"/>
      <c r="L2085" s="53"/>
      <c r="M2085" s="58"/>
      <c r="N2085" s="52"/>
    </row>
    <row r="2086" spans="2:14" x14ac:dyDescent="0.25">
      <c r="B2086" s="51"/>
      <c r="C2086" s="53"/>
      <c r="D2086" s="54"/>
      <c r="E2086" s="55"/>
      <c r="F2086" s="56"/>
      <c r="G2086" s="56"/>
      <c r="H2086" s="56"/>
      <c r="I2086" s="57"/>
      <c r="J2086" s="55"/>
      <c r="K2086" s="55"/>
      <c r="L2086" s="53"/>
      <c r="M2086" s="58"/>
      <c r="N2086" s="52"/>
    </row>
    <row r="2087" spans="2:14" x14ac:dyDescent="0.25">
      <c r="B2087" s="51"/>
      <c r="C2087" s="53"/>
      <c r="D2087" s="54"/>
      <c r="E2087" s="55"/>
      <c r="F2087" s="56"/>
      <c r="G2087" s="56"/>
      <c r="H2087" s="56"/>
      <c r="I2087" s="57"/>
      <c r="J2087" s="55"/>
      <c r="K2087" s="55"/>
      <c r="L2087" s="53"/>
      <c r="M2087" s="58"/>
      <c r="N2087" s="52"/>
    </row>
    <row r="2088" spans="2:14" x14ac:dyDescent="0.25">
      <c r="B2088" s="51"/>
      <c r="C2088" s="53"/>
      <c r="D2088" s="54"/>
      <c r="E2088" s="55"/>
      <c r="F2088" s="56"/>
      <c r="G2088" s="56"/>
      <c r="H2088" s="56"/>
      <c r="I2088" s="57"/>
      <c r="J2088" s="55"/>
      <c r="K2088" s="55"/>
      <c r="L2088" s="53"/>
      <c r="M2088" s="58"/>
      <c r="N2088" s="52"/>
    </row>
    <row r="2089" spans="2:14" x14ac:dyDescent="0.25">
      <c r="B2089" s="51"/>
      <c r="C2089" s="53"/>
      <c r="D2089" s="54"/>
      <c r="E2089" s="55"/>
      <c r="F2089" s="56"/>
      <c r="G2089" s="56"/>
      <c r="H2089" s="56"/>
      <c r="I2089" s="57"/>
      <c r="J2089" s="55"/>
      <c r="K2089" s="55"/>
      <c r="L2089" s="53"/>
      <c r="M2089" s="58"/>
      <c r="N2089" s="52"/>
    </row>
    <row r="2090" spans="2:14" x14ac:dyDescent="0.25">
      <c r="B2090" s="51"/>
      <c r="C2090" s="53"/>
      <c r="D2090" s="54"/>
      <c r="E2090" s="55"/>
      <c r="F2090" s="56"/>
      <c r="G2090" s="56"/>
      <c r="H2090" s="56"/>
      <c r="I2090" s="57"/>
      <c r="J2090" s="55"/>
      <c r="K2090" s="55"/>
      <c r="L2090" s="53"/>
      <c r="M2090" s="58"/>
      <c r="N2090" s="52"/>
    </row>
    <row r="2091" spans="2:14" x14ac:dyDescent="0.25">
      <c r="B2091" s="51"/>
      <c r="C2091" s="53"/>
      <c r="D2091" s="54"/>
      <c r="E2091" s="55"/>
      <c r="F2091" s="56"/>
      <c r="G2091" s="56"/>
      <c r="H2091" s="56"/>
      <c r="I2091" s="57"/>
      <c r="J2091" s="55"/>
      <c r="K2091" s="55"/>
      <c r="L2091" s="53"/>
      <c r="M2091" s="58"/>
      <c r="N2091" s="52"/>
    </row>
    <row r="2092" spans="2:14" x14ac:dyDescent="0.25">
      <c r="B2092" s="51"/>
      <c r="C2092" s="53"/>
      <c r="D2092" s="54"/>
      <c r="E2092" s="55"/>
      <c r="F2092" s="56"/>
      <c r="G2092" s="56"/>
      <c r="H2092" s="56"/>
      <c r="I2092" s="57"/>
      <c r="J2092" s="55"/>
      <c r="K2092" s="55"/>
      <c r="L2092" s="53"/>
      <c r="M2092" s="58"/>
      <c r="N2092" s="52"/>
    </row>
    <row r="2093" spans="2:14" x14ac:dyDescent="0.25">
      <c r="B2093" s="51"/>
      <c r="C2093" s="53"/>
      <c r="D2093" s="54"/>
      <c r="E2093" s="55"/>
      <c r="F2093" s="56"/>
      <c r="G2093" s="56"/>
      <c r="H2093" s="56"/>
      <c r="I2093" s="57"/>
      <c r="J2093" s="55"/>
      <c r="K2093" s="55"/>
      <c r="L2093" s="53"/>
      <c r="M2093" s="58"/>
      <c r="N2093" s="52"/>
    </row>
    <row r="2094" spans="2:14" x14ac:dyDescent="0.25">
      <c r="B2094" s="51"/>
      <c r="C2094" s="53"/>
      <c r="D2094" s="54"/>
      <c r="E2094" s="55"/>
      <c r="F2094" s="56"/>
      <c r="G2094" s="56"/>
      <c r="H2094" s="56"/>
      <c r="I2094" s="57"/>
      <c r="J2094" s="55"/>
      <c r="K2094" s="55"/>
      <c r="L2094" s="53"/>
      <c r="M2094" s="58"/>
      <c r="N2094" s="52"/>
    </row>
    <row r="2095" spans="2:14" x14ac:dyDescent="0.25">
      <c r="B2095" s="51"/>
      <c r="C2095" s="53"/>
      <c r="D2095" s="54"/>
      <c r="E2095" s="55"/>
      <c r="F2095" s="56"/>
      <c r="G2095" s="56"/>
      <c r="H2095" s="56"/>
      <c r="I2095" s="57"/>
      <c r="J2095" s="55"/>
      <c r="K2095" s="55"/>
      <c r="L2095" s="53"/>
      <c r="M2095" s="58"/>
      <c r="N2095" s="52"/>
    </row>
    <row r="2096" spans="2:14" x14ac:dyDescent="0.25">
      <c r="B2096" s="51"/>
      <c r="C2096" s="53"/>
      <c r="D2096" s="54"/>
      <c r="E2096" s="55"/>
      <c r="F2096" s="56"/>
      <c r="G2096" s="56"/>
      <c r="H2096" s="56"/>
      <c r="I2096" s="57"/>
      <c r="J2096" s="55"/>
      <c r="K2096" s="55"/>
      <c r="L2096" s="53"/>
      <c r="M2096" s="58"/>
      <c r="N2096" s="52"/>
    </row>
    <row r="2097" spans="2:14" x14ac:dyDescent="0.25">
      <c r="B2097" s="51"/>
      <c r="C2097" s="53"/>
      <c r="D2097" s="54"/>
      <c r="E2097" s="55"/>
      <c r="F2097" s="56"/>
      <c r="G2097" s="56"/>
      <c r="H2097" s="56"/>
      <c r="I2097" s="57"/>
      <c r="J2097" s="55"/>
      <c r="K2097" s="55"/>
      <c r="L2097" s="53"/>
      <c r="M2097" s="58"/>
      <c r="N2097" s="52"/>
    </row>
    <row r="2098" spans="2:14" x14ac:dyDescent="0.25">
      <c r="B2098" s="51"/>
      <c r="C2098" s="53"/>
      <c r="D2098" s="54"/>
      <c r="E2098" s="55"/>
      <c r="F2098" s="56"/>
      <c r="G2098" s="56"/>
      <c r="H2098" s="56"/>
      <c r="I2098" s="57"/>
      <c r="J2098" s="55"/>
      <c r="K2098" s="55"/>
      <c r="L2098" s="53"/>
      <c r="M2098" s="58"/>
      <c r="N2098" s="52"/>
    </row>
    <row r="2099" spans="2:14" x14ac:dyDescent="0.25">
      <c r="B2099" s="51"/>
      <c r="C2099" s="53"/>
      <c r="D2099" s="54"/>
      <c r="E2099" s="55"/>
      <c r="F2099" s="56"/>
      <c r="G2099" s="56"/>
      <c r="H2099" s="56"/>
      <c r="I2099" s="57"/>
      <c r="J2099" s="55"/>
      <c r="K2099" s="55"/>
      <c r="L2099" s="53"/>
      <c r="M2099" s="58"/>
      <c r="N2099" s="52"/>
    </row>
    <row r="2100" spans="2:14" x14ac:dyDescent="0.25">
      <c r="B2100" s="51"/>
      <c r="C2100" s="53"/>
      <c r="D2100" s="54"/>
      <c r="E2100" s="55"/>
      <c r="F2100" s="56"/>
      <c r="G2100" s="56"/>
      <c r="H2100" s="56"/>
      <c r="I2100" s="57"/>
      <c r="J2100" s="55"/>
      <c r="K2100" s="55"/>
      <c r="L2100" s="53"/>
      <c r="M2100" s="58"/>
      <c r="N2100" s="52"/>
    </row>
    <row r="2101" spans="2:14" x14ac:dyDescent="0.25">
      <c r="B2101" s="51"/>
      <c r="C2101" s="53"/>
      <c r="D2101" s="54"/>
      <c r="E2101" s="55"/>
      <c r="F2101" s="56"/>
      <c r="G2101" s="56"/>
      <c r="H2101" s="56"/>
      <c r="I2101" s="57"/>
      <c r="J2101" s="55"/>
      <c r="K2101" s="55"/>
      <c r="L2101" s="53"/>
      <c r="M2101" s="58"/>
      <c r="N2101" s="52"/>
    </row>
    <row r="2102" spans="2:14" x14ac:dyDescent="0.25">
      <c r="B2102" s="51"/>
      <c r="C2102" s="53"/>
      <c r="D2102" s="54"/>
      <c r="E2102" s="55"/>
      <c r="F2102" s="56"/>
      <c r="G2102" s="56"/>
      <c r="H2102" s="56"/>
      <c r="I2102" s="57"/>
      <c r="J2102" s="55"/>
      <c r="K2102" s="55"/>
      <c r="L2102" s="53"/>
      <c r="M2102" s="58"/>
      <c r="N2102" s="52"/>
    </row>
    <row r="2103" spans="2:14" x14ac:dyDescent="0.25">
      <c r="B2103" s="51"/>
      <c r="C2103" s="53"/>
      <c r="D2103" s="54"/>
      <c r="E2103" s="55"/>
      <c r="F2103" s="56"/>
      <c r="G2103" s="56"/>
      <c r="H2103" s="56"/>
      <c r="I2103" s="57"/>
      <c r="J2103" s="55"/>
      <c r="K2103" s="55"/>
      <c r="L2103" s="53"/>
      <c r="M2103" s="58"/>
      <c r="N2103" s="52"/>
    </row>
    <row r="2104" spans="2:14" x14ac:dyDescent="0.25">
      <c r="B2104" s="51"/>
      <c r="C2104" s="53"/>
      <c r="D2104" s="54"/>
      <c r="E2104" s="55"/>
      <c r="F2104" s="56"/>
      <c r="G2104" s="56"/>
      <c r="H2104" s="56"/>
      <c r="I2104" s="57"/>
      <c r="J2104" s="55"/>
      <c r="K2104" s="55"/>
      <c r="L2104" s="53"/>
      <c r="M2104" s="58"/>
      <c r="N2104" s="52"/>
    </row>
    <row r="2105" spans="2:14" x14ac:dyDescent="0.25">
      <c r="B2105" s="51"/>
      <c r="C2105" s="53"/>
      <c r="D2105" s="54"/>
      <c r="E2105" s="55"/>
      <c r="F2105" s="56"/>
      <c r="G2105" s="56"/>
      <c r="H2105" s="56"/>
      <c r="I2105" s="57"/>
      <c r="J2105" s="55"/>
      <c r="K2105" s="55"/>
      <c r="L2105" s="53"/>
      <c r="M2105" s="58"/>
      <c r="N2105" s="52"/>
    </row>
    <row r="2106" spans="2:14" x14ac:dyDescent="0.25">
      <c r="B2106" s="51"/>
      <c r="C2106" s="53"/>
      <c r="D2106" s="54"/>
      <c r="E2106" s="55"/>
      <c r="F2106" s="56"/>
      <c r="G2106" s="56"/>
      <c r="H2106" s="56"/>
      <c r="I2106" s="57"/>
      <c r="J2106" s="55"/>
      <c r="K2106" s="55"/>
      <c r="L2106" s="53"/>
      <c r="M2106" s="58"/>
      <c r="N2106" s="52"/>
    </row>
    <row r="2107" spans="2:14" x14ac:dyDescent="0.25">
      <c r="B2107" s="51"/>
      <c r="C2107" s="53"/>
      <c r="D2107" s="54"/>
      <c r="E2107" s="55"/>
      <c r="F2107" s="56"/>
      <c r="G2107" s="56"/>
      <c r="H2107" s="56"/>
      <c r="I2107" s="57"/>
      <c r="J2107" s="55"/>
      <c r="K2107" s="55"/>
      <c r="L2107" s="53"/>
      <c r="M2107" s="58"/>
      <c r="N2107" s="52"/>
    </row>
    <row r="2108" spans="2:14" x14ac:dyDescent="0.25">
      <c r="B2108" s="51"/>
      <c r="C2108" s="53"/>
      <c r="D2108" s="54"/>
      <c r="E2108" s="55"/>
      <c r="F2108" s="56"/>
      <c r="G2108" s="56"/>
      <c r="H2108" s="56"/>
      <c r="I2108" s="57"/>
      <c r="J2108" s="55"/>
      <c r="K2108" s="55"/>
      <c r="L2108" s="53"/>
      <c r="M2108" s="58"/>
      <c r="N2108" s="52"/>
    </row>
    <row r="2109" spans="2:14" x14ac:dyDescent="0.25">
      <c r="B2109" s="51"/>
      <c r="C2109" s="53"/>
      <c r="D2109" s="54"/>
      <c r="E2109" s="55"/>
      <c r="F2109" s="56"/>
      <c r="G2109" s="56"/>
      <c r="H2109" s="56"/>
      <c r="I2109" s="57"/>
      <c r="J2109" s="55"/>
      <c r="K2109" s="55"/>
      <c r="L2109" s="53"/>
      <c r="M2109" s="58"/>
      <c r="N2109" s="52"/>
    </row>
    <row r="2110" spans="2:14" x14ac:dyDescent="0.25">
      <c r="B2110" s="51"/>
      <c r="C2110" s="53"/>
      <c r="D2110" s="54"/>
      <c r="E2110" s="55"/>
      <c r="F2110" s="56"/>
      <c r="G2110" s="56"/>
      <c r="H2110" s="56"/>
      <c r="I2110" s="57"/>
      <c r="J2110" s="55"/>
      <c r="K2110" s="55"/>
      <c r="L2110" s="53"/>
      <c r="M2110" s="58"/>
      <c r="N2110" s="52"/>
    </row>
    <row r="2111" spans="2:14" x14ac:dyDescent="0.25">
      <c r="B2111" s="51"/>
      <c r="C2111" s="53"/>
      <c r="D2111" s="54"/>
      <c r="E2111" s="55"/>
      <c r="F2111" s="56"/>
      <c r="G2111" s="56"/>
      <c r="H2111" s="56"/>
      <c r="I2111" s="57"/>
      <c r="J2111" s="55"/>
      <c r="K2111" s="55"/>
      <c r="L2111" s="53"/>
      <c r="M2111" s="58"/>
      <c r="N2111" s="52"/>
    </row>
    <row r="2112" spans="2:14" x14ac:dyDescent="0.25">
      <c r="B2112" s="51"/>
      <c r="C2112" s="53"/>
      <c r="D2112" s="54"/>
      <c r="E2112" s="55"/>
      <c r="F2112" s="56"/>
      <c r="G2112" s="56"/>
      <c r="H2112" s="56"/>
      <c r="I2112" s="57"/>
      <c r="J2112" s="55"/>
      <c r="K2112" s="55"/>
      <c r="L2112" s="53"/>
      <c r="M2112" s="58"/>
      <c r="N2112" s="52"/>
    </row>
    <row r="2113" spans="2:14" x14ac:dyDescent="0.25">
      <c r="B2113" s="51"/>
      <c r="C2113" s="53"/>
      <c r="D2113" s="54"/>
      <c r="E2113" s="55"/>
      <c r="F2113" s="56"/>
      <c r="G2113" s="56"/>
      <c r="H2113" s="56"/>
      <c r="I2113" s="57"/>
      <c r="J2113" s="55"/>
      <c r="K2113" s="55"/>
      <c r="L2113" s="53"/>
      <c r="M2113" s="58"/>
      <c r="N2113" s="52"/>
    </row>
    <row r="2114" spans="2:14" x14ac:dyDescent="0.25">
      <c r="B2114" s="51"/>
      <c r="C2114" s="53"/>
      <c r="D2114" s="54"/>
      <c r="E2114" s="55"/>
      <c r="F2114" s="56"/>
      <c r="G2114" s="56"/>
      <c r="H2114" s="56"/>
      <c r="I2114" s="57"/>
      <c r="J2114" s="55"/>
      <c r="K2114" s="55"/>
      <c r="L2114" s="53"/>
      <c r="M2114" s="58"/>
      <c r="N2114" s="52"/>
    </row>
    <row r="2115" spans="2:14" x14ac:dyDescent="0.25">
      <c r="B2115" s="51"/>
      <c r="C2115" s="53"/>
      <c r="D2115" s="54"/>
      <c r="E2115" s="55"/>
      <c r="F2115" s="56"/>
      <c r="G2115" s="56"/>
      <c r="H2115" s="56"/>
      <c r="I2115" s="57"/>
      <c r="J2115" s="55"/>
      <c r="K2115" s="55"/>
      <c r="L2115" s="53"/>
      <c r="M2115" s="58"/>
      <c r="N2115" s="52"/>
    </row>
    <row r="2116" spans="2:14" x14ac:dyDescent="0.25">
      <c r="B2116" s="51"/>
      <c r="C2116" s="53"/>
      <c r="D2116" s="54"/>
      <c r="E2116" s="55"/>
      <c r="F2116" s="56"/>
      <c r="G2116" s="56"/>
      <c r="H2116" s="56"/>
      <c r="I2116" s="57"/>
      <c r="J2116" s="55"/>
      <c r="K2116" s="55"/>
      <c r="L2116" s="53"/>
      <c r="M2116" s="58"/>
      <c r="N2116" s="52"/>
    </row>
    <row r="2117" spans="2:14" x14ac:dyDescent="0.25">
      <c r="B2117" s="51"/>
      <c r="C2117" s="53"/>
      <c r="D2117" s="54"/>
      <c r="E2117" s="55"/>
      <c r="F2117" s="56"/>
      <c r="G2117" s="56"/>
      <c r="H2117" s="56"/>
      <c r="I2117" s="57"/>
      <c r="J2117" s="55"/>
      <c r="K2117" s="55"/>
      <c r="L2117" s="53"/>
      <c r="M2117" s="58"/>
      <c r="N2117" s="52"/>
    </row>
    <row r="2118" spans="2:14" x14ac:dyDescent="0.25">
      <c r="B2118" s="51"/>
      <c r="C2118" s="53"/>
      <c r="D2118" s="54"/>
      <c r="E2118" s="55"/>
      <c r="F2118" s="56"/>
      <c r="G2118" s="56"/>
      <c r="H2118" s="56"/>
      <c r="I2118" s="57"/>
      <c r="J2118" s="55"/>
      <c r="K2118" s="55"/>
      <c r="L2118" s="53"/>
      <c r="M2118" s="58"/>
      <c r="N2118" s="52"/>
    </row>
    <row r="2119" spans="2:14" x14ac:dyDescent="0.25">
      <c r="B2119" s="51"/>
      <c r="C2119" s="53"/>
      <c r="D2119" s="54"/>
      <c r="E2119" s="55"/>
      <c r="F2119" s="56"/>
      <c r="G2119" s="56"/>
      <c r="H2119" s="56"/>
      <c r="I2119" s="57"/>
      <c r="J2119" s="55"/>
      <c r="K2119" s="55"/>
      <c r="L2119" s="53"/>
      <c r="M2119" s="58"/>
      <c r="N2119" s="52"/>
    </row>
    <row r="2120" spans="2:14" x14ac:dyDescent="0.25">
      <c r="B2120" s="51"/>
      <c r="C2120" s="53"/>
      <c r="D2120" s="54"/>
      <c r="E2120" s="55"/>
      <c r="F2120" s="56"/>
      <c r="G2120" s="56"/>
      <c r="H2120" s="56"/>
      <c r="I2120" s="57"/>
      <c r="J2120" s="55"/>
      <c r="K2120" s="55"/>
      <c r="L2120" s="53"/>
      <c r="M2120" s="58"/>
      <c r="N2120" s="52"/>
    </row>
    <row r="2121" spans="2:14" x14ac:dyDescent="0.25">
      <c r="B2121" s="51"/>
      <c r="C2121" s="53"/>
      <c r="D2121" s="54"/>
      <c r="E2121" s="55"/>
      <c r="F2121" s="56"/>
      <c r="G2121" s="56"/>
      <c r="H2121" s="56"/>
      <c r="I2121" s="57"/>
      <c r="J2121" s="55"/>
      <c r="K2121" s="55"/>
      <c r="L2121" s="53"/>
      <c r="M2121" s="58"/>
      <c r="N2121" s="52"/>
    </row>
    <row r="2122" spans="2:14" x14ac:dyDescent="0.25">
      <c r="B2122" s="51"/>
      <c r="C2122" s="53"/>
      <c r="D2122" s="54"/>
      <c r="E2122" s="55"/>
      <c r="F2122" s="56"/>
      <c r="G2122" s="56"/>
      <c r="H2122" s="56"/>
      <c r="I2122" s="57"/>
      <c r="J2122" s="55"/>
      <c r="K2122" s="55"/>
      <c r="L2122" s="53"/>
      <c r="M2122" s="58"/>
      <c r="N2122" s="52"/>
    </row>
    <row r="2123" spans="2:14" x14ac:dyDescent="0.25">
      <c r="B2123" s="51"/>
      <c r="C2123" s="53"/>
      <c r="D2123" s="54"/>
      <c r="E2123" s="55"/>
      <c r="F2123" s="56"/>
      <c r="G2123" s="56"/>
      <c r="H2123" s="56"/>
      <c r="I2123" s="57"/>
      <c r="J2123" s="55"/>
      <c r="K2123" s="55"/>
      <c r="L2123" s="53"/>
      <c r="M2123" s="58"/>
      <c r="N2123" s="52"/>
    </row>
    <row r="2124" spans="2:14" x14ac:dyDescent="0.25">
      <c r="B2124" s="51"/>
      <c r="C2124" s="53"/>
      <c r="D2124" s="54"/>
      <c r="E2124" s="55"/>
      <c r="F2124" s="56"/>
      <c r="G2124" s="56"/>
      <c r="H2124" s="56"/>
      <c r="I2124" s="57"/>
      <c r="J2124" s="55"/>
      <c r="K2124" s="55"/>
      <c r="L2124" s="53"/>
      <c r="M2124" s="58"/>
      <c r="N2124" s="52"/>
    </row>
    <row r="2125" spans="2:14" x14ac:dyDescent="0.25">
      <c r="B2125" s="51"/>
      <c r="C2125" s="53"/>
      <c r="D2125" s="54"/>
      <c r="E2125" s="55"/>
      <c r="F2125" s="56"/>
      <c r="G2125" s="56"/>
      <c r="H2125" s="56"/>
      <c r="I2125" s="57"/>
      <c r="J2125" s="55"/>
      <c r="K2125" s="55"/>
      <c r="L2125" s="53"/>
      <c r="M2125" s="58"/>
      <c r="N2125" s="52"/>
    </row>
    <row r="2126" spans="2:14" x14ac:dyDescent="0.25">
      <c r="B2126" s="51"/>
      <c r="C2126" s="53"/>
      <c r="D2126" s="54"/>
      <c r="E2126" s="55"/>
      <c r="F2126" s="56"/>
      <c r="G2126" s="56"/>
      <c r="H2126" s="56"/>
      <c r="I2126" s="57"/>
      <c r="J2126" s="55"/>
      <c r="K2126" s="55"/>
      <c r="L2126" s="53"/>
      <c r="M2126" s="58"/>
      <c r="N2126" s="52"/>
    </row>
    <row r="2127" spans="2:14" x14ac:dyDescent="0.25">
      <c r="B2127" s="51"/>
      <c r="C2127" s="53"/>
      <c r="D2127" s="54"/>
      <c r="E2127" s="55"/>
      <c r="F2127" s="56"/>
      <c r="G2127" s="56"/>
      <c r="H2127" s="56"/>
      <c r="I2127" s="57"/>
      <c r="J2127" s="55"/>
      <c r="K2127" s="55"/>
      <c r="L2127" s="53"/>
      <c r="M2127" s="58"/>
      <c r="N2127" s="52"/>
    </row>
    <row r="2128" spans="2:14" x14ac:dyDescent="0.25">
      <c r="B2128" s="51"/>
      <c r="C2128" s="53"/>
      <c r="D2128" s="54"/>
      <c r="E2128" s="55"/>
      <c r="F2128" s="56"/>
      <c r="G2128" s="56"/>
      <c r="H2128" s="56"/>
      <c r="I2128" s="57"/>
      <c r="J2128" s="55"/>
      <c r="K2128" s="55"/>
      <c r="L2128" s="53"/>
      <c r="M2128" s="58"/>
      <c r="N2128" s="52"/>
    </row>
    <row r="2129" spans="2:14" x14ac:dyDescent="0.25">
      <c r="B2129" s="51"/>
      <c r="C2129" s="53"/>
      <c r="D2129" s="54"/>
      <c r="E2129" s="55"/>
      <c r="F2129" s="56"/>
      <c r="G2129" s="56"/>
      <c r="H2129" s="56"/>
      <c r="I2129" s="57"/>
      <c r="J2129" s="55"/>
      <c r="K2129" s="55"/>
      <c r="L2129" s="53"/>
      <c r="M2129" s="58"/>
      <c r="N2129" s="52"/>
    </row>
    <row r="2130" spans="2:14" x14ac:dyDescent="0.25">
      <c r="B2130" s="51"/>
      <c r="C2130" s="53"/>
      <c r="D2130" s="54"/>
      <c r="E2130" s="55"/>
      <c r="F2130" s="56"/>
      <c r="G2130" s="56"/>
      <c r="H2130" s="56"/>
      <c r="I2130" s="57"/>
      <c r="J2130" s="55"/>
      <c r="K2130" s="55"/>
      <c r="L2130" s="53"/>
      <c r="M2130" s="58"/>
      <c r="N2130" s="52"/>
    </row>
    <row r="2131" spans="2:14" x14ac:dyDescent="0.25">
      <c r="B2131" s="51"/>
      <c r="C2131" s="53"/>
      <c r="D2131" s="54"/>
      <c r="E2131" s="55"/>
      <c r="F2131" s="56"/>
      <c r="G2131" s="56"/>
      <c r="H2131" s="56"/>
      <c r="I2131" s="57"/>
      <c r="J2131" s="55"/>
      <c r="K2131" s="55"/>
      <c r="L2131" s="53"/>
      <c r="M2131" s="58"/>
      <c r="N2131" s="52"/>
    </row>
    <row r="2132" spans="2:14" x14ac:dyDescent="0.25">
      <c r="B2132" s="51"/>
      <c r="C2132" s="53"/>
      <c r="D2132" s="54"/>
      <c r="E2132" s="55"/>
      <c r="F2132" s="56"/>
      <c r="G2132" s="56"/>
      <c r="H2132" s="56"/>
      <c r="I2132" s="57"/>
      <c r="J2132" s="55"/>
      <c r="K2132" s="55"/>
      <c r="L2132" s="53"/>
      <c r="M2132" s="58"/>
      <c r="N2132" s="52"/>
    </row>
    <row r="2133" spans="2:14" x14ac:dyDescent="0.25">
      <c r="B2133" s="51"/>
      <c r="C2133" s="53"/>
      <c r="D2133" s="54"/>
      <c r="E2133" s="55"/>
      <c r="F2133" s="56"/>
      <c r="G2133" s="56"/>
      <c r="H2133" s="56"/>
      <c r="I2133" s="57"/>
      <c r="J2133" s="55"/>
      <c r="K2133" s="55"/>
      <c r="L2133" s="53"/>
      <c r="M2133" s="58"/>
      <c r="N2133" s="52"/>
    </row>
    <row r="2134" spans="2:14" x14ac:dyDescent="0.25">
      <c r="B2134" s="51"/>
      <c r="C2134" s="53"/>
      <c r="D2134" s="54"/>
      <c r="E2134" s="55"/>
      <c r="F2134" s="56"/>
      <c r="G2134" s="56"/>
      <c r="H2134" s="56"/>
      <c r="I2134" s="57"/>
      <c r="J2134" s="55"/>
      <c r="K2134" s="55"/>
      <c r="L2134" s="53"/>
      <c r="M2134" s="58"/>
      <c r="N2134" s="52"/>
    </row>
    <row r="2135" spans="2:14" x14ac:dyDescent="0.25">
      <c r="B2135" s="51"/>
      <c r="C2135" s="53"/>
      <c r="D2135" s="54"/>
      <c r="E2135" s="55"/>
      <c r="F2135" s="56"/>
      <c r="G2135" s="56"/>
      <c r="H2135" s="56"/>
      <c r="I2135" s="57"/>
      <c r="J2135" s="55"/>
      <c r="K2135" s="55"/>
      <c r="L2135" s="53"/>
      <c r="M2135" s="58"/>
      <c r="N2135" s="52"/>
    </row>
    <row r="2136" spans="2:14" x14ac:dyDescent="0.25">
      <c r="B2136" s="51"/>
      <c r="C2136" s="53"/>
      <c r="D2136" s="54"/>
      <c r="E2136" s="55"/>
      <c r="F2136" s="56"/>
      <c r="G2136" s="56"/>
      <c r="H2136" s="56"/>
      <c r="I2136" s="57"/>
      <c r="J2136" s="55"/>
      <c r="K2136" s="55"/>
      <c r="L2136" s="53"/>
      <c r="M2136" s="58"/>
      <c r="N2136" s="52"/>
    </row>
    <row r="2137" spans="2:14" x14ac:dyDescent="0.25">
      <c r="B2137" s="51"/>
      <c r="C2137" s="53"/>
      <c r="D2137" s="54"/>
      <c r="E2137" s="55"/>
      <c r="F2137" s="56"/>
      <c r="G2137" s="56"/>
      <c r="H2137" s="56"/>
      <c r="I2137" s="57"/>
      <c r="J2137" s="55"/>
      <c r="K2137" s="55"/>
      <c r="L2137" s="53"/>
      <c r="M2137" s="58"/>
      <c r="N2137" s="52"/>
    </row>
    <row r="2138" spans="2:14" x14ac:dyDescent="0.25">
      <c r="B2138" s="51"/>
      <c r="C2138" s="53"/>
      <c r="D2138" s="54"/>
      <c r="E2138" s="55"/>
      <c r="F2138" s="56"/>
      <c r="G2138" s="56"/>
      <c r="H2138" s="56"/>
      <c r="I2138" s="57"/>
      <c r="J2138" s="55"/>
      <c r="K2138" s="55"/>
      <c r="L2138" s="53"/>
      <c r="M2138" s="58"/>
      <c r="N2138" s="52"/>
    </row>
    <row r="2139" spans="2:14" x14ac:dyDescent="0.25">
      <c r="B2139" s="51"/>
      <c r="C2139" s="53"/>
      <c r="D2139" s="54"/>
      <c r="E2139" s="55"/>
      <c r="F2139" s="56"/>
      <c r="G2139" s="56"/>
      <c r="H2139" s="56"/>
      <c r="I2139" s="57"/>
      <c r="J2139" s="55"/>
      <c r="K2139" s="55"/>
      <c r="L2139" s="53"/>
      <c r="M2139" s="58"/>
      <c r="N2139" s="52"/>
    </row>
    <row r="2140" spans="2:14" x14ac:dyDescent="0.25">
      <c r="B2140" s="51"/>
      <c r="C2140" s="53"/>
      <c r="D2140" s="54"/>
      <c r="E2140" s="55"/>
      <c r="F2140" s="56"/>
      <c r="G2140" s="56"/>
      <c r="H2140" s="56"/>
      <c r="I2140" s="57"/>
      <c r="J2140" s="55"/>
      <c r="K2140" s="55"/>
      <c r="L2140" s="53"/>
      <c r="M2140" s="58"/>
      <c r="N2140" s="52"/>
    </row>
    <row r="2141" spans="2:14" x14ac:dyDescent="0.25">
      <c r="B2141" s="51"/>
      <c r="C2141" s="53"/>
      <c r="D2141" s="54"/>
      <c r="E2141" s="55"/>
      <c r="F2141" s="56"/>
      <c r="G2141" s="56"/>
      <c r="H2141" s="56"/>
      <c r="I2141" s="57"/>
      <c r="J2141" s="55"/>
      <c r="K2141" s="55"/>
      <c r="L2141" s="53"/>
      <c r="M2141" s="58"/>
      <c r="N2141" s="52"/>
    </row>
    <row r="2142" spans="2:14" x14ac:dyDescent="0.25">
      <c r="B2142" s="51"/>
      <c r="C2142" s="53"/>
      <c r="D2142" s="54"/>
      <c r="E2142" s="55"/>
      <c r="F2142" s="56"/>
      <c r="G2142" s="56"/>
      <c r="H2142" s="56"/>
      <c r="I2142" s="57"/>
      <c r="J2142" s="55"/>
      <c r="K2142" s="55"/>
      <c r="L2142" s="53"/>
      <c r="M2142" s="58"/>
      <c r="N2142" s="52"/>
    </row>
    <row r="2143" spans="2:14" x14ac:dyDescent="0.25">
      <c r="B2143" s="51"/>
      <c r="C2143" s="53"/>
      <c r="D2143" s="54"/>
      <c r="E2143" s="55"/>
      <c r="F2143" s="56"/>
      <c r="G2143" s="56"/>
      <c r="H2143" s="56"/>
      <c r="I2143" s="57"/>
      <c r="J2143" s="55"/>
      <c r="K2143" s="55"/>
      <c r="L2143" s="53"/>
      <c r="M2143" s="58"/>
      <c r="N2143" s="52"/>
    </row>
    <row r="2144" spans="2:14" x14ac:dyDescent="0.25">
      <c r="B2144" s="51"/>
      <c r="C2144" s="53"/>
      <c r="D2144" s="54"/>
      <c r="E2144" s="55"/>
      <c r="F2144" s="56"/>
      <c r="G2144" s="56"/>
      <c r="H2144" s="56"/>
      <c r="I2144" s="57"/>
      <c r="J2144" s="55"/>
      <c r="K2144" s="55"/>
      <c r="L2144" s="53"/>
      <c r="M2144" s="58"/>
      <c r="N2144" s="52"/>
    </row>
    <row r="2145" spans="2:14" x14ac:dyDescent="0.25">
      <c r="B2145" s="51"/>
      <c r="C2145" s="53"/>
      <c r="D2145" s="54"/>
      <c r="E2145" s="55"/>
      <c r="F2145" s="56"/>
      <c r="G2145" s="56"/>
      <c r="H2145" s="56"/>
      <c r="I2145" s="57"/>
      <c r="J2145" s="55"/>
      <c r="K2145" s="55"/>
      <c r="L2145" s="53"/>
      <c r="M2145" s="58"/>
      <c r="N2145" s="52"/>
    </row>
    <row r="2146" spans="2:14" x14ac:dyDescent="0.25">
      <c r="B2146" s="51"/>
      <c r="C2146" s="53"/>
      <c r="D2146" s="54"/>
      <c r="E2146" s="55"/>
      <c r="F2146" s="56"/>
      <c r="G2146" s="56"/>
      <c r="H2146" s="56"/>
      <c r="I2146" s="57"/>
      <c r="J2146" s="55"/>
      <c r="K2146" s="55"/>
      <c r="L2146" s="53"/>
      <c r="M2146" s="58"/>
      <c r="N2146" s="52"/>
    </row>
    <row r="2147" spans="2:14" x14ac:dyDescent="0.25">
      <c r="B2147" s="51"/>
      <c r="C2147" s="53"/>
      <c r="D2147" s="54"/>
      <c r="E2147" s="55"/>
      <c r="F2147" s="56"/>
      <c r="G2147" s="56"/>
      <c r="H2147" s="56"/>
      <c r="I2147" s="57"/>
      <c r="J2147" s="55"/>
      <c r="K2147" s="55"/>
      <c r="L2147" s="53"/>
      <c r="M2147" s="58"/>
      <c r="N2147" s="52"/>
    </row>
    <row r="2148" spans="2:14" x14ac:dyDescent="0.25">
      <c r="B2148" s="51"/>
      <c r="C2148" s="53"/>
      <c r="D2148" s="54"/>
      <c r="E2148" s="55"/>
      <c r="F2148" s="56"/>
      <c r="G2148" s="56"/>
      <c r="H2148" s="56"/>
      <c r="I2148" s="57"/>
      <c r="J2148" s="55"/>
      <c r="K2148" s="55"/>
      <c r="L2148" s="53"/>
      <c r="M2148" s="58"/>
      <c r="N2148" s="52"/>
    </row>
    <row r="2149" spans="2:14" x14ac:dyDescent="0.25">
      <c r="B2149" s="51"/>
      <c r="C2149" s="53"/>
      <c r="D2149" s="54"/>
      <c r="E2149" s="55"/>
      <c r="F2149" s="56"/>
      <c r="G2149" s="56"/>
      <c r="H2149" s="56"/>
      <c r="I2149" s="57"/>
      <c r="J2149" s="55"/>
      <c r="K2149" s="55"/>
      <c r="L2149" s="53"/>
      <c r="M2149" s="58"/>
      <c r="N2149" s="52"/>
    </row>
    <row r="2150" spans="2:14" x14ac:dyDescent="0.25">
      <c r="B2150" s="51"/>
      <c r="C2150" s="53"/>
      <c r="D2150" s="54"/>
      <c r="E2150" s="55"/>
      <c r="F2150" s="56"/>
      <c r="G2150" s="56"/>
      <c r="H2150" s="56"/>
      <c r="I2150" s="57"/>
      <c r="J2150" s="55"/>
      <c r="K2150" s="55"/>
      <c r="L2150" s="53"/>
      <c r="M2150" s="58"/>
      <c r="N2150" s="52"/>
    </row>
    <row r="2151" spans="2:14" x14ac:dyDescent="0.25">
      <c r="B2151" s="51"/>
      <c r="C2151" s="53"/>
      <c r="D2151" s="54"/>
      <c r="E2151" s="55"/>
      <c r="F2151" s="56"/>
      <c r="G2151" s="56"/>
      <c r="H2151" s="56"/>
      <c r="I2151" s="57"/>
      <c r="J2151" s="55"/>
      <c r="K2151" s="55"/>
      <c r="L2151" s="53"/>
      <c r="M2151" s="58"/>
      <c r="N2151" s="52"/>
    </row>
    <row r="2152" spans="2:14" x14ac:dyDescent="0.25">
      <c r="B2152" s="51"/>
      <c r="C2152" s="53"/>
      <c r="D2152" s="54"/>
      <c r="E2152" s="55"/>
      <c r="F2152" s="56"/>
      <c r="G2152" s="56"/>
      <c r="H2152" s="56"/>
      <c r="I2152" s="57"/>
      <c r="J2152" s="55"/>
      <c r="K2152" s="55"/>
      <c r="L2152" s="53"/>
      <c r="M2152" s="58"/>
      <c r="N2152" s="52"/>
    </row>
    <row r="2153" spans="2:14" x14ac:dyDescent="0.25">
      <c r="B2153" s="51"/>
      <c r="C2153" s="53"/>
      <c r="D2153" s="54"/>
      <c r="E2153" s="55"/>
      <c r="F2153" s="56"/>
      <c r="G2153" s="56"/>
      <c r="H2153" s="56"/>
      <c r="I2153" s="57"/>
      <c r="J2153" s="55"/>
      <c r="K2153" s="55"/>
      <c r="L2153" s="53"/>
      <c r="M2153" s="58"/>
      <c r="N2153" s="52"/>
    </row>
    <row r="2154" spans="2:14" x14ac:dyDescent="0.25">
      <c r="B2154" s="51"/>
      <c r="C2154" s="53"/>
      <c r="D2154" s="54"/>
      <c r="E2154" s="55"/>
      <c r="F2154" s="56"/>
      <c r="G2154" s="56"/>
      <c r="H2154" s="56"/>
      <c r="I2154" s="57"/>
      <c r="J2154" s="55"/>
      <c r="K2154" s="55"/>
      <c r="L2154" s="53"/>
      <c r="M2154" s="58"/>
      <c r="N2154" s="52"/>
    </row>
    <row r="2155" spans="2:14" x14ac:dyDescent="0.25">
      <c r="B2155" s="51"/>
      <c r="C2155" s="53"/>
      <c r="D2155" s="54"/>
      <c r="E2155" s="55"/>
      <c r="F2155" s="56"/>
      <c r="G2155" s="56"/>
      <c r="H2155" s="56"/>
      <c r="I2155" s="57"/>
      <c r="J2155" s="55"/>
      <c r="K2155" s="55"/>
      <c r="L2155" s="53"/>
      <c r="M2155" s="58"/>
      <c r="N2155" s="52"/>
    </row>
    <row r="2156" spans="2:14" x14ac:dyDescent="0.25">
      <c r="B2156" s="51"/>
      <c r="C2156" s="53"/>
      <c r="D2156" s="54"/>
      <c r="E2156" s="55"/>
      <c r="F2156" s="56"/>
      <c r="G2156" s="56"/>
      <c r="H2156" s="56"/>
      <c r="I2156" s="57"/>
      <c r="J2156" s="55"/>
      <c r="K2156" s="55"/>
      <c r="L2156" s="53"/>
      <c r="M2156" s="58"/>
      <c r="N2156" s="52"/>
    </row>
    <row r="2157" spans="2:14" x14ac:dyDescent="0.25">
      <c r="B2157" s="51"/>
      <c r="C2157" s="53"/>
      <c r="D2157" s="54"/>
      <c r="E2157" s="55"/>
      <c r="F2157" s="56"/>
      <c r="G2157" s="56"/>
      <c r="H2157" s="56"/>
      <c r="I2157" s="57"/>
      <c r="J2157" s="55"/>
      <c r="K2157" s="55"/>
      <c r="L2157" s="53"/>
      <c r="M2157" s="58"/>
      <c r="N2157" s="52"/>
    </row>
    <row r="2158" spans="2:14" x14ac:dyDescent="0.25">
      <c r="B2158" s="51"/>
      <c r="C2158" s="53"/>
      <c r="D2158" s="54"/>
      <c r="E2158" s="55"/>
      <c r="F2158" s="56"/>
      <c r="G2158" s="56"/>
      <c r="H2158" s="56"/>
      <c r="I2158" s="57"/>
      <c r="J2158" s="55"/>
      <c r="K2158" s="55"/>
      <c r="L2158" s="53"/>
      <c r="M2158" s="58"/>
      <c r="N2158" s="52"/>
    </row>
    <row r="2159" spans="2:14" x14ac:dyDescent="0.25">
      <c r="B2159" s="51"/>
      <c r="C2159" s="53"/>
      <c r="D2159" s="54"/>
      <c r="E2159" s="55"/>
      <c r="F2159" s="56"/>
      <c r="G2159" s="56"/>
      <c r="H2159" s="56"/>
      <c r="I2159" s="57"/>
      <c r="J2159" s="55"/>
      <c r="K2159" s="55"/>
      <c r="L2159" s="53"/>
      <c r="M2159" s="58"/>
      <c r="N2159" s="52"/>
    </row>
    <row r="2160" spans="2:14" x14ac:dyDescent="0.25">
      <c r="B2160" s="51"/>
      <c r="C2160" s="53"/>
      <c r="D2160" s="54"/>
      <c r="E2160" s="55"/>
      <c r="F2160" s="56"/>
      <c r="G2160" s="56"/>
      <c r="H2160" s="56"/>
      <c r="I2160" s="57"/>
      <c r="J2160" s="55"/>
      <c r="K2160" s="55"/>
      <c r="L2160" s="53"/>
      <c r="M2160" s="58"/>
      <c r="N2160" s="52"/>
    </row>
    <row r="2161" spans="2:14" x14ac:dyDescent="0.25">
      <c r="B2161" s="51"/>
      <c r="C2161" s="53"/>
      <c r="D2161" s="54"/>
      <c r="E2161" s="55"/>
      <c r="F2161" s="56"/>
      <c r="G2161" s="56"/>
      <c r="H2161" s="56"/>
      <c r="I2161" s="57"/>
      <c r="J2161" s="55"/>
      <c r="K2161" s="55"/>
      <c r="L2161" s="53"/>
      <c r="M2161" s="58"/>
      <c r="N2161" s="52"/>
    </row>
    <row r="2162" spans="2:14" x14ac:dyDescent="0.25">
      <c r="B2162" s="51"/>
      <c r="C2162" s="53"/>
      <c r="D2162" s="54"/>
      <c r="E2162" s="55"/>
      <c r="F2162" s="56"/>
      <c r="G2162" s="56"/>
      <c r="H2162" s="56"/>
      <c r="I2162" s="57"/>
      <c r="J2162" s="55"/>
      <c r="K2162" s="55"/>
      <c r="L2162" s="53"/>
      <c r="M2162" s="58"/>
      <c r="N2162" s="52"/>
    </row>
    <row r="2163" spans="2:14" x14ac:dyDescent="0.25">
      <c r="B2163" s="51"/>
      <c r="C2163" s="53"/>
      <c r="D2163" s="54"/>
      <c r="E2163" s="55"/>
      <c r="F2163" s="56"/>
      <c r="G2163" s="56"/>
      <c r="H2163" s="56"/>
      <c r="I2163" s="57"/>
      <c r="J2163" s="55"/>
      <c r="K2163" s="55"/>
      <c r="L2163" s="53"/>
      <c r="M2163" s="58"/>
      <c r="N2163" s="52"/>
    </row>
    <row r="2164" spans="2:14" x14ac:dyDescent="0.25">
      <c r="B2164" s="51"/>
      <c r="C2164" s="53"/>
      <c r="D2164" s="54"/>
      <c r="E2164" s="55"/>
      <c r="F2164" s="56"/>
      <c r="G2164" s="56"/>
      <c r="H2164" s="56"/>
      <c r="I2164" s="57"/>
      <c r="J2164" s="55"/>
      <c r="K2164" s="55"/>
      <c r="L2164" s="53"/>
      <c r="M2164" s="58"/>
      <c r="N2164" s="52"/>
    </row>
    <row r="2165" spans="2:14" x14ac:dyDescent="0.25">
      <c r="B2165" s="51"/>
      <c r="C2165" s="53"/>
      <c r="D2165" s="54"/>
      <c r="E2165" s="55"/>
      <c r="F2165" s="56"/>
      <c r="G2165" s="56"/>
      <c r="H2165" s="56"/>
      <c r="I2165" s="57"/>
      <c r="J2165" s="55"/>
      <c r="K2165" s="55"/>
      <c r="L2165" s="53"/>
      <c r="M2165" s="58"/>
      <c r="N2165" s="52"/>
    </row>
    <row r="2166" spans="2:14" x14ac:dyDescent="0.25">
      <c r="B2166" s="51"/>
      <c r="C2166" s="53"/>
      <c r="D2166" s="54"/>
      <c r="E2166" s="55"/>
      <c r="F2166" s="56"/>
      <c r="G2166" s="56"/>
      <c r="H2166" s="56"/>
      <c r="I2166" s="57"/>
      <c r="J2166" s="55"/>
      <c r="K2166" s="55"/>
      <c r="L2166" s="53"/>
      <c r="M2166" s="58"/>
      <c r="N2166" s="52"/>
    </row>
    <row r="2167" spans="2:14" x14ac:dyDescent="0.25">
      <c r="B2167" s="51"/>
      <c r="C2167" s="53"/>
      <c r="D2167" s="54"/>
      <c r="E2167" s="55"/>
      <c r="F2167" s="56"/>
      <c r="G2167" s="56"/>
      <c r="H2167" s="56"/>
      <c r="I2167" s="57"/>
      <c r="J2167" s="55"/>
      <c r="K2167" s="55"/>
      <c r="L2167" s="53"/>
      <c r="M2167" s="58"/>
      <c r="N2167" s="52"/>
    </row>
    <row r="2168" spans="2:14" x14ac:dyDescent="0.25">
      <c r="B2168" s="51"/>
      <c r="C2168" s="53"/>
      <c r="D2168" s="54"/>
      <c r="E2168" s="55"/>
      <c r="F2168" s="56"/>
      <c r="G2168" s="56"/>
      <c r="H2168" s="56"/>
      <c r="I2168" s="57"/>
      <c r="J2168" s="55"/>
      <c r="K2168" s="55"/>
      <c r="L2168" s="53"/>
      <c r="M2168" s="58"/>
      <c r="N2168" s="52"/>
    </row>
    <row r="2169" spans="2:14" x14ac:dyDescent="0.25">
      <c r="B2169" s="51"/>
      <c r="C2169" s="53"/>
      <c r="D2169" s="54"/>
      <c r="E2169" s="55"/>
      <c r="F2169" s="56"/>
      <c r="G2169" s="56"/>
      <c r="H2169" s="56"/>
      <c r="I2169" s="57"/>
      <c r="J2169" s="55"/>
      <c r="K2169" s="55"/>
      <c r="L2169" s="53"/>
      <c r="M2169" s="58"/>
      <c r="N2169" s="52"/>
    </row>
    <row r="2170" spans="2:14" x14ac:dyDescent="0.25">
      <c r="B2170" s="51"/>
      <c r="C2170" s="53"/>
      <c r="D2170" s="54"/>
      <c r="E2170" s="55"/>
      <c r="F2170" s="56"/>
      <c r="G2170" s="56"/>
      <c r="H2170" s="56"/>
      <c r="I2170" s="57"/>
      <c r="J2170" s="55"/>
      <c r="K2170" s="55"/>
      <c r="L2170" s="53"/>
      <c r="M2170" s="58"/>
      <c r="N2170" s="52"/>
    </row>
    <row r="2171" spans="2:14" x14ac:dyDescent="0.25">
      <c r="B2171" s="51"/>
      <c r="C2171" s="53"/>
      <c r="D2171" s="54"/>
      <c r="E2171" s="55"/>
      <c r="F2171" s="56"/>
      <c r="G2171" s="56"/>
      <c r="H2171" s="56"/>
      <c r="I2171" s="57"/>
      <c r="J2171" s="55"/>
      <c r="K2171" s="55"/>
      <c r="L2171" s="53"/>
      <c r="M2171" s="58"/>
      <c r="N2171" s="52"/>
    </row>
    <row r="2172" spans="2:14" x14ac:dyDescent="0.25">
      <c r="B2172" s="51"/>
      <c r="C2172" s="53"/>
      <c r="D2172" s="54"/>
      <c r="E2172" s="55"/>
      <c r="F2172" s="56"/>
      <c r="G2172" s="56"/>
      <c r="H2172" s="56"/>
      <c r="I2172" s="57"/>
      <c r="J2172" s="55"/>
      <c r="K2172" s="55"/>
      <c r="L2172" s="53"/>
      <c r="M2172" s="58"/>
      <c r="N2172" s="52"/>
    </row>
    <row r="2173" spans="2:14" x14ac:dyDescent="0.25">
      <c r="B2173" s="51"/>
      <c r="C2173" s="53"/>
      <c r="D2173" s="54"/>
      <c r="E2173" s="55"/>
      <c r="F2173" s="56"/>
      <c r="G2173" s="56"/>
      <c r="H2173" s="56"/>
      <c r="I2173" s="57"/>
      <c r="J2173" s="55"/>
      <c r="K2173" s="55"/>
      <c r="L2173" s="53"/>
      <c r="M2173" s="58"/>
      <c r="N2173" s="52"/>
    </row>
    <row r="2174" spans="2:14" x14ac:dyDescent="0.25">
      <c r="B2174" s="51"/>
      <c r="C2174" s="53"/>
      <c r="D2174" s="54"/>
      <c r="E2174" s="55"/>
      <c r="F2174" s="56"/>
      <c r="G2174" s="56"/>
      <c r="H2174" s="56"/>
      <c r="I2174" s="57"/>
      <c r="J2174" s="55"/>
      <c r="K2174" s="55"/>
      <c r="L2174" s="53"/>
      <c r="M2174" s="58"/>
      <c r="N2174" s="52"/>
    </row>
    <row r="2175" spans="2:14" x14ac:dyDescent="0.25">
      <c r="B2175" s="51"/>
      <c r="C2175" s="53"/>
      <c r="D2175" s="54"/>
      <c r="E2175" s="55"/>
      <c r="F2175" s="56"/>
      <c r="G2175" s="56"/>
      <c r="H2175" s="56"/>
      <c r="I2175" s="57"/>
      <c r="J2175" s="55"/>
      <c r="K2175" s="55"/>
      <c r="L2175" s="53"/>
      <c r="M2175" s="58"/>
      <c r="N2175" s="52"/>
    </row>
    <row r="2176" spans="2:14" x14ac:dyDescent="0.25">
      <c r="B2176" s="51"/>
      <c r="C2176" s="53"/>
      <c r="D2176" s="54"/>
      <c r="E2176" s="55"/>
      <c r="F2176" s="56"/>
      <c r="G2176" s="56"/>
      <c r="H2176" s="56"/>
      <c r="I2176" s="57"/>
      <c r="J2176" s="55"/>
      <c r="K2176" s="55"/>
      <c r="L2176" s="53"/>
      <c r="M2176" s="58"/>
      <c r="N2176" s="52"/>
    </row>
    <row r="2177" spans="2:14" x14ac:dyDescent="0.25">
      <c r="B2177" s="51"/>
      <c r="C2177" s="53"/>
      <c r="D2177" s="54"/>
      <c r="E2177" s="55"/>
      <c r="F2177" s="56"/>
      <c r="G2177" s="56"/>
      <c r="H2177" s="56"/>
      <c r="I2177" s="57"/>
      <c r="J2177" s="55"/>
      <c r="K2177" s="55"/>
      <c r="L2177" s="53"/>
      <c r="M2177" s="58"/>
      <c r="N2177" s="52"/>
    </row>
    <row r="2178" spans="2:14" x14ac:dyDescent="0.25">
      <c r="B2178" s="51"/>
      <c r="C2178" s="53"/>
      <c r="D2178" s="54"/>
      <c r="E2178" s="55"/>
      <c r="F2178" s="56"/>
      <c r="G2178" s="56"/>
      <c r="H2178" s="56"/>
      <c r="I2178" s="57"/>
      <c r="J2178" s="55"/>
      <c r="K2178" s="55"/>
      <c r="L2178" s="53"/>
      <c r="M2178" s="58"/>
      <c r="N2178" s="52"/>
    </row>
    <row r="2179" spans="2:14" x14ac:dyDescent="0.25">
      <c r="B2179" s="51"/>
      <c r="C2179" s="53"/>
      <c r="D2179" s="54"/>
      <c r="E2179" s="55"/>
      <c r="F2179" s="56"/>
      <c r="G2179" s="56"/>
      <c r="H2179" s="56"/>
      <c r="I2179" s="57"/>
      <c r="J2179" s="55"/>
      <c r="K2179" s="55"/>
      <c r="L2179" s="53"/>
      <c r="M2179" s="58"/>
      <c r="N2179" s="52"/>
    </row>
    <row r="2180" spans="2:14" x14ac:dyDescent="0.25">
      <c r="B2180" s="51"/>
      <c r="C2180" s="53"/>
      <c r="D2180" s="54"/>
      <c r="E2180" s="55"/>
      <c r="F2180" s="56"/>
      <c r="G2180" s="56"/>
      <c r="H2180" s="56"/>
      <c r="I2180" s="57"/>
      <c r="J2180" s="55"/>
      <c r="K2180" s="55"/>
      <c r="L2180" s="53"/>
      <c r="M2180" s="58"/>
      <c r="N2180" s="52"/>
    </row>
    <row r="2181" spans="2:14" x14ac:dyDescent="0.25">
      <c r="B2181" s="51"/>
      <c r="C2181" s="53"/>
      <c r="D2181" s="54"/>
      <c r="E2181" s="55"/>
      <c r="F2181" s="56"/>
      <c r="G2181" s="56"/>
      <c r="H2181" s="56"/>
      <c r="I2181" s="57"/>
      <c r="J2181" s="55"/>
      <c r="K2181" s="55"/>
      <c r="L2181" s="53"/>
      <c r="M2181" s="58"/>
      <c r="N2181" s="52"/>
    </row>
    <row r="2182" spans="2:14" x14ac:dyDescent="0.25">
      <c r="B2182" s="51"/>
      <c r="C2182" s="53"/>
      <c r="D2182" s="54"/>
      <c r="E2182" s="55"/>
      <c r="F2182" s="56"/>
      <c r="G2182" s="56"/>
      <c r="H2182" s="56"/>
      <c r="I2182" s="57"/>
      <c r="J2182" s="55"/>
      <c r="K2182" s="55"/>
      <c r="L2182" s="53"/>
      <c r="M2182" s="58"/>
      <c r="N2182" s="52"/>
    </row>
    <row r="2183" spans="2:14" x14ac:dyDescent="0.25">
      <c r="B2183" s="51"/>
      <c r="C2183" s="53"/>
      <c r="D2183" s="54"/>
      <c r="E2183" s="55"/>
      <c r="F2183" s="56"/>
      <c r="G2183" s="56"/>
      <c r="H2183" s="56"/>
      <c r="I2183" s="57"/>
      <c r="J2183" s="55"/>
      <c r="K2183" s="55"/>
      <c r="L2183" s="53"/>
      <c r="M2183" s="58"/>
      <c r="N2183" s="52"/>
    </row>
    <row r="2184" spans="2:14" x14ac:dyDescent="0.25">
      <c r="B2184" s="51"/>
      <c r="C2184" s="53"/>
      <c r="D2184" s="54"/>
      <c r="E2184" s="55"/>
      <c r="F2184" s="56"/>
      <c r="G2184" s="56"/>
      <c r="H2184" s="56"/>
      <c r="I2184" s="57"/>
      <c r="J2184" s="55"/>
      <c r="K2184" s="55"/>
      <c r="L2184" s="53"/>
      <c r="M2184" s="58"/>
      <c r="N2184" s="52"/>
    </row>
    <row r="2185" spans="2:14" x14ac:dyDescent="0.25">
      <c r="B2185" s="51"/>
      <c r="C2185" s="53"/>
      <c r="D2185" s="54"/>
      <c r="E2185" s="55"/>
      <c r="F2185" s="56"/>
      <c r="G2185" s="56"/>
      <c r="H2185" s="56"/>
      <c r="I2185" s="57"/>
      <c r="J2185" s="55"/>
      <c r="K2185" s="55"/>
      <c r="L2185" s="53"/>
      <c r="M2185" s="58"/>
      <c r="N2185" s="52"/>
    </row>
    <row r="2186" spans="2:14" x14ac:dyDescent="0.25">
      <c r="B2186" s="51"/>
      <c r="C2186" s="53"/>
      <c r="D2186" s="54"/>
      <c r="E2186" s="55"/>
      <c r="F2186" s="56"/>
      <c r="G2186" s="56"/>
      <c r="H2186" s="56"/>
      <c r="I2186" s="57"/>
      <c r="J2186" s="55"/>
      <c r="K2186" s="55"/>
      <c r="L2186" s="53"/>
      <c r="M2186" s="58"/>
      <c r="N2186" s="52"/>
    </row>
    <row r="2187" spans="2:14" x14ac:dyDescent="0.25">
      <c r="B2187" s="51"/>
      <c r="C2187" s="53"/>
      <c r="D2187" s="54"/>
      <c r="E2187" s="55"/>
      <c r="F2187" s="56"/>
      <c r="G2187" s="56"/>
      <c r="H2187" s="56"/>
      <c r="I2187" s="57"/>
      <c r="J2187" s="55"/>
      <c r="K2187" s="55"/>
      <c r="L2187" s="53"/>
      <c r="M2187" s="58"/>
      <c r="N2187" s="52"/>
    </row>
    <row r="2188" spans="2:14" x14ac:dyDescent="0.25">
      <c r="B2188" s="51"/>
      <c r="C2188" s="53"/>
      <c r="D2188" s="54"/>
      <c r="E2188" s="55"/>
      <c r="F2188" s="56"/>
      <c r="G2188" s="56"/>
      <c r="H2188" s="56"/>
      <c r="I2188" s="57"/>
      <c r="J2188" s="55"/>
      <c r="K2188" s="55"/>
      <c r="L2188" s="53"/>
      <c r="M2188" s="58"/>
      <c r="N2188" s="52"/>
    </row>
    <row r="2189" spans="2:14" x14ac:dyDescent="0.25">
      <c r="B2189" s="51"/>
      <c r="C2189" s="53"/>
      <c r="D2189" s="54"/>
      <c r="E2189" s="55"/>
      <c r="F2189" s="56"/>
      <c r="G2189" s="56"/>
      <c r="H2189" s="56"/>
      <c r="I2189" s="57"/>
      <c r="J2189" s="55"/>
      <c r="K2189" s="55"/>
      <c r="L2189" s="53"/>
      <c r="M2189" s="58"/>
      <c r="N2189" s="52"/>
    </row>
    <row r="2190" spans="2:14" x14ac:dyDescent="0.25">
      <c r="B2190" s="51"/>
      <c r="C2190" s="53"/>
      <c r="D2190" s="54"/>
      <c r="E2190" s="55"/>
      <c r="F2190" s="56"/>
      <c r="G2190" s="56"/>
      <c r="H2190" s="56"/>
      <c r="I2190" s="57"/>
      <c r="J2190" s="55"/>
      <c r="K2190" s="55"/>
      <c r="L2190" s="53"/>
      <c r="M2190" s="58"/>
      <c r="N2190" s="52"/>
    </row>
    <row r="2191" spans="2:14" x14ac:dyDescent="0.25">
      <c r="B2191" s="51"/>
      <c r="C2191" s="53"/>
      <c r="D2191" s="54"/>
      <c r="E2191" s="55"/>
      <c r="F2191" s="56"/>
      <c r="G2191" s="56"/>
      <c r="H2191" s="56"/>
      <c r="I2191" s="57"/>
      <c r="J2191" s="55"/>
      <c r="K2191" s="55"/>
      <c r="L2191" s="53"/>
      <c r="M2191" s="58"/>
      <c r="N2191" s="52"/>
    </row>
    <row r="2192" spans="2:14" x14ac:dyDescent="0.25">
      <c r="B2192" s="51"/>
      <c r="C2192" s="53"/>
      <c r="D2192" s="54"/>
      <c r="E2192" s="55"/>
      <c r="F2192" s="56"/>
      <c r="G2192" s="56"/>
      <c r="H2192" s="56"/>
      <c r="I2192" s="57"/>
      <c r="J2192" s="55"/>
      <c r="K2192" s="55"/>
      <c r="L2192" s="53"/>
      <c r="M2192" s="58"/>
      <c r="N2192" s="52"/>
    </row>
    <row r="2193" spans="2:14" x14ac:dyDescent="0.25">
      <c r="B2193" s="51"/>
      <c r="C2193" s="53"/>
      <c r="D2193" s="54"/>
      <c r="E2193" s="55"/>
      <c r="F2193" s="56"/>
      <c r="G2193" s="56"/>
      <c r="H2193" s="56"/>
      <c r="I2193" s="57"/>
      <c r="J2193" s="55"/>
      <c r="K2193" s="55"/>
      <c r="L2193" s="53"/>
      <c r="M2193" s="58"/>
      <c r="N2193" s="52"/>
    </row>
    <row r="2194" spans="2:14" x14ac:dyDescent="0.25">
      <c r="B2194" s="51"/>
      <c r="C2194" s="53"/>
      <c r="D2194" s="54"/>
      <c r="E2194" s="55"/>
      <c r="F2194" s="56"/>
      <c r="G2194" s="56"/>
      <c r="H2194" s="56"/>
      <c r="I2194" s="57"/>
      <c r="J2194" s="55"/>
      <c r="K2194" s="55"/>
      <c r="L2194" s="53"/>
      <c r="M2194" s="58"/>
      <c r="N2194" s="52"/>
    </row>
    <row r="2195" spans="2:14" x14ac:dyDescent="0.25">
      <c r="B2195" s="51"/>
      <c r="C2195" s="53"/>
      <c r="D2195" s="54"/>
      <c r="E2195" s="55"/>
      <c r="F2195" s="56"/>
      <c r="G2195" s="56"/>
      <c r="H2195" s="56"/>
      <c r="I2195" s="57"/>
      <c r="J2195" s="55"/>
      <c r="K2195" s="55"/>
      <c r="L2195" s="53"/>
      <c r="M2195" s="58"/>
      <c r="N2195" s="52"/>
    </row>
    <row r="2196" spans="2:14" x14ac:dyDescent="0.25">
      <c r="B2196" s="51"/>
      <c r="C2196" s="53"/>
      <c r="D2196" s="54"/>
      <c r="E2196" s="55"/>
      <c r="F2196" s="56"/>
      <c r="G2196" s="56"/>
      <c r="H2196" s="56"/>
      <c r="I2196" s="57"/>
      <c r="J2196" s="55"/>
      <c r="K2196" s="55"/>
      <c r="L2196" s="53"/>
      <c r="M2196" s="58"/>
      <c r="N2196" s="52"/>
    </row>
    <row r="2197" spans="2:14" x14ac:dyDescent="0.25">
      <c r="B2197" s="51"/>
      <c r="C2197" s="53"/>
      <c r="D2197" s="54"/>
      <c r="E2197" s="55"/>
      <c r="F2197" s="56"/>
      <c r="G2197" s="56"/>
      <c r="H2197" s="56"/>
      <c r="I2197" s="57"/>
      <c r="J2197" s="55"/>
      <c r="K2197" s="55"/>
      <c r="L2197" s="53"/>
      <c r="M2197" s="58"/>
      <c r="N2197" s="52"/>
    </row>
    <row r="2198" spans="2:14" x14ac:dyDescent="0.25">
      <c r="B2198" s="51"/>
      <c r="C2198" s="53"/>
      <c r="D2198" s="54"/>
      <c r="E2198" s="55"/>
      <c r="F2198" s="56"/>
      <c r="G2198" s="56"/>
      <c r="H2198" s="56"/>
      <c r="I2198" s="57"/>
      <c r="J2198" s="55"/>
      <c r="K2198" s="55"/>
      <c r="L2198" s="53"/>
      <c r="M2198" s="58"/>
      <c r="N2198" s="52"/>
    </row>
    <row r="2199" spans="2:14" x14ac:dyDescent="0.25">
      <c r="B2199" s="51"/>
      <c r="C2199" s="53"/>
      <c r="D2199" s="54"/>
      <c r="E2199" s="55"/>
      <c r="F2199" s="56"/>
      <c r="G2199" s="56"/>
      <c r="H2199" s="56"/>
      <c r="I2199" s="57"/>
      <c r="J2199" s="55"/>
      <c r="K2199" s="55"/>
      <c r="L2199" s="53"/>
      <c r="M2199" s="58"/>
      <c r="N2199" s="52"/>
    </row>
    <row r="2200" spans="2:14" x14ac:dyDescent="0.25">
      <c r="B2200" s="51"/>
      <c r="C2200" s="53"/>
      <c r="D2200" s="54"/>
      <c r="E2200" s="55"/>
      <c r="F2200" s="56"/>
      <c r="G2200" s="56"/>
      <c r="H2200" s="56"/>
      <c r="I2200" s="57"/>
      <c r="J2200" s="55"/>
      <c r="K2200" s="55"/>
      <c r="L2200" s="53"/>
      <c r="M2200" s="58"/>
      <c r="N2200" s="52"/>
    </row>
    <row r="2201" spans="2:14" x14ac:dyDescent="0.25">
      <c r="B2201" s="51"/>
      <c r="C2201" s="53"/>
      <c r="D2201" s="54"/>
      <c r="E2201" s="55"/>
      <c r="F2201" s="56"/>
      <c r="G2201" s="56"/>
      <c r="H2201" s="56"/>
      <c r="I2201" s="57"/>
      <c r="J2201" s="55"/>
      <c r="K2201" s="55"/>
      <c r="L2201" s="53"/>
      <c r="M2201" s="58"/>
      <c r="N2201" s="52"/>
    </row>
    <row r="2202" spans="2:14" x14ac:dyDescent="0.25">
      <c r="B2202" s="51"/>
      <c r="C2202" s="53"/>
      <c r="D2202" s="54"/>
      <c r="E2202" s="55"/>
      <c r="F2202" s="56"/>
      <c r="G2202" s="56"/>
      <c r="H2202" s="56"/>
      <c r="I2202" s="57"/>
      <c r="J2202" s="55"/>
      <c r="K2202" s="55"/>
      <c r="L2202" s="53"/>
      <c r="M2202" s="58"/>
      <c r="N2202" s="52"/>
    </row>
    <row r="2203" spans="2:14" x14ac:dyDescent="0.25">
      <c r="B2203" s="51"/>
      <c r="C2203" s="53"/>
      <c r="D2203" s="54"/>
      <c r="E2203" s="55"/>
      <c r="F2203" s="56"/>
      <c r="G2203" s="56"/>
      <c r="H2203" s="56"/>
      <c r="I2203" s="57"/>
      <c r="J2203" s="55"/>
      <c r="K2203" s="55"/>
      <c r="L2203" s="53"/>
      <c r="M2203" s="58"/>
      <c r="N2203" s="52"/>
    </row>
    <row r="2204" spans="2:14" x14ac:dyDescent="0.25">
      <c r="B2204" s="51"/>
      <c r="C2204" s="53"/>
      <c r="D2204" s="54"/>
      <c r="E2204" s="55"/>
      <c r="F2204" s="56"/>
      <c r="G2204" s="56"/>
      <c r="H2204" s="56"/>
      <c r="I2204" s="57"/>
      <c r="J2204" s="55"/>
      <c r="K2204" s="55"/>
      <c r="L2204" s="53"/>
      <c r="M2204" s="58"/>
      <c r="N2204" s="52"/>
    </row>
    <row r="2205" spans="2:14" x14ac:dyDescent="0.25">
      <c r="B2205" s="51"/>
      <c r="C2205" s="53"/>
      <c r="D2205" s="54"/>
      <c r="E2205" s="55"/>
      <c r="F2205" s="56"/>
      <c r="G2205" s="56"/>
      <c r="H2205" s="56"/>
      <c r="I2205" s="57"/>
      <c r="J2205" s="55"/>
      <c r="K2205" s="55"/>
      <c r="L2205" s="53"/>
      <c r="M2205" s="58"/>
      <c r="N2205" s="52"/>
    </row>
    <row r="2206" spans="2:14" x14ac:dyDescent="0.25">
      <c r="B2206" s="51"/>
      <c r="C2206" s="53"/>
      <c r="D2206" s="54"/>
      <c r="E2206" s="55"/>
      <c r="F2206" s="56"/>
      <c r="G2206" s="56"/>
      <c r="H2206" s="56"/>
      <c r="I2206" s="57"/>
      <c r="J2206" s="55"/>
      <c r="K2206" s="55"/>
      <c r="L2206" s="53"/>
      <c r="M2206" s="58"/>
      <c r="N2206" s="52"/>
    </row>
    <row r="2207" spans="2:14" x14ac:dyDescent="0.25">
      <c r="B2207" s="51"/>
      <c r="C2207" s="53"/>
      <c r="D2207" s="54"/>
      <c r="E2207" s="55"/>
      <c r="F2207" s="56"/>
      <c r="G2207" s="56"/>
      <c r="H2207" s="56"/>
      <c r="I2207" s="57"/>
      <c r="J2207" s="55"/>
      <c r="K2207" s="55"/>
      <c r="L2207" s="53"/>
      <c r="M2207" s="58"/>
      <c r="N2207" s="52"/>
    </row>
    <row r="2208" spans="2:14" x14ac:dyDescent="0.25">
      <c r="B2208" s="51"/>
      <c r="C2208" s="53"/>
      <c r="D2208" s="54"/>
      <c r="E2208" s="55"/>
      <c r="F2208" s="56"/>
      <c r="G2208" s="56"/>
      <c r="H2208" s="56"/>
      <c r="I2208" s="57"/>
      <c r="J2208" s="55"/>
      <c r="K2208" s="55"/>
      <c r="L2208" s="53"/>
      <c r="M2208" s="58"/>
      <c r="N2208" s="52"/>
    </row>
    <row r="2209" spans="2:14" x14ac:dyDescent="0.25">
      <c r="B2209" s="51"/>
      <c r="C2209" s="53"/>
      <c r="D2209" s="54"/>
      <c r="E2209" s="55"/>
      <c r="F2209" s="56"/>
      <c r="G2209" s="56"/>
      <c r="H2209" s="56"/>
      <c r="I2209" s="57"/>
      <c r="J2209" s="55"/>
      <c r="K2209" s="55"/>
      <c r="L2209" s="53"/>
      <c r="M2209" s="58"/>
      <c r="N2209" s="52"/>
    </row>
    <row r="2210" spans="2:14" x14ac:dyDescent="0.25">
      <c r="B2210" s="51"/>
      <c r="C2210" s="53"/>
      <c r="D2210" s="54"/>
      <c r="E2210" s="55"/>
      <c r="F2210" s="56"/>
      <c r="G2210" s="56"/>
      <c r="H2210" s="56"/>
      <c r="I2210" s="57"/>
      <c r="J2210" s="55"/>
      <c r="K2210" s="55"/>
      <c r="L2210" s="53"/>
      <c r="M2210" s="58"/>
      <c r="N2210" s="52"/>
    </row>
    <row r="2211" spans="2:14" x14ac:dyDescent="0.25">
      <c r="B2211" s="51"/>
      <c r="C2211" s="53"/>
      <c r="D2211" s="54"/>
      <c r="E2211" s="55"/>
      <c r="F2211" s="56"/>
      <c r="G2211" s="56"/>
      <c r="H2211" s="56"/>
      <c r="I2211" s="57"/>
      <c r="J2211" s="55"/>
      <c r="K2211" s="55"/>
      <c r="L2211" s="53"/>
      <c r="M2211" s="58"/>
      <c r="N2211" s="52"/>
    </row>
    <row r="2212" spans="2:14" x14ac:dyDescent="0.25">
      <c r="B2212" s="51"/>
      <c r="C2212" s="53"/>
      <c r="D2212" s="54"/>
      <c r="E2212" s="55"/>
      <c r="F2212" s="56"/>
      <c r="G2212" s="56"/>
      <c r="H2212" s="56"/>
      <c r="I2212" s="57"/>
      <c r="J2212" s="55"/>
      <c r="K2212" s="55"/>
      <c r="L2212" s="53"/>
      <c r="M2212" s="58"/>
      <c r="N2212" s="52"/>
    </row>
    <row r="2213" spans="2:14" x14ac:dyDescent="0.25">
      <c r="B2213" s="51"/>
      <c r="C2213" s="53"/>
      <c r="D2213" s="54"/>
      <c r="E2213" s="55"/>
      <c r="F2213" s="56"/>
      <c r="G2213" s="56"/>
      <c r="H2213" s="56"/>
      <c r="I2213" s="57"/>
      <c r="J2213" s="55"/>
      <c r="K2213" s="55"/>
      <c r="L2213" s="53"/>
      <c r="M2213" s="58"/>
      <c r="N2213" s="52"/>
    </row>
    <row r="2214" spans="2:14" x14ac:dyDescent="0.25">
      <c r="B2214" s="51"/>
      <c r="C2214" s="53"/>
      <c r="D2214" s="54"/>
      <c r="E2214" s="55"/>
      <c r="F2214" s="56"/>
      <c r="G2214" s="56"/>
      <c r="H2214" s="56"/>
      <c r="I2214" s="57"/>
      <c r="J2214" s="55"/>
      <c r="K2214" s="55"/>
      <c r="L2214" s="53"/>
      <c r="M2214" s="58"/>
      <c r="N2214" s="52"/>
    </row>
    <row r="2215" spans="2:14" x14ac:dyDescent="0.25">
      <c r="B2215" s="51"/>
      <c r="C2215" s="53"/>
      <c r="D2215" s="54"/>
      <c r="E2215" s="55"/>
      <c r="F2215" s="56"/>
      <c r="G2215" s="56"/>
      <c r="H2215" s="56"/>
      <c r="I2215" s="57"/>
      <c r="J2215" s="55"/>
      <c r="K2215" s="55"/>
      <c r="L2215" s="53"/>
      <c r="M2215" s="58"/>
      <c r="N2215" s="52"/>
    </row>
    <row r="2216" spans="2:14" x14ac:dyDescent="0.25">
      <c r="B2216" s="51"/>
      <c r="C2216" s="53"/>
      <c r="D2216" s="54"/>
      <c r="E2216" s="55"/>
      <c r="F2216" s="56"/>
      <c r="G2216" s="56"/>
      <c r="H2216" s="56"/>
      <c r="I2216" s="57"/>
      <c r="J2216" s="55"/>
      <c r="K2216" s="55"/>
      <c r="L2216" s="53"/>
      <c r="M2216" s="58"/>
      <c r="N2216" s="52"/>
    </row>
    <row r="2217" spans="2:14" x14ac:dyDescent="0.25">
      <c r="B2217" s="51"/>
      <c r="C2217" s="53"/>
      <c r="D2217" s="54"/>
      <c r="E2217" s="55"/>
      <c r="F2217" s="56"/>
      <c r="G2217" s="56"/>
      <c r="H2217" s="56"/>
      <c r="I2217" s="57"/>
      <c r="J2217" s="55"/>
      <c r="K2217" s="55"/>
      <c r="L2217" s="53"/>
      <c r="M2217" s="58"/>
      <c r="N2217" s="52"/>
    </row>
    <row r="2218" spans="2:14" x14ac:dyDescent="0.25">
      <c r="B2218" s="51"/>
      <c r="C2218" s="53"/>
      <c r="D2218" s="54"/>
      <c r="E2218" s="55"/>
      <c r="F2218" s="56"/>
      <c r="G2218" s="56"/>
      <c r="H2218" s="56"/>
      <c r="I2218" s="57"/>
      <c r="J2218" s="55"/>
      <c r="K2218" s="55"/>
      <c r="L2218" s="53"/>
      <c r="M2218" s="58"/>
      <c r="N2218" s="52"/>
    </row>
    <row r="2219" spans="2:14" x14ac:dyDescent="0.25">
      <c r="B2219" s="51"/>
      <c r="C2219" s="53"/>
      <c r="D2219" s="54"/>
      <c r="E2219" s="55"/>
      <c r="F2219" s="56"/>
      <c r="G2219" s="56"/>
      <c r="H2219" s="56"/>
      <c r="I2219" s="57"/>
      <c r="J2219" s="55"/>
      <c r="K2219" s="55"/>
      <c r="L2219" s="53"/>
      <c r="M2219" s="58"/>
      <c r="N2219" s="52"/>
    </row>
    <row r="2220" spans="2:14" x14ac:dyDescent="0.25">
      <c r="B2220" s="51"/>
      <c r="C2220" s="53"/>
      <c r="D2220" s="54"/>
      <c r="E2220" s="55"/>
      <c r="F2220" s="56"/>
      <c r="G2220" s="56"/>
      <c r="H2220" s="56"/>
      <c r="I2220" s="57"/>
      <c r="J2220" s="55"/>
      <c r="K2220" s="55"/>
      <c r="L2220" s="53"/>
      <c r="M2220" s="58"/>
      <c r="N2220" s="52"/>
    </row>
    <row r="2221" spans="2:14" x14ac:dyDescent="0.25">
      <c r="B2221" s="51"/>
      <c r="C2221" s="53"/>
      <c r="D2221" s="54"/>
      <c r="E2221" s="55"/>
      <c r="F2221" s="56"/>
      <c r="G2221" s="56"/>
      <c r="H2221" s="56"/>
      <c r="I2221" s="57"/>
      <c r="J2221" s="55"/>
      <c r="K2221" s="55"/>
      <c r="L2221" s="53"/>
      <c r="M2221" s="58"/>
      <c r="N2221" s="52"/>
    </row>
    <row r="2222" spans="2:14" x14ac:dyDescent="0.25">
      <c r="B2222" s="51"/>
      <c r="C2222" s="53"/>
      <c r="D2222" s="54"/>
      <c r="E2222" s="55"/>
      <c r="F2222" s="56"/>
      <c r="G2222" s="56"/>
      <c r="H2222" s="56"/>
      <c r="I2222" s="57"/>
      <c r="J2222" s="55"/>
      <c r="K2222" s="55"/>
      <c r="L2222" s="53"/>
      <c r="M2222" s="58"/>
      <c r="N2222" s="52"/>
    </row>
    <row r="2223" spans="2:14" x14ac:dyDescent="0.25">
      <c r="B2223" s="51"/>
      <c r="C2223" s="53"/>
      <c r="D2223" s="54"/>
      <c r="E2223" s="55"/>
      <c r="F2223" s="56"/>
      <c r="G2223" s="56"/>
      <c r="H2223" s="56"/>
      <c r="I2223" s="57"/>
      <c r="J2223" s="55"/>
      <c r="K2223" s="55"/>
      <c r="L2223" s="53"/>
      <c r="M2223" s="58"/>
      <c r="N2223" s="52"/>
    </row>
    <row r="2224" spans="2:14" x14ac:dyDescent="0.25">
      <c r="B2224" s="51"/>
      <c r="C2224" s="53"/>
      <c r="D2224" s="54"/>
      <c r="E2224" s="55"/>
      <c r="F2224" s="56"/>
      <c r="G2224" s="56"/>
      <c r="H2224" s="56"/>
      <c r="I2224" s="57"/>
      <c r="J2224" s="55"/>
      <c r="K2224" s="55"/>
      <c r="L2224" s="53"/>
      <c r="M2224" s="58"/>
      <c r="N2224" s="52"/>
    </row>
    <row r="2225" spans="2:14" x14ac:dyDescent="0.25">
      <c r="B2225" s="51"/>
      <c r="C2225" s="53"/>
      <c r="D2225" s="54"/>
      <c r="E2225" s="55"/>
      <c r="F2225" s="56"/>
      <c r="G2225" s="56"/>
      <c r="H2225" s="56"/>
      <c r="I2225" s="57"/>
      <c r="J2225" s="55"/>
      <c r="K2225" s="55"/>
      <c r="L2225" s="53"/>
      <c r="M2225" s="58"/>
      <c r="N2225" s="52"/>
    </row>
    <row r="2226" spans="2:14" x14ac:dyDescent="0.25">
      <c r="B2226" s="51"/>
      <c r="C2226" s="53"/>
      <c r="D2226" s="54"/>
      <c r="E2226" s="55"/>
      <c r="F2226" s="56"/>
      <c r="G2226" s="56"/>
      <c r="H2226" s="56"/>
      <c r="I2226" s="57"/>
      <c r="J2226" s="55"/>
      <c r="K2226" s="55"/>
      <c r="L2226" s="53"/>
      <c r="M2226" s="58"/>
      <c r="N2226" s="52"/>
    </row>
    <row r="2227" spans="2:14" x14ac:dyDescent="0.25">
      <c r="B2227" s="51"/>
      <c r="C2227" s="53"/>
      <c r="D2227" s="54"/>
      <c r="E2227" s="55"/>
      <c r="F2227" s="56"/>
      <c r="G2227" s="56"/>
      <c r="H2227" s="56"/>
      <c r="I2227" s="57"/>
      <c r="J2227" s="55"/>
      <c r="K2227" s="55"/>
      <c r="L2227" s="53"/>
      <c r="M2227" s="58"/>
      <c r="N2227" s="52"/>
    </row>
    <row r="2228" spans="2:14" x14ac:dyDescent="0.25">
      <c r="B2228" s="51"/>
      <c r="C2228" s="53"/>
      <c r="D2228" s="54"/>
      <c r="E2228" s="55"/>
      <c r="F2228" s="56"/>
      <c r="G2228" s="56"/>
      <c r="H2228" s="56"/>
      <c r="I2228" s="57"/>
      <c r="J2228" s="55"/>
      <c r="K2228" s="55"/>
      <c r="L2228" s="53"/>
      <c r="M2228" s="58"/>
      <c r="N2228" s="52"/>
    </row>
    <row r="2229" spans="2:14" x14ac:dyDescent="0.25">
      <c r="B2229" s="51"/>
      <c r="C2229" s="53"/>
      <c r="D2229" s="54"/>
      <c r="E2229" s="55"/>
      <c r="F2229" s="56"/>
      <c r="G2229" s="56"/>
      <c r="H2229" s="56"/>
      <c r="I2229" s="57"/>
      <c r="J2229" s="55"/>
      <c r="K2229" s="55"/>
      <c r="L2229" s="53"/>
      <c r="M2229" s="58"/>
      <c r="N2229" s="52"/>
    </row>
    <row r="2230" spans="2:14" x14ac:dyDescent="0.25">
      <c r="B2230" s="51"/>
      <c r="C2230" s="53"/>
      <c r="D2230" s="54"/>
      <c r="E2230" s="55"/>
      <c r="F2230" s="56"/>
      <c r="G2230" s="56"/>
      <c r="H2230" s="56"/>
      <c r="I2230" s="57"/>
      <c r="J2230" s="55"/>
      <c r="K2230" s="55"/>
      <c r="L2230" s="53"/>
      <c r="M2230" s="58"/>
      <c r="N2230" s="52"/>
    </row>
    <row r="2231" spans="2:14" x14ac:dyDescent="0.25">
      <c r="B2231" s="51"/>
      <c r="C2231" s="53"/>
      <c r="D2231" s="54"/>
      <c r="E2231" s="55"/>
      <c r="F2231" s="56"/>
      <c r="G2231" s="56"/>
      <c r="H2231" s="56"/>
      <c r="I2231" s="57"/>
      <c r="J2231" s="55"/>
      <c r="K2231" s="55"/>
      <c r="L2231" s="53"/>
      <c r="M2231" s="58"/>
      <c r="N2231" s="52"/>
    </row>
    <row r="2232" spans="2:14" x14ac:dyDescent="0.25">
      <c r="B2232" s="51"/>
      <c r="C2232" s="53"/>
      <c r="D2232" s="54"/>
      <c r="E2232" s="55"/>
      <c r="F2232" s="56"/>
      <c r="G2232" s="56"/>
      <c r="H2232" s="56"/>
      <c r="I2232" s="57"/>
      <c r="J2232" s="55"/>
      <c r="K2232" s="55"/>
      <c r="L2232" s="53"/>
      <c r="M2232" s="58"/>
      <c r="N2232" s="52"/>
    </row>
    <row r="2233" spans="2:14" x14ac:dyDescent="0.25">
      <c r="B2233" s="51"/>
      <c r="C2233" s="53"/>
      <c r="D2233" s="54"/>
      <c r="E2233" s="55"/>
      <c r="F2233" s="56"/>
      <c r="G2233" s="56"/>
      <c r="H2233" s="56"/>
      <c r="I2233" s="57"/>
      <c r="J2233" s="55"/>
      <c r="K2233" s="55"/>
      <c r="L2233" s="53"/>
      <c r="M2233" s="58"/>
      <c r="N2233" s="52"/>
    </row>
    <row r="2234" spans="2:14" x14ac:dyDescent="0.25">
      <c r="B2234" s="51"/>
      <c r="C2234" s="53"/>
      <c r="D2234" s="54"/>
      <c r="E2234" s="55"/>
      <c r="F2234" s="56"/>
      <c r="G2234" s="56"/>
      <c r="H2234" s="56"/>
      <c r="I2234" s="57"/>
      <c r="J2234" s="55"/>
      <c r="K2234" s="55"/>
      <c r="L2234" s="53"/>
      <c r="M2234" s="58"/>
      <c r="N2234" s="52"/>
    </row>
    <row r="2235" spans="2:14" x14ac:dyDescent="0.25">
      <c r="B2235" s="51"/>
      <c r="C2235" s="53"/>
      <c r="D2235" s="54"/>
      <c r="E2235" s="55"/>
      <c r="F2235" s="56"/>
      <c r="G2235" s="56"/>
      <c r="H2235" s="56"/>
      <c r="I2235" s="57"/>
      <c r="J2235" s="55"/>
      <c r="K2235" s="55"/>
      <c r="L2235" s="53"/>
      <c r="M2235" s="58"/>
      <c r="N2235" s="52"/>
    </row>
    <row r="2236" spans="2:14" x14ac:dyDescent="0.25">
      <c r="B2236" s="51"/>
      <c r="C2236" s="53"/>
      <c r="D2236" s="54"/>
      <c r="E2236" s="55"/>
      <c r="F2236" s="56"/>
      <c r="G2236" s="56"/>
      <c r="H2236" s="56"/>
      <c r="I2236" s="57"/>
      <c r="J2236" s="55"/>
      <c r="K2236" s="55"/>
      <c r="L2236" s="53"/>
      <c r="M2236" s="58"/>
      <c r="N2236" s="52"/>
    </row>
    <row r="2237" spans="2:14" x14ac:dyDescent="0.25">
      <c r="B2237" s="51"/>
      <c r="C2237" s="53"/>
      <c r="D2237" s="54"/>
      <c r="E2237" s="55"/>
      <c r="F2237" s="56"/>
      <c r="G2237" s="56"/>
      <c r="H2237" s="56"/>
      <c r="I2237" s="57"/>
      <c r="J2237" s="55"/>
      <c r="K2237" s="55"/>
      <c r="L2237" s="53"/>
      <c r="M2237" s="58"/>
      <c r="N2237" s="52"/>
    </row>
    <row r="2238" spans="2:14" x14ac:dyDescent="0.25">
      <c r="B2238" s="51"/>
      <c r="C2238" s="53"/>
      <c r="D2238" s="54"/>
      <c r="E2238" s="55"/>
      <c r="F2238" s="56"/>
      <c r="G2238" s="56"/>
      <c r="H2238" s="56"/>
      <c r="I2238" s="57"/>
      <c r="J2238" s="55"/>
      <c r="K2238" s="55"/>
      <c r="L2238" s="53"/>
      <c r="M2238" s="58"/>
      <c r="N2238" s="52"/>
    </row>
    <row r="2239" spans="2:14" x14ac:dyDescent="0.25">
      <c r="B2239" s="51"/>
      <c r="C2239" s="53"/>
      <c r="D2239" s="54"/>
      <c r="E2239" s="55"/>
      <c r="F2239" s="56"/>
      <c r="G2239" s="56"/>
      <c r="H2239" s="56"/>
      <c r="I2239" s="57"/>
      <c r="J2239" s="55"/>
      <c r="K2239" s="55"/>
      <c r="L2239" s="53"/>
      <c r="M2239" s="58"/>
      <c r="N2239" s="52"/>
    </row>
    <row r="2240" spans="2:14" x14ac:dyDescent="0.25">
      <c r="B2240" s="51"/>
      <c r="C2240" s="53"/>
      <c r="D2240" s="54"/>
      <c r="E2240" s="55"/>
      <c r="F2240" s="56"/>
      <c r="G2240" s="56"/>
      <c r="H2240" s="56"/>
      <c r="I2240" s="57"/>
      <c r="J2240" s="55"/>
      <c r="K2240" s="55"/>
      <c r="L2240" s="53"/>
      <c r="M2240" s="58"/>
      <c r="N2240" s="52"/>
    </row>
    <row r="2241" spans="2:14" x14ac:dyDescent="0.25">
      <c r="B2241" s="51"/>
      <c r="C2241" s="53"/>
      <c r="D2241" s="54"/>
      <c r="E2241" s="55"/>
      <c r="F2241" s="56"/>
      <c r="G2241" s="56"/>
      <c r="H2241" s="56"/>
      <c r="I2241" s="57"/>
      <c r="J2241" s="55"/>
      <c r="K2241" s="55"/>
      <c r="L2241" s="53"/>
      <c r="M2241" s="58"/>
      <c r="N2241" s="52"/>
    </row>
    <row r="2242" spans="2:14" x14ac:dyDescent="0.25">
      <c r="B2242" s="51"/>
      <c r="C2242" s="53"/>
      <c r="D2242" s="54"/>
      <c r="E2242" s="55"/>
      <c r="F2242" s="56"/>
      <c r="G2242" s="56"/>
      <c r="H2242" s="56"/>
      <c r="I2242" s="57"/>
      <c r="J2242" s="55"/>
      <c r="K2242" s="55"/>
      <c r="L2242" s="53"/>
      <c r="M2242" s="58"/>
      <c r="N2242" s="52"/>
    </row>
    <row r="2243" spans="2:14" x14ac:dyDescent="0.25">
      <c r="B2243" s="51"/>
      <c r="C2243" s="53"/>
      <c r="D2243" s="54"/>
      <c r="E2243" s="55"/>
      <c r="F2243" s="56"/>
      <c r="G2243" s="56"/>
      <c r="H2243" s="56"/>
      <c r="I2243" s="57"/>
      <c r="J2243" s="55"/>
      <c r="K2243" s="55"/>
      <c r="L2243" s="53"/>
      <c r="M2243" s="58"/>
      <c r="N2243" s="52"/>
    </row>
    <row r="2244" spans="2:14" x14ac:dyDescent="0.25">
      <c r="B2244" s="51"/>
      <c r="C2244" s="53"/>
      <c r="D2244" s="54"/>
      <c r="E2244" s="55"/>
      <c r="F2244" s="56"/>
      <c r="G2244" s="56"/>
      <c r="H2244" s="56"/>
      <c r="I2244" s="57"/>
      <c r="J2244" s="55"/>
      <c r="K2244" s="55"/>
      <c r="L2244" s="53"/>
      <c r="M2244" s="58"/>
      <c r="N2244" s="52"/>
    </row>
    <row r="2245" spans="2:14" x14ac:dyDescent="0.25">
      <c r="B2245" s="51"/>
      <c r="C2245" s="53"/>
      <c r="D2245" s="54"/>
      <c r="E2245" s="55"/>
      <c r="F2245" s="56"/>
      <c r="G2245" s="56"/>
      <c r="H2245" s="56"/>
      <c r="I2245" s="57"/>
      <c r="J2245" s="55"/>
      <c r="K2245" s="55"/>
      <c r="L2245" s="53"/>
      <c r="M2245" s="58"/>
      <c r="N2245" s="52"/>
    </row>
    <row r="2246" spans="2:14" x14ac:dyDescent="0.25">
      <c r="B2246" s="51"/>
      <c r="C2246" s="53"/>
      <c r="D2246" s="54"/>
      <c r="E2246" s="55"/>
      <c r="F2246" s="56"/>
      <c r="G2246" s="56"/>
      <c r="H2246" s="56"/>
      <c r="I2246" s="57"/>
      <c r="J2246" s="55"/>
      <c r="K2246" s="55"/>
      <c r="L2246" s="53"/>
      <c r="M2246" s="58"/>
      <c r="N2246" s="52"/>
    </row>
    <row r="2247" spans="2:14" x14ac:dyDescent="0.25">
      <c r="B2247" s="51"/>
      <c r="C2247" s="53"/>
      <c r="D2247" s="54"/>
      <c r="E2247" s="55"/>
      <c r="F2247" s="56"/>
      <c r="G2247" s="56"/>
      <c r="H2247" s="56"/>
      <c r="I2247" s="57"/>
      <c r="J2247" s="55"/>
      <c r="K2247" s="55"/>
      <c r="L2247" s="53"/>
      <c r="M2247" s="58"/>
      <c r="N2247" s="52"/>
    </row>
    <row r="2248" spans="2:14" x14ac:dyDescent="0.25">
      <c r="B2248" s="51"/>
      <c r="C2248" s="53"/>
      <c r="D2248" s="54"/>
      <c r="E2248" s="55"/>
      <c r="F2248" s="56"/>
      <c r="G2248" s="56"/>
      <c r="H2248" s="56"/>
      <c r="I2248" s="57"/>
      <c r="J2248" s="55"/>
      <c r="K2248" s="55"/>
      <c r="L2248" s="53"/>
      <c r="M2248" s="58"/>
      <c r="N2248" s="52"/>
    </row>
    <row r="2249" spans="2:14" x14ac:dyDescent="0.25">
      <c r="B2249" s="51"/>
      <c r="C2249" s="53"/>
      <c r="D2249" s="54"/>
      <c r="E2249" s="55"/>
      <c r="F2249" s="56"/>
      <c r="G2249" s="56"/>
      <c r="H2249" s="56"/>
      <c r="I2249" s="57"/>
      <c r="J2249" s="55"/>
      <c r="K2249" s="55"/>
      <c r="L2249" s="53"/>
      <c r="M2249" s="58"/>
      <c r="N2249" s="52"/>
    </row>
    <row r="2250" spans="2:14" x14ac:dyDescent="0.25">
      <c r="B2250" s="51"/>
      <c r="C2250" s="53"/>
      <c r="D2250" s="54"/>
      <c r="E2250" s="55"/>
      <c r="F2250" s="56"/>
      <c r="G2250" s="56"/>
      <c r="H2250" s="56"/>
      <c r="I2250" s="57"/>
      <c r="J2250" s="55"/>
      <c r="K2250" s="55"/>
      <c r="L2250" s="53"/>
      <c r="M2250" s="58"/>
      <c r="N2250" s="52"/>
    </row>
    <row r="2251" spans="2:14" x14ac:dyDescent="0.25">
      <c r="B2251" s="51"/>
      <c r="C2251" s="53"/>
      <c r="D2251" s="54"/>
      <c r="E2251" s="55"/>
      <c r="F2251" s="56"/>
      <c r="G2251" s="56"/>
      <c r="H2251" s="56"/>
      <c r="I2251" s="57"/>
      <c r="J2251" s="55"/>
      <c r="K2251" s="55"/>
      <c r="L2251" s="53"/>
      <c r="M2251" s="58"/>
      <c r="N2251" s="52"/>
    </row>
    <row r="2252" spans="2:14" x14ac:dyDescent="0.25">
      <c r="B2252" s="51"/>
      <c r="C2252" s="53"/>
      <c r="D2252" s="54"/>
      <c r="E2252" s="55"/>
      <c r="F2252" s="56"/>
      <c r="G2252" s="56"/>
      <c r="H2252" s="56"/>
      <c r="I2252" s="57"/>
      <c r="J2252" s="55"/>
      <c r="K2252" s="55"/>
      <c r="L2252" s="53"/>
      <c r="M2252" s="58"/>
      <c r="N2252" s="52"/>
    </row>
    <row r="2253" spans="2:14" x14ac:dyDescent="0.25">
      <c r="B2253" s="51"/>
      <c r="C2253" s="53"/>
      <c r="D2253" s="54"/>
      <c r="E2253" s="55"/>
      <c r="F2253" s="56"/>
      <c r="G2253" s="56"/>
      <c r="H2253" s="56"/>
      <c r="I2253" s="57"/>
      <c r="J2253" s="55"/>
      <c r="K2253" s="55"/>
      <c r="L2253" s="53"/>
      <c r="M2253" s="58"/>
      <c r="N2253" s="52"/>
    </row>
    <row r="2254" spans="2:14" x14ac:dyDescent="0.25">
      <c r="B2254" s="51"/>
      <c r="C2254" s="53"/>
      <c r="D2254" s="54"/>
      <c r="E2254" s="55"/>
      <c r="F2254" s="56"/>
      <c r="G2254" s="56"/>
      <c r="H2254" s="56"/>
      <c r="I2254" s="57"/>
      <c r="J2254" s="55"/>
      <c r="K2254" s="55"/>
      <c r="L2254" s="53"/>
      <c r="M2254" s="58"/>
      <c r="N2254" s="52"/>
    </row>
    <row r="2255" spans="2:14" x14ac:dyDescent="0.25">
      <c r="B2255" s="51"/>
      <c r="C2255" s="53"/>
      <c r="D2255" s="54"/>
      <c r="E2255" s="55"/>
      <c r="F2255" s="56"/>
      <c r="G2255" s="56"/>
      <c r="H2255" s="56"/>
      <c r="I2255" s="57"/>
      <c r="J2255" s="55"/>
      <c r="K2255" s="55"/>
      <c r="L2255" s="53"/>
      <c r="M2255" s="58"/>
      <c r="N2255" s="52"/>
    </row>
    <row r="2256" spans="2:14" x14ac:dyDescent="0.25">
      <c r="B2256" s="51"/>
      <c r="C2256" s="53"/>
      <c r="D2256" s="54"/>
      <c r="E2256" s="55"/>
      <c r="F2256" s="56"/>
      <c r="G2256" s="56"/>
      <c r="H2256" s="56"/>
      <c r="I2256" s="57"/>
      <c r="J2256" s="55"/>
      <c r="K2256" s="55"/>
      <c r="L2256" s="53"/>
      <c r="M2256" s="58"/>
      <c r="N2256" s="52"/>
    </row>
    <row r="2257" spans="2:14" x14ac:dyDescent="0.25">
      <c r="B2257" s="51"/>
      <c r="C2257" s="53"/>
      <c r="D2257" s="54"/>
      <c r="E2257" s="55"/>
      <c r="F2257" s="56"/>
      <c r="G2257" s="56"/>
      <c r="H2257" s="56"/>
      <c r="I2257" s="57"/>
      <c r="J2257" s="55"/>
      <c r="K2257" s="55"/>
      <c r="L2257" s="53"/>
      <c r="M2257" s="58"/>
      <c r="N2257" s="52"/>
    </row>
    <row r="2258" spans="2:14" x14ac:dyDescent="0.25">
      <c r="B2258" s="51"/>
      <c r="C2258" s="53"/>
      <c r="D2258" s="54"/>
      <c r="E2258" s="55"/>
      <c r="F2258" s="56"/>
      <c r="G2258" s="56"/>
      <c r="H2258" s="56"/>
      <c r="I2258" s="57"/>
      <c r="J2258" s="55"/>
      <c r="K2258" s="55"/>
      <c r="L2258" s="53"/>
      <c r="M2258" s="58"/>
      <c r="N2258" s="52"/>
    </row>
    <row r="2259" spans="2:14" x14ac:dyDescent="0.25">
      <c r="B2259" s="51"/>
      <c r="C2259" s="53"/>
      <c r="D2259" s="54"/>
      <c r="E2259" s="55"/>
      <c r="F2259" s="56"/>
      <c r="G2259" s="56"/>
      <c r="H2259" s="56"/>
      <c r="I2259" s="57"/>
      <c r="J2259" s="55"/>
      <c r="K2259" s="55"/>
      <c r="L2259" s="53"/>
      <c r="M2259" s="58"/>
      <c r="N2259" s="52"/>
    </row>
    <row r="2260" spans="2:14" x14ac:dyDescent="0.25">
      <c r="B2260" s="51"/>
      <c r="C2260" s="53"/>
      <c r="D2260" s="54"/>
      <c r="E2260" s="55"/>
      <c r="F2260" s="56"/>
      <c r="G2260" s="56"/>
      <c r="H2260" s="56"/>
      <c r="I2260" s="57"/>
      <c r="J2260" s="55"/>
      <c r="K2260" s="55"/>
      <c r="L2260" s="53"/>
      <c r="M2260" s="58"/>
      <c r="N2260" s="52"/>
    </row>
    <row r="2261" spans="2:14" x14ac:dyDescent="0.25">
      <c r="B2261" s="51"/>
      <c r="C2261" s="53"/>
      <c r="D2261" s="54"/>
      <c r="E2261" s="55"/>
      <c r="F2261" s="56"/>
      <c r="G2261" s="56"/>
      <c r="H2261" s="56"/>
      <c r="I2261" s="57"/>
      <c r="J2261" s="55"/>
      <c r="K2261" s="55"/>
      <c r="L2261" s="53"/>
      <c r="M2261" s="58"/>
      <c r="N2261" s="52"/>
    </row>
    <row r="2262" spans="2:14" x14ac:dyDescent="0.25">
      <c r="B2262" s="51"/>
      <c r="C2262" s="53"/>
      <c r="D2262" s="54"/>
      <c r="E2262" s="55"/>
      <c r="F2262" s="56"/>
      <c r="G2262" s="56"/>
      <c r="H2262" s="56"/>
      <c r="I2262" s="57"/>
      <c r="J2262" s="55"/>
      <c r="K2262" s="55"/>
      <c r="L2262" s="53"/>
      <c r="M2262" s="58"/>
      <c r="N2262" s="52"/>
    </row>
    <row r="2263" spans="2:14" x14ac:dyDescent="0.25">
      <c r="B2263" s="51"/>
      <c r="C2263" s="53"/>
      <c r="D2263" s="54"/>
      <c r="E2263" s="55"/>
      <c r="F2263" s="56"/>
      <c r="G2263" s="56"/>
      <c r="H2263" s="56"/>
      <c r="I2263" s="57"/>
      <c r="J2263" s="55"/>
      <c r="K2263" s="55"/>
      <c r="L2263" s="53"/>
      <c r="M2263" s="58"/>
      <c r="N2263" s="52"/>
    </row>
    <row r="2264" spans="2:14" x14ac:dyDescent="0.25">
      <c r="B2264" s="51"/>
      <c r="C2264" s="53"/>
      <c r="D2264" s="54"/>
      <c r="E2264" s="55"/>
      <c r="F2264" s="56"/>
      <c r="G2264" s="56"/>
      <c r="H2264" s="56"/>
      <c r="I2264" s="57"/>
      <c r="J2264" s="55"/>
      <c r="K2264" s="55"/>
      <c r="L2264" s="53"/>
      <c r="M2264" s="58"/>
      <c r="N2264" s="52"/>
    </row>
    <row r="2265" spans="2:14" x14ac:dyDescent="0.25">
      <c r="B2265" s="51"/>
      <c r="C2265" s="53"/>
      <c r="D2265" s="54"/>
      <c r="E2265" s="55"/>
      <c r="F2265" s="56"/>
      <c r="G2265" s="56"/>
      <c r="H2265" s="56"/>
      <c r="I2265" s="57"/>
      <c r="J2265" s="55"/>
      <c r="K2265" s="55"/>
      <c r="L2265" s="53"/>
      <c r="M2265" s="58"/>
      <c r="N2265" s="52"/>
    </row>
    <row r="2266" spans="2:14" x14ac:dyDescent="0.25">
      <c r="B2266" s="51"/>
      <c r="C2266" s="53"/>
      <c r="D2266" s="54"/>
      <c r="E2266" s="55"/>
      <c r="F2266" s="56"/>
      <c r="G2266" s="56"/>
      <c r="H2266" s="56"/>
      <c r="I2266" s="57"/>
      <c r="J2266" s="55"/>
      <c r="K2266" s="55"/>
      <c r="L2266" s="53"/>
      <c r="M2266" s="58"/>
      <c r="N2266" s="52"/>
    </row>
    <row r="2267" spans="2:14" x14ac:dyDescent="0.25">
      <c r="B2267" s="51"/>
      <c r="C2267" s="53"/>
      <c r="D2267" s="54"/>
      <c r="E2267" s="55"/>
      <c r="F2267" s="56"/>
      <c r="G2267" s="56"/>
      <c r="H2267" s="56"/>
      <c r="I2267" s="57"/>
      <c r="J2267" s="55"/>
      <c r="K2267" s="55"/>
      <c r="L2267" s="53"/>
      <c r="M2267" s="58"/>
      <c r="N2267" s="52"/>
    </row>
    <row r="2268" spans="2:14" x14ac:dyDescent="0.25">
      <c r="B2268" s="51"/>
      <c r="C2268" s="53"/>
      <c r="D2268" s="54"/>
      <c r="E2268" s="55"/>
      <c r="F2268" s="56"/>
      <c r="G2268" s="56"/>
      <c r="H2268" s="56"/>
      <c r="I2268" s="57"/>
      <c r="J2268" s="55"/>
      <c r="K2268" s="55"/>
      <c r="L2268" s="53"/>
      <c r="M2268" s="58"/>
      <c r="N2268" s="52"/>
    </row>
    <row r="2269" spans="2:14" x14ac:dyDescent="0.25">
      <c r="B2269" s="51"/>
      <c r="C2269" s="53"/>
      <c r="D2269" s="54"/>
      <c r="E2269" s="55"/>
      <c r="F2269" s="56"/>
      <c r="G2269" s="56"/>
      <c r="H2269" s="56"/>
      <c r="I2269" s="57"/>
      <c r="J2269" s="55"/>
      <c r="K2269" s="55"/>
      <c r="L2269" s="53"/>
      <c r="M2269" s="58"/>
      <c r="N2269" s="52"/>
    </row>
    <row r="2270" spans="2:14" x14ac:dyDescent="0.25">
      <c r="B2270" s="51"/>
      <c r="C2270" s="53"/>
      <c r="D2270" s="54"/>
      <c r="E2270" s="55"/>
      <c r="F2270" s="56"/>
      <c r="G2270" s="56"/>
      <c r="H2270" s="56"/>
      <c r="I2270" s="57"/>
      <c r="J2270" s="55"/>
      <c r="K2270" s="55"/>
      <c r="L2270" s="53"/>
      <c r="M2270" s="58"/>
      <c r="N2270" s="52"/>
    </row>
    <row r="2271" spans="2:14" x14ac:dyDescent="0.25">
      <c r="B2271" s="51"/>
      <c r="C2271" s="53"/>
      <c r="D2271" s="54"/>
      <c r="E2271" s="55"/>
      <c r="F2271" s="56"/>
      <c r="G2271" s="56"/>
      <c r="H2271" s="56"/>
      <c r="I2271" s="57"/>
      <c r="J2271" s="55"/>
      <c r="K2271" s="55"/>
      <c r="L2271" s="53"/>
      <c r="M2271" s="58"/>
      <c r="N2271" s="52"/>
    </row>
    <row r="2272" spans="2:14" x14ac:dyDescent="0.25">
      <c r="B2272" s="51"/>
      <c r="C2272" s="53"/>
      <c r="D2272" s="54"/>
      <c r="E2272" s="55"/>
      <c r="F2272" s="56"/>
      <c r="G2272" s="56"/>
      <c r="H2272" s="56"/>
      <c r="I2272" s="57"/>
      <c r="J2272" s="55"/>
      <c r="K2272" s="55"/>
      <c r="L2272" s="53"/>
      <c r="M2272" s="58"/>
      <c r="N2272" s="52"/>
    </row>
    <row r="2273" spans="2:14" x14ac:dyDescent="0.25">
      <c r="B2273" s="51"/>
      <c r="C2273" s="53"/>
      <c r="D2273" s="54"/>
      <c r="E2273" s="55"/>
      <c r="F2273" s="56"/>
      <c r="G2273" s="56"/>
      <c r="H2273" s="56"/>
      <c r="I2273" s="57"/>
      <c r="J2273" s="55"/>
      <c r="K2273" s="55"/>
      <c r="L2273" s="53"/>
      <c r="M2273" s="58"/>
      <c r="N2273" s="52"/>
    </row>
    <row r="2274" spans="2:14" x14ac:dyDescent="0.25">
      <c r="B2274" s="51"/>
      <c r="C2274" s="53"/>
      <c r="D2274" s="54"/>
      <c r="E2274" s="55"/>
      <c r="F2274" s="56"/>
      <c r="G2274" s="56"/>
      <c r="H2274" s="56"/>
      <c r="I2274" s="57"/>
      <c r="J2274" s="55"/>
      <c r="K2274" s="55"/>
      <c r="L2274" s="53"/>
      <c r="M2274" s="58"/>
      <c r="N2274" s="52"/>
    </row>
    <row r="2275" spans="2:14" x14ac:dyDescent="0.25">
      <c r="B2275" s="51"/>
      <c r="C2275" s="53"/>
      <c r="D2275" s="54"/>
      <c r="E2275" s="55"/>
      <c r="F2275" s="56"/>
      <c r="G2275" s="56"/>
      <c r="H2275" s="56"/>
      <c r="I2275" s="57"/>
      <c r="J2275" s="55"/>
      <c r="K2275" s="55"/>
      <c r="L2275" s="53"/>
      <c r="M2275" s="58"/>
      <c r="N2275" s="52"/>
    </row>
    <row r="2276" spans="2:14" x14ac:dyDescent="0.25">
      <c r="B2276" s="51"/>
      <c r="C2276" s="53"/>
      <c r="D2276" s="54"/>
      <c r="E2276" s="55"/>
      <c r="F2276" s="56"/>
      <c r="G2276" s="56"/>
      <c r="H2276" s="56"/>
      <c r="I2276" s="57"/>
      <c r="J2276" s="55"/>
      <c r="K2276" s="55"/>
      <c r="L2276" s="53"/>
      <c r="M2276" s="58"/>
      <c r="N2276" s="52"/>
    </row>
    <row r="2277" spans="2:14" x14ac:dyDescent="0.25">
      <c r="B2277" s="51"/>
      <c r="C2277" s="53"/>
      <c r="D2277" s="54"/>
      <c r="E2277" s="55"/>
      <c r="F2277" s="56"/>
      <c r="G2277" s="56"/>
      <c r="H2277" s="56"/>
      <c r="I2277" s="57"/>
      <c r="J2277" s="55"/>
      <c r="K2277" s="55"/>
      <c r="L2277" s="53"/>
      <c r="M2277" s="58"/>
      <c r="N2277" s="52"/>
    </row>
    <row r="2278" spans="2:14" x14ac:dyDescent="0.25">
      <c r="B2278" s="51"/>
      <c r="C2278" s="53"/>
      <c r="D2278" s="54"/>
      <c r="E2278" s="55"/>
      <c r="F2278" s="56"/>
      <c r="G2278" s="56"/>
      <c r="H2278" s="56"/>
      <c r="I2278" s="57"/>
      <c r="J2278" s="55"/>
      <c r="K2278" s="55"/>
      <c r="L2278" s="53"/>
      <c r="M2278" s="58"/>
      <c r="N2278" s="52"/>
    </row>
    <row r="2279" spans="2:14" x14ac:dyDescent="0.25">
      <c r="B2279" s="51"/>
      <c r="C2279" s="53"/>
      <c r="D2279" s="54"/>
      <c r="E2279" s="55"/>
      <c r="F2279" s="56"/>
      <c r="G2279" s="56"/>
      <c r="H2279" s="56"/>
      <c r="I2279" s="57"/>
      <c r="J2279" s="55"/>
      <c r="K2279" s="55"/>
      <c r="L2279" s="53"/>
      <c r="M2279" s="58"/>
      <c r="N2279" s="52"/>
    </row>
    <row r="2280" spans="2:14" x14ac:dyDescent="0.25">
      <c r="B2280" s="51"/>
      <c r="C2280" s="53"/>
      <c r="D2280" s="54"/>
      <c r="E2280" s="55"/>
      <c r="F2280" s="56"/>
      <c r="G2280" s="56"/>
      <c r="H2280" s="56"/>
      <c r="I2280" s="57"/>
      <c r="J2280" s="55"/>
      <c r="K2280" s="55"/>
      <c r="L2280" s="53"/>
      <c r="M2280" s="58"/>
      <c r="N2280" s="52"/>
    </row>
    <row r="2281" spans="2:14" x14ac:dyDescent="0.25">
      <c r="B2281" s="51"/>
      <c r="C2281" s="53"/>
      <c r="D2281" s="54"/>
      <c r="E2281" s="55"/>
      <c r="F2281" s="56"/>
      <c r="G2281" s="56"/>
      <c r="H2281" s="56"/>
      <c r="I2281" s="57"/>
      <c r="J2281" s="55"/>
      <c r="K2281" s="55"/>
      <c r="L2281" s="53"/>
      <c r="M2281" s="58"/>
      <c r="N2281" s="52"/>
    </row>
    <row r="2282" spans="2:14" x14ac:dyDescent="0.25">
      <c r="B2282" s="51"/>
      <c r="C2282" s="53"/>
      <c r="D2282" s="54"/>
      <c r="E2282" s="55"/>
      <c r="F2282" s="56"/>
      <c r="G2282" s="56"/>
      <c r="H2282" s="56"/>
      <c r="I2282" s="57"/>
      <c r="J2282" s="55"/>
      <c r="K2282" s="55"/>
      <c r="L2282" s="53"/>
      <c r="M2282" s="58"/>
      <c r="N2282" s="52"/>
    </row>
    <row r="2283" spans="2:14" x14ac:dyDescent="0.25">
      <c r="B2283" s="51"/>
      <c r="C2283" s="53"/>
      <c r="D2283" s="54"/>
      <c r="E2283" s="55"/>
      <c r="F2283" s="56"/>
      <c r="G2283" s="56"/>
      <c r="H2283" s="56"/>
      <c r="I2283" s="57"/>
      <c r="J2283" s="55"/>
      <c r="K2283" s="55"/>
      <c r="L2283" s="53"/>
      <c r="M2283" s="58"/>
      <c r="N2283" s="52"/>
    </row>
    <row r="2284" spans="2:14" x14ac:dyDescent="0.25">
      <c r="B2284" s="51"/>
      <c r="C2284" s="53"/>
      <c r="D2284" s="54"/>
      <c r="E2284" s="55"/>
      <c r="F2284" s="56"/>
      <c r="G2284" s="56"/>
      <c r="H2284" s="56"/>
      <c r="I2284" s="57"/>
      <c r="J2284" s="55"/>
      <c r="K2284" s="55"/>
      <c r="L2284" s="53"/>
      <c r="M2284" s="58"/>
      <c r="N2284" s="52"/>
    </row>
    <row r="2285" spans="2:14" x14ac:dyDescent="0.25">
      <c r="B2285" s="51"/>
      <c r="C2285" s="53"/>
      <c r="D2285" s="54"/>
      <c r="E2285" s="55"/>
      <c r="F2285" s="56"/>
      <c r="G2285" s="56"/>
      <c r="H2285" s="56"/>
      <c r="I2285" s="57"/>
      <c r="J2285" s="55"/>
      <c r="K2285" s="55"/>
      <c r="L2285" s="53"/>
      <c r="M2285" s="58"/>
      <c r="N2285" s="52"/>
    </row>
    <row r="2286" spans="2:14" x14ac:dyDescent="0.25">
      <c r="B2286" s="51"/>
      <c r="C2286" s="53"/>
      <c r="D2286" s="54"/>
      <c r="E2286" s="55"/>
      <c r="F2286" s="56"/>
      <c r="G2286" s="56"/>
      <c r="H2286" s="56"/>
      <c r="I2286" s="57"/>
      <c r="J2286" s="55"/>
      <c r="K2286" s="55"/>
      <c r="L2286" s="53"/>
      <c r="M2286" s="58"/>
      <c r="N2286" s="52"/>
    </row>
    <row r="2287" spans="2:14" x14ac:dyDescent="0.25">
      <c r="B2287" s="51"/>
      <c r="C2287" s="53"/>
      <c r="D2287" s="54"/>
      <c r="E2287" s="55"/>
      <c r="F2287" s="56"/>
      <c r="G2287" s="56"/>
      <c r="H2287" s="56"/>
      <c r="I2287" s="57"/>
      <c r="J2287" s="55"/>
      <c r="K2287" s="55"/>
      <c r="L2287" s="53"/>
      <c r="M2287" s="58"/>
      <c r="N2287" s="52"/>
    </row>
    <row r="2288" spans="2:14" x14ac:dyDescent="0.25">
      <c r="B2288" s="51"/>
      <c r="C2288" s="53"/>
      <c r="D2288" s="54"/>
      <c r="E2288" s="55"/>
      <c r="F2288" s="56"/>
      <c r="G2288" s="56"/>
      <c r="H2288" s="56"/>
      <c r="I2288" s="57"/>
      <c r="J2288" s="55"/>
      <c r="K2288" s="55"/>
      <c r="L2288" s="53"/>
      <c r="M2288" s="58"/>
      <c r="N2288" s="52"/>
    </row>
    <row r="2289" spans="2:14" x14ac:dyDescent="0.25">
      <c r="B2289" s="51"/>
      <c r="C2289" s="53"/>
      <c r="D2289" s="54"/>
      <c r="E2289" s="55"/>
      <c r="F2289" s="56"/>
      <c r="G2289" s="56"/>
      <c r="H2289" s="56"/>
      <c r="I2289" s="57"/>
      <c r="J2289" s="55"/>
      <c r="K2289" s="55"/>
      <c r="L2289" s="53"/>
      <c r="M2289" s="58"/>
      <c r="N2289" s="52"/>
    </row>
    <row r="2290" spans="2:14" x14ac:dyDescent="0.25">
      <c r="B2290" s="51"/>
      <c r="C2290" s="53"/>
      <c r="D2290" s="54"/>
      <c r="E2290" s="55"/>
      <c r="F2290" s="56"/>
      <c r="G2290" s="56"/>
      <c r="H2290" s="56"/>
      <c r="I2290" s="57"/>
      <c r="J2290" s="55"/>
      <c r="K2290" s="55"/>
      <c r="L2290" s="53"/>
      <c r="M2290" s="58"/>
      <c r="N2290" s="52"/>
    </row>
    <row r="2291" spans="2:14" x14ac:dyDescent="0.25">
      <c r="B2291" s="51"/>
      <c r="C2291" s="53"/>
      <c r="D2291" s="54"/>
      <c r="E2291" s="55"/>
      <c r="F2291" s="56"/>
      <c r="G2291" s="56"/>
      <c r="H2291" s="56"/>
      <c r="I2291" s="57"/>
      <c r="J2291" s="55"/>
      <c r="K2291" s="55"/>
      <c r="L2291" s="53"/>
      <c r="M2291" s="58"/>
      <c r="N2291" s="52"/>
    </row>
    <row r="2292" spans="2:14" x14ac:dyDescent="0.25">
      <c r="B2292" s="51"/>
      <c r="C2292" s="53"/>
      <c r="D2292" s="54"/>
      <c r="E2292" s="55"/>
      <c r="F2292" s="56"/>
      <c r="G2292" s="56"/>
      <c r="H2292" s="56"/>
      <c r="I2292" s="57"/>
      <c r="J2292" s="55"/>
      <c r="K2292" s="55"/>
      <c r="L2292" s="53"/>
      <c r="M2292" s="58"/>
      <c r="N2292" s="52"/>
    </row>
    <row r="2293" spans="2:14" x14ac:dyDescent="0.25">
      <c r="B2293" s="51"/>
      <c r="C2293" s="53"/>
      <c r="D2293" s="54"/>
      <c r="E2293" s="55"/>
      <c r="F2293" s="56"/>
      <c r="G2293" s="56"/>
      <c r="H2293" s="56"/>
      <c r="I2293" s="57"/>
      <c r="J2293" s="55"/>
      <c r="K2293" s="55"/>
      <c r="L2293" s="53"/>
      <c r="M2293" s="58"/>
      <c r="N2293" s="52"/>
    </row>
    <row r="2294" spans="2:14" x14ac:dyDescent="0.25">
      <c r="B2294" s="51"/>
      <c r="C2294" s="53"/>
      <c r="D2294" s="54"/>
      <c r="E2294" s="55"/>
      <c r="F2294" s="56"/>
      <c r="G2294" s="56"/>
      <c r="H2294" s="56"/>
      <c r="I2294" s="57"/>
      <c r="J2294" s="55"/>
      <c r="K2294" s="55"/>
      <c r="L2294" s="53"/>
      <c r="M2294" s="58"/>
      <c r="N2294" s="52"/>
    </row>
    <row r="2295" spans="2:14" x14ac:dyDescent="0.25">
      <c r="B2295" s="51"/>
      <c r="C2295" s="53"/>
      <c r="D2295" s="54"/>
      <c r="E2295" s="55"/>
      <c r="F2295" s="56"/>
      <c r="G2295" s="56"/>
      <c r="H2295" s="56"/>
      <c r="I2295" s="57"/>
      <c r="J2295" s="55"/>
      <c r="K2295" s="55"/>
      <c r="L2295" s="53"/>
      <c r="M2295" s="58"/>
      <c r="N2295" s="52"/>
    </row>
    <row r="2296" spans="2:14" x14ac:dyDescent="0.25">
      <c r="B2296" s="51"/>
      <c r="C2296" s="53"/>
      <c r="D2296" s="54"/>
      <c r="E2296" s="55"/>
      <c r="F2296" s="56"/>
      <c r="G2296" s="56"/>
      <c r="H2296" s="56"/>
      <c r="I2296" s="57"/>
      <c r="J2296" s="55"/>
      <c r="K2296" s="55"/>
      <c r="L2296" s="53"/>
      <c r="M2296" s="58"/>
      <c r="N2296" s="52"/>
    </row>
    <row r="2297" spans="2:14" x14ac:dyDescent="0.25">
      <c r="B2297" s="51"/>
      <c r="C2297" s="53"/>
      <c r="D2297" s="54"/>
      <c r="E2297" s="55"/>
      <c r="F2297" s="56"/>
      <c r="G2297" s="56"/>
      <c r="H2297" s="56"/>
      <c r="I2297" s="57"/>
      <c r="J2297" s="55"/>
      <c r="K2297" s="55"/>
      <c r="L2297" s="53"/>
      <c r="M2297" s="58"/>
      <c r="N2297" s="52"/>
    </row>
    <row r="2298" spans="2:14" x14ac:dyDescent="0.25">
      <c r="B2298" s="51"/>
      <c r="C2298" s="53"/>
      <c r="D2298" s="54"/>
      <c r="E2298" s="55"/>
      <c r="F2298" s="56"/>
      <c r="G2298" s="56"/>
      <c r="H2298" s="56"/>
      <c r="I2298" s="57"/>
      <c r="J2298" s="55"/>
      <c r="K2298" s="55"/>
      <c r="L2298" s="53"/>
      <c r="M2298" s="58"/>
      <c r="N2298" s="52"/>
    </row>
    <row r="2299" spans="2:14" x14ac:dyDescent="0.25">
      <c r="B2299" s="51"/>
      <c r="C2299" s="53"/>
      <c r="D2299" s="54"/>
      <c r="E2299" s="55"/>
      <c r="F2299" s="56"/>
      <c r="G2299" s="56"/>
      <c r="H2299" s="56"/>
      <c r="I2299" s="57"/>
      <c r="J2299" s="55"/>
      <c r="K2299" s="55"/>
      <c r="L2299" s="53"/>
      <c r="M2299" s="58"/>
      <c r="N2299" s="52"/>
    </row>
    <row r="2300" spans="2:14" x14ac:dyDescent="0.25">
      <c r="B2300" s="51"/>
      <c r="C2300" s="53"/>
      <c r="D2300" s="54"/>
      <c r="E2300" s="55"/>
      <c r="F2300" s="56"/>
      <c r="G2300" s="56"/>
      <c r="H2300" s="56"/>
      <c r="I2300" s="57"/>
      <c r="J2300" s="55"/>
      <c r="K2300" s="55"/>
      <c r="L2300" s="53"/>
      <c r="M2300" s="58"/>
      <c r="N2300" s="52"/>
    </row>
    <row r="2301" spans="2:14" x14ac:dyDescent="0.25">
      <c r="B2301" s="51"/>
      <c r="C2301" s="53"/>
      <c r="D2301" s="54"/>
      <c r="E2301" s="55"/>
      <c r="F2301" s="56"/>
      <c r="G2301" s="56"/>
      <c r="H2301" s="56"/>
      <c r="I2301" s="57"/>
      <c r="J2301" s="55"/>
      <c r="K2301" s="55"/>
      <c r="L2301" s="53"/>
      <c r="M2301" s="58"/>
      <c r="N2301" s="52"/>
    </row>
    <row r="2302" spans="2:14" x14ac:dyDescent="0.25">
      <c r="B2302" s="51"/>
      <c r="C2302" s="53"/>
      <c r="D2302" s="54"/>
      <c r="E2302" s="55"/>
      <c r="F2302" s="56"/>
      <c r="G2302" s="56"/>
      <c r="H2302" s="56"/>
      <c r="I2302" s="57"/>
      <c r="J2302" s="55"/>
      <c r="K2302" s="55"/>
      <c r="L2302" s="53"/>
      <c r="M2302" s="58"/>
      <c r="N2302" s="52"/>
    </row>
    <row r="2303" spans="2:14" x14ac:dyDescent="0.25">
      <c r="B2303" s="51"/>
      <c r="C2303" s="53"/>
      <c r="D2303" s="54"/>
      <c r="E2303" s="55"/>
      <c r="F2303" s="56"/>
      <c r="G2303" s="56"/>
      <c r="H2303" s="56"/>
      <c r="I2303" s="57"/>
      <c r="J2303" s="55"/>
      <c r="K2303" s="55"/>
      <c r="L2303" s="53"/>
      <c r="M2303" s="58"/>
      <c r="N2303" s="52"/>
    </row>
    <row r="2304" spans="2:14" x14ac:dyDescent="0.25">
      <c r="B2304" s="51"/>
      <c r="C2304" s="53"/>
      <c r="D2304" s="54"/>
      <c r="E2304" s="55"/>
      <c r="F2304" s="56"/>
      <c r="G2304" s="56"/>
      <c r="H2304" s="56"/>
      <c r="I2304" s="57"/>
      <c r="J2304" s="55"/>
      <c r="K2304" s="55"/>
      <c r="L2304" s="53"/>
      <c r="M2304" s="58"/>
      <c r="N2304" s="52"/>
    </row>
    <row r="2305" spans="2:14" x14ac:dyDescent="0.25">
      <c r="B2305" s="51"/>
      <c r="C2305" s="53"/>
      <c r="D2305" s="54"/>
      <c r="E2305" s="55"/>
      <c r="F2305" s="56"/>
      <c r="G2305" s="56"/>
      <c r="H2305" s="56"/>
      <c r="I2305" s="57"/>
      <c r="J2305" s="55"/>
      <c r="K2305" s="55"/>
      <c r="L2305" s="53"/>
      <c r="M2305" s="58"/>
      <c r="N2305" s="52"/>
    </row>
    <row r="2306" spans="2:14" x14ac:dyDescent="0.25">
      <c r="B2306" s="51"/>
      <c r="C2306" s="53"/>
      <c r="D2306" s="54"/>
      <c r="E2306" s="55"/>
      <c r="F2306" s="56"/>
      <c r="G2306" s="56"/>
      <c r="H2306" s="56"/>
      <c r="I2306" s="57"/>
      <c r="J2306" s="55"/>
      <c r="K2306" s="55"/>
      <c r="L2306" s="53"/>
      <c r="M2306" s="58"/>
      <c r="N2306" s="52"/>
    </row>
    <row r="2307" spans="2:14" x14ac:dyDescent="0.25">
      <c r="B2307" s="51"/>
      <c r="C2307" s="53"/>
      <c r="D2307" s="54"/>
      <c r="E2307" s="55"/>
      <c r="F2307" s="56"/>
      <c r="G2307" s="56"/>
      <c r="H2307" s="56"/>
      <c r="I2307" s="57"/>
      <c r="J2307" s="55"/>
      <c r="K2307" s="55"/>
      <c r="L2307" s="53"/>
      <c r="M2307" s="58"/>
      <c r="N2307" s="52"/>
    </row>
    <row r="2308" spans="2:14" x14ac:dyDescent="0.25">
      <c r="B2308" s="51"/>
      <c r="C2308" s="53"/>
      <c r="D2308" s="54"/>
      <c r="E2308" s="55"/>
      <c r="F2308" s="56"/>
      <c r="G2308" s="56"/>
      <c r="H2308" s="56"/>
      <c r="I2308" s="57"/>
      <c r="J2308" s="55"/>
      <c r="K2308" s="55"/>
      <c r="L2308" s="53"/>
      <c r="M2308" s="58"/>
      <c r="N2308" s="52"/>
    </row>
    <row r="2309" spans="2:14" x14ac:dyDescent="0.25">
      <c r="B2309" s="51"/>
      <c r="C2309" s="53"/>
      <c r="D2309" s="54"/>
      <c r="E2309" s="55"/>
      <c r="F2309" s="56"/>
      <c r="G2309" s="56"/>
      <c r="H2309" s="56"/>
      <c r="I2309" s="57"/>
      <c r="J2309" s="55"/>
      <c r="K2309" s="55"/>
      <c r="L2309" s="53"/>
      <c r="M2309" s="58"/>
      <c r="N2309" s="52"/>
    </row>
    <row r="2310" spans="2:14" x14ac:dyDescent="0.25">
      <c r="B2310" s="51"/>
      <c r="C2310" s="53"/>
      <c r="D2310" s="54"/>
      <c r="E2310" s="55"/>
      <c r="F2310" s="56"/>
      <c r="G2310" s="56"/>
      <c r="H2310" s="56"/>
      <c r="I2310" s="57"/>
      <c r="J2310" s="55"/>
      <c r="K2310" s="55"/>
      <c r="L2310" s="53"/>
      <c r="M2310" s="58"/>
      <c r="N2310" s="52"/>
    </row>
    <row r="2311" spans="2:14" x14ac:dyDescent="0.25">
      <c r="B2311" s="51"/>
      <c r="C2311" s="53"/>
      <c r="D2311" s="54"/>
      <c r="E2311" s="55"/>
      <c r="F2311" s="56"/>
      <c r="G2311" s="56"/>
      <c r="H2311" s="56"/>
      <c r="I2311" s="57"/>
      <c r="J2311" s="55"/>
      <c r="K2311" s="55"/>
      <c r="L2311" s="53"/>
      <c r="M2311" s="58"/>
      <c r="N2311" s="52"/>
    </row>
    <row r="2312" spans="2:14" x14ac:dyDescent="0.25">
      <c r="B2312" s="51"/>
      <c r="C2312" s="53"/>
      <c r="D2312" s="54"/>
      <c r="E2312" s="55"/>
      <c r="F2312" s="56"/>
      <c r="G2312" s="56"/>
      <c r="H2312" s="56"/>
      <c r="I2312" s="57"/>
      <c r="J2312" s="55"/>
      <c r="K2312" s="55"/>
      <c r="L2312" s="53"/>
      <c r="M2312" s="58"/>
      <c r="N2312" s="52"/>
    </row>
    <row r="2313" spans="2:14" x14ac:dyDescent="0.25">
      <c r="B2313" s="51"/>
      <c r="C2313" s="53"/>
      <c r="D2313" s="54"/>
      <c r="E2313" s="55"/>
      <c r="F2313" s="56"/>
      <c r="G2313" s="56"/>
      <c r="H2313" s="56"/>
      <c r="I2313" s="57"/>
      <c r="J2313" s="55"/>
      <c r="K2313" s="55"/>
      <c r="L2313" s="53"/>
      <c r="M2313" s="58"/>
      <c r="N2313" s="52"/>
    </row>
    <row r="2314" spans="2:14" x14ac:dyDescent="0.25">
      <c r="B2314" s="51"/>
      <c r="C2314" s="53"/>
      <c r="D2314" s="54"/>
      <c r="E2314" s="55"/>
      <c r="F2314" s="56"/>
      <c r="G2314" s="56"/>
      <c r="H2314" s="56"/>
      <c r="I2314" s="57"/>
      <c r="J2314" s="55"/>
      <c r="K2314" s="55"/>
      <c r="L2314" s="53"/>
      <c r="M2314" s="58"/>
      <c r="N2314" s="52"/>
    </row>
    <row r="2315" spans="2:14" x14ac:dyDescent="0.25">
      <c r="B2315" s="51"/>
      <c r="C2315" s="53"/>
      <c r="D2315" s="54"/>
      <c r="E2315" s="55"/>
      <c r="F2315" s="56"/>
      <c r="G2315" s="56"/>
      <c r="H2315" s="56"/>
      <c r="I2315" s="57"/>
      <c r="J2315" s="55"/>
      <c r="K2315" s="55"/>
      <c r="L2315" s="53"/>
      <c r="M2315" s="58"/>
      <c r="N2315" s="52"/>
    </row>
    <row r="2316" spans="2:14" x14ac:dyDescent="0.25">
      <c r="B2316" s="51"/>
      <c r="C2316" s="53"/>
      <c r="D2316" s="54"/>
      <c r="E2316" s="55"/>
      <c r="F2316" s="56"/>
      <c r="G2316" s="56"/>
      <c r="H2316" s="56"/>
      <c r="I2316" s="57"/>
      <c r="J2316" s="55"/>
      <c r="K2316" s="55"/>
      <c r="L2316" s="53"/>
      <c r="M2316" s="58"/>
      <c r="N2316" s="52"/>
    </row>
    <row r="2317" spans="2:14" x14ac:dyDescent="0.25">
      <c r="B2317" s="51"/>
      <c r="C2317" s="53"/>
      <c r="D2317" s="54"/>
      <c r="E2317" s="55"/>
      <c r="F2317" s="56"/>
      <c r="G2317" s="56"/>
      <c r="H2317" s="56"/>
      <c r="I2317" s="57"/>
      <c r="J2317" s="55"/>
      <c r="K2317" s="55"/>
      <c r="L2317" s="53"/>
      <c r="M2317" s="58"/>
      <c r="N2317" s="52"/>
    </row>
    <row r="2318" spans="2:14" x14ac:dyDescent="0.25">
      <c r="B2318" s="51"/>
      <c r="C2318" s="53"/>
      <c r="D2318" s="54"/>
      <c r="E2318" s="55"/>
      <c r="F2318" s="56"/>
      <c r="G2318" s="56"/>
      <c r="H2318" s="56"/>
      <c r="I2318" s="57"/>
      <c r="J2318" s="55"/>
      <c r="K2318" s="55"/>
      <c r="L2318" s="53"/>
      <c r="M2318" s="58"/>
      <c r="N2318" s="52"/>
    </row>
    <row r="2319" spans="2:14" x14ac:dyDescent="0.25">
      <c r="B2319" s="51"/>
      <c r="C2319" s="53"/>
      <c r="D2319" s="54"/>
      <c r="E2319" s="55"/>
      <c r="F2319" s="56"/>
      <c r="G2319" s="56"/>
      <c r="H2319" s="56"/>
      <c r="I2319" s="57"/>
      <c r="J2319" s="55"/>
      <c r="K2319" s="55"/>
      <c r="L2319" s="53"/>
      <c r="M2319" s="58"/>
      <c r="N2319" s="52"/>
    </row>
    <row r="2320" spans="2:14" x14ac:dyDescent="0.25">
      <c r="B2320" s="51"/>
      <c r="C2320" s="53"/>
      <c r="D2320" s="54"/>
      <c r="E2320" s="55"/>
      <c r="F2320" s="56"/>
      <c r="G2320" s="56"/>
      <c r="H2320" s="56"/>
      <c r="I2320" s="57"/>
      <c r="J2320" s="55"/>
      <c r="K2320" s="55"/>
      <c r="L2320" s="53"/>
      <c r="M2320" s="58"/>
      <c r="N2320" s="52"/>
    </row>
    <row r="2321" spans="2:14" x14ac:dyDescent="0.25">
      <c r="B2321" s="51"/>
      <c r="C2321" s="53"/>
      <c r="D2321" s="54"/>
      <c r="E2321" s="55"/>
      <c r="F2321" s="56"/>
      <c r="G2321" s="56"/>
      <c r="H2321" s="56"/>
      <c r="I2321" s="57"/>
      <c r="J2321" s="55"/>
      <c r="K2321" s="55"/>
      <c r="L2321" s="53"/>
      <c r="M2321" s="58"/>
      <c r="N2321" s="52"/>
    </row>
    <row r="2322" spans="2:14" x14ac:dyDescent="0.25">
      <c r="B2322" s="51"/>
      <c r="C2322" s="53"/>
      <c r="D2322" s="54"/>
      <c r="E2322" s="55"/>
      <c r="F2322" s="56"/>
      <c r="G2322" s="56"/>
      <c r="H2322" s="56"/>
      <c r="I2322" s="57"/>
      <c r="J2322" s="55"/>
      <c r="K2322" s="55"/>
      <c r="L2322" s="53"/>
      <c r="M2322" s="58"/>
      <c r="N2322" s="52"/>
    </row>
    <row r="2323" spans="2:14" x14ac:dyDescent="0.25">
      <c r="B2323" s="51"/>
      <c r="C2323" s="53"/>
      <c r="D2323" s="54"/>
      <c r="E2323" s="55"/>
      <c r="F2323" s="56"/>
      <c r="G2323" s="56"/>
      <c r="H2323" s="56"/>
      <c r="I2323" s="57"/>
      <c r="J2323" s="55"/>
      <c r="K2323" s="55"/>
      <c r="L2323" s="53"/>
      <c r="M2323" s="58"/>
      <c r="N2323" s="52"/>
    </row>
    <row r="2324" spans="2:14" x14ac:dyDescent="0.25">
      <c r="B2324" s="51"/>
      <c r="C2324" s="53"/>
      <c r="D2324" s="54"/>
      <c r="E2324" s="55"/>
      <c r="F2324" s="56"/>
      <c r="G2324" s="56"/>
      <c r="H2324" s="56"/>
      <c r="I2324" s="57"/>
      <c r="J2324" s="55"/>
      <c r="K2324" s="55"/>
      <c r="L2324" s="53"/>
      <c r="M2324" s="58"/>
      <c r="N2324" s="52"/>
    </row>
    <row r="2325" spans="2:14" x14ac:dyDescent="0.25">
      <c r="B2325" s="51"/>
      <c r="C2325" s="53"/>
      <c r="D2325" s="54"/>
      <c r="E2325" s="55"/>
      <c r="F2325" s="56"/>
      <c r="G2325" s="56"/>
      <c r="H2325" s="56"/>
      <c r="I2325" s="57"/>
      <c r="J2325" s="55"/>
      <c r="K2325" s="55"/>
      <c r="L2325" s="53"/>
      <c r="M2325" s="58"/>
      <c r="N2325" s="52"/>
    </row>
    <row r="2326" spans="2:14" x14ac:dyDescent="0.25">
      <c r="B2326" s="51"/>
      <c r="C2326" s="53"/>
      <c r="D2326" s="54"/>
      <c r="E2326" s="55"/>
      <c r="F2326" s="56"/>
      <c r="G2326" s="56"/>
      <c r="H2326" s="56"/>
      <c r="I2326" s="57"/>
      <c r="J2326" s="55"/>
      <c r="K2326" s="55"/>
      <c r="L2326" s="53"/>
      <c r="M2326" s="58"/>
      <c r="N2326" s="52"/>
    </row>
    <row r="2327" spans="2:14" x14ac:dyDescent="0.25">
      <c r="B2327" s="51"/>
      <c r="C2327" s="53"/>
      <c r="D2327" s="54"/>
      <c r="E2327" s="55"/>
      <c r="F2327" s="56"/>
      <c r="G2327" s="56"/>
      <c r="H2327" s="56"/>
      <c r="I2327" s="57"/>
      <c r="J2327" s="55"/>
      <c r="K2327" s="55"/>
      <c r="L2327" s="53"/>
      <c r="M2327" s="58"/>
      <c r="N2327" s="52"/>
    </row>
    <row r="2328" spans="2:14" x14ac:dyDescent="0.25">
      <c r="B2328" s="51"/>
      <c r="C2328" s="53"/>
      <c r="D2328" s="54"/>
      <c r="E2328" s="55"/>
      <c r="F2328" s="56"/>
      <c r="G2328" s="56"/>
      <c r="H2328" s="56"/>
      <c r="I2328" s="57"/>
      <c r="J2328" s="55"/>
      <c r="K2328" s="55"/>
      <c r="L2328" s="53"/>
      <c r="M2328" s="58"/>
      <c r="N2328" s="52"/>
    </row>
    <row r="2329" spans="2:14" x14ac:dyDescent="0.25">
      <c r="B2329" s="51"/>
      <c r="C2329" s="53"/>
      <c r="D2329" s="54"/>
      <c r="E2329" s="55"/>
      <c r="F2329" s="56"/>
      <c r="G2329" s="56"/>
      <c r="H2329" s="56"/>
      <c r="I2329" s="57"/>
      <c r="J2329" s="55"/>
      <c r="K2329" s="55"/>
      <c r="L2329" s="53"/>
      <c r="M2329" s="58"/>
      <c r="N2329" s="52"/>
    </row>
    <row r="2330" spans="2:14" x14ac:dyDescent="0.25">
      <c r="B2330" s="51"/>
      <c r="C2330" s="53"/>
      <c r="D2330" s="54"/>
      <c r="E2330" s="55"/>
      <c r="F2330" s="56"/>
      <c r="G2330" s="56"/>
      <c r="H2330" s="56"/>
      <c r="I2330" s="57"/>
      <c r="J2330" s="55"/>
      <c r="K2330" s="55"/>
      <c r="L2330" s="53"/>
      <c r="M2330" s="58"/>
      <c r="N2330" s="52"/>
    </row>
    <row r="2331" spans="2:14" x14ac:dyDescent="0.25">
      <c r="B2331" s="51"/>
      <c r="C2331" s="53"/>
      <c r="D2331" s="54"/>
      <c r="E2331" s="55"/>
      <c r="F2331" s="56"/>
      <c r="G2331" s="56"/>
      <c r="H2331" s="56"/>
      <c r="I2331" s="57"/>
      <c r="J2331" s="55"/>
      <c r="K2331" s="55"/>
      <c r="L2331" s="53"/>
      <c r="M2331" s="58"/>
      <c r="N2331" s="52"/>
    </row>
    <row r="2332" spans="2:14" x14ac:dyDescent="0.25">
      <c r="B2332" s="51"/>
      <c r="C2332" s="53"/>
      <c r="D2332" s="54"/>
      <c r="E2332" s="55"/>
      <c r="F2332" s="56"/>
      <c r="G2332" s="56"/>
      <c r="H2332" s="56"/>
      <c r="I2332" s="57"/>
      <c r="J2332" s="55"/>
      <c r="K2332" s="55"/>
      <c r="L2332" s="53"/>
      <c r="M2332" s="58"/>
      <c r="N2332" s="52"/>
    </row>
    <row r="2333" spans="2:14" x14ac:dyDescent="0.25">
      <c r="B2333" s="51"/>
      <c r="C2333" s="53"/>
      <c r="D2333" s="54"/>
      <c r="E2333" s="55"/>
      <c r="F2333" s="56"/>
      <c r="G2333" s="56"/>
      <c r="H2333" s="56"/>
      <c r="I2333" s="57"/>
      <c r="J2333" s="55"/>
      <c r="K2333" s="55"/>
      <c r="L2333" s="53"/>
      <c r="M2333" s="58"/>
      <c r="N2333" s="52"/>
    </row>
    <row r="2334" spans="2:14" x14ac:dyDescent="0.25">
      <c r="B2334" s="51"/>
      <c r="C2334" s="53"/>
      <c r="D2334" s="54"/>
      <c r="E2334" s="55"/>
      <c r="F2334" s="56"/>
      <c r="G2334" s="56"/>
      <c r="H2334" s="56"/>
      <c r="I2334" s="57"/>
      <c r="J2334" s="55"/>
      <c r="K2334" s="55"/>
      <c r="L2334" s="53"/>
      <c r="M2334" s="58"/>
      <c r="N2334" s="52"/>
    </row>
    <row r="2335" spans="2:14" x14ac:dyDescent="0.25">
      <c r="B2335" s="51"/>
      <c r="C2335" s="53"/>
      <c r="D2335" s="54"/>
      <c r="E2335" s="55"/>
      <c r="F2335" s="56"/>
      <c r="G2335" s="56"/>
      <c r="H2335" s="56"/>
      <c r="I2335" s="57"/>
      <c r="J2335" s="55"/>
      <c r="K2335" s="55"/>
      <c r="L2335" s="53"/>
      <c r="M2335" s="58"/>
      <c r="N2335" s="52"/>
    </row>
    <row r="2336" spans="2:14" x14ac:dyDescent="0.25">
      <c r="B2336" s="51"/>
      <c r="C2336" s="53"/>
      <c r="D2336" s="54"/>
      <c r="E2336" s="55"/>
      <c r="F2336" s="56"/>
      <c r="G2336" s="56"/>
      <c r="H2336" s="56"/>
      <c r="I2336" s="57"/>
      <c r="J2336" s="55"/>
      <c r="K2336" s="55"/>
      <c r="L2336" s="53"/>
      <c r="M2336" s="58"/>
      <c r="N2336" s="52"/>
    </row>
    <row r="2337" spans="2:14" x14ac:dyDescent="0.25">
      <c r="B2337" s="51"/>
      <c r="C2337" s="53"/>
      <c r="D2337" s="54"/>
      <c r="E2337" s="55"/>
      <c r="F2337" s="56"/>
      <c r="G2337" s="56"/>
      <c r="H2337" s="56"/>
      <c r="I2337" s="57"/>
      <c r="J2337" s="55"/>
      <c r="K2337" s="55"/>
      <c r="L2337" s="53"/>
      <c r="M2337" s="58"/>
      <c r="N2337" s="52"/>
    </row>
    <row r="2338" spans="2:14" x14ac:dyDescent="0.25">
      <c r="B2338" s="51"/>
      <c r="C2338" s="53"/>
      <c r="D2338" s="54"/>
      <c r="E2338" s="55"/>
      <c r="F2338" s="56"/>
      <c r="G2338" s="56"/>
      <c r="H2338" s="56"/>
      <c r="I2338" s="57"/>
      <c r="J2338" s="55"/>
      <c r="K2338" s="55"/>
      <c r="L2338" s="53"/>
      <c r="M2338" s="58"/>
      <c r="N2338" s="52"/>
    </row>
    <row r="2339" spans="2:14" x14ac:dyDescent="0.25">
      <c r="B2339" s="51"/>
      <c r="C2339" s="53"/>
      <c r="D2339" s="54"/>
      <c r="E2339" s="55"/>
      <c r="F2339" s="56"/>
      <c r="G2339" s="56"/>
      <c r="H2339" s="56"/>
      <c r="I2339" s="57"/>
      <c r="J2339" s="55"/>
      <c r="K2339" s="55"/>
      <c r="L2339" s="53"/>
      <c r="M2339" s="58"/>
      <c r="N2339" s="52"/>
    </row>
    <row r="2340" spans="2:14" x14ac:dyDescent="0.25">
      <c r="B2340" s="51"/>
      <c r="C2340" s="53"/>
      <c r="D2340" s="54"/>
      <c r="E2340" s="55"/>
      <c r="F2340" s="56"/>
      <c r="G2340" s="56"/>
      <c r="H2340" s="56"/>
      <c r="I2340" s="57"/>
      <c r="J2340" s="55"/>
      <c r="K2340" s="55"/>
      <c r="L2340" s="53"/>
      <c r="M2340" s="58"/>
      <c r="N2340" s="52"/>
    </row>
    <row r="2341" spans="2:14" x14ac:dyDescent="0.25">
      <c r="B2341" s="51"/>
      <c r="C2341" s="53"/>
      <c r="D2341" s="54"/>
      <c r="E2341" s="55"/>
      <c r="F2341" s="56"/>
      <c r="G2341" s="56"/>
      <c r="H2341" s="56"/>
      <c r="I2341" s="57"/>
      <c r="J2341" s="55"/>
      <c r="K2341" s="55"/>
      <c r="L2341" s="53"/>
      <c r="M2341" s="58"/>
      <c r="N2341" s="52"/>
    </row>
    <row r="2342" spans="2:14" x14ac:dyDescent="0.25">
      <c r="B2342" s="51"/>
      <c r="C2342" s="53"/>
      <c r="D2342" s="54"/>
      <c r="E2342" s="55"/>
      <c r="F2342" s="56"/>
      <c r="G2342" s="56"/>
      <c r="H2342" s="56"/>
      <c r="I2342" s="57"/>
      <c r="J2342" s="55"/>
      <c r="K2342" s="55"/>
      <c r="L2342" s="53"/>
      <c r="M2342" s="58"/>
      <c r="N2342" s="52"/>
    </row>
    <row r="2343" spans="2:14" x14ac:dyDescent="0.25">
      <c r="B2343" s="51"/>
      <c r="C2343" s="53"/>
      <c r="D2343" s="54"/>
      <c r="E2343" s="55"/>
      <c r="F2343" s="56"/>
      <c r="G2343" s="56"/>
      <c r="H2343" s="56"/>
      <c r="I2343" s="57"/>
      <c r="J2343" s="55"/>
      <c r="K2343" s="55"/>
      <c r="L2343" s="53"/>
      <c r="M2343" s="58"/>
      <c r="N2343" s="52"/>
    </row>
    <row r="2344" spans="2:14" x14ac:dyDescent="0.25">
      <c r="B2344" s="51"/>
      <c r="C2344" s="53"/>
      <c r="D2344" s="54"/>
      <c r="E2344" s="55"/>
      <c r="F2344" s="56"/>
      <c r="G2344" s="56"/>
      <c r="H2344" s="56"/>
      <c r="I2344" s="57"/>
      <c r="J2344" s="55"/>
      <c r="K2344" s="55"/>
      <c r="L2344" s="53"/>
      <c r="M2344" s="58"/>
      <c r="N2344" s="52"/>
    </row>
    <row r="2345" spans="2:14" x14ac:dyDescent="0.25">
      <c r="B2345" s="51"/>
      <c r="C2345" s="53"/>
      <c r="D2345" s="54"/>
      <c r="E2345" s="55"/>
      <c r="F2345" s="56"/>
      <c r="G2345" s="56"/>
      <c r="H2345" s="56"/>
      <c r="I2345" s="57"/>
      <c r="J2345" s="55"/>
      <c r="K2345" s="55"/>
      <c r="L2345" s="53"/>
      <c r="M2345" s="58"/>
      <c r="N2345" s="52"/>
    </row>
    <row r="2346" spans="2:14" x14ac:dyDescent="0.25">
      <c r="B2346" s="51"/>
      <c r="C2346" s="53"/>
      <c r="D2346" s="54"/>
      <c r="E2346" s="55"/>
      <c r="F2346" s="56"/>
      <c r="G2346" s="56"/>
      <c r="H2346" s="56"/>
      <c r="I2346" s="57"/>
      <c r="J2346" s="55"/>
      <c r="K2346" s="55"/>
      <c r="L2346" s="53"/>
      <c r="M2346" s="58"/>
      <c r="N2346" s="52"/>
    </row>
    <row r="2347" spans="2:14" x14ac:dyDescent="0.25">
      <c r="B2347" s="51"/>
      <c r="C2347" s="53"/>
      <c r="D2347" s="54"/>
      <c r="E2347" s="55"/>
      <c r="F2347" s="56"/>
      <c r="G2347" s="56"/>
      <c r="H2347" s="56"/>
      <c r="I2347" s="57"/>
      <c r="J2347" s="55"/>
      <c r="K2347" s="55"/>
      <c r="L2347" s="53"/>
      <c r="M2347" s="58"/>
      <c r="N2347" s="52"/>
    </row>
    <row r="2348" spans="2:14" x14ac:dyDescent="0.25">
      <c r="B2348" s="51"/>
      <c r="C2348" s="53"/>
      <c r="D2348" s="54"/>
      <c r="E2348" s="55"/>
      <c r="F2348" s="56"/>
      <c r="G2348" s="56"/>
      <c r="H2348" s="56"/>
      <c r="I2348" s="57"/>
      <c r="J2348" s="55"/>
      <c r="K2348" s="55"/>
      <c r="L2348" s="53"/>
      <c r="M2348" s="58"/>
      <c r="N2348" s="52"/>
    </row>
    <row r="2349" spans="2:14" x14ac:dyDescent="0.25">
      <c r="B2349" s="51"/>
      <c r="C2349" s="53"/>
      <c r="D2349" s="54"/>
      <c r="E2349" s="55"/>
      <c r="F2349" s="56"/>
      <c r="G2349" s="56"/>
      <c r="H2349" s="56"/>
      <c r="I2349" s="57"/>
      <c r="J2349" s="55"/>
      <c r="K2349" s="55"/>
      <c r="L2349" s="53"/>
      <c r="M2349" s="58"/>
      <c r="N2349" s="52"/>
    </row>
    <row r="2350" spans="2:14" x14ac:dyDescent="0.25">
      <c r="B2350" s="51"/>
      <c r="C2350" s="53"/>
      <c r="D2350" s="54"/>
      <c r="E2350" s="55"/>
      <c r="F2350" s="56"/>
      <c r="G2350" s="56"/>
      <c r="H2350" s="56"/>
      <c r="I2350" s="57"/>
      <c r="J2350" s="55"/>
      <c r="K2350" s="55"/>
      <c r="L2350" s="53"/>
      <c r="M2350" s="58"/>
      <c r="N2350" s="52"/>
    </row>
    <row r="2351" spans="2:14" x14ac:dyDescent="0.25">
      <c r="B2351" s="51"/>
      <c r="C2351" s="53"/>
      <c r="D2351" s="54"/>
      <c r="E2351" s="55"/>
      <c r="F2351" s="56"/>
      <c r="G2351" s="56"/>
      <c r="H2351" s="56"/>
      <c r="I2351" s="57"/>
      <c r="J2351" s="55"/>
      <c r="K2351" s="55"/>
      <c r="L2351" s="53"/>
      <c r="M2351" s="58"/>
      <c r="N2351" s="52"/>
    </row>
    <row r="2352" spans="2:14" x14ac:dyDescent="0.25">
      <c r="B2352" s="51"/>
      <c r="C2352" s="53"/>
      <c r="D2352" s="54"/>
      <c r="E2352" s="55"/>
      <c r="F2352" s="56"/>
      <c r="G2352" s="56"/>
      <c r="H2352" s="56"/>
      <c r="I2352" s="57"/>
      <c r="J2352" s="55"/>
      <c r="K2352" s="55"/>
      <c r="L2352" s="53"/>
      <c r="M2352" s="58"/>
      <c r="N2352" s="52"/>
    </row>
    <row r="2353" spans="2:14" x14ac:dyDescent="0.25">
      <c r="B2353" s="51"/>
      <c r="C2353" s="53"/>
      <c r="D2353" s="54"/>
      <c r="E2353" s="55"/>
      <c r="F2353" s="56"/>
      <c r="G2353" s="56"/>
      <c r="H2353" s="56"/>
      <c r="I2353" s="57"/>
      <c r="J2353" s="55"/>
      <c r="K2353" s="55"/>
      <c r="L2353" s="53"/>
      <c r="M2353" s="58"/>
      <c r="N2353" s="52"/>
    </row>
    <row r="2354" spans="2:14" x14ac:dyDescent="0.25">
      <c r="B2354" s="51"/>
      <c r="C2354" s="53"/>
      <c r="D2354" s="54"/>
      <c r="E2354" s="55"/>
      <c r="F2354" s="56"/>
      <c r="G2354" s="56"/>
      <c r="H2354" s="56"/>
      <c r="I2354" s="57"/>
      <c r="J2354" s="55"/>
      <c r="K2354" s="55"/>
      <c r="L2354" s="53"/>
      <c r="M2354" s="58"/>
      <c r="N2354" s="52"/>
    </row>
    <row r="2355" spans="2:14" x14ac:dyDescent="0.25">
      <c r="B2355" s="51"/>
      <c r="C2355" s="53"/>
      <c r="D2355" s="54"/>
      <c r="E2355" s="55"/>
      <c r="F2355" s="56"/>
      <c r="G2355" s="56"/>
      <c r="H2355" s="56"/>
      <c r="I2355" s="57"/>
      <c r="J2355" s="55"/>
      <c r="K2355" s="55"/>
      <c r="L2355" s="53"/>
      <c r="M2355" s="58"/>
      <c r="N2355" s="52"/>
    </row>
    <row r="2356" spans="2:14" x14ac:dyDescent="0.25">
      <c r="B2356" s="51"/>
      <c r="C2356" s="53"/>
      <c r="D2356" s="54"/>
      <c r="E2356" s="55"/>
      <c r="F2356" s="56"/>
      <c r="G2356" s="56"/>
      <c r="H2356" s="56"/>
      <c r="I2356" s="57"/>
      <c r="J2356" s="55"/>
      <c r="K2356" s="55"/>
      <c r="L2356" s="53"/>
      <c r="M2356" s="58"/>
      <c r="N2356" s="52"/>
    </row>
    <row r="2357" spans="2:14" x14ac:dyDescent="0.25">
      <c r="B2357" s="51"/>
      <c r="C2357" s="53"/>
      <c r="D2357" s="54"/>
      <c r="E2357" s="55"/>
      <c r="F2357" s="56"/>
      <c r="G2357" s="56"/>
      <c r="H2357" s="56"/>
      <c r="I2357" s="57"/>
      <c r="J2357" s="55"/>
      <c r="K2357" s="55"/>
      <c r="L2357" s="53"/>
      <c r="M2357" s="58"/>
      <c r="N2357" s="52"/>
    </row>
    <row r="2358" spans="2:14" x14ac:dyDescent="0.25">
      <c r="B2358" s="51"/>
      <c r="C2358" s="53"/>
      <c r="D2358" s="54"/>
      <c r="E2358" s="55"/>
      <c r="F2358" s="56"/>
      <c r="G2358" s="56"/>
      <c r="H2358" s="56"/>
      <c r="I2358" s="57"/>
      <c r="J2358" s="55"/>
      <c r="K2358" s="55"/>
      <c r="L2358" s="53"/>
      <c r="M2358" s="58"/>
      <c r="N2358" s="52"/>
    </row>
    <row r="2359" spans="2:14" x14ac:dyDescent="0.25">
      <c r="B2359" s="51"/>
      <c r="C2359" s="53"/>
      <c r="D2359" s="54"/>
      <c r="E2359" s="55"/>
      <c r="F2359" s="56"/>
      <c r="G2359" s="56"/>
      <c r="H2359" s="56"/>
      <c r="I2359" s="57"/>
      <c r="J2359" s="55"/>
      <c r="K2359" s="55"/>
      <c r="L2359" s="53"/>
      <c r="M2359" s="58"/>
      <c r="N2359" s="52"/>
    </row>
    <row r="2360" spans="2:14" x14ac:dyDescent="0.25">
      <c r="B2360" s="51"/>
      <c r="C2360" s="53"/>
      <c r="D2360" s="54"/>
      <c r="E2360" s="55"/>
      <c r="F2360" s="56"/>
      <c r="G2360" s="56"/>
      <c r="H2360" s="56"/>
      <c r="I2360" s="57"/>
      <c r="J2360" s="55"/>
      <c r="K2360" s="55"/>
      <c r="L2360" s="53"/>
      <c r="M2360" s="58"/>
      <c r="N2360" s="52"/>
    </row>
    <row r="2361" spans="2:14" x14ac:dyDescent="0.25">
      <c r="B2361" s="51"/>
      <c r="C2361" s="53"/>
      <c r="D2361" s="54"/>
      <c r="E2361" s="55"/>
      <c r="F2361" s="56"/>
      <c r="G2361" s="56"/>
      <c r="H2361" s="56"/>
      <c r="I2361" s="57"/>
      <c r="J2361" s="55"/>
      <c r="K2361" s="55"/>
      <c r="L2361" s="53"/>
      <c r="M2361" s="58"/>
      <c r="N2361" s="52"/>
    </row>
    <row r="2362" spans="2:14" x14ac:dyDescent="0.25">
      <c r="B2362" s="51"/>
      <c r="C2362" s="53"/>
      <c r="D2362" s="54"/>
      <c r="E2362" s="55"/>
      <c r="F2362" s="56"/>
      <c r="G2362" s="56"/>
      <c r="H2362" s="56"/>
      <c r="I2362" s="57"/>
      <c r="J2362" s="55"/>
      <c r="K2362" s="55"/>
      <c r="L2362" s="53"/>
      <c r="M2362" s="58"/>
      <c r="N2362" s="52"/>
    </row>
    <row r="2363" spans="2:14" x14ac:dyDescent="0.25">
      <c r="B2363" s="51"/>
      <c r="C2363" s="53"/>
      <c r="D2363" s="54"/>
      <c r="E2363" s="55"/>
      <c r="F2363" s="56"/>
      <c r="G2363" s="56"/>
      <c r="H2363" s="56"/>
      <c r="I2363" s="57"/>
      <c r="J2363" s="55"/>
      <c r="K2363" s="55"/>
      <c r="L2363" s="53"/>
      <c r="M2363" s="58"/>
      <c r="N2363" s="52"/>
    </row>
    <row r="2364" spans="2:14" x14ac:dyDescent="0.25">
      <c r="B2364" s="51"/>
      <c r="C2364" s="53"/>
      <c r="D2364" s="54"/>
      <c r="E2364" s="55"/>
      <c r="F2364" s="56"/>
      <c r="G2364" s="56"/>
      <c r="H2364" s="56"/>
      <c r="I2364" s="57"/>
      <c r="J2364" s="55"/>
      <c r="K2364" s="55"/>
      <c r="L2364" s="53"/>
      <c r="M2364" s="58"/>
      <c r="N2364" s="52"/>
    </row>
    <row r="2365" spans="2:14" x14ac:dyDescent="0.25">
      <c r="B2365" s="51"/>
      <c r="C2365" s="53"/>
      <c r="D2365" s="54"/>
      <c r="E2365" s="55"/>
      <c r="F2365" s="56"/>
      <c r="G2365" s="56"/>
      <c r="H2365" s="56"/>
      <c r="I2365" s="57"/>
      <c r="J2365" s="55"/>
      <c r="K2365" s="55"/>
      <c r="L2365" s="53"/>
      <c r="M2365" s="58"/>
      <c r="N2365" s="52"/>
    </row>
    <row r="2366" spans="2:14" x14ac:dyDescent="0.25">
      <c r="B2366" s="51"/>
      <c r="C2366" s="53"/>
      <c r="D2366" s="54"/>
      <c r="E2366" s="55"/>
      <c r="F2366" s="56"/>
      <c r="G2366" s="56"/>
      <c r="H2366" s="56"/>
      <c r="I2366" s="57"/>
      <c r="J2366" s="55"/>
      <c r="K2366" s="55"/>
      <c r="L2366" s="53"/>
      <c r="M2366" s="58"/>
      <c r="N2366" s="52"/>
    </row>
    <row r="2367" spans="2:14" x14ac:dyDescent="0.25">
      <c r="B2367" s="51"/>
      <c r="C2367" s="53"/>
      <c r="D2367" s="54"/>
      <c r="E2367" s="55"/>
      <c r="F2367" s="56"/>
      <c r="G2367" s="56"/>
      <c r="H2367" s="56"/>
      <c r="I2367" s="57"/>
      <c r="J2367" s="55"/>
      <c r="K2367" s="55"/>
      <c r="L2367" s="53"/>
      <c r="M2367" s="58"/>
      <c r="N2367" s="52"/>
    </row>
    <row r="2368" spans="2:14" x14ac:dyDescent="0.25">
      <c r="B2368" s="51"/>
      <c r="C2368" s="53"/>
      <c r="D2368" s="54"/>
      <c r="E2368" s="55"/>
      <c r="F2368" s="56"/>
      <c r="G2368" s="56"/>
      <c r="H2368" s="56"/>
      <c r="I2368" s="57"/>
      <c r="J2368" s="55"/>
      <c r="K2368" s="55"/>
      <c r="L2368" s="53"/>
      <c r="M2368" s="58"/>
      <c r="N2368" s="52"/>
    </row>
    <row r="2369" spans="2:14" x14ac:dyDescent="0.25">
      <c r="B2369" s="51"/>
      <c r="C2369" s="53"/>
      <c r="D2369" s="54"/>
      <c r="E2369" s="55"/>
      <c r="F2369" s="56"/>
      <c r="G2369" s="56"/>
      <c r="H2369" s="56"/>
      <c r="I2369" s="57"/>
      <c r="J2369" s="55"/>
      <c r="K2369" s="55"/>
      <c r="L2369" s="53"/>
      <c r="M2369" s="58"/>
      <c r="N2369" s="52"/>
    </row>
    <row r="2370" spans="2:14" x14ac:dyDescent="0.25">
      <c r="B2370" s="51"/>
      <c r="C2370" s="53"/>
      <c r="D2370" s="54"/>
      <c r="E2370" s="55"/>
      <c r="F2370" s="56"/>
      <c r="G2370" s="56"/>
      <c r="H2370" s="56"/>
      <c r="I2370" s="57"/>
      <c r="J2370" s="55"/>
      <c r="K2370" s="55"/>
      <c r="L2370" s="53"/>
      <c r="M2370" s="58"/>
      <c r="N2370" s="52"/>
    </row>
    <row r="2371" spans="2:14" x14ac:dyDescent="0.25">
      <c r="B2371" s="51"/>
      <c r="C2371" s="53"/>
      <c r="D2371" s="54"/>
      <c r="E2371" s="55"/>
      <c r="F2371" s="56"/>
      <c r="G2371" s="56"/>
      <c r="H2371" s="56"/>
      <c r="I2371" s="57"/>
      <c r="J2371" s="55"/>
      <c r="K2371" s="55"/>
      <c r="L2371" s="53"/>
      <c r="M2371" s="58"/>
      <c r="N2371" s="52"/>
    </row>
    <row r="2372" spans="2:14" x14ac:dyDescent="0.25">
      <c r="B2372" s="51"/>
      <c r="C2372" s="53"/>
      <c r="D2372" s="54"/>
      <c r="E2372" s="55"/>
      <c r="F2372" s="56"/>
      <c r="G2372" s="56"/>
      <c r="H2372" s="56"/>
      <c r="I2372" s="57"/>
      <c r="J2372" s="55"/>
      <c r="K2372" s="55"/>
      <c r="L2372" s="53"/>
      <c r="M2372" s="58"/>
      <c r="N2372" s="52"/>
    </row>
    <row r="2373" spans="2:14" x14ac:dyDescent="0.25">
      <c r="B2373" s="51"/>
      <c r="C2373" s="53"/>
      <c r="D2373" s="54"/>
      <c r="E2373" s="55"/>
      <c r="F2373" s="56"/>
      <c r="G2373" s="56"/>
      <c r="H2373" s="56"/>
      <c r="I2373" s="57"/>
      <c r="J2373" s="55"/>
      <c r="K2373" s="55"/>
      <c r="L2373" s="53"/>
      <c r="M2373" s="58"/>
      <c r="N2373" s="52"/>
    </row>
    <row r="2374" spans="2:14" x14ac:dyDescent="0.25">
      <c r="B2374" s="51"/>
      <c r="C2374" s="53"/>
      <c r="D2374" s="54"/>
      <c r="E2374" s="55"/>
      <c r="F2374" s="56"/>
      <c r="G2374" s="56"/>
      <c r="H2374" s="56"/>
      <c r="I2374" s="57"/>
      <c r="J2374" s="55"/>
      <c r="K2374" s="55"/>
      <c r="L2374" s="53"/>
      <c r="M2374" s="58"/>
      <c r="N2374" s="52"/>
    </row>
    <row r="2375" spans="2:14" x14ac:dyDescent="0.25">
      <c r="B2375" s="51"/>
      <c r="C2375" s="53"/>
      <c r="D2375" s="54"/>
      <c r="E2375" s="55"/>
      <c r="F2375" s="56"/>
      <c r="G2375" s="56"/>
      <c r="H2375" s="56"/>
      <c r="I2375" s="57"/>
      <c r="J2375" s="55"/>
      <c r="K2375" s="55"/>
      <c r="L2375" s="53"/>
      <c r="M2375" s="58"/>
      <c r="N2375" s="52"/>
    </row>
    <row r="2376" spans="2:14" x14ac:dyDescent="0.25">
      <c r="B2376" s="51"/>
      <c r="C2376" s="53"/>
      <c r="D2376" s="54"/>
      <c r="E2376" s="55"/>
      <c r="F2376" s="56"/>
      <c r="G2376" s="56"/>
      <c r="H2376" s="56"/>
      <c r="I2376" s="57"/>
      <c r="J2376" s="55"/>
      <c r="K2376" s="55"/>
      <c r="L2376" s="53"/>
      <c r="M2376" s="58"/>
      <c r="N2376" s="52"/>
    </row>
    <row r="2377" spans="2:14" x14ac:dyDescent="0.25">
      <c r="B2377" s="51"/>
      <c r="C2377" s="53"/>
      <c r="D2377" s="54"/>
      <c r="E2377" s="55"/>
      <c r="F2377" s="56"/>
      <c r="G2377" s="56"/>
      <c r="H2377" s="56"/>
      <c r="I2377" s="57"/>
      <c r="J2377" s="55"/>
      <c r="K2377" s="55"/>
      <c r="L2377" s="53"/>
      <c r="M2377" s="58"/>
      <c r="N2377" s="52"/>
    </row>
    <row r="2378" spans="2:14" x14ac:dyDescent="0.25">
      <c r="B2378" s="51"/>
      <c r="C2378" s="53"/>
      <c r="D2378" s="54"/>
      <c r="E2378" s="55"/>
      <c r="F2378" s="56"/>
      <c r="G2378" s="56"/>
      <c r="H2378" s="56"/>
      <c r="I2378" s="57"/>
      <c r="J2378" s="55"/>
      <c r="K2378" s="55"/>
      <c r="L2378" s="53"/>
      <c r="M2378" s="58"/>
      <c r="N2378" s="52"/>
    </row>
    <row r="2379" spans="2:14" x14ac:dyDescent="0.25">
      <c r="B2379" s="51"/>
      <c r="C2379" s="53"/>
      <c r="D2379" s="54"/>
      <c r="E2379" s="55"/>
      <c r="F2379" s="56"/>
      <c r="G2379" s="56"/>
      <c r="H2379" s="56"/>
      <c r="I2379" s="57"/>
      <c r="J2379" s="55"/>
      <c r="K2379" s="55"/>
      <c r="L2379" s="53"/>
      <c r="M2379" s="58"/>
      <c r="N2379" s="52"/>
    </row>
    <row r="2380" spans="2:14" x14ac:dyDescent="0.25">
      <c r="B2380" s="51"/>
      <c r="C2380" s="53"/>
      <c r="D2380" s="54"/>
      <c r="E2380" s="55"/>
      <c r="F2380" s="56"/>
      <c r="G2380" s="56"/>
      <c r="H2380" s="56"/>
      <c r="I2380" s="57"/>
      <c r="J2380" s="55"/>
      <c r="K2380" s="55"/>
      <c r="L2380" s="53"/>
      <c r="M2380" s="58"/>
      <c r="N2380" s="52"/>
    </row>
    <row r="2381" spans="2:14" x14ac:dyDescent="0.25">
      <c r="B2381" s="51"/>
      <c r="C2381" s="53"/>
      <c r="D2381" s="54"/>
      <c r="E2381" s="55"/>
      <c r="F2381" s="56"/>
      <c r="G2381" s="56"/>
      <c r="H2381" s="56"/>
      <c r="I2381" s="57"/>
      <c r="J2381" s="55"/>
      <c r="K2381" s="55"/>
      <c r="L2381" s="53"/>
      <c r="M2381" s="58"/>
      <c r="N2381" s="52"/>
    </row>
    <row r="2382" spans="2:14" x14ac:dyDescent="0.25">
      <c r="B2382" s="51"/>
      <c r="C2382" s="53"/>
      <c r="D2382" s="54"/>
      <c r="E2382" s="55"/>
      <c r="F2382" s="56"/>
      <c r="G2382" s="56"/>
      <c r="H2382" s="56"/>
      <c r="I2382" s="57"/>
      <c r="J2382" s="55"/>
      <c r="K2382" s="55"/>
      <c r="L2382" s="53"/>
      <c r="M2382" s="58"/>
      <c r="N2382" s="52"/>
    </row>
    <row r="2383" spans="2:14" x14ac:dyDescent="0.25">
      <c r="B2383" s="51"/>
      <c r="C2383" s="53"/>
      <c r="D2383" s="54"/>
      <c r="E2383" s="55"/>
      <c r="F2383" s="56"/>
      <c r="G2383" s="56"/>
      <c r="H2383" s="56"/>
      <c r="I2383" s="57"/>
      <c r="J2383" s="55"/>
      <c r="K2383" s="55"/>
      <c r="L2383" s="53"/>
      <c r="M2383" s="58"/>
      <c r="N2383" s="52"/>
    </row>
    <row r="2384" spans="2:14" x14ac:dyDescent="0.25">
      <c r="B2384" s="51"/>
      <c r="C2384" s="53"/>
      <c r="D2384" s="54"/>
      <c r="E2384" s="55"/>
      <c r="F2384" s="56"/>
      <c r="G2384" s="56"/>
      <c r="H2384" s="56"/>
      <c r="I2384" s="57"/>
      <c r="J2384" s="55"/>
      <c r="K2384" s="55"/>
      <c r="L2384" s="53"/>
      <c r="M2384" s="58"/>
      <c r="N2384" s="52"/>
    </row>
    <row r="2385" spans="2:14" x14ac:dyDescent="0.25">
      <c r="B2385" s="51"/>
      <c r="C2385" s="53"/>
      <c r="D2385" s="54"/>
      <c r="E2385" s="55"/>
      <c r="F2385" s="56"/>
      <c r="G2385" s="56"/>
      <c r="H2385" s="56"/>
      <c r="I2385" s="57"/>
      <c r="J2385" s="55"/>
      <c r="K2385" s="55"/>
      <c r="L2385" s="53"/>
      <c r="M2385" s="58"/>
      <c r="N2385" s="52"/>
    </row>
    <row r="2386" spans="2:14" x14ac:dyDescent="0.25">
      <c r="B2386" s="51"/>
      <c r="C2386" s="53"/>
      <c r="D2386" s="54"/>
      <c r="E2386" s="55"/>
      <c r="F2386" s="56"/>
      <c r="G2386" s="56"/>
      <c r="H2386" s="56"/>
      <c r="I2386" s="57"/>
      <c r="J2386" s="55"/>
      <c r="K2386" s="55"/>
      <c r="L2386" s="53"/>
      <c r="M2386" s="58"/>
      <c r="N2386" s="52"/>
    </row>
    <row r="2387" spans="2:14" x14ac:dyDescent="0.25">
      <c r="B2387" s="51"/>
      <c r="C2387" s="53"/>
      <c r="D2387" s="54"/>
      <c r="E2387" s="55"/>
      <c r="F2387" s="56"/>
      <c r="G2387" s="56"/>
      <c r="H2387" s="56"/>
      <c r="I2387" s="57"/>
      <c r="J2387" s="55"/>
      <c r="K2387" s="55"/>
      <c r="L2387" s="53"/>
      <c r="M2387" s="58"/>
      <c r="N2387" s="52"/>
    </row>
    <row r="2388" spans="2:14" x14ac:dyDescent="0.25">
      <c r="B2388" s="51"/>
      <c r="C2388" s="53"/>
      <c r="D2388" s="54"/>
      <c r="E2388" s="55"/>
      <c r="F2388" s="56"/>
      <c r="G2388" s="56"/>
      <c r="H2388" s="56"/>
      <c r="I2388" s="57"/>
      <c r="J2388" s="55"/>
      <c r="K2388" s="55"/>
      <c r="L2388" s="53"/>
      <c r="M2388" s="58"/>
      <c r="N2388" s="52"/>
    </row>
    <row r="2389" spans="2:14" x14ac:dyDescent="0.25">
      <c r="B2389" s="51"/>
      <c r="C2389" s="53"/>
      <c r="D2389" s="54"/>
      <c r="E2389" s="55"/>
      <c r="F2389" s="56"/>
      <c r="G2389" s="56"/>
      <c r="H2389" s="56"/>
      <c r="I2389" s="57"/>
      <c r="J2389" s="55"/>
      <c r="K2389" s="55"/>
      <c r="L2389" s="53"/>
      <c r="M2389" s="58"/>
      <c r="N2389" s="52"/>
    </row>
    <row r="2390" spans="2:14" x14ac:dyDescent="0.25">
      <c r="B2390" s="51"/>
      <c r="C2390" s="53"/>
      <c r="D2390" s="54"/>
      <c r="E2390" s="55"/>
      <c r="F2390" s="56"/>
      <c r="G2390" s="56"/>
      <c r="H2390" s="56"/>
      <c r="I2390" s="57"/>
      <c r="J2390" s="55"/>
      <c r="K2390" s="55"/>
      <c r="L2390" s="53"/>
      <c r="M2390" s="58"/>
      <c r="N2390" s="52"/>
    </row>
    <row r="2391" spans="2:14" x14ac:dyDescent="0.25">
      <c r="B2391" s="51"/>
      <c r="C2391" s="53"/>
      <c r="D2391" s="54"/>
      <c r="E2391" s="55"/>
      <c r="F2391" s="56"/>
      <c r="G2391" s="56"/>
      <c r="H2391" s="56"/>
      <c r="I2391" s="57"/>
      <c r="J2391" s="55"/>
      <c r="K2391" s="55"/>
      <c r="L2391" s="53"/>
      <c r="M2391" s="58"/>
      <c r="N2391" s="52"/>
    </row>
    <row r="2392" spans="2:14" x14ac:dyDescent="0.25">
      <c r="B2392" s="51"/>
      <c r="C2392" s="53"/>
      <c r="D2392" s="54"/>
      <c r="E2392" s="55"/>
      <c r="F2392" s="56"/>
      <c r="G2392" s="56"/>
      <c r="H2392" s="56"/>
      <c r="I2392" s="57"/>
      <c r="J2392" s="55"/>
      <c r="K2392" s="55"/>
      <c r="L2392" s="53"/>
      <c r="M2392" s="58"/>
      <c r="N2392" s="52"/>
    </row>
    <row r="2393" spans="2:14" x14ac:dyDescent="0.25">
      <c r="B2393" s="51"/>
      <c r="C2393" s="53"/>
      <c r="D2393" s="54"/>
      <c r="E2393" s="55"/>
      <c r="F2393" s="56"/>
      <c r="G2393" s="56"/>
      <c r="H2393" s="56"/>
      <c r="I2393" s="57"/>
      <c r="J2393" s="55"/>
      <c r="K2393" s="55"/>
      <c r="L2393" s="53"/>
      <c r="M2393" s="58"/>
      <c r="N2393" s="52"/>
    </row>
    <row r="2394" spans="2:14" x14ac:dyDescent="0.25">
      <c r="B2394" s="51"/>
      <c r="C2394" s="53"/>
      <c r="D2394" s="54"/>
      <c r="E2394" s="55"/>
      <c r="F2394" s="56"/>
      <c r="G2394" s="56"/>
      <c r="H2394" s="56"/>
      <c r="I2394" s="57"/>
      <c r="J2394" s="55"/>
      <c r="K2394" s="55"/>
      <c r="L2394" s="53"/>
      <c r="M2394" s="58"/>
      <c r="N2394" s="52"/>
    </row>
    <row r="2395" spans="2:14" x14ac:dyDescent="0.25">
      <c r="B2395" s="51"/>
      <c r="C2395" s="53"/>
      <c r="D2395" s="54"/>
      <c r="E2395" s="55"/>
      <c r="F2395" s="56"/>
      <c r="G2395" s="56"/>
      <c r="H2395" s="56"/>
      <c r="I2395" s="57"/>
      <c r="J2395" s="55"/>
      <c r="K2395" s="55"/>
      <c r="L2395" s="53"/>
      <c r="M2395" s="58"/>
      <c r="N2395" s="52"/>
    </row>
    <row r="2396" spans="2:14" x14ac:dyDescent="0.25">
      <c r="B2396" s="51"/>
      <c r="C2396" s="53"/>
      <c r="D2396" s="54"/>
      <c r="E2396" s="55"/>
      <c r="F2396" s="56"/>
      <c r="G2396" s="56"/>
      <c r="H2396" s="56"/>
      <c r="I2396" s="57"/>
      <c r="J2396" s="55"/>
      <c r="K2396" s="55"/>
      <c r="L2396" s="53"/>
      <c r="M2396" s="58"/>
      <c r="N2396" s="52"/>
    </row>
    <row r="2397" spans="2:14" x14ac:dyDescent="0.25">
      <c r="B2397" s="51"/>
      <c r="C2397" s="53"/>
      <c r="D2397" s="54"/>
      <c r="E2397" s="55"/>
      <c r="F2397" s="56"/>
      <c r="G2397" s="56"/>
      <c r="H2397" s="56"/>
      <c r="I2397" s="57"/>
      <c r="J2397" s="55"/>
      <c r="K2397" s="55"/>
      <c r="L2397" s="53"/>
      <c r="M2397" s="58"/>
      <c r="N2397" s="52"/>
    </row>
    <row r="2398" spans="2:14" x14ac:dyDescent="0.25">
      <c r="B2398" s="51"/>
      <c r="C2398" s="53"/>
      <c r="D2398" s="54"/>
      <c r="E2398" s="55"/>
      <c r="F2398" s="56"/>
      <c r="G2398" s="56"/>
      <c r="H2398" s="56"/>
      <c r="I2398" s="57"/>
      <c r="J2398" s="55"/>
      <c r="K2398" s="55"/>
      <c r="L2398" s="53"/>
      <c r="M2398" s="58"/>
      <c r="N2398" s="52"/>
    </row>
    <row r="2399" spans="2:14" x14ac:dyDescent="0.25">
      <c r="B2399" s="51"/>
      <c r="C2399" s="53"/>
      <c r="D2399" s="54"/>
      <c r="E2399" s="55"/>
      <c r="F2399" s="56"/>
      <c r="G2399" s="56"/>
      <c r="H2399" s="56"/>
      <c r="I2399" s="57"/>
      <c r="J2399" s="55"/>
      <c r="K2399" s="55"/>
      <c r="L2399" s="53"/>
      <c r="M2399" s="58"/>
      <c r="N2399" s="52"/>
    </row>
    <row r="2400" spans="2:14" x14ac:dyDescent="0.25">
      <c r="B2400" s="51"/>
      <c r="C2400" s="53"/>
      <c r="D2400" s="54"/>
      <c r="E2400" s="55"/>
      <c r="F2400" s="56"/>
      <c r="G2400" s="56"/>
      <c r="H2400" s="56"/>
      <c r="I2400" s="57"/>
      <c r="J2400" s="55"/>
      <c r="K2400" s="55"/>
      <c r="L2400" s="53"/>
      <c r="M2400" s="58"/>
      <c r="N2400" s="52"/>
    </row>
    <row r="2401" spans="2:14" x14ac:dyDescent="0.25">
      <c r="B2401" s="51"/>
      <c r="C2401" s="53"/>
      <c r="D2401" s="54"/>
      <c r="E2401" s="55"/>
      <c r="F2401" s="56"/>
      <c r="G2401" s="56"/>
      <c r="H2401" s="56"/>
      <c r="I2401" s="57"/>
      <c r="J2401" s="55"/>
      <c r="K2401" s="55"/>
      <c r="L2401" s="53"/>
      <c r="M2401" s="58"/>
      <c r="N2401" s="52"/>
    </row>
    <row r="2402" spans="2:14" x14ac:dyDescent="0.25">
      <c r="B2402" s="51"/>
      <c r="C2402" s="53"/>
      <c r="D2402" s="54"/>
      <c r="E2402" s="55"/>
      <c r="F2402" s="56"/>
      <c r="G2402" s="56"/>
      <c r="H2402" s="56"/>
      <c r="I2402" s="57"/>
      <c r="J2402" s="55"/>
      <c r="K2402" s="55"/>
      <c r="L2402" s="53"/>
      <c r="M2402" s="58"/>
      <c r="N2402" s="52"/>
    </row>
    <row r="2403" spans="2:14" x14ac:dyDescent="0.25">
      <c r="B2403" s="51"/>
      <c r="C2403" s="53"/>
      <c r="D2403" s="54"/>
      <c r="E2403" s="55"/>
      <c r="F2403" s="56"/>
      <c r="G2403" s="56"/>
      <c r="H2403" s="56"/>
      <c r="I2403" s="57"/>
      <c r="J2403" s="55"/>
      <c r="K2403" s="55"/>
      <c r="L2403" s="53"/>
      <c r="M2403" s="58"/>
      <c r="N2403" s="52"/>
    </row>
    <row r="2404" spans="2:14" x14ac:dyDescent="0.25">
      <c r="B2404" s="51"/>
      <c r="C2404" s="53"/>
      <c r="D2404" s="54"/>
      <c r="E2404" s="55"/>
      <c r="F2404" s="56"/>
      <c r="G2404" s="56"/>
      <c r="H2404" s="56"/>
      <c r="I2404" s="57"/>
      <c r="J2404" s="55"/>
      <c r="K2404" s="55"/>
      <c r="L2404" s="53"/>
      <c r="M2404" s="58"/>
      <c r="N2404" s="52"/>
    </row>
    <row r="2405" spans="2:14" x14ac:dyDescent="0.25">
      <c r="B2405" s="51"/>
      <c r="C2405" s="53"/>
      <c r="D2405" s="54"/>
      <c r="E2405" s="55"/>
      <c r="F2405" s="56"/>
      <c r="G2405" s="56"/>
      <c r="H2405" s="56"/>
      <c r="I2405" s="57"/>
      <c r="J2405" s="55"/>
      <c r="K2405" s="55"/>
      <c r="L2405" s="53"/>
      <c r="M2405" s="58"/>
      <c r="N2405" s="52"/>
    </row>
    <row r="2406" spans="2:14" x14ac:dyDescent="0.25">
      <c r="B2406" s="51"/>
      <c r="C2406" s="53"/>
      <c r="D2406" s="54"/>
      <c r="E2406" s="55"/>
      <c r="F2406" s="56"/>
      <c r="G2406" s="56"/>
      <c r="H2406" s="56"/>
      <c r="I2406" s="57"/>
      <c r="J2406" s="55"/>
      <c r="K2406" s="55"/>
      <c r="L2406" s="53"/>
      <c r="M2406" s="58"/>
      <c r="N2406" s="52"/>
    </row>
    <row r="2407" spans="2:14" x14ac:dyDescent="0.25">
      <c r="B2407" s="51"/>
      <c r="C2407" s="53"/>
      <c r="D2407" s="54"/>
      <c r="E2407" s="55"/>
      <c r="F2407" s="56"/>
      <c r="G2407" s="56"/>
      <c r="H2407" s="56"/>
      <c r="I2407" s="57"/>
      <c r="J2407" s="55"/>
      <c r="K2407" s="55"/>
      <c r="L2407" s="53"/>
      <c r="M2407" s="58"/>
      <c r="N2407" s="52"/>
    </row>
    <row r="2408" spans="2:14" x14ac:dyDescent="0.25">
      <c r="B2408" s="51"/>
      <c r="C2408" s="53"/>
      <c r="D2408" s="54"/>
      <c r="E2408" s="55"/>
      <c r="F2408" s="56"/>
      <c r="G2408" s="56"/>
      <c r="H2408" s="56"/>
      <c r="I2408" s="57"/>
      <c r="J2408" s="55"/>
      <c r="K2408" s="55"/>
      <c r="L2408" s="53"/>
      <c r="M2408" s="58"/>
      <c r="N2408" s="52"/>
    </row>
    <row r="2409" spans="2:14" x14ac:dyDescent="0.25">
      <c r="B2409" s="51"/>
      <c r="C2409" s="53"/>
      <c r="D2409" s="54"/>
      <c r="E2409" s="55"/>
      <c r="F2409" s="56"/>
      <c r="G2409" s="56"/>
      <c r="H2409" s="56"/>
      <c r="I2409" s="57"/>
      <c r="J2409" s="55"/>
      <c r="K2409" s="55"/>
      <c r="L2409" s="53"/>
      <c r="M2409" s="58"/>
      <c r="N2409" s="52"/>
    </row>
    <row r="2410" spans="2:14" x14ac:dyDescent="0.25">
      <c r="B2410" s="51"/>
      <c r="C2410" s="53"/>
      <c r="D2410" s="54"/>
      <c r="E2410" s="55"/>
      <c r="F2410" s="56"/>
      <c r="G2410" s="56"/>
      <c r="H2410" s="56"/>
      <c r="I2410" s="57"/>
      <c r="J2410" s="55"/>
      <c r="K2410" s="55"/>
      <c r="L2410" s="53"/>
      <c r="M2410" s="58"/>
      <c r="N2410" s="52"/>
    </row>
    <row r="2411" spans="2:14" x14ac:dyDescent="0.25">
      <c r="B2411" s="51"/>
      <c r="C2411" s="53"/>
      <c r="D2411" s="54"/>
      <c r="E2411" s="55"/>
      <c r="F2411" s="56"/>
      <c r="G2411" s="56"/>
      <c r="H2411" s="56"/>
      <c r="I2411" s="57"/>
      <c r="J2411" s="55"/>
      <c r="K2411" s="55"/>
      <c r="L2411" s="53"/>
      <c r="M2411" s="58"/>
      <c r="N2411" s="52"/>
    </row>
    <row r="2412" spans="2:14" x14ac:dyDescent="0.25">
      <c r="B2412" s="51"/>
      <c r="C2412" s="53"/>
      <c r="D2412" s="54"/>
      <c r="E2412" s="55"/>
      <c r="F2412" s="56"/>
      <c r="G2412" s="56"/>
      <c r="H2412" s="56"/>
      <c r="I2412" s="57"/>
      <c r="J2412" s="55"/>
      <c r="K2412" s="55"/>
      <c r="L2412" s="53"/>
      <c r="M2412" s="58"/>
      <c r="N2412" s="52"/>
    </row>
    <row r="2413" spans="2:14" x14ac:dyDescent="0.25">
      <c r="B2413" s="51"/>
      <c r="C2413" s="53"/>
      <c r="D2413" s="54"/>
      <c r="E2413" s="55"/>
      <c r="F2413" s="56"/>
      <c r="G2413" s="56"/>
      <c r="H2413" s="56"/>
      <c r="I2413" s="57"/>
      <c r="J2413" s="55"/>
      <c r="K2413" s="55"/>
      <c r="L2413" s="53"/>
      <c r="M2413" s="58"/>
      <c r="N2413" s="52"/>
    </row>
    <row r="2414" spans="2:14" x14ac:dyDescent="0.25">
      <c r="B2414" s="51"/>
      <c r="C2414" s="53"/>
      <c r="D2414" s="54"/>
      <c r="E2414" s="55"/>
      <c r="F2414" s="56"/>
      <c r="G2414" s="56"/>
      <c r="H2414" s="56"/>
      <c r="I2414" s="57"/>
      <c r="J2414" s="55"/>
      <c r="K2414" s="55"/>
      <c r="L2414" s="53"/>
      <c r="M2414" s="58"/>
      <c r="N2414" s="52"/>
    </row>
    <row r="2415" spans="2:14" x14ac:dyDescent="0.25">
      <c r="B2415" s="51"/>
      <c r="C2415" s="53"/>
      <c r="D2415" s="54"/>
      <c r="E2415" s="55"/>
      <c r="F2415" s="56"/>
      <c r="G2415" s="56"/>
      <c r="H2415" s="56"/>
      <c r="I2415" s="57"/>
      <c r="J2415" s="55"/>
      <c r="K2415" s="55"/>
      <c r="L2415" s="53"/>
      <c r="M2415" s="58"/>
      <c r="N2415" s="52"/>
    </row>
    <row r="2416" spans="2:14" x14ac:dyDescent="0.25">
      <c r="B2416" s="51"/>
      <c r="C2416" s="53"/>
      <c r="D2416" s="54"/>
      <c r="E2416" s="55"/>
      <c r="F2416" s="56"/>
      <c r="G2416" s="56"/>
      <c r="H2416" s="56"/>
      <c r="I2416" s="57"/>
      <c r="J2416" s="55"/>
      <c r="K2416" s="55"/>
      <c r="L2416" s="53"/>
      <c r="M2416" s="58"/>
      <c r="N2416" s="52"/>
    </row>
    <row r="2417" spans="2:14" x14ac:dyDescent="0.25">
      <c r="B2417" s="51"/>
      <c r="C2417" s="53"/>
      <c r="D2417" s="54"/>
      <c r="E2417" s="55"/>
      <c r="F2417" s="56"/>
      <c r="G2417" s="56"/>
      <c r="H2417" s="56"/>
      <c r="I2417" s="57"/>
      <c r="J2417" s="55"/>
      <c r="K2417" s="55"/>
      <c r="L2417" s="53"/>
      <c r="M2417" s="58"/>
      <c r="N2417" s="52"/>
    </row>
    <row r="2418" spans="2:14" x14ac:dyDescent="0.25">
      <c r="B2418" s="51"/>
      <c r="C2418" s="53"/>
      <c r="D2418" s="54"/>
      <c r="E2418" s="55"/>
      <c r="F2418" s="56"/>
      <c r="G2418" s="56"/>
      <c r="H2418" s="56"/>
      <c r="I2418" s="57"/>
      <c r="J2418" s="55"/>
      <c r="K2418" s="55"/>
      <c r="L2418" s="53"/>
      <c r="M2418" s="58"/>
      <c r="N2418" s="52"/>
    </row>
    <row r="2419" spans="2:14" x14ac:dyDescent="0.25">
      <c r="B2419" s="51"/>
      <c r="C2419" s="53"/>
      <c r="D2419" s="54"/>
      <c r="E2419" s="55"/>
      <c r="F2419" s="56"/>
      <c r="G2419" s="56"/>
      <c r="H2419" s="56"/>
      <c r="I2419" s="57"/>
      <c r="J2419" s="55"/>
      <c r="K2419" s="55"/>
      <c r="L2419" s="53"/>
      <c r="M2419" s="58"/>
      <c r="N2419" s="52"/>
    </row>
    <row r="2420" spans="2:14" x14ac:dyDescent="0.25">
      <c r="B2420" s="51"/>
      <c r="C2420" s="53"/>
      <c r="D2420" s="54"/>
      <c r="E2420" s="55"/>
      <c r="F2420" s="56"/>
      <c r="G2420" s="56"/>
      <c r="H2420" s="56"/>
      <c r="I2420" s="57"/>
      <c r="J2420" s="55"/>
      <c r="K2420" s="55"/>
      <c r="L2420" s="53"/>
      <c r="M2420" s="58"/>
      <c r="N2420" s="52"/>
    </row>
    <row r="2421" spans="2:14" x14ac:dyDescent="0.25">
      <c r="B2421" s="51"/>
      <c r="C2421" s="53"/>
      <c r="D2421" s="54"/>
      <c r="E2421" s="55"/>
      <c r="F2421" s="56"/>
      <c r="G2421" s="56"/>
      <c r="H2421" s="56"/>
      <c r="I2421" s="57"/>
      <c r="J2421" s="55"/>
      <c r="K2421" s="55"/>
      <c r="L2421" s="53"/>
      <c r="M2421" s="58"/>
      <c r="N2421" s="52"/>
    </row>
    <row r="2422" spans="2:14" x14ac:dyDescent="0.25">
      <c r="B2422" s="51"/>
      <c r="C2422" s="53"/>
      <c r="D2422" s="54"/>
      <c r="E2422" s="55"/>
      <c r="F2422" s="56"/>
      <c r="G2422" s="56"/>
      <c r="H2422" s="56"/>
      <c r="I2422" s="57"/>
      <c r="J2422" s="55"/>
      <c r="K2422" s="55"/>
      <c r="L2422" s="53"/>
      <c r="M2422" s="58"/>
      <c r="N2422" s="52"/>
    </row>
    <row r="2423" spans="2:14" x14ac:dyDescent="0.25">
      <c r="B2423" s="51"/>
      <c r="C2423" s="53"/>
      <c r="D2423" s="54"/>
      <c r="E2423" s="55"/>
      <c r="F2423" s="56"/>
      <c r="G2423" s="56"/>
      <c r="H2423" s="56"/>
      <c r="I2423" s="57"/>
      <c r="J2423" s="55"/>
      <c r="K2423" s="55"/>
      <c r="L2423" s="53"/>
      <c r="M2423" s="58"/>
      <c r="N2423" s="52"/>
    </row>
    <row r="2424" spans="2:14" x14ac:dyDescent="0.25">
      <c r="B2424" s="51"/>
      <c r="C2424" s="53"/>
      <c r="D2424" s="54"/>
      <c r="E2424" s="55"/>
      <c r="F2424" s="56"/>
      <c r="G2424" s="56"/>
      <c r="H2424" s="56"/>
      <c r="I2424" s="57"/>
      <c r="J2424" s="55"/>
      <c r="K2424" s="55"/>
      <c r="L2424" s="53"/>
      <c r="M2424" s="58"/>
      <c r="N2424" s="52"/>
    </row>
    <row r="2425" spans="2:14" x14ac:dyDescent="0.25">
      <c r="B2425" s="51"/>
      <c r="C2425" s="53"/>
      <c r="D2425" s="54"/>
      <c r="E2425" s="55"/>
      <c r="F2425" s="56"/>
      <c r="G2425" s="56"/>
      <c r="H2425" s="56"/>
      <c r="I2425" s="57"/>
      <c r="J2425" s="55"/>
      <c r="K2425" s="55"/>
      <c r="L2425" s="53"/>
      <c r="M2425" s="58"/>
      <c r="N2425" s="52"/>
    </row>
    <row r="2426" spans="2:14" x14ac:dyDescent="0.25">
      <c r="B2426" s="51"/>
      <c r="C2426" s="53"/>
      <c r="D2426" s="54"/>
      <c r="E2426" s="55"/>
      <c r="F2426" s="56"/>
      <c r="G2426" s="56"/>
      <c r="H2426" s="56"/>
      <c r="I2426" s="57"/>
      <c r="J2426" s="55"/>
      <c r="K2426" s="55"/>
      <c r="L2426" s="53"/>
      <c r="M2426" s="58"/>
      <c r="N2426" s="52"/>
    </row>
    <row r="2427" spans="2:14" x14ac:dyDescent="0.25">
      <c r="B2427" s="51"/>
      <c r="C2427" s="53"/>
      <c r="D2427" s="54"/>
      <c r="E2427" s="55"/>
      <c r="F2427" s="56"/>
      <c r="G2427" s="56"/>
      <c r="H2427" s="56"/>
      <c r="I2427" s="57"/>
      <c r="J2427" s="55"/>
      <c r="K2427" s="55"/>
      <c r="L2427" s="53"/>
      <c r="M2427" s="58"/>
      <c r="N2427" s="52"/>
    </row>
    <row r="2428" spans="2:14" x14ac:dyDescent="0.25">
      <c r="B2428" s="51"/>
      <c r="C2428" s="53"/>
      <c r="D2428" s="54"/>
      <c r="E2428" s="55"/>
      <c r="F2428" s="56"/>
      <c r="G2428" s="56"/>
      <c r="H2428" s="56"/>
      <c r="I2428" s="57"/>
      <c r="J2428" s="55"/>
      <c r="K2428" s="55"/>
      <c r="L2428" s="53"/>
      <c r="M2428" s="58"/>
      <c r="N2428" s="52"/>
    </row>
    <row r="2429" spans="2:14" x14ac:dyDescent="0.25">
      <c r="B2429" s="51"/>
      <c r="C2429" s="53"/>
      <c r="D2429" s="54"/>
      <c r="E2429" s="55"/>
      <c r="F2429" s="56"/>
      <c r="G2429" s="56"/>
      <c r="H2429" s="56"/>
      <c r="I2429" s="57"/>
      <c r="J2429" s="55"/>
      <c r="K2429" s="55"/>
      <c r="L2429" s="53"/>
      <c r="M2429" s="58"/>
      <c r="N2429" s="52"/>
    </row>
    <row r="2430" spans="2:14" x14ac:dyDescent="0.25">
      <c r="B2430" s="51"/>
      <c r="C2430" s="53"/>
      <c r="D2430" s="54"/>
      <c r="E2430" s="55"/>
      <c r="F2430" s="56"/>
      <c r="G2430" s="56"/>
      <c r="H2430" s="56"/>
      <c r="I2430" s="57"/>
      <c r="J2430" s="55"/>
      <c r="K2430" s="55"/>
      <c r="L2430" s="53"/>
      <c r="M2430" s="58"/>
      <c r="N2430" s="52"/>
    </row>
    <row r="2431" spans="2:14" x14ac:dyDescent="0.25">
      <c r="B2431" s="51"/>
      <c r="C2431" s="53"/>
      <c r="D2431" s="54"/>
      <c r="E2431" s="55"/>
      <c r="F2431" s="56"/>
      <c r="G2431" s="56"/>
      <c r="H2431" s="56"/>
      <c r="I2431" s="57"/>
      <c r="J2431" s="55"/>
      <c r="K2431" s="55"/>
      <c r="L2431" s="53"/>
      <c r="M2431" s="58"/>
      <c r="N2431" s="52"/>
    </row>
    <row r="2432" spans="2:14" x14ac:dyDescent="0.25">
      <c r="B2432" s="51"/>
      <c r="C2432" s="53"/>
      <c r="D2432" s="54"/>
      <c r="E2432" s="55"/>
      <c r="F2432" s="56"/>
      <c r="G2432" s="56"/>
      <c r="H2432" s="56"/>
      <c r="I2432" s="57"/>
      <c r="J2432" s="55"/>
      <c r="K2432" s="55"/>
      <c r="L2432" s="53"/>
      <c r="M2432" s="58"/>
      <c r="N2432" s="52"/>
    </row>
    <row r="2433" spans="2:14" x14ac:dyDescent="0.25">
      <c r="B2433" s="51"/>
      <c r="C2433" s="53"/>
      <c r="D2433" s="54"/>
      <c r="E2433" s="55"/>
      <c r="F2433" s="56"/>
      <c r="G2433" s="56"/>
      <c r="H2433" s="56"/>
      <c r="I2433" s="57"/>
      <c r="J2433" s="55"/>
      <c r="K2433" s="55"/>
      <c r="L2433" s="53"/>
      <c r="M2433" s="58"/>
      <c r="N2433" s="52"/>
    </row>
    <row r="2434" spans="2:14" x14ac:dyDescent="0.25">
      <c r="B2434" s="51"/>
      <c r="C2434" s="53"/>
      <c r="D2434" s="54"/>
      <c r="E2434" s="55"/>
      <c r="F2434" s="56"/>
      <c r="G2434" s="56"/>
      <c r="H2434" s="56"/>
      <c r="I2434" s="57"/>
      <c r="J2434" s="55"/>
      <c r="K2434" s="55"/>
      <c r="L2434" s="53"/>
      <c r="M2434" s="58"/>
      <c r="N2434" s="52"/>
    </row>
    <row r="2435" spans="2:14" x14ac:dyDescent="0.25">
      <c r="B2435" s="51"/>
      <c r="C2435" s="53"/>
      <c r="D2435" s="54"/>
      <c r="E2435" s="55"/>
      <c r="F2435" s="56"/>
      <c r="G2435" s="56"/>
      <c r="H2435" s="56"/>
      <c r="I2435" s="57"/>
      <c r="J2435" s="55"/>
      <c r="K2435" s="55"/>
      <c r="L2435" s="53"/>
      <c r="M2435" s="58"/>
      <c r="N2435" s="52"/>
    </row>
    <row r="2436" spans="2:14" x14ac:dyDescent="0.25">
      <c r="B2436" s="51"/>
      <c r="C2436" s="53"/>
      <c r="D2436" s="54"/>
      <c r="E2436" s="55"/>
      <c r="F2436" s="56"/>
      <c r="G2436" s="56"/>
      <c r="H2436" s="56"/>
      <c r="I2436" s="57"/>
      <c r="J2436" s="55"/>
      <c r="K2436" s="55"/>
      <c r="L2436" s="53"/>
      <c r="M2436" s="58"/>
      <c r="N2436" s="52"/>
    </row>
    <row r="2437" spans="2:14" x14ac:dyDescent="0.25">
      <c r="B2437" s="51"/>
      <c r="C2437" s="53"/>
      <c r="D2437" s="54"/>
      <c r="E2437" s="55"/>
      <c r="F2437" s="56"/>
      <c r="G2437" s="56"/>
      <c r="H2437" s="56"/>
      <c r="I2437" s="57"/>
      <c r="J2437" s="55"/>
      <c r="K2437" s="55"/>
      <c r="L2437" s="53"/>
      <c r="M2437" s="58"/>
      <c r="N2437" s="52"/>
    </row>
    <row r="2438" spans="2:14" x14ac:dyDescent="0.25">
      <c r="B2438" s="51"/>
      <c r="C2438" s="53"/>
      <c r="D2438" s="54"/>
      <c r="E2438" s="55"/>
      <c r="F2438" s="56"/>
      <c r="G2438" s="56"/>
      <c r="H2438" s="56"/>
      <c r="I2438" s="57"/>
      <c r="J2438" s="55"/>
      <c r="K2438" s="55"/>
      <c r="L2438" s="53"/>
      <c r="M2438" s="58"/>
      <c r="N2438" s="52"/>
    </row>
    <row r="2439" spans="2:14" x14ac:dyDescent="0.25">
      <c r="B2439" s="51"/>
      <c r="C2439" s="53"/>
      <c r="D2439" s="54"/>
      <c r="E2439" s="55"/>
      <c r="F2439" s="56"/>
      <c r="G2439" s="56"/>
      <c r="H2439" s="56"/>
      <c r="I2439" s="57"/>
      <c r="J2439" s="55"/>
      <c r="K2439" s="55"/>
      <c r="L2439" s="53"/>
      <c r="M2439" s="58"/>
      <c r="N2439" s="52"/>
    </row>
    <row r="2440" spans="2:14" x14ac:dyDescent="0.25">
      <c r="B2440" s="51"/>
      <c r="C2440" s="53"/>
      <c r="D2440" s="54"/>
      <c r="E2440" s="55"/>
      <c r="F2440" s="56"/>
      <c r="G2440" s="56"/>
      <c r="H2440" s="56"/>
      <c r="I2440" s="57"/>
      <c r="J2440" s="55"/>
      <c r="K2440" s="55"/>
      <c r="L2440" s="53"/>
      <c r="M2440" s="58"/>
      <c r="N2440" s="52"/>
    </row>
    <row r="2441" spans="2:14" x14ac:dyDescent="0.25">
      <c r="B2441" s="51"/>
      <c r="C2441" s="53"/>
      <c r="D2441" s="54"/>
      <c r="E2441" s="55"/>
      <c r="F2441" s="56"/>
      <c r="G2441" s="56"/>
      <c r="H2441" s="56"/>
      <c r="I2441" s="57"/>
      <c r="J2441" s="55"/>
      <c r="K2441" s="55"/>
      <c r="L2441" s="53"/>
      <c r="M2441" s="58"/>
      <c r="N2441" s="52"/>
    </row>
    <row r="2442" spans="2:14" x14ac:dyDescent="0.25">
      <c r="B2442" s="51"/>
      <c r="C2442" s="53"/>
      <c r="D2442" s="54"/>
      <c r="E2442" s="55"/>
      <c r="F2442" s="56"/>
      <c r="G2442" s="56"/>
      <c r="H2442" s="56"/>
      <c r="I2442" s="57"/>
      <c r="J2442" s="55"/>
      <c r="K2442" s="55"/>
      <c r="L2442" s="53"/>
      <c r="M2442" s="58"/>
      <c r="N2442" s="52"/>
    </row>
    <row r="2443" spans="2:14" x14ac:dyDescent="0.25">
      <c r="B2443" s="51"/>
      <c r="C2443" s="53"/>
      <c r="D2443" s="54"/>
      <c r="E2443" s="55"/>
      <c r="F2443" s="56"/>
      <c r="G2443" s="56"/>
      <c r="H2443" s="56"/>
      <c r="I2443" s="57"/>
      <c r="J2443" s="55"/>
      <c r="K2443" s="55"/>
      <c r="L2443" s="53"/>
      <c r="M2443" s="58"/>
      <c r="N2443" s="52"/>
    </row>
    <row r="2444" spans="2:14" x14ac:dyDescent="0.25">
      <c r="B2444" s="51"/>
      <c r="C2444" s="53"/>
      <c r="D2444" s="54"/>
      <c r="E2444" s="55"/>
      <c r="F2444" s="56"/>
      <c r="G2444" s="56"/>
      <c r="H2444" s="56"/>
      <c r="I2444" s="57"/>
      <c r="J2444" s="55"/>
      <c r="K2444" s="55"/>
      <c r="L2444" s="53"/>
      <c r="M2444" s="58"/>
      <c r="N2444" s="52"/>
    </row>
    <row r="2445" spans="2:14" x14ac:dyDescent="0.25">
      <c r="B2445" s="51"/>
      <c r="C2445" s="53"/>
      <c r="D2445" s="54"/>
      <c r="E2445" s="55"/>
      <c r="F2445" s="56"/>
      <c r="G2445" s="56"/>
      <c r="H2445" s="56"/>
      <c r="I2445" s="57"/>
      <c r="J2445" s="55"/>
      <c r="K2445" s="55"/>
      <c r="L2445" s="53"/>
      <c r="M2445" s="58"/>
      <c r="N2445" s="52"/>
    </row>
    <row r="2446" spans="2:14" x14ac:dyDescent="0.25">
      <c r="B2446" s="51"/>
      <c r="C2446" s="53"/>
      <c r="D2446" s="54"/>
      <c r="E2446" s="55"/>
      <c r="F2446" s="56"/>
      <c r="G2446" s="56"/>
      <c r="H2446" s="56"/>
      <c r="I2446" s="57"/>
      <c r="J2446" s="55"/>
      <c r="K2446" s="55"/>
      <c r="L2446" s="53"/>
      <c r="M2446" s="58"/>
      <c r="N2446" s="52"/>
    </row>
    <row r="2447" spans="2:14" x14ac:dyDescent="0.25">
      <c r="B2447" s="51"/>
      <c r="C2447" s="53"/>
      <c r="D2447" s="54"/>
      <c r="E2447" s="55"/>
      <c r="F2447" s="56"/>
      <c r="G2447" s="56"/>
      <c r="H2447" s="56"/>
      <c r="I2447" s="57"/>
      <c r="J2447" s="55"/>
      <c r="K2447" s="55"/>
      <c r="L2447" s="53"/>
      <c r="M2447" s="58"/>
      <c r="N2447" s="52"/>
    </row>
    <row r="2448" spans="2:14" x14ac:dyDescent="0.25">
      <c r="B2448" s="51"/>
      <c r="C2448" s="53"/>
      <c r="D2448" s="54"/>
      <c r="E2448" s="55"/>
      <c r="F2448" s="56"/>
      <c r="G2448" s="56"/>
      <c r="H2448" s="56"/>
      <c r="I2448" s="57"/>
      <c r="J2448" s="55"/>
      <c r="K2448" s="55"/>
      <c r="L2448" s="53"/>
      <c r="M2448" s="58"/>
      <c r="N2448" s="52"/>
    </row>
    <row r="2449" spans="2:14" x14ac:dyDescent="0.25">
      <c r="B2449" s="51"/>
      <c r="C2449" s="53"/>
      <c r="D2449" s="54"/>
      <c r="E2449" s="55"/>
      <c r="F2449" s="56"/>
      <c r="G2449" s="56"/>
      <c r="H2449" s="56"/>
      <c r="I2449" s="57"/>
      <c r="J2449" s="55"/>
      <c r="K2449" s="55"/>
      <c r="L2449" s="53"/>
      <c r="M2449" s="58"/>
      <c r="N2449" s="52"/>
    </row>
    <row r="2450" spans="2:14" x14ac:dyDescent="0.25">
      <c r="B2450" s="51"/>
      <c r="C2450" s="53"/>
      <c r="D2450" s="54"/>
      <c r="E2450" s="55"/>
      <c r="F2450" s="56"/>
      <c r="G2450" s="56"/>
      <c r="H2450" s="56"/>
      <c r="I2450" s="57"/>
      <c r="J2450" s="55"/>
      <c r="K2450" s="55"/>
      <c r="L2450" s="53"/>
      <c r="M2450" s="58"/>
      <c r="N2450" s="52"/>
    </row>
    <row r="2451" spans="2:14" x14ac:dyDescent="0.25">
      <c r="B2451" s="51"/>
      <c r="C2451" s="53"/>
      <c r="D2451" s="54"/>
      <c r="E2451" s="55"/>
      <c r="F2451" s="56"/>
      <c r="G2451" s="56"/>
      <c r="H2451" s="56"/>
      <c r="I2451" s="57"/>
      <c r="J2451" s="55"/>
      <c r="K2451" s="55"/>
      <c r="L2451" s="53"/>
      <c r="M2451" s="58"/>
      <c r="N2451" s="52"/>
    </row>
    <row r="2452" spans="2:14" x14ac:dyDescent="0.25">
      <c r="B2452" s="51"/>
      <c r="C2452" s="53"/>
      <c r="D2452" s="54"/>
      <c r="E2452" s="55"/>
      <c r="F2452" s="56"/>
      <c r="G2452" s="56"/>
      <c r="H2452" s="56"/>
      <c r="I2452" s="57"/>
      <c r="J2452" s="55"/>
      <c r="K2452" s="55"/>
      <c r="L2452" s="53"/>
      <c r="M2452" s="58"/>
      <c r="N2452" s="52"/>
    </row>
    <row r="2453" spans="2:14" x14ac:dyDescent="0.25">
      <c r="B2453" s="51"/>
      <c r="C2453" s="53"/>
      <c r="D2453" s="54"/>
      <c r="E2453" s="55"/>
      <c r="F2453" s="56"/>
      <c r="G2453" s="56"/>
      <c r="H2453" s="56"/>
      <c r="I2453" s="57"/>
      <c r="J2453" s="55"/>
      <c r="K2453" s="55"/>
      <c r="L2453" s="53"/>
      <c r="M2453" s="58"/>
      <c r="N2453" s="52"/>
    </row>
    <row r="2454" spans="2:14" x14ac:dyDescent="0.25">
      <c r="B2454" s="51"/>
      <c r="C2454" s="53"/>
      <c r="D2454" s="54"/>
      <c r="E2454" s="55"/>
      <c r="F2454" s="56"/>
      <c r="G2454" s="56"/>
      <c r="H2454" s="56"/>
      <c r="I2454" s="57"/>
      <c r="J2454" s="55"/>
      <c r="K2454" s="55"/>
      <c r="L2454" s="53"/>
      <c r="M2454" s="58"/>
      <c r="N2454" s="52"/>
    </row>
    <row r="2455" spans="2:14" x14ac:dyDescent="0.25">
      <c r="B2455" s="51"/>
      <c r="C2455" s="53"/>
      <c r="D2455" s="54"/>
      <c r="E2455" s="55"/>
      <c r="F2455" s="56"/>
      <c r="G2455" s="56"/>
      <c r="H2455" s="56"/>
      <c r="I2455" s="57"/>
      <c r="J2455" s="55"/>
      <c r="K2455" s="55"/>
      <c r="L2455" s="53"/>
      <c r="M2455" s="58"/>
      <c r="N2455" s="52"/>
    </row>
    <row r="2456" spans="2:14" x14ac:dyDescent="0.25">
      <c r="B2456" s="51"/>
      <c r="C2456" s="53"/>
      <c r="D2456" s="54"/>
      <c r="E2456" s="55"/>
      <c r="F2456" s="56"/>
      <c r="G2456" s="56"/>
      <c r="H2456" s="56"/>
      <c r="I2456" s="57"/>
      <c r="J2456" s="55"/>
      <c r="K2456" s="55"/>
      <c r="L2456" s="53"/>
      <c r="M2456" s="58"/>
      <c r="N2456" s="52"/>
    </row>
    <row r="2457" spans="2:14" x14ac:dyDescent="0.25">
      <c r="B2457" s="51"/>
      <c r="C2457" s="53"/>
      <c r="D2457" s="54"/>
      <c r="E2457" s="55"/>
      <c r="F2457" s="56"/>
      <c r="G2457" s="56"/>
      <c r="H2457" s="56"/>
      <c r="I2457" s="57"/>
      <c r="J2457" s="55"/>
      <c r="K2457" s="55"/>
      <c r="L2457" s="53"/>
      <c r="M2457" s="58"/>
      <c r="N2457" s="52"/>
    </row>
    <row r="2458" spans="2:14" x14ac:dyDescent="0.25">
      <c r="B2458" s="51"/>
      <c r="C2458" s="53"/>
      <c r="D2458" s="54"/>
      <c r="E2458" s="55"/>
      <c r="F2458" s="56"/>
      <c r="G2458" s="56"/>
      <c r="H2458" s="56"/>
      <c r="I2458" s="57"/>
      <c r="J2458" s="55"/>
      <c r="K2458" s="55"/>
      <c r="L2458" s="53"/>
      <c r="M2458" s="58"/>
      <c r="N2458" s="52"/>
    </row>
    <row r="2459" spans="2:14" x14ac:dyDescent="0.25">
      <c r="B2459" s="51"/>
      <c r="C2459" s="53"/>
      <c r="D2459" s="54"/>
      <c r="E2459" s="55"/>
      <c r="F2459" s="56"/>
      <c r="G2459" s="56"/>
      <c r="H2459" s="56"/>
      <c r="I2459" s="57"/>
      <c r="J2459" s="55"/>
      <c r="K2459" s="55"/>
      <c r="L2459" s="53"/>
      <c r="M2459" s="58"/>
      <c r="N2459" s="52"/>
    </row>
    <row r="2460" spans="2:14" x14ac:dyDescent="0.25">
      <c r="B2460" s="51"/>
      <c r="C2460" s="53"/>
      <c r="D2460" s="54"/>
      <c r="E2460" s="55"/>
      <c r="F2460" s="56"/>
      <c r="G2460" s="56"/>
      <c r="H2460" s="56"/>
      <c r="I2460" s="57"/>
      <c r="J2460" s="55"/>
      <c r="K2460" s="55"/>
      <c r="L2460" s="53"/>
      <c r="M2460" s="58"/>
      <c r="N2460" s="52"/>
    </row>
    <row r="2461" spans="2:14" x14ac:dyDescent="0.25">
      <c r="B2461" s="51"/>
      <c r="C2461" s="53"/>
      <c r="D2461" s="54"/>
      <c r="E2461" s="55"/>
      <c r="F2461" s="56"/>
      <c r="G2461" s="56"/>
      <c r="H2461" s="56"/>
      <c r="I2461" s="57"/>
      <c r="J2461" s="55"/>
      <c r="K2461" s="55"/>
      <c r="L2461" s="53"/>
      <c r="M2461" s="58"/>
      <c r="N2461" s="52"/>
    </row>
    <row r="2462" spans="2:14" x14ac:dyDescent="0.25">
      <c r="B2462" s="51"/>
      <c r="C2462" s="53"/>
      <c r="D2462" s="54"/>
      <c r="E2462" s="55"/>
      <c r="F2462" s="56"/>
      <c r="G2462" s="56"/>
      <c r="H2462" s="56"/>
      <c r="I2462" s="57"/>
      <c r="J2462" s="55"/>
      <c r="K2462" s="55"/>
      <c r="L2462" s="53"/>
      <c r="M2462" s="58"/>
      <c r="N2462" s="52"/>
    </row>
    <row r="2463" spans="2:14" x14ac:dyDescent="0.25">
      <c r="B2463" s="51"/>
      <c r="C2463" s="53"/>
      <c r="D2463" s="54"/>
      <c r="E2463" s="55"/>
      <c r="F2463" s="56"/>
      <c r="G2463" s="56"/>
      <c r="H2463" s="56"/>
      <c r="I2463" s="57"/>
      <c r="J2463" s="55"/>
      <c r="K2463" s="55"/>
      <c r="L2463" s="53"/>
      <c r="M2463" s="58"/>
      <c r="N2463" s="52"/>
    </row>
    <row r="2464" spans="2:14" x14ac:dyDescent="0.25">
      <c r="B2464" s="51"/>
      <c r="C2464" s="53"/>
      <c r="D2464" s="54"/>
      <c r="E2464" s="55"/>
      <c r="F2464" s="56"/>
      <c r="G2464" s="56"/>
      <c r="H2464" s="56"/>
      <c r="I2464" s="57"/>
      <c r="J2464" s="55"/>
      <c r="K2464" s="55"/>
      <c r="L2464" s="53"/>
      <c r="M2464" s="58"/>
      <c r="N2464" s="52"/>
    </row>
    <row r="2465" spans="2:14" x14ac:dyDescent="0.25">
      <c r="B2465" s="51"/>
      <c r="C2465" s="53"/>
      <c r="D2465" s="54"/>
      <c r="E2465" s="55"/>
      <c r="F2465" s="56"/>
      <c r="G2465" s="56"/>
      <c r="H2465" s="56"/>
      <c r="I2465" s="57"/>
      <c r="J2465" s="55"/>
      <c r="K2465" s="55"/>
      <c r="L2465" s="53"/>
      <c r="M2465" s="58"/>
      <c r="N2465" s="52"/>
    </row>
    <row r="2466" spans="2:14" x14ac:dyDescent="0.25">
      <c r="B2466" s="51"/>
      <c r="C2466" s="53"/>
      <c r="D2466" s="54"/>
      <c r="E2466" s="55"/>
      <c r="F2466" s="56"/>
      <c r="G2466" s="56"/>
      <c r="H2466" s="56"/>
      <c r="I2466" s="57"/>
      <c r="J2466" s="55"/>
      <c r="K2466" s="55"/>
      <c r="L2466" s="53"/>
      <c r="M2466" s="58"/>
      <c r="N2466" s="52"/>
    </row>
    <row r="2467" spans="2:14" x14ac:dyDescent="0.25">
      <c r="B2467" s="51"/>
      <c r="C2467" s="53"/>
      <c r="D2467" s="54"/>
      <c r="E2467" s="55"/>
      <c r="F2467" s="56"/>
      <c r="G2467" s="56"/>
      <c r="H2467" s="56"/>
      <c r="I2467" s="57"/>
      <c r="J2467" s="55"/>
      <c r="K2467" s="55"/>
      <c r="L2467" s="53"/>
      <c r="M2467" s="58"/>
      <c r="N2467" s="52"/>
    </row>
    <row r="2468" spans="2:14" x14ac:dyDescent="0.25">
      <c r="B2468" s="51"/>
      <c r="C2468" s="53"/>
      <c r="D2468" s="54"/>
      <c r="E2468" s="55"/>
      <c r="F2468" s="56"/>
      <c r="G2468" s="56"/>
      <c r="H2468" s="56"/>
      <c r="I2468" s="57"/>
      <c r="J2468" s="55"/>
      <c r="K2468" s="55"/>
      <c r="L2468" s="53"/>
      <c r="M2468" s="58"/>
      <c r="N2468" s="52"/>
    </row>
    <row r="2469" spans="2:14" x14ac:dyDescent="0.25">
      <c r="B2469" s="51"/>
      <c r="C2469" s="53"/>
      <c r="D2469" s="54"/>
      <c r="E2469" s="55"/>
      <c r="F2469" s="56"/>
      <c r="G2469" s="56"/>
      <c r="H2469" s="56"/>
      <c r="I2469" s="57"/>
      <c r="J2469" s="55"/>
      <c r="K2469" s="55"/>
      <c r="L2469" s="53"/>
      <c r="M2469" s="58"/>
      <c r="N2469" s="52"/>
    </row>
    <row r="2470" spans="2:14" x14ac:dyDescent="0.25">
      <c r="B2470" s="51"/>
      <c r="C2470" s="53"/>
      <c r="D2470" s="54"/>
      <c r="E2470" s="55"/>
      <c r="F2470" s="56"/>
      <c r="G2470" s="56"/>
      <c r="H2470" s="56"/>
      <c r="I2470" s="57"/>
      <c r="J2470" s="55"/>
      <c r="K2470" s="55"/>
      <c r="L2470" s="53"/>
      <c r="M2470" s="58"/>
      <c r="N2470" s="52"/>
    </row>
    <row r="2471" spans="2:14" x14ac:dyDescent="0.25">
      <c r="B2471" s="51"/>
      <c r="C2471" s="53"/>
      <c r="D2471" s="54"/>
      <c r="E2471" s="55"/>
      <c r="F2471" s="56"/>
      <c r="G2471" s="56"/>
      <c r="H2471" s="56"/>
      <c r="I2471" s="57"/>
      <c r="J2471" s="55"/>
      <c r="K2471" s="55"/>
      <c r="L2471" s="53"/>
      <c r="M2471" s="58"/>
      <c r="N2471" s="52"/>
    </row>
    <row r="2472" spans="2:14" x14ac:dyDescent="0.25">
      <c r="B2472" s="51"/>
      <c r="C2472" s="53"/>
      <c r="D2472" s="54"/>
      <c r="E2472" s="55"/>
      <c r="F2472" s="56"/>
      <c r="G2472" s="56"/>
      <c r="H2472" s="56"/>
      <c r="I2472" s="57"/>
      <c r="J2472" s="55"/>
      <c r="K2472" s="55"/>
      <c r="L2472" s="53"/>
      <c r="M2472" s="58"/>
      <c r="N2472" s="52"/>
    </row>
    <row r="2473" spans="2:14" x14ac:dyDescent="0.25">
      <c r="B2473" s="51"/>
      <c r="C2473" s="53"/>
      <c r="D2473" s="54"/>
      <c r="E2473" s="55"/>
      <c r="F2473" s="56"/>
      <c r="G2473" s="56"/>
      <c r="H2473" s="56"/>
      <c r="I2473" s="57"/>
      <c r="J2473" s="55"/>
      <c r="K2473" s="55"/>
      <c r="L2473" s="53"/>
      <c r="M2473" s="58"/>
      <c r="N2473" s="52"/>
    </row>
    <row r="2474" spans="2:14" x14ac:dyDescent="0.25">
      <c r="B2474" s="51"/>
      <c r="C2474" s="53"/>
      <c r="D2474" s="54"/>
      <c r="E2474" s="55"/>
      <c r="F2474" s="56"/>
      <c r="G2474" s="56"/>
      <c r="H2474" s="56"/>
      <c r="I2474" s="57"/>
      <c r="J2474" s="55"/>
      <c r="K2474" s="55"/>
      <c r="L2474" s="53"/>
      <c r="M2474" s="58"/>
      <c r="N2474" s="52"/>
    </row>
    <row r="2475" spans="2:14" x14ac:dyDescent="0.25">
      <c r="B2475" s="51"/>
      <c r="C2475" s="53"/>
      <c r="D2475" s="54"/>
      <c r="E2475" s="55"/>
      <c r="F2475" s="56"/>
      <c r="G2475" s="56"/>
      <c r="H2475" s="56"/>
      <c r="I2475" s="57"/>
      <c r="J2475" s="55"/>
      <c r="K2475" s="55"/>
      <c r="L2475" s="53"/>
      <c r="M2475" s="58"/>
      <c r="N2475" s="52"/>
    </row>
    <row r="2476" spans="2:14" x14ac:dyDescent="0.25">
      <c r="B2476" s="51"/>
      <c r="C2476" s="53"/>
      <c r="D2476" s="54"/>
      <c r="E2476" s="55"/>
      <c r="F2476" s="56"/>
      <c r="G2476" s="56"/>
      <c r="H2476" s="56"/>
      <c r="I2476" s="57"/>
      <c r="J2476" s="55"/>
      <c r="K2476" s="55"/>
      <c r="L2476" s="53"/>
      <c r="M2476" s="58"/>
      <c r="N2476" s="52"/>
    </row>
    <row r="2477" spans="2:14" x14ac:dyDescent="0.25">
      <c r="B2477" s="51"/>
      <c r="C2477" s="53"/>
      <c r="D2477" s="54"/>
      <c r="E2477" s="55"/>
      <c r="F2477" s="56"/>
      <c r="G2477" s="56"/>
      <c r="H2477" s="56"/>
      <c r="I2477" s="57"/>
      <c r="J2477" s="55"/>
      <c r="K2477" s="55"/>
      <c r="L2477" s="53"/>
      <c r="M2477" s="58"/>
      <c r="N2477" s="52"/>
    </row>
    <row r="2478" spans="2:14" x14ac:dyDescent="0.25">
      <c r="B2478" s="51"/>
      <c r="C2478" s="53"/>
      <c r="D2478" s="54"/>
      <c r="E2478" s="55"/>
      <c r="F2478" s="56"/>
      <c r="G2478" s="56"/>
      <c r="H2478" s="56"/>
      <c r="I2478" s="57"/>
      <c r="J2478" s="55"/>
      <c r="K2478" s="55"/>
      <c r="L2478" s="53"/>
      <c r="M2478" s="58"/>
      <c r="N2478" s="52"/>
    </row>
    <row r="2479" spans="2:14" x14ac:dyDescent="0.25">
      <c r="B2479" s="51"/>
      <c r="C2479" s="53"/>
      <c r="D2479" s="54"/>
      <c r="E2479" s="55"/>
      <c r="F2479" s="56"/>
      <c r="G2479" s="56"/>
      <c r="H2479" s="56"/>
      <c r="I2479" s="57"/>
      <c r="J2479" s="55"/>
      <c r="K2479" s="55"/>
      <c r="L2479" s="53"/>
      <c r="M2479" s="58"/>
      <c r="N2479" s="52"/>
    </row>
    <row r="2480" spans="2:14" x14ac:dyDescent="0.25">
      <c r="B2480" s="51"/>
      <c r="C2480" s="53"/>
      <c r="D2480" s="54"/>
      <c r="E2480" s="55"/>
      <c r="F2480" s="56"/>
      <c r="G2480" s="56"/>
      <c r="H2480" s="56"/>
      <c r="I2480" s="57"/>
      <c r="J2480" s="55"/>
      <c r="K2480" s="55"/>
      <c r="L2480" s="53"/>
      <c r="M2480" s="58"/>
      <c r="N2480" s="52"/>
    </row>
    <row r="2481" spans="2:14" x14ac:dyDescent="0.25">
      <c r="B2481" s="51"/>
      <c r="C2481" s="53"/>
      <c r="D2481" s="54"/>
      <c r="E2481" s="55"/>
      <c r="F2481" s="56"/>
      <c r="G2481" s="56"/>
      <c r="H2481" s="56"/>
      <c r="I2481" s="57"/>
      <c r="J2481" s="55"/>
      <c r="K2481" s="55"/>
      <c r="L2481" s="53"/>
      <c r="M2481" s="58"/>
      <c r="N2481" s="52"/>
    </row>
    <row r="2482" spans="2:14" x14ac:dyDescent="0.25">
      <c r="B2482" s="51"/>
      <c r="C2482" s="53"/>
      <c r="D2482" s="54"/>
      <c r="E2482" s="55"/>
      <c r="F2482" s="56"/>
      <c r="G2482" s="56"/>
      <c r="H2482" s="56"/>
      <c r="I2482" s="57"/>
      <c r="J2482" s="55"/>
      <c r="K2482" s="55"/>
      <c r="L2482" s="53"/>
      <c r="M2482" s="58"/>
      <c r="N2482" s="52"/>
    </row>
    <row r="2483" spans="2:14" x14ac:dyDescent="0.25">
      <c r="B2483" s="51"/>
      <c r="C2483" s="53"/>
      <c r="D2483" s="54"/>
      <c r="E2483" s="55"/>
      <c r="F2483" s="56"/>
      <c r="G2483" s="56"/>
      <c r="H2483" s="56"/>
      <c r="I2483" s="57"/>
      <c r="J2483" s="55"/>
      <c r="K2483" s="55"/>
      <c r="L2483" s="53"/>
      <c r="M2483" s="58"/>
      <c r="N2483" s="52"/>
    </row>
    <row r="2484" spans="2:14" x14ac:dyDescent="0.25">
      <c r="B2484" s="51"/>
      <c r="C2484" s="53"/>
      <c r="D2484" s="54"/>
      <c r="E2484" s="55"/>
      <c r="F2484" s="56"/>
      <c r="G2484" s="56"/>
      <c r="H2484" s="56"/>
      <c r="I2484" s="57"/>
      <c r="J2484" s="55"/>
      <c r="K2484" s="55"/>
      <c r="L2484" s="53"/>
      <c r="M2484" s="58"/>
      <c r="N2484" s="52"/>
    </row>
    <row r="2485" spans="2:14" x14ac:dyDescent="0.25">
      <c r="B2485" s="51"/>
      <c r="C2485" s="53"/>
      <c r="D2485" s="54"/>
      <c r="E2485" s="55"/>
      <c r="F2485" s="56"/>
      <c r="G2485" s="56"/>
      <c r="H2485" s="56"/>
      <c r="I2485" s="57"/>
      <c r="J2485" s="55"/>
      <c r="K2485" s="55"/>
      <c r="L2485" s="53"/>
      <c r="M2485" s="58"/>
      <c r="N2485" s="52"/>
    </row>
    <row r="2486" spans="2:14" x14ac:dyDescent="0.25">
      <c r="B2486" s="51"/>
      <c r="C2486" s="53"/>
      <c r="D2486" s="54"/>
      <c r="E2486" s="55"/>
      <c r="F2486" s="56"/>
      <c r="G2486" s="56"/>
      <c r="H2486" s="56"/>
      <c r="I2486" s="57"/>
      <c r="J2486" s="55"/>
      <c r="K2486" s="55"/>
      <c r="L2486" s="53"/>
      <c r="M2486" s="58"/>
      <c r="N2486" s="52"/>
    </row>
    <row r="2487" spans="2:14" x14ac:dyDescent="0.25">
      <c r="B2487" s="51"/>
      <c r="C2487" s="53"/>
      <c r="D2487" s="54"/>
      <c r="E2487" s="55"/>
      <c r="F2487" s="56"/>
      <c r="G2487" s="56"/>
      <c r="H2487" s="56"/>
      <c r="I2487" s="57"/>
      <c r="J2487" s="55"/>
      <c r="K2487" s="55"/>
      <c r="L2487" s="53"/>
      <c r="M2487" s="58"/>
      <c r="N2487" s="52"/>
    </row>
    <row r="2488" spans="2:14" x14ac:dyDescent="0.25">
      <c r="B2488" s="51"/>
      <c r="C2488" s="53"/>
      <c r="D2488" s="54"/>
      <c r="E2488" s="55"/>
      <c r="F2488" s="56"/>
      <c r="G2488" s="56"/>
      <c r="H2488" s="56"/>
      <c r="I2488" s="57"/>
      <c r="J2488" s="55"/>
      <c r="K2488" s="55"/>
      <c r="L2488" s="53"/>
      <c r="M2488" s="58"/>
      <c r="N2488" s="52"/>
    </row>
    <row r="2489" spans="2:14" x14ac:dyDescent="0.25">
      <c r="B2489" s="51"/>
      <c r="C2489" s="53"/>
      <c r="D2489" s="54"/>
      <c r="E2489" s="55"/>
      <c r="F2489" s="56"/>
      <c r="G2489" s="56"/>
      <c r="H2489" s="56"/>
      <c r="I2489" s="57"/>
      <c r="J2489" s="55"/>
      <c r="K2489" s="55"/>
      <c r="L2489" s="53"/>
      <c r="M2489" s="58"/>
      <c r="N2489" s="52"/>
    </row>
    <row r="2490" spans="2:14" x14ac:dyDescent="0.25">
      <c r="B2490" s="51"/>
      <c r="C2490" s="53"/>
      <c r="D2490" s="54"/>
      <c r="E2490" s="55"/>
      <c r="F2490" s="56"/>
      <c r="G2490" s="56"/>
      <c r="H2490" s="56"/>
      <c r="I2490" s="57"/>
      <c r="J2490" s="55"/>
      <c r="K2490" s="55"/>
      <c r="L2490" s="53"/>
      <c r="M2490" s="58"/>
      <c r="N2490" s="52"/>
    </row>
    <row r="2491" spans="2:14" x14ac:dyDescent="0.25">
      <c r="B2491" s="51"/>
      <c r="C2491" s="53"/>
      <c r="D2491" s="54"/>
      <c r="E2491" s="55"/>
      <c r="F2491" s="56"/>
      <c r="G2491" s="56"/>
      <c r="H2491" s="56"/>
      <c r="I2491" s="57"/>
      <c r="J2491" s="55"/>
      <c r="K2491" s="55"/>
      <c r="L2491" s="53"/>
      <c r="M2491" s="58"/>
      <c r="N2491" s="52"/>
    </row>
    <row r="2492" spans="2:14" x14ac:dyDescent="0.25">
      <c r="B2492" s="51"/>
      <c r="C2492" s="53"/>
      <c r="D2492" s="54"/>
      <c r="E2492" s="55"/>
      <c r="F2492" s="56"/>
      <c r="G2492" s="56"/>
      <c r="H2492" s="56"/>
      <c r="I2492" s="57"/>
      <c r="J2492" s="55"/>
      <c r="K2492" s="55"/>
      <c r="L2492" s="53"/>
      <c r="M2492" s="58"/>
      <c r="N2492" s="52"/>
    </row>
    <row r="2493" spans="2:14" x14ac:dyDescent="0.25">
      <c r="B2493" s="51"/>
      <c r="C2493" s="53"/>
      <c r="D2493" s="54"/>
      <c r="E2493" s="55"/>
      <c r="F2493" s="56"/>
      <c r="G2493" s="56"/>
      <c r="H2493" s="56"/>
      <c r="I2493" s="57"/>
      <c r="J2493" s="55"/>
      <c r="K2493" s="55"/>
      <c r="L2493" s="53"/>
      <c r="M2493" s="58"/>
      <c r="N2493" s="52"/>
    </row>
    <row r="2494" spans="2:14" x14ac:dyDescent="0.25">
      <c r="B2494" s="51"/>
      <c r="C2494" s="53"/>
      <c r="D2494" s="54"/>
      <c r="E2494" s="55"/>
      <c r="F2494" s="56"/>
      <c r="G2494" s="56"/>
      <c r="H2494" s="56"/>
      <c r="I2494" s="57"/>
      <c r="J2494" s="55"/>
      <c r="K2494" s="55"/>
      <c r="L2494" s="53"/>
      <c r="M2494" s="58"/>
      <c r="N2494" s="52"/>
    </row>
    <row r="2495" spans="2:14" x14ac:dyDescent="0.25">
      <c r="B2495" s="51"/>
      <c r="C2495" s="53"/>
      <c r="D2495" s="54"/>
      <c r="E2495" s="55"/>
      <c r="F2495" s="56"/>
      <c r="G2495" s="56"/>
      <c r="H2495" s="56"/>
      <c r="I2495" s="57"/>
      <c r="J2495" s="55"/>
      <c r="K2495" s="55"/>
      <c r="L2495" s="53"/>
      <c r="M2495" s="58"/>
      <c r="N2495" s="52"/>
    </row>
    <row r="2496" spans="2:14" x14ac:dyDescent="0.25">
      <c r="B2496" s="51"/>
      <c r="C2496" s="53"/>
      <c r="D2496" s="54"/>
      <c r="E2496" s="55"/>
      <c r="F2496" s="56"/>
      <c r="G2496" s="56"/>
      <c r="H2496" s="56"/>
      <c r="I2496" s="57"/>
      <c r="J2496" s="55"/>
      <c r="K2496" s="55"/>
      <c r="L2496" s="53"/>
      <c r="M2496" s="58"/>
      <c r="N2496" s="52"/>
    </row>
    <row r="2497" spans="2:14" x14ac:dyDescent="0.25">
      <c r="B2497" s="51"/>
      <c r="C2497" s="53"/>
      <c r="D2497" s="54"/>
      <c r="E2497" s="55"/>
      <c r="F2497" s="56"/>
      <c r="G2497" s="56"/>
      <c r="H2497" s="56"/>
      <c r="I2497" s="57"/>
      <c r="J2497" s="55"/>
      <c r="K2497" s="55"/>
      <c r="L2497" s="53"/>
      <c r="M2497" s="58"/>
      <c r="N2497" s="52"/>
    </row>
    <row r="2498" spans="2:14" x14ac:dyDescent="0.25">
      <c r="B2498" s="51"/>
      <c r="C2498" s="53"/>
      <c r="D2498" s="54"/>
      <c r="E2498" s="55"/>
      <c r="F2498" s="56"/>
      <c r="G2498" s="56"/>
      <c r="H2498" s="56"/>
      <c r="I2498" s="57"/>
      <c r="J2498" s="55"/>
      <c r="K2498" s="55"/>
      <c r="L2498" s="53"/>
      <c r="M2498" s="58"/>
      <c r="N2498" s="52"/>
    </row>
    <row r="2499" spans="2:14" x14ac:dyDescent="0.25">
      <c r="B2499" s="51"/>
      <c r="C2499" s="53"/>
      <c r="D2499" s="54"/>
      <c r="E2499" s="55"/>
      <c r="F2499" s="56"/>
      <c r="G2499" s="56"/>
      <c r="H2499" s="56"/>
      <c r="I2499" s="57"/>
      <c r="J2499" s="55"/>
      <c r="K2499" s="55"/>
      <c r="L2499" s="53"/>
      <c r="M2499" s="58"/>
      <c r="N2499" s="52"/>
    </row>
    <row r="2500" spans="2:14" x14ac:dyDescent="0.25">
      <c r="B2500" s="51"/>
      <c r="C2500" s="53"/>
      <c r="D2500" s="54"/>
      <c r="E2500" s="55"/>
      <c r="F2500" s="56"/>
      <c r="G2500" s="56"/>
      <c r="H2500" s="56"/>
      <c r="I2500" s="57"/>
      <c r="J2500" s="55"/>
      <c r="K2500" s="55"/>
      <c r="L2500" s="53"/>
      <c r="M2500" s="58"/>
      <c r="N2500" s="52"/>
    </row>
    <row r="2501" spans="2:14" x14ac:dyDescent="0.25">
      <c r="B2501" s="51"/>
      <c r="C2501" s="53"/>
      <c r="D2501" s="54"/>
      <c r="E2501" s="55"/>
      <c r="F2501" s="56"/>
      <c r="G2501" s="56"/>
      <c r="H2501" s="56"/>
      <c r="I2501" s="57"/>
      <c r="J2501" s="55"/>
      <c r="K2501" s="55"/>
      <c r="L2501" s="53"/>
      <c r="M2501" s="58"/>
      <c r="N2501" s="52"/>
    </row>
    <row r="2502" spans="2:14" x14ac:dyDescent="0.25">
      <c r="B2502" s="51"/>
      <c r="C2502" s="53"/>
      <c r="D2502" s="54"/>
      <c r="E2502" s="55"/>
      <c r="F2502" s="56"/>
      <c r="G2502" s="56"/>
      <c r="H2502" s="56"/>
      <c r="I2502" s="57"/>
      <c r="J2502" s="55"/>
      <c r="K2502" s="55"/>
      <c r="L2502" s="53"/>
      <c r="M2502" s="58"/>
      <c r="N2502" s="52"/>
    </row>
    <row r="2503" spans="2:14" x14ac:dyDescent="0.25">
      <c r="B2503" s="51"/>
      <c r="C2503" s="53"/>
      <c r="D2503" s="54"/>
      <c r="E2503" s="55"/>
      <c r="F2503" s="56"/>
      <c r="G2503" s="56"/>
      <c r="H2503" s="56"/>
      <c r="I2503" s="57"/>
      <c r="J2503" s="55"/>
      <c r="K2503" s="55"/>
      <c r="L2503" s="53"/>
      <c r="M2503" s="58"/>
      <c r="N2503" s="52"/>
    </row>
    <row r="2504" spans="2:14" x14ac:dyDescent="0.25">
      <c r="B2504" s="51"/>
      <c r="C2504" s="53"/>
      <c r="D2504" s="54"/>
      <c r="E2504" s="55"/>
      <c r="F2504" s="56"/>
      <c r="G2504" s="56"/>
      <c r="H2504" s="56"/>
      <c r="I2504" s="57"/>
      <c r="J2504" s="55"/>
      <c r="K2504" s="55"/>
      <c r="L2504" s="53"/>
      <c r="M2504" s="58"/>
      <c r="N2504" s="52"/>
    </row>
    <row r="2505" spans="2:14" x14ac:dyDescent="0.25">
      <c r="B2505" s="51"/>
      <c r="C2505" s="53"/>
      <c r="D2505" s="54"/>
      <c r="E2505" s="55"/>
      <c r="F2505" s="56"/>
      <c r="G2505" s="56"/>
      <c r="H2505" s="56"/>
      <c r="I2505" s="57"/>
      <c r="J2505" s="55"/>
      <c r="K2505" s="55"/>
      <c r="L2505" s="53"/>
      <c r="M2505" s="58"/>
      <c r="N2505" s="52"/>
    </row>
    <row r="2506" spans="2:14" x14ac:dyDescent="0.25">
      <c r="B2506" s="51"/>
      <c r="C2506" s="53"/>
      <c r="D2506" s="54"/>
      <c r="E2506" s="55"/>
      <c r="F2506" s="56"/>
      <c r="G2506" s="56"/>
      <c r="H2506" s="56"/>
      <c r="I2506" s="57"/>
      <c r="J2506" s="55"/>
      <c r="K2506" s="55"/>
      <c r="L2506" s="53"/>
      <c r="M2506" s="58"/>
      <c r="N2506" s="52"/>
    </row>
    <row r="2507" spans="2:14" x14ac:dyDescent="0.25">
      <c r="B2507" s="51"/>
      <c r="C2507" s="53"/>
      <c r="D2507" s="54"/>
      <c r="E2507" s="55"/>
      <c r="F2507" s="56"/>
      <c r="G2507" s="56"/>
      <c r="H2507" s="56"/>
      <c r="I2507" s="57"/>
      <c r="J2507" s="55"/>
      <c r="K2507" s="55"/>
      <c r="L2507" s="53"/>
      <c r="M2507" s="58"/>
      <c r="N2507" s="52"/>
    </row>
    <row r="2508" spans="2:14" x14ac:dyDescent="0.25">
      <c r="B2508" s="51"/>
      <c r="C2508" s="53"/>
      <c r="D2508" s="54"/>
      <c r="E2508" s="55"/>
      <c r="F2508" s="56"/>
      <c r="G2508" s="56"/>
      <c r="H2508" s="56"/>
      <c r="I2508" s="57"/>
      <c r="J2508" s="55"/>
      <c r="K2508" s="55"/>
      <c r="L2508" s="53"/>
      <c r="M2508" s="58"/>
      <c r="N2508" s="52"/>
    </row>
    <row r="2509" spans="2:14" x14ac:dyDescent="0.25">
      <c r="B2509" s="51"/>
      <c r="C2509" s="53"/>
      <c r="D2509" s="54"/>
      <c r="E2509" s="55"/>
      <c r="F2509" s="56"/>
      <c r="G2509" s="56"/>
      <c r="H2509" s="56"/>
      <c r="I2509" s="57"/>
      <c r="J2509" s="55"/>
      <c r="K2509" s="55"/>
      <c r="L2509" s="53"/>
      <c r="M2509" s="58"/>
      <c r="N2509" s="52"/>
    </row>
    <row r="2510" spans="2:14" x14ac:dyDescent="0.25">
      <c r="B2510" s="51"/>
      <c r="C2510" s="53"/>
      <c r="D2510" s="54"/>
      <c r="E2510" s="55"/>
      <c r="F2510" s="56"/>
      <c r="G2510" s="56"/>
      <c r="H2510" s="56"/>
      <c r="I2510" s="57"/>
      <c r="J2510" s="55"/>
      <c r="K2510" s="55"/>
      <c r="L2510" s="53"/>
      <c r="M2510" s="58"/>
      <c r="N2510" s="52"/>
    </row>
    <row r="2511" spans="2:14" x14ac:dyDescent="0.25">
      <c r="B2511" s="51"/>
      <c r="C2511" s="53"/>
      <c r="D2511" s="54"/>
      <c r="E2511" s="55"/>
      <c r="F2511" s="56"/>
      <c r="G2511" s="56"/>
      <c r="H2511" s="56"/>
      <c r="I2511" s="57"/>
      <c r="J2511" s="55"/>
      <c r="K2511" s="55"/>
      <c r="L2511" s="53"/>
      <c r="M2511" s="58"/>
      <c r="N2511" s="52"/>
    </row>
    <row r="2512" spans="2:14" x14ac:dyDescent="0.25">
      <c r="B2512" s="51"/>
      <c r="C2512" s="53"/>
      <c r="D2512" s="54"/>
      <c r="E2512" s="55"/>
      <c r="F2512" s="56"/>
      <c r="G2512" s="56"/>
      <c r="H2512" s="56"/>
      <c r="I2512" s="57"/>
      <c r="J2512" s="55"/>
      <c r="K2512" s="55"/>
      <c r="L2512" s="53"/>
      <c r="M2512" s="58"/>
      <c r="N2512" s="52"/>
    </row>
    <row r="2513" spans="2:14" x14ac:dyDescent="0.25">
      <c r="B2513" s="51"/>
      <c r="C2513" s="53"/>
      <c r="D2513" s="54"/>
      <c r="E2513" s="55"/>
      <c r="F2513" s="56"/>
      <c r="G2513" s="56"/>
      <c r="H2513" s="56"/>
      <c r="I2513" s="57"/>
      <c r="J2513" s="55"/>
      <c r="K2513" s="55"/>
      <c r="L2513" s="53"/>
      <c r="M2513" s="58"/>
      <c r="N2513" s="52"/>
    </row>
    <row r="2514" spans="2:14" x14ac:dyDescent="0.25">
      <c r="B2514" s="51"/>
      <c r="C2514" s="53"/>
      <c r="D2514" s="54"/>
      <c r="E2514" s="55"/>
      <c r="F2514" s="56"/>
      <c r="G2514" s="56"/>
      <c r="H2514" s="56"/>
      <c r="I2514" s="57"/>
      <c r="J2514" s="55"/>
      <c r="K2514" s="55"/>
      <c r="L2514" s="53"/>
      <c r="M2514" s="58"/>
      <c r="N2514" s="52"/>
    </row>
    <row r="2515" spans="2:14" x14ac:dyDescent="0.25">
      <c r="B2515" s="51"/>
      <c r="C2515" s="53"/>
      <c r="D2515" s="54"/>
      <c r="E2515" s="55"/>
      <c r="F2515" s="56"/>
      <c r="G2515" s="56"/>
      <c r="H2515" s="56"/>
      <c r="I2515" s="57"/>
      <c r="J2515" s="55"/>
      <c r="K2515" s="55"/>
      <c r="L2515" s="53"/>
      <c r="M2515" s="58"/>
      <c r="N2515" s="52"/>
    </row>
    <row r="2516" spans="2:14" x14ac:dyDescent="0.25">
      <c r="B2516" s="51"/>
      <c r="C2516" s="53"/>
      <c r="D2516" s="54"/>
      <c r="E2516" s="55"/>
      <c r="F2516" s="56"/>
      <c r="G2516" s="56"/>
      <c r="H2516" s="56"/>
      <c r="I2516" s="57"/>
      <c r="J2516" s="55"/>
      <c r="K2516" s="55"/>
      <c r="L2516" s="53"/>
      <c r="M2516" s="58"/>
      <c r="N2516" s="52"/>
    </row>
    <row r="2517" spans="2:14" x14ac:dyDescent="0.25">
      <c r="B2517" s="51"/>
      <c r="C2517" s="53"/>
      <c r="D2517" s="54"/>
      <c r="E2517" s="55"/>
      <c r="F2517" s="56"/>
      <c r="G2517" s="56"/>
      <c r="H2517" s="56"/>
      <c r="I2517" s="57"/>
      <c r="J2517" s="55"/>
      <c r="K2517" s="55"/>
      <c r="L2517" s="53"/>
      <c r="M2517" s="58"/>
      <c r="N2517" s="52"/>
    </row>
    <row r="2518" spans="2:14" x14ac:dyDescent="0.25">
      <c r="B2518" s="51"/>
      <c r="C2518" s="53"/>
      <c r="D2518" s="54"/>
      <c r="E2518" s="55"/>
      <c r="F2518" s="56"/>
      <c r="G2518" s="56"/>
      <c r="H2518" s="56"/>
      <c r="I2518" s="57"/>
      <c r="J2518" s="55"/>
      <c r="K2518" s="55"/>
      <c r="L2518" s="53"/>
      <c r="M2518" s="58"/>
      <c r="N2518" s="52"/>
    </row>
    <row r="2519" spans="2:14" x14ac:dyDescent="0.25">
      <c r="B2519" s="51"/>
      <c r="C2519" s="53"/>
      <c r="D2519" s="54"/>
      <c r="E2519" s="55"/>
      <c r="F2519" s="56"/>
      <c r="G2519" s="56"/>
      <c r="H2519" s="56"/>
      <c r="I2519" s="57"/>
      <c r="J2519" s="55"/>
      <c r="K2519" s="55"/>
      <c r="L2519" s="53"/>
      <c r="M2519" s="58"/>
      <c r="N2519" s="52"/>
    </row>
    <row r="2520" spans="2:14" x14ac:dyDescent="0.25">
      <c r="B2520" s="51"/>
      <c r="C2520" s="53"/>
      <c r="D2520" s="54"/>
      <c r="E2520" s="55"/>
      <c r="F2520" s="56"/>
      <c r="G2520" s="56"/>
      <c r="H2520" s="56"/>
      <c r="I2520" s="57"/>
      <c r="J2520" s="55"/>
      <c r="K2520" s="55"/>
      <c r="L2520" s="53"/>
      <c r="M2520" s="58"/>
      <c r="N2520" s="52"/>
    </row>
    <row r="2521" spans="2:14" x14ac:dyDescent="0.25">
      <c r="B2521" s="51"/>
      <c r="C2521" s="53"/>
      <c r="D2521" s="54"/>
      <c r="E2521" s="55"/>
      <c r="F2521" s="56"/>
      <c r="G2521" s="56"/>
      <c r="H2521" s="56"/>
      <c r="I2521" s="57"/>
      <c r="J2521" s="55"/>
      <c r="K2521" s="55"/>
      <c r="L2521" s="53"/>
      <c r="M2521" s="58"/>
      <c r="N2521" s="52"/>
    </row>
    <row r="2522" spans="2:14" x14ac:dyDescent="0.25">
      <c r="B2522" s="51"/>
      <c r="C2522" s="53"/>
      <c r="D2522" s="54"/>
      <c r="E2522" s="55"/>
      <c r="F2522" s="56"/>
      <c r="G2522" s="56"/>
      <c r="H2522" s="56"/>
      <c r="I2522" s="57"/>
      <c r="J2522" s="55"/>
      <c r="K2522" s="55"/>
      <c r="L2522" s="53"/>
      <c r="M2522" s="58"/>
      <c r="N2522" s="52"/>
    </row>
    <row r="2523" spans="2:14" x14ac:dyDescent="0.25">
      <c r="B2523" s="51"/>
      <c r="C2523" s="53"/>
      <c r="D2523" s="54"/>
      <c r="E2523" s="55"/>
      <c r="F2523" s="56"/>
      <c r="G2523" s="56"/>
      <c r="H2523" s="56"/>
      <c r="I2523" s="57"/>
      <c r="J2523" s="55"/>
      <c r="K2523" s="55"/>
      <c r="L2523" s="53"/>
      <c r="M2523" s="58"/>
      <c r="N2523" s="52"/>
    </row>
    <row r="2524" spans="2:14" x14ac:dyDescent="0.25">
      <c r="B2524" s="51"/>
      <c r="C2524" s="53"/>
      <c r="D2524" s="54"/>
      <c r="E2524" s="55"/>
      <c r="F2524" s="56"/>
      <c r="G2524" s="56"/>
      <c r="H2524" s="56"/>
      <c r="I2524" s="57"/>
      <c r="J2524" s="55"/>
      <c r="K2524" s="55"/>
      <c r="L2524" s="53"/>
      <c r="M2524" s="58"/>
      <c r="N2524" s="52"/>
    </row>
    <row r="2525" spans="2:14" x14ac:dyDescent="0.25">
      <c r="B2525" s="51"/>
      <c r="C2525" s="53"/>
      <c r="D2525" s="54"/>
      <c r="E2525" s="55"/>
      <c r="F2525" s="56"/>
      <c r="G2525" s="56"/>
      <c r="H2525" s="56"/>
      <c r="I2525" s="57"/>
      <c r="J2525" s="55"/>
      <c r="K2525" s="55"/>
      <c r="L2525" s="53"/>
      <c r="M2525" s="58"/>
      <c r="N2525" s="52"/>
    </row>
    <row r="2526" spans="2:14" x14ac:dyDescent="0.25">
      <c r="B2526" s="51"/>
      <c r="C2526" s="53"/>
      <c r="D2526" s="54"/>
      <c r="E2526" s="55"/>
      <c r="F2526" s="56"/>
      <c r="G2526" s="56"/>
      <c r="H2526" s="56"/>
      <c r="I2526" s="57"/>
      <c r="J2526" s="55"/>
      <c r="K2526" s="55"/>
      <c r="L2526" s="53"/>
      <c r="M2526" s="58"/>
      <c r="N2526" s="52"/>
    </row>
    <row r="2527" spans="2:14" x14ac:dyDescent="0.25">
      <c r="B2527" s="51"/>
      <c r="C2527" s="53"/>
      <c r="D2527" s="54"/>
      <c r="E2527" s="55"/>
      <c r="F2527" s="56"/>
      <c r="G2527" s="56"/>
      <c r="H2527" s="56"/>
      <c r="I2527" s="57"/>
      <c r="J2527" s="55"/>
      <c r="K2527" s="55"/>
      <c r="L2527" s="53"/>
      <c r="M2527" s="58"/>
      <c r="N2527" s="52"/>
    </row>
    <row r="2528" spans="2:14" x14ac:dyDescent="0.25">
      <c r="B2528" s="51"/>
      <c r="C2528" s="53"/>
      <c r="D2528" s="54"/>
      <c r="E2528" s="55"/>
      <c r="F2528" s="56"/>
      <c r="G2528" s="56"/>
      <c r="H2528" s="56"/>
      <c r="I2528" s="57"/>
      <c r="J2528" s="55"/>
      <c r="K2528" s="55"/>
      <c r="L2528" s="53"/>
      <c r="M2528" s="58"/>
      <c r="N2528" s="52"/>
    </row>
    <row r="2529" spans="2:14" x14ac:dyDescent="0.25">
      <c r="B2529" s="51"/>
      <c r="C2529" s="53"/>
      <c r="D2529" s="54"/>
      <c r="E2529" s="55"/>
      <c r="F2529" s="56"/>
      <c r="G2529" s="56"/>
      <c r="H2529" s="56"/>
      <c r="I2529" s="57"/>
      <c r="J2529" s="55"/>
      <c r="K2529" s="55"/>
      <c r="L2529" s="53"/>
      <c r="M2529" s="58"/>
      <c r="N2529" s="52"/>
    </row>
    <row r="2530" spans="2:14" x14ac:dyDescent="0.25">
      <c r="B2530" s="51"/>
      <c r="C2530" s="53"/>
      <c r="D2530" s="54"/>
      <c r="E2530" s="55"/>
      <c r="F2530" s="56"/>
      <c r="G2530" s="56"/>
      <c r="H2530" s="56"/>
      <c r="I2530" s="57"/>
      <c r="J2530" s="55"/>
      <c r="K2530" s="55"/>
      <c r="L2530" s="53"/>
      <c r="M2530" s="58"/>
      <c r="N2530" s="52"/>
    </row>
    <row r="2531" spans="2:14" x14ac:dyDescent="0.25">
      <c r="B2531" s="51"/>
      <c r="C2531" s="53"/>
      <c r="D2531" s="54"/>
      <c r="E2531" s="55"/>
      <c r="F2531" s="56"/>
      <c r="G2531" s="56"/>
      <c r="H2531" s="56"/>
      <c r="I2531" s="57"/>
      <c r="J2531" s="55"/>
      <c r="K2531" s="55"/>
      <c r="L2531" s="53"/>
      <c r="M2531" s="58"/>
      <c r="N2531" s="52"/>
    </row>
    <row r="2532" spans="2:14" x14ac:dyDescent="0.25">
      <c r="B2532" s="51"/>
      <c r="C2532" s="53"/>
      <c r="D2532" s="54"/>
      <c r="E2532" s="55"/>
      <c r="F2532" s="56"/>
      <c r="G2532" s="56"/>
      <c r="H2532" s="56"/>
      <c r="I2532" s="57"/>
      <c r="J2532" s="55"/>
      <c r="K2532" s="55"/>
      <c r="L2532" s="53"/>
      <c r="M2532" s="58"/>
      <c r="N2532" s="52"/>
    </row>
    <row r="2533" spans="2:14" x14ac:dyDescent="0.25">
      <c r="B2533" s="51"/>
      <c r="C2533" s="53"/>
      <c r="D2533" s="54"/>
      <c r="E2533" s="55"/>
      <c r="F2533" s="56"/>
      <c r="G2533" s="56"/>
      <c r="H2533" s="56"/>
      <c r="I2533" s="57"/>
      <c r="J2533" s="55"/>
      <c r="K2533" s="55"/>
      <c r="L2533" s="53"/>
      <c r="M2533" s="58"/>
      <c r="N2533" s="52"/>
    </row>
    <row r="2534" spans="2:14" x14ac:dyDescent="0.25">
      <c r="B2534" s="51"/>
      <c r="C2534" s="53"/>
      <c r="D2534" s="54"/>
      <c r="E2534" s="55"/>
      <c r="F2534" s="56"/>
      <c r="G2534" s="56"/>
      <c r="H2534" s="56"/>
      <c r="I2534" s="57"/>
      <c r="J2534" s="55"/>
      <c r="K2534" s="55"/>
      <c r="L2534" s="53"/>
      <c r="M2534" s="58"/>
      <c r="N2534" s="52"/>
    </row>
    <row r="2535" spans="2:14" x14ac:dyDescent="0.25">
      <c r="B2535" s="51"/>
      <c r="C2535" s="53"/>
      <c r="D2535" s="54"/>
      <c r="E2535" s="55"/>
      <c r="F2535" s="56"/>
      <c r="G2535" s="56"/>
      <c r="H2535" s="56"/>
      <c r="I2535" s="57"/>
      <c r="J2535" s="55"/>
      <c r="K2535" s="55"/>
      <c r="L2535" s="53"/>
      <c r="M2535" s="58"/>
      <c r="N2535" s="52"/>
    </row>
    <row r="2536" spans="2:14" x14ac:dyDescent="0.25">
      <c r="B2536" s="51"/>
      <c r="C2536" s="53"/>
      <c r="D2536" s="54"/>
      <c r="E2536" s="55"/>
      <c r="F2536" s="56"/>
      <c r="G2536" s="56"/>
      <c r="H2536" s="56"/>
      <c r="I2536" s="57"/>
      <c r="J2536" s="55"/>
      <c r="K2536" s="55"/>
      <c r="L2536" s="53"/>
      <c r="M2536" s="58"/>
      <c r="N2536" s="52"/>
    </row>
    <row r="2537" spans="2:14" x14ac:dyDescent="0.25">
      <c r="B2537" s="51"/>
      <c r="C2537" s="53"/>
      <c r="D2537" s="54"/>
      <c r="E2537" s="55"/>
      <c r="F2537" s="56"/>
      <c r="G2537" s="56"/>
      <c r="H2537" s="56"/>
      <c r="I2537" s="57"/>
      <c r="J2537" s="55"/>
      <c r="K2537" s="55"/>
      <c r="L2537" s="53"/>
      <c r="M2537" s="58"/>
      <c r="N2537" s="52"/>
    </row>
    <row r="2538" spans="2:14" x14ac:dyDescent="0.25">
      <c r="B2538" s="51"/>
      <c r="C2538" s="53"/>
      <c r="D2538" s="54"/>
      <c r="E2538" s="55"/>
      <c r="F2538" s="56"/>
      <c r="G2538" s="56"/>
      <c r="H2538" s="56"/>
      <c r="I2538" s="57"/>
      <c r="J2538" s="55"/>
      <c r="K2538" s="55"/>
      <c r="L2538" s="53"/>
      <c r="M2538" s="58"/>
      <c r="N2538" s="52"/>
    </row>
    <row r="2539" spans="2:14" x14ac:dyDescent="0.25">
      <c r="B2539" s="51"/>
      <c r="C2539" s="53"/>
      <c r="D2539" s="54"/>
      <c r="E2539" s="55"/>
      <c r="F2539" s="56"/>
      <c r="G2539" s="56"/>
      <c r="H2539" s="56"/>
      <c r="I2539" s="57"/>
      <c r="J2539" s="55"/>
      <c r="K2539" s="55"/>
      <c r="L2539" s="53"/>
      <c r="M2539" s="58"/>
      <c r="N2539" s="52"/>
    </row>
    <row r="2540" spans="2:14" x14ac:dyDescent="0.25">
      <c r="B2540" s="51"/>
      <c r="C2540" s="53"/>
      <c r="D2540" s="54"/>
      <c r="E2540" s="55"/>
      <c r="F2540" s="56"/>
      <c r="G2540" s="56"/>
      <c r="H2540" s="56"/>
      <c r="I2540" s="57"/>
      <c r="J2540" s="55"/>
      <c r="K2540" s="55"/>
      <c r="L2540" s="53"/>
      <c r="M2540" s="58"/>
      <c r="N2540" s="52"/>
    </row>
    <row r="2541" spans="2:14" x14ac:dyDescent="0.25">
      <c r="B2541" s="51"/>
      <c r="C2541" s="53"/>
      <c r="D2541" s="54"/>
      <c r="E2541" s="55"/>
      <c r="F2541" s="56"/>
      <c r="G2541" s="56"/>
      <c r="H2541" s="56"/>
      <c r="I2541" s="57"/>
      <c r="J2541" s="55"/>
      <c r="K2541" s="55"/>
      <c r="L2541" s="53"/>
      <c r="M2541" s="58"/>
      <c r="N2541" s="52"/>
    </row>
    <row r="2542" spans="2:14" x14ac:dyDescent="0.25">
      <c r="B2542" s="51"/>
      <c r="C2542" s="53"/>
      <c r="D2542" s="54"/>
      <c r="E2542" s="55"/>
      <c r="F2542" s="56"/>
      <c r="G2542" s="56"/>
      <c r="H2542" s="56"/>
      <c r="I2542" s="57"/>
      <c r="J2542" s="55"/>
      <c r="K2542" s="55"/>
      <c r="L2542" s="53"/>
      <c r="M2542" s="58"/>
      <c r="N2542" s="52"/>
    </row>
    <row r="2543" spans="2:14" x14ac:dyDescent="0.25">
      <c r="B2543" s="51"/>
      <c r="C2543" s="53"/>
      <c r="D2543" s="54"/>
      <c r="E2543" s="55"/>
      <c r="F2543" s="56"/>
      <c r="G2543" s="56"/>
      <c r="H2543" s="56"/>
      <c r="I2543" s="57"/>
      <c r="J2543" s="55"/>
      <c r="K2543" s="55"/>
      <c r="L2543" s="53"/>
      <c r="M2543" s="58"/>
      <c r="N2543" s="52"/>
    </row>
    <row r="2544" spans="2:14" x14ac:dyDescent="0.25">
      <c r="B2544" s="51"/>
      <c r="C2544" s="53"/>
      <c r="D2544" s="54"/>
      <c r="E2544" s="55"/>
      <c r="F2544" s="56"/>
      <c r="G2544" s="56"/>
      <c r="H2544" s="56"/>
      <c r="I2544" s="57"/>
      <c r="J2544" s="55"/>
      <c r="K2544" s="55"/>
      <c r="L2544" s="53"/>
      <c r="M2544" s="58"/>
      <c r="N2544" s="52"/>
    </row>
    <row r="2545" spans="2:14" x14ac:dyDescent="0.25">
      <c r="B2545" s="51"/>
      <c r="C2545" s="53"/>
      <c r="D2545" s="54"/>
      <c r="E2545" s="55"/>
      <c r="F2545" s="56"/>
      <c r="G2545" s="56"/>
      <c r="H2545" s="56"/>
      <c r="I2545" s="57"/>
      <c r="J2545" s="55"/>
      <c r="K2545" s="55"/>
      <c r="L2545" s="53"/>
      <c r="M2545" s="58"/>
      <c r="N2545" s="52"/>
    </row>
    <row r="2546" spans="2:14" x14ac:dyDescent="0.25">
      <c r="B2546" s="51"/>
      <c r="C2546" s="53"/>
      <c r="D2546" s="54"/>
      <c r="E2546" s="55"/>
      <c r="F2546" s="56"/>
      <c r="G2546" s="56"/>
      <c r="H2546" s="56"/>
      <c r="I2546" s="57"/>
      <c r="J2546" s="55"/>
      <c r="K2546" s="55"/>
      <c r="L2546" s="53"/>
      <c r="M2546" s="58"/>
      <c r="N2546" s="52"/>
    </row>
    <row r="2547" spans="2:14" x14ac:dyDescent="0.25">
      <c r="B2547" s="51"/>
      <c r="C2547" s="53"/>
      <c r="D2547" s="54"/>
      <c r="E2547" s="55"/>
      <c r="F2547" s="56"/>
      <c r="G2547" s="56"/>
      <c r="H2547" s="56"/>
      <c r="I2547" s="57"/>
      <c r="J2547" s="55"/>
      <c r="K2547" s="55"/>
      <c r="L2547" s="53"/>
      <c r="M2547" s="58"/>
      <c r="N2547" s="52"/>
    </row>
    <row r="2548" spans="2:14" x14ac:dyDescent="0.25">
      <c r="B2548" s="51"/>
      <c r="C2548" s="53"/>
      <c r="D2548" s="54"/>
      <c r="E2548" s="55"/>
      <c r="F2548" s="56"/>
      <c r="G2548" s="56"/>
      <c r="H2548" s="56"/>
      <c r="I2548" s="57"/>
      <c r="J2548" s="55"/>
      <c r="K2548" s="55"/>
      <c r="L2548" s="53"/>
      <c r="M2548" s="58"/>
      <c r="N2548" s="52"/>
    </row>
    <row r="2549" spans="2:14" x14ac:dyDescent="0.25">
      <c r="B2549" s="51"/>
      <c r="C2549" s="53"/>
      <c r="D2549" s="54"/>
      <c r="E2549" s="55"/>
      <c r="F2549" s="56"/>
      <c r="G2549" s="56"/>
      <c r="H2549" s="56"/>
      <c r="I2549" s="57"/>
      <c r="J2549" s="55"/>
      <c r="K2549" s="55"/>
      <c r="L2549" s="53"/>
      <c r="M2549" s="58"/>
      <c r="N2549" s="52"/>
    </row>
    <row r="2550" spans="2:14" x14ac:dyDescent="0.25">
      <c r="B2550" s="51"/>
      <c r="C2550" s="53"/>
      <c r="D2550" s="54"/>
      <c r="E2550" s="55"/>
      <c r="F2550" s="56"/>
      <c r="G2550" s="56"/>
      <c r="H2550" s="56"/>
      <c r="I2550" s="57"/>
      <c r="J2550" s="55"/>
      <c r="K2550" s="55"/>
      <c r="L2550" s="53"/>
      <c r="M2550" s="58"/>
      <c r="N2550" s="52"/>
    </row>
    <row r="2551" spans="2:14" x14ac:dyDescent="0.25">
      <c r="B2551" s="51"/>
      <c r="C2551" s="53"/>
      <c r="D2551" s="54"/>
      <c r="E2551" s="55"/>
      <c r="F2551" s="56"/>
      <c r="G2551" s="56"/>
      <c r="H2551" s="56"/>
      <c r="I2551" s="57"/>
      <c r="J2551" s="55"/>
      <c r="K2551" s="55"/>
      <c r="L2551" s="53"/>
      <c r="M2551" s="58"/>
      <c r="N2551" s="52"/>
    </row>
    <row r="2552" spans="2:14" x14ac:dyDescent="0.25">
      <c r="B2552" s="51"/>
      <c r="C2552" s="53"/>
      <c r="D2552" s="54"/>
      <c r="E2552" s="55"/>
      <c r="F2552" s="56"/>
      <c r="G2552" s="56"/>
      <c r="H2552" s="56"/>
      <c r="I2552" s="57"/>
      <c r="J2552" s="55"/>
      <c r="K2552" s="55"/>
      <c r="L2552" s="53"/>
      <c r="M2552" s="58"/>
      <c r="N2552" s="52"/>
    </row>
    <row r="2553" spans="2:14" x14ac:dyDescent="0.25">
      <c r="B2553" s="51"/>
      <c r="C2553" s="53"/>
      <c r="D2553" s="54"/>
      <c r="E2553" s="55"/>
      <c r="F2553" s="56"/>
      <c r="G2553" s="56"/>
      <c r="H2553" s="56"/>
      <c r="I2553" s="57"/>
      <c r="J2553" s="55"/>
      <c r="K2553" s="55"/>
      <c r="L2553" s="53"/>
      <c r="M2553" s="58"/>
      <c r="N2553" s="52"/>
    </row>
    <row r="2554" spans="2:14" x14ac:dyDescent="0.25">
      <c r="B2554" s="51"/>
      <c r="C2554" s="53"/>
      <c r="D2554" s="54"/>
      <c r="E2554" s="55"/>
      <c r="F2554" s="56"/>
      <c r="G2554" s="56"/>
      <c r="H2554" s="56"/>
      <c r="I2554" s="57"/>
      <c r="J2554" s="55"/>
      <c r="K2554" s="55"/>
      <c r="L2554" s="53"/>
      <c r="M2554" s="58"/>
      <c r="N2554" s="52"/>
    </row>
    <row r="2555" spans="2:14" x14ac:dyDescent="0.25">
      <c r="B2555" s="51"/>
      <c r="C2555" s="53"/>
      <c r="D2555" s="54"/>
      <c r="E2555" s="55"/>
      <c r="F2555" s="56"/>
      <c r="G2555" s="56"/>
      <c r="H2555" s="56"/>
      <c r="I2555" s="57"/>
      <c r="J2555" s="55"/>
      <c r="K2555" s="55"/>
      <c r="L2555" s="53"/>
      <c r="M2555" s="58"/>
      <c r="N2555" s="52"/>
    </row>
    <row r="2556" spans="2:14" x14ac:dyDescent="0.25">
      <c r="B2556" s="51"/>
      <c r="C2556" s="53"/>
      <c r="D2556" s="54"/>
      <c r="E2556" s="55"/>
      <c r="F2556" s="56"/>
      <c r="G2556" s="56"/>
      <c r="H2556" s="56"/>
      <c r="I2556" s="57"/>
      <c r="J2556" s="55"/>
      <c r="K2556" s="55"/>
      <c r="L2556" s="53"/>
      <c r="M2556" s="58"/>
      <c r="N2556" s="52"/>
    </row>
    <row r="2557" spans="2:14" x14ac:dyDescent="0.25">
      <c r="B2557" s="51"/>
      <c r="C2557" s="53"/>
      <c r="D2557" s="54"/>
      <c r="E2557" s="55"/>
      <c r="F2557" s="56"/>
      <c r="G2557" s="56"/>
      <c r="H2557" s="56"/>
      <c r="I2557" s="57"/>
      <c r="J2557" s="55"/>
      <c r="K2557" s="55"/>
      <c r="L2557" s="53"/>
      <c r="M2557" s="58"/>
      <c r="N2557" s="52"/>
    </row>
    <row r="2558" spans="2:14" x14ac:dyDescent="0.25">
      <c r="B2558" s="51"/>
      <c r="C2558" s="53"/>
      <c r="D2558" s="54"/>
      <c r="E2558" s="55"/>
      <c r="F2558" s="56"/>
      <c r="G2558" s="56"/>
      <c r="H2558" s="56"/>
      <c r="I2558" s="57"/>
      <c r="J2558" s="55"/>
      <c r="K2558" s="55"/>
      <c r="L2558" s="53"/>
      <c r="M2558" s="58"/>
      <c r="N2558" s="52"/>
    </row>
    <row r="2559" spans="2:14" x14ac:dyDescent="0.25">
      <c r="B2559" s="51"/>
      <c r="C2559" s="53"/>
      <c r="D2559" s="54"/>
      <c r="E2559" s="55"/>
      <c r="F2559" s="56"/>
      <c r="G2559" s="56"/>
      <c r="H2559" s="56"/>
      <c r="I2559" s="57"/>
      <c r="J2559" s="55"/>
      <c r="K2559" s="55"/>
      <c r="L2559" s="53"/>
      <c r="M2559" s="58"/>
      <c r="N2559" s="52"/>
    </row>
    <row r="2560" spans="2:14" x14ac:dyDescent="0.25">
      <c r="B2560" s="51"/>
      <c r="C2560" s="53"/>
      <c r="D2560" s="54"/>
      <c r="E2560" s="55"/>
      <c r="F2560" s="56"/>
      <c r="G2560" s="56"/>
      <c r="H2560" s="56"/>
      <c r="I2560" s="57"/>
      <c r="J2560" s="55"/>
      <c r="K2560" s="55"/>
      <c r="L2560" s="53"/>
      <c r="M2560" s="58"/>
      <c r="N2560" s="52"/>
    </row>
    <row r="2561" spans="2:14" x14ac:dyDescent="0.25">
      <c r="B2561" s="51"/>
      <c r="C2561" s="53"/>
      <c r="D2561" s="54"/>
      <c r="E2561" s="55"/>
      <c r="F2561" s="56"/>
      <c r="G2561" s="56"/>
      <c r="H2561" s="56"/>
      <c r="I2561" s="57"/>
      <c r="J2561" s="55"/>
      <c r="K2561" s="55"/>
      <c r="L2561" s="53"/>
      <c r="M2561" s="58"/>
      <c r="N2561" s="52"/>
    </row>
    <row r="2562" spans="2:14" x14ac:dyDescent="0.25">
      <c r="B2562" s="51"/>
      <c r="C2562" s="53"/>
      <c r="D2562" s="54"/>
      <c r="E2562" s="55"/>
      <c r="F2562" s="56"/>
      <c r="G2562" s="56"/>
      <c r="H2562" s="56"/>
      <c r="I2562" s="57"/>
      <c r="J2562" s="55"/>
      <c r="K2562" s="55"/>
      <c r="L2562" s="53"/>
      <c r="M2562" s="58"/>
      <c r="N2562" s="52"/>
    </row>
    <row r="2563" spans="2:14" x14ac:dyDescent="0.25">
      <c r="B2563" s="51"/>
      <c r="C2563" s="53"/>
      <c r="D2563" s="54"/>
      <c r="E2563" s="55"/>
      <c r="F2563" s="56"/>
      <c r="G2563" s="56"/>
      <c r="H2563" s="56"/>
      <c r="I2563" s="57"/>
      <c r="J2563" s="55"/>
      <c r="K2563" s="55"/>
      <c r="L2563" s="53"/>
      <c r="M2563" s="58"/>
      <c r="N2563" s="52"/>
    </row>
    <row r="2564" spans="2:14" x14ac:dyDescent="0.25">
      <c r="B2564" s="51"/>
      <c r="C2564" s="53"/>
      <c r="D2564" s="54"/>
      <c r="E2564" s="55"/>
      <c r="F2564" s="56"/>
      <c r="G2564" s="56"/>
      <c r="H2564" s="56"/>
      <c r="I2564" s="57"/>
      <c r="J2564" s="55"/>
      <c r="K2564" s="55"/>
      <c r="L2564" s="53"/>
      <c r="M2564" s="58"/>
      <c r="N2564" s="52"/>
    </row>
    <row r="2565" spans="2:14" x14ac:dyDescent="0.25">
      <c r="B2565" s="51"/>
      <c r="C2565" s="53"/>
      <c r="D2565" s="54"/>
      <c r="E2565" s="55"/>
      <c r="F2565" s="56"/>
      <c r="G2565" s="56"/>
      <c r="H2565" s="56"/>
      <c r="I2565" s="57"/>
      <c r="J2565" s="55"/>
      <c r="K2565" s="55"/>
      <c r="L2565" s="53"/>
      <c r="M2565" s="58"/>
      <c r="N2565" s="52"/>
    </row>
    <row r="2566" spans="2:14" x14ac:dyDescent="0.25">
      <c r="B2566" s="51"/>
      <c r="C2566" s="53"/>
      <c r="D2566" s="54"/>
      <c r="E2566" s="55"/>
      <c r="F2566" s="56"/>
      <c r="G2566" s="56"/>
      <c r="H2566" s="56"/>
      <c r="I2566" s="57"/>
      <c r="J2566" s="55"/>
      <c r="K2566" s="55"/>
      <c r="L2566" s="53"/>
      <c r="M2566" s="58"/>
      <c r="N2566" s="52"/>
    </row>
    <row r="2567" spans="2:14" x14ac:dyDescent="0.25">
      <c r="B2567" s="51"/>
      <c r="C2567" s="53"/>
      <c r="D2567" s="54"/>
      <c r="E2567" s="55"/>
      <c r="F2567" s="56"/>
      <c r="G2567" s="56"/>
      <c r="H2567" s="56"/>
      <c r="I2567" s="57"/>
      <c r="J2567" s="55"/>
      <c r="K2567" s="55"/>
      <c r="L2567" s="53"/>
      <c r="M2567" s="58"/>
      <c r="N2567" s="52"/>
    </row>
    <row r="2568" spans="2:14" x14ac:dyDescent="0.25">
      <c r="B2568" s="51"/>
      <c r="C2568" s="53"/>
      <c r="D2568" s="54"/>
      <c r="E2568" s="55"/>
      <c r="F2568" s="56"/>
      <c r="G2568" s="56"/>
      <c r="H2568" s="56"/>
      <c r="I2568" s="57"/>
      <c r="J2568" s="55"/>
      <c r="K2568" s="55"/>
      <c r="L2568" s="53"/>
      <c r="M2568" s="58"/>
      <c r="N2568" s="52"/>
    </row>
    <row r="2569" spans="2:14" x14ac:dyDescent="0.25">
      <c r="B2569" s="51"/>
      <c r="C2569" s="53"/>
      <c r="D2569" s="54"/>
      <c r="E2569" s="55"/>
      <c r="F2569" s="56"/>
      <c r="G2569" s="56"/>
      <c r="H2569" s="56"/>
      <c r="I2569" s="57"/>
      <c r="J2569" s="55"/>
      <c r="K2569" s="55"/>
      <c r="L2569" s="53"/>
      <c r="M2569" s="58"/>
      <c r="N2569" s="52"/>
    </row>
    <row r="2570" spans="2:14" x14ac:dyDescent="0.25">
      <c r="B2570" s="51"/>
      <c r="C2570" s="53"/>
      <c r="D2570" s="54"/>
      <c r="E2570" s="55"/>
      <c r="F2570" s="56"/>
      <c r="G2570" s="56"/>
      <c r="H2570" s="56"/>
      <c r="I2570" s="57"/>
      <c r="J2570" s="55"/>
      <c r="K2570" s="55"/>
      <c r="L2570" s="53"/>
      <c r="M2570" s="58"/>
      <c r="N2570" s="52"/>
    </row>
    <row r="2571" spans="2:14" x14ac:dyDescent="0.25">
      <c r="B2571" s="51"/>
      <c r="C2571" s="53"/>
      <c r="D2571" s="54"/>
      <c r="E2571" s="55"/>
      <c r="F2571" s="56"/>
      <c r="G2571" s="56"/>
      <c r="H2571" s="56"/>
      <c r="I2571" s="57"/>
      <c r="J2571" s="55"/>
      <c r="K2571" s="55"/>
      <c r="L2571" s="53"/>
      <c r="M2571" s="58"/>
      <c r="N2571" s="52"/>
    </row>
    <row r="2572" spans="2:14" x14ac:dyDescent="0.25">
      <c r="B2572" s="51"/>
      <c r="C2572" s="53"/>
      <c r="D2572" s="54"/>
      <c r="E2572" s="55"/>
      <c r="F2572" s="56"/>
      <c r="G2572" s="56"/>
      <c r="H2572" s="56"/>
      <c r="I2572" s="57"/>
      <c r="J2572" s="55"/>
      <c r="K2572" s="55"/>
      <c r="L2572" s="53"/>
      <c r="M2572" s="58"/>
      <c r="N2572" s="52"/>
    </row>
    <row r="2573" spans="2:14" x14ac:dyDescent="0.25">
      <c r="B2573" s="51"/>
      <c r="C2573" s="53"/>
      <c r="D2573" s="54"/>
      <c r="E2573" s="55"/>
      <c r="F2573" s="56"/>
      <c r="G2573" s="56"/>
      <c r="H2573" s="56"/>
      <c r="I2573" s="57"/>
      <c r="J2573" s="55"/>
      <c r="K2573" s="55"/>
      <c r="L2573" s="53"/>
      <c r="M2573" s="58"/>
      <c r="N2573" s="52"/>
    </row>
    <row r="2574" spans="2:14" x14ac:dyDescent="0.25">
      <c r="B2574" s="51"/>
      <c r="C2574" s="53"/>
      <c r="D2574" s="54"/>
      <c r="E2574" s="55"/>
      <c r="F2574" s="56"/>
      <c r="G2574" s="56"/>
      <c r="H2574" s="56"/>
      <c r="I2574" s="57"/>
      <c r="J2574" s="55"/>
      <c r="K2574" s="55"/>
      <c r="L2574" s="53"/>
      <c r="M2574" s="58"/>
      <c r="N2574" s="52"/>
    </row>
    <row r="2575" spans="2:14" x14ac:dyDescent="0.25">
      <c r="B2575" s="51"/>
      <c r="C2575" s="53"/>
      <c r="D2575" s="54"/>
      <c r="E2575" s="55"/>
      <c r="F2575" s="56"/>
      <c r="G2575" s="56"/>
      <c r="H2575" s="56"/>
      <c r="I2575" s="57"/>
      <c r="J2575" s="55"/>
      <c r="K2575" s="55"/>
      <c r="L2575" s="53"/>
      <c r="M2575" s="58"/>
      <c r="N2575" s="52"/>
    </row>
    <row r="2576" spans="2:14" x14ac:dyDescent="0.25">
      <c r="B2576" s="51"/>
      <c r="C2576" s="53"/>
      <c r="D2576" s="54"/>
      <c r="E2576" s="55"/>
      <c r="F2576" s="56"/>
      <c r="G2576" s="56"/>
      <c r="H2576" s="56"/>
      <c r="I2576" s="57"/>
      <c r="J2576" s="55"/>
      <c r="K2576" s="55"/>
      <c r="L2576" s="53"/>
      <c r="M2576" s="58"/>
      <c r="N2576" s="52"/>
    </row>
    <row r="2577" spans="2:14" x14ac:dyDescent="0.25">
      <c r="B2577" s="51"/>
      <c r="C2577" s="53"/>
      <c r="D2577" s="54"/>
      <c r="E2577" s="55"/>
      <c r="F2577" s="56"/>
      <c r="G2577" s="56"/>
      <c r="H2577" s="56"/>
      <c r="I2577" s="57"/>
      <c r="J2577" s="55"/>
      <c r="K2577" s="55"/>
      <c r="L2577" s="53"/>
      <c r="M2577" s="58"/>
      <c r="N2577" s="52"/>
    </row>
    <row r="2578" spans="2:14" x14ac:dyDescent="0.25">
      <c r="B2578" s="51"/>
      <c r="C2578" s="53"/>
      <c r="D2578" s="54"/>
      <c r="E2578" s="55"/>
      <c r="F2578" s="56"/>
      <c r="G2578" s="56"/>
      <c r="H2578" s="56"/>
      <c r="I2578" s="57"/>
      <c r="J2578" s="55"/>
      <c r="K2578" s="55"/>
      <c r="L2578" s="53"/>
      <c r="M2578" s="58"/>
      <c r="N2578" s="52"/>
    </row>
    <row r="2579" spans="2:14" x14ac:dyDescent="0.25">
      <c r="B2579" s="51"/>
      <c r="C2579" s="53"/>
      <c r="D2579" s="54"/>
      <c r="E2579" s="55"/>
      <c r="F2579" s="56"/>
      <c r="G2579" s="56"/>
      <c r="H2579" s="56"/>
      <c r="I2579" s="57"/>
      <c r="J2579" s="55"/>
      <c r="K2579" s="55"/>
      <c r="L2579" s="53"/>
      <c r="M2579" s="58"/>
      <c r="N2579" s="52"/>
    </row>
    <row r="2580" spans="2:14" x14ac:dyDescent="0.25">
      <c r="B2580" s="51"/>
      <c r="C2580" s="53"/>
      <c r="D2580" s="54"/>
      <c r="E2580" s="55"/>
      <c r="F2580" s="56"/>
      <c r="G2580" s="56"/>
      <c r="H2580" s="56"/>
      <c r="I2580" s="57"/>
      <c r="J2580" s="55"/>
      <c r="K2580" s="55"/>
      <c r="L2580" s="53"/>
      <c r="M2580" s="58"/>
      <c r="N2580" s="52"/>
    </row>
    <row r="2581" spans="2:14" x14ac:dyDescent="0.25">
      <c r="B2581" s="51"/>
      <c r="C2581" s="53"/>
      <c r="D2581" s="54"/>
      <c r="E2581" s="55"/>
      <c r="F2581" s="56"/>
      <c r="G2581" s="56"/>
      <c r="H2581" s="56"/>
      <c r="I2581" s="57"/>
      <c r="J2581" s="55"/>
      <c r="K2581" s="55"/>
      <c r="L2581" s="53"/>
      <c r="M2581" s="58"/>
      <c r="N2581" s="52"/>
    </row>
    <row r="2582" spans="2:14" x14ac:dyDescent="0.25">
      <c r="B2582" s="51"/>
      <c r="C2582" s="53"/>
      <c r="D2582" s="54"/>
      <c r="E2582" s="55"/>
      <c r="F2582" s="56"/>
      <c r="G2582" s="56"/>
      <c r="H2582" s="56"/>
      <c r="I2582" s="57"/>
      <c r="J2582" s="55"/>
      <c r="K2582" s="55"/>
      <c r="L2582" s="53"/>
      <c r="M2582" s="58"/>
      <c r="N2582" s="52"/>
    </row>
    <row r="2583" spans="2:14" x14ac:dyDescent="0.25">
      <c r="B2583" s="51"/>
      <c r="C2583" s="53"/>
      <c r="D2583" s="54"/>
      <c r="E2583" s="55"/>
      <c r="F2583" s="56"/>
      <c r="G2583" s="56"/>
      <c r="H2583" s="56"/>
      <c r="I2583" s="57"/>
      <c r="J2583" s="55"/>
      <c r="K2583" s="55"/>
      <c r="L2583" s="53"/>
      <c r="M2583" s="58"/>
      <c r="N2583" s="52"/>
    </row>
    <row r="2584" spans="2:14" x14ac:dyDescent="0.25">
      <c r="B2584" s="51"/>
      <c r="C2584" s="53"/>
      <c r="D2584" s="54"/>
      <c r="E2584" s="55"/>
      <c r="F2584" s="56"/>
      <c r="G2584" s="56"/>
      <c r="H2584" s="56"/>
      <c r="I2584" s="57"/>
      <c r="J2584" s="55"/>
      <c r="K2584" s="55"/>
      <c r="L2584" s="53"/>
      <c r="M2584" s="58"/>
      <c r="N2584" s="52"/>
    </row>
    <row r="2585" spans="2:14" x14ac:dyDescent="0.25">
      <c r="B2585" s="51"/>
      <c r="C2585" s="53"/>
      <c r="D2585" s="54"/>
      <c r="E2585" s="55"/>
      <c r="F2585" s="56"/>
      <c r="G2585" s="56"/>
      <c r="H2585" s="56"/>
      <c r="I2585" s="57"/>
      <c r="J2585" s="55"/>
      <c r="K2585" s="55"/>
      <c r="L2585" s="53"/>
      <c r="M2585" s="58"/>
      <c r="N2585" s="52"/>
    </row>
    <row r="2586" spans="2:14" x14ac:dyDescent="0.25">
      <c r="B2586" s="51"/>
      <c r="C2586" s="53"/>
      <c r="D2586" s="54"/>
      <c r="E2586" s="55"/>
      <c r="F2586" s="56"/>
      <c r="G2586" s="56"/>
      <c r="H2586" s="56"/>
      <c r="I2586" s="57"/>
      <c r="J2586" s="55"/>
      <c r="K2586" s="55"/>
      <c r="L2586" s="53"/>
      <c r="M2586" s="58"/>
      <c r="N2586" s="52"/>
    </row>
    <row r="2587" spans="2:14" x14ac:dyDescent="0.25">
      <c r="B2587" s="51"/>
      <c r="C2587" s="53"/>
      <c r="D2587" s="54"/>
      <c r="E2587" s="55"/>
      <c r="F2587" s="56"/>
      <c r="G2587" s="56"/>
      <c r="H2587" s="56"/>
      <c r="I2587" s="57"/>
      <c r="J2587" s="55"/>
      <c r="K2587" s="55"/>
      <c r="L2587" s="53"/>
      <c r="M2587" s="58"/>
      <c r="N2587" s="52"/>
    </row>
    <row r="2588" spans="2:14" x14ac:dyDescent="0.25">
      <c r="B2588" s="51"/>
      <c r="C2588" s="53"/>
      <c r="D2588" s="54"/>
      <c r="E2588" s="55"/>
      <c r="F2588" s="56"/>
      <c r="G2588" s="56"/>
      <c r="H2588" s="56"/>
      <c r="I2588" s="57"/>
      <c r="J2588" s="55"/>
      <c r="K2588" s="55"/>
      <c r="L2588" s="53"/>
      <c r="M2588" s="58"/>
      <c r="N2588" s="52"/>
    </row>
    <row r="2589" spans="2:14" x14ac:dyDescent="0.25">
      <c r="B2589" s="51"/>
      <c r="C2589" s="53"/>
      <c r="D2589" s="54"/>
      <c r="E2589" s="55"/>
      <c r="F2589" s="56"/>
      <c r="G2589" s="56"/>
      <c r="H2589" s="56"/>
      <c r="I2589" s="57"/>
      <c r="J2589" s="55"/>
      <c r="K2589" s="55"/>
      <c r="L2589" s="53"/>
      <c r="M2589" s="58"/>
      <c r="N2589" s="52"/>
    </row>
    <row r="2590" spans="2:14" x14ac:dyDescent="0.25">
      <c r="B2590" s="51"/>
      <c r="C2590" s="53"/>
      <c r="D2590" s="54"/>
      <c r="E2590" s="55"/>
      <c r="F2590" s="56"/>
      <c r="G2590" s="56"/>
      <c r="H2590" s="56"/>
      <c r="I2590" s="57"/>
      <c r="J2590" s="55"/>
      <c r="K2590" s="55"/>
      <c r="L2590" s="53"/>
      <c r="M2590" s="58"/>
      <c r="N2590" s="52"/>
    </row>
    <row r="2591" spans="2:14" x14ac:dyDescent="0.25">
      <c r="B2591" s="51"/>
      <c r="C2591" s="53"/>
      <c r="D2591" s="54"/>
      <c r="E2591" s="55"/>
      <c r="F2591" s="56"/>
      <c r="G2591" s="56"/>
      <c r="H2591" s="56"/>
      <c r="I2591" s="57"/>
      <c r="J2591" s="55"/>
      <c r="K2591" s="55"/>
      <c r="L2591" s="53"/>
      <c r="M2591" s="58"/>
      <c r="N2591" s="52"/>
    </row>
    <row r="2592" spans="2:14" x14ac:dyDescent="0.25">
      <c r="B2592" s="51"/>
      <c r="C2592" s="53"/>
      <c r="D2592" s="54"/>
      <c r="E2592" s="55"/>
      <c r="F2592" s="56"/>
      <c r="G2592" s="56"/>
      <c r="H2592" s="56"/>
      <c r="I2592" s="57"/>
      <c r="J2592" s="55"/>
      <c r="K2592" s="55"/>
      <c r="L2592" s="53"/>
      <c r="M2592" s="58"/>
      <c r="N2592" s="52"/>
    </row>
    <row r="2593" spans="2:14" x14ac:dyDescent="0.25">
      <c r="B2593" s="51"/>
      <c r="C2593" s="53"/>
      <c r="D2593" s="54"/>
      <c r="E2593" s="55"/>
      <c r="F2593" s="56"/>
      <c r="G2593" s="56"/>
      <c r="H2593" s="56"/>
      <c r="I2593" s="57"/>
      <c r="J2593" s="55"/>
      <c r="K2593" s="55"/>
      <c r="L2593" s="53"/>
      <c r="M2593" s="58"/>
      <c r="N2593" s="52"/>
    </row>
    <row r="2594" spans="2:14" x14ac:dyDescent="0.25">
      <c r="B2594" s="51"/>
      <c r="C2594" s="53"/>
      <c r="D2594" s="54"/>
      <c r="E2594" s="55"/>
      <c r="F2594" s="56"/>
      <c r="G2594" s="56"/>
      <c r="H2594" s="56"/>
      <c r="I2594" s="57"/>
      <c r="J2594" s="55"/>
      <c r="K2594" s="55"/>
      <c r="L2594" s="53"/>
      <c r="M2594" s="58"/>
      <c r="N2594" s="52"/>
    </row>
    <row r="2595" spans="2:14" x14ac:dyDescent="0.25">
      <c r="B2595" s="51"/>
      <c r="C2595" s="53"/>
      <c r="D2595" s="54"/>
      <c r="E2595" s="55"/>
      <c r="F2595" s="56"/>
      <c r="G2595" s="56"/>
      <c r="H2595" s="56"/>
      <c r="I2595" s="57"/>
      <c r="J2595" s="55"/>
      <c r="K2595" s="55"/>
      <c r="L2595" s="53"/>
      <c r="M2595" s="58"/>
      <c r="N2595" s="52"/>
    </row>
    <row r="2596" spans="2:14" x14ac:dyDescent="0.25">
      <c r="B2596" s="51"/>
      <c r="C2596" s="53"/>
      <c r="D2596" s="54"/>
      <c r="E2596" s="55"/>
      <c r="F2596" s="56"/>
      <c r="G2596" s="56"/>
      <c r="H2596" s="56"/>
      <c r="I2596" s="57"/>
      <c r="J2596" s="55"/>
      <c r="K2596" s="55"/>
      <c r="L2596" s="53"/>
      <c r="M2596" s="58"/>
      <c r="N2596" s="52"/>
    </row>
    <row r="2597" spans="2:14" x14ac:dyDescent="0.25">
      <c r="B2597" s="51"/>
      <c r="C2597" s="53"/>
      <c r="D2597" s="54"/>
      <c r="E2597" s="55"/>
      <c r="F2597" s="56"/>
      <c r="G2597" s="56"/>
      <c r="H2597" s="56"/>
      <c r="I2597" s="57"/>
      <c r="J2597" s="55"/>
      <c r="K2597" s="55"/>
      <c r="L2597" s="53"/>
      <c r="M2597" s="58"/>
      <c r="N2597" s="52"/>
    </row>
    <row r="2598" spans="2:14" x14ac:dyDescent="0.25">
      <c r="B2598" s="51"/>
      <c r="C2598" s="53"/>
      <c r="D2598" s="54"/>
      <c r="E2598" s="55"/>
      <c r="F2598" s="56"/>
      <c r="G2598" s="56"/>
      <c r="H2598" s="56"/>
      <c r="I2598" s="57"/>
      <c r="J2598" s="55"/>
      <c r="K2598" s="55"/>
      <c r="L2598" s="53"/>
      <c r="M2598" s="58"/>
      <c r="N2598" s="52"/>
    </row>
    <row r="2599" spans="2:14" x14ac:dyDescent="0.25">
      <c r="B2599" s="51"/>
      <c r="C2599" s="53"/>
      <c r="D2599" s="54"/>
      <c r="E2599" s="55"/>
      <c r="F2599" s="56"/>
      <c r="G2599" s="56"/>
      <c r="H2599" s="56"/>
      <c r="I2599" s="57"/>
      <c r="J2599" s="55"/>
      <c r="K2599" s="55"/>
      <c r="L2599" s="53"/>
      <c r="M2599" s="58"/>
      <c r="N2599" s="52"/>
    </row>
    <row r="2600" spans="2:14" x14ac:dyDescent="0.25">
      <c r="B2600" s="51"/>
      <c r="C2600" s="53"/>
      <c r="D2600" s="54"/>
      <c r="E2600" s="55"/>
      <c r="F2600" s="56"/>
      <c r="G2600" s="56"/>
      <c r="H2600" s="56"/>
      <c r="I2600" s="57"/>
      <c r="J2600" s="55"/>
      <c r="K2600" s="55"/>
      <c r="L2600" s="53"/>
      <c r="M2600" s="58"/>
      <c r="N2600" s="52"/>
    </row>
    <row r="2601" spans="2:14" x14ac:dyDescent="0.25">
      <c r="B2601" s="51"/>
      <c r="C2601" s="53"/>
      <c r="D2601" s="54"/>
      <c r="E2601" s="55"/>
      <c r="F2601" s="56"/>
      <c r="G2601" s="56"/>
      <c r="H2601" s="56"/>
      <c r="I2601" s="57"/>
      <c r="J2601" s="55"/>
      <c r="K2601" s="55"/>
      <c r="L2601" s="53"/>
      <c r="M2601" s="58"/>
      <c r="N2601" s="52"/>
    </row>
    <row r="2602" spans="2:14" x14ac:dyDescent="0.25">
      <c r="B2602" s="51"/>
      <c r="C2602" s="53"/>
      <c r="D2602" s="54"/>
      <c r="E2602" s="55"/>
      <c r="F2602" s="56"/>
      <c r="G2602" s="56"/>
      <c r="H2602" s="56"/>
      <c r="I2602" s="57"/>
      <c r="J2602" s="55"/>
      <c r="K2602" s="55"/>
      <c r="L2602" s="53"/>
      <c r="M2602" s="58"/>
      <c r="N2602" s="52"/>
    </row>
    <row r="2603" spans="2:14" x14ac:dyDescent="0.25">
      <c r="B2603" s="51"/>
      <c r="C2603" s="53"/>
      <c r="D2603" s="54"/>
      <c r="E2603" s="55"/>
      <c r="F2603" s="56"/>
      <c r="G2603" s="56"/>
      <c r="H2603" s="56"/>
      <c r="I2603" s="57"/>
      <c r="J2603" s="55"/>
      <c r="K2603" s="55"/>
      <c r="L2603" s="53"/>
      <c r="M2603" s="58"/>
      <c r="N2603" s="52"/>
    </row>
    <row r="2604" spans="2:14" x14ac:dyDescent="0.25">
      <c r="B2604" s="51"/>
      <c r="C2604" s="53"/>
      <c r="D2604" s="54"/>
      <c r="E2604" s="55"/>
      <c r="F2604" s="56"/>
      <c r="G2604" s="56"/>
      <c r="H2604" s="56"/>
      <c r="I2604" s="57"/>
      <c r="J2604" s="55"/>
      <c r="K2604" s="55"/>
      <c r="L2604" s="53"/>
      <c r="M2604" s="58"/>
      <c r="N2604" s="52"/>
    </row>
    <row r="2605" spans="2:14" x14ac:dyDescent="0.25">
      <c r="B2605" s="51"/>
      <c r="C2605" s="53"/>
      <c r="D2605" s="54"/>
      <c r="E2605" s="55"/>
      <c r="F2605" s="56"/>
      <c r="G2605" s="56"/>
      <c r="H2605" s="56"/>
      <c r="I2605" s="57"/>
      <c r="J2605" s="55"/>
      <c r="K2605" s="55"/>
      <c r="L2605" s="53"/>
      <c r="M2605" s="58"/>
      <c r="N2605" s="52"/>
    </row>
    <row r="2606" spans="2:14" x14ac:dyDescent="0.25">
      <c r="B2606" s="51"/>
      <c r="C2606" s="53"/>
      <c r="D2606" s="54"/>
      <c r="E2606" s="55"/>
      <c r="F2606" s="56"/>
      <c r="G2606" s="56"/>
      <c r="H2606" s="56"/>
      <c r="I2606" s="57"/>
      <c r="J2606" s="55"/>
      <c r="K2606" s="55"/>
      <c r="L2606" s="53"/>
      <c r="M2606" s="58"/>
      <c r="N2606" s="52"/>
    </row>
    <row r="2607" spans="2:14" x14ac:dyDescent="0.25">
      <c r="B2607" s="51"/>
      <c r="C2607" s="53"/>
      <c r="D2607" s="54"/>
      <c r="E2607" s="55"/>
      <c r="F2607" s="56"/>
      <c r="G2607" s="56"/>
      <c r="H2607" s="56"/>
      <c r="I2607" s="57"/>
      <c r="J2607" s="55"/>
      <c r="K2607" s="55"/>
      <c r="L2607" s="53"/>
      <c r="M2607" s="58"/>
      <c r="N2607" s="52"/>
    </row>
    <row r="2608" spans="2:14" x14ac:dyDescent="0.25">
      <c r="B2608" s="51"/>
      <c r="C2608" s="53"/>
      <c r="D2608" s="54"/>
      <c r="E2608" s="55"/>
      <c r="F2608" s="56"/>
      <c r="G2608" s="56"/>
      <c r="H2608" s="56"/>
      <c r="I2608" s="57"/>
      <c r="J2608" s="55"/>
      <c r="K2608" s="55"/>
      <c r="L2608" s="53"/>
      <c r="M2608" s="58"/>
      <c r="N2608" s="52"/>
    </row>
    <row r="2609" spans="2:14" x14ac:dyDescent="0.25">
      <c r="B2609" s="51"/>
      <c r="C2609" s="53"/>
      <c r="D2609" s="54"/>
      <c r="E2609" s="55"/>
      <c r="F2609" s="56"/>
      <c r="G2609" s="56"/>
      <c r="H2609" s="56"/>
      <c r="I2609" s="57"/>
      <c r="J2609" s="55"/>
      <c r="K2609" s="55"/>
      <c r="L2609" s="53"/>
      <c r="M2609" s="58"/>
      <c r="N2609" s="52"/>
    </row>
    <row r="2610" spans="2:14" x14ac:dyDescent="0.25">
      <c r="B2610" s="51"/>
      <c r="C2610" s="53"/>
      <c r="D2610" s="54"/>
      <c r="E2610" s="55"/>
      <c r="F2610" s="56"/>
      <c r="G2610" s="56"/>
      <c r="H2610" s="56"/>
      <c r="I2610" s="57"/>
      <c r="J2610" s="55"/>
      <c r="K2610" s="55"/>
      <c r="L2610" s="53"/>
      <c r="M2610" s="58"/>
      <c r="N2610" s="52"/>
    </row>
    <row r="2611" spans="2:14" x14ac:dyDescent="0.25">
      <c r="B2611" s="51"/>
      <c r="C2611" s="53"/>
      <c r="D2611" s="54"/>
      <c r="E2611" s="55"/>
      <c r="F2611" s="56"/>
      <c r="G2611" s="56"/>
      <c r="H2611" s="56"/>
      <c r="I2611" s="57"/>
      <c r="J2611" s="55"/>
      <c r="K2611" s="55"/>
      <c r="L2611" s="53"/>
      <c r="M2611" s="58"/>
      <c r="N2611" s="52"/>
    </row>
    <row r="2612" spans="2:14" x14ac:dyDescent="0.25">
      <c r="B2612" s="51"/>
      <c r="C2612" s="53"/>
      <c r="D2612" s="54"/>
      <c r="E2612" s="55"/>
      <c r="F2612" s="56"/>
      <c r="G2612" s="56"/>
      <c r="H2612" s="56"/>
      <c r="I2612" s="57"/>
      <c r="J2612" s="55"/>
      <c r="K2612" s="55"/>
      <c r="L2612" s="53"/>
      <c r="M2612" s="58"/>
      <c r="N2612" s="52"/>
    </row>
    <row r="2613" spans="2:14" x14ac:dyDescent="0.25">
      <c r="B2613" s="51"/>
      <c r="C2613" s="53"/>
      <c r="D2613" s="54"/>
      <c r="E2613" s="55"/>
      <c r="F2613" s="56"/>
      <c r="G2613" s="56"/>
      <c r="H2613" s="56"/>
      <c r="I2613" s="57"/>
      <c r="J2613" s="55"/>
      <c r="K2613" s="55"/>
      <c r="L2613" s="53"/>
      <c r="M2613" s="58"/>
      <c r="N2613" s="52"/>
    </row>
    <row r="2614" spans="2:14" x14ac:dyDescent="0.25">
      <c r="B2614" s="51"/>
      <c r="C2614" s="53"/>
      <c r="D2614" s="54"/>
      <c r="E2614" s="55"/>
      <c r="F2614" s="56"/>
      <c r="G2614" s="56"/>
      <c r="H2614" s="56"/>
      <c r="I2614" s="57"/>
      <c r="J2614" s="55"/>
      <c r="K2614" s="55"/>
      <c r="L2614" s="53"/>
      <c r="M2614" s="58"/>
      <c r="N2614" s="52"/>
    </row>
    <row r="2615" spans="2:14" x14ac:dyDescent="0.25">
      <c r="B2615" s="51"/>
      <c r="C2615" s="53"/>
      <c r="D2615" s="54"/>
      <c r="E2615" s="55"/>
      <c r="F2615" s="56"/>
      <c r="G2615" s="56"/>
      <c r="H2615" s="56"/>
      <c r="I2615" s="57"/>
      <c r="J2615" s="55"/>
      <c r="K2615" s="55"/>
      <c r="L2615" s="53"/>
      <c r="M2615" s="58"/>
      <c r="N2615" s="52"/>
    </row>
    <row r="2616" spans="2:14" x14ac:dyDescent="0.25">
      <c r="B2616" s="51"/>
      <c r="C2616" s="53"/>
      <c r="D2616" s="54"/>
      <c r="E2616" s="55"/>
      <c r="F2616" s="56"/>
      <c r="G2616" s="56"/>
      <c r="H2616" s="56"/>
      <c r="I2616" s="57"/>
      <c r="J2616" s="55"/>
      <c r="K2616" s="55"/>
      <c r="L2616" s="53"/>
      <c r="M2616" s="58"/>
      <c r="N2616" s="52"/>
    </row>
    <row r="2617" spans="2:14" x14ac:dyDescent="0.25">
      <c r="B2617" s="51"/>
      <c r="C2617" s="53"/>
      <c r="D2617" s="54"/>
      <c r="E2617" s="55"/>
      <c r="F2617" s="56"/>
      <c r="G2617" s="56"/>
      <c r="H2617" s="56"/>
      <c r="I2617" s="57"/>
      <c r="J2617" s="55"/>
      <c r="K2617" s="55"/>
      <c r="L2617" s="53"/>
      <c r="M2617" s="58"/>
      <c r="N2617" s="52"/>
    </row>
    <row r="2618" spans="2:14" x14ac:dyDescent="0.25">
      <c r="B2618" s="51"/>
      <c r="C2618" s="53"/>
      <c r="D2618" s="54"/>
      <c r="E2618" s="55"/>
      <c r="F2618" s="56"/>
      <c r="G2618" s="56"/>
      <c r="H2618" s="56"/>
      <c r="I2618" s="57"/>
      <c r="J2618" s="55"/>
      <c r="K2618" s="55"/>
      <c r="L2618" s="53"/>
      <c r="M2618" s="58"/>
      <c r="N2618" s="52"/>
    </row>
    <row r="2619" spans="2:14" x14ac:dyDescent="0.25">
      <c r="B2619" s="51"/>
      <c r="C2619" s="53"/>
      <c r="D2619" s="54"/>
      <c r="E2619" s="55"/>
      <c r="F2619" s="56"/>
      <c r="G2619" s="56"/>
      <c r="H2619" s="56"/>
      <c r="I2619" s="57"/>
      <c r="J2619" s="55"/>
      <c r="K2619" s="55"/>
      <c r="L2619" s="53"/>
      <c r="M2619" s="58"/>
      <c r="N2619" s="52"/>
    </row>
    <row r="2620" spans="2:14" x14ac:dyDescent="0.25">
      <c r="B2620" s="51"/>
      <c r="C2620" s="53"/>
      <c r="D2620" s="54"/>
      <c r="E2620" s="55"/>
      <c r="F2620" s="56"/>
      <c r="G2620" s="56"/>
      <c r="H2620" s="56"/>
      <c r="I2620" s="57"/>
      <c r="J2620" s="55"/>
      <c r="K2620" s="55"/>
      <c r="L2620" s="53"/>
      <c r="M2620" s="58"/>
      <c r="N2620" s="52"/>
    </row>
    <row r="2621" spans="2:14" x14ac:dyDescent="0.25">
      <c r="B2621" s="51"/>
      <c r="C2621" s="53"/>
      <c r="D2621" s="54"/>
      <c r="E2621" s="55"/>
      <c r="F2621" s="56"/>
      <c r="G2621" s="56"/>
      <c r="H2621" s="56"/>
      <c r="I2621" s="57"/>
      <c r="J2621" s="55"/>
      <c r="K2621" s="55"/>
      <c r="L2621" s="53"/>
      <c r="M2621" s="58"/>
      <c r="N2621" s="52"/>
    </row>
    <row r="2622" spans="2:14" x14ac:dyDescent="0.25">
      <c r="B2622" s="51"/>
      <c r="C2622" s="53"/>
      <c r="D2622" s="54"/>
      <c r="E2622" s="55"/>
      <c r="F2622" s="56"/>
      <c r="G2622" s="56"/>
      <c r="H2622" s="56"/>
      <c r="I2622" s="57"/>
      <c r="J2622" s="55"/>
      <c r="K2622" s="55"/>
      <c r="L2622" s="53"/>
      <c r="M2622" s="58"/>
      <c r="N2622" s="52"/>
    </row>
    <row r="2623" spans="2:14" x14ac:dyDescent="0.25">
      <c r="B2623" s="51"/>
      <c r="C2623" s="53"/>
      <c r="D2623" s="54"/>
      <c r="E2623" s="55"/>
      <c r="F2623" s="56"/>
      <c r="G2623" s="56"/>
      <c r="H2623" s="56"/>
      <c r="I2623" s="57"/>
      <c r="J2623" s="55"/>
      <c r="K2623" s="55"/>
      <c r="L2623" s="53"/>
      <c r="M2623" s="58"/>
      <c r="N2623" s="52"/>
    </row>
    <row r="2624" spans="2:14" x14ac:dyDescent="0.25">
      <c r="B2624" s="51"/>
      <c r="C2624" s="53"/>
      <c r="D2624" s="54"/>
      <c r="E2624" s="55"/>
      <c r="F2624" s="56"/>
      <c r="G2624" s="56"/>
      <c r="H2624" s="56"/>
      <c r="I2624" s="57"/>
      <c r="J2624" s="55"/>
      <c r="K2624" s="55"/>
      <c r="L2624" s="53"/>
      <c r="M2624" s="58"/>
      <c r="N2624" s="52"/>
    </row>
    <row r="2625" spans="2:14" x14ac:dyDescent="0.25">
      <c r="B2625" s="51"/>
      <c r="C2625" s="53"/>
      <c r="D2625" s="54"/>
      <c r="E2625" s="55"/>
      <c r="F2625" s="56"/>
      <c r="G2625" s="56"/>
      <c r="H2625" s="56"/>
      <c r="I2625" s="57"/>
      <c r="J2625" s="55"/>
      <c r="K2625" s="55"/>
      <c r="L2625" s="53"/>
      <c r="M2625" s="58"/>
      <c r="N2625" s="52"/>
    </row>
    <row r="2626" spans="2:14" x14ac:dyDescent="0.25">
      <c r="B2626" s="51"/>
      <c r="C2626" s="53"/>
      <c r="D2626" s="54"/>
      <c r="E2626" s="55"/>
      <c r="F2626" s="56"/>
      <c r="G2626" s="56"/>
      <c r="H2626" s="56"/>
      <c r="I2626" s="57"/>
      <c r="J2626" s="55"/>
      <c r="K2626" s="55"/>
      <c r="L2626" s="53"/>
      <c r="M2626" s="58"/>
      <c r="N2626" s="52"/>
    </row>
    <row r="2627" spans="2:14" x14ac:dyDescent="0.25">
      <c r="B2627" s="51"/>
      <c r="C2627" s="53"/>
      <c r="D2627" s="54"/>
      <c r="E2627" s="55"/>
      <c r="F2627" s="56"/>
      <c r="G2627" s="56"/>
      <c r="H2627" s="56"/>
      <c r="I2627" s="57"/>
      <c r="J2627" s="55"/>
      <c r="K2627" s="55"/>
      <c r="L2627" s="53"/>
      <c r="M2627" s="58"/>
      <c r="N2627" s="52"/>
    </row>
    <row r="2628" spans="2:14" x14ac:dyDescent="0.25">
      <c r="B2628" s="51"/>
      <c r="C2628" s="53"/>
      <c r="D2628" s="54"/>
      <c r="E2628" s="55"/>
      <c r="F2628" s="56"/>
      <c r="G2628" s="56"/>
      <c r="H2628" s="56"/>
      <c r="I2628" s="57"/>
      <c r="J2628" s="55"/>
      <c r="K2628" s="55"/>
      <c r="L2628" s="53"/>
      <c r="M2628" s="58"/>
      <c r="N2628" s="52"/>
    </row>
    <row r="2629" spans="2:14" x14ac:dyDescent="0.25">
      <c r="B2629" s="51"/>
      <c r="C2629" s="53"/>
      <c r="D2629" s="54"/>
      <c r="E2629" s="55"/>
      <c r="F2629" s="56"/>
      <c r="G2629" s="56"/>
      <c r="H2629" s="56"/>
      <c r="I2629" s="57"/>
      <c r="J2629" s="55"/>
      <c r="K2629" s="55"/>
      <c r="L2629" s="53"/>
      <c r="M2629" s="58"/>
      <c r="N2629" s="52"/>
    </row>
    <row r="2630" spans="2:14" x14ac:dyDescent="0.25">
      <c r="B2630" s="51"/>
      <c r="C2630" s="53"/>
      <c r="D2630" s="54"/>
      <c r="E2630" s="55"/>
      <c r="F2630" s="56"/>
      <c r="G2630" s="56"/>
      <c r="H2630" s="56"/>
      <c r="I2630" s="57"/>
      <c r="J2630" s="55"/>
      <c r="K2630" s="55"/>
      <c r="L2630" s="53"/>
      <c r="M2630" s="58"/>
      <c r="N2630" s="52"/>
    </row>
    <row r="2631" spans="2:14" x14ac:dyDescent="0.25">
      <c r="B2631" s="51"/>
      <c r="C2631" s="53"/>
      <c r="D2631" s="54"/>
      <c r="E2631" s="55"/>
      <c r="F2631" s="56"/>
      <c r="G2631" s="56"/>
      <c r="H2631" s="56"/>
      <c r="I2631" s="57"/>
      <c r="J2631" s="55"/>
      <c r="K2631" s="55"/>
      <c r="L2631" s="53"/>
      <c r="M2631" s="58"/>
      <c r="N2631" s="52"/>
    </row>
    <row r="2632" spans="2:14" x14ac:dyDescent="0.25">
      <c r="B2632" s="51"/>
      <c r="C2632" s="53"/>
      <c r="D2632" s="54"/>
      <c r="E2632" s="55"/>
      <c r="F2632" s="56"/>
      <c r="G2632" s="56"/>
      <c r="H2632" s="56"/>
      <c r="I2632" s="57"/>
      <c r="J2632" s="55"/>
      <c r="K2632" s="55"/>
      <c r="L2632" s="53"/>
      <c r="M2632" s="58"/>
      <c r="N2632" s="52"/>
    </row>
    <row r="2633" spans="2:14" x14ac:dyDescent="0.25">
      <c r="B2633" s="51"/>
      <c r="C2633" s="53"/>
      <c r="D2633" s="54"/>
      <c r="E2633" s="55"/>
      <c r="F2633" s="56"/>
      <c r="G2633" s="56"/>
      <c r="H2633" s="56"/>
      <c r="I2633" s="57"/>
      <c r="J2633" s="55"/>
      <c r="K2633" s="55"/>
      <c r="L2633" s="53"/>
      <c r="M2633" s="58"/>
      <c r="N2633" s="52"/>
    </row>
    <row r="2634" spans="2:14" x14ac:dyDescent="0.25">
      <c r="B2634" s="51"/>
      <c r="C2634" s="53"/>
      <c r="D2634" s="54"/>
      <c r="E2634" s="55"/>
      <c r="F2634" s="56"/>
      <c r="G2634" s="56"/>
      <c r="H2634" s="56"/>
      <c r="I2634" s="57"/>
      <c r="J2634" s="55"/>
      <c r="K2634" s="55"/>
      <c r="L2634" s="53"/>
      <c r="M2634" s="58"/>
      <c r="N2634" s="52"/>
    </row>
    <row r="2635" spans="2:14" x14ac:dyDescent="0.25">
      <c r="B2635" s="51"/>
      <c r="C2635" s="53"/>
      <c r="D2635" s="54"/>
      <c r="E2635" s="55"/>
      <c r="F2635" s="56"/>
      <c r="G2635" s="56"/>
      <c r="H2635" s="56"/>
      <c r="I2635" s="57"/>
      <c r="J2635" s="55"/>
      <c r="K2635" s="55"/>
      <c r="L2635" s="53"/>
      <c r="M2635" s="58"/>
      <c r="N2635" s="52"/>
    </row>
    <row r="2636" spans="2:14" x14ac:dyDescent="0.25">
      <c r="B2636" s="51"/>
      <c r="C2636" s="53"/>
      <c r="D2636" s="54"/>
      <c r="E2636" s="55"/>
      <c r="F2636" s="56"/>
      <c r="G2636" s="56"/>
      <c r="H2636" s="56"/>
      <c r="I2636" s="57"/>
      <c r="J2636" s="55"/>
      <c r="K2636" s="55"/>
      <c r="L2636" s="53"/>
      <c r="M2636" s="58"/>
      <c r="N2636" s="52"/>
    </row>
    <row r="2637" spans="2:14" x14ac:dyDescent="0.25">
      <c r="B2637" s="51"/>
      <c r="C2637" s="53"/>
      <c r="D2637" s="54"/>
      <c r="E2637" s="55"/>
      <c r="F2637" s="56"/>
      <c r="G2637" s="56"/>
      <c r="H2637" s="56"/>
      <c r="I2637" s="57"/>
      <c r="J2637" s="55"/>
      <c r="K2637" s="55"/>
      <c r="L2637" s="53"/>
      <c r="M2637" s="58"/>
      <c r="N2637" s="52"/>
    </row>
    <row r="2638" spans="2:14" x14ac:dyDescent="0.25">
      <c r="B2638" s="51"/>
      <c r="C2638" s="53"/>
      <c r="D2638" s="54"/>
      <c r="E2638" s="55"/>
      <c r="F2638" s="56"/>
      <c r="G2638" s="56"/>
      <c r="H2638" s="56"/>
      <c r="I2638" s="57"/>
      <c r="J2638" s="55"/>
      <c r="K2638" s="55"/>
      <c r="L2638" s="53"/>
      <c r="M2638" s="58"/>
      <c r="N2638" s="52"/>
    </row>
    <row r="2639" spans="2:14" x14ac:dyDescent="0.25">
      <c r="B2639" s="51"/>
      <c r="C2639" s="53"/>
      <c r="D2639" s="54"/>
      <c r="E2639" s="55"/>
      <c r="F2639" s="56"/>
      <c r="G2639" s="56"/>
      <c r="H2639" s="56"/>
      <c r="I2639" s="57"/>
      <c r="J2639" s="55"/>
      <c r="K2639" s="55"/>
      <c r="L2639" s="53"/>
      <c r="M2639" s="58"/>
      <c r="N2639" s="52"/>
    </row>
    <row r="2640" spans="2:14" x14ac:dyDescent="0.25">
      <c r="B2640" s="51"/>
      <c r="C2640" s="53"/>
      <c r="D2640" s="54"/>
      <c r="E2640" s="55"/>
      <c r="F2640" s="56"/>
      <c r="G2640" s="56"/>
      <c r="H2640" s="56"/>
      <c r="I2640" s="57"/>
      <c r="J2640" s="55"/>
      <c r="K2640" s="55"/>
      <c r="L2640" s="53"/>
      <c r="M2640" s="58"/>
      <c r="N2640" s="52"/>
    </row>
    <row r="2641" spans="2:14" x14ac:dyDescent="0.25">
      <c r="B2641" s="51"/>
      <c r="C2641" s="53"/>
      <c r="D2641" s="54"/>
      <c r="E2641" s="55"/>
      <c r="F2641" s="56"/>
      <c r="G2641" s="56"/>
      <c r="H2641" s="56"/>
      <c r="I2641" s="57"/>
      <c r="J2641" s="55"/>
      <c r="K2641" s="55"/>
      <c r="L2641" s="53"/>
      <c r="M2641" s="58"/>
      <c r="N2641" s="52"/>
    </row>
    <row r="2642" spans="2:14" x14ac:dyDescent="0.25">
      <c r="B2642" s="51"/>
      <c r="C2642" s="53"/>
      <c r="D2642" s="54"/>
      <c r="E2642" s="55"/>
      <c r="F2642" s="56"/>
      <c r="G2642" s="56"/>
      <c r="H2642" s="56"/>
      <c r="I2642" s="57"/>
      <c r="J2642" s="55"/>
      <c r="K2642" s="55"/>
      <c r="L2642" s="53"/>
      <c r="M2642" s="58"/>
      <c r="N2642" s="52"/>
    </row>
    <row r="2643" spans="2:14" x14ac:dyDescent="0.25">
      <c r="B2643" s="51"/>
      <c r="C2643" s="53"/>
      <c r="D2643" s="54"/>
      <c r="E2643" s="55"/>
      <c r="F2643" s="56"/>
      <c r="G2643" s="56"/>
      <c r="H2643" s="56"/>
      <c r="I2643" s="57"/>
      <c r="J2643" s="55"/>
      <c r="K2643" s="55"/>
      <c r="L2643" s="53"/>
      <c r="M2643" s="58"/>
      <c r="N2643" s="52"/>
    </row>
    <row r="2644" spans="2:14" x14ac:dyDescent="0.25">
      <c r="B2644" s="51"/>
      <c r="C2644" s="53"/>
      <c r="D2644" s="54"/>
      <c r="E2644" s="55"/>
      <c r="F2644" s="56"/>
      <c r="G2644" s="56"/>
      <c r="H2644" s="56"/>
      <c r="I2644" s="57"/>
      <c r="J2644" s="55"/>
      <c r="K2644" s="55"/>
      <c r="L2644" s="53"/>
      <c r="M2644" s="58"/>
      <c r="N2644" s="52"/>
    </row>
    <row r="2645" spans="2:14" x14ac:dyDescent="0.25">
      <c r="B2645" s="51"/>
      <c r="C2645" s="53"/>
      <c r="D2645" s="54"/>
      <c r="E2645" s="55"/>
      <c r="F2645" s="56"/>
      <c r="G2645" s="56"/>
      <c r="H2645" s="56"/>
      <c r="I2645" s="57"/>
      <c r="J2645" s="55"/>
      <c r="K2645" s="55"/>
      <c r="L2645" s="53"/>
      <c r="M2645" s="58"/>
      <c r="N2645" s="52"/>
    </row>
    <row r="2646" spans="2:14" x14ac:dyDescent="0.25">
      <c r="B2646" s="51"/>
      <c r="C2646" s="53"/>
      <c r="D2646" s="54"/>
      <c r="E2646" s="55"/>
      <c r="F2646" s="56"/>
      <c r="G2646" s="56"/>
      <c r="H2646" s="56"/>
      <c r="I2646" s="57"/>
      <c r="J2646" s="55"/>
      <c r="K2646" s="55"/>
      <c r="L2646" s="53"/>
      <c r="M2646" s="58"/>
      <c r="N2646" s="52"/>
    </row>
    <row r="2647" spans="2:14" x14ac:dyDescent="0.25">
      <c r="B2647" s="51"/>
      <c r="C2647" s="53"/>
      <c r="D2647" s="54"/>
      <c r="E2647" s="55"/>
      <c r="F2647" s="56"/>
      <c r="G2647" s="56"/>
      <c r="H2647" s="56"/>
      <c r="I2647" s="57"/>
      <c r="J2647" s="55"/>
      <c r="K2647" s="55"/>
      <c r="L2647" s="53"/>
      <c r="M2647" s="58"/>
      <c r="N2647" s="52"/>
    </row>
    <row r="2648" spans="2:14" x14ac:dyDescent="0.25">
      <c r="B2648" s="51"/>
      <c r="C2648" s="53"/>
      <c r="D2648" s="54"/>
      <c r="E2648" s="55"/>
      <c r="F2648" s="56"/>
      <c r="G2648" s="56"/>
      <c r="H2648" s="56"/>
      <c r="I2648" s="57"/>
      <c r="J2648" s="55"/>
      <c r="K2648" s="55"/>
      <c r="L2648" s="53"/>
      <c r="M2648" s="58"/>
      <c r="N2648" s="52"/>
    </row>
    <row r="2649" spans="2:14" x14ac:dyDescent="0.25">
      <c r="B2649" s="51"/>
      <c r="C2649" s="53"/>
      <c r="D2649" s="54"/>
      <c r="E2649" s="55"/>
      <c r="F2649" s="56"/>
      <c r="G2649" s="56"/>
      <c r="H2649" s="56"/>
      <c r="I2649" s="57"/>
      <c r="J2649" s="55"/>
      <c r="K2649" s="55"/>
      <c r="L2649" s="53"/>
      <c r="M2649" s="58"/>
      <c r="N2649" s="52"/>
    </row>
    <row r="2650" spans="2:14" x14ac:dyDescent="0.25">
      <c r="B2650" s="51"/>
      <c r="C2650" s="53"/>
      <c r="D2650" s="54"/>
      <c r="E2650" s="55"/>
      <c r="F2650" s="56"/>
      <c r="G2650" s="56"/>
      <c r="H2650" s="56"/>
      <c r="I2650" s="57"/>
      <c r="J2650" s="55"/>
      <c r="K2650" s="55"/>
      <c r="L2650" s="53"/>
      <c r="M2650" s="58"/>
      <c r="N2650" s="52"/>
    </row>
    <row r="2651" spans="2:14" x14ac:dyDescent="0.25">
      <c r="B2651" s="51"/>
      <c r="C2651" s="53"/>
      <c r="D2651" s="54"/>
      <c r="E2651" s="55"/>
      <c r="F2651" s="56"/>
      <c r="G2651" s="56"/>
      <c r="H2651" s="56"/>
      <c r="I2651" s="57"/>
      <c r="J2651" s="55"/>
      <c r="K2651" s="55"/>
      <c r="L2651" s="53"/>
      <c r="M2651" s="58"/>
      <c r="N2651" s="52"/>
    </row>
    <row r="2652" spans="2:14" x14ac:dyDescent="0.25">
      <c r="B2652" s="51"/>
      <c r="C2652" s="53"/>
      <c r="D2652" s="54"/>
      <c r="E2652" s="55"/>
      <c r="F2652" s="56"/>
      <c r="G2652" s="56"/>
      <c r="H2652" s="56"/>
      <c r="I2652" s="57"/>
      <c r="J2652" s="55"/>
      <c r="K2652" s="55"/>
      <c r="L2652" s="53"/>
      <c r="M2652" s="58"/>
      <c r="N2652" s="52"/>
    </row>
    <row r="2653" spans="2:14" x14ac:dyDescent="0.25">
      <c r="B2653" s="51"/>
      <c r="C2653" s="53"/>
      <c r="D2653" s="54"/>
      <c r="E2653" s="55"/>
      <c r="F2653" s="56"/>
      <c r="G2653" s="56"/>
      <c r="H2653" s="56"/>
      <c r="I2653" s="57"/>
      <c r="J2653" s="55"/>
      <c r="K2653" s="55"/>
      <c r="L2653" s="53"/>
      <c r="M2653" s="58"/>
      <c r="N2653" s="52"/>
    </row>
    <row r="2654" spans="2:14" x14ac:dyDescent="0.25">
      <c r="B2654" s="51"/>
      <c r="C2654" s="53"/>
      <c r="D2654" s="54"/>
      <c r="E2654" s="55"/>
      <c r="F2654" s="56"/>
      <c r="G2654" s="56"/>
      <c r="H2654" s="56"/>
      <c r="I2654" s="57"/>
      <c r="J2654" s="55"/>
      <c r="K2654" s="55"/>
      <c r="L2654" s="53"/>
      <c r="M2654" s="58"/>
      <c r="N2654" s="52"/>
    </row>
    <row r="2655" spans="2:14" x14ac:dyDescent="0.25">
      <c r="B2655" s="51"/>
      <c r="C2655" s="53"/>
      <c r="D2655" s="54"/>
      <c r="E2655" s="55"/>
      <c r="F2655" s="56"/>
      <c r="G2655" s="56"/>
      <c r="H2655" s="56"/>
      <c r="I2655" s="57"/>
      <c r="J2655" s="55"/>
      <c r="K2655" s="55"/>
      <c r="L2655" s="53"/>
      <c r="M2655" s="58"/>
      <c r="N2655" s="52"/>
    </row>
    <row r="2656" spans="2:14" x14ac:dyDescent="0.25">
      <c r="B2656" s="51"/>
      <c r="C2656" s="53"/>
      <c r="D2656" s="54"/>
      <c r="E2656" s="55"/>
      <c r="F2656" s="56"/>
      <c r="G2656" s="56"/>
      <c r="H2656" s="56"/>
      <c r="I2656" s="57"/>
      <c r="J2656" s="55"/>
      <c r="K2656" s="55"/>
      <c r="L2656" s="53"/>
      <c r="M2656" s="58"/>
      <c r="N2656" s="52"/>
    </row>
    <row r="2657" spans="2:14" x14ac:dyDescent="0.25">
      <c r="B2657" s="51"/>
      <c r="C2657" s="53"/>
      <c r="D2657" s="54"/>
      <c r="E2657" s="55"/>
      <c r="F2657" s="56"/>
      <c r="G2657" s="56"/>
      <c r="H2657" s="56"/>
      <c r="I2657" s="57"/>
      <c r="J2657" s="55"/>
      <c r="K2657" s="55"/>
      <c r="L2657" s="53"/>
      <c r="M2657" s="58"/>
      <c r="N2657" s="52"/>
    </row>
    <row r="2658" spans="2:14" x14ac:dyDescent="0.25">
      <c r="B2658" s="51"/>
      <c r="C2658" s="53"/>
      <c r="D2658" s="54"/>
      <c r="E2658" s="55"/>
      <c r="F2658" s="56"/>
      <c r="G2658" s="56"/>
      <c r="H2658" s="56"/>
      <c r="I2658" s="57"/>
      <c r="J2658" s="55"/>
      <c r="K2658" s="55"/>
      <c r="L2658" s="53"/>
      <c r="M2658" s="58"/>
      <c r="N2658" s="52"/>
    </row>
    <row r="2659" spans="2:14" x14ac:dyDescent="0.25">
      <c r="B2659" s="51"/>
      <c r="C2659" s="53"/>
      <c r="D2659" s="54"/>
      <c r="E2659" s="55"/>
      <c r="F2659" s="56"/>
      <c r="G2659" s="56"/>
      <c r="H2659" s="56"/>
      <c r="I2659" s="57"/>
      <c r="J2659" s="55"/>
      <c r="K2659" s="55"/>
      <c r="L2659" s="53"/>
      <c r="M2659" s="58"/>
      <c r="N2659" s="52"/>
    </row>
    <row r="2660" spans="2:14" x14ac:dyDescent="0.25">
      <c r="B2660" s="51"/>
      <c r="C2660" s="53"/>
      <c r="D2660" s="54"/>
      <c r="E2660" s="55"/>
      <c r="F2660" s="56"/>
      <c r="G2660" s="56"/>
      <c r="H2660" s="56"/>
      <c r="I2660" s="57"/>
      <c r="J2660" s="55"/>
      <c r="K2660" s="55"/>
      <c r="L2660" s="53"/>
      <c r="M2660" s="58"/>
      <c r="N2660" s="52"/>
    </row>
    <row r="2661" spans="2:14" x14ac:dyDescent="0.25">
      <c r="B2661" s="51"/>
      <c r="C2661" s="53"/>
      <c r="D2661" s="54"/>
      <c r="E2661" s="55"/>
      <c r="F2661" s="56"/>
      <c r="G2661" s="56"/>
      <c r="H2661" s="56"/>
      <c r="I2661" s="57"/>
      <c r="J2661" s="55"/>
      <c r="K2661" s="55"/>
      <c r="L2661" s="53"/>
      <c r="M2661" s="58"/>
      <c r="N2661" s="52"/>
    </row>
    <row r="2662" spans="2:14" x14ac:dyDescent="0.25">
      <c r="B2662" s="51"/>
      <c r="C2662" s="53"/>
      <c r="D2662" s="54"/>
      <c r="E2662" s="55"/>
      <c r="F2662" s="56"/>
      <c r="G2662" s="56"/>
      <c r="H2662" s="56"/>
      <c r="I2662" s="57"/>
      <c r="J2662" s="55"/>
      <c r="K2662" s="55"/>
      <c r="L2662" s="53"/>
      <c r="M2662" s="58"/>
      <c r="N2662" s="52"/>
    </row>
    <row r="2663" spans="2:14" x14ac:dyDescent="0.25">
      <c r="B2663" s="51"/>
      <c r="C2663" s="53"/>
      <c r="D2663" s="54"/>
      <c r="E2663" s="55"/>
      <c r="F2663" s="56"/>
      <c r="G2663" s="56"/>
      <c r="H2663" s="56"/>
      <c r="I2663" s="57"/>
      <c r="J2663" s="55"/>
      <c r="K2663" s="55"/>
      <c r="L2663" s="53"/>
      <c r="M2663" s="58"/>
      <c r="N2663" s="52"/>
    </row>
    <row r="2664" spans="2:14" x14ac:dyDescent="0.25">
      <c r="B2664" s="51"/>
      <c r="C2664" s="53"/>
      <c r="D2664" s="54"/>
      <c r="E2664" s="55"/>
      <c r="F2664" s="56"/>
      <c r="G2664" s="56"/>
      <c r="H2664" s="56"/>
      <c r="I2664" s="57"/>
      <c r="J2664" s="55"/>
      <c r="K2664" s="55"/>
      <c r="L2664" s="53"/>
      <c r="M2664" s="58"/>
      <c r="N2664" s="52"/>
    </row>
    <row r="2665" spans="2:14" x14ac:dyDescent="0.25">
      <c r="B2665" s="51"/>
      <c r="C2665" s="53"/>
      <c r="D2665" s="54"/>
      <c r="E2665" s="55"/>
      <c r="F2665" s="56"/>
      <c r="G2665" s="56"/>
      <c r="H2665" s="56"/>
      <c r="I2665" s="57"/>
      <c r="J2665" s="55"/>
      <c r="K2665" s="55"/>
      <c r="L2665" s="53"/>
      <c r="M2665" s="58"/>
      <c r="N2665" s="52"/>
    </row>
    <row r="2666" spans="2:14" x14ac:dyDescent="0.25">
      <c r="B2666" s="51"/>
      <c r="C2666" s="53"/>
      <c r="D2666" s="54"/>
      <c r="E2666" s="55"/>
      <c r="F2666" s="56"/>
      <c r="G2666" s="56"/>
      <c r="H2666" s="56"/>
      <c r="I2666" s="57"/>
      <c r="J2666" s="55"/>
      <c r="K2666" s="55"/>
      <c r="L2666" s="53"/>
      <c r="M2666" s="58"/>
      <c r="N2666" s="52"/>
    </row>
    <row r="2667" spans="2:14" x14ac:dyDescent="0.25">
      <c r="B2667" s="51"/>
      <c r="C2667" s="53"/>
      <c r="D2667" s="54"/>
      <c r="E2667" s="55"/>
      <c r="F2667" s="56"/>
      <c r="G2667" s="56"/>
      <c r="H2667" s="56"/>
      <c r="I2667" s="57"/>
      <c r="J2667" s="55"/>
      <c r="K2667" s="55"/>
      <c r="L2667" s="53"/>
      <c r="M2667" s="58"/>
      <c r="N2667" s="52"/>
    </row>
    <row r="2668" spans="2:14" x14ac:dyDescent="0.25">
      <c r="B2668" s="51"/>
      <c r="C2668" s="53"/>
      <c r="D2668" s="54"/>
      <c r="E2668" s="55"/>
      <c r="F2668" s="56"/>
      <c r="G2668" s="56"/>
      <c r="H2668" s="56"/>
      <c r="I2668" s="57"/>
      <c r="J2668" s="55"/>
      <c r="K2668" s="55"/>
      <c r="L2668" s="53"/>
      <c r="M2668" s="58"/>
      <c r="N2668" s="52"/>
    </row>
    <row r="2669" spans="2:14" x14ac:dyDescent="0.25">
      <c r="B2669" s="51"/>
      <c r="C2669" s="53"/>
      <c r="D2669" s="54"/>
      <c r="E2669" s="55"/>
      <c r="F2669" s="56"/>
      <c r="G2669" s="56"/>
      <c r="H2669" s="56"/>
      <c r="I2669" s="57"/>
      <c r="J2669" s="55"/>
      <c r="K2669" s="55"/>
      <c r="L2669" s="53"/>
      <c r="M2669" s="58"/>
      <c r="N2669" s="52"/>
    </row>
    <row r="2670" spans="2:14" x14ac:dyDescent="0.25">
      <c r="B2670" s="51"/>
      <c r="C2670" s="53"/>
      <c r="D2670" s="54"/>
      <c r="E2670" s="55"/>
      <c r="F2670" s="56"/>
      <c r="G2670" s="56"/>
      <c r="H2670" s="56"/>
      <c r="I2670" s="57"/>
      <c r="J2670" s="55"/>
      <c r="K2670" s="55"/>
      <c r="L2670" s="53"/>
      <c r="M2670" s="58"/>
      <c r="N2670" s="52"/>
    </row>
    <row r="2671" spans="2:14" x14ac:dyDescent="0.25">
      <c r="B2671" s="51"/>
      <c r="C2671" s="53"/>
      <c r="D2671" s="54"/>
      <c r="E2671" s="55"/>
      <c r="F2671" s="56"/>
      <c r="G2671" s="56"/>
      <c r="H2671" s="56"/>
      <c r="I2671" s="57"/>
      <c r="J2671" s="55"/>
      <c r="K2671" s="55"/>
      <c r="L2671" s="53"/>
      <c r="M2671" s="58"/>
      <c r="N2671" s="52"/>
    </row>
    <row r="2672" spans="2:14" x14ac:dyDescent="0.25">
      <c r="B2672" s="51"/>
      <c r="C2672" s="53"/>
      <c r="D2672" s="54"/>
      <c r="E2672" s="55"/>
      <c r="F2672" s="56"/>
      <c r="G2672" s="56"/>
      <c r="H2672" s="56"/>
      <c r="I2672" s="57"/>
      <c r="J2672" s="55"/>
      <c r="K2672" s="55"/>
      <c r="L2672" s="53"/>
      <c r="M2672" s="58"/>
      <c r="N2672" s="52"/>
    </row>
    <row r="2673" spans="2:14" x14ac:dyDescent="0.25">
      <c r="B2673" s="51"/>
      <c r="C2673" s="53"/>
      <c r="D2673" s="54"/>
      <c r="E2673" s="55"/>
      <c r="F2673" s="56"/>
      <c r="G2673" s="56"/>
      <c r="H2673" s="56"/>
      <c r="I2673" s="57"/>
      <c r="J2673" s="55"/>
      <c r="K2673" s="55"/>
      <c r="L2673" s="53"/>
      <c r="M2673" s="58"/>
      <c r="N2673" s="52"/>
    </row>
    <row r="2674" spans="2:14" x14ac:dyDescent="0.25">
      <c r="B2674" s="51"/>
      <c r="C2674" s="53"/>
      <c r="D2674" s="54"/>
      <c r="E2674" s="55"/>
      <c r="F2674" s="56"/>
      <c r="G2674" s="56"/>
      <c r="H2674" s="56"/>
      <c r="I2674" s="57"/>
      <c r="J2674" s="55"/>
      <c r="K2674" s="55"/>
      <c r="L2674" s="53"/>
      <c r="M2674" s="58"/>
      <c r="N2674" s="52"/>
    </row>
    <row r="2675" spans="2:14" x14ac:dyDescent="0.25">
      <c r="B2675" s="51"/>
      <c r="C2675" s="53"/>
      <c r="D2675" s="54"/>
      <c r="E2675" s="55"/>
      <c r="F2675" s="56"/>
      <c r="G2675" s="56"/>
      <c r="H2675" s="56"/>
      <c r="I2675" s="57"/>
      <c r="J2675" s="55"/>
      <c r="K2675" s="55"/>
      <c r="L2675" s="53"/>
      <c r="M2675" s="58"/>
      <c r="N2675" s="52"/>
    </row>
    <row r="2676" spans="2:14" x14ac:dyDescent="0.25">
      <c r="B2676" s="51"/>
      <c r="C2676" s="53"/>
      <c r="D2676" s="54"/>
      <c r="E2676" s="55"/>
      <c r="F2676" s="56"/>
      <c r="G2676" s="56"/>
      <c r="H2676" s="56"/>
      <c r="I2676" s="57"/>
      <c r="J2676" s="55"/>
      <c r="K2676" s="55"/>
      <c r="L2676" s="53"/>
      <c r="M2676" s="58"/>
      <c r="N2676" s="52"/>
    </row>
    <row r="2677" spans="2:14" x14ac:dyDescent="0.25">
      <c r="B2677" s="51"/>
      <c r="C2677" s="53"/>
      <c r="D2677" s="54"/>
      <c r="E2677" s="55"/>
      <c r="F2677" s="56"/>
      <c r="G2677" s="56"/>
      <c r="H2677" s="56"/>
      <c r="I2677" s="57"/>
      <c r="J2677" s="55"/>
      <c r="K2677" s="55"/>
      <c r="L2677" s="53"/>
      <c r="M2677" s="58"/>
      <c r="N2677" s="52"/>
    </row>
    <row r="2678" spans="2:14" x14ac:dyDescent="0.25">
      <c r="B2678" s="51"/>
      <c r="C2678" s="53"/>
      <c r="D2678" s="54"/>
      <c r="E2678" s="55"/>
      <c r="F2678" s="56"/>
      <c r="G2678" s="56"/>
      <c r="H2678" s="56"/>
      <c r="I2678" s="57"/>
      <c r="J2678" s="55"/>
      <c r="K2678" s="55"/>
      <c r="L2678" s="53"/>
      <c r="M2678" s="58"/>
      <c r="N2678" s="52"/>
    </row>
    <row r="2679" spans="2:14" x14ac:dyDescent="0.25">
      <c r="B2679" s="51"/>
      <c r="C2679" s="53"/>
      <c r="D2679" s="54"/>
      <c r="E2679" s="55"/>
      <c r="F2679" s="56"/>
      <c r="G2679" s="56"/>
      <c r="H2679" s="56"/>
      <c r="I2679" s="57"/>
      <c r="J2679" s="55"/>
      <c r="K2679" s="55"/>
      <c r="L2679" s="53"/>
      <c r="M2679" s="58"/>
      <c r="N2679" s="52"/>
    </row>
    <row r="2680" spans="2:14" x14ac:dyDescent="0.25">
      <c r="B2680" s="51"/>
      <c r="C2680" s="53"/>
      <c r="D2680" s="54"/>
      <c r="E2680" s="55"/>
      <c r="F2680" s="56"/>
      <c r="G2680" s="56"/>
      <c r="H2680" s="56"/>
      <c r="I2680" s="57"/>
      <c r="J2680" s="55"/>
      <c r="K2680" s="55"/>
      <c r="L2680" s="53"/>
      <c r="M2680" s="58"/>
      <c r="N2680" s="52"/>
    </row>
    <row r="2681" spans="2:14" x14ac:dyDescent="0.25">
      <c r="B2681" s="51"/>
      <c r="C2681" s="53"/>
      <c r="D2681" s="54"/>
      <c r="E2681" s="55"/>
      <c r="F2681" s="56"/>
      <c r="G2681" s="56"/>
      <c r="H2681" s="56"/>
      <c r="I2681" s="57"/>
      <c r="J2681" s="55"/>
      <c r="K2681" s="55"/>
      <c r="L2681" s="53"/>
      <c r="M2681" s="58"/>
      <c r="N2681" s="52"/>
    </row>
    <row r="2682" spans="2:14" x14ac:dyDescent="0.25">
      <c r="B2682" s="51"/>
      <c r="C2682" s="53"/>
      <c r="D2682" s="54"/>
      <c r="E2682" s="55"/>
      <c r="F2682" s="56"/>
      <c r="G2682" s="56"/>
      <c r="H2682" s="56"/>
      <c r="I2682" s="57"/>
      <c r="J2682" s="55"/>
      <c r="K2682" s="55"/>
      <c r="L2682" s="53"/>
      <c r="M2682" s="58"/>
      <c r="N2682" s="52"/>
    </row>
    <row r="2683" spans="2:14" x14ac:dyDescent="0.25">
      <c r="B2683" s="51"/>
      <c r="C2683" s="53"/>
      <c r="D2683" s="54"/>
      <c r="E2683" s="55"/>
      <c r="F2683" s="56"/>
      <c r="G2683" s="56"/>
      <c r="H2683" s="56"/>
      <c r="I2683" s="57"/>
      <c r="J2683" s="55"/>
      <c r="K2683" s="55"/>
      <c r="L2683" s="53"/>
      <c r="M2683" s="58"/>
      <c r="N2683" s="52"/>
    </row>
    <row r="2684" spans="2:14" x14ac:dyDescent="0.25">
      <c r="B2684" s="51"/>
      <c r="C2684" s="53"/>
      <c r="D2684" s="54"/>
      <c r="E2684" s="55"/>
      <c r="F2684" s="56"/>
      <c r="G2684" s="56"/>
      <c r="H2684" s="56"/>
      <c r="I2684" s="57"/>
      <c r="J2684" s="55"/>
      <c r="K2684" s="55"/>
      <c r="L2684" s="53"/>
      <c r="M2684" s="58"/>
      <c r="N2684" s="52"/>
    </row>
    <row r="2685" spans="2:14" x14ac:dyDescent="0.25">
      <c r="B2685" s="51"/>
      <c r="C2685" s="53"/>
      <c r="D2685" s="54"/>
      <c r="E2685" s="55"/>
      <c r="F2685" s="56"/>
      <c r="G2685" s="56"/>
      <c r="H2685" s="56"/>
      <c r="I2685" s="57"/>
      <c r="J2685" s="55"/>
      <c r="K2685" s="55"/>
      <c r="L2685" s="53"/>
      <c r="M2685" s="58"/>
      <c r="N2685" s="52"/>
    </row>
    <row r="2686" spans="2:14" x14ac:dyDescent="0.25">
      <c r="B2686" s="51"/>
      <c r="C2686" s="53"/>
      <c r="D2686" s="54"/>
      <c r="E2686" s="55"/>
      <c r="F2686" s="56"/>
      <c r="G2686" s="56"/>
      <c r="H2686" s="56"/>
      <c r="I2686" s="57"/>
      <c r="J2686" s="55"/>
      <c r="K2686" s="55"/>
      <c r="L2686" s="53"/>
      <c r="M2686" s="58"/>
      <c r="N2686" s="52"/>
    </row>
    <row r="2687" spans="2:14" x14ac:dyDescent="0.25">
      <c r="B2687" s="51"/>
      <c r="C2687" s="53"/>
      <c r="D2687" s="54"/>
      <c r="E2687" s="55"/>
      <c r="F2687" s="56"/>
      <c r="G2687" s="56"/>
      <c r="H2687" s="56"/>
      <c r="I2687" s="57"/>
      <c r="J2687" s="55"/>
      <c r="K2687" s="55"/>
      <c r="L2687" s="53"/>
      <c r="M2687" s="58"/>
      <c r="N2687" s="52"/>
    </row>
    <row r="2688" spans="2:14" x14ac:dyDescent="0.25">
      <c r="B2688" s="51"/>
      <c r="C2688" s="53"/>
      <c r="D2688" s="54"/>
      <c r="E2688" s="55"/>
      <c r="F2688" s="56"/>
      <c r="G2688" s="56"/>
      <c r="H2688" s="56"/>
      <c r="I2688" s="57"/>
      <c r="J2688" s="55"/>
      <c r="K2688" s="55"/>
      <c r="L2688" s="53"/>
      <c r="M2688" s="58"/>
      <c r="N2688" s="52"/>
    </row>
    <row r="2689" spans="2:14" x14ac:dyDescent="0.25">
      <c r="B2689" s="51"/>
      <c r="C2689" s="53"/>
      <c r="D2689" s="54"/>
      <c r="E2689" s="55"/>
      <c r="F2689" s="56"/>
      <c r="G2689" s="56"/>
      <c r="H2689" s="56"/>
      <c r="I2689" s="57"/>
      <c r="J2689" s="55"/>
      <c r="K2689" s="55"/>
      <c r="L2689" s="53"/>
      <c r="M2689" s="58"/>
      <c r="N2689" s="52"/>
    </row>
    <row r="2690" spans="2:14" x14ac:dyDescent="0.25">
      <c r="B2690" s="51"/>
      <c r="C2690" s="53"/>
      <c r="D2690" s="54"/>
      <c r="E2690" s="55"/>
      <c r="F2690" s="56"/>
      <c r="G2690" s="56"/>
      <c r="H2690" s="56"/>
      <c r="I2690" s="57"/>
      <c r="J2690" s="55"/>
      <c r="K2690" s="55"/>
      <c r="L2690" s="53"/>
      <c r="M2690" s="58"/>
      <c r="N2690" s="52"/>
    </row>
    <row r="2691" spans="2:14" x14ac:dyDescent="0.25">
      <c r="B2691" s="51"/>
      <c r="C2691" s="53"/>
      <c r="D2691" s="54"/>
      <c r="E2691" s="55"/>
      <c r="F2691" s="56"/>
      <c r="G2691" s="56"/>
      <c r="H2691" s="56"/>
      <c r="I2691" s="57"/>
      <c r="J2691" s="55"/>
      <c r="K2691" s="55"/>
      <c r="L2691" s="53"/>
      <c r="M2691" s="58"/>
      <c r="N2691" s="52"/>
    </row>
    <row r="2692" spans="2:14" x14ac:dyDescent="0.25">
      <c r="B2692" s="51"/>
      <c r="C2692" s="53"/>
      <c r="D2692" s="54"/>
      <c r="E2692" s="55"/>
      <c r="F2692" s="56"/>
      <c r="G2692" s="56"/>
      <c r="H2692" s="56"/>
      <c r="I2692" s="57"/>
      <c r="J2692" s="55"/>
      <c r="K2692" s="55"/>
      <c r="L2692" s="53"/>
      <c r="M2692" s="58"/>
      <c r="N2692" s="52"/>
    </row>
    <row r="2693" spans="2:14" x14ac:dyDescent="0.25">
      <c r="B2693" s="51"/>
      <c r="C2693" s="53"/>
      <c r="D2693" s="54"/>
      <c r="E2693" s="55"/>
      <c r="F2693" s="56"/>
      <c r="G2693" s="56"/>
      <c r="H2693" s="56"/>
      <c r="I2693" s="57"/>
      <c r="J2693" s="55"/>
      <c r="K2693" s="55"/>
      <c r="L2693" s="53"/>
      <c r="M2693" s="58"/>
      <c r="N2693" s="52"/>
    </row>
    <row r="2694" spans="2:14" x14ac:dyDescent="0.25">
      <c r="B2694" s="51"/>
      <c r="C2694" s="53"/>
      <c r="D2694" s="54"/>
      <c r="E2694" s="55"/>
      <c r="F2694" s="56"/>
      <c r="G2694" s="56"/>
      <c r="H2694" s="56"/>
      <c r="I2694" s="57"/>
      <c r="J2694" s="55"/>
      <c r="K2694" s="55"/>
      <c r="L2694" s="53"/>
      <c r="M2694" s="58"/>
      <c r="N2694" s="52"/>
    </row>
    <row r="2695" spans="2:14" x14ac:dyDescent="0.25">
      <c r="B2695" s="51"/>
      <c r="C2695" s="53"/>
      <c r="D2695" s="54"/>
      <c r="E2695" s="55"/>
      <c r="F2695" s="56"/>
      <c r="G2695" s="56"/>
      <c r="H2695" s="56"/>
      <c r="I2695" s="57"/>
      <c r="J2695" s="55"/>
      <c r="K2695" s="55"/>
      <c r="L2695" s="53"/>
      <c r="M2695" s="58"/>
      <c r="N2695" s="52"/>
    </row>
    <row r="2696" spans="2:14" x14ac:dyDescent="0.25">
      <c r="B2696" s="51"/>
      <c r="C2696" s="53"/>
      <c r="D2696" s="54"/>
      <c r="E2696" s="55"/>
      <c r="F2696" s="56"/>
      <c r="G2696" s="56"/>
      <c r="H2696" s="56"/>
      <c r="I2696" s="57"/>
      <c r="J2696" s="55"/>
      <c r="K2696" s="55"/>
      <c r="L2696" s="53"/>
      <c r="M2696" s="58"/>
      <c r="N2696" s="52"/>
    </row>
    <row r="2697" spans="2:14" x14ac:dyDescent="0.25">
      <c r="B2697" s="51"/>
      <c r="C2697" s="53"/>
      <c r="D2697" s="54"/>
      <c r="E2697" s="55"/>
      <c r="F2697" s="56"/>
      <c r="G2697" s="56"/>
      <c r="H2697" s="56"/>
      <c r="I2697" s="57"/>
      <c r="J2697" s="55"/>
      <c r="K2697" s="55"/>
      <c r="L2697" s="53"/>
      <c r="M2697" s="58"/>
      <c r="N2697" s="52"/>
    </row>
    <row r="2698" spans="2:14" x14ac:dyDescent="0.25">
      <c r="B2698" s="51"/>
      <c r="C2698" s="53"/>
      <c r="D2698" s="54"/>
      <c r="E2698" s="55"/>
      <c r="F2698" s="56"/>
      <c r="G2698" s="56"/>
      <c r="H2698" s="56"/>
      <c r="I2698" s="57"/>
      <c r="J2698" s="55"/>
      <c r="K2698" s="55"/>
      <c r="L2698" s="53"/>
      <c r="M2698" s="58"/>
      <c r="N2698" s="52"/>
    </row>
    <row r="2699" spans="2:14" x14ac:dyDescent="0.25">
      <c r="B2699" s="51"/>
      <c r="C2699" s="53"/>
      <c r="D2699" s="54"/>
      <c r="E2699" s="55"/>
      <c r="F2699" s="56"/>
      <c r="G2699" s="56"/>
      <c r="H2699" s="56"/>
      <c r="I2699" s="57"/>
      <c r="J2699" s="55"/>
      <c r="K2699" s="55"/>
      <c r="L2699" s="53"/>
      <c r="M2699" s="58"/>
      <c r="N2699" s="52"/>
    </row>
    <row r="2700" spans="2:14" x14ac:dyDescent="0.25">
      <c r="B2700" s="51"/>
      <c r="C2700" s="53"/>
      <c r="D2700" s="54"/>
      <c r="E2700" s="55"/>
      <c r="F2700" s="56"/>
      <c r="G2700" s="56"/>
      <c r="H2700" s="56"/>
      <c r="I2700" s="57"/>
      <c r="J2700" s="55"/>
      <c r="K2700" s="55"/>
      <c r="L2700" s="53"/>
      <c r="M2700" s="58"/>
      <c r="N2700" s="52"/>
    </row>
    <row r="2701" spans="2:14" x14ac:dyDescent="0.25">
      <c r="B2701" s="51"/>
      <c r="C2701" s="53"/>
      <c r="D2701" s="54"/>
      <c r="E2701" s="55"/>
      <c r="F2701" s="56"/>
      <c r="G2701" s="56"/>
      <c r="H2701" s="56"/>
      <c r="I2701" s="57"/>
      <c r="J2701" s="55"/>
      <c r="K2701" s="55"/>
      <c r="L2701" s="53"/>
      <c r="M2701" s="58"/>
      <c r="N2701" s="52"/>
    </row>
    <row r="2702" spans="2:14" x14ac:dyDescent="0.25">
      <c r="B2702" s="51"/>
      <c r="C2702" s="53"/>
      <c r="D2702" s="54"/>
      <c r="E2702" s="55"/>
      <c r="F2702" s="56"/>
      <c r="G2702" s="56"/>
      <c r="H2702" s="56"/>
      <c r="I2702" s="57"/>
      <c r="J2702" s="55"/>
      <c r="K2702" s="55"/>
      <c r="L2702" s="53"/>
      <c r="M2702" s="58"/>
      <c r="N2702" s="52"/>
    </row>
    <row r="2703" spans="2:14" x14ac:dyDescent="0.25">
      <c r="B2703" s="51"/>
      <c r="C2703" s="53"/>
      <c r="D2703" s="54"/>
      <c r="E2703" s="55"/>
      <c r="F2703" s="56"/>
      <c r="G2703" s="56"/>
      <c r="H2703" s="56"/>
      <c r="I2703" s="57"/>
      <c r="J2703" s="55"/>
      <c r="K2703" s="55"/>
      <c r="L2703" s="53"/>
      <c r="M2703" s="58"/>
      <c r="N2703" s="52"/>
    </row>
    <row r="2704" spans="2:14" x14ac:dyDescent="0.25">
      <c r="B2704" s="51"/>
      <c r="C2704" s="53"/>
      <c r="D2704" s="54"/>
      <c r="E2704" s="55"/>
      <c r="F2704" s="56"/>
      <c r="G2704" s="56"/>
      <c r="H2704" s="56"/>
      <c r="I2704" s="57"/>
      <c r="J2704" s="55"/>
      <c r="K2704" s="55"/>
      <c r="L2704" s="53"/>
      <c r="M2704" s="58"/>
      <c r="N2704" s="52"/>
    </row>
    <row r="2705" spans="2:14" x14ac:dyDescent="0.25">
      <c r="B2705" s="51"/>
      <c r="C2705" s="53"/>
      <c r="D2705" s="54"/>
      <c r="E2705" s="55"/>
      <c r="F2705" s="56"/>
      <c r="G2705" s="56"/>
      <c r="H2705" s="56"/>
      <c r="I2705" s="57"/>
      <c r="J2705" s="55"/>
      <c r="K2705" s="55"/>
      <c r="L2705" s="53"/>
      <c r="M2705" s="58"/>
      <c r="N2705" s="52"/>
    </row>
    <row r="2706" spans="2:14" x14ac:dyDescent="0.25">
      <c r="B2706" s="51"/>
      <c r="C2706" s="53"/>
      <c r="D2706" s="54"/>
      <c r="E2706" s="55"/>
      <c r="F2706" s="56"/>
      <c r="G2706" s="56"/>
      <c r="H2706" s="56"/>
      <c r="I2706" s="57"/>
      <c r="J2706" s="55"/>
      <c r="K2706" s="55"/>
      <c r="L2706" s="53"/>
      <c r="M2706" s="58"/>
      <c r="N2706" s="52"/>
    </row>
    <row r="2707" spans="2:14" x14ac:dyDescent="0.25">
      <c r="B2707" s="51"/>
      <c r="C2707" s="53"/>
      <c r="D2707" s="54"/>
      <c r="E2707" s="55"/>
      <c r="F2707" s="56"/>
      <c r="G2707" s="56"/>
      <c r="H2707" s="56"/>
      <c r="I2707" s="57"/>
      <c r="J2707" s="55"/>
      <c r="K2707" s="55"/>
      <c r="L2707" s="53"/>
      <c r="M2707" s="58"/>
      <c r="N2707" s="52"/>
    </row>
    <row r="2708" spans="2:14" x14ac:dyDescent="0.25">
      <c r="B2708" s="51"/>
      <c r="C2708" s="53"/>
      <c r="D2708" s="54"/>
      <c r="E2708" s="55"/>
      <c r="F2708" s="56"/>
      <c r="G2708" s="56"/>
      <c r="H2708" s="56"/>
      <c r="I2708" s="57"/>
      <c r="J2708" s="55"/>
      <c r="K2708" s="55"/>
      <c r="L2708" s="53"/>
      <c r="M2708" s="58"/>
      <c r="N2708" s="52"/>
    </row>
    <row r="2709" spans="2:14" x14ac:dyDescent="0.25">
      <c r="B2709" s="51"/>
      <c r="C2709" s="53"/>
      <c r="D2709" s="54"/>
      <c r="E2709" s="55"/>
      <c r="F2709" s="56"/>
      <c r="G2709" s="56"/>
      <c r="H2709" s="56"/>
      <c r="I2709" s="57"/>
      <c r="J2709" s="55"/>
      <c r="K2709" s="55"/>
      <c r="L2709" s="53"/>
      <c r="M2709" s="58"/>
      <c r="N2709" s="52"/>
    </row>
    <row r="2710" spans="2:14" x14ac:dyDescent="0.25">
      <c r="B2710" s="51"/>
      <c r="C2710" s="53"/>
      <c r="D2710" s="54"/>
      <c r="E2710" s="55"/>
      <c r="F2710" s="56"/>
      <c r="G2710" s="56"/>
      <c r="H2710" s="56"/>
      <c r="I2710" s="57"/>
      <c r="J2710" s="55"/>
      <c r="K2710" s="55"/>
      <c r="L2710" s="53"/>
      <c r="M2710" s="58"/>
      <c r="N2710" s="52"/>
    </row>
    <row r="2711" spans="2:14" x14ac:dyDescent="0.25">
      <c r="B2711" s="51"/>
      <c r="C2711" s="53"/>
      <c r="D2711" s="54"/>
      <c r="E2711" s="55"/>
      <c r="F2711" s="56"/>
      <c r="G2711" s="56"/>
      <c r="H2711" s="56"/>
      <c r="I2711" s="57"/>
      <c r="J2711" s="55"/>
      <c r="K2711" s="55"/>
      <c r="L2711" s="53"/>
      <c r="M2711" s="58"/>
      <c r="N2711" s="52"/>
    </row>
    <row r="2712" spans="2:14" x14ac:dyDescent="0.25">
      <c r="B2712" s="51"/>
      <c r="C2712" s="53"/>
      <c r="D2712" s="54"/>
      <c r="E2712" s="55"/>
      <c r="F2712" s="56"/>
      <c r="G2712" s="56"/>
      <c r="H2712" s="56"/>
      <c r="I2712" s="57"/>
      <c r="J2712" s="55"/>
      <c r="K2712" s="55"/>
      <c r="L2712" s="53"/>
      <c r="M2712" s="58"/>
      <c r="N2712" s="52"/>
    </row>
    <row r="2713" spans="2:14" x14ac:dyDescent="0.25">
      <c r="B2713" s="51"/>
      <c r="C2713" s="53"/>
      <c r="D2713" s="54"/>
      <c r="E2713" s="55"/>
      <c r="F2713" s="56"/>
      <c r="G2713" s="56"/>
      <c r="H2713" s="56"/>
      <c r="I2713" s="57"/>
      <c r="J2713" s="55"/>
      <c r="K2713" s="55"/>
      <c r="L2713" s="53"/>
      <c r="M2713" s="58"/>
      <c r="N2713" s="52"/>
    </row>
    <row r="2714" spans="2:14" x14ac:dyDescent="0.25">
      <c r="B2714" s="51"/>
      <c r="C2714" s="53"/>
      <c r="D2714" s="54"/>
      <c r="E2714" s="55"/>
      <c r="F2714" s="56"/>
      <c r="G2714" s="56"/>
      <c r="H2714" s="56"/>
      <c r="I2714" s="57"/>
      <c r="J2714" s="55"/>
      <c r="K2714" s="55"/>
      <c r="L2714" s="53"/>
      <c r="M2714" s="58"/>
      <c r="N2714" s="52"/>
    </row>
    <row r="2715" spans="2:14" x14ac:dyDescent="0.25">
      <c r="B2715" s="51"/>
      <c r="C2715" s="53"/>
      <c r="D2715" s="54"/>
      <c r="E2715" s="55"/>
      <c r="F2715" s="56"/>
      <c r="G2715" s="56"/>
      <c r="H2715" s="56"/>
      <c r="I2715" s="57"/>
      <c r="J2715" s="55"/>
      <c r="K2715" s="55"/>
      <c r="L2715" s="53"/>
      <c r="M2715" s="58"/>
      <c r="N2715" s="52"/>
    </row>
    <row r="2716" spans="2:14" x14ac:dyDescent="0.25">
      <c r="B2716" s="51"/>
      <c r="C2716" s="53"/>
      <c r="D2716" s="54"/>
      <c r="E2716" s="55"/>
      <c r="F2716" s="56"/>
      <c r="G2716" s="56"/>
      <c r="H2716" s="56"/>
      <c r="I2716" s="57"/>
      <c r="J2716" s="55"/>
      <c r="K2716" s="55"/>
      <c r="L2716" s="53"/>
      <c r="M2716" s="58"/>
      <c r="N2716" s="52"/>
    </row>
    <row r="2717" spans="2:14" x14ac:dyDescent="0.25">
      <c r="B2717" s="51"/>
      <c r="C2717" s="53"/>
      <c r="D2717" s="54"/>
      <c r="E2717" s="55"/>
      <c r="F2717" s="56"/>
      <c r="G2717" s="56"/>
      <c r="H2717" s="56"/>
      <c r="I2717" s="57"/>
      <c r="J2717" s="55"/>
      <c r="K2717" s="55"/>
      <c r="L2717" s="53"/>
      <c r="M2717" s="58"/>
      <c r="N2717" s="52"/>
    </row>
    <row r="2718" spans="2:14" x14ac:dyDescent="0.25">
      <c r="B2718" s="51"/>
      <c r="C2718" s="53"/>
      <c r="D2718" s="54"/>
      <c r="E2718" s="55"/>
      <c r="F2718" s="56"/>
      <c r="G2718" s="56"/>
      <c r="H2718" s="56"/>
      <c r="I2718" s="57"/>
      <c r="J2718" s="55"/>
      <c r="K2718" s="55"/>
      <c r="L2718" s="53"/>
      <c r="M2718" s="58"/>
      <c r="N2718" s="52"/>
    </row>
    <row r="2719" spans="2:14" x14ac:dyDescent="0.25">
      <c r="B2719" s="51"/>
      <c r="C2719" s="53"/>
      <c r="D2719" s="54"/>
      <c r="E2719" s="55"/>
      <c r="F2719" s="56"/>
      <c r="G2719" s="56"/>
      <c r="H2719" s="56"/>
      <c r="I2719" s="57"/>
      <c r="J2719" s="55"/>
      <c r="K2719" s="55"/>
      <c r="L2719" s="53"/>
      <c r="M2719" s="58"/>
      <c r="N2719" s="52"/>
    </row>
    <row r="2720" spans="2:14" x14ac:dyDescent="0.25">
      <c r="B2720" s="51"/>
      <c r="C2720" s="53"/>
      <c r="D2720" s="54"/>
      <c r="E2720" s="55"/>
      <c r="F2720" s="56"/>
      <c r="G2720" s="56"/>
      <c r="H2720" s="56"/>
      <c r="I2720" s="57"/>
      <c r="J2720" s="55"/>
      <c r="K2720" s="55"/>
      <c r="L2720" s="53"/>
      <c r="M2720" s="58"/>
      <c r="N2720" s="52"/>
    </row>
    <row r="2721" spans="2:14" x14ac:dyDescent="0.25">
      <c r="B2721" s="51"/>
      <c r="C2721" s="53"/>
      <c r="D2721" s="54"/>
      <c r="E2721" s="55"/>
      <c r="F2721" s="56"/>
      <c r="G2721" s="56"/>
      <c r="H2721" s="56"/>
      <c r="I2721" s="57"/>
      <c r="J2721" s="55"/>
      <c r="K2721" s="55"/>
      <c r="L2721" s="53"/>
      <c r="M2721" s="58"/>
      <c r="N2721" s="52"/>
    </row>
    <row r="2722" spans="2:14" x14ac:dyDescent="0.25">
      <c r="B2722" s="51"/>
      <c r="C2722" s="53"/>
      <c r="D2722" s="54"/>
      <c r="E2722" s="55"/>
      <c r="F2722" s="56"/>
      <c r="G2722" s="56"/>
      <c r="H2722" s="56"/>
      <c r="I2722" s="57"/>
      <c r="J2722" s="55"/>
      <c r="K2722" s="55"/>
      <c r="L2722" s="53"/>
      <c r="M2722" s="58"/>
      <c r="N2722" s="52"/>
    </row>
    <row r="2723" spans="2:14" x14ac:dyDescent="0.25">
      <c r="B2723" s="51"/>
      <c r="C2723" s="53"/>
      <c r="D2723" s="54"/>
      <c r="E2723" s="55"/>
      <c r="F2723" s="56"/>
      <c r="G2723" s="56"/>
      <c r="H2723" s="56"/>
      <c r="I2723" s="57"/>
      <c r="J2723" s="55"/>
      <c r="K2723" s="55"/>
      <c r="L2723" s="53"/>
      <c r="M2723" s="58"/>
      <c r="N2723" s="52"/>
    </row>
    <row r="2724" spans="2:14" x14ac:dyDescent="0.25">
      <c r="B2724" s="51"/>
      <c r="C2724" s="53"/>
      <c r="D2724" s="54"/>
      <c r="E2724" s="55"/>
      <c r="F2724" s="56"/>
      <c r="G2724" s="56"/>
      <c r="H2724" s="56"/>
      <c r="I2724" s="57"/>
      <c r="J2724" s="55"/>
      <c r="K2724" s="55"/>
      <c r="L2724" s="53"/>
      <c r="M2724" s="58"/>
      <c r="N2724" s="52"/>
    </row>
    <row r="2725" spans="2:14" x14ac:dyDescent="0.25">
      <c r="B2725" s="51"/>
      <c r="C2725" s="53"/>
      <c r="D2725" s="54"/>
      <c r="E2725" s="55"/>
      <c r="F2725" s="56"/>
      <c r="G2725" s="56"/>
      <c r="H2725" s="56"/>
      <c r="I2725" s="57"/>
      <c r="J2725" s="55"/>
      <c r="K2725" s="55"/>
      <c r="L2725" s="53"/>
      <c r="M2725" s="58"/>
      <c r="N2725" s="52"/>
    </row>
    <row r="2726" spans="2:14" x14ac:dyDescent="0.25">
      <c r="B2726" s="51"/>
      <c r="C2726" s="53"/>
      <c r="D2726" s="54"/>
      <c r="E2726" s="55"/>
      <c r="F2726" s="56"/>
      <c r="G2726" s="56"/>
      <c r="H2726" s="56"/>
      <c r="I2726" s="57"/>
      <c r="J2726" s="55"/>
      <c r="K2726" s="55"/>
      <c r="L2726" s="53"/>
      <c r="M2726" s="58"/>
      <c r="N2726" s="52"/>
    </row>
    <row r="2727" spans="2:14" x14ac:dyDescent="0.25">
      <c r="B2727" s="51"/>
      <c r="C2727" s="53"/>
      <c r="D2727" s="54"/>
      <c r="E2727" s="55"/>
      <c r="F2727" s="56"/>
      <c r="G2727" s="56"/>
      <c r="H2727" s="56"/>
      <c r="I2727" s="57"/>
      <c r="J2727" s="55"/>
      <c r="K2727" s="55"/>
      <c r="L2727" s="53"/>
      <c r="M2727" s="58"/>
      <c r="N2727" s="52"/>
    </row>
    <row r="2728" spans="2:14" x14ac:dyDescent="0.25">
      <c r="B2728" s="51"/>
      <c r="C2728" s="53"/>
      <c r="D2728" s="54"/>
      <c r="E2728" s="55"/>
      <c r="F2728" s="56"/>
      <c r="G2728" s="56"/>
      <c r="H2728" s="56"/>
      <c r="I2728" s="57"/>
      <c r="J2728" s="55"/>
      <c r="K2728" s="55"/>
      <c r="L2728" s="53"/>
      <c r="M2728" s="58"/>
      <c r="N2728" s="52"/>
    </row>
    <row r="2729" spans="2:14" x14ac:dyDescent="0.25">
      <c r="B2729" s="51"/>
      <c r="C2729" s="53"/>
      <c r="D2729" s="54"/>
      <c r="E2729" s="55"/>
      <c r="F2729" s="56"/>
      <c r="G2729" s="56"/>
      <c r="H2729" s="56"/>
      <c r="I2729" s="57"/>
      <c r="J2729" s="55"/>
      <c r="K2729" s="55"/>
      <c r="L2729" s="53"/>
      <c r="M2729" s="58"/>
      <c r="N2729" s="52"/>
    </row>
    <row r="2730" spans="2:14" x14ac:dyDescent="0.25">
      <c r="B2730" s="51"/>
      <c r="C2730" s="53"/>
      <c r="D2730" s="54"/>
      <c r="E2730" s="55"/>
      <c r="F2730" s="56"/>
      <c r="G2730" s="56"/>
      <c r="H2730" s="56"/>
      <c r="I2730" s="57"/>
      <c r="J2730" s="55"/>
      <c r="K2730" s="55"/>
      <c r="L2730" s="53"/>
      <c r="M2730" s="58"/>
      <c r="N2730" s="52"/>
    </row>
    <row r="2731" spans="2:14" x14ac:dyDescent="0.25">
      <c r="B2731" s="51"/>
      <c r="C2731" s="53"/>
      <c r="D2731" s="54"/>
      <c r="E2731" s="55"/>
      <c r="F2731" s="56"/>
      <c r="G2731" s="56"/>
      <c r="H2731" s="56"/>
      <c r="I2731" s="57"/>
      <c r="J2731" s="55"/>
      <c r="K2731" s="55"/>
      <c r="L2731" s="53"/>
      <c r="M2731" s="58"/>
      <c r="N2731" s="52"/>
    </row>
    <row r="2732" spans="2:14" x14ac:dyDescent="0.25">
      <c r="B2732" s="51"/>
      <c r="C2732" s="53"/>
      <c r="D2732" s="54"/>
      <c r="E2732" s="55"/>
      <c r="F2732" s="56"/>
      <c r="G2732" s="56"/>
      <c r="H2732" s="56"/>
      <c r="I2732" s="57"/>
      <c r="J2732" s="55"/>
      <c r="K2732" s="55"/>
      <c r="L2732" s="53"/>
      <c r="M2732" s="58"/>
      <c r="N2732" s="52"/>
    </row>
    <row r="2733" spans="2:14" x14ac:dyDescent="0.25">
      <c r="B2733" s="51"/>
      <c r="C2733" s="53"/>
      <c r="D2733" s="54"/>
      <c r="E2733" s="55"/>
      <c r="F2733" s="56"/>
      <c r="G2733" s="56"/>
      <c r="H2733" s="56"/>
      <c r="I2733" s="57"/>
      <c r="J2733" s="55"/>
      <c r="K2733" s="55"/>
      <c r="L2733" s="53"/>
      <c r="M2733" s="58"/>
      <c r="N2733" s="52"/>
    </row>
    <row r="2734" spans="2:14" x14ac:dyDescent="0.25">
      <c r="B2734" s="51"/>
      <c r="C2734" s="53"/>
      <c r="D2734" s="54"/>
      <c r="E2734" s="55"/>
      <c r="F2734" s="56"/>
      <c r="G2734" s="56"/>
      <c r="H2734" s="56"/>
      <c r="I2734" s="57"/>
      <c r="J2734" s="55"/>
      <c r="K2734" s="55"/>
      <c r="L2734" s="53"/>
      <c r="M2734" s="58"/>
      <c r="N2734" s="52"/>
    </row>
    <row r="2735" spans="2:14" x14ac:dyDescent="0.25">
      <c r="B2735" s="51"/>
      <c r="C2735" s="53"/>
      <c r="D2735" s="54"/>
      <c r="E2735" s="55"/>
      <c r="F2735" s="56"/>
      <c r="G2735" s="56"/>
      <c r="H2735" s="56"/>
      <c r="I2735" s="57"/>
      <c r="J2735" s="55"/>
      <c r="K2735" s="55"/>
      <c r="L2735" s="53"/>
      <c r="M2735" s="58"/>
      <c r="N2735" s="52"/>
    </row>
    <row r="2736" spans="2:14" x14ac:dyDescent="0.25">
      <c r="B2736" s="51"/>
      <c r="C2736" s="53"/>
      <c r="D2736" s="54"/>
      <c r="E2736" s="55"/>
      <c r="F2736" s="56"/>
      <c r="G2736" s="56"/>
      <c r="H2736" s="56"/>
      <c r="I2736" s="57"/>
      <c r="J2736" s="55"/>
      <c r="K2736" s="55"/>
      <c r="L2736" s="53"/>
      <c r="M2736" s="58"/>
      <c r="N2736" s="52"/>
    </row>
    <row r="2737" spans="2:14" x14ac:dyDescent="0.25">
      <c r="B2737" s="51"/>
      <c r="C2737" s="53"/>
      <c r="D2737" s="54"/>
      <c r="E2737" s="55"/>
      <c r="F2737" s="56"/>
      <c r="G2737" s="56"/>
      <c r="H2737" s="56"/>
      <c r="I2737" s="57"/>
      <c r="J2737" s="55"/>
      <c r="K2737" s="55"/>
      <c r="L2737" s="53"/>
      <c r="M2737" s="58"/>
      <c r="N2737" s="52"/>
    </row>
    <row r="2738" spans="2:14" x14ac:dyDescent="0.25">
      <c r="B2738" s="51"/>
      <c r="C2738" s="53"/>
      <c r="D2738" s="54"/>
      <c r="E2738" s="55"/>
      <c r="F2738" s="56"/>
      <c r="G2738" s="56"/>
      <c r="H2738" s="56"/>
      <c r="I2738" s="57"/>
      <c r="J2738" s="55"/>
      <c r="K2738" s="55"/>
      <c r="L2738" s="53"/>
      <c r="M2738" s="58"/>
      <c r="N2738" s="52"/>
    </row>
    <row r="2739" spans="2:14" x14ac:dyDescent="0.25">
      <c r="B2739" s="51"/>
      <c r="C2739" s="53"/>
      <c r="D2739" s="54"/>
      <c r="E2739" s="55"/>
      <c r="F2739" s="56"/>
      <c r="G2739" s="56"/>
      <c r="H2739" s="56"/>
      <c r="I2739" s="57"/>
      <c r="J2739" s="55"/>
      <c r="K2739" s="55"/>
      <c r="L2739" s="53"/>
      <c r="M2739" s="58"/>
      <c r="N2739" s="52"/>
    </row>
    <row r="2740" spans="2:14" x14ac:dyDescent="0.25">
      <c r="B2740" s="51"/>
      <c r="C2740" s="53"/>
      <c r="D2740" s="54"/>
      <c r="E2740" s="55"/>
      <c r="F2740" s="56"/>
      <c r="G2740" s="56"/>
      <c r="H2740" s="56"/>
      <c r="I2740" s="57"/>
      <c r="J2740" s="55"/>
      <c r="K2740" s="55"/>
      <c r="L2740" s="53"/>
      <c r="M2740" s="58"/>
      <c r="N2740" s="52"/>
    </row>
    <row r="2741" spans="2:14" x14ac:dyDescent="0.25">
      <c r="B2741" s="51"/>
      <c r="C2741" s="53"/>
      <c r="D2741" s="54"/>
      <c r="E2741" s="55"/>
      <c r="F2741" s="56"/>
      <c r="G2741" s="56"/>
      <c r="H2741" s="56"/>
      <c r="I2741" s="57"/>
      <c r="J2741" s="55"/>
      <c r="K2741" s="55"/>
      <c r="L2741" s="53"/>
      <c r="M2741" s="58"/>
      <c r="N2741" s="52"/>
    </row>
    <row r="2742" spans="2:14" x14ac:dyDescent="0.25">
      <c r="B2742" s="51"/>
      <c r="C2742" s="53"/>
      <c r="D2742" s="54"/>
      <c r="E2742" s="55"/>
      <c r="F2742" s="56"/>
      <c r="G2742" s="56"/>
      <c r="H2742" s="56"/>
      <c r="I2742" s="57"/>
      <c r="J2742" s="55"/>
      <c r="K2742" s="55"/>
      <c r="L2742" s="53"/>
      <c r="M2742" s="58"/>
      <c r="N2742" s="52"/>
    </row>
    <row r="2743" spans="2:14" x14ac:dyDescent="0.25">
      <c r="B2743" s="51"/>
      <c r="C2743" s="53"/>
      <c r="D2743" s="54"/>
      <c r="E2743" s="55"/>
      <c r="F2743" s="56"/>
      <c r="G2743" s="56"/>
      <c r="H2743" s="56"/>
      <c r="I2743" s="57"/>
      <c r="J2743" s="55"/>
      <c r="K2743" s="55"/>
      <c r="L2743" s="53"/>
      <c r="M2743" s="58"/>
      <c r="N2743" s="52"/>
    </row>
    <row r="2744" spans="2:14" x14ac:dyDescent="0.25">
      <c r="B2744" s="51"/>
      <c r="C2744" s="53"/>
      <c r="D2744" s="54"/>
      <c r="E2744" s="55"/>
      <c r="F2744" s="56"/>
      <c r="G2744" s="56"/>
      <c r="H2744" s="56"/>
      <c r="I2744" s="57"/>
      <c r="J2744" s="55"/>
      <c r="K2744" s="55"/>
      <c r="L2744" s="53"/>
      <c r="M2744" s="58"/>
      <c r="N2744" s="52"/>
    </row>
    <row r="2745" spans="2:14" x14ac:dyDescent="0.25">
      <c r="B2745" s="51"/>
      <c r="C2745" s="53"/>
      <c r="D2745" s="54"/>
      <c r="E2745" s="55"/>
      <c r="F2745" s="56"/>
      <c r="G2745" s="56"/>
      <c r="H2745" s="56"/>
      <c r="I2745" s="57"/>
      <c r="J2745" s="55"/>
      <c r="K2745" s="55"/>
      <c r="L2745" s="53"/>
      <c r="M2745" s="58"/>
      <c r="N2745" s="52"/>
    </row>
    <row r="2746" spans="2:14" x14ac:dyDescent="0.25">
      <c r="B2746" s="51"/>
      <c r="C2746" s="53"/>
      <c r="D2746" s="54"/>
      <c r="E2746" s="55"/>
      <c r="F2746" s="56"/>
      <c r="G2746" s="56"/>
      <c r="H2746" s="56"/>
      <c r="I2746" s="57"/>
      <c r="J2746" s="55"/>
      <c r="K2746" s="55"/>
      <c r="L2746" s="53"/>
      <c r="M2746" s="58"/>
      <c r="N2746" s="52"/>
    </row>
    <row r="2747" spans="2:14" x14ac:dyDescent="0.25">
      <c r="B2747" s="51"/>
      <c r="C2747" s="53"/>
      <c r="D2747" s="54"/>
      <c r="E2747" s="55"/>
      <c r="F2747" s="56"/>
      <c r="G2747" s="56"/>
      <c r="H2747" s="56"/>
      <c r="I2747" s="57"/>
      <c r="J2747" s="55"/>
      <c r="K2747" s="55"/>
      <c r="L2747" s="53"/>
      <c r="M2747" s="58"/>
      <c r="N2747" s="52"/>
    </row>
    <row r="2748" spans="2:14" x14ac:dyDescent="0.25">
      <c r="B2748" s="51"/>
      <c r="C2748" s="53"/>
      <c r="D2748" s="54"/>
      <c r="E2748" s="55"/>
      <c r="F2748" s="56"/>
      <c r="G2748" s="56"/>
      <c r="H2748" s="56"/>
      <c r="I2748" s="57"/>
      <c r="J2748" s="55"/>
      <c r="K2748" s="55"/>
      <c r="L2748" s="53"/>
      <c r="M2748" s="58"/>
      <c r="N2748" s="52"/>
    </row>
    <row r="2749" spans="2:14" x14ac:dyDescent="0.25">
      <c r="B2749" s="51"/>
      <c r="C2749" s="53"/>
      <c r="D2749" s="54"/>
      <c r="E2749" s="55"/>
      <c r="F2749" s="56"/>
      <c r="G2749" s="56"/>
      <c r="H2749" s="56"/>
      <c r="I2749" s="57"/>
      <c r="J2749" s="55"/>
      <c r="K2749" s="55"/>
      <c r="L2749" s="53"/>
      <c r="M2749" s="58"/>
      <c r="N2749" s="52"/>
    </row>
    <row r="2750" spans="2:14" x14ac:dyDescent="0.25">
      <c r="B2750" s="51"/>
      <c r="C2750" s="53"/>
      <c r="D2750" s="54"/>
      <c r="E2750" s="55"/>
      <c r="F2750" s="56"/>
      <c r="G2750" s="56"/>
      <c r="H2750" s="56"/>
      <c r="I2750" s="57"/>
      <c r="J2750" s="55"/>
      <c r="K2750" s="55"/>
      <c r="L2750" s="53"/>
      <c r="M2750" s="58"/>
      <c r="N2750" s="52"/>
    </row>
    <row r="2751" spans="2:14" x14ac:dyDescent="0.25">
      <c r="B2751" s="51"/>
      <c r="C2751" s="53"/>
      <c r="D2751" s="54"/>
      <c r="E2751" s="55"/>
      <c r="F2751" s="56"/>
      <c r="G2751" s="56"/>
      <c r="H2751" s="56"/>
      <c r="I2751" s="57"/>
      <c r="J2751" s="55"/>
      <c r="K2751" s="55"/>
      <c r="L2751" s="53"/>
      <c r="M2751" s="58"/>
      <c r="N2751" s="52"/>
    </row>
    <row r="2752" spans="2:14" x14ac:dyDescent="0.25">
      <c r="B2752" s="51"/>
      <c r="C2752" s="53"/>
      <c r="D2752" s="54"/>
      <c r="E2752" s="55"/>
      <c r="F2752" s="56"/>
      <c r="G2752" s="56"/>
      <c r="H2752" s="56"/>
      <c r="I2752" s="57"/>
      <c r="J2752" s="55"/>
      <c r="K2752" s="55"/>
      <c r="L2752" s="53"/>
      <c r="M2752" s="58"/>
      <c r="N2752" s="52"/>
    </row>
    <row r="2753" spans="2:14" x14ac:dyDescent="0.25">
      <c r="B2753" s="51"/>
      <c r="C2753" s="53"/>
      <c r="D2753" s="54"/>
      <c r="E2753" s="55"/>
      <c r="F2753" s="56"/>
      <c r="G2753" s="56"/>
      <c r="H2753" s="56"/>
      <c r="I2753" s="57"/>
      <c r="J2753" s="55"/>
      <c r="K2753" s="55"/>
      <c r="L2753" s="53"/>
      <c r="M2753" s="58"/>
      <c r="N2753" s="52"/>
    </row>
    <row r="2754" spans="2:14" x14ac:dyDescent="0.25">
      <c r="B2754" s="51"/>
      <c r="C2754" s="53"/>
      <c r="D2754" s="54"/>
      <c r="E2754" s="55"/>
      <c r="F2754" s="56"/>
      <c r="G2754" s="56"/>
      <c r="H2754" s="56"/>
      <c r="I2754" s="57"/>
      <c r="J2754" s="55"/>
      <c r="K2754" s="55"/>
      <c r="L2754" s="53"/>
      <c r="M2754" s="58"/>
      <c r="N2754" s="52"/>
    </row>
    <row r="2755" spans="2:14" x14ac:dyDescent="0.25">
      <c r="B2755" s="51"/>
      <c r="C2755" s="53"/>
      <c r="D2755" s="54"/>
      <c r="E2755" s="55"/>
      <c r="F2755" s="56"/>
      <c r="G2755" s="56"/>
      <c r="H2755" s="56"/>
      <c r="I2755" s="57"/>
      <c r="J2755" s="55"/>
      <c r="K2755" s="55"/>
      <c r="L2755" s="53"/>
      <c r="M2755" s="58"/>
      <c r="N2755" s="52"/>
    </row>
    <row r="2756" spans="2:14" x14ac:dyDescent="0.25">
      <c r="B2756" s="51"/>
      <c r="C2756" s="53"/>
      <c r="D2756" s="54"/>
      <c r="E2756" s="55"/>
      <c r="F2756" s="56"/>
      <c r="G2756" s="56"/>
      <c r="H2756" s="56"/>
      <c r="I2756" s="57"/>
      <c r="J2756" s="55"/>
      <c r="K2756" s="55"/>
      <c r="L2756" s="53"/>
      <c r="M2756" s="58"/>
      <c r="N2756" s="52"/>
    </row>
    <row r="2757" spans="2:14" x14ac:dyDescent="0.25">
      <c r="B2757" s="51"/>
      <c r="C2757" s="53"/>
      <c r="D2757" s="54"/>
      <c r="E2757" s="55"/>
      <c r="F2757" s="56"/>
      <c r="G2757" s="56"/>
      <c r="H2757" s="56"/>
      <c r="I2757" s="57"/>
      <c r="J2757" s="55"/>
      <c r="K2757" s="55"/>
      <c r="L2757" s="53"/>
      <c r="M2757" s="58"/>
      <c r="N2757" s="52"/>
    </row>
    <row r="2758" spans="2:14" x14ac:dyDescent="0.25">
      <c r="B2758" s="51"/>
      <c r="C2758" s="53"/>
      <c r="D2758" s="54"/>
      <c r="E2758" s="55"/>
      <c r="F2758" s="56"/>
      <c r="G2758" s="56"/>
      <c r="H2758" s="56"/>
      <c r="I2758" s="57"/>
      <c r="J2758" s="55"/>
      <c r="K2758" s="55"/>
      <c r="L2758" s="53"/>
      <c r="M2758" s="58"/>
      <c r="N2758" s="52"/>
    </row>
    <row r="2759" spans="2:14" x14ac:dyDescent="0.25">
      <c r="B2759" s="51"/>
      <c r="C2759" s="53"/>
      <c r="D2759" s="54"/>
      <c r="E2759" s="55"/>
      <c r="F2759" s="56"/>
      <c r="G2759" s="56"/>
      <c r="H2759" s="56"/>
      <c r="I2759" s="57"/>
      <c r="J2759" s="55"/>
      <c r="K2759" s="55"/>
      <c r="L2759" s="53"/>
      <c r="M2759" s="58"/>
      <c r="N2759" s="52"/>
    </row>
    <row r="2760" spans="2:14" x14ac:dyDescent="0.25">
      <c r="B2760" s="51"/>
      <c r="C2760" s="53"/>
      <c r="D2760" s="54"/>
      <c r="E2760" s="55"/>
      <c r="F2760" s="56"/>
      <c r="G2760" s="56"/>
      <c r="H2760" s="56"/>
      <c r="I2760" s="57"/>
      <c r="J2760" s="55"/>
      <c r="K2760" s="55"/>
      <c r="L2760" s="53"/>
      <c r="M2760" s="58"/>
      <c r="N2760" s="52"/>
    </row>
    <row r="2761" spans="2:14" x14ac:dyDescent="0.25">
      <c r="B2761" s="51"/>
      <c r="C2761" s="53"/>
      <c r="D2761" s="54"/>
      <c r="E2761" s="55"/>
      <c r="F2761" s="56"/>
      <c r="G2761" s="56"/>
      <c r="H2761" s="56"/>
      <c r="I2761" s="57"/>
      <c r="J2761" s="55"/>
      <c r="K2761" s="55"/>
      <c r="L2761" s="53"/>
      <c r="M2761" s="58"/>
      <c r="N2761" s="52"/>
    </row>
    <row r="2762" spans="2:14" x14ac:dyDescent="0.25">
      <c r="B2762" s="51"/>
      <c r="C2762" s="53"/>
      <c r="D2762" s="54"/>
      <c r="E2762" s="55"/>
      <c r="F2762" s="56"/>
      <c r="G2762" s="56"/>
      <c r="H2762" s="56"/>
      <c r="I2762" s="57"/>
      <c r="J2762" s="55"/>
      <c r="K2762" s="55"/>
      <c r="L2762" s="53"/>
      <c r="M2762" s="58"/>
      <c r="N2762" s="52"/>
    </row>
    <row r="2763" spans="2:14" x14ac:dyDescent="0.25">
      <c r="B2763" s="51"/>
      <c r="C2763" s="53"/>
      <c r="D2763" s="54"/>
      <c r="E2763" s="55"/>
      <c r="F2763" s="56"/>
      <c r="G2763" s="56"/>
      <c r="H2763" s="56"/>
      <c r="I2763" s="57"/>
      <c r="J2763" s="55"/>
      <c r="K2763" s="55"/>
      <c r="L2763" s="53"/>
      <c r="M2763" s="58"/>
      <c r="N2763" s="52"/>
    </row>
    <row r="2764" spans="2:14" x14ac:dyDescent="0.25">
      <c r="B2764" s="51"/>
      <c r="C2764" s="53"/>
      <c r="D2764" s="54"/>
      <c r="E2764" s="55"/>
      <c r="F2764" s="56"/>
      <c r="G2764" s="56"/>
      <c r="H2764" s="56"/>
      <c r="I2764" s="57"/>
      <c r="J2764" s="55"/>
      <c r="K2764" s="55"/>
      <c r="L2764" s="53"/>
      <c r="M2764" s="58"/>
      <c r="N2764" s="52"/>
    </row>
    <row r="2765" spans="2:14" x14ac:dyDescent="0.25">
      <c r="B2765" s="51"/>
      <c r="C2765" s="53"/>
      <c r="D2765" s="54"/>
      <c r="E2765" s="55"/>
      <c r="F2765" s="56"/>
      <c r="G2765" s="56"/>
      <c r="H2765" s="56"/>
      <c r="I2765" s="57"/>
      <c r="J2765" s="55"/>
      <c r="K2765" s="55"/>
      <c r="L2765" s="53"/>
      <c r="M2765" s="58"/>
      <c r="N2765" s="52"/>
    </row>
    <row r="2766" spans="2:14" x14ac:dyDescent="0.25">
      <c r="B2766" s="51"/>
      <c r="C2766" s="53"/>
      <c r="D2766" s="54"/>
      <c r="E2766" s="55"/>
      <c r="F2766" s="56"/>
      <c r="G2766" s="56"/>
      <c r="H2766" s="56"/>
      <c r="I2766" s="57"/>
      <c r="J2766" s="55"/>
      <c r="K2766" s="55"/>
      <c r="L2766" s="53"/>
      <c r="M2766" s="58"/>
      <c r="N2766" s="52"/>
    </row>
    <row r="2767" spans="2:14" x14ac:dyDescent="0.25">
      <c r="B2767" s="51"/>
      <c r="C2767" s="53"/>
      <c r="D2767" s="54"/>
      <c r="E2767" s="55"/>
      <c r="F2767" s="56"/>
      <c r="G2767" s="56"/>
      <c r="H2767" s="56"/>
      <c r="I2767" s="57"/>
      <c r="J2767" s="55"/>
      <c r="K2767" s="55"/>
      <c r="L2767" s="53"/>
      <c r="M2767" s="58"/>
      <c r="N2767" s="52"/>
    </row>
    <row r="2768" spans="2:14" x14ac:dyDescent="0.25">
      <c r="B2768" s="51"/>
      <c r="C2768" s="53"/>
      <c r="D2768" s="54"/>
      <c r="E2768" s="55"/>
      <c r="F2768" s="56"/>
      <c r="G2768" s="56"/>
      <c r="H2768" s="56"/>
      <c r="I2768" s="57"/>
      <c r="J2768" s="55"/>
      <c r="K2768" s="55"/>
      <c r="L2768" s="53"/>
      <c r="M2768" s="58"/>
      <c r="N2768" s="52"/>
    </row>
    <row r="2769" spans="2:14" x14ac:dyDescent="0.25">
      <c r="B2769" s="51"/>
      <c r="C2769" s="53"/>
      <c r="D2769" s="54"/>
      <c r="E2769" s="55"/>
      <c r="F2769" s="56"/>
      <c r="G2769" s="56"/>
      <c r="H2769" s="56"/>
      <c r="I2769" s="57"/>
      <c r="J2769" s="55"/>
      <c r="K2769" s="55"/>
      <c r="L2769" s="53"/>
      <c r="M2769" s="58"/>
      <c r="N2769" s="52"/>
    </row>
    <row r="2770" spans="2:14" x14ac:dyDescent="0.25">
      <c r="B2770" s="51"/>
      <c r="C2770" s="53"/>
      <c r="D2770" s="54"/>
      <c r="E2770" s="55"/>
      <c r="F2770" s="56"/>
      <c r="G2770" s="56"/>
      <c r="H2770" s="56"/>
      <c r="I2770" s="57"/>
      <c r="J2770" s="55"/>
      <c r="K2770" s="55"/>
      <c r="L2770" s="53"/>
      <c r="M2770" s="58"/>
      <c r="N2770" s="52"/>
    </row>
    <row r="2771" spans="2:14" x14ac:dyDescent="0.25">
      <c r="B2771" s="51"/>
      <c r="C2771" s="53"/>
      <c r="D2771" s="54"/>
      <c r="E2771" s="55"/>
      <c r="F2771" s="56"/>
      <c r="G2771" s="56"/>
      <c r="H2771" s="56"/>
      <c r="I2771" s="57"/>
      <c r="J2771" s="55"/>
      <c r="K2771" s="55"/>
      <c r="L2771" s="53"/>
      <c r="M2771" s="58"/>
      <c r="N2771" s="52"/>
    </row>
    <row r="2772" spans="2:14" x14ac:dyDescent="0.25">
      <c r="B2772" s="51"/>
      <c r="C2772" s="53"/>
      <c r="D2772" s="54"/>
      <c r="E2772" s="55"/>
      <c r="F2772" s="56"/>
      <c r="G2772" s="56"/>
      <c r="H2772" s="56"/>
      <c r="I2772" s="57"/>
      <c r="J2772" s="55"/>
      <c r="K2772" s="55"/>
      <c r="L2772" s="53"/>
      <c r="M2772" s="58"/>
      <c r="N2772" s="52"/>
    </row>
    <row r="2773" spans="2:14" x14ac:dyDescent="0.25">
      <c r="B2773" s="51"/>
      <c r="C2773" s="53"/>
      <c r="D2773" s="54"/>
      <c r="E2773" s="55"/>
      <c r="F2773" s="56"/>
      <c r="G2773" s="56"/>
      <c r="H2773" s="56"/>
      <c r="I2773" s="57"/>
      <c r="J2773" s="55"/>
      <c r="K2773" s="55"/>
      <c r="L2773" s="53"/>
      <c r="M2773" s="58"/>
      <c r="N2773" s="52"/>
    </row>
    <row r="2774" spans="2:14" x14ac:dyDescent="0.25">
      <c r="B2774" s="51"/>
      <c r="C2774" s="53"/>
      <c r="D2774" s="54"/>
      <c r="E2774" s="55"/>
      <c r="F2774" s="56"/>
      <c r="G2774" s="56"/>
      <c r="H2774" s="56"/>
      <c r="I2774" s="57"/>
      <c r="J2774" s="55"/>
      <c r="K2774" s="55"/>
      <c r="L2774" s="53"/>
      <c r="M2774" s="58"/>
      <c r="N2774" s="52"/>
    </row>
    <row r="2775" spans="2:14" x14ac:dyDescent="0.25">
      <c r="B2775" s="51"/>
      <c r="C2775" s="53"/>
      <c r="D2775" s="54"/>
      <c r="E2775" s="55"/>
      <c r="F2775" s="56"/>
      <c r="G2775" s="56"/>
      <c r="H2775" s="56"/>
      <c r="I2775" s="57"/>
      <c r="J2775" s="55"/>
      <c r="K2775" s="55"/>
      <c r="L2775" s="53"/>
      <c r="M2775" s="58"/>
      <c r="N2775" s="52"/>
    </row>
    <row r="2776" spans="2:14" x14ac:dyDescent="0.25">
      <c r="B2776" s="51"/>
      <c r="C2776" s="53"/>
      <c r="D2776" s="54"/>
      <c r="E2776" s="55"/>
      <c r="F2776" s="56"/>
      <c r="G2776" s="56"/>
      <c r="H2776" s="56"/>
      <c r="I2776" s="57"/>
      <c r="J2776" s="55"/>
      <c r="K2776" s="55"/>
      <c r="L2776" s="53"/>
      <c r="M2776" s="58"/>
      <c r="N2776" s="52"/>
    </row>
    <row r="2777" spans="2:14" x14ac:dyDescent="0.25">
      <c r="B2777" s="51"/>
      <c r="C2777" s="53"/>
      <c r="D2777" s="54"/>
      <c r="E2777" s="55"/>
      <c r="F2777" s="56"/>
      <c r="G2777" s="56"/>
      <c r="H2777" s="56"/>
      <c r="I2777" s="57"/>
      <c r="J2777" s="55"/>
      <c r="K2777" s="55"/>
      <c r="L2777" s="53"/>
      <c r="M2777" s="58"/>
      <c r="N2777" s="52"/>
    </row>
    <row r="2778" spans="2:14" x14ac:dyDescent="0.25">
      <c r="B2778" s="51"/>
      <c r="C2778" s="53"/>
      <c r="D2778" s="54"/>
      <c r="E2778" s="55"/>
      <c r="F2778" s="56"/>
      <c r="G2778" s="56"/>
      <c r="H2778" s="56"/>
      <c r="I2778" s="57"/>
      <c r="J2778" s="55"/>
      <c r="K2778" s="55"/>
      <c r="L2778" s="53"/>
      <c r="M2778" s="58"/>
      <c r="N2778" s="52"/>
    </row>
    <row r="2779" spans="2:14" x14ac:dyDescent="0.25">
      <c r="B2779" s="51"/>
      <c r="C2779" s="53"/>
      <c r="D2779" s="54"/>
      <c r="E2779" s="55"/>
      <c r="F2779" s="56"/>
      <c r="G2779" s="56"/>
      <c r="H2779" s="56"/>
      <c r="I2779" s="57"/>
      <c r="J2779" s="55"/>
      <c r="K2779" s="55"/>
      <c r="L2779" s="53"/>
      <c r="M2779" s="58"/>
      <c r="N2779" s="52"/>
    </row>
    <row r="2780" spans="2:14" x14ac:dyDescent="0.25">
      <c r="B2780" s="51"/>
      <c r="C2780" s="53"/>
      <c r="D2780" s="54"/>
      <c r="E2780" s="55"/>
      <c r="F2780" s="56"/>
      <c r="G2780" s="56"/>
      <c r="H2780" s="56"/>
      <c r="I2780" s="57"/>
      <c r="J2780" s="55"/>
      <c r="K2780" s="55"/>
      <c r="L2780" s="53"/>
      <c r="M2780" s="58"/>
      <c r="N2780" s="52"/>
    </row>
    <row r="2781" spans="2:14" x14ac:dyDescent="0.25">
      <c r="B2781" s="51"/>
      <c r="C2781" s="53"/>
      <c r="D2781" s="54"/>
      <c r="E2781" s="55"/>
      <c r="F2781" s="56"/>
      <c r="G2781" s="56"/>
      <c r="H2781" s="56"/>
      <c r="I2781" s="57"/>
      <c r="J2781" s="55"/>
      <c r="K2781" s="55"/>
      <c r="L2781" s="53"/>
      <c r="M2781" s="58"/>
      <c r="N2781" s="52"/>
    </row>
    <row r="2782" spans="2:14" x14ac:dyDescent="0.25">
      <c r="B2782" s="51"/>
      <c r="C2782" s="53"/>
      <c r="D2782" s="54"/>
      <c r="E2782" s="55"/>
      <c r="F2782" s="56"/>
      <c r="G2782" s="56"/>
      <c r="H2782" s="56"/>
      <c r="I2782" s="57"/>
      <c r="J2782" s="55"/>
      <c r="K2782" s="55"/>
      <c r="L2782" s="53"/>
      <c r="M2782" s="58"/>
      <c r="N2782" s="52"/>
    </row>
    <row r="2783" spans="2:14" x14ac:dyDescent="0.25">
      <c r="B2783" s="51"/>
      <c r="C2783" s="53"/>
      <c r="D2783" s="54"/>
      <c r="E2783" s="55"/>
      <c r="F2783" s="56"/>
      <c r="G2783" s="56"/>
      <c r="H2783" s="56"/>
      <c r="I2783" s="57"/>
      <c r="J2783" s="55"/>
      <c r="K2783" s="55"/>
      <c r="L2783" s="53"/>
      <c r="M2783" s="58"/>
      <c r="N2783" s="52"/>
    </row>
    <row r="2784" spans="2:14" x14ac:dyDescent="0.25">
      <c r="B2784" s="51"/>
      <c r="C2784" s="53"/>
      <c r="D2784" s="54"/>
      <c r="E2784" s="55"/>
      <c r="F2784" s="56"/>
      <c r="G2784" s="56"/>
      <c r="H2784" s="56"/>
      <c r="I2784" s="57"/>
      <c r="J2784" s="55"/>
      <c r="K2784" s="55"/>
      <c r="L2784" s="53"/>
      <c r="M2784" s="58"/>
      <c r="N2784" s="52"/>
    </row>
    <row r="2785" spans="2:14" x14ac:dyDescent="0.25">
      <c r="B2785" s="51"/>
      <c r="C2785" s="53"/>
      <c r="D2785" s="54"/>
      <c r="E2785" s="55"/>
      <c r="F2785" s="56"/>
      <c r="G2785" s="56"/>
      <c r="H2785" s="56"/>
      <c r="I2785" s="57"/>
      <c r="J2785" s="55"/>
      <c r="K2785" s="55"/>
      <c r="L2785" s="53"/>
      <c r="M2785" s="58"/>
      <c r="N2785" s="52"/>
    </row>
    <row r="2786" spans="2:14" x14ac:dyDescent="0.25">
      <c r="B2786" s="51"/>
      <c r="C2786" s="53"/>
      <c r="D2786" s="54"/>
      <c r="E2786" s="55"/>
      <c r="F2786" s="56"/>
      <c r="G2786" s="56"/>
      <c r="H2786" s="56"/>
      <c r="I2786" s="57"/>
      <c r="J2786" s="55"/>
      <c r="K2786" s="55"/>
      <c r="L2786" s="53"/>
      <c r="M2786" s="58"/>
      <c r="N2786" s="52"/>
    </row>
    <row r="2787" spans="2:14" x14ac:dyDescent="0.25">
      <c r="B2787" s="51"/>
      <c r="C2787" s="53"/>
      <c r="D2787" s="54"/>
      <c r="E2787" s="55"/>
      <c r="F2787" s="56"/>
      <c r="G2787" s="56"/>
      <c r="H2787" s="56"/>
      <c r="I2787" s="57"/>
      <c r="J2787" s="55"/>
      <c r="K2787" s="55"/>
      <c r="L2787" s="53"/>
      <c r="M2787" s="58"/>
      <c r="N2787" s="52"/>
    </row>
    <row r="2788" spans="2:14" x14ac:dyDescent="0.25">
      <c r="B2788" s="51"/>
      <c r="C2788" s="53"/>
      <c r="D2788" s="54"/>
      <c r="E2788" s="55"/>
      <c r="F2788" s="56"/>
      <c r="G2788" s="56"/>
      <c r="H2788" s="56"/>
      <c r="I2788" s="57"/>
      <c r="J2788" s="55"/>
      <c r="K2788" s="55"/>
      <c r="L2788" s="53"/>
      <c r="M2788" s="58"/>
      <c r="N2788" s="52"/>
    </row>
    <row r="2789" spans="2:14" x14ac:dyDescent="0.25">
      <c r="B2789" s="51"/>
      <c r="C2789" s="53"/>
      <c r="D2789" s="54"/>
      <c r="E2789" s="55"/>
      <c r="F2789" s="56"/>
      <c r="G2789" s="56"/>
      <c r="H2789" s="56"/>
      <c r="I2789" s="57"/>
      <c r="J2789" s="55"/>
      <c r="K2789" s="55"/>
      <c r="L2789" s="53"/>
      <c r="M2789" s="58"/>
      <c r="N2789" s="52"/>
    </row>
    <row r="2790" spans="2:14" x14ac:dyDescent="0.25">
      <c r="B2790" s="51"/>
      <c r="C2790" s="53"/>
      <c r="D2790" s="54"/>
      <c r="E2790" s="55"/>
      <c r="F2790" s="56"/>
      <c r="G2790" s="56"/>
      <c r="H2790" s="56"/>
      <c r="I2790" s="57"/>
      <c r="J2790" s="55"/>
      <c r="K2790" s="55"/>
      <c r="L2790" s="53"/>
      <c r="M2790" s="58"/>
      <c r="N2790" s="52"/>
    </row>
    <row r="2791" spans="2:14" x14ac:dyDescent="0.25">
      <c r="B2791" s="51"/>
      <c r="C2791" s="53"/>
      <c r="D2791" s="54"/>
      <c r="E2791" s="55"/>
      <c r="F2791" s="56"/>
      <c r="G2791" s="56"/>
      <c r="H2791" s="56"/>
      <c r="I2791" s="57"/>
      <c r="J2791" s="55"/>
      <c r="K2791" s="55"/>
      <c r="L2791" s="53"/>
      <c r="M2791" s="58"/>
      <c r="N2791" s="52"/>
    </row>
    <row r="2792" spans="2:14" x14ac:dyDescent="0.25">
      <c r="B2792" s="51"/>
      <c r="C2792" s="53"/>
      <c r="D2792" s="54"/>
      <c r="E2792" s="55"/>
      <c r="F2792" s="56"/>
      <c r="G2792" s="56"/>
      <c r="H2792" s="56"/>
      <c r="I2792" s="57"/>
      <c r="J2792" s="55"/>
      <c r="K2792" s="55"/>
      <c r="L2792" s="53"/>
      <c r="M2792" s="58"/>
      <c r="N2792" s="52"/>
    </row>
    <row r="2793" spans="2:14" x14ac:dyDescent="0.25">
      <c r="B2793" s="51"/>
      <c r="C2793" s="53"/>
      <c r="D2793" s="54"/>
      <c r="E2793" s="55"/>
      <c r="F2793" s="56"/>
      <c r="G2793" s="56"/>
      <c r="H2793" s="56"/>
      <c r="I2793" s="57"/>
      <c r="J2793" s="55"/>
      <c r="K2793" s="55"/>
      <c r="L2793" s="53"/>
      <c r="M2793" s="58"/>
      <c r="N2793" s="52"/>
    </row>
    <row r="2794" spans="2:14" x14ac:dyDescent="0.25">
      <c r="B2794" s="51"/>
      <c r="C2794" s="53"/>
      <c r="D2794" s="54"/>
      <c r="E2794" s="55"/>
      <c r="F2794" s="56"/>
      <c r="G2794" s="56"/>
      <c r="H2794" s="56"/>
      <c r="I2794" s="57"/>
      <c r="J2794" s="55"/>
      <c r="K2794" s="55"/>
      <c r="L2794" s="53"/>
      <c r="M2794" s="58"/>
      <c r="N2794" s="52"/>
    </row>
    <row r="2795" spans="2:14" x14ac:dyDescent="0.25">
      <c r="B2795" s="51"/>
      <c r="C2795" s="53"/>
      <c r="D2795" s="54"/>
      <c r="E2795" s="55"/>
      <c r="F2795" s="56"/>
      <c r="G2795" s="56"/>
      <c r="H2795" s="56"/>
      <c r="I2795" s="57"/>
      <c r="J2795" s="55"/>
      <c r="K2795" s="55"/>
      <c r="L2795" s="53"/>
      <c r="M2795" s="58"/>
      <c r="N2795" s="52"/>
    </row>
    <row r="2796" spans="2:14" x14ac:dyDescent="0.25">
      <c r="B2796" s="51"/>
      <c r="C2796" s="53"/>
      <c r="D2796" s="54"/>
      <c r="E2796" s="55"/>
      <c r="F2796" s="56"/>
      <c r="G2796" s="56"/>
      <c r="H2796" s="56"/>
      <c r="I2796" s="57"/>
      <c r="J2796" s="55"/>
      <c r="K2796" s="55"/>
      <c r="L2796" s="53"/>
      <c r="M2796" s="58"/>
      <c r="N2796" s="52"/>
    </row>
    <row r="2797" spans="2:14" x14ac:dyDescent="0.25">
      <c r="B2797" s="51"/>
      <c r="C2797" s="53"/>
      <c r="D2797" s="54"/>
      <c r="E2797" s="55"/>
      <c r="F2797" s="56"/>
      <c r="G2797" s="56"/>
      <c r="H2797" s="56"/>
      <c r="I2797" s="57"/>
      <c r="J2797" s="55"/>
      <c r="K2797" s="55"/>
      <c r="L2797" s="53"/>
      <c r="M2797" s="58"/>
      <c r="N2797" s="52"/>
    </row>
    <row r="2798" spans="2:14" x14ac:dyDescent="0.25">
      <c r="B2798" s="51"/>
      <c r="C2798" s="53"/>
      <c r="D2798" s="54"/>
      <c r="E2798" s="55"/>
      <c r="F2798" s="56"/>
      <c r="G2798" s="56"/>
      <c r="H2798" s="56"/>
      <c r="I2798" s="57"/>
      <c r="J2798" s="55"/>
      <c r="K2798" s="55"/>
      <c r="L2798" s="53"/>
      <c r="M2798" s="58"/>
      <c r="N2798" s="52"/>
    </row>
    <row r="2799" spans="2:14" x14ac:dyDescent="0.25">
      <c r="B2799" s="51"/>
      <c r="C2799" s="53"/>
      <c r="D2799" s="54"/>
      <c r="E2799" s="55"/>
      <c r="F2799" s="56"/>
      <c r="G2799" s="56"/>
      <c r="H2799" s="56"/>
      <c r="I2799" s="57"/>
      <c r="J2799" s="55"/>
      <c r="K2799" s="55"/>
      <c r="L2799" s="53"/>
      <c r="M2799" s="58"/>
      <c r="N2799" s="52"/>
    </row>
    <row r="2800" spans="2:14" x14ac:dyDescent="0.25">
      <c r="B2800" s="51"/>
      <c r="C2800" s="53"/>
      <c r="D2800" s="54"/>
      <c r="E2800" s="55"/>
      <c r="F2800" s="56"/>
      <c r="G2800" s="56"/>
      <c r="H2800" s="56"/>
      <c r="I2800" s="57"/>
      <c r="J2800" s="55"/>
      <c r="K2800" s="55"/>
      <c r="L2800" s="53"/>
      <c r="M2800" s="58"/>
      <c r="N2800" s="52"/>
    </row>
    <row r="2801" spans="2:14" x14ac:dyDescent="0.25">
      <c r="B2801" s="51"/>
      <c r="C2801" s="53"/>
      <c r="D2801" s="54"/>
      <c r="E2801" s="55"/>
      <c r="F2801" s="56"/>
      <c r="G2801" s="56"/>
      <c r="H2801" s="56"/>
      <c r="I2801" s="57"/>
      <c r="J2801" s="55"/>
      <c r="K2801" s="55"/>
      <c r="L2801" s="53"/>
      <c r="M2801" s="58"/>
      <c r="N2801" s="52"/>
    </row>
    <row r="2802" spans="2:14" x14ac:dyDescent="0.25">
      <c r="B2802" s="51"/>
      <c r="C2802" s="53"/>
      <c r="D2802" s="54"/>
      <c r="E2802" s="55"/>
      <c r="F2802" s="56"/>
      <c r="G2802" s="56"/>
      <c r="H2802" s="56"/>
      <c r="I2802" s="57"/>
      <c r="J2802" s="55"/>
      <c r="K2802" s="55"/>
      <c r="L2802" s="53"/>
      <c r="M2802" s="58"/>
      <c r="N2802" s="52"/>
    </row>
    <row r="2803" spans="2:14" x14ac:dyDescent="0.25">
      <c r="B2803" s="51"/>
      <c r="C2803" s="53"/>
      <c r="D2803" s="54"/>
      <c r="E2803" s="55"/>
      <c r="F2803" s="56"/>
      <c r="G2803" s="56"/>
      <c r="H2803" s="56"/>
      <c r="I2803" s="57"/>
      <c r="J2803" s="55"/>
      <c r="K2803" s="55"/>
      <c r="L2803" s="53"/>
      <c r="M2803" s="58"/>
      <c r="N2803" s="52"/>
    </row>
    <row r="2804" spans="2:14" x14ac:dyDescent="0.25">
      <c r="B2804" s="51"/>
      <c r="C2804" s="53"/>
      <c r="D2804" s="54"/>
      <c r="E2804" s="55"/>
      <c r="F2804" s="56"/>
      <c r="G2804" s="56"/>
      <c r="H2804" s="56"/>
      <c r="I2804" s="57"/>
      <c r="J2804" s="55"/>
      <c r="K2804" s="55"/>
      <c r="L2804" s="53"/>
      <c r="M2804" s="58"/>
      <c r="N2804" s="52"/>
    </row>
    <row r="2805" spans="2:14" x14ac:dyDescent="0.25">
      <c r="B2805" s="51"/>
      <c r="C2805" s="53"/>
      <c r="D2805" s="54"/>
      <c r="E2805" s="55"/>
      <c r="F2805" s="56"/>
      <c r="G2805" s="56"/>
      <c r="H2805" s="56"/>
      <c r="I2805" s="57"/>
      <c r="J2805" s="55"/>
      <c r="K2805" s="55"/>
      <c r="L2805" s="53"/>
      <c r="M2805" s="58"/>
      <c r="N2805" s="52"/>
    </row>
    <row r="2806" spans="2:14" x14ac:dyDescent="0.25">
      <c r="B2806" s="51"/>
      <c r="C2806" s="53"/>
      <c r="D2806" s="54"/>
      <c r="E2806" s="55"/>
      <c r="F2806" s="56"/>
      <c r="G2806" s="56"/>
      <c r="H2806" s="56"/>
      <c r="I2806" s="57"/>
      <c r="J2806" s="55"/>
      <c r="K2806" s="55"/>
      <c r="L2806" s="53"/>
      <c r="M2806" s="58"/>
      <c r="N2806" s="52"/>
    </row>
    <row r="2807" spans="2:14" x14ac:dyDescent="0.25">
      <c r="B2807" s="51"/>
      <c r="C2807" s="53"/>
      <c r="D2807" s="54"/>
      <c r="E2807" s="55"/>
      <c r="F2807" s="56"/>
      <c r="G2807" s="56"/>
      <c r="H2807" s="56"/>
      <c r="I2807" s="57"/>
      <c r="J2807" s="55"/>
      <c r="K2807" s="55"/>
      <c r="L2807" s="53"/>
      <c r="M2807" s="58"/>
      <c r="N2807" s="52"/>
    </row>
    <row r="2808" spans="2:14" x14ac:dyDescent="0.25">
      <c r="B2808" s="51"/>
      <c r="C2808" s="53"/>
      <c r="D2808" s="54"/>
      <c r="E2808" s="55"/>
      <c r="F2808" s="56"/>
      <c r="G2808" s="56"/>
      <c r="H2808" s="56"/>
      <c r="I2808" s="57"/>
      <c r="J2808" s="55"/>
      <c r="K2808" s="55"/>
      <c r="L2808" s="53"/>
      <c r="M2808" s="58"/>
      <c r="N2808" s="52"/>
    </row>
    <row r="2809" spans="2:14" x14ac:dyDescent="0.25">
      <c r="B2809" s="51"/>
      <c r="C2809" s="53"/>
      <c r="D2809" s="54"/>
      <c r="E2809" s="55"/>
      <c r="F2809" s="56"/>
      <c r="G2809" s="56"/>
      <c r="H2809" s="56"/>
      <c r="I2809" s="57"/>
      <c r="J2809" s="55"/>
      <c r="K2809" s="55"/>
      <c r="L2809" s="53"/>
      <c r="M2809" s="58"/>
      <c r="N2809" s="52"/>
    </row>
    <row r="2810" spans="2:14" x14ac:dyDescent="0.25">
      <c r="B2810" s="51"/>
      <c r="C2810" s="53"/>
      <c r="D2810" s="54"/>
      <c r="E2810" s="55"/>
      <c r="F2810" s="56"/>
      <c r="G2810" s="56"/>
      <c r="H2810" s="56"/>
      <c r="I2810" s="57"/>
      <c r="J2810" s="55"/>
      <c r="K2810" s="55"/>
      <c r="L2810" s="53"/>
      <c r="M2810" s="58"/>
      <c r="N2810" s="52"/>
    </row>
    <row r="2811" spans="2:14" x14ac:dyDescent="0.25">
      <c r="B2811" s="51"/>
      <c r="C2811" s="53"/>
      <c r="D2811" s="54"/>
      <c r="E2811" s="55"/>
      <c r="F2811" s="56"/>
      <c r="G2811" s="56"/>
      <c r="H2811" s="56"/>
      <c r="I2811" s="57"/>
      <c r="J2811" s="55"/>
      <c r="K2811" s="55"/>
      <c r="L2811" s="53"/>
      <c r="M2811" s="58"/>
      <c r="N2811" s="52"/>
    </row>
    <row r="2812" spans="2:14" x14ac:dyDescent="0.25">
      <c r="B2812" s="51"/>
      <c r="C2812" s="53"/>
      <c r="D2812" s="54"/>
      <c r="E2812" s="55"/>
      <c r="F2812" s="56"/>
      <c r="G2812" s="56"/>
      <c r="H2812" s="56"/>
      <c r="I2812" s="57"/>
      <c r="J2812" s="55"/>
      <c r="K2812" s="55"/>
      <c r="L2812" s="53"/>
      <c r="M2812" s="58"/>
      <c r="N2812" s="52"/>
    </row>
    <row r="2813" spans="2:14" x14ac:dyDescent="0.25">
      <c r="B2813" s="51"/>
      <c r="C2813" s="53"/>
      <c r="D2813" s="54"/>
      <c r="E2813" s="55"/>
      <c r="F2813" s="56"/>
      <c r="G2813" s="56"/>
      <c r="H2813" s="56"/>
      <c r="I2813" s="57"/>
      <c r="J2813" s="55"/>
      <c r="K2813" s="55"/>
      <c r="L2813" s="53"/>
      <c r="M2813" s="58"/>
      <c r="N2813" s="52"/>
    </row>
    <row r="2814" spans="2:14" x14ac:dyDescent="0.25">
      <c r="B2814" s="51"/>
      <c r="C2814" s="53"/>
      <c r="D2814" s="54"/>
      <c r="E2814" s="55"/>
      <c r="F2814" s="56"/>
      <c r="G2814" s="56"/>
      <c r="H2814" s="56"/>
      <c r="I2814" s="57"/>
      <c r="J2814" s="55"/>
      <c r="K2814" s="55"/>
      <c r="L2814" s="53"/>
      <c r="M2814" s="58"/>
      <c r="N2814" s="52"/>
    </row>
    <row r="2815" spans="2:14" x14ac:dyDescent="0.25">
      <c r="B2815" s="51"/>
      <c r="C2815" s="53"/>
      <c r="D2815" s="54"/>
      <c r="E2815" s="55"/>
      <c r="F2815" s="56"/>
      <c r="G2815" s="56"/>
      <c r="H2815" s="56"/>
      <c r="I2815" s="57"/>
      <c r="J2815" s="55"/>
      <c r="K2815" s="55"/>
      <c r="L2815" s="53"/>
      <c r="M2815" s="58"/>
      <c r="N2815" s="52"/>
    </row>
    <row r="2816" spans="2:14" x14ac:dyDescent="0.25">
      <c r="B2816" s="51"/>
      <c r="C2816" s="53"/>
      <c r="D2816" s="54"/>
      <c r="E2816" s="55"/>
      <c r="F2816" s="56"/>
      <c r="G2816" s="56"/>
      <c r="H2816" s="56"/>
      <c r="I2816" s="57"/>
      <c r="J2816" s="55"/>
      <c r="K2816" s="55"/>
      <c r="L2816" s="53"/>
      <c r="M2816" s="58"/>
      <c r="N2816" s="52"/>
    </row>
    <row r="2817" spans="2:14" x14ac:dyDescent="0.25">
      <c r="B2817" s="51"/>
      <c r="C2817" s="53"/>
      <c r="D2817" s="54"/>
      <c r="E2817" s="55"/>
      <c r="F2817" s="56"/>
      <c r="G2817" s="56"/>
      <c r="H2817" s="56"/>
      <c r="I2817" s="57"/>
      <c r="J2817" s="55"/>
      <c r="K2817" s="55"/>
      <c r="L2817" s="53"/>
      <c r="M2817" s="58"/>
      <c r="N2817" s="52"/>
    </row>
    <row r="2818" spans="2:14" x14ac:dyDescent="0.25">
      <c r="B2818" s="51"/>
      <c r="C2818" s="53"/>
      <c r="D2818" s="54"/>
      <c r="E2818" s="55"/>
      <c r="F2818" s="56"/>
      <c r="G2818" s="56"/>
      <c r="H2818" s="56"/>
      <c r="I2818" s="57"/>
      <c r="J2818" s="55"/>
      <c r="K2818" s="55"/>
      <c r="L2818" s="53"/>
      <c r="M2818" s="58"/>
      <c r="N2818" s="52"/>
    </row>
    <row r="2819" spans="2:14" x14ac:dyDescent="0.25">
      <c r="B2819" s="51"/>
      <c r="C2819" s="53"/>
      <c r="D2819" s="54"/>
      <c r="E2819" s="55"/>
      <c r="F2819" s="56"/>
      <c r="G2819" s="56"/>
      <c r="H2819" s="56"/>
      <c r="I2819" s="57"/>
      <c r="J2819" s="55"/>
      <c r="K2819" s="55"/>
      <c r="L2819" s="53"/>
      <c r="M2819" s="58"/>
      <c r="N2819" s="52"/>
    </row>
    <row r="2820" spans="2:14" x14ac:dyDescent="0.25">
      <c r="B2820" s="51"/>
      <c r="C2820" s="53"/>
      <c r="D2820" s="54"/>
      <c r="E2820" s="55"/>
      <c r="F2820" s="56"/>
      <c r="G2820" s="56"/>
      <c r="H2820" s="56"/>
      <c r="I2820" s="57"/>
      <c r="J2820" s="55"/>
      <c r="K2820" s="55"/>
      <c r="L2820" s="53"/>
      <c r="M2820" s="58"/>
      <c r="N2820" s="52"/>
    </row>
    <row r="2821" spans="2:14" x14ac:dyDescent="0.25">
      <c r="B2821" s="51"/>
      <c r="C2821" s="53"/>
      <c r="D2821" s="54"/>
      <c r="E2821" s="55"/>
      <c r="F2821" s="56"/>
      <c r="G2821" s="56"/>
      <c r="H2821" s="56"/>
      <c r="I2821" s="57"/>
      <c r="J2821" s="55"/>
      <c r="K2821" s="55"/>
      <c r="L2821" s="53"/>
      <c r="M2821" s="58"/>
      <c r="N2821" s="52"/>
    </row>
    <row r="2822" spans="2:14" x14ac:dyDescent="0.25">
      <c r="B2822" s="51"/>
      <c r="C2822" s="53"/>
      <c r="D2822" s="54"/>
      <c r="E2822" s="55"/>
      <c r="F2822" s="56"/>
      <c r="G2822" s="56"/>
      <c r="H2822" s="56"/>
      <c r="I2822" s="57"/>
      <c r="J2822" s="55"/>
      <c r="K2822" s="55"/>
      <c r="L2822" s="53"/>
      <c r="M2822" s="58"/>
      <c r="N2822" s="52"/>
    </row>
    <row r="2823" spans="2:14" x14ac:dyDescent="0.25">
      <c r="B2823" s="51"/>
      <c r="C2823" s="53"/>
      <c r="D2823" s="54"/>
      <c r="E2823" s="55"/>
      <c r="F2823" s="56"/>
      <c r="G2823" s="56"/>
      <c r="H2823" s="56"/>
      <c r="I2823" s="57"/>
      <c r="J2823" s="55"/>
      <c r="K2823" s="55"/>
      <c r="L2823" s="53"/>
      <c r="M2823" s="58"/>
      <c r="N2823" s="52"/>
    </row>
    <row r="2824" spans="2:14" x14ac:dyDescent="0.25">
      <c r="B2824" s="51"/>
      <c r="C2824" s="53"/>
      <c r="D2824" s="54"/>
      <c r="E2824" s="55"/>
      <c r="F2824" s="56"/>
      <c r="G2824" s="56"/>
      <c r="H2824" s="56"/>
      <c r="I2824" s="57"/>
      <c r="J2824" s="55"/>
      <c r="K2824" s="55"/>
      <c r="L2824" s="53"/>
      <c r="M2824" s="58"/>
      <c r="N2824" s="52"/>
    </row>
    <row r="2825" spans="2:14" x14ac:dyDescent="0.25">
      <c r="B2825" s="51"/>
      <c r="C2825" s="53"/>
      <c r="D2825" s="54"/>
      <c r="E2825" s="55"/>
      <c r="F2825" s="56"/>
      <c r="G2825" s="56"/>
      <c r="H2825" s="56"/>
      <c r="I2825" s="57"/>
      <c r="J2825" s="55"/>
      <c r="K2825" s="55"/>
      <c r="L2825" s="53"/>
      <c r="M2825" s="58"/>
      <c r="N2825" s="52"/>
    </row>
    <row r="2826" spans="2:14" x14ac:dyDescent="0.25">
      <c r="B2826" s="51"/>
      <c r="C2826" s="53"/>
      <c r="D2826" s="54"/>
      <c r="E2826" s="55"/>
      <c r="F2826" s="56"/>
      <c r="G2826" s="56"/>
      <c r="H2826" s="56"/>
      <c r="I2826" s="57"/>
      <c r="J2826" s="55"/>
      <c r="K2826" s="55"/>
      <c r="L2826" s="53"/>
      <c r="M2826" s="58"/>
      <c r="N2826" s="52"/>
    </row>
    <row r="2827" spans="2:14" x14ac:dyDescent="0.25">
      <c r="B2827" s="51"/>
      <c r="C2827" s="53"/>
      <c r="D2827" s="54"/>
      <c r="E2827" s="55"/>
      <c r="F2827" s="56"/>
      <c r="G2827" s="56"/>
      <c r="H2827" s="56"/>
      <c r="I2827" s="57"/>
      <c r="J2827" s="55"/>
      <c r="K2827" s="55"/>
      <c r="L2827" s="53"/>
      <c r="M2827" s="58"/>
      <c r="N2827" s="52"/>
    </row>
    <row r="2828" spans="2:14" x14ac:dyDescent="0.25">
      <c r="B2828" s="51"/>
      <c r="C2828" s="53"/>
      <c r="D2828" s="54"/>
      <c r="E2828" s="55"/>
      <c r="F2828" s="56"/>
      <c r="G2828" s="56"/>
      <c r="H2828" s="56"/>
      <c r="I2828" s="57"/>
      <c r="J2828" s="55"/>
      <c r="K2828" s="55"/>
      <c r="L2828" s="53"/>
      <c r="M2828" s="58"/>
      <c r="N2828" s="52"/>
    </row>
    <row r="2829" spans="2:14" x14ac:dyDescent="0.25">
      <c r="B2829" s="51"/>
      <c r="C2829" s="53"/>
      <c r="D2829" s="54"/>
      <c r="E2829" s="55"/>
      <c r="F2829" s="56"/>
      <c r="G2829" s="56"/>
      <c r="H2829" s="56"/>
      <c r="I2829" s="57"/>
      <c r="J2829" s="55"/>
      <c r="K2829" s="55"/>
      <c r="L2829" s="53"/>
      <c r="M2829" s="58"/>
      <c r="N2829" s="52"/>
    </row>
    <row r="2830" spans="2:14" x14ac:dyDescent="0.25">
      <c r="B2830" s="51"/>
      <c r="C2830" s="53"/>
      <c r="D2830" s="54"/>
      <c r="E2830" s="55"/>
      <c r="F2830" s="56"/>
      <c r="G2830" s="56"/>
      <c r="H2830" s="56"/>
      <c r="I2830" s="57"/>
      <c r="J2830" s="55"/>
      <c r="K2830" s="55"/>
      <c r="L2830" s="53"/>
      <c r="M2830" s="58"/>
      <c r="N2830" s="52"/>
    </row>
    <row r="2831" spans="2:14" x14ac:dyDescent="0.25">
      <c r="B2831" s="51"/>
      <c r="C2831" s="53"/>
      <c r="D2831" s="54"/>
      <c r="E2831" s="55"/>
      <c r="F2831" s="56"/>
      <c r="G2831" s="56"/>
      <c r="H2831" s="56"/>
      <c r="I2831" s="57"/>
      <c r="J2831" s="55"/>
      <c r="K2831" s="55"/>
      <c r="L2831" s="53"/>
      <c r="M2831" s="58"/>
      <c r="N2831" s="52"/>
    </row>
    <row r="2832" spans="2:14" x14ac:dyDescent="0.25">
      <c r="B2832" s="51"/>
      <c r="C2832" s="53"/>
      <c r="D2832" s="54"/>
      <c r="E2832" s="55"/>
      <c r="F2832" s="56"/>
      <c r="G2832" s="56"/>
      <c r="H2832" s="56"/>
      <c r="I2832" s="57"/>
      <c r="J2832" s="55"/>
      <c r="K2832" s="55"/>
      <c r="L2832" s="53"/>
      <c r="M2832" s="58"/>
      <c r="N2832" s="52"/>
    </row>
    <row r="2833" spans="2:14" x14ac:dyDescent="0.25">
      <c r="B2833" s="51"/>
      <c r="C2833" s="53"/>
      <c r="D2833" s="54"/>
      <c r="E2833" s="55"/>
      <c r="F2833" s="56"/>
      <c r="G2833" s="56"/>
      <c r="H2833" s="56"/>
      <c r="I2833" s="57"/>
      <c r="J2833" s="55"/>
      <c r="K2833" s="55"/>
      <c r="L2833" s="53"/>
      <c r="M2833" s="58"/>
      <c r="N2833" s="52"/>
    </row>
    <row r="2834" spans="2:14" x14ac:dyDescent="0.25">
      <c r="B2834" s="51"/>
      <c r="C2834" s="53"/>
      <c r="D2834" s="54"/>
      <c r="E2834" s="55"/>
      <c r="F2834" s="56"/>
      <c r="G2834" s="56"/>
      <c r="H2834" s="56"/>
      <c r="I2834" s="57"/>
      <c r="J2834" s="55"/>
      <c r="K2834" s="55"/>
      <c r="L2834" s="53"/>
      <c r="M2834" s="58"/>
      <c r="N2834" s="52"/>
    </row>
    <row r="2835" spans="2:14" x14ac:dyDescent="0.25">
      <c r="B2835" s="51"/>
      <c r="C2835" s="53"/>
      <c r="D2835" s="54"/>
      <c r="E2835" s="55"/>
      <c r="F2835" s="56"/>
      <c r="G2835" s="56"/>
      <c r="H2835" s="56"/>
      <c r="I2835" s="57"/>
      <c r="J2835" s="55"/>
      <c r="K2835" s="55"/>
      <c r="L2835" s="53"/>
      <c r="M2835" s="58"/>
      <c r="N2835" s="52"/>
    </row>
    <row r="2836" spans="2:14" x14ac:dyDescent="0.25">
      <c r="B2836" s="51"/>
      <c r="C2836" s="53"/>
      <c r="D2836" s="54"/>
      <c r="E2836" s="55"/>
      <c r="F2836" s="56"/>
      <c r="G2836" s="56"/>
      <c r="H2836" s="56"/>
      <c r="I2836" s="57"/>
      <c r="J2836" s="55"/>
      <c r="K2836" s="55"/>
      <c r="L2836" s="53"/>
      <c r="M2836" s="58"/>
      <c r="N2836" s="52"/>
    </row>
    <row r="2837" spans="2:14" x14ac:dyDescent="0.25">
      <c r="B2837" s="51"/>
      <c r="C2837" s="53"/>
      <c r="D2837" s="54"/>
      <c r="E2837" s="55"/>
      <c r="F2837" s="56"/>
      <c r="G2837" s="56"/>
      <c r="H2837" s="56"/>
      <c r="I2837" s="57"/>
      <c r="J2837" s="55"/>
      <c r="K2837" s="55"/>
      <c r="L2837" s="53"/>
      <c r="M2837" s="58"/>
      <c r="N2837" s="52"/>
    </row>
    <row r="2838" spans="2:14" x14ac:dyDescent="0.25">
      <c r="B2838" s="51"/>
      <c r="C2838" s="53"/>
      <c r="D2838" s="54"/>
      <c r="E2838" s="55"/>
      <c r="F2838" s="56"/>
      <c r="G2838" s="56"/>
      <c r="H2838" s="56"/>
      <c r="I2838" s="57"/>
      <c r="J2838" s="55"/>
      <c r="K2838" s="55"/>
      <c r="L2838" s="53"/>
      <c r="M2838" s="58"/>
      <c r="N2838" s="52"/>
    </row>
    <row r="2839" spans="2:14" x14ac:dyDescent="0.25">
      <c r="B2839" s="51"/>
      <c r="C2839" s="53"/>
      <c r="D2839" s="54"/>
      <c r="E2839" s="55"/>
      <c r="F2839" s="56"/>
      <c r="G2839" s="56"/>
      <c r="H2839" s="56"/>
      <c r="I2839" s="57"/>
      <c r="J2839" s="55"/>
      <c r="K2839" s="55"/>
      <c r="L2839" s="53"/>
      <c r="M2839" s="58"/>
      <c r="N2839" s="52"/>
    </row>
    <row r="2840" spans="2:14" x14ac:dyDescent="0.25">
      <c r="B2840" s="51"/>
      <c r="C2840" s="53"/>
      <c r="D2840" s="54"/>
      <c r="E2840" s="55"/>
      <c r="F2840" s="56"/>
      <c r="G2840" s="56"/>
      <c r="H2840" s="56"/>
      <c r="I2840" s="57"/>
      <c r="J2840" s="55"/>
      <c r="K2840" s="55"/>
      <c r="L2840" s="53"/>
      <c r="M2840" s="58"/>
      <c r="N2840" s="52"/>
    </row>
    <row r="2841" spans="2:14" x14ac:dyDescent="0.25">
      <c r="B2841" s="51"/>
      <c r="C2841" s="53"/>
      <c r="D2841" s="54"/>
      <c r="E2841" s="55"/>
      <c r="F2841" s="56"/>
      <c r="G2841" s="56"/>
      <c r="H2841" s="56"/>
      <c r="I2841" s="57"/>
      <c r="J2841" s="55"/>
      <c r="K2841" s="55"/>
      <c r="L2841" s="53"/>
      <c r="M2841" s="58"/>
      <c r="N2841" s="52"/>
    </row>
    <row r="2842" spans="2:14" x14ac:dyDescent="0.25">
      <c r="B2842" s="51"/>
      <c r="C2842" s="53"/>
      <c r="D2842" s="54"/>
      <c r="E2842" s="55"/>
      <c r="F2842" s="56"/>
      <c r="G2842" s="56"/>
      <c r="H2842" s="56"/>
      <c r="I2842" s="57"/>
      <c r="J2842" s="55"/>
      <c r="K2842" s="55"/>
      <c r="L2842" s="53"/>
      <c r="M2842" s="58"/>
      <c r="N2842" s="52"/>
    </row>
    <row r="2843" spans="2:14" x14ac:dyDescent="0.25">
      <c r="B2843" s="51"/>
      <c r="C2843" s="53"/>
      <c r="D2843" s="54"/>
      <c r="E2843" s="55"/>
      <c r="F2843" s="56"/>
      <c r="G2843" s="56"/>
      <c r="H2843" s="56"/>
      <c r="I2843" s="57"/>
      <c r="J2843" s="55"/>
      <c r="K2843" s="55"/>
      <c r="L2843" s="53"/>
      <c r="M2843" s="58"/>
      <c r="N2843" s="52"/>
    </row>
    <row r="2844" spans="2:14" x14ac:dyDescent="0.25">
      <c r="B2844" s="51"/>
      <c r="C2844" s="53"/>
      <c r="D2844" s="54"/>
      <c r="E2844" s="55"/>
      <c r="F2844" s="56"/>
      <c r="G2844" s="56"/>
      <c r="H2844" s="56"/>
      <c r="I2844" s="57"/>
      <c r="J2844" s="55"/>
      <c r="K2844" s="55"/>
      <c r="L2844" s="53"/>
      <c r="M2844" s="58"/>
      <c r="N2844" s="52"/>
    </row>
    <row r="2845" spans="2:14" x14ac:dyDescent="0.25">
      <c r="B2845" s="51"/>
      <c r="C2845" s="53"/>
      <c r="D2845" s="54"/>
      <c r="E2845" s="55"/>
      <c r="F2845" s="56"/>
      <c r="G2845" s="56"/>
      <c r="H2845" s="56"/>
      <c r="I2845" s="57"/>
      <c r="J2845" s="55"/>
      <c r="K2845" s="55"/>
      <c r="L2845" s="53"/>
      <c r="M2845" s="58"/>
      <c r="N2845" s="52"/>
    </row>
    <row r="2846" spans="2:14" x14ac:dyDescent="0.25">
      <c r="B2846" s="51"/>
      <c r="C2846" s="53"/>
      <c r="D2846" s="54"/>
      <c r="E2846" s="55"/>
      <c r="F2846" s="56"/>
      <c r="G2846" s="56"/>
      <c r="H2846" s="56"/>
      <c r="I2846" s="57"/>
      <c r="J2846" s="55"/>
      <c r="K2846" s="55"/>
      <c r="L2846" s="53"/>
      <c r="M2846" s="58"/>
      <c r="N2846" s="52"/>
    </row>
    <row r="2847" spans="2:14" x14ac:dyDescent="0.25">
      <c r="B2847" s="51"/>
      <c r="C2847" s="53"/>
      <c r="D2847" s="54"/>
      <c r="E2847" s="55"/>
      <c r="F2847" s="56"/>
      <c r="G2847" s="56"/>
      <c r="H2847" s="56"/>
      <c r="I2847" s="57"/>
      <c r="J2847" s="55"/>
      <c r="K2847" s="55"/>
      <c r="L2847" s="53"/>
      <c r="M2847" s="58"/>
      <c r="N2847" s="52"/>
    </row>
    <row r="2848" spans="2:14" x14ac:dyDescent="0.25">
      <c r="B2848" s="51"/>
      <c r="C2848" s="53"/>
      <c r="D2848" s="54"/>
      <c r="E2848" s="55"/>
      <c r="F2848" s="56"/>
      <c r="G2848" s="56"/>
      <c r="H2848" s="56"/>
      <c r="I2848" s="57"/>
      <c r="J2848" s="55"/>
      <c r="K2848" s="55"/>
      <c r="L2848" s="53"/>
      <c r="M2848" s="58"/>
      <c r="N2848" s="52"/>
    </row>
    <row r="2849" spans="2:14" x14ac:dyDescent="0.25">
      <c r="B2849" s="51"/>
      <c r="C2849" s="53"/>
      <c r="D2849" s="54"/>
      <c r="E2849" s="55"/>
      <c r="F2849" s="56"/>
      <c r="G2849" s="56"/>
      <c r="H2849" s="56"/>
      <c r="I2849" s="57"/>
      <c r="J2849" s="55"/>
      <c r="K2849" s="55"/>
      <c r="L2849" s="53"/>
      <c r="M2849" s="58"/>
      <c r="N2849" s="52"/>
    </row>
    <row r="2850" spans="2:14" x14ac:dyDescent="0.25">
      <c r="B2850" s="51"/>
      <c r="C2850" s="53"/>
      <c r="D2850" s="54"/>
      <c r="E2850" s="55"/>
      <c r="F2850" s="56"/>
      <c r="G2850" s="56"/>
      <c r="H2850" s="56"/>
      <c r="I2850" s="57"/>
      <c r="J2850" s="55"/>
      <c r="K2850" s="55"/>
      <c r="L2850" s="53"/>
      <c r="M2850" s="58"/>
      <c r="N2850" s="52"/>
    </row>
    <row r="2851" spans="2:14" x14ac:dyDescent="0.25">
      <c r="B2851" s="51"/>
      <c r="C2851" s="53"/>
      <c r="D2851" s="54"/>
      <c r="E2851" s="55"/>
      <c r="F2851" s="56"/>
      <c r="G2851" s="56"/>
      <c r="H2851" s="56"/>
      <c r="I2851" s="57"/>
      <c r="J2851" s="55"/>
      <c r="K2851" s="55"/>
      <c r="L2851" s="53"/>
      <c r="M2851" s="58"/>
      <c r="N2851" s="52"/>
    </row>
    <row r="2852" spans="2:14" x14ac:dyDescent="0.25">
      <c r="B2852" s="51"/>
      <c r="C2852" s="53"/>
      <c r="D2852" s="54"/>
      <c r="E2852" s="55"/>
      <c r="F2852" s="56"/>
      <c r="G2852" s="56"/>
      <c r="H2852" s="56"/>
      <c r="I2852" s="57"/>
      <c r="J2852" s="55"/>
      <c r="K2852" s="55"/>
      <c r="L2852" s="53"/>
      <c r="M2852" s="58"/>
      <c r="N2852" s="52"/>
    </row>
    <row r="2853" spans="2:14" x14ac:dyDescent="0.25">
      <c r="B2853" s="51"/>
      <c r="C2853" s="53"/>
      <c r="D2853" s="54"/>
      <c r="E2853" s="55"/>
      <c r="F2853" s="56"/>
      <c r="G2853" s="56"/>
      <c r="H2853" s="56"/>
      <c r="I2853" s="57"/>
      <c r="J2853" s="55"/>
      <c r="K2853" s="55"/>
      <c r="L2853" s="53"/>
      <c r="M2853" s="58"/>
      <c r="N2853" s="52"/>
    </row>
    <row r="2854" spans="2:14" x14ac:dyDescent="0.25">
      <c r="B2854" s="51"/>
      <c r="C2854" s="53"/>
      <c r="D2854" s="54"/>
      <c r="E2854" s="55"/>
      <c r="F2854" s="56"/>
      <c r="G2854" s="56"/>
      <c r="H2854" s="56"/>
      <c r="I2854" s="57"/>
      <c r="J2854" s="55"/>
      <c r="K2854" s="55"/>
      <c r="L2854" s="53"/>
      <c r="M2854" s="58"/>
      <c r="N2854" s="52"/>
    </row>
    <row r="2855" spans="2:14" x14ac:dyDescent="0.25">
      <c r="B2855" s="51"/>
      <c r="C2855" s="53"/>
      <c r="D2855" s="54"/>
      <c r="E2855" s="55"/>
      <c r="F2855" s="56"/>
      <c r="G2855" s="56"/>
      <c r="H2855" s="56"/>
      <c r="I2855" s="57"/>
      <c r="J2855" s="55"/>
      <c r="K2855" s="55"/>
      <c r="L2855" s="53"/>
      <c r="M2855" s="58"/>
      <c r="N2855" s="52"/>
    </row>
    <row r="2856" spans="2:14" x14ac:dyDescent="0.25">
      <c r="B2856" s="51"/>
      <c r="C2856" s="53"/>
      <c r="D2856" s="54"/>
      <c r="E2856" s="55"/>
      <c r="F2856" s="56"/>
      <c r="G2856" s="56"/>
      <c r="H2856" s="56"/>
      <c r="I2856" s="57"/>
      <c r="J2856" s="55"/>
      <c r="K2856" s="55"/>
      <c r="L2856" s="53"/>
      <c r="M2856" s="58"/>
      <c r="N2856" s="52"/>
    </row>
    <row r="2857" spans="2:14" x14ac:dyDescent="0.25">
      <c r="B2857" s="51"/>
      <c r="C2857" s="53"/>
      <c r="D2857" s="54"/>
      <c r="E2857" s="55"/>
      <c r="F2857" s="56"/>
      <c r="G2857" s="56"/>
      <c r="H2857" s="56"/>
      <c r="I2857" s="57"/>
      <c r="J2857" s="55"/>
      <c r="K2857" s="55"/>
      <c r="L2857" s="53"/>
      <c r="M2857" s="58"/>
      <c r="N2857" s="52"/>
    </row>
    <row r="2858" spans="2:14" x14ac:dyDescent="0.25">
      <c r="B2858" s="51"/>
      <c r="C2858" s="53"/>
      <c r="D2858" s="54"/>
      <c r="E2858" s="55"/>
      <c r="F2858" s="56"/>
      <c r="G2858" s="56"/>
      <c r="H2858" s="56"/>
      <c r="I2858" s="57"/>
      <c r="J2858" s="55"/>
      <c r="K2858" s="55"/>
      <c r="L2858" s="53"/>
      <c r="M2858" s="58"/>
      <c r="N2858" s="52"/>
    </row>
    <row r="2859" spans="2:14" x14ac:dyDescent="0.25">
      <c r="B2859" s="51"/>
      <c r="C2859" s="53"/>
      <c r="D2859" s="54"/>
      <c r="E2859" s="55"/>
      <c r="F2859" s="56"/>
      <c r="G2859" s="56"/>
      <c r="H2859" s="56"/>
      <c r="I2859" s="57"/>
      <c r="J2859" s="55"/>
      <c r="K2859" s="55"/>
      <c r="L2859" s="53"/>
      <c r="M2859" s="58"/>
      <c r="N2859" s="52"/>
    </row>
    <row r="2860" spans="2:14" x14ac:dyDescent="0.25">
      <c r="B2860" s="51"/>
      <c r="C2860" s="53"/>
      <c r="D2860" s="54"/>
      <c r="E2860" s="55"/>
      <c r="F2860" s="56"/>
      <c r="G2860" s="56"/>
      <c r="H2860" s="56"/>
      <c r="I2860" s="57"/>
      <c r="J2860" s="55"/>
      <c r="K2860" s="55"/>
      <c r="L2860" s="53"/>
      <c r="M2860" s="58"/>
      <c r="N2860" s="52"/>
    </row>
    <row r="2861" spans="2:14" x14ac:dyDescent="0.25">
      <c r="B2861" s="51"/>
      <c r="C2861" s="53"/>
      <c r="D2861" s="54"/>
      <c r="E2861" s="55"/>
      <c r="F2861" s="56"/>
      <c r="G2861" s="56"/>
      <c r="H2861" s="56"/>
      <c r="I2861" s="57"/>
      <c r="J2861" s="55"/>
      <c r="K2861" s="55"/>
      <c r="L2861" s="53"/>
      <c r="M2861" s="58"/>
      <c r="N2861" s="52"/>
    </row>
    <row r="2862" spans="2:14" x14ac:dyDescent="0.25">
      <c r="B2862" s="51"/>
      <c r="C2862" s="53"/>
      <c r="D2862" s="54"/>
      <c r="E2862" s="55"/>
      <c r="F2862" s="56"/>
      <c r="G2862" s="56"/>
      <c r="H2862" s="56"/>
      <c r="I2862" s="57"/>
      <c r="J2862" s="55"/>
      <c r="K2862" s="55"/>
      <c r="L2862" s="53"/>
      <c r="M2862" s="58"/>
      <c r="N2862" s="52"/>
    </row>
    <row r="2863" spans="2:14" x14ac:dyDescent="0.25">
      <c r="B2863" s="51"/>
      <c r="C2863" s="53"/>
      <c r="D2863" s="54"/>
      <c r="E2863" s="55"/>
      <c r="F2863" s="56"/>
      <c r="G2863" s="56"/>
      <c r="H2863" s="56"/>
      <c r="I2863" s="57"/>
      <c r="J2863" s="55"/>
      <c r="K2863" s="55"/>
      <c r="L2863" s="53"/>
      <c r="M2863" s="58"/>
      <c r="N2863" s="52"/>
    </row>
    <row r="2864" spans="2:14" x14ac:dyDescent="0.25">
      <c r="B2864" s="51"/>
      <c r="C2864" s="53"/>
      <c r="D2864" s="54"/>
      <c r="E2864" s="55"/>
      <c r="F2864" s="56"/>
      <c r="G2864" s="56"/>
      <c r="H2864" s="56"/>
      <c r="I2864" s="57"/>
      <c r="J2864" s="55"/>
      <c r="K2864" s="55"/>
      <c r="L2864" s="53"/>
      <c r="M2864" s="58"/>
      <c r="N2864" s="52"/>
    </row>
    <row r="2865" spans="2:14" x14ac:dyDescent="0.25">
      <c r="B2865" s="51"/>
      <c r="C2865" s="53"/>
      <c r="D2865" s="54"/>
      <c r="E2865" s="55"/>
      <c r="F2865" s="56"/>
      <c r="G2865" s="56"/>
      <c r="H2865" s="56"/>
      <c r="I2865" s="57"/>
      <c r="J2865" s="55"/>
      <c r="K2865" s="55"/>
      <c r="L2865" s="53"/>
      <c r="M2865" s="58"/>
      <c r="N2865" s="52"/>
    </row>
    <row r="2866" spans="2:14" x14ac:dyDescent="0.25">
      <c r="B2866" s="51"/>
      <c r="C2866" s="53"/>
      <c r="D2866" s="54"/>
      <c r="E2866" s="55"/>
      <c r="F2866" s="56"/>
      <c r="G2866" s="56"/>
      <c r="H2866" s="56"/>
      <c r="I2866" s="57"/>
      <c r="J2866" s="55"/>
      <c r="K2866" s="55"/>
      <c r="L2866" s="53"/>
      <c r="M2866" s="58"/>
      <c r="N2866" s="52"/>
    </row>
    <row r="2867" spans="2:14" x14ac:dyDescent="0.25">
      <c r="B2867" s="51"/>
      <c r="C2867" s="53"/>
      <c r="D2867" s="54"/>
      <c r="E2867" s="55"/>
      <c r="F2867" s="56"/>
      <c r="G2867" s="56"/>
      <c r="H2867" s="56"/>
      <c r="I2867" s="57"/>
      <c r="J2867" s="55"/>
      <c r="K2867" s="55"/>
      <c r="L2867" s="53"/>
      <c r="M2867" s="58"/>
      <c r="N2867" s="52"/>
    </row>
    <row r="2868" spans="2:14" x14ac:dyDescent="0.25">
      <c r="B2868" s="51"/>
      <c r="C2868" s="53"/>
      <c r="D2868" s="54"/>
      <c r="E2868" s="55"/>
      <c r="F2868" s="56"/>
      <c r="G2868" s="56"/>
      <c r="H2868" s="56"/>
      <c r="I2868" s="57"/>
      <c r="J2868" s="55"/>
      <c r="K2868" s="55"/>
      <c r="L2868" s="53"/>
      <c r="M2868" s="58"/>
      <c r="N2868" s="52"/>
    </row>
    <row r="2869" spans="2:14" x14ac:dyDescent="0.25">
      <c r="B2869" s="51"/>
      <c r="C2869" s="53"/>
      <c r="D2869" s="54"/>
      <c r="E2869" s="55"/>
      <c r="F2869" s="56"/>
      <c r="G2869" s="56"/>
      <c r="H2869" s="56"/>
      <c r="I2869" s="57"/>
      <c r="J2869" s="55"/>
      <c r="K2869" s="55"/>
      <c r="L2869" s="53"/>
      <c r="M2869" s="58"/>
      <c r="N2869" s="52"/>
    </row>
    <row r="2870" spans="2:14" x14ac:dyDescent="0.25">
      <c r="B2870" s="51"/>
      <c r="C2870" s="53"/>
      <c r="D2870" s="54"/>
      <c r="E2870" s="55"/>
      <c r="F2870" s="56"/>
      <c r="G2870" s="56"/>
      <c r="H2870" s="56"/>
      <c r="I2870" s="57"/>
      <c r="J2870" s="55"/>
      <c r="K2870" s="55"/>
      <c r="L2870" s="53"/>
      <c r="M2870" s="58"/>
      <c r="N2870" s="52"/>
    </row>
    <row r="2871" spans="2:14" x14ac:dyDescent="0.25">
      <c r="B2871" s="51"/>
      <c r="C2871" s="53"/>
      <c r="D2871" s="54"/>
      <c r="E2871" s="55"/>
      <c r="F2871" s="56"/>
      <c r="G2871" s="56"/>
      <c r="H2871" s="56"/>
      <c r="I2871" s="57"/>
      <c r="J2871" s="55"/>
      <c r="K2871" s="55"/>
      <c r="L2871" s="53"/>
      <c r="M2871" s="58"/>
      <c r="N2871" s="52"/>
    </row>
    <row r="2872" spans="2:14" x14ac:dyDescent="0.25">
      <c r="B2872" s="51"/>
      <c r="C2872" s="53"/>
      <c r="D2872" s="54"/>
      <c r="E2872" s="55"/>
      <c r="F2872" s="56"/>
      <c r="G2872" s="56"/>
      <c r="H2872" s="56"/>
      <c r="I2872" s="57"/>
      <c r="J2872" s="55"/>
      <c r="K2872" s="55"/>
      <c r="L2872" s="53"/>
      <c r="M2872" s="58"/>
      <c r="N2872" s="52"/>
    </row>
    <row r="2873" spans="2:14" x14ac:dyDescent="0.25">
      <c r="B2873" s="51"/>
      <c r="C2873" s="53"/>
      <c r="D2873" s="54"/>
      <c r="E2873" s="55"/>
      <c r="F2873" s="56"/>
      <c r="G2873" s="56"/>
      <c r="H2873" s="56"/>
      <c r="I2873" s="57"/>
      <c r="J2873" s="55"/>
      <c r="K2873" s="55"/>
      <c r="L2873" s="53"/>
      <c r="M2873" s="58"/>
      <c r="N2873" s="52"/>
    </row>
    <row r="2874" spans="2:14" x14ac:dyDescent="0.25">
      <c r="B2874" s="51"/>
      <c r="C2874" s="53"/>
      <c r="D2874" s="54"/>
      <c r="E2874" s="55"/>
      <c r="F2874" s="56"/>
      <c r="G2874" s="56"/>
      <c r="H2874" s="56"/>
      <c r="I2874" s="57"/>
      <c r="J2874" s="55"/>
      <c r="K2874" s="55"/>
      <c r="L2874" s="53"/>
      <c r="M2874" s="58"/>
      <c r="N2874" s="52"/>
    </row>
    <row r="2875" spans="2:14" x14ac:dyDescent="0.25">
      <c r="B2875" s="51"/>
      <c r="C2875" s="53"/>
      <c r="D2875" s="54"/>
      <c r="E2875" s="55"/>
      <c r="F2875" s="56"/>
      <c r="G2875" s="56"/>
      <c r="H2875" s="56"/>
      <c r="I2875" s="57"/>
      <c r="J2875" s="55"/>
      <c r="K2875" s="55"/>
      <c r="L2875" s="53"/>
      <c r="M2875" s="58"/>
      <c r="N2875" s="52"/>
    </row>
    <row r="2876" spans="2:14" x14ac:dyDescent="0.25">
      <c r="B2876" s="51"/>
      <c r="C2876" s="53"/>
      <c r="D2876" s="54"/>
      <c r="E2876" s="55"/>
      <c r="F2876" s="56"/>
      <c r="G2876" s="56"/>
      <c r="H2876" s="56"/>
      <c r="I2876" s="57"/>
      <c r="J2876" s="55"/>
      <c r="K2876" s="55"/>
      <c r="L2876" s="53"/>
      <c r="M2876" s="58"/>
      <c r="N2876" s="52"/>
    </row>
    <row r="2877" spans="2:14" x14ac:dyDescent="0.25">
      <c r="B2877" s="51"/>
      <c r="C2877" s="53"/>
      <c r="D2877" s="54"/>
      <c r="E2877" s="55"/>
      <c r="F2877" s="56"/>
      <c r="G2877" s="56"/>
      <c r="H2877" s="56"/>
      <c r="I2877" s="57"/>
      <c r="J2877" s="55"/>
      <c r="K2877" s="55"/>
      <c r="L2877" s="53"/>
      <c r="M2877" s="58"/>
      <c r="N2877" s="52"/>
    </row>
    <row r="2878" spans="2:14" x14ac:dyDescent="0.25">
      <c r="B2878" s="51"/>
      <c r="C2878" s="53"/>
      <c r="D2878" s="54"/>
      <c r="E2878" s="55"/>
      <c r="F2878" s="56"/>
      <c r="G2878" s="56"/>
      <c r="H2878" s="56"/>
      <c r="I2878" s="57"/>
      <c r="J2878" s="55"/>
      <c r="K2878" s="55"/>
      <c r="L2878" s="53"/>
      <c r="M2878" s="58"/>
      <c r="N2878" s="52"/>
    </row>
    <row r="2879" spans="2:14" x14ac:dyDescent="0.25">
      <c r="B2879" s="51"/>
      <c r="C2879" s="53"/>
      <c r="D2879" s="54"/>
      <c r="E2879" s="55"/>
      <c r="F2879" s="56"/>
      <c r="G2879" s="56"/>
      <c r="H2879" s="56"/>
      <c r="I2879" s="57"/>
      <c r="J2879" s="55"/>
      <c r="K2879" s="55"/>
      <c r="L2879" s="53"/>
      <c r="M2879" s="58"/>
      <c r="N2879" s="52"/>
    </row>
    <row r="2880" spans="2:14" x14ac:dyDescent="0.25">
      <c r="B2880" s="51"/>
      <c r="C2880" s="53"/>
      <c r="D2880" s="54"/>
      <c r="E2880" s="55"/>
      <c r="F2880" s="56"/>
      <c r="G2880" s="56"/>
      <c r="H2880" s="56"/>
      <c r="I2880" s="57"/>
      <c r="J2880" s="55"/>
      <c r="K2880" s="55"/>
      <c r="L2880" s="53"/>
      <c r="M2880" s="58"/>
      <c r="N2880" s="52"/>
    </row>
    <row r="2881" spans="2:14" x14ac:dyDescent="0.25">
      <c r="B2881" s="51"/>
      <c r="C2881" s="53"/>
      <c r="D2881" s="54"/>
      <c r="E2881" s="55"/>
      <c r="F2881" s="56"/>
      <c r="G2881" s="56"/>
      <c r="H2881" s="56"/>
      <c r="I2881" s="57"/>
      <c r="J2881" s="55"/>
      <c r="K2881" s="55"/>
      <c r="L2881" s="53"/>
      <c r="M2881" s="58"/>
      <c r="N2881" s="52"/>
    </row>
    <row r="2882" spans="2:14" x14ac:dyDescent="0.25">
      <c r="B2882" s="51"/>
      <c r="C2882" s="53"/>
      <c r="D2882" s="54"/>
      <c r="E2882" s="55"/>
      <c r="F2882" s="56"/>
      <c r="G2882" s="56"/>
      <c r="H2882" s="56"/>
      <c r="I2882" s="57"/>
      <c r="J2882" s="55"/>
      <c r="K2882" s="55"/>
      <c r="L2882" s="53"/>
      <c r="M2882" s="58"/>
      <c r="N2882" s="52"/>
    </row>
    <row r="2883" spans="2:14" x14ac:dyDescent="0.25">
      <c r="B2883" s="51"/>
      <c r="C2883" s="53"/>
      <c r="D2883" s="54"/>
      <c r="E2883" s="55"/>
      <c r="F2883" s="56"/>
      <c r="G2883" s="56"/>
      <c r="H2883" s="56"/>
      <c r="I2883" s="57"/>
      <c r="J2883" s="55"/>
      <c r="K2883" s="55"/>
      <c r="L2883" s="53"/>
      <c r="M2883" s="58"/>
      <c r="N2883" s="52"/>
    </row>
    <row r="2884" spans="2:14" x14ac:dyDescent="0.25">
      <c r="B2884" s="51"/>
      <c r="C2884" s="53"/>
      <c r="D2884" s="54"/>
      <c r="E2884" s="55"/>
      <c r="F2884" s="56"/>
      <c r="G2884" s="56"/>
      <c r="H2884" s="56"/>
      <c r="I2884" s="57"/>
      <c r="J2884" s="55"/>
      <c r="K2884" s="55"/>
      <c r="L2884" s="53"/>
      <c r="M2884" s="58"/>
      <c r="N2884" s="52"/>
    </row>
    <row r="2885" spans="2:14" x14ac:dyDescent="0.25">
      <c r="B2885" s="51"/>
      <c r="C2885" s="53"/>
      <c r="D2885" s="54"/>
      <c r="E2885" s="55"/>
      <c r="F2885" s="56"/>
      <c r="G2885" s="56"/>
      <c r="H2885" s="56"/>
      <c r="I2885" s="57"/>
      <c r="J2885" s="55"/>
      <c r="K2885" s="55"/>
      <c r="L2885" s="53"/>
      <c r="M2885" s="58"/>
      <c r="N2885" s="52"/>
    </row>
    <row r="2886" spans="2:14" x14ac:dyDescent="0.25">
      <c r="B2886" s="51"/>
      <c r="C2886" s="53"/>
      <c r="D2886" s="54"/>
      <c r="E2886" s="55"/>
      <c r="F2886" s="56"/>
      <c r="G2886" s="56"/>
      <c r="H2886" s="56"/>
      <c r="I2886" s="57"/>
      <c r="J2886" s="55"/>
      <c r="K2886" s="55"/>
      <c r="L2886" s="53"/>
      <c r="M2886" s="58"/>
      <c r="N2886" s="52"/>
    </row>
    <row r="2887" spans="2:14" x14ac:dyDescent="0.25">
      <c r="B2887" s="51"/>
      <c r="C2887" s="53"/>
      <c r="D2887" s="54"/>
      <c r="E2887" s="55"/>
      <c r="F2887" s="56"/>
      <c r="G2887" s="56"/>
      <c r="H2887" s="56"/>
      <c r="I2887" s="57"/>
      <c r="J2887" s="55"/>
      <c r="K2887" s="55"/>
      <c r="L2887" s="53"/>
      <c r="M2887" s="58"/>
      <c r="N2887" s="52"/>
    </row>
    <row r="2888" spans="2:14" x14ac:dyDescent="0.25">
      <c r="B2888" s="51"/>
      <c r="C2888" s="53"/>
      <c r="D2888" s="54"/>
      <c r="E2888" s="55"/>
      <c r="F2888" s="56"/>
      <c r="G2888" s="56"/>
      <c r="H2888" s="56"/>
      <c r="I2888" s="57"/>
      <c r="J2888" s="55"/>
      <c r="K2888" s="55"/>
      <c r="L2888" s="53"/>
      <c r="M2888" s="58"/>
      <c r="N2888" s="52"/>
    </row>
    <row r="2889" spans="2:14" x14ac:dyDescent="0.25">
      <c r="B2889" s="51"/>
      <c r="C2889" s="53"/>
      <c r="D2889" s="54"/>
      <c r="E2889" s="55"/>
      <c r="F2889" s="56"/>
      <c r="G2889" s="56"/>
      <c r="H2889" s="56"/>
      <c r="I2889" s="57"/>
      <c r="J2889" s="55"/>
      <c r="K2889" s="55"/>
      <c r="L2889" s="53"/>
      <c r="M2889" s="58"/>
      <c r="N2889" s="52"/>
    </row>
    <row r="2890" spans="2:14" x14ac:dyDescent="0.25">
      <c r="B2890" s="51"/>
      <c r="C2890" s="53"/>
      <c r="D2890" s="54"/>
      <c r="E2890" s="55"/>
      <c r="F2890" s="56"/>
      <c r="G2890" s="56"/>
      <c r="H2890" s="56"/>
      <c r="I2890" s="57"/>
      <c r="J2890" s="55"/>
      <c r="K2890" s="55"/>
      <c r="L2890" s="53"/>
      <c r="M2890" s="58"/>
      <c r="N2890" s="52"/>
    </row>
    <row r="2891" spans="2:14" x14ac:dyDescent="0.25">
      <c r="B2891" s="51"/>
      <c r="C2891" s="53"/>
      <c r="D2891" s="54"/>
      <c r="E2891" s="55"/>
      <c r="F2891" s="56"/>
      <c r="G2891" s="56"/>
      <c r="H2891" s="56"/>
      <c r="I2891" s="57"/>
      <c r="J2891" s="55"/>
      <c r="K2891" s="55"/>
      <c r="L2891" s="53"/>
      <c r="M2891" s="58"/>
      <c r="N2891" s="52"/>
    </row>
    <row r="2892" spans="2:14" x14ac:dyDescent="0.25">
      <c r="B2892" s="51"/>
      <c r="C2892" s="53"/>
      <c r="D2892" s="54"/>
      <c r="E2892" s="55"/>
      <c r="F2892" s="56"/>
      <c r="G2892" s="56"/>
      <c r="H2892" s="56"/>
      <c r="I2892" s="57"/>
      <c r="J2892" s="55"/>
      <c r="K2892" s="55"/>
      <c r="L2892" s="53"/>
      <c r="M2892" s="58"/>
      <c r="N2892" s="52"/>
    </row>
    <row r="2893" spans="2:14" x14ac:dyDescent="0.25">
      <c r="B2893" s="51"/>
      <c r="C2893" s="53"/>
      <c r="D2893" s="54"/>
      <c r="E2893" s="55"/>
      <c r="F2893" s="56"/>
      <c r="G2893" s="56"/>
      <c r="H2893" s="56"/>
      <c r="I2893" s="57"/>
      <c r="J2893" s="55"/>
      <c r="K2893" s="55"/>
      <c r="L2893" s="53"/>
      <c r="M2893" s="58"/>
      <c r="N2893" s="52"/>
    </row>
    <row r="2894" spans="2:14" x14ac:dyDescent="0.25">
      <c r="B2894" s="51"/>
      <c r="C2894" s="53"/>
      <c r="D2894" s="54"/>
      <c r="E2894" s="55"/>
      <c r="F2894" s="56"/>
      <c r="G2894" s="56"/>
      <c r="H2894" s="56"/>
      <c r="I2894" s="57"/>
      <c r="J2894" s="55"/>
      <c r="K2894" s="55"/>
      <c r="L2894" s="53"/>
      <c r="M2894" s="58"/>
      <c r="N2894" s="52"/>
    </row>
    <row r="2895" spans="2:14" x14ac:dyDescent="0.25">
      <c r="B2895" s="51"/>
      <c r="C2895" s="53"/>
      <c r="D2895" s="54"/>
      <c r="E2895" s="55"/>
      <c r="F2895" s="56"/>
      <c r="G2895" s="56"/>
      <c r="H2895" s="56"/>
      <c r="I2895" s="57"/>
      <c r="J2895" s="55"/>
      <c r="K2895" s="55"/>
      <c r="L2895" s="53"/>
      <c r="M2895" s="58"/>
      <c r="N2895" s="52"/>
    </row>
    <row r="2896" spans="2:14" x14ac:dyDescent="0.25">
      <c r="B2896" s="51"/>
      <c r="C2896" s="53"/>
      <c r="D2896" s="54"/>
      <c r="E2896" s="55"/>
      <c r="F2896" s="56"/>
      <c r="G2896" s="56"/>
      <c r="H2896" s="56"/>
      <c r="I2896" s="57"/>
      <c r="J2896" s="55"/>
      <c r="K2896" s="55"/>
      <c r="L2896" s="53"/>
      <c r="M2896" s="58"/>
      <c r="N2896" s="52"/>
    </row>
    <row r="2897" spans="2:14" x14ac:dyDescent="0.25">
      <c r="B2897" s="51"/>
      <c r="C2897" s="53"/>
      <c r="D2897" s="54"/>
      <c r="E2897" s="55"/>
      <c r="F2897" s="56"/>
      <c r="G2897" s="56"/>
      <c r="H2897" s="56"/>
      <c r="I2897" s="57"/>
      <c r="J2897" s="55"/>
      <c r="K2897" s="55"/>
      <c r="L2897" s="53"/>
      <c r="M2897" s="58"/>
      <c r="N2897" s="52"/>
    </row>
    <row r="2898" spans="2:14" x14ac:dyDescent="0.25">
      <c r="B2898" s="51"/>
      <c r="C2898" s="53"/>
      <c r="D2898" s="54"/>
      <c r="E2898" s="55"/>
      <c r="F2898" s="56"/>
      <c r="G2898" s="56"/>
      <c r="H2898" s="56"/>
      <c r="I2898" s="57"/>
      <c r="J2898" s="55"/>
      <c r="K2898" s="55"/>
      <c r="L2898" s="53"/>
      <c r="M2898" s="58"/>
      <c r="N2898" s="52"/>
    </row>
    <row r="2899" spans="2:14" x14ac:dyDescent="0.25">
      <c r="B2899" s="51"/>
      <c r="C2899" s="53"/>
      <c r="D2899" s="54"/>
      <c r="E2899" s="55"/>
      <c r="F2899" s="56"/>
      <c r="G2899" s="56"/>
      <c r="H2899" s="56"/>
      <c r="I2899" s="57"/>
      <c r="J2899" s="55"/>
      <c r="K2899" s="55"/>
      <c r="L2899" s="53"/>
      <c r="M2899" s="58"/>
      <c r="N2899" s="52"/>
    </row>
    <row r="2900" spans="2:14" x14ac:dyDescent="0.25">
      <c r="B2900" s="51"/>
      <c r="C2900" s="53"/>
      <c r="D2900" s="54"/>
      <c r="E2900" s="55"/>
      <c r="F2900" s="56"/>
      <c r="G2900" s="56"/>
      <c r="H2900" s="56"/>
      <c r="I2900" s="57"/>
      <c r="J2900" s="55"/>
      <c r="K2900" s="55"/>
      <c r="L2900" s="53"/>
      <c r="M2900" s="58"/>
      <c r="N2900" s="52"/>
    </row>
    <row r="2901" spans="2:14" x14ac:dyDescent="0.25">
      <c r="B2901" s="51"/>
      <c r="C2901" s="53"/>
      <c r="D2901" s="54"/>
      <c r="E2901" s="55"/>
      <c r="F2901" s="56"/>
      <c r="G2901" s="56"/>
      <c r="H2901" s="56"/>
      <c r="I2901" s="57"/>
      <c r="J2901" s="55"/>
      <c r="K2901" s="55"/>
      <c r="L2901" s="53"/>
      <c r="M2901" s="58"/>
      <c r="N2901" s="52"/>
    </row>
    <row r="2902" spans="2:14" x14ac:dyDescent="0.25">
      <c r="B2902" s="51"/>
      <c r="C2902" s="53"/>
      <c r="D2902" s="54"/>
      <c r="E2902" s="55"/>
      <c r="F2902" s="56"/>
      <c r="G2902" s="56"/>
      <c r="H2902" s="56"/>
      <c r="I2902" s="57"/>
      <c r="J2902" s="55"/>
      <c r="K2902" s="55"/>
      <c r="L2902" s="53"/>
      <c r="M2902" s="58"/>
      <c r="N2902" s="52"/>
    </row>
    <row r="2903" spans="2:14" x14ac:dyDescent="0.25">
      <c r="B2903" s="51"/>
      <c r="C2903" s="53"/>
      <c r="D2903" s="54"/>
      <c r="E2903" s="55"/>
      <c r="F2903" s="56"/>
      <c r="G2903" s="56"/>
      <c r="H2903" s="56"/>
      <c r="I2903" s="57"/>
      <c r="J2903" s="55"/>
      <c r="K2903" s="55"/>
      <c r="L2903" s="53"/>
      <c r="M2903" s="58"/>
      <c r="N2903" s="52"/>
    </row>
    <row r="2904" spans="2:14" x14ac:dyDescent="0.25">
      <c r="B2904" s="51"/>
      <c r="C2904" s="53"/>
      <c r="D2904" s="54"/>
      <c r="E2904" s="55"/>
      <c r="F2904" s="56"/>
      <c r="G2904" s="56"/>
      <c r="H2904" s="56"/>
      <c r="I2904" s="57"/>
      <c r="J2904" s="55"/>
      <c r="K2904" s="55"/>
      <c r="L2904" s="53"/>
      <c r="M2904" s="58"/>
      <c r="N2904" s="52"/>
    </row>
    <row r="2905" spans="2:14" x14ac:dyDescent="0.25">
      <c r="B2905" s="51"/>
      <c r="C2905" s="53"/>
      <c r="D2905" s="54"/>
      <c r="E2905" s="55"/>
      <c r="F2905" s="56"/>
      <c r="G2905" s="56"/>
      <c r="H2905" s="56"/>
      <c r="I2905" s="57"/>
      <c r="J2905" s="55"/>
      <c r="K2905" s="55"/>
      <c r="L2905" s="53"/>
      <c r="M2905" s="58"/>
      <c r="N2905" s="52"/>
    </row>
    <row r="2906" spans="2:14" x14ac:dyDescent="0.25">
      <c r="B2906" s="51"/>
      <c r="C2906" s="53"/>
      <c r="D2906" s="54"/>
      <c r="E2906" s="55"/>
      <c r="F2906" s="56"/>
      <c r="G2906" s="56"/>
      <c r="H2906" s="56"/>
      <c r="I2906" s="57"/>
      <c r="J2906" s="55"/>
      <c r="K2906" s="55"/>
      <c r="L2906" s="53"/>
      <c r="M2906" s="58"/>
      <c r="N2906" s="52"/>
    </row>
    <row r="2907" spans="2:14" x14ac:dyDescent="0.25">
      <c r="B2907" s="51"/>
      <c r="C2907" s="53"/>
      <c r="D2907" s="54"/>
      <c r="E2907" s="55"/>
      <c r="F2907" s="56"/>
      <c r="G2907" s="56"/>
      <c r="H2907" s="56"/>
      <c r="I2907" s="57"/>
      <c r="J2907" s="55"/>
      <c r="K2907" s="55"/>
      <c r="L2907" s="53"/>
      <c r="M2907" s="58"/>
      <c r="N2907" s="52"/>
    </row>
    <row r="2908" spans="2:14" x14ac:dyDescent="0.25">
      <c r="B2908" s="51"/>
      <c r="C2908" s="53"/>
      <c r="D2908" s="54"/>
      <c r="E2908" s="55"/>
      <c r="F2908" s="56"/>
      <c r="G2908" s="56"/>
      <c r="H2908" s="56"/>
      <c r="I2908" s="57"/>
      <c r="J2908" s="55"/>
      <c r="K2908" s="55"/>
      <c r="L2908" s="53"/>
      <c r="M2908" s="58"/>
      <c r="N2908" s="52"/>
    </row>
    <row r="2909" spans="2:14" x14ac:dyDescent="0.25">
      <c r="B2909" s="51"/>
      <c r="C2909" s="53"/>
      <c r="D2909" s="54"/>
      <c r="E2909" s="55"/>
      <c r="F2909" s="56"/>
      <c r="G2909" s="56"/>
      <c r="H2909" s="56"/>
      <c r="I2909" s="57"/>
      <c r="J2909" s="55"/>
      <c r="K2909" s="55"/>
      <c r="L2909" s="53"/>
      <c r="M2909" s="58"/>
      <c r="N2909" s="52"/>
    </row>
    <row r="2910" spans="2:14" x14ac:dyDescent="0.25">
      <c r="B2910" s="51"/>
      <c r="C2910" s="53"/>
      <c r="D2910" s="54"/>
      <c r="E2910" s="55"/>
      <c r="F2910" s="56"/>
      <c r="G2910" s="56"/>
      <c r="H2910" s="56"/>
      <c r="I2910" s="57"/>
      <c r="J2910" s="55"/>
      <c r="K2910" s="55"/>
      <c r="L2910" s="53"/>
      <c r="M2910" s="58"/>
      <c r="N2910" s="52"/>
    </row>
    <row r="2911" spans="2:14" x14ac:dyDescent="0.25">
      <c r="B2911" s="51"/>
      <c r="C2911" s="53"/>
      <c r="D2911" s="54"/>
      <c r="E2911" s="55"/>
      <c r="F2911" s="56"/>
      <c r="G2911" s="56"/>
      <c r="H2911" s="56"/>
      <c r="I2911" s="57"/>
      <c r="J2911" s="55"/>
      <c r="K2911" s="55"/>
      <c r="L2911" s="53"/>
      <c r="M2911" s="58"/>
      <c r="N2911" s="52"/>
    </row>
    <row r="2912" spans="2:14" x14ac:dyDescent="0.25">
      <c r="B2912" s="51"/>
      <c r="C2912" s="53"/>
      <c r="D2912" s="54"/>
      <c r="E2912" s="55"/>
      <c r="F2912" s="56"/>
      <c r="G2912" s="56"/>
      <c r="H2912" s="56"/>
      <c r="I2912" s="57"/>
      <c r="J2912" s="55"/>
      <c r="K2912" s="55"/>
      <c r="L2912" s="53"/>
      <c r="M2912" s="58"/>
      <c r="N2912" s="52"/>
    </row>
    <row r="2913" spans="2:14" x14ac:dyDescent="0.25">
      <c r="B2913" s="51"/>
      <c r="C2913" s="53"/>
      <c r="D2913" s="54"/>
      <c r="E2913" s="55"/>
      <c r="F2913" s="56"/>
      <c r="G2913" s="56"/>
      <c r="H2913" s="56"/>
      <c r="I2913" s="57"/>
      <c r="J2913" s="55"/>
      <c r="K2913" s="55"/>
      <c r="L2913" s="53"/>
      <c r="M2913" s="58"/>
      <c r="N2913" s="52"/>
    </row>
    <row r="2914" spans="2:14" x14ac:dyDescent="0.25">
      <c r="B2914" s="51"/>
      <c r="C2914" s="53"/>
      <c r="D2914" s="54"/>
      <c r="E2914" s="55"/>
      <c r="F2914" s="56"/>
      <c r="G2914" s="56"/>
      <c r="H2914" s="56"/>
      <c r="I2914" s="57"/>
      <c r="J2914" s="55"/>
      <c r="K2914" s="55"/>
      <c r="L2914" s="53"/>
      <c r="M2914" s="58"/>
      <c r="N2914" s="52"/>
    </row>
    <row r="2915" spans="2:14" x14ac:dyDescent="0.25">
      <c r="B2915" s="51"/>
      <c r="C2915" s="53"/>
      <c r="D2915" s="54"/>
      <c r="E2915" s="55"/>
      <c r="F2915" s="56"/>
      <c r="G2915" s="56"/>
      <c r="H2915" s="56"/>
      <c r="I2915" s="57"/>
      <c r="J2915" s="55"/>
      <c r="K2915" s="55"/>
      <c r="L2915" s="53"/>
      <c r="M2915" s="58"/>
      <c r="N2915" s="52"/>
    </row>
    <row r="2916" spans="2:14" x14ac:dyDescent="0.25">
      <c r="B2916" s="51"/>
      <c r="C2916" s="53"/>
      <c r="D2916" s="54"/>
      <c r="E2916" s="55"/>
      <c r="F2916" s="56"/>
      <c r="G2916" s="56"/>
      <c r="H2916" s="56"/>
      <c r="I2916" s="57"/>
      <c r="J2916" s="55"/>
      <c r="K2916" s="55"/>
      <c r="L2916" s="53"/>
      <c r="M2916" s="58"/>
      <c r="N2916" s="52"/>
    </row>
    <row r="2917" spans="2:14" x14ac:dyDescent="0.25">
      <c r="B2917" s="51"/>
      <c r="C2917" s="53"/>
      <c r="D2917" s="54"/>
      <c r="E2917" s="55"/>
      <c r="F2917" s="56"/>
      <c r="G2917" s="56"/>
      <c r="H2917" s="56"/>
      <c r="I2917" s="57"/>
      <c r="J2917" s="55"/>
      <c r="K2917" s="55"/>
      <c r="L2917" s="53"/>
      <c r="M2917" s="58"/>
      <c r="N2917" s="52"/>
    </row>
    <row r="2918" spans="2:14" x14ac:dyDescent="0.25">
      <c r="B2918" s="51"/>
      <c r="C2918" s="53"/>
      <c r="D2918" s="54"/>
      <c r="E2918" s="55"/>
      <c r="F2918" s="56"/>
      <c r="G2918" s="56"/>
      <c r="H2918" s="56"/>
      <c r="I2918" s="57"/>
      <c r="J2918" s="55"/>
      <c r="K2918" s="55"/>
      <c r="L2918" s="53"/>
      <c r="M2918" s="58"/>
      <c r="N2918" s="52"/>
    </row>
    <row r="2919" spans="2:14" x14ac:dyDescent="0.25">
      <c r="B2919" s="51"/>
      <c r="C2919" s="53"/>
      <c r="D2919" s="54"/>
      <c r="E2919" s="55"/>
      <c r="F2919" s="56"/>
      <c r="G2919" s="56"/>
      <c r="H2919" s="56"/>
      <c r="I2919" s="57"/>
      <c r="J2919" s="55"/>
      <c r="K2919" s="55"/>
      <c r="L2919" s="53"/>
      <c r="M2919" s="58"/>
      <c r="N2919" s="52"/>
    </row>
    <row r="2920" spans="2:14" x14ac:dyDescent="0.25">
      <c r="B2920" s="51"/>
      <c r="C2920" s="53"/>
      <c r="D2920" s="54"/>
      <c r="E2920" s="55"/>
      <c r="F2920" s="56"/>
      <c r="G2920" s="56"/>
      <c r="H2920" s="56"/>
      <c r="I2920" s="57"/>
      <c r="J2920" s="55"/>
      <c r="K2920" s="55"/>
      <c r="L2920" s="53"/>
      <c r="M2920" s="58"/>
      <c r="N2920" s="52"/>
    </row>
    <row r="2921" spans="2:14" x14ac:dyDescent="0.25">
      <c r="B2921" s="51"/>
      <c r="C2921" s="53"/>
      <c r="D2921" s="54"/>
      <c r="E2921" s="55"/>
      <c r="F2921" s="56"/>
      <c r="G2921" s="56"/>
      <c r="H2921" s="56"/>
      <c r="I2921" s="57"/>
      <c r="J2921" s="55"/>
      <c r="K2921" s="55"/>
      <c r="L2921" s="53"/>
      <c r="M2921" s="58"/>
      <c r="N2921" s="52"/>
    </row>
    <row r="2922" spans="2:14" x14ac:dyDescent="0.25">
      <c r="B2922" s="51"/>
      <c r="C2922" s="53"/>
      <c r="D2922" s="54"/>
      <c r="E2922" s="55"/>
      <c r="F2922" s="56"/>
      <c r="G2922" s="56"/>
      <c r="H2922" s="56"/>
      <c r="I2922" s="57"/>
      <c r="J2922" s="55"/>
      <c r="K2922" s="55"/>
      <c r="L2922" s="53"/>
      <c r="M2922" s="58"/>
      <c r="N2922" s="52"/>
    </row>
    <row r="2923" spans="2:14" x14ac:dyDescent="0.25">
      <c r="B2923" s="51"/>
      <c r="C2923" s="53"/>
      <c r="D2923" s="54"/>
      <c r="E2923" s="55"/>
      <c r="F2923" s="56"/>
      <c r="G2923" s="56"/>
      <c r="H2923" s="56"/>
      <c r="I2923" s="57"/>
      <c r="J2923" s="55"/>
      <c r="K2923" s="55"/>
      <c r="L2923" s="53"/>
      <c r="M2923" s="58"/>
      <c r="N2923" s="52"/>
    </row>
    <row r="2924" spans="2:14" x14ac:dyDescent="0.25">
      <c r="B2924" s="51"/>
      <c r="C2924" s="53"/>
      <c r="D2924" s="54"/>
      <c r="E2924" s="55"/>
      <c r="F2924" s="56"/>
      <c r="G2924" s="56"/>
      <c r="H2924" s="56"/>
      <c r="I2924" s="57"/>
      <c r="J2924" s="55"/>
      <c r="K2924" s="55"/>
      <c r="L2924" s="53"/>
      <c r="M2924" s="58"/>
      <c r="N2924" s="52"/>
    </row>
    <row r="2925" spans="2:14" x14ac:dyDescent="0.25">
      <c r="B2925" s="51"/>
      <c r="C2925" s="53"/>
      <c r="D2925" s="54"/>
      <c r="E2925" s="55"/>
      <c r="F2925" s="56"/>
      <c r="G2925" s="56"/>
      <c r="H2925" s="56"/>
      <c r="I2925" s="57"/>
      <c r="J2925" s="55"/>
      <c r="K2925" s="55"/>
      <c r="L2925" s="53"/>
      <c r="M2925" s="58"/>
      <c r="N2925" s="52"/>
    </row>
    <row r="2926" spans="2:14" x14ac:dyDescent="0.25">
      <c r="B2926" s="51"/>
      <c r="C2926" s="53"/>
      <c r="D2926" s="54"/>
      <c r="E2926" s="55"/>
      <c r="F2926" s="56"/>
      <c r="G2926" s="56"/>
      <c r="H2926" s="56"/>
      <c r="I2926" s="57"/>
      <c r="J2926" s="55"/>
      <c r="K2926" s="55"/>
      <c r="L2926" s="53"/>
      <c r="M2926" s="58"/>
      <c r="N2926" s="52"/>
    </row>
    <row r="2927" spans="2:14" x14ac:dyDescent="0.25">
      <c r="B2927" s="51"/>
      <c r="C2927" s="53"/>
      <c r="D2927" s="54"/>
      <c r="E2927" s="55"/>
      <c r="F2927" s="56"/>
      <c r="G2927" s="56"/>
      <c r="H2927" s="56"/>
      <c r="I2927" s="57"/>
      <c r="J2927" s="55"/>
      <c r="K2927" s="55"/>
      <c r="L2927" s="53"/>
      <c r="M2927" s="58"/>
      <c r="N2927" s="52"/>
    </row>
    <row r="2928" spans="2:14" x14ac:dyDescent="0.25">
      <c r="B2928" s="51"/>
      <c r="C2928" s="53"/>
      <c r="D2928" s="54"/>
      <c r="E2928" s="55"/>
      <c r="F2928" s="56"/>
      <c r="G2928" s="56"/>
      <c r="H2928" s="56"/>
      <c r="I2928" s="57"/>
      <c r="J2928" s="55"/>
      <c r="K2928" s="55"/>
      <c r="L2928" s="53"/>
      <c r="M2928" s="58"/>
      <c r="N2928" s="52"/>
    </row>
    <row r="2929" spans="2:14" x14ac:dyDescent="0.25">
      <c r="B2929" s="51"/>
      <c r="C2929" s="53"/>
      <c r="D2929" s="54"/>
      <c r="E2929" s="55"/>
      <c r="F2929" s="56"/>
      <c r="G2929" s="56"/>
      <c r="H2929" s="56"/>
      <c r="I2929" s="57"/>
      <c r="J2929" s="55"/>
      <c r="K2929" s="55"/>
      <c r="L2929" s="53"/>
      <c r="M2929" s="58"/>
      <c r="N2929" s="52"/>
    </row>
    <row r="2930" spans="2:14" x14ac:dyDescent="0.25">
      <c r="B2930" s="51"/>
      <c r="C2930" s="53"/>
      <c r="D2930" s="54"/>
      <c r="E2930" s="55"/>
      <c r="F2930" s="56"/>
      <c r="G2930" s="56"/>
      <c r="H2930" s="56"/>
      <c r="I2930" s="57"/>
      <c r="J2930" s="55"/>
      <c r="K2930" s="55"/>
      <c r="L2930" s="53"/>
      <c r="M2930" s="58"/>
      <c r="N2930" s="52"/>
    </row>
    <row r="2931" spans="2:14" x14ac:dyDescent="0.25">
      <c r="B2931" s="51"/>
      <c r="C2931" s="53"/>
      <c r="D2931" s="54"/>
      <c r="E2931" s="55"/>
      <c r="F2931" s="56"/>
      <c r="G2931" s="56"/>
      <c r="H2931" s="56"/>
      <c r="I2931" s="57"/>
      <c r="J2931" s="55"/>
      <c r="K2931" s="55"/>
      <c r="L2931" s="53"/>
      <c r="M2931" s="58"/>
      <c r="N2931" s="52"/>
    </row>
    <row r="2932" spans="2:14" x14ac:dyDescent="0.25">
      <c r="B2932" s="51"/>
      <c r="C2932" s="53"/>
      <c r="D2932" s="54"/>
      <c r="E2932" s="55"/>
      <c r="F2932" s="56"/>
      <c r="G2932" s="56"/>
      <c r="H2932" s="56"/>
      <c r="I2932" s="57"/>
      <c r="J2932" s="55"/>
      <c r="K2932" s="55"/>
      <c r="L2932" s="53"/>
      <c r="M2932" s="58"/>
      <c r="N2932" s="52"/>
    </row>
    <row r="2933" spans="2:14" x14ac:dyDescent="0.25">
      <c r="B2933" s="51"/>
      <c r="C2933" s="53"/>
      <c r="D2933" s="54"/>
      <c r="E2933" s="55"/>
      <c r="F2933" s="56"/>
      <c r="G2933" s="56"/>
      <c r="H2933" s="56"/>
      <c r="I2933" s="57"/>
      <c r="J2933" s="55"/>
      <c r="K2933" s="55"/>
      <c r="L2933" s="53"/>
      <c r="M2933" s="58"/>
      <c r="N2933" s="52"/>
    </row>
    <row r="2934" spans="2:14" x14ac:dyDescent="0.25">
      <c r="B2934" s="51"/>
      <c r="C2934" s="53"/>
      <c r="D2934" s="54"/>
      <c r="E2934" s="55"/>
      <c r="F2934" s="56"/>
      <c r="G2934" s="56"/>
      <c r="H2934" s="56"/>
      <c r="I2934" s="57"/>
      <c r="J2934" s="55"/>
      <c r="K2934" s="55"/>
      <c r="L2934" s="53"/>
      <c r="M2934" s="58"/>
      <c r="N2934" s="52"/>
    </row>
    <row r="2935" spans="2:14" x14ac:dyDescent="0.25">
      <c r="B2935" s="51"/>
      <c r="C2935" s="53"/>
      <c r="D2935" s="54"/>
      <c r="E2935" s="55"/>
      <c r="F2935" s="56"/>
      <c r="G2935" s="56"/>
      <c r="H2935" s="56"/>
      <c r="I2935" s="57"/>
      <c r="J2935" s="55"/>
      <c r="K2935" s="55"/>
      <c r="L2935" s="53"/>
      <c r="M2935" s="58"/>
      <c r="N2935" s="52"/>
    </row>
    <row r="2936" spans="2:14" x14ac:dyDescent="0.25">
      <c r="B2936" s="51"/>
      <c r="C2936" s="53"/>
      <c r="D2936" s="54"/>
      <c r="E2936" s="55"/>
      <c r="F2936" s="56"/>
      <c r="G2936" s="56"/>
      <c r="H2936" s="56"/>
      <c r="I2936" s="57"/>
      <c r="J2936" s="55"/>
      <c r="K2936" s="55"/>
      <c r="L2936" s="53"/>
      <c r="M2936" s="58"/>
      <c r="N2936" s="52"/>
    </row>
    <row r="2937" spans="2:14" x14ac:dyDescent="0.25">
      <c r="B2937" s="51"/>
      <c r="C2937" s="53"/>
      <c r="D2937" s="54"/>
      <c r="E2937" s="55"/>
      <c r="F2937" s="56"/>
      <c r="G2937" s="56"/>
      <c r="H2937" s="56"/>
      <c r="I2937" s="57"/>
      <c r="J2937" s="55"/>
      <c r="K2937" s="55"/>
      <c r="L2937" s="53"/>
      <c r="M2937" s="58"/>
      <c r="N2937" s="52"/>
    </row>
    <row r="2938" spans="2:14" x14ac:dyDescent="0.25">
      <c r="B2938" s="51"/>
      <c r="C2938" s="53"/>
      <c r="D2938" s="54"/>
      <c r="E2938" s="55"/>
      <c r="F2938" s="56"/>
      <c r="G2938" s="56"/>
      <c r="H2938" s="56"/>
      <c r="I2938" s="57"/>
      <c r="J2938" s="55"/>
      <c r="K2938" s="55"/>
      <c r="L2938" s="53"/>
      <c r="M2938" s="58"/>
      <c r="N2938" s="52"/>
    </row>
    <row r="2939" spans="2:14" x14ac:dyDescent="0.25">
      <c r="B2939" s="51"/>
      <c r="C2939" s="53"/>
      <c r="D2939" s="54"/>
      <c r="E2939" s="55"/>
      <c r="F2939" s="56"/>
      <c r="G2939" s="56"/>
      <c r="H2939" s="56"/>
      <c r="I2939" s="57"/>
      <c r="J2939" s="55"/>
      <c r="K2939" s="55"/>
      <c r="L2939" s="53"/>
      <c r="M2939" s="58"/>
      <c r="N2939" s="52"/>
    </row>
    <row r="2940" spans="2:14" x14ac:dyDescent="0.25">
      <c r="B2940" s="51"/>
      <c r="C2940" s="53"/>
      <c r="D2940" s="54"/>
      <c r="E2940" s="55"/>
      <c r="F2940" s="56"/>
      <c r="G2940" s="56"/>
      <c r="H2940" s="56"/>
      <c r="I2940" s="57"/>
      <c r="J2940" s="55"/>
      <c r="K2940" s="55"/>
      <c r="L2940" s="53"/>
      <c r="M2940" s="58"/>
      <c r="N2940" s="52"/>
    </row>
    <row r="2941" spans="2:14" x14ac:dyDescent="0.25">
      <c r="B2941" s="51"/>
      <c r="C2941" s="53"/>
      <c r="D2941" s="54"/>
      <c r="E2941" s="55"/>
      <c r="F2941" s="56"/>
      <c r="G2941" s="56"/>
      <c r="H2941" s="56"/>
      <c r="I2941" s="57"/>
      <c r="J2941" s="55"/>
      <c r="K2941" s="55"/>
      <c r="L2941" s="53"/>
      <c r="M2941" s="58"/>
      <c r="N2941" s="52"/>
    </row>
    <row r="2942" spans="2:14" x14ac:dyDescent="0.25">
      <c r="B2942" s="51"/>
      <c r="C2942" s="53"/>
      <c r="D2942" s="54"/>
      <c r="E2942" s="55"/>
      <c r="F2942" s="56"/>
      <c r="G2942" s="56"/>
      <c r="H2942" s="56"/>
      <c r="I2942" s="57"/>
      <c r="J2942" s="55"/>
      <c r="K2942" s="55"/>
      <c r="L2942" s="53"/>
      <c r="M2942" s="58"/>
      <c r="N2942" s="52"/>
    </row>
    <row r="2943" spans="2:14" x14ac:dyDescent="0.25">
      <c r="B2943" s="51"/>
      <c r="C2943" s="53"/>
      <c r="D2943" s="54"/>
      <c r="E2943" s="55"/>
      <c r="F2943" s="56"/>
      <c r="G2943" s="56"/>
      <c r="H2943" s="56"/>
      <c r="I2943" s="57"/>
      <c r="J2943" s="55"/>
      <c r="K2943" s="55"/>
      <c r="L2943" s="53"/>
      <c r="M2943" s="58"/>
      <c r="N2943" s="52"/>
    </row>
    <row r="2944" spans="2:14" x14ac:dyDescent="0.25">
      <c r="B2944" s="51"/>
      <c r="C2944" s="53"/>
      <c r="D2944" s="54"/>
      <c r="E2944" s="55"/>
      <c r="F2944" s="56"/>
      <c r="G2944" s="56"/>
      <c r="H2944" s="56"/>
      <c r="I2944" s="57"/>
      <c r="J2944" s="55"/>
      <c r="K2944" s="55"/>
      <c r="L2944" s="53"/>
      <c r="M2944" s="58"/>
      <c r="N2944" s="52"/>
    </row>
    <row r="2945" spans="2:14" x14ac:dyDescent="0.25">
      <c r="B2945" s="51"/>
      <c r="C2945" s="53"/>
      <c r="D2945" s="54"/>
      <c r="E2945" s="55"/>
      <c r="F2945" s="56"/>
      <c r="G2945" s="56"/>
      <c r="H2945" s="56"/>
      <c r="I2945" s="57"/>
      <c r="J2945" s="55"/>
      <c r="K2945" s="55"/>
      <c r="L2945" s="53"/>
      <c r="M2945" s="58"/>
      <c r="N2945" s="52"/>
    </row>
    <row r="2946" spans="2:14" x14ac:dyDescent="0.25">
      <c r="B2946" s="51"/>
      <c r="C2946" s="53"/>
      <c r="D2946" s="54"/>
      <c r="E2946" s="55"/>
      <c r="F2946" s="56"/>
      <c r="G2946" s="56"/>
      <c r="H2946" s="56"/>
      <c r="I2946" s="57"/>
      <c r="J2946" s="55"/>
      <c r="K2946" s="55"/>
      <c r="L2946" s="53"/>
      <c r="M2946" s="58"/>
      <c r="N2946" s="52"/>
    </row>
    <row r="2947" spans="2:14" x14ac:dyDescent="0.25">
      <c r="B2947" s="51"/>
      <c r="C2947" s="53"/>
      <c r="D2947" s="54"/>
      <c r="E2947" s="55"/>
      <c r="F2947" s="56"/>
      <c r="G2947" s="56"/>
      <c r="H2947" s="56"/>
      <c r="I2947" s="57"/>
      <c r="J2947" s="55"/>
      <c r="K2947" s="55"/>
      <c r="L2947" s="53"/>
      <c r="M2947" s="58"/>
      <c r="N2947" s="52"/>
    </row>
    <row r="2948" spans="2:14" x14ac:dyDescent="0.25">
      <c r="B2948" s="51"/>
      <c r="C2948" s="53"/>
      <c r="D2948" s="54"/>
      <c r="E2948" s="55"/>
      <c r="F2948" s="56"/>
      <c r="G2948" s="56"/>
      <c r="H2948" s="56"/>
      <c r="I2948" s="57"/>
      <c r="J2948" s="55"/>
      <c r="K2948" s="55"/>
      <c r="L2948" s="53"/>
      <c r="M2948" s="58"/>
      <c r="N2948" s="52"/>
    </row>
    <row r="2949" spans="2:14" x14ac:dyDescent="0.25">
      <c r="B2949" s="51"/>
      <c r="C2949" s="53"/>
      <c r="D2949" s="54"/>
      <c r="E2949" s="55"/>
      <c r="F2949" s="56"/>
      <c r="G2949" s="56"/>
      <c r="H2949" s="56"/>
      <c r="I2949" s="57"/>
      <c r="J2949" s="55"/>
      <c r="K2949" s="55"/>
      <c r="L2949" s="53"/>
      <c r="M2949" s="58"/>
      <c r="N2949" s="52"/>
    </row>
    <row r="2950" spans="2:14" x14ac:dyDescent="0.25">
      <c r="B2950" s="51"/>
      <c r="C2950" s="53"/>
      <c r="D2950" s="54"/>
      <c r="E2950" s="55"/>
      <c r="F2950" s="56"/>
      <c r="G2950" s="56"/>
      <c r="H2950" s="56"/>
      <c r="I2950" s="57"/>
      <c r="J2950" s="55"/>
      <c r="K2950" s="55"/>
      <c r="L2950" s="53"/>
      <c r="M2950" s="58"/>
      <c r="N2950" s="52"/>
    </row>
    <row r="2951" spans="2:14" x14ac:dyDescent="0.25">
      <c r="B2951" s="51"/>
      <c r="C2951" s="53"/>
      <c r="D2951" s="54"/>
      <c r="E2951" s="55"/>
      <c r="F2951" s="56"/>
      <c r="G2951" s="56"/>
      <c r="H2951" s="56"/>
      <c r="I2951" s="57"/>
      <c r="J2951" s="55"/>
      <c r="K2951" s="55"/>
      <c r="L2951" s="53"/>
      <c r="M2951" s="58"/>
      <c r="N2951" s="52"/>
    </row>
    <row r="2952" spans="2:14" x14ac:dyDescent="0.25">
      <c r="B2952" s="51"/>
      <c r="C2952" s="53"/>
      <c r="D2952" s="54"/>
      <c r="E2952" s="55"/>
      <c r="F2952" s="56"/>
      <c r="G2952" s="56"/>
      <c r="H2952" s="56"/>
      <c r="I2952" s="57"/>
      <c r="J2952" s="55"/>
      <c r="K2952" s="55"/>
      <c r="L2952" s="53"/>
      <c r="M2952" s="58"/>
      <c r="N2952" s="52"/>
    </row>
    <row r="2953" spans="2:14" x14ac:dyDescent="0.25">
      <c r="B2953" s="51"/>
      <c r="C2953" s="53"/>
      <c r="D2953" s="54"/>
      <c r="E2953" s="55"/>
      <c r="F2953" s="56"/>
      <c r="G2953" s="56"/>
      <c r="H2953" s="56"/>
      <c r="I2953" s="57"/>
      <c r="J2953" s="55"/>
      <c r="K2953" s="55"/>
      <c r="L2953" s="53"/>
      <c r="M2953" s="58"/>
      <c r="N2953" s="52"/>
    </row>
    <row r="2954" spans="2:14" x14ac:dyDescent="0.25">
      <c r="B2954" s="51"/>
      <c r="C2954" s="53"/>
      <c r="D2954" s="54"/>
      <c r="E2954" s="55"/>
      <c r="F2954" s="56"/>
      <c r="G2954" s="56"/>
      <c r="H2954" s="56"/>
      <c r="I2954" s="57"/>
      <c r="J2954" s="55"/>
      <c r="K2954" s="55"/>
      <c r="L2954" s="53"/>
      <c r="M2954" s="58"/>
      <c r="N2954" s="52"/>
    </row>
    <row r="2955" spans="2:14" x14ac:dyDescent="0.25">
      <c r="B2955" s="51"/>
      <c r="C2955" s="53"/>
      <c r="D2955" s="54"/>
      <c r="E2955" s="55"/>
      <c r="F2955" s="56"/>
      <c r="G2955" s="56"/>
      <c r="H2955" s="56"/>
      <c r="I2955" s="57"/>
      <c r="J2955" s="55"/>
      <c r="K2955" s="55"/>
      <c r="L2955" s="53"/>
      <c r="M2955" s="58"/>
      <c r="N2955" s="52"/>
    </row>
    <row r="2956" spans="2:14" x14ac:dyDescent="0.25">
      <c r="B2956" s="51"/>
      <c r="C2956" s="53"/>
      <c r="D2956" s="54"/>
      <c r="E2956" s="55"/>
      <c r="F2956" s="56"/>
      <c r="G2956" s="56"/>
      <c r="H2956" s="56"/>
      <c r="I2956" s="57"/>
      <c r="J2956" s="55"/>
      <c r="K2956" s="55"/>
      <c r="L2956" s="53"/>
      <c r="M2956" s="58"/>
      <c r="N2956" s="52"/>
    </row>
    <row r="2957" spans="2:14" x14ac:dyDescent="0.25">
      <c r="B2957" s="51"/>
      <c r="C2957" s="53"/>
      <c r="D2957" s="54"/>
      <c r="E2957" s="55"/>
      <c r="F2957" s="56"/>
      <c r="G2957" s="56"/>
      <c r="H2957" s="56"/>
      <c r="I2957" s="57"/>
      <c r="J2957" s="55"/>
      <c r="K2957" s="55"/>
      <c r="L2957" s="53"/>
      <c r="M2957" s="58"/>
      <c r="N2957" s="52"/>
    </row>
    <row r="2958" spans="2:14" x14ac:dyDescent="0.25">
      <c r="B2958" s="51"/>
      <c r="C2958" s="53"/>
      <c r="D2958" s="54"/>
      <c r="E2958" s="55"/>
      <c r="F2958" s="56"/>
      <c r="G2958" s="56"/>
      <c r="H2958" s="56"/>
      <c r="I2958" s="57"/>
      <c r="J2958" s="55"/>
      <c r="K2958" s="55"/>
      <c r="L2958" s="53"/>
      <c r="M2958" s="58"/>
      <c r="N2958" s="52"/>
    </row>
    <row r="2959" spans="2:14" x14ac:dyDescent="0.25">
      <c r="B2959" s="51"/>
      <c r="C2959" s="53"/>
      <c r="D2959" s="54"/>
      <c r="E2959" s="55"/>
      <c r="F2959" s="56"/>
      <c r="G2959" s="56"/>
      <c r="H2959" s="56"/>
      <c r="I2959" s="57"/>
      <c r="J2959" s="55"/>
      <c r="K2959" s="55"/>
      <c r="L2959" s="53"/>
      <c r="M2959" s="58"/>
      <c r="N2959" s="52"/>
    </row>
    <row r="2960" spans="2:14" x14ac:dyDescent="0.25">
      <c r="B2960" s="51"/>
      <c r="C2960" s="53"/>
      <c r="D2960" s="54"/>
      <c r="E2960" s="55"/>
      <c r="F2960" s="56"/>
      <c r="G2960" s="56"/>
      <c r="H2960" s="56"/>
      <c r="I2960" s="57"/>
      <c r="J2960" s="55"/>
      <c r="K2960" s="55"/>
      <c r="L2960" s="53"/>
      <c r="M2960" s="58"/>
      <c r="N2960" s="52"/>
    </row>
    <row r="2961" spans="2:14" x14ac:dyDescent="0.25">
      <c r="B2961" s="51"/>
      <c r="C2961" s="53"/>
      <c r="D2961" s="54"/>
      <c r="E2961" s="55"/>
      <c r="F2961" s="56"/>
      <c r="G2961" s="56"/>
      <c r="H2961" s="56"/>
      <c r="I2961" s="57"/>
      <c r="J2961" s="55"/>
      <c r="K2961" s="55"/>
      <c r="L2961" s="53"/>
      <c r="M2961" s="58"/>
      <c r="N2961" s="52"/>
    </row>
    <row r="2962" spans="2:14" x14ac:dyDescent="0.25">
      <c r="B2962" s="51"/>
      <c r="C2962" s="53"/>
      <c r="D2962" s="54"/>
      <c r="E2962" s="55"/>
      <c r="F2962" s="56"/>
      <c r="G2962" s="56"/>
      <c r="H2962" s="56"/>
      <c r="I2962" s="57"/>
      <c r="J2962" s="55"/>
      <c r="K2962" s="55"/>
      <c r="L2962" s="53"/>
      <c r="M2962" s="58"/>
      <c r="N2962" s="52"/>
    </row>
    <row r="2963" spans="2:14" x14ac:dyDescent="0.25">
      <c r="B2963" s="51"/>
      <c r="C2963" s="53"/>
      <c r="D2963" s="54"/>
      <c r="E2963" s="55"/>
      <c r="F2963" s="56"/>
      <c r="G2963" s="56"/>
      <c r="H2963" s="56"/>
      <c r="I2963" s="57"/>
      <c r="J2963" s="55"/>
      <c r="K2963" s="55"/>
      <c r="L2963" s="53"/>
      <c r="M2963" s="58"/>
      <c r="N2963" s="52"/>
    </row>
    <row r="2964" spans="2:14" x14ac:dyDescent="0.25">
      <c r="B2964" s="51"/>
      <c r="C2964" s="53"/>
      <c r="D2964" s="54"/>
      <c r="E2964" s="55"/>
      <c r="F2964" s="56"/>
      <c r="G2964" s="56"/>
      <c r="H2964" s="56"/>
      <c r="I2964" s="57"/>
      <c r="J2964" s="55"/>
      <c r="K2964" s="55"/>
      <c r="L2964" s="53"/>
      <c r="M2964" s="58"/>
      <c r="N2964" s="52"/>
    </row>
    <row r="2965" spans="2:14" x14ac:dyDescent="0.25">
      <c r="B2965" s="51"/>
      <c r="C2965" s="53"/>
      <c r="D2965" s="54"/>
      <c r="E2965" s="55"/>
      <c r="F2965" s="56"/>
      <c r="G2965" s="56"/>
      <c r="H2965" s="56"/>
      <c r="I2965" s="57"/>
      <c r="J2965" s="55"/>
      <c r="K2965" s="55"/>
      <c r="L2965" s="53"/>
      <c r="M2965" s="58"/>
      <c r="N2965" s="52"/>
    </row>
    <row r="2966" spans="2:14" x14ac:dyDescent="0.25">
      <c r="B2966" s="51"/>
      <c r="C2966" s="53"/>
      <c r="D2966" s="54"/>
      <c r="E2966" s="55"/>
      <c r="F2966" s="56"/>
      <c r="G2966" s="56"/>
      <c r="H2966" s="56"/>
      <c r="I2966" s="57"/>
      <c r="J2966" s="55"/>
      <c r="K2966" s="55"/>
      <c r="L2966" s="53"/>
      <c r="M2966" s="58"/>
      <c r="N2966" s="52"/>
    </row>
    <row r="2967" spans="2:14" x14ac:dyDescent="0.25">
      <c r="B2967" s="51"/>
      <c r="C2967" s="53"/>
      <c r="D2967" s="54"/>
      <c r="E2967" s="55"/>
      <c r="F2967" s="56"/>
      <c r="G2967" s="56"/>
      <c r="H2967" s="56"/>
      <c r="I2967" s="57"/>
      <c r="J2967" s="55"/>
      <c r="K2967" s="55"/>
      <c r="L2967" s="53"/>
      <c r="M2967" s="58"/>
      <c r="N2967" s="52"/>
    </row>
    <row r="2968" spans="2:14" x14ac:dyDescent="0.25">
      <c r="B2968" s="51"/>
      <c r="C2968" s="53"/>
      <c r="D2968" s="54"/>
      <c r="E2968" s="55"/>
      <c r="F2968" s="56"/>
      <c r="G2968" s="56"/>
      <c r="H2968" s="56"/>
      <c r="I2968" s="57"/>
      <c r="J2968" s="55"/>
      <c r="K2968" s="55"/>
      <c r="L2968" s="53"/>
      <c r="M2968" s="58"/>
      <c r="N2968" s="52"/>
    </row>
    <row r="2969" spans="2:14" x14ac:dyDescent="0.25">
      <c r="B2969" s="51"/>
      <c r="C2969" s="53"/>
      <c r="D2969" s="54"/>
      <c r="E2969" s="55"/>
      <c r="F2969" s="56"/>
      <c r="G2969" s="56"/>
      <c r="H2969" s="56"/>
      <c r="I2969" s="57"/>
      <c r="J2969" s="55"/>
      <c r="K2969" s="55"/>
      <c r="L2969" s="53"/>
      <c r="M2969" s="58"/>
      <c r="N2969" s="52"/>
    </row>
    <row r="2970" spans="2:14" x14ac:dyDescent="0.25">
      <c r="B2970" s="51"/>
      <c r="C2970" s="53"/>
      <c r="D2970" s="54"/>
      <c r="E2970" s="55"/>
      <c r="F2970" s="56"/>
      <c r="G2970" s="56"/>
      <c r="H2970" s="56"/>
      <c r="I2970" s="57"/>
      <c r="J2970" s="55"/>
      <c r="K2970" s="55"/>
      <c r="L2970" s="53"/>
      <c r="M2970" s="58"/>
      <c r="N2970" s="52"/>
    </row>
    <row r="2971" spans="2:14" x14ac:dyDescent="0.25">
      <c r="B2971" s="51"/>
      <c r="C2971" s="53"/>
      <c r="D2971" s="54"/>
      <c r="E2971" s="55"/>
      <c r="F2971" s="56"/>
      <c r="G2971" s="56"/>
      <c r="H2971" s="56"/>
      <c r="I2971" s="57"/>
      <c r="J2971" s="55"/>
      <c r="K2971" s="55"/>
      <c r="L2971" s="53"/>
      <c r="M2971" s="58"/>
      <c r="N2971" s="52"/>
    </row>
    <row r="2972" spans="2:14" x14ac:dyDescent="0.25">
      <c r="B2972" s="51"/>
      <c r="C2972" s="53"/>
      <c r="D2972" s="54"/>
      <c r="E2972" s="55"/>
      <c r="F2972" s="56"/>
      <c r="G2972" s="56"/>
      <c r="H2972" s="56"/>
      <c r="I2972" s="57"/>
      <c r="J2972" s="55"/>
      <c r="K2972" s="55"/>
      <c r="L2972" s="53"/>
      <c r="M2972" s="58"/>
      <c r="N2972" s="52"/>
    </row>
    <row r="2973" spans="2:14" x14ac:dyDescent="0.25">
      <c r="B2973" s="51"/>
      <c r="C2973" s="53"/>
      <c r="D2973" s="54"/>
      <c r="E2973" s="55"/>
      <c r="F2973" s="56"/>
      <c r="G2973" s="56"/>
      <c r="H2973" s="56"/>
      <c r="I2973" s="57"/>
      <c r="J2973" s="55"/>
      <c r="K2973" s="55"/>
      <c r="L2973" s="53"/>
      <c r="M2973" s="58"/>
      <c r="N2973" s="52"/>
    </row>
    <row r="2974" spans="2:14" x14ac:dyDescent="0.25">
      <c r="B2974" s="51"/>
      <c r="C2974" s="53"/>
      <c r="D2974" s="54"/>
      <c r="E2974" s="55"/>
      <c r="F2974" s="56"/>
      <c r="G2974" s="56"/>
      <c r="H2974" s="56"/>
      <c r="I2974" s="57"/>
      <c r="J2974" s="55"/>
      <c r="K2974" s="55"/>
      <c r="L2974" s="53"/>
      <c r="M2974" s="58"/>
      <c r="N2974" s="52"/>
    </row>
    <row r="2975" spans="2:14" x14ac:dyDescent="0.25">
      <c r="B2975" s="51"/>
      <c r="C2975" s="53"/>
      <c r="D2975" s="54"/>
      <c r="E2975" s="55"/>
      <c r="F2975" s="56"/>
      <c r="G2975" s="56"/>
      <c r="H2975" s="56"/>
      <c r="I2975" s="57"/>
      <c r="J2975" s="55"/>
      <c r="K2975" s="55"/>
      <c r="L2975" s="53"/>
      <c r="M2975" s="58"/>
      <c r="N2975" s="52"/>
    </row>
    <row r="2976" spans="2:14" x14ac:dyDescent="0.25">
      <c r="B2976" s="51"/>
      <c r="C2976" s="53"/>
      <c r="D2976" s="54"/>
      <c r="E2976" s="55"/>
      <c r="F2976" s="56"/>
      <c r="G2976" s="56"/>
      <c r="H2976" s="56"/>
      <c r="I2976" s="57"/>
      <c r="J2976" s="55"/>
      <c r="K2976" s="55"/>
      <c r="L2976" s="53"/>
      <c r="M2976" s="58"/>
      <c r="N2976" s="52"/>
    </row>
    <row r="2977" spans="2:14" x14ac:dyDescent="0.25">
      <c r="B2977" s="51"/>
      <c r="C2977" s="53"/>
      <c r="D2977" s="54"/>
      <c r="E2977" s="55"/>
      <c r="F2977" s="56"/>
      <c r="G2977" s="56"/>
      <c r="H2977" s="56"/>
      <c r="I2977" s="57"/>
      <c r="J2977" s="55"/>
      <c r="K2977" s="55"/>
      <c r="L2977" s="53"/>
      <c r="M2977" s="58"/>
      <c r="N2977" s="52"/>
    </row>
    <row r="2978" spans="2:14" x14ac:dyDescent="0.25">
      <c r="B2978" s="51"/>
      <c r="C2978" s="53"/>
      <c r="D2978" s="54"/>
      <c r="E2978" s="55"/>
      <c r="F2978" s="56"/>
      <c r="G2978" s="56"/>
      <c r="H2978" s="56"/>
      <c r="I2978" s="57"/>
      <c r="J2978" s="55"/>
      <c r="K2978" s="55"/>
      <c r="L2978" s="53"/>
      <c r="M2978" s="58"/>
      <c r="N2978" s="52"/>
    </row>
    <row r="2979" spans="2:14" x14ac:dyDescent="0.25">
      <c r="B2979" s="51"/>
      <c r="C2979" s="53"/>
      <c r="D2979" s="54"/>
      <c r="E2979" s="55"/>
      <c r="F2979" s="56"/>
      <c r="G2979" s="56"/>
      <c r="H2979" s="56"/>
      <c r="I2979" s="57"/>
      <c r="J2979" s="55"/>
      <c r="K2979" s="55"/>
      <c r="L2979" s="53"/>
      <c r="M2979" s="58"/>
      <c r="N2979" s="52"/>
    </row>
    <row r="2980" spans="2:14" x14ac:dyDescent="0.25">
      <c r="B2980" s="51"/>
      <c r="C2980" s="53"/>
      <c r="D2980" s="54"/>
      <c r="E2980" s="55"/>
      <c r="F2980" s="56"/>
      <c r="G2980" s="56"/>
      <c r="H2980" s="56"/>
      <c r="I2980" s="57"/>
      <c r="J2980" s="55"/>
      <c r="K2980" s="55"/>
      <c r="L2980" s="53"/>
      <c r="M2980" s="58"/>
      <c r="N2980" s="52"/>
    </row>
    <row r="2981" spans="2:14" x14ac:dyDescent="0.25">
      <c r="B2981" s="51"/>
      <c r="C2981" s="53"/>
      <c r="D2981" s="54"/>
      <c r="E2981" s="55"/>
      <c r="F2981" s="56"/>
      <c r="G2981" s="56"/>
      <c r="H2981" s="56"/>
      <c r="I2981" s="57"/>
      <c r="J2981" s="55"/>
      <c r="K2981" s="55"/>
      <c r="L2981" s="53"/>
      <c r="M2981" s="58"/>
      <c r="N2981" s="52"/>
    </row>
    <row r="2982" spans="2:14" x14ac:dyDescent="0.25">
      <c r="B2982" s="51"/>
      <c r="C2982" s="53"/>
      <c r="D2982" s="54"/>
      <c r="E2982" s="55"/>
      <c r="F2982" s="56"/>
      <c r="G2982" s="56"/>
      <c r="H2982" s="56"/>
      <c r="I2982" s="57"/>
      <c r="J2982" s="55"/>
      <c r="K2982" s="55"/>
      <c r="L2982" s="53"/>
      <c r="M2982" s="58"/>
      <c r="N2982" s="52"/>
    </row>
    <row r="2983" spans="2:14" x14ac:dyDescent="0.25">
      <c r="B2983" s="51"/>
      <c r="C2983" s="53"/>
      <c r="D2983" s="54"/>
      <c r="E2983" s="55"/>
      <c r="F2983" s="56"/>
      <c r="G2983" s="56"/>
      <c r="H2983" s="56"/>
      <c r="I2983" s="57"/>
      <c r="J2983" s="55"/>
      <c r="K2983" s="55"/>
      <c r="L2983" s="53"/>
      <c r="M2983" s="58"/>
      <c r="N2983" s="52"/>
    </row>
    <row r="2984" spans="2:14" x14ac:dyDescent="0.25">
      <c r="B2984" s="51"/>
      <c r="C2984" s="53"/>
      <c r="D2984" s="54"/>
      <c r="E2984" s="55"/>
      <c r="F2984" s="56"/>
      <c r="G2984" s="56"/>
      <c r="H2984" s="56"/>
      <c r="I2984" s="57"/>
      <c r="J2984" s="55"/>
      <c r="K2984" s="55"/>
      <c r="L2984" s="53"/>
      <c r="M2984" s="58"/>
      <c r="N2984" s="52"/>
    </row>
    <row r="2985" spans="2:14" x14ac:dyDescent="0.25">
      <c r="B2985" s="51"/>
      <c r="C2985" s="53"/>
      <c r="D2985" s="54"/>
      <c r="E2985" s="55"/>
      <c r="F2985" s="56"/>
      <c r="G2985" s="56"/>
      <c r="H2985" s="56"/>
      <c r="I2985" s="57"/>
      <c r="J2985" s="55"/>
      <c r="K2985" s="55"/>
      <c r="L2985" s="53"/>
      <c r="M2985" s="58"/>
      <c r="N2985" s="52"/>
    </row>
    <row r="2986" spans="2:14" x14ac:dyDescent="0.25">
      <c r="B2986" s="51"/>
      <c r="C2986" s="53"/>
      <c r="D2986" s="54"/>
      <c r="E2986" s="55"/>
      <c r="F2986" s="56"/>
      <c r="G2986" s="56"/>
      <c r="H2986" s="56"/>
      <c r="I2986" s="57"/>
      <c r="J2986" s="55"/>
      <c r="K2986" s="55"/>
      <c r="L2986" s="53"/>
      <c r="M2986" s="58"/>
      <c r="N2986" s="52"/>
    </row>
    <row r="2987" spans="2:14" x14ac:dyDescent="0.25">
      <c r="B2987" s="51"/>
      <c r="C2987" s="53"/>
      <c r="D2987" s="54"/>
      <c r="E2987" s="55"/>
      <c r="F2987" s="56"/>
      <c r="G2987" s="56"/>
      <c r="H2987" s="56"/>
      <c r="I2987" s="57"/>
      <c r="J2987" s="55"/>
      <c r="K2987" s="55"/>
      <c r="L2987" s="53"/>
      <c r="M2987" s="58"/>
      <c r="N2987" s="52"/>
    </row>
    <row r="2988" spans="2:14" x14ac:dyDescent="0.25">
      <c r="B2988" s="51"/>
      <c r="C2988" s="53"/>
      <c r="D2988" s="54"/>
      <c r="E2988" s="55"/>
      <c r="F2988" s="56"/>
      <c r="G2988" s="56"/>
      <c r="H2988" s="56"/>
      <c r="I2988" s="57"/>
      <c r="J2988" s="55"/>
      <c r="K2988" s="55"/>
      <c r="L2988" s="53"/>
      <c r="M2988" s="58"/>
      <c r="N2988" s="52"/>
    </row>
    <row r="2989" spans="2:14" x14ac:dyDescent="0.25">
      <c r="B2989" s="51"/>
      <c r="C2989" s="53"/>
      <c r="D2989" s="54"/>
      <c r="E2989" s="55"/>
      <c r="F2989" s="56"/>
      <c r="G2989" s="56"/>
      <c r="H2989" s="56"/>
      <c r="I2989" s="57"/>
      <c r="J2989" s="55"/>
      <c r="K2989" s="55"/>
      <c r="L2989" s="53"/>
      <c r="M2989" s="58"/>
      <c r="N2989" s="52"/>
    </row>
    <row r="2990" spans="2:14" x14ac:dyDescent="0.25">
      <c r="B2990" s="51"/>
      <c r="C2990" s="53"/>
      <c r="D2990" s="54"/>
      <c r="E2990" s="55"/>
      <c r="F2990" s="56"/>
      <c r="G2990" s="56"/>
      <c r="H2990" s="56"/>
      <c r="I2990" s="57"/>
      <c r="J2990" s="55"/>
      <c r="K2990" s="55"/>
      <c r="L2990" s="53"/>
      <c r="M2990" s="58"/>
      <c r="N2990" s="52"/>
    </row>
    <row r="2991" spans="2:14" x14ac:dyDescent="0.25">
      <c r="B2991" s="51"/>
      <c r="C2991" s="53"/>
      <c r="D2991" s="54"/>
      <c r="E2991" s="55"/>
      <c r="F2991" s="56"/>
      <c r="G2991" s="56"/>
      <c r="H2991" s="56"/>
      <c r="I2991" s="57"/>
      <c r="J2991" s="55"/>
      <c r="K2991" s="55"/>
      <c r="L2991" s="53"/>
      <c r="M2991" s="58"/>
      <c r="N2991" s="52"/>
    </row>
    <row r="2992" spans="2:14" x14ac:dyDescent="0.25">
      <c r="B2992" s="51"/>
      <c r="C2992" s="53"/>
      <c r="D2992" s="54"/>
      <c r="E2992" s="55"/>
      <c r="F2992" s="56"/>
      <c r="G2992" s="56"/>
      <c r="H2992" s="56"/>
      <c r="I2992" s="57"/>
      <c r="J2992" s="55"/>
      <c r="K2992" s="55"/>
      <c r="L2992" s="53"/>
      <c r="M2992" s="58"/>
      <c r="N2992" s="52"/>
    </row>
    <row r="2993" spans="1:14" x14ac:dyDescent="0.25">
      <c r="B2993" s="51"/>
      <c r="C2993" s="53"/>
      <c r="D2993" s="54"/>
      <c r="E2993" s="55"/>
      <c r="F2993" s="56"/>
      <c r="G2993" s="56"/>
      <c r="H2993" s="56"/>
      <c r="I2993" s="57"/>
      <c r="J2993" s="55"/>
      <c r="K2993" s="55"/>
      <c r="L2993" s="53"/>
      <c r="M2993" s="58"/>
      <c r="N2993" s="52"/>
    </row>
    <row r="2994" spans="1:14" x14ac:dyDescent="0.25">
      <c r="B2994" s="51"/>
      <c r="C2994" s="53"/>
      <c r="D2994" s="54"/>
      <c r="E2994" s="55"/>
      <c r="F2994" s="56"/>
      <c r="G2994" s="56"/>
      <c r="H2994" s="56"/>
      <c r="I2994" s="57"/>
      <c r="J2994" s="55"/>
      <c r="K2994" s="55"/>
      <c r="L2994" s="53"/>
      <c r="M2994" s="58"/>
      <c r="N2994" s="52"/>
    </row>
    <row r="2995" spans="1:14" x14ac:dyDescent="0.25">
      <c r="B2995" s="51"/>
      <c r="C2995" s="53"/>
      <c r="D2995" s="54"/>
      <c r="E2995" s="55"/>
      <c r="F2995" s="56"/>
      <c r="G2995" s="56"/>
      <c r="H2995" s="56"/>
      <c r="I2995" s="57"/>
      <c r="J2995" s="55"/>
      <c r="K2995" s="55"/>
      <c r="L2995" s="53"/>
      <c r="M2995" s="58"/>
      <c r="N2995" s="52"/>
    </row>
    <row r="2996" spans="1:14" x14ac:dyDescent="0.25">
      <c r="B2996" s="51"/>
      <c r="C2996" s="53"/>
      <c r="D2996" s="54"/>
      <c r="E2996" s="55"/>
      <c r="F2996" s="56"/>
      <c r="G2996" s="56"/>
      <c r="H2996" s="56"/>
      <c r="I2996" s="57"/>
      <c r="J2996" s="55"/>
      <c r="K2996" s="55"/>
      <c r="L2996" s="53"/>
      <c r="M2996" s="58"/>
      <c r="N2996" s="52"/>
    </row>
    <row r="2997" spans="1:14" x14ac:dyDescent="0.25">
      <c r="B2997" s="51"/>
      <c r="C2997" s="53"/>
      <c r="D2997" s="54"/>
      <c r="E2997" s="55"/>
      <c r="F2997" s="56"/>
      <c r="G2997" s="56"/>
      <c r="H2997" s="56"/>
      <c r="I2997" s="57"/>
      <c r="J2997" s="55"/>
      <c r="K2997" s="55"/>
      <c r="L2997" s="53"/>
      <c r="M2997" s="58"/>
      <c r="N2997" s="52"/>
    </row>
    <row r="2998" spans="1:14" x14ac:dyDescent="0.25">
      <c r="B2998" s="51"/>
      <c r="C2998" s="53"/>
      <c r="D2998" s="54"/>
      <c r="E2998" s="55"/>
      <c r="F2998" s="56"/>
      <c r="G2998" s="56"/>
      <c r="H2998" s="56"/>
      <c r="I2998" s="57"/>
      <c r="J2998" s="55"/>
      <c r="K2998" s="55"/>
      <c r="L2998" s="53"/>
      <c r="M2998" s="58"/>
      <c r="N2998" s="52"/>
    </row>
    <row r="2999" spans="1:14" x14ac:dyDescent="0.25">
      <c r="B2999" s="51"/>
      <c r="C2999" s="53"/>
      <c r="D2999" s="54"/>
      <c r="E2999" s="55"/>
      <c r="F2999" s="56"/>
      <c r="G2999" s="56"/>
      <c r="H2999" s="56"/>
      <c r="I2999" s="57"/>
      <c r="J2999" s="55"/>
      <c r="K2999" s="55"/>
      <c r="L2999" s="53"/>
      <c r="M2999" s="58"/>
      <c r="N2999" s="52"/>
    </row>
    <row r="3000" spans="1:14" x14ac:dyDescent="0.25">
      <c r="B3000" s="51"/>
      <c r="C3000" s="53"/>
      <c r="D3000" s="54"/>
      <c r="E3000" s="55"/>
      <c r="F3000" s="56"/>
      <c r="G3000" s="56"/>
      <c r="H3000" s="56"/>
      <c r="I3000" s="57"/>
      <c r="J3000" s="55"/>
      <c r="K3000" s="55"/>
      <c r="L3000" s="53"/>
      <c r="M3000" s="58"/>
      <c r="N3000" s="52"/>
    </row>
    <row r="3001" spans="1:14" x14ac:dyDescent="0.25">
      <c r="B3001" s="51"/>
      <c r="C3001" s="53"/>
      <c r="D3001" s="54"/>
      <c r="E3001" s="55"/>
      <c r="F3001" s="56"/>
      <c r="G3001" s="56"/>
      <c r="H3001" s="56"/>
      <c r="I3001" s="57"/>
      <c r="J3001" s="55"/>
      <c r="K3001" s="55"/>
      <c r="L3001" s="53"/>
      <c r="M3001" s="58"/>
      <c r="N3001" s="52"/>
    </row>
    <row r="3002" spans="1:14" x14ac:dyDescent="0.25">
      <c r="B3002" s="51"/>
      <c r="C3002" s="53"/>
      <c r="D3002" s="54"/>
      <c r="E3002" s="55"/>
      <c r="F3002" s="56"/>
      <c r="G3002" s="56"/>
      <c r="H3002" s="56"/>
      <c r="I3002" s="57"/>
      <c r="J3002" s="55"/>
      <c r="K3002" s="55"/>
      <c r="L3002" s="53"/>
      <c r="M3002" s="58"/>
      <c r="N3002" s="52"/>
    </row>
    <row r="3003" spans="1:14" x14ac:dyDescent="0.25">
      <c r="B3003" s="51"/>
      <c r="C3003" s="53"/>
      <c r="D3003" s="54"/>
      <c r="E3003" s="55"/>
      <c r="F3003" s="56"/>
      <c r="G3003" s="56"/>
      <c r="H3003" s="56"/>
      <c r="I3003" s="57"/>
      <c r="J3003" s="55"/>
      <c r="K3003" s="55"/>
      <c r="L3003" s="53"/>
      <c r="M3003" s="58"/>
      <c r="N3003" s="52"/>
    </row>
    <row r="3004" spans="1:14" x14ac:dyDescent="0.25">
      <c r="B3004" s="51"/>
      <c r="C3004" s="53"/>
      <c r="D3004" s="54"/>
      <c r="E3004" s="55"/>
      <c r="F3004" s="56"/>
      <c r="G3004" s="56"/>
      <c r="H3004" s="56"/>
      <c r="I3004" s="57"/>
      <c r="J3004" s="55"/>
      <c r="K3004" s="55"/>
      <c r="L3004" s="53"/>
      <c r="M3004" s="58"/>
      <c r="N3004" s="52"/>
    </row>
    <row r="3005" spans="1:14" s="42" customFormat="1" x14ac:dyDescent="0.25">
      <c r="A3005" s="42" t="s">
        <v>26</v>
      </c>
      <c r="B3005" s="42" t="s">
        <v>26</v>
      </c>
      <c r="C3005" s="59" t="s">
        <v>26</v>
      </c>
      <c r="D3005" s="59" t="s">
        <v>26</v>
      </c>
      <c r="E3005" s="59" t="s">
        <v>26</v>
      </c>
      <c r="F3005" s="59" t="s">
        <v>26</v>
      </c>
      <c r="G3005" s="59" t="s">
        <v>26</v>
      </c>
      <c r="H3005" s="59"/>
      <c r="I3005" s="59" t="s">
        <v>26</v>
      </c>
      <c r="J3005" s="59" t="s">
        <v>26</v>
      </c>
      <c r="K3005" s="59" t="s">
        <v>26</v>
      </c>
      <c r="L3005" s="59" t="s">
        <v>26</v>
      </c>
      <c r="M3005" s="59" t="s">
        <v>26</v>
      </c>
      <c r="N3005" s="52"/>
    </row>
  </sheetData>
  <sheetProtection algorithmName="SHA-512" hashValue="fsCXjlfmroqW5KAH93WIYGbTM6d3btBlZpuxtUEdkBy0HVdsVvTOLm6JXbgB9yAOQX5eQ7KYIsKrQfzlP6Y8JA==" saltValue="u3m2E+yhSFFcBfR82hA3nA==" spinCount="100000" sheet="1" formatCells="0" formatColumns="0" formatRows="0" selectLockedCells="1"/>
  <mergeCells count="1">
    <mergeCell ref="B3:E3"/>
  </mergeCells>
  <conditionalFormatting sqref="D10:F3004 I10:L3004">
    <cfRule type="expression" dxfId="1" priority="3">
      <formula>OR(COUNTA($D10:$F10)+COUNTA($I10:$L10)=1,COUNTA($D10:$F10)+COUNTA($I10:$L10)=2,COUNTA($D10:$F10)+COUNTA($I10:$L10)=3,COUNTA($D10:$F10)+COUNTA($I10:$L10)=4, COUNTA($D10:$F10)+COUNTA($I10:$L10)=5,COUNTA($D10:$F10)+COUNTA($I10:$L10)=6)</formula>
    </cfRule>
  </conditionalFormatting>
  <conditionalFormatting sqref="J10:K3004">
    <cfRule type="expression" dxfId="0" priority="5">
      <formula>$K10&lt;$J10</formula>
    </cfRule>
  </conditionalFormatting>
  <dataValidations count="2">
    <dataValidation type="date" allowBlank="1" showInputMessage="1" showErrorMessage="1" sqref="D4:E4" xr:uid="{18DD02A1-0301-42F4-8A32-24BAEF6CFA7D}">
      <formula1>36526</formula1>
      <formula2>73415</formula2>
    </dataValidation>
    <dataValidation type="custom" allowBlank="1" showInputMessage="1" showErrorMessage="1" sqref="D5" xr:uid="{AD031249-82D3-469E-8E0F-88658DB80035}">
      <formula1>AND(ISNUMBER(D4), ISNUMBER(D5), D4&lt;&gt;"", D5&gt;=D4)</formula1>
    </dataValidation>
  </dataValidations>
  <pageMargins left="0.7" right="0.7" top="0.75" bottom="0.75" header="0.3" footer="0.3"/>
  <pageSetup paperSize="9" scale="65" fitToHeight="0" orientation="landscape" r:id="rId1"/>
  <headerFooter>
    <oddHeader>&amp;C&amp;B&amp;15Molibety Center - Registres des Recettes Enregistrées entre le 03 March 2026 et le 27 March 2026</oddHeader>
    <oddFooter>&amp;LImprimé le 27 March 2026 à 09:45&amp;RPage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locked="0" defaultSize="0" print="0" autoFill="0" autoPict="0" macro="[0]!AdjustFilteredRowHeightAndColumnWidth">
                <anchor moveWithCells="1" sizeWithCells="1">
                  <from>
                    <xdr:col>5</xdr:col>
                    <xdr:colOff>152400</xdr:colOff>
                    <xdr:row>1</xdr:row>
                    <xdr:rowOff>161925</xdr:rowOff>
                  </from>
                  <to>
                    <xdr:col>5</xdr:col>
                    <xdr:colOff>1152525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Button 6">
              <controlPr locked="0" defaultSize="0" print="0" autoFill="0" autoPict="0" macro="[0]!PrintFilteredTable">
                <anchor moveWithCells="1" sizeWithCells="1">
                  <from>
                    <xdr:col>5</xdr:col>
                    <xdr:colOff>152400</xdr:colOff>
                    <xdr:row>4</xdr:row>
                    <xdr:rowOff>142875</xdr:rowOff>
                  </from>
                  <to>
                    <xdr:col>5</xdr:col>
                    <xdr:colOff>1152525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F4192B-AADC-4B1B-B5E8-377E0D77ABA7}">
          <x14:formula1>
            <xm:f>Listes!$B$26:$B$27</xm:f>
          </x14:formula1>
          <xm:sqref>D6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EA7D8-671F-49FC-B5C7-12BE7B21EE08}">
  <sheetPr codeName="Sheet10">
    <pageSetUpPr fitToPage="1"/>
  </sheetPr>
  <dimension ref="B3:P3005"/>
  <sheetViews>
    <sheetView showGridLines="0" zoomScale="80" zoomScaleNormal="80" workbookViewId="0">
      <selection activeCell="H10" sqref="H10"/>
    </sheetView>
  </sheetViews>
  <sheetFormatPr baseColWidth="10" defaultColWidth="9.140625" defaultRowHeight="15" x14ac:dyDescent="0.25"/>
  <cols>
    <col min="3" max="3" width="21.7109375" customWidth="1"/>
    <col min="4" max="5" width="19.5703125" customWidth="1"/>
    <col min="6" max="6" width="19.140625" customWidth="1"/>
    <col min="7" max="7" width="13.42578125" customWidth="1"/>
    <col min="8" max="8" width="17.140625" customWidth="1"/>
    <col min="9" max="9" width="19" customWidth="1"/>
    <col min="10" max="10" width="40.7109375" customWidth="1"/>
    <col min="11" max="11" width="30.7109375" customWidth="1"/>
    <col min="12" max="12" width="50.5703125" hidden="1" customWidth="1"/>
  </cols>
  <sheetData>
    <row r="3" spans="2:16" ht="18.75" x14ac:dyDescent="0.25">
      <c r="B3" s="296" t="s">
        <v>66</v>
      </c>
      <c r="C3" s="296"/>
      <c r="D3" s="296"/>
      <c r="E3" s="296"/>
      <c r="I3" s="42" t="str">
        <f>Listes!$B$20</f>
        <v xml:space="preserve">Espèce - Caisse </v>
      </c>
    </row>
    <row r="4" spans="2:16" ht="18.75" x14ac:dyDescent="0.3">
      <c r="B4" s="26"/>
      <c r="C4" s="27" t="s">
        <v>32</v>
      </c>
      <c r="D4" s="76">
        <f>'Impression Reconciliation'!D4</f>
        <v>46109</v>
      </c>
      <c r="E4" s="28"/>
      <c r="L4" s="15"/>
    </row>
    <row r="5" spans="2:16" ht="18.75" x14ac:dyDescent="0.3">
      <c r="B5" s="26"/>
      <c r="C5" s="27" t="s">
        <v>33</v>
      </c>
      <c r="D5" s="77">
        <f>'Impression Reconciliation'!D5</f>
        <v>46142</v>
      </c>
      <c r="E5" s="29"/>
    </row>
    <row r="6" spans="2:16" ht="18.75" x14ac:dyDescent="0.25">
      <c r="B6" s="25"/>
      <c r="C6" s="30" t="s">
        <v>34</v>
      </c>
      <c r="D6" s="78" t="str">
        <f>'Impression Reconciliation'!D7</f>
        <v>Oui</v>
      </c>
      <c r="E6" s="28"/>
    </row>
    <row r="7" spans="2:16" x14ac:dyDescent="0.25">
      <c r="B7" s="31"/>
      <c r="C7" s="11"/>
      <c r="D7" s="32" cm="1">
        <f t="array" ref="D7">MATCH(TRUE, INDEX(ISBLANK(C10:C25005), 0), 0) + 8</f>
        <v>19</v>
      </c>
      <c r="E7" s="31"/>
    </row>
    <row r="9" spans="2:16" s="75" customFormat="1" ht="75.75" thickBot="1" x14ac:dyDescent="0.35">
      <c r="B9" s="74" t="s">
        <v>28</v>
      </c>
      <c r="C9" s="72" t="s">
        <v>41</v>
      </c>
      <c r="D9" s="72" t="s">
        <v>42</v>
      </c>
      <c r="E9" s="72" t="s">
        <v>43</v>
      </c>
      <c r="F9" s="72" t="s">
        <v>44</v>
      </c>
      <c r="G9" s="72" t="s">
        <v>45</v>
      </c>
      <c r="H9" s="72" t="s">
        <v>50</v>
      </c>
      <c r="I9" s="72" t="s">
        <v>64</v>
      </c>
      <c r="J9" s="72" t="s">
        <v>51</v>
      </c>
      <c r="K9" s="72" t="s">
        <v>69</v>
      </c>
      <c r="L9" s="73" t="s">
        <v>39</v>
      </c>
    </row>
    <row r="10" spans="2:16" s="96" customFormat="1" ht="37.5" x14ac:dyDescent="0.25">
      <c r="B10" s="97" cm="1">
        <f t="array" ref="B10:L19">_xlfn._xlws.FILTER(DepensesData[],(DepensesData[Date d''Enregistrement de la Dépense]&gt;=D4)*(DepensesData[Date d''Enregistrement de la Dépense]&lt;=D5)*(DepensesData[[Mode Paiement Dépense ]]=$I$3),"No Data")</f>
        <v>467</v>
      </c>
      <c r="C10" s="98" t="str">
        <v>260401_Dep_MC_467</v>
      </c>
      <c r="D10" s="99">
        <v>46113</v>
      </c>
      <c r="E10" s="100">
        <v>46111</v>
      </c>
      <c r="F10" s="100" t="str">
        <v xml:space="preserve">Magiser </v>
      </c>
      <c r="G10" s="100" t="str">
        <v>Molibety Center</v>
      </c>
      <c r="H10" s="101">
        <v>10000</v>
      </c>
      <c r="I10" s="98" t="str">
        <v xml:space="preserve">Espèce - Caisse </v>
      </c>
      <c r="J10" s="98" t="str">
        <v xml:space="preserve">Consommables / Produits Entretiens </v>
      </c>
      <c r="K10" s="98" t="str">
        <v>ACHAT D ENTRETIEN</v>
      </c>
      <c r="L10" s="102" t="str">
        <v>ACHAT D ENTRETIEN</v>
      </c>
    </row>
    <row r="11" spans="2:16" ht="37.5" x14ac:dyDescent="0.3">
      <c r="B11" s="18">
        <v>468</v>
      </c>
      <c r="C11" s="33" t="str">
        <v>260401_Dep_MC_468</v>
      </c>
      <c r="D11" s="34">
        <v>46113</v>
      </c>
      <c r="E11" s="35">
        <v>46111</v>
      </c>
      <c r="F11" s="35" t="str">
        <v xml:space="preserve">Magiser </v>
      </c>
      <c r="G11" s="35" t="str">
        <v>Molibety Center</v>
      </c>
      <c r="H11" s="36">
        <v>1000</v>
      </c>
      <c r="I11" s="33" t="str">
        <v xml:space="preserve">Espèce - Caisse </v>
      </c>
      <c r="J11" s="33" t="str">
        <v>Transport</v>
      </c>
      <c r="K11" s="33" t="str">
        <v>TRANSORT POUR ACHAT</v>
      </c>
      <c r="L11" s="37" t="str">
        <v>TRANSORT POUR ACHAT</v>
      </c>
      <c r="P11" s="96"/>
    </row>
    <row r="12" spans="2:16" ht="37.5" x14ac:dyDescent="0.3">
      <c r="B12" s="18">
        <v>469</v>
      </c>
      <c r="C12" s="33" t="str">
        <v>260401_Dep_MC_469</v>
      </c>
      <c r="D12" s="34">
        <v>46113</v>
      </c>
      <c r="E12" s="35">
        <v>46111</v>
      </c>
      <c r="F12" s="35" t="str">
        <v xml:space="preserve">Magiser </v>
      </c>
      <c r="G12" s="35" t="str">
        <v>Molibety Center</v>
      </c>
      <c r="H12" s="36">
        <v>1000</v>
      </c>
      <c r="I12" s="33" t="str">
        <v xml:space="preserve">Espèce - Caisse </v>
      </c>
      <c r="J12" s="33" t="str">
        <v>Divers/Autres</v>
      </c>
      <c r="K12" s="33" t="str">
        <v>ACHAT DE 2 BALAIES VILLAGEOIS</v>
      </c>
      <c r="L12" s="37" t="str">
        <v>ACHAT DE 2 BALAIES VILLAGEOIS</v>
      </c>
    </row>
    <row r="13" spans="2:16" ht="37.5" x14ac:dyDescent="0.3">
      <c r="B13" s="18">
        <v>470</v>
      </c>
      <c r="C13" s="33" t="str">
        <v>260401_Dep_MC_470</v>
      </c>
      <c r="D13" s="34">
        <v>46113</v>
      </c>
      <c r="E13" s="35">
        <v>46112</v>
      </c>
      <c r="F13" s="35" t="str">
        <v xml:space="preserve">Magiser </v>
      </c>
      <c r="G13" s="35" t="str">
        <v>Molibety Center</v>
      </c>
      <c r="H13" s="36">
        <v>2000</v>
      </c>
      <c r="I13" s="33" t="str">
        <v xml:space="preserve">Espèce - Caisse </v>
      </c>
      <c r="J13" s="33" t="str">
        <v>Taxes Police</v>
      </c>
      <c r="K13" s="33" t="str">
        <v>SIGNATURE DU REGISTRE DE POLICE</v>
      </c>
      <c r="L13" s="37" t="str">
        <v>SIGNATURE DU REGISTRE DE POLICE</v>
      </c>
    </row>
    <row r="14" spans="2:16" ht="37.5" x14ac:dyDescent="0.3">
      <c r="B14" s="18">
        <v>471</v>
      </c>
      <c r="C14" s="33" t="str">
        <v>260401_Dep_MC_471</v>
      </c>
      <c r="D14" s="34">
        <v>46113</v>
      </c>
      <c r="E14" s="35">
        <v>46112</v>
      </c>
      <c r="F14" s="35" t="str">
        <v xml:space="preserve">Magiser </v>
      </c>
      <c r="G14" s="35" t="str">
        <v>Molibety Center</v>
      </c>
      <c r="H14" s="36">
        <v>1000</v>
      </c>
      <c r="I14" s="33" t="str">
        <v xml:space="preserve">Espèce - Caisse </v>
      </c>
      <c r="J14" s="33" t="str">
        <v>Transport</v>
      </c>
      <c r="K14" s="33" t="str">
        <v>TRANSPORT POUR LA SIGNATURE DU REGISTRE</v>
      </c>
      <c r="L14" s="37" t="str">
        <v>TRANSPORT POUR LA SIGNATURE DU REGISTRE</v>
      </c>
    </row>
    <row r="15" spans="2:16" ht="37.5" x14ac:dyDescent="0.3">
      <c r="B15" s="18">
        <v>472</v>
      </c>
      <c r="C15" s="33" t="str">
        <v>260401_Dep_MC_472</v>
      </c>
      <c r="D15" s="34">
        <v>46113</v>
      </c>
      <c r="E15" s="35">
        <v>46113</v>
      </c>
      <c r="F15" s="35" t="str">
        <v xml:space="preserve">Magiser </v>
      </c>
      <c r="G15" s="35" t="str">
        <v>Molibety Center</v>
      </c>
      <c r="H15" s="36">
        <v>38900</v>
      </c>
      <c r="I15" s="33" t="str">
        <v xml:space="preserve">Espèce - Caisse </v>
      </c>
      <c r="J15" s="33" t="str">
        <v>Blanchisserie</v>
      </c>
      <c r="K15" s="33" t="str">
        <v>DIEU CONFIRME</v>
      </c>
      <c r="L15" s="37" t="str">
        <v>DIEU CONFIRME</v>
      </c>
    </row>
    <row r="16" spans="2:16" ht="37.5" x14ac:dyDescent="0.3">
      <c r="B16" s="18">
        <v>473</v>
      </c>
      <c r="C16" s="33" t="str">
        <v>260401_Dep_MC_473</v>
      </c>
      <c r="D16" s="34">
        <v>46113</v>
      </c>
      <c r="E16" s="35">
        <v>46113</v>
      </c>
      <c r="F16" s="35" t="str">
        <v xml:space="preserve">Magiser </v>
      </c>
      <c r="G16" s="35" t="str">
        <v>Molibety Center</v>
      </c>
      <c r="H16" s="36">
        <v>25000</v>
      </c>
      <c r="I16" s="33" t="str">
        <v xml:space="preserve">Espèce - Caisse </v>
      </c>
      <c r="J16" s="33" t="str">
        <v>Communication (Fibre optique, téléphone)</v>
      </c>
      <c r="K16" s="33" t="str">
        <v>CONEXION WIFI</v>
      </c>
      <c r="L16" s="37" t="str">
        <v>CONEXION WIFI</v>
      </c>
    </row>
    <row r="17" spans="2:12" ht="37.5" x14ac:dyDescent="0.3">
      <c r="B17" s="18">
        <v>474</v>
      </c>
      <c r="C17" s="33" t="str">
        <v>260401_Dep_MC_474</v>
      </c>
      <c r="D17" s="34">
        <v>46113</v>
      </c>
      <c r="E17" s="35">
        <v>46113</v>
      </c>
      <c r="F17" s="35" t="str">
        <v xml:space="preserve">Magiser </v>
      </c>
      <c r="G17" s="35" t="str">
        <v>Molibety Center</v>
      </c>
      <c r="H17" s="36">
        <v>3000</v>
      </c>
      <c r="I17" s="33" t="str">
        <v xml:space="preserve">Espèce - Caisse </v>
      </c>
      <c r="J17" s="33" t="str">
        <v>Communication (Fibre optique, téléphone)</v>
      </c>
      <c r="K17" s="33" t="str">
        <v>CREDIT DE COMMUNICATION</v>
      </c>
      <c r="L17" s="37" t="str">
        <v>CREDIT DE COMMUNICATION</v>
      </c>
    </row>
    <row r="18" spans="2:12" ht="37.5" x14ac:dyDescent="0.3">
      <c r="B18" s="18">
        <v>475</v>
      </c>
      <c r="C18" s="33" t="str">
        <v>260401_Dep_MC_475</v>
      </c>
      <c r="D18" s="34">
        <v>46113</v>
      </c>
      <c r="E18" s="35">
        <v>46113</v>
      </c>
      <c r="F18" s="35" t="str">
        <v xml:space="preserve">Magiser </v>
      </c>
      <c r="G18" s="35" t="str">
        <v>Molibety Center</v>
      </c>
      <c r="H18" s="36">
        <v>13500</v>
      </c>
      <c r="I18" s="33" t="str">
        <v xml:space="preserve">Espèce - Caisse </v>
      </c>
      <c r="J18" s="33" t="str">
        <v>Divers/Autres</v>
      </c>
      <c r="K18" s="33" t="str">
        <v>ACHAT DE GASOIL 20L</v>
      </c>
      <c r="L18" s="37" t="str">
        <v>ACHAT DE GASOIL 20L</v>
      </c>
    </row>
    <row r="19" spans="2:12" ht="37.5" x14ac:dyDescent="0.3">
      <c r="B19" s="18">
        <v>476</v>
      </c>
      <c r="C19" s="33" t="str">
        <v>260401_Dep_MC_476</v>
      </c>
      <c r="D19" s="34">
        <v>46113</v>
      </c>
      <c r="E19" s="35">
        <v>46113</v>
      </c>
      <c r="F19" s="35" t="str">
        <v xml:space="preserve">Magiser </v>
      </c>
      <c r="G19" s="35" t="str">
        <v>Molibety Center</v>
      </c>
      <c r="H19" s="36">
        <v>1000</v>
      </c>
      <c r="I19" s="33" t="str">
        <v xml:space="preserve">Espèce - Caisse </v>
      </c>
      <c r="J19" s="33" t="str">
        <v>Transport</v>
      </c>
      <c r="K19" s="33" t="str">
        <v>TRANSPORT POUR ACHAT DE GASOIL</v>
      </c>
      <c r="L19" s="37" t="str">
        <v>TRANSPORT POUR ACHAT DE GASOIL</v>
      </c>
    </row>
    <row r="20" spans="2:12" ht="18.75" x14ac:dyDescent="0.3">
      <c r="B20" s="18"/>
      <c r="C20" s="33"/>
      <c r="D20" s="34"/>
      <c r="E20" s="35"/>
      <c r="F20" s="35"/>
      <c r="G20" s="35"/>
      <c r="H20" s="36"/>
      <c r="I20" s="33"/>
      <c r="J20" s="33"/>
      <c r="K20" s="33"/>
      <c r="L20" s="37"/>
    </row>
    <row r="21" spans="2:12" ht="18.75" x14ac:dyDescent="0.3">
      <c r="B21" s="18"/>
      <c r="C21" s="33"/>
      <c r="D21" s="34"/>
      <c r="E21" s="35"/>
      <c r="F21" s="35"/>
      <c r="G21" s="35"/>
      <c r="H21" s="36"/>
      <c r="I21" s="33"/>
      <c r="J21" s="33"/>
      <c r="K21" s="33"/>
      <c r="L21" s="37"/>
    </row>
    <row r="22" spans="2:12" ht="18.75" x14ac:dyDescent="0.3">
      <c r="B22" s="18"/>
      <c r="C22" s="33"/>
      <c r="D22" s="34"/>
      <c r="E22" s="35"/>
      <c r="F22" s="35"/>
      <c r="G22" s="35"/>
      <c r="H22" s="36"/>
      <c r="I22" s="33"/>
      <c r="J22" s="33"/>
      <c r="K22" s="33"/>
      <c r="L22" s="37"/>
    </row>
    <row r="23" spans="2:12" ht="18.75" x14ac:dyDescent="0.3">
      <c r="B23" s="18"/>
      <c r="C23" s="33"/>
      <c r="D23" s="34"/>
      <c r="E23" s="35"/>
      <c r="F23" s="35"/>
      <c r="G23" s="35"/>
      <c r="H23" s="36"/>
      <c r="I23" s="33"/>
      <c r="J23" s="33"/>
      <c r="K23" s="33"/>
      <c r="L23" s="37"/>
    </row>
    <row r="24" spans="2:12" ht="18.75" x14ac:dyDescent="0.3">
      <c r="B24" s="18"/>
      <c r="C24" s="33"/>
      <c r="D24" s="34"/>
      <c r="E24" s="35"/>
      <c r="F24" s="35"/>
      <c r="G24" s="35"/>
      <c r="H24" s="36"/>
      <c r="I24" s="33"/>
      <c r="J24" s="33"/>
      <c r="K24" s="33"/>
      <c r="L24" s="37"/>
    </row>
    <row r="25" spans="2:12" ht="18.75" x14ac:dyDescent="0.3">
      <c r="B25" s="18"/>
      <c r="C25" s="33"/>
      <c r="D25" s="34"/>
      <c r="E25" s="35"/>
      <c r="F25" s="35"/>
      <c r="G25" s="35"/>
      <c r="H25" s="36"/>
      <c r="I25" s="33"/>
      <c r="J25" s="33"/>
      <c r="K25" s="33"/>
      <c r="L25" s="37"/>
    </row>
    <row r="26" spans="2:12" ht="18.75" x14ac:dyDescent="0.3">
      <c r="B26" s="18"/>
      <c r="C26" s="33"/>
      <c r="D26" s="34"/>
      <c r="E26" s="35"/>
      <c r="F26" s="35"/>
      <c r="G26" s="35"/>
      <c r="H26" s="36"/>
      <c r="I26" s="33"/>
      <c r="J26" s="33"/>
      <c r="K26" s="33"/>
      <c r="L26" s="37"/>
    </row>
    <row r="27" spans="2:12" ht="18.75" x14ac:dyDescent="0.3">
      <c r="B27" s="18"/>
      <c r="C27" s="33"/>
      <c r="D27" s="34"/>
      <c r="E27" s="35"/>
      <c r="F27" s="35"/>
      <c r="G27" s="35"/>
      <c r="H27" s="36"/>
      <c r="I27" s="33"/>
      <c r="J27" s="33"/>
      <c r="K27" s="33"/>
      <c r="L27" s="37"/>
    </row>
    <row r="28" spans="2:12" ht="18.75" x14ac:dyDescent="0.3">
      <c r="B28" s="18"/>
      <c r="C28" s="33"/>
      <c r="D28" s="34"/>
      <c r="E28" s="35"/>
      <c r="F28" s="35"/>
      <c r="G28" s="35"/>
      <c r="H28" s="36"/>
      <c r="I28" s="33"/>
      <c r="J28" s="33"/>
      <c r="K28" s="33"/>
      <c r="L28" s="37"/>
    </row>
    <row r="29" spans="2:12" ht="18.75" x14ac:dyDescent="0.3">
      <c r="B29" s="18"/>
      <c r="C29" s="33"/>
      <c r="D29" s="34"/>
      <c r="E29" s="35"/>
      <c r="F29" s="35"/>
      <c r="G29" s="35"/>
      <c r="H29" s="36"/>
      <c r="I29" s="33"/>
      <c r="J29" s="33"/>
      <c r="K29" s="33"/>
      <c r="L29" s="37"/>
    </row>
    <row r="30" spans="2:12" ht="18.75" x14ac:dyDescent="0.3">
      <c r="B30" s="18"/>
      <c r="C30" s="33"/>
      <c r="D30" s="34"/>
      <c r="E30" s="35"/>
      <c r="F30" s="35"/>
      <c r="G30" s="35"/>
      <c r="H30" s="36"/>
      <c r="I30" s="33"/>
      <c r="J30" s="33"/>
      <c r="K30" s="33"/>
      <c r="L30" s="37"/>
    </row>
    <row r="31" spans="2:12" ht="18.75" x14ac:dyDescent="0.3">
      <c r="B31" s="18"/>
      <c r="C31" s="33"/>
      <c r="D31" s="34"/>
      <c r="E31" s="35"/>
      <c r="F31" s="35"/>
      <c r="G31" s="35"/>
      <c r="H31" s="36"/>
      <c r="I31" s="33"/>
      <c r="J31" s="33"/>
      <c r="K31" s="33"/>
      <c r="L31" s="37"/>
    </row>
    <row r="32" spans="2:12" ht="18.75" x14ac:dyDescent="0.3">
      <c r="B32" s="18"/>
      <c r="C32" s="33"/>
      <c r="D32" s="34"/>
      <c r="E32" s="35"/>
      <c r="F32" s="35"/>
      <c r="G32" s="35"/>
      <c r="H32" s="36"/>
      <c r="I32" s="33"/>
      <c r="J32" s="33"/>
      <c r="K32" s="33"/>
      <c r="L32" s="37"/>
    </row>
    <row r="33" spans="2:12" ht="18.75" x14ac:dyDescent="0.3">
      <c r="B33" s="18"/>
      <c r="C33" s="33"/>
      <c r="D33" s="34"/>
      <c r="E33" s="35"/>
      <c r="F33" s="35"/>
      <c r="G33" s="35"/>
      <c r="H33" s="36"/>
      <c r="I33" s="33"/>
      <c r="J33" s="33"/>
      <c r="K33" s="33"/>
      <c r="L33" s="37"/>
    </row>
    <row r="34" spans="2:12" ht="18.75" x14ac:dyDescent="0.3">
      <c r="B34" s="18"/>
      <c r="C34" s="33"/>
      <c r="D34" s="34"/>
      <c r="E34" s="35"/>
      <c r="F34" s="35"/>
      <c r="G34" s="35"/>
      <c r="H34" s="36"/>
      <c r="I34" s="33"/>
      <c r="J34" s="33"/>
      <c r="K34" s="33"/>
      <c r="L34" s="37"/>
    </row>
    <row r="35" spans="2:12" ht="18.75" x14ac:dyDescent="0.3">
      <c r="B35" s="18"/>
      <c r="C35" s="33"/>
      <c r="D35" s="34"/>
      <c r="E35" s="35"/>
      <c r="F35" s="35"/>
      <c r="G35" s="35"/>
      <c r="H35" s="36"/>
      <c r="I35" s="33"/>
      <c r="J35" s="33"/>
      <c r="K35" s="33"/>
      <c r="L35" s="37"/>
    </row>
    <row r="36" spans="2:12" ht="18.75" x14ac:dyDescent="0.3">
      <c r="B36" s="18"/>
      <c r="C36" s="33"/>
      <c r="D36" s="34"/>
      <c r="E36" s="35"/>
      <c r="F36" s="35"/>
      <c r="G36" s="35"/>
      <c r="H36" s="36"/>
      <c r="I36" s="33"/>
      <c r="J36" s="33"/>
      <c r="K36" s="33"/>
      <c r="L36" s="37"/>
    </row>
    <row r="37" spans="2:12" ht="18.75" x14ac:dyDescent="0.3">
      <c r="B37" s="18"/>
      <c r="C37" s="33"/>
      <c r="D37" s="34"/>
      <c r="E37" s="35"/>
      <c r="F37" s="35"/>
      <c r="G37" s="35"/>
      <c r="H37" s="36"/>
      <c r="I37" s="33"/>
      <c r="J37" s="33"/>
      <c r="K37" s="33"/>
      <c r="L37" s="37"/>
    </row>
    <row r="38" spans="2:12" ht="18.75" x14ac:dyDescent="0.3">
      <c r="B38" s="18"/>
      <c r="C38" s="33"/>
      <c r="D38" s="34"/>
      <c r="E38" s="35"/>
      <c r="F38" s="35"/>
      <c r="G38" s="35"/>
      <c r="H38" s="36"/>
      <c r="I38" s="33"/>
      <c r="J38" s="33"/>
      <c r="K38" s="33"/>
      <c r="L38" s="37"/>
    </row>
    <row r="39" spans="2:12" ht="18.75" x14ac:dyDescent="0.3">
      <c r="B39" s="18"/>
      <c r="C39" s="33"/>
      <c r="D39" s="34"/>
      <c r="E39" s="35"/>
      <c r="F39" s="35"/>
      <c r="G39" s="35"/>
      <c r="H39" s="36"/>
      <c r="I39" s="33"/>
      <c r="J39" s="33"/>
      <c r="K39" s="33"/>
      <c r="L39" s="37"/>
    </row>
    <row r="40" spans="2:12" ht="18.75" x14ac:dyDescent="0.3">
      <c r="B40" s="18"/>
      <c r="C40" s="33"/>
      <c r="D40" s="34"/>
      <c r="E40" s="35"/>
      <c r="F40" s="35"/>
      <c r="G40" s="35"/>
      <c r="H40" s="36"/>
      <c r="I40" s="33"/>
      <c r="J40" s="33"/>
      <c r="K40" s="33"/>
      <c r="L40" s="37"/>
    </row>
    <row r="41" spans="2:12" ht="18.75" x14ac:dyDescent="0.3">
      <c r="B41" s="18"/>
      <c r="C41" s="33"/>
      <c r="D41" s="34"/>
      <c r="E41" s="35"/>
      <c r="F41" s="35"/>
      <c r="G41" s="35"/>
      <c r="H41" s="36"/>
      <c r="I41" s="33"/>
      <c r="J41" s="33"/>
      <c r="K41" s="33"/>
      <c r="L41" s="37"/>
    </row>
    <row r="42" spans="2:12" ht="18.75" x14ac:dyDescent="0.3">
      <c r="B42" s="18"/>
      <c r="C42" s="33"/>
      <c r="D42" s="34"/>
      <c r="E42" s="35"/>
      <c r="F42" s="35"/>
      <c r="G42" s="35"/>
      <c r="H42" s="36"/>
      <c r="I42" s="33"/>
      <c r="J42" s="33"/>
      <c r="K42" s="33"/>
      <c r="L42" s="37"/>
    </row>
    <row r="43" spans="2:12" ht="18.75" x14ac:dyDescent="0.3">
      <c r="B43" s="18"/>
      <c r="C43" s="33"/>
      <c r="D43" s="34"/>
      <c r="E43" s="35"/>
      <c r="F43" s="35"/>
      <c r="G43" s="35"/>
      <c r="H43" s="36"/>
      <c r="I43" s="33"/>
      <c r="J43" s="33"/>
      <c r="K43" s="33"/>
      <c r="L43" s="37"/>
    </row>
    <row r="44" spans="2:12" ht="18.75" x14ac:dyDescent="0.3">
      <c r="B44" s="18"/>
      <c r="C44" s="33"/>
      <c r="D44" s="34"/>
      <c r="E44" s="35"/>
      <c r="F44" s="35"/>
      <c r="G44" s="35"/>
      <c r="H44" s="36"/>
      <c r="I44" s="33"/>
      <c r="J44" s="33"/>
      <c r="K44" s="33"/>
      <c r="L44" s="37"/>
    </row>
    <row r="45" spans="2:12" ht="18.75" x14ac:dyDescent="0.3">
      <c r="B45" s="18"/>
      <c r="C45" s="33"/>
      <c r="D45" s="34"/>
      <c r="E45" s="35"/>
      <c r="F45" s="35"/>
      <c r="G45" s="35"/>
      <c r="H45" s="36"/>
      <c r="I45" s="33"/>
      <c r="J45" s="33"/>
      <c r="K45" s="33"/>
      <c r="L45" s="37"/>
    </row>
    <row r="46" spans="2:12" ht="18.75" x14ac:dyDescent="0.3">
      <c r="B46" s="18"/>
      <c r="C46" s="33"/>
      <c r="D46" s="34"/>
      <c r="E46" s="35"/>
      <c r="F46" s="35"/>
      <c r="G46" s="35"/>
      <c r="H46" s="36"/>
      <c r="I46" s="33"/>
      <c r="J46" s="33"/>
      <c r="K46" s="33"/>
      <c r="L46" s="37"/>
    </row>
    <row r="47" spans="2:12" ht="18.75" x14ac:dyDescent="0.3">
      <c r="B47" s="18"/>
      <c r="C47" s="33"/>
      <c r="D47" s="34"/>
      <c r="E47" s="35"/>
      <c r="F47" s="35"/>
      <c r="G47" s="35"/>
      <c r="H47" s="36"/>
      <c r="I47" s="33"/>
      <c r="J47" s="33"/>
      <c r="K47" s="33"/>
      <c r="L47" s="37"/>
    </row>
    <row r="48" spans="2:12" ht="18.75" x14ac:dyDescent="0.3">
      <c r="B48" s="18"/>
      <c r="C48" s="33"/>
      <c r="D48" s="34"/>
      <c r="E48" s="35"/>
      <c r="F48" s="35"/>
      <c r="G48" s="35"/>
      <c r="H48" s="36"/>
      <c r="I48" s="33"/>
      <c r="J48" s="33"/>
      <c r="K48" s="33"/>
      <c r="L48" s="37"/>
    </row>
    <row r="49" spans="2:12" ht="18.75" x14ac:dyDescent="0.3">
      <c r="B49" s="18"/>
      <c r="C49" s="33"/>
      <c r="D49" s="34"/>
      <c r="E49" s="35"/>
      <c r="F49" s="35"/>
      <c r="G49" s="35"/>
      <c r="H49" s="36"/>
      <c r="I49" s="33"/>
      <c r="J49" s="33"/>
      <c r="K49" s="33"/>
      <c r="L49" s="37"/>
    </row>
    <row r="50" spans="2:12" ht="18.75" x14ac:dyDescent="0.3">
      <c r="B50" s="18"/>
      <c r="C50" s="33"/>
      <c r="D50" s="34"/>
      <c r="E50" s="35"/>
      <c r="F50" s="35"/>
      <c r="G50" s="35"/>
      <c r="H50" s="36"/>
      <c r="I50" s="33"/>
      <c r="J50" s="33"/>
      <c r="K50" s="33"/>
      <c r="L50" s="37"/>
    </row>
    <row r="51" spans="2:12" ht="18.75" x14ac:dyDescent="0.3">
      <c r="B51" s="18"/>
      <c r="C51" s="33"/>
      <c r="D51" s="34"/>
      <c r="E51" s="35"/>
      <c r="F51" s="35"/>
      <c r="G51" s="35"/>
      <c r="H51" s="36"/>
      <c r="I51" s="33"/>
      <c r="J51" s="33"/>
      <c r="K51" s="33"/>
      <c r="L51" s="37"/>
    </row>
    <row r="52" spans="2:12" ht="18.75" x14ac:dyDescent="0.3">
      <c r="B52" s="18"/>
      <c r="C52" s="33"/>
      <c r="D52" s="34"/>
      <c r="E52" s="35"/>
      <c r="F52" s="35"/>
      <c r="G52" s="35"/>
      <c r="H52" s="36"/>
      <c r="I52" s="33"/>
      <c r="J52" s="33"/>
      <c r="K52" s="33"/>
      <c r="L52" s="37"/>
    </row>
    <row r="53" spans="2:12" ht="18.75" x14ac:dyDescent="0.3">
      <c r="B53" s="18"/>
      <c r="C53" s="33"/>
      <c r="D53" s="34"/>
      <c r="E53" s="35"/>
      <c r="F53" s="35"/>
      <c r="G53" s="35"/>
      <c r="H53" s="36"/>
      <c r="I53" s="33"/>
      <c r="J53" s="33"/>
      <c r="K53" s="33"/>
      <c r="L53" s="37"/>
    </row>
    <row r="54" spans="2:12" ht="18.75" x14ac:dyDescent="0.3">
      <c r="B54" s="18"/>
      <c r="C54" s="33"/>
      <c r="D54" s="34"/>
      <c r="E54" s="35"/>
      <c r="F54" s="35"/>
      <c r="G54" s="35"/>
      <c r="H54" s="36"/>
      <c r="I54" s="33"/>
      <c r="J54" s="33"/>
      <c r="K54" s="33"/>
      <c r="L54" s="37"/>
    </row>
    <row r="55" spans="2:12" ht="18.75" x14ac:dyDescent="0.3">
      <c r="B55" s="18"/>
      <c r="C55" s="33"/>
      <c r="D55" s="34"/>
      <c r="E55" s="35"/>
      <c r="F55" s="35"/>
      <c r="G55" s="35"/>
      <c r="H55" s="36"/>
      <c r="I55" s="33"/>
      <c r="J55" s="33"/>
      <c r="K55" s="33"/>
      <c r="L55" s="37"/>
    </row>
    <row r="56" spans="2:12" ht="18.75" x14ac:dyDescent="0.3">
      <c r="B56" s="18"/>
      <c r="C56" s="33"/>
      <c r="D56" s="34"/>
      <c r="E56" s="35"/>
      <c r="F56" s="35"/>
      <c r="G56" s="35"/>
      <c r="H56" s="36"/>
      <c r="I56" s="33"/>
      <c r="J56" s="33"/>
      <c r="K56" s="33"/>
      <c r="L56" s="37"/>
    </row>
    <row r="57" spans="2:12" ht="18.75" x14ac:dyDescent="0.3">
      <c r="B57" s="18"/>
      <c r="C57" s="33"/>
      <c r="D57" s="34"/>
      <c r="E57" s="35"/>
      <c r="F57" s="35"/>
      <c r="G57" s="35"/>
      <c r="H57" s="36"/>
      <c r="I57" s="33"/>
      <c r="J57" s="33"/>
      <c r="K57" s="33"/>
      <c r="L57" s="37"/>
    </row>
    <row r="58" spans="2:12" ht="18.75" x14ac:dyDescent="0.3">
      <c r="B58" s="18"/>
      <c r="C58" s="33"/>
      <c r="D58" s="34"/>
      <c r="E58" s="35"/>
      <c r="F58" s="35"/>
      <c r="G58" s="35"/>
      <c r="H58" s="36"/>
      <c r="I58" s="33"/>
      <c r="J58" s="33"/>
      <c r="K58" s="33"/>
      <c r="L58" s="37"/>
    </row>
    <row r="59" spans="2:12" ht="18.75" x14ac:dyDescent="0.3">
      <c r="B59" s="18"/>
      <c r="C59" s="33"/>
      <c r="D59" s="34"/>
      <c r="E59" s="35"/>
      <c r="F59" s="35"/>
      <c r="G59" s="35"/>
      <c r="H59" s="36"/>
      <c r="I59" s="33"/>
      <c r="J59" s="33"/>
      <c r="K59" s="33"/>
      <c r="L59" s="37"/>
    </row>
    <row r="60" spans="2:12" ht="18.75" x14ac:dyDescent="0.3">
      <c r="B60" s="18"/>
      <c r="C60" s="33"/>
      <c r="D60" s="34"/>
      <c r="E60" s="35"/>
      <c r="F60" s="35"/>
      <c r="G60" s="35"/>
      <c r="H60" s="36"/>
      <c r="I60" s="33"/>
      <c r="J60" s="33"/>
      <c r="K60" s="33"/>
      <c r="L60" s="37"/>
    </row>
    <row r="61" spans="2:12" ht="18.75" x14ac:dyDescent="0.3">
      <c r="B61" s="18"/>
      <c r="C61" s="33"/>
      <c r="D61" s="34"/>
      <c r="E61" s="35"/>
      <c r="F61" s="35"/>
      <c r="G61" s="35"/>
      <c r="H61" s="36"/>
      <c r="I61" s="33"/>
      <c r="J61" s="33"/>
      <c r="K61" s="33"/>
      <c r="L61" s="37"/>
    </row>
    <row r="62" spans="2:12" ht="18.75" x14ac:dyDescent="0.3">
      <c r="B62" s="18"/>
      <c r="C62" s="33"/>
      <c r="D62" s="34"/>
      <c r="E62" s="35"/>
      <c r="F62" s="35"/>
      <c r="G62" s="35"/>
      <c r="H62" s="36"/>
      <c r="I62" s="33"/>
      <c r="J62" s="33"/>
      <c r="K62" s="33"/>
      <c r="L62" s="37"/>
    </row>
    <row r="63" spans="2:12" ht="18.75" x14ac:dyDescent="0.3">
      <c r="B63" s="18"/>
      <c r="C63" s="33"/>
      <c r="D63" s="34"/>
      <c r="E63" s="35"/>
      <c r="F63" s="35"/>
      <c r="G63" s="35"/>
      <c r="H63" s="36"/>
      <c r="I63" s="33"/>
      <c r="J63" s="33"/>
      <c r="K63" s="33"/>
      <c r="L63" s="37"/>
    </row>
    <row r="64" spans="2:12" ht="18.75" x14ac:dyDescent="0.3">
      <c r="B64" s="18"/>
      <c r="C64" s="33"/>
      <c r="D64" s="34"/>
      <c r="E64" s="35"/>
      <c r="F64" s="35"/>
      <c r="G64" s="35"/>
      <c r="H64" s="36"/>
      <c r="I64" s="33"/>
      <c r="J64" s="33"/>
      <c r="K64" s="33"/>
      <c r="L64" s="37"/>
    </row>
    <row r="65" spans="2:12" ht="18.75" x14ac:dyDescent="0.3">
      <c r="B65" s="18"/>
      <c r="C65" s="33"/>
      <c r="D65" s="34"/>
      <c r="E65" s="35"/>
      <c r="F65" s="35"/>
      <c r="G65" s="35"/>
      <c r="H65" s="36"/>
      <c r="I65" s="33"/>
      <c r="J65" s="33"/>
      <c r="K65" s="33"/>
      <c r="L65" s="37"/>
    </row>
    <row r="66" spans="2:12" ht="18.75" x14ac:dyDescent="0.3">
      <c r="B66" s="18"/>
      <c r="C66" s="33"/>
      <c r="D66" s="34"/>
      <c r="E66" s="35"/>
      <c r="F66" s="35"/>
      <c r="G66" s="35"/>
      <c r="H66" s="36"/>
      <c r="I66" s="33"/>
      <c r="J66" s="33"/>
      <c r="K66" s="33"/>
      <c r="L66" s="37"/>
    </row>
    <row r="67" spans="2:12" ht="18.75" x14ac:dyDescent="0.3">
      <c r="B67" s="18"/>
      <c r="C67" s="33"/>
      <c r="D67" s="34"/>
      <c r="E67" s="35"/>
      <c r="F67" s="35"/>
      <c r="G67" s="35"/>
      <c r="H67" s="36"/>
      <c r="I67" s="33"/>
      <c r="J67" s="33"/>
      <c r="K67" s="33"/>
      <c r="L67" s="37"/>
    </row>
    <row r="68" spans="2:12" ht="18.75" x14ac:dyDescent="0.3">
      <c r="B68" s="18"/>
      <c r="C68" s="33"/>
      <c r="D68" s="34"/>
      <c r="E68" s="35"/>
      <c r="F68" s="35"/>
      <c r="G68" s="35"/>
      <c r="H68" s="36"/>
      <c r="I68" s="33"/>
      <c r="J68" s="33"/>
      <c r="K68" s="33"/>
      <c r="L68" s="37"/>
    </row>
    <row r="69" spans="2:12" ht="18.75" x14ac:dyDescent="0.3">
      <c r="B69" s="18"/>
      <c r="C69" s="33"/>
      <c r="D69" s="34"/>
      <c r="E69" s="35"/>
      <c r="F69" s="35"/>
      <c r="G69" s="35"/>
      <c r="H69" s="36"/>
      <c r="I69" s="33"/>
      <c r="J69" s="33"/>
      <c r="K69" s="33"/>
      <c r="L69" s="37"/>
    </row>
    <row r="70" spans="2:12" ht="18.75" x14ac:dyDescent="0.3">
      <c r="B70" s="18"/>
      <c r="C70" s="33"/>
      <c r="D70" s="34"/>
      <c r="E70" s="35"/>
      <c r="F70" s="35"/>
      <c r="G70" s="35"/>
      <c r="H70" s="36"/>
      <c r="I70" s="33"/>
      <c r="J70" s="33"/>
      <c r="K70" s="33"/>
      <c r="L70" s="37"/>
    </row>
    <row r="71" spans="2:12" ht="18.75" x14ac:dyDescent="0.3">
      <c r="B71" s="18"/>
      <c r="C71" s="33"/>
      <c r="D71" s="34"/>
      <c r="E71" s="35"/>
      <c r="F71" s="35"/>
      <c r="G71" s="35"/>
      <c r="H71" s="36"/>
      <c r="I71" s="33"/>
      <c r="J71" s="33"/>
      <c r="K71" s="33"/>
      <c r="L71" s="37"/>
    </row>
    <row r="72" spans="2:12" ht="18.75" x14ac:dyDescent="0.3">
      <c r="B72" s="18"/>
      <c r="C72" s="33"/>
      <c r="D72" s="34"/>
      <c r="E72" s="35"/>
      <c r="F72" s="35"/>
      <c r="G72" s="35"/>
      <c r="H72" s="36"/>
      <c r="I72" s="33"/>
      <c r="J72" s="33"/>
      <c r="K72" s="33"/>
      <c r="L72" s="37"/>
    </row>
    <row r="73" spans="2:12" ht="18.75" x14ac:dyDescent="0.3">
      <c r="B73" s="18"/>
      <c r="C73" s="33"/>
      <c r="D73" s="34"/>
      <c r="E73" s="35"/>
      <c r="F73" s="35"/>
      <c r="G73" s="35"/>
      <c r="H73" s="36"/>
      <c r="I73" s="33"/>
      <c r="J73" s="33"/>
      <c r="K73" s="33"/>
      <c r="L73" s="37"/>
    </row>
    <row r="74" spans="2:12" ht="18.75" x14ac:dyDescent="0.3">
      <c r="B74" s="18"/>
      <c r="C74" s="33"/>
      <c r="D74" s="34"/>
      <c r="E74" s="35"/>
      <c r="F74" s="35"/>
      <c r="G74" s="35"/>
      <c r="H74" s="36"/>
      <c r="I74" s="33"/>
      <c r="J74" s="33"/>
      <c r="K74" s="33"/>
      <c r="L74" s="37"/>
    </row>
    <row r="75" spans="2:12" ht="18.75" x14ac:dyDescent="0.3">
      <c r="B75" s="18"/>
      <c r="C75" s="33"/>
      <c r="D75" s="34"/>
      <c r="E75" s="35"/>
      <c r="F75" s="35"/>
      <c r="G75" s="35"/>
      <c r="H75" s="36"/>
      <c r="I75" s="33"/>
      <c r="J75" s="33"/>
      <c r="K75" s="33"/>
      <c r="L75" s="37"/>
    </row>
    <row r="76" spans="2:12" ht="18.75" x14ac:dyDescent="0.3">
      <c r="B76" s="18"/>
      <c r="C76" s="33"/>
      <c r="D76" s="34"/>
      <c r="E76" s="35"/>
      <c r="F76" s="35"/>
      <c r="G76" s="35"/>
      <c r="H76" s="36"/>
      <c r="I76" s="33"/>
      <c r="J76" s="33"/>
      <c r="K76" s="33"/>
      <c r="L76" s="37"/>
    </row>
    <row r="77" spans="2:12" ht="18.75" x14ac:dyDescent="0.3">
      <c r="B77" s="18"/>
      <c r="C77" s="33"/>
      <c r="D77" s="34"/>
      <c r="E77" s="35"/>
      <c r="F77" s="35"/>
      <c r="G77" s="35"/>
      <c r="H77" s="36"/>
      <c r="I77" s="33"/>
      <c r="J77" s="33"/>
      <c r="K77" s="33"/>
      <c r="L77" s="37"/>
    </row>
    <row r="78" spans="2:12" ht="18.75" x14ac:dyDescent="0.3">
      <c r="B78" s="18"/>
      <c r="C78" s="33"/>
      <c r="D78" s="34"/>
      <c r="E78" s="35"/>
      <c r="F78" s="35"/>
      <c r="G78" s="35"/>
      <c r="H78" s="36"/>
      <c r="I78" s="33"/>
      <c r="J78" s="33"/>
      <c r="K78" s="33"/>
      <c r="L78" s="37"/>
    </row>
    <row r="79" spans="2:12" ht="18.75" x14ac:dyDescent="0.3">
      <c r="B79" s="18"/>
      <c r="C79" s="33"/>
      <c r="D79" s="34"/>
      <c r="E79" s="35"/>
      <c r="F79" s="35"/>
      <c r="G79" s="35"/>
      <c r="H79" s="36"/>
      <c r="I79" s="33"/>
      <c r="J79" s="33"/>
      <c r="K79" s="33"/>
      <c r="L79" s="37"/>
    </row>
    <row r="80" spans="2:12" ht="18.75" x14ac:dyDescent="0.3">
      <c r="B80" s="18"/>
      <c r="C80" s="33"/>
      <c r="D80" s="34"/>
      <c r="E80" s="35"/>
      <c r="F80" s="35"/>
      <c r="G80" s="35"/>
      <c r="H80" s="36"/>
      <c r="I80" s="33"/>
      <c r="J80" s="33"/>
      <c r="K80" s="33"/>
      <c r="L80" s="37"/>
    </row>
    <row r="81" spans="2:12" ht="18.75" x14ac:dyDescent="0.3">
      <c r="B81" s="18"/>
      <c r="C81" s="33"/>
      <c r="D81" s="34"/>
      <c r="E81" s="35"/>
      <c r="F81" s="35"/>
      <c r="G81" s="35"/>
      <c r="H81" s="36"/>
      <c r="I81" s="33"/>
      <c r="J81" s="33"/>
      <c r="K81" s="33"/>
      <c r="L81" s="37"/>
    </row>
    <row r="82" spans="2:12" ht="18.75" x14ac:dyDescent="0.3">
      <c r="B82" s="18"/>
      <c r="C82" s="33"/>
      <c r="D82" s="34"/>
      <c r="E82" s="35"/>
      <c r="F82" s="35"/>
      <c r="G82" s="35"/>
      <c r="H82" s="36"/>
      <c r="I82" s="33"/>
      <c r="J82" s="33"/>
      <c r="K82" s="33"/>
      <c r="L82" s="37"/>
    </row>
    <row r="83" spans="2:12" ht="18.75" x14ac:dyDescent="0.3">
      <c r="B83" s="18"/>
      <c r="C83" s="33"/>
      <c r="D83" s="34"/>
      <c r="E83" s="35"/>
      <c r="F83" s="35"/>
      <c r="G83" s="35"/>
      <c r="H83" s="36"/>
      <c r="I83" s="33"/>
      <c r="J83" s="33"/>
      <c r="K83" s="33"/>
      <c r="L83" s="37"/>
    </row>
    <row r="84" spans="2:12" ht="18.75" x14ac:dyDescent="0.3">
      <c r="B84" s="18"/>
      <c r="C84" s="33"/>
      <c r="D84" s="34"/>
      <c r="E84" s="35"/>
      <c r="F84" s="35"/>
      <c r="G84" s="35"/>
      <c r="H84" s="36"/>
      <c r="I84" s="33"/>
      <c r="J84" s="33"/>
      <c r="K84" s="33"/>
      <c r="L84" s="37"/>
    </row>
    <row r="85" spans="2:12" ht="18.75" x14ac:dyDescent="0.3">
      <c r="B85" s="18"/>
      <c r="C85" s="33"/>
      <c r="D85" s="34"/>
      <c r="E85" s="35"/>
      <c r="F85" s="35"/>
      <c r="G85" s="35"/>
      <c r="H85" s="36"/>
      <c r="I85" s="33"/>
      <c r="J85" s="33"/>
      <c r="K85" s="33"/>
      <c r="L85" s="37"/>
    </row>
    <row r="86" spans="2:12" ht="18.75" x14ac:dyDescent="0.3">
      <c r="B86" s="18"/>
      <c r="C86" s="33"/>
      <c r="D86" s="34"/>
      <c r="E86" s="35"/>
      <c r="F86" s="35"/>
      <c r="G86" s="35"/>
      <c r="H86" s="36"/>
      <c r="I86" s="33"/>
      <c r="J86" s="33"/>
      <c r="K86" s="33"/>
      <c r="L86" s="37"/>
    </row>
    <row r="87" spans="2:12" ht="18.75" x14ac:dyDescent="0.3">
      <c r="B87" s="18"/>
      <c r="C87" s="33"/>
      <c r="D87" s="34"/>
      <c r="E87" s="35"/>
      <c r="F87" s="35"/>
      <c r="G87" s="35"/>
      <c r="H87" s="36"/>
      <c r="I87" s="33"/>
      <c r="J87" s="33"/>
      <c r="K87" s="33"/>
      <c r="L87" s="37"/>
    </row>
    <row r="88" spans="2:12" ht="18.75" x14ac:dyDescent="0.3">
      <c r="B88" s="18"/>
      <c r="C88" s="33"/>
      <c r="D88" s="34"/>
      <c r="E88" s="35"/>
      <c r="F88" s="35"/>
      <c r="G88" s="35"/>
      <c r="H88" s="36"/>
      <c r="I88" s="33"/>
      <c r="J88" s="33"/>
      <c r="K88" s="33"/>
      <c r="L88" s="37"/>
    </row>
    <row r="89" spans="2:12" ht="18.75" x14ac:dyDescent="0.3">
      <c r="B89" s="18"/>
      <c r="C89" s="33"/>
      <c r="D89" s="34"/>
      <c r="E89" s="35"/>
      <c r="F89" s="35"/>
      <c r="G89" s="35"/>
      <c r="H89" s="36"/>
      <c r="I89" s="33"/>
      <c r="J89" s="33"/>
      <c r="K89" s="33"/>
      <c r="L89" s="37"/>
    </row>
    <row r="90" spans="2:12" ht="18.75" x14ac:dyDescent="0.3">
      <c r="B90" s="18"/>
      <c r="C90" s="33"/>
      <c r="D90" s="34"/>
      <c r="E90" s="35"/>
      <c r="F90" s="35"/>
      <c r="G90" s="35"/>
      <c r="H90" s="36"/>
      <c r="I90" s="33"/>
      <c r="J90" s="33"/>
      <c r="K90" s="33"/>
      <c r="L90" s="37"/>
    </row>
    <row r="91" spans="2:12" ht="18.75" x14ac:dyDescent="0.3">
      <c r="B91" s="18"/>
      <c r="C91" s="33"/>
      <c r="D91" s="34"/>
      <c r="E91" s="35"/>
      <c r="F91" s="35"/>
      <c r="G91" s="35"/>
      <c r="H91" s="36"/>
      <c r="I91" s="33"/>
      <c r="J91" s="33"/>
      <c r="K91" s="33"/>
      <c r="L91" s="37"/>
    </row>
    <row r="92" spans="2:12" ht="18.75" x14ac:dyDescent="0.3">
      <c r="B92" s="18"/>
      <c r="C92" s="33"/>
      <c r="D92" s="34"/>
      <c r="E92" s="35"/>
      <c r="F92" s="35"/>
      <c r="G92" s="35"/>
      <c r="H92" s="36"/>
      <c r="I92" s="33"/>
      <c r="J92" s="33"/>
      <c r="K92" s="33"/>
      <c r="L92" s="37"/>
    </row>
    <row r="93" spans="2:12" ht="18.75" x14ac:dyDescent="0.3">
      <c r="B93" s="18"/>
      <c r="C93" s="33"/>
      <c r="D93" s="34"/>
      <c r="E93" s="35"/>
      <c r="F93" s="35"/>
      <c r="G93" s="35"/>
      <c r="H93" s="36"/>
      <c r="I93" s="33"/>
      <c r="J93" s="33"/>
      <c r="K93" s="33"/>
      <c r="L93" s="37"/>
    </row>
    <row r="94" spans="2:12" ht="18.75" x14ac:dyDescent="0.3">
      <c r="B94" s="18"/>
      <c r="C94" s="33"/>
      <c r="D94" s="34"/>
      <c r="E94" s="35"/>
      <c r="F94" s="35"/>
      <c r="G94" s="35"/>
      <c r="H94" s="36"/>
      <c r="I94" s="33"/>
      <c r="J94" s="33"/>
      <c r="K94" s="33"/>
      <c r="L94" s="37"/>
    </row>
    <row r="95" spans="2:12" ht="18.75" x14ac:dyDescent="0.3">
      <c r="B95" s="18"/>
      <c r="C95" s="33"/>
      <c r="D95" s="34"/>
      <c r="E95" s="35"/>
      <c r="F95" s="35"/>
      <c r="G95" s="35"/>
      <c r="H95" s="36"/>
      <c r="I95" s="33"/>
      <c r="J95" s="33"/>
      <c r="K95" s="33"/>
      <c r="L95" s="37"/>
    </row>
    <row r="96" spans="2:12" ht="18.75" x14ac:dyDescent="0.3">
      <c r="B96" s="18"/>
      <c r="C96" s="33"/>
      <c r="D96" s="34"/>
      <c r="E96" s="35"/>
      <c r="F96" s="35"/>
      <c r="G96" s="35"/>
      <c r="H96" s="36"/>
      <c r="I96" s="33"/>
      <c r="J96" s="33"/>
      <c r="K96" s="33"/>
      <c r="L96" s="37"/>
    </row>
    <row r="97" spans="2:12" ht="18.75" x14ac:dyDescent="0.3">
      <c r="B97" s="18"/>
      <c r="C97" s="33"/>
      <c r="D97" s="34"/>
      <c r="E97" s="35"/>
      <c r="F97" s="35"/>
      <c r="G97" s="35"/>
      <c r="H97" s="36"/>
      <c r="I97" s="33"/>
      <c r="J97" s="33"/>
      <c r="K97" s="33"/>
      <c r="L97" s="37"/>
    </row>
    <row r="98" spans="2:12" ht="18.75" x14ac:dyDescent="0.3">
      <c r="B98" s="18"/>
      <c r="C98" s="33"/>
      <c r="D98" s="34"/>
      <c r="E98" s="35"/>
      <c r="F98" s="35"/>
      <c r="G98" s="35"/>
      <c r="H98" s="36"/>
      <c r="I98" s="33"/>
      <c r="J98" s="33"/>
      <c r="K98" s="33"/>
      <c r="L98" s="37"/>
    </row>
    <row r="99" spans="2:12" ht="18.75" x14ac:dyDescent="0.3">
      <c r="B99" s="18"/>
      <c r="C99" s="33"/>
      <c r="D99" s="34"/>
      <c r="E99" s="35"/>
      <c r="F99" s="35"/>
      <c r="G99" s="35"/>
      <c r="H99" s="36"/>
      <c r="I99" s="33"/>
      <c r="J99" s="33"/>
      <c r="K99" s="33"/>
      <c r="L99" s="37"/>
    </row>
    <row r="100" spans="2:12" ht="18.75" x14ac:dyDescent="0.3">
      <c r="B100" s="18"/>
      <c r="C100" s="33"/>
      <c r="D100" s="34"/>
      <c r="E100" s="35"/>
      <c r="F100" s="35"/>
      <c r="G100" s="35"/>
      <c r="H100" s="36"/>
      <c r="I100" s="33"/>
      <c r="J100" s="33"/>
      <c r="K100" s="33"/>
      <c r="L100" s="37"/>
    </row>
    <row r="101" spans="2:12" ht="18.75" x14ac:dyDescent="0.3">
      <c r="B101" s="18"/>
      <c r="C101" s="33"/>
      <c r="D101" s="34"/>
      <c r="E101" s="35"/>
      <c r="F101" s="35"/>
      <c r="G101" s="35"/>
      <c r="H101" s="36"/>
      <c r="I101" s="33"/>
      <c r="J101" s="33"/>
      <c r="K101" s="33"/>
      <c r="L101" s="37"/>
    </row>
    <row r="102" spans="2:12" ht="18.75" x14ac:dyDescent="0.3">
      <c r="B102" s="18"/>
      <c r="C102" s="33"/>
      <c r="D102" s="34"/>
      <c r="E102" s="35"/>
      <c r="F102" s="35"/>
      <c r="G102" s="35"/>
      <c r="H102" s="36"/>
      <c r="I102" s="33"/>
      <c r="J102" s="33"/>
      <c r="K102" s="33"/>
      <c r="L102" s="37"/>
    </row>
    <row r="103" spans="2:12" ht="18.75" x14ac:dyDescent="0.3">
      <c r="B103" s="18"/>
      <c r="C103" s="33"/>
      <c r="D103" s="34"/>
      <c r="E103" s="35"/>
      <c r="F103" s="35"/>
      <c r="G103" s="35"/>
      <c r="H103" s="36"/>
      <c r="I103" s="33"/>
      <c r="J103" s="33"/>
      <c r="K103" s="33"/>
      <c r="L103" s="37"/>
    </row>
    <row r="104" spans="2:12" ht="18.75" x14ac:dyDescent="0.3">
      <c r="B104" s="18"/>
      <c r="C104" s="33"/>
      <c r="D104" s="34"/>
      <c r="E104" s="35"/>
      <c r="F104" s="35"/>
      <c r="G104" s="35"/>
      <c r="H104" s="36"/>
      <c r="I104" s="33"/>
      <c r="J104" s="33"/>
      <c r="K104" s="33"/>
      <c r="L104" s="37"/>
    </row>
    <row r="105" spans="2:12" ht="18.75" x14ac:dyDescent="0.3">
      <c r="B105" s="18"/>
      <c r="C105" s="33"/>
      <c r="D105" s="34"/>
      <c r="E105" s="35"/>
      <c r="F105" s="35"/>
      <c r="G105" s="35"/>
      <c r="H105" s="36"/>
      <c r="I105" s="33"/>
      <c r="J105" s="33"/>
      <c r="K105" s="33"/>
      <c r="L105" s="37"/>
    </row>
    <row r="106" spans="2:12" ht="18.75" x14ac:dyDescent="0.3">
      <c r="B106" s="18"/>
      <c r="C106" s="33"/>
      <c r="D106" s="34"/>
      <c r="E106" s="35"/>
      <c r="F106" s="35"/>
      <c r="G106" s="35"/>
      <c r="H106" s="36"/>
      <c r="I106" s="33"/>
      <c r="J106" s="33"/>
      <c r="K106" s="33"/>
      <c r="L106" s="37"/>
    </row>
    <row r="107" spans="2:12" ht="18.75" x14ac:dyDescent="0.3">
      <c r="B107" s="18"/>
      <c r="C107" s="33"/>
      <c r="D107" s="34"/>
      <c r="E107" s="35"/>
      <c r="F107" s="35"/>
      <c r="G107" s="35"/>
      <c r="H107" s="36"/>
      <c r="I107" s="33"/>
      <c r="J107" s="33"/>
      <c r="K107" s="33"/>
      <c r="L107" s="37"/>
    </row>
    <row r="108" spans="2:12" ht="18.75" x14ac:dyDescent="0.3">
      <c r="B108" s="18"/>
      <c r="C108" s="33"/>
      <c r="D108" s="34"/>
      <c r="E108" s="35"/>
      <c r="F108" s="35"/>
      <c r="G108" s="35"/>
      <c r="H108" s="36"/>
      <c r="I108" s="33"/>
      <c r="J108" s="33"/>
      <c r="K108" s="33"/>
      <c r="L108" s="37"/>
    </row>
    <row r="109" spans="2:12" ht="18.75" x14ac:dyDescent="0.3">
      <c r="B109" s="18"/>
      <c r="C109" s="33"/>
      <c r="D109" s="34"/>
      <c r="E109" s="35"/>
      <c r="F109" s="35"/>
      <c r="G109" s="35"/>
      <c r="H109" s="36"/>
      <c r="I109" s="33"/>
      <c r="J109" s="33"/>
      <c r="K109" s="33"/>
      <c r="L109" s="37"/>
    </row>
    <row r="110" spans="2:12" ht="18.75" x14ac:dyDescent="0.3">
      <c r="B110" s="18"/>
      <c r="C110" s="33"/>
      <c r="D110" s="34"/>
      <c r="E110" s="35"/>
      <c r="F110" s="35"/>
      <c r="G110" s="35"/>
      <c r="H110" s="36"/>
      <c r="I110" s="33"/>
      <c r="J110" s="33"/>
      <c r="K110" s="33"/>
      <c r="L110" s="37"/>
    </row>
    <row r="111" spans="2:12" ht="18.75" x14ac:dyDescent="0.3">
      <c r="B111" s="18"/>
      <c r="C111" s="33"/>
      <c r="D111" s="34"/>
      <c r="E111" s="35"/>
      <c r="F111" s="35"/>
      <c r="G111" s="35"/>
      <c r="H111" s="36"/>
      <c r="I111" s="33"/>
      <c r="J111" s="33"/>
      <c r="K111" s="33"/>
      <c r="L111" s="37"/>
    </row>
    <row r="112" spans="2:12" ht="18.75" x14ac:dyDescent="0.3">
      <c r="B112" s="18"/>
      <c r="C112" s="33"/>
      <c r="D112" s="34"/>
      <c r="E112" s="35"/>
      <c r="F112" s="35"/>
      <c r="G112" s="35"/>
      <c r="H112" s="36"/>
      <c r="I112" s="33"/>
      <c r="J112" s="33"/>
      <c r="K112" s="33"/>
      <c r="L112" s="37"/>
    </row>
    <row r="113" spans="2:12" ht="18.75" x14ac:dyDescent="0.3">
      <c r="B113" s="18"/>
      <c r="C113" s="33"/>
      <c r="D113" s="34"/>
      <c r="E113" s="35"/>
      <c r="F113" s="35"/>
      <c r="G113" s="35"/>
      <c r="H113" s="36"/>
      <c r="I113" s="33"/>
      <c r="J113" s="33"/>
      <c r="K113" s="33"/>
      <c r="L113" s="37"/>
    </row>
    <row r="114" spans="2:12" ht="18.75" x14ac:dyDescent="0.3">
      <c r="B114" s="18"/>
      <c r="C114" s="33"/>
      <c r="D114" s="34"/>
      <c r="E114" s="35"/>
      <c r="F114" s="35"/>
      <c r="G114" s="35"/>
      <c r="H114" s="36"/>
      <c r="I114" s="33"/>
      <c r="J114" s="33"/>
      <c r="K114" s="33"/>
      <c r="L114" s="37"/>
    </row>
    <row r="115" spans="2:12" ht="18.75" x14ac:dyDescent="0.3">
      <c r="B115" s="18"/>
      <c r="C115" s="33"/>
      <c r="D115" s="34"/>
      <c r="E115" s="35"/>
      <c r="F115" s="35"/>
      <c r="G115" s="35"/>
      <c r="H115" s="36"/>
      <c r="I115" s="33"/>
      <c r="J115" s="33"/>
      <c r="K115" s="33"/>
      <c r="L115" s="37"/>
    </row>
    <row r="116" spans="2:12" ht="18.75" x14ac:dyDescent="0.3">
      <c r="B116" s="18"/>
      <c r="C116" s="33"/>
      <c r="D116" s="34"/>
      <c r="E116" s="35"/>
      <c r="F116" s="35"/>
      <c r="G116" s="35"/>
      <c r="H116" s="36"/>
      <c r="I116" s="33"/>
      <c r="J116" s="33"/>
      <c r="K116" s="33"/>
      <c r="L116" s="37"/>
    </row>
    <row r="117" spans="2:12" ht="18.75" x14ac:dyDescent="0.3">
      <c r="B117" s="18"/>
      <c r="C117" s="33"/>
      <c r="D117" s="34"/>
      <c r="E117" s="35"/>
      <c r="F117" s="35"/>
      <c r="G117" s="35"/>
      <c r="H117" s="36"/>
      <c r="I117" s="33"/>
      <c r="J117" s="33"/>
      <c r="K117" s="33"/>
      <c r="L117" s="37"/>
    </row>
    <row r="118" spans="2:12" ht="18.75" x14ac:dyDescent="0.3">
      <c r="B118" s="18"/>
      <c r="C118" s="33"/>
      <c r="D118" s="34"/>
      <c r="E118" s="35"/>
      <c r="F118" s="35"/>
      <c r="G118" s="35"/>
      <c r="H118" s="36"/>
      <c r="I118" s="33"/>
      <c r="J118" s="33"/>
      <c r="K118" s="33"/>
      <c r="L118" s="37"/>
    </row>
    <row r="119" spans="2:12" ht="18.75" x14ac:dyDescent="0.3">
      <c r="B119" s="18"/>
      <c r="C119" s="33"/>
      <c r="D119" s="34"/>
      <c r="E119" s="35"/>
      <c r="F119" s="35"/>
      <c r="G119" s="35"/>
      <c r="H119" s="36"/>
      <c r="I119" s="33"/>
      <c r="J119" s="33"/>
      <c r="K119" s="33"/>
      <c r="L119" s="37"/>
    </row>
    <row r="120" spans="2:12" ht="18.75" x14ac:dyDescent="0.3">
      <c r="B120" s="18"/>
      <c r="C120" s="33"/>
      <c r="D120" s="34"/>
      <c r="E120" s="35"/>
      <c r="F120" s="35"/>
      <c r="G120" s="35"/>
      <c r="H120" s="36"/>
      <c r="I120" s="33"/>
      <c r="J120" s="33"/>
      <c r="K120" s="33"/>
      <c r="L120" s="37"/>
    </row>
    <row r="121" spans="2:12" ht="18.75" x14ac:dyDescent="0.3">
      <c r="B121" s="18"/>
      <c r="C121" s="33"/>
      <c r="D121" s="34"/>
      <c r="E121" s="35"/>
      <c r="F121" s="35"/>
      <c r="G121" s="35"/>
      <c r="H121" s="36"/>
      <c r="I121" s="33"/>
      <c r="J121" s="33"/>
      <c r="K121" s="33"/>
      <c r="L121" s="37"/>
    </row>
    <row r="122" spans="2:12" ht="18.75" x14ac:dyDescent="0.3">
      <c r="B122" s="18"/>
      <c r="C122" s="33"/>
      <c r="D122" s="34"/>
      <c r="E122" s="35"/>
      <c r="F122" s="35"/>
      <c r="G122" s="35"/>
      <c r="H122" s="36"/>
      <c r="I122" s="33"/>
      <c r="J122" s="33"/>
      <c r="K122" s="33"/>
      <c r="L122" s="37"/>
    </row>
    <row r="123" spans="2:12" ht="18.75" x14ac:dyDescent="0.3">
      <c r="B123" s="18"/>
      <c r="C123" s="33"/>
      <c r="D123" s="34"/>
      <c r="E123" s="35"/>
      <c r="F123" s="35"/>
      <c r="G123" s="35"/>
      <c r="H123" s="36"/>
      <c r="I123" s="33"/>
      <c r="J123" s="33"/>
      <c r="K123" s="33"/>
      <c r="L123" s="37"/>
    </row>
    <row r="124" spans="2:12" ht="18.75" x14ac:dyDescent="0.3">
      <c r="B124" s="18"/>
      <c r="C124" s="33"/>
      <c r="D124" s="34"/>
      <c r="E124" s="35"/>
      <c r="F124" s="35"/>
      <c r="G124" s="35"/>
      <c r="H124" s="36"/>
      <c r="I124" s="33"/>
      <c r="J124" s="33"/>
      <c r="K124" s="33"/>
      <c r="L124" s="37"/>
    </row>
    <row r="125" spans="2:12" ht="18.75" x14ac:dyDescent="0.3">
      <c r="B125" s="18"/>
      <c r="C125" s="33"/>
      <c r="D125" s="34"/>
      <c r="E125" s="35"/>
      <c r="F125" s="35"/>
      <c r="G125" s="35"/>
      <c r="H125" s="36"/>
      <c r="I125" s="33"/>
      <c r="J125" s="33"/>
      <c r="K125" s="33"/>
      <c r="L125" s="37"/>
    </row>
    <row r="126" spans="2:12" ht="18.75" x14ac:dyDescent="0.3">
      <c r="B126" s="18"/>
      <c r="C126" s="33"/>
      <c r="D126" s="34"/>
      <c r="E126" s="35"/>
      <c r="F126" s="35"/>
      <c r="G126" s="35"/>
      <c r="H126" s="36"/>
      <c r="I126" s="33"/>
      <c r="J126" s="33"/>
      <c r="K126" s="33"/>
      <c r="L126" s="37"/>
    </row>
    <row r="127" spans="2:12" ht="18.75" x14ac:dyDescent="0.3">
      <c r="B127" s="18"/>
      <c r="C127" s="33"/>
      <c r="D127" s="34"/>
      <c r="E127" s="35"/>
      <c r="F127" s="35"/>
      <c r="G127" s="35"/>
      <c r="H127" s="36"/>
      <c r="I127" s="33"/>
      <c r="J127" s="33"/>
      <c r="K127" s="33"/>
      <c r="L127" s="37"/>
    </row>
    <row r="128" spans="2:12" ht="18.75" x14ac:dyDescent="0.3">
      <c r="B128" s="18"/>
      <c r="C128" s="33"/>
      <c r="D128" s="34"/>
      <c r="E128" s="35"/>
      <c r="F128" s="35"/>
      <c r="G128" s="35"/>
      <c r="H128" s="36"/>
      <c r="I128" s="33"/>
      <c r="J128" s="33"/>
      <c r="K128" s="33"/>
      <c r="L128" s="37"/>
    </row>
    <row r="129" spans="2:12" ht="18.75" x14ac:dyDescent="0.3">
      <c r="B129" s="18"/>
      <c r="C129" s="33"/>
      <c r="D129" s="34"/>
      <c r="E129" s="35"/>
      <c r="F129" s="35"/>
      <c r="G129" s="35"/>
      <c r="H129" s="36"/>
      <c r="I129" s="33"/>
      <c r="J129" s="33"/>
      <c r="K129" s="33"/>
      <c r="L129" s="37"/>
    </row>
    <row r="130" spans="2:12" ht="18.75" x14ac:dyDescent="0.3">
      <c r="B130" s="18"/>
      <c r="C130" s="33"/>
      <c r="D130" s="34"/>
      <c r="E130" s="35"/>
      <c r="F130" s="35"/>
      <c r="G130" s="35"/>
      <c r="H130" s="36"/>
      <c r="I130" s="33"/>
      <c r="J130" s="33"/>
      <c r="K130" s="33"/>
      <c r="L130" s="37"/>
    </row>
    <row r="131" spans="2:12" ht="18.75" x14ac:dyDescent="0.3">
      <c r="B131" s="18"/>
      <c r="C131" s="33"/>
      <c r="D131" s="34"/>
      <c r="E131" s="35"/>
      <c r="F131" s="35"/>
      <c r="G131" s="35"/>
      <c r="H131" s="36"/>
      <c r="I131" s="33"/>
      <c r="J131" s="33"/>
      <c r="K131" s="33"/>
      <c r="L131" s="37"/>
    </row>
    <row r="132" spans="2:12" ht="18.75" x14ac:dyDescent="0.3">
      <c r="B132" s="18"/>
      <c r="C132" s="33"/>
      <c r="D132" s="34"/>
      <c r="E132" s="35"/>
      <c r="F132" s="35"/>
      <c r="G132" s="35"/>
      <c r="H132" s="36"/>
      <c r="I132" s="33"/>
      <c r="J132" s="33"/>
      <c r="K132" s="33"/>
      <c r="L132" s="37"/>
    </row>
    <row r="133" spans="2:12" ht="18.75" x14ac:dyDescent="0.3">
      <c r="B133" s="18"/>
      <c r="C133" s="33"/>
      <c r="D133" s="34"/>
      <c r="E133" s="35"/>
      <c r="F133" s="35"/>
      <c r="G133" s="35"/>
      <c r="H133" s="36"/>
      <c r="I133" s="33"/>
      <c r="J133" s="33"/>
      <c r="K133" s="33"/>
      <c r="L133" s="37"/>
    </row>
    <row r="134" spans="2:12" ht="18.75" x14ac:dyDescent="0.3">
      <c r="B134" s="18"/>
      <c r="C134" s="33"/>
      <c r="D134" s="34"/>
      <c r="E134" s="35"/>
      <c r="F134" s="35"/>
      <c r="G134" s="35"/>
      <c r="H134" s="36"/>
      <c r="I134" s="33"/>
      <c r="J134" s="33"/>
      <c r="K134" s="33"/>
      <c r="L134" s="37"/>
    </row>
    <row r="135" spans="2:12" ht="18.75" x14ac:dyDescent="0.3">
      <c r="B135" s="18"/>
      <c r="C135" s="33"/>
      <c r="D135" s="34"/>
      <c r="E135" s="35"/>
      <c r="F135" s="35"/>
      <c r="G135" s="35"/>
      <c r="H135" s="36"/>
      <c r="I135" s="33"/>
      <c r="J135" s="33"/>
      <c r="K135" s="33"/>
      <c r="L135" s="37"/>
    </row>
    <row r="136" spans="2:12" ht="18.75" x14ac:dyDescent="0.3">
      <c r="B136" s="18"/>
      <c r="C136" s="33"/>
      <c r="D136" s="34"/>
      <c r="E136" s="35"/>
      <c r="F136" s="35"/>
      <c r="G136" s="35"/>
      <c r="H136" s="36"/>
      <c r="I136" s="33"/>
      <c r="J136" s="33"/>
      <c r="K136" s="33"/>
      <c r="L136" s="37"/>
    </row>
    <row r="137" spans="2:12" ht="18.75" x14ac:dyDescent="0.3">
      <c r="B137" s="18"/>
      <c r="C137" s="33"/>
      <c r="D137" s="34"/>
      <c r="E137" s="35"/>
      <c r="F137" s="35"/>
      <c r="G137" s="35"/>
      <c r="H137" s="36"/>
      <c r="I137" s="33"/>
      <c r="J137" s="33"/>
      <c r="K137" s="33"/>
      <c r="L137" s="37"/>
    </row>
    <row r="138" spans="2:12" ht="18.75" x14ac:dyDescent="0.3">
      <c r="B138" s="18"/>
      <c r="C138" s="33"/>
      <c r="D138" s="34"/>
      <c r="E138" s="35"/>
      <c r="F138" s="35"/>
      <c r="G138" s="35"/>
      <c r="H138" s="36"/>
      <c r="I138" s="33"/>
      <c r="J138" s="33"/>
      <c r="K138" s="33"/>
      <c r="L138" s="37"/>
    </row>
    <row r="139" spans="2:12" ht="18.75" x14ac:dyDescent="0.3">
      <c r="B139" s="18"/>
      <c r="C139" s="33"/>
      <c r="D139" s="34"/>
      <c r="E139" s="35"/>
      <c r="F139" s="35"/>
      <c r="G139" s="35"/>
      <c r="H139" s="36"/>
      <c r="I139" s="33"/>
      <c r="J139" s="33"/>
      <c r="K139" s="33"/>
      <c r="L139" s="37"/>
    </row>
    <row r="140" spans="2:12" ht="18.75" x14ac:dyDescent="0.3">
      <c r="B140" s="18"/>
      <c r="C140" s="33"/>
      <c r="D140" s="34"/>
      <c r="E140" s="35"/>
      <c r="F140" s="35"/>
      <c r="G140" s="35"/>
      <c r="H140" s="36"/>
      <c r="I140" s="33"/>
      <c r="J140" s="33"/>
      <c r="K140" s="33"/>
      <c r="L140" s="37"/>
    </row>
    <row r="141" spans="2:12" ht="18.75" x14ac:dyDescent="0.3">
      <c r="B141" s="18"/>
      <c r="C141" s="33"/>
      <c r="D141" s="34"/>
      <c r="E141" s="35"/>
      <c r="F141" s="35"/>
      <c r="G141" s="35"/>
      <c r="H141" s="36"/>
      <c r="I141" s="33"/>
      <c r="J141" s="33"/>
      <c r="K141" s="33"/>
      <c r="L141" s="37"/>
    </row>
    <row r="142" spans="2:12" ht="18.75" x14ac:dyDescent="0.3">
      <c r="B142" s="18"/>
      <c r="C142" s="33"/>
      <c r="D142" s="34"/>
      <c r="E142" s="35"/>
      <c r="F142" s="35"/>
      <c r="G142" s="35"/>
      <c r="H142" s="36"/>
      <c r="I142" s="33"/>
      <c r="J142" s="33"/>
      <c r="K142" s="33"/>
      <c r="L142" s="37"/>
    </row>
    <row r="143" spans="2:12" ht="18.75" x14ac:dyDescent="0.3">
      <c r="B143" s="18"/>
      <c r="C143" s="33"/>
      <c r="D143" s="34"/>
      <c r="E143" s="35"/>
      <c r="F143" s="35"/>
      <c r="G143" s="35"/>
      <c r="H143" s="36"/>
      <c r="I143" s="33"/>
      <c r="J143" s="33"/>
      <c r="K143" s="33"/>
      <c r="L143" s="37"/>
    </row>
    <row r="144" spans="2:12" ht="18.75" x14ac:dyDescent="0.3">
      <c r="B144" s="18"/>
      <c r="C144" s="33"/>
      <c r="D144" s="34"/>
      <c r="E144" s="35"/>
      <c r="F144" s="35"/>
      <c r="G144" s="35"/>
      <c r="H144" s="36"/>
      <c r="I144" s="33"/>
      <c r="J144" s="33"/>
      <c r="K144" s="33"/>
      <c r="L144" s="37"/>
    </row>
    <row r="145" spans="2:12" ht="18.75" x14ac:dyDescent="0.3">
      <c r="B145" s="18"/>
      <c r="C145" s="33"/>
      <c r="D145" s="34"/>
      <c r="E145" s="35"/>
      <c r="F145" s="35"/>
      <c r="G145" s="35"/>
      <c r="H145" s="36"/>
      <c r="I145" s="33"/>
      <c r="J145" s="33"/>
      <c r="K145" s="33"/>
      <c r="L145" s="37"/>
    </row>
    <row r="146" spans="2:12" ht="18.75" x14ac:dyDescent="0.3">
      <c r="B146" s="18"/>
      <c r="C146" s="33"/>
      <c r="D146" s="34"/>
      <c r="E146" s="35"/>
      <c r="F146" s="35"/>
      <c r="G146" s="35"/>
      <c r="H146" s="36"/>
      <c r="I146" s="33"/>
      <c r="J146" s="33"/>
      <c r="K146" s="33"/>
      <c r="L146" s="37"/>
    </row>
    <row r="147" spans="2:12" ht="18.75" x14ac:dyDescent="0.3">
      <c r="B147" s="18"/>
      <c r="C147" s="33"/>
      <c r="D147" s="34"/>
      <c r="E147" s="35"/>
      <c r="F147" s="35"/>
      <c r="G147" s="35"/>
      <c r="H147" s="36"/>
      <c r="I147" s="33"/>
      <c r="J147" s="33"/>
      <c r="K147" s="33"/>
      <c r="L147" s="37"/>
    </row>
    <row r="148" spans="2:12" ht="18.75" x14ac:dyDescent="0.3">
      <c r="B148" s="18"/>
      <c r="C148" s="33"/>
      <c r="D148" s="34"/>
      <c r="E148" s="35"/>
      <c r="F148" s="35"/>
      <c r="G148" s="35"/>
      <c r="H148" s="36"/>
      <c r="I148" s="33"/>
      <c r="J148" s="33"/>
      <c r="K148" s="33"/>
      <c r="L148" s="37"/>
    </row>
    <row r="149" spans="2:12" ht="18.75" x14ac:dyDescent="0.3">
      <c r="B149" s="18"/>
      <c r="C149" s="33"/>
      <c r="D149" s="34"/>
      <c r="E149" s="35"/>
      <c r="F149" s="35"/>
      <c r="G149" s="35"/>
      <c r="H149" s="36"/>
      <c r="I149" s="33"/>
      <c r="J149" s="33"/>
      <c r="K149" s="33"/>
      <c r="L149" s="37"/>
    </row>
    <row r="150" spans="2:12" ht="18.75" x14ac:dyDescent="0.3">
      <c r="B150" s="18"/>
      <c r="C150" s="33"/>
      <c r="D150" s="34"/>
      <c r="E150" s="35"/>
      <c r="F150" s="35"/>
      <c r="G150" s="35"/>
      <c r="H150" s="36"/>
      <c r="I150" s="33"/>
      <c r="J150" s="33"/>
      <c r="K150" s="33"/>
      <c r="L150" s="37"/>
    </row>
    <row r="151" spans="2:12" ht="18.75" x14ac:dyDescent="0.3">
      <c r="B151" s="18"/>
      <c r="C151" s="33"/>
      <c r="D151" s="34"/>
      <c r="E151" s="35"/>
      <c r="F151" s="35"/>
      <c r="G151" s="35"/>
      <c r="H151" s="36"/>
      <c r="I151" s="33"/>
      <c r="J151" s="33"/>
      <c r="K151" s="33"/>
      <c r="L151" s="37"/>
    </row>
    <row r="152" spans="2:12" ht="18.75" x14ac:dyDescent="0.3">
      <c r="B152" s="18"/>
      <c r="C152" s="33"/>
      <c r="D152" s="34"/>
      <c r="E152" s="35"/>
      <c r="F152" s="35"/>
      <c r="G152" s="35"/>
      <c r="H152" s="36"/>
      <c r="I152" s="33"/>
      <c r="J152" s="33"/>
      <c r="K152" s="33"/>
      <c r="L152" s="37"/>
    </row>
    <row r="153" spans="2:12" ht="18.75" x14ac:dyDescent="0.3">
      <c r="B153" s="18"/>
      <c r="C153" s="33"/>
      <c r="D153" s="34"/>
      <c r="E153" s="35"/>
      <c r="F153" s="35"/>
      <c r="G153" s="35"/>
      <c r="H153" s="36"/>
      <c r="I153" s="33"/>
      <c r="J153" s="33"/>
      <c r="K153" s="33"/>
      <c r="L153" s="37"/>
    </row>
    <row r="154" spans="2:12" ht="18.75" x14ac:dyDescent="0.3">
      <c r="B154" s="18"/>
      <c r="C154" s="33"/>
      <c r="D154" s="34"/>
      <c r="E154" s="35"/>
      <c r="F154" s="35"/>
      <c r="G154" s="35"/>
      <c r="H154" s="36"/>
      <c r="I154" s="33"/>
      <c r="J154" s="33"/>
      <c r="K154" s="33"/>
      <c r="L154" s="37"/>
    </row>
    <row r="155" spans="2:12" ht="18.75" x14ac:dyDescent="0.3">
      <c r="B155" s="18"/>
      <c r="C155" s="33"/>
      <c r="D155" s="34"/>
      <c r="E155" s="35"/>
      <c r="F155" s="35"/>
      <c r="G155" s="35"/>
      <c r="H155" s="36"/>
      <c r="I155" s="33"/>
      <c r="J155" s="33"/>
      <c r="K155" s="33"/>
      <c r="L155" s="37"/>
    </row>
    <row r="156" spans="2:12" ht="18.75" x14ac:dyDescent="0.3">
      <c r="B156" s="18"/>
      <c r="C156" s="33"/>
      <c r="D156" s="34"/>
      <c r="E156" s="35"/>
      <c r="F156" s="35"/>
      <c r="G156" s="35"/>
      <c r="H156" s="36"/>
      <c r="I156" s="33"/>
      <c r="J156" s="33"/>
      <c r="K156" s="33"/>
      <c r="L156" s="37"/>
    </row>
    <row r="157" spans="2:12" ht="18.75" x14ac:dyDescent="0.3">
      <c r="B157" s="18"/>
      <c r="C157" s="33"/>
      <c r="D157" s="34"/>
      <c r="E157" s="35"/>
      <c r="F157" s="35"/>
      <c r="G157" s="35"/>
      <c r="H157" s="36"/>
      <c r="I157" s="33"/>
      <c r="J157" s="33"/>
      <c r="K157" s="33"/>
      <c r="L157" s="37"/>
    </row>
    <row r="158" spans="2:12" ht="18.75" x14ac:dyDescent="0.3">
      <c r="B158" s="18"/>
      <c r="C158" s="33"/>
      <c r="D158" s="34"/>
      <c r="E158" s="35"/>
      <c r="F158" s="35"/>
      <c r="G158" s="35"/>
      <c r="H158" s="36"/>
      <c r="I158" s="33"/>
      <c r="J158" s="33"/>
      <c r="K158" s="33"/>
      <c r="L158" s="37"/>
    </row>
    <row r="159" spans="2:12" ht="18.75" x14ac:dyDescent="0.3">
      <c r="B159" s="18"/>
      <c r="C159" s="33"/>
      <c r="D159" s="34"/>
      <c r="E159" s="35"/>
      <c r="F159" s="35"/>
      <c r="G159" s="35"/>
      <c r="H159" s="36"/>
      <c r="I159" s="33"/>
      <c r="J159" s="33"/>
      <c r="K159" s="33"/>
      <c r="L159" s="37"/>
    </row>
    <row r="160" spans="2:12" ht="18.75" x14ac:dyDescent="0.3">
      <c r="B160" s="18"/>
      <c r="C160" s="33"/>
      <c r="D160" s="34"/>
      <c r="E160" s="35"/>
      <c r="F160" s="35"/>
      <c r="G160" s="35"/>
      <c r="H160" s="36"/>
      <c r="I160" s="33"/>
      <c r="J160" s="33"/>
      <c r="K160" s="33"/>
      <c r="L160" s="37"/>
    </row>
    <row r="161" spans="2:12" ht="18.75" x14ac:dyDescent="0.3">
      <c r="B161" s="18"/>
      <c r="C161" s="33"/>
      <c r="D161" s="34"/>
      <c r="E161" s="35"/>
      <c r="F161" s="35"/>
      <c r="G161" s="35"/>
      <c r="H161" s="36"/>
      <c r="I161" s="33"/>
      <c r="J161" s="33"/>
      <c r="K161" s="33"/>
      <c r="L161" s="37"/>
    </row>
    <row r="162" spans="2:12" ht="18.75" x14ac:dyDescent="0.3">
      <c r="B162" s="18"/>
      <c r="C162" s="33"/>
      <c r="D162" s="34"/>
      <c r="E162" s="35"/>
      <c r="F162" s="35"/>
      <c r="G162" s="35"/>
      <c r="H162" s="36"/>
      <c r="I162" s="33"/>
      <c r="J162" s="33"/>
      <c r="K162" s="33"/>
      <c r="L162" s="37"/>
    </row>
    <row r="163" spans="2:12" ht="18.75" x14ac:dyDescent="0.3">
      <c r="B163" s="18"/>
      <c r="C163" s="33"/>
      <c r="D163" s="34"/>
      <c r="E163" s="35"/>
      <c r="F163" s="35"/>
      <c r="G163" s="35"/>
      <c r="H163" s="36"/>
      <c r="I163" s="33"/>
      <c r="J163" s="33"/>
      <c r="K163" s="33"/>
      <c r="L163" s="37"/>
    </row>
    <row r="164" spans="2:12" ht="18.75" x14ac:dyDescent="0.3">
      <c r="B164" s="18"/>
      <c r="C164" s="33"/>
      <c r="D164" s="34"/>
      <c r="E164" s="35"/>
      <c r="F164" s="35"/>
      <c r="G164" s="35"/>
      <c r="H164" s="36"/>
      <c r="I164" s="33"/>
      <c r="J164" s="33"/>
      <c r="K164" s="33"/>
      <c r="L164" s="37"/>
    </row>
    <row r="165" spans="2:12" ht="18.75" x14ac:dyDescent="0.3">
      <c r="B165" s="18"/>
      <c r="C165" s="33"/>
      <c r="D165" s="34"/>
      <c r="E165" s="35"/>
      <c r="F165" s="35"/>
      <c r="G165" s="35"/>
      <c r="H165" s="36"/>
      <c r="I165" s="33"/>
      <c r="J165" s="33"/>
      <c r="K165" s="33"/>
      <c r="L165" s="37"/>
    </row>
    <row r="166" spans="2:12" ht="18.75" x14ac:dyDescent="0.3">
      <c r="B166" s="18"/>
      <c r="C166" s="33"/>
      <c r="D166" s="34"/>
      <c r="E166" s="35"/>
      <c r="F166" s="35"/>
      <c r="G166" s="35"/>
      <c r="H166" s="36"/>
      <c r="I166" s="33"/>
      <c r="J166" s="33"/>
      <c r="K166" s="33"/>
      <c r="L166" s="37"/>
    </row>
    <row r="167" spans="2:12" ht="18.75" x14ac:dyDescent="0.3">
      <c r="B167" s="18"/>
      <c r="C167" s="33"/>
      <c r="D167" s="34"/>
      <c r="E167" s="35"/>
      <c r="F167" s="35"/>
      <c r="G167" s="35"/>
      <c r="H167" s="36"/>
      <c r="I167" s="33"/>
      <c r="J167" s="33"/>
      <c r="K167" s="33"/>
      <c r="L167" s="37"/>
    </row>
    <row r="168" spans="2:12" ht="18.75" x14ac:dyDescent="0.3">
      <c r="B168" s="18"/>
      <c r="C168" s="33"/>
      <c r="D168" s="34"/>
      <c r="E168" s="35"/>
      <c r="F168" s="35"/>
      <c r="G168" s="35"/>
      <c r="H168" s="36"/>
      <c r="I168" s="33"/>
      <c r="J168" s="33"/>
      <c r="K168" s="33"/>
      <c r="L168" s="37"/>
    </row>
    <row r="169" spans="2:12" ht="18.75" x14ac:dyDescent="0.3">
      <c r="B169" s="18"/>
      <c r="C169" s="33"/>
      <c r="D169" s="34"/>
      <c r="E169" s="35"/>
      <c r="F169" s="35"/>
      <c r="G169" s="35"/>
      <c r="H169" s="36"/>
      <c r="I169" s="33"/>
      <c r="J169" s="33"/>
      <c r="K169" s="33"/>
      <c r="L169" s="37"/>
    </row>
    <row r="170" spans="2:12" ht="18.75" x14ac:dyDescent="0.3">
      <c r="B170" s="18"/>
      <c r="C170" s="33"/>
      <c r="D170" s="34"/>
      <c r="E170" s="35"/>
      <c r="F170" s="35"/>
      <c r="G170" s="35"/>
      <c r="H170" s="36"/>
      <c r="I170" s="33"/>
      <c r="J170" s="33"/>
      <c r="K170" s="33"/>
      <c r="L170" s="37"/>
    </row>
    <row r="171" spans="2:12" ht="18.75" x14ac:dyDescent="0.3">
      <c r="B171" s="18"/>
      <c r="C171" s="33"/>
      <c r="D171" s="34"/>
      <c r="E171" s="35"/>
      <c r="F171" s="35"/>
      <c r="G171" s="35"/>
      <c r="H171" s="36"/>
      <c r="I171" s="33"/>
      <c r="J171" s="33"/>
      <c r="K171" s="33"/>
      <c r="L171" s="37"/>
    </row>
    <row r="172" spans="2:12" ht="18.75" x14ac:dyDescent="0.3">
      <c r="B172" s="18"/>
      <c r="C172" s="33"/>
      <c r="D172" s="34"/>
      <c r="E172" s="35"/>
      <c r="F172" s="35"/>
      <c r="G172" s="35"/>
      <c r="H172" s="36"/>
      <c r="I172" s="33"/>
      <c r="J172" s="33"/>
      <c r="K172" s="33"/>
      <c r="L172" s="37"/>
    </row>
    <row r="173" spans="2:12" ht="18.75" x14ac:dyDescent="0.3">
      <c r="B173" s="18"/>
      <c r="C173" s="33"/>
      <c r="D173" s="34"/>
      <c r="E173" s="35"/>
      <c r="F173" s="35"/>
      <c r="G173" s="35"/>
      <c r="H173" s="36"/>
      <c r="I173" s="33"/>
      <c r="J173" s="33"/>
      <c r="K173" s="33"/>
      <c r="L173" s="37"/>
    </row>
    <row r="174" spans="2:12" ht="18.75" x14ac:dyDescent="0.3">
      <c r="B174" s="18"/>
      <c r="C174" s="33"/>
      <c r="D174" s="34"/>
      <c r="E174" s="35"/>
      <c r="F174" s="35"/>
      <c r="G174" s="35"/>
      <c r="H174" s="36"/>
      <c r="I174" s="33"/>
      <c r="J174" s="33"/>
      <c r="K174" s="33"/>
      <c r="L174" s="37"/>
    </row>
    <row r="175" spans="2:12" ht="18.75" x14ac:dyDescent="0.3">
      <c r="B175" s="18"/>
      <c r="C175" s="33"/>
      <c r="D175" s="34"/>
      <c r="E175" s="35"/>
      <c r="F175" s="35"/>
      <c r="G175" s="35"/>
      <c r="H175" s="36"/>
      <c r="I175" s="33"/>
      <c r="J175" s="33"/>
      <c r="K175" s="33"/>
      <c r="L175" s="37"/>
    </row>
    <row r="176" spans="2:12" ht="18.75" x14ac:dyDescent="0.3">
      <c r="B176" s="18"/>
      <c r="C176" s="33"/>
      <c r="D176" s="34"/>
      <c r="E176" s="35"/>
      <c r="F176" s="35"/>
      <c r="G176" s="35"/>
      <c r="H176" s="36"/>
      <c r="I176" s="33"/>
      <c r="J176" s="33"/>
      <c r="K176" s="33"/>
      <c r="L176" s="37"/>
    </row>
    <row r="177" spans="2:12" ht="18.75" x14ac:dyDescent="0.3">
      <c r="B177" s="18"/>
      <c r="C177" s="33"/>
      <c r="D177" s="34"/>
      <c r="E177" s="35"/>
      <c r="F177" s="35"/>
      <c r="G177" s="35"/>
      <c r="H177" s="36"/>
      <c r="I177" s="33"/>
      <c r="J177" s="33"/>
      <c r="K177" s="33"/>
      <c r="L177" s="37"/>
    </row>
    <row r="178" spans="2:12" ht="18.75" x14ac:dyDescent="0.3">
      <c r="B178" s="18"/>
      <c r="C178" s="33"/>
      <c r="D178" s="34"/>
      <c r="E178" s="35"/>
      <c r="F178" s="35"/>
      <c r="G178" s="35"/>
      <c r="H178" s="36"/>
      <c r="I178" s="33"/>
      <c r="J178" s="33"/>
      <c r="K178" s="33"/>
      <c r="L178" s="37"/>
    </row>
    <row r="179" spans="2:12" ht="18.75" x14ac:dyDescent="0.3">
      <c r="B179" s="18"/>
      <c r="C179" s="33"/>
      <c r="D179" s="34"/>
      <c r="E179" s="35"/>
      <c r="F179" s="35"/>
      <c r="G179" s="35"/>
      <c r="H179" s="36"/>
      <c r="I179" s="33"/>
      <c r="J179" s="33"/>
      <c r="K179" s="33"/>
      <c r="L179" s="37"/>
    </row>
    <row r="180" spans="2:12" ht="18.75" x14ac:dyDescent="0.3">
      <c r="B180" s="18"/>
      <c r="C180" s="33"/>
      <c r="D180" s="34"/>
      <c r="E180" s="35"/>
      <c r="F180" s="35"/>
      <c r="G180" s="35"/>
      <c r="H180" s="36"/>
      <c r="I180" s="33"/>
      <c r="J180" s="33"/>
      <c r="K180" s="33"/>
      <c r="L180" s="37"/>
    </row>
    <row r="181" spans="2:12" ht="18.75" x14ac:dyDescent="0.3">
      <c r="B181" s="18"/>
      <c r="C181" s="33"/>
      <c r="D181" s="34"/>
      <c r="E181" s="35"/>
      <c r="F181" s="35"/>
      <c r="G181" s="35"/>
      <c r="H181" s="36"/>
      <c r="I181" s="33"/>
      <c r="J181" s="33"/>
      <c r="K181" s="33"/>
      <c r="L181" s="37"/>
    </row>
    <row r="182" spans="2:12" ht="18.75" x14ac:dyDescent="0.3">
      <c r="B182" s="18"/>
      <c r="C182" s="33"/>
      <c r="D182" s="34"/>
      <c r="E182" s="35"/>
      <c r="F182" s="35"/>
      <c r="G182" s="35"/>
      <c r="H182" s="36"/>
      <c r="I182" s="33"/>
      <c r="J182" s="33"/>
      <c r="K182" s="33"/>
      <c r="L182" s="37"/>
    </row>
    <row r="183" spans="2:12" ht="18.75" x14ac:dyDescent="0.3">
      <c r="B183" s="18"/>
      <c r="C183" s="33"/>
      <c r="D183" s="34"/>
      <c r="E183" s="35"/>
      <c r="F183" s="35"/>
      <c r="G183" s="35"/>
      <c r="H183" s="36"/>
      <c r="I183" s="33"/>
      <c r="J183" s="33"/>
      <c r="K183" s="33"/>
      <c r="L183" s="37"/>
    </row>
    <row r="184" spans="2:12" ht="18.75" x14ac:dyDescent="0.3">
      <c r="B184" s="18"/>
      <c r="C184" s="33"/>
      <c r="D184" s="34"/>
      <c r="E184" s="35"/>
      <c r="F184" s="35"/>
      <c r="G184" s="35"/>
      <c r="H184" s="36"/>
      <c r="I184" s="33"/>
      <c r="J184" s="33"/>
      <c r="K184" s="33"/>
      <c r="L184" s="37"/>
    </row>
    <row r="185" spans="2:12" ht="18.75" x14ac:dyDescent="0.3">
      <c r="B185" s="18"/>
      <c r="C185" s="33"/>
      <c r="D185" s="34"/>
      <c r="E185" s="35"/>
      <c r="F185" s="35"/>
      <c r="G185" s="35"/>
      <c r="H185" s="36"/>
      <c r="I185" s="33"/>
      <c r="J185" s="33"/>
      <c r="K185" s="33"/>
      <c r="L185" s="37"/>
    </row>
    <row r="186" spans="2:12" ht="18.75" x14ac:dyDescent="0.3">
      <c r="B186" s="18"/>
      <c r="C186" s="33"/>
      <c r="D186" s="34"/>
      <c r="E186" s="35"/>
      <c r="F186" s="35"/>
      <c r="G186" s="35"/>
      <c r="H186" s="36"/>
      <c r="I186" s="33"/>
      <c r="J186" s="33"/>
      <c r="K186" s="33"/>
      <c r="L186" s="37"/>
    </row>
    <row r="187" spans="2:12" ht="18.75" x14ac:dyDescent="0.3">
      <c r="B187" s="18"/>
      <c r="C187" s="33"/>
      <c r="D187" s="34"/>
      <c r="E187" s="35"/>
      <c r="F187" s="35"/>
      <c r="G187" s="35"/>
      <c r="H187" s="36"/>
      <c r="I187" s="33"/>
      <c r="J187" s="33"/>
      <c r="K187" s="33"/>
      <c r="L187" s="37"/>
    </row>
    <row r="188" spans="2:12" ht="18.75" x14ac:dyDescent="0.3">
      <c r="B188" s="18"/>
      <c r="C188" s="33"/>
      <c r="D188" s="34"/>
      <c r="E188" s="35"/>
      <c r="F188" s="35"/>
      <c r="G188" s="35"/>
      <c r="H188" s="36"/>
      <c r="I188" s="33"/>
      <c r="J188" s="33"/>
      <c r="K188" s="33"/>
      <c r="L188" s="37"/>
    </row>
    <row r="189" spans="2:12" ht="18.75" x14ac:dyDescent="0.3">
      <c r="B189" s="18"/>
      <c r="C189" s="33"/>
      <c r="D189" s="34"/>
      <c r="E189" s="35"/>
      <c r="F189" s="35"/>
      <c r="G189" s="35"/>
      <c r="H189" s="36"/>
      <c r="I189" s="33"/>
      <c r="J189" s="33"/>
      <c r="K189" s="33"/>
      <c r="L189" s="37"/>
    </row>
    <row r="190" spans="2:12" ht="18.75" x14ac:dyDescent="0.3">
      <c r="B190" s="18"/>
      <c r="C190" s="33"/>
      <c r="D190" s="34"/>
      <c r="E190" s="35"/>
      <c r="F190" s="35"/>
      <c r="G190" s="35"/>
      <c r="H190" s="36"/>
      <c r="I190" s="33"/>
      <c r="J190" s="33"/>
      <c r="K190" s="33"/>
      <c r="L190" s="37"/>
    </row>
    <row r="191" spans="2:12" ht="18.75" x14ac:dyDescent="0.3">
      <c r="B191" s="18"/>
      <c r="C191" s="33"/>
      <c r="D191" s="34"/>
      <c r="E191" s="35"/>
      <c r="F191" s="35"/>
      <c r="G191" s="35"/>
      <c r="H191" s="36"/>
      <c r="I191" s="33"/>
      <c r="J191" s="33"/>
      <c r="K191" s="33"/>
      <c r="L191" s="37"/>
    </row>
    <row r="192" spans="2:12" ht="18.75" x14ac:dyDescent="0.3">
      <c r="B192" s="18"/>
      <c r="C192" s="33"/>
      <c r="D192" s="34"/>
      <c r="E192" s="35"/>
      <c r="F192" s="35"/>
      <c r="G192" s="35"/>
      <c r="H192" s="36"/>
      <c r="I192" s="33"/>
      <c r="J192" s="33"/>
      <c r="K192" s="33"/>
      <c r="L192" s="37"/>
    </row>
    <row r="193" spans="2:12" ht="18.75" x14ac:dyDescent="0.3">
      <c r="B193" s="18"/>
      <c r="C193" s="33"/>
      <c r="D193" s="34"/>
      <c r="E193" s="35"/>
      <c r="F193" s="35"/>
      <c r="G193" s="35"/>
      <c r="H193" s="36"/>
      <c r="I193" s="33"/>
      <c r="J193" s="33"/>
      <c r="K193" s="33"/>
      <c r="L193" s="37"/>
    </row>
    <row r="194" spans="2:12" ht="18.75" x14ac:dyDescent="0.3">
      <c r="B194" s="18"/>
      <c r="C194" s="33"/>
      <c r="D194" s="34"/>
      <c r="E194" s="35"/>
      <c r="F194" s="35"/>
      <c r="G194" s="35"/>
      <c r="H194" s="36"/>
      <c r="I194" s="33"/>
      <c r="J194" s="33"/>
      <c r="K194" s="33"/>
      <c r="L194" s="37"/>
    </row>
    <row r="195" spans="2:12" ht="18.75" x14ac:dyDescent="0.3">
      <c r="B195" s="18"/>
      <c r="C195" s="33"/>
      <c r="D195" s="34"/>
      <c r="E195" s="35"/>
      <c r="F195" s="35"/>
      <c r="G195" s="35"/>
      <c r="H195" s="36"/>
      <c r="I195" s="33"/>
      <c r="J195" s="33"/>
      <c r="K195" s="33"/>
      <c r="L195" s="37"/>
    </row>
    <row r="196" spans="2:12" ht="18.75" x14ac:dyDescent="0.3">
      <c r="B196" s="18"/>
      <c r="C196" s="33"/>
      <c r="D196" s="34"/>
      <c r="E196" s="35"/>
      <c r="F196" s="35"/>
      <c r="G196" s="35"/>
      <c r="H196" s="36"/>
      <c r="I196" s="33"/>
      <c r="J196" s="33"/>
      <c r="K196" s="33"/>
      <c r="L196" s="37"/>
    </row>
    <row r="197" spans="2:12" ht="18.75" x14ac:dyDescent="0.3">
      <c r="B197" s="18"/>
      <c r="C197" s="33"/>
      <c r="D197" s="34"/>
      <c r="E197" s="35"/>
      <c r="F197" s="35"/>
      <c r="G197" s="35"/>
      <c r="H197" s="36"/>
      <c r="I197" s="33"/>
      <c r="J197" s="33"/>
      <c r="K197" s="33"/>
      <c r="L197" s="37"/>
    </row>
    <row r="198" spans="2:12" ht="18.75" x14ac:dyDescent="0.3">
      <c r="B198" s="18"/>
      <c r="C198" s="33"/>
      <c r="D198" s="34"/>
      <c r="E198" s="35"/>
      <c r="F198" s="35"/>
      <c r="G198" s="35"/>
      <c r="H198" s="36"/>
      <c r="I198" s="33"/>
      <c r="J198" s="33"/>
      <c r="K198" s="33"/>
      <c r="L198" s="37"/>
    </row>
    <row r="199" spans="2:12" ht="18.75" x14ac:dyDescent="0.3">
      <c r="B199" s="18"/>
      <c r="C199" s="33"/>
      <c r="D199" s="34"/>
      <c r="E199" s="35"/>
      <c r="F199" s="35"/>
      <c r="G199" s="35"/>
      <c r="H199" s="36"/>
      <c r="I199" s="33"/>
      <c r="J199" s="33"/>
      <c r="K199" s="33"/>
      <c r="L199" s="37"/>
    </row>
    <row r="200" spans="2:12" ht="18.75" x14ac:dyDescent="0.3">
      <c r="B200" s="18"/>
      <c r="C200" s="33"/>
      <c r="D200" s="34"/>
      <c r="E200" s="35"/>
      <c r="F200" s="35"/>
      <c r="G200" s="35"/>
      <c r="H200" s="36"/>
      <c r="I200" s="33"/>
      <c r="J200" s="33"/>
      <c r="K200" s="33"/>
      <c r="L200" s="37"/>
    </row>
    <row r="201" spans="2:12" ht="18.75" x14ac:dyDescent="0.3">
      <c r="B201" s="18"/>
      <c r="C201" s="33"/>
      <c r="D201" s="34"/>
      <c r="E201" s="35"/>
      <c r="F201" s="35"/>
      <c r="G201" s="35"/>
      <c r="H201" s="36"/>
      <c r="I201" s="33"/>
      <c r="J201" s="33"/>
      <c r="K201" s="33"/>
      <c r="L201" s="37"/>
    </row>
    <row r="202" spans="2:12" ht="18.75" x14ac:dyDescent="0.3">
      <c r="B202" s="18"/>
      <c r="C202" s="33"/>
      <c r="D202" s="34"/>
      <c r="E202" s="35"/>
      <c r="F202" s="35"/>
      <c r="G202" s="35"/>
      <c r="H202" s="36"/>
      <c r="I202" s="33"/>
      <c r="J202" s="33"/>
      <c r="K202" s="33"/>
      <c r="L202" s="37"/>
    </row>
    <row r="203" spans="2:12" ht="18.75" x14ac:dyDescent="0.3">
      <c r="B203" s="18"/>
      <c r="C203" s="33"/>
      <c r="D203" s="34"/>
      <c r="E203" s="35"/>
      <c r="F203" s="35"/>
      <c r="G203" s="35"/>
      <c r="H203" s="36"/>
      <c r="I203" s="33"/>
      <c r="J203" s="33"/>
      <c r="K203" s="33"/>
      <c r="L203" s="37"/>
    </row>
    <row r="204" spans="2:12" ht="18.75" x14ac:dyDescent="0.3">
      <c r="B204" s="18"/>
      <c r="C204" s="33"/>
      <c r="D204" s="34"/>
      <c r="E204" s="35"/>
      <c r="F204" s="35"/>
      <c r="G204" s="35"/>
      <c r="H204" s="36"/>
      <c r="I204" s="33"/>
      <c r="J204" s="33"/>
      <c r="K204" s="33"/>
      <c r="L204" s="37"/>
    </row>
    <row r="205" spans="2:12" ht="18.75" x14ac:dyDescent="0.3">
      <c r="B205" s="18"/>
      <c r="C205" s="33"/>
      <c r="D205" s="34"/>
      <c r="E205" s="35"/>
      <c r="F205" s="35"/>
      <c r="G205" s="35"/>
      <c r="H205" s="36"/>
      <c r="I205" s="33"/>
      <c r="J205" s="33"/>
      <c r="K205" s="33"/>
      <c r="L205" s="37"/>
    </row>
    <row r="206" spans="2:12" ht="18.75" x14ac:dyDescent="0.3">
      <c r="B206" s="18"/>
      <c r="C206" s="33"/>
      <c r="D206" s="34"/>
      <c r="E206" s="35"/>
      <c r="F206" s="35"/>
      <c r="G206" s="35"/>
      <c r="H206" s="36"/>
      <c r="I206" s="33"/>
      <c r="J206" s="33"/>
      <c r="K206" s="33"/>
      <c r="L206" s="37"/>
    </row>
    <row r="207" spans="2:12" ht="18.75" x14ac:dyDescent="0.3">
      <c r="B207" s="18"/>
      <c r="C207" s="33"/>
      <c r="D207" s="34"/>
      <c r="E207" s="35"/>
      <c r="F207" s="35"/>
      <c r="G207" s="35"/>
      <c r="H207" s="36"/>
      <c r="I207" s="33"/>
      <c r="J207" s="33"/>
      <c r="K207" s="33"/>
      <c r="L207" s="37"/>
    </row>
    <row r="208" spans="2:12" ht="18.75" x14ac:dyDescent="0.3">
      <c r="B208" s="18"/>
      <c r="C208" s="33"/>
      <c r="D208" s="34"/>
      <c r="E208" s="35"/>
      <c r="F208" s="35"/>
      <c r="G208" s="35"/>
      <c r="H208" s="36"/>
      <c r="I208" s="33"/>
      <c r="J208" s="33"/>
      <c r="K208" s="33"/>
      <c r="L208" s="37"/>
    </row>
    <row r="209" spans="2:12" ht="18.75" x14ac:dyDescent="0.3">
      <c r="B209" s="18"/>
      <c r="C209" s="33"/>
      <c r="D209" s="34"/>
      <c r="E209" s="35"/>
      <c r="F209" s="35"/>
      <c r="G209" s="35"/>
      <c r="H209" s="36"/>
      <c r="I209" s="33"/>
      <c r="J209" s="33"/>
      <c r="K209" s="33"/>
      <c r="L209" s="37"/>
    </row>
    <row r="210" spans="2:12" ht="18.75" x14ac:dyDescent="0.3">
      <c r="B210" s="18"/>
      <c r="C210" s="33"/>
      <c r="D210" s="34"/>
      <c r="E210" s="35"/>
      <c r="F210" s="35"/>
      <c r="G210" s="35"/>
      <c r="H210" s="36"/>
      <c r="I210" s="33"/>
      <c r="J210" s="33"/>
      <c r="K210" s="33"/>
      <c r="L210" s="37"/>
    </row>
    <row r="211" spans="2:12" ht="18.75" x14ac:dyDescent="0.3">
      <c r="B211" s="18"/>
      <c r="C211" s="33"/>
      <c r="D211" s="34"/>
      <c r="E211" s="35"/>
      <c r="F211" s="35"/>
      <c r="G211" s="35"/>
      <c r="H211" s="36"/>
      <c r="I211" s="33"/>
      <c r="J211" s="33"/>
      <c r="K211" s="33"/>
      <c r="L211" s="37"/>
    </row>
    <row r="212" spans="2:12" ht="18.75" x14ac:dyDescent="0.3">
      <c r="B212" s="18"/>
      <c r="C212" s="33"/>
      <c r="D212" s="34"/>
      <c r="E212" s="35"/>
      <c r="F212" s="35"/>
      <c r="G212" s="35"/>
      <c r="H212" s="36"/>
      <c r="I212" s="33"/>
      <c r="J212" s="33"/>
      <c r="K212" s="33"/>
      <c r="L212" s="37"/>
    </row>
    <row r="213" spans="2:12" ht="18.75" x14ac:dyDescent="0.3">
      <c r="B213" s="18"/>
      <c r="C213" s="33"/>
      <c r="D213" s="34"/>
      <c r="E213" s="35"/>
      <c r="F213" s="35"/>
      <c r="G213" s="35"/>
      <c r="H213" s="36"/>
      <c r="I213" s="33"/>
      <c r="J213" s="33"/>
      <c r="K213" s="33"/>
      <c r="L213" s="37"/>
    </row>
    <row r="214" spans="2:12" ht="18.75" x14ac:dyDescent="0.3">
      <c r="B214" s="18"/>
      <c r="C214" s="33"/>
      <c r="D214" s="34"/>
      <c r="E214" s="35"/>
      <c r="F214" s="35"/>
      <c r="G214" s="35"/>
      <c r="H214" s="36"/>
      <c r="I214" s="33"/>
      <c r="J214" s="33"/>
      <c r="K214" s="33"/>
      <c r="L214" s="37"/>
    </row>
    <row r="215" spans="2:12" ht="18.75" x14ac:dyDescent="0.3">
      <c r="B215" s="18"/>
      <c r="C215" s="33"/>
      <c r="D215" s="34"/>
      <c r="E215" s="35"/>
      <c r="F215" s="35"/>
      <c r="G215" s="35"/>
      <c r="H215" s="36"/>
      <c r="I215" s="33"/>
      <c r="J215" s="33"/>
      <c r="K215" s="33"/>
      <c r="L215" s="37"/>
    </row>
    <row r="216" spans="2:12" ht="18.75" x14ac:dyDescent="0.3">
      <c r="B216" s="18"/>
      <c r="C216" s="33"/>
      <c r="D216" s="34"/>
      <c r="E216" s="35"/>
      <c r="F216" s="35"/>
      <c r="G216" s="35"/>
      <c r="H216" s="36"/>
      <c r="I216" s="33"/>
      <c r="J216" s="33"/>
      <c r="K216" s="33"/>
      <c r="L216" s="37"/>
    </row>
    <row r="217" spans="2:12" ht="18.75" x14ac:dyDescent="0.3">
      <c r="B217" s="18"/>
      <c r="C217" s="33"/>
      <c r="D217" s="34"/>
      <c r="E217" s="35"/>
      <c r="F217" s="35"/>
      <c r="G217" s="35"/>
      <c r="H217" s="36"/>
      <c r="I217" s="33"/>
      <c r="J217" s="33"/>
      <c r="K217" s="33"/>
      <c r="L217" s="37"/>
    </row>
    <row r="218" spans="2:12" ht="18.75" x14ac:dyDescent="0.3">
      <c r="B218" s="18"/>
      <c r="C218" s="33"/>
      <c r="D218" s="34"/>
      <c r="E218" s="35"/>
      <c r="F218" s="35"/>
      <c r="G218" s="35"/>
      <c r="H218" s="36"/>
      <c r="I218" s="33"/>
      <c r="J218" s="33"/>
      <c r="K218" s="33"/>
      <c r="L218" s="37"/>
    </row>
    <row r="219" spans="2:12" ht="18.75" x14ac:dyDescent="0.3">
      <c r="B219" s="18"/>
      <c r="C219" s="33"/>
      <c r="D219" s="34"/>
      <c r="E219" s="35"/>
      <c r="F219" s="35"/>
      <c r="G219" s="35"/>
      <c r="H219" s="36"/>
      <c r="I219" s="33"/>
      <c r="J219" s="33"/>
      <c r="K219" s="33"/>
      <c r="L219" s="37"/>
    </row>
    <row r="220" spans="2:12" ht="18.75" x14ac:dyDescent="0.3">
      <c r="B220" s="18"/>
      <c r="C220" s="33"/>
      <c r="D220" s="34"/>
      <c r="E220" s="35"/>
      <c r="F220" s="35"/>
      <c r="G220" s="35"/>
      <c r="H220" s="36"/>
      <c r="I220" s="33"/>
      <c r="J220" s="33"/>
      <c r="K220" s="33"/>
      <c r="L220" s="37"/>
    </row>
    <row r="221" spans="2:12" ht="18.75" x14ac:dyDescent="0.3">
      <c r="B221" s="18"/>
      <c r="C221" s="33"/>
      <c r="D221" s="34"/>
      <c r="E221" s="35"/>
      <c r="F221" s="35"/>
      <c r="G221" s="35"/>
      <c r="H221" s="36"/>
      <c r="I221" s="33"/>
      <c r="J221" s="33"/>
      <c r="K221" s="33"/>
      <c r="L221" s="37"/>
    </row>
    <row r="222" spans="2:12" ht="18.75" x14ac:dyDescent="0.3">
      <c r="B222" s="18"/>
      <c r="C222" s="33"/>
      <c r="D222" s="34"/>
      <c r="E222" s="35"/>
      <c r="F222" s="35"/>
      <c r="G222" s="35"/>
      <c r="H222" s="36"/>
      <c r="I222" s="33"/>
      <c r="J222" s="33"/>
      <c r="K222" s="33"/>
      <c r="L222" s="37"/>
    </row>
    <row r="223" spans="2:12" ht="18.75" x14ac:dyDescent="0.3">
      <c r="B223" s="18"/>
      <c r="C223" s="33"/>
      <c r="D223" s="34"/>
      <c r="E223" s="35"/>
      <c r="F223" s="35"/>
      <c r="G223" s="35"/>
      <c r="H223" s="36"/>
      <c r="I223" s="33"/>
      <c r="J223" s="33"/>
      <c r="K223" s="33"/>
      <c r="L223" s="37"/>
    </row>
    <row r="224" spans="2:12" ht="18.75" x14ac:dyDescent="0.3">
      <c r="B224" s="18"/>
      <c r="C224" s="33"/>
      <c r="D224" s="34"/>
      <c r="E224" s="35"/>
      <c r="F224" s="35"/>
      <c r="G224" s="35"/>
      <c r="H224" s="36"/>
      <c r="I224" s="33"/>
      <c r="J224" s="33"/>
      <c r="K224" s="33"/>
      <c r="L224" s="37"/>
    </row>
    <row r="225" spans="2:12" ht="18.75" x14ac:dyDescent="0.3">
      <c r="B225" s="18"/>
      <c r="C225" s="33"/>
      <c r="D225" s="34"/>
      <c r="E225" s="35"/>
      <c r="F225" s="35"/>
      <c r="G225" s="35"/>
      <c r="H225" s="36"/>
      <c r="I225" s="33"/>
      <c r="J225" s="33"/>
      <c r="K225" s="33"/>
      <c r="L225" s="37"/>
    </row>
    <row r="226" spans="2:12" ht="18.75" x14ac:dyDescent="0.3">
      <c r="B226" s="18"/>
      <c r="C226" s="33"/>
      <c r="D226" s="34"/>
      <c r="E226" s="35"/>
      <c r="F226" s="35"/>
      <c r="G226" s="35"/>
      <c r="H226" s="36"/>
      <c r="I226" s="33"/>
      <c r="J226" s="33"/>
      <c r="K226" s="33"/>
      <c r="L226" s="37"/>
    </row>
    <row r="227" spans="2:12" ht="18.75" x14ac:dyDescent="0.3">
      <c r="B227" s="18"/>
      <c r="C227" s="33"/>
      <c r="D227" s="34"/>
      <c r="E227" s="35"/>
      <c r="F227" s="35"/>
      <c r="G227" s="35"/>
      <c r="H227" s="36"/>
      <c r="I227" s="33"/>
      <c r="J227" s="33"/>
      <c r="K227" s="33"/>
      <c r="L227" s="37"/>
    </row>
    <row r="228" spans="2:12" ht="18.75" x14ac:dyDescent="0.3">
      <c r="B228" s="18"/>
      <c r="C228" s="33"/>
      <c r="D228" s="34"/>
      <c r="E228" s="35"/>
      <c r="F228" s="35"/>
      <c r="G228" s="35"/>
      <c r="H228" s="36"/>
      <c r="I228" s="33"/>
      <c r="J228" s="33"/>
      <c r="K228" s="33"/>
      <c r="L228" s="37"/>
    </row>
    <row r="229" spans="2:12" ht="18.75" x14ac:dyDescent="0.3">
      <c r="B229" s="18"/>
      <c r="C229" s="33"/>
      <c r="D229" s="34"/>
      <c r="E229" s="35"/>
      <c r="F229" s="35"/>
      <c r="G229" s="35"/>
      <c r="H229" s="36"/>
      <c r="I229" s="33"/>
      <c r="J229" s="33"/>
      <c r="K229" s="33"/>
      <c r="L229" s="37"/>
    </row>
    <row r="230" spans="2:12" ht="18.75" x14ac:dyDescent="0.3">
      <c r="B230" s="18"/>
      <c r="C230" s="33"/>
      <c r="D230" s="34"/>
      <c r="E230" s="35"/>
      <c r="F230" s="35"/>
      <c r="G230" s="35"/>
      <c r="H230" s="36"/>
      <c r="I230" s="33"/>
      <c r="J230" s="33"/>
      <c r="K230" s="33"/>
      <c r="L230" s="37"/>
    </row>
    <row r="231" spans="2:12" ht="18.75" x14ac:dyDescent="0.3">
      <c r="B231" s="18"/>
      <c r="C231" s="33"/>
      <c r="D231" s="34"/>
      <c r="E231" s="35"/>
      <c r="F231" s="35"/>
      <c r="G231" s="35"/>
      <c r="H231" s="36"/>
      <c r="I231" s="33"/>
      <c r="J231" s="33"/>
      <c r="K231" s="33"/>
      <c r="L231" s="37"/>
    </row>
    <row r="232" spans="2:12" ht="18.75" x14ac:dyDescent="0.3">
      <c r="B232" s="18"/>
      <c r="C232" s="33"/>
      <c r="D232" s="34"/>
      <c r="E232" s="35"/>
      <c r="F232" s="35"/>
      <c r="G232" s="35"/>
      <c r="H232" s="36"/>
      <c r="I232" s="33"/>
      <c r="J232" s="33"/>
      <c r="K232" s="33"/>
      <c r="L232" s="37"/>
    </row>
    <row r="233" spans="2:12" ht="18.75" x14ac:dyDescent="0.3">
      <c r="B233" s="18"/>
      <c r="C233" s="33"/>
      <c r="D233" s="34"/>
      <c r="E233" s="35"/>
      <c r="F233" s="35"/>
      <c r="G233" s="35"/>
      <c r="H233" s="36"/>
      <c r="I233" s="33"/>
      <c r="J233" s="33"/>
      <c r="K233" s="33"/>
      <c r="L233" s="37"/>
    </row>
    <row r="234" spans="2:12" ht="18.75" x14ac:dyDescent="0.3">
      <c r="B234" s="18"/>
      <c r="C234" s="33"/>
      <c r="D234" s="34"/>
      <c r="E234" s="35"/>
      <c r="F234" s="35"/>
      <c r="G234" s="35"/>
      <c r="H234" s="36"/>
      <c r="I234" s="33"/>
      <c r="J234" s="33"/>
      <c r="K234" s="33"/>
      <c r="L234" s="37"/>
    </row>
    <row r="235" spans="2:12" ht="18.75" x14ac:dyDescent="0.3">
      <c r="B235" s="18"/>
      <c r="C235" s="33"/>
      <c r="D235" s="34"/>
      <c r="E235" s="35"/>
      <c r="F235" s="35"/>
      <c r="G235" s="35"/>
      <c r="H235" s="36"/>
      <c r="I235" s="33"/>
      <c r="J235" s="33"/>
      <c r="K235" s="33"/>
      <c r="L235" s="37"/>
    </row>
    <row r="236" spans="2:12" ht="18.75" x14ac:dyDescent="0.3">
      <c r="B236" s="18"/>
      <c r="C236" s="33"/>
      <c r="D236" s="34"/>
      <c r="E236" s="35"/>
      <c r="F236" s="35"/>
      <c r="G236" s="35"/>
      <c r="H236" s="36"/>
      <c r="I236" s="33"/>
      <c r="J236" s="33"/>
      <c r="K236" s="33"/>
      <c r="L236" s="37"/>
    </row>
    <row r="237" spans="2:12" ht="18.75" x14ac:dyDescent="0.3">
      <c r="B237" s="18"/>
      <c r="C237" s="33"/>
      <c r="D237" s="34"/>
      <c r="E237" s="35"/>
      <c r="F237" s="35"/>
      <c r="G237" s="35"/>
      <c r="H237" s="36"/>
      <c r="I237" s="33"/>
      <c r="J237" s="33"/>
      <c r="K237" s="33"/>
      <c r="L237" s="37"/>
    </row>
    <row r="238" spans="2:12" ht="18.75" x14ac:dyDescent="0.3">
      <c r="B238" s="18"/>
      <c r="C238" s="33"/>
      <c r="D238" s="34"/>
      <c r="E238" s="35"/>
      <c r="F238" s="35"/>
      <c r="G238" s="35"/>
      <c r="H238" s="36"/>
      <c r="I238" s="33"/>
      <c r="J238" s="33"/>
      <c r="K238" s="33"/>
      <c r="L238" s="37"/>
    </row>
    <row r="239" spans="2:12" ht="18.75" x14ac:dyDescent="0.3">
      <c r="B239" s="18"/>
      <c r="C239" s="33"/>
      <c r="D239" s="34"/>
      <c r="E239" s="35"/>
      <c r="F239" s="35"/>
      <c r="G239" s="35"/>
      <c r="H239" s="36"/>
      <c r="I239" s="33"/>
      <c r="J239" s="33"/>
      <c r="K239" s="33"/>
      <c r="L239" s="37"/>
    </row>
    <row r="240" spans="2:12" ht="18.75" x14ac:dyDescent="0.3">
      <c r="B240" s="18"/>
      <c r="C240" s="33"/>
      <c r="D240" s="34"/>
      <c r="E240" s="35"/>
      <c r="F240" s="35"/>
      <c r="G240" s="35"/>
      <c r="H240" s="36"/>
      <c r="I240" s="33"/>
      <c r="J240" s="33"/>
      <c r="K240" s="33"/>
      <c r="L240" s="37"/>
    </row>
    <row r="241" spans="2:12" ht="18.75" x14ac:dyDescent="0.3">
      <c r="B241" s="18"/>
      <c r="C241" s="33"/>
      <c r="D241" s="34"/>
      <c r="E241" s="35"/>
      <c r="F241" s="35"/>
      <c r="G241" s="35"/>
      <c r="H241" s="36"/>
      <c r="I241" s="33"/>
      <c r="J241" s="33"/>
      <c r="K241" s="33"/>
      <c r="L241" s="37"/>
    </row>
    <row r="242" spans="2:12" ht="18.75" x14ac:dyDescent="0.3">
      <c r="B242" s="18"/>
      <c r="C242" s="33"/>
      <c r="D242" s="34"/>
      <c r="E242" s="35"/>
      <c r="F242" s="35"/>
      <c r="G242" s="35"/>
      <c r="H242" s="36"/>
      <c r="I242" s="33"/>
      <c r="J242" s="33"/>
      <c r="K242" s="33"/>
      <c r="L242" s="37"/>
    </row>
    <row r="243" spans="2:12" ht="18.75" x14ac:dyDescent="0.3">
      <c r="B243" s="18"/>
      <c r="C243" s="33"/>
      <c r="D243" s="34"/>
      <c r="E243" s="35"/>
      <c r="F243" s="35"/>
      <c r="G243" s="35"/>
      <c r="H243" s="36"/>
      <c r="I243" s="33"/>
      <c r="J243" s="33"/>
      <c r="K243" s="33"/>
      <c r="L243" s="37"/>
    </row>
    <row r="244" spans="2:12" ht="18.75" x14ac:dyDescent="0.3">
      <c r="B244" s="18"/>
      <c r="C244" s="33"/>
      <c r="D244" s="34"/>
      <c r="E244" s="35"/>
      <c r="F244" s="35"/>
      <c r="G244" s="35"/>
      <c r="H244" s="36"/>
      <c r="I244" s="33"/>
      <c r="J244" s="33"/>
      <c r="K244" s="33"/>
      <c r="L244" s="37"/>
    </row>
    <row r="245" spans="2:12" ht="18.75" x14ac:dyDescent="0.3">
      <c r="B245" s="18"/>
      <c r="C245" s="33"/>
      <c r="D245" s="34"/>
      <c r="E245" s="35"/>
      <c r="F245" s="35"/>
      <c r="G245" s="35"/>
      <c r="H245" s="36"/>
      <c r="I245" s="33"/>
      <c r="J245" s="33"/>
      <c r="K245" s="33"/>
      <c r="L245" s="37"/>
    </row>
    <row r="246" spans="2:12" ht="18.75" x14ac:dyDescent="0.3">
      <c r="B246" s="18"/>
      <c r="C246" s="33"/>
      <c r="D246" s="34"/>
      <c r="E246" s="35"/>
      <c r="F246" s="35"/>
      <c r="G246" s="35"/>
      <c r="H246" s="36"/>
      <c r="I246" s="33"/>
      <c r="J246" s="33"/>
      <c r="K246" s="33"/>
      <c r="L246" s="37"/>
    </row>
    <row r="247" spans="2:12" ht="18.75" x14ac:dyDescent="0.3">
      <c r="B247" s="18"/>
      <c r="C247" s="33"/>
      <c r="D247" s="34"/>
      <c r="E247" s="35"/>
      <c r="F247" s="35"/>
      <c r="G247" s="35"/>
      <c r="H247" s="36"/>
      <c r="I247" s="33"/>
      <c r="J247" s="33"/>
      <c r="K247" s="33"/>
      <c r="L247" s="37"/>
    </row>
    <row r="248" spans="2:12" ht="18.75" x14ac:dyDescent="0.3">
      <c r="B248" s="18"/>
      <c r="C248" s="33"/>
      <c r="D248" s="34"/>
      <c r="E248" s="35"/>
      <c r="F248" s="35"/>
      <c r="G248" s="35"/>
      <c r="H248" s="36"/>
      <c r="I248" s="33"/>
      <c r="J248" s="33"/>
      <c r="K248" s="33"/>
      <c r="L248" s="37"/>
    </row>
    <row r="249" spans="2:12" ht="18.75" x14ac:dyDescent="0.3">
      <c r="B249" s="18"/>
      <c r="C249" s="33"/>
      <c r="D249" s="34"/>
      <c r="E249" s="35"/>
      <c r="F249" s="35"/>
      <c r="G249" s="35"/>
      <c r="H249" s="36"/>
      <c r="I249" s="33"/>
      <c r="J249" s="33"/>
      <c r="K249" s="33"/>
      <c r="L249" s="37"/>
    </row>
    <row r="250" spans="2:12" ht="18.75" x14ac:dyDescent="0.3">
      <c r="B250" s="18"/>
      <c r="C250" s="33"/>
      <c r="D250" s="34"/>
      <c r="E250" s="35"/>
      <c r="F250" s="35"/>
      <c r="G250" s="35"/>
      <c r="H250" s="36"/>
      <c r="I250" s="33"/>
      <c r="J250" s="33"/>
      <c r="K250" s="33"/>
      <c r="L250" s="37"/>
    </row>
    <row r="251" spans="2:12" ht="18.75" x14ac:dyDescent="0.3">
      <c r="B251" s="18"/>
      <c r="C251" s="33"/>
      <c r="D251" s="34"/>
      <c r="E251" s="35"/>
      <c r="F251" s="35"/>
      <c r="G251" s="35"/>
      <c r="H251" s="36"/>
      <c r="I251" s="33"/>
      <c r="J251" s="33"/>
      <c r="K251" s="33"/>
      <c r="L251" s="37"/>
    </row>
    <row r="252" spans="2:12" ht="18.75" x14ac:dyDescent="0.3">
      <c r="B252" s="18"/>
      <c r="C252" s="33"/>
      <c r="D252" s="34"/>
      <c r="E252" s="35"/>
      <c r="F252" s="35"/>
      <c r="G252" s="35"/>
      <c r="H252" s="36"/>
      <c r="I252" s="33"/>
      <c r="J252" s="33"/>
      <c r="K252" s="33"/>
      <c r="L252" s="37"/>
    </row>
    <row r="253" spans="2:12" ht="18.75" x14ac:dyDescent="0.3">
      <c r="B253" s="18"/>
      <c r="C253" s="33"/>
      <c r="D253" s="34"/>
      <c r="E253" s="35"/>
      <c r="F253" s="35"/>
      <c r="G253" s="35"/>
      <c r="H253" s="36"/>
      <c r="I253" s="33"/>
      <c r="J253" s="33"/>
      <c r="K253" s="33"/>
      <c r="L253" s="37"/>
    </row>
    <row r="254" spans="2:12" ht="18.75" x14ac:dyDescent="0.3">
      <c r="B254" s="18"/>
      <c r="C254" s="33"/>
      <c r="D254" s="34"/>
      <c r="E254" s="35"/>
      <c r="F254" s="35"/>
      <c r="G254" s="35"/>
      <c r="H254" s="36"/>
      <c r="I254" s="33"/>
      <c r="J254" s="33"/>
      <c r="K254" s="33"/>
      <c r="L254" s="37"/>
    </row>
    <row r="255" spans="2:12" ht="18.75" x14ac:dyDescent="0.3">
      <c r="B255" s="18"/>
      <c r="C255" s="33"/>
      <c r="D255" s="34"/>
      <c r="E255" s="35"/>
      <c r="F255" s="35"/>
      <c r="G255" s="35"/>
      <c r="H255" s="36"/>
      <c r="I255" s="33"/>
      <c r="J255" s="33"/>
      <c r="K255" s="33"/>
      <c r="L255" s="37"/>
    </row>
    <row r="256" spans="2:12" ht="18.75" x14ac:dyDescent="0.3">
      <c r="B256" s="18"/>
      <c r="C256" s="33"/>
      <c r="D256" s="34"/>
      <c r="E256" s="35"/>
      <c r="F256" s="35"/>
      <c r="G256" s="35"/>
      <c r="H256" s="36"/>
      <c r="I256" s="33"/>
      <c r="J256" s="33"/>
      <c r="K256" s="33"/>
      <c r="L256" s="37"/>
    </row>
    <row r="257" spans="2:12" ht="18.75" x14ac:dyDescent="0.3">
      <c r="B257" s="18"/>
      <c r="C257" s="33"/>
      <c r="D257" s="34"/>
      <c r="E257" s="35"/>
      <c r="F257" s="35"/>
      <c r="G257" s="35"/>
      <c r="H257" s="36"/>
      <c r="I257" s="33"/>
      <c r="J257" s="33"/>
      <c r="K257" s="33"/>
      <c r="L257" s="37"/>
    </row>
    <row r="258" spans="2:12" ht="18.75" x14ac:dyDescent="0.3">
      <c r="B258" s="18"/>
      <c r="C258" s="33"/>
      <c r="D258" s="34"/>
      <c r="E258" s="35"/>
      <c r="F258" s="35"/>
      <c r="G258" s="35"/>
      <c r="H258" s="36"/>
      <c r="I258" s="33"/>
      <c r="J258" s="33"/>
      <c r="K258" s="33"/>
      <c r="L258" s="37"/>
    </row>
    <row r="259" spans="2:12" ht="18.75" x14ac:dyDescent="0.3">
      <c r="B259" s="18"/>
      <c r="C259" s="33"/>
      <c r="D259" s="34"/>
      <c r="E259" s="35"/>
      <c r="F259" s="35"/>
      <c r="G259" s="35"/>
      <c r="H259" s="36"/>
      <c r="I259" s="33"/>
      <c r="J259" s="33"/>
      <c r="K259" s="33"/>
      <c r="L259" s="37"/>
    </row>
    <row r="260" spans="2:12" ht="18.75" x14ac:dyDescent="0.3">
      <c r="B260" s="18"/>
      <c r="C260" s="33"/>
      <c r="D260" s="34"/>
      <c r="E260" s="35"/>
      <c r="F260" s="35"/>
      <c r="G260" s="35"/>
      <c r="H260" s="36"/>
      <c r="I260" s="33"/>
      <c r="J260" s="33"/>
      <c r="K260" s="33"/>
      <c r="L260" s="37"/>
    </row>
    <row r="261" spans="2:12" ht="18.75" x14ac:dyDescent="0.3">
      <c r="B261" s="18"/>
      <c r="C261" s="33"/>
      <c r="D261" s="34"/>
      <c r="E261" s="35"/>
      <c r="F261" s="35"/>
      <c r="G261" s="35"/>
      <c r="H261" s="36"/>
      <c r="I261" s="33"/>
      <c r="J261" s="33"/>
      <c r="K261" s="33"/>
      <c r="L261" s="37"/>
    </row>
    <row r="262" spans="2:12" ht="18.75" x14ac:dyDescent="0.3">
      <c r="B262" s="18"/>
      <c r="C262" s="33"/>
      <c r="D262" s="34"/>
      <c r="E262" s="35"/>
      <c r="F262" s="35"/>
      <c r="G262" s="35"/>
      <c r="H262" s="36"/>
      <c r="I262" s="33"/>
      <c r="J262" s="33"/>
      <c r="K262" s="33"/>
      <c r="L262" s="37"/>
    </row>
    <row r="263" spans="2:12" ht="18.75" x14ac:dyDescent="0.3">
      <c r="B263" s="18"/>
      <c r="C263" s="33"/>
      <c r="D263" s="34"/>
      <c r="E263" s="35"/>
      <c r="F263" s="35"/>
      <c r="G263" s="35"/>
      <c r="H263" s="36"/>
      <c r="I263" s="33"/>
      <c r="J263" s="33"/>
      <c r="K263" s="33"/>
      <c r="L263" s="37"/>
    </row>
    <row r="264" spans="2:12" ht="18.75" x14ac:dyDescent="0.3">
      <c r="B264" s="18"/>
      <c r="C264" s="33"/>
      <c r="D264" s="34"/>
      <c r="E264" s="35"/>
      <c r="F264" s="35"/>
      <c r="G264" s="35"/>
      <c r="H264" s="36"/>
      <c r="I264" s="33"/>
      <c r="J264" s="33"/>
      <c r="K264" s="33"/>
      <c r="L264" s="37"/>
    </row>
    <row r="265" spans="2:12" ht="18.75" x14ac:dyDescent="0.3">
      <c r="B265" s="18"/>
      <c r="C265" s="33"/>
      <c r="D265" s="34"/>
      <c r="E265" s="35"/>
      <c r="F265" s="35"/>
      <c r="G265" s="35"/>
      <c r="H265" s="36"/>
      <c r="I265" s="33"/>
      <c r="J265" s="33"/>
      <c r="K265" s="33"/>
      <c r="L265" s="37"/>
    </row>
    <row r="266" spans="2:12" ht="18.75" x14ac:dyDescent="0.3">
      <c r="B266" s="18"/>
      <c r="C266" s="33"/>
      <c r="D266" s="34"/>
      <c r="E266" s="35"/>
      <c r="F266" s="35"/>
      <c r="G266" s="35"/>
      <c r="H266" s="36"/>
      <c r="I266" s="33"/>
      <c r="J266" s="33"/>
      <c r="K266" s="33"/>
      <c r="L266" s="37"/>
    </row>
    <row r="267" spans="2:12" ht="18.75" x14ac:dyDescent="0.3">
      <c r="B267" s="18"/>
      <c r="C267" s="33"/>
      <c r="D267" s="34"/>
      <c r="E267" s="35"/>
      <c r="F267" s="35"/>
      <c r="G267" s="35"/>
      <c r="H267" s="36"/>
      <c r="I267" s="33"/>
      <c r="J267" s="33"/>
      <c r="K267" s="33"/>
      <c r="L267" s="37"/>
    </row>
    <row r="268" spans="2:12" ht="18.75" x14ac:dyDescent="0.3">
      <c r="B268" s="18"/>
      <c r="C268" s="33"/>
      <c r="D268" s="34"/>
      <c r="E268" s="35"/>
      <c r="F268" s="35"/>
      <c r="G268" s="35"/>
      <c r="H268" s="36"/>
      <c r="I268" s="33"/>
      <c r="J268" s="33"/>
      <c r="K268" s="33"/>
      <c r="L268" s="37"/>
    </row>
    <row r="269" spans="2:12" ht="18.75" x14ac:dyDescent="0.3">
      <c r="B269" s="18"/>
      <c r="C269" s="33"/>
      <c r="D269" s="34"/>
      <c r="E269" s="35"/>
      <c r="F269" s="35"/>
      <c r="G269" s="35"/>
      <c r="H269" s="36"/>
      <c r="I269" s="33"/>
      <c r="J269" s="33"/>
      <c r="K269" s="33"/>
      <c r="L269" s="37"/>
    </row>
    <row r="270" spans="2:12" ht="18.75" x14ac:dyDescent="0.3">
      <c r="B270" s="18"/>
      <c r="C270" s="33"/>
      <c r="D270" s="34"/>
      <c r="E270" s="35"/>
      <c r="F270" s="35"/>
      <c r="G270" s="35"/>
      <c r="H270" s="36"/>
      <c r="I270" s="33"/>
      <c r="J270" s="33"/>
      <c r="K270" s="33"/>
      <c r="L270" s="37"/>
    </row>
    <row r="271" spans="2:12" ht="18.75" x14ac:dyDescent="0.3">
      <c r="B271" s="18"/>
      <c r="C271" s="33"/>
      <c r="D271" s="34"/>
      <c r="E271" s="35"/>
      <c r="F271" s="35"/>
      <c r="G271" s="35"/>
      <c r="H271" s="36"/>
      <c r="I271" s="33"/>
      <c r="J271" s="33"/>
      <c r="K271" s="33"/>
      <c r="L271" s="37"/>
    </row>
    <row r="272" spans="2:12" ht="18.75" x14ac:dyDescent="0.3">
      <c r="B272" s="18"/>
      <c r="C272" s="33"/>
      <c r="D272" s="34"/>
      <c r="E272" s="35"/>
      <c r="F272" s="35"/>
      <c r="G272" s="35"/>
      <c r="H272" s="36"/>
      <c r="I272" s="33"/>
      <c r="J272" s="33"/>
      <c r="K272" s="33"/>
      <c r="L272" s="37"/>
    </row>
    <row r="273" spans="2:12" ht="18.75" x14ac:dyDescent="0.3">
      <c r="B273" s="18"/>
      <c r="C273" s="33"/>
      <c r="D273" s="34"/>
      <c r="E273" s="35"/>
      <c r="F273" s="35"/>
      <c r="G273" s="35"/>
      <c r="H273" s="36"/>
      <c r="I273" s="33"/>
      <c r="J273" s="33"/>
      <c r="K273" s="33"/>
      <c r="L273" s="37"/>
    </row>
    <row r="274" spans="2:12" ht="18.75" x14ac:dyDescent="0.3">
      <c r="B274" s="18"/>
      <c r="C274" s="33"/>
      <c r="D274" s="34"/>
      <c r="E274" s="35"/>
      <c r="F274" s="35"/>
      <c r="G274" s="35"/>
      <c r="H274" s="36"/>
      <c r="I274" s="33"/>
      <c r="J274" s="33"/>
      <c r="K274" s="33"/>
      <c r="L274" s="37"/>
    </row>
    <row r="275" spans="2:12" ht="18.75" x14ac:dyDescent="0.3">
      <c r="B275" s="18"/>
      <c r="C275" s="33"/>
      <c r="D275" s="34"/>
      <c r="E275" s="35"/>
      <c r="F275" s="35"/>
      <c r="G275" s="35"/>
      <c r="H275" s="36"/>
      <c r="I275" s="33"/>
      <c r="J275" s="33"/>
      <c r="K275" s="33"/>
      <c r="L275" s="37"/>
    </row>
    <row r="276" spans="2:12" ht="18.75" x14ac:dyDescent="0.3">
      <c r="B276" s="18"/>
      <c r="C276" s="33"/>
      <c r="D276" s="34"/>
      <c r="E276" s="35"/>
      <c r="F276" s="35"/>
      <c r="G276" s="35"/>
      <c r="H276" s="36"/>
      <c r="I276" s="33"/>
      <c r="J276" s="33"/>
      <c r="K276" s="33"/>
      <c r="L276" s="37"/>
    </row>
    <row r="277" spans="2:12" ht="18.75" x14ac:dyDescent="0.3">
      <c r="B277" s="18"/>
      <c r="C277" s="33"/>
      <c r="D277" s="34"/>
      <c r="E277" s="35"/>
      <c r="F277" s="35"/>
      <c r="G277" s="35"/>
      <c r="H277" s="36"/>
      <c r="I277" s="33"/>
      <c r="J277" s="33"/>
      <c r="K277" s="33"/>
      <c r="L277" s="37"/>
    </row>
    <row r="278" spans="2:12" ht="18.75" x14ac:dyDescent="0.3">
      <c r="B278" s="18"/>
      <c r="C278" s="33"/>
      <c r="D278" s="34"/>
      <c r="E278" s="35"/>
      <c r="F278" s="35"/>
      <c r="G278" s="35"/>
      <c r="H278" s="36"/>
      <c r="I278" s="33"/>
      <c r="J278" s="33"/>
      <c r="K278" s="33"/>
      <c r="L278" s="37"/>
    </row>
    <row r="279" spans="2:12" ht="18.75" x14ac:dyDescent="0.3">
      <c r="B279" s="18"/>
      <c r="C279" s="33"/>
      <c r="D279" s="34"/>
      <c r="E279" s="35"/>
      <c r="F279" s="35"/>
      <c r="G279" s="35"/>
      <c r="H279" s="36"/>
      <c r="I279" s="33"/>
      <c r="J279" s="33"/>
      <c r="K279" s="33"/>
      <c r="L279" s="37"/>
    </row>
    <row r="280" spans="2:12" ht="18.75" x14ac:dyDescent="0.3">
      <c r="B280" s="18"/>
      <c r="C280" s="33"/>
      <c r="D280" s="34"/>
      <c r="E280" s="35"/>
      <c r="F280" s="35"/>
      <c r="G280" s="35"/>
      <c r="H280" s="36"/>
      <c r="I280" s="33"/>
      <c r="J280" s="33"/>
      <c r="K280" s="33"/>
      <c r="L280" s="37"/>
    </row>
    <row r="281" spans="2:12" ht="18.75" x14ac:dyDescent="0.3">
      <c r="B281" s="18"/>
      <c r="C281" s="33"/>
      <c r="D281" s="34"/>
      <c r="E281" s="35"/>
      <c r="F281" s="35"/>
      <c r="G281" s="35"/>
      <c r="H281" s="36"/>
      <c r="I281" s="33"/>
      <c r="J281" s="33"/>
      <c r="K281" s="33"/>
      <c r="L281" s="37"/>
    </row>
    <row r="282" spans="2:12" ht="18.75" x14ac:dyDescent="0.3">
      <c r="B282" s="18"/>
      <c r="C282" s="33"/>
      <c r="D282" s="34"/>
      <c r="E282" s="35"/>
      <c r="F282" s="35"/>
      <c r="G282" s="35"/>
      <c r="H282" s="36"/>
      <c r="I282" s="33"/>
      <c r="J282" s="33"/>
      <c r="K282" s="33"/>
      <c r="L282" s="37"/>
    </row>
    <row r="283" spans="2:12" ht="18.75" x14ac:dyDescent="0.3">
      <c r="B283" s="18"/>
      <c r="C283" s="33"/>
      <c r="D283" s="34"/>
      <c r="E283" s="35"/>
      <c r="F283" s="35"/>
      <c r="G283" s="35"/>
      <c r="H283" s="36"/>
      <c r="I283" s="33"/>
      <c r="J283" s="33"/>
      <c r="K283" s="33"/>
      <c r="L283" s="37"/>
    </row>
    <row r="284" spans="2:12" ht="18.75" x14ac:dyDescent="0.3">
      <c r="B284" s="18"/>
      <c r="C284" s="33"/>
      <c r="D284" s="34"/>
      <c r="E284" s="35"/>
      <c r="F284" s="35"/>
      <c r="G284" s="35"/>
      <c r="H284" s="36"/>
      <c r="I284" s="33"/>
      <c r="J284" s="33"/>
      <c r="K284" s="33"/>
      <c r="L284" s="37"/>
    </row>
    <row r="285" spans="2:12" ht="18.75" x14ac:dyDescent="0.3">
      <c r="B285" s="18"/>
      <c r="C285" s="33"/>
      <c r="D285" s="34"/>
      <c r="E285" s="35"/>
      <c r="F285" s="35"/>
      <c r="G285" s="35"/>
      <c r="H285" s="36"/>
      <c r="I285" s="33"/>
      <c r="J285" s="33"/>
      <c r="K285" s="33"/>
      <c r="L285" s="37"/>
    </row>
    <row r="286" spans="2:12" ht="18.75" x14ac:dyDescent="0.3">
      <c r="B286" s="18"/>
      <c r="C286" s="33"/>
      <c r="D286" s="34"/>
      <c r="E286" s="35"/>
      <c r="F286" s="35"/>
      <c r="G286" s="35"/>
      <c r="H286" s="36"/>
      <c r="I286" s="33"/>
      <c r="J286" s="33"/>
      <c r="K286" s="33"/>
      <c r="L286" s="37"/>
    </row>
    <row r="287" spans="2:12" ht="18.75" x14ac:dyDescent="0.3">
      <c r="B287" s="18"/>
      <c r="C287" s="33"/>
      <c r="D287" s="34"/>
      <c r="E287" s="35"/>
      <c r="F287" s="35"/>
      <c r="G287" s="35"/>
      <c r="H287" s="36"/>
      <c r="I287" s="33"/>
      <c r="J287" s="33"/>
      <c r="K287" s="33"/>
      <c r="L287" s="37"/>
    </row>
    <row r="288" spans="2:12" ht="18.75" x14ac:dyDescent="0.3">
      <c r="B288" s="18"/>
      <c r="C288" s="33"/>
      <c r="D288" s="34"/>
      <c r="E288" s="35"/>
      <c r="F288" s="35"/>
      <c r="G288" s="35"/>
      <c r="H288" s="36"/>
      <c r="I288" s="33"/>
      <c r="J288" s="33"/>
      <c r="K288" s="33"/>
      <c r="L288" s="37"/>
    </row>
    <row r="289" spans="2:12" ht="18.75" x14ac:dyDescent="0.3">
      <c r="B289" s="18"/>
      <c r="C289" s="33"/>
      <c r="D289" s="34"/>
      <c r="E289" s="35"/>
      <c r="F289" s="35"/>
      <c r="G289" s="35"/>
      <c r="H289" s="36"/>
      <c r="I289" s="33"/>
      <c r="J289" s="33"/>
      <c r="K289" s="33"/>
      <c r="L289" s="37"/>
    </row>
    <row r="290" spans="2:12" ht="18.75" x14ac:dyDescent="0.3">
      <c r="B290" s="18"/>
      <c r="C290" s="33"/>
      <c r="D290" s="34"/>
      <c r="E290" s="35"/>
      <c r="F290" s="35"/>
      <c r="G290" s="35"/>
      <c r="H290" s="36"/>
      <c r="I290" s="33"/>
      <c r="J290" s="33"/>
      <c r="K290" s="33"/>
      <c r="L290" s="37"/>
    </row>
    <row r="291" spans="2:12" ht="18.75" x14ac:dyDescent="0.3">
      <c r="B291" s="18"/>
      <c r="C291" s="33"/>
      <c r="D291" s="34"/>
      <c r="E291" s="35"/>
      <c r="F291" s="35"/>
      <c r="G291" s="35"/>
      <c r="H291" s="36"/>
      <c r="I291" s="33"/>
      <c r="J291" s="33"/>
      <c r="K291" s="33"/>
      <c r="L291" s="37"/>
    </row>
    <row r="292" spans="2:12" ht="18.75" x14ac:dyDescent="0.3">
      <c r="B292" s="18"/>
      <c r="C292" s="33"/>
      <c r="D292" s="34"/>
      <c r="E292" s="35"/>
      <c r="F292" s="35"/>
      <c r="G292" s="35"/>
      <c r="H292" s="36"/>
      <c r="I292" s="33"/>
      <c r="J292" s="33"/>
      <c r="K292" s="33"/>
      <c r="L292" s="37"/>
    </row>
    <row r="293" spans="2:12" ht="18.75" x14ac:dyDescent="0.3">
      <c r="B293" s="18"/>
      <c r="C293" s="33"/>
      <c r="D293" s="34"/>
      <c r="E293" s="35"/>
      <c r="F293" s="35"/>
      <c r="G293" s="35"/>
      <c r="H293" s="36"/>
      <c r="I293" s="33"/>
      <c r="J293" s="33"/>
      <c r="K293" s="33"/>
      <c r="L293" s="37"/>
    </row>
    <row r="294" spans="2:12" ht="18.75" x14ac:dyDescent="0.3">
      <c r="B294" s="18"/>
      <c r="C294" s="33"/>
      <c r="D294" s="34"/>
      <c r="E294" s="35"/>
      <c r="F294" s="35"/>
      <c r="G294" s="35"/>
      <c r="H294" s="36"/>
      <c r="I294" s="33"/>
      <c r="J294" s="33"/>
      <c r="K294" s="33"/>
      <c r="L294" s="37"/>
    </row>
    <row r="295" spans="2:12" ht="18.75" x14ac:dyDescent="0.3">
      <c r="B295" s="18"/>
      <c r="C295" s="33"/>
      <c r="D295" s="34"/>
      <c r="E295" s="35"/>
      <c r="F295" s="35"/>
      <c r="G295" s="35"/>
      <c r="H295" s="36"/>
      <c r="I295" s="33"/>
      <c r="J295" s="33"/>
      <c r="K295" s="33"/>
      <c r="L295" s="37"/>
    </row>
    <row r="296" spans="2:12" ht="18.75" x14ac:dyDescent="0.3">
      <c r="B296" s="18"/>
      <c r="C296" s="33"/>
      <c r="D296" s="34"/>
      <c r="E296" s="35"/>
      <c r="F296" s="35"/>
      <c r="G296" s="35"/>
      <c r="H296" s="36"/>
      <c r="I296" s="33"/>
      <c r="J296" s="33"/>
      <c r="K296" s="33"/>
      <c r="L296" s="37"/>
    </row>
    <row r="297" spans="2:12" ht="18.75" x14ac:dyDescent="0.3">
      <c r="B297" s="18"/>
      <c r="C297" s="33"/>
      <c r="D297" s="34"/>
      <c r="E297" s="35"/>
      <c r="F297" s="35"/>
      <c r="G297" s="35"/>
      <c r="H297" s="36"/>
      <c r="I297" s="33"/>
      <c r="J297" s="33"/>
      <c r="K297" s="33"/>
      <c r="L297" s="37"/>
    </row>
    <row r="298" spans="2:12" ht="18.75" x14ac:dyDescent="0.3">
      <c r="B298" s="18"/>
      <c r="C298" s="33"/>
      <c r="D298" s="34"/>
      <c r="E298" s="35"/>
      <c r="F298" s="35"/>
      <c r="G298" s="35"/>
      <c r="H298" s="36"/>
      <c r="I298" s="33"/>
      <c r="J298" s="33"/>
      <c r="K298" s="33"/>
      <c r="L298" s="37"/>
    </row>
    <row r="299" spans="2:12" ht="18.75" x14ac:dyDescent="0.3">
      <c r="B299" s="18"/>
      <c r="C299" s="33"/>
      <c r="D299" s="34"/>
      <c r="E299" s="35"/>
      <c r="F299" s="35"/>
      <c r="G299" s="35"/>
      <c r="H299" s="36"/>
      <c r="I299" s="33"/>
      <c r="J299" s="33"/>
      <c r="K299" s="33"/>
      <c r="L299" s="37"/>
    </row>
    <row r="300" spans="2:12" ht="18.75" x14ac:dyDescent="0.3">
      <c r="B300" s="18"/>
      <c r="C300" s="33"/>
      <c r="D300" s="34"/>
      <c r="E300" s="35"/>
      <c r="F300" s="35"/>
      <c r="G300" s="35"/>
      <c r="H300" s="36"/>
      <c r="I300" s="33"/>
      <c r="J300" s="33"/>
      <c r="K300" s="33"/>
      <c r="L300" s="37"/>
    </row>
    <row r="301" spans="2:12" ht="18.75" x14ac:dyDescent="0.3">
      <c r="B301" s="18"/>
      <c r="C301" s="33"/>
      <c r="D301" s="34"/>
      <c r="E301" s="35"/>
      <c r="F301" s="35"/>
      <c r="G301" s="35"/>
      <c r="H301" s="36"/>
      <c r="I301" s="33"/>
      <c r="J301" s="33"/>
      <c r="K301" s="33"/>
      <c r="L301" s="37"/>
    </row>
    <row r="302" spans="2:12" ht="18.75" x14ac:dyDescent="0.3">
      <c r="B302" s="18"/>
      <c r="C302" s="33"/>
      <c r="D302" s="34"/>
      <c r="E302" s="35"/>
      <c r="F302" s="35"/>
      <c r="G302" s="35"/>
      <c r="H302" s="36"/>
      <c r="I302" s="33"/>
      <c r="J302" s="33"/>
      <c r="K302" s="33"/>
      <c r="L302" s="37"/>
    </row>
    <row r="303" spans="2:12" ht="18.75" x14ac:dyDescent="0.3">
      <c r="B303" s="18"/>
      <c r="C303" s="33"/>
      <c r="D303" s="34"/>
      <c r="E303" s="35"/>
      <c r="F303" s="35"/>
      <c r="G303" s="35"/>
      <c r="H303" s="36"/>
      <c r="I303" s="33"/>
      <c r="J303" s="33"/>
      <c r="K303" s="33"/>
      <c r="L303" s="37"/>
    </row>
    <row r="304" spans="2:12" ht="18.75" x14ac:dyDescent="0.3">
      <c r="B304" s="18"/>
      <c r="C304" s="33"/>
      <c r="D304" s="34"/>
      <c r="E304" s="35"/>
      <c r="F304" s="35"/>
      <c r="G304" s="35"/>
      <c r="H304" s="36"/>
      <c r="I304" s="33"/>
      <c r="J304" s="33"/>
      <c r="K304" s="33"/>
      <c r="L304" s="37"/>
    </row>
    <row r="305" spans="2:12" ht="18.75" x14ac:dyDescent="0.3">
      <c r="B305" s="18"/>
      <c r="C305" s="33"/>
      <c r="D305" s="34"/>
      <c r="E305" s="35"/>
      <c r="F305" s="35"/>
      <c r="G305" s="35"/>
      <c r="H305" s="36"/>
      <c r="I305" s="33"/>
      <c r="J305" s="33"/>
      <c r="K305" s="33"/>
      <c r="L305" s="37"/>
    </row>
    <row r="306" spans="2:12" ht="18.75" x14ac:dyDescent="0.3">
      <c r="B306" s="18"/>
      <c r="C306" s="33"/>
      <c r="D306" s="34"/>
      <c r="E306" s="35"/>
      <c r="F306" s="35"/>
      <c r="G306" s="35"/>
      <c r="H306" s="36"/>
      <c r="I306" s="33"/>
      <c r="J306" s="33"/>
      <c r="K306" s="33"/>
      <c r="L306" s="37"/>
    </row>
    <row r="307" spans="2:12" ht="18.75" x14ac:dyDescent="0.3">
      <c r="B307" s="18"/>
      <c r="C307" s="33"/>
      <c r="D307" s="34"/>
      <c r="E307" s="35"/>
      <c r="F307" s="35"/>
      <c r="G307" s="35"/>
      <c r="H307" s="36"/>
      <c r="I307" s="33"/>
      <c r="J307" s="33"/>
      <c r="K307" s="33"/>
      <c r="L307" s="37"/>
    </row>
    <row r="308" spans="2:12" ht="18.75" x14ac:dyDescent="0.3">
      <c r="B308" s="18"/>
      <c r="C308" s="33"/>
      <c r="D308" s="34"/>
      <c r="E308" s="35"/>
      <c r="F308" s="35"/>
      <c r="G308" s="35"/>
      <c r="H308" s="36"/>
      <c r="I308" s="33"/>
      <c r="J308" s="33"/>
      <c r="K308" s="33"/>
      <c r="L308" s="37"/>
    </row>
    <row r="309" spans="2:12" ht="18.75" x14ac:dyDescent="0.3">
      <c r="B309" s="18"/>
      <c r="C309" s="33"/>
      <c r="D309" s="34"/>
      <c r="E309" s="35"/>
      <c r="F309" s="35"/>
      <c r="G309" s="35"/>
      <c r="H309" s="36"/>
      <c r="I309" s="33"/>
      <c r="J309" s="33"/>
      <c r="K309" s="33"/>
      <c r="L309" s="37"/>
    </row>
    <row r="310" spans="2:12" ht="18.75" x14ac:dyDescent="0.3">
      <c r="B310" s="18"/>
      <c r="C310" s="33"/>
      <c r="D310" s="34"/>
      <c r="E310" s="35"/>
      <c r="F310" s="35"/>
      <c r="G310" s="35"/>
      <c r="H310" s="36"/>
      <c r="I310" s="33"/>
      <c r="J310" s="33"/>
      <c r="K310" s="33"/>
      <c r="L310" s="37"/>
    </row>
    <row r="311" spans="2:12" ht="18.75" x14ac:dyDescent="0.3">
      <c r="B311" s="18"/>
      <c r="C311" s="33"/>
      <c r="D311" s="34"/>
      <c r="E311" s="35"/>
      <c r="F311" s="35"/>
      <c r="G311" s="35"/>
      <c r="H311" s="36"/>
      <c r="I311" s="33"/>
      <c r="J311" s="33"/>
      <c r="K311" s="33"/>
      <c r="L311" s="37"/>
    </row>
    <row r="312" spans="2:12" ht="18.75" x14ac:dyDescent="0.3">
      <c r="B312" s="18"/>
      <c r="C312" s="33"/>
      <c r="D312" s="34"/>
      <c r="E312" s="35"/>
      <c r="F312" s="35"/>
      <c r="G312" s="35"/>
      <c r="H312" s="36"/>
      <c r="I312" s="33"/>
      <c r="J312" s="33"/>
      <c r="K312" s="33"/>
      <c r="L312" s="37"/>
    </row>
    <row r="313" spans="2:12" ht="18.75" x14ac:dyDescent="0.3">
      <c r="B313" s="18"/>
      <c r="C313" s="33"/>
      <c r="D313" s="34"/>
      <c r="E313" s="35"/>
      <c r="F313" s="35"/>
      <c r="G313" s="35"/>
      <c r="H313" s="36"/>
      <c r="I313" s="33"/>
      <c r="J313" s="33"/>
      <c r="K313" s="33"/>
      <c r="L313" s="37"/>
    </row>
    <row r="314" spans="2:12" ht="18.75" x14ac:dyDescent="0.3">
      <c r="B314" s="18"/>
      <c r="C314" s="33"/>
      <c r="D314" s="34"/>
      <c r="E314" s="35"/>
      <c r="F314" s="35"/>
      <c r="G314" s="35"/>
      <c r="H314" s="36"/>
      <c r="I314" s="33"/>
      <c r="J314" s="33"/>
      <c r="K314" s="33"/>
      <c r="L314" s="37"/>
    </row>
    <row r="315" spans="2:12" ht="18.75" x14ac:dyDescent="0.3">
      <c r="B315" s="18"/>
      <c r="C315" s="33"/>
      <c r="D315" s="34"/>
      <c r="E315" s="35"/>
      <c r="F315" s="35"/>
      <c r="G315" s="35"/>
      <c r="H315" s="36"/>
      <c r="I315" s="33"/>
      <c r="J315" s="33"/>
      <c r="K315" s="33"/>
      <c r="L315" s="37"/>
    </row>
    <row r="316" spans="2:12" ht="18.75" x14ac:dyDescent="0.3">
      <c r="B316" s="18"/>
      <c r="C316" s="33"/>
      <c r="D316" s="34"/>
      <c r="E316" s="35"/>
      <c r="F316" s="35"/>
      <c r="G316" s="35"/>
      <c r="H316" s="36"/>
      <c r="I316" s="33"/>
      <c r="J316" s="33"/>
      <c r="K316" s="33"/>
      <c r="L316" s="37"/>
    </row>
    <row r="317" spans="2:12" ht="18.75" x14ac:dyDescent="0.3">
      <c r="B317" s="18"/>
      <c r="C317" s="33"/>
      <c r="D317" s="34"/>
      <c r="E317" s="35"/>
      <c r="F317" s="35"/>
      <c r="G317" s="35"/>
      <c r="H317" s="36"/>
      <c r="I317" s="33"/>
      <c r="J317" s="33"/>
      <c r="K317" s="33"/>
      <c r="L317" s="37"/>
    </row>
    <row r="318" spans="2:12" ht="18.75" x14ac:dyDescent="0.3">
      <c r="B318" s="18"/>
      <c r="C318" s="33"/>
      <c r="D318" s="34"/>
      <c r="E318" s="35"/>
      <c r="F318" s="35"/>
      <c r="G318" s="35"/>
      <c r="H318" s="36"/>
      <c r="I318" s="33"/>
      <c r="J318" s="33"/>
      <c r="K318" s="33"/>
      <c r="L318" s="37"/>
    </row>
    <row r="319" spans="2:12" ht="18.75" x14ac:dyDescent="0.3">
      <c r="B319" s="18"/>
      <c r="C319" s="33"/>
      <c r="D319" s="34"/>
      <c r="E319" s="35"/>
      <c r="F319" s="35"/>
      <c r="G319" s="35"/>
      <c r="H319" s="36"/>
      <c r="I319" s="33"/>
      <c r="J319" s="33"/>
      <c r="K319" s="33"/>
      <c r="L319" s="37"/>
    </row>
    <row r="320" spans="2:12" ht="18.75" x14ac:dyDescent="0.3">
      <c r="B320" s="18"/>
      <c r="C320" s="33"/>
      <c r="D320" s="34"/>
      <c r="E320" s="35"/>
      <c r="F320" s="35"/>
      <c r="G320" s="35"/>
      <c r="H320" s="36"/>
      <c r="I320" s="33"/>
      <c r="J320" s="33"/>
      <c r="K320" s="33"/>
      <c r="L320" s="37"/>
    </row>
    <row r="321" spans="2:12" ht="18.75" x14ac:dyDescent="0.3">
      <c r="B321" s="18"/>
      <c r="C321" s="33"/>
      <c r="D321" s="34"/>
      <c r="E321" s="35"/>
      <c r="F321" s="35"/>
      <c r="G321" s="35"/>
      <c r="H321" s="36"/>
      <c r="I321" s="33"/>
      <c r="J321" s="33"/>
      <c r="K321" s="33"/>
      <c r="L321" s="37"/>
    </row>
    <row r="322" spans="2:12" ht="18.75" x14ac:dyDescent="0.3">
      <c r="B322" s="18"/>
      <c r="C322" s="33"/>
      <c r="D322" s="34"/>
      <c r="E322" s="35"/>
      <c r="F322" s="35"/>
      <c r="G322" s="35"/>
      <c r="H322" s="36"/>
      <c r="I322" s="33"/>
      <c r="J322" s="33"/>
      <c r="K322" s="33"/>
      <c r="L322" s="37"/>
    </row>
    <row r="323" spans="2:12" ht="18.75" x14ac:dyDescent="0.3">
      <c r="B323" s="18"/>
      <c r="C323" s="33"/>
      <c r="D323" s="34"/>
      <c r="E323" s="35"/>
      <c r="F323" s="35"/>
      <c r="G323" s="35"/>
      <c r="H323" s="36"/>
      <c r="I323" s="33"/>
      <c r="J323" s="33"/>
      <c r="K323" s="33"/>
      <c r="L323" s="37"/>
    </row>
    <row r="324" spans="2:12" ht="18.75" x14ac:dyDescent="0.3">
      <c r="B324" s="18"/>
      <c r="C324" s="33"/>
      <c r="D324" s="34"/>
      <c r="E324" s="35"/>
      <c r="F324" s="35"/>
      <c r="G324" s="35"/>
      <c r="H324" s="36"/>
      <c r="I324" s="33"/>
      <c r="J324" s="33"/>
      <c r="K324" s="33"/>
      <c r="L324" s="37"/>
    </row>
    <row r="325" spans="2:12" ht="18.75" x14ac:dyDescent="0.3">
      <c r="B325" s="18"/>
      <c r="C325" s="33"/>
      <c r="D325" s="34"/>
      <c r="E325" s="35"/>
      <c r="F325" s="35"/>
      <c r="G325" s="35"/>
      <c r="H325" s="36"/>
      <c r="I325" s="33"/>
      <c r="J325" s="33"/>
      <c r="K325" s="33"/>
      <c r="L325" s="37"/>
    </row>
    <row r="326" spans="2:12" ht="18.75" x14ac:dyDescent="0.3">
      <c r="B326" s="18"/>
      <c r="C326" s="33"/>
      <c r="D326" s="34"/>
      <c r="E326" s="35"/>
      <c r="F326" s="35"/>
      <c r="G326" s="35"/>
      <c r="H326" s="36"/>
      <c r="I326" s="33"/>
      <c r="J326" s="33"/>
      <c r="K326" s="33"/>
      <c r="L326" s="37"/>
    </row>
    <row r="327" spans="2:12" ht="18.75" x14ac:dyDescent="0.3">
      <c r="B327" s="18"/>
      <c r="C327" s="33"/>
      <c r="D327" s="34"/>
      <c r="E327" s="35"/>
      <c r="F327" s="35"/>
      <c r="G327" s="35"/>
      <c r="H327" s="36"/>
      <c r="I327" s="33"/>
      <c r="J327" s="33"/>
      <c r="K327" s="33"/>
      <c r="L327" s="37"/>
    </row>
    <row r="328" spans="2:12" ht="18.75" x14ac:dyDescent="0.3">
      <c r="B328" s="18"/>
      <c r="C328" s="33"/>
      <c r="D328" s="34"/>
      <c r="E328" s="35"/>
      <c r="F328" s="35"/>
      <c r="G328" s="35"/>
      <c r="H328" s="36"/>
      <c r="I328" s="33"/>
      <c r="J328" s="33"/>
      <c r="K328" s="33"/>
      <c r="L328" s="37"/>
    </row>
    <row r="329" spans="2:12" ht="18.75" x14ac:dyDescent="0.3">
      <c r="B329" s="18"/>
      <c r="C329" s="33"/>
      <c r="D329" s="34"/>
      <c r="E329" s="35"/>
      <c r="F329" s="35"/>
      <c r="G329" s="35"/>
      <c r="H329" s="36"/>
      <c r="I329" s="33"/>
      <c r="J329" s="33"/>
      <c r="K329" s="33"/>
      <c r="L329" s="37"/>
    </row>
    <row r="330" spans="2:12" ht="18.75" x14ac:dyDescent="0.3">
      <c r="B330" s="18"/>
      <c r="C330" s="33"/>
      <c r="D330" s="34"/>
      <c r="E330" s="35"/>
      <c r="F330" s="35"/>
      <c r="G330" s="35"/>
      <c r="H330" s="36"/>
      <c r="I330" s="33"/>
      <c r="J330" s="33"/>
      <c r="K330" s="33"/>
      <c r="L330" s="37"/>
    </row>
    <row r="331" spans="2:12" ht="18.75" x14ac:dyDescent="0.3">
      <c r="B331" s="18"/>
      <c r="C331" s="33"/>
      <c r="D331" s="34"/>
      <c r="E331" s="35"/>
      <c r="F331" s="35"/>
      <c r="G331" s="35"/>
      <c r="H331" s="36"/>
      <c r="I331" s="33"/>
      <c r="J331" s="33"/>
      <c r="K331" s="33"/>
      <c r="L331" s="37"/>
    </row>
    <row r="332" spans="2:12" ht="18.75" x14ac:dyDescent="0.3">
      <c r="B332" s="18"/>
      <c r="C332" s="33"/>
      <c r="D332" s="34"/>
      <c r="E332" s="35"/>
      <c r="F332" s="35"/>
      <c r="G332" s="35"/>
      <c r="H332" s="36"/>
      <c r="I332" s="33"/>
      <c r="J332" s="33"/>
      <c r="K332" s="33"/>
      <c r="L332" s="37"/>
    </row>
    <row r="333" spans="2:12" ht="18.75" x14ac:dyDescent="0.3">
      <c r="B333" s="18"/>
      <c r="C333" s="33"/>
      <c r="D333" s="34"/>
      <c r="E333" s="35"/>
      <c r="F333" s="35"/>
      <c r="G333" s="35"/>
      <c r="H333" s="36"/>
      <c r="I333" s="33"/>
      <c r="J333" s="33"/>
      <c r="K333" s="33"/>
      <c r="L333" s="37"/>
    </row>
    <row r="334" spans="2:12" ht="18.75" x14ac:dyDescent="0.3">
      <c r="B334" s="18"/>
      <c r="C334" s="33"/>
      <c r="D334" s="34"/>
      <c r="E334" s="35"/>
      <c r="F334" s="35"/>
      <c r="G334" s="35"/>
      <c r="H334" s="36"/>
      <c r="I334" s="33"/>
      <c r="J334" s="33"/>
      <c r="K334" s="33"/>
      <c r="L334" s="37"/>
    </row>
    <row r="335" spans="2:12" ht="18.75" x14ac:dyDescent="0.3">
      <c r="B335" s="18"/>
      <c r="C335" s="33"/>
      <c r="D335" s="34"/>
      <c r="E335" s="35"/>
      <c r="F335" s="35"/>
      <c r="G335" s="35"/>
      <c r="H335" s="36"/>
      <c r="I335" s="33"/>
      <c r="J335" s="33"/>
      <c r="K335" s="33"/>
      <c r="L335" s="37"/>
    </row>
    <row r="336" spans="2:12" ht="18.75" x14ac:dyDescent="0.3">
      <c r="B336" s="18"/>
      <c r="C336" s="33"/>
      <c r="D336" s="34"/>
      <c r="E336" s="35"/>
      <c r="F336" s="35"/>
      <c r="G336" s="35"/>
      <c r="H336" s="36"/>
      <c r="I336" s="33"/>
      <c r="J336" s="33"/>
      <c r="K336" s="33"/>
      <c r="L336" s="37"/>
    </row>
    <row r="337" spans="2:12" ht="18.75" x14ac:dyDescent="0.3">
      <c r="B337" s="18"/>
      <c r="C337" s="33"/>
      <c r="D337" s="34"/>
      <c r="E337" s="35"/>
      <c r="F337" s="35"/>
      <c r="G337" s="35"/>
      <c r="H337" s="36"/>
      <c r="I337" s="33"/>
      <c r="J337" s="33"/>
      <c r="K337" s="33"/>
      <c r="L337" s="37"/>
    </row>
    <row r="338" spans="2:12" ht="18.75" x14ac:dyDescent="0.3">
      <c r="B338" s="18"/>
      <c r="C338" s="33"/>
      <c r="D338" s="34"/>
      <c r="E338" s="35"/>
      <c r="F338" s="35"/>
      <c r="G338" s="35"/>
      <c r="H338" s="36"/>
      <c r="I338" s="33"/>
      <c r="J338" s="33"/>
      <c r="K338" s="33"/>
      <c r="L338" s="37"/>
    </row>
    <row r="339" spans="2:12" ht="18.75" x14ac:dyDescent="0.3">
      <c r="B339" s="18"/>
      <c r="C339" s="33"/>
      <c r="D339" s="34"/>
      <c r="E339" s="35"/>
      <c r="F339" s="35"/>
      <c r="G339" s="35"/>
      <c r="H339" s="36"/>
      <c r="I339" s="33"/>
      <c r="J339" s="33"/>
      <c r="K339" s="33"/>
      <c r="L339" s="37"/>
    </row>
    <row r="340" spans="2:12" ht="18.75" x14ac:dyDescent="0.3">
      <c r="B340" s="18"/>
      <c r="C340" s="33"/>
      <c r="D340" s="34"/>
      <c r="E340" s="35"/>
      <c r="F340" s="35"/>
      <c r="G340" s="35"/>
      <c r="H340" s="36"/>
      <c r="I340" s="33"/>
      <c r="J340" s="33"/>
      <c r="K340" s="33"/>
      <c r="L340" s="37"/>
    </row>
    <row r="341" spans="2:12" ht="18.75" x14ac:dyDescent="0.3">
      <c r="B341" s="18"/>
      <c r="C341" s="33"/>
      <c r="D341" s="34"/>
      <c r="E341" s="35"/>
      <c r="F341" s="35"/>
      <c r="G341" s="35"/>
      <c r="H341" s="36"/>
      <c r="I341" s="33"/>
      <c r="J341" s="33"/>
      <c r="K341" s="33"/>
      <c r="L341" s="37"/>
    </row>
    <row r="342" spans="2:12" ht="18.75" x14ac:dyDescent="0.3">
      <c r="B342" s="18"/>
      <c r="C342" s="33"/>
      <c r="D342" s="34"/>
      <c r="E342" s="35"/>
      <c r="F342" s="35"/>
      <c r="G342" s="35"/>
      <c r="H342" s="36"/>
      <c r="I342" s="33"/>
      <c r="J342" s="33"/>
      <c r="K342" s="33"/>
      <c r="L342" s="37"/>
    </row>
    <row r="343" spans="2:12" ht="18.75" x14ac:dyDescent="0.3">
      <c r="B343" s="18"/>
      <c r="C343" s="33"/>
      <c r="D343" s="34"/>
      <c r="E343" s="35"/>
      <c r="F343" s="35"/>
      <c r="G343" s="35"/>
      <c r="H343" s="36"/>
      <c r="I343" s="33"/>
      <c r="J343" s="33"/>
      <c r="K343" s="33"/>
      <c r="L343" s="37"/>
    </row>
    <row r="344" spans="2:12" ht="18.75" x14ac:dyDescent="0.3">
      <c r="B344" s="18"/>
      <c r="C344" s="33"/>
      <c r="D344" s="34"/>
      <c r="E344" s="35"/>
      <c r="F344" s="35"/>
      <c r="G344" s="35"/>
      <c r="H344" s="36"/>
      <c r="I344" s="33"/>
      <c r="J344" s="33"/>
      <c r="K344" s="33"/>
      <c r="L344" s="37"/>
    </row>
    <row r="345" spans="2:12" ht="18.75" x14ac:dyDescent="0.3">
      <c r="B345" s="18"/>
      <c r="C345" s="33"/>
      <c r="D345" s="34"/>
      <c r="E345" s="35"/>
      <c r="F345" s="35"/>
      <c r="G345" s="35"/>
      <c r="H345" s="36"/>
      <c r="I345" s="33"/>
      <c r="J345" s="33"/>
      <c r="K345" s="33"/>
      <c r="L345" s="37"/>
    </row>
    <row r="346" spans="2:12" ht="18.75" x14ac:dyDescent="0.3">
      <c r="B346" s="18"/>
      <c r="C346" s="33"/>
      <c r="D346" s="34"/>
      <c r="E346" s="35"/>
      <c r="F346" s="35"/>
      <c r="G346" s="35"/>
      <c r="H346" s="36"/>
      <c r="I346" s="33"/>
      <c r="J346" s="33"/>
      <c r="K346" s="33"/>
      <c r="L346" s="37"/>
    </row>
    <row r="347" spans="2:12" ht="18.75" x14ac:dyDescent="0.3">
      <c r="B347" s="18"/>
      <c r="C347" s="33"/>
      <c r="D347" s="34"/>
      <c r="E347" s="35"/>
      <c r="F347" s="35"/>
      <c r="G347" s="35"/>
      <c r="H347" s="36"/>
      <c r="I347" s="33"/>
      <c r="J347" s="33"/>
      <c r="K347" s="33"/>
      <c r="L347" s="37"/>
    </row>
    <row r="348" spans="2:12" ht="18.75" x14ac:dyDescent="0.3">
      <c r="B348" s="18"/>
      <c r="C348" s="33"/>
      <c r="D348" s="34"/>
      <c r="E348" s="35"/>
      <c r="F348" s="35"/>
      <c r="G348" s="35"/>
      <c r="H348" s="36"/>
      <c r="I348" s="33"/>
      <c r="J348" s="33"/>
      <c r="K348" s="33"/>
      <c r="L348" s="37"/>
    </row>
    <row r="349" spans="2:12" ht="18.75" x14ac:dyDescent="0.3">
      <c r="B349" s="18"/>
      <c r="C349" s="33"/>
      <c r="D349" s="34"/>
      <c r="E349" s="35"/>
      <c r="F349" s="35"/>
      <c r="G349" s="35"/>
      <c r="H349" s="36"/>
      <c r="I349" s="33"/>
      <c r="J349" s="33"/>
      <c r="K349" s="33"/>
      <c r="L349" s="37"/>
    </row>
    <row r="350" spans="2:12" ht="18.75" x14ac:dyDescent="0.3">
      <c r="B350" s="18"/>
      <c r="C350" s="33"/>
      <c r="D350" s="34"/>
      <c r="E350" s="35"/>
      <c r="F350" s="35"/>
      <c r="G350" s="35"/>
      <c r="H350" s="36"/>
      <c r="I350" s="33"/>
      <c r="J350" s="33"/>
      <c r="K350" s="33"/>
      <c r="L350" s="37"/>
    </row>
    <row r="351" spans="2:12" ht="18.75" x14ac:dyDescent="0.3">
      <c r="B351" s="18"/>
      <c r="C351" s="33"/>
      <c r="D351" s="34"/>
      <c r="E351" s="35"/>
      <c r="F351" s="35"/>
      <c r="G351" s="35"/>
      <c r="H351" s="36"/>
      <c r="I351" s="33"/>
      <c r="J351" s="33"/>
      <c r="K351" s="33"/>
      <c r="L351" s="37"/>
    </row>
    <row r="352" spans="2:12" ht="18.75" x14ac:dyDescent="0.3">
      <c r="B352" s="18"/>
      <c r="C352" s="33"/>
      <c r="D352" s="34"/>
      <c r="E352" s="35"/>
      <c r="F352" s="35"/>
      <c r="G352" s="35"/>
      <c r="H352" s="36"/>
      <c r="I352" s="33"/>
      <c r="J352" s="33"/>
      <c r="K352" s="33"/>
      <c r="L352" s="37"/>
    </row>
    <row r="353" spans="2:12" ht="18.75" x14ac:dyDescent="0.3">
      <c r="B353" s="18"/>
      <c r="C353" s="33"/>
      <c r="D353" s="34"/>
      <c r="E353" s="35"/>
      <c r="F353" s="35"/>
      <c r="G353" s="35"/>
      <c r="H353" s="36"/>
      <c r="I353" s="33"/>
      <c r="J353" s="33"/>
      <c r="K353" s="33"/>
      <c r="L353" s="37"/>
    </row>
    <row r="354" spans="2:12" ht="18.75" x14ac:dyDescent="0.3">
      <c r="B354" s="18"/>
      <c r="C354" s="33"/>
      <c r="D354" s="34"/>
      <c r="E354" s="35"/>
      <c r="F354" s="35"/>
      <c r="G354" s="35"/>
      <c r="H354" s="36"/>
      <c r="I354" s="33"/>
      <c r="J354" s="33"/>
      <c r="K354" s="33"/>
      <c r="L354" s="37"/>
    </row>
    <row r="355" spans="2:12" ht="18.75" x14ac:dyDescent="0.3">
      <c r="B355" s="18"/>
      <c r="C355" s="33"/>
      <c r="D355" s="34"/>
      <c r="E355" s="35"/>
      <c r="F355" s="35"/>
      <c r="G355" s="35"/>
      <c r="H355" s="36"/>
      <c r="I355" s="33"/>
      <c r="J355" s="33"/>
      <c r="K355" s="33"/>
      <c r="L355" s="37"/>
    </row>
    <row r="356" spans="2:12" ht="18.75" x14ac:dyDescent="0.3">
      <c r="B356" s="18"/>
      <c r="C356" s="33"/>
      <c r="D356" s="34"/>
      <c r="E356" s="35"/>
      <c r="F356" s="35"/>
      <c r="G356" s="35"/>
      <c r="H356" s="36"/>
      <c r="I356" s="33"/>
      <c r="J356" s="33"/>
      <c r="K356" s="33"/>
      <c r="L356" s="37"/>
    </row>
    <row r="357" spans="2:12" ht="18.75" x14ac:dyDescent="0.3">
      <c r="B357" s="18"/>
      <c r="C357" s="33"/>
      <c r="D357" s="34"/>
      <c r="E357" s="35"/>
      <c r="F357" s="35"/>
      <c r="G357" s="35"/>
      <c r="H357" s="36"/>
      <c r="I357" s="33"/>
      <c r="J357" s="33"/>
      <c r="K357" s="33"/>
      <c r="L357" s="37"/>
    </row>
    <row r="358" spans="2:12" ht="18.75" x14ac:dyDescent="0.3">
      <c r="B358" s="18"/>
      <c r="C358" s="33"/>
      <c r="D358" s="34"/>
      <c r="E358" s="35"/>
      <c r="F358" s="35"/>
      <c r="G358" s="35"/>
      <c r="H358" s="36"/>
      <c r="I358" s="33"/>
      <c r="J358" s="33"/>
      <c r="K358" s="33"/>
      <c r="L358" s="37"/>
    </row>
    <row r="359" spans="2:12" ht="18.75" x14ac:dyDescent="0.3">
      <c r="B359" s="18"/>
      <c r="C359" s="33"/>
      <c r="D359" s="34"/>
      <c r="E359" s="35"/>
      <c r="F359" s="35"/>
      <c r="G359" s="35"/>
      <c r="H359" s="36"/>
      <c r="I359" s="33"/>
      <c r="J359" s="33"/>
      <c r="K359" s="33"/>
      <c r="L359" s="37"/>
    </row>
    <row r="360" spans="2:12" ht="18.75" x14ac:dyDescent="0.3">
      <c r="B360" s="18"/>
      <c r="C360" s="33"/>
      <c r="D360" s="34"/>
      <c r="E360" s="35"/>
      <c r="F360" s="35"/>
      <c r="G360" s="35"/>
      <c r="H360" s="36"/>
      <c r="I360" s="33"/>
      <c r="J360" s="33"/>
      <c r="K360" s="33"/>
      <c r="L360" s="37"/>
    </row>
    <row r="361" spans="2:12" ht="18.75" x14ac:dyDescent="0.3">
      <c r="B361" s="18"/>
      <c r="C361" s="33"/>
      <c r="D361" s="34"/>
      <c r="E361" s="35"/>
      <c r="F361" s="35"/>
      <c r="G361" s="35"/>
      <c r="H361" s="36"/>
      <c r="I361" s="33"/>
      <c r="J361" s="33"/>
      <c r="K361" s="33"/>
      <c r="L361" s="37"/>
    </row>
    <row r="362" spans="2:12" ht="18.75" x14ac:dyDescent="0.3">
      <c r="B362" s="18"/>
      <c r="C362" s="33"/>
      <c r="D362" s="34"/>
      <c r="E362" s="35"/>
      <c r="F362" s="35"/>
      <c r="G362" s="35"/>
      <c r="H362" s="36"/>
      <c r="I362" s="33"/>
      <c r="J362" s="33"/>
      <c r="K362" s="33"/>
      <c r="L362" s="37"/>
    </row>
    <row r="363" spans="2:12" ht="18.75" x14ac:dyDescent="0.3">
      <c r="B363" s="18"/>
      <c r="C363" s="33"/>
      <c r="D363" s="34"/>
      <c r="E363" s="35"/>
      <c r="F363" s="35"/>
      <c r="G363" s="35"/>
      <c r="H363" s="36"/>
      <c r="I363" s="33"/>
      <c r="J363" s="33"/>
      <c r="K363" s="33"/>
      <c r="L363" s="37"/>
    </row>
    <row r="364" spans="2:12" ht="18.75" x14ac:dyDescent="0.3">
      <c r="B364" s="18"/>
      <c r="C364" s="33"/>
      <c r="D364" s="34"/>
      <c r="E364" s="35"/>
      <c r="F364" s="35"/>
      <c r="G364" s="35"/>
      <c r="H364" s="36"/>
      <c r="I364" s="33"/>
      <c r="J364" s="33"/>
      <c r="K364" s="33"/>
      <c r="L364" s="37"/>
    </row>
    <row r="365" spans="2:12" ht="18.75" x14ac:dyDescent="0.3">
      <c r="B365" s="18"/>
      <c r="C365" s="33"/>
      <c r="D365" s="34"/>
      <c r="E365" s="35"/>
      <c r="F365" s="35"/>
      <c r="G365" s="35"/>
      <c r="H365" s="36"/>
      <c r="I365" s="33"/>
      <c r="J365" s="33"/>
      <c r="K365" s="33"/>
      <c r="L365" s="37"/>
    </row>
    <row r="366" spans="2:12" ht="18.75" x14ac:dyDescent="0.3">
      <c r="B366" s="18"/>
      <c r="C366" s="33"/>
      <c r="D366" s="34"/>
      <c r="E366" s="35"/>
      <c r="F366" s="35"/>
      <c r="G366" s="35"/>
      <c r="H366" s="36"/>
      <c r="I366" s="33"/>
      <c r="J366" s="33"/>
      <c r="K366" s="33"/>
      <c r="L366" s="37"/>
    </row>
    <row r="367" spans="2:12" ht="18.75" x14ac:dyDescent="0.3">
      <c r="B367" s="18"/>
      <c r="C367" s="33"/>
      <c r="D367" s="34"/>
      <c r="E367" s="35"/>
      <c r="F367" s="35"/>
      <c r="G367" s="35"/>
      <c r="H367" s="36"/>
      <c r="I367" s="33"/>
      <c r="J367" s="33"/>
      <c r="K367" s="33"/>
      <c r="L367" s="37"/>
    </row>
    <row r="368" spans="2:12" ht="18.75" x14ac:dyDescent="0.3">
      <c r="B368" s="18"/>
      <c r="C368" s="33"/>
      <c r="D368" s="34"/>
      <c r="E368" s="35"/>
      <c r="F368" s="35"/>
      <c r="G368" s="35"/>
      <c r="H368" s="36"/>
      <c r="I368" s="33"/>
      <c r="J368" s="33"/>
      <c r="K368" s="33"/>
      <c r="L368" s="37"/>
    </row>
    <row r="369" spans="2:12" ht="18.75" x14ac:dyDescent="0.3">
      <c r="B369" s="18"/>
      <c r="C369" s="33"/>
      <c r="D369" s="34"/>
      <c r="E369" s="35"/>
      <c r="F369" s="35"/>
      <c r="G369" s="35"/>
      <c r="H369" s="36"/>
      <c r="I369" s="33"/>
      <c r="J369" s="33"/>
      <c r="K369" s="33"/>
      <c r="L369" s="37"/>
    </row>
    <row r="370" spans="2:12" ht="18.75" x14ac:dyDescent="0.3">
      <c r="B370" s="18"/>
      <c r="C370" s="33"/>
      <c r="D370" s="34"/>
      <c r="E370" s="35"/>
      <c r="F370" s="35"/>
      <c r="G370" s="35"/>
      <c r="H370" s="36"/>
      <c r="I370" s="33"/>
      <c r="J370" s="33"/>
      <c r="K370" s="33"/>
      <c r="L370" s="37"/>
    </row>
    <row r="371" spans="2:12" ht="18.75" x14ac:dyDescent="0.3">
      <c r="B371" s="18"/>
      <c r="C371" s="33"/>
      <c r="D371" s="34"/>
      <c r="E371" s="35"/>
      <c r="F371" s="35"/>
      <c r="G371" s="35"/>
      <c r="H371" s="36"/>
      <c r="I371" s="33"/>
      <c r="J371" s="33"/>
      <c r="K371" s="33"/>
      <c r="L371" s="37"/>
    </row>
    <row r="372" spans="2:12" ht="18.75" x14ac:dyDescent="0.3">
      <c r="B372" s="18"/>
      <c r="C372" s="33"/>
      <c r="D372" s="34"/>
      <c r="E372" s="35"/>
      <c r="F372" s="35"/>
      <c r="G372" s="35"/>
      <c r="H372" s="36"/>
      <c r="I372" s="33"/>
      <c r="J372" s="33"/>
      <c r="K372" s="33"/>
      <c r="L372" s="37"/>
    </row>
    <row r="373" spans="2:12" ht="18.75" x14ac:dyDescent="0.3">
      <c r="B373" s="18"/>
      <c r="C373" s="33"/>
      <c r="D373" s="34"/>
      <c r="E373" s="35"/>
      <c r="F373" s="35"/>
      <c r="G373" s="35"/>
      <c r="H373" s="36"/>
      <c r="I373" s="33"/>
      <c r="J373" s="33"/>
      <c r="K373" s="33"/>
      <c r="L373" s="37"/>
    </row>
    <row r="374" spans="2:12" ht="18.75" x14ac:dyDescent="0.3">
      <c r="B374" s="18"/>
      <c r="C374" s="33"/>
      <c r="D374" s="34"/>
      <c r="E374" s="35"/>
      <c r="F374" s="35"/>
      <c r="G374" s="35"/>
      <c r="H374" s="36"/>
      <c r="I374" s="33"/>
      <c r="J374" s="33"/>
      <c r="K374" s="33"/>
      <c r="L374" s="37"/>
    </row>
    <row r="375" spans="2:12" ht="18.75" x14ac:dyDescent="0.3">
      <c r="B375" s="18"/>
      <c r="C375" s="33"/>
      <c r="D375" s="34"/>
      <c r="E375" s="35"/>
      <c r="F375" s="35"/>
      <c r="G375" s="35"/>
      <c r="H375" s="36"/>
      <c r="I375" s="33"/>
      <c r="J375" s="33"/>
      <c r="K375" s="33"/>
      <c r="L375" s="37"/>
    </row>
    <row r="376" spans="2:12" ht="18.75" x14ac:dyDescent="0.3">
      <c r="B376" s="18"/>
      <c r="C376" s="33"/>
      <c r="D376" s="34"/>
      <c r="E376" s="35"/>
      <c r="F376" s="35"/>
      <c r="G376" s="35"/>
      <c r="H376" s="36"/>
      <c r="I376" s="33"/>
      <c r="J376" s="33"/>
      <c r="K376" s="33"/>
      <c r="L376" s="37"/>
    </row>
    <row r="377" spans="2:12" ht="18.75" x14ac:dyDescent="0.3">
      <c r="B377" s="18"/>
      <c r="C377" s="33"/>
      <c r="D377" s="34"/>
      <c r="E377" s="35"/>
      <c r="F377" s="35"/>
      <c r="G377" s="35"/>
      <c r="H377" s="36"/>
      <c r="I377" s="33"/>
      <c r="J377" s="33"/>
      <c r="K377" s="33"/>
      <c r="L377" s="37"/>
    </row>
    <row r="378" spans="2:12" ht="18.75" x14ac:dyDescent="0.3">
      <c r="B378" s="18"/>
      <c r="C378" s="33"/>
      <c r="D378" s="34"/>
      <c r="E378" s="35"/>
      <c r="F378" s="35"/>
      <c r="G378" s="35"/>
      <c r="H378" s="36"/>
      <c r="I378" s="33"/>
      <c r="J378" s="33"/>
      <c r="K378" s="33"/>
      <c r="L378" s="37"/>
    </row>
    <row r="379" spans="2:12" ht="18.75" x14ac:dyDescent="0.3">
      <c r="B379" s="18"/>
      <c r="C379" s="33"/>
      <c r="D379" s="34"/>
      <c r="E379" s="35"/>
      <c r="F379" s="35"/>
      <c r="G379" s="35"/>
      <c r="H379" s="36"/>
      <c r="I379" s="33"/>
      <c r="J379" s="33"/>
      <c r="K379" s="33"/>
      <c r="L379" s="37"/>
    </row>
    <row r="380" spans="2:12" ht="18.75" x14ac:dyDescent="0.3">
      <c r="B380" s="18"/>
      <c r="C380" s="33"/>
      <c r="D380" s="34"/>
      <c r="E380" s="35"/>
      <c r="F380" s="35"/>
      <c r="G380" s="35"/>
      <c r="H380" s="36"/>
      <c r="I380" s="33"/>
      <c r="J380" s="33"/>
      <c r="K380" s="33"/>
      <c r="L380" s="37"/>
    </row>
    <row r="381" spans="2:12" ht="18.75" x14ac:dyDescent="0.3">
      <c r="B381" s="18"/>
      <c r="C381" s="33"/>
      <c r="D381" s="34"/>
      <c r="E381" s="35"/>
      <c r="F381" s="35"/>
      <c r="G381" s="35"/>
      <c r="H381" s="36"/>
      <c r="I381" s="33"/>
      <c r="J381" s="33"/>
      <c r="K381" s="33"/>
      <c r="L381" s="37"/>
    </row>
    <row r="382" spans="2:12" ht="18.75" x14ac:dyDescent="0.3">
      <c r="B382" s="18"/>
      <c r="C382" s="33"/>
      <c r="D382" s="34"/>
      <c r="E382" s="35"/>
      <c r="F382" s="35"/>
      <c r="G382" s="35"/>
      <c r="H382" s="36"/>
      <c r="I382" s="33"/>
      <c r="J382" s="33"/>
      <c r="K382" s="33"/>
      <c r="L382" s="37"/>
    </row>
    <row r="383" spans="2:12" ht="18.75" x14ac:dyDescent="0.3">
      <c r="B383" s="18"/>
      <c r="C383" s="33"/>
      <c r="D383" s="34"/>
      <c r="E383" s="35"/>
      <c r="F383" s="35"/>
      <c r="G383" s="35"/>
      <c r="H383" s="36"/>
      <c r="I383" s="33"/>
      <c r="J383" s="33"/>
      <c r="K383" s="33"/>
      <c r="L383" s="37"/>
    </row>
    <row r="384" spans="2:12" ht="18.75" x14ac:dyDescent="0.3">
      <c r="B384" s="18"/>
      <c r="C384" s="33"/>
      <c r="D384" s="34"/>
      <c r="E384" s="35"/>
      <c r="F384" s="35"/>
      <c r="G384" s="35"/>
      <c r="H384" s="36"/>
      <c r="I384" s="33"/>
      <c r="J384" s="33"/>
      <c r="K384" s="33"/>
      <c r="L384" s="37"/>
    </row>
    <row r="385" spans="2:12" ht="18.75" x14ac:dyDescent="0.3">
      <c r="B385" s="18"/>
      <c r="C385" s="33"/>
      <c r="D385" s="34"/>
      <c r="E385" s="35"/>
      <c r="F385" s="35"/>
      <c r="G385" s="35"/>
      <c r="H385" s="36"/>
      <c r="I385" s="33"/>
      <c r="J385" s="33"/>
      <c r="K385" s="33"/>
      <c r="L385" s="37"/>
    </row>
    <row r="386" spans="2:12" ht="18.75" x14ac:dyDescent="0.3">
      <c r="B386" s="18"/>
      <c r="C386" s="33"/>
      <c r="D386" s="34"/>
      <c r="E386" s="35"/>
      <c r="F386" s="35"/>
      <c r="G386" s="35"/>
      <c r="H386" s="36"/>
      <c r="I386" s="33"/>
      <c r="J386" s="33"/>
      <c r="K386" s="33"/>
      <c r="L386" s="37"/>
    </row>
    <row r="387" spans="2:12" ht="18.75" x14ac:dyDescent="0.3">
      <c r="B387" s="18"/>
      <c r="C387" s="33"/>
      <c r="D387" s="34"/>
      <c r="E387" s="35"/>
      <c r="F387" s="35"/>
      <c r="G387" s="35"/>
      <c r="H387" s="36"/>
      <c r="I387" s="33"/>
      <c r="J387" s="33"/>
      <c r="K387" s="33"/>
      <c r="L387" s="37"/>
    </row>
    <row r="388" spans="2:12" ht="18.75" x14ac:dyDescent="0.3">
      <c r="B388" s="18"/>
      <c r="C388" s="33"/>
      <c r="D388" s="34"/>
      <c r="E388" s="35"/>
      <c r="F388" s="35"/>
      <c r="G388" s="35"/>
      <c r="H388" s="36"/>
      <c r="I388" s="33"/>
      <c r="J388" s="33"/>
      <c r="K388" s="33"/>
      <c r="L388" s="37"/>
    </row>
    <row r="389" spans="2:12" ht="18.75" x14ac:dyDescent="0.3">
      <c r="B389" s="18"/>
      <c r="C389" s="33"/>
      <c r="D389" s="34"/>
      <c r="E389" s="35"/>
      <c r="F389" s="35"/>
      <c r="G389" s="35"/>
      <c r="H389" s="36"/>
      <c r="I389" s="33"/>
      <c r="J389" s="33"/>
      <c r="K389" s="33"/>
      <c r="L389" s="37"/>
    </row>
    <row r="390" spans="2:12" ht="18.75" x14ac:dyDescent="0.3">
      <c r="B390" s="18"/>
      <c r="C390" s="33"/>
      <c r="D390" s="34"/>
      <c r="E390" s="35"/>
      <c r="F390" s="35"/>
      <c r="G390" s="35"/>
      <c r="H390" s="36"/>
      <c r="I390" s="33"/>
      <c r="J390" s="33"/>
      <c r="K390" s="33"/>
      <c r="L390" s="37"/>
    </row>
    <row r="391" spans="2:12" ht="18.75" x14ac:dyDescent="0.3">
      <c r="B391" s="18"/>
      <c r="C391" s="33"/>
      <c r="D391" s="34"/>
      <c r="E391" s="35"/>
      <c r="F391" s="35"/>
      <c r="G391" s="35"/>
      <c r="H391" s="36"/>
      <c r="I391" s="33"/>
      <c r="J391" s="33"/>
      <c r="K391" s="33"/>
      <c r="L391" s="37"/>
    </row>
    <row r="392" spans="2:12" ht="18.75" x14ac:dyDescent="0.3">
      <c r="B392" s="18"/>
      <c r="C392" s="33"/>
      <c r="D392" s="34"/>
      <c r="E392" s="35"/>
      <c r="F392" s="35"/>
      <c r="G392" s="35"/>
      <c r="H392" s="36"/>
      <c r="I392" s="33"/>
      <c r="J392" s="33"/>
      <c r="K392" s="33"/>
      <c r="L392" s="37"/>
    </row>
    <row r="393" spans="2:12" ht="18.75" x14ac:dyDescent="0.3">
      <c r="B393" s="18"/>
      <c r="C393" s="33"/>
      <c r="D393" s="34"/>
      <c r="E393" s="35"/>
      <c r="F393" s="35"/>
      <c r="G393" s="35"/>
      <c r="H393" s="36"/>
      <c r="I393" s="33"/>
      <c r="J393" s="33"/>
      <c r="K393" s="33"/>
      <c r="L393" s="37"/>
    </row>
    <row r="394" spans="2:12" ht="18.75" x14ac:dyDescent="0.3">
      <c r="B394" s="18"/>
      <c r="C394" s="33"/>
      <c r="D394" s="34"/>
      <c r="E394" s="35"/>
      <c r="F394" s="35"/>
      <c r="G394" s="35"/>
      <c r="H394" s="36"/>
      <c r="I394" s="33"/>
      <c r="J394" s="33"/>
      <c r="K394" s="33"/>
      <c r="L394" s="37"/>
    </row>
    <row r="395" spans="2:12" ht="18.75" x14ac:dyDescent="0.3">
      <c r="B395" s="18"/>
      <c r="C395" s="33"/>
      <c r="D395" s="34"/>
      <c r="E395" s="35"/>
      <c r="F395" s="35"/>
      <c r="G395" s="35"/>
      <c r="H395" s="36"/>
      <c r="I395" s="33"/>
      <c r="J395" s="33"/>
      <c r="K395" s="33"/>
      <c r="L395" s="37"/>
    </row>
    <row r="396" spans="2:12" ht="18.75" x14ac:dyDescent="0.3">
      <c r="B396" s="18"/>
      <c r="C396" s="33"/>
      <c r="D396" s="34"/>
      <c r="E396" s="35"/>
      <c r="F396" s="35"/>
      <c r="G396" s="35"/>
      <c r="H396" s="36"/>
      <c r="I396" s="33"/>
      <c r="J396" s="33"/>
      <c r="K396" s="33"/>
      <c r="L396" s="37"/>
    </row>
    <row r="397" spans="2:12" ht="18.75" x14ac:dyDescent="0.3">
      <c r="B397" s="18"/>
      <c r="C397" s="33"/>
      <c r="D397" s="34"/>
      <c r="E397" s="35"/>
      <c r="F397" s="35"/>
      <c r="G397" s="35"/>
      <c r="H397" s="36"/>
      <c r="I397" s="33"/>
      <c r="J397" s="33"/>
      <c r="K397" s="33"/>
      <c r="L397" s="37"/>
    </row>
    <row r="398" spans="2:12" ht="18.75" x14ac:dyDescent="0.3">
      <c r="B398" s="18"/>
      <c r="C398" s="33"/>
      <c r="D398" s="34"/>
      <c r="E398" s="35"/>
      <c r="F398" s="35"/>
      <c r="G398" s="35"/>
      <c r="H398" s="36"/>
      <c r="I398" s="33"/>
      <c r="J398" s="33"/>
      <c r="K398" s="33"/>
      <c r="L398" s="37"/>
    </row>
    <row r="399" spans="2:12" ht="18.75" x14ac:dyDescent="0.3">
      <c r="B399" s="18"/>
      <c r="C399" s="33"/>
      <c r="D399" s="34"/>
      <c r="E399" s="35"/>
      <c r="F399" s="35"/>
      <c r="G399" s="35"/>
      <c r="H399" s="36"/>
      <c r="I399" s="33"/>
      <c r="J399" s="33"/>
      <c r="K399" s="33"/>
      <c r="L399" s="37"/>
    </row>
    <row r="400" spans="2:12" ht="18.75" x14ac:dyDescent="0.3">
      <c r="B400" s="18"/>
      <c r="C400" s="33"/>
      <c r="D400" s="34"/>
      <c r="E400" s="35"/>
      <c r="F400" s="35"/>
      <c r="G400" s="35"/>
      <c r="H400" s="36"/>
      <c r="I400" s="33"/>
      <c r="J400" s="33"/>
      <c r="K400" s="33"/>
      <c r="L400" s="37"/>
    </row>
    <row r="401" spans="2:12" ht="18.75" x14ac:dyDescent="0.3">
      <c r="B401" s="18"/>
      <c r="C401" s="33"/>
      <c r="D401" s="34"/>
      <c r="E401" s="35"/>
      <c r="F401" s="35"/>
      <c r="G401" s="35"/>
      <c r="H401" s="36"/>
      <c r="I401" s="33"/>
      <c r="J401" s="33"/>
      <c r="K401" s="33"/>
      <c r="L401" s="37"/>
    </row>
    <row r="402" spans="2:12" ht="18.75" x14ac:dyDescent="0.3">
      <c r="B402" s="18"/>
      <c r="C402" s="33"/>
      <c r="D402" s="34"/>
      <c r="E402" s="35"/>
      <c r="F402" s="35"/>
      <c r="G402" s="35"/>
      <c r="H402" s="36"/>
      <c r="I402" s="33"/>
      <c r="J402" s="33"/>
      <c r="K402" s="33"/>
      <c r="L402" s="37"/>
    </row>
    <row r="403" spans="2:12" ht="18.75" x14ac:dyDescent="0.3">
      <c r="B403" s="18"/>
      <c r="C403" s="33"/>
      <c r="D403" s="34"/>
      <c r="E403" s="35"/>
      <c r="F403" s="35"/>
      <c r="G403" s="35"/>
      <c r="H403" s="36"/>
      <c r="I403" s="33"/>
      <c r="J403" s="33"/>
      <c r="K403" s="33"/>
      <c r="L403" s="37"/>
    </row>
    <row r="404" spans="2:12" ht="18.75" x14ac:dyDescent="0.3">
      <c r="B404" s="18"/>
      <c r="C404" s="33"/>
      <c r="D404" s="34"/>
      <c r="E404" s="35"/>
      <c r="F404" s="35"/>
      <c r="G404" s="35"/>
      <c r="H404" s="36"/>
      <c r="I404" s="33"/>
      <c r="J404" s="33"/>
      <c r="K404" s="33"/>
      <c r="L404" s="37"/>
    </row>
    <row r="405" spans="2:12" ht="18.75" x14ac:dyDescent="0.3">
      <c r="B405" s="18"/>
      <c r="C405" s="33"/>
      <c r="D405" s="34"/>
      <c r="E405" s="35"/>
      <c r="F405" s="35"/>
      <c r="G405" s="35"/>
      <c r="H405" s="36"/>
      <c r="I405" s="33"/>
      <c r="J405" s="33"/>
      <c r="K405" s="33"/>
      <c r="L405" s="37"/>
    </row>
    <row r="406" spans="2:12" ht="18.75" x14ac:dyDescent="0.3">
      <c r="B406" s="18"/>
      <c r="C406" s="33"/>
      <c r="D406" s="34"/>
      <c r="E406" s="35"/>
      <c r="F406" s="35"/>
      <c r="G406" s="35"/>
      <c r="H406" s="36"/>
      <c r="I406" s="33"/>
      <c r="J406" s="33"/>
      <c r="K406" s="33"/>
      <c r="L406" s="37"/>
    </row>
    <row r="407" spans="2:12" ht="18.75" x14ac:dyDescent="0.3">
      <c r="B407" s="18"/>
      <c r="C407" s="33"/>
      <c r="D407" s="34"/>
      <c r="E407" s="35"/>
      <c r="F407" s="35"/>
      <c r="G407" s="35"/>
      <c r="H407" s="36"/>
      <c r="I407" s="33"/>
      <c r="J407" s="33"/>
      <c r="K407" s="33"/>
      <c r="L407" s="37"/>
    </row>
    <row r="408" spans="2:12" ht="18.75" x14ac:dyDescent="0.3">
      <c r="B408" s="18"/>
      <c r="C408" s="33"/>
      <c r="D408" s="34"/>
      <c r="E408" s="35"/>
      <c r="F408" s="35"/>
      <c r="G408" s="35"/>
      <c r="H408" s="36"/>
      <c r="I408" s="33"/>
      <c r="J408" s="33"/>
      <c r="K408" s="33"/>
      <c r="L408" s="37"/>
    </row>
    <row r="409" spans="2:12" ht="18.75" x14ac:dyDescent="0.3">
      <c r="B409" s="18"/>
      <c r="C409" s="33"/>
      <c r="D409" s="34"/>
      <c r="E409" s="35"/>
      <c r="F409" s="35"/>
      <c r="G409" s="35"/>
      <c r="H409" s="36"/>
      <c r="I409" s="33"/>
      <c r="J409" s="33"/>
      <c r="K409" s="33"/>
      <c r="L409" s="37"/>
    </row>
    <row r="410" spans="2:12" ht="18.75" x14ac:dyDescent="0.3">
      <c r="B410" s="18"/>
      <c r="C410" s="33"/>
      <c r="D410" s="34"/>
      <c r="E410" s="35"/>
      <c r="F410" s="35"/>
      <c r="G410" s="35"/>
      <c r="H410" s="36"/>
      <c r="I410" s="33"/>
      <c r="J410" s="33"/>
      <c r="K410" s="33"/>
      <c r="L410" s="37"/>
    </row>
    <row r="411" spans="2:12" ht="18.75" x14ac:dyDescent="0.3">
      <c r="B411" s="18"/>
      <c r="C411" s="33"/>
      <c r="D411" s="34"/>
      <c r="E411" s="35"/>
      <c r="F411" s="35"/>
      <c r="G411" s="35"/>
      <c r="H411" s="36"/>
      <c r="I411" s="33"/>
      <c r="J411" s="33"/>
      <c r="K411" s="33"/>
      <c r="L411" s="37"/>
    </row>
    <row r="412" spans="2:12" ht="18.75" x14ac:dyDescent="0.3">
      <c r="B412" s="18"/>
      <c r="C412" s="33"/>
      <c r="D412" s="34"/>
      <c r="E412" s="35"/>
      <c r="F412" s="35"/>
      <c r="G412" s="35"/>
      <c r="H412" s="36"/>
      <c r="I412" s="33"/>
      <c r="J412" s="33"/>
      <c r="K412" s="33"/>
      <c r="L412" s="37"/>
    </row>
    <row r="413" spans="2:12" ht="18.75" x14ac:dyDescent="0.3">
      <c r="B413" s="18"/>
      <c r="C413" s="33"/>
      <c r="D413" s="34"/>
      <c r="E413" s="35"/>
      <c r="F413" s="35"/>
      <c r="G413" s="35"/>
      <c r="H413" s="36"/>
      <c r="I413" s="33"/>
      <c r="J413" s="33"/>
      <c r="K413" s="33"/>
      <c r="L413" s="37"/>
    </row>
    <row r="414" spans="2:12" ht="18.75" x14ac:dyDescent="0.3">
      <c r="B414" s="18"/>
      <c r="C414" s="33"/>
      <c r="D414" s="34"/>
      <c r="E414" s="35"/>
      <c r="F414" s="35"/>
      <c r="G414" s="35"/>
      <c r="H414" s="36"/>
      <c r="I414" s="33"/>
      <c r="J414" s="33"/>
      <c r="K414" s="33"/>
      <c r="L414" s="37"/>
    </row>
    <row r="415" spans="2:12" ht="18.75" x14ac:dyDescent="0.3">
      <c r="B415" s="18"/>
      <c r="C415" s="33"/>
      <c r="D415" s="34"/>
      <c r="E415" s="35"/>
      <c r="F415" s="35"/>
      <c r="G415" s="35"/>
      <c r="H415" s="36"/>
      <c r="I415" s="33"/>
      <c r="J415" s="33"/>
      <c r="K415" s="33"/>
      <c r="L415" s="37"/>
    </row>
    <row r="416" spans="2:12" ht="18.75" x14ac:dyDescent="0.3">
      <c r="B416" s="18"/>
      <c r="C416" s="33"/>
      <c r="D416" s="34"/>
      <c r="E416" s="35"/>
      <c r="F416" s="35"/>
      <c r="G416" s="35"/>
      <c r="H416" s="36"/>
      <c r="I416" s="33"/>
      <c r="J416" s="33"/>
      <c r="K416" s="33"/>
      <c r="L416" s="37"/>
    </row>
    <row r="417" spans="2:12" ht="18.75" x14ac:dyDescent="0.3">
      <c r="B417" s="18"/>
      <c r="C417" s="33"/>
      <c r="D417" s="34"/>
      <c r="E417" s="35"/>
      <c r="F417" s="35"/>
      <c r="G417" s="35"/>
      <c r="H417" s="36"/>
      <c r="I417" s="33"/>
      <c r="J417" s="33"/>
      <c r="K417" s="33"/>
      <c r="L417" s="37"/>
    </row>
    <row r="418" spans="2:12" ht="18.75" x14ac:dyDescent="0.3">
      <c r="B418" s="18"/>
      <c r="C418" s="33"/>
      <c r="D418" s="34"/>
      <c r="E418" s="35"/>
      <c r="F418" s="35"/>
      <c r="G418" s="35"/>
      <c r="H418" s="36"/>
      <c r="I418" s="33"/>
      <c r="J418" s="33"/>
      <c r="K418" s="33"/>
      <c r="L418" s="37"/>
    </row>
    <row r="419" spans="2:12" ht="18.75" x14ac:dyDescent="0.3">
      <c r="B419" s="18"/>
      <c r="C419" s="33"/>
      <c r="D419" s="34"/>
      <c r="E419" s="35"/>
      <c r="F419" s="35"/>
      <c r="G419" s="35"/>
      <c r="H419" s="36"/>
      <c r="I419" s="33"/>
      <c r="J419" s="33"/>
      <c r="K419" s="33"/>
      <c r="L419" s="37"/>
    </row>
    <row r="420" spans="2:12" ht="18.75" x14ac:dyDescent="0.3">
      <c r="B420" s="18"/>
      <c r="C420" s="33"/>
      <c r="D420" s="34"/>
      <c r="E420" s="35"/>
      <c r="F420" s="35"/>
      <c r="G420" s="35"/>
      <c r="H420" s="36"/>
      <c r="I420" s="33"/>
      <c r="J420" s="33"/>
      <c r="K420" s="33"/>
      <c r="L420" s="37"/>
    </row>
    <row r="421" spans="2:12" ht="18.75" x14ac:dyDescent="0.3">
      <c r="B421" s="18"/>
      <c r="C421" s="33"/>
      <c r="D421" s="34"/>
      <c r="E421" s="35"/>
      <c r="F421" s="35"/>
      <c r="G421" s="35"/>
      <c r="H421" s="36"/>
      <c r="I421" s="33"/>
      <c r="J421" s="33"/>
      <c r="K421" s="33"/>
      <c r="L421" s="37"/>
    </row>
    <row r="422" spans="2:12" ht="18.75" x14ac:dyDescent="0.3">
      <c r="B422" s="18"/>
      <c r="C422" s="33"/>
      <c r="D422" s="34"/>
      <c r="E422" s="35"/>
      <c r="F422" s="35"/>
      <c r="G422" s="35"/>
      <c r="H422" s="36"/>
      <c r="I422" s="33"/>
      <c r="J422" s="33"/>
      <c r="K422" s="33"/>
      <c r="L422" s="37"/>
    </row>
    <row r="423" spans="2:12" ht="18.75" x14ac:dyDescent="0.3">
      <c r="B423" s="18"/>
      <c r="C423" s="33"/>
      <c r="D423" s="34"/>
      <c r="E423" s="35"/>
      <c r="F423" s="35"/>
      <c r="G423" s="35"/>
      <c r="H423" s="36"/>
      <c r="I423" s="33"/>
      <c r="J423" s="33"/>
      <c r="K423" s="33"/>
      <c r="L423" s="37"/>
    </row>
    <row r="424" spans="2:12" ht="18.75" x14ac:dyDescent="0.3">
      <c r="B424" s="18"/>
      <c r="C424" s="33"/>
      <c r="D424" s="34"/>
      <c r="E424" s="35"/>
      <c r="F424" s="35"/>
      <c r="G424" s="35"/>
      <c r="H424" s="36"/>
      <c r="I424" s="33"/>
      <c r="J424" s="33"/>
      <c r="K424" s="33"/>
      <c r="L424" s="37"/>
    </row>
    <row r="425" spans="2:12" ht="18.75" x14ac:dyDescent="0.3">
      <c r="B425" s="18"/>
      <c r="C425" s="33"/>
      <c r="D425" s="34"/>
      <c r="E425" s="35"/>
      <c r="F425" s="35"/>
      <c r="G425" s="35"/>
      <c r="H425" s="36"/>
      <c r="I425" s="33"/>
      <c r="J425" s="33"/>
      <c r="K425" s="33"/>
      <c r="L425" s="37"/>
    </row>
    <row r="426" spans="2:12" ht="18.75" x14ac:dyDescent="0.3">
      <c r="B426" s="18"/>
      <c r="C426" s="33"/>
      <c r="D426" s="34"/>
      <c r="E426" s="35"/>
      <c r="F426" s="35"/>
      <c r="G426" s="35"/>
      <c r="H426" s="36"/>
      <c r="I426" s="33"/>
      <c r="J426" s="33"/>
      <c r="K426" s="33"/>
      <c r="L426" s="37"/>
    </row>
    <row r="427" spans="2:12" ht="18.75" x14ac:dyDescent="0.3">
      <c r="B427" s="18"/>
      <c r="C427" s="33"/>
      <c r="D427" s="34"/>
      <c r="E427" s="35"/>
      <c r="F427" s="35"/>
      <c r="G427" s="35"/>
      <c r="H427" s="36"/>
      <c r="I427" s="33"/>
      <c r="J427" s="33"/>
      <c r="K427" s="33"/>
      <c r="L427" s="37"/>
    </row>
    <row r="428" spans="2:12" ht="18.75" x14ac:dyDescent="0.3">
      <c r="B428" s="18"/>
      <c r="C428" s="33"/>
      <c r="D428" s="34"/>
      <c r="E428" s="35"/>
      <c r="F428" s="35"/>
      <c r="G428" s="35"/>
      <c r="H428" s="36"/>
      <c r="I428" s="33"/>
      <c r="J428" s="33"/>
      <c r="K428" s="33"/>
      <c r="L428" s="37"/>
    </row>
    <row r="429" spans="2:12" ht="18.75" x14ac:dyDescent="0.3">
      <c r="B429" s="18"/>
      <c r="C429" s="33"/>
      <c r="D429" s="34"/>
      <c r="E429" s="35"/>
      <c r="F429" s="35"/>
      <c r="G429" s="35"/>
      <c r="H429" s="36"/>
      <c r="I429" s="33"/>
      <c r="J429" s="33"/>
      <c r="K429" s="33"/>
      <c r="L429" s="37"/>
    </row>
    <row r="430" spans="2:12" ht="18.75" x14ac:dyDescent="0.3">
      <c r="B430" s="18"/>
      <c r="C430" s="33"/>
      <c r="D430" s="34"/>
      <c r="E430" s="35"/>
      <c r="F430" s="35"/>
      <c r="G430" s="35"/>
      <c r="H430" s="36"/>
      <c r="I430" s="33"/>
      <c r="J430" s="33"/>
      <c r="K430" s="33"/>
      <c r="L430" s="37"/>
    </row>
    <row r="431" spans="2:12" ht="18.75" x14ac:dyDescent="0.3">
      <c r="B431" s="18"/>
      <c r="C431" s="33"/>
      <c r="D431" s="34"/>
      <c r="E431" s="35"/>
      <c r="F431" s="35"/>
      <c r="G431" s="35"/>
      <c r="H431" s="36"/>
      <c r="I431" s="33"/>
      <c r="J431" s="33"/>
      <c r="K431" s="33"/>
      <c r="L431" s="37"/>
    </row>
    <row r="432" spans="2:12" ht="18.75" x14ac:dyDescent="0.3">
      <c r="B432" s="18"/>
      <c r="C432" s="33"/>
      <c r="D432" s="34"/>
      <c r="E432" s="35"/>
      <c r="F432" s="35"/>
      <c r="G432" s="35"/>
      <c r="H432" s="36"/>
      <c r="I432" s="33"/>
      <c r="J432" s="33"/>
      <c r="K432" s="33"/>
      <c r="L432" s="37"/>
    </row>
    <row r="433" spans="2:12" ht="18.75" x14ac:dyDescent="0.3">
      <c r="B433" s="18"/>
      <c r="C433" s="33"/>
      <c r="D433" s="34"/>
      <c r="E433" s="35"/>
      <c r="F433" s="35"/>
      <c r="G433" s="35"/>
      <c r="H433" s="36"/>
      <c r="I433" s="33"/>
      <c r="J433" s="33"/>
      <c r="K433" s="33"/>
      <c r="L433" s="37"/>
    </row>
    <row r="434" spans="2:12" ht="18.75" x14ac:dyDescent="0.3">
      <c r="B434" s="18"/>
      <c r="C434" s="33"/>
      <c r="D434" s="34"/>
      <c r="E434" s="35"/>
      <c r="F434" s="35"/>
      <c r="G434" s="35"/>
      <c r="H434" s="36"/>
      <c r="I434" s="33"/>
      <c r="J434" s="33"/>
      <c r="K434" s="33"/>
      <c r="L434" s="37"/>
    </row>
    <row r="435" spans="2:12" ht="18.75" x14ac:dyDescent="0.3">
      <c r="B435" s="18"/>
      <c r="C435" s="33"/>
      <c r="D435" s="34"/>
      <c r="E435" s="35"/>
      <c r="F435" s="35"/>
      <c r="G435" s="35"/>
      <c r="H435" s="36"/>
      <c r="I435" s="33"/>
      <c r="J435" s="33"/>
      <c r="K435" s="33"/>
      <c r="L435" s="37"/>
    </row>
    <row r="436" spans="2:12" ht="18.75" x14ac:dyDescent="0.3">
      <c r="B436" s="18"/>
      <c r="C436" s="33"/>
      <c r="D436" s="34"/>
      <c r="E436" s="35"/>
      <c r="F436" s="35"/>
      <c r="G436" s="35"/>
      <c r="H436" s="36"/>
      <c r="I436" s="33"/>
      <c r="J436" s="33"/>
      <c r="K436" s="33"/>
      <c r="L436" s="37"/>
    </row>
    <row r="437" spans="2:12" ht="18.75" x14ac:dyDescent="0.3">
      <c r="B437" s="18"/>
      <c r="C437" s="33"/>
      <c r="D437" s="34"/>
      <c r="E437" s="35"/>
      <c r="F437" s="35"/>
      <c r="G437" s="35"/>
      <c r="H437" s="36"/>
      <c r="I437" s="33"/>
      <c r="J437" s="33"/>
      <c r="K437" s="33"/>
      <c r="L437" s="37"/>
    </row>
    <row r="438" spans="2:12" ht="18.75" x14ac:dyDescent="0.3">
      <c r="B438" s="18"/>
      <c r="C438" s="33"/>
      <c r="D438" s="34"/>
      <c r="E438" s="35"/>
      <c r="F438" s="35"/>
      <c r="G438" s="35"/>
      <c r="H438" s="36"/>
      <c r="I438" s="33"/>
      <c r="J438" s="33"/>
      <c r="K438" s="33"/>
      <c r="L438" s="37"/>
    </row>
    <row r="439" spans="2:12" ht="18.75" x14ac:dyDescent="0.3">
      <c r="B439" s="18"/>
      <c r="C439" s="33"/>
      <c r="D439" s="34"/>
      <c r="E439" s="35"/>
      <c r="F439" s="35"/>
      <c r="G439" s="35"/>
      <c r="H439" s="36"/>
      <c r="I439" s="33"/>
      <c r="J439" s="33"/>
      <c r="K439" s="33"/>
      <c r="L439" s="37"/>
    </row>
    <row r="440" spans="2:12" ht="18.75" x14ac:dyDescent="0.3">
      <c r="B440" s="18"/>
      <c r="C440" s="33"/>
      <c r="D440" s="34"/>
      <c r="E440" s="35"/>
      <c r="F440" s="35"/>
      <c r="G440" s="35"/>
      <c r="H440" s="36"/>
      <c r="I440" s="33"/>
      <c r="J440" s="33"/>
      <c r="K440" s="33"/>
      <c r="L440" s="37"/>
    </row>
    <row r="441" spans="2:12" ht="18.75" x14ac:dyDescent="0.3">
      <c r="B441" s="18"/>
      <c r="C441" s="33"/>
      <c r="D441" s="34"/>
      <c r="E441" s="35"/>
      <c r="F441" s="35"/>
      <c r="G441" s="35"/>
      <c r="H441" s="36"/>
      <c r="I441" s="33"/>
      <c r="J441" s="33"/>
      <c r="K441" s="33"/>
      <c r="L441" s="37"/>
    </row>
    <row r="442" spans="2:12" ht="18.75" x14ac:dyDescent="0.3">
      <c r="B442" s="18"/>
      <c r="C442" s="33"/>
      <c r="D442" s="34"/>
      <c r="E442" s="35"/>
      <c r="F442" s="35"/>
      <c r="G442" s="35"/>
      <c r="H442" s="36"/>
      <c r="I442" s="33"/>
      <c r="J442" s="33"/>
      <c r="K442" s="33"/>
      <c r="L442" s="37"/>
    </row>
    <row r="443" spans="2:12" ht="18.75" x14ac:dyDescent="0.3">
      <c r="B443" s="18"/>
      <c r="C443" s="33"/>
      <c r="D443" s="34"/>
      <c r="E443" s="35"/>
      <c r="F443" s="35"/>
      <c r="G443" s="35"/>
      <c r="H443" s="36"/>
      <c r="I443" s="33"/>
      <c r="J443" s="33"/>
      <c r="K443" s="33"/>
      <c r="L443" s="37"/>
    </row>
    <row r="444" spans="2:12" ht="18.75" x14ac:dyDescent="0.3">
      <c r="B444" s="18"/>
      <c r="C444" s="33"/>
      <c r="D444" s="34"/>
      <c r="E444" s="35"/>
      <c r="F444" s="35"/>
      <c r="G444" s="35"/>
      <c r="H444" s="36"/>
      <c r="I444" s="33"/>
      <c r="J444" s="33"/>
      <c r="K444" s="33"/>
      <c r="L444" s="37"/>
    </row>
    <row r="445" spans="2:12" ht="18.75" x14ac:dyDescent="0.3">
      <c r="B445" s="18"/>
      <c r="C445" s="33"/>
      <c r="D445" s="34"/>
      <c r="E445" s="35"/>
      <c r="F445" s="35"/>
      <c r="G445" s="35"/>
      <c r="H445" s="36"/>
      <c r="I445" s="33"/>
      <c r="J445" s="33"/>
      <c r="K445" s="33"/>
      <c r="L445" s="37"/>
    </row>
    <row r="446" spans="2:12" ht="18.75" x14ac:dyDescent="0.3">
      <c r="B446" s="18"/>
      <c r="C446" s="33"/>
      <c r="D446" s="34"/>
      <c r="E446" s="35"/>
      <c r="F446" s="35"/>
      <c r="G446" s="35"/>
      <c r="H446" s="36"/>
      <c r="I446" s="33"/>
      <c r="J446" s="33"/>
      <c r="K446" s="33"/>
      <c r="L446" s="37"/>
    </row>
    <row r="447" spans="2:12" ht="18.75" x14ac:dyDescent="0.3">
      <c r="B447" s="18"/>
      <c r="C447" s="33"/>
      <c r="D447" s="34"/>
      <c r="E447" s="35"/>
      <c r="F447" s="35"/>
      <c r="G447" s="35"/>
      <c r="H447" s="36"/>
      <c r="I447" s="33"/>
      <c r="J447" s="33"/>
      <c r="K447" s="33"/>
      <c r="L447" s="37"/>
    </row>
    <row r="448" spans="2:12" ht="18.75" x14ac:dyDescent="0.3">
      <c r="B448" s="18"/>
      <c r="C448" s="33"/>
      <c r="D448" s="34"/>
      <c r="E448" s="35"/>
      <c r="F448" s="35"/>
      <c r="G448" s="35"/>
      <c r="H448" s="36"/>
      <c r="I448" s="33"/>
      <c r="J448" s="33"/>
      <c r="K448" s="33"/>
      <c r="L448" s="37"/>
    </row>
    <row r="449" spans="2:12" ht="18.75" x14ac:dyDescent="0.3">
      <c r="B449" s="18"/>
      <c r="C449" s="33"/>
      <c r="D449" s="34"/>
      <c r="E449" s="35"/>
      <c r="F449" s="35"/>
      <c r="G449" s="35"/>
      <c r="H449" s="36"/>
      <c r="I449" s="33"/>
      <c r="J449" s="33"/>
      <c r="K449" s="33"/>
      <c r="L449" s="37"/>
    </row>
    <row r="450" spans="2:12" ht="18.75" x14ac:dyDescent="0.3">
      <c r="B450" s="18"/>
      <c r="C450" s="33"/>
      <c r="D450" s="34"/>
      <c r="E450" s="35"/>
      <c r="F450" s="35"/>
      <c r="G450" s="35"/>
      <c r="H450" s="36"/>
      <c r="I450" s="33"/>
      <c r="J450" s="33"/>
      <c r="K450" s="33"/>
      <c r="L450" s="37"/>
    </row>
    <row r="451" spans="2:12" ht="18.75" x14ac:dyDescent="0.3">
      <c r="B451" s="18"/>
      <c r="C451" s="33"/>
      <c r="D451" s="34"/>
      <c r="E451" s="35"/>
      <c r="F451" s="35"/>
      <c r="G451" s="35"/>
      <c r="H451" s="36"/>
      <c r="I451" s="33"/>
      <c r="J451" s="33"/>
      <c r="K451" s="33"/>
      <c r="L451" s="37"/>
    </row>
    <row r="452" spans="2:12" ht="18.75" x14ac:dyDescent="0.3">
      <c r="B452" s="18"/>
      <c r="C452" s="33"/>
      <c r="D452" s="34"/>
      <c r="E452" s="35"/>
      <c r="F452" s="35"/>
      <c r="G452" s="35"/>
      <c r="H452" s="36"/>
      <c r="I452" s="33"/>
      <c r="J452" s="33"/>
      <c r="K452" s="33"/>
      <c r="L452" s="37"/>
    </row>
    <row r="453" spans="2:12" ht="18.75" x14ac:dyDescent="0.3">
      <c r="B453" s="18"/>
      <c r="C453" s="33"/>
      <c r="D453" s="34"/>
      <c r="E453" s="35"/>
      <c r="F453" s="35"/>
      <c r="G453" s="35"/>
      <c r="H453" s="36"/>
      <c r="I453" s="33"/>
      <c r="J453" s="33"/>
      <c r="K453" s="33"/>
      <c r="L453" s="37"/>
    </row>
    <row r="454" spans="2:12" ht="18.75" x14ac:dyDescent="0.3">
      <c r="B454" s="18"/>
      <c r="C454" s="33"/>
      <c r="D454" s="34"/>
      <c r="E454" s="35"/>
      <c r="F454" s="35"/>
      <c r="G454" s="35"/>
      <c r="H454" s="36"/>
      <c r="I454" s="33"/>
      <c r="J454" s="33"/>
      <c r="K454" s="33"/>
      <c r="L454" s="37"/>
    </row>
    <row r="455" spans="2:12" ht="18.75" x14ac:dyDescent="0.3">
      <c r="B455" s="18"/>
      <c r="C455" s="33"/>
      <c r="D455" s="34"/>
      <c r="E455" s="35"/>
      <c r="F455" s="35"/>
      <c r="G455" s="35"/>
      <c r="H455" s="36"/>
      <c r="I455" s="33"/>
      <c r="J455" s="33"/>
      <c r="K455" s="33"/>
      <c r="L455" s="37"/>
    </row>
    <row r="456" spans="2:12" ht="18.75" x14ac:dyDescent="0.3">
      <c r="B456" s="18"/>
      <c r="C456" s="33"/>
      <c r="D456" s="34"/>
      <c r="E456" s="35"/>
      <c r="F456" s="35"/>
      <c r="G456" s="35"/>
      <c r="H456" s="36"/>
      <c r="I456" s="33"/>
      <c r="J456" s="33"/>
      <c r="K456" s="33"/>
      <c r="L456" s="37"/>
    </row>
    <row r="457" spans="2:12" ht="18.75" x14ac:dyDescent="0.3">
      <c r="B457" s="18"/>
      <c r="C457" s="33"/>
      <c r="D457" s="34"/>
      <c r="E457" s="35"/>
      <c r="F457" s="35"/>
      <c r="G457" s="35"/>
      <c r="H457" s="36"/>
      <c r="I457" s="33"/>
      <c r="J457" s="33"/>
      <c r="K457" s="33"/>
      <c r="L457" s="37"/>
    </row>
    <row r="458" spans="2:12" ht="18.75" x14ac:dyDescent="0.3">
      <c r="B458" s="18"/>
      <c r="C458" s="33"/>
      <c r="D458" s="34"/>
      <c r="E458" s="35"/>
      <c r="F458" s="35"/>
      <c r="G458" s="35"/>
      <c r="H458" s="36"/>
      <c r="I458" s="33"/>
      <c r="J458" s="33"/>
      <c r="K458" s="33"/>
      <c r="L458" s="37"/>
    </row>
    <row r="459" spans="2:12" ht="18.75" x14ac:dyDescent="0.3">
      <c r="B459" s="18"/>
      <c r="C459" s="33"/>
      <c r="D459" s="34"/>
      <c r="E459" s="35"/>
      <c r="F459" s="35"/>
      <c r="G459" s="35"/>
      <c r="H459" s="36"/>
      <c r="I459" s="33"/>
      <c r="J459" s="33"/>
      <c r="K459" s="33"/>
      <c r="L459" s="37"/>
    </row>
    <row r="460" spans="2:12" ht="18.75" x14ac:dyDescent="0.3">
      <c r="B460" s="18"/>
      <c r="C460" s="33"/>
      <c r="D460" s="34"/>
      <c r="E460" s="35"/>
      <c r="F460" s="35"/>
      <c r="G460" s="35"/>
      <c r="H460" s="36"/>
      <c r="I460" s="33"/>
      <c r="J460" s="33"/>
      <c r="K460" s="33"/>
      <c r="L460" s="37"/>
    </row>
    <row r="461" spans="2:12" ht="18.75" x14ac:dyDescent="0.3">
      <c r="B461" s="18"/>
      <c r="C461" s="33"/>
      <c r="D461" s="34"/>
      <c r="E461" s="35"/>
      <c r="F461" s="35"/>
      <c r="G461" s="35"/>
      <c r="H461" s="36"/>
      <c r="I461" s="33"/>
      <c r="J461" s="33"/>
      <c r="K461" s="33"/>
      <c r="L461" s="37"/>
    </row>
    <row r="462" spans="2:12" ht="18.75" x14ac:dyDescent="0.3">
      <c r="B462" s="18"/>
      <c r="C462" s="33"/>
      <c r="D462" s="34"/>
      <c r="E462" s="35"/>
      <c r="F462" s="35"/>
      <c r="G462" s="35"/>
      <c r="H462" s="36"/>
      <c r="I462" s="33"/>
      <c r="J462" s="33"/>
      <c r="K462" s="33"/>
      <c r="L462" s="37"/>
    </row>
    <row r="463" spans="2:12" ht="18.75" x14ac:dyDescent="0.3">
      <c r="B463" s="18"/>
      <c r="C463" s="33"/>
      <c r="D463" s="34"/>
      <c r="E463" s="35"/>
      <c r="F463" s="35"/>
      <c r="G463" s="35"/>
      <c r="H463" s="36"/>
      <c r="I463" s="33"/>
      <c r="J463" s="33"/>
      <c r="K463" s="33"/>
      <c r="L463" s="37"/>
    </row>
    <row r="464" spans="2:12" ht="18.75" x14ac:dyDescent="0.3">
      <c r="B464" s="18"/>
      <c r="C464" s="33"/>
      <c r="D464" s="34"/>
      <c r="E464" s="35"/>
      <c r="F464" s="35"/>
      <c r="G464" s="35"/>
      <c r="H464" s="36"/>
      <c r="I464" s="33"/>
      <c r="J464" s="33"/>
      <c r="K464" s="33"/>
      <c r="L464" s="37"/>
    </row>
    <row r="465" spans="2:12" ht="18.75" x14ac:dyDescent="0.3">
      <c r="B465" s="18"/>
      <c r="C465" s="33"/>
      <c r="D465" s="34"/>
      <c r="E465" s="35"/>
      <c r="F465" s="35"/>
      <c r="G465" s="35"/>
      <c r="H465" s="36"/>
      <c r="I465" s="33"/>
      <c r="J465" s="33"/>
      <c r="K465" s="33"/>
      <c r="L465" s="37"/>
    </row>
    <row r="466" spans="2:12" ht="18.75" x14ac:dyDescent="0.3">
      <c r="B466" s="18"/>
      <c r="C466" s="33"/>
      <c r="D466" s="34"/>
      <c r="E466" s="35"/>
      <c r="F466" s="35"/>
      <c r="G466" s="35"/>
      <c r="H466" s="36"/>
      <c r="I466" s="33"/>
      <c r="J466" s="33"/>
      <c r="K466" s="33"/>
      <c r="L466" s="37"/>
    </row>
    <row r="467" spans="2:12" ht="18.75" x14ac:dyDescent="0.3">
      <c r="B467" s="18"/>
      <c r="C467" s="33"/>
      <c r="D467" s="34"/>
      <c r="E467" s="35"/>
      <c r="F467" s="35"/>
      <c r="G467" s="35"/>
      <c r="H467" s="36"/>
      <c r="I467" s="33"/>
      <c r="J467" s="33"/>
      <c r="K467" s="33"/>
      <c r="L467" s="37"/>
    </row>
    <row r="468" spans="2:12" ht="18.75" x14ac:dyDescent="0.3">
      <c r="B468" s="18"/>
      <c r="C468" s="33"/>
      <c r="D468" s="34"/>
      <c r="E468" s="35"/>
      <c r="F468" s="35"/>
      <c r="G468" s="35"/>
      <c r="H468" s="36"/>
      <c r="I468" s="33"/>
      <c r="J468" s="33"/>
      <c r="K468" s="33"/>
      <c r="L468" s="37"/>
    </row>
    <row r="469" spans="2:12" ht="18.75" x14ac:dyDescent="0.3">
      <c r="B469" s="18"/>
      <c r="C469" s="33"/>
      <c r="D469" s="34"/>
      <c r="E469" s="35"/>
      <c r="F469" s="35"/>
      <c r="G469" s="35"/>
      <c r="H469" s="36"/>
      <c r="I469" s="33"/>
      <c r="J469" s="33"/>
      <c r="K469" s="33"/>
      <c r="L469" s="37"/>
    </row>
    <row r="470" spans="2:12" ht="18.75" x14ac:dyDescent="0.3">
      <c r="B470" s="18"/>
      <c r="C470" s="33"/>
      <c r="D470" s="34"/>
      <c r="E470" s="35"/>
      <c r="F470" s="35"/>
      <c r="G470" s="35"/>
      <c r="H470" s="36"/>
      <c r="I470" s="33"/>
      <c r="J470" s="33"/>
      <c r="K470" s="33"/>
      <c r="L470" s="37"/>
    </row>
    <row r="471" spans="2:12" ht="18.75" x14ac:dyDescent="0.3">
      <c r="B471" s="18"/>
      <c r="C471" s="33"/>
      <c r="D471" s="34"/>
      <c r="E471" s="35"/>
      <c r="F471" s="35"/>
      <c r="G471" s="35"/>
      <c r="H471" s="36"/>
      <c r="I471" s="33"/>
      <c r="J471" s="33"/>
      <c r="K471" s="33"/>
      <c r="L471" s="37"/>
    </row>
    <row r="472" spans="2:12" ht="18.75" x14ac:dyDescent="0.3">
      <c r="B472" s="18"/>
      <c r="C472" s="33"/>
      <c r="D472" s="34"/>
      <c r="E472" s="35"/>
      <c r="F472" s="35"/>
      <c r="G472" s="35"/>
      <c r="H472" s="36"/>
      <c r="I472" s="33"/>
      <c r="J472" s="33"/>
      <c r="K472" s="33"/>
      <c r="L472" s="37"/>
    </row>
    <row r="473" spans="2:12" ht="18.75" x14ac:dyDescent="0.3">
      <c r="B473" s="18"/>
      <c r="C473" s="33"/>
      <c r="D473" s="34"/>
      <c r="E473" s="35"/>
      <c r="F473" s="35"/>
      <c r="G473" s="35"/>
      <c r="H473" s="36"/>
      <c r="I473" s="33"/>
      <c r="J473" s="33"/>
      <c r="K473" s="33"/>
      <c r="L473" s="37"/>
    </row>
    <row r="474" spans="2:12" ht="18.75" x14ac:dyDescent="0.3">
      <c r="B474" s="18"/>
      <c r="C474" s="33"/>
      <c r="D474" s="34"/>
      <c r="E474" s="35"/>
      <c r="F474" s="35"/>
      <c r="G474" s="35"/>
      <c r="H474" s="36"/>
      <c r="I474" s="33"/>
      <c r="J474" s="33"/>
      <c r="K474" s="33"/>
      <c r="L474" s="37"/>
    </row>
    <row r="475" spans="2:12" ht="18.75" x14ac:dyDescent="0.3">
      <c r="B475" s="18"/>
      <c r="C475" s="33"/>
      <c r="D475" s="34"/>
      <c r="E475" s="35"/>
      <c r="F475" s="35"/>
      <c r="G475" s="35"/>
      <c r="H475" s="36"/>
      <c r="I475" s="33"/>
      <c r="J475" s="33"/>
      <c r="K475" s="33"/>
      <c r="L475" s="37"/>
    </row>
    <row r="476" spans="2:12" ht="18.75" x14ac:dyDescent="0.3">
      <c r="B476" s="18"/>
      <c r="C476" s="33"/>
      <c r="D476" s="34"/>
      <c r="E476" s="35"/>
      <c r="F476" s="35"/>
      <c r="G476" s="35"/>
      <c r="H476" s="36"/>
      <c r="I476" s="33"/>
      <c r="J476" s="33"/>
      <c r="K476" s="33"/>
      <c r="L476" s="37"/>
    </row>
    <row r="477" spans="2:12" ht="18.75" x14ac:dyDescent="0.3">
      <c r="B477" s="18"/>
      <c r="C477" s="33"/>
      <c r="D477" s="34"/>
      <c r="E477" s="35"/>
      <c r="F477" s="35"/>
      <c r="G477" s="35"/>
      <c r="H477" s="36"/>
      <c r="I477" s="33"/>
      <c r="J477" s="33"/>
      <c r="K477" s="33"/>
      <c r="L477" s="37"/>
    </row>
    <row r="478" spans="2:12" ht="18.75" x14ac:dyDescent="0.3">
      <c r="B478" s="18"/>
      <c r="C478" s="33"/>
      <c r="D478" s="34"/>
      <c r="E478" s="35"/>
      <c r="F478" s="35"/>
      <c r="G478" s="35"/>
      <c r="H478" s="36"/>
      <c r="I478" s="33"/>
      <c r="J478" s="33"/>
      <c r="K478" s="33"/>
      <c r="L478" s="37"/>
    </row>
    <row r="479" spans="2:12" ht="18.75" x14ac:dyDescent="0.3">
      <c r="B479" s="18"/>
      <c r="C479" s="33"/>
      <c r="D479" s="34"/>
      <c r="E479" s="35"/>
      <c r="F479" s="35"/>
      <c r="G479" s="35"/>
      <c r="H479" s="36"/>
      <c r="I479" s="33"/>
      <c r="J479" s="33"/>
      <c r="K479" s="33"/>
      <c r="L479" s="37"/>
    </row>
    <row r="480" spans="2:12" ht="18.75" x14ac:dyDescent="0.3">
      <c r="B480" s="18"/>
      <c r="C480" s="33"/>
      <c r="D480" s="34"/>
      <c r="E480" s="35"/>
      <c r="F480" s="35"/>
      <c r="G480" s="35"/>
      <c r="H480" s="36"/>
      <c r="I480" s="33"/>
      <c r="J480" s="33"/>
      <c r="K480" s="33"/>
      <c r="L480" s="37"/>
    </row>
    <row r="481" spans="2:12" ht="18.75" x14ac:dyDescent="0.3">
      <c r="B481" s="18"/>
      <c r="C481" s="33"/>
      <c r="D481" s="34"/>
      <c r="E481" s="35"/>
      <c r="F481" s="35"/>
      <c r="G481" s="35"/>
      <c r="H481" s="36"/>
      <c r="I481" s="33"/>
      <c r="J481" s="33"/>
      <c r="K481" s="33"/>
      <c r="L481" s="37"/>
    </row>
    <row r="482" spans="2:12" ht="18.75" x14ac:dyDescent="0.3">
      <c r="B482" s="18"/>
      <c r="C482" s="33"/>
      <c r="D482" s="34"/>
      <c r="E482" s="35"/>
      <c r="F482" s="35"/>
      <c r="G482" s="35"/>
      <c r="H482" s="36"/>
      <c r="I482" s="33"/>
      <c r="J482" s="33"/>
      <c r="K482" s="33"/>
      <c r="L482" s="37"/>
    </row>
    <row r="483" spans="2:12" ht="18.75" x14ac:dyDescent="0.3">
      <c r="B483" s="18"/>
      <c r="C483" s="33"/>
      <c r="D483" s="34"/>
      <c r="E483" s="35"/>
      <c r="F483" s="35"/>
      <c r="G483" s="35"/>
      <c r="H483" s="36"/>
      <c r="I483" s="33"/>
      <c r="J483" s="33"/>
      <c r="K483" s="33"/>
      <c r="L483" s="37"/>
    </row>
    <row r="484" spans="2:12" ht="18.75" x14ac:dyDescent="0.3">
      <c r="B484" s="18"/>
      <c r="C484" s="33"/>
      <c r="D484" s="34"/>
      <c r="E484" s="35"/>
      <c r="F484" s="35"/>
      <c r="G484" s="35"/>
      <c r="H484" s="36"/>
      <c r="I484" s="33"/>
      <c r="J484" s="33"/>
      <c r="K484" s="33"/>
      <c r="L484" s="37"/>
    </row>
    <row r="485" spans="2:12" ht="18.75" x14ac:dyDescent="0.3">
      <c r="B485" s="18"/>
      <c r="C485" s="33"/>
      <c r="D485" s="34"/>
      <c r="E485" s="35"/>
      <c r="F485" s="35"/>
      <c r="G485" s="35"/>
      <c r="H485" s="36"/>
      <c r="I485" s="33"/>
      <c r="J485" s="33"/>
      <c r="K485" s="33"/>
      <c r="L485" s="37"/>
    </row>
    <row r="486" spans="2:12" ht="18.75" x14ac:dyDescent="0.3">
      <c r="B486" s="18"/>
      <c r="C486" s="33"/>
      <c r="D486" s="34"/>
      <c r="E486" s="35"/>
      <c r="F486" s="35"/>
      <c r="G486" s="35"/>
      <c r="H486" s="36"/>
      <c r="I486" s="33"/>
      <c r="J486" s="33"/>
      <c r="K486" s="33"/>
      <c r="L486" s="37"/>
    </row>
    <row r="487" spans="2:12" ht="18.75" x14ac:dyDescent="0.3">
      <c r="B487" s="18"/>
      <c r="C487" s="33"/>
      <c r="D487" s="34"/>
      <c r="E487" s="35"/>
      <c r="F487" s="35"/>
      <c r="G487" s="35"/>
      <c r="H487" s="36"/>
      <c r="I487" s="33"/>
      <c r="J487" s="33"/>
      <c r="K487" s="33"/>
      <c r="L487" s="37"/>
    </row>
    <row r="488" spans="2:12" ht="18.75" x14ac:dyDescent="0.3">
      <c r="B488" s="18"/>
      <c r="C488" s="33"/>
      <c r="D488" s="34"/>
      <c r="E488" s="35"/>
      <c r="F488" s="35"/>
      <c r="G488" s="35"/>
      <c r="H488" s="36"/>
      <c r="I488" s="33"/>
      <c r="J488" s="33"/>
      <c r="K488" s="33"/>
      <c r="L488" s="37"/>
    </row>
    <row r="489" spans="2:12" ht="18.75" x14ac:dyDescent="0.3">
      <c r="B489" s="18"/>
      <c r="C489" s="33"/>
      <c r="D489" s="34"/>
      <c r="E489" s="35"/>
      <c r="F489" s="35"/>
      <c r="G489" s="35"/>
      <c r="H489" s="36"/>
      <c r="I489" s="33"/>
      <c r="J489" s="33"/>
      <c r="K489" s="33"/>
      <c r="L489" s="37"/>
    </row>
    <row r="490" spans="2:12" ht="18.75" x14ac:dyDescent="0.3">
      <c r="B490" s="18"/>
      <c r="C490" s="33"/>
      <c r="D490" s="34"/>
      <c r="E490" s="35"/>
      <c r="F490" s="35"/>
      <c r="G490" s="35"/>
      <c r="H490" s="36"/>
      <c r="I490" s="33"/>
      <c r="J490" s="33"/>
      <c r="K490" s="33"/>
      <c r="L490" s="37"/>
    </row>
    <row r="491" spans="2:12" ht="18.75" x14ac:dyDescent="0.3">
      <c r="B491" s="18"/>
      <c r="C491" s="33"/>
      <c r="D491" s="34"/>
      <c r="E491" s="35"/>
      <c r="F491" s="35"/>
      <c r="G491" s="35"/>
      <c r="H491" s="36"/>
      <c r="I491" s="33"/>
      <c r="J491" s="33"/>
      <c r="K491" s="33"/>
      <c r="L491" s="37"/>
    </row>
    <row r="492" spans="2:12" ht="18.75" x14ac:dyDescent="0.3">
      <c r="B492" s="18"/>
      <c r="C492" s="33"/>
      <c r="D492" s="34"/>
      <c r="E492" s="35"/>
      <c r="F492" s="35"/>
      <c r="G492" s="35"/>
      <c r="H492" s="36"/>
      <c r="I492" s="33"/>
      <c r="J492" s="33"/>
      <c r="K492" s="33"/>
      <c r="L492" s="37"/>
    </row>
    <row r="493" spans="2:12" ht="18.75" x14ac:dyDescent="0.3">
      <c r="B493" s="18"/>
      <c r="C493" s="33"/>
      <c r="D493" s="34"/>
      <c r="E493" s="35"/>
      <c r="F493" s="35"/>
      <c r="G493" s="35"/>
      <c r="H493" s="36"/>
      <c r="I493" s="33"/>
      <c r="J493" s="33"/>
      <c r="K493" s="33"/>
      <c r="L493" s="37"/>
    </row>
    <row r="494" spans="2:12" ht="18.75" x14ac:dyDescent="0.3">
      <c r="B494" s="18"/>
      <c r="C494" s="33"/>
      <c r="D494" s="34"/>
      <c r="E494" s="35"/>
      <c r="F494" s="35"/>
      <c r="G494" s="35"/>
      <c r="H494" s="36"/>
      <c r="I494" s="33"/>
      <c r="J494" s="33"/>
      <c r="K494" s="33"/>
      <c r="L494" s="37"/>
    </row>
    <row r="495" spans="2:12" ht="18.75" x14ac:dyDescent="0.3">
      <c r="B495" s="18"/>
      <c r="C495" s="33"/>
      <c r="D495" s="34"/>
      <c r="E495" s="35"/>
      <c r="F495" s="35"/>
      <c r="G495" s="35"/>
      <c r="H495" s="36"/>
      <c r="I495" s="33"/>
      <c r="J495" s="33"/>
      <c r="K495" s="33"/>
      <c r="L495" s="37"/>
    </row>
    <row r="496" spans="2:12" ht="18.75" x14ac:dyDescent="0.3">
      <c r="B496" s="18"/>
      <c r="C496" s="33"/>
      <c r="D496" s="34"/>
      <c r="E496" s="35"/>
      <c r="F496" s="35"/>
      <c r="G496" s="35"/>
      <c r="H496" s="36"/>
      <c r="I496" s="33"/>
      <c r="J496" s="33"/>
      <c r="K496" s="33"/>
      <c r="L496" s="37"/>
    </row>
    <row r="497" spans="2:12" ht="18.75" x14ac:dyDescent="0.3">
      <c r="B497" s="18"/>
      <c r="C497" s="33"/>
      <c r="D497" s="34"/>
      <c r="E497" s="35"/>
      <c r="F497" s="35"/>
      <c r="G497" s="35"/>
      <c r="H497" s="36"/>
      <c r="I497" s="33"/>
      <c r="J497" s="33"/>
      <c r="K497" s="33"/>
      <c r="L497" s="37"/>
    </row>
    <row r="498" spans="2:12" ht="18.75" x14ac:dyDescent="0.3">
      <c r="B498" s="18"/>
      <c r="C498" s="33"/>
      <c r="D498" s="34"/>
      <c r="E498" s="35"/>
      <c r="F498" s="35"/>
      <c r="G498" s="35"/>
      <c r="H498" s="36"/>
      <c r="I498" s="33"/>
      <c r="J498" s="33"/>
      <c r="K498" s="33"/>
      <c r="L498" s="37"/>
    </row>
    <row r="499" spans="2:12" ht="18.75" x14ac:dyDescent="0.3">
      <c r="B499" s="18"/>
      <c r="C499" s="33"/>
      <c r="D499" s="34"/>
      <c r="E499" s="35"/>
      <c r="F499" s="35"/>
      <c r="G499" s="35"/>
      <c r="H499" s="36"/>
      <c r="I499" s="33"/>
      <c r="J499" s="33"/>
      <c r="K499" s="33"/>
      <c r="L499" s="37"/>
    </row>
    <row r="500" spans="2:12" ht="18.75" x14ac:dyDescent="0.3">
      <c r="B500" s="18"/>
      <c r="C500" s="33"/>
      <c r="D500" s="34"/>
      <c r="E500" s="35"/>
      <c r="F500" s="35"/>
      <c r="G500" s="35"/>
      <c r="H500" s="36"/>
      <c r="I500" s="33"/>
      <c r="J500" s="33"/>
      <c r="K500" s="33"/>
      <c r="L500" s="37"/>
    </row>
    <row r="501" spans="2:12" ht="18.75" x14ac:dyDescent="0.3">
      <c r="B501" s="18"/>
      <c r="C501" s="33"/>
      <c r="D501" s="34"/>
      <c r="E501" s="35"/>
      <c r="F501" s="35"/>
      <c r="G501" s="35"/>
      <c r="H501" s="36"/>
      <c r="I501" s="33"/>
      <c r="J501" s="33"/>
      <c r="K501" s="33"/>
      <c r="L501" s="37"/>
    </row>
    <row r="502" spans="2:12" ht="18.75" x14ac:dyDescent="0.3">
      <c r="B502" s="18"/>
      <c r="C502" s="33"/>
      <c r="D502" s="34"/>
      <c r="E502" s="35"/>
      <c r="F502" s="35"/>
      <c r="G502" s="35"/>
      <c r="H502" s="36"/>
      <c r="I502" s="33"/>
      <c r="J502" s="33"/>
      <c r="K502" s="33"/>
      <c r="L502" s="37"/>
    </row>
    <row r="503" spans="2:12" ht="18.75" x14ac:dyDescent="0.3">
      <c r="B503" s="18"/>
      <c r="C503" s="33"/>
      <c r="D503" s="34"/>
      <c r="E503" s="35"/>
      <c r="F503" s="35"/>
      <c r="G503" s="35"/>
      <c r="H503" s="36"/>
      <c r="I503" s="33"/>
      <c r="J503" s="33"/>
      <c r="K503" s="33"/>
      <c r="L503" s="37"/>
    </row>
    <row r="504" spans="2:12" ht="18.75" x14ac:dyDescent="0.3">
      <c r="B504" s="18"/>
      <c r="C504" s="33"/>
      <c r="D504" s="34"/>
      <c r="E504" s="35"/>
      <c r="F504" s="35"/>
      <c r="G504" s="35"/>
      <c r="H504" s="36"/>
      <c r="I504" s="33"/>
      <c r="J504" s="33"/>
      <c r="K504" s="33"/>
      <c r="L504" s="37"/>
    </row>
    <row r="505" spans="2:12" ht="18.75" x14ac:dyDescent="0.3">
      <c r="B505" s="18"/>
      <c r="C505" s="33"/>
      <c r="D505" s="34"/>
      <c r="E505" s="35"/>
      <c r="F505" s="35"/>
      <c r="G505" s="35"/>
      <c r="H505" s="36"/>
      <c r="I505" s="33"/>
      <c r="J505" s="33"/>
      <c r="K505" s="33"/>
      <c r="L505" s="37"/>
    </row>
    <row r="506" spans="2:12" ht="18.75" x14ac:dyDescent="0.3">
      <c r="B506" s="18"/>
      <c r="C506" s="33"/>
      <c r="D506" s="34"/>
      <c r="E506" s="35"/>
      <c r="F506" s="35"/>
      <c r="G506" s="35"/>
      <c r="H506" s="36"/>
      <c r="I506" s="33"/>
      <c r="J506" s="33"/>
      <c r="K506" s="33"/>
      <c r="L506" s="37"/>
    </row>
    <row r="507" spans="2:12" ht="18.75" x14ac:dyDescent="0.3">
      <c r="B507" s="18"/>
      <c r="C507" s="33"/>
      <c r="D507" s="34"/>
      <c r="E507" s="35"/>
      <c r="F507" s="35"/>
      <c r="G507" s="35"/>
      <c r="H507" s="36"/>
      <c r="I507" s="33"/>
      <c r="J507" s="33"/>
      <c r="K507" s="33"/>
      <c r="L507" s="37"/>
    </row>
    <row r="508" spans="2:12" ht="18.75" x14ac:dyDescent="0.3">
      <c r="B508" s="18"/>
      <c r="C508" s="33"/>
      <c r="D508" s="34"/>
      <c r="E508" s="35"/>
      <c r="F508" s="35"/>
      <c r="G508" s="35"/>
      <c r="H508" s="36"/>
      <c r="I508" s="33"/>
      <c r="J508" s="33"/>
      <c r="K508" s="33"/>
      <c r="L508" s="37"/>
    </row>
    <row r="509" spans="2:12" ht="18.75" x14ac:dyDescent="0.3">
      <c r="B509" s="18"/>
      <c r="C509" s="33"/>
      <c r="D509" s="34"/>
      <c r="E509" s="35"/>
      <c r="F509" s="35"/>
      <c r="G509" s="35"/>
      <c r="H509" s="36"/>
      <c r="I509" s="33"/>
      <c r="J509" s="33"/>
      <c r="K509" s="33"/>
      <c r="L509" s="37"/>
    </row>
    <row r="510" spans="2:12" ht="18.75" x14ac:dyDescent="0.3">
      <c r="B510" s="18"/>
      <c r="C510" s="33"/>
      <c r="D510" s="34"/>
      <c r="E510" s="35"/>
      <c r="F510" s="35"/>
      <c r="G510" s="35"/>
      <c r="H510" s="36"/>
      <c r="I510" s="33"/>
      <c r="J510" s="33"/>
      <c r="K510" s="33"/>
      <c r="L510" s="37"/>
    </row>
    <row r="511" spans="2:12" ht="18.75" x14ac:dyDescent="0.3">
      <c r="B511" s="18"/>
      <c r="C511" s="33"/>
      <c r="D511" s="34"/>
      <c r="E511" s="35"/>
      <c r="F511" s="35"/>
      <c r="G511" s="35"/>
      <c r="H511" s="36"/>
      <c r="I511" s="33"/>
      <c r="J511" s="33"/>
      <c r="K511" s="33"/>
      <c r="L511" s="37"/>
    </row>
    <row r="512" spans="2:12" ht="18.75" x14ac:dyDescent="0.3">
      <c r="B512" s="18"/>
      <c r="C512" s="33"/>
      <c r="D512" s="34"/>
      <c r="E512" s="35"/>
      <c r="F512" s="35"/>
      <c r="G512" s="35"/>
      <c r="H512" s="36"/>
      <c r="I512" s="33"/>
      <c r="J512" s="33"/>
      <c r="K512" s="33"/>
      <c r="L512" s="37"/>
    </row>
    <row r="513" spans="2:12" ht="18.75" x14ac:dyDescent="0.3">
      <c r="B513" s="18"/>
      <c r="C513" s="33"/>
      <c r="D513" s="34"/>
      <c r="E513" s="35"/>
      <c r="F513" s="35"/>
      <c r="G513" s="35"/>
      <c r="H513" s="36"/>
      <c r="I513" s="33"/>
      <c r="J513" s="33"/>
      <c r="K513" s="33"/>
      <c r="L513" s="37"/>
    </row>
    <row r="514" spans="2:12" ht="18.75" x14ac:dyDescent="0.3">
      <c r="B514" s="18"/>
      <c r="C514" s="33"/>
      <c r="D514" s="34"/>
      <c r="E514" s="35"/>
      <c r="F514" s="35"/>
      <c r="G514" s="35"/>
      <c r="H514" s="36"/>
      <c r="I514" s="33"/>
      <c r="J514" s="33"/>
      <c r="K514" s="33"/>
      <c r="L514" s="37"/>
    </row>
    <row r="515" spans="2:12" ht="18.75" x14ac:dyDescent="0.3">
      <c r="B515" s="18"/>
      <c r="C515" s="33"/>
      <c r="D515" s="34"/>
      <c r="E515" s="35"/>
      <c r="F515" s="35"/>
      <c r="G515" s="35"/>
      <c r="H515" s="36"/>
      <c r="I515" s="33"/>
      <c r="J515" s="33"/>
      <c r="K515" s="33"/>
      <c r="L515" s="37"/>
    </row>
    <row r="516" spans="2:12" ht="18.75" x14ac:dyDescent="0.3">
      <c r="B516" s="18"/>
      <c r="C516" s="33"/>
      <c r="D516" s="34"/>
      <c r="E516" s="35"/>
      <c r="F516" s="35"/>
      <c r="G516" s="35"/>
      <c r="H516" s="36"/>
      <c r="I516" s="33"/>
      <c r="J516" s="33"/>
      <c r="K516" s="33"/>
      <c r="L516" s="37"/>
    </row>
    <row r="517" spans="2:12" ht="18.75" x14ac:dyDescent="0.3">
      <c r="B517" s="18"/>
      <c r="C517" s="33"/>
      <c r="D517" s="34"/>
      <c r="E517" s="35"/>
      <c r="F517" s="35"/>
      <c r="G517" s="35"/>
      <c r="H517" s="36"/>
      <c r="I517" s="33"/>
      <c r="J517" s="33"/>
      <c r="K517" s="33"/>
      <c r="L517" s="37"/>
    </row>
    <row r="518" spans="2:12" ht="18.75" x14ac:dyDescent="0.3">
      <c r="B518" s="18"/>
      <c r="C518" s="33"/>
      <c r="D518" s="34"/>
      <c r="E518" s="35"/>
      <c r="F518" s="35"/>
      <c r="G518" s="35"/>
      <c r="H518" s="36"/>
      <c r="I518" s="33"/>
      <c r="J518" s="33"/>
      <c r="K518" s="33"/>
      <c r="L518" s="37"/>
    </row>
    <row r="519" spans="2:12" ht="18.75" x14ac:dyDescent="0.3">
      <c r="B519" s="18"/>
      <c r="C519" s="33"/>
      <c r="D519" s="34"/>
      <c r="E519" s="35"/>
      <c r="F519" s="35"/>
      <c r="G519" s="35"/>
      <c r="H519" s="36"/>
      <c r="I519" s="33"/>
      <c r="J519" s="33"/>
      <c r="K519" s="33"/>
      <c r="L519" s="37"/>
    </row>
    <row r="520" spans="2:12" ht="18.75" x14ac:dyDescent="0.3">
      <c r="B520" s="18"/>
      <c r="C520" s="33"/>
      <c r="D520" s="34"/>
      <c r="E520" s="35"/>
      <c r="F520" s="35"/>
      <c r="G520" s="35"/>
      <c r="H520" s="36"/>
      <c r="I520" s="33"/>
      <c r="J520" s="33"/>
      <c r="K520" s="33"/>
      <c r="L520" s="37"/>
    </row>
    <row r="521" spans="2:12" ht="18.75" x14ac:dyDescent="0.3">
      <c r="B521" s="18"/>
      <c r="C521" s="33"/>
      <c r="D521" s="34"/>
      <c r="E521" s="35"/>
      <c r="F521" s="35"/>
      <c r="G521" s="35"/>
      <c r="H521" s="36"/>
      <c r="I521" s="33"/>
      <c r="J521" s="33"/>
      <c r="K521" s="33"/>
      <c r="L521" s="37"/>
    </row>
    <row r="522" spans="2:12" ht="18.75" x14ac:dyDescent="0.3">
      <c r="B522" s="18"/>
      <c r="C522" s="33"/>
      <c r="D522" s="34"/>
      <c r="E522" s="35"/>
      <c r="F522" s="35"/>
      <c r="G522" s="35"/>
      <c r="H522" s="36"/>
      <c r="I522" s="33"/>
      <c r="J522" s="33"/>
      <c r="K522" s="33"/>
      <c r="L522" s="37"/>
    </row>
    <row r="523" spans="2:12" ht="18.75" x14ac:dyDescent="0.3">
      <c r="B523" s="18"/>
      <c r="C523" s="33"/>
      <c r="D523" s="34"/>
      <c r="E523" s="35"/>
      <c r="F523" s="35"/>
      <c r="G523" s="35"/>
      <c r="H523" s="36"/>
      <c r="I523" s="33"/>
      <c r="J523" s="33"/>
      <c r="K523" s="33"/>
      <c r="L523" s="37"/>
    </row>
    <row r="524" spans="2:12" ht="18.75" x14ac:dyDescent="0.3">
      <c r="B524" s="18"/>
      <c r="C524" s="33"/>
      <c r="D524" s="34"/>
      <c r="E524" s="35"/>
      <c r="F524" s="35"/>
      <c r="G524" s="35"/>
      <c r="H524" s="36"/>
      <c r="I524" s="33"/>
      <c r="J524" s="33"/>
      <c r="K524" s="33"/>
      <c r="L524" s="37"/>
    </row>
    <row r="525" spans="2:12" ht="18.75" x14ac:dyDescent="0.3">
      <c r="B525" s="18"/>
      <c r="C525" s="33"/>
      <c r="D525" s="34"/>
      <c r="E525" s="35"/>
      <c r="F525" s="35"/>
      <c r="G525" s="35"/>
      <c r="H525" s="36"/>
      <c r="I525" s="33"/>
      <c r="J525" s="33"/>
      <c r="K525" s="33"/>
      <c r="L525" s="37"/>
    </row>
    <row r="526" spans="2:12" ht="18.75" x14ac:dyDescent="0.3">
      <c r="B526" s="18"/>
      <c r="C526" s="33"/>
      <c r="D526" s="34"/>
      <c r="E526" s="35"/>
      <c r="F526" s="35"/>
      <c r="G526" s="35"/>
      <c r="H526" s="36"/>
      <c r="I526" s="33"/>
      <c r="J526" s="33"/>
      <c r="K526" s="33"/>
      <c r="L526" s="37"/>
    </row>
    <row r="527" spans="2:12" ht="18.75" x14ac:dyDescent="0.3">
      <c r="B527" s="18"/>
      <c r="C527" s="33"/>
      <c r="D527" s="34"/>
      <c r="E527" s="35"/>
      <c r="F527" s="35"/>
      <c r="G527" s="35"/>
      <c r="H527" s="36"/>
      <c r="I527" s="33"/>
      <c r="J527" s="33"/>
      <c r="K527" s="33"/>
      <c r="L527" s="37"/>
    </row>
    <row r="528" spans="2:12" ht="18.75" x14ac:dyDescent="0.3">
      <c r="B528" s="18"/>
      <c r="C528" s="33"/>
      <c r="D528" s="34"/>
      <c r="E528" s="35"/>
      <c r="F528" s="35"/>
      <c r="G528" s="35"/>
      <c r="H528" s="36"/>
      <c r="I528" s="33"/>
      <c r="J528" s="33"/>
      <c r="K528" s="33"/>
      <c r="L528" s="37"/>
    </row>
    <row r="529" spans="2:12" ht="18.75" x14ac:dyDescent="0.3">
      <c r="B529" s="18"/>
      <c r="C529" s="33"/>
      <c r="D529" s="34"/>
      <c r="E529" s="35"/>
      <c r="F529" s="35"/>
      <c r="G529" s="35"/>
      <c r="H529" s="36"/>
      <c r="I529" s="33"/>
      <c r="J529" s="33"/>
      <c r="K529" s="33"/>
      <c r="L529" s="37"/>
    </row>
    <row r="530" spans="2:12" ht="18.75" x14ac:dyDescent="0.3">
      <c r="B530" s="18"/>
      <c r="C530" s="33"/>
      <c r="D530" s="34"/>
      <c r="E530" s="35"/>
      <c r="F530" s="35"/>
      <c r="G530" s="35"/>
      <c r="H530" s="36"/>
      <c r="I530" s="33"/>
      <c r="J530" s="33"/>
      <c r="K530" s="33"/>
      <c r="L530" s="37"/>
    </row>
    <row r="531" spans="2:12" ht="18.75" x14ac:dyDescent="0.3">
      <c r="B531" s="18"/>
      <c r="C531" s="33"/>
      <c r="D531" s="34"/>
      <c r="E531" s="35"/>
      <c r="F531" s="35"/>
      <c r="G531" s="35"/>
      <c r="H531" s="36"/>
      <c r="I531" s="33"/>
      <c r="J531" s="33"/>
      <c r="K531" s="33"/>
      <c r="L531" s="37"/>
    </row>
    <row r="532" spans="2:12" ht="18.75" x14ac:dyDescent="0.3">
      <c r="B532" s="18"/>
      <c r="C532" s="33"/>
      <c r="D532" s="34"/>
      <c r="E532" s="35"/>
      <c r="F532" s="35"/>
      <c r="G532" s="35"/>
      <c r="H532" s="36"/>
      <c r="I532" s="33"/>
      <c r="J532" s="33"/>
      <c r="K532" s="33"/>
      <c r="L532" s="37"/>
    </row>
    <row r="533" spans="2:12" ht="18.75" x14ac:dyDescent="0.3">
      <c r="B533" s="18"/>
      <c r="C533" s="33"/>
      <c r="D533" s="34"/>
      <c r="E533" s="35"/>
      <c r="F533" s="35"/>
      <c r="G533" s="35"/>
      <c r="H533" s="36"/>
      <c r="I533" s="33"/>
      <c r="J533" s="33"/>
      <c r="K533" s="33"/>
      <c r="L533" s="37"/>
    </row>
    <row r="534" spans="2:12" ht="18.75" x14ac:dyDescent="0.3">
      <c r="B534" s="18"/>
      <c r="C534" s="33"/>
      <c r="D534" s="34"/>
      <c r="E534" s="35"/>
      <c r="F534" s="35"/>
      <c r="G534" s="35"/>
      <c r="H534" s="36"/>
      <c r="I534" s="33"/>
      <c r="J534" s="33"/>
      <c r="K534" s="33"/>
      <c r="L534" s="37"/>
    </row>
    <row r="535" spans="2:12" ht="18.75" x14ac:dyDescent="0.3">
      <c r="B535" s="18"/>
      <c r="C535" s="33"/>
      <c r="D535" s="34"/>
      <c r="E535" s="35"/>
      <c r="F535" s="35"/>
      <c r="G535" s="35"/>
      <c r="H535" s="36"/>
      <c r="I535" s="33"/>
      <c r="J535" s="33"/>
      <c r="K535" s="33"/>
      <c r="L535" s="37"/>
    </row>
    <row r="536" spans="2:12" ht="18.75" x14ac:dyDescent="0.3">
      <c r="B536" s="18"/>
      <c r="C536" s="33"/>
      <c r="D536" s="34"/>
      <c r="E536" s="35"/>
      <c r="F536" s="35"/>
      <c r="G536" s="35"/>
      <c r="H536" s="36"/>
      <c r="I536" s="33"/>
      <c r="J536" s="33"/>
      <c r="K536" s="33"/>
      <c r="L536" s="37"/>
    </row>
    <row r="537" spans="2:12" ht="18.75" x14ac:dyDescent="0.3">
      <c r="B537" s="18"/>
      <c r="C537" s="33"/>
      <c r="D537" s="34"/>
      <c r="E537" s="35"/>
      <c r="F537" s="35"/>
      <c r="G537" s="35"/>
      <c r="H537" s="36"/>
      <c r="I537" s="33"/>
      <c r="J537" s="33"/>
      <c r="K537" s="33"/>
      <c r="L537" s="37"/>
    </row>
    <row r="538" spans="2:12" ht="18.75" x14ac:dyDescent="0.3">
      <c r="B538" s="18"/>
      <c r="C538" s="33"/>
      <c r="D538" s="34"/>
      <c r="E538" s="35"/>
      <c r="F538" s="35"/>
      <c r="G538" s="35"/>
      <c r="H538" s="36"/>
      <c r="I538" s="33"/>
      <c r="J538" s="33"/>
      <c r="K538" s="33"/>
      <c r="L538" s="37"/>
    </row>
    <row r="539" spans="2:12" ht="18.75" x14ac:dyDescent="0.3">
      <c r="B539" s="18"/>
      <c r="C539" s="33"/>
      <c r="D539" s="34"/>
      <c r="E539" s="35"/>
      <c r="F539" s="35"/>
      <c r="G539" s="35"/>
      <c r="H539" s="36"/>
      <c r="I539" s="33"/>
      <c r="J539" s="33"/>
      <c r="K539" s="33"/>
      <c r="L539" s="37"/>
    </row>
    <row r="540" spans="2:12" ht="18.75" x14ac:dyDescent="0.3">
      <c r="B540" s="18"/>
      <c r="C540" s="33"/>
      <c r="D540" s="34"/>
      <c r="E540" s="35"/>
      <c r="F540" s="35"/>
      <c r="G540" s="35"/>
      <c r="H540" s="36"/>
      <c r="I540" s="33"/>
      <c r="J540" s="33"/>
      <c r="K540" s="33"/>
      <c r="L540" s="37"/>
    </row>
    <row r="541" spans="2:12" ht="18.75" x14ac:dyDescent="0.3">
      <c r="B541" s="18"/>
      <c r="C541" s="33"/>
      <c r="D541" s="34"/>
      <c r="E541" s="35"/>
      <c r="F541" s="35"/>
      <c r="G541" s="35"/>
      <c r="H541" s="36"/>
      <c r="I541" s="33"/>
      <c r="J541" s="33"/>
      <c r="K541" s="33"/>
      <c r="L541" s="37"/>
    </row>
    <row r="542" spans="2:12" ht="18.75" x14ac:dyDescent="0.3">
      <c r="B542" s="18"/>
      <c r="C542" s="33"/>
      <c r="D542" s="34"/>
      <c r="E542" s="35"/>
      <c r="F542" s="35"/>
      <c r="G542" s="35"/>
      <c r="H542" s="36"/>
      <c r="I542" s="33"/>
      <c r="J542" s="33"/>
      <c r="K542" s="33"/>
      <c r="L542" s="37"/>
    </row>
    <row r="543" spans="2:12" ht="18.75" x14ac:dyDescent="0.3">
      <c r="B543" s="18"/>
      <c r="C543" s="33"/>
      <c r="D543" s="34"/>
      <c r="E543" s="35"/>
      <c r="F543" s="35"/>
      <c r="G543" s="35"/>
      <c r="H543" s="36"/>
      <c r="I543" s="33"/>
      <c r="J543" s="33"/>
      <c r="K543" s="33"/>
      <c r="L543" s="37"/>
    </row>
    <row r="544" spans="2:12" ht="18.75" x14ac:dyDescent="0.3">
      <c r="B544" s="18"/>
      <c r="C544" s="33"/>
      <c r="D544" s="34"/>
      <c r="E544" s="35"/>
      <c r="F544" s="35"/>
      <c r="G544" s="35"/>
      <c r="H544" s="36"/>
      <c r="I544" s="33"/>
      <c r="J544" s="33"/>
      <c r="K544" s="33"/>
      <c r="L544" s="37"/>
    </row>
    <row r="545" spans="2:12" ht="18.75" x14ac:dyDescent="0.3">
      <c r="B545" s="18"/>
      <c r="C545" s="33"/>
      <c r="D545" s="34"/>
      <c r="E545" s="35"/>
      <c r="F545" s="35"/>
      <c r="G545" s="35"/>
      <c r="H545" s="36"/>
      <c r="I545" s="33"/>
      <c r="J545" s="33"/>
      <c r="K545" s="33"/>
      <c r="L545" s="37"/>
    </row>
    <row r="546" spans="2:12" ht="18.75" x14ac:dyDescent="0.3">
      <c r="B546" s="18"/>
      <c r="C546" s="33"/>
      <c r="D546" s="34"/>
      <c r="E546" s="35"/>
      <c r="F546" s="35"/>
      <c r="G546" s="35"/>
      <c r="H546" s="36"/>
      <c r="I546" s="33"/>
      <c r="J546" s="33"/>
      <c r="K546" s="33"/>
      <c r="L546" s="37"/>
    </row>
    <row r="547" spans="2:12" ht="18.75" x14ac:dyDescent="0.3">
      <c r="B547" s="18"/>
      <c r="C547" s="33"/>
      <c r="D547" s="34"/>
      <c r="E547" s="35"/>
      <c r="F547" s="35"/>
      <c r="G547" s="35"/>
      <c r="H547" s="36"/>
      <c r="I547" s="33"/>
      <c r="J547" s="33"/>
      <c r="K547" s="33"/>
      <c r="L547" s="37"/>
    </row>
    <row r="548" spans="2:12" ht="18.75" x14ac:dyDescent="0.3">
      <c r="B548" s="18"/>
      <c r="C548" s="33"/>
      <c r="D548" s="34"/>
      <c r="E548" s="35"/>
      <c r="F548" s="35"/>
      <c r="G548" s="35"/>
      <c r="H548" s="36"/>
      <c r="I548" s="33"/>
      <c r="J548" s="33"/>
      <c r="K548" s="33"/>
      <c r="L548" s="37"/>
    </row>
    <row r="549" spans="2:12" ht="18.75" x14ac:dyDescent="0.3">
      <c r="B549" s="18"/>
      <c r="C549" s="33"/>
      <c r="D549" s="34"/>
      <c r="E549" s="35"/>
      <c r="F549" s="35"/>
      <c r="G549" s="35"/>
      <c r="H549" s="36"/>
      <c r="I549" s="33"/>
      <c r="J549" s="33"/>
      <c r="K549" s="33"/>
      <c r="L549" s="37"/>
    </row>
    <row r="550" spans="2:12" ht="18.75" x14ac:dyDescent="0.3">
      <c r="B550" s="18"/>
      <c r="C550" s="33"/>
      <c r="D550" s="34"/>
      <c r="E550" s="35"/>
      <c r="F550" s="35"/>
      <c r="G550" s="35"/>
      <c r="H550" s="36"/>
      <c r="I550" s="33"/>
      <c r="J550" s="33"/>
      <c r="K550" s="33"/>
      <c r="L550" s="37"/>
    </row>
    <row r="551" spans="2:12" ht="18.75" x14ac:dyDescent="0.3">
      <c r="B551" s="18"/>
      <c r="C551" s="33"/>
      <c r="D551" s="34"/>
      <c r="E551" s="35"/>
      <c r="F551" s="35"/>
      <c r="G551" s="35"/>
      <c r="H551" s="36"/>
      <c r="I551" s="33"/>
      <c r="J551" s="33"/>
      <c r="K551" s="33"/>
      <c r="L551" s="37"/>
    </row>
    <row r="552" spans="2:12" ht="18.75" x14ac:dyDescent="0.3">
      <c r="B552" s="18"/>
      <c r="C552" s="33"/>
      <c r="D552" s="34"/>
      <c r="E552" s="35"/>
      <c r="F552" s="35"/>
      <c r="G552" s="35"/>
      <c r="H552" s="36"/>
      <c r="I552" s="33"/>
      <c r="J552" s="33"/>
      <c r="K552" s="33"/>
      <c r="L552" s="37"/>
    </row>
    <row r="553" spans="2:12" ht="18.75" x14ac:dyDescent="0.3">
      <c r="B553" s="18"/>
      <c r="C553" s="33"/>
      <c r="D553" s="34"/>
      <c r="E553" s="35"/>
      <c r="F553" s="35"/>
      <c r="G553" s="35"/>
      <c r="H553" s="36"/>
      <c r="I553" s="33"/>
      <c r="J553" s="33"/>
      <c r="K553" s="33"/>
      <c r="L553" s="37"/>
    </row>
    <row r="554" spans="2:12" ht="18.75" x14ac:dyDescent="0.3">
      <c r="B554" s="18"/>
      <c r="C554" s="33"/>
      <c r="D554" s="34"/>
      <c r="E554" s="35"/>
      <c r="F554" s="35"/>
      <c r="G554" s="35"/>
      <c r="H554" s="36"/>
      <c r="I554" s="33"/>
      <c r="J554" s="33"/>
      <c r="K554" s="33"/>
      <c r="L554" s="37"/>
    </row>
    <row r="555" spans="2:12" ht="18.75" x14ac:dyDescent="0.3">
      <c r="B555" s="18"/>
      <c r="C555" s="33"/>
      <c r="D555" s="34"/>
      <c r="E555" s="35"/>
      <c r="F555" s="35"/>
      <c r="G555" s="35"/>
      <c r="H555" s="36"/>
      <c r="I555" s="33"/>
      <c r="J555" s="33"/>
      <c r="K555" s="33"/>
      <c r="L555" s="37"/>
    </row>
    <row r="556" spans="2:12" ht="18.75" x14ac:dyDescent="0.3">
      <c r="B556" s="18"/>
      <c r="C556" s="33"/>
      <c r="D556" s="34"/>
      <c r="E556" s="35"/>
      <c r="F556" s="35"/>
      <c r="G556" s="35"/>
      <c r="H556" s="36"/>
      <c r="I556" s="33"/>
      <c r="J556" s="33"/>
      <c r="K556" s="33"/>
      <c r="L556" s="37"/>
    </row>
    <row r="557" spans="2:12" ht="18.75" x14ac:dyDescent="0.3">
      <c r="B557" s="18"/>
      <c r="C557" s="33"/>
      <c r="D557" s="34"/>
      <c r="E557" s="35"/>
      <c r="F557" s="35"/>
      <c r="G557" s="35"/>
      <c r="H557" s="36"/>
      <c r="I557" s="33"/>
      <c r="J557" s="33"/>
      <c r="K557" s="33"/>
      <c r="L557" s="37"/>
    </row>
    <row r="558" spans="2:12" ht="18.75" x14ac:dyDescent="0.3">
      <c r="B558" s="18"/>
      <c r="C558" s="33"/>
      <c r="D558" s="34"/>
      <c r="E558" s="35"/>
      <c r="F558" s="35"/>
      <c r="G558" s="35"/>
      <c r="H558" s="36"/>
      <c r="I558" s="33"/>
      <c r="J558" s="33"/>
      <c r="K558" s="33"/>
      <c r="L558" s="37"/>
    </row>
    <row r="559" spans="2:12" ht="18.75" x14ac:dyDescent="0.3">
      <c r="B559" s="18"/>
      <c r="C559" s="33"/>
      <c r="D559" s="34"/>
      <c r="E559" s="35"/>
      <c r="F559" s="35"/>
      <c r="G559" s="35"/>
      <c r="H559" s="36"/>
      <c r="I559" s="33"/>
      <c r="J559" s="33"/>
      <c r="K559" s="33"/>
      <c r="L559" s="37"/>
    </row>
    <row r="560" spans="2:12" ht="18.75" x14ac:dyDescent="0.3">
      <c r="B560" s="18"/>
      <c r="C560" s="33"/>
      <c r="D560" s="34"/>
      <c r="E560" s="35"/>
      <c r="F560" s="35"/>
      <c r="G560" s="35"/>
      <c r="H560" s="36"/>
      <c r="I560" s="33"/>
      <c r="J560" s="33"/>
      <c r="K560" s="33"/>
      <c r="L560" s="37"/>
    </row>
    <row r="561" spans="2:12" ht="18.75" x14ac:dyDescent="0.3">
      <c r="B561" s="18"/>
      <c r="C561" s="33"/>
      <c r="D561" s="34"/>
      <c r="E561" s="35"/>
      <c r="F561" s="35"/>
      <c r="G561" s="35"/>
      <c r="H561" s="36"/>
      <c r="I561" s="33"/>
      <c r="J561" s="33"/>
      <c r="K561" s="33"/>
      <c r="L561" s="37"/>
    </row>
    <row r="562" spans="2:12" ht="18.75" x14ac:dyDescent="0.3">
      <c r="B562" s="18"/>
      <c r="C562" s="33"/>
      <c r="D562" s="34"/>
      <c r="E562" s="35"/>
      <c r="F562" s="35"/>
      <c r="G562" s="35"/>
      <c r="H562" s="36"/>
      <c r="I562" s="33"/>
      <c r="J562" s="33"/>
      <c r="K562" s="33"/>
      <c r="L562" s="37"/>
    </row>
    <row r="563" spans="2:12" ht="18.75" x14ac:dyDescent="0.3">
      <c r="B563" s="18"/>
      <c r="C563" s="33"/>
      <c r="D563" s="34"/>
      <c r="E563" s="35"/>
      <c r="F563" s="35"/>
      <c r="G563" s="35"/>
      <c r="H563" s="36"/>
      <c r="I563" s="33"/>
      <c r="J563" s="33"/>
      <c r="K563" s="33"/>
      <c r="L563" s="37"/>
    </row>
    <row r="564" spans="2:12" ht="18.75" x14ac:dyDescent="0.3">
      <c r="B564" s="18"/>
      <c r="C564" s="33"/>
      <c r="D564" s="34"/>
      <c r="E564" s="35"/>
      <c r="F564" s="35"/>
      <c r="G564" s="35"/>
      <c r="H564" s="36"/>
      <c r="I564" s="33"/>
      <c r="J564" s="33"/>
      <c r="K564" s="33"/>
      <c r="L564" s="37"/>
    </row>
    <row r="565" spans="2:12" ht="18.75" x14ac:dyDescent="0.3">
      <c r="B565" s="18"/>
      <c r="C565" s="33"/>
      <c r="D565" s="34"/>
      <c r="E565" s="35"/>
      <c r="F565" s="35"/>
      <c r="G565" s="35"/>
      <c r="H565" s="36"/>
      <c r="I565" s="33"/>
      <c r="J565" s="33"/>
      <c r="K565" s="33"/>
      <c r="L565" s="37"/>
    </row>
    <row r="566" spans="2:12" ht="18.75" x14ac:dyDescent="0.3">
      <c r="B566" s="18"/>
      <c r="C566" s="33"/>
      <c r="D566" s="34"/>
      <c r="E566" s="35"/>
      <c r="F566" s="35"/>
      <c r="G566" s="35"/>
      <c r="H566" s="36"/>
      <c r="I566" s="33"/>
      <c r="J566" s="33"/>
      <c r="K566" s="33"/>
      <c r="L566" s="37"/>
    </row>
    <row r="567" spans="2:12" ht="18.75" x14ac:dyDescent="0.3">
      <c r="B567" s="18"/>
      <c r="C567" s="33"/>
      <c r="D567" s="34"/>
      <c r="E567" s="35"/>
      <c r="F567" s="35"/>
      <c r="G567" s="35"/>
      <c r="H567" s="36"/>
      <c r="I567" s="33"/>
      <c r="J567" s="33"/>
      <c r="K567" s="33"/>
      <c r="L567" s="37"/>
    </row>
    <row r="568" spans="2:12" ht="18.75" x14ac:dyDescent="0.3">
      <c r="B568" s="18"/>
      <c r="C568" s="33"/>
      <c r="D568" s="34"/>
      <c r="E568" s="35"/>
      <c r="F568" s="35"/>
      <c r="G568" s="35"/>
      <c r="H568" s="36"/>
      <c r="I568" s="33"/>
      <c r="J568" s="33"/>
      <c r="K568" s="33"/>
      <c r="L568" s="37"/>
    </row>
    <row r="569" spans="2:12" ht="18.75" x14ac:dyDescent="0.3">
      <c r="B569" s="18"/>
      <c r="C569" s="33"/>
      <c r="D569" s="34"/>
      <c r="E569" s="35"/>
      <c r="F569" s="35"/>
      <c r="G569" s="35"/>
      <c r="H569" s="36"/>
      <c r="I569" s="33"/>
      <c r="J569" s="33"/>
      <c r="K569" s="33"/>
      <c r="L569" s="37"/>
    </row>
    <row r="570" spans="2:12" ht="18.75" x14ac:dyDescent="0.3">
      <c r="B570" s="18"/>
      <c r="C570" s="33"/>
      <c r="D570" s="34"/>
      <c r="E570" s="35"/>
      <c r="F570" s="35"/>
      <c r="G570" s="35"/>
      <c r="H570" s="36"/>
      <c r="I570" s="33"/>
      <c r="J570" s="33"/>
      <c r="K570" s="33"/>
      <c r="L570" s="37"/>
    </row>
    <row r="571" spans="2:12" ht="18.75" x14ac:dyDescent="0.3">
      <c r="B571" s="18"/>
      <c r="C571" s="33"/>
      <c r="D571" s="34"/>
      <c r="E571" s="35"/>
      <c r="F571" s="35"/>
      <c r="G571" s="35"/>
      <c r="H571" s="36"/>
      <c r="I571" s="33"/>
      <c r="J571" s="33"/>
      <c r="K571" s="33"/>
      <c r="L571" s="37"/>
    </row>
    <row r="572" spans="2:12" ht="18.75" x14ac:dyDescent="0.3">
      <c r="B572" s="18"/>
      <c r="C572" s="33"/>
      <c r="D572" s="34"/>
      <c r="E572" s="35"/>
      <c r="F572" s="35"/>
      <c r="G572" s="35"/>
      <c r="H572" s="36"/>
      <c r="I572" s="33"/>
      <c r="J572" s="33"/>
      <c r="K572" s="33"/>
      <c r="L572" s="37"/>
    </row>
    <row r="573" spans="2:12" ht="18.75" x14ac:dyDescent="0.3">
      <c r="B573" s="18"/>
      <c r="C573" s="33"/>
      <c r="D573" s="34"/>
      <c r="E573" s="35"/>
      <c r="F573" s="35"/>
      <c r="G573" s="35"/>
      <c r="H573" s="36"/>
      <c r="I573" s="33"/>
      <c r="J573" s="33"/>
      <c r="K573" s="33"/>
      <c r="L573" s="37"/>
    </row>
    <row r="574" spans="2:12" ht="18.75" x14ac:dyDescent="0.3">
      <c r="B574" s="18"/>
      <c r="C574" s="33"/>
      <c r="D574" s="34"/>
      <c r="E574" s="35"/>
      <c r="F574" s="35"/>
      <c r="G574" s="35"/>
      <c r="H574" s="36"/>
      <c r="I574" s="33"/>
      <c r="J574" s="33"/>
      <c r="K574" s="33"/>
      <c r="L574" s="37"/>
    </row>
    <row r="575" spans="2:12" ht="18.75" x14ac:dyDescent="0.3">
      <c r="B575" s="18"/>
      <c r="C575" s="33"/>
      <c r="D575" s="34"/>
      <c r="E575" s="35"/>
      <c r="F575" s="35"/>
      <c r="G575" s="35"/>
      <c r="H575" s="36"/>
      <c r="I575" s="33"/>
      <c r="J575" s="33"/>
      <c r="K575" s="33"/>
      <c r="L575" s="37"/>
    </row>
    <row r="576" spans="2:12" ht="18.75" x14ac:dyDescent="0.3">
      <c r="B576" s="18"/>
      <c r="C576" s="33"/>
      <c r="D576" s="34"/>
      <c r="E576" s="35"/>
      <c r="F576" s="35"/>
      <c r="G576" s="35"/>
      <c r="H576" s="36"/>
      <c r="I576" s="33"/>
      <c r="J576" s="33"/>
      <c r="K576" s="33"/>
      <c r="L576" s="37"/>
    </row>
    <row r="577" spans="2:12" ht="18.75" x14ac:dyDescent="0.3">
      <c r="B577" s="18"/>
      <c r="C577" s="33"/>
      <c r="D577" s="34"/>
      <c r="E577" s="35"/>
      <c r="F577" s="35"/>
      <c r="G577" s="35"/>
      <c r="H577" s="36"/>
      <c r="I577" s="33"/>
      <c r="J577" s="33"/>
      <c r="K577" s="33"/>
      <c r="L577" s="37"/>
    </row>
    <row r="578" spans="2:12" ht="18.75" x14ac:dyDescent="0.3">
      <c r="B578" s="18"/>
      <c r="C578" s="33"/>
      <c r="D578" s="34"/>
      <c r="E578" s="35"/>
      <c r="F578" s="35"/>
      <c r="G578" s="35"/>
      <c r="H578" s="36"/>
      <c r="I578" s="33"/>
      <c r="J578" s="33"/>
      <c r="K578" s="33"/>
      <c r="L578" s="37"/>
    </row>
    <row r="579" spans="2:12" ht="18.75" x14ac:dyDescent="0.3">
      <c r="B579" s="18"/>
      <c r="C579" s="33"/>
      <c r="D579" s="34"/>
      <c r="E579" s="35"/>
      <c r="F579" s="35"/>
      <c r="G579" s="35"/>
      <c r="H579" s="36"/>
      <c r="I579" s="33"/>
      <c r="J579" s="33"/>
      <c r="K579" s="33"/>
      <c r="L579" s="37"/>
    </row>
    <row r="580" spans="2:12" ht="18.75" x14ac:dyDescent="0.3">
      <c r="B580" s="18"/>
      <c r="C580" s="33"/>
      <c r="D580" s="34"/>
      <c r="E580" s="35"/>
      <c r="F580" s="35"/>
      <c r="G580" s="35"/>
      <c r="H580" s="36"/>
      <c r="I580" s="33"/>
      <c r="J580" s="33"/>
      <c r="K580" s="33"/>
      <c r="L580" s="37"/>
    </row>
    <row r="581" spans="2:12" ht="18.75" x14ac:dyDescent="0.3">
      <c r="B581" s="18"/>
      <c r="C581" s="33"/>
      <c r="D581" s="34"/>
      <c r="E581" s="35"/>
      <c r="F581" s="35"/>
      <c r="G581" s="35"/>
      <c r="H581" s="36"/>
      <c r="I581" s="33"/>
      <c r="J581" s="33"/>
      <c r="K581" s="33"/>
      <c r="L581" s="37"/>
    </row>
    <row r="582" spans="2:12" ht="18.75" x14ac:dyDescent="0.3">
      <c r="B582" s="18"/>
      <c r="C582" s="33"/>
      <c r="D582" s="34"/>
      <c r="E582" s="35"/>
      <c r="F582" s="35"/>
      <c r="G582" s="35"/>
      <c r="H582" s="36"/>
      <c r="I582" s="33"/>
      <c r="J582" s="33"/>
      <c r="K582" s="33"/>
      <c r="L582" s="37"/>
    </row>
    <row r="583" spans="2:12" ht="18.75" x14ac:dyDescent="0.3">
      <c r="B583" s="18"/>
      <c r="C583" s="33"/>
      <c r="D583" s="34"/>
      <c r="E583" s="35"/>
      <c r="F583" s="35"/>
      <c r="G583" s="35"/>
      <c r="H583" s="36"/>
      <c r="I583" s="33"/>
      <c r="J583" s="33"/>
      <c r="K583" s="33"/>
      <c r="L583" s="37"/>
    </row>
    <row r="584" spans="2:12" ht="18.75" x14ac:dyDescent="0.3">
      <c r="B584" s="18"/>
      <c r="C584" s="33"/>
      <c r="D584" s="34"/>
      <c r="E584" s="35"/>
      <c r="F584" s="35"/>
      <c r="G584" s="35"/>
      <c r="H584" s="36"/>
      <c r="I584" s="33"/>
      <c r="J584" s="33"/>
      <c r="K584" s="33"/>
      <c r="L584" s="37"/>
    </row>
    <row r="585" spans="2:12" ht="18.75" x14ac:dyDescent="0.3">
      <c r="B585" s="18"/>
      <c r="C585" s="33"/>
      <c r="D585" s="34"/>
      <c r="E585" s="35"/>
      <c r="F585" s="35"/>
      <c r="G585" s="35"/>
      <c r="H585" s="36"/>
      <c r="I585" s="33"/>
      <c r="J585" s="33"/>
      <c r="K585" s="33"/>
      <c r="L585" s="37"/>
    </row>
    <row r="586" spans="2:12" ht="18.75" x14ac:dyDescent="0.3">
      <c r="B586" s="18"/>
      <c r="C586" s="33"/>
      <c r="D586" s="34"/>
      <c r="E586" s="35"/>
      <c r="F586" s="35"/>
      <c r="G586" s="35"/>
      <c r="H586" s="36"/>
      <c r="I586" s="33"/>
      <c r="J586" s="33"/>
      <c r="K586" s="33"/>
      <c r="L586" s="37"/>
    </row>
    <row r="587" spans="2:12" ht="18.75" x14ac:dyDescent="0.3">
      <c r="B587" s="18"/>
      <c r="C587" s="33"/>
      <c r="D587" s="34"/>
      <c r="E587" s="35"/>
      <c r="F587" s="35"/>
      <c r="G587" s="35"/>
      <c r="H587" s="36"/>
      <c r="I587" s="33"/>
      <c r="J587" s="33"/>
      <c r="K587" s="33"/>
      <c r="L587" s="37"/>
    </row>
    <row r="588" spans="2:12" ht="18.75" x14ac:dyDescent="0.3">
      <c r="B588" s="18"/>
      <c r="C588" s="33"/>
      <c r="D588" s="34"/>
      <c r="E588" s="35"/>
      <c r="F588" s="35"/>
      <c r="G588" s="35"/>
      <c r="H588" s="36"/>
      <c r="I588" s="33"/>
      <c r="J588" s="33"/>
      <c r="K588" s="33"/>
      <c r="L588" s="37"/>
    </row>
    <row r="589" spans="2:12" ht="18.75" x14ac:dyDescent="0.3">
      <c r="B589" s="18"/>
      <c r="C589" s="33"/>
      <c r="D589" s="34"/>
      <c r="E589" s="35"/>
      <c r="F589" s="35"/>
      <c r="G589" s="35"/>
      <c r="H589" s="36"/>
      <c r="I589" s="33"/>
      <c r="J589" s="33"/>
      <c r="K589" s="33"/>
      <c r="L589" s="37"/>
    </row>
    <row r="590" spans="2:12" ht="18.75" x14ac:dyDescent="0.3">
      <c r="B590" s="18"/>
      <c r="C590" s="33"/>
      <c r="D590" s="34"/>
      <c r="E590" s="35"/>
      <c r="F590" s="35"/>
      <c r="G590" s="35"/>
      <c r="H590" s="36"/>
      <c r="I590" s="33"/>
      <c r="J590" s="33"/>
      <c r="K590" s="33"/>
      <c r="L590" s="37"/>
    </row>
    <row r="591" spans="2:12" ht="18.75" x14ac:dyDescent="0.3">
      <c r="B591" s="18"/>
      <c r="C591" s="33"/>
      <c r="D591" s="34"/>
      <c r="E591" s="35"/>
      <c r="F591" s="35"/>
      <c r="G591" s="35"/>
      <c r="H591" s="36"/>
      <c r="I591" s="33"/>
      <c r="J591" s="33"/>
      <c r="K591" s="33"/>
      <c r="L591" s="37"/>
    </row>
    <row r="592" spans="2:12" ht="18.75" x14ac:dyDescent="0.3">
      <c r="B592" s="18"/>
      <c r="C592" s="33"/>
      <c r="D592" s="34"/>
      <c r="E592" s="35"/>
      <c r="F592" s="35"/>
      <c r="G592" s="35"/>
      <c r="H592" s="36"/>
      <c r="I592" s="33"/>
      <c r="J592" s="33"/>
      <c r="K592" s="33"/>
      <c r="L592" s="37"/>
    </row>
    <row r="593" spans="2:12" ht="18.75" x14ac:dyDescent="0.3">
      <c r="B593" s="18"/>
      <c r="C593" s="33"/>
      <c r="D593" s="34"/>
      <c r="E593" s="35"/>
      <c r="F593" s="35"/>
      <c r="G593" s="35"/>
      <c r="H593" s="36"/>
      <c r="I593" s="33"/>
      <c r="J593" s="33"/>
      <c r="K593" s="33"/>
      <c r="L593" s="37"/>
    </row>
    <row r="594" spans="2:12" ht="18.75" x14ac:dyDescent="0.3">
      <c r="B594" s="18"/>
      <c r="C594" s="33"/>
      <c r="D594" s="34"/>
      <c r="E594" s="35"/>
      <c r="F594" s="35"/>
      <c r="G594" s="35"/>
      <c r="H594" s="36"/>
      <c r="I594" s="33"/>
      <c r="J594" s="33"/>
      <c r="K594" s="33"/>
      <c r="L594" s="37"/>
    </row>
    <row r="595" spans="2:12" ht="18.75" x14ac:dyDescent="0.3">
      <c r="B595" s="18"/>
      <c r="C595" s="33"/>
      <c r="D595" s="34"/>
      <c r="E595" s="35"/>
      <c r="F595" s="35"/>
      <c r="G595" s="35"/>
      <c r="H595" s="36"/>
      <c r="I595" s="33"/>
      <c r="J595" s="33"/>
      <c r="K595" s="33"/>
      <c r="L595" s="37"/>
    </row>
    <row r="596" spans="2:12" ht="18.75" x14ac:dyDescent="0.3">
      <c r="B596" s="18"/>
      <c r="C596" s="33"/>
      <c r="D596" s="34"/>
      <c r="E596" s="35"/>
      <c r="F596" s="35"/>
      <c r="G596" s="35"/>
      <c r="H596" s="36"/>
      <c r="I596" s="33"/>
      <c r="J596" s="33"/>
      <c r="K596" s="33"/>
      <c r="L596" s="37"/>
    </row>
    <row r="597" spans="2:12" ht="18.75" x14ac:dyDescent="0.3">
      <c r="B597" s="18"/>
      <c r="C597" s="33"/>
      <c r="D597" s="34"/>
      <c r="E597" s="35"/>
      <c r="F597" s="35"/>
      <c r="G597" s="35"/>
      <c r="H597" s="36"/>
      <c r="I597" s="33"/>
      <c r="J597" s="33"/>
      <c r="K597" s="33"/>
      <c r="L597" s="37"/>
    </row>
    <row r="598" spans="2:12" ht="18.75" x14ac:dyDescent="0.3">
      <c r="B598" s="18"/>
      <c r="C598" s="33"/>
      <c r="D598" s="34"/>
      <c r="E598" s="35"/>
      <c r="F598" s="35"/>
      <c r="G598" s="35"/>
      <c r="H598" s="36"/>
      <c r="I598" s="33"/>
      <c r="J598" s="33"/>
      <c r="K598" s="33"/>
      <c r="L598" s="37"/>
    </row>
    <row r="599" spans="2:12" ht="18.75" x14ac:dyDescent="0.3">
      <c r="B599" s="18"/>
      <c r="C599" s="33"/>
      <c r="D599" s="34"/>
      <c r="E599" s="35"/>
      <c r="F599" s="35"/>
      <c r="G599" s="35"/>
      <c r="H599" s="36"/>
      <c r="I599" s="33"/>
      <c r="J599" s="33"/>
      <c r="K599" s="33"/>
      <c r="L599" s="37"/>
    </row>
    <row r="600" spans="2:12" ht="18.75" x14ac:dyDescent="0.3">
      <c r="B600" s="18"/>
      <c r="C600" s="33"/>
      <c r="D600" s="34"/>
      <c r="E600" s="35"/>
      <c r="F600" s="35"/>
      <c r="G600" s="35"/>
      <c r="H600" s="36"/>
      <c r="I600" s="33"/>
      <c r="J600" s="33"/>
      <c r="K600" s="33"/>
      <c r="L600" s="37"/>
    </row>
    <row r="601" spans="2:12" ht="18.75" x14ac:dyDescent="0.3">
      <c r="B601" s="18"/>
      <c r="C601" s="33"/>
      <c r="D601" s="34"/>
      <c r="E601" s="35"/>
      <c r="F601" s="35"/>
      <c r="G601" s="35"/>
      <c r="H601" s="36"/>
      <c r="I601" s="33"/>
      <c r="J601" s="33"/>
      <c r="K601" s="33"/>
      <c r="L601" s="37"/>
    </row>
    <row r="602" spans="2:12" ht="18.75" x14ac:dyDescent="0.3">
      <c r="B602" s="18"/>
      <c r="C602" s="33"/>
      <c r="D602" s="34"/>
      <c r="E602" s="35"/>
      <c r="F602" s="35"/>
      <c r="G602" s="35"/>
      <c r="H602" s="36"/>
      <c r="I602" s="33"/>
      <c r="J602" s="33"/>
      <c r="K602" s="33"/>
      <c r="L602" s="37"/>
    </row>
    <row r="603" spans="2:12" ht="18.75" x14ac:dyDescent="0.3">
      <c r="B603" s="18"/>
      <c r="C603" s="33"/>
      <c r="D603" s="34"/>
      <c r="E603" s="35"/>
      <c r="F603" s="35"/>
      <c r="G603" s="35"/>
      <c r="H603" s="36"/>
      <c r="I603" s="33"/>
      <c r="J603" s="33"/>
      <c r="K603" s="33"/>
      <c r="L603" s="37"/>
    </row>
    <row r="604" spans="2:12" ht="18.75" x14ac:dyDescent="0.3">
      <c r="B604" s="18"/>
      <c r="C604" s="33"/>
      <c r="D604" s="34"/>
      <c r="E604" s="35"/>
      <c r="F604" s="35"/>
      <c r="G604" s="35"/>
      <c r="H604" s="36"/>
      <c r="I604" s="33"/>
      <c r="J604" s="33"/>
      <c r="K604" s="33"/>
      <c r="L604" s="37"/>
    </row>
    <row r="605" spans="2:12" ht="18.75" x14ac:dyDescent="0.3">
      <c r="B605" s="18"/>
      <c r="C605" s="33"/>
      <c r="D605" s="34"/>
      <c r="E605" s="35"/>
      <c r="F605" s="35"/>
      <c r="G605" s="35"/>
      <c r="H605" s="36"/>
      <c r="I605" s="33"/>
      <c r="J605" s="33"/>
      <c r="K605" s="33"/>
      <c r="L605" s="37"/>
    </row>
    <row r="606" spans="2:12" ht="18.75" x14ac:dyDescent="0.3">
      <c r="B606" s="18"/>
      <c r="C606" s="33"/>
      <c r="D606" s="34"/>
      <c r="E606" s="35"/>
      <c r="F606" s="35"/>
      <c r="G606" s="35"/>
      <c r="H606" s="36"/>
      <c r="I606" s="33"/>
      <c r="J606" s="33"/>
      <c r="K606" s="33"/>
      <c r="L606" s="37"/>
    </row>
    <row r="607" spans="2:12" ht="18.75" x14ac:dyDescent="0.3">
      <c r="B607" s="18"/>
      <c r="C607" s="33"/>
      <c r="D607" s="34"/>
      <c r="E607" s="35"/>
      <c r="F607" s="35"/>
      <c r="G607" s="35"/>
      <c r="H607" s="36"/>
      <c r="I607" s="33"/>
      <c r="J607" s="33"/>
      <c r="K607" s="33"/>
      <c r="L607" s="37"/>
    </row>
    <row r="608" spans="2:12" ht="18.75" x14ac:dyDescent="0.3">
      <c r="B608" s="18"/>
      <c r="C608" s="33"/>
      <c r="D608" s="34"/>
      <c r="E608" s="35"/>
      <c r="F608" s="35"/>
      <c r="G608" s="35"/>
      <c r="H608" s="36"/>
      <c r="I608" s="33"/>
      <c r="J608" s="33"/>
      <c r="K608" s="33"/>
      <c r="L608" s="37"/>
    </row>
    <row r="609" spans="2:12" ht="18.75" x14ac:dyDescent="0.3">
      <c r="B609" s="18"/>
      <c r="C609" s="33"/>
      <c r="D609" s="34"/>
      <c r="E609" s="35"/>
      <c r="F609" s="35"/>
      <c r="G609" s="35"/>
      <c r="H609" s="36"/>
      <c r="I609" s="33"/>
      <c r="J609" s="33"/>
      <c r="K609" s="33"/>
      <c r="L609" s="37"/>
    </row>
    <row r="610" spans="2:12" ht="18.75" x14ac:dyDescent="0.3">
      <c r="B610" s="18"/>
      <c r="C610" s="33"/>
      <c r="D610" s="34"/>
      <c r="E610" s="35"/>
      <c r="F610" s="35"/>
      <c r="G610" s="35"/>
      <c r="H610" s="36"/>
      <c r="I610" s="33"/>
      <c r="J610" s="33"/>
      <c r="K610" s="33"/>
      <c r="L610" s="37"/>
    </row>
    <row r="611" spans="2:12" ht="18.75" x14ac:dyDescent="0.3">
      <c r="B611" s="18"/>
      <c r="C611" s="33"/>
      <c r="D611" s="34"/>
      <c r="E611" s="35"/>
      <c r="F611" s="35"/>
      <c r="G611" s="35"/>
      <c r="H611" s="36"/>
      <c r="I611" s="33"/>
      <c r="J611" s="33"/>
      <c r="K611" s="33"/>
      <c r="L611" s="37"/>
    </row>
    <row r="612" spans="2:12" ht="18.75" x14ac:dyDescent="0.3">
      <c r="B612" s="18"/>
      <c r="C612" s="33"/>
      <c r="D612" s="34"/>
      <c r="E612" s="35"/>
      <c r="F612" s="35"/>
      <c r="G612" s="35"/>
      <c r="H612" s="36"/>
      <c r="I612" s="33"/>
      <c r="J612" s="33"/>
      <c r="K612" s="33"/>
      <c r="L612" s="37"/>
    </row>
    <row r="613" spans="2:12" ht="18.75" x14ac:dyDescent="0.3">
      <c r="B613" s="18"/>
      <c r="C613" s="33"/>
      <c r="D613" s="34"/>
      <c r="E613" s="35"/>
      <c r="F613" s="35"/>
      <c r="G613" s="35"/>
      <c r="H613" s="36"/>
      <c r="I613" s="33"/>
      <c r="J613" s="33"/>
      <c r="K613" s="33"/>
      <c r="L613" s="37"/>
    </row>
    <row r="614" spans="2:12" ht="18.75" x14ac:dyDescent="0.3">
      <c r="B614" s="18"/>
      <c r="C614" s="33"/>
      <c r="D614" s="34"/>
      <c r="E614" s="35"/>
      <c r="F614" s="35"/>
      <c r="G614" s="35"/>
      <c r="H614" s="36"/>
      <c r="I614" s="33"/>
      <c r="J614" s="33"/>
      <c r="K614" s="33"/>
      <c r="L614" s="37"/>
    </row>
    <row r="615" spans="2:12" ht="18.75" x14ac:dyDescent="0.3">
      <c r="B615" s="18"/>
      <c r="C615" s="33"/>
      <c r="D615" s="34"/>
      <c r="E615" s="35"/>
      <c r="F615" s="35"/>
      <c r="G615" s="35"/>
      <c r="H615" s="36"/>
      <c r="I615" s="33"/>
      <c r="J615" s="33"/>
      <c r="K615" s="33"/>
      <c r="L615" s="37"/>
    </row>
    <row r="616" spans="2:12" ht="18.75" x14ac:dyDescent="0.3">
      <c r="B616" s="18"/>
      <c r="C616" s="33"/>
      <c r="D616" s="34"/>
      <c r="E616" s="35"/>
      <c r="F616" s="35"/>
      <c r="G616" s="35"/>
      <c r="H616" s="36"/>
      <c r="I616" s="33"/>
      <c r="J616" s="33"/>
      <c r="K616" s="33"/>
      <c r="L616" s="37"/>
    </row>
    <row r="617" spans="2:12" ht="18.75" x14ac:dyDescent="0.3">
      <c r="B617" s="18"/>
      <c r="C617" s="33"/>
      <c r="D617" s="34"/>
      <c r="E617" s="35"/>
      <c r="F617" s="35"/>
      <c r="G617" s="35"/>
      <c r="H617" s="36"/>
      <c r="I617" s="33"/>
      <c r="J617" s="33"/>
      <c r="K617" s="33"/>
      <c r="L617" s="37"/>
    </row>
    <row r="618" spans="2:12" ht="18.75" x14ac:dyDescent="0.3">
      <c r="B618" s="18"/>
      <c r="C618" s="33"/>
      <c r="D618" s="34"/>
      <c r="E618" s="35"/>
      <c r="F618" s="35"/>
      <c r="G618" s="35"/>
      <c r="H618" s="36"/>
      <c r="I618" s="33"/>
      <c r="J618" s="33"/>
      <c r="K618" s="33"/>
      <c r="L618" s="37"/>
    </row>
    <row r="619" spans="2:12" ht="18.75" x14ac:dyDescent="0.3">
      <c r="B619" s="18"/>
      <c r="C619" s="33"/>
      <c r="D619" s="34"/>
      <c r="E619" s="35"/>
      <c r="F619" s="35"/>
      <c r="G619" s="35"/>
      <c r="H619" s="36"/>
      <c r="I619" s="33"/>
      <c r="J619" s="33"/>
      <c r="K619" s="33"/>
      <c r="L619" s="37"/>
    </row>
    <row r="620" spans="2:12" ht="18.75" x14ac:dyDescent="0.3">
      <c r="B620" s="18"/>
      <c r="C620" s="33"/>
      <c r="D620" s="34"/>
      <c r="E620" s="35"/>
      <c r="F620" s="35"/>
      <c r="G620" s="35"/>
      <c r="H620" s="36"/>
      <c r="I620" s="33"/>
      <c r="J620" s="33"/>
      <c r="K620" s="33"/>
      <c r="L620" s="37"/>
    </row>
    <row r="621" spans="2:12" ht="18.75" x14ac:dyDescent="0.3">
      <c r="B621" s="18"/>
      <c r="C621" s="33"/>
      <c r="D621" s="34"/>
      <c r="E621" s="35"/>
      <c r="F621" s="35"/>
      <c r="G621" s="35"/>
      <c r="H621" s="36"/>
      <c r="I621" s="33"/>
      <c r="J621" s="33"/>
      <c r="K621" s="33"/>
      <c r="L621" s="37"/>
    </row>
    <row r="622" spans="2:12" ht="18.75" x14ac:dyDescent="0.3">
      <c r="B622" s="18"/>
      <c r="C622" s="33"/>
      <c r="D622" s="34"/>
      <c r="E622" s="35"/>
      <c r="F622" s="35"/>
      <c r="G622" s="35"/>
      <c r="H622" s="36"/>
      <c r="I622" s="33"/>
      <c r="J622" s="33"/>
      <c r="K622" s="33"/>
      <c r="L622" s="37"/>
    </row>
    <row r="623" spans="2:12" ht="18.75" x14ac:dyDescent="0.3">
      <c r="B623" s="18"/>
      <c r="C623" s="33"/>
      <c r="D623" s="34"/>
      <c r="E623" s="35"/>
      <c r="F623" s="35"/>
      <c r="G623" s="35"/>
      <c r="H623" s="36"/>
      <c r="I623" s="33"/>
      <c r="J623" s="33"/>
      <c r="K623" s="33"/>
      <c r="L623" s="37"/>
    </row>
    <row r="624" spans="2:12" ht="18.75" x14ac:dyDescent="0.3">
      <c r="B624" s="18"/>
      <c r="C624" s="33"/>
      <c r="D624" s="34"/>
      <c r="E624" s="35"/>
      <c r="F624" s="35"/>
      <c r="G624" s="35"/>
      <c r="H624" s="36"/>
      <c r="I624" s="33"/>
      <c r="J624" s="33"/>
      <c r="K624" s="33"/>
      <c r="L624" s="37"/>
    </row>
    <row r="625" spans="2:12" ht="18.75" x14ac:dyDescent="0.3">
      <c r="B625" s="18"/>
      <c r="C625" s="33"/>
      <c r="D625" s="34"/>
      <c r="E625" s="35"/>
      <c r="F625" s="35"/>
      <c r="G625" s="35"/>
      <c r="H625" s="36"/>
      <c r="I625" s="33"/>
      <c r="J625" s="33"/>
      <c r="K625" s="33"/>
      <c r="L625" s="37"/>
    </row>
    <row r="626" spans="2:12" ht="18.75" x14ac:dyDescent="0.3">
      <c r="B626" s="18"/>
      <c r="C626" s="33"/>
      <c r="D626" s="34"/>
      <c r="E626" s="35"/>
      <c r="F626" s="35"/>
      <c r="G626" s="35"/>
      <c r="H626" s="36"/>
      <c r="I626" s="33"/>
      <c r="J626" s="33"/>
      <c r="K626" s="33"/>
      <c r="L626" s="37"/>
    </row>
    <row r="627" spans="2:12" ht="18.75" x14ac:dyDescent="0.3">
      <c r="B627" s="18"/>
      <c r="C627" s="33"/>
      <c r="D627" s="34"/>
      <c r="E627" s="35"/>
      <c r="F627" s="35"/>
      <c r="G627" s="35"/>
      <c r="H627" s="36"/>
      <c r="I627" s="33"/>
      <c r="J627" s="33"/>
      <c r="K627" s="33"/>
      <c r="L627" s="37"/>
    </row>
    <row r="628" spans="2:12" ht="18.75" x14ac:dyDescent="0.3">
      <c r="B628" s="18"/>
      <c r="C628" s="33"/>
      <c r="D628" s="34"/>
      <c r="E628" s="35"/>
      <c r="F628" s="35"/>
      <c r="G628" s="35"/>
      <c r="H628" s="36"/>
      <c r="I628" s="33"/>
      <c r="J628" s="33"/>
      <c r="K628" s="33"/>
      <c r="L628" s="37"/>
    </row>
    <row r="629" spans="2:12" ht="18.75" x14ac:dyDescent="0.3">
      <c r="B629" s="18"/>
      <c r="C629" s="33"/>
      <c r="D629" s="34"/>
      <c r="E629" s="35"/>
      <c r="F629" s="35"/>
      <c r="G629" s="35"/>
      <c r="H629" s="36"/>
      <c r="I629" s="33"/>
      <c r="J629" s="33"/>
      <c r="K629" s="33"/>
      <c r="L629" s="37"/>
    </row>
    <row r="630" spans="2:12" ht="18.75" x14ac:dyDescent="0.3">
      <c r="B630" s="18"/>
      <c r="C630" s="33"/>
      <c r="D630" s="34"/>
      <c r="E630" s="35"/>
      <c r="F630" s="35"/>
      <c r="G630" s="35"/>
      <c r="H630" s="36"/>
      <c r="I630" s="33"/>
      <c r="J630" s="33"/>
      <c r="K630" s="33"/>
      <c r="L630" s="37"/>
    </row>
    <row r="631" spans="2:12" ht="18.75" x14ac:dyDescent="0.3">
      <c r="B631" s="18"/>
      <c r="C631" s="33"/>
      <c r="D631" s="34"/>
      <c r="E631" s="35"/>
      <c r="F631" s="35"/>
      <c r="G631" s="35"/>
      <c r="H631" s="36"/>
      <c r="I631" s="33"/>
      <c r="J631" s="33"/>
      <c r="K631" s="33"/>
      <c r="L631" s="37"/>
    </row>
    <row r="632" spans="2:12" ht="18.75" x14ac:dyDescent="0.3">
      <c r="B632" s="18"/>
      <c r="C632" s="33"/>
      <c r="D632" s="34"/>
      <c r="E632" s="35"/>
      <c r="F632" s="35"/>
      <c r="G632" s="35"/>
      <c r="H632" s="36"/>
      <c r="I632" s="33"/>
      <c r="J632" s="33"/>
      <c r="K632" s="33"/>
      <c r="L632" s="37"/>
    </row>
    <row r="633" spans="2:12" ht="18.75" x14ac:dyDescent="0.3">
      <c r="B633" s="18"/>
      <c r="C633" s="33"/>
      <c r="D633" s="34"/>
      <c r="E633" s="35"/>
      <c r="F633" s="35"/>
      <c r="G633" s="35"/>
      <c r="H633" s="36"/>
      <c r="I633" s="33"/>
      <c r="J633" s="33"/>
      <c r="K633" s="33"/>
      <c r="L633" s="37"/>
    </row>
    <row r="634" spans="2:12" ht="18.75" x14ac:dyDescent="0.3">
      <c r="B634" s="18"/>
      <c r="C634" s="33"/>
      <c r="D634" s="34"/>
      <c r="E634" s="35"/>
      <c r="F634" s="35"/>
      <c r="G634" s="35"/>
      <c r="H634" s="36"/>
      <c r="I634" s="33"/>
      <c r="J634" s="33"/>
      <c r="K634" s="33"/>
      <c r="L634" s="37"/>
    </row>
    <row r="635" spans="2:12" ht="18.75" x14ac:dyDescent="0.3">
      <c r="B635" s="18"/>
      <c r="C635" s="33"/>
      <c r="D635" s="34"/>
      <c r="E635" s="35"/>
      <c r="F635" s="35"/>
      <c r="G635" s="35"/>
      <c r="H635" s="36"/>
      <c r="I635" s="33"/>
      <c r="J635" s="33"/>
      <c r="K635" s="33"/>
      <c r="L635" s="37"/>
    </row>
    <row r="636" spans="2:12" ht="18.75" x14ac:dyDescent="0.3">
      <c r="B636" s="18"/>
      <c r="C636" s="33"/>
      <c r="D636" s="34"/>
      <c r="E636" s="35"/>
      <c r="F636" s="35"/>
      <c r="G636" s="35"/>
      <c r="H636" s="36"/>
      <c r="I636" s="33"/>
      <c r="J636" s="33"/>
      <c r="K636" s="33"/>
      <c r="L636" s="37"/>
    </row>
    <row r="637" spans="2:12" ht="18.75" x14ac:dyDescent="0.3">
      <c r="B637" s="18"/>
      <c r="C637" s="33"/>
      <c r="D637" s="34"/>
      <c r="E637" s="35"/>
      <c r="F637" s="35"/>
      <c r="G637" s="35"/>
      <c r="H637" s="36"/>
      <c r="I637" s="33"/>
      <c r="J637" s="33"/>
      <c r="K637" s="33"/>
      <c r="L637" s="37"/>
    </row>
    <row r="638" spans="2:12" ht="18.75" x14ac:dyDescent="0.3">
      <c r="B638" s="18"/>
      <c r="C638" s="33"/>
      <c r="D638" s="34"/>
      <c r="E638" s="35"/>
      <c r="F638" s="35"/>
      <c r="G638" s="35"/>
      <c r="H638" s="36"/>
      <c r="I638" s="33"/>
      <c r="J638" s="33"/>
      <c r="K638" s="33"/>
      <c r="L638" s="37"/>
    </row>
    <row r="639" spans="2:12" ht="18.75" x14ac:dyDescent="0.3">
      <c r="B639" s="18"/>
      <c r="C639" s="33"/>
      <c r="D639" s="34"/>
      <c r="E639" s="35"/>
      <c r="F639" s="35"/>
      <c r="G639" s="35"/>
      <c r="H639" s="36"/>
      <c r="I639" s="33"/>
      <c r="J639" s="33"/>
      <c r="K639" s="33"/>
      <c r="L639" s="37"/>
    </row>
    <row r="640" spans="2:12" ht="18.75" x14ac:dyDescent="0.3">
      <c r="B640" s="18"/>
      <c r="C640" s="33"/>
      <c r="D640" s="34"/>
      <c r="E640" s="35"/>
      <c r="F640" s="35"/>
      <c r="G640" s="35"/>
      <c r="H640" s="36"/>
      <c r="I640" s="33"/>
      <c r="J640" s="33"/>
      <c r="K640" s="33"/>
      <c r="L640" s="37"/>
    </row>
    <row r="641" spans="2:12" ht="18.75" x14ac:dyDescent="0.3">
      <c r="B641" s="18"/>
      <c r="C641" s="33"/>
      <c r="D641" s="34"/>
      <c r="E641" s="35"/>
      <c r="F641" s="35"/>
      <c r="G641" s="35"/>
      <c r="H641" s="36"/>
      <c r="I641" s="33"/>
      <c r="J641" s="33"/>
      <c r="K641" s="33"/>
      <c r="L641" s="37"/>
    </row>
    <row r="642" spans="2:12" ht="18.75" x14ac:dyDescent="0.3">
      <c r="B642" s="18"/>
      <c r="C642" s="33"/>
      <c r="D642" s="34"/>
      <c r="E642" s="35"/>
      <c r="F642" s="35"/>
      <c r="G642" s="35"/>
      <c r="H642" s="36"/>
      <c r="I642" s="33"/>
      <c r="J642" s="33"/>
      <c r="K642" s="33"/>
      <c r="L642" s="37"/>
    </row>
    <row r="643" spans="2:12" ht="18.75" x14ac:dyDescent="0.3">
      <c r="B643" s="18"/>
      <c r="C643" s="33"/>
      <c r="D643" s="34"/>
      <c r="E643" s="35"/>
      <c r="F643" s="35"/>
      <c r="G643" s="35"/>
      <c r="H643" s="36"/>
      <c r="I643" s="33"/>
      <c r="J643" s="33"/>
      <c r="K643" s="33"/>
      <c r="L643" s="37"/>
    </row>
    <row r="644" spans="2:12" ht="18.75" x14ac:dyDescent="0.3">
      <c r="B644" s="18"/>
      <c r="C644" s="33"/>
      <c r="D644" s="34"/>
      <c r="E644" s="35"/>
      <c r="F644" s="35"/>
      <c r="G644" s="35"/>
      <c r="H644" s="36"/>
      <c r="I644" s="33"/>
      <c r="J644" s="33"/>
      <c r="K644" s="33"/>
      <c r="L644" s="37"/>
    </row>
    <row r="645" spans="2:12" ht="18.75" x14ac:dyDescent="0.3">
      <c r="B645" s="18"/>
      <c r="C645" s="33"/>
      <c r="D645" s="34"/>
      <c r="E645" s="35"/>
      <c r="F645" s="35"/>
      <c r="G645" s="35"/>
      <c r="H645" s="36"/>
      <c r="I645" s="33"/>
      <c r="J645" s="33"/>
      <c r="K645" s="33"/>
      <c r="L645" s="37"/>
    </row>
    <row r="646" spans="2:12" ht="18.75" x14ac:dyDescent="0.3">
      <c r="B646" s="18"/>
      <c r="C646" s="33"/>
      <c r="D646" s="34"/>
      <c r="E646" s="35"/>
      <c r="F646" s="35"/>
      <c r="G646" s="35"/>
      <c r="H646" s="36"/>
      <c r="I646" s="33"/>
      <c r="J646" s="33"/>
      <c r="K646" s="33"/>
      <c r="L646" s="37"/>
    </row>
    <row r="647" spans="2:12" ht="18.75" x14ac:dyDescent="0.3">
      <c r="B647" s="18"/>
      <c r="C647" s="33"/>
      <c r="D647" s="34"/>
      <c r="E647" s="35"/>
      <c r="F647" s="35"/>
      <c r="G647" s="35"/>
      <c r="H647" s="36"/>
      <c r="I647" s="33"/>
      <c r="J647" s="33"/>
      <c r="K647" s="33"/>
      <c r="L647" s="37"/>
    </row>
    <row r="648" spans="2:12" ht="18.75" x14ac:dyDescent="0.3">
      <c r="B648" s="18"/>
      <c r="C648" s="33"/>
      <c r="D648" s="34"/>
      <c r="E648" s="35"/>
      <c r="F648" s="35"/>
      <c r="G648" s="35"/>
      <c r="H648" s="36"/>
      <c r="I648" s="33"/>
      <c r="J648" s="33"/>
      <c r="K648" s="33"/>
      <c r="L648" s="37"/>
    </row>
    <row r="649" spans="2:12" ht="18.75" x14ac:dyDescent="0.3">
      <c r="B649" s="18"/>
      <c r="C649" s="33"/>
      <c r="D649" s="34"/>
      <c r="E649" s="35"/>
      <c r="F649" s="35"/>
      <c r="G649" s="35"/>
      <c r="H649" s="36"/>
      <c r="I649" s="33"/>
      <c r="J649" s="33"/>
      <c r="K649" s="33"/>
      <c r="L649" s="37"/>
    </row>
    <row r="650" spans="2:12" ht="18.75" x14ac:dyDescent="0.3">
      <c r="B650" s="18"/>
      <c r="C650" s="33"/>
      <c r="D650" s="34"/>
      <c r="E650" s="35"/>
      <c r="F650" s="35"/>
      <c r="G650" s="35"/>
      <c r="H650" s="36"/>
      <c r="I650" s="33"/>
      <c r="J650" s="33"/>
      <c r="K650" s="33"/>
      <c r="L650" s="37"/>
    </row>
    <row r="651" spans="2:12" ht="18.75" x14ac:dyDescent="0.3">
      <c r="B651" s="18"/>
      <c r="C651" s="33"/>
      <c r="D651" s="34"/>
      <c r="E651" s="35"/>
      <c r="F651" s="35"/>
      <c r="G651" s="35"/>
      <c r="H651" s="36"/>
      <c r="I651" s="33"/>
      <c r="J651" s="33"/>
      <c r="K651" s="33"/>
      <c r="L651" s="37"/>
    </row>
    <row r="652" spans="2:12" ht="18.75" x14ac:dyDescent="0.3">
      <c r="B652" s="18"/>
      <c r="C652" s="33"/>
      <c r="D652" s="34"/>
      <c r="E652" s="35"/>
      <c r="F652" s="35"/>
      <c r="G652" s="35"/>
      <c r="H652" s="36"/>
      <c r="I652" s="33"/>
      <c r="J652" s="33"/>
      <c r="K652" s="33"/>
      <c r="L652" s="37"/>
    </row>
    <row r="653" spans="2:12" ht="18.75" x14ac:dyDescent="0.3">
      <c r="B653" s="18"/>
      <c r="C653" s="33"/>
      <c r="D653" s="34"/>
      <c r="E653" s="35"/>
      <c r="F653" s="35"/>
      <c r="G653" s="35"/>
      <c r="H653" s="36"/>
      <c r="I653" s="33"/>
      <c r="J653" s="33"/>
      <c r="K653" s="33"/>
      <c r="L653" s="37"/>
    </row>
    <row r="654" spans="2:12" ht="18.75" x14ac:dyDescent="0.3">
      <c r="B654" s="18"/>
      <c r="C654" s="33"/>
      <c r="D654" s="34"/>
      <c r="E654" s="35"/>
      <c r="F654" s="35"/>
      <c r="G654" s="35"/>
      <c r="H654" s="36"/>
      <c r="I654" s="33"/>
      <c r="J654" s="33"/>
      <c r="K654" s="33"/>
      <c r="L654" s="37"/>
    </row>
    <row r="655" spans="2:12" ht="18.75" x14ac:dyDescent="0.3">
      <c r="B655" s="18"/>
      <c r="C655" s="33"/>
      <c r="D655" s="34"/>
      <c r="E655" s="35"/>
      <c r="F655" s="35"/>
      <c r="G655" s="35"/>
      <c r="H655" s="36"/>
      <c r="I655" s="33"/>
      <c r="J655" s="33"/>
      <c r="K655" s="33"/>
      <c r="L655" s="37"/>
    </row>
    <row r="656" spans="2:12" ht="18.75" x14ac:dyDescent="0.3">
      <c r="B656" s="18"/>
      <c r="C656" s="33"/>
      <c r="D656" s="34"/>
      <c r="E656" s="35"/>
      <c r="F656" s="35"/>
      <c r="G656" s="35"/>
      <c r="H656" s="36"/>
      <c r="I656" s="33"/>
      <c r="J656" s="33"/>
      <c r="K656" s="33"/>
      <c r="L656" s="37"/>
    </row>
    <row r="657" spans="2:12" ht="18.75" x14ac:dyDescent="0.3">
      <c r="B657" s="18"/>
      <c r="C657" s="33"/>
      <c r="D657" s="34"/>
      <c r="E657" s="35"/>
      <c r="F657" s="35"/>
      <c r="G657" s="35"/>
      <c r="H657" s="36"/>
      <c r="I657" s="33"/>
      <c r="J657" s="33"/>
      <c r="K657" s="33"/>
      <c r="L657" s="37"/>
    </row>
    <row r="658" spans="2:12" ht="18.75" x14ac:dyDescent="0.3">
      <c r="B658" s="18"/>
      <c r="C658" s="33"/>
      <c r="D658" s="34"/>
      <c r="E658" s="35"/>
      <c r="F658" s="35"/>
      <c r="G658" s="35"/>
      <c r="H658" s="36"/>
      <c r="I658" s="33"/>
      <c r="J658" s="33"/>
      <c r="K658" s="33"/>
      <c r="L658" s="37"/>
    </row>
    <row r="659" spans="2:12" ht="18.75" x14ac:dyDescent="0.3">
      <c r="B659" s="18"/>
      <c r="C659" s="33"/>
      <c r="D659" s="34"/>
      <c r="E659" s="35"/>
      <c r="F659" s="35"/>
      <c r="G659" s="35"/>
      <c r="H659" s="36"/>
      <c r="I659" s="33"/>
      <c r="J659" s="33"/>
      <c r="K659" s="33"/>
      <c r="L659" s="37"/>
    </row>
    <row r="660" spans="2:12" ht="18.75" x14ac:dyDescent="0.3">
      <c r="B660" s="18"/>
      <c r="C660" s="33"/>
      <c r="D660" s="34"/>
      <c r="E660" s="35"/>
      <c r="F660" s="35"/>
      <c r="G660" s="35"/>
      <c r="H660" s="36"/>
      <c r="I660" s="33"/>
      <c r="J660" s="33"/>
      <c r="K660" s="33"/>
      <c r="L660" s="37"/>
    </row>
    <row r="661" spans="2:12" ht="18.75" x14ac:dyDescent="0.3">
      <c r="B661" s="18"/>
      <c r="C661" s="33"/>
      <c r="D661" s="34"/>
      <c r="E661" s="35"/>
      <c r="F661" s="35"/>
      <c r="G661" s="35"/>
      <c r="H661" s="36"/>
      <c r="I661" s="33"/>
      <c r="J661" s="33"/>
      <c r="K661" s="33"/>
      <c r="L661" s="37"/>
    </row>
    <row r="662" spans="2:12" ht="18.75" x14ac:dyDescent="0.3">
      <c r="B662" s="18"/>
      <c r="C662" s="33"/>
      <c r="D662" s="34"/>
      <c r="E662" s="35"/>
      <c r="F662" s="35"/>
      <c r="G662" s="35"/>
      <c r="H662" s="36"/>
      <c r="I662" s="33"/>
      <c r="J662" s="33"/>
      <c r="K662" s="33"/>
      <c r="L662" s="37"/>
    </row>
    <row r="663" spans="2:12" ht="18.75" x14ac:dyDescent="0.3">
      <c r="B663" s="18"/>
      <c r="C663" s="33"/>
      <c r="D663" s="34"/>
      <c r="E663" s="35"/>
      <c r="F663" s="35"/>
      <c r="G663" s="35"/>
      <c r="H663" s="36"/>
      <c r="I663" s="33"/>
      <c r="J663" s="33"/>
      <c r="K663" s="33"/>
      <c r="L663" s="37"/>
    </row>
    <row r="664" spans="2:12" ht="18.75" x14ac:dyDescent="0.3">
      <c r="B664" s="18"/>
      <c r="C664" s="33"/>
      <c r="D664" s="34"/>
      <c r="E664" s="35"/>
      <c r="F664" s="35"/>
      <c r="G664" s="35"/>
      <c r="H664" s="36"/>
      <c r="I664" s="33"/>
      <c r="J664" s="33"/>
      <c r="K664" s="33"/>
      <c r="L664" s="37"/>
    </row>
    <row r="665" spans="2:12" ht="18.75" x14ac:dyDescent="0.3">
      <c r="B665" s="18"/>
      <c r="C665" s="33"/>
      <c r="D665" s="34"/>
      <c r="E665" s="35"/>
      <c r="F665" s="35"/>
      <c r="G665" s="35"/>
      <c r="H665" s="36"/>
      <c r="I665" s="33"/>
      <c r="J665" s="33"/>
      <c r="K665" s="33"/>
      <c r="L665" s="37"/>
    </row>
    <row r="666" spans="2:12" ht="18.75" x14ac:dyDescent="0.3">
      <c r="B666" s="18"/>
      <c r="C666" s="33"/>
      <c r="D666" s="34"/>
      <c r="E666" s="35"/>
      <c r="F666" s="35"/>
      <c r="G666" s="35"/>
      <c r="H666" s="36"/>
      <c r="I666" s="33"/>
      <c r="J666" s="33"/>
      <c r="K666" s="33"/>
      <c r="L666" s="37"/>
    </row>
    <row r="667" spans="2:12" ht="18.75" x14ac:dyDescent="0.3">
      <c r="B667" s="18"/>
      <c r="C667" s="33"/>
      <c r="D667" s="34"/>
      <c r="E667" s="35"/>
      <c r="F667" s="35"/>
      <c r="G667" s="35"/>
      <c r="H667" s="36"/>
      <c r="I667" s="33"/>
      <c r="J667" s="33"/>
      <c r="K667" s="33"/>
      <c r="L667" s="37"/>
    </row>
    <row r="668" spans="2:12" ht="18.75" x14ac:dyDescent="0.3">
      <c r="B668" s="18"/>
      <c r="C668" s="33"/>
      <c r="D668" s="34"/>
      <c r="E668" s="35"/>
      <c r="F668" s="35"/>
      <c r="G668" s="35"/>
      <c r="H668" s="36"/>
      <c r="I668" s="33"/>
      <c r="J668" s="33"/>
      <c r="K668" s="33"/>
      <c r="L668" s="37"/>
    </row>
    <row r="669" spans="2:12" ht="18.75" x14ac:dyDescent="0.3">
      <c r="B669" s="18"/>
      <c r="C669" s="33"/>
      <c r="D669" s="34"/>
      <c r="E669" s="35"/>
      <c r="F669" s="35"/>
      <c r="G669" s="35"/>
      <c r="H669" s="36"/>
      <c r="I669" s="33"/>
      <c r="J669" s="33"/>
      <c r="K669" s="33"/>
      <c r="L669" s="37"/>
    </row>
    <row r="670" spans="2:12" ht="18.75" x14ac:dyDescent="0.3">
      <c r="B670" s="18"/>
      <c r="C670" s="33"/>
      <c r="D670" s="34"/>
      <c r="E670" s="35"/>
      <c r="F670" s="35"/>
      <c r="G670" s="35"/>
      <c r="H670" s="36"/>
      <c r="I670" s="33"/>
      <c r="J670" s="33"/>
      <c r="K670" s="33"/>
      <c r="L670" s="37"/>
    </row>
    <row r="671" spans="2:12" ht="18.75" x14ac:dyDescent="0.3">
      <c r="B671" s="18"/>
      <c r="C671" s="33"/>
      <c r="D671" s="34"/>
      <c r="E671" s="35"/>
      <c r="F671" s="35"/>
      <c r="G671" s="35"/>
      <c r="H671" s="36"/>
      <c r="I671" s="33"/>
      <c r="J671" s="33"/>
      <c r="K671" s="33"/>
      <c r="L671" s="37"/>
    </row>
    <row r="672" spans="2:12" ht="18.75" x14ac:dyDescent="0.3">
      <c r="B672" s="18"/>
      <c r="C672" s="33"/>
      <c r="D672" s="34"/>
      <c r="E672" s="35"/>
      <c r="F672" s="35"/>
      <c r="G672" s="35"/>
      <c r="H672" s="36"/>
      <c r="I672" s="33"/>
      <c r="J672" s="33"/>
      <c r="K672" s="33"/>
      <c r="L672" s="37"/>
    </row>
    <row r="673" spans="2:12" ht="18.75" x14ac:dyDescent="0.3">
      <c r="B673" s="18"/>
      <c r="C673" s="33"/>
      <c r="D673" s="34"/>
      <c r="E673" s="35"/>
      <c r="F673" s="35"/>
      <c r="G673" s="35"/>
      <c r="H673" s="36"/>
      <c r="I673" s="33"/>
      <c r="J673" s="33"/>
      <c r="K673" s="33"/>
      <c r="L673" s="37"/>
    </row>
    <row r="674" spans="2:12" ht="18.75" x14ac:dyDescent="0.3">
      <c r="B674" s="18"/>
      <c r="C674" s="33"/>
      <c r="D674" s="34"/>
      <c r="E674" s="35"/>
      <c r="F674" s="35"/>
      <c r="G674" s="35"/>
      <c r="H674" s="36"/>
      <c r="I674" s="33"/>
      <c r="J674" s="33"/>
      <c r="K674" s="33"/>
      <c r="L674" s="37"/>
    </row>
    <row r="675" spans="2:12" ht="18.75" x14ac:dyDescent="0.3">
      <c r="B675" s="18"/>
      <c r="C675" s="33"/>
      <c r="D675" s="34"/>
      <c r="E675" s="35"/>
      <c r="F675" s="35"/>
      <c r="G675" s="35"/>
      <c r="H675" s="36"/>
      <c r="I675" s="33"/>
      <c r="J675" s="33"/>
      <c r="K675" s="33"/>
      <c r="L675" s="37"/>
    </row>
    <row r="676" spans="2:12" ht="18.75" x14ac:dyDescent="0.3">
      <c r="B676" s="18"/>
      <c r="C676" s="33"/>
      <c r="D676" s="34"/>
      <c r="E676" s="35"/>
      <c r="F676" s="35"/>
      <c r="G676" s="35"/>
      <c r="H676" s="36"/>
      <c r="I676" s="33"/>
      <c r="J676" s="33"/>
      <c r="K676" s="33"/>
      <c r="L676" s="37"/>
    </row>
    <row r="677" spans="2:12" ht="18.75" x14ac:dyDescent="0.3">
      <c r="B677" s="18"/>
      <c r="C677" s="33"/>
      <c r="D677" s="34"/>
      <c r="E677" s="35"/>
      <c r="F677" s="35"/>
      <c r="G677" s="35"/>
      <c r="H677" s="36"/>
      <c r="I677" s="33"/>
      <c r="J677" s="33"/>
      <c r="K677" s="33"/>
      <c r="L677" s="37"/>
    </row>
    <row r="678" spans="2:12" ht="18.75" x14ac:dyDescent="0.3">
      <c r="B678" s="18"/>
      <c r="C678" s="33"/>
      <c r="D678" s="34"/>
      <c r="E678" s="35"/>
      <c r="F678" s="35"/>
      <c r="G678" s="35"/>
      <c r="H678" s="36"/>
      <c r="I678" s="33"/>
      <c r="J678" s="33"/>
      <c r="K678" s="33"/>
      <c r="L678" s="37"/>
    </row>
    <row r="679" spans="2:12" ht="18.75" x14ac:dyDescent="0.3">
      <c r="B679" s="18"/>
      <c r="C679" s="33"/>
      <c r="D679" s="34"/>
      <c r="E679" s="35"/>
      <c r="F679" s="35"/>
      <c r="G679" s="35"/>
      <c r="H679" s="36"/>
      <c r="I679" s="33"/>
      <c r="J679" s="33"/>
      <c r="K679" s="33"/>
      <c r="L679" s="37"/>
    </row>
    <row r="680" spans="2:12" ht="18.75" x14ac:dyDescent="0.3">
      <c r="B680" s="18"/>
      <c r="C680" s="33"/>
      <c r="D680" s="34"/>
      <c r="E680" s="35"/>
      <c r="F680" s="35"/>
      <c r="G680" s="35"/>
      <c r="H680" s="36"/>
      <c r="I680" s="33"/>
      <c r="J680" s="33"/>
      <c r="K680" s="33"/>
      <c r="L680" s="37"/>
    </row>
    <row r="681" spans="2:12" ht="18.75" x14ac:dyDescent="0.3">
      <c r="B681" s="18"/>
      <c r="C681" s="33"/>
      <c r="D681" s="34"/>
      <c r="E681" s="35"/>
      <c r="F681" s="35"/>
      <c r="G681" s="35"/>
      <c r="H681" s="36"/>
      <c r="I681" s="33"/>
      <c r="J681" s="33"/>
      <c r="K681" s="33"/>
      <c r="L681" s="37"/>
    </row>
    <row r="682" spans="2:12" ht="18.75" x14ac:dyDescent="0.3">
      <c r="B682" s="18"/>
      <c r="C682" s="33"/>
      <c r="D682" s="34"/>
      <c r="E682" s="35"/>
      <c r="F682" s="35"/>
      <c r="G682" s="35"/>
      <c r="H682" s="36"/>
      <c r="I682" s="33"/>
      <c r="J682" s="33"/>
      <c r="K682" s="33"/>
      <c r="L682" s="37"/>
    </row>
    <row r="683" spans="2:12" ht="18.75" x14ac:dyDescent="0.3">
      <c r="B683" s="18"/>
      <c r="C683" s="33"/>
      <c r="D683" s="34"/>
      <c r="E683" s="35"/>
      <c r="F683" s="35"/>
      <c r="G683" s="35"/>
      <c r="H683" s="36"/>
      <c r="I683" s="33"/>
      <c r="J683" s="33"/>
      <c r="K683" s="33"/>
      <c r="L683" s="37"/>
    </row>
    <row r="684" spans="2:12" ht="18.75" x14ac:dyDescent="0.3">
      <c r="B684" s="18"/>
      <c r="C684" s="33"/>
      <c r="D684" s="34"/>
      <c r="E684" s="35"/>
      <c r="F684" s="35"/>
      <c r="G684" s="35"/>
      <c r="H684" s="36"/>
      <c r="I684" s="33"/>
      <c r="J684" s="33"/>
      <c r="K684" s="33"/>
      <c r="L684" s="37"/>
    </row>
    <row r="685" spans="2:12" ht="18.75" x14ac:dyDescent="0.3">
      <c r="B685" s="18"/>
      <c r="C685" s="33"/>
      <c r="D685" s="34"/>
      <c r="E685" s="35"/>
      <c r="F685" s="35"/>
      <c r="G685" s="35"/>
      <c r="H685" s="36"/>
      <c r="I685" s="33"/>
      <c r="J685" s="33"/>
      <c r="K685" s="33"/>
      <c r="L685" s="37"/>
    </row>
    <row r="686" spans="2:12" ht="18.75" x14ac:dyDescent="0.3">
      <c r="B686" s="18"/>
      <c r="C686" s="33"/>
      <c r="D686" s="34"/>
      <c r="E686" s="35"/>
      <c r="F686" s="35"/>
      <c r="G686" s="35"/>
      <c r="H686" s="36"/>
      <c r="I686" s="33"/>
      <c r="J686" s="33"/>
      <c r="K686" s="33"/>
      <c r="L686" s="37"/>
    </row>
    <row r="687" spans="2:12" ht="18.75" x14ac:dyDescent="0.3">
      <c r="B687" s="18"/>
      <c r="C687" s="33"/>
      <c r="D687" s="34"/>
      <c r="E687" s="35"/>
      <c r="F687" s="35"/>
      <c r="G687" s="35"/>
      <c r="H687" s="36"/>
      <c r="I687" s="33"/>
      <c r="J687" s="33"/>
      <c r="K687" s="33"/>
      <c r="L687" s="37"/>
    </row>
    <row r="688" spans="2:12" ht="18.75" x14ac:dyDescent="0.3">
      <c r="B688" s="18"/>
      <c r="C688" s="33"/>
      <c r="D688" s="34"/>
      <c r="E688" s="35"/>
      <c r="F688" s="35"/>
      <c r="G688" s="35"/>
      <c r="H688" s="36"/>
      <c r="I688" s="33"/>
      <c r="J688" s="33"/>
      <c r="K688" s="33"/>
      <c r="L688" s="37"/>
    </row>
    <row r="689" spans="2:12" ht="18.75" x14ac:dyDescent="0.3">
      <c r="B689" s="18"/>
      <c r="C689" s="33"/>
      <c r="D689" s="34"/>
      <c r="E689" s="35"/>
      <c r="F689" s="35"/>
      <c r="G689" s="35"/>
      <c r="H689" s="36"/>
      <c r="I689" s="33"/>
      <c r="J689" s="33"/>
      <c r="K689" s="33"/>
      <c r="L689" s="37"/>
    </row>
    <row r="690" spans="2:12" ht="18.75" x14ac:dyDescent="0.3">
      <c r="B690" s="18"/>
      <c r="C690" s="33"/>
      <c r="D690" s="34"/>
      <c r="E690" s="35"/>
      <c r="F690" s="35"/>
      <c r="G690" s="35"/>
      <c r="H690" s="36"/>
      <c r="I690" s="33"/>
      <c r="J690" s="33"/>
      <c r="K690" s="33"/>
      <c r="L690" s="37"/>
    </row>
    <row r="691" spans="2:12" ht="18.75" x14ac:dyDescent="0.3">
      <c r="B691" s="18"/>
      <c r="C691" s="33"/>
      <c r="D691" s="34"/>
      <c r="E691" s="35"/>
      <c r="F691" s="35"/>
      <c r="G691" s="35"/>
      <c r="H691" s="36"/>
      <c r="I691" s="33"/>
      <c r="J691" s="33"/>
      <c r="K691" s="33"/>
      <c r="L691" s="37"/>
    </row>
    <row r="692" spans="2:12" ht="18.75" x14ac:dyDescent="0.3">
      <c r="B692" s="18"/>
      <c r="C692" s="33"/>
      <c r="D692" s="34"/>
      <c r="E692" s="35"/>
      <c r="F692" s="35"/>
      <c r="G692" s="35"/>
      <c r="H692" s="36"/>
      <c r="I692" s="33"/>
      <c r="J692" s="33"/>
      <c r="K692" s="33"/>
      <c r="L692" s="37"/>
    </row>
    <row r="693" spans="2:12" ht="18.75" x14ac:dyDescent="0.3">
      <c r="B693" s="18"/>
      <c r="C693" s="33"/>
      <c r="D693" s="34"/>
      <c r="E693" s="35"/>
      <c r="F693" s="35"/>
      <c r="G693" s="35"/>
      <c r="H693" s="36"/>
      <c r="I693" s="33"/>
      <c r="J693" s="33"/>
      <c r="K693" s="33"/>
      <c r="L693" s="37"/>
    </row>
    <row r="694" spans="2:12" ht="18.75" x14ac:dyDescent="0.3">
      <c r="B694" s="18"/>
      <c r="C694" s="33"/>
      <c r="D694" s="34"/>
      <c r="E694" s="35"/>
      <c r="F694" s="35"/>
      <c r="G694" s="35"/>
      <c r="H694" s="36"/>
      <c r="I694" s="33"/>
      <c r="J694" s="33"/>
      <c r="K694" s="33"/>
      <c r="L694" s="37"/>
    </row>
    <row r="695" spans="2:12" ht="18.75" x14ac:dyDescent="0.3">
      <c r="B695" s="18"/>
      <c r="C695" s="33"/>
      <c r="D695" s="34"/>
      <c r="E695" s="35"/>
      <c r="F695" s="35"/>
      <c r="G695" s="35"/>
      <c r="H695" s="36"/>
      <c r="I695" s="33"/>
      <c r="J695" s="33"/>
      <c r="K695" s="33"/>
      <c r="L695" s="37"/>
    </row>
    <row r="696" spans="2:12" ht="18.75" x14ac:dyDescent="0.3">
      <c r="B696" s="18"/>
      <c r="C696" s="33"/>
      <c r="D696" s="34"/>
      <c r="E696" s="35"/>
      <c r="F696" s="35"/>
      <c r="G696" s="35"/>
      <c r="H696" s="36"/>
      <c r="I696" s="33"/>
      <c r="J696" s="33"/>
      <c r="K696" s="33"/>
      <c r="L696" s="37"/>
    </row>
    <row r="697" spans="2:12" ht="18.75" x14ac:dyDescent="0.3">
      <c r="B697" s="18"/>
      <c r="C697" s="33"/>
      <c r="D697" s="34"/>
      <c r="E697" s="35"/>
      <c r="F697" s="35"/>
      <c r="G697" s="35"/>
      <c r="H697" s="36"/>
      <c r="I697" s="33"/>
      <c r="J697" s="33"/>
      <c r="K697" s="33"/>
      <c r="L697" s="37"/>
    </row>
    <row r="698" spans="2:12" ht="18.75" x14ac:dyDescent="0.3">
      <c r="B698" s="18"/>
      <c r="C698" s="33"/>
      <c r="D698" s="34"/>
      <c r="E698" s="35"/>
      <c r="F698" s="35"/>
      <c r="G698" s="35"/>
      <c r="H698" s="36"/>
      <c r="I698" s="33"/>
      <c r="J698" s="33"/>
      <c r="K698" s="33"/>
      <c r="L698" s="37"/>
    </row>
    <row r="699" spans="2:12" ht="18.75" x14ac:dyDescent="0.3">
      <c r="B699" s="18"/>
      <c r="C699" s="33"/>
      <c r="D699" s="34"/>
      <c r="E699" s="35"/>
      <c r="F699" s="35"/>
      <c r="G699" s="35"/>
      <c r="H699" s="36"/>
      <c r="I699" s="33"/>
      <c r="J699" s="33"/>
      <c r="K699" s="33"/>
      <c r="L699" s="37"/>
    </row>
    <row r="700" spans="2:12" ht="18.75" x14ac:dyDescent="0.3">
      <c r="B700" s="18"/>
      <c r="C700" s="33"/>
      <c r="D700" s="34"/>
      <c r="E700" s="35"/>
      <c r="F700" s="35"/>
      <c r="G700" s="35"/>
      <c r="H700" s="36"/>
      <c r="I700" s="33"/>
      <c r="J700" s="33"/>
      <c r="K700" s="33"/>
      <c r="L700" s="37"/>
    </row>
    <row r="701" spans="2:12" ht="18.75" x14ac:dyDescent="0.3">
      <c r="B701" s="18"/>
      <c r="C701" s="33"/>
      <c r="D701" s="34"/>
      <c r="E701" s="35"/>
      <c r="F701" s="35"/>
      <c r="G701" s="35"/>
      <c r="H701" s="36"/>
      <c r="I701" s="33"/>
      <c r="J701" s="33"/>
      <c r="K701" s="33"/>
      <c r="L701" s="37"/>
    </row>
    <row r="702" spans="2:12" ht="18.75" x14ac:dyDescent="0.3">
      <c r="B702" s="18"/>
      <c r="C702" s="33"/>
      <c r="D702" s="34"/>
      <c r="E702" s="35"/>
      <c r="F702" s="35"/>
      <c r="G702" s="35"/>
      <c r="H702" s="36"/>
      <c r="I702" s="33"/>
      <c r="J702" s="33"/>
      <c r="K702" s="33"/>
      <c r="L702" s="37"/>
    </row>
    <row r="703" spans="2:12" ht="18.75" x14ac:dyDescent="0.3">
      <c r="B703" s="18"/>
      <c r="C703" s="33"/>
      <c r="D703" s="34"/>
      <c r="E703" s="35"/>
      <c r="F703" s="35"/>
      <c r="G703" s="35"/>
      <c r="H703" s="36"/>
      <c r="I703" s="33"/>
      <c r="J703" s="33"/>
      <c r="K703" s="33"/>
      <c r="L703" s="37"/>
    </row>
    <row r="704" spans="2:12" ht="18.75" x14ac:dyDescent="0.3">
      <c r="B704" s="18"/>
      <c r="C704" s="33"/>
      <c r="D704" s="34"/>
      <c r="E704" s="35"/>
      <c r="F704" s="35"/>
      <c r="G704" s="35"/>
      <c r="H704" s="36"/>
      <c r="I704" s="33"/>
      <c r="J704" s="33"/>
      <c r="K704" s="33"/>
      <c r="L704" s="37"/>
    </row>
    <row r="705" spans="2:12" ht="18.75" x14ac:dyDescent="0.3">
      <c r="B705" s="18"/>
      <c r="C705" s="33"/>
      <c r="D705" s="34"/>
      <c r="E705" s="35"/>
      <c r="F705" s="35"/>
      <c r="G705" s="35"/>
      <c r="H705" s="36"/>
      <c r="I705" s="33"/>
      <c r="J705" s="33"/>
      <c r="K705" s="33"/>
      <c r="L705" s="37"/>
    </row>
    <row r="706" spans="2:12" ht="18.75" x14ac:dyDescent="0.3">
      <c r="B706" s="18"/>
      <c r="C706" s="33"/>
      <c r="D706" s="34"/>
      <c r="E706" s="35"/>
      <c r="F706" s="35"/>
      <c r="G706" s="35"/>
      <c r="H706" s="36"/>
      <c r="I706" s="33"/>
      <c r="J706" s="33"/>
      <c r="K706" s="33"/>
      <c r="L706" s="37"/>
    </row>
    <row r="707" spans="2:12" ht="18.75" x14ac:dyDescent="0.3">
      <c r="B707" s="18"/>
      <c r="C707" s="33"/>
      <c r="D707" s="34"/>
      <c r="E707" s="35"/>
      <c r="F707" s="35"/>
      <c r="G707" s="35"/>
      <c r="H707" s="36"/>
      <c r="I707" s="33"/>
      <c r="J707" s="33"/>
      <c r="K707" s="33"/>
      <c r="L707" s="37"/>
    </row>
    <row r="708" spans="2:12" ht="18.75" x14ac:dyDescent="0.3">
      <c r="B708" s="18"/>
      <c r="C708" s="33"/>
      <c r="D708" s="34"/>
      <c r="E708" s="35"/>
      <c r="F708" s="35"/>
      <c r="G708" s="35"/>
      <c r="H708" s="36"/>
      <c r="I708" s="33"/>
      <c r="J708" s="33"/>
      <c r="K708" s="33"/>
      <c r="L708" s="37"/>
    </row>
    <row r="709" spans="2:12" ht="18.75" x14ac:dyDescent="0.3">
      <c r="B709" s="18"/>
      <c r="C709" s="33"/>
      <c r="D709" s="34"/>
      <c r="E709" s="35"/>
      <c r="F709" s="35"/>
      <c r="G709" s="35"/>
      <c r="H709" s="36"/>
      <c r="I709" s="33"/>
      <c r="J709" s="33"/>
      <c r="K709" s="33"/>
      <c r="L709" s="37"/>
    </row>
    <row r="710" spans="2:12" ht="18.75" x14ac:dyDescent="0.3">
      <c r="B710" s="18"/>
      <c r="C710" s="33"/>
      <c r="D710" s="34"/>
      <c r="E710" s="35"/>
      <c r="F710" s="35"/>
      <c r="G710" s="35"/>
      <c r="H710" s="36"/>
      <c r="I710" s="33"/>
      <c r="J710" s="33"/>
      <c r="K710" s="33"/>
      <c r="L710" s="37"/>
    </row>
    <row r="711" spans="2:12" ht="18.75" x14ac:dyDescent="0.3">
      <c r="B711" s="18"/>
      <c r="C711" s="33"/>
      <c r="D711" s="34"/>
      <c r="E711" s="35"/>
      <c r="F711" s="35"/>
      <c r="G711" s="35"/>
      <c r="H711" s="36"/>
      <c r="I711" s="33"/>
      <c r="J711" s="33"/>
      <c r="K711" s="33"/>
      <c r="L711" s="37"/>
    </row>
    <row r="712" spans="2:12" ht="18.75" x14ac:dyDescent="0.3">
      <c r="B712" s="18"/>
      <c r="C712" s="33"/>
      <c r="D712" s="34"/>
      <c r="E712" s="35"/>
      <c r="F712" s="35"/>
      <c r="G712" s="35"/>
      <c r="H712" s="36"/>
      <c r="I712" s="33"/>
      <c r="J712" s="33"/>
      <c r="K712" s="33"/>
      <c r="L712" s="37"/>
    </row>
    <row r="713" spans="2:12" ht="18.75" x14ac:dyDescent="0.3">
      <c r="B713" s="18"/>
      <c r="C713" s="33"/>
      <c r="D713" s="34"/>
      <c r="E713" s="35"/>
      <c r="F713" s="35"/>
      <c r="G713" s="35"/>
      <c r="H713" s="36"/>
      <c r="I713" s="33"/>
      <c r="J713" s="33"/>
      <c r="K713" s="33"/>
      <c r="L713" s="37"/>
    </row>
    <row r="714" spans="2:12" ht="18.75" x14ac:dyDescent="0.3">
      <c r="B714" s="18"/>
      <c r="C714" s="33"/>
      <c r="D714" s="34"/>
      <c r="E714" s="35"/>
      <c r="F714" s="35"/>
      <c r="G714" s="35"/>
      <c r="H714" s="36"/>
      <c r="I714" s="33"/>
      <c r="J714" s="33"/>
      <c r="K714" s="33"/>
      <c r="L714" s="37"/>
    </row>
    <row r="715" spans="2:12" ht="18.75" x14ac:dyDescent="0.3">
      <c r="B715" s="18"/>
      <c r="C715" s="33"/>
      <c r="D715" s="34"/>
      <c r="E715" s="35"/>
      <c r="F715" s="35"/>
      <c r="G715" s="35"/>
      <c r="H715" s="36"/>
      <c r="I715" s="33"/>
      <c r="J715" s="33"/>
      <c r="K715" s="33"/>
      <c r="L715" s="37"/>
    </row>
    <row r="716" spans="2:12" ht="18.75" x14ac:dyDescent="0.3">
      <c r="B716" s="18"/>
      <c r="C716" s="33"/>
      <c r="D716" s="34"/>
      <c r="E716" s="35"/>
      <c r="F716" s="35"/>
      <c r="G716" s="35"/>
      <c r="H716" s="36"/>
      <c r="I716" s="33"/>
      <c r="J716" s="33"/>
      <c r="K716" s="33"/>
      <c r="L716" s="37"/>
    </row>
    <row r="717" spans="2:12" ht="18.75" x14ac:dyDescent="0.3">
      <c r="B717" s="18"/>
      <c r="C717" s="33"/>
      <c r="D717" s="34"/>
      <c r="E717" s="35"/>
      <c r="F717" s="35"/>
      <c r="G717" s="35"/>
      <c r="H717" s="36"/>
      <c r="I717" s="33"/>
      <c r="J717" s="33"/>
      <c r="K717" s="33"/>
      <c r="L717" s="37"/>
    </row>
    <row r="718" spans="2:12" ht="18.75" x14ac:dyDescent="0.3">
      <c r="B718" s="18"/>
      <c r="C718" s="33"/>
      <c r="D718" s="34"/>
      <c r="E718" s="35"/>
      <c r="F718" s="35"/>
      <c r="G718" s="35"/>
      <c r="H718" s="36"/>
      <c r="I718" s="33"/>
      <c r="J718" s="33"/>
      <c r="K718" s="33"/>
      <c r="L718" s="37"/>
    </row>
    <row r="719" spans="2:12" ht="18.75" x14ac:dyDescent="0.3">
      <c r="B719" s="18"/>
      <c r="C719" s="33"/>
      <c r="D719" s="34"/>
      <c r="E719" s="35"/>
      <c r="F719" s="35"/>
      <c r="G719" s="35"/>
      <c r="H719" s="36"/>
      <c r="I719" s="33"/>
      <c r="J719" s="33"/>
      <c r="K719" s="33"/>
      <c r="L719" s="37"/>
    </row>
    <row r="720" spans="2:12" ht="18.75" x14ac:dyDescent="0.3">
      <c r="B720" s="18"/>
      <c r="C720" s="33"/>
      <c r="D720" s="34"/>
      <c r="E720" s="35"/>
      <c r="F720" s="35"/>
      <c r="G720" s="35"/>
      <c r="H720" s="36"/>
      <c r="I720" s="33"/>
      <c r="J720" s="33"/>
      <c r="K720" s="33"/>
      <c r="L720" s="37"/>
    </row>
    <row r="721" spans="2:12" ht="18.75" x14ac:dyDescent="0.3">
      <c r="B721" s="18"/>
      <c r="C721" s="33"/>
      <c r="D721" s="34"/>
      <c r="E721" s="35"/>
      <c r="F721" s="35"/>
      <c r="G721" s="35"/>
      <c r="H721" s="36"/>
      <c r="I721" s="33"/>
      <c r="J721" s="33"/>
      <c r="K721" s="33"/>
      <c r="L721" s="37"/>
    </row>
    <row r="722" spans="2:12" ht="18.75" x14ac:dyDescent="0.3">
      <c r="B722" s="18"/>
      <c r="C722" s="33"/>
      <c r="D722" s="34"/>
      <c r="E722" s="35"/>
      <c r="F722" s="35"/>
      <c r="G722" s="35"/>
      <c r="H722" s="36"/>
      <c r="I722" s="33"/>
      <c r="J722" s="33"/>
      <c r="K722" s="33"/>
      <c r="L722" s="37"/>
    </row>
    <row r="723" spans="2:12" ht="18.75" x14ac:dyDescent="0.3">
      <c r="B723" s="18"/>
      <c r="C723" s="33"/>
      <c r="D723" s="34"/>
      <c r="E723" s="35"/>
      <c r="F723" s="35"/>
      <c r="G723" s="35"/>
      <c r="H723" s="36"/>
      <c r="I723" s="33"/>
      <c r="J723" s="33"/>
      <c r="K723" s="33"/>
      <c r="L723" s="37"/>
    </row>
    <row r="724" spans="2:12" ht="18.75" x14ac:dyDescent="0.3">
      <c r="B724" s="18"/>
      <c r="C724" s="33"/>
      <c r="D724" s="34"/>
      <c r="E724" s="35"/>
      <c r="F724" s="35"/>
      <c r="G724" s="35"/>
      <c r="H724" s="36"/>
      <c r="I724" s="33"/>
      <c r="J724" s="33"/>
      <c r="K724" s="33"/>
      <c r="L724" s="37"/>
    </row>
    <row r="725" spans="2:12" ht="18.75" x14ac:dyDescent="0.3">
      <c r="B725" s="18"/>
      <c r="C725" s="33"/>
      <c r="D725" s="34"/>
      <c r="E725" s="35"/>
      <c r="F725" s="35"/>
      <c r="G725" s="35"/>
      <c r="H725" s="36"/>
      <c r="I725" s="33"/>
      <c r="J725" s="33"/>
      <c r="K725" s="33"/>
      <c r="L725" s="37"/>
    </row>
    <row r="726" spans="2:12" ht="18.75" x14ac:dyDescent="0.3">
      <c r="B726" s="18"/>
      <c r="C726" s="33"/>
      <c r="D726" s="34"/>
      <c r="E726" s="35"/>
      <c r="F726" s="35"/>
      <c r="G726" s="35"/>
      <c r="H726" s="36"/>
      <c r="I726" s="33"/>
      <c r="J726" s="33"/>
      <c r="K726" s="33"/>
      <c r="L726" s="37"/>
    </row>
    <row r="727" spans="2:12" ht="18.75" x14ac:dyDescent="0.3">
      <c r="B727" s="18"/>
      <c r="C727" s="33"/>
      <c r="D727" s="34"/>
      <c r="E727" s="35"/>
      <c r="F727" s="35"/>
      <c r="G727" s="35"/>
      <c r="H727" s="36"/>
      <c r="I727" s="33"/>
      <c r="J727" s="33"/>
      <c r="K727" s="33"/>
      <c r="L727" s="37"/>
    </row>
    <row r="728" spans="2:12" ht="18.75" x14ac:dyDescent="0.3">
      <c r="B728" s="18"/>
      <c r="C728" s="33"/>
      <c r="D728" s="34"/>
      <c r="E728" s="35"/>
      <c r="F728" s="35"/>
      <c r="G728" s="35"/>
      <c r="H728" s="36"/>
      <c r="I728" s="33"/>
      <c r="J728" s="33"/>
      <c r="K728" s="33"/>
      <c r="L728" s="37"/>
    </row>
    <row r="729" spans="2:12" ht="18.75" x14ac:dyDescent="0.3">
      <c r="B729" s="18"/>
      <c r="C729" s="33"/>
      <c r="D729" s="34"/>
      <c r="E729" s="35"/>
      <c r="F729" s="35"/>
      <c r="G729" s="35"/>
      <c r="H729" s="36"/>
      <c r="I729" s="33"/>
      <c r="J729" s="33"/>
      <c r="K729" s="33"/>
      <c r="L729" s="37"/>
    </row>
    <row r="730" spans="2:12" ht="18.75" x14ac:dyDescent="0.3">
      <c r="B730" s="18"/>
      <c r="C730" s="33"/>
      <c r="D730" s="34"/>
      <c r="E730" s="35"/>
      <c r="F730" s="35"/>
      <c r="G730" s="35"/>
      <c r="H730" s="36"/>
      <c r="I730" s="33"/>
      <c r="J730" s="33"/>
      <c r="K730" s="33"/>
      <c r="L730" s="37"/>
    </row>
    <row r="731" spans="2:12" ht="18.75" x14ac:dyDescent="0.3">
      <c r="B731" s="18"/>
      <c r="C731" s="33"/>
      <c r="D731" s="34"/>
      <c r="E731" s="35"/>
      <c r="F731" s="35"/>
      <c r="G731" s="35"/>
      <c r="H731" s="36"/>
      <c r="I731" s="33"/>
      <c r="J731" s="33"/>
      <c r="K731" s="33"/>
      <c r="L731" s="37"/>
    </row>
    <row r="732" spans="2:12" ht="18.75" x14ac:dyDescent="0.3">
      <c r="B732" s="18"/>
      <c r="C732" s="33"/>
      <c r="D732" s="34"/>
      <c r="E732" s="35"/>
      <c r="F732" s="35"/>
      <c r="G732" s="35"/>
      <c r="H732" s="36"/>
      <c r="I732" s="33"/>
      <c r="J732" s="33"/>
      <c r="K732" s="33"/>
      <c r="L732" s="37"/>
    </row>
    <row r="733" spans="2:12" ht="18.75" x14ac:dyDescent="0.3">
      <c r="B733" s="18"/>
      <c r="C733" s="33"/>
      <c r="D733" s="34"/>
      <c r="E733" s="35"/>
      <c r="F733" s="35"/>
      <c r="G733" s="35"/>
      <c r="H733" s="36"/>
      <c r="I733" s="33"/>
      <c r="J733" s="33"/>
      <c r="K733" s="33"/>
      <c r="L733" s="37"/>
    </row>
    <row r="734" spans="2:12" ht="18.75" x14ac:dyDescent="0.3">
      <c r="B734" s="18"/>
      <c r="C734" s="33"/>
      <c r="D734" s="34"/>
      <c r="E734" s="35"/>
      <c r="F734" s="35"/>
      <c r="G734" s="35"/>
      <c r="H734" s="36"/>
      <c r="I734" s="33"/>
      <c r="J734" s="33"/>
      <c r="K734" s="33"/>
      <c r="L734" s="37"/>
    </row>
    <row r="735" spans="2:12" ht="18.75" x14ac:dyDescent="0.3">
      <c r="B735" s="18"/>
      <c r="C735" s="33"/>
      <c r="D735" s="34"/>
      <c r="E735" s="35"/>
      <c r="F735" s="35"/>
      <c r="G735" s="35"/>
      <c r="H735" s="36"/>
      <c r="I735" s="33"/>
      <c r="J735" s="33"/>
      <c r="K735" s="33"/>
      <c r="L735" s="37"/>
    </row>
    <row r="736" spans="2:12" ht="18.75" x14ac:dyDescent="0.3">
      <c r="B736" s="18"/>
      <c r="C736" s="33"/>
      <c r="D736" s="34"/>
      <c r="E736" s="35"/>
      <c r="F736" s="35"/>
      <c r="G736" s="35"/>
      <c r="H736" s="36"/>
      <c r="I736" s="33"/>
      <c r="J736" s="33"/>
      <c r="K736" s="33"/>
      <c r="L736" s="37"/>
    </row>
    <row r="737" spans="2:12" ht="18.75" x14ac:dyDescent="0.3">
      <c r="B737" s="18"/>
      <c r="C737" s="33"/>
      <c r="D737" s="34"/>
      <c r="E737" s="35"/>
      <c r="F737" s="35"/>
      <c r="G737" s="35"/>
      <c r="H737" s="36"/>
      <c r="I737" s="33"/>
      <c r="J737" s="33"/>
      <c r="K737" s="33"/>
      <c r="L737" s="37"/>
    </row>
    <row r="738" spans="2:12" ht="18.75" x14ac:dyDescent="0.3">
      <c r="B738" s="18"/>
      <c r="C738" s="33"/>
      <c r="D738" s="34"/>
      <c r="E738" s="35"/>
      <c r="F738" s="35"/>
      <c r="G738" s="35"/>
      <c r="H738" s="36"/>
      <c r="I738" s="33"/>
      <c r="J738" s="33"/>
      <c r="K738" s="33"/>
      <c r="L738" s="37"/>
    </row>
    <row r="739" spans="2:12" ht="18.75" x14ac:dyDescent="0.3">
      <c r="B739" s="18"/>
      <c r="C739" s="33"/>
      <c r="D739" s="34"/>
      <c r="E739" s="35"/>
      <c r="F739" s="35"/>
      <c r="G739" s="35"/>
      <c r="H739" s="36"/>
      <c r="I739" s="33"/>
      <c r="J739" s="33"/>
      <c r="K739" s="33"/>
      <c r="L739" s="37"/>
    </row>
    <row r="740" spans="2:12" ht="18.75" x14ac:dyDescent="0.3">
      <c r="B740" s="18"/>
      <c r="C740" s="33"/>
      <c r="D740" s="34"/>
      <c r="E740" s="35"/>
      <c r="F740" s="35"/>
      <c r="G740" s="35"/>
      <c r="H740" s="36"/>
      <c r="I740" s="33"/>
      <c r="J740" s="33"/>
      <c r="K740" s="33"/>
      <c r="L740" s="37"/>
    </row>
    <row r="741" spans="2:12" ht="18.75" x14ac:dyDescent="0.3">
      <c r="B741" s="18"/>
      <c r="C741" s="33"/>
      <c r="D741" s="34"/>
      <c r="E741" s="35"/>
      <c r="F741" s="35"/>
      <c r="G741" s="35"/>
      <c r="H741" s="36"/>
      <c r="I741" s="33"/>
      <c r="J741" s="33"/>
      <c r="K741" s="33"/>
      <c r="L741" s="37"/>
    </row>
    <row r="742" spans="2:12" ht="18.75" x14ac:dyDescent="0.3">
      <c r="B742" s="18"/>
      <c r="C742" s="33"/>
      <c r="D742" s="34"/>
      <c r="E742" s="35"/>
      <c r="F742" s="35"/>
      <c r="G742" s="35"/>
      <c r="H742" s="36"/>
      <c r="I742" s="33"/>
      <c r="J742" s="33"/>
      <c r="K742" s="33"/>
      <c r="L742" s="37"/>
    </row>
    <row r="743" spans="2:12" ht="18.75" x14ac:dyDescent="0.3">
      <c r="B743" s="18"/>
      <c r="C743" s="33"/>
      <c r="D743" s="34"/>
      <c r="E743" s="35"/>
      <c r="F743" s="35"/>
      <c r="G743" s="35"/>
      <c r="H743" s="36"/>
      <c r="I743" s="33"/>
      <c r="J743" s="33"/>
      <c r="K743" s="33"/>
      <c r="L743" s="37"/>
    </row>
    <row r="744" spans="2:12" ht="18.75" x14ac:dyDescent="0.3">
      <c r="B744" s="18"/>
      <c r="C744" s="33"/>
      <c r="D744" s="34"/>
      <c r="E744" s="35"/>
      <c r="F744" s="35"/>
      <c r="G744" s="35"/>
      <c r="H744" s="36"/>
      <c r="I744" s="33"/>
      <c r="J744" s="33"/>
      <c r="K744" s="33"/>
      <c r="L744" s="37"/>
    </row>
    <row r="745" spans="2:12" ht="18.75" x14ac:dyDescent="0.3">
      <c r="B745" s="18"/>
      <c r="C745" s="33"/>
      <c r="D745" s="34"/>
      <c r="E745" s="35"/>
      <c r="F745" s="35"/>
      <c r="G745" s="35"/>
      <c r="H745" s="36"/>
      <c r="I745" s="33"/>
      <c r="J745" s="33"/>
      <c r="K745" s="33"/>
      <c r="L745" s="37"/>
    </row>
    <row r="746" spans="2:12" ht="18.75" x14ac:dyDescent="0.3">
      <c r="B746" s="18"/>
      <c r="C746" s="33"/>
      <c r="D746" s="34"/>
      <c r="E746" s="35"/>
      <c r="F746" s="35"/>
      <c r="G746" s="35"/>
      <c r="H746" s="36"/>
      <c r="I746" s="33"/>
      <c r="J746" s="33"/>
      <c r="K746" s="33"/>
      <c r="L746" s="37"/>
    </row>
    <row r="747" spans="2:12" ht="18.75" x14ac:dyDescent="0.3">
      <c r="B747" s="18"/>
      <c r="C747" s="33"/>
      <c r="D747" s="34"/>
      <c r="E747" s="35"/>
      <c r="F747" s="35"/>
      <c r="G747" s="35"/>
      <c r="H747" s="36"/>
      <c r="I747" s="33"/>
      <c r="J747" s="33"/>
      <c r="K747" s="33"/>
      <c r="L747" s="37"/>
    </row>
    <row r="748" spans="2:12" ht="18.75" x14ac:dyDescent="0.3">
      <c r="B748" s="18"/>
      <c r="C748" s="33"/>
      <c r="D748" s="34"/>
      <c r="E748" s="35"/>
      <c r="F748" s="35"/>
      <c r="G748" s="35"/>
      <c r="H748" s="36"/>
      <c r="I748" s="33"/>
      <c r="J748" s="33"/>
      <c r="K748" s="33"/>
      <c r="L748" s="37"/>
    </row>
    <row r="749" spans="2:12" ht="18.75" x14ac:dyDescent="0.3">
      <c r="B749" s="18"/>
      <c r="C749" s="33"/>
      <c r="D749" s="34"/>
      <c r="E749" s="35"/>
      <c r="F749" s="35"/>
      <c r="G749" s="35"/>
      <c r="H749" s="36"/>
      <c r="I749" s="33"/>
      <c r="J749" s="33"/>
      <c r="K749" s="33"/>
      <c r="L749" s="37"/>
    </row>
    <row r="750" spans="2:12" ht="18.75" x14ac:dyDescent="0.3">
      <c r="B750" s="18"/>
      <c r="C750" s="33"/>
      <c r="D750" s="34"/>
      <c r="E750" s="35"/>
      <c r="F750" s="35"/>
      <c r="G750" s="35"/>
      <c r="H750" s="36"/>
      <c r="I750" s="33"/>
      <c r="J750" s="33"/>
      <c r="K750" s="33"/>
      <c r="L750" s="37"/>
    </row>
    <row r="751" spans="2:12" ht="18.75" x14ac:dyDescent="0.3">
      <c r="B751" s="18"/>
      <c r="C751" s="33"/>
      <c r="D751" s="34"/>
      <c r="E751" s="35"/>
      <c r="F751" s="35"/>
      <c r="G751" s="35"/>
      <c r="H751" s="36"/>
      <c r="I751" s="33"/>
      <c r="J751" s="33"/>
      <c r="K751" s="33"/>
      <c r="L751" s="37"/>
    </row>
    <row r="752" spans="2:12" ht="18.75" x14ac:dyDescent="0.3">
      <c r="B752" s="18"/>
      <c r="C752" s="33"/>
      <c r="D752" s="34"/>
      <c r="E752" s="35"/>
      <c r="F752" s="35"/>
      <c r="G752" s="35"/>
      <c r="H752" s="36"/>
      <c r="I752" s="33"/>
      <c r="J752" s="33"/>
      <c r="K752" s="33"/>
      <c r="L752" s="37"/>
    </row>
    <row r="753" spans="2:12" ht="18.75" x14ac:dyDescent="0.3">
      <c r="B753" s="18"/>
      <c r="C753" s="33"/>
      <c r="D753" s="34"/>
      <c r="E753" s="35"/>
      <c r="F753" s="35"/>
      <c r="G753" s="35"/>
      <c r="H753" s="36"/>
      <c r="I753" s="33"/>
      <c r="J753" s="33"/>
      <c r="K753" s="33"/>
      <c r="L753" s="37"/>
    </row>
    <row r="754" spans="2:12" ht="18.75" x14ac:dyDescent="0.3">
      <c r="B754" s="18"/>
      <c r="C754" s="33"/>
      <c r="D754" s="34"/>
      <c r="E754" s="35"/>
      <c r="F754" s="35"/>
      <c r="G754" s="35"/>
      <c r="H754" s="36"/>
      <c r="I754" s="33"/>
      <c r="J754" s="33"/>
      <c r="K754" s="33"/>
      <c r="L754" s="37"/>
    </row>
    <row r="755" spans="2:12" ht="18.75" x14ac:dyDescent="0.3">
      <c r="B755" s="18"/>
      <c r="C755" s="33"/>
      <c r="D755" s="34"/>
      <c r="E755" s="35"/>
      <c r="F755" s="35"/>
      <c r="G755" s="35"/>
      <c r="H755" s="36"/>
      <c r="I755" s="33"/>
      <c r="J755" s="33"/>
      <c r="K755" s="33"/>
      <c r="L755" s="37"/>
    </row>
    <row r="756" spans="2:12" ht="18.75" x14ac:dyDescent="0.3">
      <c r="B756" s="18"/>
      <c r="C756" s="33"/>
      <c r="D756" s="34"/>
      <c r="E756" s="35"/>
      <c r="F756" s="35"/>
      <c r="G756" s="35"/>
      <c r="H756" s="36"/>
      <c r="I756" s="33"/>
      <c r="J756" s="33"/>
      <c r="K756" s="33"/>
      <c r="L756" s="37"/>
    </row>
    <row r="757" spans="2:12" ht="18.75" x14ac:dyDescent="0.3">
      <c r="B757" s="18"/>
      <c r="C757" s="33"/>
      <c r="D757" s="34"/>
      <c r="E757" s="35"/>
      <c r="F757" s="35"/>
      <c r="G757" s="35"/>
      <c r="H757" s="36"/>
      <c r="I757" s="33"/>
      <c r="J757" s="33"/>
      <c r="K757" s="33"/>
      <c r="L757" s="37"/>
    </row>
    <row r="758" spans="2:12" ht="18.75" x14ac:dyDescent="0.3">
      <c r="B758" s="18"/>
      <c r="C758" s="33"/>
      <c r="D758" s="34"/>
      <c r="E758" s="35"/>
      <c r="F758" s="35"/>
      <c r="G758" s="35"/>
      <c r="H758" s="36"/>
      <c r="I758" s="33"/>
      <c r="J758" s="33"/>
      <c r="K758" s="33"/>
      <c r="L758" s="37"/>
    </row>
    <row r="759" spans="2:12" ht="18.75" x14ac:dyDescent="0.3">
      <c r="B759" s="18"/>
      <c r="C759" s="33"/>
      <c r="D759" s="34"/>
      <c r="E759" s="35"/>
      <c r="F759" s="35"/>
      <c r="G759" s="35"/>
      <c r="H759" s="36"/>
      <c r="I759" s="33"/>
      <c r="J759" s="33"/>
      <c r="K759" s="33"/>
      <c r="L759" s="37"/>
    </row>
    <row r="760" spans="2:12" ht="18.75" x14ac:dyDescent="0.3">
      <c r="B760" s="18"/>
      <c r="C760" s="33"/>
      <c r="D760" s="34"/>
      <c r="E760" s="35"/>
      <c r="F760" s="35"/>
      <c r="G760" s="35"/>
      <c r="H760" s="36"/>
      <c r="I760" s="33"/>
      <c r="J760" s="33"/>
      <c r="K760" s="33"/>
      <c r="L760" s="37"/>
    </row>
    <row r="761" spans="2:12" ht="18.75" x14ac:dyDescent="0.3">
      <c r="B761" s="18"/>
      <c r="C761" s="33"/>
      <c r="D761" s="34"/>
      <c r="E761" s="35"/>
      <c r="F761" s="35"/>
      <c r="G761" s="35"/>
      <c r="H761" s="36"/>
      <c r="I761" s="33"/>
      <c r="J761" s="33"/>
      <c r="K761" s="33"/>
      <c r="L761" s="37"/>
    </row>
    <row r="762" spans="2:12" ht="18.75" x14ac:dyDescent="0.3">
      <c r="B762" s="18"/>
      <c r="C762" s="33"/>
      <c r="D762" s="34"/>
      <c r="E762" s="35"/>
      <c r="F762" s="35"/>
      <c r="G762" s="35"/>
      <c r="H762" s="36"/>
      <c r="I762" s="33"/>
      <c r="J762" s="33"/>
      <c r="K762" s="33"/>
      <c r="L762" s="37"/>
    </row>
    <row r="763" spans="2:12" ht="18.75" x14ac:dyDescent="0.3">
      <c r="B763" s="18"/>
      <c r="C763" s="33"/>
      <c r="D763" s="34"/>
      <c r="E763" s="35"/>
      <c r="F763" s="35"/>
      <c r="G763" s="35"/>
      <c r="H763" s="36"/>
      <c r="I763" s="33"/>
      <c r="J763" s="33"/>
      <c r="K763" s="33"/>
      <c r="L763" s="37"/>
    </row>
    <row r="764" spans="2:12" ht="18.75" x14ac:dyDescent="0.3">
      <c r="B764" s="18"/>
      <c r="C764" s="33"/>
      <c r="D764" s="34"/>
      <c r="E764" s="35"/>
      <c r="F764" s="35"/>
      <c r="G764" s="35"/>
      <c r="H764" s="36"/>
      <c r="I764" s="33"/>
      <c r="J764" s="33"/>
      <c r="K764" s="33"/>
      <c r="L764" s="37"/>
    </row>
    <row r="765" spans="2:12" ht="18.75" x14ac:dyDescent="0.3">
      <c r="B765" s="18"/>
      <c r="C765" s="33"/>
      <c r="D765" s="34"/>
      <c r="E765" s="35"/>
      <c r="F765" s="35"/>
      <c r="G765" s="35"/>
      <c r="H765" s="36"/>
      <c r="I765" s="33"/>
      <c r="J765" s="33"/>
      <c r="K765" s="33"/>
      <c r="L765" s="37"/>
    </row>
    <row r="766" spans="2:12" ht="18.75" x14ac:dyDescent="0.3">
      <c r="B766" s="18"/>
      <c r="C766" s="33"/>
      <c r="D766" s="34"/>
      <c r="E766" s="35"/>
      <c r="F766" s="35"/>
      <c r="G766" s="35"/>
      <c r="H766" s="36"/>
      <c r="I766" s="33"/>
      <c r="J766" s="33"/>
      <c r="K766" s="33"/>
      <c r="L766" s="37"/>
    </row>
    <row r="767" spans="2:12" ht="18.75" x14ac:dyDescent="0.3">
      <c r="B767" s="18"/>
      <c r="C767" s="33"/>
      <c r="D767" s="34"/>
      <c r="E767" s="35"/>
      <c r="F767" s="35"/>
      <c r="G767" s="35"/>
      <c r="H767" s="36"/>
      <c r="I767" s="33"/>
      <c r="J767" s="33"/>
      <c r="K767" s="33"/>
      <c r="L767" s="37"/>
    </row>
    <row r="768" spans="2:12" ht="18.75" x14ac:dyDescent="0.3">
      <c r="B768" s="18"/>
      <c r="C768" s="33"/>
      <c r="D768" s="34"/>
      <c r="E768" s="35"/>
      <c r="F768" s="35"/>
      <c r="G768" s="35"/>
      <c r="H768" s="36"/>
      <c r="I768" s="33"/>
      <c r="J768" s="33"/>
      <c r="K768" s="33"/>
      <c r="L768" s="37"/>
    </row>
    <row r="769" spans="2:12" ht="18.75" x14ac:dyDescent="0.3">
      <c r="B769" s="18"/>
      <c r="C769" s="33"/>
      <c r="D769" s="34"/>
      <c r="E769" s="35"/>
      <c r="F769" s="35"/>
      <c r="G769" s="35"/>
      <c r="H769" s="36"/>
      <c r="I769" s="33"/>
      <c r="J769" s="33"/>
      <c r="K769" s="33"/>
      <c r="L769" s="37"/>
    </row>
    <row r="770" spans="2:12" ht="18.75" x14ac:dyDescent="0.3">
      <c r="B770" s="18"/>
      <c r="C770" s="33"/>
      <c r="D770" s="34"/>
      <c r="E770" s="35"/>
      <c r="F770" s="35"/>
      <c r="G770" s="35"/>
      <c r="H770" s="36"/>
      <c r="I770" s="33"/>
      <c r="J770" s="33"/>
      <c r="K770" s="33"/>
      <c r="L770" s="37"/>
    </row>
    <row r="771" spans="2:12" ht="18.75" x14ac:dyDescent="0.3">
      <c r="B771" s="18"/>
      <c r="C771" s="33"/>
      <c r="D771" s="34"/>
      <c r="E771" s="35"/>
      <c r="F771" s="35"/>
      <c r="G771" s="35"/>
      <c r="H771" s="36"/>
      <c r="I771" s="33"/>
      <c r="J771" s="33"/>
      <c r="K771" s="33"/>
      <c r="L771" s="37"/>
    </row>
    <row r="772" spans="2:12" ht="18.75" x14ac:dyDescent="0.3">
      <c r="B772" s="18"/>
      <c r="C772" s="33"/>
      <c r="D772" s="34"/>
      <c r="E772" s="35"/>
      <c r="F772" s="35"/>
      <c r="G772" s="35"/>
      <c r="H772" s="36"/>
      <c r="I772" s="33"/>
      <c r="J772" s="33"/>
      <c r="K772" s="33"/>
      <c r="L772" s="37"/>
    </row>
    <row r="773" spans="2:12" ht="18.75" x14ac:dyDescent="0.3">
      <c r="B773" s="18"/>
      <c r="C773" s="33"/>
      <c r="D773" s="34"/>
      <c r="E773" s="35"/>
      <c r="F773" s="35"/>
      <c r="G773" s="35"/>
      <c r="H773" s="36"/>
      <c r="I773" s="33"/>
      <c r="J773" s="33"/>
      <c r="K773" s="33"/>
      <c r="L773" s="37"/>
    </row>
    <row r="774" spans="2:12" ht="18.75" x14ac:dyDescent="0.3">
      <c r="B774" s="18"/>
      <c r="C774" s="33"/>
      <c r="D774" s="34"/>
      <c r="E774" s="35"/>
      <c r="F774" s="35"/>
      <c r="G774" s="35"/>
      <c r="H774" s="36"/>
      <c r="I774" s="33"/>
      <c r="J774" s="33"/>
      <c r="K774" s="33"/>
      <c r="L774" s="37"/>
    </row>
    <row r="775" spans="2:12" ht="18.75" x14ac:dyDescent="0.3">
      <c r="B775" s="18"/>
      <c r="C775" s="33"/>
      <c r="D775" s="34"/>
      <c r="E775" s="35"/>
      <c r="F775" s="35"/>
      <c r="G775" s="35"/>
      <c r="H775" s="36"/>
      <c r="I775" s="33"/>
      <c r="J775" s="33"/>
      <c r="K775" s="33"/>
      <c r="L775" s="37"/>
    </row>
    <row r="776" spans="2:12" ht="18.75" x14ac:dyDescent="0.3">
      <c r="B776" s="18"/>
      <c r="C776" s="33"/>
      <c r="D776" s="34"/>
      <c r="E776" s="35"/>
      <c r="F776" s="35"/>
      <c r="G776" s="35"/>
      <c r="H776" s="36"/>
      <c r="I776" s="33"/>
      <c r="J776" s="33"/>
      <c r="K776" s="33"/>
      <c r="L776" s="37"/>
    </row>
    <row r="777" spans="2:12" ht="18.75" x14ac:dyDescent="0.3">
      <c r="B777" s="18"/>
      <c r="C777" s="33"/>
      <c r="D777" s="34"/>
      <c r="E777" s="35"/>
      <c r="F777" s="35"/>
      <c r="G777" s="35"/>
      <c r="H777" s="36"/>
      <c r="I777" s="33"/>
      <c r="J777" s="33"/>
      <c r="K777" s="33"/>
      <c r="L777" s="37"/>
    </row>
    <row r="778" spans="2:12" ht="18.75" x14ac:dyDescent="0.3">
      <c r="B778" s="18"/>
      <c r="C778" s="33"/>
      <c r="D778" s="34"/>
      <c r="E778" s="35"/>
      <c r="F778" s="35"/>
      <c r="G778" s="35"/>
      <c r="H778" s="36"/>
      <c r="I778" s="33"/>
      <c r="J778" s="33"/>
      <c r="K778" s="33"/>
      <c r="L778" s="37"/>
    </row>
    <row r="779" spans="2:12" ht="18.75" x14ac:dyDescent="0.3">
      <c r="B779" s="18"/>
      <c r="C779" s="33"/>
      <c r="D779" s="34"/>
      <c r="E779" s="35"/>
      <c r="F779" s="35"/>
      <c r="G779" s="35"/>
      <c r="H779" s="36"/>
      <c r="I779" s="33"/>
      <c r="J779" s="33"/>
      <c r="K779" s="33"/>
      <c r="L779" s="37"/>
    </row>
    <row r="780" spans="2:12" x14ac:dyDescent="0.25">
      <c r="B780" s="18"/>
      <c r="C780" s="38"/>
      <c r="D780" s="39"/>
      <c r="E780" s="40"/>
      <c r="F780" s="40"/>
      <c r="G780" s="40"/>
      <c r="H780" s="41"/>
      <c r="I780" s="38"/>
      <c r="J780" s="38"/>
      <c r="K780" s="38"/>
      <c r="L780" s="37"/>
    </row>
    <row r="781" spans="2:12" x14ac:dyDescent="0.25">
      <c r="B781" s="18"/>
      <c r="C781" s="38"/>
      <c r="D781" s="39"/>
      <c r="E781" s="40"/>
      <c r="F781" s="40"/>
      <c r="G781" s="40"/>
      <c r="H781" s="41"/>
      <c r="I781" s="38"/>
      <c r="J781" s="38"/>
      <c r="K781" s="38"/>
      <c r="L781" s="37"/>
    </row>
    <row r="782" spans="2:12" x14ac:dyDescent="0.25">
      <c r="B782" s="18"/>
      <c r="C782" s="38"/>
      <c r="D782" s="39"/>
      <c r="E782" s="40"/>
      <c r="F782" s="40"/>
      <c r="G782" s="40"/>
      <c r="H782" s="41"/>
      <c r="I782" s="38"/>
      <c r="J782" s="38"/>
      <c r="K782" s="38"/>
      <c r="L782" s="37"/>
    </row>
    <row r="783" spans="2:12" x14ac:dyDescent="0.25">
      <c r="B783" s="18"/>
      <c r="C783" s="38"/>
      <c r="D783" s="39"/>
      <c r="E783" s="40"/>
      <c r="F783" s="40"/>
      <c r="G783" s="40"/>
      <c r="H783" s="41"/>
      <c r="I783" s="38"/>
      <c r="J783" s="38"/>
      <c r="K783" s="38"/>
      <c r="L783" s="37"/>
    </row>
    <row r="784" spans="2:12" x14ac:dyDescent="0.25">
      <c r="B784" s="18"/>
      <c r="C784" s="38"/>
      <c r="D784" s="39"/>
      <c r="E784" s="40"/>
      <c r="F784" s="40"/>
      <c r="G784" s="40"/>
      <c r="H784" s="41"/>
      <c r="I784" s="38"/>
      <c r="J784" s="38"/>
      <c r="K784" s="38"/>
      <c r="L784" s="37"/>
    </row>
    <row r="785" spans="2:12" x14ac:dyDescent="0.25">
      <c r="B785" s="18"/>
      <c r="C785" s="38"/>
      <c r="D785" s="39"/>
      <c r="E785" s="40"/>
      <c r="F785" s="40"/>
      <c r="G785" s="40"/>
      <c r="H785" s="41"/>
      <c r="I785" s="38"/>
      <c r="J785" s="38"/>
      <c r="K785" s="38"/>
      <c r="L785" s="37"/>
    </row>
    <row r="786" spans="2:12" x14ac:dyDescent="0.25">
      <c r="B786" s="18"/>
      <c r="C786" s="38"/>
      <c r="D786" s="39"/>
      <c r="E786" s="40"/>
      <c r="F786" s="40"/>
      <c r="G786" s="40"/>
      <c r="H786" s="41"/>
      <c r="I786" s="38"/>
      <c r="J786" s="38"/>
      <c r="K786" s="38"/>
      <c r="L786" s="37"/>
    </row>
    <row r="787" spans="2:12" x14ac:dyDescent="0.25">
      <c r="B787" s="18"/>
      <c r="C787" s="38"/>
      <c r="D787" s="39"/>
      <c r="E787" s="40"/>
      <c r="F787" s="40"/>
      <c r="G787" s="40"/>
      <c r="H787" s="41"/>
      <c r="I787" s="38"/>
      <c r="J787" s="38"/>
      <c r="K787" s="38"/>
      <c r="L787" s="37"/>
    </row>
    <row r="788" spans="2:12" x14ac:dyDescent="0.25">
      <c r="B788" s="18"/>
      <c r="C788" s="38"/>
      <c r="D788" s="39"/>
      <c r="E788" s="40"/>
      <c r="F788" s="40"/>
      <c r="G788" s="40"/>
      <c r="H788" s="41"/>
      <c r="I788" s="38"/>
      <c r="J788" s="38"/>
      <c r="K788" s="38"/>
      <c r="L788" s="37"/>
    </row>
    <row r="789" spans="2:12" x14ac:dyDescent="0.25">
      <c r="B789" s="18"/>
      <c r="C789" s="38"/>
      <c r="D789" s="39"/>
      <c r="E789" s="40"/>
      <c r="F789" s="40"/>
      <c r="G789" s="40"/>
      <c r="H789" s="41"/>
      <c r="I789" s="38"/>
      <c r="J789" s="38"/>
      <c r="K789" s="38"/>
      <c r="L789" s="37"/>
    </row>
    <row r="790" spans="2:12" x14ac:dyDescent="0.25">
      <c r="B790" s="18"/>
      <c r="C790" s="38"/>
      <c r="D790" s="39"/>
      <c r="E790" s="40"/>
      <c r="F790" s="40"/>
      <c r="G790" s="40"/>
      <c r="H790" s="41"/>
      <c r="I790" s="38"/>
      <c r="J790" s="38"/>
      <c r="K790" s="38"/>
      <c r="L790" s="37"/>
    </row>
    <row r="791" spans="2:12" x14ac:dyDescent="0.25">
      <c r="B791" s="18"/>
      <c r="C791" s="38"/>
      <c r="D791" s="39"/>
      <c r="E791" s="40"/>
      <c r="F791" s="40"/>
      <c r="G791" s="40"/>
      <c r="H791" s="41"/>
      <c r="I791" s="38"/>
      <c r="J791" s="38"/>
      <c r="K791" s="38"/>
      <c r="L791" s="37"/>
    </row>
    <row r="792" spans="2:12" x14ac:dyDescent="0.25">
      <c r="B792" s="18"/>
      <c r="C792" s="38"/>
      <c r="D792" s="39"/>
      <c r="E792" s="40"/>
      <c r="F792" s="40"/>
      <c r="G792" s="40"/>
      <c r="H792" s="41"/>
      <c r="I792" s="38"/>
      <c r="J792" s="38"/>
      <c r="K792" s="38"/>
      <c r="L792" s="37"/>
    </row>
    <row r="793" spans="2:12" x14ac:dyDescent="0.25">
      <c r="B793" s="18"/>
      <c r="C793" s="38"/>
      <c r="D793" s="39"/>
      <c r="E793" s="40"/>
      <c r="F793" s="40"/>
      <c r="G793" s="40"/>
      <c r="H793" s="41"/>
      <c r="I793" s="38"/>
      <c r="J793" s="38"/>
      <c r="K793" s="38"/>
      <c r="L793" s="37"/>
    </row>
    <row r="794" spans="2:12" x14ac:dyDescent="0.25">
      <c r="B794" s="18"/>
      <c r="C794" s="38"/>
      <c r="D794" s="39"/>
      <c r="E794" s="40"/>
      <c r="F794" s="40"/>
      <c r="G794" s="40"/>
      <c r="H794" s="41"/>
      <c r="I794" s="38"/>
      <c r="J794" s="38"/>
      <c r="K794" s="38"/>
      <c r="L794" s="37"/>
    </row>
    <row r="795" spans="2:12" x14ac:dyDescent="0.25">
      <c r="B795" s="18"/>
      <c r="C795" s="38"/>
      <c r="D795" s="39"/>
      <c r="E795" s="40"/>
      <c r="F795" s="40"/>
      <c r="G795" s="40"/>
      <c r="H795" s="41"/>
      <c r="I795" s="38"/>
      <c r="J795" s="38"/>
      <c r="K795" s="38"/>
      <c r="L795" s="37"/>
    </row>
    <row r="796" spans="2:12" x14ac:dyDescent="0.25">
      <c r="B796" s="18"/>
      <c r="C796" s="38"/>
      <c r="D796" s="39"/>
      <c r="E796" s="40"/>
      <c r="F796" s="40"/>
      <c r="G796" s="40"/>
      <c r="H796" s="41"/>
      <c r="I796" s="38"/>
      <c r="J796" s="38"/>
      <c r="K796" s="38"/>
      <c r="L796" s="37"/>
    </row>
    <row r="797" spans="2:12" x14ac:dyDescent="0.25">
      <c r="B797" s="18"/>
      <c r="C797" s="38"/>
      <c r="D797" s="39"/>
      <c r="E797" s="40"/>
      <c r="F797" s="40"/>
      <c r="G797" s="40"/>
      <c r="H797" s="41"/>
      <c r="I797" s="38"/>
      <c r="J797" s="38"/>
      <c r="K797" s="38"/>
      <c r="L797" s="37"/>
    </row>
    <row r="798" spans="2:12" x14ac:dyDescent="0.25">
      <c r="B798" s="18"/>
      <c r="C798" s="38"/>
      <c r="D798" s="39"/>
      <c r="E798" s="40"/>
      <c r="F798" s="40"/>
      <c r="G798" s="40"/>
      <c r="H798" s="41"/>
      <c r="I798" s="38"/>
      <c r="J798" s="38"/>
      <c r="K798" s="38"/>
      <c r="L798" s="37"/>
    </row>
    <row r="799" spans="2:12" x14ac:dyDescent="0.25">
      <c r="B799" s="18"/>
      <c r="C799" s="38"/>
      <c r="D799" s="39"/>
      <c r="E799" s="40"/>
      <c r="F799" s="40"/>
      <c r="G799" s="40"/>
      <c r="H799" s="41"/>
      <c r="I799" s="38"/>
      <c r="J799" s="38"/>
      <c r="K799" s="38"/>
      <c r="L799" s="37"/>
    </row>
    <row r="800" spans="2:12" x14ac:dyDescent="0.25">
      <c r="B800" s="18"/>
      <c r="C800" s="38"/>
      <c r="D800" s="39"/>
      <c r="E800" s="40"/>
      <c r="F800" s="40"/>
      <c r="G800" s="40"/>
      <c r="H800" s="41"/>
      <c r="I800" s="38"/>
      <c r="J800" s="38"/>
      <c r="K800" s="38"/>
      <c r="L800" s="37"/>
    </row>
    <row r="801" spans="2:12" x14ac:dyDescent="0.25">
      <c r="B801" s="18"/>
      <c r="C801" s="38"/>
      <c r="D801" s="39"/>
      <c r="E801" s="40"/>
      <c r="F801" s="40"/>
      <c r="G801" s="40"/>
      <c r="H801" s="41"/>
      <c r="I801" s="38"/>
      <c r="J801" s="38"/>
      <c r="K801" s="38"/>
      <c r="L801" s="37"/>
    </row>
    <row r="802" spans="2:12" x14ac:dyDescent="0.25">
      <c r="B802" s="18"/>
      <c r="C802" s="38"/>
      <c r="D802" s="39"/>
      <c r="E802" s="40"/>
      <c r="F802" s="40"/>
      <c r="G802" s="40"/>
      <c r="H802" s="41"/>
      <c r="I802" s="38"/>
      <c r="J802" s="38"/>
      <c r="K802" s="38"/>
      <c r="L802" s="37"/>
    </row>
    <row r="803" spans="2:12" x14ac:dyDescent="0.25">
      <c r="B803" s="18"/>
      <c r="C803" s="38"/>
      <c r="D803" s="39"/>
      <c r="E803" s="40"/>
      <c r="F803" s="40"/>
      <c r="G803" s="40"/>
      <c r="H803" s="41"/>
      <c r="I803" s="38"/>
      <c r="J803" s="38"/>
      <c r="K803" s="38"/>
      <c r="L803" s="37"/>
    </row>
    <row r="804" spans="2:12" x14ac:dyDescent="0.25">
      <c r="B804" s="18"/>
      <c r="C804" s="38"/>
      <c r="D804" s="39"/>
      <c r="E804" s="40"/>
      <c r="F804" s="40"/>
      <c r="G804" s="40"/>
      <c r="H804" s="41"/>
      <c r="I804" s="38"/>
      <c r="J804" s="38"/>
      <c r="K804" s="38"/>
      <c r="L804" s="37"/>
    </row>
    <row r="805" spans="2:12" x14ac:dyDescent="0.25">
      <c r="B805" s="18"/>
      <c r="C805" s="38"/>
      <c r="D805" s="39"/>
      <c r="E805" s="40"/>
      <c r="F805" s="40"/>
      <c r="G805" s="40"/>
      <c r="H805" s="41"/>
      <c r="I805" s="38"/>
      <c r="J805" s="38"/>
      <c r="K805" s="38"/>
      <c r="L805" s="37"/>
    </row>
    <row r="806" spans="2:12" x14ac:dyDescent="0.25">
      <c r="B806" s="18"/>
      <c r="C806" s="38"/>
      <c r="D806" s="39"/>
      <c r="E806" s="40"/>
      <c r="F806" s="40"/>
      <c r="G806" s="40"/>
      <c r="H806" s="41"/>
      <c r="I806" s="38"/>
      <c r="J806" s="38"/>
      <c r="K806" s="38"/>
      <c r="L806" s="37"/>
    </row>
    <row r="807" spans="2:12" x14ac:dyDescent="0.25">
      <c r="B807" s="18"/>
      <c r="C807" s="38"/>
      <c r="D807" s="39"/>
      <c r="E807" s="40"/>
      <c r="F807" s="40"/>
      <c r="G807" s="40"/>
      <c r="H807" s="41"/>
      <c r="I807" s="38"/>
      <c r="J807" s="38"/>
      <c r="K807" s="38"/>
      <c r="L807" s="37"/>
    </row>
    <row r="808" spans="2:12" x14ac:dyDescent="0.25">
      <c r="B808" s="18"/>
      <c r="C808" s="38"/>
      <c r="D808" s="39"/>
      <c r="E808" s="40"/>
      <c r="F808" s="40"/>
      <c r="G808" s="40"/>
      <c r="H808" s="41"/>
      <c r="I808" s="38"/>
      <c r="J808" s="38"/>
      <c r="K808" s="38"/>
      <c r="L808" s="37"/>
    </row>
    <row r="809" spans="2:12" x14ac:dyDescent="0.25">
      <c r="B809" s="18"/>
      <c r="C809" s="38"/>
      <c r="D809" s="39"/>
      <c r="E809" s="40"/>
      <c r="F809" s="40"/>
      <c r="G809" s="40"/>
      <c r="H809" s="41"/>
      <c r="I809" s="38"/>
      <c r="J809" s="38"/>
      <c r="K809" s="38"/>
      <c r="L809" s="37"/>
    </row>
    <row r="810" spans="2:12" x14ac:dyDescent="0.25">
      <c r="B810" s="18"/>
      <c r="C810" s="38"/>
      <c r="D810" s="39"/>
      <c r="E810" s="40"/>
      <c r="F810" s="40"/>
      <c r="G810" s="40"/>
      <c r="H810" s="41"/>
      <c r="I810" s="38"/>
      <c r="J810" s="38"/>
      <c r="K810" s="38"/>
      <c r="L810" s="37"/>
    </row>
    <row r="811" spans="2:12" x14ac:dyDescent="0.25">
      <c r="B811" s="18"/>
      <c r="C811" s="38"/>
      <c r="D811" s="39"/>
      <c r="E811" s="40"/>
      <c r="F811" s="40"/>
      <c r="G811" s="40"/>
      <c r="H811" s="41"/>
      <c r="I811" s="38"/>
      <c r="J811" s="38"/>
      <c r="K811" s="38"/>
      <c r="L811" s="37"/>
    </row>
    <row r="812" spans="2:12" x14ac:dyDescent="0.25">
      <c r="B812" s="18"/>
      <c r="C812" s="38"/>
      <c r="D812" s="39"/>
      <c r="E812" s="40"/>
      <c r="F812" s="40"/>
      <c r="G812" s="40"/>
      <c r="H812" s="41"/>
      <c r="I812" s="38"/>
      <c r="J812" s="38"/>
      <c r="K812" s="38"/>
      <c r="L812" s="37"/>
    </row>
    <row r="813" spans="2:12" x14ac:dyDescent="0.25">
      <c r="B813" s="18"/>
      <c r="C813" s="38"/>
      <c r="D813" s="39"/>
      <c r="E813" s="40"/>
      <c r="F813" s="40"/>
      <c r="G813" s="40"/>
      <c r="H813" s="41"/>
      <c r="I813" s="38"/>
      <c r="J813" s="38"/>
      <c r="K813" s="38"/>
      <c r="L813" s="37"/>
    </row>
    <row r="814" spans="2:12" x14ac:dyDescent="0.25">
      <c r="B814" s="18"/>
      <c r="C814" s="38"/>
      <c r="D814" s="39"/>
      <c r="E814" s="40"/>
      <c r="F814" s="40"/>
      <c r="G814" s="40"/>
      <c r="H814" s="41"/>
      <c r="I814" s="38"/>
      <c r="J814" s="38"/>
      <c r="K814" s="38"/>
      <c r="L814" s="37"/>
    </row>
    <row r="815" spans="2:12" x14ac:dyDescent="0.25">
      <c r="B815" s="18"/>
      <c r="C815" s="38"/>
      <c r="D815" s="39"/>
      <c r="E815" s="40"/>
      <c r="F815" s="40"/>
      <c r="G815" s="40"/>
      <c r="H815" s="41"/>
      <c r="I815" s="38"/>
      <c r="J815" s="38"/>
      <c r="K815" s="38"/>
      <c r="L815" s="37"/>
    </row>
    <row r="816" spans="2:12" x14ac:dyDescent="0.25">
      <c r="B816" s="18"/>
      <c r="C816" s="38"/>
      <c r="D816" s="39"/>
      <c r="E816" s="40"/>
      <c r="F816" s="40"/>
      <c r="G816" s="40"/>
      <c r="H816" s="41"/>
      <c r="I816" s="38"/>
      <c r="J816" s="38"/>
      <c r="K816" s="38"/>
      <c r="L816" s="37"/>
    </row>
    <row r="817" spans="2:12" x14ac:dyDescent="0.25">
      <c r="B817" s="18"/>
      <c r="C817" s="38"/>
      <c r="D817" s="39"/>
      <c r="E817" s="40"/>
      <c r="F817" s="40"/>
      <c r="G817" s="40"/>
      <c r="H817" s="41"/>
      <c r="I817" s="38"/>
      <c r="J817" s="38"/>
      <c r="K817" s="38"/>
      <c r="L817" s="37"/>
    </row>
    <row r="818" spans="2:12" x14ac:dyDescent="0.25">
      <c r="B818" s="18"/>
      <c r="C818" s="38"/>
      <c r="D818" s="39"/>
      <c r="E818" s="40"/>
      <c r="F818" s="40"/>
      <c r="G818" s="40"/>
      <c r="H818" s="41"/>
      <c r="I818" s="38"/>
      <c r="J818" s="38"/>
      <c r="K818" s="38"/>
      <c r="L818" s="37"/>
    </row>
    <row r="819" spans="2:12" x14ac:dyDescent="0.25">
      <c r="B819" s="18"/>
      <c r="C819" s="38"/>
      <c r="D819" s="39"/>
      <c r="E819" s="40"/>
      <c r="F819" s="40"/>
      <c r="G819" s="40"/>
      <c r="H819" s="41"/>
      <c r="I819" s="38"/>
      <c r="J819" s="38"/>
      <c r="K819" s="38"/>
      <c r="L819" s="37"/>
    </row>
    <row r="820" spans="2:12" x14ac:dyDescent="0.25">
      <c r="B820" s="18"/>
      <c r="C820" s="38"/>
      <c r="D820" s="39"/>
      <c r="E820" s="40"/>
      <c r="F820" s="40"/>
      <c r="G820" s="40"/>
      <c r="H820" s="41"/>
      <c r="I820" s="38"/>
      <c r="J820" s="38"/>
      <c r="K820" s="38"/>
      <c r="L820" s="37"/>
    </row>
    <row r="821" spans="2:12" x14ac:dyDescent="0.25">
      <c r="B821" s="18"/>
      <c r="C821" s="38"/>
      <c r="D821" s="39"/>
      <c r="E821" s="40"/>
      <c r="F821" s="40"/>
      <c r="G821" s="40"/>
      <c r="H821" s="41"/>
      <c r="I821" s="38"/>
      <c r="J821" s="38"/>
      <c r="K821" s="38"/>
      <c r="L821" s="37"/>
    </row>
    <row r="822" spans="2:12" x14ac:dyDescent="0.25">
      <c r="B822" s="18"/>
      <c r="C822" s="38"/>
      <c r="D822" s="39"/>
      <c r="E822" s="40"/>
      <c r="F822" s="40"/>
      <c r="G822" s="40"/>
      <c r="H822" s="41"/>
      <c r="I822" s="38"/>
      <c r="J822" s="38"/>
      <c r="K822" s="38"/>
      <c r="L822" s="37"/>
    </row>
    <row r="823" spans="2:12" x14ac:dyDescent="0.25">
      <c r="B823" s="18"/>
      <c r="C823" s="38"/>
      <c r="D823" s="39"/>
      <c r="E823" s="40"/>
      <c r="F823" s="40"/>
      <c r="G823" s="40"/>
      <c r="H823" s="41"/>
      <c r="I823" s="38"/>
      <c r="J823" s="38"/>
      <c r="K823" s="38"/>
      <c r="L823" s="37"/>
    </row>
    <row r="824" spans="2:12" x14ac:dyDescent="0.25">
      <c r="B824" s="18"/>
      <c r="C824" s="38"/>
      <c r="D824" s="39"/>
      <c r="E824" s="40"/>
      <c r="F824" s="40"/>
      <c r="G824" s="40"/>
      <c r="H824" s="41"/>
      <c r="I824" s="38"/>
      <c r="J824" s="38"/>
      <c r="K824" s="38"/>
      <c r="L824" s="37"/>
    </row>
    <row r="825" spans="2:12" x14ac:dyDescent="0.25">
      <c r="B825" s="18"/>
      <c r="C825" s="38"/>
      <c r="D825" s="39"/>
      <c r="E825" s="40"/>
      <c r="F825" s="40"/>
      <c r="G825" s="40"/>
      <c r="H825" s="41"/>
      <c r="I825" s="38"/>
      <c r="J825" s="38"/>
      <c r="K825" s="38"/>
      <c r="L825" s="37"/>
    </row>
    <row r="826" spans="2:12" x14ac:dyDescent="0.25">
      <c r="B826" s="18"/>
      <c r="C826" s="38"/>
      <c r="D826" s="39"/>
      <c r="E826" s="40"/>
      <c r="F826" s="40"/>
      <c r="G826" s="40"/>
      <c r="H826" s="41"/>
      <c r="I826" s="38"/>
      <c r="J826" s="38"/>
      <c r="K826" s="38"/>
      <c r="L826" s="37"/>
    </row>
    <row r="827" spans="2:12" x14ac:dyDescent="0.25">
      <c r="B827" s="18"/>
      <c r="C827" s="38"/>
      <c r="D827" s="39"/>
      <c r="E827" s="40"/>
      <c r="F827" s="40"/>
      <c r="G827" s="40"/>
      <c r="H827" s="41"/>
      <c r="I827" s="38"/>
      <c r="J827" s="38"/>
      <c r="K827" s="38"/>
      <c r="L827" s="37"/>
    </row>
    <row r="828" spans="2:12" x14ac:dyDescent="0.25">
      <c r="B828" s="18"/>
      <c r="C828" s="38"/>
      <c r="D828" s="39"/>
      <c r="E828" s="40"/>
      <c r="F828" s="40"/>
      <c r="G828" s="40"/>
      <c r="H828" s="41"/>
      <c r="I828" s="38"/>
      <c r="J828" s="38"/>
      <c r="K828" s="38"/>
      <c r="L828" s="37"/>
    </row>
    <row r="829" spans="2:12" x14ac:dyDescent="0.25">
      <c r="B829" s="18"/>
      <c r="C829" s="38"/>
      <c r="D829" s="39"/>
      <c r="E829" s="40"/>
      <c r="F829" s="40"/>
      <c r="G829" s="40"/>
      <c r="H829" s="41"/>
      <c r="I829" s="38"/>
      <c r="J829" s="38"/>
      <c r="K829" s="38"/>
      <c r="L829" s="37"/>
    </row>
    <row r="830" spans="2:12" x14ac:dyDescent="0.25">
      <c r="B830" s="18"/>
      <c r="C830" s="38"/>
      <c r="D830" s="39"/>
      <c r="E830" s="40"/>
      <c r="F830" s="40"/>
      <c r="G830" s="40"/>
      <c r="H830" s="41"/>
      <c r="I830" s="38"/>
      <c r="J830" s="38"/>
      <c r="K830" s="38"/>
      <c r="L830" s="37"/>
    </row>
    <row r="831" spans="2:12" x14ac:dyDescent="0.25">
      <c r="B831" s="18"/>
      <c r="C831" s="38"/>
      <c r="D831" s="39"/>
      <c r="E831" s="40"/>
      <c r="F831" s="40"/>
      <c r="G831" s="40"/>
      <c r="H831" s="41"/>
      <c r="I831" s="38"/>
      <c r="J831" s="38"/>
      <c r="K831" s="38"/>
      <c r="L831" s="37"/>
    </row>
    <row r="832" spans="2:12" x14ac:dyDescent="0.25">
      <c r="B832" s="18"/>
      <c r="C832" s="38"/>
      <c r="D832" s="39"/>
      <c r="E832" s="40"/>
      <c r="F832" s="40"/>
      <c r="G832" s="40"/>
      <c r="H832" s="41"/>
      <c r="I832" s="38"/>
      <c r="J832" s="38"/>
      <c r="K832" s="38"/>
      <c r="L832" s="37"/>
    </row>
    <row r="833" spans="2:12" x14ac:dyDescent="0.25">
      <c r="B833" s="18"/>
      <c r="C833" s="38"/>
      <c r="D833" s="39"/>
      <c r="E833" s="40"/>
      <c r="F833" s="40"/>
      <c r="G833" s="40"/>
      <c r="H833" s="41"/>
      <c r="I833" s="38"/>
      <c r="J833" s="38"/>
      <c r="K833" s="38"/>
      <c r="L833" s="37"/>
    </row>
    <row r="834" spans="2:12" x14ac:dyDescent="0.25">
      <c r="B834" s="18"/>
      <c r="C834" s="38"/>
      <c r="D834" s="39"/>
      <c r="E834" s="40"/>
      <c r="F834" s="40"/>
      <c r="G834" s="40"/>
      <c r="H834" s="41"/>
      <c r="I834" s="38"/>
      <c r="J834" s="38"/>
      <c r="K834" s="38"/>
      <c r="L834" s="37"/>
    </row>
    <row r="835" spans="2:12" x14ac:dyDescent="0.25">
      <c r="B835" s="18"/>
      <c r="C835" s="38"/>
      <c r="D835" s="39"/>
      <c r="E835" s="40"/>
      <c r="F835" s="40"/>
      <c r="G835" s="40"/>
      <c r="H835" s="41"/>
      <c r="I835" s="38"/>
      <c r="J835" s="38"/>
      <c r="K835" s="38"/>
      <c r="L835" s="37"/>
    </row>
    <row r="836" spans="2:12" x14ac:dyDescent="0.25">
      <c r="B836" s="18"/>
      <c r="C836" s="38"/>
      <c r="D836" s="39"/>
      <c r="E836" s="40"/>
      <c r="F836" s="40"/>
      <c r="G836" s="40"/>
      <c r="H836" s="41"/>
      <c r="I836" s="38"/>
      <c r="J836" s="38"/>
      <c r="K836" s="38"/>
      <c r="L836" s="37"/>
    </row>
    <row r="837" spans="2:12" x14ac:dyDescent="0.25">
      <c r="B837" s="18"/>
      <c r="C837" s="38"/>
      <c r="D837" s="39"/>
      <c r="E837" s="40"/>
      <c r="F837" s="40"/>
      <c r="G837" s="40"/>
      <c r="H837" s="41"/>
      <c r="I837" s="38"/>
      <c r="J837" s="38"/>
      <c r="K837" s="38"/>
      <c r="L837" s="37"/>
    </row>
    <row r="838" spans="2:12" x14ac:dyDescent="0.25">
      <c r="B838" s="18"/>
      <c r="C838" s="38"/>
      <c r="D838" s="39"/>
      <c r="E838" s="40"/>
      <c r="F838" s="40"/>
      <c r="G838" s="40"/>
      <c r="H838" s="41"/>
      <c r="I838" s="38"/>
      <c r="J838" s="38"/>
      <c r="K838" s="38"/>
      <c r="L838" s="37"/>
    </row>
    <row r="839" spans="2:12" x14ac:dyDescent="0.25">
      <c r="B839" s="18"/>
      <c r="C839" s="38"/>
      <c r="D839" s="39"/>
      <c r="E839" s="40"/>
      <c r="F839" s="40"/>
      <c r="G839" s="40"/>
      <c r="H839" s="41"/>
      <c r="I839" s="38"/>
      <c r="J839" s="38"/>
      <c r="K839" s="38"/>
      <c r="L839" s="37"/>
    </row>
    <row r="840" spans="2:12" x14ac:dyDescent="0.25">
      <c r="B840" s="18"/>
      <c r="C840" s="38"/>
      <c r="D840" s="39"/>
      <c r="E840" s="40"/>
      <c r="F840" s="40"/>
      <c r="G840" s="40"/>
      <c r="H840" s="41"/>
      <c r="I840" s="38"/>
      <c r="J840" s="38"/>
      <c r="K840" s="38"/>
      <c r="L840" s="37"/>
    </row>
    <row r="841" spans="2:12" x14ac:dyDescent="0.25">
      <c r="B841" s="18"/>
      <c r="C841" s="38"/>
      <c r="D841" s="39"/>
      <c r="E841" s="40"/>
      <c r="F841" s="40"/>
      <c r="G841" s="40"/>
      <c r="H841" s="41"/>
      <c r="I841" s="38"/>
      <c r="J841" s="38"/>
      <c r="K841" s="38"/>
      <c r="L841" s="37"/>
    </row>
    <row r="842" spans="2:12" x14ac:dyDescent="0.25">
      <c r="B842" s="18"/>
      <c r="C842" s="38"/>
      <c r="D842" s="39"/>
      <c r="E842" s="40"/>
      <c r="F842" s="40"/>
      <c r="G842" s="40"/>
      <c r="H842" s="41"/>
      <c r="I842" s="38"/>
      <c r="J842" s="38"/>
      <c r="K842" s="38"/>
      <c r="L842" s="37"/>
    </row>
    <row r="843" spans="2:12" x14ac:dyDescent="0.25">
      <c r="B843" s="18"/>
      <c r="C843" s="38"/>
      <c r="D843" s="39"/>
      <c r="E843" s="40"/>
      <c r="F843" s="40"/>
      <c r="G843" s="40"/>
      <c r="H843" s="41"/>
      <c r="I843" s="38"/>
      <c r="J843" s="38"/>
      <c r="K843" s="38"/>
      <c r="L843" s="37"/>
    </row>
    <row r="844" spans="2:12" x14ac:dyDescent="0.25">
      <c r="B844" s="18"/>
      <c r="C844" s="38"/>
      <c r="D844" s="39"/>
      <c r="E844" s="40"/>
      <c r="F844" s="40"/>
      <c r="G844" s="40"/>
      <c r="H844" s="41"/>
      <c r="I844" s="38"/>
      <c r="J844" s="38"/>
      <c r="K844" s="38"/>
      <c r="L844" s="37"/>
    </row>
    <row r="845" spans="2:12" x14ac:dyDescent="0.25">
      <c r="B845" s="18"/>
      <c r="C845" s="38"/>
      <c r="D845" s="39"/>
      <c r="E845" s="40"/>
      <c r="F845" s="40"/>
      <c r="G845" s="40"/>
      <c r="H845" s="41"/>
      <c r="I845" s="38"/>
      <c r="J845" s="38"/>
      <c r="K845" s="38"/>
      <c r="L845" s="37"/>
    </row>
    <row r="846" spans="2:12" x14ac:dyDescent="0.25">
      <c r="B846" s="18"/>
      <c r="C846" s="38"/>
      <c r="D846" s="39"/>
      <c r="E846" s="40"/>
      <c r="F846" s="40"/>
      <c r="G846" s="40"/>
      <c r="H846" s="41"/>
      <c r="I846" s="38"/>
      <c r="J846" s="38"/>
      <c r="K846" s="38"/>
      <c r="L846" s="37"/>
    </row>
    <row r="847" spans="2:12" x14ac:dyDescent="0.25">
      <c r="B847" s="18"/>
      <c r="C847" s="38"/>
      <c r="D847" s="39"/>
      <c r="E847" s="40"/>
      <c r="F847" s="40"/>
      <c r="G847" s="40"/>
      <c r="H847" s="41"/>
      <c r="I847" s="38"/>
      <c r="J847" s="38"/>
      <c r="K847" s="38"/>
      <c r="L847" s="37"/>
    </row>
    <row r="848" spans="2:12" x14ac:dyDescent="0.25">
      <c r="B848" s="18"/>
      <c r="C848" s="38"/>
      <c r="D848" s="39"/>
      <c r="E848" s="40"/>
      <c r="F848" s="40"/>
      <c r="G848" s="40"/>
      <c r="H848" s="41"/>
      <c r="I848" s="38"/>
      <c r="J848" s="38"/>
      <c r="K848" s="38"/>
      <c r="L848" s="37"/>
    </row>
    <row r="849" spans="2:12" x14ac:dyDescent="0.25">
      <c r="B849" s="18"/>
      <c r="C849" s="38"/>
      <c r="D849" s="39"/>
      <c r="E849" s="40"/>
      <c r="F849" s="40"/>
      <c r="G849" s="40"/>
      <c r="H849" s="41"/>
      <c r="I849" s="38"/>
      <c r="J849" s="38"/>
      <c r="K849" s="38"/>
      <c r="L849" s="37"/>
    </row>
    <row r="850" spans="2:12" x14ac:dyDescent="0.25">
      <c r="B850" s="18"/>
      <c r="C850" s="38"/>
      <c r="D850" s="39"/>
      <c r="E850" s="40"/>
      <c r="F850" s="40"/>
      <c r="G850" s="40"/>
      <c r="H850" s="41"/>
      <c r="I850" s="38"/>
      <c r="J850" s="38"/>
      <c r="K850" s="38"/>
      <c r="L850" s="37"/>
    </row>
    <row r="851" spans="2:12" x14ac:dyDescent="0.25">
      <c r="B851" s="18"/>
      <c r="C851" s="38"/>
      <c r="D851" s="39"/>
      <c r="E851" s="40"/>
      <c r="F851" s="40"/>
      <c r="G851" s="40"/>
      <c r="H851" s="41"/>
      <c r="I851" s="38"/>
      <c r="J851" s="38"/>
      <c r="K851" s="38"/>
      <c r="L851" s="37"/>
    </row>
    <row r="852" spans="2:12" x14ac:dyDescent="0.25">
      <c r="B852" s="18"/>
      <c r="C852" s="38"/>
      <c r="D852" s="39"/>
      <c r="E852" s="40"/>
      <c r="F852" s="40"/>
      <c r="G852" s="40"/>
      <c r="H852" s="41"/>
      <c r="I852" s="38"/>
      <c r="J852" s="38"/>
      <c r="K852" s="38"/>
      <c r="L852" s="37"/>
    </row>
    <row r="853" spans="2:12" x14ac:dyDescent="0.25">
      <c r="B853" s="18"/>
      <c r="C853" s="38"/>
      <c r="D853" s="39"/>
      <c r="E853" s="40"/>
      <c r="F853" s="40"/>
      <c r="G853" s="40"/>
      <c r="H853" s="41"/>
      <c r="I853" s="38"/>
      <c r="J853" s="38"/>
      <c r="K853" s="38"/>
      <c r="L853" s="37"/>
    </row>
    <row r="854" spans="2:12" x14ac:dyDescent="0.25">
      <c r="B854" s="18"/>
      <c r="C854" s="38"/>
      <c r="D854" s="39"/>
      <c r="E854" s="40"/>
      <c r="F854" s="40"/>
      <c r="G854" s="40"/>
      <c r="H854" s="41"/>
      <c r="I854" s="38"/>
      <c r="J854" s="38"/>
      <c r="K854" s="38"/>
      <c r="L854" s="37"/>
    </row>
    <row r="855" spans="2:12" x14ac:dyDescent="0.25">
      <c r="B855" s="18"/>
      <c r="C855" s="38"/>
      <c r="D855" s="39"/>
      <c r="E855" s="40"/>
      <c r="F855" s="40"/>
      <c r="G855" s="40"/>
      <c r="H855" s="41"/>
      <c r="I855" s="38"/>
      <c r="J855" s="38"/>
      <c r="K855" s="38"/>
      <c r="L855" s="37"/>
    </row>
    <row r="856" spans="2:12" x14ac:dyDescent="0.25">
      <c r="B856" s="18"/>
      <c r="C856" s="38"/>
      <c r="D856" s="39"/>
      <c r="E856" s="40"/>
      <c r="F856" s="40"/>
      <c r="G856" s="40"/>
      <c r="H856" s="41"/>
      <c r="I856" s="38"/>
      <c r="J856" s="38"/>
      <c r="K856" s="38"/>
      <c r="L856" s="37"/>
    </row>
    <row r="857" spans="2:12" x14ac:dyDescent="0.25">
      <c r="B857" s="18"/>
      <c r="C857" s="38"/>
      <c r="D857" s="39"/>
      <c r="E857" s="40"/>
      <c r="F857" s="40"/>
      <c r="G857" s="40"/>
      <c r="H857" s="41"/>
      <c r="I857" s="38"/>
      <c r="J857" s="38"/>
      <c r="K857" s="38"/>
      <c r="L857" s="37"/>
    </row>
    <row r="858" spans="2:12" x14ac:dyDescent="0.25">
      <c r="B858" s="18"/>
      <c r="C858" s="38"/>
      <c r="D858" s="39"/>
      <c r="E858" s="40"/>
      <c r="F858" s="40"/>
      <c r="G858" s="40"/>
      <c r="H858" s="41"/>
      <c r="I858" s="38"/>
      <c r="J858" s="38"/>
      <c r="K858" s="38"/>
      <c r="L858" s="37"/>
    </row>
    <row r="859" spans="2:12" x14ac:dyDescent="0.25">
      <c r="B859" s="18"/>
      <c r="C859" s="38"/>
      <c r="D859" s="39"/>
      <c r="E859" s="40"/>
      <c r="F859" s="40"/>
      <c r="G859" s="40"/>
      <c r="H859" s="41"/>
      <c r="I859" s="38"/>
      <c r="J859" s="38"/>
      <c r="K859" s="38"/>
      <c r="L859" s="37"/>
    </row>
    <row r="860" spans="2:12" x14ac:dyDescent="0.25">
      <c r="B860" s="18"/>
      <c r="C860" s="38"/>
      <c r="D860" s="39"/>
      <c r="E860" s="40"/>
      <c r="F860" s="40"/>
      <c r="G860" s="40"/>
      <c r="H860" s="41"/>
      <c r="I860" s="38"/>
      <c r="J860" s="38"/>
      <c r="K860" s="38"/>
      <c r="L860" s="37"/>
    </row>
    <row r="861" spans="2:12" x14ac:dyDescent="0.25">
      <c r="B861" s="18"/>
      <c r="C861" s="38"/>
      <c r="D861" s="39"/>
      <c r="E861" s="40"/>
      <c r="F861" s="40"/>
      <c r="G861" s="40"/>
      <c r="H861" s="41"/>
      <c r="I861" s="38"/>
      <c r="J861" s="38"/>
      <c r="K861" s="38"/>
      <c r="L861" s="37"/>
    </row>
    <row r="862" spans="2:12" x14ac:dyDescent="0.25">
      <c r="B862" s="18"/>
      <c r="C862" s="38"/>
      <c r="D862" s="39"/>
      <c r="E862" s="40"/>
      <c r="F862" s="40"/>
      <c r="G862" s="40"/>
      <c r="H862" s="41"/>
      <c r="I862" s="38"/>
      <c r="J862" s="38"/>
      <c r="K862" s="38"/>
      <c r="L862" s="37"/>
    </row>
    <row r="863" spans="2:12" x14ac:dyDescent="0.25">
      <c r="B863" s="18"/>
      <c r="C863" s="38"/>
      <c r="D863" s="39"/>
      <c r="E863" s="40"/>
      <c r="F863" s="40"/>
      <c r="G863" s="40"/>
      <c r="H863" s="41"/>
      <c r="I863" s="38"/>
      <c r="J863" s="38"/>
      <c r="K863" s="38"/>
      <c r="L863" s="37"/>
    </row>
    <row r="864" spans="2:12" x14ac:dyDescent="0.25">
      <c r="B864" s="18"/>
      <c r="C864" s="38"/>
      <c r="D864" s="39"/>
      <c r="E864" s="40"/>
      <c r="F864" s="40"/>
      <c r="G864" s="40"/>
      <c r="H864" s="41"/>
      <c r="I864" s="38"/>
      <c r="J864" s="38"/>
      <c r="K864" s="38"/>
      <c r="L864" s="37"/>
    </row>
    <row r="865" spans="2:12" x14ac:dyDescent="0.25">
      <c r="B865" s="18"/>
      <c r="C865" s="38"/>
      <c r="D865" s="39"/>
      <c r="E865" s="40"/>
      <c r="F865" s="40"/>
      <c r="G865" s="40"/>
      <c r="H865" s="41"/>
      <c r="I865" s="38"/>
      <c r="J865" s="38"/>
      <c r="K865" s="38"/>
      <c r="L865" s="37"/>
    </row>
    <row r="866" spans="2:12" x14ac:dyDescent="0.25">
      <c r="B866" s="18"/>
      <c r="C866" s="38"/>
      <c r="D866" s="39"/>
      <c r="E866" s="40"/>
      <c r="F866" s="40"/>
      <c r="G866" s="40"/>
      <c r="H866" s="41"/>
      <c r="I866" s="38"/>
      <c r="J866" s="38"/>
      <c r="K866" s="38"/>
      <c r="L866" s="37"/>
    </row>
    <row r="867" spans="2:12" x14ac:dyDescent="0.25">
      <c r="B867" s="18"/>
      <c r="C867" s="38"/>
      <c r="D867" s="39"/>
      <c r="E867" s="40"/>
      <c r="F867" s="40"/>
      <c r="G867" s="40"/>
      <c r="H867" s="41"/>
      <c r="I867" s="38"/>
      <c r="J867" s="38"/>
      <c r="K867" s="38"/>
      <c r="L867" s="37"/>
    </row>
    <row r="868" spans="2:12" x14ac:dyDescent="0.25">
      <c r="B868" s="18"/>
      <c r="C868" s="38"/>
      <c r="D868" s="39"/>
      <c r="E868" s="40"/>
      <c r="F868" s="40"/>
      <c r="G868" s="40"/>
      <c r="H868" s="41"/>
      <c r="I868" s="38"/>
      <c r="J868" s="38"/>
      <c r="K868" s="38"/>
      <c r="L868" s="37"/>
    </row>
    <row r="869" spans="2:12" x14ac:dyDescent="0.25">
      <c r="B869" s="18"/>
      <c r="C869" s="38"/>
      <c r="D869" s="39"/>
      <c r="E869" s="40"/>
      <c r="F869" s="40"/>
      <c r="G869" s="40"/>
      <c r="H869" s="41"/>
      <c r="I869" s="38"/>
      <c r="J869" s="38"/>
      <c r="K869" s="38"/>
      <c r="L869" s="37"/>
    </row>
    <row r="870" spans="2:12" x14ac:dyDescent="0.25">
      <c r="B870" s="18"/>
      <c r="C870" s="38"/>
      <c r="D870" s="39"/>
      <c r="E870" s="40"/>
      <c r="F870" s="40"/>
      <c r="G870" s="40"/>
      <c r="H870" s="41"/>
      <c r="I870" s="38"/>
      <c r="J870" s="38"/>
      <c r="K870" s="38"/>
      <c r="L870" s="37"/>
    </row>
    <row r="871" spans="2:12" x14ac:dyDescent="0.25">
      <c r="B871" s="18"/>
      <c r="C871" s="38"/>
      <c r="D871" s="39"/>
      <c r="E871" s="40"/>
      <c r="F871" s="40"/>
      <c r="G871" s="40"/>
      <c r="H871" s="41"/>
      <c r="I871" s="38"/>
      <c r="J871" s="38"/>
      <c r="K871" s="38"/>
      <c r="L871" s="37"/>
    </row>
    <row r="872" spans="2:12" x14ac:dyDescent="0.25">
      <c r="B872" s="18"/>
      <c r="C872" s="38"/>
      <c r="D872" s="39"/>
      <c r="E872" s="40"/>
      <c r="F872" s="40"/>
      <c r="G872" s="40"/>
      <c r="H872" s="41"/>
      <c r="I872" s="38"/>
      <c r="J872" s="38"/>
      <c r="K872" s="38"/>
      <c r="L872" s="37"/>
    </row>
    <row r="873" spans="2:12" x14ac:dyDescent="0.25">
      <c r="B873" s="18"/>
      <c r="C873" s="38"/>
      <c r="D873" s="39"/>
      <c r="E873" s="40"/>
      <c r="F873" s="40"/>
      <c r="G873" s="40"/>
      <c r="H873" s="41"/>
      <c r="I873" s="38"/>
      <c r="J873" s="38"/>
      <c r="K873" s="38"/>
      <c r="L873" s="37"/>
    </row>
    <row r="874" spans="2:12" x14ac:dyDescent="0.25">
      <c r="B874" s="18"/>
      <c r="C874" s="38"/>
      <c r="D874" s="39"/>
      <c r="E874" s="40"/>
      <c r="F874" s="40"/>
      <c r="G874" s="40"/>
      <c r="H874" s="41"/>
      <c r="I874" s="38"/>
      <c r="J874" s="38"/>
      <c r="K874" s="38"/>
      <c r="L874" s="37"/>
    </row>
    <row r="875" spans="2:12" x14ac:dyDescent="0.25">
      <c r="B875" s="18"/>
      <c r="C875" s="38"/>
      <c r="D875" s="39"/>
      <c r="E875" s="40"/>
      <c r="F875" s="40"/>
      <c r="G875" s="40"/>
      <c r="H875" s="41"/>
      <c r="I875" s="38"/>
      <c r="J875" s="38"/>
      <c r="K875" s="38"/>
      <c r="L875" s="37"/>
    </row>
    <row r="876" spans="2:12" x14ac:dyDescent="0.25">
      <c r="B876" s="18"/>
      <c r="C876" s="38"/>
      <c r="D876" s="39"/>
      <c r="E876" s="40"/>
      <c r="F876" s="40"/>
      <c r="G876" s="40"/>
      <c r="H876" s="41"/>
      <c r="I876" s="38"/>
      <c r="J876" s="38"/>
      <c r="K876" s="38"/>
      <c r="L876" s="37"/>
    </row>
    <row r="877" spans="2:12" x14ac:dyDescent="0.25">
      <c r="B877" s="18"/>
      <c r="C877" s="38"/>
      <c r="D877" s="39"/>
      <c r="E877" s="40"/>
      <c r="F877" s="40"/>
      <c r="G877" s="40"/>
      <c r="H877" s="41"/>
      <c r="I877" s="38"/>
      <c r="J877" s="38"/>
      <c r="K877" s="38"/>
      <c r="L877" s="37"/>
    </row>
    <row r="878" spans="2:12" x14ac:dyDescent="0.25">
      <c r="B878" s="18"/>
      <c r="C878" s="38"/>
      <c r="D878" s="39"/>
      <c r="E878" s="40"/>
      <c r="F878" s="40"/>
      <c r="G878" s="40"/>
      <c r="H878" s="41"/>
      <c r="I878" s="38"/>
      <c r="J878" s="38"/>
      <c r="K878" s="38"/>
      <c r="L878" s="37"/>
    </row>
    <row r="879" spans="2:12" x14ac:dyDescent="0.25">
      <c r="B879" s="18"/>
      <c r="C879" s="38"/>
      <c r="D879" s="39"/>
      <c r="E879" s="40"/>
      <c r="F879" s="40"/>
      <c r="G879" s="40"/>
      <c r="H879" s="41"/>
      <c r="I879" s="38"/>
      <c r="J879" s="38"/>
      <c r="K879" s="38"/>
      <c r="L879" s="37"/>
    </row>
    <row r="880" spans="2:12" x14ac:dyDescent="0.25">
      <c r="B880" s="18"/>
      <c r="C880" s="38"/>
      <c r="D880" s="39"/>
      <c r="E880" s="40"/>
      <c r="F880" s="40"/>
      <c r="G880" s="40"/>
      <c r="H880" s="41"/>
      <c r="I880" s="38"/>
      <c r="J880" s="38"/>
      <c r="K880" s="38"/>
      <c r="L880" s="37"/>
    </row>
    <row r="881" spans="2:12" x14ac:dyDescent="0.25">
      <c r="B881" s="18"/>
      <c r="C881" s="38"/>
      <c r="D881" s="39"/>
      <c r="E881" s="40"/>
      <c r="F881" s="40"/>
      <c r="G881" s="40"/>
      <c r="H881" s="41"/>
      <c r="I881" s="38"/>
      <c r="J881" s="38"/>
      <c r="K881" s="38"/>
      <c r="L881" s="37"/>
    </row>
    <row r="882" spans="2:12" x14ac:dyDescent="0.25">
      <c r="B882" s="18"/>
      <c r="C882" s="38"/>
      <c r="D882" s="39"/>
      <c r="E882" s="40"/>
      <c r="F882" s="40"/>
      <c r="G882" s="40"/>
      <c r="H882" s="41"/>
      <c r="I882" s="38"/>
      <c r="J882" s="38"/>
      <c r="K882" s="38"/>
      <c r="L882" s="37"/>
    </row>
    <row r="883" spans="2:12" x14ac:dyDescent="0.25">
      <c r="B883" s="18"/>
      <c r="C883" s="38"/>
      <c r="D883" s="39"/>
      <c r="E883" s="40"/>
      <c r="F883" s="40"/>
      <c r="G883" s="40"/>
      <c r="H883" s="41"/>
      <c r="I883" s="38"/>
      <c r="J883" s="38"/>
      <c r="K883" s="38"/>
      <c r="L883" s="37"/>
    </row>
    <row r="884" spans="2:12" x14ac:dyDescent="0.25">
      <c r="B884" s="18"/>
      <c r="C884" s="38"/>
      <c r="D884" s="39"/>
      <c r="E884" s="40"/>
      <c r="F884" s="40"/>
      <c r="G884" s="40"/>
      <c r="H884" s="41"/>
      <c r="I884" s="38"/>
      <c r="J884" s="38"/>
      <c r="K884" s="38"/>
      <c r="L884" s="37"/>
    </row>
    <row r="885" spans="2:12" x14ac:dyDescent="0.25">
      <c r="B885" s="18"/>
      <c r="C885" s="38"/>
      <c r="D885" s="39"/>
      <c r="E885" s="40"/>
      <c r="F885" s="40"/>
      <c r="G885" s="40"/>
      <c r="H885" s="41"/>
      <c r="I885" s="38"/>
      <c r="J885" s="38"/>
      <c r="K885" s="38"/>
      <c r="L885" s="37"/>
    </row>
    <row r="886" spans="2:12" x14ac:dyDescent="0.25">
      <c r="B886" s="18"/>
      <c r="C886" s="38"/>
      <c r="D886" s="39"/>
      <c r="E886" s="40"/>
      <c r="F886" s="40"/>
      <c r="G886" s="40"/>
      <c r="H886" s="41"/>
      <c r="I886" s="38"/>
      <c r="J886" s="38"/>
      <c r="K886" s="38"/>
      <c r="L886" s="37"/>
    </row>
    <row r="887" spans="2:12" x14ac:dyDescent="0.25">
      <c r="B887" s="18"/>
      <c r="C887" s="38"/>
      <c r="D887" s="39"/>
      <c r="E887" s="40"/>
      <c r="F887" s="40"/>
      <c r="G887" s="40"/>
      <c r="H887" s="41"/>
      <c r="I887" s="38"/>
      <c r="J887" s="38"/>
      <c r="K887" s="38"/>
      <c r="L887" s="37"/>
    </row>
    <row r="888" spans="2:12" x14ac:dyDescent="0.25">
      <c r="B888" s="18"/>
      <c r="C888" s="38"/>
      <c r="D888" s="39"/>
      <c r="E888" s="40"/>
      <c r="F888" s="40"/>
      <c r="G888" s="40"/>
      <c r="H888" s="41"/>
      <c r="I888" s="38"/>
      <c r="J888" s="38"/>
      <c r="K888" s="38"/>
      <c r="L888" s="37"/>
    </row>
    <row r="889" spans="2:12" x14ac:dyDescent="0.25">
      <c r="B889" s="18"/>
      <c r="C889" s="38"/>
      <c r="D889" s="39"/>
      <c r="E889" s="40"/>
      <c r="F889" s="40"/>
      <c r="G889" s="40"/>
      <c r="H889" s="41"/>
      <c r="I889" s="38"/>
      <c r="J889" s="38"/>
      <c r="K889" s="38"/>
      <c r="L889" s="37"/>
    </row>
    <row r="890" spans="2:12" x14ac:dyDescent="0.25">
      <c r="B890" s="18"/>
      <c r="C890" s="38"/>
      <c r="D890" s="39"/>
      <c r="E890" s="40"/>
      <c r="F890" s="40"/>
      <c r="G890" s="40"/>
      <c r="H890" s="41"/>
      <c r="I890" s="38"/>
      <c r="J890" s="38"/>
      <c r="K890" s="38"/>
      <c r="L890" s="37"/>
    </row>
    <row r="891" spans="2:12" x14ac:dyDescent="0.25">
      <c r="B891" s="18"/>
      <c r="C891" s="38"/>
      <c r="D891" s="39"/>
      <c r="E891" s="40"/>
      <c r="F891" s="40"/>
      <c r="G891" s="40"/>
      <c r="H891" s="41"/>
      <c r="I891" s="38"/>
      <c r="J891" s="38"/>
      <c r="K891" s="38"/>
      <c r="L891" s="37"/>
    </row>
    <row r="892" spans="2:12" x14ac:dyDescent="0.25">
      <c r="B892" s="18"/>
      <c r="C892" s="38"/>
      <c r="D892" s="39"/>
      <c r="E892" s="40"/>
      <c r="F892" s="40"/>
      <c r="G892" s="40"/>
      <c r="H892" s="41"/>
      <c r="I892" s="38"/>
      <c r="J892" s="38"/>
      <c r="K892" s="38"/>
      <c r="L892" s="37"/>
    </row>
    <row r="893" spans="2:12" x14ac:dyDescent="0.25">
      <c r="B893" s="18"/>
      <c r="C893" s="38"/>
      <c r="D893" s="39"/>
      <c r="E893" s="40"/>
      <c r="F893" s="40"/>
      <c r="G893" s="40"/>
      <c r="H893" s="41"/>
      <c r="I893" s="38"/>
      <c r="J893" s="38"/>
      <c r="K893" s="38"/>
      <c r="L893" s="37"/>
    </row>
    <row r="894" spans="2:12" x14ac:dyDescent="0.25">
      <c r="B894" s="18"/>
      <c r="C894" s="38"/>
      <c r="D894" s="39"/>
      <c r="E894" s="40"/>
      <c r="F894" s="40"/>
      <c r="G894" s="40"/>
      <c r="H894" s="41"/>
      <c r="I894" s="38"/>
      <c r="J894" s="38"/>
      <c r="K894" s="38"/>
      <c r="L894" s="37"/>
    </row>
    <row r="895" spans="2:12" x14ac:dyDescent="0.25">
      <c r="B895" s="18"/>
      <c r="C895" s="38"/>
      <c r="D895" s="39"/>
      <c r="E895" s="40"/>
      <c r="F895" s="40"/>
      <c r="G895" s="40"/>
      <c r="H895" s="41"/>
      <c r="I895" s="38"/>
      <c r="J895" s="38"/>
      <c r="K895" s="38"/>
      <c r="L895" s="37"/>
    </row>
    <row r="896" spans="2:12" x14ac:dyDescent="0.25">
      <c r="B896" s="18"/>
      <c r="C896" s="38"/>
      <c r="D896" s="39"/>
      <c r="E896" s="40"/>
      <c r="F896" s="40"/>
      <c r="G896" s="40"/>
      <c r="H896" s="41"/>
      <c r="I896" s="38"/>
      <c r="J896" s="38"/>
      <c r="K896" s="38"/>
      <c r="L896" s="37"/>
    </row>
    <row r="897" spans="2:12" x14ac:dyDescent="0.25">
      <c r="B897" s="18"/>
      <c r="C897" s="38"/>
      <c r="D897" s="39"/>
      <c r="E897" s="40"/>
      <c r="F897" s="40"/>
      <c r="G897" s="40"/>
      <c r="H897" s="41"/>
      <c r="I897" s="38"/>
      <c r="J897" s="38"/>
      <c r="K897" s="38"/>
      <c r="L897" s="37"/>
    </row>
    <row r="898" spans="2:12" x14ac:dyDescent="0.25">
      <c r="B898" s="18"/>
      <c r="C898" s="38"/>
      <c r="D898" s="39"/>
      <c r="E898" s="40"/>
      <c r="F898" s="40"/>
      <c r="G898" s="40"/>
      <c r="H898" s="41"/>
      <c r="I898" s="38"/>
      <c r="J898" s="38"/>
      <c r="K898" s="38"/>
      <c r="L898" s="37"/>
    </row>
    <row r="899" spans="2:12" x14ac:dyDescent="0.25">
      <c r="B899" s="18"/>
      <c r="C899" s="38"/>
      <c r="D899" s="39"/>
      <c r="E899" s="40"/>
      <c r="F899" s="40"/>
      <c r="G899" s="40"/>
      <c r="H899" s="41"/>
      <c r="I899" s="38"/>
      <c r="J899" s="38"/>
      <c r="K899" s="38"/>
      <c r="L899" s="37"/>
    </row>
    <row r="900" spans="2:12" x14ac:dyDescent="0.25">
      <c r="B900" s="18"/>
      <c r="C900" s="38"/>
      <c r="D900" s="39"/>
      <c r="E900" s="40"/>
      <c r="F900" s="40"/>
      <c r="G900" s="40"/>
      <c r="H900" s="41"/>
      <c r="I900" s="38"/>
      <c r="J900" s="38"/>
      <c r="K900" s="38"/>
      <c r="L900" s="37"/>
    </row>
    <row r="901" spans="2:12" x14ac:dyDescent="0.25">
      <c r="B901" s="18"/>
      <c r="C901" s="38"/>
      <c r="D901" s="39"/>
      <c r="E901" s="40"/>
      <c r="F901" s="40"/>
      <c r="G901" s="40"/>
      <c r="H901" s="41"/>
      <c r="I901" s="38"/>
      <c r="J901" s="38"/>
      <c r="K901" s="38"/>
      <c r="L901" s="37"/>
    </row>
    <row r="902" spans="2:12" x14ac:dyDescent="0.25">
      <c r="B902" s="18"/>
      <c r="C902" s="38"/>
      <c r="D902" s="39"/>
      <c r="E902" s="40"/>
      <c r="F902" s="40"/>
      <c r="G902" s="40"/>
      <c r="H902" s="41"/>
      <c r="I902" s="38"/>
      <c r="J902" s="38"/>
      <c r="K902" s="38"/>
      <c r="L902" s="37"/>
    </row>
    <row r="903" spans="2:12" x14ac:dyDescent="0.25">
      <c r="B903" s="18"/>
      <c r="C903" s="38"/>
      <c r="D903" s="39"/>
      <c r="E903" s="40"/>
      <c r="F903" s="40"/>
      <c r="G903" s="40"/>
      <c r="H903" s="41"/>
      <c r="I903" s="38"/>
      <c r="J903" s="38"/>
      <c r="K903" s="38"/>
      <c r="L903" s="37"/>
    </row>
    <row r="904" spans="2:12" x14ac:dyDescent="0.25">
      <c r="B904" s="18"/>
      <c r="C904" s="38"/>
      <c r="D904" s="39"/>
      <c r="E904" s="40"/>
      <c r="F904" s="40"/>
      <c r="G904" s="40"/>
      <c r="H904" s="41"/>
      <c r="I904" s="38"/>
      <c r="J904" s="38"/>
      <c r="K904" s="38"/>
      <c r="L904" s="37"/>
    </row>
    <row r="905" spans="2:12" x14ac:dyDescent="0.25">
      <c r="B905" s="18"/>
      <c r="C905" s="38"/>
      <c r="D905" s="39"/>
      <c r="E905" s="40"/>
      <c r="F905" s="40"/>
      <c r="G905" s="40"/>
      <c r="H905" s="41"/>
      <c r="I905" s="38"/>
      <c r="J905" s="38"/>
      <c r="K905" s="38"/>
      <c r="L905" s="37"/>
    </row>
    <row r="906" spans="2:12" x14ac:dyDescent="0.25">
      <c r="B906" s="18"/>
      <c r="C906" s="38"/>
      <c r="D906" s="39"/>
      <c r="E906" s="40"/>
      <c r="F906" s="40"/>
      <c r="G906" s="40"/>
      <c r="H906" s="41"/>
      <c r="I906" s="38"/>
      <c r="J906" s="38"/>
      <c r="K906" s="38"/>
      <c r="L906" s="37"/>
    </row>
    <row r="907" spans="2:12" x14ac:dyDescent="0.25">
      <c r="B907" s="18"/>
      <c r="C907" s="38"/>
      <c r="D907" s="39"/>
      <c r="E907" s="40"/>
      <c r="F907" s="40"/>
      <c r="G907" s="40"/>
      <c r="H907" s="41"/>
      <c r="I907" s="38"/>
      <c r="J907" s="38"/>
      <c r="K907" s="38"/>
      <c r="L907" s="37"/>
    </row>
    <row r="908" spans="2:12" x14ac:dyDescent="0.25">
      <c r="B908" s="18"/>
      <c r="C908" s="38"/>
      <c r="D908" s="39"/>
      <c r="E908" s="40"/>
      <c r="F908" s="40"/>
      <c r="G908" s="40"/>
      <c r="H908" s="41"/>
      <c r="I908" s="38"/>
      <c r="J908" s="38"/>
      <c r="K908" s="38"/>
      <c r="L908" s="37"/>
    </row>
    <row r="909" spans="2:12" x14ac:dyDescent="0.25">
      <c r="B909" s="18"/>
      <c r="C909" s="38"/>
      <c r="D909" s="39"/>
      <c r="E909" s="40"/>
      <c r="F909" s="40"/>
      <c r="G909" s="40"/>
      <c r="H909" s="41"/>
      <c r="I909" s="38"/>
      <c r="J909" s="38"/>
      <c r="K909" s="38"/>
      <c r="L909" s="37"/>
    </row>
    <row r="910" spans="2:12" x14ac:dyDescent="0.25">
      <c r="B910" s="18"/>
      <c r="C910" s="38"/>
      <c r="D910" s="39"/>
      <c r="E910" s="40"/>
      <c r="F910" s="40"/>
      <c r="G910" s="40"/>
      <c r="H910" s="41"/>
      <c r="I910" s="38"/>
      <c r="J910" s="38"/>
      <c r="K910" s="38"/>
      <c r="L910" s="37"/>
    </row>
    <row r="911" spans="2:12" x14ac:dyDescent="0.25">
      <c r="B911" s="18"/>
      <c r="C911" s="38"/>
      <c r="D911" s="39"/>
      <c r="E911" s="40"/>
      <c r="F911" s="40"/>
      <c r="G911" s="40"/>
      <c r="H911" s="41"/>
      <c r="I911" s="38"/>
      <c r="J911" s="38"/>
      <c r="K911" s="38"/>
      <c r="L911" s="37"/>
    </row>
    <row r="912" spans="2:12" x14ac:dyDescent="0.25">
      <c r="B912" s="18"/>
      <c r="C912" s="38"/>
      <c r="D912" s="39"/>
      <c r="E912" s="40"/>
      <c r="F912" s="40"/>
      <c r="G912" s="40"/>
      <c r="H912" s="41"/>
      <c r="I912" s="38"/>
      <c r="J912" s="38"/>
      <c r="K912" s="38"/>
      <c r="L912" s="37"/>
    </row>
    <row r="913" spans="2:12" x14ac:dyDescent="0.25">
      <c r="B913" s="18"/>
      <c r="C913" s="38"/>
      <c r="D913" s="39"/>
      <c r="E913" s="40"/>
      <c r="F913" s="40"/>
      <c r="G913" s="40"/>
      <c r="H913" s="41"/>
      <c r="I913" s="38"/>
      <c r="J913" s="38"/>
      <c r="K913" s="38"/>
      <c r="L913" s="37"/>
    </row>
    <row r="914" spans="2:12" x14ac:dyDescent="0.25">
      <c r="B914" s="18"/>
      <c r="C914" s="38"/>
      <c r="D914" s="39"/>
      <c r="E914" s="40"/>
      <c r="F914" s="40"/>
      <c r="G914" s="40"/>
      <c r="H914" s="41"/>
      <c r="I914" s="38"/>
      <c r="J914" s="38"/>
      <c r="K914" s="38"/>
      <c r="L914" s="37"/>
    </row>
    <row r="915" spans="2:12" x14ac:dyDescent="0.25">
      <c r="B915" s="18"/>
      <c r="C915" s="38"/>
      <c r="D915" s="39"/>
      <c r="E915" s="40"/>
      <c r="F915" s="40"/>
      <c r="G915" s="40"/>
      <c r="H915" s="41"/>
      <c r="I915" s="38"/>
      <c r="J915" s="38"/>
      <c r="K915" s="38"/>
      <c r="L915" s="37"/>
    </row>
    <row r="916" spans="2:12" x14ac:dyDescent="0.25">
      <c r="B916" s="18"/>
      <c r="C916" s="38"/>
      <c r="D916" s="39"/>
      <c r="E916" s="40"/>
      <c r="F916" s="40"/>
      <c r="G916" s="40"/>
      <c r="H916" s="41"/>
      <c r="I916" s="38"/>
      <c r="J916" s="38"/>
      <c r="K916" s="38"/>
      <c r="L916" s="37"/>
    </row>
    <row r="917" spans="2:12" x14ac:dyDescent="0.25">
      <c r="B917" s="18"/>
      <c r="C917" s="38"/>
      <c r="D917" s="39"/>
      <c r="E917" s="40"/>
      <c r="F917" s="40"/>
      <c r="G917" s="40"/>
      <c r="H917" s="41"/>
      <c r="I917" s="38"/>
      <c r="J917" s="38"/>
      <c r="K917" s="38"/>
      <c r="L917" s="37"/>
    </row>
    <row r="918" spans="2:12" x14ac:dyDescent="0.25">
      <c r="B918" s="18"/>
      <c r="C918" s="38"/>
      <c r="D918" s="39"/>
      <c r="E918" s="40"/>
      <c r="F918" s="40"/>
      <c r="G918" s="40"/>
      <c r="H918" s="41"/>
      <c r="I918" s="38"/>
      <c r="J918" s="38"/>
      <c r="K918" s="38"/>
      <c r="L918" s="37"/>
    </row>
    <row r="919" spans="2:12" x14ac:dyDescent="0.25">
      <c r="B919" s="18"/>
      <c r="C919" s="38"/>
      <c r="D919" s="39"/>
      <c r="E919" s="40"/>
      <c r="F919" s="40"/>
      <c r="G919" s="40"/>
      <c r="H919" s="41"/>
      <c r="I919" s="38"/>
      <c r="J919" s="38"/>
      <c r="K919" s="38"/>
      <c r="L919" s="37"/>
    </row>
    <row r="920" spans="2:12" x14ac:dyDescent="0.25">
      <c r="B920" s="18"/>
      <c r="C920" s="38"/>
      <c r="D920" s="39"/>
      <c r="E920" s="40"/>
      <c r="F920" s="40"/>
      <c r="G920" s="40"/>
      <c r="H920" s="41"/>
      <c r="I920" s="38"/>
      <c r="J920" s="38"/>
      <c r="K920" s="38"/>
      <c r="L920" s="37"/>
    </row>
    <row r="921" spans="2:12" x14ac:dyDescent="0.25">
      <c r="B921" s="18"/>
      <c r="C921" s="38"/>
      <c r="D921" s="39"/>
      <c r="E921" s="40"/>
      <c r="F921" s="40"/>
      <c r="G921" s="40"/>
      <c r="H921" s="41"/>
      <c r="I921" s="38"/>
      <c r="J921" s="38"/>
      <c r="K921" s="38"/>
      <c r="L921" s="37"/>
    </row>
    <row r="922" spans="2:12" x14ac:dyDescent="0.25">
      <c r="B922" s="18"/>
      <c r="C922" s="38"/>
      <c r="D922" s="39"/>
      <c r="E922" s="40"/>
      <c r="F922" s="40"/>
      <c r="G922" s="40"/>
      <c r="H922" s="41"/>
      <c r="I922" s="38"/>
      <c r="J922" s="38"/>
      <c r="K922" s="38"/>
      <c r="L922" s="37"/>
    </row>
    <row r="923" spans="2:12" x14ac:dyDescent="0.25">
      <c r="B923" s="18"/>
      <c r="C923" s="38"/>
      <c r="D923" s="39"/>
      <c r="E923" s="40"/>
      <c r="F923" s="40"/>
      <c r="G923" s="40"/>
      <c r="H923" s="41"/>
      <c r="I923" s="38"/>
      <c r="J923" s="38"/>
      <c r="K923" s="38"/>
      <c r="L923" s="37"/>
    </row>
    <row r="924" spans="2:12" x14ac:dyDescent="0.25">
      <c r="B924" s="18"/>
      <c r="C924" s="38"/>
      <c r="D924" s="39"/>
      <c r="E924" s="40"/>
      <c r="F924" s="40"/>
      <c r="G924" s="40"/>
      <c r="H924" s="41"/>
      <c r="I924" s="38"/>
      <c r="J924" s="38"/>
      <c r="K924" s="38"/>
      <c r="L924" s="37"/>
    </row>
    <row r="925" spans="2:12" x14ac:dyDescent="0.25">
      <c r="B925" s="18"/>
      <c r="C925" s="38"/>
      <c r="D925" s="39"/>
      <c r="E925" s="40"/>
      <c r="F925" s="40"/>
      <c r="G925" s="40"/>
      <c r="H925" s="41"/>
      <c r="I925" s="38"/>
      <c r="J925" s="38"/>
      <c r="K925" s="38"/>
      <c r="L925" s="37"/>
    </row>
    <row r="926" spans="2:12" x14ac:dyDescent="0.25">
      <c r="B926" s="18"/>
      <c r="C926" s="38"/>
      <c r="D926" s="39"/>
      <c r="E926" s="40"/>
      <c r="F926" s="40"/>
      <c r="G926" s="40"/>
      <c r="H926" s="41"/>
      <c r="I926" s="38"/>
      <c r="J926" s="38"/>
      <c r="K926" s="38"/>
      <c r="L926" s="37"/>
    </row>
    <row r="927" spans="2:12" x14ac:dyDescent="0.25">
      <c r="B927" s="18"/>
      <c r="C927" s="38"/>
      <c r="D927" s="39"/>
      <c r="E927" s="40"/>
      <c r="F927" s="40"/>
      <c r="G927" s="40"/>
      <c r="H927" s="41"/>
      <c r="I927" s="38"/>
      <c r="J927" s="38"/>
      <c r="K927" s="38"/>
      <c r="L927" s="37"/>
    </row>
    <row r="928" spans="2:12" x14ac:dyDescent="0.25">
      <c r="B928" s="18"/>
      <c r="C928" s="38"/>
      <c r="D928" s="39"/>
      <c r="E928" s="40"/>
      <c r="F928" s="40"/>
      <c r="G928" s="40"/>
      <c r="H928" s="41"/>
      <c r="I928" s="38"/>
      <c r="J928" s="38"/>
      <c r="K928" s="38"/>
      <c r="L928" s="37"/>
    </row>
    <row r="929" spans="2:12" x14ac:dyDescent="0.25">
      <c r="B929" s="18"/>
      <c r="C929" s="38"/>
      <c r="D929" s="39"/>
      <c r="E929" s="40"/>
      <c r="F929" s="40"/>
      <c r="G929" s="40"/>
      <c r="H929" s="41"/>
      <c r="I929" s="38"/>
      <c r="J929" s="38"/>
      <c r="K929" s="38"/>
      <c r="L929" s="37"/>
    </row>
    <row r="930" spans="2:12" x14ac:dyDescent="0.25">
      <c r="B930" s="18"/>
      <c r="C930" s="38"/>
      <c r="D930" s="39"/>
      <c r="E930" s="40"/>
      <c r="F930" s="40"/>
      <c r="G930" s="40"/>
      <c r="H930" s="41"/>
      <c r="I930" s="38"/>
      <c r="J930" s="38"/>
      <c r="K930" s="38"/>
      <c r="L930" s="37"/>
    </row>
    <row r="931" spans="2:12" x14ac:dyDescent="0.25">
      <c r="B931" s="18"/>
      <c r="C931" s="38"/>
      <c r="D931" s="39"/>
      <c r="E931" s="40"/>
      <c r="F931" s="40"/>
      <c r="G931" s="40"/>
      <c r="H931" s="41"/>
      <c r="I931" s="38"/>
      <c r="J931" s="38"/>
      <c r="K931" s="38"/>
      <c r="L931" s="37"/>
    </row>
    <row r="932" spans="2:12" x14ac:dyDescent="0.25">
      <c r="B932" s="18"/>
      <c r="C932" s="38"/>
      <c r="D932" s="39"/>
      <c r="E932" s="40"/>
      <c r="F932" s="40"/>
      <c r="G932" s="40"/>
      <c r="H932" s="41"/>
      <c r="I932" s="38"/>
      <c r="J932" s="38"/>
      <c r="K932" s="38"/>
      <c r="L932" s="37"/>
    </row>
    <row r="933" spans="2:12" x14ac:dyDescent="0.25">
      <c r="B933" s="18"/>
      <c r="C933" s="38"/>
      <c r="D933" s="39"/>
      <c r="E933" s="40"/>
      <c r="F933" s="40"/>
      <c r="G933" s="40"/>
      <c r="H933" s="41"/>
      <c r="I933" s="38"/>
      <c r="J933" s="38"/>
      <c r="K933" s="38"/>
      <c r="L933" s="37"/>
    </row>
    <row r="934" spans="2:12" x14ac:dyDescent="0.25">
      <c r="B934" s="18"/>
      <c r="C934" s="38"/>
      <c r="D934" s="39"/>
      <c r="E934" s="40"/>
      <c r="F934" s="40"/>
      <c r="G934" s="40"/>
      <c r="H934" s="41"/>
      <c r="I934" s="38"/>
      <c r="J934" s="38"/>
      <c r="K934" s="38"/>
      <c r="L934" s="37"/>
    </row>
    <row r="935" spans="2:12" x14ac:dyDescent="0.25">
      <c r="B935" s="18"/>
      <c r="C935" s="38"/>
      <c r="D935" s="39"/>
      <c r="E935" s="40"/>
      <c r="F935" s="40"/>
      <c r="G935" s="40"/>
      <c r="H935" s="41"/>
      <c r="I935" s="38"/>
      <c r="J935" s="38"/>
      <c r="K935" s="38"/>
      <c r="L935" s="37"/>
    </row>
    <row r="936" spans="2:12" x14ac:dyDescent="0.25">
      <c r="B936" s="18"/>
      <c r="C936" s="38"/>
      <c r="D936" s="39"/>
      <c r="E936" s="40"/>
      <c r="F936" s="40"/>
      <c r="G936" s="40"/>
      <c r="H936" s="41"/>
      <c r="I936" s="38"/>
      <c r="J936" s="38"/>
      <c r="K936" s="38"/>
      <c r="L936" s="37"/>
    </row>
    <row r="937" spans="2:12" x14ac:dyDescent="0.25">
      <c r="B937" s="18"/>
      <c r="C937" s="38"/>
      <c r="D937" s="39"/>
      <c r="E937" s="40"/>
      <c r="F937" s="40"/>
      <c r="G937" s="40"/>
      <c r="H937" s="41"/>
      <c r="I937" s="38"/>
      <c r="J937" s="38"/>
      <c r="K937" s="38"/>
      <c r="L937" s="37"/>
    </row>
    <row r="938" spans="2:12" x14ac:dyDescent="0.25">
      <c r="B938" s="18"/>
      <c r="C938" s="38"/>
      <c r="D938" s="39"/>
      <c r="E938" s="40"/>
      <c r="F938" s="40"/>
      <c r="G938" s="40"/>
      <c r="H938" s="41"/>
      <c r="I938" s="38"/>
      <c r="J938" s="38"/>
      <c r="K938" s="38"/>
      <c r="L938" s="37"/>
    </row>
    <row r="939" spans="2:12" x14ac:dyDescent="0.25">
      <c r="B939" s="18"/>
      <c r="C939" s="38"/>
      <c r="D939" s="39"/>
      <c r="E939" s="40"/>
      <c r="F939" s="40"/>
      <c r="G939" s="40"/>
      <c r="H939" s="41"/>
      <c r="I939" s="38"/>
      <c r="J939" s="38"/>
      <c r="K939" s="38"/>
      <c r="L939" s="37"/>
    </row>
    <row r="940" spans="2:12" x14ac:dyDescent="0.25">
      <c r="B940" s="18"/>
      <c r="C940" s="38"/>
      <c r="D940" s="39"/>
      <c r="E940" s="40"/>
      <c r="F940" s="40"/>
      <c r="G940" s="40"/>
      <c r="H940" s="41"/>
      <c r="I940" s="38"/>
      <c r="J940" s="38"/>
      <c r="K940" s="38"/>
      <c r="L940" s="37"/>
    </row>
    <row r="941" spans="2:12" x14ac:dyDescent="0.25">
      <c r="B941" s="18"/>
      <c r="C941" s="38"/>
      <c r="D941" s="39"/>
      <c r="E941" s="40"/>
      <c r="F941" s="40"/>
      <c r="G941" s="40"/>
      <c r="H941" s="41"/>
      <c r="I941" s="38"/>
      <c r="J941" s="38"/>
      <c r="K941" s="38"/>
      <c r="L941" s="37"/>
    </row>
    <row r="942" spans="2:12" x14ac:dyDescent="0.25">
      <c r="B942" s="18"/>
      <c r="C942" s="38"/>
      <c r="D942" s="39"/>
      <c r="E942" s="40"/>
      <c r="F942" s="40"/>
      <c r="G942" s="40"/>
      <c r="H942" s="41"/>
      <c r="I942" s="38"/>
      <c r="J942" s="38"/>
      <c r="K942" s="38"/>
      <c r="L942" s="37"/>
    </row>
    <row r="943" spans="2:12" x14ac:dyDescent="0.25">
      <c r="B943" s="18"/>
      <c r="C943" s="38"/>
      <c r="D943" s="39"/>
      <c r="E943" s="40"/>
      <c r="F943" s="40"/>
      <c r="G943" s="40"/>
      <c r="H943" s="41"/>
      <c r="I943" s="38"/>
      <c r="J943" s="38"/>
      <c r="K943" s="38"/>
      <c r="L943" s="37"/>
    </row>
    <row r="944" spans="2:12" x14ac:dyDescent="0.25">
      <c r="B944" s="18"/>
      <c r="C944" s="38"/>
      <c r="D944" s="39"/>
      <c r="E944" s="40"/>
      <c r="F944" s="40"/>
      <c r="G944" s="40"/>
      <c r="H944" s="41"/>
      <c r="I944" s="38"/>
      <c r="J944" s="38"/>
      <c r="K944" s="38"/>
      <c r="L944" s="37"/>
    </row>
    <row r="945" spans="2:12" x14ac:dyDescent="0.25">
      <c r="B945" s="18"/>
      <c r="C945" s="38"/>
      <c r="D945" s="39"/>
      <c r="E945" s="40"/>
      <c r="F945" s="40"/>
      <c r="G945" s="40"/>
      <c r="H945" s="41"/>
      <c r="I945" s="38"/>
      <c r="J945" s="38"/>
      <c r="K945" s="38"/>
      <c r="L945" s="37"/>
    </row>
    <row r="946" spans="2:12" x14ac:dyDescent="0.25">
      <c r="B946" s="18"/>
      <c r="C946" s="38"/>
      <c r="D946" s="39"/>
      <c r="E946" s="40"/>
      <c r="F946" s="40"/>
      <c r="G946" s="40"/>
      <c r="H946" s="41"/>
      <c r="I946" s="38"/>
      <c r="J946" s="38"/>
      <c r="K946" s="38"/>
      <c r="L946" s="37"/>
    </row>
    <row r="947" spans="2:12" x14ac:dyDescent="0.25">
      <c r="B947" s="18"/>
      <c r="C947" s="38"/>
      <c r="D947" s="39"/>
      <c r="E947" s="40"/>
      <c r="F947" s="40"/>
      <c r="G947" s="40"/>
      <c r="H947" s="41"/>
      <c r="I947" s="38"/>
      <c r="J947" s="38"/>
      <c r="K947" s="38"/>
      <c r="L947" s="37"/>
    </row>
    <row r="948" spans="2:12" x14ac:dyDescent="0.25">
      <c r="B948" s="18"/>
      <c r="C948" s="38"/>
      <c r="D948" s="39"/>
      <c r="E948" s="40"/>
      <c r="F948" s="40"/>
      <c r="G948" s="40"/>
      <c r="H948" s="41"/>
      <c r="I948" s="38"/>
      <c r="J948" s="38"/>
      <c r="K948" s="38"/>
      <c r="L948" s="37"/>
    </row>
    <row r="949" spans="2:12" x14ac:dyDescent="0.25">
      <c r="B949" s="18"/>
      <c r="C949" s="38"/>
      <c r="D949" s="39"/>
      <c r="E949" s="40"/>
      <c r="F949" s="40"/>
      <c r="G949" s="40"/>
      <c r="H949" s="41"/>
      <c r="I949" s="38"/>
      <c r="J949" s="38"/>
      <c r="K949" s="38"/>
      <c r="L949" s="37"/>
    </row>
    <row r="950" spans="2:12" x14ac:dyDescent="0.25">
      <c r="B950" s="18"/>
      <c r="C950" s="38"/>
      <c r="D950" s="39"/>
      <c r="E950" s="40"/>
      <c r="F950" s="40"/>
      <c r="G950" s="40"/>
      <c r="H950" s="41"/>
      <c r="I950" s="38"/>
      <c r="J950" s="38"/>
      <c r="K950" s="38"/>
      <c r="L950" s="37"/>
    </row>
    <row r="951" spans="2:12" x14ac:dyDescent="0.25">
      <c r="B951" s="18"/>
      <c r="C951" s="38"/>
      <c r="D951" s="39"/>
      <c r="E951" s="40"/>
      <c r="F951" s="40"/>
      <c r="G951" s="40"/>
      <c r="H951" s="41"/>
      <c r="I951" s="38"/>
      <c r="J951" s="38"/>
      <c r="K951" s="38"/>
      <c r="L951" s="37"/>
    </row>
    <row r="952" spans="2:12" x14ac:dyDescent="0.25">
      <c r="B952" s="18"/>
      <c r="C952" s="38"/>
      <c r="D952" s="39"/>
      <c r="E952" s="40"/>
      <c r="F952" s="40"/>
      <c r="G952" s="40"/>
      <c r="H952" s="41"/>
      <c r="I952" s="38"/>
      <c r="J952" s="38"/>
      <c r="K952" s="38"/>
      <c r="L952" s="37"/>
    </row>
    <row r="953" spans="2:12" x14ac:dyDescent="0.25">
      <c r="B953" s="18"/>
      <c r="C953" s="38"/>
      <c r="D953" s="39"/>
      <c r="E953" s="40"/>
      <c r="F953" s="40"/>
      <c r="G953" s="40"/>
      <c r="H953" s="41"/>
      <c r="I953" s="38"/>
      <c r="J953" s="38"/>
      <c r="K953" s="38"/>
      <c r="L953" s="37"/>
    </row>
    <row r="954" spans="2:12" x14ac:dyDescent="0.25">
      <c r="B954" s="18"/>
      <c r="C954" s="38"/>
      <c r="D954" s="39"/>
      <c r="E954" s="40"/>
      <c r="F954" s="40"/>
      <c r="G954" s="40"/>
      <c r="H954" s="41"/>
      <c r="I954" s="38"/>
      <c r="J954" s="38"/>
      <c r="K954" s="38"/>
      <c r="L954" s="37"/>
    </row>
    <row r="955" spans="2:12" x14ac:dyDescent="0.25">
      <c r="B955" s="18"/>
      <c r="C955" s="38"/>
      <c r="D955" s="39"/>
      <c r="E955" s="40"/>
      <c r="F955" s="40"/>
      <c r="G955" s="40"/>
      <c r="H955" s="41"/>
      <c r="I955" s="38"/>
      <c r="J955" s="38"/>
      <c r="K955" s="38"/>
      <c r="L955" s="37"/>
    </row>
    <row r="956" spans="2:12" x14ac:dyDescent="0.25">
      <c r="B956" s="18"/>
      <c r="C956" s="38"/>
      <c r="D956" s="39"/>
      <c r="E956" s="40"/>
      <c r="F956" s="40"/>
      <c r="G956" s="40"/>
      <c r="H956" s="41"/>
      <c r="I956" s="38"/>
      <c r="J956" s="38"/>
      <c r="K956" s="38"/>
      <c r="L956" s="37"/>
    </row>
    <row r="957" spans="2:12" x14ac:dyDescent="0.25">
      <c r="B957" s="18"/>
      <c r="C957" s="38"/>
      <c r="D957" s="39"/>
      <c r="E957" s="40"/>
      <c r="F957" s="40"/>
      <c r="G957" s="40"/>
      <c r="H957" s="41"/>
      <c r="I957" s="38"/>
      <c r="J957" s="38"/>
      <c r="K957" s="38"/>
      <c r="L957" s="37"/>
    </row>
    <row r="958" spans="2:12" x14ac:dyDescent="0.25">
      <c r="B958" s="18"/>
      <c r="C958" s="38"/>
      <c r="D958" s="39"/>
      <c r="E958" s="40"/>
      <c r="F958" s="40"/>
      <c r="G958" s="40"/>
      <c r="H958" s="41"/>
      <c r="I958" s="38"/>
      <c r="J958" s="38"/>
      <c r="K958" s="38"/>
      <c r="L958" s="37"/>
    </row>
    <row r="959" spans="2:12" x14ac:dyDescent="0.25">
      <c r="B959" s="18"/>
      <c r="C959" s="38"/>
      <c r="D959" s="39"/>
      <c r="E959" s="40"/>
      <c r="F959" s="40"/>
      <c r="G959" s="40"/>
      <c r="H959" s="41"/>
      <c r="I959" s="38"/>
      <c r="J959" s="38"/>
      <c r="K959" s="38"/>
      <c r="L959" s="37"/>
    </row>
    <row r="960" spans="2:12" x14ac:dyDescent="0.25">
      <c r="B960" s="18"/>
      <c r="C960" s="38"/>
      <c r="D960" s="39"/>
      <c r="E960" s="40"/>
      <c r="F960" s="40"/>
      <c r="G960" s="40"/>
      <c r="H960" s="41"/>
      <c r="I960" s="38"/>
      <c r="J960" s="38"/>
      <c r="K960" s="38"/>
      <c r="L960" s="37"/>
    </row>
    <row r="961" spans="2:12" x14ac:dyDescent="0.25">
      <c r="B961" s="18"/>
      <c r="C961" s="38"/>
      <c r="D961" s="39"/>
      <c r="E961" s="40"/>
      <c r="F961" s="40"/>
      <c r="G961" s="40"/>
      <c r="H961" s="41"/>
      <c r="I961" s="38"/>
      <c r="J961" s="38"/>
      <c r="K961" s="38"/>
      <c r="L961" s="37"/>
    </row>
    <row r="962" spans="2:12" x14ac:dyDescent="0.25">
      <c r="B962" s="18"/>
      <c r="C962" s="38"/>
      <c r="D962" s="39"/>
      <c r="E962" s="40"/>
      <c r="F962" s="40"/>
      <c r="G962" s="40"/>
      <c r="H962" s="41"/>
      <c r="I962" s="38"/>
      <c r="J962" s="38"/>
      <c r="K962" s="38"/>
      <c r="L962" s="37"/>
    </row>
    <row r="963" spans="2:12" x14ac:dyDescent="0.25">
      <c r="B963" s="18"/>
      <c r="C963" s="38"/>
      <c r="D963" s="39"/>
      <c r="E963" s="40"/>
      <c r="F963" s="40"/>
      <c r="G963" s="40"/>
      <c r="H963" s="41"/>
      <c r="I963" s="38"/>
      <c r="J963" s="38"/>
      <c r="K963" s="38"/>
      <c r="L963" s="37"/>
    </row>
    <row r="964" spans="2:12" x14ac:dyDescent="0.25">
      <c r="B964" s="18"/>
      <c r="C964" s="38"/>
      <c r="D964" s="39"/>
      <c r="E964" s="40"/>
      <c r="F964" s="40"/>
      <c r="G964" s="40"/>
      <c r="H964" s="41"/>
      <c r="I964" s="38"/>
      <c r="J964" s="38"/>
      <c r="K964" s="38"/>
      <c r="L964" s="37"/>
    </row>
    <row r="965" spans="2:12" x14ac:dyDescent="0.25">
      <c r="B965" s="18"/>
      <c r="C965" s="38"/>
      <c r="D965" s="39"/>
      <c r="E965" s="40"/>
      <c r="F965" s="40"/>
      <c r="G965" s="40"/>
      <c r="H965" s="41"/>
      <c r="I965" s="38"/>
      <c r="J965" s="38"/>
      <c r="K965" s="38"/>
      <c r="L965" s="37"/>
    </row>
    <row r="966" spans="2:12" x14ac:dyDescent="0.25">
      <c r="B966" s="18"/>
      <c r="C966" s="38"/>
      <c r="D966" s="39"/>
      <c r="E966" s="40"/>
      <c r="F966" s="40"/>
      <c r="G966" s="40"/>
      <c r="H966" s="41"/>
      <c r="I966" s="38"/>
      <c r="J966" s="38"/>
      <c r="K966" s="38"/>
      <c r="L966" s="37"/>
    </row>
    <row r="967" spans="2:12" x14ac:dyDescent="0.25">
      <c r="B967" s="18"/>
      <c r="C967" s="38"/>
      <c r="D967" s="39"/>
      <c r="E967" s="40"/>
      <c r="F967" s="40"/>
      <c r="G967" s="40"/>
      <c r="H967" s="41"/>
      <c r="I967" s="38"/>
      <c r="J967" s="38"/>
      <c r="K967" s="38"/>
      <c r="L967" s="37"/>
    </row>
    <row r="968" spans="2:12" x14ac:dyDescent="0.25">
      <c r="B968" s="18"/>
      <c r="C968" s="38"/>
      <c r="D968" s="39"/>
      <c r="E968" s="40"/>
      <c r="F968" s="40"/>
      <c r="G968" s="40"/>
      <c r="H968" s="41"/>
      <c r="I968" s="38"/>
      <c r="J968" s="38"/>
      <c r="K968" s="38"/>
      <c r="L968" s="37"/>
    </row>
    <row r="969" spans="2:12" x14ac:dyDescent="0.25">
      <c r="B969" s="18"/>
      <c r="C969" s="38"/>
      <c r="D969" s="39"/>
      <c r="E969" s="40"/>
      <c r="F969" s="40"/>
      <c r="G969" s="40"/>
      <c r="H969" s="41"/>
      <c r="I969" s="38"/>
      <c r="J969" s="38"/>
      <c r="K969" s="38"/>
      <c r="L969" s="37"/>
    </row>
    <row r="970" spans="2:12" x14ac:dyDescent="0.25">
      <c r="B970" s="18"/>
      <c r="C970" s="38"/>
      <c r="D970" s="39"/>
      <c r="E970" s="40"/>
      <c r="F970" s="40"/>
      <c r="G970" s="40"/>
      <c r="H970" s="41"/>
      <c r="I970" s="38"/>
      <c r="J970" s="38"/>
      <c r="K970" s="38"/>
      <c r="L970" s="37"/>
    </row>
    <row r="971" spans="2:12" x14ac:dyDescent="0.25">
      <c r="B971" s="18"/>
      <c r="C971" s="38"/>
      <c r="D971" s="39"/>
      <c r="E971" s="40"/>
      <c r="F971" s="40"/>
      <c r="G971" s="40"/>
      <c r="H971" s="41"/>
      <c r="I971" s="38"/>
      <c r="J971" s="38"/>
      <c r="K971" s="38"/>
      <c r="L971" s="37"/>
    </row>
    <row r="972" spans="2:12" x14ac:dyDescent="0.25">
      <c r="B972" s="18"/>
      <c r="C972" s="38"/>
      <c r="D972" s="39"/>
      <c r="E972" s="40"/>
      <c r="F972" s="40"/>
      <c r="G972" s="40"/>
      <c r="H972" s="41"/>
      <c r="I972" s="38"/>
      <c r="J972" s="38"/>
      <c r="K972" s="38"/>
      <c r="L972" s="37"/>
    </row>
    <row r="973" spans="2:12" x14ac:dyDescent="0.25">
      <c r="B973" s="18"/>
      <c r="C973" s="38"/>
      <c r="D973" s="39"/>
      <c r="E973" s="40"/>
      <c r="F973" s="40"/>
      <c r="G973" s="40"/>
      <c r="H973" s="41"/>
      <c r="I973" s="38"/>
      <c r="J973" s="38"/>
      <c r="K973" s="38"/>
      <c r="L973" s="37"/>
    </row>
    <row r="974" spans="2:12" x14ac:dyDescent="0.25">
      <c r="B974" s="18"/>
      <c r="C974" s="38"/>
      <c r="D974" s="39"/>
      <c r="E974" s="40"/>
      <c r="F974" s="40"/>
      <c r="G974" s="40"/>
      <c r="H974" s="41"/>
      <c r="I974" s="38"/>
      <c r="J974" s="38"/>
      <c r="K974" s="38"/>
      <c r="L974" s="37"/>
    </row>
    <row r="975" spans="2:12" x14ac:dyDescent="0.25">
      <c r="B975" s="18"/>
      <c r="C975" s="38"/>
      <c r="D975" s="39"/>
      <c r="E975" s="40"/>
      <c r="F975" s="40"/>
      <c r="G975" s="40"/>
      <c r="H975" s="41"/>
      <c r="I975" s="38"/>
      <c r="J975" s="38"/>
      <c r="K975" s="38"/>
      <c r="L975" s="37"/>
    </row>
    <row r="976" spans="2:12" x14ac:dyDescent="0.25">
      <c r="B976" s="18"/>
      <c r="C976" s="38"/>
      <c r="D976" s="39"/>
      <c r="E976" s="40"/>
      <c r="F976" s="40"/>
      <c r="G976" s="40"/>
      <c r="H976" s="41"/>
      <c r="I976" s="38"/>
      <c r="J976" s="38"/>
      <c r="K976" s="38"/>
      <c r="L976" s="37"/>
    </row>
    <row r="977" spans="2:12" x14ac:dyDescent="0.25">
      <c r="B977" s="18"/>
      <c r="C977" s="38"/>
      <c r="D977" s="39"/>
      <c r="E977" s="40"/>
      <c r="F977" s="40"/>
      <c r="G977" s="40"/>
      <c r="H977" s="41"/>
      <c r="I977" s="38"/>
      <c r="J977" s="38"/>
      <c r="K977" s="38"/>
      <c r="L977" s="37"/>
    </row>
    <row r="978" spans="2:12" x14ac:dyDescent="0.25">
      <c r="B978" s="18"/>
      <c r="C978" s="38"/>
      <c r="D978" s="39"/>
      <c r="E978" s="40"/>
      <c r="F978" s="40"/>
      <c r="G978" s="40"/>
      <c r="H978" s="41"/>
      <c r="I978" s="38"/>
      <c r="J978" s="38"/>
      <c r="K978" s="38"/>
      <c r="L978" s="37"/>
    </row>
    <row r="979" spans="2:12" x14ac:dyDescent="0.25">
      <c r="B979" s="18"/>
      <c r="C979" s="38"/>
      <c r="D979" s="39"/>
      <c r="E979" s="40"/>
      <c r="F979" s="40"/>
      <c r="G979" s="40"/>
      <c r="H979" s="41"/>
      <c r="I979" s="38"/>
      <c r="J979" s="38"/>
      <c r="K979" s="38"/>
      <c r="L979" s="37"/>
    </row>
    <row r="980" spans="2:12" x14ac:dyDescent="0.25">
      <c r="B980" s="18"/>
      <c r="C980" s="38"/>
      <c r="D980" s="39"/>
      <c r="E980" s="40"/>
      <c r="F980" s="40"/>
      <c r="G980" s="40"/>
      <c r="H980" s="41"/>
      <c r="I980" s="38"/>
      <c r="J980" s="38"/>
      <c r="K980" s="38"/>
      <c r="L980" s="37"/>
    </row>
    <row r="981" spans="2:12" x14ac:dyDescent="0.25">
      <c r="B981" s="18"/>
      <c r="C981" s="38"/>
      <c r="D981" s="39"/>
      <c r="E981" s="40"/>
      <c r="F981" s="40"/>
      <c r="G981" s="40"/>
      <c r="H981" s="41"/>
      <c r="I981" s="38"/>
      <c r="J981" s="38"/>
      <c r="K981" s="38"/>
      <c r="L981" s="37"/>
    </row>
    <row r="982" spans="2:12" x14ac:dyDescent="0.25">
      <c r="B982" s="18"/>
      <c r="C982" s="38"/>
      <c r="D982" s="39"/>
      <c r="E982" s="40"/>
      <c r="F982" s="40"/>
      <c r="G982" s="40"/>
      <c r="H982" s="41"/>
      <c r="I982" s="38"/>
      <c r="J982" s="38"/>
      <c r="K982" s="38"/>
      <c r="L982" s="37"/>
    </row>
    <row r="983" spans="2:12" x14ac:dyDescent="0.25">
      <c r="B983" s="18"/>
      <c r="C983" s="38"/>
      <c r="D983" s="39"/>
      <c r="E983" s="40"/>
      <c r="F983" s="40"/>
      <c r="G983" s="40"/>
      <c r="H983" s="41"/>
      <c r="I983" s="38"/>
      <c r="J983" s="38"/>
      <c r="K983" s="38"/>
      <c r="L983" s="37"/>
    </row>
    <row r="984" spans="2:12" x14ac:dyDescent="0.25">
      <c r="B984" s="18"/>
      <c r="C984" s="38"/>
      <c r="D984" s="39"/>
      <c r="E984" s="40"/>
      <c r="F984" s="40"/>
      <c r="G984" s="40"/>
      <c r="H984" s="41"/>
      <c r="I984" s="38"/>
      <c r="J984" s="38"/>
      <c r="K984" s="38"/>
      <c r="L984" s="37"/>
    </row>
    <row r="985" spans="2:12" x14ac:dyDescent="0.25">
      <c r="B985" s="18"/>
      <c r="C985" s="38"/>
      <c r="D985" s="39"/>
      <c r="E985" s="40"/>
      <c r="F985" s="40"/>
      <c r="G985" s="40"/>
      <c r="H985" s="41"/>
      <c r="I985" s="38"/>
      <c r="J985" s="38"/>
      <c r="K985" s="38"/>
      <c r="L985" s="37"/>
    </row>
    <row r="986" spans="2:12" x14ac:dyDescent="0.25">
      <c r="B986" s="18"/>
      <c r="C986" s="38"/>
      <c r="D986" s="39"/>
      <c r="E986" s="40"/>
      <c r="F986" s="40"/>
      <c r="G986" s="40"/>
      <c r="H986" s="41"/>
      <c r="I986" s="38"/>
      <c r="J986" s="38"/>
      <c r="K986" s="38"/>
      <c r="L986" s="37"/>
    </row>
    <row r="987" spans="2:12" x14ac:dyDescent="0.25">
      <c r="B987" s="18"/>
      <c r="C987" s="38"/>
      <c r="D987" s="39"/>
      <c r="E987" s="40"/>
      <c r="F987" s="40"/>
      <c r="G987" s="40"/>
      <c r="H987" s="41"/>
      <c r="I987" s="38"/>
      <c r="J987" s="38"/>
      <c r="K987" s="38"/>
      <c r="L987" s="37"/>
    </row>
    <row r="988" spans="2:12" x14ac:dyDescent="0.25">
      <c r="B988" s="18"/>
      <c r="C988" s="38"/>
      <c r="D988" s="39"/>
      <c r="E988" s="40"/>
      <c r="F988" s="40"/>
      <c r="G988" s="40"/>
      <c r="H988" s="41"/>
      <c r="I988" s="38"/>
      <c r="J988" s="38"/>
      <c r="K988" s="38"/>
      <c r="L988" s="37"/>
    </row>
    <row r="989" spans="2:12" x14ac:dyDescent="0.25">
      <c r="B989" s="18"/>
      <c r="C989" s="38"/>
      <c r="D989" s="39"/>
      <c r="E989" s="40"/>
      <c r="F989" s="40"/>
      <c r="G989" s="40"/>
      <c r="H989" s="41"/>
      <c r="I989" s="38"/>
      <c r="J989" s="38"/>
      <c r="K989" s="38"/>
      <c r="L989" s="37"/>
    </row>
    <row r="990" spans="2:12" x14ac:dyDescent="0.25">
      <c r="B990" s="18"/>
      <c r="C990" s="38"/>
      <c r="D990" s="39"/>
      <c r="E990" s="40"/>
      <c r="F990" s="40"/>
      <c r="G990" s="40"/>
      <c r="H990" s="41"/>
      <c r="I990" s="38"/>
      <c r="J990" s="38"/>
      <c r="K990" s="38"/>
      <c r="L990" s="37"/>
    </row>
    <row r="991" spans="2:12" x14ac:dyDescent="0.25">
      <c r="B991" s="18"/>
      <c r="C991" s="38"/>
      <c r="D991" s="39"/>
      <c r="E991" s="40"/>
      <c r="F991" s="40"/>
      <c r="G991" s="40"/>
      <c r="H991" s="41"/>
      <c r="I991" s="38"/>
      <c r="J991" s="38"/>
      <c r="K991" s="38"/>
      <c r="L991" s="37"/>
    </row>
    <row r="992" spans="2:12" x14ac:dyDescent="0.25">
      <c r="B992" s="18"/>
      <c r="C992" s="38"/>
      <c r="D992" s="39"/>
      <c r="E992" s="40"/>
      <c r="F992" s="40"/>
      <c r="G992" s="40"/>
      <c r="H992" s="41"/>
      <c r="I992" s="38"/>
      <c r="J992" s="38"/>
      <c r="K992" s="38"/>
      <c r="L992" s="37"/>
    </row>
    <row r="993" spans="2:12" x14ac:dyDescent="0.25">
      <c r="B993" s="18"/>
      <c r="C993" s="38"/>
      <c r="D993" s="39"/>
      <c r="E993" s="40"/>
      <c r="F993" s="40"/>
      <c r="G993" s="40"/>
      <c r="H993" s="41"/>
      <c r="I993" s="38"/>
      <c r="J993" s="38"/>
      <c r="K993" s="38"/>
      <c r="L993" s="37"/>
    </row>
    <row r="994" spans="2:12" x14ac:dyDescent="0.25">
      <c r="B994" s="18"/>
      <c r="C994" s="38"/>
      <c r="D994" s="39"/>
      <c r="E994" s="40"/>
      <c r="F994" s="40"/>
      <c r="G994" s="40"/>
      <c r="H994" s="41"/>
      <c r="I994" s="38"/>
      <c r="J994" s="38"/>
      <c r="K994" s="38"/>
      <c r="L994" s="37"/>
    </row>
    <row r="995" spans="2:12" x14ac:dyDescent="0.25">
      <c r="B995" s="18"/>
      <c r="C995" s="38"/>
      <c r="D995" s="39"/>
      <c r="E995" s="40"/>
      <c r="F995" s="40"/>
      <c r="G995" s="40"/>
      <c r="H995" s="41"/>
      <c r="I995" s="38"/>
      <c r="J995" s="38"/>
      <c r="K995" s="38"/>
      <c r="L995" s="37"/>
    </row>
    <row r="996" spans="2:12" x14ac:dyDescent="0.25">
      <c r="B996" s="18"/>
      <c r="C996" s="38"/>
      <c r="D996" s="39"/>
      <c r="E996" s="40"/>
      <c r="F996" s="40"/>
      <c r="G996" s="40"/>
      <c r="H996" s="41"/>
      <c r="I996" s="38"/>
      <c r="J996" s="38"/>
      <c r="K996" s="38"/>
      <c r="L996" s="37"/>
    </row>
    <row r="997" spans="2:12" x14ac:dyDescent="0.25">
      <c r="B997" s="18"/>
      <c r="C997" s="38"/>
      <c r="D997" s="39"/>
      <c r="E997" s="40"/>
      <c r="F997" s="40"/>
      <c r="G997" s="40"/>
      <c r="H997" s="41"/>
      <c r="I997" s="38"/>
      <c r="J997" s="38"/>
      <c r="K997" s="38"/>
      <c r="L997" s="37"/>
    </row>
    <row r="998" spans="2:12" x14ac:dyDescent="0.25">
      <c r="B998" s="18"/>
      <c r="C998" s="38"/>
      <c r="D998" s="39"/>
      <c r="E998" s="40"/>
      <c r="F998" s="40"/>
      <c r="G998" s="40"/>
      <c r="H998" s="41"/>
      <c r="I998" s="38"/>
      <c r="J998" s="38"/>
      <c r="K998" s="38"/>
      <c r="L998" s="37"/>
    </row>
    <row r="999" spans="2:12" x14ac:dyDescent="0.25">
      <c r="B999" s="18"/>
      <c r="C999" s="38"/>
      <c r="D999" s="39"/>
      <c r="E999" s="40"/>
      <c r="F999" s="40"/>
      <c r="G999" s="40"/>
      <c r="H999" s="41"/>
      <c r="I999" s="38"/>
      <c r="J999" s="38"/>
      <c r="K999" s="38"/>
      <c r="L999" s="37"/>
    </row>
    <row r="1000" spans="2:12" x14ac:dyDescent="0.25">
      <c r="B1000" s="18"/>
      <c r="C1000" s="38"/>
      <c r="D1000" s="39"/>
      <c r="E1000" s="40"/>
      <c r="F1000" s="40"/>
      <c r="G1000" s="40"/>
      <c r="H1000" s="41"/>
      <c r="I1000" s="38"/>
      <c r="J1000" s="38"/>
      <c r="K1000" s="38"/>
      <c r="L1000" s="37"/>
    </row>
    <row r="1001" spans="2:12" x14ac:dyDescent="0.25">
      <c r="B1001" s="18"/>
      <c r="C1001" s="38"/>
      <c r="D1001" s="39"/>
      <c r="E1001" s="40"/>
      <c r="F1001" s="40"/>
      <c r="G1001" s="40"/>
      <c r="H1001" s="41"/>
      <c r="I1001" s="38"/>
      <c r="J1001" s="38"/>
      <c r="K1001" s="38"/>
      <c r="L1001" s="37"/>
    </row>
    <row r="1002" spans="2:12" x14ac:dyDescent="0.25">
      <c r="B1002" s="18"/>
      <c r="C1002" s="38"/>
      <c r="D1002" s="39"/>
      <c r="E1002" s="40"/>
      <c r="F1002" s="40"/>
      <c r="G1002" s="40"/>
      <c r="H1002" s="41"/>
      <c r="I1002" s="38"/>
      <c r="J1002" s="38"/>
      <c r="K1002" s="38"/>
      <c r="L1002" s="37"/>
    </row>
    <row r="1003" spans="2:12" x14ac:dyDescent="0.25">
      <c r="B1003" s="18"/>
      <c r="C1003" s="38"/>
      <c r="D1003" s="39"/>
      <c r="E1003" s="40"/>
      <c r="F1003" s="40"/>
      <c r="G1003" s="40"/>
      <c r="H1003" s="41"/>
      <c r="I1003" s="38"/>
      <c r="J1003" s="38"/>
      <c r="K1003" s="38"/>
      <c r="L1003" s="37"/>
    </row>
    <row r="1004" spans="2:12" x14ac:dyDescent="0.25">
      <c r="B1004" s="18"/>
      <c r="C1004" s="38"/>
      <c r="D1004" s="39"/>
      <c r="E1004" s="40"/>
      <c r="F1004" s="40"/>
      <c r="G1004" s="40"/>
      <c r="H1004" s="41"/>
      <c r="I1004" s="38"/>
      <c r="J1004" s="38"/>
      <c r="K1004" s="38"/>
      <c r="L1004" s="37"/>
    </row>
    <row r="1005" spans="2:12" x14ac:dyDescent="0.25">
      <c r="B1005" s="18"/>
      <c r="C1005" s="38"/>
      <c r="D1005" s="39"/>
      <c r="E1005" s="40"/>
      <c r="F1005" s="40"/>
      <c r="G1005" s="40"/>
      <c r="H1005" s="41"/>
      <c r="I1005" s="38"/>
      <c r="J1005" s="38"/>
      <c r="K1005" s="38"/>
      <c r="L1005" s="37"/>
    </row>
    <row r="1006" spans="2:12" x14ac:dyDescent="0.25">
      <c r="B1006" s="18"/>
      <c r="C1006" s="38"/>
      <c r="D1006" s="39"/>
      <c r="E1006" s="40"/>
      <c r="F1006" s="40"/>
      <c r="G1006" s="40"/>
      <c r="H1006" s="41"/>
      <c r="I1006" s="38"/>
      <c r="J1006" s="38"/>
      <c r="K1006" s="38"/>
      <c r="L1006" s="37"/>
    </row>
    <row r="1007" spans="2:12" x14ac:dyDescent="0.25">
      <c r="B1007" s="18"/>
      <c r="C1007" s="38"/>
      <c r="D1007" s="39"/>
      <c r="E1007" s="40"/>
      <c r="F1007" s="40"/>
      <c r="G1007" s="40"/>
      <c r="H1007" s="41"/>
      <c r="I1007" s="38"/>
      <c r="J1007" s="38"/>
      <c r="K1007" s="38"/>
      <c r="L1007" s="37"/>
    </row>
    <row r="1008" spans="2:12" x14ac:dyDescent="0.25">
      <c r="B1008" s="18"/>
      <c r="C1008" s="38"/>
      <c r="D1008" s="39"/>
      <c r="E1008" s="40"/>
      <c r="F1008" s="40"/>
      <c r="G1008" s="40"/>
      <c r="H1008" s="41"/>
      <c r="I1008" s="38"/>
      <c r="J1008" s="38"/>
      <c r="K1008" s="38"/>
      <c r="L1008" s="37"/>
    </row>
    <row r="1009" spans="2:12" x14ac:dyDescent="0.25">
      <c r="B1009" s="18"/>
      <c r="C1009" s="38"/>
      <c r="D1009" s="39"/>
      <c r="E1009" s="40"/>
      <c r="F1009" s="40"/>
      <c r="G1009" s="40"/>
      <c r="H1009" s="41"/>
      <c r="I1009" s="38"/>
      <c r="J1009" s="38"/>
      <c r="K1009" s="38"/>
      <c r="L1009" s="37"/>
    </row>
    <row r="1010" spans="2:12" x14ac:dyDescent="0.25">
      <c r="B1010" s="18"/>
      <c r="C1010" s="38"/>
      <c r="D1010" s="39"/>
      <c r="E1010" s="40"/>
      <c r="F1010" s="40"/>
      <c r="G1010" s="40"/>
      <c r="H1010" s="41"/>
      <c r="I1010" s="38"/>
      <c r="J1010" s="38"/>
      <c r="K1010" s="38"/>
      <c r="L1010" s="37"/>
    </row>
    <row r="1011" spans="2:12" x14ac:dyDescent="0.25">
      <c r="B1011" s="18"/>
      <c r="C1011" s="38"/>
      <c r="D1011" s="39"/>
      <c r="E1011" s="40"/>
      <c r="F1011" s="40"/>
      <c r="G1011" s="40"/>
      <c r="H1011" s="41"/>
      <c r="I1011" s="38"/>
      <c r="J1011" s="38"/>
      <c r="K1011" s="38"/>
      <c r="L1011" s="37"/>
    </row>
    <row r="1012" spans="2:12" x14ac:dyDescent="0.25">
      <c r="B1012" s="18"/>
      <c r="C1012" s="38"/>
      <c r="D1012" s="39"/>
      <c r="E1012" s="40"/>
      <c r="F1012" s="40"/>
      <c r="G1012" s="40"/>
      <c r="H1012" s="41"/>
      <c r="I1012" s="38"/>
      <c r="J1012" s="38"/>
      <c r="K1012" s="38"/>
      <c r="L1012" s="37"/>
    </row>
    <row r="1013" spans="2:12" x14ac:dyDescent="0.25">
      <c r="B1013" s="18"/>
      <c r="C1013" s="38"/>
      <c r="D1013" s="39"/>
      <c r="E1013" s="40"/>
      <c r="F1013" s="40"/>
      <c r="G1013" s="40"/>
      <c r="H1013" s="41"/>
      <c r="I1013" s="38"/>
      <c r="J1013" s="38"/>
      <c r="K1013" s="38"/>
      <c r="L1013" s="37"/>
    </row>
    <row r="1014" spans="2:12" x14ac:dyDescent="0.25">
      <c r="B1014" s="18"/>
      <c r="C1014" s="38"/>
      <c r="D1014" s="39"/>
      <c r="E1014" s="40"/>
      <c r="F1014" s="40"/>
      <c r="G1014" s="40"/>
      <c r="H1014" s="41"/>
      <c r="I1014" s="38"/>
      <c r="J1014" s="38"/>
      <c r="K1014" s="38"/>
      <c r="L1014" s="37"/>
    </row>
    <row r="1015" spans="2:12" x14ac:dyDescent="0.25">
      <c r="B1015" s="18"/>
      <c r="C1015" s="38"/>
      <c r="D1015" s="39"/>
      <c r="E1015" s="40"/>
      <c r="F1015" s="40"/>
      <c r="G1015" s="40"/>
      <c r="H1015" s="41"/>
      <c r="I1015" s="38"/>
      <c r="J1015" s="38"/>
      <c r="K1015" s="38"/>
      <c r="L1015" s="37"/>
    </row>
    <row r="1016" spans="2:12" x14ac:dyDescent="0.25">
      <c r="B1016" s="18"/>
      <c r="C1016" s="38"/>
      <c r="D1016" s="39"/>
      <c r="E1016" s="40"/>
      <c r="F1016" s="40"/>
      <c r="G1016" s="40"/>
      <c r="H1016" s="41"/>
      <c r="I1016" s="38"/>
      <c r="J1016" s="38"/>
      <c r="K1016" s="38"/>
      <c r="L1016" s="37"/>
    </row>
    <row r="1017" spans="2:12" x14ac:dyDescent="0.25">
      <c r="B1017" s="18"/>
      <c r="C1017" s="38"/>
      <c r="D1017" s="39"/>
      <c r="E1017" s="40"/>
      <c r="F1017" s="40"/>
      <c r="G1017" s="40"/>
      <c r="H1017" s="41"/>
      <c r="I1017" s="38"/>
      <c r="J1017" s="38"/>
      <c r="K1017" s="38"/>
      <c r="L1017" s="37"/>
    </row>
    <row r="1018" spans="2:12" x14ac:dyDescent="0.25">
      <c r="B1018" s="18"/>
      <c r="C1018" s="38"/>
      <c r="D1018" s="39"/>
      <c r="E1018" s="40"/>
      <c r="F1018" s="40"/>
      <c r="G1018" s="40"/>
      <c r="H1018" s="41"/>
      <c r="I1018" s="38"/>
      <c r="J1018" s="38"/>
      <c r="K1018" s="38"/>
      <c r="L1018" s="37"/>
    </row>
    <row r="1019" spans="2:12" x14ac:dyDescent="0.25">
      <c r="B1019" s="18"/>
      <c r="C1019" s="38"/>
      <c r="D1019" s="39"/>
      <c r="E1019" s="40"/>
      <c r="F1019" s="40"/>
      <c r="G1019" s="40"/>
      <c r="H1019" s="41"/>
      <c r="I1019" s="38"/>
      <c r="J1019" s="38"/>
      <c r="K1019" s="38"/>
      <c r="L1019" s="37"/>
    </row>
    <row r="1020" spans="2:12" x14ac:dyDescent="0.25">
      <c r="B1020" s="18"/>
      <c r="C1020" s="38"/>
      <c r="D1020" s="39"/>
      <c r="E1020" s="40"/>
      <c r="F1020" s="40"/>
      <c r="G1020" s="40"/>
      <c r="H1020" s="41"/>
      <c r="I1020" s="38"/>
      <c r="J1020" s="38"/>
      <c r="K1020" s="38"/>
      <c r="L1020" s="37"/>
    </row>
    <row r="1021" spans="2:12" x14ac:dyDescent="0.25">
      <c r="B1021" s="18"/>
      <c r="C1021" s="38"/>
      <c r="D1021" s="39"/>
      <c r="E1021" s="40"/>
      <c r="F1021" s="40"/>
      <c r="G1021" s="40"/>
      <c r="H1021" s="41"/>
      <c r="I1021" s="38"/>
      <c r="J1021" s="38"/>
      <c r="K1021" s="38"/>
      <c r="L1021" s="37"/>
    </row>
    <row r="1022" spans="2:12" x14ac:dyDescent="0.25">
      <c r="B1022" s="18"/>
      <c r="C1022" s="38"/>
      <c r="D1022" s="39"/>
      <c r="E1022" s="40"/>
      <c r="F1022" s="40"/>
      <c r="G1022" s="40"/>
      <c r="H1022" s="41"/>
      <c r="I1022" s="38"/>
      <c r="J1022" s="38"/>
      <c r="K1022" s="38"/>
      <c r="L1022" s="37"/>
    </row>
    <row r="1023" spans="2:12" x14ac:dyDescent="0.25">
      <c r="B1023" s="18"/>
      <c r="C1023" s="38"/>
      <c r="D1023" s="39"/>
      <c r="E1023" s="40"/>
      <c r="F1023" s="40"/>
      <c r="G1023" s="40"/>
      <c r="H1023" s="41"/>
      <c r="I1023" s="38"/>
      <c r="J1023" s="38"/>
      <c r="K1023" s="38"/>
      <c r="L1023" s="37"/>
    </row>
    <row r="1024" spans="2:12" x14ac:dyDescent="0.25">
      <c r="B1024" s="18"/>
      <c r="C1024" s="38"/>
      <c r="D1024" s="39"/>
      <c r="E1024" s="40"/>
      <c r="F1024" s="40"/>
      <c r="G1024" s="40"/>
      <c r="H1024" s="41"/>
      <c r="I1024" s="38"/>
      <c r="J1024" s="38"/>
      <c r="K1024" s="38"/>
      <c r="L1024" s="37"/>
    </row>
    <row r="1025" spans="2:12" x14ac:dyDescent="0.25">
      <c r="B1025" s="18"/>
      <c r="C1025" s="38"/>
      <c r="D1025" s="39"/>
      <c r="E1025" s="40"/>
      <c r="F1025" s="40"/>
      <c r="G1025" s="40"/>
      <c r="H1025" s="41"/>
      <c r="I1025" s="38"/>
      <c r="J1025" s="38"/>
      <c r="K1025" s="38"/>
      <c r="L1025" s="37"/>
    </row>
    <row r="1026" spans="2:12" x14ac:dyDescent="0.25">
      <c r="B1026" s="18"/>
      <c r="C1026" s="38"/>
      <c r="D1026" s="39"/>
      <c r="E1026" s="40"/>
      <c r="F1026" s="40"/>
      <c r="G1026" s="40"/>
      <c r="H1026" s="41"/>
      <c r="I1026" s="38"/>
      <c r="J1026" s="38"/>
      <c r="K1026" s="38"/>
      <c r="L1026" s="37"/>
    </row>
    <row r="1027" spans="2:12" x14ac:dyDescent="0.25">
      <c r="B1027" s="18"/>
      <c r="C1027" s="38"/>
      <c r="D1027" s="39"/>
      <c r="E1027" s="40"/>
      <c r="F1027" s="40"/>
      <c r="G1027" s="40"/>
      <c r="H1027" s="41"/>
      <c r="I1027" s="38"/>
      <c r="J1027" s="38"/>
      <c r="K1027" s="38"/>
      <c r="L1027" s="37"/>
    </row>
    <row r="1028" spans="2:12" x14ac:dyDescent="0.25">
      <c r="B1028" s="18"/>
      <c r="C1028" s="38"/>
      <c r="D1028" s="39"/>
      <c r="E1028" s="40"/>
      <c r="F1028" s="40"/>
      <c r="G1028" s="40"/>
      <c r="H1028" s="41"/>
      <c r="I1028" s="38"/>
      <c r="J1028" s="38"/>
      <c r="K1028" s="38"/>
      <c r="L1028" s="37"/>
    </row>
    <row r="1029" spans="2:12" x14ac:dyDescent="0.25">
      <c r="B1029" s="18"/>
      <c r="C1029" s="38"/>
      <c r="D1029" s="39"/>
      <c r="E1029" s="40"/>
      <c r="F1029" s="40"/>
      <c r="G1029" s="40"/>
      <c r="H1029" s="41"/>
      <c r="I1029" s="38"/>
      <c r="J1029" s="38"/>
      <c r="K1029" s="38"/>
      <c r="L1029" s="37"/>
    </row>
    <row r="1030" spans="2:12" x14ac:dyDescent="0.25">
      <c r="B1030" s="18"/>
      <c r="C1030" s="38"/>
      <c r="D1030" s="39"/>
      <c r="E1030" s="40"/>
      <c r="F1030" s="40"/>
      <c r="G1030" s="40"/>
      <c r="H1030" s="41"/>
      <c r="I1030" s="38"/>
      <c r="J1030" s="38"/>
      <c r="K1030" s="38"/>
      <c r="L1030" s="37"/>
    </row>
    <row r="1031" spans="2:12" x14ac:dyDescent="0.25">
      <c r="B1031" s="18"/>
      <c r="C1031" s="38"/>
      <c r="D1031" s="39"/>
      <c r="E1031" s="40"/>
      <c r="F1031" s="40"/>
      <c r="G1031" s="40"/>
      <c r="H1031" s="41"/>
      <c r="I1031" s="38"/>
      <c r="J1031" s="38"/>
      <c r="K1031" s="38"/>
      <c r="L1031" s="37"/>
    </row>
    <row r="1032" spans="2:12" x14ac:dyDescent="0.25">
      <c r="B1032" s="18"/>
      <c r="C1032" s="38"/>
      <c r="D1032" s="39"/>
      <c r="E1032" s="40"/>
      <c r="F1032" s="40"/>
      <c r="G1032" s="40"/>
      <c r="H1032" s="41"/>
      <c r="I1032" s="38"/>
      <c r="J1032" s="38"/>
      <c r="K1032" s="38"/>
      <c r="L1032" s="37"/>
    </row>
    <row r="1033" spans="2:12" x14ac:dyDescent="0.25">
      <c r="B1033" s="18"/>
      <c r="C1033" s="38"/>
      <c r="D1033" s="39"/>
      <c r="E1033" s="40"/>
      <c r="F1033" s="40"/>
      <c r="G1033" s="40"/>
      <c r="H1033" s="41"/>
      <c r="I1033" s="38"/>
      <c r="J1033" s="38"/>
      <c r="K1033" s="38"/>
      <c r="L1033" s="37"/>
    </row>
    <row r="1034" spans="2:12" x14ac:dyDescent="0.25">
      <c r="B1034" s="18"/>
      <c r="C1034" s="38"/>
      <c r="D1034" s="39"/>
      <c r="E1034" s="40"/>
      <c r="F1034" s="40"/>
      <c r="G1034" s="40"/>
      <c r="H1034" s="41"/>
      <c r="I1034" s="38"/>
      <c r="J1034" s="38"/>
      <c r="K1034" s="38"/>
      <c r="L1034" s="37"/>
    </row>
    <row r="1035" spans="2:12" x14ac:dyDescent="0.25">
      <c r="B1035" s="18"/>
      <c r="C1035" s="38"/>
      <c r="D1035" s="39"/>
      <c r="E1035" s="40"/>
      <c r="F1035" s="40"/>
      <c r="G1035" s="40"/>
      <c r="H1035" s="41"/>
      <c r="I1035" s="38"/>
      <c r="J1035" s="38"/>
      <c r="K1035" s="38"/>
      <c r="L1035" s="37"/>
    </row>
    <row r="1036" spans="2:12" x14ac:dyDescent="0.25">
      <c r="B1036" s="18"/>
      <c r="C1036" s="38"/>
      <c r="D1036" s="39"/>
      <c r="E1036" s="40"/>
      <c r="F1036" s="40"/>
      <c r="G1036" s="40"/>
      <c r="H1036" s="41"/>
      <c r="I1036" s="38"/>
      <c r="J1036" s="38"/>
      <c r="K1036" s="38"/>
      <c r="L1036" s="37"/>
    </row>
    <row r="1037" spans="2:12" x14ac:dyDescent="0.25">
      <c r="B1037" s="18"/>
      <c r="C1037" s="38"/>
      <c r="D1037" s="39"/>
      <c r="E1037" s="40"/>
      <c r="F1037" s="40"/>
      <c r="G1037" s="40"/>
      <c r="H1037" s="41"/>
      <c r="I1037" s="38"/>
      <c r="J1037" s="38"/>
      <c r="K1037" s="38"/>
      <c r="L1037" s="37"/>
    </row>
    <row r="1038" spans="2:12" x14ac:dyDescent="0.25">
      <c r="B1038" s="18"/>
      <c r="C1038" s="38"/>
      <c r="D1038" s="39"/>
      <c r="E1038" s="40"/>
      <c r="F1038" s="40"/>
      <c r="G1038" s="40"/>
      <c r="H1038" s="41"/>
      <c r="I1038" s="38"/>
      <c r="J1038" s="38"/>
      <c r="K1038" s="38"/>
      <c r="L1038" s="37"/>
    </row>
    <row r="1039" spans="2:12" x14ac:dyDescent="0.25">
      <c r="B1039" s="18"/>
      <c r="C1039" s="38"/>
      <c r="D1039" s="39"/>
      <c r="E1039" s="40"/>
      <c r="F1039" s="40"/>
      <c r="G1039" s="40"/>
      <c r="H1039" s="41"/>
      <c r="I1039" s="38"/>
      <c r="J1039" s="38"/>
      <c r="K1039" s="38"/>
      <c r="L1039" s="37"/>
    </row>
    <row r="1040" spans="2:12" x14ac:dyDescent="0.25">
      <c r="B1040" s="18"/>
      <c r="C1040" s="38"/>
      <c r="D1040" s="39"/>
      <c r="E1040" s="40"/>
      <c r="F1040" s="40"/>
      <c r="G1040" s="40"/>
      <c r="H1040" s="41"/>
      <c r="I1040" s="38"/>
      <c r="J1040" s="38"/>
      <c r="K1040" s="38"/>
      <c r="L1040" s="37"/>
    </row>
    <row r="1041" spans="2:12" x14ac:dyDescent="0.25">
      <c r="B1041" s="18"/>
      <c r="C1041" s="38"/>
      <c r="D1041" s="39"/>
      <c r="E1041" s="40"/>
      <c r="F1041" s="40"/>
      <c r="G1041" s="40"/>
      <c r="H1041" s="41"/>
      <c r="I1041" s="38"/>
      <c r="J1041" s="38"/>
      <c r="K1041" s="38"/>
      <c r="L1041" s="37"/>
    </row>
    <row r="1042" spans="2:12" x14ac:dyDescent="0.25">
      <c r="B1042" s="18"/>
      <c r="C1042" s="38"/>
      <c r="D1042" s="39"/>
      <c r="E1042" s="40"/>
      <c r="F1042" s="40"/>
      <c r="G1042" s="40"/>
      <c r="H1042" s="41"/>
      <c r="I1042" s="38"/>
      <c r="J1042" s="38"/>
      <c r="K1042" s="38"/>
      <c r="L1042" s="37"/>
    </row>
    <row r="1043" spans="2:12" x14ac:dyDescent="0.25">
      <c r="B1043" s="18"/>
      <c r="C1043" s="38"/>
      <c r="D1043" s="39"/>
      <c r="E1043" s="40"/>
      <c r="F1043" s="40"/>
      <c r="G1043" s="40"/>
      <c r="H1043" s="41"/>
      <c r="I1043" s="38"/>
      <c r="J1043" s="38"/>
      <c r="K1043" s="38"/>
      <c r="L1043" s="37"/>
    </row>
    <row r="1044" spans="2:12" x14ac:dyDescent="0.25">
      <c r="B1044" s="18"/>
      <c r="C1044" s="38"/>
      <c r="D1044" s="39"/>
      <c r="E1044" s="40"/>
      <c r="F1044" s="40"/>
      <c r="G1044" s="40"/>
      <c r="H1044" s="41"/>
      <c r="I1044" s="38"/>
      <c r="J1044" s="38"/>
      <c r="K1044" s="38"/>
      <c r="L1044" s="37"/>
    </row>
    <row r="1045" spans="2:12" x14ac:dyDescent="0.25">
      <c r="B1045" s="18"/>
      <c r="C1045" s="38"/>
      <c r="D1045" s="39"/>
      <c r="E1045" s="40"/>
      <c r="F1045" s="40"/>
      <c r="G1045" s="40"/>
      <c r="H1045" s="41"/>
      <c r="I1045" s="38"/>
      <c r="J1045" s="38"/>
      <c r="K1045" s="38"/>
      <c r="L1045" s="37"/>
    </row>
    <row r="1046" spans="2:12" x14ac:dyDescent="0.25">
      <c r="B1046" s="18"/>
      <c r="C1046" s="38"/>
      <c r="D1046" s="39"/>
      <c r="E1046" s="40"/>
      <c r="F1046" s="40"/>
      <c r="G1046" s="40"/>
      <c r="H1046" s="41"/>
      <c r="I1046" s="38"/>
      <c r="J1046" s="38"/>
      <c r="K1046" s="38"/>
      <c r="L1046" s="37"/>
    </row>
    <row r="1047" spans="2:12" x14ac:dyDescent="0.25">
      <c r="B1047" s="18"/>
      <c r="C1047" s="38"/>
      <c r="D1047" s="39"/>
      <c r="E1047" s="40"/>
      <c r="F1047" s="40"/>
      <c r="G1047" s="40"/>
      <c r="H1047" s="41"/>
      <c r="I1047" s="38"/>
      <c r="J1047" s="38"/>
      <c r="K1047" s="38"/>
      <c r="L1047" s="37"/>
    </row>
    <row r="1048" spans="2:12" x14ac:dyDescent="0.25">
      <c r="B1048" s="18"/>
      <c r="C1048" s="38"/>
      <c r="D1048" s="39"/>
      <c r="E1048" s="40"/>
      <c r="F1048" s="40"/>
      <c r="G1048" s="40"/>
      <c r="H1048" s="41"/>
      <c r="I1048" s="38"/>
      <c r="J1048" s="38"/>
      <c r="K1048" s="38"/>
      <c r="L1048" s="37"/>
    </row>
    <row r="1049" spans="2:12" x14ac:dyDescent="0.25">
      <c r="B1049" s="18"/>
      <c r="C1049" s="38"/>
      <c r="D1049" s="39"/>
      <c r="E1049" s="40"/>
      <c r="F1049" s="40"/>
      <c r="G1049" s="40"/>
      <c r="H1049" s="41"/>
      <c r="I1049" s="38"/>
      <c r="J1049" s="38"/>
      <c r="K1049" s="38"/>
      <c r="L1049" s="37"/>
    </row>
    <row r="1050" spans="2:12" x14ac:dyDescent="0.25">
      <c r="B1050" s="18"/>
      <c r="C1050" s="38"/>
      <c r="D1050" s="39"/>
      <c r="E1050" s="40"/>
      <c r="F1050" s="40"/>
      <c r="G1050" s="40"/>
      <c r="H1050" s="41"/>
      <c r="I1050" s="38"/>
      <c r="J1050" s="38"/>
      <c r="K1050" s="38"/>
      <c r="L1050" s="37"/>
    </row>
    <row r="1051" spans="2:12" x14ac:dyDescent="0.25">
      <c r="B1051" s="18"/>
      <c r="C1051" s="38"/>
      <c r="D1051" s="39"/>
      <c r="E1051" s="40"/>
      <c r="F1051" s="40"/>
      <c r="G1051" s="40"/>
      <c r="H1051" s="41"/>
      <c r="I1051" s="38"/>
      <c r="J1051" s="38"/>
      <c r="K1051" s="38"/>
      <c r="L1051" s="37"/>
    </row>
    <row r="1052" spans="2:12" x14ac:dyDescent="0.25">
      <c r="B1052" s="18"/>
      <c r="C1052" s="38"/>
      <c r="D1052" s="39"/>
      <c r="E1052" s="40"/>
      <c r="F1052" s="40"/>
      <c r="G1052" s="40"/>
      <c r="H1052" s="41"/>
      <c r="I1052" s="38"/>
      <c r="J1052" s="38"/>
      <c r="K1052" s="38"/>
      <c r="L1052" s="37"/>
    </row>
    <row r="1053" spans="2:12" x14ac:dyDescent="0.25">
      <c r="B1053" s="18"/>
      <c r="C1053" s="38"/>
      <c r="D1053" s="39"/>
      <c r="E1053" s="40"/>
      <c r="F1053" s="40"/>
      <c r="G1053" s="40"/>
      <c r="H1053" s="41"/>
      <c r="I1053" s="38"/>
      <c r="J1053" s="38"/>
      <c r="K1053" s="38"/>
      <c r="L1053" s="37"/>
    </row>
    <row r="1054" spans="2:12" x14ac:dyDescent="0.25">
      <c r="B1054" s="18"/>
      <c r="C1054" s="38"/>
      <c r="D1054" s="39"/>
      <c r="E1054" s="40"/>
      <c r="F1054" s="40"/>
      <c r="G1054" s="40"/>
      <c r="H1054" s="41"/>
      <c r="I1054" s="38"/>
      <c r="J1054" s="38"/>
      <c r="K1054" s="38"/>
      <c r="L1054" s="37"/>
    </row>
    <row r="1055" spans="2:12" x14ac:dyDescent="0.25">
      <c r="B1055" s="18"/>
      <c r="C1055" s="38"/>
      <c r="D1055" s="39"/>
      <c r="E1055" s="40"/>
      <c r="F1055" s="40"/>
      <c r="G1055" s="40"/>
      <c r="H1055" s="41"/>
      <c r="I1055" s="38"/>
      <c r="J1055" s="38"/>
      <c r="K1055" s="38"/>
      <c r="L1055" s="37"/>
    </row>
    <row r="1056" spans="2:12" x14ac:dyDescent="0.25">
      <c r="B1056" s="18"/>
      <c r="C1056" s="38"/>
      <c r="D1056" s="39"/>
      <c r="E1056" s="40"/>
      <c r="F1056" s="40"/>
      <c r="G1056" s="40"/>
      <c r="H1056" s="41"/>
      <c r="I1056" s="38"/>
      <c r="J1056" s="38"/>
      <c r="K1056" s="38"/>
      <c r="L1056" s="37"/>
    </row>
    <row r="1057" spans="2:12" x14ac:dyDescent="0.25">
      <c r="B1057" s="18"/>
      <c r="C1057" s="38"/>
      <c r="D1057" s="39"/>
      <c r="E1057" s="40"/>
      <c r="F1057" s="40"/>
      <c r="G1057" s="40"/>
      <c r="H1057" s="41"/>
      <c r="I1057" s="38"/>
      <c r="J1057" s="38"/>
      <c r="K1057" s="38"/>
      <c r="L1057" s="37"/>
    </row>
    <row r="1058" spans="2:12" x14ac:dyDescent="0.25">
      <c r="B1058" s="18"/>
      <c r="C1058" s="38"/>
      <c r="D1058" s="39"/>
      <c r="E1058" s="40"/>
      <c r="F1058" s="40"/>
      <c r="G1058" s="40"/>
      <c r="H1058" s="41"/>
      <c r="I1058" s="38"/>
      <c r="J1058" s="38"/>
      <c r="K1058" s="38"/>
      <c r="L1058" s="37"/>
    </row>
    <row r="1059" spans="2:12" x14ac:dyDescent="0.25">
      <c r="B1059" s="18"/>
      <c r="C1059" s="38"/>
      <c r="D1059" s="39"/>
      <c r="E1059" s="40"/>
      <c r="F1059" s="40"/>
      <c r="G1059" s="40"/>
      <c r="H1059" s="41"/>
      <c r="I1059" s="38"/>
      <c r="J1059" s="38"/>
      <c r="K1059" s="38"/>
      <c r="L1059" s="37"/>
    </row>
    <row r="1060" spans="2:12" x14ac:dyDescent="0.25">
      <c r="B1060" s="18"/>
      <c r="C1060" s="38"/>
      <c r="D1060" s="39"/>
      <c r="E1060" s="40"/>
      <c r="F1060" s="40"/>
      <c r="G1060" s="40"/>
      <c r="H1060" s="41"/>
      <c r="I1060" s="38"/>
      <c r="J1060" s="38"/>
      <c r="K1060" s="38"/>
      <c r="L1060" s="37"/>
    </row>
    <row r="1061" spans="2:12" x14ac:dyDescent="0.25">
      <c r="B1061" s="18"/>
      <c r="C1061" s="38"/>
      <c r="D1061" s="39"/>
      <c r="E1061" s="40"/>
      <c r="F1061" s="40"/>
      <c r="G1061" s="40"/>
      <c r="H1061" s="41"/>
      <c r="I1061" s="38"/>
      <c r="J1061" s="38"/>
      <c r="K1061" s="38"/>
      <c r="L1061" s="37"/>
    </row>
    <row r="1062" spans="2:12" x14ac:dyDescent="0.25">
      <c r="B1062" s="18"/>
      <c r="C1062" s="38"/>
      <c r="D1062" s="39"/>
      <c r="E1062" s="40"/>
      <c r="F1062" s="40"/>
      <c r="G1062" s="40"/>
      <c r="H1062" s="41"/>
      <c r="I1062" s="38"/>
      <c r="J1062" s="38"/>
      <c r="K1062" s="38"/>
      <c r="L1062" s="37"/>
    </row>
    <row r="1063" spans="2:12" x14ac:dyDescent="0.25">
      <c r="B1063" s="18"/>
      <c r="C1063" s="38"/>
      <c r="D1063" s="39"/>
      <c r="E1063" s="40"/>
      <c r="F1063" s="40"/>
      <c r="G1063" s="40"/>
      <c r="H1063" s="41"/>
      <c r="I1063" s="38"/>
      <c r="J1063" s="38"/>
      <c r="K1063" s="38"/>
      <c r="L1063" s="37"/>
    </row>
    <row r="1064" spans="2:12" x14ac:dyDescent="0.25">
      <c r="B1064" s="18"/>
      <c r="C1064" s="38"/>
      <c r="D1064" s="39"/>
      <c r="E1064" s="40"/>
      <c r="F1064" s="40"/>
      <c r="G1064" s="40"/>
      <c r="H1064" s="41"/>
      <c r="I1064" s="38"/>
      <c r="J1064" s="38"/>
      <c r="K1064" s="38"/>
      <c r="L1064" s="37"/>
    </row>
    <row r="1065" spans="2:12" x14ac:dyDescent="0.25">
      <c r="B1065" s="18"/>
      <c r="C1065" s="38"/>
      <c r="D1065" s="39"/>
      <c r="E1065" s="40"/>
      <c r="F1065" s="40"/>
      <c r="G1065" s="40"/>
      <c r="H1065" s="41"/>
      <c r="I1065" s="38"/>
      <c r="J1065" s="38"/>
      <c r="K1065" s="38"/>
      <c r="L1065" s="37"/>
    </row>
    <row r="1066" spans="2:12" x14ac:dyDescent="0.25">
      <c r="B1066" s="18"/>
      <c r="C1066" s="38"/>
      <c r="D1066" s="39"/>
      <c r="E1066" s="40"/>
      <c r="F1066" s="40"/>
      <c r="G1066" s="40"/>
      <c r="H1066" s="41"/>
      <c r="I1066" s="38"/>
      <c r="J1066" s="38"/>
      <c r="K1066" s="38"/>
      <c r="L1066" s="37"/>
    </row>
    <row r="1067" spans="2:12" x14ac:dyDescent="0.25">
      <c r="B1067" s="18"/>
      <c r="C1067" s="38"/>
      <c r="D1067" s="39"/>
      <c r="E1067" s="40"/>
      <c r="F1067" s="40"/>
      <c r="G1067" s="40"/>
      <c r="H1067" s="41"/>
      <c r="I1067" s="38"/>
      <c r="J1067" s="38"/>
      <c r="K1067" s="38"/>
      <c r="L1067" s="37"/>
    </row>
    <row r="1068" spans="2:12" x14ac:dyDescent="0.25">
      <c r="B1068" s="18"/>
      <c r="C1068" s="38"/>
      <c r="D1068" s="39"/>
      <c r="E1068" s="40"/>
      <c r="F1068" s="40"/>
      <c r="G1068" s="40"/>
      <c r="H1068" s="41"/>
      <c r="I1068" s="38"/>
      <c r="J1068" s="38"/>
      <c r="K1068" s="38"/>
      <c r="L1068" s="37"/>
    </row>
    <row r="1069" spans="2:12" x14ac:dyDescent="0.25">
      <c r="B1069" s="18"/>
      <c r="C1069" s="38"/>
      <c r="D1069" s="39"/>
      <c r="E1069" s="40"/>
      <c r="F1069" s="40"/>
      <c r="G1069" s="40"/>
      <c r="H1069" s="41"/>
      <c r="I1069" s="38"/>
      <c r="J1069" s="38"/>
      <c r="K1069" s="38"/>
      <c r="L1069" s="37"/>
    </row>
    <row r="1070" spans="2:12" x14ac:dyDescent="0.25">
      <c r="B1070" s="18"/>
      <c r="C1070" s="38"/>
      <c r="D1070" s="39"/>
      <c r="E1070" s="40"/>
      <c r="F1070" s="40"/>
      <c r="G1070" s="40"/>
      <c r="H1070" s="41"/>
      <c r="I1070" s="38"/>
      <c r="J1070" s="38"/>
      <c r="K1070" s="38"/>
      <c r="L1070" s="37"/>
    </row>
    <row r="1071" spans="2:12" x14ac:dyDescent="0.25">
      <c r="B1071" s="18"/>
      <c r="C1071" s="38"/>
      <c r="D1071" s="39"/>
      <c r="E1071" s="40"/>
      <c r="F1071" s="40"/>
      <c r="G1071" s="40"/>
      <c r="H1071" s="41"/>
      <c r="I1071" s="38"/>
      <c r="J1071" s="38"/>
      <c r="K1071" s="38"/>
      <c r="L1071" s="37"/>
    </row>
    <row r="1072" spans="2:12" x14ac:dyDescent="0.25">
      <c r="B1072" s="18"/>
      <c r="C1072" s="38"/>
      <c r="D1072" s="39"/>
      <c r="E1072" s="40"/>
      <c r="F1072" s="40"/>
      <c r="G1072" s="40"/>
      <c r="H1072" s="41"/>
      <c r="I1072" s="38"/>
      <c r="J1072" s="38"/>
      <c r="K1072" s="38"/>
      <c r="L1072" s="37"/>
    </row>
    <row r="1073" spans="2:12" x14ac:dyDescent="0.25">
      <c r="B1073" s="18"/>
      <c r="C1073" s="38"/>
      <c r="D1073" s="39"/>
      <c r="E1073" s="40"/>
      <c r="F1073" s="40"/>
      <c r="G1073" s="40"/>
      <c r="H1073" s="41"/>
      <c r="I1073" s="38"/>
      <c r="J1073" s="38"/>
      <c r="K1073" s="38"/>
      <c r="L1073" s="37"/>
    </row>
    <row r="1074" spans="2:12" x14ac:dyDescent="0.25">
      <c r="B1074" s="18"/>
      <c r="C1074" s="38"/>
      <c r="D1074" s="39"/>
      <c r="E1074" s="40"/>
      <c r="F1074" s="40"/>
      <c r="G1074" s="40"/>
      <c r="H1074" s="41"/>
      <c r="I1074" s="38"/>
      <c r="J1074" s="38"/>
      <c r="K1074" s="38"/>
      <c r="L1074" s="37"/>
    </row>
    <row r="1075" spans="2:12" x14ac:dyDescent="0.25">
      <c r="B1075" s="18"/>
      <c r="C1075" s="38"/>
      <c r="D1075" s="39"/>
      <c r="E1075" s="40"/>
      <c r="F1075" s="40"/>
      <c r="G1075" s="40"/>
      <c r="H1075" s="41"/>
      <c r="I1075" s="38"/>
      <c r="J1075" s="38"/>
      <c r="K1075" s="38"/>
      <c r="L1075" s="37"/>
    </row>
    <row r="1076" spans="2:12" x14ac:dyDescent="0.25">
      <c r="B1076" s="18"/>
      <c r="C1076" s="38"/>
      <c r="D1076" s="39"/>
      <c r="E1076" s="40"/>
      <c r="F1076" s="40"/>
      <c r="G1076" s="40"/>
      <c r="H1076" s="41"/>
      <c r="I1076" s="38"/>
      <c r="J1076" s="38"/>
      <c r="K1076" s="38"/>
      <c r="L1076" s="37"/>
    </row>
    <row r="1077" spans="2:12" x14ac:dyDescent="0.25">
      <c r="B1077" s="18"/>
      <c r="C1077" s="38"/>
      <c r="D1077" s="39"/>
      <c r="E1077" s="40"/>
      <c r="F1077" s="40"/>
      <c r="G1077" s="40"/>
      <c r="H1077" s="41"/>
      <c r="I1077" s="38"/>
      <c r="J1077" s="38"/>
      <c r="K1077" s="38"/>
      <c r="L1077" s="37"/>
    </row>
    <row r="1078" spans="2:12" x14ac:dyDescent="0.25">
      <c r="B1078" s="18"/>
      <c r="C1078" s="38"/>
      <c r="D1078" s="39"/>
      <c r="E1078" s="40"/>
      <c r="F1078" s="40"/>
      <c r="G1078" s="40"/>
      <c r="H1078" s="41"/>
      <c r="I1078" s="38"/>
      <c r="J1078" s="38"/>
      <c r="K1078" s="38"/>
      <c r="L1078" s="37"/>
    </row>
    <row r="1079" spans="2:12" x14ac:dyDescent="0.25">
      <c r="B1079" s="18"/>
      <c r="C1079" s="38"/>
      <c r="D1079" s="39"/>
      <c r="E1079" s="40"/>
      <c r="F1079" s="40"/>
      <c r="G1079" s="40"/>
      <c r="H1079" s="41"/>
      <c r="I1079" s="38"/>
      <c r="J1079" s="38"/>
      <c r="K1079" s="38"/>
      <c r="L1079" s="37"/>
    </row>
    <row r="1080" spans="2:12" x14ac:dyDescent="0.25">
      <c r="B1080" s="18"/>
      <c r="C1080" s="38"/>
      <c r="D1080" s="39"/>
      <c r="E1080" s="40"/>
      <c r="F1080" s="40"/>
      <c r="G1080" s="40"/>
      <c r="H1080" s="41"/>
      <c r="I1080" s="38"/>
      <c r="J1080" s="38"/>
      <c r="K1080" s="38"/>
      <c r="L1080" s="37"/>
    </row>
    <row r="1081" spans="2:12" x14ac:dyDescent="0.25">
      <c r="B1081" s="18"/>
      <c r="C1081" s="38"/>
      <c r="D1081" s="39"/>
      <c r="E1081" s="40"/>
      <c r="F1081" s="40"/>
      <c r="G1081" s="40"/>
      <c r="H1081" s="41"/>
      <c r="I1081" s="38"/>
      <c r="J1081" s="38"/>
      <c r="K1081" s="38"/>
      <c r="L1081" s="37"/>
    </row>
    <row r="1082" spans="2:12" x14ac:dyDescent="0.25">
      <c r="B1082" s="18"/>
      <c r="C1082" s="38"/>
      <c r="D1082" s="39"/>
      <c r="E1082" s="40"/>
      <c r="F1082" s="40"/>
      <c r="G1082" s="40"/>
      <c r="H1082" s="41"/>
      <c r="I1082" s="38"/>
      <c r="J1082" s="38"/>
      <c r="K1082" s="38"/>
      <c r="L1082" s="37"/>
    </row>
    <row r="1083" spans="2:12" x14ac:dyDescent="0.25">
      <c r="B1083" s="18"/>
      <c r="C1083" s="38"/>
      <c r="D1083" s="39"/>
      <c r="E1083" s="40"/>
      <c r="F1083" s="40"/>
      <c r="G1083" s="40"/>
      <c r="H1083" s="41"/>
      <c r="I1083" s="38"/>
      <c r="J1083" s="38"/>
      <c r="K1083" s="38"/>
      <c r="L1083" s="37"/>
    </row>
    <row r="1084" spans="2:12" x14ac:dyDescent="0.25">
      <c r="B1084" s="18"/>
      <c r="C1084" s="38"/>
      <c r="D1084" s="39"/>
      <c r="E1084" s="40"/>
      <c r="F1084" s="40"/>
      <c r="G1084" s="40"/>
      <c r="H1084" s="41"/>
      <c r="I1084" s="38"/>
      <c r="J1084" s="38"/>
      <c r="K1084" s="38"/>
      <c r="L1084" s="37"/>
    </row>
    <row r="1085" spans="2:12" x14ac:dyDescent="0.25">
      <c r="B1085" s="18"/>
      <c r="C1085" s="38"/>
      <c r="D1085" s="39"/>
      <c r="E1085" s="40"/>
      <c r="F1085" s="40"/>
      <c r="G1085" s="40"/>
      <c r="H1085" s="41"/>
      <c r="I1085" s="38"/>
      <c r="J1085" s="38"/>
      <c r="K1085" s="38"/>
      <c r="L1085" s="37"/>
    </row>
    <row r="1086" spans="2:12" x14ac:dyDescent="0.25">
      <c r="B1086" s="18"/>
      <c r="C1086" s="38"/>
      <c r="D1086" s="39"/>
      <c r="E1086" s="40"/>
      <c r="F1086" s="40"/>
      <c r="G1086" s="40"/>
      <c r="H1086" s="41"/>
      <c r="I1086" s="38"/>
      <c r="J1086" s="38"/>
      <c r="K1086" s="38"/>
      <c r="L1086" s="37"/>
    </row>
    <row r="1087" spans="2:12" x14ac:dyDescent="0.25">
      <c r="B1087" s="18"/>
      <c r="C1087" s="38"/>
      <c r="D1087" s="39"/>
      <c r="E1087" s="40"/>
      <c r="F1087" s="40"/>
      <c r="G1087" s="40"/>
      <c r="H1087" s="41"/>
      <c r="I1087" s="38"/>
      <c r="J1087" s="38"/>
      <c r="K1087" s="38"/>
      <c r="L1087" s="37"/>
    </row>
    <row r="1088" spans="2:12" x14ac:dyDescent="0.25">
      <c r="B1088" s="18"/>
      <c r="C1088" s="38"/>
      <c r="D1088" s="39"/>
      <c r="E1088" s="40"/>
      <c r="F1088" s="40"/>
      <c r="G1088" s="40"/>
      <c r="H1088" s="41"/>
      <c r="I1088" s="38"/>
      <c r="J1088" s="38"/>
      <c r="K1088" s="38"/>
      <c r="L1088" s="37"/>
    </row>
    <row r="1089" spans="2:12" x14ac:dyDescent="0.25">
      <c r="B1089" s="18"/>
      <c r="C1089" s="38"/>
      <c r="D1089" s="39"/>
      <c r="E1089" s="40"/>
      <c r="F1089" s="40"/>
      <c r="G1089" s="40"/>
      <c r="H1089" s="41"/>
      <c r="I1089" s="38"/>
      <c r="J1089" s="38"/>
      <c r="K1089" s="38"/>
      <c r="L1089" s="37"/>
    </row>
    <row r="1090" spans="2:12" x14ac:dyDescent="0.25">
      <c r="B1090" s="18"/>
      <c r="C1090" s="38"/>
      <c r="D1090" s="39"/>
      <c r="E1090" s="40"/>
      <c r="F1090" s="40"/>
      <c r="G1090" s="40"/>
      <c r="H1090" s="41"/>
      <c r="I1090" s="38"/>
      <c r="J1090" s="38"/>
      <c r="K1090" s="38"/>
      <c r="L1090" s="37"/>
    </row>
    <row r="1091" spans="2:12" x14ac:dyDescent="0.25">
      <c r="B1091" s="18"/>
      <c r="C1091" s="38"/>
      <c r="D1091" s="39"/>
      <c r="E1091" s="40"/>
      <c r="F1091" s="40"/>
      <c r="G1091" s="40"/>
      <c r="H1091" s="41"/>
      <c r="I1091" s="38"/>
      <c r="J1091" s="38"/>
      <c r="K1091" s="38"/>
      <c r="L1091" s="37"/>
    </row>
    <row r="1092" spans="2:12" x14ac:dyDescent="0.25">
      <c r="B1092" s="18"/>
      <c r="C1092" s="38"/>
      <c r="D1092" s="39"/>
      <c r="E1092" s="40"/>
      <c r="F1092" s="40"/>
      <c r="G1092" s="40"/>
      <c r="H1092" s="41"/>
      <c r="I1092" s="38"/>
      <c r="J1092" s="38"/>
      <c r="K1092" s="38"/>
      <c r="L1092" s="37"/>
    </row>
    <row r="1093" spans="2:12" x14ac:dyDescent="0.25">
      <c r="B1093" s="18"/>
      <c r="C1093" s="38"/>
      <c r="D1093" s="39"/>
      <c r="E1093" s="40"/>
      <c r="F1093" s="40"/>
      <c r="G1093" s="40"/>
      <c r="H1093" s="41"/>
      <c r="I1093" s="38"/>
      <c r="J1093" s="38"/>
      <c r="K1093" s="38"/>
      <c r="L1093" s="37"/>
    </row>
    <row r="1094" spans="2:12" x14ac:dyDescent="0.25">
      <c r="B1094" s="18"/>
      <c r="C1094" s="38"/>
      <c r="D1094" s="39"/>
      <c r="E1094" s="40"/>
      <c r="F1094" s="40"/>
      <c r="G1094" s="40"/>
      <c r="H1094" s="41"/>
      <c r="I1094" s="38"/>
      <c r="J1094" s="38"/>
      <c r="K1094" s="38"/>
      <c r="L1094" s="37"/>
    </row>
    <row r="1095" spans="2:12" x14ac:dyDescent="0.25">
      <c r="B1095" s="18"/>
      <c r="C1095" s="38"/>
      <c r="D1095" s="39"/>
      <c r="E1095" s="40"/>
      <c r="F1095" s="40"/>
      <c r="G1095" s="40"/>
      <c r="H1095" s="41"/>
      <c r="I1095" s="38"/>
      <c r="J1095" s="38"/>
      <c r="K1095" s="38"/>
      <c r="L1095" s="37"/>
    </row>
    <row r="1096" spans="2:12" x14ac:dyDescent="0.25">
      <c r="B1096" s="18"/>
      <c r="C1096" s="38"/>
      <c r="D1096" s="39"/>
      <c r="E1096" s="40"/>
      <c r="F1096" s="40"/>
      <c r="G1096" s="40"/>
      <c r="H1096" s="41"/>
      <c r="I1096" s="38"/>
      <c r="J1096" s="38"/>
      <c r="K1096" s="38"/>
      <c r="L1096" s="37"/>
    </row>
    <row r="1097" spans="2:12" x14ac:dyDescent="0.25">
      <c r="B1097" s="18"/>
      <c r="C1097" s="38"/>
      <c r="D1097" s="39"/>
      <c r="E1097" s="40"/>
      <c r="F1097" s="40"/>
      <c r="G1097" s="40"/>
      <c r="H1097" s="41"/>
      <c r="I1097" s="38"/>
      <c r="J1097" s="38"/>
      <c r="K1097" s="38"/>
      <c r="L1097" s="37"/>
    </row>
    <row r="1098" spans="2:12" x14ac:dyDescent="0.25">
      <c r="B1098" s="18"/>
      <c r="C1098" s="38"/>
      <c r="D1098" s="39"/>
      <c r="E1098" s="40"/>
      <c r="F1098" s="40"/>
      <c r="G1098" s="40"/>
      <c r="H1098" s="41"/>
      <c r="I1098" s="38"/>
      <c r="J1098" s="38"/>
      <c r="K1098" s="38"/>
      <c r="L1098" s="37"/>
    </row>
    <row r="1099" spans="2:12" x14ac:dyDescent="0.25">
      <c r="B1099" s="18"/>
      <c r="C1099" s="38"/>
      <c r="D1099" s="39"/>
      <c r="E1099" s="40"/>
      <c r="F1099" s="40"/>
      <c r="G1099" s="40"/>
      <c r="H1099" s="41"/>
      <c r="I1099" s="38"/>
      <c r="J1099" s="38"/>
      <c r="K1099" s="38"/>
      <c r="L1099" s="37"/>
    </row>
    <row r="1100" spans="2:12" x14ac:dyDescent="0.25">
      <c r="B1100" s="18"/>
      <c r="C1100" s="38"/>
      <c r="D1100" s="39"/>
      <c r="E1100" s="40"/>
      <c r="F1100" s="40"/>
      <c r="G1100" s="40"/>
      <c r="H1100" s="41"/>
      <c r="I1100" s="38"/>
      <c r="J1100" s="38"/>
      <c r="K1100" s="38"/>
      <c r="L1100" s="37"/>
    </row>
    <row r="1101" spans="2:12" x14ac:dyDescent="0.25">
      <c r="B1101" s="18"/>
      <c r="C1101" s="38"/>
      <c r="D1101" s="39"/>
      <c r="E1101" s="40"/>
      <c r="F1101" s="40"/>
      <c r="G1101" s="40"/>
      <c r="H1101" s="41"/>
      <c r="I1101" s="38"/>
      <c r="J1101" s="38"/>
      <c r="K1101" s="38"/>
      <c r="L1101" s="37"/>
    </row>
    <row r="1102" spans="2:12" x14ac:dyDescent="0.25">
      <c r="B1102" s="18"/>
      <c r="C1102" s="38"/>
      <c r="D1102" s="39"/>
      <c r="E1102" s="40"/>
      <c r="F1102" s="40"/>
      <c r="G1102" s="40"/>
      <c r="H1102" s="41"/>
      <c r="I1102" s="38"/>
      <c r="J1102" s="38"/>
      <c r="K1102" s="38"/>
      <c r="L1102" s="37"/>
    </row>
    <row r="1103" spans="2:12" x14ac:dyDescent="0.25">
      <c r="B1103" s="18"/>
      <c r="C1103" s="38"/>
      <c r="D1103" s="39"/>
      <c r="E1103" s="40"/>
      <c r="F1103" s="40"/>
      <c r="G1103" s="40"/>
      <c r="H1103" s="41"/>
      <c r="I1103" s="38"/>
      <c r="J1103" s="38"/>
      <c r="K1103" s="38"/>
      <c r="L1103" s="37"/>
    </row>
    <row r="1104" spans="2:12" x14ac:dyDescent="0.25">
      <c r="B1104" s="18"/>
      <c r="C1104" s="38"/>
      <c r="D1104" s="39"/>
      <c r="E1104" s="40"/>
      <c r="F1104" s="40"/>
      <c r="G1104" s="40"/>
      <c r="H1104" s="41"/>
      <c r="I1104" s="38"/>
      <c r="J1104" s="38"/>
      <c r="K1104" s="38"/>
      <c r="L1104" s="37"/>
    </row>
    <row r="1105" spans="2:12" x14ac:dyDescent="0.25">
      <c r="B1105" s="18"/>
      <c r="C1105" s="38"/>
      <c r="D1105" s="39"/>
      <c r="E1105" s="40"/>
      <c r="F1105" s="40"/>
      <c r="G1105" s="40"/>
      <c r="H1105" s="41"/>
      <c r="I1105" s="38"/>
      <c r="J1105" s="38"/>
      <c r="K1105" s="38"/>
      <c r="L1105" s="37"/>
    </row>
    <row r="1106" spans="2:12" x14ac:dyDescent="0.25">
      <c r="B1106" s="18"/>
      <c r="C1106" s="38"/>
      <c r="D1106" s="39"/>
      <c r="E1106" s="40"/>
      <c r="F1106" s="40"/>
      <c r="G1106" s="40"/>
      <c r="H1106" s="41"/>
      <c r="I1106" s="38"/>
      <c r="J1106" s="38"/>
      <c r="K1106" s="38"/>
      <c r="L1106" s="37"/>
    </row>
    <row r="1107" spans="2:12" x14ac:dyDescent="0.25">
      <c r="B1107" s="18"/>
      <c r="C1107" s="38"/>
      <c r="D1107" s="39"/>
      <c r="E1107" s="40"/>
      <c r="F1107" s="40"/>
      <c r="G1107" s="40"/>
      <c r="H1107" s="41"/>
      <c r="I1107" s="38"/>
      <c r="J1107" s="38"/>
      <c r="K1107" s="38"/>
      <c r="L1107" s="37"/>
    </row>
    <row r="1108" spans="2:12" x14ac:dyDescent="0.25">
      <c r="B1108" s="18"/>
      <c r="C1108" s="38"/>
      <c r="D1108" s="39"/>
      <c r="E1108" s="40"/>
      <c r="F1108" s="40"/>
      <c r="G1108" s="40"/>
      <c r="H1108" s="41"/>
      <c r="I1108" s="38"/>
      <c r="J1108" s="38"/>
      <c r="K1108" s="38"/>
      <c r="L1108" s="37"/>
    </row>
    <row r="1109" spans="2:12" x14ac:dyDescent="0.25">
      <c r="B1109" s="18"/>
      <c r="C1109" s="38"/>
      <c r="D1109" s="39"/>
      <c r="E1109" s="40"/>
      <c r="F1109" s="40"/>
      <c r="G1109" s="40"/>
      <c r="H1109" s="41"/>
      <c r="I1109" s="38"/>
      <c r="J1109" s="38"/>
      <c r="K1109" s="38"/>
      <c r="L1109" s="37"/>
    </row>
    <row r="1110" spans="2:12" x14ac:dyDescent="0.25">
      <c r="B1110" s="18"/>
      <c r="C1110" s="38"/>
      <c r="D1110" s="39"/>
      <c r="E1110" s="40"/>
      <c r="F1110" s="40"/>
      <c r="G1110" s="40"/>
      <c r="H1110" s="41"/>
      <c r="I1110" s="38"/>
      <c r="J1110" s="38"/>
      <c r="K1110" s="38"/>
      <c r="L1110" s="37"/>
    </row>
    <row r="1111" spans="2:12" x14ac:dyDescent="0.25">
      <c r="B1111" s="18"/>
      <c r="C1111" s="38"/>
      <c r="D1111" s="39"/>
      <c r="E1111" s="40"/>
      <c r="F1111" s="40"/>
      <c r="G1111" s="40"/>
      <c r="H1111" s="41"/>
      <c r="I1111" s="38"/>
      <c r="J1111" s="38"/>
      <c r="K1111" s="38"/>
      <c r="L1111" s="37"/>
    </row>
    <row r="1112" spans="2:12" x14ac:dyDescent="0.25">
      <c r="B1112" s="18"/>
      <c r="C1112" s="38"/>
      <c r="D1112" s="39"/>
      <c r="E1112" s="40"/>
      <c r="F1112" s="40"/>
      <c r="G1112" s="40"/>
      <c r="H1112" s="41"/>
      <c r="I1112" s="38"/>
      <c r="J1112" s="38"/>
      <c r="K1112" s="38"/>
      <c r="L1112" s="37"/>
    </row>
    <row r="1113" spans="2:12" x14ac:dyDescent="0.25">
      <c r="B1113" s="18"/>
      <c r="C1113" s="38"/>
      <c r="D1113" s="39"/>
      <c r="E1113" s="40"/>
      <c r="F1113" s="40"/>
      <c r="G1113" s="40"/>
      <c r="H1113" s="41"/>
      <c r="I1113" s="38"/>
      <c r="J1113" s="38"/>
      <c r="K1113" s="38"/>
      <c r="L1113" s="37"/>
    </row>
    <row r="1114" spans="2:12" x14ac:dyDescent="0.25">
      <c r="B1114" s="18"/>
      <c r="C1114" s="38"/>
      <c r="D1114" s="39"/>
      <c r="E1114" s="40"/>
      <c r="F1114" s="40"/>
      <c r="G1114" s="40"/>
      <c r="H1114" s="41"/>
      <c r="I1114" s="38"/>
      <c r="J1114" s="38"/>
      <c r="K1114" s="38"/>
      <c r="L1114" s="37"/>
    </row>
    <row r="1115" spans="2:12" x14ac:dyDescent="0.25">
      <c r="B1115" s="18"/>
      <c r="C1115" s="38"/>
      <c r="D1115" s="39"/>
      <c r="E1115" s="40"/>
      <c r="F1115" s="40"/>
      <c r="G1115" s="40"/>
      <c r="H1115" s="41"/>
      <c r="I1115" s="38"/>
      <c r="J1115" s="38"/>
      <c r="K1115" s="38"/>
      <c r="L1115" s="37"/>
    </row>
    <row r="1116" spans="2:12" x14ac:dyDescent="0.25">
      <c r="B1116" s="18"/>
      <c r="C1116" s="38"/>
      <c r="D1116" s="39"/>
      <c r="E1116" s="40"/>
      <c r="F1116" s="40"/>
      <c r="G1116" s="40"/>
      <c r="H1116" s="41"/>
      <c r="I1116" s="38"/>
      <c r="J1116" s="38"/>
      <c r="K1116" s="38"/>
      <c r="L1116" s="37"/>
    </row>
    <row r="1117" spans="2:12" x14ac:dyDescent="0.25">
      <c r="B1117" s="18"/>
      <c r="C1117" s="38"/>
      <c r="D1117" s="39"/>
      <c r="E1117" s="40"/>
      <c r="F1117" s="40"/>
      <c r="G1117" s="40"/>
      <c r="H1117" s="41"/>
      <c r="I1117" s="38"/>
      <c r="J1117" s="38"/>
      <c r="K1117" s="38"/>
      <c r="L1117" s="37"/>
    </row>
    <row r="1118" spans="2:12" x14ac:dyDescent="0.25">
      <c r="B1118" s="18"/>
      <c r="C1118" s="38"/>
      <c r="D1118" s="39"/>
      <c r="E1118" s="40"/>
      <c r="F1118" s="40"/>
      <c r="G1118" s="40"/>
      <c r="H1118" s="41"/>
      <c r="I1118" s="38"/>
      <c r="J1118" s="38"/>
      <c r="K1118" s="38"/>
      <c r="L1118" s="37"/>
    </row>
    <row r="1119" spans="2:12" x14ac:dyDescent="0.25">
      <c r="B1119" s="18"/>
      <c r="C1119" s="38"/>
      <c r="D1119" s="39"/>
      <c r="E1119" s="40"/>
      <c r="F1119" s="40"/>
      <c r="G1119" s="40"/>
      <c r="H1119" s="41"/>
      <c r="I1119" s="38"/>
      <c r="J1119" s="38"/>
      <c r="K1119" s="38"/>
      <c r="L1119" s="37"/>
    </row>
    <row r="1120" spans="2:12" x14ac:dyDescent="0.25">
      <c r="B1120" s="18"/>
      <c r="C1120" s="38"/>
      <c r="D1120" s="39"/>
      <c r="E1120" s="40"/>
      <c r="F1120" s="40"/>
      <c r="G1120" s="40"/>
      <c r="H1120" s="41"/>
      <c r="I1120" s="38"/>
      <c r="J1120" s="38"/>
      <c r="K1120" s="38"/>
      <c r="L1120" s="37"/>
    </row>
    <row r="1121" spans="2:12" x14ac:dyDescent="0.25">
      <c r="B1121" s="18"/>
      <c r="C1121" s="38"/>
      <c r="D1121" s="39"/>
      <c r="E1121" s="40"/>
      <c r="F1121" s="40"/>
      <c r="G1121" s="40"/>
      <c r="H1121" s="41"/>
      <c r="I1121" s="38"/>
      <c r="J1121" s="38"/>
      <c r="K1121" s="38"/>
      <c r="L1121" s="37"/>
    </row>
    <row r="1122" spans="2:12" x14ac:dyDescent="0.25">
      <c r="B1122" s="18"/>
      <c r="C1122" s="38"/>
      <c r="D1122" s="39"/>
      <c r="E1122" s="40"/>
      <c r="F1122" s="40"/>
      <c r="G1122" s="40"/>
      <c r="H1122" s="41"/>
      <c r="I1122" s="38"/>
      <c r="J1122" s="38"/>
      <c r="K1122" s="38"/>
      <c r="L1122" s="37"/>
    </row>
    <row r="1123" spans="2:12" x14ac:dyDescent="0.25">
      <c r="B1123" s="18"/>
      <c r="C1123" s="38"/>
      <c r="D1123" s="39"/>
      <c r="E1123" s="40"/>
      <c r="F1123" s="40"/>
      <c r="G1123" s="40"/>
      <c r="H1123" s="41"/>
      <c r="I1123" s="38"/>
      <c r="J1123" s="38"/>
      <c r="K1123" s="38"/>
      <c r="L1123" s="37"/>
    </row>
    <row r="1124" spans="2:12" x14ac:dyDescent="0.25">
      <c r="B1124" s="18"/>
      <c r="C1124" s="38"/>
      <c r="D1124" s="39"/>
      <c r="E1124" s="40"/>
      <c r="F1124" s="40"/>
      <c r="G1124" s="40"/>
      <c r="H1124" s="41"/>
      <c r="I1124" s="38"/>
      <c r="J1124" s="38"/>
      <c r="K1124" s="38"/>
      <c r="L1124" s="37"/>
    </row>
    <row r="1125" spans="2:12" x14ac:dyDescent="0.25">
      <c r="B1125" s="18"/>
      <c r="C1125" s="38"/>
      <c r="D1125" s="39"/>
      <c r="E1125" s="40"/>
      <c r="F1125" s="40"/>
      <c r="G1125" s="40"/>
      <c r="H1125" s="41"/>
      <c r="I1125" s="38"/>
      <c r="J1125" s="38"/>
      <c r="K1125" s="38"/>
      <c r="L1125" s="37"/>
    </row>
    <row r="1126" spans="2:12" x14ac:dyDescent="0.25">
      <c r="B1126" s="18"/>
      <c r="C1126" s="38"/>
      <c r="D1126" s="39"/>
      <c r="E1126" s="40"/>
      <c r="F1126" s="40"/>
      <c r="G1126" s="40"/>
      <c r="H1126" s="41"/>
      <c r="I1126" s="38"/>
      <c r="J1126" s="38"/>
      <c r="K1126" s="38"/>
      <c r="L1126" s="37"/>
    </row>
    <row r="1127" spans="2:12" x14ac:dyDescent="0.25">
      <c r="B1127" s="18"/>
      <c r="C1127" s="38"/>
      <c r="D1127" s="39"/>
      <c r="E1127" s="40"/>
      <c r="F1127" s="40"/>
      <c r="G1127" s="40"/>
      <c r="H1127" s="41"/>
      <c r="I1127" s="38"/>
      <c r="J1127" s="38"/>
      <c r="K1127" s="38"/>
      <c r="L1127" s="37"/>
    </row>
    <row r="1128" spans="2:12" x14ac:dyDescent="0.25">
      <c r="B1128" s="18"/>
      <c r="C1128" s="38"/>
      <c r="D1128" s="39"/>
      <c r="E1128" s="40"/>
      <c r="F1128" s="40"/>
      <c r="G1128" s="40"/>
      <c r="H1128" s="41"/>
      <c r="I1128" s="38"/>
      <c r="J1128" s="38"/>
      <c r="K1128" s="38"/>
      <c r="L1128" s="37"/>
    </row>
    <row r="1129" spans="2:12" x14ac:dyDescent="0.25">
      <c r="B1129" s="18"/>
      <c r="C1129" s="38"/>
      <c r="D1129" s="39"/>
      <c r="E1129" s="40"/>
      <c r="F1129" s="40"/>
      <c r="G1129" s="40"/>
      <c r="H1129" s="41"/>
      <c r="I1129" s="38"/>
      <c r="J1129" s="38"/>
      <c r="K1129" s="38"/>
      <c r="L1129" s="37"/>
    </row>
    <row r="1130" spans="2:12" x14ac:dyDescent="0.25">
      <c r="B1130" s="18"/>
      <c r="C1130" s="38"/>
      <c r="D1130" s="39"/>
      <c r="E1130" s="40"/>
      <c r="F1130" s="40"/>
      <c r="G1130" s="40"/>
      <c r="H1130" s="41"/>
      <c r="I1130" s="38"/>
      <c r="J1130" s="38"/>
      <c r="K1130" s="38"/>
      <c r="L1130" s="37"/>
    </row>
    <row r="1131" spans="2:12" x14ac:dyDescent="0.25">
      <c r="B1131" s="18"/>
      <c r="C1131" s="38"/>
      <c r="D1131" s="39"/>
      <c r="E1131" s="40"/>
      <c r="F1131" s="40"/>
      <c r="G1131" s="40"/>
      <c r="H1131" s="41"/>
      <c r="I1131" s="38"/>
      <c r="J1131" s="38"/>
      <c r="K1131" s="38"/>
      <c r="L1131" s="37"/>
    </row>
    <row r="1132" spans="2:12" x14ac:dyDescent="0.25">
      <c r="B1132" s="18"/>
      <c r="C1132" s="38"/>
      <c r="D1132" s="39"/>
      <c r="E1132" s="40"/>
      <c r="F1132" s="40"/>
      <c r="G1132" s="40"/>
      <c r="H1132" s="41"/>
      <c r="I1132" s="38"/>
      <c r="J1132" s="38"/>
      <c r="K1132" s="38"/>
      <c r="L1132" s="37"/>
    </row>
    <row r="1133" spans="2:12" x14ac:dyDescent="0.25">
      <c r="B1133" s="18"/>
      <c r="C1133" s="38"/>
      <c r="D1133" s="39"/>
      <c r="E1133" s="40"/>
      <c r="F1133" s="40"/>
      <c r="G1133" s="40"/>
      <c r="H1133" s="41"/>
      <c r="I1133" s="38"/>
      <c r="J1133" s="38"/>
      <c r="K1133" s="38"/>
      <c r="L1133" s="37"/>
    </row>
    <row r="1134" spans="2:12" x14ac:dyDescent="0.25">
      <c r="B1134" s="18"/>
      <c r="C1134" s="38"/>
      <c r="D1134" s="39"/>
      <c r="E1134" s="40"/>
      <c r="F1134" s="40"/>
      <c r="G1134" s="40"/>
      <c r="H1134" s="41"/>
      <c r="I1134" s="38"/>
      <c r="J1134" s="38"/>
      <c r="K1134" s="38"/>
      <c r="L1134" s="37"/>
    </row>
    <row r="1135" spans="2:12" x14ac:dyDescent="0.25">
      <c r="B1135" s="18"/>
      <c r="C1135" s="38"/>
      <c r="D1135" s="39"/>
      <c r="E1135" s="40"/>
      <c r="F1135" s="40"/>
      <c r="G1135" s="40"/>
      <c r="H1135" s="41"/>
      <c r="I1135" s="38"/>
      <c r="J1135" s="38"/>
      <c r="K1135" s="38"/>
      <c r="L1135" s="37"/>
    </row>
    <row r="1136" spans="2:12" x14ac:dyDescent="0.25">
      <c r="B1136" s="18"/>
      <c r="C1136" s="38"/>
      <c r="D1136" s="39"/>
      <c r="E1136" s="40"/>
      <c r="F1136" s="40"/>
      <c r="G1136" s="40"/>
      <c r="H1136" s="41"/>
      <c r="I1136" s="38"/>
      <c r="J1136" s="38"/>
      <c r="K1136" s="38"/>
      <c r="L1136" s="37"/>
    </row>
    <row r="1137" spans="2:12" x14ac:dyDescent="0.25">
      <c r="B1137" s="18"/>
      <c r="C1137" s="38"/>
      <c r="D1137" s="39"/>
      <c r="E1137" s="40"/>
      <c r="F1137" s="40"/>
      <c r="G1137" s="40"/>
      <c r="H1137" s="41"/>
      <c r="I1137" s="38"/>
      <c r="J1137" s="38"/>
      <c r="K1137" s="38"/>
      <c r="L1137" s="37"/>
    </row>
    <row r="1138" spans="2:12" x14ac:dyDescent="0.25">
      <c r="B1138" s="18"/>
      <c r="C1138" s="38"/>
      <c r="D1138" s="39"/>
      <c r="E1138" s="40"/>
      <c r="F1138" s="40"/>
      <c r="G1138" s="40"/>
      <c r="H1138" s="41"/>
      <c r="I1138" s="38"/>
      <c r="J1138" s="38"/>
      <c r="K1138" s="38"/>
      <c r="L1138" s="37"/>
    </row>
    <row r="1139" spans="2:12" x14ac:dyDescent="0.25">
      <c r="B1139" s="18"/>
      <c r="C1139" s="38"/>
      <c r="D1139" s="39"/>
      <c r="E1139" s="40"/>
      <c r="F1139" s="40"/>
      <c r="G1139" s="40"/>
      <c r="H1139" s="41"/>
      <c r="I1139" s="38"/>
      <c r="J1139" s="38"/>
      <c r="K1139" s="38"/>
      <c r="L1139" s="37"/>
    </row>
    <row r="1140" spans="2:12" x14ac:dyDescent="0.25">
      <c r="B1140" s="18"/>
      <c r="C1140" s="38"/>
      <c r="D1140" s="39"/>
      <c r="E1140" s="40"/>
      <c r="F1140" s="40"/>
      <c r="G1140" s="40"/>
      <c r="H1140" s="41"/>
      <c r="I1140" s="38"/>
      <c r="J1140" s="38"/>
      <c r="K1140" s="38"/>
      <c r="L1140" s="37"/>
    </row>
    <row r="1141" spans="2:12" x14ac:dyDescent="0.25">
      <c r="B1141" s="18"/>
      <c r="C1141" s="38"/>
      <c r="D1141" s="39"/>
      <c r="E1141" s="40"/>
      <c r="F1141" s="40"/>
      <c r="G1141" s="40"/>
      <c r="H1141" s="41"/>
      <c r="I1141" s="38"/>
      <c r="J1141" s="38"/>
      <c r="K1141" s="38"/>
      <c r="L1141" s="37"/>
    </row>
    <row r="1142" spans="2:12" x14ac:dyDescent="0.25">
      <c r="B1142" s="18"/>
      <c r="C1142" s="38"/>
      <c r="D1142" s="39"/>
      <c r="E1142" s="40"/>
      <c r="F1142" s="40"/>
      <c r="G1142" s="40"/>
      <c r="H1142" s="41"/>
      <c r="I1142" s="38"/>
      <c r="J1142" s="38"/>
      <c r="K1142" s="38"/>
      <c r="L1142" s="37"/>
    </row>
    <row r="1143" spans="2:12" x14ac:dyDescent="0.25">
      <c r="B1143" s="18"/>
      <c r="C1143" s="38"/>
      <c r="D1143" s="39"/>
      <c r="E1143" s="40"/>
      <c r="F1143" s="40"/>
      <c r="G1143" s="40"/>
      <c r="H1143" s="41"/>
      <c r="I1143" s="38"/>
      <c r="J1143" s="38"/>
      <c r="K1143" s="38"/>
      <c r="L1143" s="37"/>
    </row>
    <row r="1144" spans="2:12" x14ac:dyDescent="0.25">
      <c r="B1144" s="18"/>
      <c r="C1144" s="38"/>
      <c r="D1144" s="39"/>
      <c r="E1144" s="40"/>
      <c r="F1144" s="40"/>
      <c r="G1144" s="40"/>
      <c r="H1144" s="41"/>
      <c r="I1144" s="38"/>
      <c r="J1144" s="38"/>
      <c r="K1144" s="38"/>
      <c r="L1144" s="37"/>
    </row>
    <row r="1145" spans="2:12" x14ac:dyDescent="0.25">
      <c r="B1145" s="18"/>
      <c r="C1145" s="38"/>
      <c r="D1145" s="39"/>
      <c r="E1145" s="40"/>
      <c r="F1145" s="40"/>
      <c r="G1145" s="40"/>
      <c r="H1145" s="41"/>
      <c r="I1145" s="38"/>
      <c r="J1145" s="38"/>
      <c r="K1145" s="38"/>
      <c r="L1145" s="37"/>
    </row>
    <row r="1146" spans="2:12" x14ac:dyDescent="0.25">
      <c r="B1146" s="18"/>
      <c r="C1146" s="38"/>
      <c r="D1146" s="39"/>
      <c r="E1146" s="40"/>
      <c r="F1146" s="40"/>
      <c r="G1146" s="40"/>
      <c r="H1146" s="41"/>
      <c r="I1146" s="38"/>
      <c r="J1146" s="38"/>
      <c r="K1146" s="38"/>
      <c r="L1146" s="37"/>
    </row>
    <row r="1147" spans="2:12" x14ac:dyDescent="0.25">
      <c r="B1147" s="18"/>
      <c r="C1147" s="38"/>
      <c r="D1147" s="39"/>
      <c r="E1147" s="40"/>
      <c r="F1147" s="40"/>
      <c r="G1147" s="40"/>
      <c r="H1147" s="41"/>
      <c r="I1147" s="38"/>
      <c r="J1147" s="38"/>
      <c r="K1147" s="38"/>
      <c r="L1147" s="37"/>
    </row>
    <row r="1148" spans="2:12" x14ac:dyDescent="0.25">
      <c r="B1148" s="18"/>
      <c r="C1148" s="38"/>
      <c r="D1148" s="39"/>
      <c r="E1148" s="40"/>
      <c r="F1148" s="40"/>
      <c r="G1148" s="40"/>
      <c r="H1148" s="41"/>
      <c r="I1148" s="38"/>
      <c r="J1148" s="38"/>
      <c r="K1148" s="38"/>
      <c r="L1148" s="37"/>
    </row>
    <row r="1149" spans="2:12" x14ac:dyDescent="0.25">
      <c r="B1149" s="18"/>
      <c r="C1149" s="38"/>
      <c r="D1149" s="39"/>
      <c r="E1149" s="40"/>
      <c r="F1149" s="40"/>
      <c r="G1149" s="40"/>
      <c r="H1149" s="41"/>
      <c r="I1149" s="38"/>
      <c r="J1149" s="38"/>
      <c r="K1149" s="38"/>
      <c r="L1149" s="37"/>
    </row>
    <row r="1150" spans="2:12" x14ac:dyDescent="0.25">
      <c r="B1150" s="18"/>
      <c r="C1150" s="38"/>
      <c r="D1150" s="39"/>
      <c r="E1150" s="40"/>
      <c r="F1150" s="40"/>
      <c r="G1150" s="40"/>
      <c r="H1150" s="41"/>
      <c r="I1150" s="38"/>
      <c r="J1150" s="38"/>
      <c r="K1150" s="38"/>
      <c r="L1150" s="37"/>
    </row>
    <row r="1151" spans="2:12" x14ac:dyDescent="0.25">
      <c r="B1151" s="18"/>
      <c r="C1151" s="38"/>
      <c r="D1151" s="39"/>
      <c r="E1151" s="40"/>
      <c r="F1151" s="40"/>
      <c r="G1151" s="40"/>
      <c r="H1151" s="41"/>
      <c r="I1151" s="38"/>
      <c r="J1151" s="38"/>
      <c r="K1151" s="38"/>
      <c r="L1151" s="37"/>
    </row>
    <row r="1152" spans="2:12" x14ac:dyDescent="0.25">
      <c r="B1152" s="18"/>
      <c r="C1152" s="38"/>
      <c r="D1152" s="39"/>
      <c r="E1152" s="40"/>
      <c r="F1152" s="40"/>
      <c r="G1152" s="40"/>
      <c r="H1152" s="41"/>
      <c r="I1152" s="38"/>
      <c r="J1152" s="38"/>
      <c r="K1152" s="38"/>
      <c r="L1152" s="37"/>
    </row>
    <row r="1153" spans="2:12" x14ac:dyDescent="0.25">
      <c r="B1153" s="18"/>
      <c r="C1153" s="38"/>
      <c r="D1153" s="39"/>
      <c r="E1153" s="40"/>
      <c r="F1153" s="40"/>
      <c r="G1153" s="40"/>
      <c r="H1153" s="41"/>
      <c r="I1153" s="38"/>
      <c r="J1153" s="38"/>
      <c r="K1153" s="38"/>
      <c r="L1153" s="37"/>
    </row>
    <row r="1154" spans="2:12" x14ac:dyDescent="0.25">
      <c r="B1154" s="18"/>
      <c r="C1154" s="38"/>
      <c r="D1154" s="39"/>
      <c r="E1154" s="40"/>
      <c r="F1154" s="40"/>
      <c r="G1154" s="40"/>
      <c r="H1154" s="41"/>
      <c r="I1154" s="38"/>
      <c r="J1154" s="38"/>
      <c r="K1154" s="38"/>
      <c r="L1154" s="37"/>
    </row>
    <row r="1155" spans="2:12" x14ac:dyDescent="0.25">
      <c r="B1155" s="18"/>
      <c r="C1155" s="38"/>
      <c r="D1155" s="39"/>
      <c r="E1155" s="40"/>
      <c r="F1155" s="40"/>
      <c r="G1155" s="40"/>
      <c r="H1155" s="41"/>
      <c r="I1155" s="38"/>
      <c r="J1155" s="38"/>
      <c r="K1155" s="38"/>
      <c r="L1155" s="37"/>
    </row>
    <row r="1156" spans="2:12" x14ac:dyDescent="0.25">
      <c r="B1156" s="18"/>
      <c r="C1156" s="38"/>
      <c r="D1156" s="39"/>
      <c r="E1156" s="40"/>
      <c r="F1156" s="40"/>
      <c r="G1156" s="40"/>
      <c r="H1156" s="41"/>
      <c r="I1156" s="38"/>
      <c r="J1156" s="38"/>
      <c r="K1156" s="38"/>
      <c r="L1156" s="37"/>
    </row>
    <row r="1157" spans="2:12" x14ac:dyDescent="0.25">
      <c r="B1157" s="18"/>
      <c r="C1157" s="38"/>
      <c r="D1157" s="39"/>
      <c r="E1157" s="40"/>
      <c r="F1157" s="40"/>
      <c r="G1157" s="40"/>
      <c r="H1157" s="41"/>
      <c r="I1157" s="38"/>
      <c r="J1157" s="38"/>
      <c r="K1157" s="38"/>
      <c r="L1157" s="37"/>
    </row>
    <row r="1158" spans="2:12" x14ac:dyDescent="0.25">
      <c r="B1158" s="18"/>
      <c r="C1158" s="38"/>
      <c r="D1158" s="39"/>
      <c r="E1158" s="40"/>
      <c r="F1158" s="40"/>
      <c r="G1158" s="40"/>
      <c r="H1158" s="41"/>
      <c r="I1158" s="38"/>
      <c r="J1158" s="38"/>
      <c r="K1158" s="38"/>
      <c r="L1158" s="37"/>
    </row>
    <row r="1159" spans="2:12" x14ac:dyDescent="0.25">
      <c r="B1159" s="18"/>
      <c r="C1159" s="38"/>
      <c r="D1159" s="39"/>
      <c r="E1159" s="40"/>
      <c r="F1159" s="40"/>
      <c r="G1159" s="40"/>
      <c r="H1159" s="41"/>
      <c r="I1159" s="38"/>
      <c r="J1159" s="38"/>
      <c r="K1159" s="38"/>
      <c r="L1159" s="37"/>
    </row>
    <row r="1160" spans="2:12" x14ac:dyDescent="0.25">
      <c r="B1160" s="18"/>
      <c r="C1160" s="38"/>
      <c r="D1160" s="39"/>
      <c r="E1160" s="40"/>
      <c r="F1160" s="40"/>
      <c r="G1160" s="40"/>
      <c r="H1160" s="41"/>
      <c r="I1160" s="38"/>
      <c r="J1160" s="38"/>
      <c r="K1160" s="38"/>
      <c r="L1160" s="37"/>
    </row>
    <row r="1161" spans="2:12" x14ac:dyDescent="0.25">
      <c r="B1161" s="18"/>
      <c r="C1161" s="38"/>
      <c r="D1161" s="39"/>
      <c r="E1161" s="40"/>
      <c r="F1161" s="40"/>
      <c r="G1161" s="40"/>
      <c r="H1161" s="41"/>
      <c r="I1161" s="38"/>
      <c r="J1161" s="38"/>
      <c r="K1161" s="38"/>
      <c r="L1161" s="37"/>
    </row>
    <row r="1162" spans="2:12" x14ac:dyDescent="0.25">
      <c r="B1162" s="18"/>
      <c r="C1162" s="38"/>
      <c r="D1162" s="39"/>
      <c r="E1162" s="40"/>
      <c r="F1162" s="40"/>
      <c r="G1162" s="40"/>
      <c r="H1162" s="41"/>
      <c r="I1162" s="38"/>
      <c r="J1162" s="38"/>
      <c r="K1162" s="38"/>
      <c r="L1162" s="37"/>
    </row>
    <row r="1163" spans="2:12" x14ac:dyDescent="0.25">
      <c r="B1163" s="18"/>
      <c r="C1163" s="38"/>
      <c r="D1163" s="39"/>
      <c r="E1163" s="40"/>
      <c r="F1163" s="40"/>
      <c r="G1163" s="40"/>
      <c r="H1163" s="41"/>
      <c r="I1163" s="38"/>
      <c r="J1163" s="38"/>
      <c r="K1163" s="38"/>
      <c r="L1163" s="37"/>
    </row>
    <row r="1164" spans="2:12" x14ac:dyDescent="0.25">
      <c r="B1164" s="18"/>
      <c r="C1164" s="38"/>
      <c r="D1164" s="39"/>
      <c r="E1164" s="40"/>
      <c r="F1164" s="40"/>
      <c r="G1164" s="40"/>
      <c r="H1164" s="41"/>
      <c r="I1164" s="38"/>
      <c r="J1164" s="38"/>
      <c r="K1164" s="38"/>
      <c r="L1164" s="37"/>
    </row>
    <row r="1165" spans="2:12" x14ac:dyDescent="0.25">
      <c r="B1165" s="18"/>
      <c r="C1165" s="38"/>
      <c r="D1165" s="39"/>
      <c r="E1165" s="40"/>
      <c r="F1165" s="40"/>
      <c r="G1165" s="40"/>
      <c r="H1165" s="41"/>
      <c r="I1165" s="38"/>
      <c r="J1165" s="38"/>
      <c r="K1165" s="38"/>
      <c r="L1165" s="37"/>
    </row>
    <row r="1166" spans="2:12" x14ac:dyDescent="0.25">
      <c r="B1166" s="18"/>
      <c r="C1166" s="38"/>
      <c r="D1166" s="39"/>
      <c r="E1166" s="40"/>
      <c r="F1166" s="40"/>
      <c r="G1166" s="40"/>
      <c r="H1166" s="41"/>
      <c r="I1166" s="38"/>
      <c r="J1166" s="38"/>
      <c r="K1166" s="38"/>
      <c r="L1166" s="37"/>
    </row>
    <row r="1167" spans="2:12" x14ac:dyDescent="0.25">
      <c r="B1167" s="18"/>
      <c r="C1167" s="38"/>
      <c r="D1167" s="39"/>
      <c r="E1167" s="40"/>
      <c r="F1167" s="40"/>
      <c r="G1167" s="40"/>
      <c r="H1167" s="41"/>
      <c r="I1167" s="38"/>
      <c r="J1167" s="38"/>
      <c r="K1167" s="38"/>
      <c r="L1167" s="37"/>
    </row>
    <row r="1168" spans="2:12" x14ac:dyDescent="0.25">
      <c r="B1168" s="18"/>
      <c r="C1168" s="38"/>
      <c r="D1168" s="39"/>
      <c r="E1168" s="40"/>
      <c r="F1168" s="40"/>
      <c r="G1168" s="40"/>
      <c r="H1168" s="41"/>
      <c r="I1168" s="38"/>
      <c r="J1168" s="38"/>
      <c r="K1168" s="38"/>
      <c r="L1168" s="37"/>
    </row>
    <row r="1169" spans="2:12" x14ac:dyDescent="0.25">
      <c r="B1169" s="18"/>
      <c r="C1169" s="38"/>
      <c r="D1169" s="39"/>
      <c r="E1169" s="40"/>
      <c r="F1169" s="40"/>
      <c r="G1169" s="40"/>
      <c r="H1169" s="41"/>
      <c r="I1169" s="38"/>
      <c r="J1169" s="38"/>
      <c r="K1169" s="38"/>
      <c r="L1169" s="37"/>
    </row>
    <row r="1170" spans="2:12" x14ac:dyDescent="0.25">
      <c r="B1170" s="18"/>
      <c r="C1170" s="38"/>
      <c r="D1170" s="39"/>
      <c r="E1170" s="40"/>
      <c r="F1170" s="40"/>
      <c r="G1170" s="40"/>
      <c r="H1170" s="41"/>
      <c r="I1170" s="38"/>
      <c r="J1170" s="38"/>
      <c r="K1170" s="38"/>
      <c r="L1170" s="37"/>
    </row>
    <row r="1171" spans="2:12" x14ac:dyDescent="0.25">
      <c r="B1171" s="18"/>
      <c r="C1171" s="38"/>
      <c r="D1171" s="39"/>
      <c r="E1171" s="40"/>
      <c r="F1171" s="40"/>
      <c r="G1171" s="40"/>
      <c r="H1171" s="41"/>
      <c r="I1171" s="38"/>
      <c r="J1171" s="38"/>
      <c r="K1171" s="38"/>
      <c r="L1171" s="37"/>
    </row>
    <row r="1172" spans="2:12" x14ac:dyDescent="0.25">
      <c r="B1172" s="18"/>
      <c r="C1172" s="38"/>
      <c r="D1172" s="39"/>
      <c r="E1172" s="40"/>
      <c r="F1172" s="40"/>
      <c r="G1172" s="40"/>
      <c r="H1172" s="41"/>
      <c r="I1172" s="38"/>
      <c r="J1172" s="38"/>
      <c r="K1172" s="38"/>
      <c r="L1172" s="37"/>
    </row>
    <row r="1173" spans="2:12" x14ac:dyDescent="0.25">
      <c r="B1173" s="18"/>
      <c r="C1173" s="38"/>
      <c r="D1173" s="39"/>
      <c r="E1173" s="40"/>
      <c r="F1173" s="40"/>
      <c r="G1173" s="40"/>
      <c r="H1173" s="41"/>
      <c r="I1173" s="38"/>
      <c r="J1173" s="38"/>
      <c r="K1173" s="38"/>
      <c r="L1173" s="37"/>
    </row>
    <row r="1174" spans="2:12" x14ac:dyDescent="0.25">
      <c r="B1174" s="18"/>
      <c r="C1174" s="38"/>
      <c r="D1174" s="39"/>
      <c r="E1174" s="40"/>
      <c r="F1174" s="40"/>
      <c r="G1174" s="40"/>
      <c r="H1174" s="41"/>
      <c r="I1174" s="38"/>
      <c r="J1174" s="38"/>
      <c r="K1174" s="38"/>
      <c r="L1174" s="37"/>
    </row>
    <row r="1175" spans="2:12" x14ac:dyDescent="0.25">
      <c r="B1175" s="18"/>
      <c r="C1175" s="38"/>
      <c r="D1175" s="39"/>
      <c r="E1175" s="40"/>
      <c r="F1175" s="40"/>
      <c r="G1175" s="40"/>
      <c r="H1175" s="41"/>
      <c r="I1175" s="38"/>
      <c r="J1175" s="38"/>
      <c r="K1175" s="38"/>
      <c r="L1175" s="37"/>
    </row>
    <row r="1176" spans="2:12" x14ac:dyDescent="0.25">
      <c r="B1176" s="18"/>
      <c r="C1176" s="38"/>
      <c r="D1176" s="39"/>
      <c r="E1176" s="40"/>
      <c r="F1176" s="40"/>
      <c r="G1176" s="40"/>
      <c r="H1176" s="41"/>
      <c r="I1176" s="38"/>
      <c r="J1176" s="38"/>
      <c r="K1176" s="38"/>
      <c r="L1176" s="37"/>
    </row>
    <row r="1177" spans="2:12" x14ac:dyDescent="0.25">
      <c r="B1177" s="18"/>
      <c r="C1177" s="38"/>
      <c r="D1177" s="39"/>
      <c r="E1177" s="40"/>
      <c r="F1177" s="40"/>
      <c r="G1177" s="40"/>
      <c r="H1177" s="41"/>
      <c r="I1177" s="38"/>
      <c r="J1177" s="38"/>
      <c r="K1177" s="38"/>
      <c r="L1177" s="37"/>
    </row>
    <row r="1178" spans="2:12" x14ac:dyDescent="0.25">
      <c r="B1178" s="18"/>
      <c r="C1178" s="38"/>
      <c r="D1178" s="39"/>
      <c r="E1178" s="40"/>
      <c r="F1178" s="40"/>
      <c r="G1178" s="40"/>
      <c r="H1178" s="41"/>
      <c r="I1178" s="38"/>
      <c r="J1178" s="38"/>
      <c r="K1178" s="38"/>
      <c r="L1178" s="37"/>
    </row>
    <row r="1179" spans="2:12" x14ac:dyDescent="0.25">
      <c r="B1179" s="18"/>
      <c r="C1179" s="38"/>
      <c r="D1179" s="39"/>
      <c r="E1179" s="40"/>
      <c r="F1179" s="40"/>
      <c r="G1179" s="40"/>
      <c r="H1179" s="41"/>
      <c r="I1179" s="38"/>
      <c r="J1179" s="38"/>
      <c r="K1179" s="38"/>
      <c r="L1179" s="37"/>
    </row>
    <row r="1180" spans="2:12" x14ac:dyDescent="0.25">
      <c r="B1180" s="18"/>
      <c r="C1180" s="38"/>
      <c r="D1180" s="39"/>
      <c r="E1180" s="40"/>
      <c r="F1180" s="40"/>
      <c r="G1180" s="40"/>
      <c r="H1180" s="41"/>
      <c r="I1180" s="38"/>
      <c r="J1180" s="38"/>
      <c r="K1180" s="38"/>
      <c r="L1180" s="37"/>
    </row>
    <row r="1181" spans="2:12" x14ac:dyDescent="0.25">
      <c r="B1181" s="18"/>
      <c r="C1181" s="38"/>
      <c r="D1181" s="39"/>
      <c r="E1181" s="40"/>
      <c r="F1181" s="40"/>
      <c r="G1181" s="40"/>
      <c r="H1181" s="41"/>
      <c r="I1181" s="38"/>
      <c r="J1181" s="38"/>
      <c r="K1181" s="38"/>
      <c r="L1181" s="37"/>
    </row>
    <row r="1182" spans="2:12" x14ac:dyDescent="0.25">
      <c r="B1182" s="18"/>
      <c r="C1182" s="38"/>
      <c r="D1182" s="39"/>
      <c r="E1182" s="40"/>
      <c r="F1182" s="40"/>
      <c r="G1182" s="40"/>
      <c r="H1182" s="41"/>
      <c r="I1182" s="38"/>
      <c r="J1182" s="38"/>
      <c r="K1182" s="38"/>
      <c r="L1182" s="37"/>
    </row>
    <row r="1183" spans="2:12" x14ac:dyDescent="0.25">
      <c r="B1183" s="18"/>
      <c r="C1183" s="38"/>
      <c r="D1183" s="39"/>
      <c r="E1183" s="40"/>
      <c r="F1183" s="40"/>
      <c r="G1183" s="40"/>
      <c r="H1183" s="41"/>
      <c r="I1183" s="38"/>
      <c r="J1183" s="38"/>
      <c r="K1183" s="38"/>
      <c r="L1183" s="37"/>
    </row>
    <row r="1184" spans="2:12" x14ac:dyDescent="0.25">
      <c r="B1184" s="18"/>
      <c r="C1184" s="38"/>
      <c r="D1184" s="39"/>
      <c r="E1184" s="40"/>
      <c r="F1184" s="40"/>
      <c r="G1184" s="40"/>
      <c r="H1184" s="41"/>
      <c r="I1184" s="38"/>
      <c r="J1184" s="38"/>
      <c r="K1184" s="38"/>
      <c r="L1184" s="37"/>
    </row>
    <row r="1185" spans="2:12" x14ac:dyDescent="0.25">
      <c r="B1185" s="18"/>
      <c r="C1185" s="38"/>
      <c r="D1185" s="39"/>
      <c r="E1185" s="40"/>
      <c r="F1185" s="40"/>
      <c r="G1185" s="40"/>
      <c r="H1185" s="41"/>
      <c r="I1185" s="38"/>
      <c r="J1185" s="38"/>
      <c r="K1185" s="38"/>
      <c r="L1185" s="37"/>
    </row>
    <row r="1186" spans="2:12" x14ac:dyDescent="0.25">
      <c r="B1186" s="18"/>
      <c r="C1186" s="38"/>
      <c r="D1186" s="39"/>
      <c r="E1186" s="40"/>
      <c r="F1186" s="40"/>
      <c r="G1186" s="40"/>
      <c r="H1186" s="41"/>
      <c r="I1186" s="38"/>
      <c r="J1186" s="38"/>
      <c r="K1186" s="38"/>
      <c r="L1186" s="37"/>
    </row>
    <row r="1187" spans="2:12" x14ac:dyDescent="0.25">
      <c r="B1187" s="18"/>
      <c r="C1187" s="38"/>
      <c r="D1187" s="39"/>
      <c r="E1187" s="40"/>
      <c r="F1187" s="40"/>
      <c r="G1187" s="40"/>
      <c r="H1187" s="41"/>
      <c r="I1187" s="38"/>
      <c r="J1187" s="38"/>
      <c r="K1187" s="38"/>
      <c r="L1187" s="37"/>
    </row>
    <row r="1188" spans="2:12" x14ac:dyDescent="0.25">
      <c r="B1188" s="18"/>
      <c r="C1188" s="38"/>
      <c r="D1188" s="39"/>
      <c r="E1188" s="40"/>
      <c r="F1188" s="40"/>
      <c r="G1188" s="40"/>
      <c r="H1188" s="41"/>
      <c r="I1188" s="38"/>
      <c r="J1188" s="38"/>
      <c r="K1188" s="38"/>
      <c r="L1188" s="37"/>
    </row>
    <row r="1189" spans="2:12" x14ac:dyDescent="0.25">
      <c r="B1189" s="18"/>
      <c r="C1189" s="38"/>
      <c r="D1189" s="39"/>
      <c r="E1189" s="40"/>
      <c r="F1189" s="40"/>
      <c r="G1189" s="40"/>
      <c r="H1189" s="41"/>
      <c r="I1189" s="38"/>
      <c r="J1189" s="38"/>
      <c r="K1189" s="38"/>
      <c r="L1189" s="37"/>
    </row>
    <row r="1190" spans="2:12" x14ac:dyDescent="0.25">
      <c r="B1190" s="18"/>
      <c r="C1190" s="38"/>
      <c r="D1190" s="39"/>
      <c r="E1190" s="40"/>
      <c r="F1190" s="40"/>
      <c r="G1190" s="40"/>
      <c r="H1190" s="41"/>
      <c r="I1190" s="38"/>
      <c r="J1190" s="38"/>
      <c r="K1190" s="38"/>
      <c r="L1190" s="37"/>
    </row>
    <row r="1191" spans="2:12" x14ac:dyDescent="0.25">
      <c r="B1191" s="18"/>
      <c r="C1191" s="38"/>
      <c r="D1191" s="39"/>
      <c r="E1191" s="40"/>
      <c r="F1191" s="40"/>
      <c r="G1191" s="40"/>
      <c r="H1191" s="41"/>
      <c r="I1191" s="38"/>
      <c r="J1191" s="38"/>
      <c r="K1191" s="38"/>
      <c r="L1191" s="37"/>
    </row>
    <row r="1192" spans="2:12" x14ac:dyDescent="0.25">
      <c r="B1192" s="18"/>
      <c r="C1192" s="38"/>
      <c r="D1192" s="39"/>
      <c r="E1192" s="40"/>
      <c r="F1192" s="40"/>
      <c r="G1192" s="40"/>
      <c r="H1192" s="41"/>
      <c r="I1192" s="38"/>
      <c r="J1192" s="38"/>
      <c r="K1192" s="38"/>
      <c r="L1192" s="37"/>
    </row>
    <row r="1193" spans="2:12" x14ac:dyDescent="0.25">
      <c r="B1193" s="18"/>
      <c r="C1193" s="38"/>
      <c r="D1193" s="39"/>
      <c r="E1193" s="40"/>
      <c r="F1193" s="40"/>
      <c r="G1193" s="40"/>
      <c r="H1193" s="41"/>
      <c r="I1193" s="38"/>
      <c r="J1193" s="38"/>
      <c r="K1193" s="38"/>
      <c r="L1193" s="37"/>
    </row>
    <row r="1194" spans="2:12" x14ac:dyDescent="0.25">
      <c r="B1194" s="18"/>
      <c r="C1194" s="38"/>
      <c r="D1194" s="39"/>
      <c r="E1194" s="40"/>
      <c r="F1194" s="40"/>
      <c r="G1194" s="40"/>
      <c r="H1194" s="41"/>
      <c r="I1194" s="38"/>
      <c r="J1194" s="38"/>
      <c r="K1194" s="38"/>
      <c r="L1194" s="37"/>
    </row>
    <row r="1195" spans="2:12" x14ac:dyDescent="0.25">
      <c r="B1195" s="18"/>
      <c r="C1195" s="38"/>
      <c r="D1195" s="39"/>
      <c r="E1195" s="40"/>
      <c r="F1195" s="40"/>
      <c r="G1195" s="40"/>
      <c r="H1195" s="41"/>
      <c r="I1195" s="38"/>
      <c r="J1195" s="38"/>
      <c r="K1195" s="38"/>
      <c r="L1195" s="37"/>
    </row>
    <row r="1196" spans="2:12" x14ac:dyDescent="0.25">
      <c r="B1196" s="18"/>
      <c r="C1196" s="38"/>
      <c r="D1196" s="39"/>
      <c r="E1196" s="40"/>
      <c r="F1196" s="40"/>
      <c r="G1196" s="40"/>
      <c r="H1196" s="41"/>
      <c r="I1196" s="38"/>
      <c r="J1196" s="38"/>
      <c r="K1196" s="38"/>
      <c r="L1196" s="37"/>
    </row>
    <row r="1197" spans="2:12" x14ac:dyDescent="0.25">
      <c r="B1197" s="18"/>
      <c r="C1197" s="38"/>
      <c r="D1197" s="39"/>
      <c r="E1197" s="40"/>
      <c r="F1197" s="40"/>
      <c r="G1197" s="40"/>
      <c r="H1197" s="41"/>
      <c r="I1197" s="38"/>
      <c r="J1197" s="38"/>
      <c r="K1197" s="38"/>
      <c r="L1197" s="37"/>
    </row>
    <row r="1198" spans="2:12" x14ac:dyDescent="0.25">
      <c r="B1198" s="18"/>
      <c r="C1198" s="38"/>
      <c r="D1198" s="39"/>
      <c r="E1198" s="40"/>
      <c r="F1198" s="40"/>
      <c r="G1198" s="40"/>
      <c r="H1198" s="41"/>
      <c r="I1198" s="38"/>
      <c r="J1198" s="38"/>
      <c r="K1198" s="38"/>
      <c r="L1198" s="37"/>
    </row>
    <row r="1199" spans="2:12" x14ac:dyDescent="0.25">
      <c r="B1199" s="18"/>
      <c r="C1199" s="38"/>
      <c r="D1199" s="39"/>
      <c r="E1199" s="40"/>
      <c r="F1199" s="40"/>
      <c r="G1199" s="40"/>
      <c r="H1199" s="41"/>
      <c r="I1199" s="38"/>
      <c r="J1199" s="38"/>
      <c r="K1199" s="38"/>
      <c r="L1199" s="37"/>
    </row>
    <row r="1200" spans="2:12" x14ac:dyDescent="0.25">
      <c r="B1200" s="18"/>
      <c r="C1200" s="38"/>
      <c r="D1200" s="39"/>
      <c r="E1200" s="40"/>
      <c r="F1200" s="40"/>
      <c r="G1200" s="40"/>
      <c r="H1200" s="41"/>
      <c r="I1200" s="38"/>
      <c r="J1200" s="38"/>
      <c r="K1200" s="38"/>
      <c r="L1200" s="37"/>
    </row>
    <row r="1201" spans="2:12" x14ac:dyDescent="0.25">
      <c r="B1201" s="18"/>
      <c r="C1201" s="38"/>
      <c r="D1201" s="39"/>
      <c r="E1201" s="40"/>
      <c r="F1201" s="40"/>
      <c r="G1201" s="40"/>
      <c r="H1201" s="41"/>
      <c r="I1201" s="38"/>
      <c r="J1201" s="38"/>
      <c r="K1201" s="38"/>
      <c r="L1201" s="37"/>
    </row>
    <row r="1202" spans="2:12" x14ac:dyDescent="0.25">
      <c r="B1202" s="18"/>
      <c r="C1202" s="38"/>
      <c r="D1202" s="39"/>
      <c r="E1202" s="40"/>
      <c r="F1202" s="40"/>
      <c r="G1202" s="40"/>
      <c r="H1202" s="41"/>
      <c r="I1202" s="38"/>
      <c r="J1202" s="38"/>
      <c r="K1202" s="38"/>
      <c r="L1202" s="37"/>
    </row>
    <row r="1203" spans="2:12" x14ac:dyDescent="0.25">
      <c r="B1203" s="18"/>
      <c r="C1203" s="38"/>
      <c r="D1203" s="39"/>
      <c r="E1203" s="40"/>
      <c r="F1203" s="40"/>
      <c r="G1203" s="40"/>
      <c r="H1203" s="41"/>
      <c r="I1203" s="38"/>
      <c r="J1203" s="38"/>
      <c r="K1203" s="38"/>
      <c r="L1203" s="37"/>
    </row>
    <row r="1204" spans="2:12" x14ac:dyDescent="0.25">
      <c r="B1204" s="18"/>
      <c r="C1204" s="38"/>
      <c r="D1204" s="39"/>
      <c r="E1204" s="40"/>
      <c r="F1204" s="40"/>
      <c r="G1204" s="40"/>
      <c r="H1204" s="41"/>
      <c r="I1204" s="38"/>
      <c r="J1204" s="38"/>
      <c r="K1204" s="38"/>
      <c r="L1204" s="37"/>
    </row>
    <row r="1205" spans="2:12" x14ac:dyDescent="0.25">
      <c r="B1205" s="18"/>
      <c r="C1205" s="38"/>
      <c r="D1205" s="39"/>
      <c r="E1205" s="40"/>
      <c r="F1205" s="40"/>
      <c r="G1205" s="40"/>
      <c r="H1205" s="41"/>
      <c r="I1205" s="38"/>
      <c r="J1205" s="38"/>
      <c r="K1205" s="38"/>
      <c r="L1205" s="37"/>
    </row>
    <row r="1206" spans="2:12" x14ac:dyDescent="0.25">
      <c r="B1206" s="18"/>
      <c r="C1206" s="38"/>
      <c r="D1206" s="39"/>
      <c r="E1206" s="40"/>
      <c r="F1206" s="40"/>
      <c r="G1206" s="40"/>
      <c r="H1206" s="41"/>
      <c r="I1206" s="38"/>
      <c r="J1206" s="38"/>
      <c r="K1206" s="38"/>
      <c r="L1206" s="37"/>
    </row>
    <row r="1207" spans="2:12" x14ac:dyDescent="0.25">
      <c r="B1207" s="18"/>
      <c r="C1207" s="38"/>
      <c r="D1207" s="39"/>
      <c r="E1207" s="40"/>
      <c r="F1207" s="40"/>
      <c r="G1207" s="40"/>
      <c r="H1207" s="41"/>
      <c r="I1207" s="38"/>
      <c r="J1207" s="38"/>
      <c r="K1207" s="38"/>
      <c r="L1207" s="37"/>
    </row>
    <row r="1208" spans="2:12" x14ac:dyDescent="0.25">
      <c r="B1208" s="18"/>
      <c r="C1208" s="38"/>
      <c r="D1208" s="39"/>
      <c r="E1208" s="40"/>
      <c r="F1208" s="40"/>
      <c r="G1208" s="40"/>
      <c r="H1208" s="41"/>
      <c r="I1208" s="38"/>
      <c r="J1208" s="38"/>
      <c r="K1208" s="38"/>
      <c r="L1208" s="37"/>
    </row>
    <row r="1209" spans="2:12" x14ac:dyDescent="0.25">
      <c r="B1209" s="18"/>
      <c r="C1209" s="38"/>
      <c r="D1209" s="39"/>
      <c r="E1209" s="40"/>
      <c r="F1209" s="40"/>
      <c r="G1209" s="40"/>
      <c r="H1209" s="41"/>
      <c r="I1209" s="38"/>
      <c r="J1209" s="38"/>
      <c r="K1209" s="38"/>
      <c r="L1209" s="37"/>
    </row>
    <row r="1210" spans="2:12" x14ac:dyDescent="0.25">
      <c r="B1210" s="18"/>
      <c r="C1210" s="38"/>
      <c r="D1210" s="39"/>
      <c r="E1210" s="40"/>
      <c r="F1210" s="40"/>
      <c r="G1210" s="40"/>
      <c r="H1210" s="41"/>
      <c r="I1210" s="38"/>
      <c r="J1210" s="38"/>
      <c r="K1210" s="38"/>
      <c r="L1210" s="37"/>
    </row>
    <row r="1211" spans="2:12" x14ac:dyDescent="0.25">
      <c r="B1211" s="18"/>
      <c r="C1211" s="38"/>
      <c r="D1211" s="39"/>
      <c r="E1211" s="40"/>
      <c r="F1211" s="40"/>
      <c r="G1211" s="40"/>
      <c r="H1211" s="41"/>
      <c r="I1211" s="38"/>
      <c r="J1211" s="38"/>
      <c r="K1211" s="38"/>
      <c r="L1211" s="37"/>
    </row>
    <row r="1212" spans="2:12" x14ac:dyDescent="0.25">
      <c r="B1212" s="18"/>
      <c r="C1212" s="38"/>
      <c r="D1212" s="39"/>
      <c r="E1212" s="40"/>
      <c r="F1212" s="40"/>
      <c r="G1212" s="40"/>
      <c r="H1212" s="41"/>
      <c r="I1212" s="38"/>
      <c r="J1212" s="38"/>
      <c r="K1212" s="38"/>
      <c r="L1212" s="37"/>
    </row>
    <row r="1213" spans="2:12" x14ac:dyDescent="0.25">
      <c r="B1213" s="18"/>
      <c r="C1213" s="38"/>
      <c r="D1213" s="39"/>
      <c r="E1213" s="40"/>
      <c r="F1213" s="40"/>
      <c r="G1213" s="40"/>
      <c r="H1213" s="41"/>
      <c r="I1213" s="38"/>
      <c r="J1213" s="38"/>
      <c r="K1213" s="38"/>
      <c r="L1213" s="37"/>
    </row>
    <row r="1214" spans="2:12" x14ac:dyDescent="0.25">
      <c r="B1214" s="18"/>
      <c r="C1214" s="38"/>
      <c r="D1214" s="39"/>
      <c r="E1214" s="40"/>
      <c r="F1214" s="40"/>
      <c r="G1214" s="40"/>
      <c r="H1214" s="41"/>
      <c r="I1214" s="38"/>
      <c r="J1214" s="38"/>
      <c r="K1214" s="38"/>
      <c r="L1214" s="37"/>
    </row>
    <row r="1215" spans="2:12" x14ac:dyDescent="0.25">
      <c r="B1215" s="18"/>
      <c r="C1215" s="38"/>
      <c r="D1215" s="39"/>
      <c r="E1215" s="40"/>
      <c r="F1215" s="40"/>
      <c r="G1215" s="40"/>
      <c r="H1215" s="41"/>
      <c r="I1215" s="38"/>
      <c r="J1215" s="38"/>
      <c r="K1215" s="38"/>
      <c r="L1215" s="37"/>
    </row>
    <row r="1216" spans="2:12" x14ac:dyDescent="0.25">
      <c r="B1216" s="18"/>
      <c r="C1216" s="38"/>
      <c r="D1216" s="39"/>
      <c r="E1216" s="40"/>
      <c r="F1216" s="40"/>
      <c r="G1216" s="40"/>
      <c r="H1216" s="41"/>
      <c r="I1216" s="38"/>
      <c r="J1216" s="38"/>
      <c r="K1216" s="38"/>
      <c r="L1216" s="37"/>
    </row>
    <row r="1217" spans="2:12" x14ac:dyDescent="0.25">
      <c r="B1217" s="18"/>
      <c r="C1217" s="38"/>
      <c r="D1217" s="39"/>
      <c r="E1217" s="40"/>
      <c r="F1217" s="40"/>
      <c r="G1217" s="40"/>
      <c r="H1217" s="41"/>
      <c r="I1217" s="38"/>
      <c r="J1217" s="38"/>
      <c r="K1217" s="38"/>
      <c r="L1217" s="37"/>
    </row>
    <row r="1218" spans="2:12" x14ac:dyDescent="0.25">
      <c r="B1218" s="18"/>
      <c r="C1218" s="38"/>
      <c r="D1218" s="39"/>
      <c r="E1218" s="40"/>
      <c r="F1218" s="40"/>
      <c r="G1218" s="40"/>
      <c r="H1218" s="41"/>
      <c r="I1218" s="38"/>
      <c r="J1218" s="38"/>
      <c r="K1218" s="38"/>
      <c r="L1218" s="37"/>
    </row>
    <row r="1219" spans="2:12" x14ac:dyDescent="0.25">
      <c r="B1219" s="18"/>
      <c r="C1219" s="38"/>
      <c r="D1219" s="39"/>
      <c r="E1219" s="40"/>
      <c r="F1219" s="40"/>
      <c r="G1219" s="40"/>
      <c r="H1219" s="41"/>
      <c r="I1219" s="38"/>
      <c r="J1219" s="38"/>
      <c r="K1219" s="38"/>
      <c r="L1219" s="37"/>
    </row>
    <row r="1220" spans="2:12" x14ac:dyDescent="0.25">
      <c r="B1220" s="18"/>
      <c r="C1220" s="38"/>
      <c r="D1220" s="39"/>
      <c r="E1220" s="40"/>
      <c r="F1220" s="40"/>
      <c r="G1220" s="40"/>
      <c r="H1220" s="41"/>
      <c r="I1220" s="38"/>
      <c r="J1220" s="38"/>
      <c r="K1220" s="38"/>
      <c r="L1220" s="37"/>
    </row>
    <row r="1221" spans="2:12" x14ac:dyDescent="0.25">
      <c r="B1221" s="18"/>
      <c r="C1221" s="38"/>
      <c r="D1221" s="39"/>
      <c r="E1221" s="40"/>
      <c r="F1221" s="40"/>
      <c r="G1221" s="40"/>
      <c r="H1221" s="41"/>
      <c r="I1221" s="38"/>
      <c r="J1221" s="38"/>
      <c r="K1221" s="38"/>
      <c r="L1221" s="37"/>
    </row>
    <row r="1222" spans="2:12" x14ac:dyDescent="0.25">
      <c r="B1222" s="18"/>
      <c r="C1222" s="38"/>
      <c r="D1222" s="39"/>
      <c r="E1222" s="40"/>
      <c r="F1222" s="40"/>
      <c r="G1222" s="40"/>
      <c r="H1222" s="41"/>
      <c r="I1222" s="38"/>
      <c r="J1222" s="38"/>
      <c r="K1222" s="38"/>
      <c r="L1222" s="37"/>
    </row>
    <row r="1223" spans="2:12" x14ac:dyDescent="0.25">
      <c r="B1223" s="18"/>
      <c r="C1223" s="38"/>
      <c r="D1223" s="39"/>
      <c r="E1223" s="40"/>
      <c r="F1223" s="40"/>
      <c r="G1223" s="40"/>
      <c r="H1223" s="41"/>
      <c r="I1223" s="38"/>
      <c r="J1223" s="38"/>
      <c r="K1223" s="38"/>
      <c r="L1223" s="37"/>
    </row>
    <row r="1224" spans="2:12" x14ac:dyDescent="0.25">
      <c r="B1224" s="18"/>
      <c r="C1224" s="38"/>
      <c r="D1224" s="39"/>
      <c r="E1224" s="40"/>
      <c r="F1224" s="40"/>
      <c r="G1224" s="40"/>
      <c r="H1224" s="41"/>
      <c r="I1224" s="38"/>
      <c r="J1224" s="38"/>
      <c r="K1224" s="38"/>
      <c r="L1224" s="37"/>
    </row>
    <row r="1225" spans="2:12" x14ac:dyDescent="0.25">
      <c r="B1225" s="18"/>
      <c r="C1225" s="38"/>
      <c r="D1225" s="39"/>
      <c r="E1225" s="40"/>
      <c r="F1225" s="40"/>
      <c r="G1225" s="40"/>
      <c r="H1225" s="41"/>
      <c r="I1225" s="38"/>
      <c r="J1225" s="38"/>
      <c r="K1225" s="38"/>
      <c r="L1225" s="37"/>
    </row>
    <row r="1226" spans="2:12" x14ac:dyDescent="0.25">
      <c r="B1226" s="18"/>
      <c r="C1226" s="38"/>
      <c r="D1226" s="39"/>
      <c r="E1226" s="40"/>
      <c r="F1226" s="40"/>
      <c r="G1226" s="40"/>
      <c r="H1226" s="41"/>
      <c r="I1226" s="38"/>
      <c r="J1226" s="38"/>
      <c r="K1226" s="38"/>
      <c r="L1226" s="37"/>
    </row>
    <row r="1227" spans="2:12" x14ac:dyDescent="0.25">
      <c r="B1227" s="18"/>
      <c r="C1227" s="38"/>
      <c r="D1227" s="39"/>
      <c r="E1227" s="40"/>
      <c r="F1227" s="40"/>
      <c r="G1227" s="40"/>
      <c r="H1227" s="41"/>
      <c r="I1227" s="38"/>
      <c r="J1227" s="38"/>
      <c r="K1227" s="38"/>
      <c r="L1227" s="37"/>
    </row>
    <row r="1228" spans="2:12" x14ac:dyDescent="0.25">
      <c r="B1228" s="18"/>
      <c r="C1228" s="38"/>
      <c r="D1228" s="39"/>
      <c r="E1228" s="40"/>
      <c r="F1228" s="40"/>
      <c r="G1228" s="40"/>
      <c r="H1228" s="41"/>
      <c r="I1228" s="38"/>
      <c r="J1228" s="38"/>
      <c r="K1228" s="38"/>
      <c r="L1228" s="37"/>
    </row>
    <row r="1229" spans="2:12" x14ac:dyDescent="0.25">
      <c r="B1229" s="18"/>
      <c r="C1229" s="38"/>
      <c r="D1229" s="39"/>
      <c r="E1229" s="40"/>
      <c r="F1229" s="40"/>
      <c r="G1229" s="40"/>
      <c r="H1229" s="41"/>
      <c r="I1229" s="38"/>
      <c r="J1229" s="38"/>
      <c r="K1229" s="38"/>
      <c r="L1229" s="37"/>
    </row>
    <row r="1230" spans="2:12" x14ac:dyDescent="0.25">
      <c r="B1230" s="18"/>
      <c r="C1230" s="38"/>
      <c r="D1230" s="39"/>
      <c r="E1230" s="40"/>
      <c r="F1230" s="40"/>
      <c r="G1230" s="40"/>
      <c r="H1230" s="41"/>
      <c r="I1230" s="38"/>
      <c r="J1230" s="38"/>
      <c r="K1230" s="38"/>
      <c r="L1230" s="37"/>
    </row>
    <row r="1231" spans="2:12" x14ac:dyDescent="0.25">
      <c r="B1231" s="18"/>
      <c r="C1231" s="38"/>
      <c r="D1231" s="39"/>
      <c r="E1231" s="40"/>
      <c r="F1231" s="40"/>
      <c r="G1231" s="40"/>
      <c r="H1231" s="41"/>
      <c r="I1231" s="38"/>
      <c r="J1231" s="38"/>
      <c r="K1231" s="38"/>
      <c r="L1231" s="37"/>
    </row>
    <row r="1232" spans="2:12" x14ac:dyDescent="0.25">
      <c r="B1232" s="18"/>
      <c r="C1232" s="38"/>
      <c r="D1232" s="39"/>
      <c r="E1232" s="40"/>
      <c r="F1232" s="40"/>
      <c r="G1232" s="40"/>
      <c r="H1232" s="41"/>
      <c r="I1232" s="38"/>
      <c r="J1232" s="38"/>
      <c r="K1232" s="38"/>
      <c r="L1232" s="37"/>
    </row>
    <row r="1233" spans="2:12" x14ac:dyDescent="0.25">
      <c r="B1233" s="18"/>
      <c r="C1233" s="38"/>
      <c r="D1233" s="39"/>
      <c r="E1233" s="40"/>
      <c r="F1233" s="40"/>
      <c r="G1233" s="40"/>
      <c r="H1233" s="41"/>
      <c r="I1233" s="38"/>
      <c r="J1233" s="38"/>
      <c r="K1233" s="38"/>
      <c r="L1233" s="37"/>
    </row>
    <row r="1234" spans="2:12" x14ac:dyDescent="0.25">
      <c r="B1234" s="18"/>
      <c r="C1234" s="38"/>
      <c r="D1234" s="39"/>
      <c r="E1234" s="40"/>
      <c r="F1234" s="40"/>
      <c r="G1234" s="40"/>
      <c r="H1234" s="41"/>
      <c r="I1234" s="38"/>
      <c r="J1234" s="38"/>
      <c r="K1234" s="38"/>
      <c r="L1234" s="37"/>
    </row>
    <row r="1235" spans="2:12" x14ac:dyDescent="0.25">
      <c r="B1235" s="18"/>
      <c r="C1235" s="38"/>
      <c r="D1235" s="39"/>
      <c r="E1235" s="40"/>
      <c r="F1235" s="40"/>
      <c r="G1235" s="40"/>
      <c r="H1235" s="41"/>
      <c r="I1235" s="38"/>
      <c r="J1235" s="38"/>
      <c r="K1235" s="38"/>
      <c r="L1235" s="37"/>
    </row>
    <row r="1236" spans="2:12" x14ac:dyDescent="0.25">
      <c r="B1236" s="18"/>
      <c r="C1236" s="38"/>
      <c r="D1236" s="39"/>
      <c r="E1236" s="40"/>
      <c r="F1236" s="40"/>
      <c r="G1236" s="40"/>
      <c r="H1236" s="41"/>
      <c r="I1236" s="38"/>
      <c r="J1236" s="38"/>
      <c r="K1236" s="38"/>
      <c r="L1236" s="37"/>
    </row>
    <row r="1237" spans="2:12" x14ac:dyDescent="0.25">
      <c r="B1237" s="18"/>
      <c r="C1237" s="38"/>
      <c r="D1237" s="39"/>
      <c r="E1237" s="40"/>
      <c r="F1237" s="40"/>
      <c r="G1237" s="40"/>
      <c r="H1237" s="41"/>
      <c r="I1237" s="38"/>
      <c r="J1237" s="38"/>
      <c r="K1237" s="38"/>
      <c r="L1237" s="37"/>
    </row>
    <row r="1238" spans="2:12" x14ac:dyDescent="0.25">
      <c r="B1238" s="18"/>
      <c r="C1238" s="38"/>
      <c r="D1238" s="39"/>
      <c r="E1238" s="40"/>
      <c r="F1238" s="40"/>
      <c r="G1238" s="40"/>
      <c r="H1238" s="41"/>
      <c r="I1238" s="38"/>
      <c r="J1238" s="38"/>
      <c r="K1238" s="38"/>
      <c r="L1238" s="37"/>
    </row>
    <row r="1239" spans="2:12" x14ac:dyDescent="0.25">
      <c r="B1239" s="18"/>
      <c r="C1239" s="38"/>
      <c r="D1239" s="39"/>
      <c r="E1239" s="40"/>
      <c r="F1239" s="40"/>
      <c r="G1239" s="40"/>
      <c r="H1239" s="41"/>
      <c r="I1239" s="38"/>
      <c r="J1239" s="38"/>
      <c r="K1239" s="38"/>
      <c r="L1239" s="37"/>
    </row>
    <row r="1240" spans="2:12" x14ac:dyDescent="0.25">
      <c r="B1240" s="18"/>
      <c r="C1240" s="38"/>
      <c r="D1240" s="39"/>
      <c r="E1240" s="40"/>
      <c r="F1240" s="40"/>
      <c r="G1240" s="40"/>
      <c r="H1240" s="41"/>
      <c r="I1240" s="38"/>
      <c r="J1240" s="38"/>
      <c r="K1240" s="38"/>
      <c r="L1240" s="37"/>
    </row>
    <row r="1241" spans="2:12" x14ac:dyDescent="0.25">
      <c r="B1241" s="18"/>
      <c r="C1241" s="38"/>
      <c r="D1241" s="39"/>
      <c r="E1241" s="40"/>
      <c r="F1241" s="40"/>
      <c r="G1241" s="40"/>
      <c r="H1241" s="41"/>
      <c r="I1241" s="38"/>
      <c r="J1241" s="38"/>
      <c r="K1241" s="38"/>
      <c r="L1241" s="37"/>
    </row>
    <row r="1242" spans="2:12" x14ac:dyDescent="0.25">
      <c r="B1242" s="18"/>
      <c r="C1242" s="38"/>
      <c r="D1242" s="39"/>
      <c r="E1242" s="40"/>
      <c r="F1242" s="40"/>
      <c r="G1242" s="40"/>
      <c r="H1242" s="41"/>
      <c r="I1242" s="38"/>
      <c r="J1242" s="38"/>
      <c r="K1242" s="38"/>
      <c r="L1242" s="37"/>
    </row>
    <row r="1243" spans="2:12" x14ac:dyDescent="0.25">
      <c r="B1243" s="18"/>
      <c r="C1243" s="38"/>
      <c r="D1243" s="39"/>
      <c r="E1243" s="40"/>
      <c r="F1243" s="40"/>
      <c r="G1243" s="40"/>
      <c r="H1243" s="41"/>
      <c r="I1243" s="38"/>
      <c r="J1243" s="38"/>
      <c r="K1243" s="38"/>
      <c r="L1243" s="37"/>
    </row>
    <row r="1244" spans="2:12" x14ac:dyDescent="0.25">
      <c r="B1244" s="18"/>
      <c r="C1244" s="38"/>
      <c r="D1244" s="39"/>
      <c r="E1244" s="40"/>
      <c r="F1244" s="40"/>
      <c r="G1244" s="40"/>
      <c r="H1244" s="41"/>
      <c r="I1244" s="38"/>
      <c r="J1244" s="38"/>
      <c r="K1244" s="38"/>
      <c r="L1244" s="37"/>
    </row>
    <row r="1245" spans="2:12" x14ac:dyDescent="0.25">
      <c r="B1245" s="18"/>
      <c r="C1245" s="38"/>
      <c r="D1245" s="39"/>
      <c r="E1245" s="40"/>
      <c r="F1245" s="40"/>
      <c r="G1245" s="40"/>
      <c r="H1245" s="41"/>
      <c r="I1245" s="38"/>
      <c r="J1245" s="38"/>
      <c r="K1245" s="38"/>
      <c r="L1245" s="37"/>
    </row>
    <row r="1246" spans="2:12" x14ac:dyDescent="0.25">
      <c r="B1246" s="18"/>
      <c r="C1246" s="38"/>
      <c r="D1246" s="39"/>
      <c r="E1246" s="40"/>
      <c r="F1246" s="40"/>
      <c r="G1246" s="40"/>
      <c r="H1246" s="41"/>
      <c r="I1246" s="38"/>
      <c r="J1246" s="38"/>
      <c r="K1246" s="38"/>
      <c r="L1246" s="37"/>
    </row>
    <row r="1247" spans="2:12" x14ac:dyDescent="0.25">
      <c r="B1247" s="18"/>
      <c r="C1247" s="38"/>
      <c r="D1247" s="39"/>
      <c r="E1247" s="40"/>
      <c r="F1247" s="40"/>
      <c r="G1247" s="40"/>
      <c r="H1247" s="41"/>
      <c r="I1247" s="38"/>
      <c r="J1247" s="38"/>
      <c r="K1247" s="38"/>
      <c r="L1247" s="37"/>
    </row>
    <row r="1248" spans="2:12" x14ac:dyDescent="0.25">
      <c r="B1248" s="18"/>
      <c r="C1248" s="38"/>
      <c r="D1248" s="39"/>
      <c r="E1248" s="40"/>
      <c r="F1248" s="40"/>
      <c r="G1248" s="40"/>
      <c r="H1248" s="41"/>
      <c r="I1248" s="38"/>
      <c r="J1248" s="38"/>
      <c r="K1248" s="38"/>
      <c r="L1248" s="37"/>
    </row>
    <row r="1249" spans="2:12" x14ac:dyDescent="0.25">
      <c r="B1249" s="18"/>
      <c r="C1249" s="38"/>
      <c r="D1249" s="39"/>
      <c r="E1249" s="40"/>
      <c r="F1249" s="40"/>
      <c r="G1249" s="40"/>
      <c r="H1249" s="41"/>
      <c r="I1249" s="38"/>
      <c r="J1249" s="38"/>
      <c r="K1249" s="38"/>
      <c r="L1249" s="37"/>
    </row>
    <row r="1250" spans="2:12" x14ac:dyDescent="0.25">
      <c r="B1250" s="18"/>
      <c r="C1250" s="38"/>
      <c r="D1250" s="39"/>
      <c r="E1250" s="40"/>
      <c r="F1250" s="40"/>
      <c r="G1250" s="40"/>
      <c r="H1250" s="41"/>
      <c r="I1250" s="38"/>
      <c r="J1250" s="38"/>
      <c r="K1250" s="38"/>
      <c r="L1250" s="37"/>
    </row>
    <row r="1251" spans="2:12" x14ac:dyDescent="0.25">
      <c r="B1251" s="18"/>
      <c r="C1251" s="38"/>
      <c r="D1251" s="39"/>
      <c r="E1251" s="40"/>
      <c r="F1251" s="40"/>
      <c r="G1251" s="40"/>
      <c r="H1251" s="41"/>
      <c r="I1251" s="38"/>
      <c r="J1251" s="38"/>
      <c r="K1251" s="38"/>
      <c r="L1251" s="37"/>
    </row>
    <row r="1252" spans="2:12" x14ac:dyDescent="0.25">
      <c r="B1252" s="18"/>
      <c r="C1252" s="38"/>
      <c r="D1252" s="39"/>
      <c r="E1252" s="40"/>
      <c r="F1252" s="40"/>
      <c r="G1252" s="40"/>
      <c r="H1252" s="41"/>
      <c r="I1252" s="38"/>
      <c r="J1252" s="38"/>
      <c r="K1252" s="38"/>
      <c r="L1252" s="37"/>
    </row>
    <row r="1253" spans="2:12" x14ac:dyDescent="0.25">
      <c r="B1253" s="18"/>
      <c r="C1253" s="38"/>
      <c r="D1253" s="39"/>
      <c r="E1253" s="40"/>
      <c r="F1253" s="40"/>
      <c r="G1253" s="40"/>
      <c r="H1253" s="41"/>
      <c r="I1253" s="38"/>
      <c r="J1253" s="38"/>
      <c r="K1253" s="38"/>
      <c r="L1253" s="37"/>
    </row>
    <row r="1254" spans="2:12" x14ac:dyDescent="0.25">
      <c r="B1254" s="18"/>
      <c r="C1254" s="38"/>
      <c r="D1254" s="39"/>
      <c r="E1254" s="40"/>
      <c r="F1254" s="40"/>
      <c r="G1254" s="40"/>
      <c r="H1254" s="41"/>
      <c r="I1254" s="38"/>
      <c r="J1254" s="38"/>
      <c r="K1254" s="38"/>
      <c r="L1254" s="37"/>
    </row>
    <row r="1255" spans="2:12" x14ac:dyDescent="0.25">
      <c r="B1255" s="18"/>
      <c r="C1255" s="38"/>
      <c r="D1255" s="39"/>
      <c r="E1255" s="40"/>
      <c r="F1255" s="40"/>
      <c r="G1255" s="40"/>
      <c r="H1255" s="41"/>
      <c r="I1255" s="38"/>
      <c r="J1255" s="38"/>
      <c r="K1255" s="38"/>
      <c r="L1255" s="37"/>
    </row>
    <row r="1256" spans="2:12" x14ac:dyDescent="0.25">
      <c r="B1256" s="18"/>
      <c r="C1256" s="38"/>
      <c r="D1256" s="39"/>
      <c r="E1256" s="40"/>
      <c r="F1256" s="40"/>
      <c r="G1256" s="40"/>
      <c r="H1256" s="41"/>
      <c r="I1256" s="38"/>
      <c r="J1256" s="38"/>
      <c r="K1256" s="38"/>
      <c r="L1256" s="37"/>
    </row>
    <row r="1257" spans="2:12" x14ac:dyDescent="0.25">
      <c r="B1257" s="18"/>
      <c r="C1257" s="38"/>
      <c r="D1257" s="39"/>
      <c r="E1257" s="40"/>
      <c r="F1257" s="40"/>
      <c r="G1257" s="40"/>
      <c r="H1257" s="41"/>
      <c r="I1257" s="38"/>
      <c r="J1257" s="38"/>
      <c r="K1257" s="38"/>
      <c r="L1257" s="37"/>
    </row>
    <row r="1258" spans="2:12" x14ac:dyDescent="0.25">
      <c r="B1258" s="18"/>
      <c r="C1258" s="38"/>
      <c r="D1258" s="39"/>
      <c r="E1258" s="40"/>
      <c r="F1258" s="40"/>
      <c r="G1258" s="40"/>
      <c r="H1258" s="41"/>
      <c r="I1258" s="38"/>
      <c r="J1258" s="38"/>
      <c r="K1258" s="38"/>
      <c r="L1258" s="37"/>
    </row>
    <row r="1259" spans="2:12" x14ac:dyDescent="0.25">
      <c r="B1259" s="18"/>
      <c r="C1259" s="38"/>
      <c r="D1259" s="39"/>
      <c r="E1259" s="40"/>
      <c r="F1259" s="40"/>
      <c r="G1259" s="40"/>
      <c r="H1259" s="41"/>
      <c r="I1259" s="38"/>
      <c r="J1259" s="38"/>
      <c r="K1259" s="38"/>
      <c r="L1259" s="37"/>
    </row>
    <row r="1260" spans="2:12" x14ac:dyDescent="0.25">
      <c r="B1260" s="18"/>
      <c r="C1260" s="38"/>
      <c r="D1260" s="39"/>
      <c r="E1260" s="40"/>
      <c r="F1260" s="40"/>
      <c r="G1260" s="40"/>
      <c r="H1260" s="41"/>
      <c r="I1260" s="38"/>
      <c r="J1260" s="38"/>
      <c r="K1260" s="38"/>
      <c r="L1260" s="37"/>
    </row>
    <row r="1261" spans="2:12" x14ac:dyDescent="0.25">
      <c r="B1261" s="18"/>
      <c r="C1261" s="38"/>
      <c r="D1261" s="39"/>
      <c r="E1261" s="40"/>
      <c r="F1261" s="40"/>
      <c r="G1261" s="40"/>
      <c r="H1261" s="41"/>
      <c r="I1261" s="38"/>
      <c r="J1261" s="38"/>
      <c r="K1261" s="38"/>
      <c r="L1261" s="37"/>
    </row>
    <row r="1262" spans="2:12" x14ac:dyDescent="0.25">
      <c r="B1262" s="18"/>
      <c r="C1262" s="38"/>
      <c r="D1262" s="39"/>
      <c r="E1262" s="40"/>
      <c r="F1262" s="40"/>
      <c r="G1262" s="40"/>
      <c r="H1262" s="41"/>
      <c r="I1262" s="38"/>
      <c r="J1262" s="38"/>
      <c r="K1262" s="38"/>
      <c r="L1262" s="37"/>
    </row>
    <row r="1263" spans="2:12" x14ac:dyDescent="0.25">
      <c r="B1263" s="18"/>
      <c r="C1263" s="38"/>
      <c r="D1263" s="39"/>
      <c r="E1263" s="40"/>
      <c r="F1263" s="40"/>
      <c r="G1263" s="40"/>
      <c r="H1263" s="41"/>
      <c r="I1263" s="38"/>
      <c r="J1263" s="38"/>
      <c r="K1263" s="38"/>
      <c r="L1263" s="37"/>
    </row>
    <row r="1264" spans="2:12" x14ac:dyDescent="0.25">
      <c r="B1264" s="18"/>
      <c r="C1264" s="38"/>
      <c r="D1264" s="39"/>
      <c r="E1264" s="40"/>
      <c r="F1264" s="40"/>
      <c r="G1264" s="40"/>
      <c r="H1264" s="41"/>
      <c r="I1264" s="38"/>
      <c r="J1264" s="38"/>
      <c r="K1264" s="38"/>
      <c r="L1264" s="37"/>
    </row>
    <row r="1265" spans="2:12" x14ac:dyDescent="0.25">
      <c r="B1265" s="18"/>
      <c r="C1265" s="38"/>
      <c r="D1265" s="39"/>
      <c r="E1265" s="40"/>
      <c r="F1265" s="40"/>
      <c r="G1265" s="40"/>
      <c r="H1265" s="41"/>
      <c r="I1265" s="38"/>
      <c r="J1265" s="38"/>
      <c r="K1265" s="38"/>
      <c r="L1265" s="37"/>
    </row>
    <row r="1266" spans="2:12" x14ac:dyDescent="0.25">
      <c r="B1266" s="18"/>
      <c r="C1266" s="38"/>
      <c r="D1266" s="39"/>
      <c r="E1266" s="40"/>
      <c r="F1266" s="40"/>
      <c r="G1266" s="40"/>
      <c r="H1266" s="41"/>
      <c r="I1266" s="38"/>
      <c r="J1266" s="38"/>
      <c r="K1266" s="38"/>
      <c r="L1266" s="37"/>
    </row>
    <row r="1267" spans="2:12" x14ac:dyDescent="0.25">
      <c r="B1267" s="18"/>
      <c r="C1267" s="38"/>
      <c r="D1267" s="39"/>
      <c r="E1267" s="40"/>
      <c r="F1267" s="40"/>
      <c r="G1267" s="40"/>
      <c r="H1267" s="41"/>
      <c r="I1267" s="38"/>
      <c r="J1267" s="38"/>
      <c r="K1267" s="38"/>
      <c r="L1267" s="37"/>
    </row>
    <row r="1268" spans="2:12" x14ac:dyDescent="0.25">
      <c r="B1268" s="18"/>
      <c r="C1268" s="38"/>
      <c r="D1268" s="39"/>
      <c r="E1268" s="40"/>
      <c r="F1268" s="40"/>
      <c r="G1268" s="40"/>
      <c r="H1268" s="41"/>
      <c r="I1268" s="38"/>
      <c r="J1268" s="38"/>
      <c r="K1268" s="38"/>
      <c r="L1268" s="37"/>
    </row>
    <row r="1269" spans="2:12" x14ac:dyDescent="0.25">
      <c r="B1269" s="18"/>
      <c r="C1269" s="38"/>
      <c r="D1269" s="39"/>
      <c r="E1269" s="40"/>
      <c r="F1269" s="40"/>
      <c r="G1269" s="40"/>
      <c r="H1269" s="41"/>
      <c r="I1269" s="38"/>
      <c r="J1269" s="38"/>
      <c r="K1269" s="38"/>
      <c r="L1269" s="37"/>
    </row>
    <row r="1270" spans="2:12" x14ac:dyDescent="0.25">
      <c r="B1270" s="18"/>
      <c r="C1270" s="38"/>
      <c r="D1270" s="39"/>
      <c r="E1270" s="40"/>
      <c r="F1270" s="40"/>
      <c r="G1270" s="40"/>
      <c r="H1270" s="41"/>
      <c r="I1270" s="38"/>
      <c r="J1270" s="38"/>
      <c r="K1270" s="38"/>
      <c r="L1270" s="37"/>
    </row>
    <row r="1271" spans="2:12" x14ac:dyDescent="0.25">
      <c r="B1271" s="18"/>
      <c r="C1271" s="38"/>
      <c r="D1271" s="39"/>
      <c r="E1271" s="40"/>
      <c r="F1271" s="40"/>
      <c r="G1271" s="40"/>
      <c r="H1271" s="41"/>
      <c r="I1271" s="38"/>
      <c r="J1271" s="38"/>
      <c r="K1271" s="38"/>
      <c r="L1271" s="37"/>
    </row>
    <row r="1272" spans="2:12" x14ac:dyDescent="0.25">
      <c r="B1272" s="18"/>
      <c r="C1272" s="38"/>
      <c r="D1272" s="39"/>
      <c r="E1272" s="40"/>
      <c r="F1272" s="40"/>
      <c r="G1272" s="40"/>
      <c r="H1272" s="41"/>
      <c r="I1272" s="38"/>
      <c r="J1272" s="38"/>
      <c r="K1272" s="38"/>
      <c r="L1272" s="37"/>
    </row>
    <row r="1273" spans="2:12" x14ac:dyDescent="0.25">
      <c r="B1273" s="18"/>
      <c r="C1273" s="38"/>
      <c r="D1273" s="39"/>
      <c r="E1273" s="40"/>
      <c r="F1273" s="40"/>
      <c r="G1273" s="40"/>
      <c r="H1273" s="41"/>
      <c r="I1273" s="38"/>
      <c r="J1273" s="38"/>
      <c r="K1273" s="38"/>
      <c r="L1273" s="37"/>
    </row>
    <row r="1274" spans="2:12" x14ac:dyDescent="0.25">
      <c r="B1274" s="18"/>
      <c r="C1274" s="38"/>
      <c r="D1274" s="39"/>
      <c r="E1274" s="40"/>
      <c r="F1274" s="40"/>
      <c r="G1274" s="40"/>
      <c r="H1274" s="41"/>
      <c r="I1274" s="38"/>
      <c r="J1274" s="38"/>
      <c r="K1274" s="38"/>
      <c r="L1274" s="37"/>
    </row>
    <row r="1275" spans="2:12" x14ac:dyDescent="0.25">
      <c r="B1275" s="18"/>
      <c r="C1275" s="38"/>
      <c r="D1275" s="39"/>
      <c r="E1275" s="40"/>
      <c r="F1275" s="40"/>
      <c r="G1275" s="40"/>
      <c r="H1275" s="41"/>
      <c r="I1275" s="38"/>
      <c r="J1275" s="38"/>
      <c r="K1275" s="38"/>
      <c r="L1275" s="37"/>
    </row>
    <row r="1276" spans="2:12" x14ac:dyDescent="0.25">
      <c r="B1276" s="18"/>
      <c r="C1276" s="38"/>
      <c r="D1276" s="39"/>
      <c r="E1276" s="40"/>
      <c r="F1276" s="40"/>
      <c r="G1276" s="40"/>
      <c r="H1276" s="41"/>
      <c r="I1276" s="38"/>
      <c r="J1276" s="38"/>
      <c r="K1276" s="38"/>
      <c r="L1276" s="37"/>
    </row>
    <row r="1277" spans="2:12" x14ac:dyDescent="0.25">
      <c r="B1277" s="18"/>
      <c r="C1277" s="38"/>
      <c r="D1277" s="39"/>
      <c r="E1277" s="40"/>
      <c r="F1277" s="40"/>
      <c r="G1277" s="40"/>
      <c r="H1277" s="41"/>
      <c r="I1277" s="38"/>
      <c r="J1277" s="38"/>
      <c r="K1277" s="38"/>
      <c r="L1277" s="37"/>
    </row>
    <row r="1278" spans="2:12" x14ac:dyDescent="0.25">
      <c r="B1278" s="18"/>
      <c r="C1278" s="38"/>
      <c r="D1278" s="39"/>
      <c r="E1278" s="40"/>
      <c r="F1278" s="40"/>
      <c r="G1278" s="40"/>
      <c r="H1278" s="41"/>
      <c r="I1278" s="38"/>
      <c r="J1278" s="38"/>
      <c r="K1278" s="38"/>
      <c r="L1278" s="37"/>
    </row>
    <row r="1279" spans="2:12" x14ac:dyDescent="0.25">
      <c r="B1279" s="18"/>
      <c r="C1279" s="38"/>
      <c r="D1279" s="39"/>
      <c r="E1279" s="40"/>
      <c r="F1279" s="40"/>
      <c r="G1279" s="40"/>
      <c r="H1279" s="41"/>
      <c r="I1279" s="38"/>
      <c r="J1279" s="38"/>
      <c r="K1279" s="38"/>
      <c r="L1279" s="37"/>
    </row>
    <row r="1280" spans="2:12" x14ac:dyDescent="0.25">
      <c r="B1280" s="18"/>
      <c r="C1280" s="38"/>
      <c r="D1280" s="39"/>
      <c r="E1280" s="40"/>
      <c r="F1280" s="40"/>
      <c r="G1280" s="40"/>
      <c r="H1280" s="41"/>
      <c r="I1280" s="38"/>
      <c r="J1280" s="38"/>
      <c r="K1280" s="38"/>
      <c r="L1280" s="37"/>
    </row>
    <row r="1281" spans="2:12" x14ac:dyDescent="0.25">
      <c r="B1281" s="18"/>
      <c r="C1281" s="38"/>
      <c r="D1281" s="39"/>
      <c r="E1281" s="40"/>
      <c r="F1281" s="40"/>
      <c r="G1281" s="40"/>
      <c r="H1281" s="41"/>
      <c r="I1281" s="38"/>
      <c r="J1281" s="38"/>
      <c r="K1281" s="38"/>
      <c r="L1281" s="37"/>
    </row>
    <row r="1282" spans="2:12" x14ac:dyDescent="0.25">
      <c r="B1282" s="18"/>
      <c r="C1282" s="38"/>
      <c r="D1282" s="39"/>
      <c r="E1282" s="40"/>
      <c r="F1282" s="40"/>
      <c r="G1282" s="40"/>
      <c r="H1282" s="41"/>
      <c r="I1282" s="38"/>
      <c r="J1282" s="38"/>
      <c r="K1282" s="38"/>
      <c r="L1282" s="37"/>
    </row>
    <row r="1283" spans="2:12" x14ac:dyDescent="0.25">
      <c r="B1283" s="18"/>
      <c r="C1283" s="38"/>
      <c r="D1283" s="39"/>
      <c r="E1283" s="40"/>
      <c r="F1283" s="40"/>
      <c r="G1283" s="40"/>
      <c r="H1283" s="41"/>
      <c r="I1283" s="38"/>
      <c r="J1283" s="38"/>
      <c r="K1283" s="38"/>
      <c r="L1283" s="37"/>
    </row>
    <row r="1284" spans="2:12" x14ac:dyDescent="0.25">
      <c r="B1284" s="18"/>
      <c r="C1284" s="38"/>
      <c r="D1284" s="39"/>
      <c r="E1284" s="40"/>
      <c r="F1284" s="40"/>
      <c r="G1284" s="40"/>
      <c r="H1284" s="41"/>
      <c r="I1284" s="38"/>
      <c r="J1284" s="38"/>
      <c r="K1284" s="38"/>
      <c r="L1284" s="37"/>
    </row>
    <row r="1285" spans="2:12" x14ac:dyDescent="0.25">
      <c r="B1285" s="18"/>
      <c r="C1285" s="38"/>
      <c r="D1285" s="39"/>
      <c r="E1285" s="40"/>
      <c r="F1285" s="40"/>
      <c r="G1285" s="40"/>
      <c r="H1285" s="41"/>
      <c r="I1285" s="38"/>
      <c r="J1285" s="38"/>
      <c r="K1285" s="38"/>
      <c r="L1285" s="37"/>
    </row>
    <row r="1286" spans="2:12" x14ac:dyDescent="0.25">
      <c r="B1286" s="18"/>
      <c r="C1286" s="38"/>
      <c r="D1286" s="39"/>
      <c r="E1286" s="40"/>
      <c r="F1286" s="40"/>
      <c r="G1286" s="40"/>
      <c r="H1286" s="41"/>
      <c r="I1286" s="38"/>
      <c r="J1286" s="38"/>
      <c r="K1286" s="38"/>
      <c r="L1286" s="37"/>
    </row>
    <row r="1287" spans="2:12" x14ac:dyDescent="0.25">
      <c r="B1287" s="18"/>
      <c r="C1287" s="38"/>
      <c r="D1287" s="39"/>
      <c r="E1287" s="40"/>
      <c r="F1287" s="40"/>
      <c r="G1287" s="40"/>
      <c r="H1287" s="41"/>
      <c r="I1287" s="38"/>
      <c r="J1287" s="38"/>
      <c r="K1287" s="38"/>
      <c r="L1287" s="37"/>
    </row>
    <row r="1288" spans="2:12" x14ac:dyDescent="0.25">
      <c r="B1288" s="18"/>
      <c r="C1288" s="38"/>
      <c r="D1288" s="39"/>
      <c r="E1288" s="40"/>
      <c r="F1288" s="40"/>
      <c r="G1288" s="40"/>
      <c r="H1288" s="41"/>
      <c r="I1288" s="38"/>
      <c r="J1288" s="38"/>
      <c r="K1288" s="38"/>
      <c r="L1288" s="37"/>
    </row>
    <row r="1289" spans="2:12" x14ac:dyDescent="0.25">
      <c r="B1289" s="18"/>
      <c r="C1289" s="38"/>
      <c r="D1289" s="39"/>
      <c r="E1289" s="40"/>
      <c r="F1289" s="40"/>
      <c r="G1289" s="40"/>
      <c r="H1289" s="41"/>
      <c r="I1289" s="38"/>
      <c r="J1289" s="38"/>
      <c r="K1289" s="38"/>
      <c r="L1289" s="37"/>
    </row>
    <row r="1290" spans="2:12" x14ac:dyDescent="0.25">
      <c r="B1290" s="18"/>
      <c r="C1290" s="38"/>
      <c r="D1290" s="39"/>
      <c r="E1290" s="40"/>
      <c r="F1290" s="40"/>
      <c r="G1290" s="40"/>
      <c r="H1290" s="41"/>
      <c r="I1290" s="38"/>
      <c r="J1290" s="38"/>
      <c r="K1290" s="38"/>
      <c r="L1290" s="37"/>
    </row>
    <row r="1291" spans="2:12" x14ac:dyDescent="0.25">
      <c r="B1291" s="18"/>
      <c r="C1291" s="38"/>
      <c r="D1291" s="39"/>
      <c r="E1291" s="40"/>
      <c r="F1291" s="40"/>
      <c r="G1291" s="40"/>
      <c r="H1291" s="41"/>
      <c r="I1291" s="38"/>
      <c r="J1291" s="38"/>
      <c r="K1291" s="38"/>
      <c r="L1291" s="37"/>
    </row>
    <row r="1292" spans="2:12" x14ac:dyDescent="0.25">
      <c r="B1292" s="18"/>
      <c r="C1292" s="38"/>
      <c r="D1292" s="39"/>
      <c r="E1292" s="40"/>
      <c r="F1292" s="40"/>
      <c r="G1292" s="40"/>
      <c r="H1292" s="41"/>
      <c r="I1292" s="38"/>
      <c r="J1292" s="38"/>
      <c r="K1292" s="38"/>
      <c r="L1292" s="37"/>
    </row>
    <row r="1293" spans="2:12" x14ac:dyDescent="0.25">
      <c r="B1293" s="18"/>
      <c r="C1293" s="38"/>
      <c r="D1293" s="39"/>
      <c r="E1293" s="40"/>
      <c r="F1293" s="40"/>
      <c r="G1293" s="40"/>
      <c r="H1293" s="41"/>
      <c r="I1293" s="38"/>
      <c r="J1293" s="38"/>
      <c r="K1293" s="38"/>
      <c r="L1293" s="37"/>
    </row>
    <row r="1294" spans="2:12" x14ac:dyDescent="0.25">
      <c r="B1294" s="18"/>
      <c r="C1294" s="38"/>
      <c r="D1294" s="39"/>
      <c r="E1294" s="40"/>
      <c r="F1294" s="40"/>
      <c r="G1294" s="40"/>
      <c r="H1294" s="41"/>
      <c r="I1294" s="38"/>
      <c r="J1294" s="38"/>
      <c r="K1294" s="38"/>
      <c r="L1294" s="37"/>
    </row>
    <row r="1295" spans="2:12" x14ac:dyDescent="0.25">
      <c r="B1295" s="18"/>
      <c r="C1295" s="38"/>
      <c r="D1295" s="39"/>
      <c r="E1295" s="40"/>
      <c r="F1295" s="40"/>
      <c r="G1295" s="40"/>
      <c r="H1295" s="41"/>
      <c r="I1295" s="38"/>
      <c r="J1295" s="38"/>
      <c r="K1295" s="38"/>
      <c r="L1295" s="37"/>
    </row>
    <row r="1296" spans="2:12" x14ac:dyDescent="0.25">
      <c r="B1296" s="18"/>
      <c r="C1296" s="38"/>
      <c r="D1296" s="39"/>
      <c r="E1296" s="40"/>
      <c r="F1296" s="40"/>
      <c r="G1296" s="40"/>
      <c r="H1296" s="41"/>
      <c r="I1296" s="38"/>
      <c r="J1296" s="38"/>
      <c r="K1296" s="38"/>
      <c r="L1296" s="37"/>
    </row>
    <row r="1297" spans="2:12" x14ac:dyDescent="0.25">
      <c r="B1297" s="18"/>
      <c r="C1297" s="38"/>
      <c r="D1297" s="39"/>
      <c r="E1297" s="40"/>
      <c r="F1297" s="40"/>
      <c r="G1297" s="40"/>
      <c r="H1297" s="41"/>
      <c r="I1297" s="38"/>
      <c r="J1297" s="38"/>
      <c r="K1297" s="38"/>
      <c r="L1297" s="37"/>
    </row>
    <row r="1298" spans="2:12" x14ac:dyDescent="0.25">
      <c r="B1298" s="18"/>
      <c r="C1298" s="38"/>
      <c r="D1298" s="39"/>
      <c r="E1298" s="40"/>
      <c r="F1298" s="40"/>
      <c r="G1298" s="40"/>
      <c r="H1298" s="41"/>
      <c r="I1298" s="38"/>
      <c r="J1298" s="38"/>
      <c r="K1298" s="38"/>
      <c r="L1298" s="37"/>
    </row>
    <row r="1299" spans="2:12" x14ac:dyDescent="0.25">
      <c r="B1299" s="18"/>
      <c r="C1299" s="38"/>
      <c r="D1299" s="39"/>
      <c r="E1299" s="40"/>
      <c r="F1299" s="40"/>
      <c r="G1299" s="40"/>
      <c r="H1299" s="41"/>
      <c r="I1299" s="38"/>
      <c r="J1299" s="38"/>
      <c r="K1299" s="38"/>
      <c r="L1299" s="37"/>
    </row>
    <row r="1300" spans="2:12" x14ac:dyDescent="0.25">
      <c r="B1300" s="18"/>
      <c r="C1300" s="38"/>
      <c r="D1300" s="39"/>
      <c r="E1300" s="40"/>
      <c r="F1300" s="40"/>
      <c r="G1300" s="40"/>
      <c r="H1300" s="41"/>
      <c r="I1300" s="38"/>
      <c r="J1300" s="38"/>
      <c r="K1300" s="38"/>
      <c r="L1300" s="37"/>
    </row>
    <row r="1301" spans="2:12" x14ac:dyDescent="0.25">
      <c r="B1301" s="18"/>
      <c r="C1301" s="38"/>
      <c r="D1301" s="39"/>
      <c r="E1301" s="40"/>
      <c r="F1301" s="40"/>
      <c r="G1301" s="40"/>
      <c r="H1301" s="41"/>
      <c r="I1301" s="38"/>
      <c r="J1301" s="38"/>
      <c r="K1301" s="38"/>
      <c r="L1301" s="37"/>
    </row>
    <row r="1302" spans="2:12" x14ac:dyDescent="0.25">
      <c r="B1302" s="18"/>
      <c r="C1302" s="38"/>
      <c r="D1302" s="39"/>
      <c r="E1302" s="40"/>
      <c r="F1302" s="40"/>
      <c r="G1302" s="40"/>
      <c r="H1302" s="41"/>
      <c r="I1302" s="38"/>
      <c r="J1302" s="38"/>
      <c r="K1302" s="38"/>
      <c r="L1302" s="37"/>
    </row>
    <row r="1303" spans="2:12" x14ac:dyDescent="0.25">
      <c r="B1303" s="18"/>
      <c r="C1303" s="38"/>
      <c r="D1303" s="39"/>
      <c r="E1303" s="40"/>
      <c r="F1303" s="40"/>
      <c r="G1303" s="40"/>
      <c r="H1303" s="41"/>
      <c r="I1303" s="38"/>
      <c r="J1303" s="38"/>
      <c r="K1303" s="38"/>
      <c r="L1303" s="37"/>
    </row>
    <row r="1304" spans="2:12" x14ac:dyDescent="0.25">
      <c r="B1304" s="18"/>
      <c r="C1304" s="38"/>
      <c r="D1304" s="39"/>
      <c r="E1304" s="40"/>
      <c r="F1304" s="40"/>
      <c r="G1304" s="40"/>
      <c r="H1304" s="41"/>
      <c r="I1304" s="38"/>
      <c r="J1304" s="38"/>
      <c r="K1304" s="38"/>
      <c r="L1304" s="37"/>
    </row>
    <row r="1305" spans="2:12" x14ac:dyDescent="0.25">
      <c r="B1305" s="18"/>
      <c r="C1305" s="38"/>
      <c r="D1305" s="39"/>
      <c r="E1305" s="40"/>
      <c r="F1305" s="40"/>
      <c r="G1305" s="40"/>
      <c r="H1305" s="41"/>
      <c r="I1305" s="38"/>
      <c r="J1305" s="38"/>
      <c r="K1305" s="38"/>
      <c r="L1305" s="37"/>
    </row>
    <row r="1306" spans="2:12" x14ac:dyDescent="0.25">
      <c r="B1306" s="18"/>
      <c r="C1306" s="38"/>
      <c r="D1306" s="39"/>
      <c r="E1306" s="40"/>
      <c r="F1306" s="40"/>
      <c r="G1306" s="40"/>
      <c r="H1306" s="41"/>
      <c r="I1306" s="38"/>
      <c r="J1306" s="38"/>
      <c r="K1306" s="38"/>
      <c r="L1306" s="37"/>
    </row>
    <row r="1307" spans="2:12" x14ac:dyDescent="0.25">
      <c r="B1307" s="18"/>
      <c r="C1307" s="38"/>
      <c r="D1307" s="39"/>
      <c r="E1307" s="40"/>
      <c r="F1307" s="40"/>
      <c r="G1307" s="40"/>
      <c r="H1307" s="41"/>
      <c r="I1307" s="38"/>
      <c r="J1307" s="38"/>
      <c r="K1307" s="38"/>
      <c r="L1307" s="37"/>
    </row>
    <row r="1308" spans="2:12" x14ac:dyDescent="0.25">
      <c r="B1308" s="18"/>
      <c r="C1308" s="38"/>
      <c r="D1308" s="39"/>
      <c r="E1308" s="40"/>
      <c r="F1308" s="40"/>
      <c r="G1308" s="40"/>
      <c r="H1308" s="41"/>
      <c r="I1308" s="38"/>
      <c r="J1308" s="38"/>
      <c r="K1308" s="38"/>
      <c r="L1308" s="37"/>
    </row>
    <row r="1309" spans="2:12" x14ac:dyDescent="0.25">
      <c r="B1309" s="18"/>
      <c r="C1309" s="38"/>
      <c r="D1309" s="39"/>
      <c r="E1309" s="40"/>
      <c r="F1309" s="40"/>
      <c r="G1309" s="40"/>
      <c r="H1309" s="41"/>
      <c r="I1309" s="38"/>
      <c r="J1309" s="38"/>
      <c r="K1309" s="38"/>
      <c r="L1309" s="37"/>
    </row>
    <row r="1310" spans="2:12" x14ac:dyDescent="0.25">
      <c r="B1310" s="18"/>
      <c r="C1310" s="38"/>
      <c r="D1310" s="39"/>
      <c r="E1310" s="40"/>
      <c r="F1310" s="40"/>
      <c r="G1310" s="40"/>
      <c r="H1310" s="41"/>
      <c r="I1310" s="38"/>
      <c r="J1310" s="38"/>
      <c r="K1310" s="38"/>
      <c r="L1310" s="37"/>
    </row>
    <row r="1311" spans="2:12" x14ac:dyDescent="0.25">
      <c r="B1311" s="18"/>
      <c r="C1311" s="38"/>
      <c r="D1311" s="39"/>
      <c r="E1311" s="40"/>
      <c r="F1311" s="40"/>
      <c r="G1311" s="40"/>
      <c r="H1311" s="41"/>
      <c r="I1311" s="38"/>
      <c r="J1311" s="38"/>
      <c r="K1311" s="38"/>
      <c r="L1311" s="37"/>
    </row>
    <row r="1312" spans="2:12" x14ac:dyDescent="0.25">
      <c r="B1312" s="18"/>
      <c r="C1312" s="38"/>
      <c r="D1312" s="39"/>
      <c r="E1312" s="40"/>
      <c r="F1312" s="40"/>
      <c r="G1312" s="40"/>
      <c r="H1312" s="41"/>
      <c r="I1312" s="38"/>
      <c r="J1312" s="38"/>
      <c r="K1312" s="38"/>
      <c r="L1312" s="37"/>
    </row>
    <row r="1313" spans="2:12" x14ac:dyDescent="0.25">
      <c r="B1313" s="18"/>
      <c r="C1313" s="38"/>
      <c r="D1313" s="39"/>
      <c r="E1313" s="40"/>
      <c r="F1313" s="40"/>
      <c r="G1313" s="40"/>
      <c r="H1313" s="41"/>
      <c r="I1313" s="38"/>
      <c r="J1313" s="38"/>
      <c r="K1313" s="38"/>
      <c r="L1313" s="37"/>
    </row>
    <row r="1314" spans="2:12" x14ac:dyDescent="0.25">
      <c r="B1314" s="18"/>
      <c r="C1314" s="38"/>
      <c r="D1314" s="39"/>
      <c r="E1314" s="40"/>
      <c r="F1314" s="40"/>
      <c r="G1314" s="40"/>
      <c r="H1314" s="41"/>
      <c r="I1314" s="38"/>
      <c r="J1314" s="38"/>
      <c r="K1314" s="38"/>
      <c r="L1314" s="37"/>
    </row>
    <row r="1315" spans="2:12" x14ac:dyDescent="0.25">
      <c r="B1315" s="18"/>
      <c r="C1315" s="38"/>
      <c r="D1315" s="39"/>
      <c r="E1315" s="40"/>
      <c r="F1315" s="40"/>
      <c r="G1315" s="40"/>
      <c r="H1315" s="41"/>
      <c r="I1315" s="38"/>
      <c r="J1315" s="38"/>
      <c r="K1315" s="38"/>
      <c r="L1315" s="37"/>
    </row>
    <row r="1316" spans="2:12" x14ac:dyDescent="0.25">
      <c r="B1316" s="18"/>
      <c r="C1316" s="38"/>
      <c r="D1316" s="39"/>
      <c r="E1316" s="40"/>
      <c r="F1316" s="40"/>
      <c r="G1316" s="40"/>
      <c r="H1316" s="41"/>
      <c r="I1316" s="38"/>
      <c r="J1316" s="38"/>
      <c r="K1316" s="38"/>
      <c r="L1316" s="37"/>
    </row>
    <row r="1317" spans="2:12" x14ac:dyDescent="0.25">
      <c r="B1317" s="18"/>
      <c r="C1317" s="38"/>
      <c r="D1317" s="39"/>
      <c r="E1317" s="40"/>
      <c r="F1317" s="40"/>
      <c r="G1317" s="40"/>
      <c r="H1317" s="41"/>
      <c r="I1317" s="38"/>
      <c r="J1317" s="38"/>
      <c r="K1317" s="38"/>
      <c r="L1317" s="37"/>
    </row>
    <row r="1318" spans="2:12" x14ac:dyDescent="0.25">
      <c r="B1318" s="18"/>
      <c r="C1318" s="38"/>
      <c r="D1318" s="39"/>
      <c r="E1318" s="40"/>
      <c r="F1318" s="40"/>
      <c r="G1318" s="40"/>
      <c r="H1318" s="41"/>
      <c r="I1318" s="38"/>
      <c r="J1318" s="38"/>
      <c r="K1318" s="38"/>
      <c r="L1318" s="37"/>
    </row>
    <row r="1319" spans="2:12" x14ac:dyDescent="0.25">
      <c r="B1319" s="18"/>
      <c r="C1319" s="38"/>
      <c r="D1319" s="39"/>
      <c r="E1319" s="40"/>
      <c r="F1319" s="40"/>
      <c r="G1319" s="40"/>
      <c r="H1319" s="41"/>
      <c r="I1319" s="38"/>
      <c r="J1319" s="38"/>
      <c r="K1319" s="38"/>
      <c r="L1319" s="37"/>
    </row>
    <row r="1320" spans="2:12" x14ac:dyDescent="0.25">
      <c r="B1320" s="18"/>
      <c r="C1320" s="38"/>
      <c r="D1320" s="39"/>
      <c r="E1320" s="40"/>
      <c r="F1320" s="40"/>
      <c r="G1320" s="40"/>
      <c r="H1320" s="41"/>
      <c r="I1320" s="38"/>
      <c r="J1320" s="38"/>
      <c r="K1320" s="38"/>
      <c r="L1320" s="37"/>
    </row>
    <row r="1321" spans="2:12" x14ac:dyDescent="0.25">
      <c r="B1321" s="18"/>
      <c r="C1321" s="38"/>
      <c r="D1321" s="39"/>
      <c r="E1321" s="40"/>
      <c r="F1321" s="40"/>
      <c r="G1321" s="40"/>
      <c r="H1321" s="41"/>
      <c r="I1321" s="38"/>
      <c r="J1321" s="38"/>
      <c r="K1321" s="38"/>
      <c r="L1321" s="37"/>
    </row>
    <row r="1322" spans="2:12" x14ac:dyDescent="0.25">
      <c r="B1322" s="18"/>
      <c r="C1322" s="38"/>
      <c r="D1322" s="39"/>
      <c r="E1322" s="40"/>
      <c r="F1322" s="40"/>
      <c r="G1322" s="40"/>
      <c r="H1322" s="41"/>
      <c r="I1322" s="38"/>
      <c r="J1322" s="38"/>
      <c r="K1322" s="38"/>
      <c r="L1322" s="37"/>
    </row>
    <row r="1323" spans="2:12" x14ac:dyDescent="0.25">
      <c r="B1323" s="18"/>
      <c r="C1323" s="38"/>
      <c r="D1323" s="39"/>
      <c r="E1323" s="40"/>
      <c r="F1323" s="40"/>
      <c r="G1323" s="40"/>
      <c r="H1323" s="41"/>
      <c r="I1323" s="38"/>
      <c r="J1323" s="38"/>
      <c r="K1323" s="38"/>
      <c r="L1323" s="37"/>
    </row>
    <row r="1324" spans="2:12" x14ac:dyDescent="0.25">
      <c r="B1324" s="18"/>
      <c r="C1324" s="38"/>
      <c r="D1324" s="39"/>
      <c r="E1324" s="40"/>
      <c r="F1324" s="40"/>
      <c r="G1324" s="40"/>
      <c r="H1324" s="41"/>
      <c r="I1324" s="38"/>
      <c r="J1324" s="38"/>
      <c r="K1324" s="38"/>
      <c r="L1324" s="37"/>
    </row>
    <row r="1325" spans="2:12" x14ac:dyDescent="0.25">
      <c r="B1325" s="18"/>
      <c r="C1325" s="38"/>
      <c r="D1325" s="39"/>
      <c r="E1325" s="40"/>
      <c r="F1325" s="40"/>
      <c r="G1325" s="40"/>
      <c r="H1325" s="41"/>
      <c r="I1325" s="38"/>
      <c r="J1325" s="38"/>
      <c r="K1325" s="38"/>
      <c r="L1325" s="37"/>
    </row>
    <row r="1326" spans="2:12" x14ac:dyDescent="0.25">
      <c r="B1326" s="18"/>
      <c r="C1326" s="38"/>
      <c r="D1326" s="39"/>
      <c r="E1326" s="40"/>
      <c r="F1326" s="40"/>
      <c r="G1326" s="40"/>
      <c r="H1326" s="41"/>
      <c r="I1326" s="38"/>
      <c r="J1326" s="38"/>
      <c r="K1326" s="38"/>
      <c r="L1326" s="37"/>
    </row>
    <row r="1327" spans="2:12" x14ac:dyDescent="0.25">
      <c r="B1327" s="18"/>
      <c r="C1327" s="38"/>
      <c r="D1327" s="39"/>
      <c r="E1327" s="40"/>
      <c r="F1327" s="40"/>
      <c r="G1327" s="40"/>
      <c r="H1327" s="41"/>
      <c r="I1327" s="38"/>
      <c r="J1327" s="38"/>
      <c r="K1327" s="38"/>
      <c r="L1327" s="37"/>
    </row>
    <row r="1328" spans="2:12" x14ac:dyDescent="0.25">
      <c r="B1328" s="18"/>
      <c r="C1328" s="38"/>
      <c r="D1328" s="39"/>
      <c r="E1328" s="40"/>
      <c r="F1328" s="40"/>
      <c r="G1328" s="40"/>
      <c r="H1328" s="41"/>
      <c r="I1328" s="38"/>
      <c r="J1328" s="38"/>
      <c r="K1328" s="38"/>
      <c r="L1328" s="37"/>
    </row>
    <row r="1329" spans="2:12" x14ac:dyDescent="0.25">
      <c r="B1329" s="18"/>
      <c r="C1329" s="38"/>
      <c r="D1329" s="39"/>
      <c r="E1329" s="40"/>
      <c r="F1329" s="40"/>
      <c r="G1329" s="40"/>
      <c r="H1329" s="41"/>
      <c r="I1329" s="38"/>
      <c r="J1329" s="38"/>
      <c r="K1329" s="38"/>
      <c r="L1329" s="37"/>
    </row>
    <row r="1330" spans="2:12" x14ac:dyDescent="0.25">
      <c r="B1330" s="18"/>
      <c r="C1330" s="38"/>
      <c r="D1330" s="39"/>
      <c r="E1330" s="40"/>
      <c r="F1330" s="40"/>
      <c r="G1330" s="40"/>
      <c r="H1330" s="41"/>
      <c r="I1330" s="38"/>
      <c r="J1330" s="38"/>
      <c r="K1330" s="38"/>
      <c r="L1330" s="37"/>
    </row>
    <row r="1331" spans="2:12" x14ac:dyDescent="0.25">
      <c r="B1331" s="18"/>
      <c r="C1331" s="38"/>
      <c r="D1331" s="39"/>
      <c r="E1331" s="40"/>
      <c r="F1331" s="40"/>
      <c r="G1331" s="40"/>
      <c r="H1331" s="41"/>
      <c r="I1331" s="38"/>
      <c r="J1331" s="38"/>
      <c r="K1331" s="38"/>
      <c r="L1331" s="37"/>
    </row>
    <row r="1332" spans="2:12" x14ac:dyDescent="0.25">
      <c r="B1332" s="18"/>
      <c r="C1332" s="38"/>
      <c r="D1332" s="39"/>
      <c r="E1332" s="40"/>
      <c r="F1332" s="40"/>
      <c r="G1332" s="40"/>
      <c r="H1332" s="41"/>
      <c r="I1332" s="38"/>
      <c r="J1332" s="38"/>
      <c r="K1332" s="38"/>
      <c r="L1332" s="37"/>
    </row>
    <row r="1333" spans="2:12" x14ac:dyDescent="0.25">
      <c r="B1333" s="18"/>
      <c r="C1333" s="38"/>
      <c r="D1333" s="39"/>
      <c r="E1333" s="40"/>
      <c r="F1333" s="40"/>
      <c r="G1333" s="40"/>
      <c r="H1333" s="41"/>
      <c r="I1333" s="38"/>
      <c r="J1333" s="38"/>
      <c r="K1333" s="38"/>
      <c r="L1333" s="37"/>
    </row>
    <row r="1334" spans="2:12" x14ac:dyDescent="0.25">
      <c r="B1334" s="18"/>
      <c r="C1334" s="38"/>
      <c r="D1334" s="39"/>
      <c r="E1334" s="40"/>
      <c r="F1334" s="40"/>
      <c r="G1334" s="40"/>
      <c r="H1334" s="41"/>
      <c r="I1334" s="38"/>
      <c r="J1334" s="38"/>
      <c r="K1334" s="38"/>
      <c r="L1334" s="37"/>
    </row>
    <row r="1335" spans="2:12" x14ac:dyDescent="0.25">
      <c r="B1335" s="18"/>
      <c r="C1335" s="38"/>
      <c r="D1335" s="39"/>
      <c r="E1335" s="40"/>
      <c r="F1335" s="40"/>
      <c r="G1335" s="40"/>
      <c r="H1335" s="41"/>
      <c r="I1335" s="38"/>
      <c r="J1335" s="38"/>
      <c r="K1335" s="38"/>
      <c r="L1335" s="37"/>
    </row>
    <row r="1336" spans="2:12" x14ac:dyDescent="0.25">
      <c r="B1336" s="18"/>
      <c r="C1336" s="38"/>
      <c r="D1336" s="39"/>
      <c r="E1336" s="40"/>
      <c r="F1336" s="40"/>
      <c r="G1336" s="40"/>
      <c r="H1336" s="41"/>
      <c r="I1336" s="38"/>
      <c r="J1336" s="38"/>
      <c r="K1336" s="38"/>
      <c r="L1336" s="37"/>
    </row>
    <row r="1337" spans="2:12" x14ac:dyDescent="0.25">
      <c r="B1337" s="18"/>
      <c r="C1337" s="38"/>
      <c r="D1337" s="39"/>
      <c r="E1337" s="40"/>
      <c r="F1337" s="40"/>
      <c r="G1337" s="40"/>
      <c r="H1337" s="41"/>
      <c r="I1337" s="38"/>
      <c r="J1337" s="38"/>
      <c r="K1337" s="38"/>
      <c r="L1337" s="37"/>
    </row>
    <row r="1338" spans="2:12" x14ac:dyDescent="0.25">
      <c r="B1338" s="18"/>
      <c r="C1338" s="38"/>
      <c r="D1338" s="39"/>
      <c r="E1338" s="40"/>
      <c r="F1338" s="40"/>
      <c r="G1338" s="40"/>
      <c r="H1338" s="41"/>
      <c r="I1338" s="38"/>
      <c r="J1338" s="38"/>
      <c r="K1338" s="38"/>
      <c r="L1338" s="37"/>
    </row>
    <row r="1339" spans="2:12" x14ac:dyDescent="0.25">
      <c r="B1339" s="18"/>
      <c r="C1339" s="38"/>
      <c r="D1339" s="39"/>
      <c r="E1339" s="40"/>
      <c r="F1339" s="40"/>
      <c r="G1339" s="40"/>
      <c r="H1339" s="41"/>
      <c r="I1339" s="38"/>
      <c r="J1339" s="38"/>
      <c r="K1339" s="38"/>
      <c r="L1339" s="37"/>
    </row>
    <row r="1340" spans="2:12" x14ac:dyDescent="0.25">
      <c r="B1340" s="18"/>
      <c r="C1340" s="38"/>
      <c r="D1340" s="39"/>
      <c r="E1340" s="40"/>
      <c r="F1340" s="40"/>
      <c r="G1340" s="40"/>
      <c r="H1340" s="41"/>
      <c r="I1340" s="38"/>
      <c r="J1340" s="38"/>
      <c r="K1340" s="38"/>
      <c r="L1340" s="37"/>
    </row>
    <row r="1341" spans="2:12" x14ac:dyDescent="0.25">
      <c r="B1341" s="18"/>
      <c r="C1341" s="38"/>
      <c r="D1341" s="39"/>
      <c r="E1341" s="40"/>
      <c r="F1341" s="40"/>
      <c r="G1341" s="40"/>
      <c r="H1341" s="41"/>
      <c r="I1341" s="38"/>
      <c r="J1341" s="38"/>
      <c r="K1341" s="38"/>
      <c r="L1341" s="37"/>
    </row>
    <row r="1342" spans="2:12" x14ac:dyDescent="0.25">
      <c r="B1342" s="18"/>
      <c r="C1342" s="38"/>
      <c r="D1342" s="39"/>
      <c r="E1342" s="40"/>
      <c r="F1342" s="40"/>
      <c r="G1342" s="40"/>
      <c r="H1342" s="41"/>
      <c r="I1342" s="38"/>
      <c r="J1342" s="38"/>
      <c r="K1342" s="38"/>
      <c r="L1342" s="37"/>
    </row>
    <row r="1343" spans="2:12" x14ac:dyDescent="0.25">
      <c r="B1343" s="18"/>
      <c r="C1343" s="38"/>
      <c r="D1343" s="39"/>
      <c r="E1343" s="40"/>
      <c r="F1343" s="40"/>
      <c r="G1343" s="40"/>
      <c r="H1343" s="41"/>
      <c r="I1343" s="38"/>
      <c r="J1343" s="38"/>
      <c r="K1343" s="38"/>
      <c r="L1343" s="37"/>
    </row>
    <row r="1344" spans="2:12" x14ac:dyDescent="0.25">
      <c r="B1344" s="18"/>
      <c r="C1344" s="38"/>
      <c r="D1344" s="39"/>
      <c r="E1344" s="40"/>
      <c r="F1344" s="40"/>
      <c r="G1344" s="40"/>
      <c r="H1344" s="41"/>
      <c r="I1344" s="38"/>
      <c r="J1344" s="38"/>
      <c r="K1344" s="38"/>
      <c r="L1344" s="37"/>
    </row>
    <row r="1345" spans="2:12" x14ac:dyDescent="0.25">
      <c r="B1345" s="18"/>
      <c r="C1345" s="38"/>
      <c r="D1345" s="39"/>
      <c r="E1345" s="40"/>
      <c r="F1345" s="40"/>
      <c r="G1345" s="40"/>
      <c r="H1345" s="41"/>
      <c r="I1345" s="38"/>
      <c r="J1345" s="38"/>
      <c r="K1345" s="38"/>
      <c r="L1345" s="37"/>
    </row>
    <row r="1346" spans="2:12" x14ac:dyDescent="0.25">
      <c r="B1346" s="18"/>
      <c r="C1346" s="38"/>
      <c r="D1346" s="39"/>
      <c r="E1346" s="40"/>
      <c r="F1346" s="40"/>
      <c r="G1346" s="40"/>
      <c r="H1346" s="41"/>
      <c r="I1346" s="38"/>
      <c r="J1346" s="38"/>
      <c r="K1346" s="38"/>
      <c r="L1346" s="37"/>
    </row>
    <row r="1347" spans="2:12" x14ac:dyDescent="0.25">
      <c r="B1347" s="18"/>
      <c r="C1347" s="38"/>
      <c r="D1347" s="39"/>
      <c r="E1347" s="40"/>
      <c r="F1347" s="40"/>
      <c r="G1347" s="40"/>
      <c r="H1347" s="41"/>
      <c r="I1347" s="38"/>
      <c r="J1347" s="38"/>
      <c r="K1347" s="38"/>
      <c r="L1347" s="37"/>
    </row>
    <row r="1348" spans="2:12" x14ac:dyDescent="0.25">
      <c r="B1348" s="18"/>
      <c r="C1348" s="38"/>
      <c r="D1348" s="39"/>
      <c r="E1348" s="40"/>
      <c r="F1348" s="40"/>
      <c r="G1348" s="40"/>
      <c r="H1348" s="41"/>
      <c r="I1348" s="38"/>
      <c r="J1348" s="38"/>
      <c r="K1348" s="38"/>
      <c r="L1348" s="37"/>
    </row>
    <row r="1349" spans="2:12" x14ac:dyDescent="0.25">
      <c r="B1349" s="18"/>
      <c r="C1349" s="38"/>
      <c r="D1349" s="39"/>
      <c r="E1349" s="40"/>
      <c r="F1349" s="40"/>
      <c r="G1349" s="40"/>
      <c r="H1349" s="41"/>
      <c r="I1349" s="38"/>
      <c r="J1349" s="38"/>
      <c r="K1349" s="38"/>
      <c r="L1349" s="37"/>
    </row>
    <row r="1350" spans="2:12" x14ac:dyDescent="0.25">
      <c r="B1350" s="18"/>
      <c r="C1350" s="38"/>
      <c r="D1350" s="39"/>
      <c r="E1350" s="40"/>
      <c r="F1350" s="40"/>
      <c r="G1350" s="40"/>
      <c r="H1350" s="41"/>
      <c r="I1350" s="38"/>
      <c r="J1350" s="38"/>
      <c r="K1350" s="38"/>
      <c r="L1350" s="37"/>
    </row>
    <row r="1351" spans="2:12" x14ac:dyDescent="0.25">
      <c r="B1351" s="18"/>
      <c r="C1351" s="38"/>
      <c r="D1351" s="39"/>
      <c r="E1351" s="40"/>
      <c r="F1351" s="40"/>
      <c r="G1351" s="40"/>
      <c r="H1351" s="41"/>
      <c r="I1351" s="38"/>
      <c r="J1351" s="38"/>
      <c r="K1351" s="38"/>
      <c r="L1351" s="37"/>
    </row>
    <row r="1352" spans="2:12" x14ac:dyDescent="0.25">
      <c r="B1352" s="18"/>
      <c r="C1352" s="38"/>
      <c r="D1352" s="39"/>
      <c r="E1352" s="40"/>
      <c r="F1352" s="40"/>
      <c r="G1352" s="40"/>
      <c r="H1352" s="41"/>
      <c r="I1352" s="38"/>
      <c r="J1352" s="38"/>
      <c r="K1352" s="38"/>
      <c r="L1352" s="37"/>
    </row>
    <row r="1353" spans="2:12" x14ac:dyDescent="0.25">
      <c r="B1353" s="18"/>
      <c r="C1353" s="38"/>
      <c r="D1353" s="39"/>
      <c r="E1353" s="40"/>
      <c r="F1353" s="40"/>
      <c r="G1353" s="40"/>
      <c r="H1353" s="41"/>
      <c r="I1353" s="38"/>
      <c r="J1353" s="38"/>
      <c r="K1353" s="38"/>
      <c r="L1353" s="37"/>
    </row>
    <row r="1354" spans="2:12" x14ac:dyDescent="0.25">
      <c r="B1354" s="18"/>
      <c r="C1354" s="38"/>
      <c r="D1354" s="39"/>
      <c r="E1354" s="40"/>
      <c r="F1354" s="40"/>
      <c r="G1354" s="40"/>
      <c r="H1354" s="41"/>
      <c r="I1354" s="38"/>
      <c r="J1354" s="38"/>
      <c r="K1354" s="38"/>
      <c r="L1354" s="37"/>
    </row>
    <row r="1355" spans="2:12" x14ac:dyDescent="0.25">
      <c r="B1355" s="18"/>
      <c r="C1355" s="38"/>
      <c r="D1355" s="39"/>
      <c r="E1355" s="40"/>
      <c r="F1355" s="40"/>
      <c r="G1355" s="40"/>
      <c r="H1355" s="41"/>
      <c r="I1355" s="38"/>
      <c r="J1355" s="38"/>
      <c r="K1355" s="38"/>
      <c r="L1355" s="37"/>
    </row>
    <row r="1356" spans="2:12" x14ac:dyDescent="0.25">
      <c r="B1356" s="18"/>
      <c r="C1356" s="38"/>
      <c r="D1356" s="39"/>
      <c r="E1356" s="40"/>
      <c r="F1356" s="40"/>
      <c r="G1356" s="40"/>
      <c r="H1356" s="41"/>
      <c r="I1356" s="38"/>
      <c r="J1356" s="38"/>
      <c r="K1356" s="38"/>
      <c r="L1356" s="37"/>
    </row>
    <row r="1357" spans="2:12" x14ac:dyDescent="0.25">
      <c r="B1357" s="18"/>
      <c r="C1357" s="38"/>
      <c r="D1357" s="39"/>
      <c r="E1357" s="40"/>
      <c r="F1357" s="40"/>
      <c r="G1357" s="40"/>
      <c r="H1357" s="41"/>
      <c r="I1357" s="38"/>
      <c r="J1357" s="38"/>
      <c r="K1357" s="38"/>
      <c r="L1357" s="37"/>
    </row>
    <row r="1358" spans="2:12" x14ac:dyDescent="0.25">
      <c r="B1358" s="18"/>
      <c r="C1358" s="38"/>
      <c r="D1358" s="39"/>
      <c r="E1358" s="40"/>
      <c r="F1358" s="40"/>
      <c r="G1358" s="40"/>
      <c r="H1358" s="41"/>
      <c r="I1358" s="38"/>
      <c r="J1358" s="38"/>
      <c r="K1358" s="38"/>
      <c r="L1358" s="37"/>
    </row>
    <row r="1359" spans="2:12" x14ac:dyDescent="0.25">
      <c r="B1359" s="18"/>
      <c r="C1359" s="38"/>
      <c r="D1359" s="39"/>
      <c r="E1359" s="40"/>
      <c r="F1359" s="40"/>
      <c r="G1359" s="40"/>
      <c r="H1359" s="41"/>
      <c r="I1359" s="38"/>
      <c r="J1359" s="38"/>
      <c r="K1359" s="38"/>
      <c r="L1359" s="37"/>
    </row>
    <row r="1360" spans="2:12" x14ac:dyDescent="0.25">
      <c r="B1360" s="18"/>
      <c r="C1360" s="38"/>
      <c r="D1360" s="39"/>
      <c r="E1360" s="40"/>
      <c r="F1360" s="40"/>
      <c r="G1360" s="40"/>
      <c r="H1360" s="41"/>
      <c r="I1360" s="38"/>
      <c r="J1360" s="38"/>
      <c r="K1360" s="38"/>
      <c r="L1360" s="37"/>
    </row>
    <row r="1361" spans="2:12" x14ac:dyDescent="0.25">
      <c r="B1361" s="18"/>
      <c r="C1361" s="38"/>
      <c r="D1361" s="39"/>
      <c r="E1361" s="40"/>
      <c r="F1361" s="40"/>
      <c r="G1361" s="40"/>
      <c r="H1361" s="41"/>
      <c r="I1361" s="38"/>
      <c r="J1361" s="38"/>
      <c r="K1361" s="38"/>
      <c r="L1361" s="37"/>
    </row>
    <row r="1362" spans="2:12" x14ac:dyDescent="0.25">
      <c r="B1362" s="18"/>
      <c r="C1362" s="38"/>
      <c r="D1362" s="39"/>
      <c r="E1362" s="40"/>
      <c r="F1362" s="40"/>
      <c r="G1362" s="40"/>
      <c r="H1362" s="41"/>
      <c r="I1362" s="38"/>
      <c r="J1362" s="38"/>
      <c r="K1362" s="38"/>
      <c r="L1362" s="37"/>
    </row>
    <row r="1363" spans="2:12" x14ac:dyDescent="0.25">
      <c r="B1363" s="18"/>
      <c r="C1363" s="38"/>
      <c r="D1363" s="39"/>
      <c r="E1363" s="40"/>
      <c r="F1363" s="40"/>
      <c r="G1363" s="40"/>
      <c r="H1363" s="41"/>
      <c r="I1363" s="38"/>
      <c r="J1363" s="38"/>
      <c r="K1363" s="38"/>
      <c r="L1363" s="37"/>
    </row>
    <row r="1364" spans="2:12" x14ac:dyDescent="0.25">
      <c r="B1364" s="18"/>
      <c r="C1364" s="38"/>
      <c r="D1364" s="39"/>
      <c r="E1364" s="40"/>
      <c r="F1364" s="40"/>
      <c r="G1364" s="40"/>
      <c r="H1364" s="41"/>
      <c r="I1364" s="38"/>
      <c r="J1364" s="38"/>
      <c r="K1364" s="38"/>
      <c r="L1364" s="37"/>
    </row>
    <row r="1365" spans="2:12" x14ac:dyDescent="0.25">
      <c r="B1365" s="18"/>
      <c r="C1365" s="38"/>
      <c r="D1365" s="39"/>
      <c r="E1365" s="40"/>
      <c r="F1365" s="40"/>
      <c r="G1365" s="40"/>
      <c r="H1365" s="41"/>
      <c r="I1365" s="38"/>
      <c r="J1365" s="38"/>
      <c r="K1365" s="38"/>
      <c r="L1365" s="37"/>
    </row>
    <row r="1366" spans="2:12" x14ac:dyDescent="0.25">
      <c r="B1366" s="18"/>
      <c r="C1366" s="38"/>
      <c r="D1366" s="39"/>
      <c r="E1366" s="40"/>
      <c r="F1366" s="40"/>
      <c r="G1366" s="40"/>
      <c r="H1366" s="41"/>
      <c r="I1366" s="38"/>
      <c r="J1366" s="38"/>
      <c r="K1366" s="38"/>
      <c r="L1366" s="37"/>
    </row>
    <row r="1367" spans="2:12" x14ac:dyDescent="0.25">
      <c r="B1367" s="18"/>
      <c r="C1367" s="38"/>
      <c r="D1367" s="39"/>
      <c r="E1367" s="40"/>
      <c r="F1367" s="40"/>
      <c r="G1367" s="40"/>
      <c r="H1367" s="41"/>
      <c r="I1367" s="38"/>
      <c r="J1367" s="38"/>
      <c r="K1367" s="38"/>
      <c r="L1367" s="37"/>
    </row>
    <row r="1368" spans="2:12" x14ac:dyDescent="0.25">
      <c r="B1368" s="18"/>
      <c r="C1368" s="38"/>
      <c r="D1368" s="39"/>
      <c r="E1368" s="40"/>
      <c r="F1368" s="40"/>
      <c r="G1368" s="40"/>
      <c r="H1368" s="41"/>
      <c r="I1368" s="38"/>
      <c r="J1368" s="38"/>
      <c r="K1368" s="38"/>
      <c r="L1368" s="37"/>
    </row>
    <row r="1369" spans="2:12" x14ac:dyDescent="0.25">
      <c r="B1369" s="18"/>
      <c r="C1369" s="38"/>
      <c r="D1369" s="39"/>
      <c r="E1369" s="40"/>
      <c r="F1369" s="40"/>
      <c r="G1369" s="40"/>
      <c r="H1369" s="41"/>
      <c r="I1369" s="38"/>
      <c r="J1369" s="38"/>
      <c r="K1369" s="38"/>
      <c r="L1369" s="37"/>
    </row>
    <row r="1370" spans="2:12" x14ac:dyDescent="0.25">
      <c r="B1370" s="18"/>
      <c r="C1370" s="38"/>
      <c r="D1370" s="39"/>
      <c r="E1370" s="40"/>
      <c r="F1370" s="40"/>
      <c r="G1370" s="40"/>
      <c r="H1370" s="41"/>
      <c r="I1370" s="38"/>
      <c r="J1370" s="38"/>
      <c r="K1370" s="38"/>
      <c r="L1370" s="37"/>
    </row>
    <row r="1371" spans="2:12" x14ac:dyDescent="0.25">
      <c r="B1371" s="18"/>
      <c r="C1371" s="38"/>
      <c r="D1371" s="39"/>
      <c r="E1371" s="40"/>
      <c r="F1371" s="40"/>
      <c r="G1371" s="40"/>
      <c r="H1371" s="41"/>
      <c r="I1371" s="38"/>
      <c r="J1371" s="38"/>
      <c r="K1371" s="38"/>
      <c r="L1371" s="37"/>
    </row>
    <row r="1372" spans="2:12" x14ac:dyDescent="0.25">
      <c r="B1372" s="18"/>
      <c r="C1372" s="38"/>
      <c r="D1372" s="39"/>
      <c r="E1372" s="40"/>
      <c r="F1372" s="40"/>
      <c r="G1372" s="40"/>
      <c r="H1372" s="41"/>
      <c r="I1372" s="38"/>
      <c r="J1372" s="38"/>
      <c r="K1372" s="38"/>
      <c r="L1372" s="37"/>
    </row>
    <row r="1373" spans="2:12" x14ac:dyDescent="0.25">
      <c r="B1373" s="18"/>
      <c r="C1373" s="38"/>
      <c r="D1373" s="39"/>
      <c r="E1373" s="40"/>
      <c r="F1373" s="40"/>
      <c r="G1373" s="40"/>
      <c r="H1373" s="41"/>
      <c r="I1373" s="38"/>
      <c r="J1373" s="38"/>
      <c r="K1373" s="38"/>
      <c r="L1373" s="37"/>
    </row>
    <row r="1374" spans="2:12" x14ac:dyDescent="0.25">
      <c r="B1374" s="18"/>
      <c r="C1374" s="38"/>
      <c r="D1374" s="39"/>
      <c r="E1374" s="40"/>
      <c r="F1374" s="40"/>
      <c r="G1374" s="40"/>
      <c r="H1374" s="41"/>
      <c r="I1374" s="38"/>
      <c r="J1374" s="38"/>
      <c r="K1374" s="38"/>
      <c r="L1374" s="37"/>
    </row>
    <row r="1375" spans="2:12" x14ac:dyDescent="0.25">
      <c r="B1375" s="18"/>
      <c r="C1375" s="38"/>
      <c r="D1375" s="39"/>
      <c r="E1375" s="40"/>
      <c r="F1375" s="40"/>
      <c r="G1375" s="40"/>
      <c r="H1375" s="41"/>
      <c r="I1375" s="38"/>
      <c r="J1375" s="38"/>
      <c r="K1375" s="38"/>
      <c r="L1375" s="37"/>
    </row>
    <row r="1376" spans="2:12" x14ac:dyDescent="0.25">
      <c r="B1376" s="18"/>
      <c r="C1376" s="38"/>
      <c r="D1376" s="39"/>
      <c r="E1376" s="40"/>
      <c r="F1376" s="40"/>
      <c r="G1376" s="40"/>
      <c r="H1376" s="41"/>
      <c r="I1376" s="38"/>
      <c r="J1376" s="38"/>
      <c r="K1376" s="38"/>
      <c r="L1376" s="37"/>
    </row>
    <row r="1377" spans="2:12" x14ac:dyDescent="0.25">
      <c r="B1377" s="18"/>
      <c r="C1377" s="38"/>
      <c r="D1377" s="39"/>
      <c r="E1377" s="40"/>
      <c r="F1377" s="40"/>
      <c r="G1377" s="40"/>
      <c r="H1377" s="41"/>
      <c r="I1377" s="38"/>
      <c r="J1377" s="38"/>
      <c r="K1377" s="38"/>
      <c r="L1377" s="37"/>
    </row>
    <row r="1378" spans="2:12" x14ac:dyDescent="0.25">
      <c r="B1378" s="18"/>
      <c r="C1378" s="38"/>
      <c r="D1378" s="39"/>
      <c r="E1378" s="40"/>
      <c r="F1378" s="40"/>
      <c r="G1378" s="40"/>
      <c r="H1378" s="41"/>
      <c r="I1378" s="38"/>
      <c r="J1378" s="38"/>
      <c r="K1378" s="38"/>
      <c r="L1378" s="37"/>
    </row>
    <row r="1379" spans="2:12" x14ac:dyDescent="0.25">
      <c r="B1379" s="18"/>
      <c r="C1379" s="38"/>
      <c r="D1379" s="39"/>
      <c r="E1379" s="40"/>
      <c r="F1379" s="40"/>
      <c r="G1379" s="40"/>
      <c r="H1379" s="41"/>
      <c r="I1379" s="38"/>
      <c r="J1379" s="38"/>
      <c r="K1379" s="38"/>
      <c r="L1379" s="37"/>
    </row>
    <row r="1380" spans="2:12" x14ac:dyDescent="0.25">
      <c r="B1380" s="18"/>
      <c r="C1380" s="38"/>
      <c r="D1380" s="39"/>
      <c r="E1380" s="40"/>
      <c r="F1380" s="40"/>
      <c r="G1380" s="40"/>
      <c r="H1380" s="41"/>
      <c r="I1380" s="38"/>
      <c r="J1380" s="38"/>
      <c r="K1380" s="38"/>
      <c r="L1380" s="37"/>
    </row>
    <row r="1381" spans="2:12" x14ac:dyDescent="0.25">
      <c r="B1381" s="18"/>
      <c r="C1381" s="38"/>
      <c r="D1381" s="39"/>
      <c r="E1381" s="40"/>
      <c r="F1381" s="40"/>
      <c r="G1381" s="40"/>
      <c r="H1381" s="41"/>
      <c r="I1381" s="38"/>
      <c r="J1381" s="38"/>
      <c r="K1381" s="38"/>
      <c r="L1381" s="37"/>
    </row>
    <row r="1382" spans="2:12" x14ac:dyDescent="0.25">
      <c r="B1382" s="18"/>
      <c r="C1382" s="38"/>
      <c r="D1382" s="39"/>
      <c r="E1382" s="40"/>
      <c r="F1382" s="40"/>
      <c r="G1382" s="40"/>
      <c r="H1382" s="41"/>
      <c r="I1382" s="38"/>
      <c r="J1382" s="38"/>
      <c r="K1382" s="38"/>
      <c r="L1382" s="37"/>
    </row>
    <row r="1383" spans="2:12" x14ac:dyDescent="0.25">
      <c r="B1383" s="18"/>
      <c r="C1383" s="38"/>
      <c r="D1383" s="39"/>
      <c r="E1383" s="40"/>
      <c r="F1383" s="40"/>
      <c r="G1383" s="40"/>
      <c r="H1383" s="41"/>
      <c r="I1383" s="38"/>
      <c r="J1383" s="38"/>
      <c r="K1383" s="38"/>
      <c r="L1383" s="37"/>
    </row>
    <row r="1384" spans="2:12" x14ac:dyDescent="0.25">
      <c r="B1384" s="18"/>
      <c r="C1384" s="38"/>
      <c r="D1384" s="39"/>
      <c r="E1384" s="40"/>
      <c r="F1384" s="40"/>
      <c r="G1384" s="40"/>
      <c r="H1384" s="41"/>
      <c r="I1384" s="38"/>
      <c r="J1384" s="38"/>
      <c r="K1384" s="38"/>
      <c r="L1384" s="37"/>
    </row>
    <row r="1385" spans="2:12" x14ac:dyDescent="0.25">
      <c r="B1385" s="18"/>
      <c r="C1385" s="38"/>
      <c r="D1385" s="39"/>
      <c r="E1385" s="40"/>
      <c r="F1385" s="40"/>
      <c r="G1385" s="40"/>
      <c r="H1385" s="41"/>
      <c r="I1385" s="38"/>
      <c r="J1385" s="38"/>
      <c r="K1385" s="38"/>
      <c r="L1385" s="37"/>
    </row>
    <row r="1386" spans="2:12" x14ac:dyDescent="0.25">
      <c r="B1386" s="18"/>
      <c r="C1386" s="38"/>
      <c r="D1386" s="39"/>
      <c r="E1386" s="40"/>
      <c r="F1386" s="40"/>
      <c r="G1386" s="40"/>
      <c r="H1386" s="41"/>
      <c r="I1386" s="38"/>
      <c r="J1386" s="38"/>
      <c r="K1386" s="38"/>
      <c r="L1386" s="37"/>
    </row>
    <row r="1387" spans="2:12" x14ac:dyDescent="0.25">
      <c r="B1387" s="18"/>
      <c r="C1387" s="38"/>
      <c r="D1387" s="39"/>
      <c r="E1387" s="40"/>
      <c r="F1387" s="40"/>
      <c r="G1387" s="40"/>
      <c r="H1387" s="41"/>
      <c r="I1387" s="38"/>
      <c r="J1387" s="38"/>
      <c r="K1387" s="38"/>
      <c r="L1387" s="37"/>
    </row>
    <row r="1388" spans="2:12" x14ac:dyDescent="0.25">
      <c r="B1388" s="18"/>
      <c r="C1388" s="38"/>
      <c r="D1388" s="39"/>
      <c r="E1388" s="40"/>
      <c r="F1388" s="40"/>
      <c r="G1388" s="40"/>
      <c r="H1388" s="41"/>
      <c r="I1388" s="38"/>
      <c r="J1388" s="38"/>
      <c r="K1388" s="38"/>
      <c r="L1388" s="37"/>
    </row>
    <row r="1389" spans="2:12" x14ac:dyDescent="0.25">
      <c r="B1389" s="18"/>
      <c r="C1389" s="38"/>
      <c r="D1389" s="39"/>
      <c r="E1389" s="40"/>
      <c r="F1389" s="40"/>
      <c r="G1389" s="40"/>
      <c r="H1389" s="41"/>
      <c r="I1389" s="38"/>
      <c r="J1389" s="38"/>
      <c r="K1389" s="38"/>
      <c r="L1389" s="37"/>
    </row>
    <row r="1390" spans="2:12" x14ac:dyDescent="0.25">
      <c r="B1390" s="18"/>
      <c r="C1390" s="38"/>
      <c r="D1390" s="39"/>
      <c r="E1390" s="40"/>
      <c r="F1390" s="40"/>
      <c r="G1390" s="40"/>
      <c r="H1390" s="41"/>
      <c r="I1390" s="38"/>
      <c r="J1390" s="38"/>
      <c r="K1390" s="38"/>
      <c r="L1390" s="37"/>
    </row>
    <row r="1391" spans="2:12" x14ac:dyDescent="0.25">
      <c r="B1391" s="18"/>
      <c r="C1391" s="38"/>
      <c r="D1391" s="39"/>
      <c r="E1391" s="40"/>
      <c r="F1391" s="40"/>
      <c r="G1391" s="40"/>
      <c r="H1391" s="41"/>
      <c r="I1391" s="38"/>
      <c r="J1391" s="38"/>
      <c r="K1391" s="38"/>
      <c r="L1391" s="37"/>
    </row>
    <row r="1392" spans="2:12" x14ac:dyDescent="0.25">
      <c r="B1392" s="18"/>
      <c r="C1392" s="38"/>
      <c r="D1392" s="39"/>
      <c r="E1392" s="40"/>
      <c r="F1392" s="40"/>
      <c r="G1392" s="40"/>
      <c r="H1392" s="41"/>
      <c r="I1392" s="38"/>
      <c r="J1392" s="38"/>
      <c r="K1392" s="38"/>
      <c r="L1392" s="37"/>
    </row>
    <row r="1393" spans="2:12" x14ac:dyDescent="0.25">
      <c r="B1393" s="18"/>
      <c r="C1393" s="38"/>
      <c r="D1393" s="39"/>
      <c r="E1393" s="40"/>
      <c r="F1393" s="40"/>
      <c r="G1393" s="40"/>
      <c r="H1393" s="41"/>
      <c r="I1393" s="38"/>
      <c r="J1393" s="38"/>
      <c r="K1393" s="38"/>
      <c r="L1393" s="37"/>
    </row>
    <row r="1394" spans="2:12" x14ac:dyDescent="0.25">
      <c r="B1394" s="18"/>
      <c r="C1394" s="38"/>
      <c r="D1394" s="39"/>
      <c r="E1394" s="40"/>
      <c r="F1394" s="40"/>
      <c r="G1394" s="40"/>
      <c r="H1394" s="41"/>
      <c r="I1394" s="38"/>
      <c r="J1394" s="38"/>
      <c r="K1394" s="38"/>
      <c r="L1394" s="37"/>
    </row>
    <row r="1395" spans="2:12" x14ac:dyDescent="0.25">
      <c r="B1395" s="18"/>
      <c r="C1395" s="38"/>
      <c r="D1395" s="39"/>
      <c r="E1395" s="40"/>
      <c r="F1395" s="40"/>
      <c r="G1395" s="40"/>
      <c r="H1395" s="41"/>
      <c r="I1395" s="38"/>
      <c r="J1395" s="38"/>
      <c r="K1395" s="38"/>
      <c r="L1395" s="37"/>
    </row>
    <row r="1396" spans="2:12" x14ac:dyDescent="0.25">
      <c r="B1396" s="18"/>
      <c r="C1396" s="38"/>
      <c r="D1396" s="39"/>
      <c r="E1396" s="40"/>
      <c r="F1396" s="40"/>
      <c r="G1396" s="40"/>
      <c r="H1396" s="41"/>
      <c r="I1396" s="38"/>
      <c r="J1396" s="38"/>
      <c r="K1396" s="38"/>
      <c r="L1396" s="37"/>
    </row>
    <row r="1397" spans="2:12" x14ac:dyDescent="0.25">
      <c r="B1397" s="18"/>
      <c r="C1397" s="38"/>
      <c r="D1397" s="39"/>
      <c r="E1397" s="40"/>
      <c r="F1397" s="40"/>
      <c r="G1397" s="40"/>
      <c r="H1397" s="41"/>
      <c r="I1397" s="38"/>
      <c r="J1397" s="38"/>
      <c r="K1397" s="38"/>
      <c r="L1397" s="37"/>
    </row>
    <row r="1398" spans="2:12" x14ac:dyDescent="0.25">
      <c r="B1398" s="18"/>
      <c r="C1398" s="38"/>
      <c r="D1398" s="39"/>
      <c r="E1398" s="40"/>
      <c r="F1398" s="40"/>
      <c r="G1398" s="40"/>
      <c r="H1398" s="41"/>
      <c r="I1398" s="38"/>
      <c r="J1398" s="38"/>
      <c r="K1398" s="38"/>
      <c r="L1398" s="37"/>
    </row>
    <row r="1399" spans="2:12" x14ac:dyDescent="0.25">
      <c r="B1399" s="18"/>
      <c r="C1399" s="38"/>
      <c r="D1399" s="39"/>
      <c r="E1399" s="40"/>
      <c r="F1399" s="40"/>
      <c r="G1399" s="40"/>
      <c r="H1399" s="41"/>
      <c r="I1399" s="38"/>
      <c r="J1399" s="38"/>
      <c r="K1399" s="38"/>
      <c r="L1399" s="37"/>
    </row>
    <row r="1400" spans="2:12" x14ac:dyDescent="0.25">
      <c r="B1400" s="18"/>
      <c r="C1400" s="38"/>
      <c r="D1400" s="39"/>
      <c r="E1400" s="40"/>
      <c r="F1400" s="40"/>
      <c r="G1400" s="40"/>
      <c r="H1400" s="41"/>
      <c r="I1400" s="38"/>
      <c r="J1400" s="38"/>
      <c r="K1400" s="38"/>
      <c r="L1400" s="37"/>
    </row>
    <row r="1401" spans="2:12" x14ac:dyDescent="0.25">
      <c r="B1401" s="18"/>
      <c r="C1401" s="38"/>
      <c r="D1401" s="39"/>
      <c r="E1401" s="40"/>
      <c r="F1401" s="40"/>
      <c r="G1401" s="40"/>
      <c r="H1401" s="41"/>
      <c r="I1401" s="38"/>
      <c r="J1401" s="38"/>
      <c r="K1401" s="38"/>
      <c r="L1401" s="37"/>
    </row>
    <row r="1402" spans="2:12" x14ac:dyDescent="0.25">
      <c r="B1402" s="18"/>
      <c r="C1402" s="38"/>
      <c r="D1402" s="39"/>
      <c r="E1402" s="40"/>
      <c r="F1402" s="40"/>
      <c r="G1402" s="40"/>
      <c r="H1402" s="41"/>
      <c r="I1402" s="38"/>
      <c r="J1402" s="38"/>
      <c r="K1402" s="38"/>
      <c r="L1402" s="37"/>
    </row>
    <row r="1403" spans="2:12" x14ac:dyDescent="0.25">
      <c r="B1403" s="18"/>
      <c r="C1403" s="38"/>
      <c r="D1403" s="39"/>
      <c r="E1403" s="40"/>
      <c r="F1403" s="40"/>
      <c r="G1403" s="40"/>
      <c r="H1403" s="41"/>
      <c r="I1403" s="38"/>
      <c r="J1403" s="38"/>
      <c r="K1403" s="38"/>
      <c r="L1403" s="37"/>
    </row>
    <row r="1404" spans="2:12" x14ac:dyDescent="0.25">
      <c r="B1404" s="18"/>
      <c r="C1404" s="38"/>
      <c r="D1404" s="39"/>
      <c r="E1404" s="40"/>
      <c r="F1404" s="40"/>
      <c r="G1404" s="40"/>
      <c r="H1404" s="41"/>
      <c r="I1404" s="38"/>
      <c r="J1404" s="38"/>
      <c r="K1404" s="38"/>
      <c r="L1404" s="37"/>
    </row>
    <row r="1405" spans="2:12" x14ac:dyDescent="0.25">
      <c r="B1405" s="18"/>
      <c r="C1405" s="38"/>
      <c r="D1405" s="39"/>
      <c r="E1405" s="40"/>
      <c r="F1405" s="40"/>
      <c r="G1405" s="40"/>
      <c r="H1405" s="41"/>
      <c r="I1405" s="38"/>
      <c r="J1405" s="38"/>
      <c r="K1405" s="38"/>
      <c r="L1405" s="37"/>
    </row>
    <row r="1406" spans="2:12" x14ac:dyDescent="0.25">
      <c r="B1406" s="18"/>
      <c r="C1406" s="38"/>
      <c r="D1406" s="39"/>
      <c r="E1406" s="40"/>
      <c r="F1406" s="40"/>
      <c r="G1406" s="40"/>
      <c r="H1406" s="41"/>
      <c r="I1406" s="38"/>
      <c r="J1406" s="38"/>
      <c r="K1406" s="38"/>
      <c r="L1406" s="37"/>
    </row>
    <row r="1407" spans="2:12" x14ac:dyDescent="0.25">
      <c r="B1407" s="18"/>
      <c r="C1407" s="38"/>
      <c r="D1407" s="39"/>
      <c r="E1407" s="40"/>
      <c r="F1407" s="40"/>
      <c r="G1407" s="40"/>
      <c r="H1407" s="41"/>
      <c r="I1407" s="38"/>
      <c r="J1407" s="38"/>
      <c r="K1407" s="38"/>
      <c r="L1407" s="37"/>
    </row>
    <row r="1408" spans="2:12" x14ac:dyDescent="0.25">
      <c r="B1408" s="18"/>
      <c r="C1408" s="38"/>
      <c r="D1408" s="39"/>
      <c r="E1408" s="40"/>
      <c r="F1408" s="40"/>
      <c r="G1408" s="40"/>
      <c r="H1408" s="41"/>
      <c r="I1408" s="38"/>
      <c r="J1408" s="38"/>
      <c r="K1408" s="38"/>
      <c r="L1408" s="37"/>
    </row>
    <row r="1409" spans="2:12" x14ac:dyDescent="0.25">
      <c r="B1409" s="18"/>
      <c r="C1409" s="38"/>
      <c r="D1409" s="39"/>
      <c r="E1409" s="40"/>
      <c r="F1409" s="40"/>
      <c r="G1409" s="40"/>
      <c r="H1409" s="41"/>
      <c r="I1409" s="38"/>
      <c r="J1409" s="38"/>
      <c r="K1409" s="38"/>
      <c r="L1409" s="37"/>
    </row>
    <row r="1410" spans="2:12" x14ac:dyDescent="0.25">
      <c r="B1410" s="18"/>
      <c r="C1410" s="38"/>
      <c r="D1410" s="39"/>
      <c r="E1410" s="40"/>
      <c r="F1410" s="40"/>
      <c r="G1410" s="40"/>
      <c r="H1410" s="41"/>
      <c r="I1410" s="38"/>
      <c r="J1410" s="38"/>
      <c r="K1410" s="38"/>
      <c r="L1410" s="37"/>
    </row>
    <row r="1411" spans="2:12" x14ac:dyDescent="0.25">
      <c r="B1411" s="18"/>
      <c r="C1411" s="38"/>
      <c r="D1411" s="39"/>
      <c r="E1411" s="40"/>
      <c r="F1411" s="40"/>
      <c r="G1411" s="40"/>
      <c r="H1411" s="41"/>
      <c r="I1411" s="38"/>
      <c r="J1411" s="38"/>
      <c r="K1411" s="38"/>
      <c r="L1411" s="37"/>
    </row>
    <row r="1412" spans="2:12" x14ac:dyDescent="0.25">
      <c r="B1412" s="18"/>
      <c r="C1412" s="38"/>
      <c r="D1412" s="39"/>
      <c r="E1412" s="40"/>
      <c r="F1412" s="40"/>
      <c r="G1412" s="40"/>
      <c r="H1412" s="41"/>
      <c r="I1412" s="38"/>
      <c r="J1412" s="38"/>
      <c r="K1412" s="38"/>
      <c r="L1412" s="37"/>
    </row>
    <row r="1413" spans="2:12" x14ac:dyDescent="0.25">
      <c r="B1413" s="18"/>
      <c r="C1413" s="38"/>
      <c r="D1413" s="39"/>
      <c r="E1413" s="40"/>
      <c r="F1413" s="40"/>
      <c r="G1413" s="40"/>
      <c r="H1413" s="41"/>
      <c r="I1413" s="38"/>
      <c r="J1413" s="38"/>
      <c r="K1413" s="38"/>
      <c r="L1413" s="37"/>
    </row>
    <row r="1414" spans="2:12" x14ac:dyDescent="0.25">
      <c r="B1414" s="18"/>
      <c r="C1414" s="38"/>
      <c r="D1414" s="39"/>
      <c r="E1414" s="40"/>
      <c r="F1414" s="40"/>
      <c r="G1414" s="40"/>
      <c r="H1414" s="41"/>
      <c r="I1414" s="38"/>
      <c r="J1414" s="38"/>
      <c r="K1414" s="38"/>
      <c r="L1414" s="37"/>
    </row>
    <row r="1415" spans="2:12" x14ac:dyDescent="0.25">
      <c r="B1415" s="18"/>
      <c r="C1415" s="38"/>
      <c r="D1415" s="39"/>
      <c r="E1415" s="40"/>
      <c r="F1415" s="40"/>
      <c r="G1415" s="40"/>
      <c r="H1415" s="41"/>
      <c r="I1415" s="38"/>
      <c r="J1415" s="38"/>
      <c r="K1415" s="38"/>
      <c r="L1415" s="37"/>
    </row>
    <row r="1416" spans="2:12" x14ac:dyDescent="0.25">
      <c r="B1416" s="18"/>
      <c r="C1416" s="38"/>
      <c r="D1416" s="39"/>
      <c r="E1416" s="40"/>
      <c r="F1416" s="40"/>
      <c r="G1416" s="40"/>
      <c r="H1416" s="41"/>
      <c r="I1416" s="38"/>
      <c r="J1416" s="38"/>
      <c r="K1416" s="38"/>
      <c r="L1416" s="37"/>
    </row>
    <row r="1417" spans="2:12" x14ac:dyDescent="0.25">
      <c r="B1417" s="18"/>
      <c r="C1417" s="38"/>
      <c r="D1417" s="39"/>
      <c r="E1417" s="40"/>
      <c r="F1417" s="40"/>
      <c r="G1417" s="40"/>
      <c r="H1417" s="41"/>
      <c r="I1417" s="38"/>
      <c r="J1417" s="38"/>
      <c r="K1417" s="38"/>
      <c r="L1417" s="37"/>
    </row>
    <row r="1418" spans="2:12" x14ac:dyDescent="0.25">
      <c r="B1418" s="18"/>
      <c r="C1418" s="38"/>
      <c r="D1418" s="39"/>
      <c r="E1418" s="40"/>
      <c r="F1418" s="40"/>
      <c r="G1418" s="40"/>
      <c r="H1418" s="41"/>
      <c r="I1418" s="38"/>
      <c r="J1418" s="38"/>
      <c r="K1418" s="38"/>
      <c r="L1418" s="37"/>
    </row>
    <row r="1419" spans="2:12" x14ac:dyDescent="0.25">
      <c r="B1419" s="18"/>
      <c r="C1419" s="38"/>
      <c r="D1419" s="39"/>
      <c r="E1419" s="40"/>
      <c r="F1419" s="40"/>
      <c r="G1419" s="40"/>
      <c r="H1419" s="41"/>
      <c r="I1419" s="38"/>
      <c r="J1419" s="38"/>
      <c r="K1419" s="38"/>
      <c r="L1419" s="37"/>
    </row>
    <row r="1420" spans="2:12" x14ac:dyDescent="0.25">
      <c r="B1420" s="18"/>
      <c r="C1420" s="38"/>
      <c r="D1420" s="39"/>
      <c r="E1420" s="40"/>
      <c r="F1420" s="40"/>
      <c r="G1420" s="40"/>
      <c r="H1420" s="41"/>
      <c r="I1420" s="38"/>
      <c r="J1420" s="38"/>
      <c r="K1420" s="38"/>
      <c r="L1420" s="37"/>
    </row>
    <row r="1421" spans="2:12" x14ac:dyDescent="0.25">
      <c r="B1421" s="18"/>
      <c r="C1421" s="38"/>
      <c r="D1421" s="39"/>
      <c r="E1421" s="40"/>
      <c r="F1421" s="40"/>
      <c r="G1421" s="40"/>
      <c r="H1421" s="41"/>
      <c r="I1421" s="38"/>
      <c r="J1421" s="38"/>
      <c r="K1421" s="38"/>
      <c r="L1421" s="37"/>
    </row>
    <row r="1422" spans="2:12" x14ac:dyDescent="0.25">
      <c r="B1422" s="18"/>
      <c r="C1422" s="38"/>
      <c r="D1422" s="39"/>
      <c r="E1422" s="40"/>
      <c r="F1422" s="40"/>
      <c r="G1422" s="40"/>
      <c r="H1422" s="41"/>
      <c r="I1422" s="38"/>
      <c r="J1422" s="38"/>
      <c r="K1422" s="38"/>
      <c r="L1422" s="37"/>
    </row>
    <row r="1423" spans="2:12" x14ac:dyDescent="0.25">
      <c r="B1423" s="18"/>
      <c r="C1423" s="38"/>
      <c r="D1423" s="39"/>
      <c r="E1423" s="40"/>
      <c r="F1423" s="40"/>
      <c r="G1423" s="40"/>
      <c r="H1423" s="41"/>
      <c r="I1423" s="38"/>
      <c r="J1423" s="38"/>
      <c r="K1423" s="38"/>
      <c r="L1423" s="37"/>
    </row>
    <row r="1424" spans="2:12" x14ac:dyDescent="0.25">
      <c r="B1424" s="18"/>
      <c r="C1424" s="38"/>
      <c r="D1424" s="39"/>
      <c r="E1424" s="40"/>
      <c r="F1424" s="40"/>
      <c r="G1424" s="40"/>
      <c r="H1424" s="41"/>
      <c r="I1424" s="38"/>
      <c r="J1424" s="38"/>
      <c r="K1424" s="38"/>
      <c r="L1424" s="37"/>
    </row>
    <row r="1425" spans="2:12" x14ac:dyDescent="0.25">
      <c r="B1425" s="18"/>
      <c r="C1425" s="38"/>
      <c r="D1425" s="39"/>
      <c r="E1425" s="40"/>
      <c r="F1425" s="40"/>
      <c r="G1425" s="40"/>
      <c r="H1425" s="41"/>
      <c r="I1425" s="38"/>
      <c r="J1425" s="38"/>
      <c r="K1425" s="38"/>
      <c r="L1425" s="37"/>
    </row>
    <row r="1426" spans="2:12" x14ac:dyDescent="0.25">
      <c r="B1426" s="18"/>
      <c r="C1426" s="38"/>
      <c r="D1426" s="39"/>
      <c r="E1426" s="40"/>
      <c r="F1426" s="40"/>
      <c r="G1426" s="40"/>
      <c r="H1426" s="41"/>
      <c r="I1426" s="38"/>
      <c r="J1426" s="38"/>
      <c r="K1426" s="38"/>
      <c r="L1426" s="37"/>
    </row>
    <row r="1427" spans="2:12" x14ac:dyDescent="0.25">
      <c r="B1427" s="18"/>
      <c r="C1427" s="38"/>
      <c r="D1427" s="39"/>
      <c r="E1427" s="40"/>
      <c r="F1427" s="40"/>
      <c r="G1427" s="40"/>
      <c r="H1427" s="41"/>
      <c r="I1427" s="38"/>
      <c r="J1427" s="38"/>
      <c r="K1427" s="38"/>
      <c r="L1427" s="37"/>
    </row>
    <row r="1428" spans="2:12" x14ac:dyDescent="0.25">
      <c r="B1428" s="18"/>
      <c r="C1428" s="38"/>
      <c r="D1428" s="39"/>
      <c r="E1428" s="40"/>
      <c r="F1428" s="40"/>
      <c r="G1428" s="40"/>
      <c r="H1428" s="41"/>
      <c r="I1428" s="38"/>
      <c r="J1428" s="38"/>
      <c r="K1428" s="38"/>
      <c r="L1428" s="37"/>
    </row>
    <row r="1429" spans="2:12" x14ac:dyDescent="0.25">
      <c r="B1429" s="18"/>
      <c r="C1429" s="38"/>
      <c r="D1429" s="39"/>
      <c r="E1429" s="40"/>
      <c r="F1429" s="40"/>
      <c r="G1429" s="40"/>
      <c r="H1429" s="41"/>
      <c r="I1429" s="38"/>
      <c r="J1429" s="38"/>
      <c r="K1429" s="38"/>
      <c r="L1429" s="37"/>
    </row>
    <row r="1430" spans="2:12" x14ac:dyDescent="0.25">
      <c r="B1430" s="18"/>
      <c r="C1430" s="38"/>
      <c r="D1430" s="39"/>
      <c r="E1430" s="40"/>
      <c r="F1430" s="40"/>
      <c r="G1430" s="40"/>
      <c r="H1430" s="41"/>
      <c r="I1430" s="38"/>
      <c r="J1430" s="38"/>
      <c r="K1430" s="38"/>
      <c r="L1430" s="37"/>
    </row>
    <row r="1431" spans="2:12" x14ac:dyDescent="0.25">
      <c r="B1431" s="18"/>
      <c r="C1431" s="38"/>
      <c r="D1431" s="39"/>
      <c r="E1431" s="40"/>
      <c r="F1431" s="40"/>
      <c r="G1431" s="40"/>
      <c r="H1431" s="41"/>
      <c r="I1431" s="38"/>
      <c r="J1431" s="38"/>
      <c r="K1431" s="38"/>
      <c r="L1431" s="37"/>
    </row>
    <row r="1432" spans="2:12" x14ac:dyDescent="0.25">
      <c r="B1432" s="18"/>
      <c r="C1432" s="38"/>
      <c r="D1432" s="39"/>
      <c r="E1432" s="40"/>
      <c r="F1432" s="40"/>
      <c r="G1432" s="40"/>
      <c r="H1432" s="41"/>
      <c r="I1432" s="38"/>
      <c r="J1432" s="38"/>
      <c r="K1432" s="38"/>
      <c r="L1432" s="37"/>
    </row>
    <row r="1433" spans="2:12" x14ac:dyDescent="0.25">
      <c r="B1433" s="18"/>
      <c r="C1433" s="38"/>
      <c r="D1433" s="39"/>
      <c r="E1433" s="40"/>
      <c r="F1433" s="40"/>
      <c r="G1433" s="40"/>
      <c r="H1433" s="41"/>
      <c r="I1433" s="38"/>
      <c r="J1433" s="38"/>
      <c r="K1433" s="38"/>
      <c r="L1433" s="37"/>
    </row>
    <row r="1434" spans="2:12" x14ac:dyDescent="0.25">
      <c r="B1434" s="18"/>
      <c r="C1434" s="38"/>
      <c r="D1434" s="39"/>
      <c r="E1434" s="40"/>
      <c r="F1434" s="40"/>
      <c r="G1434" s="40"/>
      <c r="H1434" s="41"/>
      <c r="I1434" s="38"/>
      <c r="J1434" s="38"/>
      <c r="K1434" s="38"/>
      <c r="L1434" s="37"/>
    </row>
    <row r="1435" spans="2:12" x14ac:dyDescent="0.25">
      <c r="B1435" s="18"/>
      <c r="C1435" s="38"/>
      <c r="D1435" s="39"/>
      <c r="E1435" s="40"/>
      <c r="F1435" s="40"/>
      <c r="G1435" s="40"/>
      <c r="H1435" s="41"/>
      <c r="I1435" s="38"/>
      <c r="J1435" s="38"/>
      <c r="K1435" s="38"/>
      <c r="L1435" s="37"/>
    </row>
    <row r="1436" spans="2:12" x14ac:dyDescent="0.25">
      <c r="B1436" s="18"/>
      <c r="C1436" s="38"/>
      <c r="D1436" s="39"/>
      <c r="E1436" s="40"/>
      <c r="F1436" s="40"/>
      <c r="G1436" s="40"/>
      <c r="H1436" s="41"/>
      <c r="I1436" s="38"/>
      <c r="J1436" s="38"/>
      <c r="K1436" s="38"/>
      <c r="L1436" s="37"/>
    </row>
    <row r="1437" spans="2:12" x14ac:dyDescent="0.25">
      <c r="B1437" s="18"/>
      <c r="C1437" s="38"/>
      <c r="D1437" s="39"/>
      <c r="E1437" s="40"/>
      <c r="F1437" s="40"/>
      <c r="G1437" s="40"/>
      <c r="H1437" s="41"/>
      <c r="I1437" s="38"/>
      <c r="J1437" s="38"/>
      <c r="K1437" s="38"/>
      <c r="L1437" s="37"/>
    </row>
    <row r="1438" spans="2:12" x14ac:dyDescent="0.25">
      <c r="B1438" s="18"/>
      <c r="C1438" s="38"/>
      <c r="D1438" s="39"/>
      <c r="E1438" s="40"/>
      <c r="F1438" s="40"/>
      <c r="G1438" s="40"/>
      <c r="H1438" s="41"/>
      <c r="I1438" s="38"/>
      <c r="J1438" s="38"/>
      <c r="K1438" s="38"/>
      <c r="L1438" s="37"/>
    </row>
    <row r="1439" spans="2:12" x14ac:dyDescent="0.25">
      <c r="B1439" s="18"/>
      <c r="C1439" s="38"/>
      <c r="D1439" s="39"/>
      <c r="E1439" s="40"/>
      <c r="F1439" s="40"/>
      <c r="G1439" s="40"/>
      <c r="H1439" s="41"/>
      <c r="I1439" s="38"/>
      <c r="J1439" s="38"/>
      <c r="K1439" s="38"/>
      <c r="L1439" s="37"/>
    </row>
    <row r="1440" spans="2:12" x14ac:dyDescent="0.25">
      <c r="B1440" s="18"/>
      <c r="C1440" s="38"/>
      <c r="D1440" s="39"/>
      <c r="E1440" s="40"/>
      <c r="F1440" s="40"/>
      <c r="G1440" s="40"/>
      <c r="H1440" s="41"/>
      <c r="I1440" s="38"/>
      <c r="J1440" s="38"/>
      <c r="K1440" s="38"/>
      <c r="L1440" s="37"/>
    </row>
    <row r="1441" spans="2:12" x14ac:dyDescent="0.25">
      <c r="B1441" s="18"/>
      <c r="C1441" s="38"/>
      <c r="D1441" s="39"/>
      <c r="E1441" s="40"/>
      <c r="F1441" s="40"/>
      <c r="G1441" s="40"/>
      <c r="H1441" s="41"/>
      <c r="I1441" s="38"/>
      <c r="J1441" s="38"/>
      <c r="K1441" s="38"/>
      <c r="L1441" s="37"/>
    </row>
    <row r="1442" spans="2:12" x14ac:dyDescent="0.25">
      <c r="B1442" s="18"/>
      <c r="C1442" s="38"/>
      <c r="D1442" s="39"/>
      <c r="E1442" s="40"/>
      <c r="F1442" s="40"/>
      <c r="G1442" s="40"/>
      <c r="H1442" s="41"/>
      <c r="I1442" s="38"/>
      <c r="J1442" s="38"/>
      <c r="K1442" s="38"/>
      <c r="L1442" s="37"/>
    </row>
    <row r="1443" spans="2:12" x14ac:dyDescent="0.25">
      <c r="B1443" s="18"/>
      <c r="C1443" s="38"/>
      <c r="D1443" s="39"/>
      <c r="E1443" s="40"/>
      <c r="F1443" s="40"/>
      <c r="G1443" s="40"/>
      <c r="H1443" s="41"/>
      <c r="I1443" s="38"/>
      <c r="J1443" s="38"/>
      <c r="K1443" s="38"/>
      <c r="L1443" s="37"/>
    </row>
    <row r="1444" spans="2:12" x14ac:dyDescent="0.25">
      <c r="B1444" s="18"/>
      <c r="C1444" s="38"/>
      <c r="D1444" s="39"/>
      <c r="E1444" s="40"/>
      <c r="F1444" s="40"/>
      <c r="G1444" s="40"/>
      <c r="H1444" s="41"/>
      <c r="I1444" s="38"/>
      <c r="J1444" s="38"/>
      <c r="K1444" s="38"/>
      <c r="L1444" s="37"/>
    </row>
    <row r="1445" spans="2:12" x14ac:dyDescent="0.25">
      <c r="B1445" s="18"/>
      <c r="C1445" s="38"/>
      <c r="D1445" s="39"/>
      <c r="E1445" s="40"/>
      <c r="F1445" s="40"/>
      <c r="G1445" s="40"/>
      <c r="H1445" s="41"/>
      <c r="I1445" s="38"/>
      <c r="J1445" s="38"/>
      <c r="K1445" s="38"/>
      <c r="L1445" s="37"/>
    </row>
    <row r="1446" spans="2:12" x14ac:dyDescent="0.25">
      <c r="B1446" s="18"/>
      <c r="C1446" s="38"/>
      <c r="D1446" s="39"/>
      <c r="E1446" s="40"/>
      <c r="F1446" s="40"/>
      <c r="G1446" s="40"/>
      <c r="H1446" s="41"/>
      <c r="I1446" s="38"/>
      <c r="J1446" s="38"/>
      <c r="K1446" s="38"/>
      <c r="L1446" s="37"/>
    </row>
    <row r="1447" spans="2:12" x14ac:dyDescent="0.25">
      <c r="B1447" s="18"/>
      <c r="C1447" s="38"/>
      <c r="D1447" s="39"/>
      <c r="E1447" s="40"/>
      <c r="F1447" s="40"/>
      <c r="G1447" s="40"/>
      <c r="H1447" s="41"/>
      <c r="I1447" s="38"/>
      <c r="J1447" s="38"/>
      <c r="K1447" s="38"/>
      <c r="L1447" s="37"/>
    </row>
    <row r="1448" spans="2:12" x14ac:dyDescent="0.25">
      <c r="B1448" s="18"/>
      <c r="C1448" s="38"/>
      <c r="D1448" s="39"/>
      <c r="E1448" s="40"/>
      <c r="F1448" s="40"/>
      <c r="G1448" s="40"/>
      <c r="H1448" s="41"/>
      <c r="I1448" s="38"/>
      <c r="J1448" s="38"/>
      <c r="K1448" s="38"/>
      <c r="L1448" s="37"/>
    </row>
    <row r="1449" spans="2:12" x14ac:dyDescent="0.25">
      <c r="B1449" s="18"/>
      <c r="C1449" s="38"/>
      <c r="D1449" s="39"/>
      <c r="E1449" s="40"/>
      <c r="F1449" s="40"/>
      <c r="G1449" s="40"/>
      <c r="H1449" s="41"/>
      <c r="I1449" s="38"/>
      <c r="J1449" s="38"/>
      <c r="K1449" s="38"/>
      <c r="L1449" s="37"/>
    </row>
    <row r="1450" spans="2:12" x14ac:dyDescent="0.25">
      <c r="B1450" s="18"/>
      <c r="C1450" s="38"/>
      <c r="D1450" s="39"/>
      <c r="E1450" s="40"/>
      <c r="F1450" s="40"/>
      <c r="G1450" s="40"/>
      <c r="H1450" s="41"/>
      <c r="I1450" s="38"/>
      <c r="J1450" s="38"/>
      <c r="K1450" s="38"/>
      <c r="L1450" s="37"/>
    </row>
    <row r="1451" spans="2:12" x14ac:dyDescent="0.25">
      <c r="B1451" s="18"/>
      <c r="C1451" s="38"/>
      <c r="D1451" s="39"/>
      <c r="E1451" s="40"/>
      <c r="F1451" s="40"/>
      <c r="G1451" s="40"/>
      <c r="H1451" s="41"/>
      <c r="I1451" s="38"/>
      <c r="J1451" s="38"/>
      <c r="K1451" s="38"/>
      <c r="L1451" s="37"/>
    </row>
    <row r="1452" spans="2:12" x14ac:dyDescent="0.25">
      <c r="B1452" s="18"/>
      <c r="C1452" s="38"/>
      <c r="D1452" s="39"/>
      <c r="E1452" s="40"/>
      <c r="F1452" s="40"/>
      <c r="G1452" s="40"/>
      <c r="H1452" s="41"/>
      <c r="I1452" s="38"/>
      <c r="J1452" s="38"/>
      <c r="K1452" s="38"/>
      <c r="L1452" s="37"/>
    </row>
    <row r="1453" spans="2:12" x14ac:dyDescent="0.25">
      <c r="B1453" s="18"/>
      <c r="C1453" s="38"/>
      <c r="D1453" s="39"/>
      <c r="E1453" s="40"/>
      <c r="F1453" s="40"/>
      <c r="G1453" s="40"/>
      <c r="H1453" s="41"/>
      <c r="I1453" s="38"/>
      <c r="J1453" s="38"/>
      <c r="K1453" s="38"/>
      <c r="L1453" s="37"/>
    </row>
    <row r="1454" spans="2:12" x14ac:dyDescent="0.25">
      <c r="B1454" s="18"/>
      <c r="C1454" s="38"/>
      <c r="D1454" s="39"/>
      <c r="E1454" s="40"/>
      <c r="F1454" s="40"/>
      <c r="G1454" s="40"/>
      <c r="H1454" s="41"/>
      <c r="I1454" s="38"/>
      <c r="J1454" s="38"/>
      <c r="K1454" s="38"/>
      <c r="L1454" s="37"/>
    </row>
    <row r="1455" spans="2:12" x14ac:dyDescent="0.25">
      <c r="B1455" s="18"/>
      <c r="C1455" s="38"/>
      <c r="D1455" s="39"/>
      <c r="E1455" s="40"/>
      <c r="F1455" s="40"/>
      <c r="G1455" s="40"/>
      <c r="H1455" s="41"/>
      <c r="I1455" s="38"/>
      <c r="J1455" s="38"/>
      <c r="K1455" s="38"/>
      <c r="L1455" s="37"/>
    </row>
    <row r="1456" spans="2:12" x14ac:dyDescent="0.25">
      <c r="B1456" s="18"/>
      <c r="C1456" s="38"/>
      <c r="D1456" s="39"/>
      <c r="E1456" s="40"/>
      <c r="F1456" s="40"/>
      <c r="G1456" s="40"/>
      <c r="H1456" s="41"/>
      <c r="I1456" s="38"/>
      <c r="J1456" s="38"/>
      <c r="K1456" s="38"/>
      <c r="L1456" s="37"/>
    </row>
    <row r="1457" spans="2:12" x14ac:dyDescent="0.25">
      <c r="B1457" s="18"/>
      <c r="C1457" s="38"/>
      <c r="D1457" s="39"/>
      <c r="E1457" s="40"/>
      <c r="F1457" s="40"/>
      <c r="G1457" s="40"/>
      <c r="H1457" s="41"/>
      <c r="I1457" s="38"/>
      <c r="J1457" s="38"/>
      <c r="K1457" s="38"/>
      <c r="L1457" s="37"/>
    </row>
    <row r="1458" spans="2:12" x14ac:dyDescent="0.25">
      <c r="B1458" s="18"/>
      <c r="C1458" s="38"/>
      <c r="D1458" s="39"/>
      <c r="E1458" s="40"/>
      <c r="F1458" s="40"/>
      <c r="G1458" s="40"/>
      <c r="H1458" s="41"/>
      <c r="I1458" s="38"/>
      <c r="J1458" s="38"/>
      <c r="K1458" s="38"/>
      <c r="L1458" s="37"/>
    </row>
    <row r="1459" spans="2:12" x14ac:dyDescent="0.25">
      <c r="B1459" s="18"/>
      <c r="C1459" s="38"/>
      <c r="D1459" s="39"/>
      <c r="E1459" s="40"/>
      <c r="F1459" s="40"/>
      <c r="G1459" s="40"/>
      <c r="H1459" s="41"/>
      <c r="I1459" s="38"/>
      <c r="J1459" s="38"/>
      <c r="K1459" s="38"/>
      <c r="L1459" s="37"/>
    </row>
    <row r="1460" spans="2:12" x14ac:dyDescent="0.25">
      <c r="B1460" s="18"/>
      <c r="C1460" s="38"/>
      <c r="D1460" s="39"/>
      <c r="E1460" s="40"/>
      <c r="F1460" s="40"/>
      <c r="G1460" s="40"/>
      <c r="H1460" s="41"/>
      <c r="I1460" s="38"/>
      <c r="J1460" s="38"/>
      <c r="K1460" s="38"/>
      <c r="L1460" s="37"/>
    </row>
    <row r="1461" spans="2:12" x14ac:dyDescent="0.25">
      <c r="B1461" s="18"/>
      <c r="C1461" s="38"/>
      <c r="D1461" s="39"/>
      <c r="E1461" s="40"/>
      <c r="F1461" s="40"/>
      <c r="G1461" s="40"/>
      <c r="H1461" s="41"/>
      <c r="I1461" s="38"/>
      <c r="J1461" s="38"/>
      <c r="K1461" s="38"/>
      <c r="L1461" s="37"/>
    </row>
    <row r="1462" spans="2:12" x14ac:dyDescent="0.25">
      <c r="B1462" s="18"/>
      <c r="C1462" s="38"/>
      <c r="D1462" s="39"/>
      <c r="E1462" s="40"/>
      <c r="F1462" s="40"/>
      <c r="G1462" s="40"/>
      <c r="H1462" s="41"/>
      <c r="I1462" s="38"/>
      <c r="J1462" s="38"/>
      <c r="K1462" s="38"/>
      <c r="L1462" s="37"/>
    </row>
    <row r="1463" spans="2:12" x14ac:dyDescent="0.25">
      <c r="B1463" s="18"/>
      <c r="C1463" s="38"/>
      <c r="D1463" s="39"/>
      <c r="E1463" s="40"/>
      <c r="F1463" s="40"/>
      <c r="G1463" s="40"/>
      <c r="H1463" s="41"/>
      <c r="I1463" s="38"/>
      <c r="J1463" s="38"/>
      <c r="K1463" s="38"/>
      <c r="L1463" s="37"/>
    </row>
    <row r="1464" spans="2:12" x14ac:dyDescent="0.25">
      <c r="B1464" s="18"/>
      <c r="C1464" s="38"/>
      <c r="D1464" s="39"/>
      <c r="E1464" s="40"/>
      <c r="F1464" s="40"/>
      <c r="G1464" s="40"/>
      <c r="H1464" s="41"/>
      <c r="I1464" s="38"/>
      <c r="J1464" s="38"/>
      <c r="K1464" s="38"/>
      <c r="L1464" s="37"/>
    </row>
    <row r="1465" spans="2:12" x14ac:dyDescent="0.25">
      <c r="B1465" s="18"/>
      <c r="C1465" s="38"/>
      <c r="D1465" s="39"/>
      <c r="E1465" s="40"/>
      <c r="F1465" s="40"/>
      <c r="G1465" s="40"/>
      <c r="H1465" s="41"/>
      <c r="I1465" s="38"/>
      <c r="J1465" s="38"/>
      <c r="K1465" s="38"/>
      <c r="L1465" s="37"/>
    </row>
    <row r="1466" spans="2:12" x14ac:dyDescent="0.25">
      <c r="B1466" s="18"/>
      <c r="C1466" s="38"/>
      <c r="D1466" s="39"/>
      <c r="E1466" s="40"/>
      <c r="F1466" s="40"/>
      <c r="G1466" s="40"/>
      <c r="H1466" s="41"/>
      <c r="I1466" s="38"/>
      <c r="J1466" s="38"/>
      <c r="K1466" s="38"/>
      <c r="L1466" s="37"/>
    </row>
    <row r="1467" spans="2:12" x14ac:dyDescent="0.25">
      <c r="B1467" s="18"/>
      <c r="C1467" s="38"/>
      <c r="D1467" s="39"/>
      <c r="E1467" s="40"/>
      <c r="F1467" s="40"/>
      <c r="G1467" s="40"/>
      <c r="H1467" s="41"/>
      <c r="I1467" s="38"/>
      <c r="J1467" s="38"/>
      <c r="K1467" s="38"/>
      <c r="L1467" s="37"/>
    </row>
    <row r="1468" spans="2:12" x14ac:dyDescent="0.25">
      <c r="B1468" s="18"/>
      <c r="C1468" s="38"/>
      <c r="D1468" s="39"/>
      <c r="E1468" s="40"/>
      <c r="F1468" s="40"/>
      <c r="G1468" s="40"/>
      <c r="H1468" s="41"/>
      <c r="I1468" s="38"/>
      <c r="J1468" s="38"/>
      <c r="K1468" s="38"/>
      <c r="L1468" s="37"/>
    </row>
    <row r="1469" spans="2:12" x14ac:dyDescent="0.25">
      <c r="B1469" s="18"/>
      <c r="C1469" s="38"/>
      <c r="D1469" s="39"/>
      <c r="E1469" s="40"/>
      <c r="F1469" s="40"/>
      <c r="G1469" s="40"/>
      <c r="H1469" s="41"/>
      <c r="I1469" s="38"/>
      <c r="J1469" s="38"/>
      <c r="K1469" s="38"/>
      <c r="L1469" s="37"/>
    </row>
    <row r="1470" spans="2:12" x14ac:dyDescent="0.25">
      <c r="B1470" s="18"/>
      <c r="C1470" s="38"/>
      <c r="D1470" s="39"/>
      <c r="E1470" s="40"/>
      <c r="F1470" s="40"/>
      <c r="G1470" s="40"/>
      <c r="H1470" s="41"/>
      <c r="I1470" s="38"/>
      <c r="J1470" s="38"/>
      <c r="K1470" s="38"/>
      <c r="L1470" s="37"/>
    </row>
    <row r="1471" spans="2:12" x14ac:dyDescent="0.25">
      <c r="B1471" s="18"/>
      <c r="C1471" s="38"/>
      <c r="D1471" s="39"/>
      <c r="E1471" s="40"/>
      <c r="F1471" s="40"/>
      <c r="G1471" s="40"/>
      <c r="H1471" s="41"/>
      <c r="I1471" s="38"/>
      <c r="J1471" s="38"/>
      <c r="K1471" s="38"/>
      <c r="L1471" s="37"/>
    </row>
    <row r="1472" spans="2:12" x14ac:dyDescent="0.25">
      <c r="B1472" s="18"/>
      <c r="C1472" s="38"/>
      <c r="D1472" s="39"/>
      <c r="E1472" s="40"/>
      <c r="F1472" s="40"/>
      <c r="G1472" s="40"/>
      <c r="H1472" s="41"/>
      <c r="I1472" s="38"/>
      <c r="J1472" s="38"/>
      <c r="K1472" s="38"/>
      <c r="L1472" s="37"/>
    </row>
    <row r="1473" spans="2:12" x14ac:dyDescent="0.25">
      <c r="B1473" s="18"/>
      <c r="C1473" s="38"/>
      <c r="D1473" s="39"/>
      <c r="E1473" s="40"/>
      <c r="F1473" s="40"/>
      <c r="G1473" s="40"/>
      <c r="H1473" s="41"/>
      <c r="I1473" s="38"/>
      <c r="J1473" s="38"/>
      <c r="K1473" s="38"/>
      <c r="L1473" s="37"/>
    </row>
    <row r="1474" spans="2:12" x14ac:dyDescent="0.25">
      <c r="B1474" s="18"/>
      <c r="C1474" s="38"/>
      <c r="D1474" s="39"/>
      <c r="E1474" s="40"/>
      <c r="F1474" s="40"/>
      <c r="G1474" s="40"/>
      <c r="H1474" s="41"/>
      <c r="I1474" s="38"/>
      <c r="J1474" s="38"/>
      <c r="K1474" s="38"/>
      <c r="L1474" s="37"/>
    </row>
    <row r="1475" spans="2:12" x14ac:dyDescent="0.25">
      <c r="B1475" s="18"/>
      <c r="C1475" s="38"/>
      <c r="D1475" s="39"/>
      <c r="E1475" s="40"/>
      <c r="F1475" s="40"/>
      <c r="G1475" s="40"/>
      <c r="H1475" s="41"/>
      <c r="I1475" s="38"/>
      <c r="J1475" s="38"/>
      <c r="K1475" s="38"/>
      <c r="L1475" s="37"/>
    </row>
    <row r="1476" spans="2:12" x14ac:dyDescent="0.25">
      <c r="B1476" s="18"/>
      <c r="C1476" s="38"/>
      <c r="D1476" s="39"/>
      <c r="E1476" s="40"/>
      <c r="F1476" s="40"/>
      <c r="G1476" s="40"/>
      <c r="H1476" s="41"/>
      <c r="I1476" s="38"/>
      <c r="J1476" s="38"/>
      <c r="K1476" s="38"/>
      <c r="L1476" s="37"/>
    </row>
    <row r="1477" spans="2:12" x14ac:dyDescent="0.25">
      <c r="B1477" s="18"/>
      <c r="C1477" s="38"/>
      <c r="D1477" s="39"/>
      <c r="E1477" s="40"/>
      <c r="F1477" s="40"/>
      <c r="G1477" s="40"/>
      <c r="H1477" s="41"/>
      <c r="I1477" s="38"/>
      <c r="J1477" s="38"/>
      <c r="K1477" s="38"/>
      <c r="L1477" s="37"/>
    </row>
    <row r="1478" spans="2:12" x14ac:dyDescent="0.25">
      <c r="B1478" s="18"/>
      <c r="C1478" s="38"/>
      <c r="D1478" s="39"/>
      <c r="E1478" s="40"/>
      <c r="F1478" s="40"/>
      <c r="G1478" s="40"/>
      <c r="H1478" s="41"/>
      <c r="I1478" s="38"/>
      <c r="J1478" s="38"/>
      <c r="K1478" s="38"/>
      <c r="L1478" s="37"/>
    </row>
    <row r="1479" spans="2:12" x14ac:dyDescent="0.25">
      <c r="B1479" s="18"/>
      <c r="C1479" s="38"/>
      <c r="D1479" s="39"/>
      <c r="E1479" s="40"/>
      <c r="F1479" s="40"/>
      <c r="G1479" s="40"/>
      <c r="H1479" s="41"/>
      <c r="I1479" s="38"/>
      <c r="J1479" s="38"/>
      <c r="K1479" s="38"/>
      <c r="L1479" s="37"/>
    </row>
    <row r="1480" spans="2:12" x14ac:dyDescent="0.25">
      <c r="B1480" s="18"/>
      <c r="C1480" s="38"/>
      <c r="D1480" s="39"/>
      <c r="E1480" s="40"/>
      <c r="F1480" s="40"/>
      <c r="G1480" s="40"/>
      <c r="H1480" s="41"/>
      <c r="I1480" s="38"/>
      <c r="J1480" s="38"/>
      <c r="K1480" s="38"/>
      <c r="L1480" s="37"/>
    </row>
    <row r="1481" spans="2:12" x14ac:dyDescent="0.25">
      <c r="B1481" s="18"/>
      <c r="C1481" s="38"/>
      <c r="D1481" s="39"/>
      <c r="E1481" s="40"/>
      <c r="F1481" s="40"/>
      <c r="G1481" s="40"/>
      <c r="H1481" s="41"/>
      <c r="I1481" s="38"/>
      <c r="J1481" s="38"/>
      <c r="K1481" s="38"/>
      <c r="L1481" s="37"/>
    </row>
    <row r="1482" spans="2:12" x14ac:dyDescent="0.25">
      <c r="B1482" s="18"/>
      <c r="C1482" s="38"/>
      <c r="D1482" s="39"/>
      <c r="E1482" s="40"/>
      <c r="F1482" s="40"/>
      <c r="G1482" s="40"/>
      <c r="H1482" s="41"/>
      <c r="I1482" s="38"/>
      <c r="J1482" s="38"/>
      <c r="K1482" s="38"/>
      <c r="L1482" s="37"/>
    </row>
    <row r="1483" spans="2:12" x14ac:dyDescent="0.25">
      <c r="B1483" s="18"/>
      <c r="C1483" s="38"/>
      <c r="D1483" s="39"/>
      <c r="E1483" s="40"/>
      <c r="F1483" s="40"/>
      <c r="G1483" s="40"/>
      <c r="H1483" s="41"/>
      <c r="I1483" s="38"/>
      <c r="J1483" s="38"/>
      <c r="K1483" s="38"/>
      <c r="L1483" s="37"/>
    </row>
    <row r="1484" spans="2:12" x14ac:dyDescent="0.25">
      <c r="B1484" s="18"/>
      <c r="C1484" s="38"/>
      <c r="D1484" s="39"/>
      <c r="E1484" s="40"/>
      <c r="F1484" s="40"/>
      <c r="G1484" s="40"/>
      <c r="H1484" s="41"/>
      <c r="I1484" s="38"/>
      <c r="J1484" s="38"/>
      <c r="K1484" s="38"/>
      <c r="L1484" s="37"/>
    </row>
    <row r="1485" spans="2:12" x14ac:dyDescent="0.25">
      <c r="B1485" s="18"/>
      <c r="C1485" s="38"/>
      <c r="D1485" s="39"/>
      <c r="E1485" s="40"/>
      <c r="F1485" s="40"/>
      <c r="G1485" s="40"/>
      <c r="H1485" s="41"/>
      <c r="I1485" s="38"/>
      <c r="J1485" s="38"/>
      <c r="K1485" s="38"/>
      <c r="L1485" s="37"/>
    </row>
    <row r="1486" spans="2:12" x14ac:dyDescent="0.25">
      <c r="B1486" s="18"/>
      <c r="C1486" s="38"/>
      <c r="D1486" s="39"/>
      <c r="E1486" s="40"/>
      <c r="F1486" s="40"/>
      <c r="G1486" s="40"/>
      <c r="H1486" s="41"/>
      <c r="I1486" s="38"/>
      <c r="J1486" s="38"/>
      <c r="K1486" s="38"/>
      <c r="L1486" s="37"/>
    </row>
    <row r="1487" spans="2:12" x14ac:dyDescent="0.25">
      <c r="B1487" s="18"/>
      <c r="C1487" s="38"/>
      <c r="D1487" s="39"/>
      <c r="E1487" s="40"/>
      <c r="F1487" s="40"/>
      <c r="G1487" s="40"/>
      <c r="H1487" s="41"/>
      <c r="I1487" s="38"/>
      <c r="J1487" s="38"/>
      <c r="K1487" s="38"/>
      <c r="L1487" s="37"/>
    </row>
    <row r="1488" spans="2:12" x14ac:dyDescent="0.25">
      <c r="B1488" s="18"/>
      <c r="C1488" s="38"/>
      <c r="D1488" s="39"/>
      <c r="E1488" s="40"/>
      <c r="F1488" s="40"/>
      <c r="G1488" s="40"/>
      <c r="H1488" s="41"/>
      <c r="I1488" s="38"/>
      <c r="J1488" s="38"/>
      <c r="K1488" s="38"/>
      <c r="L1488" s="37"/>
    </row>
    <row r="1489" spans="2:12" x14ac:dyDescent="0.25">
      <c r="B1489" s="18"/>
      <c r="C1489" s="38"/>
      <c r="D1489" s="39"/>
      <c r="E1489" s="40"/>
      <c r="F1489" s="40"/>
      <c r="G1489" s="40"/>
      <c r="H1489" s="41"/>
      <c r="I1489" s="38"/>
      <c r="J1489" s="38"/>
      <c r="K1489" s="38"/>
      <c r="L1489" s="37"/>
    </row>
    <row r="1490" spans="2:12" x14ac:dyDescent="0.25">
      <c r="B1490" s="18"/>
      <c r="C1490" s="38"/>
      <c r="D1490" s="39"/>
      <c r="E1490" s="40"/>
      <c r="F1490" s="40"/>
      <c r="G1490" s="40"/>
      <c r="H1490" s="41"/>
      <c r="I1490" s="38"/>
      <c r="J1490" s="38"/>
      <c r="K1490" s="38"/>
      <c r="L1490" s="37"/>
    </row>
    <row r="1491" spans="2:12" x14ac:dyDescent="0.25">
      <c r="B1491" s="18"/>
      <c r="C1491" s="38"/>
      <c r="D1491" s="39"/>
      <c r="E1491" s="40"/>
      <c r="F1491" s="40"/>
      <c r="G1491" s="40"/>
      <c r="H1491" s="41"/>
      <c r="I1491" s="38"/>
      <c r="J1491" s="38"/>
      <c r="K1491" s="38"/>
      <c r="L1491" s="37"/>
    </row>
    <row r="1492" spans="2:12" x14ac:dyDescent="0.25">
      <c r="B1492" s="18"/>
      <c r="C1492" s="38"/>
      <c r="D1492" s="39"/>
      <c r="E1492" s="40"/>
      <c r="F1492" s="40"/>
      <c r="G1492" s="40"/>
      <c r="H1492" s="41"/>
      <c r="I1492" s="38"/>
      <c r="J1492" s="38"/>
      <c r="K1492" s="38"/>
      <c r="L1492" s="37"/>
    </row>
    <row r="1493" spans="2:12" x14ac:dyDescent="0.25">
      <c r="B1493" s="18"/>
      <c r="C1493" s="38"/>
      <c r="D1493" s="39"/>
      <c r="E1493" s="40"/>
      <c r="F1493" s="40"/>
      <c r="G1493" s="40"/>
      <c r="H1493" s="41"/>
      <c r="I1493" s="38"/>
      <c r="J1493" s="38"/>
      <c r="K1493" s="38"/>
      <c r="L1493" s="37"/>
    </row>
    <row r="1494" spans="2:12" x14ac:dyDescent="0.25">
      <c r="B1494" s="18"/>
      <c r="C1494" s="38"/>
      <c r="D1494" s="39"/>
      <c r="E1494" s="40"/>
      <c r="F1494" s="40"/>
      <c r="G1494" s="40"/>
      <c r="H1494" s="41"/>
      <c r="I1494" s="38"/>
      <c r="J1494" s="38"/>
      <c r="K1494" s="38"/>
      <c r="L1494" s="37"/>
    </row>
    <row r="1495" spans="2:12" x14ac:dyDescent="0.25">
      <c r="B1495" s="18"/>
      <c r="C1495" s="38"/>
      <c r="D1495" s="39"/>
      <c r="E1495" s="40"/>
      <c r="F1495" s="40"/>
      <c r="G1495" s="40"/>
      <c r="H1495" s="41"/>
      <c r="I1495" s="38"/>
      <c r="J1495" s="38"/>
      <c r="K1495" s="38"/>
      <c r="L1495" s="37"/>
    </row>
    <row r="1496" spans="2:12" x14ac:dyDescent="0.25">
      <c r="B1496" s="18"/>
      <c r="C1496" s="38"/>
      <c r="D1496" s="39"/>
      <c r="E1496" s="40"/>
      <c r="F1496" s="40"/>
      <c r="G1496" s="40"/>
      <c r="H1496" s="41"/>
      <c r="I1496" s="38"/>
      <c r="J1496" s="38"/>
      <c r="K1496" s="38"/>
      <c r="L1496" s="37"/>
    </row>
    <row r="1497" spans="2:12" x14ac:dyDescent="0.25">
      <c r="B1497" s="18"/>
      <c r="C1497" s="38"/>
      <c r="D1497" s="39"/>
      <c r="E1497" s="40"/>
      <c r="F1497" s="40"/>
      <c r="G1497" s="40"/>
      <c r="H1497" s="41"/>
      <c r="I1497" s="38"/>
      <c r="J1497" s="38"/>
      <c r="K1497" s="38"/>
      <c r="L1497" s="37"/>
    </row>
    <row r="1498" spans="2:12" x14ac:dyDescent="0.25">
      <c r="B1498" s="18"/>
      <c r="C1498" s="38"/>
      <c r="D1498" s="39"/>
      <c r="E1498" s="40"/>
      <c r="F1498" s="40"/>
      <c r="G1498" s="40"/>
      <c r="H1498" s="41"/>
      <c r="I1498" s="38"/>
      <c r="J1498" s="38"/>
      <c r="K1498" s="38"/>
      <c r="L1498" s="37"/>
    </row>
    <row r="1499" spans="2:12" x14ac:dyDescent="0.25">
      <c r="B1499" s="18"/>
      <c r="C1499" s="38"/>
      <c r="D1499" s="39"/>
      <c r="E1499" s="40"/>
      <c r="F1499" s="40"/>
      <c r="G1499" s="40"/>
      <c r="H1499" s="41"/>
      <c r="I1499" s="38"/>
      <c r="J1499" s="38"/>
      <c r="K1499" s="38"/>
      <c r="L1499" s="37"/>
    </row>
    <row r="1500" spans="2:12" x14ac:dyDescent="0.25">
      <c r="B1500" s="18"/>
      <c r="C1500" s="38"/>
      <c r="D1500" s="39"/>
      <c r="E1500" s="40"/>
      <c r="F1500" s="40"/>
      <c r="G1500" s="40"/>
      <c r="H1500" s="41"/>
      <c r="I1500" s="38"/>
      <c r="J1500" s="38"/>
      <c r="K1500" s="38"/>
      <c r="L1500" s="37"/>
    </row>
    <row r="1501" spans="2:12" x14ac:dyDescent="0.25">
      <c r="B1501" s="18"/>
      <c r="C1501" s="38"/>
      <c r="D1501" s="39"/>
      <c r="E1501" s="40"/>
      <c r="F1501" s="40"/>
      <c r="G1501" s="40"/>
      <c r="H1501" s="41"/>
      <c r="I1501" s="38"/>
      <c r="J1501" s="38"/>
      <c r="K1501" s="38"/>
      <c r="L1501" s="37"/>
    </row>
    <row r="1502" spans="2:12" x14ac:dyDescent="0.25">
      <c r="B1502" s="18"/>
      <c r="C1502" s="38"/>
      <c r="D1502" s="39"/>
      <c r="E1502" s="40"/>
      <c r="F1502" s="40"/>
      <c r="G1502" s="40"/>
      <c r="H1502" s="41"/>
      <c r="I1502" s="38"/>
      <c r="J1502" s="38"/>
      <c r="K1502" s="38"/>
      <c r="L1502" s="37"/>
    </row>
    <row r="1503" spans="2:12" x14ac:dyDescent="0.25">
      <c r="B1503" s="18"/>
      <c r="C1503" s="38"/>
      <c r="D1503" s="39"/>
      <c r="E1503" s="40"/>
      <c r="F1503" s="40"/>
      <c r="G1503" s="40"/>
      <c r="H1503" s="41"/>
      <c r="I1503" s="38"/>
      <c r="J1503" s="38"/>
      <c r="K1503" s="38"/>
      <c r="L1503" s="37"/>
    </row>
    <row r="1504" spans="2:12" x14ac:dyDescent="0.25">
      <c r="B1504" s="18"/>
      <c r="C1504" s="38"/>
      <c r="D1504" s="39"/>
      <c r="E1504" s="40"/>
      <c r="F1504" s="40"/>
      <c r="G1504" s="40"/>
      <c r="H1504" s="41"/>
      <c r="I1504" s="38"/>
      <c r="J1504" s="38"/>
      <c r="K1504" s="38"/>
      <c r="L1504" s="37"/>
    </row>
    <row r="1505" spans="2:12" x14ac:dyDescent="0.25">
      <c r="B1505" s="18"/>
      <c r="C1505" s="38"/>
      <c r="D1505" s="39"/>
      <c r="E1505" s="40"/>
      <c r="F1505" s="40"/>
      <c r="G1505" s="40"/>
      <c r="H1505" s="41"/>
      <c r="I1505" s="38"/>
      <c r="J1505" s="38"/>
      <c r="K1505" s="38"/>
      <c r="L1505" s="37"/>
    </row>
    <row r="1506" spans="2:12" x14ac:dyDescent="0.25">
      <c r="B1506" s="18"/>
      <c r="C1506" s="38"/>
      <c r="D1506" s="39"/>
      <c r="E1506" s="40"/>
      <c r="F1506" s="40"/>
      <c r="G1506" s="40"/>
      <c r="H1506" s="41"/>
      <c r="I1506" s="38"/>
      <c r="J1506" s="38"/>
      <c r="K1506" s="38"/>
      <c r="L1506" s="37"/>
    </row>
    <row r="1507" spans="2:12" x14ac:dyDescent="0.25">
      <c r="B1507" s="18"/>
      <c r="C1507" s="38"/>
      <c r="D1507" s="39"/>
      <c r="E1507" s="40"/>
      <c r="F1507" s="40"/>
      <c r="G1507" s="40"/>
      <c r="H1507" s="41"/>
      <c r="I1507" s="38"/>
      <c r="J1507" s="38"/>
      <c r="K1507" s="38"/>
      <c r="L1507" s="37"/>
    </row>
    <row r="1508" spans="2:12" x14ac:dyDescent="0.25">
      <c r="B1508" s="18"/>
      <c r="C1508" s="38"/>
      <c r="D1508" s="39"/>
      <c r="E1508" s="40"/>
      <c r="F1508" s="40"/>
      <c r="G1508" s="40"/>
      <c r="H1508" s="41"/>
      <c r="I1508" s="38"/>
      <c r="J1508" s="38"/>
      <c r="K1508" s="38"/>
      <c r="L1508" s="37"/>
    </row>
    <row r="1509" spans="2:12" x14ac:dyDescent="0.25">
      <c r="B1509" s="18"/>
      <c r="C1509" s="38"/>
      <c r="D1509" s="39"/>
      <c r="E1509" s="40"/>
      <c r="F1509" s="40"/>
      <c r="G1509" s="40"/>
      <c r="H1509" s="41"/>
      <c r="I1509" s="38"/>
      <c r="J1509" s="38"/>
      <c r="K1509" s="38"/>
      <c r="L1509" s="37"/>
    </row>
    <row r="1510" spans="2:12" x14ac:dyDescent="0.25">
      <c r="B1510" s="18"/>
      <c r="C1510" s="38"/>
      <c r="D1510" s="39"/>
      <c r="E1510" s="40"/>
      <c r="F1510" s="40"/>
      <c r="G1510" s="40"/>
      <c r="H1510" s="41"/>
      <c r="I1510" s="38"/>
      <c r="J1510" s="38"/>
      <c r="K1510" s="38"/>
      <c r="L1510" s="37"/>
    </row>
    <row r="1511" spans="2:12" x14ac:dyDescent="0.25">
      <c r="B1511" s="18"/>
      <c r="C1511" s="38"/>
      <c r="D1511" s="39"/>
      <c r="E1511" s="40"/>
      <c r="F1511" s="40"/>
      <c r="G1511" s="40"/>
      <c r="H1511" s="41"/>
      <c r="I1511" s="38"/>
      <c r="J1511" s="38"/>
      <c r="K1511" s="38"/>
      <c r="L1511" s="37"/>
    </row>
    <row r="1512" spans="2:12" x14ac:dyDescent="0.25">
      <c r="B1512" s="18"/>
      <c r="C1512" s="38"/>
      <c r="D1512" s="39"/>
      <c r="E1512" s="40"/>
      <c r="F1512" s="40"/>
      <c r="G1512" s="40"/>
      <c r="H1512" s="41"/>
      <c r="I1512" s="38"/>
      <c r="J1512" s="38"/>
      <c r="K1512" s="38"/>
      <c r="L1512" s="37"/>
    </row>
    <row r="1513" spans="2:12" x14ac:dyDescent="0.25">
      <c r="B1513" s="18"/>
      <c r="C1513" s="38"/>
      <c r="D1513" s="39"/>
      <c r="E1513" s="40"/>
      <c r="F1513" s="40"/>
      <c r="G1513" s="40"/>
      <c r="H1513" s="41"/>
      <c r="I1513" s="38"/>
      <c r="J1513" s="38"/>
      <c r="K1513" s="38"/>
      <c r="L1513" s="37"/>
    </row>
    <row r="1514" spans="2:12" x14ac:dyDescent="0.25">
      <c r="B1514" s="18"/>
      <c r="C1514" s="38"/>
      <c r="D1514" s="39"/>
      <c r="E1514" s="40"/>
      <c r="F1514" s="40"/>
      <c r="G1514" s="40"/>
      <c r="H1514" s="41"/>
      <c r="I1514" s="38"/>
      <c r="J1514" s="38"/>
      <c r="K1514" s="38"/>
      <c r="L1514" s="37"/>
    </row>
    <row r="1515" spans="2:12" x14ac:dyDescent="0.25">
      <c r="B1515" s="18"/>
      <c r="C1515" s="38"/>
      <c r="D1515" s="39"/>
      <c r="E1515" s="40"/>
      <c r="F1515" s="40"/>
      <c r="G1515" s="40"/>
      <c r="H1515" s="41"/>
      <c r="I1515" s="38"/>
      <c r="J1515" s="38"/>
      <c r="K1515" s="38"/>
      <c r="L1515" s="37"/>
    </row>
    <row r="1516" spans="2:12" x14ac:dyDescent="0.25">
      <c r="B1516" s="18"/>
      <c r="C1516" s="38"/>
      <c r="D1516" s="39"/>
      <c r="E1516" s="40"/>
      <c r="F1516" s="40"/>
      <c r="G1516" s="40"/>
      <c r="H1516" s="41"/>
      <c r="I1516" s="38"/>
      <c r="J1516" s="38"/>
      <c r="K1516" s="38"/>
      <c r="L1516" s="37"/>
    </row>
    <row r="1517" spans="2:12" x14ac:dyDescent="0.25">
      <c r="B1517" s="18"/>
      <c r="C1517" s="38"/>
      <c r="D1517" s="39"/>
      <c r="E1517" s="40"/>
      <c r="F1517" s="40"/>
      <c r="G1517" s="40"/>
      <c r="H1517" s="41"/>
      <c r="I1517" s="38"/>
      <c r="J1517" s="38"/>
      <c r="K1517" s="38"/>
      <c r="L1517" s="37"/>
    </row>
    <row r="1518" spans="2:12" x14ac:dyDescent="0.25">
      <c r="B1518" s="18"/>
      <c r="C1518" s="38"/>
      <c r="D1518" s="39"/>
      <c r="E1518" s="40"/>
      <c r="F1518" s="40"/>
      <c r="G1518" s="40"/>
      <c r="H1518" s="41"/>
      <c r="I1518" s="38"/>
      <c r="J1518" s="38"/>
      <c r="K1518" s="38"/>
      <c r="L1518" s="37"/>
    </row>
    <row r="1519" spans="2:12" x14ac:dyDescent="0.25">
      <c r="B1519" s="18"/>
      <c r="C1519" s="38"/>
      <c r="D1519" s="39"/>
      <c r="E1519" s="40"/>
      <c r="F1519" s="40"/>
      <c r="G1519" s="40"/>
      <c r="H1519" s="41"/>
      <c r="I1519" s="38"/>
      <c r="J1519" s="38"/>
      <c r="K1519" s="38"/>
      <c r="L1519" s="37"/>
    </row>
    <row r="1520" spans="2:12" x14ac:dyDescent="0.25">
      <c r="B1520" s="18"/>
      <c r="C1520" s="38"/>
      <c r="D1520" s="39"/>
      <c r="E1520" s="40"/>
      <c r="F1520" s="40"/>
      <c r="G1520" s="40"/>
      <c r="H1520" s="41"/>
      <c r="I1520" s="38"/>
      <c r="J1520" s="38"/>
      <c r="K1520" s="38"/>
      <c r="L1520" s="37"/>
    </row>
    <row r="1521" spans="2:12" x14ac:dyDescent="0.25">
      <c r="B1521" s="18"/>
      <c r="C1521" s="38"/>
      <c r="D1521" s="39"/>
      <c r="E1521" s="40"/>
      <c r="F1521" s="40"/>
      <c r="G1521" s="40"/>
      <c r="H1521" s="41"/>
      <c r="I1521" s="38"/>
      <c r="J1521" s="38"/>
      <c r="K1521" s="38"/>
      <c r="L1521" s="37"/>
    </row>
    <row r="1522" spans="2:12" x14ac:dyDescent="0.25">
      <c r="B1522" s="18"/>
      <c r="C1522" s="38"/>
      <c r="D1522" s="39"/>
      <c r="E1522" s="40"/>
      <c r="F1522" s="40"/>
      <c r="G1522" s="40"/>
      <c r="H1522" s="41"/>
      <c r="I1522" s="38"/>
      <c r="J1522" s="38"/>
      <c r="K1522" s="38"/>
      <c r="L1522" s="37"/>
    </row>
    <row r="1523" spans="2:12" x14ac:dyDescent="0.25">
      <c r="B1523" s="18"/>
      <c r="C1523" s="38"/>
      <c r="D1523" s="39"/>
      <c r="E1523" s="40"/>
      <c r="F1523" s="40"/>
      <c r="G1523" s="40"/>
      <c r="H1523" s="41"/>
      <c r="I1523" s="38"/>
      <c r="J1523" s="38"/>
      <c r="K1523" s="38"/>
      <c r="L1523" s="37"/>
    </row>
    <row r="1524" spans="2:12" x14ac:dyDescent="0.25">
      <c r="B1524" s="18"/>
      <c r="C1524" s="38"/>
      <c r="D1524" s="39"/>
      <c r="E1524" s="40"/>
      <c r="F1524" s="40"/>
      <c r="G1524" s="40"/>
      <c r="H1524" s="41"/>
      <c r="I1524" s="38"/>
      <c r="J1524" s="38"/>
      <c r="K1524" s="38"/>
      <c r="L1524" s="37"/>
    </row>
    <row r="1525" spans="2:12" x14ac:dyDescent="0.25">
      <c r="B1525" s="18"/>
      <c r="C1525" s="38"/>
      <c r="D1525" s="39"/>
      <c r="E1525" s="40"/>
      <c r="F1525" s="40"/>
      <c r="G1525" s="40"/>
      <c r="H1525" s="41"/>
      <c r="I1525" s="38"/>
      <c r="J1525" s="38"/>
      <c r="K1525" s="38"/>
      <c r="L1525" s="37"/>
    </row>
    <row r="1526" spans="2:12" x14ac:dyDescent="0.25">
      <c r="B1526" s="18"/>
      <c r="C1526" s="38"/>
      <c r="D1526" s="39"/>
      <c r="E1526" s="40"/>
      <c r="F1526" s="40"/>
      <c r="G1526" s="40"/>
      <c r="H1526" s="41"/>
      <c r="I1526" s="38"/>
      <c r="J1526" s="38"/>
      <c r="K1526" s="38"/>
      <c r="L1526" s="37"/>
    </row>
    <row r="1527" spans="2:12" x14ac:dyDescent="0.25">
      <c r="B1527" s="18"/>
      <c r="C1527" s="38"/>
      <c r="D1527" s="39"/>
      <c r="E1527" s="40"/>
      <c r="F1527" s="40"/>
      <c r="G1527" s="40"/>
      <c r="H1527" s="41"/>
      <c r="I1527" s="38"/>
      <c r="J1527" s="38"/>
      <c r="K1527" s="38"/>
      <c r="L1527" s="37"/>
    </row>
    <row r="1528" spans="2:12" x14ac:dyDescent="0.25">
      <c r="B1528" s="18"/>
      <c r="C1528" s="38"/>
      <c r="D1528" s="39"/>
      <c r="E1528" s="40"/>
      <c r="F1528" s="40"/>
      <c r="G1528" s="40"/>
      <c r="H1528" s="41"/>
      <c r="I1528" s="38"/>
      <c r="J1528" s="38"/>
      <c r="K1528" s="38"/>
      <c r="L1528" s="37"/>
    </row>
    <row r="1529" spans="2:12" x14ac:dyDescent="0.25">
      <c r="B1529" s="18"/>
      <c r="C1529" s="38"/>
      <c r="D1529" s="39"/>
      <c r="E1529" s="40"/>
      <c r="F1529" s="40"/>
      <c r="G1529" s="40"/>
      <c r="H1529" s="41"/>
      <c r="I1529" s="38"/>
      <c r="J1529" s="38"/>
      <c r="K1529" s="38"/>
      <c r="L1529" s="37"/>
    </row>
    <row r="1530" spans="2:12" x14ac:dyDescent="0.25">
      <c r="B1530" s="18"/>
      <c r="C1530" s="38"/>
      <c r="D1530" s="39"/>
      <c r="E1530" s="40"/>
      <c r="F1530" s="40"/>
      <c r="G1530" s="40"/>
      <c r="H1530" s="41"/>
      <c r="I1530" s="38"/>
      <c r="J1530" s="38"/>
      <c r="K1530" s="38"/>
      <c r="L1530" s="37"/>
    </row>
    <row r="1531" spans="2:12" x14ac:dyDescent="0.25">
      <c r="B1531" s="18"/>
      <c r="C1531" s="38"/>
      <c r="D1531" s="39"/>
      <c r="E1531" s="40"/>
      <c r="F1531" s="40"/>
      <c r="G1531" s="40"/>
      <c r="H1531" s="41"/>
      <c r="I1531" s="38"/>
      <c r="J1531" s="38"/>
      <c r="K1531" s="38"/>
      <c r="L1531" s="37"/>
    </row>
    <row r="1532" spans="2:12" x14ac:dyDescent="0.25">
      <c r="B1532" s="18"/>
      <c r="C1532" s="38"/>
      <c r="D1532" s="39"/>
      <c r="E1532" s="40"/>
      <c r="F1532" s="40"/>
      <c r="G1532" s="40"/>
      <c r="H1532" s="41"/>
      <c r="I1532" s="38"/>
      <c r="J1532" s="38"/>
      <c r="K1532" s="38"/>
      <c r="L1532" s="37"/>
    </row>
    <row r="1533" spans="2:12" x14ac:dyDescent="0.25">
      <c r="B1533" s="18"/>
      <c r="C1533" s="38"/>
      <c r="D1533" s="39"/>
      <c r="E1533" s="40"/>
      <c r="F1533" s="40"/>
      <c r="G1533" s="40"/>
      <c r="H1533" s="41"/>
      <c r="I1533" s="38"/>
      <c r="J1533" s="38"/>
      <c r="K1533" s="38"/>
      <c r="L1533" s="37"/>
    </row>
    <row r="1534" spans="2:12" x14ac:dyDescent="0.25">
      <c r="B1534" s="18"/>
      <c r="C1534" s="38"/>
      <c r="D1534" s="39"/>
      <c r="E1534" s="40"/>
      <c r="F1534" s="40"/>
      <c r="G1534" s="40"/>
      <c r="H1534" s="41"/>
      <c r="I1534" s="38"/>
      <c r="J1534" s="38"/>
      <c r="K1534" s="38"/>
      <c r="L1534" s="37"/>
    </row>
    <row r="1535" spans="2:12" x14ac:dyDescent="0.25">
      <c r="B1535" s="18"/>
      <c r="C1535" s="38"/>
      <c r="D1535" s="39"/>
      <c r="E1535" s="40"/>
      <c r="F1535" s="40"/>
      <c r="G1535" s="40"/>
      <c r="H1535" s="41"/>
      <c r="I1535" s="38"/>
      <c r="J1535" s="38"/>
      <c r="K1535" s="38"/>
      <c r="L1535" s="37"/>
    </row>
    <row r="1536" spans="2:12" x14ac:dyDescent="0.25">
      <c r="B1536" s="18"/>
      <c r="C1536" s="38"/>
      <c r="D1536" s="39"/>
      <c r="E1536" s="40"/>
      <c r="F1536" s="40"/>
      <c r="G1536" s="40"/>
      <c r="H1536" s="41"/>
      <c r="I1536" s="38"/>
      <c r="J1536" s="38"/>
      <c r="K1536" s="38"/>
      <c r="L1536" s="37"/>
    </row>
    <row r="1537" spans="2:12" x14ac:dyDescent="0.25">
      <c r="B1537" s="18"/>
      <c r="C1537" s="38"/>
      <c r="D1537" s="39"/>
      <c r="E1537" s="40"/>
      <c r="F1537" s="40"/>
      <c r="G1537" s="40"/>
      <c r="H1537" s="41"/>
      <c r="I1537" s="38"/>
      <c r="J1537" s="38"/>
      <c r="K1537" s="38"/>
      <c r="L1537" s="37"/>
    </row>
    <row r="1538" spans="2:12" x14ac:dyDescent="0.25">
      <c r="B1538" s="18"/>
      <c r="C1538" s="38"/>
      <c r="D1538" s="39"/>
      <c r="E1538" s="40"/>
      <c r="F1538" s="40"/>
      <c r="G1538" s="40"/>
      <c r="H1538" s="41"/>
      <c r="I1538" s="38"/>
      <c r="J1538" s="38"/>
      <c r="K1538" s="38"/>
      <c r="L1538" s="37"/>
    </row>
    <row r="1539" spans="2:12" x14ac:dyDescent="0.25">
      <c r="B1539" s="18"/>
      <c r="C1539" s="38"/>
      <c r="D1539" s="39"/>
      <c r="E1539" s="40"/>
      <c r="F1539" s="40"/>
      <c r="G1539" s="40"/>
      <c r="H1539" s="41"/>
      <c r="I1539" s="38"/>
      <c r="J1539" s="38"/>
      <c r="K1539" s="38"/>
      <c r="L1539" s="37"/>
    </row>
    <row r="1540" spans="2:12" x14ac:dyDescent="0.25">
      <c r="B1540" s="18"/>
      <c r="C1540" s="38"/>
      <c r="D1540" s="39"/>
      <c r="E1540" s="40"/>
      <c r="F1540" s="40"/>
      <c r="G1540" s="40"/>
      <c r="H1540" s="41"/>
      <c r="I1540" s="38"/>
      <c r="J1540" s="38"/>
      <c r="K1540" s="38"/>
      <c r="L1540" s="37"/>
    </row>
    <row r="1541" spans="2:12" x14ac:dyDescent="0.25">
      <c r="B1541" s="18"/>
      <c r="C1541" s="38"/>
      <c r="D1541" s="39"/>
      <c r="E1541" s="40"/>
      <c r="F1541" s="40"/>
      <c r="G1541" s="40"/>
      <c r="H1541" s="41"/>
      <c r="I1541" s="38"/>
      <c r="J1541" s="38"/>
      <c r="K1541" s="38"/>
      <c r="L1541" s="37"/>
    </row>
    <row r="1542" spans="2:12" x14ac:dyDescent="0.25">
      <c r="B1542" s="18"/>
      <c r="C1542" s="38"/>
      <c r="D1542" s="39"/>
      <c r="E1542" s="40"/>
      <c r="F1542" s="40"/>
      <c r="G1542" s="40"/>
      <c r="H1542" s="41"/>
      <c r="I1542" s="38"/>
      <c r="J1542" s="38"/>
      <c r="K1542" s="38"/>
      <c r="L1542" s="37"/>
    </row>
    <row r="1543" spans="2:12" x14ac:dyDescent="0.25">
      <c r="B1543" s="18"/>
      <c r="C1543" s="38"/>
      <c r="D1543" s="39"/>
      <c r="E1543" s="40"/>
      <c r="F1543" s="40"/>
      <c r="G1543" s="40"/>
      <c r="H1543" s="41"/>
      <c r="I1543" s="38"/>
      <c r="J1543" s="38"/>
      <c r="K1543" s="38"/>
      <c r="L1543" s="37"/>
    </row>
    <row r="1544" spans="2:12" x14ac:dyDescent="0.25">
      <c r="B1544" s="18"/>
      <c r="C1544" s="38"/>
      <c r="D1544" s="39"/>
      <c r="E1544" s="40"/>
      <c r="F1544" s="40"/>
      <c r="G1544" s="40"/>
      <c r="H1544" s="41"/>
      <c r="I1544" s="38"/>
      <c r="J1544" s="38"/>
      <c r="K1544" s="38"/>
      <c r="L1544" s="37"/>
    </row>
    <row r="1545" spans="2:12" x14ac:dyDescent="0.25">
      <c r="B1545" s="18"/>
      <c r="C1545" s="38"/>
      <c r="D1545" s="39"/>
      <c r="E1545" s="40"/>
      <c r="F1545" s="40"/>
      <c r="G1545" s="40"/>
      <c r="H1545" s="41"/>
      <c r="I1545" s="38"/>
      <c r="J1545" s="38"/>
      <c r="K1545" s="38"/>
      <c r="L1545" s="37"/>
    </row>
    <row r="1546" spans="2:12" x14ac:dyDescent="0.25">
      <c r="B1546" s="18"/>
      <c r="C1546" s="38"/>
      <c r="D1546" s="39"/>
      <c r="E1546" s="40"/>
      <c r="F1546" s="40"/>
      <c r="G1546" s="40"/>
      <c r="H1546" s="41"/>
      <c r="I1546" s="38"/>
      <c r="J1546" s="38"/>
      <c r="K1546" s="38"/>
      <c r="L1546" s="37"/>
    </row>
    <row r="1547" spans="2:12" x14ac:dyDescent="0.25">
      <c r="B1547" s="18"/>
      <c r="C1547" s="38"/>
      <c r="D1547" s="39"/>
      <c r="E1547" s="40"/>
      <c r="F1547" s="40"/>
      <c r="G1547" s="40"/>
      <c r="H1547" s="41"/>
      <c r="I1547" s="38"/>
      <c r="J1547" s="38"/>
      <c r="K1547" s="38"/>
      <c r="L1547" s="37"/>
    </row>
    <row r="1548" spans="2:12" x14ac:dyDescent="0.25">
      <c r="B1548" s="18"/>
      <c r="C1548" s="38"/>
      <c r="D1548" s="39"/>
      <c r="E1548" s="40"/>
      <c r="F1548" s="40"/>
      <c r="G1548" s="40"/>
      <c r="H1548" s="41"/>
      <c r="I1548" s="38"/>
      <c r="J1548" s="38"/>
      <c r="K1548" s="38"/>
      <c r="L1548" s="37"/>
    </row>
    <row r="1549" spans="2:12" x14ac:dyDescent="0.25">
      <c r="B1549" s="18"/>
      <c r="C1549" s="38"/>
      <c r="D1549" s="39"/>
      <c r="E1549" s="40"/>
      <c r="F1549" s="40"/>
      <c r="G1549" s="40"/>
      <c r="H1549" s="41"/>
      <c r="I1549" s="38"/>
      <c r="J1549" s="38"/>
      <c r="K1549" s="38"/>
      <c r="L1549" s="37"/>
    </row>
    <row r="1550" spans="2:12" x14ac:dyDescent="0.25">
      <c r="B1550" s="18"/>
      <c r="C1550" s="38"/>
      <c r="D1550" s="39"/>
      <c r="E1550" s="40"/>
      <c r="F1550" s="40"/>
      <c r="G1550" s="40"/>
      <c r="H1550" s="41"/>
      <c r="I1550" s="38"/>
      <c r="J1550" s="38"/>
      <c r="K1550" s="38"/>
      <c r="L1550" s="37"/>
    </row>
    <row r="1551" spans="2:12" x14ac:dyDescent="0.25">
      <c r="B1551" s="18"/>
      <c r="C1551" s="38"/>
      <c r="D1551" s="39"/>
      <c r="E1551" s="40"/>
      <c r="F1551" s="40"/>
      <c r="G1551" s="40"/>
      <c r="H1551" s="41"/>
      <c r="I1551" s="38"/>
      <c r="J1551" s="38"/>
      <c r="K1551" s="38"/>
      <c r="L1551" s="37"/>
    </row>
    <row r="1552" spans="2:12" x14ac:dyDescent="0.25">
      <c r="B1552" s="18"/>
      <c r="C1552" s="38"/>
      <c r="D1552" s="39"/>
      <c r="E1552" s="40"/>
      <c r="F1552" s="40"/>
      <c r="G1552" s="40"/>
      <c r="H1552" s="41"/>
      <c r="I1552" s="38"/>
      <c r="J1552" s="38"/>
      <c r="K1552" s="38"/>
      <c r="L1552" s="37"/>
    </row>
    <row r="1553" spans="2:12" x14ac:dyDescent="0.25">
      <c r="B1553" s="18"/>
      <c r="C1553" s="38"/>
      <c r="D1553" s="39"/>
      <c r="E1553" s="40"/>
      <c r="F1553" s="40"/>
      <c r="G1553" s="40"/>
      <c r="H1553" s="41"/>
      <c r="I1553" s="38"/>
      <c r="J1553" s="38"/>
      <c r="K1553" s="38"/>
      <c r="L1553" s="37"/>
    </row>
    <row r="1554" spans="2:12" x14ac:dyDescent="0.25">
      <c r="B1554" s="18"/>
      <c r="C1554" s="38"/>
      <c r="D1554" s="39"/>
      <c r="E1554" s="40"/>
      <c r="F1554" s="40"/>
      <c r="G1554" s="40"/>
      <c r="H1554" s="41"/>
      <c r="I1554" s="38"/>
      <c r="J1554" s="38"/>
      <c r="K1554" s="38"/>
      <c r="L1554" s="37"/>
    </row>
    <row r="1555" spans="2:12" x14ac:dyDescent="0.25">
      <c r="B1555" s="18"/>
      <c r="C1555" s="38"/>
      <c r="D1555" s="39"/>
      <c r="E1555" s="40"/>
      <c r="F1555" s="40"/>
      <c r="G1555" s="40"/>
      <c r="H1555" s="41"/>
      <c r="I1555" s="38"/>
      <c r="J1555" s="38"/>
      <c r="K1555" s="38"/>
      <c r="L1555" s="37"/>
    </row>
    <row r="1556" spans="2:12" x14ac:dyDescent="0.25">
      <c r="B1556" s="18"/>
      <c r="C1556" s="38"/>
      <c r="D1556" s="39"/>
      <c r="E1556" s="40"/>
      <c r="F1556" s="40"/>
      <c r="G1556" s="40"/>
      <c r="H1556" s="41"/>
      <c r="I1556" s="38"/>
      <c r="J1556" s="38"/>
      <c r="K1556" s="38"/>
      <c r="L1556" s="37"/>
    </row>
    <row r="1557" spans="2:12" x14ac:dyDescent="0.25">
      <c r="B1557" s="18"/>
      <c r="C1557" s="38"/>
      <c r="D1557" s="39"/>
      <c r="E1557" s="40"/>
      <c r="F1557" s="40"/>
      <c r="G1557" s="40"/>
      <c r="H1557" s="41"/>
      <c r="I1557" s="38"/>
      <c r="J1557" s="38"/>
      <c r="K1557" s="38"/>
      <c r="L1557" s="37"/>
    </row>
    <row r="1558" spans="2:12" x14ac:dyDescent="0.25">
      <c r="B1558" s="18"/>
      <c r="C1558" s="38"/>
      <c r="D1558" s="39"/>
      <c r="E1558" s="40"/>
      <c r="F1558" s="40"/>
      <c r="G1558" s="40"/>
      <c r="H1558" s="41"/>
      <c r="I1558" s="38"/>
      <c r="J1558" s="38"/>
      <c r="K1558" s="38"/>
      <c r="L1558" s="37"/>
    </row>
    <row r="1559" spans="2:12" x14ac:dyDescent="0.25">
      <c r="B1559" s="18"/>
      <c r="C1559" s="38"/>
      <c r="D1559" s="39"/>
      <c r="E1559" s="40"/>
      <c r="F1559" s="40"/>
      <c r="G1559" s="40"/>
      <c r="H1559" s="41"/>
      <c r="I1559" s="38"/>
      <c r="J1559" s="38"/>
      <c r="K1559" s="38"/>
      <c r="L1559" s="37"/>
    </row>
    <row r="1560" spans="2:12" x14ac:dyDescent="0.25">
      <c r="B1560" s="18"/>
      <c r="C1560" s="38"/>
      <c r="D1560" s="39"/>
      <c r="E1560" s="40"/>
      <c r="F1560" s="40"/>
      <c r="G1560" s="40"/>
      <c r="H1560" s="41"/>
      <c r="I1560" s="38"/>
      <c r="J1560" s="38"/>
      <c r="K1560" s="38"/>
      <c r="L1560" s="37"/>
    </row>
    <row r="1561" spans="2:12" x14ac:dyDescent="0.25">
      <c r="B1561" s="18"/>
      <c r="C1561" s="38"/>
      <c r="D1561" s="39"/>
      <c r="E1561" s="40"/>
      <c r="F1561" s="40"/>
      <c r="G1561" s="40"/>
      <c r="H1561" s="41"/>
      <c r="I1561" s="38"/>
      <c r="J1561" s="38"/>
      <c r="K1561" s="38"/>
      <c r="L1561" s="37"/>
    </row>
    <row r="1562" spans="2:12" x14ac:dyDescent="0.25">
      <c r="B1562" s="18"/>
      <c r="C1562" s="38"/>
      <c r="D1562" s="39"/>
      <c r="E1562" s="40"/>
      <c r="F1562" s="40"/>
      <c r="G1562" s="40"/>
      <c r="H1562" s="41"/>
      <c r="I1562" s="38"/>
      <c r="J1562" s="38"/>
      <c r="K1562" s="38"/>
      <c r="L1562" s="37"/>
    </row>
    <row r="1563" spans="2:12" x14ac:dyDescent="0.25">
      <c r="B1563" s="18"/>
      <c r="C1563" s="38"/>
      <c r="D1563" s="39"/>
      <c r="E1563" s="40"/>
      <c r="F1563" s="40"/>
      <c r="G1563" s="40"/>
      <c r="H1563" s="41"/>
      <c r="I1563" s="38"/>
      <c r="J1563" s="38"/>
      <c r="K1563" s="38"/>
      <c r="L1563" s="37"/>
    </row>
    <row r="1564" spans="2:12" x14ac:dyDescent="0.25">
      <c r="B1564" s="18"/>
      <c r="C1564" s="38"/>
      <c r="D1564" s="39"/>
      <c r="E1564" s="40"/>
      <c r="F1564" s="40"/>
      <c r="G1564" s="40"/>
      <c r="H1564" s="41"/>
      <c r="I1564" s="38"/>
      <c r="J1564" s="38"/>
      <c r="K1564" s="38"/>
      <c r="L1564" s="37"/>
    </row>
    <row r="1565" spans="2:12" x14ac:dyDescent="0.25">
      <c r="B1565" s="18"/>
      <c r="C1565" s="38"/>
      <c r="D1565" s="39"/>
      <c r="E1565" s="40"/>
      <c r="F1565" s="40"/>
      <c r="G1565" s="40"/>
      <c r="H1565" s="41"/>
      <c r="I1565" s="38"/>
      <c r="J1565" s="38"/>
      <c r="K1565" s="38"/>
      <c r="L1565" s="37"/>
    </row>
    <row r="1566" spans="2:12" x14ac:dyDescent="0.25">
      <c r="B1566" s="18"/>
      <c r="C1566" s="38"/>
      <c r="D1566" s="39"/>
      <c r="E1566" s="40"/>
      <c r="F1566" s="40"/>
      <c r="G1566" s="40"/>
      <c r="H1566" s="41"/>
      <c r="I1566" s="38"/>
      <c r="J1566" s="38"/>
      <c r="K1566" s="38"/>
      <c r="L1566" s="37"/>
    </row>
    <row r="1567" spans="2:12" x14ac:dyDescent="0.25">
      <c r="B1567" s="18"/>
      <c r="C1567" s="38"/>
      <c r="D1567" s="39"/>
      <c r="E1567" s="40"/>
      <c r="F1567" s="40"/>
      <c r="G1567" s="40"/>
      <c r="H1567" s="41"/>
      <c r="I1567" s="38"/>
      <c r="J1567" s="38"/>
      <c r="K1567" s="38"/>
      <c r="L1567" s="37"/>
    </row>
    <row r="1568" spans="2:12" x14ac:dyDescent="0.25">
      <c r="B1568" s="18"/>
      <c r="C1568" s="38"/>
      <c r="D1568" s="39"/>
      <c r="E1568" s="40"/>
      <c r="F1568" s="40"/>
      <c r="G1568" s="40"/>
      <c r="H1568" s="41"/>
      <c r="I1568" s="38"/>
      <c r="J1568" s="38"/>
      <c r="K1568" s="38"/>
      <c r="L1568" s="37"/>
    </row>
    <row r="1569" spans="2:12" x14ac:dyDescent="0.25">
      <c r="B1569" s="18"/>
      <c r="C1569" s="38"/>
      <c r="D1569" s="39"/>
      <c r="E1569" s="40"/>
      <c r="F1569" s="40"/>
      <c r="G1569" s="40"/>
      <c r="H1569" s="41"/>
      <c r="I1569" s="38"/>
      <c r="J1569" s="38"/>
      <c r="K1569" s="38"/>
      <c r="L1569" s="37"/>
    </row>
    <row r="1570" spans="2:12" x14ac:dyDescent="0.25">
      <c r="B1570" s="18"/>
      <c r="C1570" s="38"/>
      <c r="D1570" s="39"/>
      <c r="E1570" s="40"/>
      <c r="F1570" s="40"/>
      <c r="G1570" s="40"/>
      <c r="H1570" s="41"/>
      <c r="I1570" s="38"/>
      <c r="J1570" s="38"/>
      <c r="K1570" s="38"/>
      <c r="L1570" s="37"/>
    </row>
    <row r="1571" spans="2:12" x14ac:dyDescent="0.25">
      <c r="B1571" s="18"/>
      <c r="C1571" s="38"/>
      <c r="D1571" s="39"/>
      <c r="E1571" s="40"/>
      <c r="F1571" s="40"/>
      <c r="G1571" s="40"/>
      <c r="H1571" s="41"/>
      <c r="I1571" s="38"/>
      <c r="J1571" s="38"/>
      <c r="K1571" s="38"/>
      <c r="L1571" s="37"/>
    </row>
    <row r="1572" spans="2:12" x14ac:dyDescent="0.25">
      <c r="B1572" s="18"/>
      <c r="C1572" s="38"/>
      <c r="D1572" s="39"/>
      <c r="E1572" s="40"/>
      <c r="F1572" s="40"/>
      <c r="G1572" s="40"/>
      <c r="H1572" s="41"/>
      <c r="I1572" s="38"/>
      <c r="J1572" s="38"/>
      <c r="K1572" s="38"/>
      <c r="L1572" s="37"/>
    </row>
    <row r="1573" spans="2:12" x14ac:dyDescent="0.25">
      <c r="B1573" s="18"/>
      <c r="C1573" s="38"/>
      <c r="D1573" s="39"/>
      <c r="E1573" s="40"/>
      <c r="F1573" s="40"/>
      <c r="G1573" s="40"/>
      <c r="H1573" s="41"/>
      <c r="I1573" s="38"/>
      <c r="J1573" s="38"/>
      <c r="K1573" s="38"/>
      <c r="L1573" s="37"/>
    </row>
    <row r="1574" spans="2:12" x14ac:dyDescent="0.25">
      <c r="B1574" s="18"/>
      <c r="C1574" s="38"/>
      <c r="D1574" s="39"/>
      <c r="E1574" s="40"/>
      <c r="F1574" s="40"/>
      <c r="G1574" s="40"/>
      <c r="H1574" s="41"/>
      <c r="I1574" s="38"/>
      <c r="J1574" s="38"/>
      <c r="K1574" s="38"/>
      <c r="L1574" s="37"/>
    </row>
    <row r="1575" spans="2:12" x14ac:dyDescent="0.25">
      <c r="B1575" s="18"/>
      <c r="C1575" s="38"/>
      <c r="D1575" s="39"/>
      <c r="E1575" s="40"/>
      <c r="F1575" s="40"/>
      <c r="G1575" s="40"/>
      <c r="H1575" s="41"/>
      <c r="I1575" s="38"/>
      <c r="J1575" s="38"/>
      <c r="K1575" s="38"/>
      <c r="L1575" s="37"/>
    </row>
    <row r="1576" spans="2:12" x14ac:dyDescent="0.25">
      <c r="B1576" s="18"/>
      <c r="C1576" s="38"/>
      <c r="D1576" s="39"/>
      <c r="E1576" s="40"/>
      <c r="F1576" s="40"/>
      <c r="G1576" s="40"/>
      <c r="H1576" s="41"/>
      <c r="I1576" s="38"/>
      <c r="J1576" s="38"/>
      <c r="K1576" s="38"/>
      <c r="L1576" s="37"/>
    </row>
    <row r="1577" spans="2:12" x14ac:dyDescent="0.25">
      <c r="B1577" s="18"/>
      <c r="C1577" s="38"/>
      <c r="D1577" s="39"/>
      <c r="E1577" s="40"/>
      <c r="F1577" s="40"/>
      <c r="G1577" s="40"/>
      <c r="H1577" s="41"/>
      <c r="I1577" s="38"/>
      <c r="J1577" s="38"/>
      <c r="K1577" s="38"/>
      <c r="L1577" s="37"/>
    </row>
    <row r="1578" spans="2:12" x14ac:dyDescent="0.25">
      <c r="B1578" s="18"/>
      <c r="C1578" s="38"/>
      <c r="D1578" s="39"/>
      <c r="E1578" s="40"/>
      <c r="F1578" s="40"/>
      <c r="G1578" s="40"/>
      <c r="H1578" s="41"/>
      <c r="I1578" s="38"/>
      <c r="J1578" s="38"/>
      <c r="K1578" s="38"/>
      <c r="L1578" s="37"/>
    </row>
    <row r="1579" spans="2:12" x14ac:dyDescent="0.25">
      <c r="B1579" s="18"/>
      <c r="C1579" s="38"/>
      <c r="D1579" s="39"/>
      <c r="E1579" s="40"/>
      <c r="F1579" s="40"/>
      <c r="G1579" s="40"/>
      <c r="H1579" s="41"/>
      <c r="I1579" s="38"/>
      <c r="J1579" s="38"/>
      <c r="K1579" s="38"/>
      <c r="L1579" s="37"/>
    </row>
    <row r="1580" spans="2:12" x14ac:dyDescent="0.25">
      <c r="B1580" s="18"/>
      <c r="C1580" s="38"/>
      <c r="D1580" s="39"/>
      <c r="E1580" s="40"/>
      <c r="F1580" s="40"/>
      <c r="G1580" s="40"/>
      <c r="H1580" s="41"/>
      <c r="I1580" s="38"/>
      <c r="J1580" s="38"/>
      <c r="K1580" s="38"/>
      <c r="L1580" s="37"/>
    </row>
    <row r="1581" spans="2:12" x14ac:dyDescent="0.25">
      <c r="B1581" s="18"/>
      <c r="C1581" s="38"/>
      <c r="D1581" s="39"/>
      <c r="E1581" s="40"/>
      <c r="F1581" s="40"/>
      <c r="G1581" s="40"/>
      <c r="H1581" s="41"/>
      <c r="I1581" s="38"/>
      <c r="J1581" s="38"/>
      <c r="K1581" s="38"/>
      <c r="L1581" s="37"/>
    </row>
    <row r="1582" spans="2:12" x14ac:dyDescent="0.25">
      <c r="B1582" s="18"/>
      <c r="C1582" s="38"/>
      <c r="D1582" s="39"/>
      <c r="E1582" s="40"/>
      <c r="F1582" s="40"/>
      <c r="G1582" s="40"/>
      <c r="H1582" s="41"/>
      <c r="I1582" s="38"/>
      <c r="J1582" s="38"/>
      <c r="K1582" s="38"/>
      <c r="L1582" s="37"/>
    </row>
    <row r="1583" spans="2:12" x14ac:dyDescent="0.25">
      <c r="B1583" s="18"/>
      <c r="C1583" s="38"/>
      <c r="D1583" s="39"/>
      <c r="E1583" s="40"/>
      <c r="F1583" s="40"/>
      <c r="G1583" s="40"/>
      <c r="H1583" s="41"/>
      <c r="I1583" s="38"/>
      <c r="J1583" s="38"/>
      <c r="K1583" s="38"/>
      <c r="L1583" s="37"/>
    </row>
    <row r="1584" spans="2:12" x14ac:dyDescent="0.25">
      <c r="B1584" s="18"/>
      <c r="C1584" s="38"/>
      <c r="D1584" s="39"/>
      <c r="E1584" s="40"/>
      <c r="F1584" s="40"/>
      <c r="G1584" s="40"/>
      <c r="H1584" s="41"/>
      <c r="I1584" s="38"/>
      <c r="J1584" s="38"/>
      <c r="K1584" s="38"/>
      <c r="L1584" s="37"/>
    </row>
    <row r="1585" spans="2:12" x14ac:dyDescent="0.25">
      <c r="B1585" s="18"/>
      <c r="C1585" s="38"/>
      <c r="D1585" s="39"/>
      <c r="E1585" s="40"/>
      <c r="F1585" s="40"/>
      <c r="G1585" s="40"/>
      <c r="H1585" s="41"/>
      <c r="I1585" s="38"/>
      <c r="J1585" s="38"/>
      <c r="K1585" s="38"/>
      <c r="L1585" s="37"/>
    </row>
    <row r="1586" spans="2:12" x14ac:dyDescent="0.25">
      <c r="B1586" s="18"/>
      <c r="C1586" s="38"/>
      <c r="D1586" s="39"/>
      <c r="E1586" s="40"/>
      <c r="F1586" s="40"/>
      <c r="G1586" s="40"/>
      <c r="H1586" s="41"/>
      <c r="I1586" s="38"/>
      <c r="J1586" s="38"/>
      <c r="K1586" s="38"/>
      <c r="L1586" s="37"/>
    </row>
    <row r="1587" spans="2:12" x14ac:dyDescent="0.25">
      <c r="B1587" s="18"/>
      <c r="C1587" s="38"/>
      <c r="D1587" s="39"/>
      <c r="E1587" s="40"/>
      <c r="F1587" s="40"/>
      <c r="G1587" s="40"/>
      <c r="H1587" s="41"/>
      <c r="I1587" s="38"/>
      <c r="J1587" s="38"/>
      <c r="K1587" s="38"/>
      <c r="L1587" s="37"/>
    </row>
    <row r="1588" spans="2:12" x14ac:dyDescent="0.25">
      <c r="B1588" s="18"/>
      <c r="C1588" s="38"/>
      <c r="D1588" s="39"/>
      <c r="E1588" s="40"/>
      <c r="F1588" s="40"/>
      <c r="G1588" s="40"/>
      <c r="H1588" s="41"/>
      <c r="I1588" s="38"/>
      <c r="J1588" s="38"/>
      <c r="K1588" s="38"/>
      <c r="L1588" s="37"/>
    </row>
    <row r="1589" spans="2:12" x14ac:dyDescent="0.25">
      <c r="B1589" s="18"/>
      <c r="C1589" s="38"/>
      <c r="D1589" s="39"/>
      <c r="E1589" s="40"/>
      <c r="F1589" s="40"/>
      <c r="G1589" s="40"/>
      <c r="H1589" s="41"/>
      <c r="I1589" s="38"/>
      <c r="J1589" s="38"/>
      <c r="K1589" s="38"/>
      <c r="L1589" s="37"/>
    </row>
    <row r="1590" spans="2:12" x14ac:dyDescent="0.25">
      <c r="B1590" s="18"/>
      <c r="C1590" s="38"/>
      <c r="D1590" s="39"/>
      <c r="E1590" s="40"/>
      <c r="F1590" s="40"/>
      <c r="G1590" s="40"/>
      <c r="H1590" s="41"/>
      <c r="I1590" s="38"/>
      <c r="J1590" s="38"/>
      <c r="K1590" s="38"/>
      <c r="L1590" s="37"/>
    </row>
    <row r="1591" spans="2:12" x14ac:dyDescent="0.25">
      <c r="B1591" s="18"/>
      <c r="C1591" s="38"/>
      <c r="D1591" s="39"/>
      <c r="E1591" s="40"/>
      <c r="F1591" s="40"/>
      <c r="G1591" s="40"/>
      <c r="H1591" s="41"/>
      <c r="I1591" s="38"/>
      <c r="J1591" s="38"/>
      <c r="K1591" s="38"/>
      <c r="L1591" s="37"/>
    </row>
    <row r="1592" spans="2:12" x14ac:dyDescent="0.25">
      <c r="B1592" s="18"/>
      <c r="C1592" s="38"/>
      <c r="D1592" s="39"/>
      <c r="E1592" s="40"/>
      <c r="F1592" s="40"/>
      <c r="G1592" s="40"/>
      <c r="H1592" s="41"/>
      <c r="I1592" s="38"/>
      <c r="J1592" s="38"/>
      <c r="K1592" s="38"/>
      <c r="L1592" s="37"/>
    </row>
    <row r="1593" spans="2:12" x14ac:dyDescent="0.25">
      <c r="B1593" s="18"/>
      <c r="C1593" s="38"/>
      <c r="D1593" s="39"/>
      <c r="E1593" s="40"/>
      <c r="F1593" s="40"/>
      <c r="G1593" s="40"/>
      <c r="H1593" s="41"/>
      <c r="I1593" s="38"/>
      <c r="J1593" s="38"/>
      <c r="K1593" s="38"/>
      <c r="L1593" s="37"/>
    </row>
    <row r="1594" spans="2:12" x14ac:dyDescent="0.25">
      <c r="B1594" s="18"/>
      <c r="C1594" s="38"/>
      <c r="D1594" s="39"/>
      <c r="E1594" s="40"/>
      <c r="F1594" s="40"/>
      <c r="G1594" s="40"/>
      <c r="H1594" s="41"/>
      <c r="I1594" s="38"/>
      <c r="J1594" s="38"/>
      <c r="K1594" s="38"/>
      <c r="L1594" s="37"/>
    </row>
    <row r="1595" spans="2:12" x14ac:dyDescent="0.25">
      <c r="B1595" s="18"/>
      <c r="C1595" s="38"/>
      <c r="D1595" s="39"/>
      <c r="E1595" s="40"/>
      <c r="F1595" s="40"/>
      <c r="G1595" s="40"/>
      <c r="H1595" s="41"/>
      <c r="I1595" s="38"/>
      <c r="J1595" s="38"/>
      <c r="K1595" s="38"/>
      <c r="L1595" s="37"/>
    </row>
    <row r="1596" spans="2:12" x14ac:dyDescent="0.25">
      <c r="B1596" s="18"/>
      <c r="C1596" s="38"/>
      <c r="D1596" s="39"/>
      <c r="E1596" s="40"/>
      <c r="F1596" s="40"/>
      <c r="G1596" s="40"/>
      <c r="H1596" s="41"/>
      <c r="I1596" s="38"/>
      <c r="J1596" s="38"/>
      <c r="K1596" s="38"/>
      <c r="L1596" s="37"/>
    </row>
    <row r="1597" spans="2:12" x14ac:dyDescent="0.25">
      <c r="B1597" s="18"/>
      <c r="C1597" s="38"/>
      <c r="D1597" s="39"/>
      <c r="E1597" s="40"/>
      <c r="F1597" s="40"/>
      <c r="G1597" s="40"/>
      <c r="H1597" s="41"/>
      <c r="I1597" s="38"/>
      <c r="J1597" s="38"/>
      <c r="K1597" s="38"/>
      <c r="L1597" s="37"/>
    </row>
    <row r="1598" spans="2:12" x14ac:dyDescent="0.25">
      <c r="B1598" s="18"/>
      <c r="C1598" s="38"/>
      <c r="D1598" s="39"/>
      <c r="E1598" s="40"/>
      <c r="F1598" s="40"/>
      <c r="G1598" s="40"/>
      <c r="H1598" s="41"/>
      <c r="I1598" s="38"/>
      <c r="J1598" s="38"/>
      <c r="K1598" s="38"/>
      <c r="L1598" s="37"/>
    </row>
    <row r="1599" spans="2:12" x14ac:dyDescent="0.25">
      <c r="B1599" s="18"/>
      <c r="C1599" s="38"/>
      <c r="D1599" s="39"/>
      <c r="E1599" s="40"/>
      <c r="F1599" s="40"/>
      <c r="G1599" s="40"/>
      <c r="H1599" s="41"/>
      <c r="I1599" s="38"/>
      <c r="J1599" s="38"/>
      <c r="K1599" s="38"/>
      <c r="L1599" s="37"/>
    </row>
    <row r="1600" spans="2:12" x14ac:dyDescent="0.25">
      <c r="B1600" s="18"/>
      <c r="C1600" s="38"/>
      <c r="D1600" s="39"/>
      <c r="E1600" s="40"/>
      <c r="F1600" s="40"/>
      <c r="G1600" s="40"/>
      <c r="H1600" s="41"/>
      <c r="I1600" s="38"/>
      <c r="J1600" s="38"/>
      <c r="K1600" s="38"/>
      <c r="L1600" s="37"/>
    </row>
    <row r="1601" spans="2:12" x14ac:dyDescent="0.25">
      <c r="B1601" s="18"/>
      <c r="C1601" s="38"/>
      <c r="D1601" s="39"/>
      <c r="E1601" s="40"/>
      <c r="F1601" s="40"/>
      <c r="G1601" s="40"/>
      <c r="H1601" s="41"/>
      <c r="I1601" s="38"/>
      <c r="J1601" s="38"/>
      <c r="K1601" s="38"/>
      <c r="L1601" s="37"/>
    </row>
    <row r="1602" spans="2:12" x14ac:dyDescent="0.25">
      <c r="B1602" s="18"/>
      <c r="C1602" s="38"/>
      <c r="D1602" s="39"/>
      <c r="E1602" s="40"/>
      <c r="F1602" s="40"/>
      <c r="G1602" s="40"/>
      <c r="H1602" s="41"/>
      <c r="I1602" s="38"/>
      <c r="J1602" s="38"/>
      <c r="K1602" s="38"/>
      <c r="L1602" s="37"/>
    </row>
    <row r="1603" spans="2:12" x14ac:dyDescent="0.25">
      <c r="B1603" s="18"/>
      <c r="C1603" s="38"/>
      <c r="D1603" s="39"/>
      <c r="E1603" s="40"/>
      <c r="F1603" s="40"/>
      <c r="G1603" s="40"/>
      <c r="H1603" s="41"/>
      <c r="I1603" s="38"/>
      <c r="J1603" s="38"/>
      <c r="K1603" s="38"/>
      <c r="L1603" s="37"/>
    </row>
    <row r="1604" spans="2:12" x14ac:dyDescent="0.25">
      <c r="B1604" s="18"/>
      <c r="C1604" s="38"/>
      <c r="D1604" s="39"/>
      <c r="E1604" s="40"/>
      <c r="F1604" s="40"/>
      <c r="G1604" s="40"/>
      <c r="H1604" s="41"/>
      <c r="I1604" s="38"/>
      <c r="J1604" s="38"/>
      <c r="K1604" s="38"/>
      <c r="L1604" s="37"/>
    </row>
    <row r="1605" spans="2:12" x14ac:dyDescent="0.25">
      <c r="B1605" s="18"/>
      <c r="C1605" s="38"/>
      <c r="D1605" s="39"/>
      <c r="E1605" s="40"/>
      <c r="F1605" s="40"/>
      <c r="G1605" s="40"/>
      <c r="H1605" s="41"/>
      <c r="I1605" s="38"/>
      <c r="J1605" s="38"/>
      <c r="K1605" s="38"/>
      <c r="L1605" s="37"/>
    </row>
    <row r="1606" spans="2:12" x14ac:dyDescent="0.25">
      <c r="B1606" s="18"/>
      <c r="C1606" s="38"/>
      <c r="D1606" s="39"/>
      <c r="E1606" s="40"/>
      <c r="F1606" s="40"/>
      <c r="G1606" s="40"/>
      <c r="H1606" s="41"/>
      <c r="I1606" s="38"/>
      <c r="J1606" s="38"/>
      <c r="K1606" s="38"/>
      <c r="L1606" s="37"/>
    </row>
    <row r="1607" spans="2:12" x14ac:dyDescent="0.25">
      <c r="B1607" s="18"/>
      <c r="C1607" s="38"/>
      <c r="D1607" s="39"/>
      <c r="E1607" s="40"/>
      <c r="F1607" s="40"/>
      <c r="G1607" s="40"/>
      <c r="H1607" s="41"/>
      <c r="I1607" s="38"/>
      <c r="J1607" s="38"/>
      <c r="K1607" s="38"/>
      <c r="L1607" s="37"/>
    </row>
    <row r="1608" spans="2:12" x14ac:dyDescent="0.25">
      <c r="B1608" s="18"/>
      <c r="C1608" s="38"/>
      <c r="D1608" s="39"/>
      <c r="E1608" s="40"/>
      <c r="F1608" s="40"/>
      <c r="G1608" s="40"/>
      <c r="H1608" s="41"/>
      <c r="I1608" s="38"/>
      <c r="J1608" s="38"/>
      <c r="K1608" s="38"/>
      <c r="L1608" s="37"/>
    </row>
    <row r="1609" spans="2:12" x14ac:dyDescent="0.25">
      <c r="B1609" s="18"/>
      <c r="C1609" s="38"/>
      <c r="D1609" s="39"/>
      <c r="E1609" s="40"/>
      <c r="F1609" s="40"/>
      <c r="G1609" s="40"/>
      <c r="H1609" s="41"/>
      <c r="I1609" s="38"/>
      <c r="J1609" s="38"/>
      <c r="K1609" s="38"/>
      <c r="L1609" s="37"/>
    </row>
    <row r="1610" spans="2:12" x14ac:dyDescent="0.25">
      <c r="B1610" s="18"/>
      <c r="C1610" s="38"/>
      <c r="D1610" s="39"/>
      <c r="E1610" s="40"/>
      <c r="F1610" s="40"/>
      <c r="G1610" s="40"/>
      <c r="H1610" s="41"/>
      <c r="I1610" s="38"/>
      <c r="J1610" s="38"/>
      <c r="K1610" s="38"/>
      <c r="L1610" s="37"/>
    </row>
    <row r="1611" spans="2:12" x14ac:dyDescent="0.25">
      <c r="B1611" s="18"/>
      <c r="C1611" s="38"/>
      <c r="D1611" s="39"/>
      <c r="E1611" s="40"/>
      <c r="F1611" s="40"/>
      <c r="G1611" s="40"/>
      <c r="H1611" s="41"/>
      <c r="I1611" s="38"/>
      <c r="J1611" s="38"/>
      <c r="K1611" s="38"/>
      <c r="L1611" s="37"/>
    </row>
    <row r="1612" spans="2:12" x14ac:dyDescent="0.25">
      <c r="B1612" s="18"/>
      <c r="C1612" s="38"/>
      <c r="D1612" s="39"/>
      <c r="E1612" s="40"/>
      <c r="F1612" s="40"/>
      <c r="G1612" s="40"/>
      <c r="H1612" s="41"/>
      <c r="I1612" s="38"/>
      <c r="J1612" s="38"/>
      <c r="K1612" s="38"/>
      <c r="L1612" s="37"/>
    </row>
    <row r="1613" spans="2:12" x14ac:dyDescent="0.25">
      <c r="B1613" s="18"/>
      <c r="C1613" s="38"/>
      <c r="D1613" s="39"/>
      <c r="E1613" s="40"/>
      <c r="F1613" s="40"/>
      <c r="G1613" s="40"/>
      <c r="H1613" s="41"/>
      <c r="I1613" s="38"/>
      <c r="J1613" s="38"/>
      <c r="K1613" s="38"/>
      <c r="L1613" s="37"/>
    </row>
    <row r="1614" spans="2:12" x14ac:dyDescent="0.25">
      <c r="B1614" s="18"/>
      <c r="C1614" s="38"/>
      <c r="D1614" s="39"/>
      <c r="E1614" s="40"/>
      <c r="F1614" s="40"/>
      <c r="G1614" s="40"/>
      <c r="H1614" s="41"/>
      <c r="I1614" s="38"/>
      <c r="J1614" s="38"/>
      <c r="K1614" s="38"/>
      <c r="L1614" s="37"/>
    </row>
    <row r="1615" spans="2:12" x14ac:dyDescent="0.25">
      <c r="B1615" s="18"/>
      <c r="C1615" s="38"/>
      <c r="D1615" s="39"/>
      <c r="E1615" s="40"/>
      <c r="F1615" s="40"/>
      <c r="G1615" s="40"/>
      <c r="H1615" s="41"/>
      <c r="I1615" s="38"/>
      <c r="J1615" s="38"/>
      <c r="K1615" s="38"/>
      <c r="L1615" s="37"/>
    </row>
    <row r="1616" spans="2:12" x14ac:dyDescent="0.25">
      <c r="B1616" s="18"/>
      <c r="C1616" s="38"/>
      <c r="D1616" s="39"/>
      <c r="E1616" s="40"/>
      <c r="F1616" s="40"/>
      <c r="G1616" s="40"/>
      <c r="H1616" s="41"/>
      <c r="I1616" s="38"/>
      <c r="J1616" s="38"/>
      <c r="K1616" s="38"/>
      <c r="L1616" s="37"/>
    </row>
    <row r="1617" spans="2:12" x14ac:dyDescent="0.25">
      <c r="B1617" s="18"/>
      <c r="C1617" s="38"/>
      <c r="D1617" s="39"/>
      <c r="E1617" s="40"/>
      <c r="F1617" s="40"/>
      <c r="G1617" s="40"/>
      <c r="H1617" s="41"/>
      <c r="I1617" s="38"/>
      <c r="J1617" s="38"/>
      <c r="K1617" s="38"/>
      <c r="L1617" s="37"/>
    </row>
    <row r="1618" spans="2:12" x14ac:dyDescent="0.25">
      <c r="B1618" s="18"/>
      <c r="C1618" s="38"/>
      <c r="D1618" s="39"/>
      <c r="E1618" s="40"/>
      <c r="F1618" s="40"/>
      <c r="G1618" s="40"/>
      <c r="H1618" s="41"/>
      <c r="I1618" s="38"/>
      <c r="J1618" s="38"/>
      <c r="K1618" s="38"/>
      <c r="L1618" s="37"/>
    </row>
    <row r="1619" spans="2:12" x14ac:dyDescent="0.25">
      <c r="B1619" s="18"/>
      <c r="C1619" s="38"/>
      <c r="D1619" s="39"/>
      <c r="E1619" s="40"/>
      <c r="F1619" s="40"/>
      <c r="G1619" s="40"/>
      <c r="H1619" s="41"/>
      <c r="I1619" s="38"/>
      <c r="J1619" s="38"/>
      <c r="K1619" s="38"/>
      <c r="L1619" s="37"/>
    </row>
    <row r="1620" spans="2:12" x14ac:dyDescent="0.25">
      <c r="B1620" s="18"/>
      <c r="C1620" s="38"/>
      <c r="D1620" s="39"/>
      <c r="E1620" s="40"/>
      <c r="F1620" s="40"/>
      <c r="G1620" s="40"/>
      <c r="H1620" s="41"/>
      <c r="I1620" s="38"/>
      <c r="J1620" s="38"/>
      <c r="K1620" s="38"/>
      <c r="L1620" s="37"/>
    </row>
    <row r="1621" spans="2:12" x14ac:dyDescent="0.25">
      <c r="B1621" s="18"/>
      <c r="C1621" s="38"/>
      <c r="D1621" s="39"/>
      <c r="E1621" s="40"/>
      <c r="F1621" s="40"/>
      <c r="G1621" s="40"/>
      <c r="H1621" s="41"/>
      <c r="I1621" s="38"/>
      <c r="J1621" s="38"/>
      <c r="K1621" s="38"/>
      <c r="L1621" s="37"/>
    </row>
    <row r="1622" spans="2:12" x14ac:dyDescent="0.25">
      <c r="B1622" s="18"/>
      <c r="C1622" s="38"/>
      <c r="D1622" s="39"/>
      <c r="E1622" s="40"/>
      <c r="F1622" s="40"/>
      <c r="G1622" s="40"/>
      <c r="H1622" s="41"/>
      <c r="I1622" s="38"/>
      <c r="J1622" s="38"/>
      <c r="K1622" s="38"/>
      <c r="L1622" s="37"/>
    </row>
    <row r="1623" spans="2:12" x14ac:dyDescent="0.25">
      <c r="B1623" s="18"/>
      <c r="C1623" s="38"/>
      <c r="D1623" s="39"/>
      <c r="E1623" s="40"/>
      <c r="F1623" s="40"/>
      <c r="G1623" s="40"/>
      <c r="H1623" s="41"/>
      <c r="I1623" s="38"/>
      <c r="J1623" s="38"/>
      <c r="K1623" s="38"/>
      <c r="L1623" s="37"/>
    </row>
    <row r="1624" spans="2:12" x14ac:dyDescent="0.25">
      <c r="B1624" s="18"/>
      <c r="C1624" s="38"/>
      <c r="D1624" s="39"/>
      <c r="E1624" s="40"/>
      <c r="F1624" s="40"/>
      <c r="G1624" s="40"/>
      <c r="H1624" s="41"/>
      <c r="I1624" s="38"/>
      <c r="J1624" s="38"/>
      <c r="K1624" s="38"/>
      <c r="L1624" s="37"/>
    </row>
    <row r="1625" spans="2:12" x14ac:dyDescent="0.25">
      <c r="B1625" s="18"/>
      <c r="C1625" s="38"/>
      <c r="D1625" s="39"/>
      <c r="E1625" s="40"/>
      <c r="F1625" s="40"/>
      <c r="G1625" s="40"/>
      <c r="H1625" s="41"/>
      <c r="I1625" s="38"/>
      <c r="J1625" s="38"/>
      <c r="K1625" s="38"/>
      <c r="L1625" s="37"/>
    </row>
    <row r="1626" spans="2:12" x14ac:dyDescent="0.25">
      <c r="B1626" s="18"/>
      <c r="C1626" s="38"/>
      <c r="D1626" s="39"/>
      <c r="E1626" s="40"/>
      <c r="F1626" s="40"/>
      <c r="G1626" s="40"/>
      <c r="H1626" s="41"/>
      <c r="I1626" s="38"/>
      <c r="J1626" s="38"/>
      <c r="K1626" s="38"/>
      <c r="L1626" s="37"/>
    </row>
    <row r="1627" spans="2:12" x14ac:dyDescent="0.25">
      <c r="B1627" s="18"/>
      <c r="C1627" s="38"/>
      <c r="D1627" s="39"/>
      <c r="E1627" s="40"/>
      <c r="F1627" s="40"/>
      <c r="G1627" s="40"/>
      <c r="H1627" s="41"/>
      <c r="I1627" s="38"/>
      <c r="J1627" s="38"/>
      <c r="K1627" s="38"/>
      <c r="L1627" s="37"/>
    </row>
    <row r="1628" spans="2:12" x14ac:dyDescent="0.25">
      <c r="B1628" s="18"/>
      <c r="C1628" s="38"/>
      <c r="D1628" s="39"/>
      <c r="E1628" s="40"/>
      <c r="F1628" s="40"/>
      <c r="G1628" s="40"/>
      <c r="H1628" s="41"/>
      <c r="I1628" s="38"/>
      <c r="J1628" s="38"/>
      <c r="K1628" s="38"/>
      <c r="L1628" s="37"/>
    </row>
    <row r="1629" spans="2:12" x14ac:dyDescent="0.25">
      <c r="B1629" s="18"/>
      <c r="C1629" s="38"/>
      <c r="D1629" s="39"/>
      <c r="E1629" s="40"/>
      <c r="F1629" s="40"/>
      <c r="G1629" s="40"/>
      <c r="H1629" s="41"/>
      <c r="I1629" s="38"/>
      <c r="J1629" s="38"/>
      <c r="K1629" s="38"/>
      <c r="L1629" s="37"/>
    </row>
    <row r="1630" spans="2:12" x14ac:dyDescent="0.25">
      <c r="B1630" s="18"/>
      <c r="C1630" s="38"/>
      <c r="D1630" s="39"/>
      <c r="E1630" s="40"/>
      <c r="F1630" s="40"/>
      <c r="G1630" s="40"/>
      <c r="H1630" s="41"/>
      <c r="I1630" s="38"/>
      <c r="J1630" s="38"/>
      <c r="K1630" s="38"/>
      <c r="L1630" s="37"/>
    </row>
    <row r="1631" spans="2:12" x14ac:dyDescent="0.25">
      <c r="B1631" s="18"/>
      <c r="C1631" s="38"/>
      <c r="D1631" s="39"/>
      <c r="E1631" s="40"/>
      <c r="F1631" s="40"/>
      <c r="G1631" s="40"/>
      <c r="H1631" s="41"/>
      <c r="I1631" s="38"/>
      <c r="J1631" s="38"/>
      <c r="K1631" s="38"/>
      <c r="L1631" s="37"/>
    </row>
    <row r="1632" spans="2:12" x14ac:dyDescent="0.25">
      <c r="B1632" s="18"/>
      <c r="C1632" s="38"/>
      <c r="D1632" s="39"/>
      <c r="E1632" s="40"/>
      <c r="F1632" s="40"/>
      <c r="G1632" s="40"/>
      <c r="H1632" s="41"/>
      <c r="I1632" s="38"/>
      <c r="J1632" s="38"/>
      <c r="K1632" s="38"/>
      <c r="L1632" s="37"/>
    </row>
    <row r="1633" spans="2:12" x14ac:dyDescent="0.25">
      <c r="B1633" s="18"/>
      <c r="C1633" s="38"/>
      <c r="D1633" s="39"/>
      <c r="E1633" s="40"/>
      <c r="F1633" s="40"/>
      <c r="G1633" s="40"/>
      <c r="H1633" s="41"/>
      <c r="I1633" s="38"/>
      <c r="J1633" s="38"/>
      <c r="K1633" s="38"/>
      <c r="L1633" s="37"/>
    </row>
    <row r="1634" spans="2:12" x14ac:dyDescent="0.25">
      <c r="B1634" s="18"/>
      <c r="C1634" s="38"/>
      <c r="D1634" s="39"/>
      <c r="E1634" s="40"/>
      <c r="F1634" s="40"/>
      <c r="G1634" s="40"/>
      <c r="H1634" s="41"/>
      <c r="I1634" s="38"/>
      <c r="J1634" s="38"/>
      <c r="K1634" s="38"/>
      <c r="L1634" s="37"/>
    </row>
    <row r="1635" spans="2:12" x14ac:dyDescent="0.25">
      <c r="B1635" s="18"/>
      <c r="C1635" s="38"/>
      <c r="D1635" s="39"/>
      <c r="E1635" s="40"/>
      <c r="F1635" s="40"/>
      <c r="G1635" s="40"/>
      <c r="H1635" s="41"/>
      <c r="I1635" s="38"/>
      <c r="J1635" s="38"/>
      <c r="K1635" s="38"/>
      <c r="L1635" s="37"/>
    </row>
    <row r="1636" spans="2:12" x14ac:dyDescent="0.25">
      <c r="B1636" s="18"/>
      <c r="C1636" s="38"/>
      <c r="D1636" s="39"/>
      <c r="E1636" s="40"/>
      <c r="F1636" s="40"/>
      <c r="G1636" s="40"/>
      <c r="H1636" s="41"/>
      <c r="I1636" s="38"/>
      <c r="J1636" s="38"/>
      <c r="K1636" s="38"/>
      <c r="L1636" s="37"/>
    </row>
    <row r="1637" spans="2:12" x14ac:dyDescent="0.25">
      <c r="B1637" s="18"/>
      <c r="C1637" s="38"/>
      <c r="D1637" s="39"/>
      <c r="E1637" s="40"/>
      <c r="F1637" s="40"/>
      <c r="G1637" s="40"/>
      <c r="H1637" s="41"/>
      <c r="I1637" s="38"/>
      <c r="J1637" s="38"/>
      <c r="K1637" s="38"/>
      <c r="L1637" s="37"/>
    </row>
    <row r="1638" spans="2:12" x14ac:dyDescent="0.25">
      <c r="B1638" s="18"/>
      <c r="C1638" s="38"/>
      <c r="D1638" s="39"/>
      <c r="E1638" s="40"/>
      <c r="F1638" s="40"/>
      <c r="G1638" s="40"/>
      <c r="H1638" s="41"/>
      <c r="I1638" s="38"/>
      <c r="J1638" s="38"/>
      <c r="K1638" s="38"/>
      <c r="L1638" s="37"/>
    </row>
    <row r="1639" spans="2:12" x14ac:dyDescent="0.25">
      <c r="B1639" s="18"/>
      <c r="C1639" s="38"/>
      <c r="D1639" s="39"/>
      <c r="E1639" s="40"/>
      <c r="F1639" s="40"/>
      <c r="G1639" s="40"/>
      <c r="H1639" s="41"/>
      <c r="I1639" s="38"/>
      <c r="J1639" s="38"/>
      <c r="K1639" s="38"/>
      <c r="L1639" s="37"/>
    </row>
    <row r="1640" spans="2:12" x14ac:dyDescent="0.25">
      <c r="B1640" s="18"/>
      <c r="C1640" s="38"/>
      <c r="D1640" s="39"/>
      <c r="E1640" s="40"/>
      <c r="F1640" s="40"/>
      <c r="G1640" s="40"/>
      <c r="H1640" s="41"/>
      <c r="I1640" s="38"/>
      <c r="J1640" s="38"/>
      <c r="K1640" s="38"/>
      <c r="L1640" s="37"/>
    </row>
    <row r="1641" spans="2:12" x14ac:dyDescent="0.25">
      <c r="B1641" s="18"/>
      <c r="C1641" s="38"/>
      <c r="D1641" s="39"/>
      <c r="E1641" s="40"/>
      <c r="F1641" s="40"/>
      <c r="G1641" s="40"/>
      <c r="H1641" s="41"/>
      <c r="I1641" s="38"/>
      <c r="J1641" s="38"/>
      <c r="K1641" s="38"/>
      <c r="L1641" s="37"/>
    </row>
    <row r="1642" spans="2:12" x14ac:dyDescent="0.25">
      <c r="B1642" s="18"/>
      <c r="C1642" s="38"/>
      <c r="D1642" s="39"/>
      <c r="E1642" s="40"/>
      <c r="F1642" s="40"/>
      <c r="G1642" s="40"/>
      <c r="H1642" s="41"/>
      <c r="I1642" s="38"/>
      <c r="J1642" s="38"/>
      <c r="K1642" s="38"/>
      <c r="L1642" s="37"/>
    </row>
    <row r="1643" spans="2:12" x14ac:dyDescent="0.25">
      <c r="B1643" s="18"/>
      <c r="C1643" s="38"/>
      <c r="D1643" s="39"/>
      <c r="E1643" s="40"/>
      <c r="F1643" s="40"/>
      <c r="G1643" s="40"/>
      <c r="H1643" s="41"/>
      <c r="I1643" s="38"/>
      <c r="J1643" s="38"/>
      <c r="K1643" s="38"/>
      <c r="L1643" s="37"/>
    </row>
    <row r="1644" spans="2:12" x14ac:dyDescent="0.25">
      <c r="B1644" s="18"/>
      <c r="C1644" s="38"/>
      <c r="D1644" s="39"/>
      <c r="E1644" s="40"/>
      <c r="F1644" s="40"/>
      <c r="G1644" s="40"/>
      <c r="H1644" s="41"/>
      <c r="I1644" s="38"/>
      <c r="J1644" s="38"/>
      <c r="K1644" s="38"/>
      <c r="L1644" s="37"/>
    </row>
    <row r="1645" spans="2:12" x14ac:dyDescent="0.25">
      <c r="B1645" s="18"/>
      <c r="C1645" s="38"/>
      <c r="D1645" s="39"/>
      <c r="E1645" s="40"/>
      <c r="F1645" s="40"/>
      <c r="G1645" s="40"/>
      <c r="H1645" s="41"/>
      <c r="I1645" s="38"/>
      <c r="J1645" s="38"/>
      <c r="K1645" s="38"/>
      <c r="L1645" s="37"/>
    </row>
    <row r="1646" spans="2:12" x14ac:dyDescent="0.25">
      <c r="B1646" s="18"/>
      <c r="C1646" s="38"/>
      <c r="D1646" s="39"/>
      <c r="E1646" s="40"/>
      <c r="F1646" s="40"/>
      <c r="G1646" s="40"/>
      <c r="H1646" s="41"/>
      <c r="I1646" s="38"/>
      <c r="J1646" s="38"/>
      <c r="K1646" s="38"/>
      <c r="L1646" s="37"/>
    </row>
    <row r="1647" spans="2:12" x14ac:dyDescent="0.25">
      <c r="B1647" s="18"/>
      <c r="C1647" s="38"/>
      <c r="D1647" s="39"/>
      <c r="E1647" s="40"/>
      <c r="F1647" s="40"/>
      <c r="G1647" s="40"/>
      <c r="H1647" s="41"/>
      <c r="I1647" s="38"/>
      <c r="J1647" s="38"/>
      <c r="K1647" s="38"/>
      <c r="L1647" s="37"/>
    </row>
    <row r="1648" spans="2:12" x14ac:dyDescent="0.25">
      <c r="B1648" s="18"/>
      <c r="C1648" s="38"/>
      <c r="D1648" s="39"/>
      <c r="E1648" s="40"/>
      <c r="F1648" s="40"/>
      <c r="G1648" s="40"/>
      <c r="H1648" s="41"/>
      <c r="I1648" s="38"/>
      <c r="J1648" s="38"/>
      <c r="K1648" s="38"/>
      <c r="L1648" s="37"/>
    </row>
    <row r="1649" spans="2:12" x14ac:dyDescent="0.25">
      <c r="B1649" s="18"/>
      <c r="C1649" s="38"/>
      <c r="D1649" s="39"/>
      <c r="E1649" s="40"/>
      <c r="F1649" s="40"/>
      <c r="G1649" s="40"/>
      <c r="H1649" s="41"/>
      <c r="I1649" s="38"/>
      <c r="J1649" s="38"/>
      <c r="K1649" s="38"/>
      <c r="L1649" s="37"/>
    </row>
    <row r="1650" spans="2:12" x14ac:dyDescent="0.25">
      <c r="B1650" s="18"/>
      <c r="C1650" s="38"/>
      <c r="D1650" s="39"/>
      <c r="E1650" s="40"/>
      <c r="F1650" s="40"/>
      <c r="G1650" s="40"/>
      <c r="H1650" s="41"/>
      <c r="I1650" s="38"/>
      <c r="J1650" s="38"/>
      <c r="K1650" s="38"/>
      <c r="L1650" s="37"/>
    </row>
    <row r="1651" spans="2:12" x14ac:dyDescent="0.25">
      <c r="B1651" s="18"/>
      <c r="C1651" s="38"/>
      <c r="D1651" s="39"/>
      <c r="E1651" s="40"/>
      <c r="F1651" s="40"/>
      <c r="G1651" s="40"/>
      <c r="H1651" s="41"/>
      <c r="I1651" s="38"/>
      <c r="J1651" s="38"/>
      <c r="K1651" s="38"/>
      <c r="L1651" s="37"/>
    </row>
    <row r="1652" spans="2:12" x14ac:dyDescent="0.25">
      <c r="B1652" s="18"/>
      <c r="C1652" s="38"/>
      <c r="D1652" s="39"/>
      <c r="E1652" s="40"/>
      <c r="F1652" s="40"/>
      <c r="G1652" s="40"/>
      <c r="H1652" s="41"/>
      <c r="I1652" s="38"/>
      <c r="J1652" s="38"/>
      <c r="K1652" s="38"/>
      <c r="L1652" s="37"/>
    </row>
    <row r="1653" spans="2:12" x14ac:dyDescent="0.25">
      <c r="B1653" s="18"/>
      <c r="C1653" s="38"/>
      <c r="D1653" s="39"/>
      <c r="E1653" s="40"/>
      <c r="F1653" s="40"/>
      <c r="G1653" s="40"/>
      <c r="H1653" s="41"/>
      <c r="I1653" s="38"/>
      <c r="J1653" s="38"/>
      <c r="K1653" s="38"/>
      <c r="L1653" s="37"/>
    </row>
    <row r="1654" spans="2:12" x14ac:dyDescent="0.25">
      <c r="B1654" s="18"/>
      <c r="C1654" s="38"/>
      <c r="D1654" s="39"/>
      <c r="E1654" s="40"/>
      <c r="F1654" s="40"/>
      <c r="G1654" s="40"/>
      <c r="H1654" s="41"/>
      <c r="I1654" s="38"/>
      <c r="J1654" s="38"/>
      <c r="K1654" s="38"/>
      <c r="L1654" s="37"/>
    </row>
    <row r="1655" spans="2:12" x14ac:dyDescent="0.25">
      <c r="B1655" s="18"/>
      <c r="C1655" s="38"/>
      <c r="D1655" s="39"/>
      <c r="E1655" s="40"/>
      <c r="F1655" s="40"/>
      <c r="G1655" s="40"/>
      <c r="H1655" s="41"/>
      <c r="I1655" s="38"/>
      <c r="J1655" s="38"/>
      <c r="K1655" s="38"/>
      <c r="L1655" s="37"/>
    </row>
    <row r="1656" spans="2:12" x14ac:dyDescent="0.25">
      <c r="B1656" s="18"/>
      <c r="C1656" s="38"/>
      <c r="D1656" s="39"/>
      <c r="E1656" s="40"/>
      <c r="F1656" s="40"/>
      <c r="G1656" s="40"/>
      <c r="H1656" s="41"/>
      <c r="I1656" s="38"/>
      <c r="J1656" s="38"/>
      <c r="K1656" s="38"/>
      <c r="L1656" s="37"/>
    </row>
    <row r="1657" spans="2:12" x14ac:dyDescent="0.25">
      <c r="B1657" s="18"/>
      <c r="C1657" s="38"/>
      <c r="D1657" s="39"/>
      <c r="E1657" s="40"/>
      <c r="F1657" s="40"/>
      <c r="G1657" s="40"/>
      <c r="H1657" s="41"/>
      <c r="I1657" s="38"/>
      <c r="J1657" s="38"/>
      <c r="K1657" s="38"/>
      <c r="L1657" s="37"/>
    </row>
    <row r="1658" spans="2:12" x14ac:dyDescent="0.25">
      <c r="B1658" s="18"/>
      <c r="C1658" s="38"/>
      <c r="D1658" s="39"/>
      <c r="E1658" s="40"/>
      <c r="F1658" s="40"/>
      <c r="G1658" s="40"/>
      <c r="H1658" s="41"/>
      <c r="I1658" s="38"/>
      <c r="J1658" s="38"/>
      <c r="K1658" s="38"/>
      <c r="L1658" s="37"/>
    </row>
    <row r="1659" spans="2:12" x14ac:dyDescent="0.25">
      <c r="B1659" s="18"/>
      <c r="C1659" s="38"/>
      <c r="D1659" s="39"/>
      <c r="E1659" s="40"/>
      <c r="F1659" s="40"/>
      <c r="G1659" s="40"/>
      <c r="H1659" s="41"/>
      <c r="I1659" s="38"/>
      <c r="J1659" s="38"/>
      <c r="K1659" s="38"/>
      <c r="L1659" s="37"/>
    </row>
    <row r="1660" spans="2:12" x14ac:dyDescent="0.25">
      <c r="B1660" s="18"/>
      <c r="C1660" s="38"/>
      <c r="D1660" s="39"/>
      <c r="E1660" s="40"/>
      <c r="F1660" s="40"/>
      <c r="G1660" s="40"/>
      <c r="H1660" s="41"/>
      <c r="I1660" s="38"/>
      <c r="J1660" s="38"/>
      <c r="K1660" s="38"/>
      <c r="L1660" s="37"/>
    </row>
    <row r="1661" spans="2:12" x14ac:dyDescent="0.25">
      <c r="B1661" s="18"/>
      <c r="C1661" s="38"/>
      <c r="D1661" s="39"/>
      <c r="E1661" s="40"/>
      <c r="F1661" s="40"/>
      <c r="G1661" s="40"/>
      <c r="H1661" s="41"/>
      <c r="I1661" s="38"/>
      <c r="J1661" s="38"/>
      <c r="K1661" s="38"/>
      <c r="L1661" s="37"/>
    </row>
    <row r="1662" spans="2:12" x14ac:dyDescent="0.25">
      <c r="B1662" s="18"/>
      <c r="C1662" s="38"/>
      <c r="D1662" s="39"/>
      <c r="E1662" s="40"/>
      <c r="F1662" s="40"/>
      <c r="G1662" s="40"/>
      <c r="H1662" s="41"/>
      <c r="I1662" s="38"/>
      <c r="J1662" s="38"/>
      <c r="K1662" s="38"/>
      <c r="L1662" s="37"/>
    </row>
    <row r="1663" spans="2:12" x14ac:dyDescent="0.25">
      <c r="B1663" s="18"/>
      <c r="C1663" s="38"/>
      <c r="D1663" s="39"/>
      <c r="E1663" s="40"/>
      <c r="F1663" s="40"/>
      <c r="G1663" s="40"/>
      <c r="H1663" s="41"/>
      <c r="I1663" s="38"/>
      <c r="J1663" s="38"/>
      <c r="K1663" s="38"/>
      <c r="L1663" s="37"/>
    </row>
    <row r="1664" spans="2:12" x14ac:dyDescent="0.25">
      <c r="B1664" s="18"/>
      <c r="C1664" s="38"/>
      <c r="D1664" s="39"/>
      <c r="E1664" s="40"/>
      <c r="F1664" s="40"/>
      <c r="G1664" s="40"/>
      <c r="H1664" s="41"/>
      <c r="I1664" s="38"/>
      <c r="J1664" s="38"/>
      <c r="K1664" s="38"/>
      <c r="L1664" s="37"/>
    </row>
    <row r="1665" spans="2:12" x14ac:dyDescent="0.25">
      <c r="B1665" s="18"/>
      <c r="C1665" s="38"/>
      <c r="D1665" s="39"/>
      <c r="E1665" s="40"/>
      <c r="F1665" s="40"/>
      <c r="G1665" s="40"/>
      <c r="H1665" s="41"/>
      <c r="I1665" s="38"/>
      <c r="J1665" s="38"/>
      <c r="K1665" s="38"/>
      <c r="L1665" s="37"/>
    </row>
    <row r="1666" spans="2:12" x14ac:dyDescent="0.25">
      <c r="B1666" s="18"/>
      <c r="C1666" s="38"/>
      <c r="D1666" s="39"/>
      <c r="E1666" s="40"/>
      <c r="F1666" s="40"/>
      <c r="G1666" s="40"/>
      <c r="H1666" s="41"/>
      <c r="I1666" s="38"/>
      <c r="J1666" s="38"/>
      <c r="K1666" s="38"/>
      <c r="L1666" s="37"/>
    </row>
    <row r="1667" spans="2:12" x14ac:dyDescent="0.25">
      <c r="B1667" s="18"/>
      <c r="C1667" s="38"/>
      <c r="D1667" s="39"/>
      <c r="E1667" s="40"/>
      <c r="F1667" s="40"/>
      <c r="G1667" s="40"/>
      <c r="H1667" s="41"/>
      <c r="I1667" s="38"/>
      <c r="J1667" s="38"/>
      <c r="K1667" s="38"/>
      <c r="L1667" s="37"/>
    </row>
    <row r="1668" spans="2:12" x14ac:dyDescent="0.25">
      <c r="B1668" s="18"/>
      <c r="C1668" s="38"/>
      <c r="D1668" s="39"/>
      <c r="E1668" s="40"/>
      <c r="F1668" s="40"/>
      <c r="G1668" s="40"/>
      <c r="H1668" s="41"/>
      <c r="I1668" s="38"/>
      <c r="J1668" s="38"/>
      <c r="K1668" s="38"/>
      <c r="L1668" s="37"/>
    </row>
    <row r="1669" spans="2:12" x14ac:dyDescent="0.25">
      <c r="B1669" s="18"/>
      <c r="C1669" s="38"/>
      <c r="D1669" s="39"/>
      <c r="E1669" s="40"/>
      <c r="F1669" s="40"/>
      <c r="G1669" s="40"/>
      <c r="H1669" s="41"/>
      <c r="I1669" s="38"/>
      <c r="J1669" s="38"/>
      <c r="K1669" s="38"/>
      <c r="L1669" s="37"/>
    </row>
    <row r="1670" spans="2:12" x14ac:dyDescent="0.25">
      <c r="B1670" s="18"/>
      <c r="C1670" s="38"/>
      <c r="D1670" s="39"/>
      <c r="E1670" s="40"/>
      <c r="F1670" s="40"/>
      <c r="G1670" s="40"/>
      <c r="H1670" s="41"/>
      <c r="I1670" s="38"/>
      <c r="J1670" s="38"/>
      <c r="K1670" s="38"/>
      <c r="L1670" s="37"/>
    </row>
    <row r="1671" spans="2:12" x14ac:dyDescent="0.25">
      <c r="B1671" s="18"/>
      <c r="C1671" s="38"/>
      <c r="D1671" s="39"/>
      <c r="E1671" s="40"/>
      <c r="F1671" s="40"/>
      <c r="G1671" s="40"/>
      <c r="H1671" s="41"/>
      <c r="I1671" s="38"/>
      <c r="J1671" s="38"/>
      <c r="K1671" s="38"/>
      <c r="L1671" s="37"/>
    </row>
    <row r="1672" spans="2:12" x14ac:dyDescent="0.25">
      <c r="B1672" s="18"/>
      <c r="C1672" s="38"/>
      <c r="D1672" s="39"/>
      <c r="E1672" s="40"/>
      <c r="F1672" s="40"/>
      <c r="G1672" s="40"/>
      <c r="H1672" s="41"/>
      <c r="I1672" s="38"/>
      <c r="J1672" s="38"/>
      <c r="K1672" s="38"/>
      <c r="L1672" s="37"/>
    </row>
    <row r="1673" spans="2:12" x14ac:dyDescent="0.25">
      <c r="B1673" s="18"/>
      <c r="C1673" s="38"/>
      <c r="D1673" s="39"/>
      <c r="E1673" s="40"/>
      <c r="F1673" s="40"/>
      <c r="G1673" s="40"/>
      <c r="H1673" s="41"/>
      <c r="I1673" s="38"/>
      <c r="J1673" s="38"/>
      <c r="K1673" s="38"/>
      <c r="L1673" s="37"/>
    </row>
    <row r="1674" spans="2:12" x14ac:dyDescent="0.25">
      <c r="B1674" s="18"/>
      <c r="C1674" s="38"/>
      <c r="D1674" s="39"/>
      <c r="E1674" s="40"/>
      <c r="F1674" s="40"/>
      <c r="G1674" s="40"/>
      <c r="H1674" s="41"/>
      <c r="I1674" s="38"/>
      <c r="J1674" s="38"/>
      <c r="K1674" s="38"/>
      <c r="L1674" s="37"/>
    </row>
    <row r="1675" spans="2:12" x14ac:dyDescent="0.25">
      <c r="B1675" s="18"/>
      <c r="C1675" s="38"/>
      <c r="D1675" s="39"/>
      <c r="E1675" s="40"/>
      <c r="F1675" s="40"/>
      <c r="G1675" s="40"/>
      <c r="H1675" s="41"/>
      <c r="I1675" s="38"/>
      <c r="J1675" s="38"/>
      <c r="K1675" s="38"/>
      <c r="L1675" s="37"/>
    </row>
    <row r="1676" spans="2:12" x14ac:dyDescent="0.25">
      <c r="B1676" s="18"/>
      <c r="C1676" s="38"/>
      <c r="D1676" s="39"/>
      <c r="E1676" s="40"/>
      <c r="F1676" s="40"/>
      <c r="G1676" s="40"/>
      <c r="H1676" s="41"/>
      <c r="I1676" s="38"/>
      <c r="J1676" s="38"/>
      <c r="K1676" s="38"/>
      <c r="L1676" s="37"/>
    </row>
    <row r="1677" spans="2:12" x14ac:dyDescent="0.25">
      <c r="B1677" s="18"/>
      <c r="C1677" s="38"/>
      <c r="D1677" s="39"/>
      <c r="E1677" s="40"/>
      <c r="F1677" s="40"/>
      <c r="G1677" s="40"/>
      <c r="H1677" s="41"/>
      <c r="I1677" s="38"/>
      <c r="J1677" s="38"/>
      <c r="K1677" s="38"/>
      <c r="L1677" s="37"/>
    </row>
    <row r="1678" spans="2:12" x14ac:dyDescent="0.25">
      <c r="B1678" s="18"/>
      <c r="C1678" s="38"/>
      <c r="D1678" s="39"/>
      <c r="E1678" s="40"/>
      <c r="F1678" s="40"/>
      <c r="G1678" s="40"/>
      <c r="H1678" s="41"/>
      <c r="I1678" s="38"/>
      <c r="J1678" s="38"/>
      <c r="K1678" s="38"/>
      <c r="L1678" s="37"/>
    </row>
    <row r="1679" spans="2:12" x14ac:dyDescent="0.25">
      <c r="B1679" s="18"/>
      <c r="C1679" s="38"/>
      <c r="D1679" s="39"/>
      <c r="E1679" s="40"/>
      <c r="F1679" s="40"/>
      <c r="G1679" s="40"/>
      <c r="H1679" s="41"/>
      <c r="I1679" s="38"/>
      <c r="J1679" s="38"/>
      <c r="K1679" s="38"/>
      <c r="L1679" s="37"/>
    </row>
    <row r="1680" spans="2:12" x14ac:dyDescent="0.25">
      <c r="B1680" s="18"/>
      <c r="C1680" s="38"/>
      <c r="D1680" s="39"/>
      <c r="E1680" s="40"/>
      <c r="F1680" s="40"/>
      <c r="G1680" s="40"/>
      <c r="H1680" s="41"/>
      <c r="I1680" s="38"/>
      <c r="J1680" s="38"/>
      <c r="K1680" s="38"/>
      <c r="L1680" s="37"/>
    </row>
    <row r="1681" spans="2:12" x14ac:dyDescent="0.25">
      <c r="B1681" s="18"/>
      <c r="C1681" s="38"/>
      <c r="D1681" s="39"/>
      <c r="E1681" s="40"/>
      <c r="F1681" s="40"/>
      <c r="G1681" s="40"/>
      <c r="H1681" s="41"/>
      <c r="I1681" s="38"/>
      <c r="J1681" s="38"/>
      <c r="K1681" s="38"/>
      <c r="L1681" s="37"/>
    </row>
    <row r="1682" spans="2:12" x14ac:dyDescent="0.25">
      <c r="B1682" s="18"/>
      <c r="C1682" s="38"/>
      <c r="D1682" s="39"/>
      <c r="E1682" s="40"/>
      <c r="F1682" s="40"/>
      <c r="G1682" s="40"/>
      <c r="H1682" s="41"/>
      <c r="I1682" s="38"/>
      <c r="J1682" s="38"/>
      <c r="K1682" s="38"/>
      <c r="L1682" s="37"/>
    </row>
    <row r="1683" spans="2:12" x14ac:dyDescent="0.25">
      <c r="B1683" s="18"/>
      <c r="C1683" s="38"/>
      <c r="D1683" s="39"/>
      <c r="E1683" s="40"/>
      <c r="F1683" s="40"/>
      <c r="G1683" s="40"/>
      <c r="H1683" s="41"/>
      <c r="I1683" s="38"/>
      <c r="J1683" s="38"/>
      <c r="K1683" s="38"/>
      <c r="L1683" s="37"/>
    </row>
    <row r="1684" spans="2:12" x14ac:dyDescent="0.25">
      <c r="B1684" s="18"/>
      <c r="C1684" s="38"/>
      <c r="D1684" s="39"/>
      <c r="E1684" s="40"/>
      <c r="F1684" s="40"/>
      <c r="G1684" s="40"/>
      <c r="H1684" s="41"/>
      <c r="I1684" s="38"/>
      <c r="J1684" s="38"/>
      <c r="K1684" s="38"/>
      <c r="L1684" s="37"/>
    </row>
    <row r="1685" spans="2:12" x14ac:dyDescent="0.25">
      <c r="B1685" s="18"/>
      <c r="C1685" s="38"/>
      <c r="D1685" s="39"/>
      <c r="E1685" s="40"/>
      <c r="F1685" s="40"/>
      <c r="G1685" s="40"/>
      <c r="H1685" s="41"/>
      <c r="I1685" s="38"/>
      <c r="J1685" s="38"/>
      <c r="K1685" s="38"/>
      <c r="L1685" s="37"/>
    </row>
    <row r="1686" spans="2:12" x14ac:dyDescent="0.25">
      <c r="B1686" s="18"/>
      <c r="C1686" s="38"/>
      <c r="D1686" s="39"/>
      <c r="E1686" s="40"/>
      <c r="F1686" s="40"/>
      <c r="G1686" s="40"/>
      <c r="H1686" s="41"/>
      <c r="I1686" s="38"/>
      <c r="J1686" s="38"/>
      <c r="K1686" s="38"/>
      <c r="L1686" s="37"/>
    </row>
    <row r="1687" spans="2:12" x14ac:dyDescent="0.25">
      <c r="B1687" s="18"/>
      <c r="C1687" s="38"/>
      <c r="D1687" s="39"/>
      <c r="E1687" s="40"/>
      <c r="F1687" s="40"/>
      <c r="G1687" s="40"/>
      <c r="H1687" s="41"/>
      <c r="I1687" s="38"/>
      <c r="J1687" s="38"/>
      <c r="K1687" s="38"/>
      <c r="L1687" s="37"/>
    </row>
    <row r="1688" spans="2:12" x14ac:dyDescent="0.25">
      <c r="B1688" s="18"/>
      <c r="C1688" s="38"/>
      <c r="D1688" s="39"/>
      <c r="E1688" s="40"/>
      <c r="F1688" s="40"/>
      <c r="G1688" s="40"/>
      <c r="H1688" s="41"/>
      <c r="I1688" s="38"/>
      <c r="J1688" s="38"/>
      <c r="K1688" s="38"/>
      <c r="L1688" s="37"/>
    </row>
    <row r="1689" spans="2:12" x14ac:dyDescent="0.25">
      <c r="B1689" s="18"/>
      <c r="C1689" s="38"/>
      <c r="D1689" s="39"/>
      <c r="E1689" s="40"/>
      <c r="F1689" s="40"/>
      <c r="G1689" s="40"/>
      <c r="H1689" s="41"/>
      <c r="I1689" s="38"/>
      <c r="J1689" s="38"/>
      <c r="K1689" s="38"/>
      <c r="L1689" s="37"/>
    </row>
    <row r="1690" spans="2:12" x14ac:dyDescent="0.25">
      <c r="B1690" s="18"/>
      <c r="C1690" s="38"/>
      <c r="D1690" s="39"/>
      <c r="E1690" s="40"/>
      <c r="F1690" s="40"/>
      <c r="G1690" s="40"/>
      <c r="H1690" s="41"/>
      <c r="I1690" s="38"/>
      <c r="J1690" s="38"/>
      <c r="K1690" s="38"/>
      <c r="L1690" s="37"/>
    </row>
    <row r="1691" spans="2:12" x14ac:dyDescent="0.25">
      <c r="B1691" s="18"/>
      <c r="C1691" s="38"/>
      <c r="D1691" s="39"/>
      <c r="E1691" s="40"/>
      <c r="F1691" s="40"/>
      <c r="G1691" s="40"/>
      <c r="H1691" s="41"/>
      <c r="I1691" s="38"/>
      <c r="J1691" s="38"/>
      <c r="K1691" s="38"/>
      <c r="L1691" s="37"/>
    </row>
    <row r="1692" spans="2:12" x14ac:dyDescent="0.25">
      <c r="B1692" s="18"/>
      <c r="C1692" s="38"/>
      <c r="D1692" s="39"/>
      <c r="E1692" s="40"/>
      <c r="F1692" s="40"/>
      <c r="G1692" s="40"/>
      <c r="H1692" s="41"/>
      <c r="I1692" s="38"/>
      <c r="J1692" s="38"/>
      <c r="K1692" s="38"/>
      <c r="L1692" s="37"/>
    </row>
    <row r="1693" spans="2:12" x14ac:dyDescent="0.25">
      <c r="B1693" s="18"/>
      <c r="C1693" s="38"/>
      <c r="D1693" s="39"/>
      <c r="E1693" s="40"/>
      <c r="F1693" s="40"/>
      <c r="G1693" s="40"/>
      <c r="H1693" s="41"/>
      <c r="I1693" s="38"/>
      <c r="J1693" s="38"/>
      <c r="K1693" s="38"/>
      <c r="L1693" s="37"/>
    </row>
    <row r="1694" spans="2:12" x14ac:dyDescent="0.25">
      <c r="B1694" s="18"/>
      <c r="C1694" s="38"/>
      <c r="D1694" s="39"/>
      <c r="E1694" s="40"/>
      <c r="F1694" s="40"/>
      <c r="G1694" s="40"/>
      <c r="H1694" s="41"/>
      <c r="I1694" s="38"/>
      <c r="J1694" s="38"/>
      <c r="K1694" s="38"/>
      <c r="L1694" s="37"/>
    </row>
    <row r="1695" spans="2:12" x14ac:dyDescent="0.25">
      <c r="B1695" s="18"/>
      <c r="C1695" s="38"/>
      <c r="D1695" s="39"/>
      <c r="E1695" s="40"/>
      <c r="F1695" s="40"/>
      <c r="G1695" s="40"/>
      <c r="H1695" s="41"/>
      <c r="I1695" s="38"/>
      <c r="J1695" s="38"/>
      <c r="K1695" s="38"/>
      <c r="L1695" s="37"/>
    </row>
    <row r="1696" spans="2:12" x14ac:dyDescent="0.25">
      <c r="B1696" s="18"/>
      <c r="C1696" s="38"/>
      <c r="D1696" s="39"/>
      <c r="E1696" s="40"/>
      <c r="F1696" s="40"/>
      <c r="G1696" s="40"/>
      <c r="H1696" s="41"/>
      <c r="I1696" s="38"/>
      <c r="J1696" s="38"/>
      <c r="K1696" s="38"/>
      <c r="L1696" s="37"/>
    </row>
    <row r="1697" spans="2:12" x14ac:dyDescent="0.25">
      <c r="B1697" s="18"/>
      <c r="C1697" s="38"/>
      <c r="D1697" s="39"/>
      <c r="E1697" s="40"/>
      <c r="F1697" s="40"/>
      <c r="G1697" s="40"/>
      <c r="H1697" s="41"/>
      <c r="I1697" s="38"/>
      <c r="J1697" s="38"/>
      <c r="K1697" s="38"/>
      <c r="L1697" s="37"/>
    </row>
    <row r="1698" spans="2:12" x14ac:dyDescent="0.25">
      <c r="B1698" s="18"/>
      <c r="C1698" s="38"/>
      <c r="D1698" s="39"/>
      <c r="E1698" s="40"/>
      <c r="F1698" s="40"/>
      <c r="G1698" s="40"/>
      <c r="H1698" s="41"/>
      <c r="I1698" s="38"/>
      <c r="J1698" s="38"/>
      <c r="K1698" s="38"/>
      <c r="L1698" s="37"/>
    </row>
    <row r="1699" spans="2:12" x14ac:dyDescent="0.25">
      <c r="B1699" s="18"/>
      <c r="C1699" s="38"/>
      <c r="D1699" s="39"/>
      <c r="E1699" s="40"/>
      <c r="F1699" s="40"/>
      <c r="G1699" s="40"/>
      <c r="H1699" s="41"/>
      <c r="I1699" s="38"/>
      <c r="J1699" s="38"/>
      <c r="K1699" s="38"/>
      <c r="L1699" s="37"/>
    </row>
    <row r="1700" spans="2:12" x14ac:dyDescent="0.25">
      <c r="B1700" s="18"/>
      <c r="C1700" s="38"/>
      <c r="D1700" s="39"/>
      <c r="E1700" s="40"/>
      <c r="F1700" s="40"/>
      <c r="G1700" s="40"/>
      <c r="H1700" s="41"/>
      <c r="I1700" s="38"/>
      <c r="J1700" s="38"/>
      <c r="K1700" s="38"/>
      <c r="L1700" s="37"/>
    </row>
    <row r="1701" spans="2:12" x14ac:dyDescent="0.25">
      <c r="B1701" s="18"/>
      <c r="C1701" s="38"/>
      <c r="D1701" s="39"/>
      <c r="E1701" s="40"/>
      <c r="F1701" s="40"/>
      <c r="G1701" s="40"/>
      <c r="H1701" s="41"/>
      <c r="I1701" s="38"/>
      <c r="J1701" s="38"/>
      <c r="K1701" s="38"/>
      <c r="L1701" s="37"/>
    </row>
    <row r="1702" spans="2:12" x14ac:dyDescent="0.25">
      <c r="B1702" s="18"/>
      <c r="C1702" s="38"/>
      <c r="D1702" s="39"/>
      <c r="E1702" s="40"/>
      <c r="F1702" s="40"/>
      <c r="G1702" s="40"/>
      <c r="H1702" s="41"/>
      <c r="I1702" s="38"/>
      <c r="J1702" s="38"/>
      <c r="K1702" s="38"/>
      <c r="L1702" s="37"/>
    </row>
    <row r="1703" spans="2:12" x14ac:dyDescent="0.25">
      <c r="B1703" s="18"/>
      <c r="C1703" s="38"/>
      <c r="D1703" s="39"/>
      <c r="E1703" s="40"/>
      <c r="F1703" s="40"/>
      <c r="G1703" s="40"/>
      <c r="H1703" s="41"/>
      <c r="I1703" s="38"/>
      <c r="J1703" s="38"/>
      <c r="K1703" s="38"/>
      <c r="L1703" s="37"/>
    </row>
    <row r="1704" spans="2:12" x14ac:dyDescent="0.25">
      <c r="B1704" s="18"/>
      <c r="C1704" s="38"/>
      <c r="D1704" s="39"/>
      <c r="E1704" s="40"/>
      <c r="F1704" s="40"/>
      <c r="G1704" s="40"/>
      <c r="H1704" s="41"/>
      <c r="I1704" s="38"/>
      <c r="J1704" s="38"/>
      <c r="K1704" s="38"/>
      <c r="L1704" s="37"/>
    </row>
    <row r="1705" spans="2:12" x14ac:dyDescent="0.25">
      <c r="B1705" s="18"/>
      <c r="C1705" s="38"/>
      <c r="D1705" s="39"/>
      <c r="E1705" s="40"/>
      <c r="F1705" s="40"/>
      <c r="G1705" s="40"/>
      <c r="H1705" s="41"/>
      <c r="I1705" s="38"/>
      <c r="J1705" s="38"/>
      <c r="K1705" s="38"/>
      <c r="L1705" s="37"/>
    </row>
    <row r="1706" spans="2:12" x14ac:dyDescent="0.25">
      <c r="B1706" s="18"/>
      <c r="C1706" s="38"/>
      <c r="D1706" s="39"/>
      <c r="E1706" s="40"/>
      <c r="F1706" s="40"/>
      <c r="G1706" s="40"/>
      <c r="H1706" s="41"/>
      <c r="I1706" s="38"/>
      <c r="J1706" s="38"/>
      <c r="K1706" s="38"/>
      <c r="L1706" s="37"/>
    </row>
    <row r="1707" spans="2:12" x14ac:dyDescent="0.25">
      <c r="B1707" s="18"/>
      <c r="C1707" s="38"/>
      <c r="D1707" s="39"/>
      <c r="E1707" s="40"/>
      <c r="F1707" s="40"/>
      <c r="G1707" s="40"/>
      <c r="H1707" s="41"/>
      <c r="I1707" s="38"/>
      <c r="J1707" s="38"/>
      <c r="K1707" s="38"/>
      <c r="L1707" s="37"/>
    </row>
    <row r="1708" spans="2:12" x14ac:dyDescent="0.25">
      <c r="B1708" s="18"/>
      <c r="C1708" s="38"/>
      <c r="D1708" s="39"/>
      <c r="E1708" s="40"/>
      <c r="F1708" s="40"/>
      <c r="G1708" s="40"/>
      <c r="H1708" s="41"/>
      <c r="I1708" s="38"/>
      <c r="J1708" s="38"/>
      <c r="K1708" s="38"/>
      <c r="L1708" s="37"/>
    </row>
    <row r="1709" spans="2:12" x14ac:dyDescent="0.25">
      <c r="B1709" s="18"/>
      <c r="C1709" s="38"/>
      <c r="D1709" s="39"/>
      <c r="E1709" s="40"/>
      <c r="F1709" s="40"/>
      <c r="G1709" s="40"/>
      <c r="H1709" s="41"/>
      <c r="I1709" s="38"/>
      <c r="J1709" s="38"/>
      <c r="K1709" s="38"/>
      <c r="L1709" s="37"/>
    </row>
    <row r="1710" spans="2:12" x14ac:dyDescent="0.25">
      <c r="B1710" s="18"/>
      <c r="C1710" s="38"/>
      <c r="D1710" s="39"/>
      <c r="E1710" s="40"/>
      <c r="F1710" s="40"/>
      <c r="G1710" s="40"/>
      <c r="H1710" s="41"/>
      <c r="I1710" s="38"/>
      <c r="J1710" s="38"/>
      <c r="K1710" s="38"/>
      <c r="L1710" s="37"/>
    </row>
    <row r="1711" spans="2:12" x14ac:dyDescent="0.25">
      <c r="B1711" s="18"/>
      <c r="C1711" s="38"/>
      <c r="D1711" s="39"/>
      <c r="E1711" s="40"/>
      <c r="F1711" s="40"/>
      <c r="G1711" s="40"/>
      <c r="H1711" s="41"/>
      <c r="I1711" s="38"/>
      <c r="J1711" s="38"/>
      <c r="K1711" s="38"/>
      <c r="L1711" s="37"/>
    </row>
    <row r="1712" spans="2:12" x14ac:dyDescent="0.25">
      <c r="B1712" s="18"/>
      <c r="C1712" s="38"/>
      <c r="D1712" s="39"/>
      <c r="E1712" s="40"/>
      <c r="F1712" s="40"/>
      <c r="G1712" s="40"/>
      <c r="H1712" s="41"/>
      <c r="I1712" s="38"/>
      <c r="J1712" s="38"/>
      <c r="K1712" s="38"/>
      <c r="L1712" s="37"/>
    </row>
    <row r="1713" spans="2:12" x14ac:dyDescent="0.25">
      <c r="B1713" s="18"/>
      <c r="C1713" s="38"/>
      <c r="D1713" s="39"/>
      <c r="E1713" s="40"/>
      <c r="F1713" s="40"/>
      <c r="G1713" s="40"/>
      <c r="H1713" s="41"/>
      <c r="I1713" s="38"/>
      <c r="J1713" s="38"/>
      <c r="K1713" s="38"/>
      <c r="L1713" s="37"/>
    </row>
    <row r="1714" spans="2:12" x14ac:dyDescent="0.25">
      <c r="B1714" s="18"/>
      <c r="C1714" s="38"/>
      <c r="D1714" s="39"/>
      <c r="E1714" s="40"/>
      <c r="F1714" s="40"/>
      <c r="G1714" s="40"/>
      <c r="H1714" s="41"/>
      <c r="I1714" s="38"/>
      <c r="J1714" s="38"/>
      <c r="K1714" s="38"/>
      <c r="L1714" s="37"/>
    </row>
    <row r="1715" spans="2:12" x14ac:dyDescent="0.25">
      <c r="B1715" s="18"/>
      <c r="C1715" s="38"/>
      <c r="D1715" s="39"/>
      <c r="E1715" s="40"/>
      <c r="F1715" s="40"/>
      <c r="G1715" s="40"/>
      <c r="H1715" s="41"/>
      <c r="I1715" s="38"/>
      <c r="J1715" s="38"/>
      <c r="K1715" s="38"/>
      <c r="L1715" s="37"/>
    </row>
    <row r="1716" spans="2:12" x14ac:dyDescent="0.25">
      <c r="B1716" s="18"/>
      <c r="C1716" s="38"/>
      <c r="D1716" s="39"/>
      <c r="E1716" s="40"/>
      <c r="F1716" s="40"/>
      <c r="G1716" s="40"/>
      <c r="H1716" s="41"/>
      <c r="I1716" s="38"/>
      <c r="J1716" s="38"/>
      <c r="K1716" s="38"/>
      <c r="L1716" s="37"/>
    </row>
    <row r="1717" spans="2:12" x14ac:dyDescent="0.25">
      <c r="B1717" s="18"/>
      <c r="C1717" s="38"/>
      <c r="D1717" s="39"/>
      <c r="E1717" s="40"/>
      <c r="F1717" s="40"/>
      <c r="G1717" s="40"/>
      <c r="H1717" s="41"/>
      <c r="I1717" s="38"/>
      <c r="J1717" s="38"/>
      <c r="K1717" s="38"/>
      <c r="L1717" s="37"/>
    </row>
    <row r="1718" spans="2:12" x14ac:dyDescent="0.25">
      <c r="B1718" s="18"/>
      <c r="C1718" s="38"/>
      <c r="D1718" s="39"/>
      <c r="E1718" s="40"/>
      <c r="F1718" s="40"/>
      <c r="G1718" s="40"/>
      <c r="H1718" s="41"/>
      <c r="I1718" s="38"/>
      <c r="J1718" s="38"/>
      <c r="K1718" s="38"/>
      <c r="L1718" s="37"/>
    </row>
    <row r="1719" spans="2:12" x14ac:dyDescent="0.25">
      <c r="B1719" s="18"/>
      <c r="C1719" s="38"/>
      <c r="D1719" s="39"/>
      <c r="E1719" s="40"/>
      <c r="F1719" s="40"/>
      <c r="G1719" s="40"/>
      <c r="H1719" s="41"/>
      <c r="I1719" s="38"/>
      <c r="J1719" s="38"/>
      <c r="K1719" s="38"/>
      <c r="L1719" s="37"/>
    </row>
    <row r="1720" spans="2:12" x14ac:dyDescent="0.25">
      <c r="B1720" s="18"/>
      <c r="C1720" s="38"/>
      <c r="D1720" s="39"/>
      <c r="E1720" s="40"/>
      <c r="F1720" s="40"/>
      <c r="G1720" s="40"/>
      <c r="H1720" s="41"/>
      <c r="I1720" s="38"/>
      <c r="J1720" s="38"/>
      <c r="K1720" s="38"/>
      <c r="L1720" s="37"/>
    </row>
    <row r="1721" spans="2:12" x14ac:dyDescent="0.25">
      <c r="B1721" s="18"/>
      <c r="C1721" s="38"/>
      <c r="D1721" s="39"/>
      <c r="E1721" s="40"/>
      <c r="F1721" s="40"/>
      <c r="G1721" s="40"/>
      <c r="H1721" s="41"/>
      <c r="I1721" s="38"/>
      <c r="J1721" s="38"/>
      <c r="K1721" s="38"/>
      <c r="L1721" s="37"/>
    </row>
    <row r="1722" spans="2:12" x14ac:dyDescent="0.25">
      <c r="B1722" s="18"/>
      <c r="C1722" s="38"/>
      <c r="D1722" s="39"/>
      <c r="E1722" s="40"/>
      <c r="F1722" s="40"/>
      <c r="G1722" s="40"/>
      <c r="H1722" s="41"/>
      <c r="I1722" s="38"/>
      <c r="J1722" s="38"/>
      <c r="K1722" s="38"/>
      <c r="L1722" s="37"/>
    </row>
    <row r="1723" spans="2:12" x14ac:dyDescent="0.25">
      <c r="B1723" s="18"/>
      <c r="C1723" s="38"/>
      <c r="D1723" s="39"/>
      <c r="E1723" s="40"/>
      <c r="F1723" s="40"/>
      <c r="G1723" s="40"/>
      <c r="H1723" s="41"/>
      <c r="I1723" s="38"/>
      <c r="J1723" s="38"/>
      <c r="K1723" s="38"/>
      <c r="L1723" s="37"/>
    </row>
    <row r="1724" spans="2:12" x14ac:dyDescent="0.25">
      <c r="B1724" s="18"/>
      <c r="C1724" s="38"/>
      <c r="D1724" s="39"/>
      <c r="E1724" s="40"/>
      <c r="F1724" s="40"/>
      <c r="G1724" s="40"/>
      <c r="H1724" s="41"/>
      <c r="I1724" s="38"/>
      <c r="J1724" s="38"/>
      <c r="K1724" s="38"/>
      <c r="L1724" s="37"/>
    </row>
    <row r="1725" spans="2:12" x14ac:dyDescent="0.25">
      <c r="B1725" s="18"/>
      <c r="C1725" s="38"/>
      <c r="D1725" s="39"/>
      <c r="E1725" s="40"/>
      <c r="F1725" s="40"/>
      <c r="G1725" s="40"/>
      <c r="H1725" s="41"/>
      <c r="I1725" s="38"/>
      <c r="J1725" s="38"/>
      <c r="K1725" s="38"/>
      <c r="L1725" s="37"/>
    </row>
    <row r="1726" spans="2:12" x14ac:dyDescent="0.25">
      <c r="B1726" s="18"/>
      <c r="C1726" s="38"/>
      <c r="D1726" s="39"/>
      <c r="E1726" s="40"/>
      <c r="F1726" s="40"/>
      <c r="G1726" s="40"/>
      <c r="H1726" s="41"/>
      <c r="I1726" s="38"/>
      <c r="J1726" s="38"/>
      <c r="K1726" s="38"/>
      <c r="L1726" s="37"/>
    </row>
    <row r="1727" spans="2:12" x14ac:dyDescent="0.25">
      <c r="B1727" s="18"/>
      <c r="C1727" s="38"/>
      <c r="D1727" s="39"/>
      <c r="E1727" s="40"/>
      <c r="F1727" s="40"/>
      <c r="G1727" s="40"/>
      <c r="H1727" s="41"/>
      <c r="I1727" s="38"/>
      <c r="J1727" s="38"/>
      <c r="K1727" s="38"/>
      <c r="L1727" s="37"/>
    </row>
    <row r="1728" spans="2:12" x14ac:dyDescent="0.25">
      <c r="B1728" s="18"/>
      <c r="C1728" s="38"/>
      <c r="D1728" s="39"/>
      <c r="E1728" s="40"/>
      <c r="F1728" s="40"/>
      <c r="G1728" s="40"/>
      <c r="H1728" s="41"/>
      <c r="I1728" s="38"/>
      <c r="J1728" s="38"/>
      <c r="K1728" s="38"/>
      <c r="L1728" s="37"/>
    </row>
    <row r="1729" spans="2:12" x14ac:dyDescent="0.25">
      <c r="B1729" s="18"/>
      <c r="C1729" s="38"/>
      <c r="D1729" s="39"/>
      <c r="E1729" s="40"/>
      <c r="F1729" s="40"/>
      <c r="G1729" s="40"/>
      <c r="H1729" s="41"/>
      <c r="I1729" s="38"/>
      <c r="J1729" s="38"/>
      <c r="K1729" s="38"/>
      <c r="L1729" s="37"/>
    </row>
    <row r="1730" spans="2:12" x14ac:dyDescent="0.25">
      <c r="B1730" s="18"/>
      <c r="C1730" s="38"/>
      <c r="D1730" s="39"/>
      <c r="E1730" s="40"/>
      <c r="F1730" s="40"/>
      <c r="G1730" s="40"/>
      <c r="H1730" s="41"/>
      <c r="I1730" s="38"/>
      <c r="J1730" s="38"/>
      <c r="K1730" s="38"/>
      <c r="L1730" s="37"/>
    </row>
    <row r="1731" spans="2:12" x14ac:dyDescent="0.25">
      <c r="B1731" s="18"/>
      <c r="C1731" s="38"/>
      <c r="D1731" s="39"/>
      <c r="E1731" s="40"/>
      <c r="F1731" s="40"/>
      <c r="G1731" s="40"/>
      <c r="H1731" s="41"/>
      <c r="I1731" s="38"/>
      <c r="J1731" s="38"/>
      <c r="K1731" s="38"/>
      <c r="L1731" s="37"/>
    </row>
    <row r="1732" spans="2:12" x14ac:dyDescent="0.25">
      <c r="B1732" s="18"/>
      <c r="C1732" s="38"/>
      <c r="D1732" s="39"/>
      <c r="E1732" s="40"/>
      <c r="F1732" s="40"/>
      <c r="G1732" s="40"/>
      <c r="H1732" s="41"/>
      <c r="I1732" s="38"/>
      <c r="J1732" s="38"/>
      <c r="K1732" s="38"/>
      <c r="L1732" s="37"/>
    </row>
    <row r="1733" spans="2:12" x14ac:dyDescent="0.25">
      <c r="B1733" s="18"/>
      <c r="C1733" s="38"/>
      <c r="D1733" s="39"/>
      <c r="E1733" s="40"/>
      <c r="F1733" s="40"/>
      <c r="G1733" s="40"/>
      <c r="H1733" s="41"/>
      <c r="I1733" s="38"/>
      <c r="J1733" s="38"/>
      <c r="K1733" s="38"/>
      <c r="L1733" s="37"/>
    </row>
    <row r="1734" spans="2:12" x14ac:dyDescent="0.25">
      <c r="B1734" s="18"/>
      <c r="C1734" s="38"/>
      <c r="D1734" s="39"/>
      <c r="E1734" s="40"/>
      <c r="F1734" s="40"/>
      <c r="G1734" s="40"/>
      <c r="H1734" s="41"/>
      <c r="I1734" s="38"/>
      <c r="J1734" s="38"/>
      <c r="K1734" s="38"/>
      <c r="L1734" s="37"/>
    </row>
    <row r="1735" spans="2:12" x14ac:dyDescent="0.25">
      <c r="B1735" s="18"/>
      <c r="C1735" s="38"/>
      <c r="D1735" s="39"/>
      <c r="E1735" s="40"/>
      <c r="F1735" s="40"/>
      <c r="G1735" s="40"/>
      <c r="H1735" s="41"/>
      <c r="I1735" s="38"/>
      <c r="J1735" s="38"/>
      <c r="K1735" s="38"/>
      <c r="L1735" s="37"/>
    </row>
    <row r="1736" spans="2:12" x14ac:dyDescent="0.25">
      <c r="B1736" s="18"/>
      <c r="C1736" s="38"/>
      <c r="D1736" s="39"/>
      <c r="E1736" s="40"/>
      <c r="F1736" s="40"/>
      <c r="G1736" s="40"/>
      <c r="H1736" s="41"/>
      <c r="I1736" s="38"/>
      <c r="J1736" s="38"/>
      <c r="K1736" s="38"/>
      <c r="L1736" s="37"/>
    </row>
    <row r="1737" spans="2:12" x14ac:dyDescent="0.25">
      <c r="B1737" s="18"/>
      <c r="C1737" s="38"/>
      <c r="D1737" s="39"/>
      <c r="E1737" s="40"/>
      <c r="F1737" s="40"/>
      <c r="G1737" s="40"/>
      <c r="H1737" s="41"/>
      <c r="I1737" s="38"/>
      <c r="J1737" s="38"/>
      <c r="K1737" s="38"/>
      <c r="L1737" s="37"/>
    </row>
    <row r="1738" spans="2:12" x14ac:dyDescent="0.25">
      <c r="B1738" s="18"/>
      <c r="C1738" s="38"/>
      <c r="D1738" s="39"/>
      <c r="E1738" s="40"/>
      <c r="F1738" s="40"/>
      <c r="G1738" s="40"/>
      <c r="H1738" s="41"/>
      <c r="I1738" s="38"/>
      <c r="J1738" s="38"/>
      <c r="K1738" s="38"/>
      <c r="L1738" s="37"/>
    </row>
    <row r="1739" spans="2:12" x14ac:dyDescent="0.25">
      <c r="B1739" s="18"/>
      <c r="C1739" s="38"/>
      <c r="D1739" s="39"/>
      <c r="E1739" s="40"/>
      <c r="F1739" s="40"/>
      <c r="G1739" s="40"/>
      <c r="H1739" s="41"/>
      <c r="I1739" s="38"/>
      <c r="J1739" s="38"/>
      <c r="K1739" s="38"/>
      <c r="L1739" s="37"/>
    </row>
    <row r="1740" spans="2:12" x14ac:dyDescent="0.25">
      <c r="B1740" s="18"/>
      <c r="C1740" s="38"/>
      <c r="D1740" s="39"/>
      <c r="E1740" s="40"/>
      <c r="F1740" s="40"/>
      <c r="G1740" s="40"/>
      <c r="H1740" s="41"/>
      <c r="I1740" s="38"/>
      <c r="J1740" s="38"/>
      <c r="K1740" s="38"/>
      <c r="L1740" s="37"/>
    </row>
    <row r="1741" spans="2:12" x14ac:dyDescent="0.25">
      <c r="B1741" s="18"/>
      <c r="C1741" s="38"/>
      <c r="D1741" s="39"/>
      <c r="E1741" s="40"/>
      <c r="F1741" s="40"/>
      <c r="G1741" s="40"/>
      <c r="H1741" s="41"/>
      <c r="I1741" s="38"/>
      <c r="J1741" s="38"/>
      <c r="K1741" s="38"/>
      <c r="L1741" s="37"/>
    </row>
    <row r="1742" spans="2:12" x14ac:dyDescent="0.25">
      <c r="B1742" s="18"/>
      <c r="C1742" s="38"/>
      <c r="D1742" s="39"/>
      <c r="E1742" s="40"/>
      <c r="F1742" s="40"/>
      <c r="G1742" s="40"/>
      <c r="H1742" s="41"/>
      <c r="I1742" s="38"/>
      <c r="J1742" s="38"/>
      <c r="K1742" s="38"/>
      <c r="L1742" s="37"/>
    </row>
    <row r="1743" spans="2:12" x14ac:dyDescent="0.25">
      <c r="B1743" s="18"/>
      <c r="C1743" s="38"/>
      <c r="D1743" s="39"/>
      <c r="E1743" s="40"/>
      <c r="F1743" s="40"/>
      <c r="G1743" s="40"/>
      <c r="H1743" s="41"/>
      <c r="I1743" s="38"/>
      <c r="J1743" s="38"/>
      <c r="K1743" s="38"/>
      <c r="L1743" s="37"/>
    </row>
    <row r="1744" spans="2:12" x14ac:dyDescent="0.25">
      <c r="B1744" s="18"/>
      <c r="C1744" s="38"/>
      <c r="D1744" s="39"/>
      <c r="E1744" s="40"/>
      <c r="F1744" s="40"/>
      <c r="G1744" s="40"/>
      <c r="H1744" s="41"/>
      <c r="I1744" s="38"/>
      <c r="J1744" s="38"/>
      <c r="K1744" s="38"/>
      <c r="L1744" s="37"/>
    </row>
    <row r="1745" spans="2:12" x14ac:dyDescent="0.25">
      <c r="B1745" s="18"/>
      <c r="C1745" s="38"/>
      <c r="D1745" s="39"/>
      <c r="E1745" s="40"/>
      <c r="F1745" s="40"/>
      <c r="G1745" s="40"/>
      <c r="H1745" s="41"/>
      <c r="I1745" s="38"/>
      <c r="J1745" s="38"/>
      <c r="K1745" s="38"/>
      <c r="L1745" s="37"/>
    </row>
    <row r="1746" spans="2:12" x14ac:dyDescent="0.25">
      <c r="B1746" s="18"/>
      <c r="C1746" s="38"/>
      <c r="D1746" s="39"/>
      <c r="E1746" s="40"/>
      <c r="F1746" s="40"/>
      <c r="G1746" s="40"/>
      <c r="H1746" s="41"/>
      <c r="I1746" s="38"/>
      <c r="J1746" s="38"/>
      <c r="K1746" s="38"/>
      <c r="L1746" s="37"/>
    </row>
    <row r="1747" spans="2:12" x14ac:dyDescent="0.25">
      <c r="B1747" s="18"/>
      <c r="C1747" s="38"/>
      <c r="D1747" s="39"/>
      <c r="E1747" s="40"/>
      <c r="F1747" s="40"/>
      <c r="G1747" s="40"/>
      <c r="H1747" s="41"/>
      <c r="I1747" s="38"/>
      <c r="J1747" s="38"/>
      <c r="K1747" s="38"/>
      <c r="L1747" s="37"/>
    </row>
    <row r="1748" spans="2:12" x14ac:dyDescent="0.25">
      <c r="B1748" s="18"/>
      <c r="C1748" s="38"/>
      <c r="D1748" s="39"/>
      <c r="E1748" s="40"/>
      <c r="F1748" s="40"/>
      <c r="G1748" s="40"/>
      <c r="H1748" s="41"/>
      <c r="I1748" s="38"/>
      <c r="J1748" s="38"/>
      <c r="K1748" s="38"/>
      <c r="L1748" s="37"/>
    </row>
    <row r="1749" spans="2:12" x14ac:dyDescent="0.25">
      <c r="B1749" s="18"/>
      <c r="C1749" s="38"/>
      <c r="D1749" s="39"/>
      <c r="E1749" s="40"/>
      <c r="F1749" s="40"/>
      <c r="G1749" s="40"/>
      <c r="H1749" s="41"/>
      <c r="I1749" s="38"/>
      <c r="J1749" s="38"/>
      <c r="K1749" s="38"/>
      <c r="L1749" s="37"/>
    </row>
    <row r="1750" spans="2:12" x14ac:dyDescent="0.25">
      <c r="B1750" s="18"/>
      <c r="C1750" s="38"/>
      <c r="D1750" s="39"/>
      <c r="E1750" s="40"/>
      <c r="F1750" s="40"/>
      <c r="G1750" s="40"/>
      <c r="H1750" s="41"/>
      <c r="I1750" s="38"/>
      <c r="J1750" s="38"/>
      <c r="K1750" s="38"/>
      <c r="L1750" s="37"/>
    </row>
    <row r="1751" spans="2:12" x14ac:dyDescent="0.25">
      <c r="B1751" s="18"/>
      <c r="C1751" s="38"/>
      <c r="D1751" s="39"/>
      <c r="E1751" s="40"/>
      <c r="F1751" s="40"/>
      <c r="G1751" s="40"/>
      <c r="H1751" s="41"/>
      <c r="I1751" s="38"/>
      <c r="J1751" s="38"/>
      <c r="K1751" s="38"/>
      <c r="L1751" s="37"/>
    </row>
    <row r="1752" spans="2:12" x14ac:dyDescent="0.25">
      <c r="B1752" s="18"/>
      <c r="C1752" s="38"/>
      <c r="D1752" s="39"/>
      <c r="E1752" s="40"/>
      <c r="F1752" s="40"/>
      <c r="G1752" s="40"/>
      <c r="H1752" s="41"/>
      <c r="I1752" s="38"/>
      <c r="J1752" s="38"/>
      <c r="K1752" s="38"/>
      <c r="L1752" s="37"/>
    </row>
    <row r="1753" spans="2:12" x14ac:dyDescent="0.25">
      <c r="B1753" s="18"/>
      <c r="C1753" s="38"/>
      <c r="D1753" s="39"/>
      <c r="E1753" s="40"/>
      <c r="F1753" s="40"/>
      <c r="G1753" s="40"/>
      <c r="H1753" s="41"/>
      <c r="I1753" s="38"/>
      <c r="J1753" s="38"/>
      <c r="K1753" s="38"/>
      <c r="L1753" s="37"/>
    </row>
    <row r="1754" spans="2:12" x14ac:dyDescent="0.25">
      <c r="B1754" s="18"/>
      <c r="C1754" s="38"/>
      <c r="D1754" s="39"/>
      <c r="E1754" s="40"/>
      <c r="F1754" s="40"/>
      <c r="G1754" s="40"/>
      <c r="H1754" s="41"/>
      <c r="I1754" s="38"/>
      <c r="J1754" s="38"/>
      <c r="K1754" s="38"/>
      <c r="L1754" s="37"/>
    </row>
    <row r="1755" spans="2:12" x14ac:dyDescent="0.25">
      <c r="B1755" s="18"/>
      <c r="C1755" s="38"/>
      <c r="D1755" s="39"/>
      <c r="E1755" s="40"/>
      <c r="F1755" s="40"/>
      <c r="G1755" s="40"/>
      <c r="H1755" s="41"/>
      <c r="I1755" s="38"/>
      <c r="J1755" s="38"/>
      <c r="K1755" s="38"/>
      <c r="L1755" s="37"/>
    </row>
    <row r="1756" spans="2:12" x14ac:dyDescent="0.25">
      <c r="B1756" s="18"/>
      <c r="C1756" s="38"/>
      <c r="D1756" s="39"/>
      <c r="E1756" s="40"/>
      <c r="F1756" s="40"/>
      <c r="G1756" s="40"/>
      <c r="H1756" s="41"/>
      <c r="I1756" s="38"/>
      <c r="J1756" s="38"/>
      <c r="K1756" s="38"/>
      <c r="L1756" s="37"/>
    </row>
    <row r="1757" spans="2:12" x14ac:dyDescent="0.25">
      <c r="B1757" s="18"/>
      <c r="C1757" s="38"/>
      <c r="D1757" s="39"/>
      <c r="E1757" s="40"/>
      <c r="F1757" s="40"/>
      <c r="G1757" s="40"/>
      <c r="H1757" s="41"/>
      <c r="I1757" s="38"/>
      <c r="J1757" s="38"/>
      <c r="K1757" s="38"/>
      <c r="L1757" s="37"/>
    </row>
    <row r="1758" spans="2:12" x14ac:dyDescent="0.25">
      <c r="B1758" s="18"/>
      <c r="C1758" s="38"/>
      <c r="D1758" s="39"/>
      <c r="E1758" s="40"/>
      <c r="F1758" s="40"/>
      <c r="G1758" s="40"/>
      <c r="H1758" s="41"/>
      <c r="I1758" s="38"/>
      <c r="J1758" s="38"/>
      <c r="K1758" s="38"/>
      <c r="L1758" s="37"/>
    </row>
    <row r="1759" spans="2:12" x14ac:dyDescent="0.25">
      <c r="B1759" s="18"/>
      <c r="C1759" s="38"/>
      <c r="D1759" s="39"/>
      <c r="E1759" s="40"/>
      <c r="F1759" s="40"/>
      <c r="G1759" s="40"/>
      <c r="H1759" s="41"/>
      <c r="I1759" s="38"/>
      <c r="J1759" s="38"/>
      <c r="K1759" s="38"/>
      <c r="L1759" s="37"/>
    </row>
    <row r="1760" spans="2:12" x14ac:dyDescent="0.25">
      <c r="B1760" s="18"/>
      <c r="C1760" s="38"/>
      <c r="D1760" s="39"/>
      <c r="E1760" s="40"/>
      <c r="F1760" s="40"/>
      <c r="G1760" s="40"/>
      <c r="H1760" s="41"/>
      <c r="I1760" s="38"/>
      <c r="J1760" s="38"/>
      <c r="K1760" s="38"/>
      <c r="L1760" s="37"/>
    </row>
    <row r="1761" spans="2:12" x14ac:dyDescent="0.25">
      <c r="B1761" s="18"/>
      <c r="C1761" s="38"/>
      <c r="D1761" s="39"/>
      <c r="E1761" s="40"/>
      <c r="F1761" s="40"/>
      <c r="G1761" s="40"/>
      <c r="H1761" s="41"/>
      <c r="I1761" s="38"/>
      <c r="J1761" s="38"/>
      <c r="K1761" s="38"/>
      <c r="L1761" s="37"/>
    </row>
    <row r="1762" spans="2:12" x14ac:dyDescent="0.25">
      <c r="B1762" s="18"/>
      <c r="C1762" s="38"/>
      <c r="D1762" s="39"/>
      <c r="E1762" s="40"/>
      <c r="F1762" s="40"/>
      <c r="G1762" s="40"/>
      <c r="H1762" s="41"/>
      <c r="I1762" s="38"/>
      <c r="J1762" s="38"/>
      <c r="K1762" s="38"/>
      <c r="L1762" s="37"/>
    </row>
    <row r="1763" spans="2:12" x14ac:dyDescent="0.25">
      <c r="B1763" s="18"/>
      <c r="C1763" s="38"/>
      <c r="D1763" s="39"/>
      <c r="E1763" s="40"/>
      <c r="F1763" s="40"/>
      <c r="G1763" s="40"/>
      <c r="H1763" s="41"/>
      <c r="I1763" s="38"/>
      <c r="J1763" s="38"/>
      <c r="K1763" s="38"/>
      <c r="L1763" s="37"/>
    </row>
    <row r="1764" spans="2:12" x14ac:dyDescent="0.25">
      <c r="B1764" s="18"/>
      <c r="C1764" s="38"/>
      <c r="D1764" s="39"/>
      <c r="E1764" s="40"/>
      <c r="F1764" s="40"/>
      <c r="G1764" s="40"/>
      <c r="H1764" s="41"/>
      <c r="I1764" s="38"/>
      <c r="J1764" s="38"/>
      <c r="K1764" s="38"/>
      <c r="L1764" s="37"/>
    </row>
    <row r="1765" spans="2:12" x14ac:dyDescent="0.25">
      <c r="B1765" s="18"/>
      <c r="C1765" s="38"/>
      <c r="D1765" s="39"/>
      <c r="E1765" s="40"/>
      <c r="F1765" s="40"/>
      <c r="G1765" s="40"/>
      <c r="H1765" s="41"/>
      <c r="I1765" s="38"/>
      <c r="J1765" s="38"/>
      <c r="K1765" s="38"/>
      <c r="L1765" s="37"/>
    </row>
    <row r="1766" spans="2:12" x14ac:dyDescent="0.25">
      <c r="B1766" s="18"/>
      <c r="C1766" s="38"/>
      <c r="D1766" s="39"/>
      <c r="E1766" s="40"/>
      <c r="F1766" s="40"/>
      <c r="G1766" s="40"/>
      <c r="H1766" s="41"/>
      <c r="I1766" s="38"/>
      <c r="J1766" s="38"/>
      <c r="K1766" s="38"/>
      <c r="L1766" s="37"/>
    </row>
    <row r="1767" spans="2:12" x14ac:dyDescent="0.25">
      <c r="B1767" s="18"/>
      <c r="C1767" s="38"/>
      <c r="D1767" s="39"/>
      <c r="E1767" s="40"/>
      <c r="F1767" s="40"/>
      <c r="G1767" s="40"/>
      <c r="H1767" s="41"/>
      <c r="I1767" s="38"/>
      <c r="J1767" s="38"/>
      <c r="K1767" s="38"/>
      <c r="L1767" s="37"/>
    </row>
    <row r="1768" spans="2:12" x14ac:dyDescent="0.25">
      <c r="B1768" s="18"/>
      <c r="C1768" s="38"/>
      <c r="D1768" s="39"/>
      <c r="E1768" s="40"/>
      <c r="F1768" s="40"/>
      <c r="G1768" s="40"/>
      <c r="H1768" s="41"/>
      <c r="I1768" s="38"/>
      <c r="J1768" s="38"/>
      <c r="K1768" s="38"/>
      <c r="L1768" s="37"/>
    </row>
    <row r="1769" spans="2:12" x14ac:dyDescent="0.25">
      <c r="B1769" s="18"/>
      <c r="C1769" s="38"/>
      <c r="D1769" s="39"/>
      <c r="E1769" s="40"/>
      <c r="F1769" s="40"/>
      <c r="G1769" s="40"/>
      <c r="H1769" s="41"/>
      <c r="I1769" s="38"/>
      <c r="J1769" s="38"/>
      <c r="K1769" s="38"/>
      <c r="L1769" s="37"/>
    </row>
    <row r="1770" spans="2:12" x14ac:dyDescent="0.25">
      <c r="B1770" s="18"/>
      <c r="C1770" s="38"/>
      <c r="D1770" s="39"/>
      <c r="E1770" s="40"/>
      <c r="F1770" s="40"/>
      <c r="G1770" s="40"/>
      <c r="H1770" s="41"/>
      <c r="I1770" s="38"/>
      <c r="J1770" s="38"/>
      <c r="K1770" s="38"/>
      <c r="L1770" s="37"/>
    </row>
    <row r="1771" spans="2:12" x14ac:dyDescent="0.25">
      <c r="B1771" s="18"/>
      <c r="C1771" s="38"/>
      <c r="D1771" s="39"/>
      <c r="E1771" s="40"/>
      <c r="F1771" s="40"/>
      <c r="G1771" s="40"/>
      <c r="H1771" s="41"/>
      <c r="I1771" s="38"/>
      <c r="J1771" s="38"/>
      <c r="K1771" s="38"/>
      <c r="L1771" s="37"/>
    </row>
    <row r="1772" spans="2:12" x14ac:dyDescent="0.25">
      <c r="B1772" s="18"/>
      <c r="C1772" s="38"/>
      <c r="D1772" s="39"/>
      <c r="E1772" s="40"/>
      <c r="F1772" s="40"/>
      <c r="G1772" s="40"/>
      <c r="H1772" s="41"/>
      <c r="I1772" s="38"/>
      <c r="J1772" s="38"/>
      <c r="K1772" s="38"/>
      <c r="L1772" s="37"/>
    </row>
    <row r="1773" spans="2:12" x14ac:dyDescent="0.25">
      <c r="B1773" s="18"/>
      <c r="C1773" s="38"/>
      <c r="D1773" s="39"/>
      <c r="E1773" s="40"/>
      <c r="F1773" s="40"/>
      <c r="G1773" s="40"/>
      <c r="H1773" s="41"/>
      <c r="I1773" s="38"/>
      <c r="J1773" s="38"/>
      <c r="K1773" s="38"/>
      <c r="L1773" s="37"/>
    </row>
    <row r="1774" spans="2:12" x14ac:dyDescent="0.25">
      <c r="B1774" s="18"/>
      <c r="C1774" s="38"/>
      <c r="D1774" s="39"/>
      <c r="E1774" s="40"/>
      <c r="F1774" s="40"/>
      <c r="G1774" s="40"/>
      <c r="H1774" s="41"/>
      <c r="I1774" s="38"/>
      <c r="J1774" s="38"/>
      <c r="K1774" s="38"/>
      <c r="L1774" s="37"/>
    </row>
    <row r="1775" spans="2:12" x14ac:dyDescent="0.25">
      <c r="B1775" s="18"/>
      <c r="C1775" s="38"/>
      <c r="D1775" s="39"/>
      <c r="E1775" s="40"/>
      <c r="F1775" s="40"/>
      <c r="G1775" s="40"/>
      <c r="H1775" s="41"/>
      <c r="I1775" s="38"/>
      <c r="J1775" s="38"/>
      <c r="K1775" s="38"/>
      <c r="L1775" s="37"/>
    </row>
    <row r="1776" spans="2:12" x14ac:dyDescent="0.25">
      <c r="B1776" s="18"/>
      <c r="C1776" s="38"/>
      <c r="D1776" s="39"/>
      <c r="E1776" s="40"/>
      <c r="F1776" s="40"/>
      <c r="G1776" s="40"/>
      <c r="H1776" s="41"/>
      <c r="I1776" s="38"/>
      <c r="J1776" s="38"/>
      <c r="K1776" s="38"/>
      <c r="L1776" s="37"/>
    </row>
    <row r="1777" spans="2:12" x14ac:dyDescent="0.25">
      <c r="B1777" s="18"/>
      <c r="C1777" s="38"/>
      <c r="D1777" s="39"/>
      <c r="E1777" s="40"/>
      <c r="F1777" s="40"/>
      <c r="G1777" s="40"/>
      <c r="H1777" s="41"/>
      <c r="I1777" s="38"/>
      <c r="J1777" s="38"/>
      <c r="K1777" s="38"/>
      <c r="L1777" s="37"/>
    </row>
    <row r="1778" spans="2:12" x14ac:dyDescent="0.25">
      <c r="B1778" s="18"/>
      <c r="C1778" s="38"/>
      <c r="D1778" s="39"/>
      <c r="E1778" s="40"/>
      <c r="F1778" s="40"/>
      <c r="G1778" s="40"/>
      <c r="H1778" s="41"/>
      <c r="I1778" s="38"/>
      <c r="J1778" s="38"/>
      <c r="K1778" s="38"/>
      <c r="L1778" s="37"/>
    </row>
    <row r="1779" spans="2:12" x14ac:dyDescent="0.25">
      <c r="B1779" s="18"/>
      <c r="C1779" s="38"/>
      <c r="D1779" s="39"/>
      <c r="E1779" s="40"/>
      <c r="F1779" s="40"/>
      <c r="G1779" s="40"/>
      <c r="H1779" s="41"/>
      <c r="I1779" s="38"/>
      <c r="J1779" s="38"/>
      <c r="K1779" s="38"/>
      <c r="L1779" s="37"/>
    </row>
    <row r="1780" spans="2:12" x14ac:dyDescent="0.25">
      <c r="B1780" s="18"/>
      <c r="C1780" s="38"/>
      <c r="D1780" s="39"/>
      <c r="E1780" s="40"/>
      <c r="F1780" s="40"/>
      <c r="G1780" s="40"/>
      <c r="H1780" s="41"/>
      <c r="I1780" s="38"/>
      <c r="J1780" s="38"/>
      <c r="K1780" s="38"/>
      <c r="L1780" s="37"/>
    </row>
    <row r="1781" spans="2:12" x14ac:dyDescent="0.25">
      <c r="B1781" s="18"/>
      <c r="C1781" s="38"/>
      <c r="D1781" s="39"/>
      <c r="E1781" s="40"/>
      <c r="F1781" s="40"/>
      <c r="G1781" s="40"/>
      <c r="H1781" s="41"/>
      <c r="I1781" s="38"/>
      <c r="J1781" s="38"/>
      <c r="K1781" s="38"/>
      <c r="L1781" s="37"/>
    </row>
    <row r="1782" spans="2:12" x14ac:dyDescent="0.25">
      <c r="B1782" s="18"/>
      <c r="C1782" s="38"/>
      <c r="D1782" s="39"/>
      <c r="E1782" s="40"/>
      <c r="F1782" s="40"/>
      <c r="G1782" s="40"/>
      <c r="H1782" s="41"/>
      <c r="I1782" s="38"/>
      <c r="J1782" s="38"/>
      <c r="K1782" s="38"/>
      <c r="L1782" s="37"/>
    </row>
    <row r="1783" spans="2:12" x14ac:dyDescent="0.25">
      <c r="B1783" s="18"/>
      <c r="C1783" s="38"/>
      <c r="D1783" s="39"/>
      <c r="E1783" s="40"/>
      <c r="F1783" s="40"/>
      <c r="G1783" s="40"/>
      <c r="H1783" s="41"/>
      <c r="I1783" s="38"/>
      <c r="J1783" s="38"/>
      <c r="K1783" s="38"/>
      <c r="L1783" s="37"/>
    </row>
    <row r="1784" spans="2:12" x14ac:dyDescent="0.25">
      <c r="B1784" s="18"/>
      <c r="C1784" s="38"/>
      <c r="D1784" s="39"/>
      <c r="E1784" s="40"/>
      <c r="F1784" s="40"/>
      <c r="G1784" s="40"/>
      <c r="H1784" s="41"/>
      <c r="I1784" s="38"/>
      <c r="J1784" s="38"/>
      <c r="K1784" s="38"/>
      <c r="L1784" s="37"/>
    </row>
    <row r="1785" spans="2:12" x14ac:dyDescent="0.25">
      <c r="B1785" s="18"/>
      <c r="C1785" s="38"/>
      <c r="D1785" s="39"/>
      <c r="E1785" s="40"/>
      <c r="F1785" s="40"/>
      <c r="G1785" s="40"/>
      <c r="H1785" s="41"/>
      <c r="I1785" s="38"/>
      <c r="J1785" s="38"/>
      <c r="K1785" s="38"/>
      <c r="L1785" s="37"/>
    </row>
    <row r="1786" spans="2:12" x14ac:dyDescent="0.25">
      <c r="B1786" s="18"/>
      <c r="C1786" s="38"/>
      <c r="D1786" s="39"/>
      <c r="E1786" s="40"/>
      <c r="F1786" s="40"/>
      <c r="G1786" s="40"/>
      <c r="H1786" s="41"/>
      <c r="I1786" s="38"/>
      <c r="J1786" s="38"/>
      <c r="K1786" s="38"/>
      <c r="L1786" s="37"/>
    </row>
    <row r="1787" spans="2:12" x14ac:dyDescent="0.25">
      <c r="B1787" s="18"/>
      <c r="C1787" s="38"/>
      <c r="D1787" s="39"/>
      <c r="E1787" s="40"/>
      <c r="F1787" s="40"/>
      <c r="G1787" s="40"/>
      <c r="H1787" s="41"/>
      <c r="I1787" s="38"/>
      <c r="J1787" s="38"/>
      <c r="K1787" s="38"/>
      <c r="L1787" s="37"/>
    </row>
    <row r="1788" spans="2:12" x14ac:dyDescent="0.25">
      <c r="B1788" s="18"/>
      <c r="C1788" s="38"/>
      <c r="D1788" s="39"/>
      <c r="E1788" s="40"/>
      <c r="F1788" s="40"/>
      <c r="G1788" s="40"/>
      <c r="H1788" s="41"/>
      <c r="I1788" s="38"/>
      <c r="J1788" s="38"/>
      <c r="K1788" s="38"/>
      <c r="L1788" s="37"/>
    </row>
    <row r="1789" spans="2:12" x14ac:dyDescent="0.25">
      <c r="B1789" s="18"/>
      <c r="C1789" s="38"/>
      <c r="D1789" s="39"/>
      <c r="E1789" s="40"/>
      <c r="F1789" s="40"/>
      <c r="G1789" s="40"/>
      <c r="H1789" s="41"/>
      <c r="I1789" s="38"/>
      <c r="J1789" s="38"/>
      <c r="K1789" s="38"/>
      <c r="L1789" s="37"/>
    </row>
    <row r="1790" spans="2:12" x14ac:dyDescent="0.25">
      <c r="B1790" s="18"/>
      <c r="C1790" s="38"/>
      <c r="D1790" s="39"/>
      <c r="E1790" s="40"/>
      <c r="F1790" s="40"/>
      <c r="G1790" s="40"/>
      <c r="H1790" s="41"/>
      <c r="I1790" s="38"/>
      <c r="J1790" s="38"/>
      <c r="K1790" s="38"/>
      <c r="L1790" s="37"/>
    </row>
    <row r="1791" spans="2:12" x14ac:dyDescent="0.25">
      <c r="B1791" s="18"/>
      <c r="C1791" s="38"/>
      <c r="D1791" s="39"/>
      <c r="E1791" s="40"/>
      <c r="F1791" s="40"/>
      <c r="G1791" s="40"/>
      <c r="H1791" s="41"/>
      <c r="I1791" s="38"/>
      <c r="J1791" s="38"/>
      <c r="K1791" s="38"/>
      <c r="L1791" s="37"/>
    </row>
    <row r="1792" spans="2:12" x14ac:dyDescent="0.25">
      <c r="B1792" s="18"/>
      <c r="C1792" s="38"/>
      <c r="D1792" s="39"/>
      <c r="E1792" s="40"/>
      <c r="F1792" s="40"/>
      <c r="G1792" s="40"/>
      <c r="H1792" s="41"/>
      <c r="I1792" s="38"/>
      <c r="J1792" s="38"/>
      <c r="K1792" s="38"/>
      <c r="L1792" s="37"/>
    </row>
    <row r="1793" spans="2:12" x14ac:dyDescent="0.25">
      <c r="B1793" s="18"/>
      <c r="C1793" s="38"/>
      <c r="D1793" s="39"/>
      <c r="E1793" s="40"/>
      <c r="F1793" s="40"/>
      <c r="G1793" s="40"/>
      <c r="H1793" s="41"/>
      <c r="I1793" s="38"/>
      <c r="J1793" s="38"/>
      <c r="K1793" s="38"/>
      <c r="L1793" s="37"/>
    </row>
    <row r="1794" spans="2:12" x14ac:dyDescent="0.25">
      <c r="B1794" s="18"/>
      <c r="C1794" s="38"/>
      <c r="D1794" s="39"/>
      <c r="E1794" s="40"/>
      <c r="F1794" s="40"/>
      <c r="G1794" s="40"/>
      <c r="H1794" s="41"/>
      <c r="I1794" s="38"/>
      <c r="J1794" s="38"/>
      <c r="K1794" s="38"/>
      <c r="L1794" s="37"/>
    </row>
    <row r="1795" spans="2:12" x14ac:dyDescent="0.25">
      <c r="B1795" s="18"/>
      <c r="C1795" s="38"/>
      <c r="D1795" s="39"/>
      <c r="E1795" s="40"/>
      <c r="F1795" s="40"/>
      <c r="G1795" s="40"/>
      <c r="H1795" s="41"/>
      <c r="I1795" s="38"/>
      <c r="J1795" s="38"/>
      <c r="K1795" s="38"/>
      <c r="L1795" s="37"/>
    </row>
    <row r="1796" spans="2:12" x14ac:dyDescent="0.25">
      <c r="B1796" s="18"/>
      <c r="C1796" s="38"/>
      <c r="D1796" s="39"/>
      <c r="E1796" s="40"/>
      <c r="F1796" s="40"/>
      <c r="G1796" s="40"/>
      <c r="H1796" s="41"/>
      <c r="I1796" s="38"/>
      <c r="J1796" s="38"/>
      <c r="K1796" s="38"/>
      <c r="L1796" s="37"/>
    </row>
    <row r="1797" spans="2:12" x14ac:dyDescent="0.25">
      <c r="B1797" s="18"/>
      <c r="C1797" s="38"/>
      <c r="D1797" s="39"/>
      <c r="E1797" s="40"/>
      <c r="F1797" s="40"/>
      <c r="G1797" s="40"/>
      <c r="H1797" s="41"/>
      <c r="I1797" s="38"/>
      <c r="J1797" s="38"/>
      <c r="K1797" s="38"/>
      <c r="L1797" s="37"/>
    </row>
    <row r="1798" spans="2:12" x14ac:dyDescent="0.25">
      <c r="B1798" s="18"/>
      <c r="C1798" s="38"/>
      <c r="D1798" s="39"/>
      <c r="E1798" s="40"/>
      <c r="F1798" s="40"/>
      <c r="G1798" s="40"/>
      <c r="H1798" s="41"/>
      <c r="I1798" s="38"/>
      <c r="J1798" s="38"/>
      <c r="K1798" s="38"/>
      <c r="L1798" s="37"/>
    </row>
    <row r="1799" spans="2:12" x14ac:dyDescent="0.25">
      <c r="B1799" s="18"/>
      <c r="C1799" s="38"/>
      <c r="D1799" s="39"/>
      <c r="E1799" s="40"/>
      <c r="F1799" s="40"/>
      <c r="G1799" s="40"/>
      <c r="H1799" s="41"/>
      <c r="I1799" s="38"/>
      <c r="J1799" s="38"/>
      <c r="K1799" s="38"/>
      <c r="L1799" s="37"/>
    </row>
    <row r="1800" spans="2:12" x14ac:dyDescent="0.25">
      <c r="B1800" s="18"/>
      <c r="C1800" s="38"/>
      <c r="D1800" s="39"/>
      <c r="E1800" s="40"/>
      <c r="F1800" s="40"/>
      <c r="G1800" s="40"/>
      <c r="H1800" s="41"/>
      <c r="I1800" s="38"/>
      <c r="J1800" s="38"/>
      <c r="K1800" s="38"/>
      <c r="L1800" s="37"/>
    </row>
    <row r="1801" spans="2:12" x14ac:dyDescent="0.25">
      <c r="B1801" s="18"/>
      <c r="C1801" s="38"/>
      <c r="D1801" s="39"/>
      <c r="E1801" s="40"/>
      <c r="F1801" s="40"/>
      <c r="G1801" s="40"/>
      <c r="H1801" s="41"/>
      <c r="I1801" s="38"/>
      <c r="J1801" s="38"/>
      <c r="K1801" s="38"/>
      <c r="L1801" s="37"/>
    </row>
    <row r="1802" spans="2:12" x14ac:dyDescent="0.25">
      <c r="B1802" s="18"/>
      <c r="C1802" s="38"/>
      <c r="D1802" s="39"/>
      <c r="E1802" s="40"/>
      <c r="F1802" s="40"/>
      <c r="G1802" s="40"/>
      <c r="H1802" s="41"/>
      <c r="I1802" s="38"/>
      <c r="J1802" s="38"/>
      <c r="K1802" s="38"/>
      <c r="L1802" s="37"/>
    </row>
    <row r="1803" spans="2:12" x14ac:dyDescent="0.25">
      <c r="B1803" s="18"/>
      <c r="C1803" s="38"/>
      <c r="D1803" s="39"/>
      <c r="E1803" s="40"/>
      <c r="F1803" s="40"/>
      <c r="G1803" s="40"/>
      <c r="H1803" s="41"/>
      <c r="I1803" s="38"/>
      <c r="J1803" s="38"/>
      <c r="K1803" s="38"/>
      <c r="L1803" s="37"/>
    </row>
    <row r="1804" spans="2:12" x14ac:dyDescent="0.25">
      <c r="B1804" s="18"/>
      <c r="C1804" s="38"/>
      <c r="D1804" s="39"/>
      <c r="E1804" s="40"/>
      <c r="F1804" s="40"/>
      <c r="G1804" s="40"/>
      <c r="H1804" s="41"/>
      <c r="I1804" s="38"/>
      <c r="J1804" s="38"/>
      <c r="K1804" s="38"/>
      <c r="L1804" s="37"/>
    </row>
    <row r="1805" spans="2:12" x14ac:dyDescent="0.25">
      <c r="B1805" s="18"/>
      <c r="C1805" s="38"/>
      <c r="D1805" s="39"/>
      <c r="E1805" s="40"/>
      <c r="F1805" s="40"/>
      <c r="G1805" s="40"/>
      <c r="H1805" s="41"/>
      <c r="I1805" s="38"/>
      <c r="J1805" s="38"/>
      <c r="K1805" s="38"/>
      <c r="L1805" s="37"/>
    </row>
    <row r="1806" spans="2:12" x14ac:dyDescent="0.25">
      <c r="B1806" s="18"/>
      <c r="C1806" s="38"/>
      <c r="D1806" s="39"/>
      <c r="E1806" s="40"/>
      <c r="F1806" s="40"/>
      <c r="G1806" s="40"/>
      <c r="H1806" s="41"/>
      <c r="I1806" s="38"/>
      <c r="J1806" s="38"/>
      <c r="K1806" s="38"/>
      <c r="L1806" s="37"/>
    </row>
    <row r="1807" spans="2:12" x14ac:dyDescent="0.25">
      <c r="B1807" s="18"/>
      <c r="C1807" s="38"/>
      <c r="D1807" s="39"/>
      <c r="E1807" s="40"/>
      <c r="F1807" s="40"/>
      <c r="G1807" s="40"/>
      <c r="H1807" s="41"/>
      <c r="I1807" s="38"/>
      <c r="J1807" s="38"/>
      <c r="K1807" s="38"/>
      <c r="L1807" s="37"/>
    </row>
    <row r="1808" spans="2:12" x14ac:dyDescent="0.25">
      <c r="B1808" s="18"/>
      <c r="C1808" s="38"/>
      <c r="D1808" s="39"/>
      <c r="E1808" s="40"/>
      <c r="F1808" s="40"/>
      <c r="G1808" s="40"/>
      <c r="H1808" s="41"/>
      <c r="I1808" s="38"/>
      <c r="J1808" s="38"/>
      <c r="K1808" s="38"/>
      <c r="L1808" s="37"/>
    </row>
    <row r="1809" spans="2:12" x14ac:dyDescent="0.25">
      <c r="B1809" s="18"/>
      <c r="C1809" s="38"/>
      <c r="D1809" s="39"/>
      <c r="E1809" s="40"/>
      <c r="F1809" s="40"/>
      <c r="G1809" s="40"/>
      <c r="H1809" s="41"/>
      <c r="I1809" s="38"/>
      <c r="J1809" s="38"/>
      <c r="K1809" s="38"/>
      <c r="L1809" s="37"/>
    </row>
    <row r="1810" spans="2:12" x14ac:dyDescent="0.25">
      <c r="B1810" s="18"/>
      <c r="C1810" s="38"/>
      <c r="D1810" s="39"/>
      <c r="E1810" s="40"/>
      <c r="F1810" s="40"/>
      <c r="G1810" s="40"/>
      <c r="H1810" s="41"/>
      <c r="I1810" s="38"/>
      <c r="J1810" s="38"/>
      <c r="K1810" s="38"/>
      <c r="L1810" s="37"/>
    </row>
    <row r="1811" spans="2:12" x14ac:dyDescent="0.25">
      <c r="B1811" s="18"/>
      <c r="C1811" s="38"/>
      <c r="D1811" s="39"/>
      <c r="E1811" s="40"/>
      <c r="F1811" s="40"/>
      <c r="G1811" s="40"/>
      <c r="H1811" s="41"/>
      <c r="I1811" s="38"/>
      <c r="J1811" s="38"/>
      <c r="K1811" s="38"/>
      <c r="L1811" s="37"/>
    </row>
    <row r="1812" spans="2:12" x14ac:dyDescent="0.25">
      <c r="B1812" s="18"/>
      <c r="C1812" s="38"/>
      <c r="D1812" s="39"/>
      <c r="E1812" s="40"/>
      <c r="F1812" s="40"/>
      <c r="G1812" s="40"/>
      <c r="H1812" s="41"/>
      <c r="I1812" s="38"/>
      <c r="J1812" s="38"/>
      <c r="K1812" s="38"/>
      <c r="L1812" s="37"/>
    </row>
    <row r="1813" spans="2:12" x14ac:dyDescent="0.25">
      <c r="B1813" s="18"/>
      <c r="C1813" s="38"/>
      <c r="D1813" s="39"/>
      <c r="E1813" s="40"/>
      <c r="F1813" s="40"/>
      <c r="G1813" s="40"/>
      <c r="H1813" s="41"/>
      <c r="I1813" s="38"/>
      <c r="J1813" s="38"/>
      <c r="K1813" s="38"/>
      <c r="L1813" s="37"/>
    </row>
    <row r="1814" spans="2:12" x14ac:dyDescent="0.25">
      <c r="B1814" s="18"/>
      <c r="C1814" s="38"/>
      <c r="D1814" s="39"/>
      <c r="E1814" s="40"/>
      <c r="F1814" s="40"/>
      <c r="G1814" s="40"/>
      <c r="H1814" s="41"/>
      <c r="I1814" s="38"/>
      <c r="J1814" s="38"/>
      <c r="K1814" s="38"/>
      <c r="L1814" s="37"/>
    </row>
    <row r="1815" spans="2:12" x14ac:dyDescent="0.25">
      <c r="B1815" s="18"/>
      <c r="C1815" s="38"/>
      <c r="D1815" s="39"/>
      <c r="E1815" s="40"/>
      <c r="F1815" s="40"/>
      <c r="G1815" s="40"/>
      <c r="H1815" s="41"/>
      <c r="I1815" s="38"/>
      <c r="J1815" s="38"/>
      <c r="K1815" s="38"/>
      <c r="L1815" s="37"/>
    </row>
    <row r="1816" spans="2:12" x14ac:dyDescent="0.25">
      <c r="B1816" s="18"/>
      <c r="C1816" s="38"/>
      <c r="D1816" s="39"/>
      <c r="E1816" s="40"/>
      <c r="F1816" s="40"/>
      <c r="G1816" s="40"/>
      <c r="H1816" s="41"/>
      <c r="I1816" s="38"/>
      <c r="J1816" s="38"/>
      <c r="K1816" s="38"/>
      <c r="L1816" s="37"/>
    </row>
    <row r="1817" spans="2:12" x14ac:dyDescent="0.25">
      <c r="B1817" s="18"/>
      <c r="C1817" s="38"/>
      <c r="D1817" s="39"/>
      <c r="E1817" s="40"/>
      <c r="F1817" s="40"/>
      <c r="G1817" s="40"/>
      <c r="H1817" s="41"/>
      <c r="I1817" s="38"/>
      <c r="J1817" s="38"/>
      <c r="K1817" s="38"/>
      <c r="L1817" s="37"/>
    </row>
    <row r="1818" spans="2:12" x14ac:dyDescent="0.25">
      <c r="B1818" s="18"/>
      <c r="C1818" s="38"/>
      <c r="D1818" s="39"/>
      <c r="E1818" s="40"/>
      <c r="F1818" s="40"/>
      <c r="G1818" s="40"/>
      <c r="H1818" s="41"/>
      <c r="I1818" s="38"/>
      <c r="J1818" s="38"/>
      <c r="K1818" s="38"/>
      <c r="L1818" s="37"/>
    </row>
    <row r="1819" spans="2:12" x14ac:dyDescent="0.25">
      <c r="B1819" s="18"/>
      <c r="C1819" s="38"/>
      <c r="D1819" s="39"/>
      <c r="E1819" s="40"/>
      <c r="F1819" s="40"/>
      <c r="G1819" s="40"/>
      <c r="H1819" s="41"/>
      <c r="I1819" s="38"/>
      <c r="J1819" s="38"/>
      <c r="K1819" s="38"/>
      <c r="L1819" s="37"/>
    </row>
    <row r="1820" spans="2:12" x14ac:dyDescent="0.25">
      <c r="B1820" s="18"/>
      <c r="C1820" s="38"/>
      <c r="D1820" s="39"/>
      <c r="E1820" s="40"/>
      <c r="F1820" s="40"/>
      <c r="G1820" s="40"/>
      <c r="H1820" s="41"/>
      <c r="I1820" s="38"/>
      <c r="J1820" s="38"/>
      <c r="K1820" s="38"/>
      <c r="L1820" s="37"/>
    </row>
    <row r="1821" spans="2:12" x14ac:dyDescent="0.25">
      <c r="B1821" s="18"/>
      <c r="C1821" s="38"/>
      <c r="D1821" s="39"/>
      <c r="E1821" s="40"/>
      <c r="F1821" s="40"/>
      <c r="G1821" s="40"/>
      <c r="H1821" s="41"/>
      <c r="I1821" s="38"/>
      <c r="J1821" s="38"/>
      <c r="K1821" s="38"/>
      <c r="L1821" s="37"/>
    </row>
    <row r="1822" spans="2:12" x14ac:dyDescent="0.25">
      <c r="B1822" s="18"/>
      <c r="C1822" s="38"/>
      <c r="D1822" s="39"/>
      <c r="E1822" s="40"/>
      <c r="F1822" s="40"/>
      <c r="G1822" s="40"/>
      <c r="H1822" s="41"/>
      <c r="I1822" s="38"/>
      <c r="J1822" s="38"/>
      <c r="K1822" s="38"/>
      <c r="L1822" s="37"/>
    </row>
    <row r="1823" spans="2:12" x14ac:dyDescent="0.25">
      <c r="B1823" s="18"/>
      <c r="C1823" s="38"/>
      <c r="D1823" s="39"/>
      <c r="E1823" s="40"/>
      <c r="F1823" s="40"/>
      <c r="G1823" s="40"/>
      <c r="H1823" s="41"/>
      <c r="I1823" s="38"/>
      <c r="J1823" s="38"/>
      <c r="K1823" s="38"/>
      <c r="L1823" s="37"/>
    </row>
    <row r="1824" spans="2:12" x14ac:dyDescent="0.25">
      <c r="B1824" s="18"/>
      <c r="C1824" s="38"/>
      <c r="D1824" s="39"/>
      <c r="E1824" s="40"/>
      <c r="F1824" s="40"/>
      <c r="G1824" s="40"/>
      <c r="H1824" s="41"/>
      <c r="I1824" s="38"/>
      <c r="J1824" s="38"/>
      <c r="K1824" s="38"/>
      <c r="L1824" s="37"/>
    </row>
    <row r="1825" spans="2:12" x14ac:dyDescent="0.25">
      <c r="B1825" s="18"/>
      <c r="C1825" s="38"/>
      <c r="D1825" s="39"/>
      <c r="E1825" s="40"/>
      <c r="F1825" s="40"/>
      <c r="G1825" s="40"/>
      <c r="H1825" s="41"/>
      <c r="I1825" s="38"/>
      <c r="J1825" s="38"/>
      <c r="K1825" s="38"/>
      <c r="L1825" s="37"/>
    </row>
    <row r="1826" spans="2:12" x14ac:dyDescent="0.25">
      <c r="B1826" s="18"/>
      <c r="C1826" s="38"/>
      <c r="D1826" s="39"/>
      <c r="E1826" s="40"/>
      <c r="F1826" s="40"/>
      <c r="G1826" s="40"/>
      <c r="H1826" s="41"/>
      <c r="I1826" s="38"/>
      <c r="J1826" s="38"/>
      <c r="K1826" s="38"/>
      <c r="L1826" s="37"/>
    </row>
    <row r="1827" spans="2:12" x14ac:dyDescent="0.25">
      <c r="B1827" s="18"/>
      <c r="C1827" s="38"/>
      <c r="D1827" s="39"/>
      <c r="E1827" s="40"/>
      <c r="F1827" s="40"/>
      <c r="G1827" s="40"/>
      <c r="H1827" s="41"/>
      <c r="I1827" s="38"/>
      <c r="J1827" s="38"/>
      <c r="K1827" s="38"/>
      <c r="L1827" s="37"/>
    </row>
    <row r="1828" spans="2:12" x14ac:dyDescent="0.25">
      <c r="B1828" s="18"/>
      <c r="C1828" s="38"/>
      <c r="D1828" s="39"/>
      <c r="E1828" s="40"/>
      <c r="F1828" s="40"/>
      <c r="G1828" s="40"/>
      <c r="H1828" s="41"/>
      <c r="I1828" s="38"/>
      <c r="J1828" s="38"/>
      <c r="K1828" s="38"/>
      <c r="L1828" s="37"/>
    </row>
    <row r="1829" spans="2:12" x14ac:dyDescent="0.25">
      <c r="B1829" s="18"/>
      <c r="C1829" s="38"/>
      <c r="D1829" s="39"/>
      <c r="E1829" s="40"/>
      <c r="F1829" s="40"/>
      <c r="G1829" s="40"/>
      <c r="H1829" s="41"/>
      <c r="I1829" s="38"/>
      <c r="J1829" s="38"/>
      <c r="K1829" s="38"/>
      <c r="L1829" s="37"/>
    </row>
    <row r="1830" spans="2:12" x14ac:dyDescent="0.25">
      <c r="B1830" s="18"/>
      <c r="C1830" s="38"/>
      <c r="D1830" s="39"/>
      <c r="E1830" s="40"/>
      <c r="F1830" s="40"/>
      <c r="G1830" s="40"/>
      <c r="H1830" s="41"/>
      <c r="I1830" s="38"/>
      <c r="J1830" s="38"/>
      <c r="K1830" s="38"/>
      <c r="L1830" s="37"/>
    </row>
    <row r="1831" spans="2:12" x14ac:dyDescent="0.25">
      <c r="B1831" s="18"/>
      <c r="C1831" s="38"/>
      <c r="D1831" s="39"/>
      <c r="E1831" s="40"/>
      <c r="F1831" s="40"/>
      <c r="G1831" s="40"/>
      <c r="H1831" s="41"/>
      <c r="I1831" s="38"/>
      <c r="J1831" s="38"/>
      <c r="K1831" s="38"/>
      <c r="L1831" s="37"/>
    </row>
    <row r="1832" spans="2:12" x14ac:dyDescent="0.25">
      <c r="B1832" s="18"/>
      <c r="C1832" s="38"/>
      <c r="D1832" s="39"/>
      <c r="E1832" s="40"/>
      <c r="F1832" s="40"/>
      <c r="G1832" s="40"/>
      <c r="H1832" s="41"/>
      <c r="I1832" s="38"/>
      <c r="J1832" s="38"/>
      <c r="K1832" s="38"/>
      <c r="L1832" s="37"/>
    </row>
    <row r="1833" spans="2:12" x14ac:dyDescent="0.25">
      <c r="B1833" s="18"/>
      <c r="C1833" s="38"/>
      <c r="D1833" s="39"/>
      <c r="E1833" s="40"/>
      <c r="F1833" s="40"/>
      <c r="G1833" s="40"/>
      <c r="H1833" s="41"/>
      <c r="I1833" s="38"/>
      <c r="J1833" s="38"/>
      <c r="K1833" s="38"/>
      <c r="L1833" s="37"/>
    </row>
    <row r="1834" spans="2:12" x14ac:dyDescent="0.25">
      <c r="B1834" s="18"/>
      <c r="C1834" s="38"/>
      <c r="D1834" s="39"/>
      <c r="E1834" s="40"/>
      <c r="F1834" s="40"/>
      <c r="G1834" s="40"/>
      <c r="H1834" s="41"/>
      <c r="I1834" s="38"/>
      <c r="J1834" s="38"/>
      <c r="K1834" s="38"/>
      <c r="L1834" s="37"/>
    </row>
    <row r="1835" spans="2:12" x14ac:dyDescent="0.25">
      <c r="B1835" s="18"/>
      <c r="C1835" s="38"/>
      <c r="D1835" s="39"/>
      <c r="E1835" s="40"/>
      <c r="F1835" s="40"/>
      <c r="G1835" s="40"/>
      <c r="H1835" s="41"/>
      <c r="I1835" s="38"/>
      <c r="J1835" s="38"/>
      <c r="K1835" s="38"/>
      <c r="L1835" s="37"/>
    </row>
    <row r="1836" spans="2:12" x14ac:dyDescent="0.25">
      <c r="B1836" s="18"/>
      <c r="C1836" s="38"/>
      <c r="D1836" s="39"/>
      <c r="E1836" s="40"/>
      <c r="F1836" s="40"/>
      <c r="G1836" s="40"/>
      <c r="H1836" s="41"/>
      <c r="I1836" s="38"/>
      <c r="J1836" s="38"/>
      <c r="K1836" s="38"/>
      <c r="L1836" s="37"/>
    </row>
    <row r="1837" spans="2:12" x14ac:dyDescent="0.25">
      <c r="B1837" s="18"/>
      <c r="C1837" s="38"/>
      <c r="D1837" s="39"/>
      <c r="E1837" s="40"/>
      <c r="F1837" s="40"/>
      <c r="G1837" s="40"/>
      <c r="H1837" s="41"/>
      <c r="I1837" s="38"/>
      <c r="J1837" s="38"/>
      <c r="K1837" s="38"/>
      <c r="L1837" s="37"/>
    </row>
    <row r="1838" spans="2:12" x14ac:dyDescent="0.25">
      <c r="B1838" s="18"/>
      <c r="C1838" s="38"/>
      <c r="D1838" s="39"/>
      <c r="E1838" s="40"/>
      <c r="F1838" s="40"/>
      <c r="G1838" s="40"/>
      <c r="H1838" s="41"/>
      <c r="I1838" s="38"/>
      <c r="J1838" s="38"/>
      <c r="K1838" s="38"/>
      <c r="L1838" s="37"/>
    </row>
    <row r="1839" spans="2:12" x14ac:dyDescent="0.25">
      <c r="B1839" s="18"/>
      <c r="C1839" s="38"/>
      <c r="D1839" s="39"/>
      <c r="E1839" s="40"/>
      <c r="F1839" s="40"/>
      <c r="G1839" s="40"/>
      <c r="H1839" s="41"/>
      <c r="I1839" s="38"/>
      <c r="J1839" s="38"/>
      <c r="K1839" s="38"/>
      <c r="L1839" s="37"/>
    </row>
    <row r="1840" spans="2:12" x14ac:dyDescent="0.25">
      <c r="B1840" s="18"/>
      <c r="C1840" s="38"/>
      <c r="D1840" s="39"/>
      <c r="E1840" s="40"/>
      <c r="F1840" s="40"/>
      <c r="G1840" s="40"/>
      <c r="H1840" s="41"/>
      <c r="I1840" s="38"/>
      <c r="J1840" s="38"/>
      <c r="K1840" s="38"/>
      <c r="L1840" s="37"/>
    </row>
    <row r="1841" spans="2:12" x14ac:dyDescent="0.25">
      <c r="B1841" s="18"/>
      <c r="C1841" s="38"/>
      <c r="D1841" s="39"/>
      <c r="E1841" s="40"/>
      <c r="F1841" s="40"/>
      <c r="G1841" s="40"/>
      <c r="H1841" s="41"/>
      <c r="I1841" s="38"/>
      <c r="J1841" s="38"/>
      <c r="K1841" s="38"/>
      <c r="L1841" s="37"/>
    </row>
    <row r="1842" spans="2:12" x14ac:dyDescent="0.25">
      <c r="B1842" s="18"/>
      <c r="C1842" s="38"/>
      <c r="D1842" s="39"/>
      <c r="E1842" s="40"/>
      <c r="F1842" s="40"/>
      <c r="G1842" s="40"/>
      <c r="H1842" s="41"/>
      <c r="I1842" s="38"/>
      <c r="J1842" s="38"/>
      <c r="K1842" s="38"/>
      <c r="L1842" s="37"/>
    </row>
    <row r="1843" spans="2:12" x14ac:dyDescent="0.25">
      <c r="B1843" s="18"/>
      <c r="C1843" s="38"/>
      <c r="D1843" s="39"/>
      <c r="E1843" s="40"/>
      <c r="F1843" s="40"/>
      <c r="G1843" s="40"/>
      <c r="H1843" s="41"/>
      <c r="I1843" s="38"/>
      <c r="J1843" s="38"/>
      <c r="K1843" s="38"/>
      <c r="L1843" s="37"/>
    </row>
    <row r="1844" spans="2:12" x14ac:dyDescent="0.25">
      <c r="B1844" s="18"/>
      <c r="C1844" s="38"/>
      <c r="D1844" s="39"/>
      <c r="E1844" s="40"/>
      <c r="F1844" s="40"/>
      <c r="G1844" s="40"/>
      <c r="H1844" s="41"/>
      <c r="I1844" s="38"/>
      <c r="J1844" s="38"/>
      <c r="K1844" s="38"/>
      <c r="L1844" s="37"/>
    </row>
    <row r="1845" spans="2:12" x14ac:dyDescent="0.25">
      <c r="B1845" s="18"/>
      <c r="C1845" s="38"/>
      <c r="D1845" s="39"/>
      <c r="E1845" s="40"/>
      <c r="F1845" s="40"/>
      <c r="G1845" s="40"/>
      <c r="H1845" s="41"/>
      <c r="I1845" s="38"/>
      <c r="J1845" s="38"/>
      <c r="K1845" s="38"/>
      <c r="L1845" s="37"/>
    </row>
    <row r="1846" spans="2:12" x14ac:dyDescent="0.25">
      <c r="B1846" s="18"/>
      <c r="C1846" s="38"/>
      <c r="D1846" s="39"/>
      <c r="E1846" s="40"/>
      <c r="F1846" s="40"/>
      <c r="G1846" s="40"/>
      <c r="H1846" s="41"/>
      <c r="I1846" s="38"/>
      <c r="J1846" s="38"/>
      <c r="K1846" s="38"/>
      <c r="L1846" s="37"/>
    </row>
    <row r="1847" spans="2:12" x14ac:dyDescent="0.25">
      <c r="B1847" s="18"/>
      <c r="C1847" s="38"/>
      <c r="D1847" s="39"/>
      <c r="E1847" s="40"/>
      <c r="F1847" s="40"/>
      <c r="G1847" s="40"/>
      <c r="H1847" s="41"/>
      <c r="I1847" s="38"/>
      <c r="J1847" s="38"/>
      <c r="K1847" s="38"/>
      <c r="L1847" s="37"/>
    </row>
    <row r="1848" spans="2:12" x14ac:dyDescent="0.25">
      <c r="B1848" s="18"/>
      <c r="C1848" s="38"/>
      <c r="D1848" s="39"/>
      <c r="E1848" s="40"/>
      <c r="F1848" s="40"/>
      <c r="G1848" s="40"/>
      <c r="H1848" s="41"/>
      <c r="I1848" s="38"/>
      <c r="J1848" s="38"/>
      <c r="K1848" s="38"/>
      <c r="L1848" s="37"/>
    </row>
    <row r="1849" spans="2:12" x14ac:dyDescent="0.25">
      <c r="B1849" s="18"/>
      <c r="C1849" s="38"/>
      <c r="D1849" s="39"/>
      <c r="E1849" s="40"/>
      <c r="F1849" s="40"/>
      <c r="G1849" s="40"/>
      <c r="H1849" s="41"/>
      <c r="I1849" s="38"/>
      <c r="J1849" s="38"/>
      <c r="K1849" s="38"/>
      <c r="L1849" s="37"/>
    </row>
    <row r="1850" spans="2:12" x14ac:dyDescent="0.25">
      <c r="B1850" s="18"/>
      <c r="C1850" s="38"/>
      <c r="D1850" s="39"/>
      <c r="E1850" s="40"/>
      <c r="F1850" s="40"/>
      <c r="G1850" s="40"/>
      <c r="H1850" s="41"/>
      <c r="I1850" s="38"/>
      <c r="J1850" s="38"/>
      <c r="K1850" s="38"/>
      <c r="L1850" s="37"/>
    </row>
    <row r="1851" spans="2:12" x14ac:dyDescent="0.25">
      <c r="B1851" s="18"/>
      <c r="C1851" s="38"/>
      <c r="D1851" s="39"/>
      <c r="E1851" s="40"/>
      <c r="F1851" s="40"/>
      <c r="G1851" s="40"/>
      <c r="H1851" s="41"/>
      <c r="I1851" s="38"/>
      <c r="J1851" s="38"/>
      <c r="K1851" s="38"/>
      <c r="L1851" s="37"/>
    </row>
    <row r="1852" spans="2:12" x14ac:dyDescent="0.25">
      <c r="B1852" s="18"/>
      <c r="C1852" s="38"/>
      <c r="D1852" s="39"/>
      <c r="E1852" s="40"/>
      <c r="F1852" s="40"/>
      <c r="G1852" s="40"/>
      <c r="H1852" s="41"/>
      <c r="I1852" s="38"/>
      <c r="J1852" s="38"/>
      <c r="K1852" s="38"/>
      <c r="L1852" s="37"/>
    </row>
    <row r="1853" spans="2:12" x14ac:dyDescent="0.25">
      <c r="B1853" s="18"/>
      <c r="C1853" s="38"/>
      <c r="D1853" s="39"/>
      <c r="E1853" s="40"/>
      <c r="F1853" s="40"/>
      <c r="G1853" s="40"/>
      <c r="H1853" s="41"/>
      <c r="I1853" s="38"/>
      <c r="J1853" s="38"/>
      <c r="K1853" s="38"/>
      <c r="L1853" s="37"/>
    </row>
    <row r="1854" spans="2:12" x14ac:dyDescent="0.25">
      <c r="B1854" s="18"/>
      <c r="C1854" s="38"/>
      <c r="D1854" s="39"/>
      <c r="E1854" s="40"/>
      <c r="F1854" s="40"/>
      <c r="G1854" s="40"/>
      <c r="H1854" s="41"/>
      <c r="I1854" s="38"/>
      <c r="J1854" s="38"/>
      <c r="K1854" s="38"/>
      <c r="L1854" s="37"/>
    </row>
    <row r="1855" spans="2:12" x14ac:dyDescent="0.25">
      <c r="B1855" s="18"/>
      <c r="C1855" s="38"/>
      <c r="D1855" s="39"/>
      <c r="E1855" s="40"/>
      <c r="F1855" s="40"/>
      <c r="G1855" s="40"/>
      <c r="H1855" s="41"/>
      <c r="I1855" s="38"/>
      <c r="J1855" s="38"/>
      <c r="K1855" s="38"/>
      <c r="L1855" s="37"/>
    </row>
    <row r="1856" spans="2:12" x14ac:dyDescent="0.25">
      <c r="B1856" s="18"/>
      <c r="C1856" s="38"/>
      <c r="D1856" s="39"/>
      <c r="E1856" s="40"/>
      <c r="F1856" s="40"/>
      <c r="G1856" s="40"/>
      <c r="H1856" s="41"/>
      <c r="I1856" s="38"/>
      <c r="J1856" s="38"/>
      <c r="K1856" s="38"/>
      <c r="L1856" s="37"/>
    </row>
    <row r="1857" spans="2:12" x14ac:dyDescent="0.25">
      <c r="B1857" s="18"/>
      <c r="C1857" s="38"/>
      <c r="D1857" s="39"/>
      <c r="E1857" s="40"/>
      <c r="F1857" s="40"/>
      <c r="G1857" s="40"/>
      <c r="H1857" s="41"/>
      <c r="I1857" s="38"/>
      <c r="J1857" s="38"/>
      <c r="K1857" s="38"/>
      <c r="L1857" s="37"/>
    </row>
    <row r="1858" spans="2:12" x14ac:dyDescent="0.25">
      <c r="B1858" s="18"/>
      <c r="C1858" s="38"/>
      <c r="D1858" s="39"/>
      <c r="E1858" s="40"/>
      <c r="F1858" s="40"/>
      <c r="G1858" s="40"/>
      <c r="H1858" s="41"/>
      <c r="I1858" s="38"/>
      <c r="J1858" s="38"/>
      <c r="K1858" s="38"/>
      <c r="L1858" s="37"/>
    </row>
    <row r="1859" spans="2:12" x14ac:dyDescent="0.25">
      <c r="B1859" s="18"/>
      <c r="C1859" s="38"/>
      <c r="D1859" s="39"/>
      <c r="E1859" s="40"/>
      <c r="F1859" s="40"/>
      <c r="G1859" s="40"/>
      <c r="H1859" s="41"/>
      <c r="I1859" s="38"/>
      <c r="J1859" s="38"/>
      <c r="K1859" s="38"/>
      <c r="L1859" s="37"/>
    </row>
    <row r="1860" spans="2:12" x14ac:dyDescent="0.25">
      <c r="B1860" s="18"/>
      <c r="C1860" s="38"/>
      <c r="D1860" s="39"/>
      <c r="E1860" s="40"/>
      <c r="F1860" s="40"/>
      <c r="G1860" s="40"/>
      <c r="H1860" s="41"/>
      <c r="I1860" s="38"/>
      <c r="J1860" s="38"/>
      <c r="K1860" s="38"/>
      <c r="L1860" s="37"/>
    </row>
    <row r="1861" spans="2:12" x14ac:dyDescent="0.25">
      <c r="B1861" s="18"/>
      <c r="C1861" s="38"/>
      <c r="D1861" s="39"/>
      <c r="E1861" s="40"/>
      <c r="F1861" s="40"/>
      <c r="G1861" s="40"/>
      <c r="H1861" s="41"/>
      <c r="I1861" s="38"/>
      <c r="J1861" s="38"/>
      <c r="K1861" s="38"/>
      <c r="L1861" s="37"/>
    </row>
    <row r="1862" spans="2:12" x14ac:dyDescent="0.25">
      <c r="B1862" s="18"/>
      <c r="C1862" s="38"/>
      <c r="D1862" s="39"/>
      <c r="E1862" s="40"/>
      <c r="F1862" s="40"/>
      <c r="G1862" s="40"/>
      <c r="H1862" s="41"/>
      <c r="I1862" s="38"/>
      <c r="J1862" s="38"/>
      <c r="K1862" s="38"/>
      <c r="L1862" s="37"/>
    </row>
    <row r="1863" spans="2:12" x14ac:dyDescent="0.25">
      <c r="B1863" s="18"/>
      <c r="C1863" s="38"/>
      <c r="D1863" s="39"/>
      <c r="E1863" s="40"/>
      <c r="F1863" s="40"/>
      <c r="G1863" s="40"/>
      <c r="H1863" s="41"/>
      <c r="I1863" s="38"/>
      <c r="J1863" s="38"/>
      <c r="K1863" s="38"/>
      <c r="L1863" s="37"/>
    </row>
    <row r="1864" spans="2:12" x14ac:dyDescent="0.25">
      <c r="B1864" s="18"/>
      <c r="C1864" s="38"/>
      <c r="D1864" s="39"/>
      <c r="E1864" s="40"/>
      <c r="F1864" s="40"/>
      <c r="G1864" s="40"/>
      <c r="H1864" s="41"/>
      <c r="I1864" s="38"/>
      <c r="J1864" s="38"/>
      <c r="K1864" s="38"/>
      <c r="L1864" s="37"/>
    </row>
    <row r="1865" spans="2:12" x14ac:dyDescent="0.25">
      <c r="B1865" s="18"/>
      <c r="C1865" s="38"/>
      <c r="D1865" s="39"/>
      <c r="E1865" s="40"/>
      <c r="F1865" s="40"/>
      <c r="G1865" s="40"/>
      <c r="H1865" s="41"/>
      <c r="I1865" s="38"/>
      <c r="J1865" s="38"/>
      <c r="K1865" s="38"/>
      <c r="L1865" s="37"/>
    </row>
    <row r="1866" spans="2:12" x14ac:dyDescent="0.25">
      <c r="B1866" s="18"/>
      <c r="C1866" s="38"/>
      <c r="D1866" s="39"/>
      <c r="E1866" s="40"/>
      <c r="F1866" s="40"/>
      <c r="G1866" s="40"/>
      <c r="H1866" s="41"/>
      <c r="I1866" s="38"/>
      <c r="J1866" s="38"/>
      <c r="K1866" s="38"/>
      <c r="L1866" s="37"/>
    </row>
    <row r="1867" spans="2:12" x14ac:dyDescent="0.25">
      <c r="B1867" s="18"/>
      <c r="C1867" s="38"/>
      <c r="D1867" s="39"/>
      <c r="E1867" s="40"/>
      <c r="F1867" s="40"/>
      <c r="G1867" s="40"/>
      <c r="H1867" s="41"/>
      <c r="I1867" s="38"/>
      <c r="J1867" s="38"/>
      <c r="K1867" s="38"/>
      <c r="L1867" s="37"/>
    </row>
    <row r="1868" spans="2:12" x14ac:dyDescent="0.25">
      <c r="B1868" s="18"/>
      <c r="C1868" s="38"/>
      <c r="D1868" s="39"/>
      <c r="E1868" s="40"/>
      <c r="F1868" s="40"/>
      <c r="G1868" s="40"/>
      <c r="H1868" s="41"/>
      <c r="I1868" s="38"/>
      <c r="J1868" s="38"/>
      <c r="K1868" s="38"/>
      <c r="L1868" s="37"/>
    </row>
    <row r="1869" spans="2:12" x14ac:dyDescent="0.25">
      <c r="B1869" s="18"/>
      <c r="C1869" s="38"/>
      <c r="D1869" s="39"/>
      <c r="E1869" s="40"/>
      <c r="F1869" s="40"/>
      <c r="G1869" s="40"/>
      <c r="H1869" s="41"/>
      <c r="I1869" s="38"/>
      <c r="J1869" s="38"/>
      <c r="K1869" s="38"/>
      <c r="L1869" s="37"/>
    </row>
    <row r="1870" spans="2:12" x14ac:dyDescent="0.25">
      <c r="B1870" s="18"/>
      <c r="C1870" s="38"/>
      <c r="D1870" s="39"/>
      <c r="E1870" s="40"/>
      <c r="F1870" s="40"/>
      <c r="G1870" s="40"/>
      <c r="H1870" s="41"/>
      <c r="I1870" s="38"/>
      <c r="J1870" s="38"/>
      <c r="K1870" s="38"/>
      <c r="L1870" s="37"/>
    </row>
    <row r="1871" spans="2:12" x14ac:dyDescent="0.25">
      <c r="B1871" s="18"/>
      <c r="C1871" s="38"/>
      <c r="D1871" s="39"/>
      <c r="E1871" s="40"/>
      <c r="F1871" s="40"/>
      <c r="G1871" s="40"/>
      <c r="H1871" s="41"/>
      <c r="I1871" s="38"/>
      <c r="J1871" s="38"/>
      <c r="K1871" s="38"/>
      <c r="L1871" s="37"/>
    </row>
    <row r="1872" spans="2:12" x14ac:dyDescent="0.25">
      <c r="B1872" s="18"/>
      <c r="C1872" s="38"/>
      <c r="D1872" s="39"/>
      <c r="E1872" s="40"/>
      <c r="F1872" s="40"/>
      <c r="G1872" s="40"/>
      <c r="H1872" s="41"/>
      <c r="I1872" s="38"/>
      <c r="J1872" s="38"/>
      <c r="K1872" s="38"/>
      <c r="L1872" s="37"/>
    </row>
    <row r="1873" spans="2:12" x14ac:dyDescent="0.25">
      <c r="B1873" s="18"/>
      <c r="C1873" s="38"/>
      <c r="D1873" s="39"/>
      <c r="E1873" s="40"/>
      <c r="F1873" s="40"/>
      <c r="G1873" s="40"/>
      <c r="H1873" s="41"/>
      <c r="I1873" s="38"/>
      <c r="J1873" s="38"/>
      <c r="K1873" s="38"/>
      <c r="L1873" s="37"/>
    </row>
    <row r="1874" spans="2:12" x14ac:dyDescent="0.25">
      <c r="B1874" s="18"/>
      <c r="C1874" s="38"/>
      <c r="D1874" s="39"/>
      <c r="E1874" s="40"/>
      <c r="F1874" s="40"/>
      <c r="G1874" s="40"/>
      <c r="H1874" s="41"/>
      <c r="I1874" s="38"/>
      <c r="J1874" s="38"/>
      <c r="K1874" s="38"/>
      <c r="L1874" s="37"/>
    </row>
    <row r="1875" spans="2:12" x14ac:dyDescent="0.25">
      <c r="B1875" s="18"/>
      <c r="C1875" s="38"/>
      <c r="D1875" s="39"/>
      <c r="E1875" s="40"/>
      <c r="F1875" s="40"/>
      <c r="G1875" s="40"/>
      <c r="H1875" s="41"/>
      <c r="I1875" s="38"/>
      <c r="J1875" s="38"/>
      <c r="K1875" s="38"/>
      <c r="L1875" s="37"/>
    </row>
    <row r="1876" spans="2:12" x14ac:dyDescent="0.25">
      <c r="B1876" s="18"/>
      <c r="C1876" s="38"/>
      <c r="D1876" s="39"/>
      <c r="E1876" s="40"/>
      <c r="F1876" s="40"/>
      <c r="G1876" s="40"/>
      <c r="H1876" s="41"/>
      <c r="I1876" s="38"/>
      <c r="J1876" s="38"/>
      <c r="K1876" s="38"/>
      <c r="L1876" s="37"/>
    </row>
    <row r="1877" spans="2:12" x14ac:dyDescent="0.25">
      <c r="B1877" s="18"/>
      <c r="C1877" s="38"/>
      <c r="D1877" s="39"/>
      <c r="E1877" s="40"/>
      <c r="F1877" s="40"/>
      <c r="G1877" s="40"/>
      <c r="H1877" s="41"/>
      <c r="I1877" s="38"/>
      <c r="J1877" s="38"/>
      <c r="K1877" s="38"/>
      <c r="L1877" s="37"/>
    </row>
    <row r="1878" spans="2:12" x14ac:dyDescent="0.25">
      <c r="B1878" s="18"/>
      <c r="C1878" s="38"/>
      <c r="D1878" s="39"/>
      <c r="E1878" s="40"/>
      <c r="F1878" s="40"/>
      <c r="G1878" s="40"/>
      <c r="H1878" s="41"/>
      <c r="I1878" s="38"/>
      <c r="J1878" s="38"/>
      <c r="K1878" s="38"/>
      <c r="L1878" s="37"/>
    </row>
    <row r="1879" spans="2:12" x14ac:dyDescent="0.25">
      <c r="B1879" s="18"/>
      <c r="C1879" s="38"/>
      <c r="D1879" s="39"/>
      <c r="E1879" s="40"/>
      <c r="F1879" s="40"/>
      <c r="G1879" s="40"/>
      <c r="H1879" s="41"/>
      <c r="I1879" s="38"/>
      <c r="J1879" s="38"/>
      <c r="K1879" s="38"/>
      <c r="L1879" s="37"/>
    </row>
    <row r="1880" spans="2:12" x14ac:dyDescent="0.25">
      <c r="B1880" s="18"/>
      <c r="C1880" s="38"/>
      <c r="D1880" s="39"/>
      <c r="E1880" s="40"/>
      <c r="F1880" s="40"/>
      <c r="G1880" s="40"/>
      <c r="H1880" s="41"/>
      <c r="I1880" s="38"/>
      <c r="J1880" s="38"/>
      <c r="K1880" s="38"/>
      <c r="L1880" s="37"/>
    </row>
    <row r="1881" spans="2:12" x14ac:dyDescent="0.25">
      <c r="B1881" s="18"/>
      <c r="C1881" s="38"/>
      <c r="D1881" s="39"/>
      <c r="E1881" s="40"/>
      <c r="F1881" s="40"/>
      <c r="G1881" s="40"/>
      <c r="H1881" s="41"/>
      <c r="I1881" s="38"/>
      <c r="J1881" s="38"/>
      <c r="K1881" s="38"/>
      <c r="L1881" s="37"/>
    </row>
    <row r="1882" spans="2:12" x14ac:dyDescent="0.25">
      <c r="B1882" s="18"/>
      <c r="C1882" s="38"/>
      <c r="D1882" s="39"/>
      <c r="E1882" s="40"/>
      <c r="F1882" s="40"/>
      <c r="G1882" s="40"/>
      <c r="H1882" s="41"/>
      <c r="I1882" s="38"/>
      <c r="J1882" s="38"/>
      <c r="K1882" s="38"/>
      <c r="L1882" s="37"/>
    </row>
    <row r="1883" spans="2:12" x14ac:dyDescent="0.25">
      <c r="B1883" s="18"/>
      <c r="C1883" s="38"/>
      <c r="D1883" s="39"/>
      <c r="E1883" s="40"/>
      <c r="F1883" s="40"/>
      <c r="G1883" s="40"/>
      <c r="H1883" s="41"/>
      <c r="I1883" s="38"/>
      <c r="J1883" s="38"/>
      <c r="K1883" s="38"/>
      <c r="L1883" s="37"/>
    </row>
    <row r="1884" spans="2:12" x14ac:dyDescent="0.25">
      <c r="B1884" s="18"/>
      <c r="C1884" s="38"/>
      <c r="D1884" s="39"/>
      <c r="E1884" s="40"/>
      <c r="F1884" s="40"/>
      <c r="G1884" s="40"/>
      <c r="H1884" s="41"/>
      <c r="I1884" s="38"/>
      <c r="J1884" s="38"/>
      <c r="K1884" s="38"/>
      <c r="L1884" s="37"/>
    </row>
    <row r="1885" spans="2:12" x14ac:dyDescent="0.25">
      <c r="B1885" s="18"/>
      <c r="C1885" s="38"/>
      <c r="D1885" s="39"/>
      <c r="E1885" s="40"/>
      <c r="F1885" s="40"/>
      <c r="G1885" s="40"/>
      <c r="H1885" s="41"/>
      <c r="I1885" s="38"/>
      <c r="J1885" s="38"/>
      <c r="K1885" s="38"/>
      <c r="L1885" s="37"/>
    </row>
    <row r="1886" spans="2:12" x14ac:dyDescent="0.25">
      <c r="B1886" s="18"/>
      <c r="C1886" s="38"/>
      <c r="D1886" s="39"/>
      <c r="E1886" s="40"/>
      <c r="F1886" s="40"/>
      <c r="G1886" s="40"/>
      <c r="H1886" s="41"/>
      <c r="I1886" s="38"/>
      <c r="J1886" s="38"/>
      <c r="K1886" s="38"/>
      <c r="L1886" s="37"/>
    </row>
    <row r="1887" spans="2:12" x14ac:dyDescent="0.25">
      <c r="B1887" s="18"/>
      <c r="C1887" s="38"/>
      <c r="D1887" s="39"/>
      <c r="E1887" s="40"/>
      <c r="F1887" s="40"/>
      <c r="G1887" s="40"/>
      <c r="H1887" s="41"/>
      <c r="I1887" s="38"/>
      <c r="J1887" s="38"/>
      <c r="K1887" s="38"/>
      <c r="L1887" s="37"/>
    </row>
    <row r="1888" spans="2:12" x14ac:dyDescent="0.25">
      <c r="B1888" s="18"/>
      <c r="C1888" s="38"/>
      <c r="D1888" s="39"/>
      <c r="E1888" s="40"/>
      <c r="F1888" s="40"/>
      <c r="G1888" s="40"/>
      <c r="H1888" s="41"/>
      <c r="I1888" s="38"/>
      <c r="J1888" s="38"/>
      <c r="K1888" s="38"/>
      <c r="L1888" s="37"/>
    </row>
    <row r="1889" spans="2:12" x14ac:dyDescent="0.25">
      <c r="B1889" s="18"/>
      <c r="C1889" s="38"/>
      <c r="D1889" s="39"/>
      <c r="E1889" s="40"/>
      <c r="F1889" s="40"/>
      <c r="G1889" s="40"/>
      <c r="H1889" s="41"/>
      <c r="I1889" s="38"/>
      <c r="J1889" s="38"/>
      <c r="K1889" s="38"/>
      <c r="L1889" s="37"/>
    </row>
    <row r="1890" spans="2:12" x14ac:dyDescent="0.25">
      <c r="B1890" s="18"/>
      <c r="C1890" s="38"/>
      <c r="D1890" s="39"/>
      <c r="E1890" s="40"/>
      <c r="F1890" s="40"/>
      <c r="G1890" s="40"/>
      <c r="H1890" s="41"/>
      <c r="I1890" s="38"/>
      <c r="J1890" s="38"/>
      <c r="K1890" s="38"/>
      <c r="L1890" s="37"/>
    </row>
    <row r="1891" spans="2:12" x14ac:dyDescent="0.25">
      <c r="B1891" s="18"/>
      <c r="C1891" s="38"/>
      <c r="D1891" s="39"/>
      <c r="E1891" s="40"/>
      <c r="F1891" s="40"/>
      <c r="G1891" s="40"/>
      <c r="H1891" s="41"/>
      <c r="I1891" s="38"/>
      <c r="J1891" s="38"/>
      <c r="K1891" s="38"/>
      <c r="L1891" s="37"/>
    </row>
    <row r="1892" spans="2:12" x14ac:dyDescent="0.25">
      <c r="B1892" s="18"/>
      <c r="C1892" s="38"/>
      <c r="D1892" s="39"/>
      <c r="E1892" s="40"/>
      <c r="F1892" s="40"/>
      <c r="G1892" s="40"/>
      <c r="H1892" s="41"/>
      <c r="I1892" s="38"/>
      <c r="J1892" s="38"/>
      <c r="K1892" s="38"/>
      <c r="L1892" s="37"/>
    </row>
    <row r="1893" spans="2:12" x14ac:dyDescent="0.25">
      <c r="B1893" s="18"/>
      <c r="C1893" s="38"/>
      <c r="D1893" s="39"/>
      <c r="E1893" s="40"/>
      <c r="F1893" s="40"/>
      <c r="G1893" s="40"/>
      <c r="H1893" s="41"/>
      <c r="I1893" s="38"/>
      <c r="J1893" s="38"/>
      <c r="K1893" s="38"/>
      <c r="L1893" s="37"/>
    </row>
    <row r="1894" spans="2:12" x14ac:dyDescent="0.25">
      <c r="B1894" s="18"/>
      <c r="C1894" s="38"/>
      <c r="D1894" s="39"/>
      <c r="E1894" s="40"/>
      <c r="F1894" s="40"/>
      <c r="G1894" s="40"/>
      <c r="H1894" s="41"/>
      <c r="I1894" s="38"/>
      <c r="J1894" s="38"/>
      <c r="K1894" s="38"/>
      <c r="L1894" s="37"/>
    </row>
    <row r="1895" spans="2:12" x14ac:dyDescent="0.25">
      <c r="B1895" s="18"/>
      <c r="C1895" s="38"/>
      <c r="D1895" s="39"/>
      <c r="E1895" s="40"/>
      <c r="F1895" s="40"/>
      <c r="G1895" s="40"/>
      <c r="H1895" s="41"/>
      <c r="I1895" s="38"/>
      <c r="J1895" s="38"/>
      <c r="K1895" s="38"/>
      <c r="L1895" s="37"/>
    </row>
    <row r="1896" spans="2:12" x14ac:dyDescent="0.25">
      <c r="B1896" s="18"/>
      <c r="C1896" s="38"/>
      <c r="D1896" s="39"/>
      <c r="E1896" s="40"/>
      <c r="F1896" s="40"/>
      <c r="G1896" s="40"/>
      <c r="H1896" s="41"/>
      <c r="I1896" s="38"/>
      <c r="J1896" s="38"/>
      <c r="K1896" s="38"/>
      <c r="L1896" s="37"/>
    </row>
    <row r="1897" spans="2:12" x14ac:dyDescent="0.25">
      <c r="B1897" s="18"/>
      <c r="C1897" s="38"/>
      <c r="D1897" s="39"/>
      <c r="E1897" s="40"/>
      <c r="F1897" s="40"/>
      <c r="G1897" s="40"/>
      <c r="H1897" s="41"/>
      <c r="I1897" s="38"/>
      <c r="J1897" s="38"/>
      <c r="K1897" s="38"/>
      <c r="L1897" s="37"/>
    </row>
    <row r="1898" spans="2:12" x14ac:dyDescent="0.25">
      <c r="B1898" s="18"/>
      <c r="C1898" s="38"/>
      <c r="D1898" s="39"/>
      <c r="E1898" s="40"/>
      <c r="F1898" s="40"/>
      <c r="G1898" s="40"/>
      <c r="H1898" s="41"/>
      <c r="I1898" s="38"/>
      <c r="J1898" s="38"/>
      <c r="K1898" s="38"/>
      <c r="L1898" s="37"/>
    </row>
    <row r="1899" spans="2:12" x14ac:dyDescent="0.25">
      <c r="B1899" s="18"/>
      <c r="C1899" s="38"/>
      <c r="D1899" s="39"/>
      <c r="E1899" s="40"/>
      <c r="F1899" s="40"/>
      <c r="G1899" s="40"/>
      <c r="H1899" s="41"/>
      <c r="I1899" s="38"/>
      <c r="J1899" s="38"/>
      <c r="K1899" s="38"/>
      <c r="L1899" s="37"/>
    </row>
    <row r="1900" spans="2:12" x14ac:dyDescent="0.25">
      <c r="B1900" s="18"/>
      <c r="C1900" s="38"/>
      <c r="D1900" s="39"/>
      <c r="E1900" s="40"/>
      <c r="F1900" s="40"/>
      <c r="G1900" s="40"/>
      <c r="H1900" s="41"/>
      <c r="I1900" s="38"/>
      <c r="J1900" s="38"/>
      <c r="K1900" s="38"/>
      <c r="L1900" s="37"/>
    </row>
    <row r="1901" spans="2:12" x14ac:dyDescent="0.25">
      <c r="B1901" s="18"/>
      <c r="C1901" s="38"/>
      <c r="D1901" s="39"/>
      <c r="E1901" s="40"/>
      <c r="F1901" s="40"/>
      <c r="G1901" s="40"/>
      <c r="H1901" s="41"/>
      <c r="I1901" s="38"/>
      <c r="J1901" s="38"/>
      <c r="K1901" s="38"/>
      <c r="L1901" s="37"/>
    </row>
    <row r="1902" spans="2:12" x14ac:dyDescent="0.25">
      <c r="B1902" s="18"/>
      <c r="C1902" s="38"/>
      <c r="D1902" s="39"/>
      <c r="E1902" s="40"/>
      <c r="F1902" s="40"/>
      <c r="G1902" s="40"/>
      <c r="H1902" s="41"/>
      <c r="I1902" s="38"/>
      <c r="J1902" s="38"/>
      <c r="K1902" s="38"/>
      <c r="L1902" s="37"/>
    </row>
    <row r="1903" spans="2:12" x14ac:dyDescent="0.25">
      <c r="B1903" s="18"/>
      <c r="C1903" s="38"/>
      <c r="D1903" s="39"/>
      <c r="E1903" s="40"/>
      <c r="F1903" s="40"/>
      <c r="G1903" s="40"/>
      <c r="H1903" s="41"/>
      <c r="I1903" s="38"/>
      <c r="J1903" s="38"/>
      <c r="K1903" s="38"/>
      <c r="L1903" s="37"/>
    </row>
    <row r="1904" spans="2:12" x14ac:dyDescent="0.25">
      <c r="B1904" s="18"/>
      <c r="C1904" s="38"/>
      <c r="D1904" s="39"/>
      <c r="E1904" s="40"/>
      <c r="F1904" s="40"/>
      <c r="G1904" s="40"/>
      <c r="H1904" s="41"/>
      <c r="I1904" s="38"/>
      <c r="J1904" s="38"/>
      <c r="K1904" s="38"/>
      <c r="L1904" s="37"/>
    </row>
    <row r="1905" spans="2:12" x14ac:dyDescent="0.25">
      <c r="B1905" s="18"/>
      <c r="C1905" s="38"/>
      <c r="D1905" s="39"/>
      <c r="E1905" s="40"/>
      <c r="F1905" s="40"/>
      <c r="G1905" s="40"/>
      <c r="H1905" s="41"/>
      <c r="I1905" s="38"/>
      <c r="J1905" s="38"/>
      <c r="K1905" s="38"/>
      <c r="L1905" s="37"/>
    </row>
    <row r="1906" spans="2:12" x14ac:dyDescent="0.25">
      <c r="B1906" s="18"/>
      <c r="C1906" s="38"/>
      <c r="D1906" s="39"/>
      <c r="E1906" s="40"/>
      <c r="F1906" s="40"/>
      <c r="G1906" s="40"/>
      <c r="H1906" s="41"/>
      <c r="I1906" s="38"/>
      <c r="J1906" s="38"/>
      <c r="K1906" s="38"/>
      <c r="L1906" s="37"/>
    </row>
    <row r="1907" spans="2:12" x14ac:dyDescent="0.25">
      <c r="B1907" s="18"/>
      <c r="C1907" s="38"/>
      <c r="D1907" s="39"/>
      <c r="E1907" s="40"/>
      <c r="F1907" s="40"/>
      <c r="G1907" s="40"/>
      <c r="H1907" s="41"/>
      <c r="I1907" s="38"/>
      <c r="J1907" s="38"/>
      <c r="K1907" s="38"/>
      <c r="L1907" s="37"/>
    </row>
    <row r="1908" spans="2:12" x14ac:dyDescent="0.25">
      <c r="B1908" s="18"/>
      <c r="C1908" s="38"/>
      <c r="D1908" s="39"/>
      <c r="E1908" s="40"/>
      <c r="F1908" s="40"/>
      <c r="G1908" s="40"/>
      <c r="H1908" s="41"/>
      <c r="I1908" s="38"/>
      <c r="J1908" s="38"/>
      <c r="K1908" s="38"/>
      <c r="L1908" s="37"/>
    </row>
    <row r="1909" spans="2:12" x14ac:dyDescent="0.25">
      <c r="B1909" s="18"/>
      <c r="C1909" s="38"/>
      <c r="D1909" s="39"/>
      <c r="E1909" s="40"/>
      <c r="F1909" s="40"/>
      <c r="G1909" s="40"/>
      <c r="H1909" s="41"/>
      <c r="I1909" s="38"/>
      <c r="J1909" s="38"/>
      <c r="K1909" s="38"/>
      <c r="L1909" s="37"/>
    </row>
    <row r="1910" spans="2:12" x14ac:dyDescent="0.25">
      <c r="B1910" s="18"/>
      <c r="C1910" s="38"/>
      <c r="D1910" s="39"/>
      <c r="E1910" s="40"/>
      <c r="F1910" s="40"/>
      <c r="G1910" s="40"/>
      <c r="H1910" s="41"/>
      <c r="I1910" s="38"/>
      <c r="J1910" s="38"/>
      <c r="K1910" s="38"/>
      <c r="L1910" s="37"/>
    </row>
    <row r="1911" spans="2:12" x14ac:dyDescent="0.25">
      <c r="B1911" s="18"/>
      <c r="C1911" s="38"/>
      <c r="D1911" s="39"/>
      <c r="E1911" s="40"/>
      <c r="F1911" s="40"/>
      <c r="G1911" s="40"/>
      <c r="H1911" s="41"/>
      <c r="I1911" s="38"/>
      <c r="J1911" s="38"/>
      <c r="K1911" s="38"/>
      <c r="L1911" s="37"/>
    </row>
    <row r="1912" spans="2:12" x14ac:dyDescent="0.25">
      <c r="B1912" s="18"/>
      <c r="C1912" s="38"/>
      <c r="D1912" s="39"/>
      <c r="E1912" s="40"/>
      <c r="F1912" s="40"/>
      <c r="G1912" s="40"/>
      <c r="H1912" s="41"/>
      <c r="I1912" s="38"/>
      <c r="J1912" s="38"/>
      <c r="K1912" s="38"/>
      <c r="L1912" s="37"/>
    </row>
    <row r="1913" spans="2:12" x14ac:dyDescent="0.25">
      <c r="B1913" s="18"/>
      <c r="C1913" s="38"/>
      <c r="D1913" s="39"/>
      <c r="E1913" s="40"/>
      <c r="F1913" s="40"/>
      <c r="G1913" s="40"/>
      <c r="H1913" s="41"/>
      <c r="I1913" s="38"/>
      <c r="J1913" s="38"/>
      <c r="K1913" s="38"/>
      <c r="L1913" s="37"/>
    </row>
    <row r="1914" spans="2:12" x14ac:dyDescent="0.25">
      <c r="B1914" s="18"/>
      <c r="C1914" s="38"/>
      <c r="D1914" s="39"/>
      <c r="E1914" s="40"/>
      <c r="F1914" s="40"/>
      <c r="G1914" s="40"/>
      <c r="H1914" s="41"/>
      <c r="I1914" s="38"/>
      <c r="J1914" s="38"/>
      <c r="K1914" s="38"/>
      <c r="L1914" s="37"/>
    </row>
    <row r="1915" spans="2:12" x14ac:dyDescent="0.25">
      <c r="B1915" s="18"/>
      <c r="C1915" s="38"/>
      <c r="D1915" s="39"/>
      <c r="E1915" s="40"/>
      <c r="F1915" s="40"/>
      <c r="G1915" s="40"/>
      <c r="H1915" s="41"/>
      <c r="I1915" s="38"/>
      <c r="J1915" s="38"/>
      <c r="K1915" s="38"/>
      <c r="L1915" s="37"/>
    </row>
    <row r="1916" spans="2:12" x14ac:dyDescent="0.25">
      <c r="B1916" s="18"/>
      <c r="C1916" s="38"/>
      <c r="D1916" s="39"/>
      <c r="E1916" s="40"/>
      <c r="F1916" s="40"/>
      <c r="G1916" s="40"/>
      <c r="H1916" s="41"/>
      <c r="I1916" s="38"/>
      <c r="J1916" s="38"/>
      <c r="K1916" s="38"/>
      <c r="L1916" s="37"/>
    </row>
    <row r="1917" spans="2:12" x14ac:dyDescent="0.25">
      <c r="B1917" s="18"/>
      <c r="C1917" s="38"/>
      <c r="D1917" s="39"/>
      <c r="E1917" s="40"/>
      <c r="F1917" s="40"/>
      <c r="G1917" s="40"/>
      <c r="H1917" s="41"/>
      <c r="I1917" s="38"/>
      <c r="J1917" s="38"/>
      <c r="K1917" s="38"/>
      <c r="L1917" s="37"/>
    </row>
    <row r="1918" spans="2:12" x14ac:dyDescent="0.25">
      <c r="B1918" s="18"/>
      <c r="C1918" s="38"/>
      <c r="D1918" s="39"/>
      <c r="E1918" s="40"/>
      <c r="F1918" s="40"/>
      <c r="G1918" s="40"/>
      <c r="H1918" s="41"/>
      <c r="I1918" s="38"/>
      <c r="J1918" s="38"/>
      <c r="K1918" s="38"/>
      <c r="L1918" s="37"/>
    </row>
    <row r="1919" spans="2:12" x14ac:dyDescent="0.25">
      <c r="B1919" s="18"/>
      <c r="C1919" s="38"/>
      <c r="D1919" s="39"/>
      <c r="E1919" s="40"/>
      <c r="F1919" s="40"/>
      <c r="G1919" s="40"/>
      <c r="H1919" s="41"/>
      <c r="I1919" s="38"/>
      <c r="J1919" s="38"/>
      <c r="K1919" s="38"/>
      <c r="L1919" s="37"/>
    </row>
    <row r="1920" spans="2:12" x14ac:dyDescent="0.25">
      <c r="B1920" s="18"/>
      <c r="C1920" s="38"/>
      <c r="D1920" s="39"/>
      <c r="E1920" s="40"/>
      <c r="F1920" s="40"/>
      <c r="G1920" s="40"/>
      <c r="H1920" s="41"/>
      <c r="I1920" s="38"/>
      <c r="J1920" s="38"/>
      <c r="K1920" s="38"/>
      <c r="L1920" s="37"/>
    </row>
    <row r="1921" spans="2:12" x14ac:dyDescent="0.25">
      <c r="B1921" s="18"/>
      <c r="C1921" s="38"/>
      <c r="D1921" s="39"/>
      <c r="E1921" s="40"/>
      <c r="F1921" s="40"/>
      <c r="G1921" s="40"/>
      <c r="H1921" s="41"/>
      <c r="I1921" s="38"/>
      <c r="J1921" s="38"/>
      <c r="K1921" s="38"/>
      <c r="L1921" s="37"/>
    </row>
    <row r="1922" spans="2:12" x14ac:dyDescent="0.25">
      <c r="B1922" s="18"/>
      <c r="C1922" s="38"/>
      <c r="D1922" s="39"/>
      <c r="E1922" s="40"/>
      <c r="F1922" s="40"/>
      <c r="G1922" s="40"/>
      <c r="H1922" s="41"/>
      <c r="I1922" s="38"/>
      <c r="J1922" s="38"/>
      <c r="K1922" s="38"/>
      <c r="L1922" s="37"/>
    </row>
    <row r="1923" spans="2:12" x14ac:dyDescent="0.25">
      <c r="B1923" s="18"/>
      <c r="C1923" s="38"/>
      <c r="D1923" s="39"/>
      <c r="E1923" s="40"/>
      <c r="F1923" s="40"/>
      <c r="G1923" s="40"/>
      <c r="H1923" s="41"/>
      <c r="I1923" s="38"/>
      <c r="J1923" s="38"/>
      <c r="K1923" s="38"/>
      <c r="L1923" s="37"/>
    </row>
    <row r="1924" spans="2:12" x14ac:dyDescent="0.25">
      <c r="B1924" s="18"/>
      <c r="C1924" s="38"/>
      <c r="D1924" s="39"/>
      <c r="E1924" s="40"/>
      <c r="F1924" s="40"/>
      <c r="G1924" s="40"/>
      <c r="H1924" s="41"/>
      <c r="I1924" s="38"/>
      <c r="J1924" s="38"/>
      <c r="K1924" s="38"/>
      <c r="L1924" s="37"/>
    </row>
    <row r="1925" spans="2:12" x14ac:dyDescent="0.25">
      <c r="B1925" s="18"/>
      <c r="C1925" s="38"/>
      <c r="D1925" s="39"/>
      <c r="E1925" s="40"/>
      <c r="F1925" s="40"/>
      <c r="G1925" s="40"/>
      <c r="H1925" s="41"/>
      <c r="I1925" s="38"/>
      <c r="J1925" s="38"/>
      <c r="K1925" s="38"/>
      <c r="L1925" s="37"/>
    </row>
    <row r="1926" spans="2:12" x14ac:dyDescent="0.25">
      <c r="B1926" s="18"/>
      <c r="C1926" s="38"/>
      <c r="D1926" s="39"/>
      <c r="E1926" s="40"/>
      <c r="F1926" s="40"/>
      <c r="G1926" s="40"/>
      <c r="H1926" s="41"/>
      <c r="I1926" s="38"/>
      <c r="J1926" s="38"/>
      <c r="K1926" s="38"/>
      <c r="L1926" s="37"/>
    </row>
    <row r="1927" spans="2:12" x14ac:dyDescent="0.25">
      <c r="B1927" s="18"/>
      <c r="C1927" s="38"/>
      <c r="D1927" s="39"/>
      <c r="E1927" s="40"/>
      <c r="F1927" s="40"/>
      <c r="G1927" s="40"/>
      <c r="H1927" s="41"/>
      <c r="I1927" s="38"/>
      <c r="J1927" s="38"/>
      <c r="K1927" s="38"/>
      <c r="L1927" s="37"/>
    </row>
    <row r="1928" spans="2:12" x14ac:dyDescent="0.25">
      <c r="B1928" s="18"/>
      <c r="C1928" s="38"/>
      <c r="D1928" s="39"/>
      <c r="E1928" s="40"/>
      <c r="F1928" s="40"/>
      <c r="G1928" s="40"/>
      <c r="H1928" s="41"/>
      <c r="I1928" s="38"/>
      <c r="J1928" s="38"/>
      <c r="K1928" s="38"/>
      <c r="L1928" s="37"/>
    </row>
    <row r="1929" spans="2:12" x14ac:dyDescent="0.25">
      <c r="B1929" s="18"/>
      <c r="C1929" s="38"/>
      <c r="D1929" s="39"/>
      <c r="E1929" s="40"/>
      <c r="F1929" s="40"/>
      <c r="G1929" s="40"/>
      <c r="H1929" s="41"/>
      <c r="I1929" s="38"/>
      <c r="J1929" s="38"/>
      <c r="K1929" s="38"/>
      <c r="L1929" s="37"/>
    </row>
    <row r="1930" spans="2:12" x14ac:dyDescent="0.25">
      <c r="B1930" s="18"/>
      <c r="C1930" s="38"/>
      <c r="D1930" s="39"/>
      <c r="E1930" s="40"/>
      <c r="F1930" s="40"/>
      <c r="G1930" s="40"/>
      <c r="H1930" s="41"/>
      <c r="I1930" s="38"/>
      <c r="J1930" s="38"/>
      <c r="K1930" s="38"/>
      <c r="L1930" s="37"/>
    </row>
    <row r="1931" spans="2:12" x14ac:dyDescent="0.25">
      <c r="B1931" s="18"/>
      <c r="C1931" s="38"/>
      <c r="D1931" s="39"/>
      <c r="E1931" s="40"/>
      <c r="F1931" s="40"/>
      <c r="G1931" s="40"/>
      <c r="H1931" s="41"/>
      <c r="I1931" s="38"/>
      <c r="J1931" s="38"/>
      <c r="K1931" s="38"/>
      <c r="L1931" s="37"/>
    </row>
    <row r="1932" spans="2:12" x14ac:dyDescent="0.25">
      <c r="B1932" s="18"/>
      <c r="C1932" s="38"/>
      <c r="D1932" s="39"/>
      <c r="E1932" s="40"/>
      <c r="F1932" s="40"/>
      <c r="G1932" s="40"/>
      <c r="H1932" s="41"/>
      <c r="I1932" s="38"/>
      <c r="J1932" s="38"/>
      <c r="K1932" s="38"/>
      <c r="L1932" s="37"/>
    </row>
    <row r="1933" spans="2:12" x14ac:dyDescent="0.25">
      <c r="B1933" s="18"/>
      <c r="C1933" s="38"/>
      <c r="D1933" s="39"/>
      <c r="E1933" s="40"/>
      <c r="F1933" s="40"/>
      <c r="G1933" s="40"/>
      <c r="H1933" s="41"/>
      <c r="I1933" s="38"/>
      <c r="J1933" s="38"/>
      <c r="K1933" s="38"/>
      <c r="L1933" s="37"/>
    </row>
    <row r="1934" spans="2:12" x14ac:dyDescent="0.25">
      <c r="B1934" s="18"/>
      <c r="C1934" s="38"/>
      <c r="D1934" s="39"/>
      <c r="E1934" s="40"/>
      <c r="F1934" s="40"/>
      <c r="G1934" s="40"/>
      <c r="H1934" s="41"/>
      <c r="I1934" s="38"/>
      <c r="J1934" s="38"/>
      <c r="K1934" s="38"/>
      <c r="L1934" s="37"/>
    </row>
    <row r="1935" spans="2:12" x14ac:dyDescent="0.25">
      <c r="B1935" s="18"/>
      <c r="C1935" s="38"/>
      <c r="D1935" s="39"/>
      <c r="E1935" s="40"/>
      <c r="F1935" s="40"/>
      <c r="G1935" s="40"/>
      <c r="H1935" s="41"/>
      <c r="I1935" s="38"/>
      <c r="J1935" s="38"/>
      <c r="K1935" s="38"/>
      <c r="L1935" s="37"/>
    </row>
    <row r="1936" spans="2:12" x14ac:dyDescent="0.25">
      <c r="B1936" s="18"/>
      <c r="C1936" s="38"/>
      <c r="D1936" s="39"/>
      <c r="E1936" s="40"/>
      <c r="F1936" s="40"/>
      <c r="G1936" s="40"/>
      <c r="H1936" s="41"/>
      <c r="I1936" s="38"/>
      <c r="J1936" s="38"/>
      <c r="K1936" s="38"/>
      <c r="L1936" s="37"/>
    </row>
    <row r="1937" spans="2:12" x14ac:dyDescent="0.25">
      <c r="B1937" s="18"/>
      <c r="C1937" s="38"/>
      <c r="D1937" s="39"/>
      <c r="E1937" s="40"/>
      <c r="F1937" s="40"/>
      <c r="G1937" s="40"/>
      <c r="H1937" s="41"/>
      <c r="I1937" s="38"/>
      <c r="J1937" s="38"/>
      <c r="K1937" s="38"/>
      <c r="L1937" s="37"/>
    </row>
    <row r="1938" spans="2:12" x14ac:dyDescent="0.25">
      <c r="B1938" s="18"/>
      <c r="C1938" s="38"/>
      <c r="D1938" s="39"/>
      <c r="E1938" s="40"/>
      <c r="F1938" s="40"/>
      <c r="G1938" s="40"/>
      <c r="H1938" s="41"/>
      <c r="I1938" s="38"/>
      <c r="J1938" s="38"/>
      <c r="K1938" s="38"/>
      <c r="L1938" s="37"/>
    </row>
    <row r="1939" spans="2:12" x14ac:dyDescent="0.25">
      <c r="B1939" s="18"/>
      <c r="C1939" s="38"/>
      <c r="D1939" s="39"/>
      <c r="E1939" s="40"/>
      <c r="F1939" s="40"/>
      <c r="G1939" s="40"/>
      <c r="H1939" s="41"/>
      <c r="I1939" s="38"/>
      <c r="J1939" s="38"/>
      <c r="K1939" s="38"/>
      <c r="L1939" s="37"/>
    </row>
    <row r="1940" spans="2:12" x14ac:dyDescent="0.25">
      <c r="B1940" s="18"/>
      <c r="C1940" s="38"/>
      <c r="D1940" s="39"/>
      <c r="E1940" s="40"/>
      <c r="F1940" s="40"/>
      <c r="G1940" s="40"/>
      <c r="H1940" s="41"/>
      <c r="I1940" s="38"/>
      <c r="J1940" s="38"/>
      <c r="K1940" s="38"/>
      <c r="L1940" s="37"/>
    </row>
    <row r="1941" spans="2:12" x14ac:dyDescent="0.25">
      <c r="B1941" s="18"/>
      <c r="C1941" s="38"/>
      <c r="D1941" s="39"/>
      <c r="E1941" s="40"/>
      <c r="F1941" s="40"/>
      <c r="G1941" s="40"/>
      <c r="H1941" s="41"/>
      <c r="I1941" s="38"/>
      <c r="J1941" s="38"/>
      <c r="K1941" s="38"/>
      <c r="L1941" s="37"/>
    </row>
    <row r="1942" spans="2:12" x14ac:dyDescent="0.25">
      <c r="B1942" s="18"/>
      <c r="C1942" s="38"/>
      <c r="D1942" s="39"/>
      <c r="E1942" s="40"/>
      <c r="F1942" s="40"/>
      <c r="G1942" s="40"/>
      <c r="H1942" s="41"/>
      <c r="I1942" s="38"/>
      <c r="J1942" s="38"/>
      <c r="K1942" s="38"/>
      <c r="L1942" s="37"/>
    </row>
    <row r="1943" spans="2:12" x14ac:dyDescent="0.25">
      <c r="B1943" s="18"/>
      <c r="C1943" s="38"/>
      <c r="D1943" s="39"/>
      <c r="E1943" s="40"/>
      <c r="F1943" s="40"/>
      <c r="G1943" s="40"/>
      <c r="H1943" s="41"/>
      <c r="I1943" s="38"/>
      <c r="J1943" s="38"/>
      <c r="K1943" s="38"/>
      <c r="L1943" s="37"/>
    </row>
    <row r="1944" spans="2:12" x14ac:dyDescent="0.25">
      <c r="B1944" s="18"/>
      <c r="C1944" s="38"/>
      <c r="D1944" s="39"/>
      <c r="E1944" s="40"/>
      <c r="F1944" s="40"/>
      <c r="G1944" s="40"/>
      <c r="H1944" s="41"/>
      <c r="I1944" s="38"/>
      <c r="J1944" s="38"/>
      <c r="K1944" s="38"/>
      <c r="L1944" s="37"/>
    </row>
    <row r="1945" spans="2:12" x14ac:dyDescent="0.25">
      <c r="B1945" s="18"/>
      <c r="C1945" s="38"/>
      <c r="D1945" s="39"/>
      <c r="E1945" s="40"/>
      <c r="F1945" s="40"/>
      <c r="G1945" s="40"/>
      <c r="H1945" s="41"/>
      <c r="I1945" s="38"/>
      <c r="J1945" s="38"/>
      <c r="K1945" s="38"/>
      <c r="L1945" s="37"/>
    </row>
    <row r="1946" spans="2:12" x14ac:dyDescent="0.25">
      <c r="B1946" s="18"/>
      <c r="C1946" s="38"/>
      <c r="D1946" s="39"/>
      <c r="E1946" s="40"/>
      <c r="F1946" s="40"/>
      <c r="G1946" s="40"/>
      <c r="H1946" s="41"/>
      <c r="I1946" s="38"/>
      <c r="J1946" s="38"/>
      <c r="K1946" s="38"/>
      <c r="L1946" s="37"/>
    </row>
    <row r="1947" spans="2:12" x14ac:dyDescent="0.25">
      <c r="B1947" s="18"/>
      <c r="C1947" s="38"/>
      <c r="D1947" s="39"/>
      <c r="E1947" s="40"/>
      <c r="F1947" s="40"/>
      <c r="G1947" s="40"/>
      <c r="H1947" s="41"/>
      <c r="I1947" s="38"/>
      <c r="J1947" s="38"/>
      <c r="K1947" s="38"/>
      <c r="L1947" s="37"/>
    </row>
    <row r="1948" spans="2:12" x14ac:dyDescent="0.25">
      <c r="B1948" s="18"/>
      <c r="C1948" s="38"/>
      <c r="D1948" s="39"/>
      <c r="E1948" s="40"/>
      <c r="F1948" s="40"/>
      <c r="G1948" s="40"/>
      <c r="H1948" s="41"/>
      <c r="I1948" s="38"/>
      <c r="J1948" s="38"/>
      <c r="K1948" s="38"/>
      <c r="L1948" s="37"/>
    </row>
    <row r="1949" spans="2:12" x14ac:dyDescent="0.25">
      <c r="B1949" s="18"/>
      <c r="C1949" s="38"/>
      <c r="D1949" s="39"/>
      <c r="E1949" s="40"/>
      <c r="F1949" s="40"/>
      <c r="G1949" s="40"/>
      <c r="H1949" s="41"/>
      <c r="I1949" s="38"/>
      <c r="J1949" s="38"/>
      <c r="K1949" s="38"/>
      <c r="L1949" s="37"/>
    </row>
    <row r="1950" spans="2:12" x14ac:dyDescent="0.25">
      <c r="B1950" s="18"/>
      <c r="C1950" s="38"/>
      <c r="D1950" s="39"/>
      <c r="E1950" s="40"/>
      <c r="F1950" s="40"/>
      <c r="G1950" s="40"/>
      <c r="H1950" s="41"/>
      <c r="I1950" s="38"/>
      <c r="J1950" s="38"/>
      <c r="K1950" s="38"/>
      <c r="L1950" s="37"/>
    </row>
    <row r="1951" spans="2:12" x14ac:dyDescent="0.25">
      <c r="B1951" s="18"/>
      <c r="C1951" s="38"/>
      <c r="D1951" s="39"/>
      <c r="E1951" s="40"/>
      <c r="F1951" s="40"/>
      <c r="G1951" s="40"/>
      <c r="H1951" s="41"/>
      <c r="I1951" s="38"/>
      <c r="J1951" s="38"/>
      <c r="K1951" s="38"/>
      <c r="L1951" s="37"/>
    </row>
    <row r="1952" spans="2:12" x14ac:dyDescent="0.25">
      <c r="B1952" s="18"/>
      <c r="C1952" s="38"/>
      <c r="D1952" s="39"/>
      <c r="E1952" s="40"/>
      <c r="F1952" s="40"/>
      <c r="G1952" s="40"/>
      <c r="H1952" s="41"/>
      <c r="I1952" s="38"/>
      <c r="J1952" s="38"/>
      <c r="K1952" s="38"/>
      <c r="L1952" s="37"/>
    </row>
    <row r="1953" spans="2:12" x14ac:dyDescent="0.25">
      <c r="B1953" s="18"/>
      <c r="C1953" s="38"/>
      <c r="D1953" s="39"/>
      <c r="E1953" s="40"/>
      <c r="F1953" s="40"/>
      <c r="G1953" s="40"/>
      <c r="H1953" s="41"/>
      <c r="I1953" s="38"/>
      <c r="J1953" s="38"/>
      <c r="K1953" s="38"/>
      <c r="L1953" s="37"/>
    </row>
    <row r="1954" spans="2:12" x14ac:dyDescent="0.25">
      <c r="B1954" s="18"/>
      <c r="C1954" s="38"/>
      <c r="D1954" s="39"/>
      <c r="E1954" s="40"/>
      <c r="F1954" s="40"/>
      <c r="G1954" s="40"/>
      <c r="H1954" s="41"/>
      <c r="I1954" s="38"/>
      <c r="J1954" s="38"/>
      <c r="K1954" s="38"/>
      <c r="L1954" s="37"/>
    </row>
    <row r="1955" spans="2:12" x14ac:dyDescent="0.25">
      <c r="B1955" s="18"/>
      <c r="C1955" s="38"/>
      <c r="D1955" s="39"/>
      <c r="E1955" s="40"/>
      <c r="F1955" s="40"/>
      <c r="G1955" s="40"/>
      <c r="H1955" s="41"/>
      <c r="I1955" s="38"/>
      <c r="J1955" s="38"/>
      <c r="K1955" s="38"/>
      <c r="L1955" s="37"/>
    </row>
    <row r="1956" spans="2:12" x14ac:dyDescent="0.25">
      <c r="B1956" s="18"/>
      <c r="C1956" s="38"/>
      <c r="D1956" s="39"/>
      <c r="E1956" s="40"/>
      <c r="F1956" s="40"/>
      <c r="G1956" s="40"/>
      <c r="H1956" s="41"/>
      <c r="I1956" s="38"/>
      <c r="J1956" s="38"/>
      <c r="K1956" s="38"/>
      <c r="L1956" s="37"/>
    </row>
    <row r="1957" spans="2:12" x14ac:dyDescent="0.25">
      <c r="B1957" s="18"/>
      <c r="C1957" s="38"/>
      <c r="D1957" s="39"/>
      <c r="E1957" s="40"/>
      <c r="F1957" s="40"/>
      <c r="G1957" s="40"/>
      <c r="H1957" s="41"/>
      <c r="I1957" s="38"/>
      <c r="J1957" s="38"/>
      <c r="K1957" s="38"/>
      <c r="L1957" s="37"/>
    </row>
    <row r="1958" spans="2:12" x14ac:dyDescent="0.25">
      <c r="B1958" s="18"/>
      <c r="C1958" s="38"/>
      <c r="D1958" s="39"/>
      <c r="E1958" s="40"/>
      <c r="F1958" s="40"/>
      <c r="G1958" s="40"/>
      <c r="H1958" s="41"/>
      <c r="I1958" s="38"/>
      <c r="J1958" s="38"/>
      <c r="K1958" s="38"/>
      <c r="L1958" s="37"/>
    </row>
    <row r="1959" spans="2:12" x14ac:dyDescent="0.25">
      <c r="B1959" s="18"/>
      <c r="C1959" s="38"/>
      <c r="D1959" s="39"/>
      <c r="E1959" s="40"/>
      <c r="F1959" s="40"/>
      <c r="G1959" s="40"/>
      <c r="H1959" s="41"/>
      <c r="I1959" s="38"/>
      <c r="J1959" s="38"/>
      <c r="K1959" s="38"/>
      <c r="L1959" s="37"/>
    </row>
    <row r="1960" spans="2:12" x14ac:dyDescent="0.25">
      <c r="B1960" s="18"/>
      <c r="C1960" s="38"/>
      <c r="D1960" s="39"/>
      <c r="E1960" s="40"/>
      <c r="F1960" s="40"/>
      <c r="G1960" s="40"/>
      <c r="H1960" s="41"/>
      <c r="I1960" s="38"/>
      <c r="J1960" s="38"/>
      <c r="K1960" s="38"/>
      <c r="L1960" s="37"/>
    </row>
    <row r="1961" spans="2:12" x14ac:dyDescent="0.25">
      <c r="B1961" s="18"/>
      <c r="C1961" s="38"/>
      <c r="D1961" s="39"/>
      <c r="E1961" s="40"/>
      <c r="F1961" s="40"/>
      <c r="G1961" s="40"/>
      <c r="H1961" s="41"/>
      <c r="I1961" s="38"/>
      <c r="J1961" s="38"/>
      <c r="K1961" s="38"/>
      <c r="L1961" s="37"/>
    </row>
    <row r="1962" spans="2:12" x14ac:dyDescent="0.25">
      <c r="B1962" s="18"/>
      <c r="C1962" s="38"/>
      <c r="D1962" s="39"/>
      <c r="E1962" s="40"/>
      <c r="F1962" s="40"/>
      <c r="G1962" s="40"/>
      <c r="H1962" s="41"/>
      <c r="I1962" s="38"/>
      <c r="J1962" s="38"/>
      <c r="K1962" s="38"/>
      <c r="L1962" s="37"/>
    </row>
    <row r="1963" spans="2:12" x14ac:dyDescent="0.25">
      <c r="B1963" s="18"/>
      <c r="C1963" s="38"/>
      <c r="D1963" s="39"/>
      <c r="E1963" s="40"/>
      <c r="F1963" s="40"/>
      <c r="G1963" s="40"/>
      <c r="H1963" s="41"/>
      <c r="I1963" s="38"/>
      <c r="J1963" s="38"/>
      <c r="K1963" s="38"/>
      <c r="L1963" s="37"/>
    </row>
    <row r="1964" spans="2:12" x14ac:dyDescent="0.25">
      <c r="B1964" s="18"/>
      <c r="C1964" s="38"/>
      <c r="D1964" s="39"/>
      <c r="E1964" s="40"/>
      <c r="F1964" s="40"/>
      <c r="G1964" s="40"/>
      <c r="H1964" s="41"/>
      <c r="I1964" s="38"/>
      <c r="J1964" s="38"/>
      <c r="K1964" s="38"/>
      <c r="L1964" s="37"/>
    </row>
    <row r="1965" spans="2:12" x14ac:dyDescent="0.25">
      <c r="B1965" s="18"/>
      <c r="C1965" s="38"/>
      <c r="D1965" s="39"/>
      <c r="E1965" s="40"/>
      <c r="F1965" s="40"/>
      <c r="G1965" s="40"/>
      <c r="H1965" s="41"/>
      <c r="I1965" s="38"/>
      <c r="J1965" s="38"/>
      <c r="K1965" s="38"/>
      <c r="L1965" s="37"/>
    </row>
    <row r="1966" spans="2:12" x14ac:dyDescent="0.25">
      <c r="B1966" s="18"/>
      <c r="C1966" s="38"/>
      <c r="D1966" s="39"/>
      <c r="E1966" s="40"/>
      <c r="F1966" s="40"/>
      <c r="G1966" s="40"/>
      <c r="H1966" s="41"/>
      <c r="I1966" s="38"/>
      <c r="J1966" s="38"/>
      <c r="K1966" s="38"/>
      <c r="L1966" s="37"/>
    </row>
    <row r="1967" spans="2:12" x14ac:dyDescent="0.25">
      <c r="B1967" s="18"/>
      <c r="C1967" s="38"/>
      <c r="D1967" s="39"/>
      <c r="E1967" s="40"/>
      <c r="F1967" s="40"/>
      <c r="G1967" s="40"/>
      <c r="H1967" s="41"/>
      <c r="I1967" s="38"/>
      <c r="J1967" s="38"/>
      <c r="K1967" s="38"/>
      <c r="L1967" s="37"/>
    </row>
    <row r="1968" spans="2:12" x14ac:dyDescent="0.25">
      <c r="B1968" s="18"/>
      <c r="C1968" s="38"/>
      <c r="D1968" s="39"/>
      <c r="E1968" s="40"/>
      <c r="F1968" s="40"/>
      <c r="G1968" s="40"/>
      <c r="H1968" s="41"/>
      <c r="I1968" s="38"/>
      <c r="J1968" s="38"/>
      <c r="K1968" s="38"/>
      <c r="L1968" s="37"/>
    </row>
    <row r="1969" spans="2:12" x14ac:dyDescent="0.25">
      <c r="B1969" s="18"/>
      <c r="C1969" s="38"/>
      <c r="D1969" s="39"/>
      <c r="E1969" s="40"/>
      <c r="F1969" s="40"/>
      <c r="G1969" s="40"/>
      <c r="H1969" s="41"/>
      <c r="I1969" s="38"/>
      <c r="J1969" s="38"/>
      <c r="K1969" s="38"/>
      <c r="L1969" s="37"/>
    </row>
    <row r="1970" spans="2:12" x14ac:dyDescent="0.25">
      <c r="B1970" s="18"/>
      <c r="C1970" s="38"/>
      <c r="D1970" s="39"/>
      <c r="E1970" s="40"/>
      <c r="F1970" s="40"/>
      <c r="G1970" s="40"/>
      <c r="H1970" s="41"/>
      <c r="I1970" s="38"/>
      <c r="J1970" s="38"/>
      <c r="K1970" s="38"/>
      <c r="L1970" s="37"/>
    </row>
    <row r="1971" spans="2:12" x14ac:dyDescent="0.25">
      <c r="B1971" s="18"/>
      <c r="C1971" s="38"/>
      <c r="D1971" s="39"/>
      <c r="E1971" s="40"/>
      <c r="F1971" s="40"/>
      <c r="G1971" s="40"/>
      <c r="H1971" s="41"/>
      <c r="I1971" s="38"/>
      <c r="J1971" s="38"/>
      <c r="K1971" s="38"/>
      <c r="L1971" s="37"/>
    </row>
    <row r="1972" spans="2:12" x14ac:dyDescent="0.25">
      <c r="B1972" s="18"/>
      <c r="C1972" s="38"/>
      <c r="D1972" s="39"/>
      <c r="E1972" s="40"/>
      <c r="F1972" s="40"/>
      <c r="G1972" s="40"/>
      <c r="H1972" s="41"/>
      <c r="I1972" s="38"/>
      <c r="J1972" s="38"/>
      <c r="K1972" s="38"/>
      <c r="L1972" s="37"/>
    </row>
    <row r="1973" spans="2:12" x14ac:dyDescent="0.25">
      <c r="B1973" s="18"/>
      <c r="C1973" s="38"/>
      <c r="D1973" s="39"/>
      <c r="E1973" s="40"/>
      <c r="F1973" s="40"/>
      <c r="G1973" s="40"/>
      <c r="H1973" s="41"/>
      <c r="I1973" s="38"/>
      <c r="J1973" s="38"/>
      <c r="K1973" s="38"/>
      <c r="L1973" s="37"/>
    </row>
    <row r="1974" spans="2:12" x14ac:dyDescent="0.25">
      <c r="B1974" s="18"/>
      <c r="C1974" s="38"/>
      <c r="D1974" s="39"/>
      <c r="E1974" s="40"/>
      <c r="F1974" s="40"/>
      <c r="G1974" s="40"/>
      <c r="H1974" s="41"/>
      <c r="I1974" s="38"/>
      <c r="J1974" s="38"/>
      <c r="K1974" s="38"/>
      <c r="L1974" s="37"/>
    </row>
    <row r="1975" spans="2:12" x14ac:dyDescent="0.25">
      <c r="B1975" s="18"/>
      <c r="C1975" s="38"/>
      <c r="D1975" s="39"/>
      <c r="E1975" s="40"/>
      <c r="F1975" s="40"/>
      <c r="G1975" s="40"/>
      <c r="H1975" s="41"/>
      <c r="I1975" s="38"/>
      <c r="J1975" s="38"/>
      <c r="K1975" s="38"/>
      <c r="L1975" s="37"/>
    </row>
    <row r="1976" spans="2:12" x14ac:dyDescent="0.25">
      <c r="B1976" s="18"/>
      <c r="C1976" s="38"/>
      <c r="D1976" s="39"/>
      <c r="E1976" s="40"/>
      <c r="F1976" s="40"/>
      <c r="G1976" s="40"/>
      <c r="H1976" s="41"/>
      <c r="I1976" s="38"/>
      <c r="J1976" s="38"/>
      <c r="K1976" s="38"/>
      <c r="L1976" s="37"/>
    </row>
    <row r="1977" spans="2:12" x14ac:dyDescent="0.25">
      <c r="B1977" s="18"/>
      <c r="C1977" s="38"/>
      <c r="D1977" s="39"/>
      <c r="E1977" s="40"/>
      <c r="F1977" s="40"/>
      <c r="G1977" s="40"/>
      <c r="H1977" s="41"/>
      <c r="I1977" s="38"/>
      <c r="J1977" s="38"/>
      <c r="K1977" s="38"/>
      <c r="L1977" s="37"/>
    </row>
    <row r="1978" spans="2:12" x14ac:dyDescent="0.25">
      <c r="B1978" s="18"/>
      <c r="C1978" s="38"/>
      <c r="D1978" s="39"/>
      <c r="E1978" s="40"/>
      <c r="F1978" s="40"/>
      <c r="G1978" s="40"/>
      <c r="H1978" s="41"/>
      <c r="I1978" s="38"/>
      <c r="J1978" s="38"/>
      <c r="K1978" s="38"/>
      <c r="L1978" s="37"/>
    </row>
    <row r="1979" spans="2:12" x14ac:dyDescent="0.25">
      <c r="B1979" s="18"/>
      <c r="C1979" s="38"/>
      <c r="D1979" s="39"/>
      <c r="E1979" s="40"/>
      <c r="F1979" s="40"/>
      <c r="G1979" s="40"/>
      <c r="H1979" s="41"/>
      <c r="I1979" s="38"/>
      <c r="J1979" s="38"/>
      <c r="K1979" s="38"/>
      <c r="L1979" s="37"/>
    </row>
    <row r="1980" spans="2:12" x14ac:dyDescent="0.25">
      <c r="B1980" s="18"/>
      <c r="C1980" s="38"/>
      <c r="D1980" s="39"/>
      <c r="E1980" s="40"/>
      <c r="F1980" s="40"/>
      <c r="G1980" s="40"/>
      <c r="H1980" s="41"/>
      <c r="I1980" s="38"/>
      <c r="J1980" s="38"/>
      <c r="K1980" s="38"/>
      <c r="L1980" s="37"/>
    </row>
    <row r="1981" spans="2:12" x14ac:dyDescent="0.25">
      <c r="B1981" s="18"/>
      <c r="C1981" s="38"/>
      <c r="D1981" s="39"/>
      <c r="E1981" s="40"/>
      <c r="F1981" s="40"/>
      <c r="G1981" s="40"/>
      <c r="H1981" s="41"/>
      <c r="I1981" s="38"/>
      <c r="J1981" s="38"/>
      <c r="K1981" s="38"/>
      <c r="L1981" s="37"/>
    </row>
    <row r="1982" spans="2:12" x14ac:dyDescent="0.25">
      <c r="B1982" s="18"/>
      <c r="C1982" s="38"/>
      <c r="D1982" s="39"/>
      <c r="E1982" s="40"/>
      <c r="F1982" s="40"/>
      <c r="G1982" s="40"/>
      <c r="H1982" s="41"/>
      <c r="I1982" s="38"/>
      <c r="J1982" s="38"/>
      <c r="K1982" s="38"/>
      <c r="L1982" s="37"/>
    </row>
    <row r="1983" spans="2:12" x14ac:dyDescent="0.25">
      <c r="B1983" s="18"/>
      <c r="C1983" s="38"/>
      <c r="D1983" s="39"/>
      <c r="E1983" s="40"/>
      <c r="F1983" s="40"/>
      <c r="G1983" s="40"/>
      <c r="H1983" s="41"/>
      <c r="I1983" s="38"/>
      <c r="J1983" s="38"/>
      <c r="K1983" s="38"/>
      <c r="L1983" s="37"/>
    </row>
    <row r="1984" spans="2:12" x14ac:dyDescent="0.25">
      <c r="B1984" s="18"/>
      <c r="C1984" s="38"/>
      <c r="D1984" s="39"/>
      <c r="E1984" s="40"/>
      <c r="F1984" s="40"/>
      <c r="G1984" s="40"/>
      <c r="H1984" s="41"/>
      <c r="I1984" s="38"/>
      <c r="J1984" s="38"/>
      <c r="K1984" s="38"/>
      <c r="L1984" s="37"/>
    </row>
    <row r="1985" spans="2:12" x14ac:dyDescent="0.25">
      <c r="B1985" s="18"/>
      <c r="C1985" s="38"/>
      <c r="D1985" s="39"/>
      <c r="E1985" s="40"/>
      <c r="F1985" s="40"/>
      <c r="G1985" s="40"/>
      <c r="H1985" s="41"/>
      <c r="I1985" s="38"/>
      <c r="J1985" s="38"/>
      <c r="K1985" s="38"/>
      <c r="L1985" s="37"/>
    </row>
    <row r="1986" spans="2:12" x14ac:dyDescent="0.25">
      <c r="B1986" s="18"/>
      <c r="C1986" s="38"/>
      <c r="D1986" s="39"/>
      <c r="E1986" s="40"/>
      <c r="F1986" s="40"/>
      <c r="G1986" s="40"/>
      <c r="H1986" s="41"/>
      <c r="I1986" s="38"/>
      <c r="J1986" s="38"/>
      <c r="K1986" s="38"/>
      <c r="L1986" s="37"/>
    </row>
    <row r="1987" spans="2:12" x14ac:dyDescent="0.25">
      <c r="B1987" s="18"/>
      <c r="C1987" s="38"/>
      <c r="D1987" s="39"/>
      <c r="E1987" s="40"/>
      <c r="F1987" s="40"/>
      <c r="G1987" s="40"/>
      <c r="H1987" s="41"/>
      <c r="I1987" s="38"/>
      <c r="J1987" s="38"/>
      <c r="K1987" s="38"/>
      <c r="L1987" s="37"/>
    </row>
    <row r="1988" spans="2:12" x14ac:dyDescent="0.25">
      <c r="B1988" s="18"/>
      <c r="C1988" s="38"/>
      <c r="D1988" s="39"/>
      <c r="E1988" s="40"/>
      <c r="F1988" s="40"/>
      <c r="G1988" s="40"/>
      <c r="H1988" s="41"/>
      <c r="I1988" s="38"/>
      <c r="J1988" s="38"/>
      <c r="K1988" s="38"/>
      <c r="L1988" s="37"/>
    </row>
    <row r="1989" spans="2:12" x14ac:dyDescent="0.25">
      <c r="B1989" s="18"/>
      <c r="C1989" s="38"/>
      <c r="D1989" s="39"/>
      <c r="E1989" s="40"/>
      <c r="F1989" s="40"/>
      <c r="G1989" s="40"/>
      <c r="H1989" s="41"/>
      <c r="I1989" s="38"/>
      <c r="J1989" s="38"/>
      <c r="K1989" s="38"/>
      <c r="L1989" s="37"/>
    </row>
    <row r="1990" spans="2:12" x14ac:dyDescent="0.25">
      <c r="B1990" s="18"/>
      <c r="C1990" s="38"/>
      <c r="D1990" s="39"/>
      <c r="E1990" s="40"/>
      <c r="F1990" s="40"/>
      <c r="G1990" s="40"/>
      <c r="H1990" s="41"/>
      <c r="I1990" s="38"/>
      <c r="J1990" s="38"/>
      <c r="K1990" s="38"/>
      <c r="L1990" s="37"/>
    </row>
    <row r="1991" spans="2:12" x14ac:dyDescent="0.25">
      <c r="B1991" s="18"/>
      <c r="C1991" s="38"/>
      <c r="D1991" s="39"/>
      <c r="E1991" s="40"/>
      <c r="F1991" s="40"/>
      <c r="G1991" s="40"/>
      <c r="H1991" s="41"/>
      <c r="I1991" s="38"/>
      <c r="J1991" s="38"/>
      <c r="K1991" s="38"/>
      <c r="L1991" s="37"/>
    </row>
    <row r="1992" spans="2:12" x14ac:dyDescent="0.25">
      <c r="B1992" s="18"/>
      <c r="C1992" s="38"/>
      <c r="D1992" s="39"/>
      <c r="E1992" s="40"/>
      <c r="F1992" s="40"/>
      <c r="G1992" s="40"/>
      <c r="H1992" s="41"/>
      <c r="I1992" s="38"/>
      <c r="J1992" s="38"/>
      <c r="K1992" s="38"/>
      <c r="L1992" s="37"/>
    </row>
    <row r="1993" spans="2:12" x14ac:dyDescent="0.25">
      <c r="B1993" s="18"/>
      <c r="C1993" s="38"/>
      <c r="D1993" s="39"/>
      <c r="E1993" s="40"/>
      <c r="F1993" s="40"/>
      <c r="G1993" s="40"/>
      <c r="H1993" s="41"/>
      <c r="I1993" s="38"/>
      <c r="J1993" s="38"/>
      <c r="K1993" s="38"/>
      <c r="L1993" s="37"/>
    </row>
    <row r="1994" spans="2:12" x14ac:dyDescent="0.25">
      <c r="B1994" s="18"/>
      <c r="C1994" s="38"/>
      <c r="D1994" s="39"/>
      <c r="E1994" s="40"/>
      <c r="F1994" s="40"/>
      <c r="G1994" s="40"/>
      <c r="H1994" s="41"/>
      <c r="I1994" s="38"/>
      <c r="J1994" s="38"/>
      <c r="K1994" s="38"/>
      <c r="L1994" s="37"/>
    </row>
    <row r="1995" spans="2:12" x14ac:dyDescent="0.25">
      <c r="B1995" s="18"/>
      <c r="C1995" s="38"/>
      <c r="D1995" s="39"/>
      <c r="E1995" s="40"/>
      <c r="F1995" s="40"/>
      <c r="G1995" s="40"/>
      <c r="H1995" s="41"/>
      <c r="I1995" s="38"/>
      <c r="J1995" s="38"/>
      <c r="K1995" s="38"/>
      <c r="L1995" s="37"/>
    </row>
    <row r="1996" spans="2:12" x14ac:dyDescent="0.25">
      <c r="B1996" s="18"/>
      <c r="C1996" s="38"/>
      <c r="D1996" s="39"/>
      <c r="E1996" s="40"/>
      <c r="F1996" s="40"/>
      <c r="G1996" s="40"/>
      <c r="H1996" s="41"/>
      <c r="I1996" s="38"/>
      <c r="J1996" s="38"/>
      <c r="K1996" s="38"/>
      <c r="L1996" s="37"/>
    </row>
    <row r="1997" spans="2:12" x14ac:dyDescent="0.25">
      <c r="B1997" s="18"/>
      <c r="C1997" s="38"/>
      <c r="D1997" s="39"/>
      <c r="E1997" s="40"/>
      <c r="F1997" s="40"/>
      <c r="G1997" s="40"/>
      <c r="H1997" s="41"/>
      <c r="I1997" s="38"/>
      <c r="J1997" s="38"/>
      <c r="K1997" s="38"/>
      <c r="L1997" s="37"/>
    </row>
    <row r="1998" spans="2:12" x14ac:dyDescent="0.25">
      <c r="B1998" s="18"/>
      <c r="C1998" s="38"/>
      <c r="D1998" s="39"/>
      <c r="E1998" s="40"/>
      <c r="F1998" s="40"/>
      <c r="G1998" s="40"/>
      <c r="H1998" s="41"/>
      <c r="I1998" s="38"/>
      <c r="J1998" s="38"/>
      <c r="K1998" s="38"/>
      <c r="L1998" s="37"/>
    </row>
    <row r="1999" spans="2:12" x14ac:dyDescent="0.25">
      <c r="B1999" s="18"/>
      <c r="C1999" s="38"/>
      <c r="D1999" s="39"/>
      <c r="E1999" s="40"/>
      <c r="F1999" s="40"/>
      <c r="G1999" s="40"/>
      <c r="H1999" s="41"/>
      <c r="I1999" s="38"/>
      <c r="J1999" s="38"/>
      <c r="K1999" s="38"/>
      <c r="L1999" s="37"/>
    </row>
    <row r="2000" spans="2:12" x14ac:dyDescent="0.25">
      <c r="B2000" s="18"/>
      <c r="C2000" s="38"/>
      <c r="D2000" s="39"/>
      <c r="E2000" s="40"/>
      <c r="F2000" s="40"/>
      <c r="G2000" s="40"/>
      <c r="H2000" s="41"/>
      <c r="I2000" s="38"/>
      <c r="J2000" s="38"/>
      <c r="K2000" s="38"/>
      <c r="L2000" s="37"/>
    </row>
    <row r="2001" spans="2:12" x14ac:dyDescent="0.25">
      <c r="B2001" s="18"/>
      <c r="C2001" s="38"/>
      <c r="D2001" s="39"/>
      <c r="E2001" s="40"/>
      <c r="F2001" s="40"/>
      <c r="G2001" s="40"/>
      <c r="H2001" s="41"/>
      <c r="I2001" s="38"/>
      <c r="J2001" s="38"/>
      <c r="K2001" s="38"/>
      <c r="L2001" s="37"/>
    </row>
    <row r="2002" spans="2:12" x14ac:dyDescent="0.25">
      <c r="B2002" s="18"/>
      <c r="C2002" s="38"/>
      <c r="D2002" s="39"/>
      <c r="E2002" s="40"/>
      <c r="F2002" s="40"/>
      <c r="G2002" s="40"/>
      <c r="H2002" s="41"/>
      <c r="I2002" s="38"/>
      <c r="J2002" s="38"/>
      <c r="K2002" s="38"/>
      <c r="L2002" s="37"/>
    </row>
    <row r="2003" spans="2:12" x14ac:dyDescent="0.25">
      <c r="B2003" s="18"/>
      <c r="C2003" s="38"/>
      <c r="D2003" s="39"/>
      <c r="E2003" s="40"/>
      <c r="F2003" s="40"/>
      <c r="G2003" s="40"/>
      <c r="H2003" s="41"/>
      <c r="I2003" s="38"/>
      <c r="J2003" s="38"/>
      <c r="K2003" s="38"/>
      <c r="L2003" s="37"/>
    </row>
    <row r="2004" spans="2:12" x14ac:dyDescent="0.25">
      <c r="B2004" s="18"/>
      <c r="C2004" s="38"/>
      <c r="D2004" s="39"/>
      <c r="E2004" s="40"/>
      <c r="F2004" s="40"/>
      <c r="G2004" s="40"/>
      <c r="H2004" s="41"/>
      <c r="I2004" s="38"/>
      <c r="J2004" s="38"/>
      <c r="K2004" s="38"/>
      <c r="L2004" s="37"/>
    </row>
    <row r="2005" spans="2:12" x14ac:dyDescent="0.25">
      <c r="B2005" s="18"/>
      <c r="C2005" s="38"/>
      <c r="D2005" s="39"/>
      <c r="E2005" s="40"/>
      <c r="F2005" s="40"/>
      <c r="G2005" s="40"/>
      <c r="H2005" s="41"/>
      <c r="I2005" s="38"/>
      <c r="J2005" s="38"/>
      <c r="K2005" s="38"/>
      <c r="L2005" s="37"/>
    </row>
    <row r="2006" spans="2:12" x14ac:dyDescent="0.25">
      <c r="B2006" s="18"/>
      <c r="C2006" s="38"/>
      <c r="D2006" s="39"/>
      <c r="E2006" s="40"/>
      <c r="F2006" s="40"/>
      <c r="G2006" s="40"/>
      <c r="H2006" s="41"/>
      <c r="I2006" s="38"/>
      <c r="J2006" s="38"/>
      <c r="K2006" s="38"/>
      <c r="L2006" s="37"/>
    </row>
    <row r="2007" spans="2:12" x14ac:dyDescent="0.25">
      <c r="B2007" s="18"/>
      <c r="C2007" s="38"/>
      <c r="D2007" s="39"/>
      <c r="E2007" s="40"/>
      <c r="F2007" s="40"/>
      <c r="G2007" s="40"/>
      <c r="H2007" s="41"/>
      <c r="I2007" s="38"/>
      <c r="J2007" s="38"/>
      <c r="K2007" s="38"/>
      <c r="L2007" s="37"/>
    </row>
    <row r="2008" spans="2:12" x14ac:dyDescent="0.25">
      <c r="B2008" s="18"/>
      <c r="C2008" s="38"/>
      <c r="D2008" s="39"/>
      <c r="E2008" s="40"/>
      <c r="F2008" s="40"/>
      <c r="G2008" s="40"/>
      <c r="H2008" s="41"/>
      <c r="I2008" s="38"/>
      <c r="J2008" s="38"/>
      <c r="K2008" s="38"/>
      <c r="L2008" s="37"/>
    </row>
    <row r="2009" spans="2:12" x14ac:dyDescent="0.25">
      <c r="B2009" s="18"/>
      <c r="C2009" s="38"/>
      <c r="D2009" s="39"/>
      <c r="E2009" s="40"/>
      <c r="F2009" s="40"/>
      <c r="G2009" s="40"/>
      <c r="H2009" s="41"/>
      <c r="I2009" s="38"/>
      <c r="J2009" s="38"/>
      <c r="K2009" s="38"/>
      <c r="L2009" s="37"/>
    </row>
    <row r="2010" spans="2:12" x14ac:dyDescent="0.25">
      <c r="B2010" s="18"/>
      <c r="C2010" s="38"/>
      <c r="D2010" s="39"/>
      <c r="E2010" s="40"/>
      <c r="F2010" s="40"/>
      <c r="G2010" s="40"/>
      <c r="H2010" s="41"/>
      <c r="I2010" s="38"/>
      <c r="J2010" s="38"/>
      <c r="K2010" s="38"/>
      <c r="L2010" s="37"/>
    </row>
    <row r="2011" spans="2:12" x14ac:dyDescent="0.25">
      <c r="B2011" s="18"/>
      <c r="C2011" s="38"/>
      <c r="D2011" s="39"/>
      <c r="E2011" s="40"/>
      <c r="F2011" s="40"/>
      <c r="G2011" s="40"/>
      <c r="H2011" s="41"/>
      <c r="I2011" s="38"/>
      <c r="J2011" s="38"/>
      <c r="K2011" s="38"/>
      <c r="L2011" s="37"/>
    </row>
    <row r="2012" spans="2:12" x14ac:dyDescent="0.25">
      <c r="B2012" s="18"/>
      <c r="C2012" s="38"/>
      <c r="D2012" s="39"/>
      <c r="E2012" s="40"/>
      <c r="F2012" s="40"/>
      <c r="G2012" s="40"/>
      <c r="H2012" s="41"/>
      <c r="I2012" s="38"/>
      <c r="J2012" s="38"/>
      <c r="K2012" s="38"/>
      <c r="L2012" s="37"/>
    </row>
    <row r="2013" spans="2:12" x14ac:dyDescent="0.25">
      <c r="B2013" s="18"/>
      <c r="C2013" s="38"/>
      <c r="D2013" s="39"/>
      <c r="E2013" s="40"/>
      <c r="F2013" s="40"/>
      <c r="G2013" s="40"/>
      <c r="H2013" s="41"/>
      <c r="I2013" s="38"/>
      <c r="J2013" s="38"/>
      <c r="K2013" s="38"/>
      <c r="L2013" s="37"/>
    </row>
    <row r="2014" spans="2:12" x14ac:dyDescent="0.25">
      <c r="B2014" s="18"/>
      <c r="C2014" s="38"/>
      <c r="D2014" s="39"/>
      <c r="E2014" s="40"/>
      <c r="F2014" s="40"/>
      <c r="G2014" s="40"/>
      <c r="H2014" s="41"/>
      <c r="I2014" s="38"/>
      <c r="J2014" s="38"/>
      <c r="K2014" s="38"/>
      <c r="L2014" s="37"/>
    </row>
    <row r="2015" spans="2:12" x14ac:dyDescent="0.25">
      <c r="B2015" s="18"/>
      <c r="C2015" s="38"/>
      <c r="D2015" s="39"/>
      <c r="E2015" s="40"/>
      <c r="F2015" s="40"/>
      <c r="G2015" s="40"/>
      <c r="H2015" s="41"/>
      <c r="I2015" s="38"/>
      <c r="J2015" s="38"/>
      <c r="K2015" s="38"/>
      <c r="L2015" s="37"/>
    </row>
    <row r="2016" spans="2:12" x14ac:dyDescent="0.25">
      <c r="B2016" s="18"/>
      <c r="C2016" s="38"/>
      <c r="D2016" s="39"/>
      <c r="E2016" s="40"/>
      <c r="F2016" s="40"/>
      <c r="G2016" s="40"/>
      <c r="H2016" s="41"/>
      <c r="I2016" s="38"/>
      <c r="J2016" s="38"/>
      <c r="K2016" s="38"/>
      <c r="L2016" s="37"/>
    </row>
    <row r="2017" spans="2:12" x14ac:dyDescent="0.25">
      <c r="B2017" s="18"/>
      <c r="C2017" s="38"/>
      <c r="D2017" s="39"/>
      <c r="E2017" s="40"/>
      <c r="F2017" s="40"/>
      <c r="G2017" s="40"/>
      <c r="H2017" s="41"/>
      <c r="I2017" s="38"/>
      <c r="J2017" s="38"/>
      <c r="K2017" s="38"/>
      <c r="L2017" s="37"/>
    </row>
    <row r="2018" spans="2:12" x14ac:dyDescent="0.25">
      <c r="B2018" s="18"/>
      <c r="C2018" s="38"/>
      <c r="D2018" s="39"/>
      <c r="E2018" s="40"/>
      <c r="F2018" s="40"/>
      <c r="G2018" s="40"/>
      <c r="H2018" s="41"/>
      <c r="I2018" s="38"/>
      <c r="J2018" s="38"/>
      <c r="K2018" s="38"/>
      <c r="L2018" s="37"/>
    </row>
    <row r="2019" spans="2:12" x14ac:dyDescent="0.25">
      <c r="B2019" s="18"/>
      <c r="C2019" s="38"/>
      <c r="D2019" s="39"/>
      <c r="E2019" s="40"/>
      <c r="F2019" s="40"/>
      <c r="G2019" s="40"/>
      <c r="H2019" s="41"/>
      <c r="I2019" s="38"/>
      <c r="J2019" s="38"/>
      <c r="K2019" s="38"/>
      <c r="L2019" s="37"/>
    </row>
    <row r="2020" spans="2:12" x14ac:dyDescent="0.25">
      <c r="B2020" s="18"/>
      <c r="C2020" s="38"/>
      <c r="D2020" s="39"/>
      <c r="E2020" s="40"/>
      <c r="F2020" s="40"/>
      <c r="G2020" s="40"/>
      <c r="H2020" s="41"/>
      <c r="I2020" s="38"/>
      <c r="J2020" s="38"/>
      <c r="K2020" s="38"/>
      <c r="L2020" s="37"/>
    </row>
    <row r="2021" spans="2:12" x14ac:dyDescent="0.25">
      <c r="B2021" s="18"/>
      <c r="C2021" s="38"/>
      <c r="D2021" s="39"/>
      <c r="E2021" s="40"/>
      <c r="F2021" s="40"/>
      <c r="G2021" s="40"/>
      <c r="H2021" s="41"/>
      <c r="I2021" s="38"/>
      <c r="J2021" s="38"/>
      <c r="K2021" s="38"/>
      <c r="L2021" s="37"/>
    </row>
    <row r="2022" spans="2:12" x14ac:dyDescent="0.25">
      <c r="B2022" s="18"/>
      <c r="C2022" s="38"/>
      <c r="D2022" s="39"/>
      <c r="E2022" s="40"/>
      <c r="F2022" s="40"/>
      <c r="G2022" s="40"/>
      <c r="H2022" s="41"/>
      <c r="I2022" s="38"/>
      <c r="J2022" s="38"/>
      <c r="K2022" s="38"/>
      <c r="L2022" s="37"/>
    </row>
    <row r="2023" spans="2:12" x14ac:dyDescent="0.25">
      <c r="B2023" s="18"/>
      <c r="C2023" s="38"/>
      <c r="D2023" s="39"/>
      <c r="E2023" s="40"/>
      <c r="F2023" s="40"/>
      <c r="G2023" s="40"/>
      <c r="H2023" s="41"/>
      <c r="I2023" s="38"/>
      <c r="J2023" s="38"/>
      <c r="K2023" s="38"/>
      <c r="L2023" s="37"/>
    </row>
    <row r="2024" spans="2:12" x14ac:dyDescent="0.25">
      <c r="B2024" s="18"/>
      <c r="C2024" s="38"/>
      <c r="D2024" s="39"/>
      <c r="E2024" s="40"/>
      <c r="F2024" s="40"/>
      <c r="G2024" s="40"/>
      <c r="H2024" s="41"/>
      <c r="I2024" s="38"/>
      <c r="J2024" s="38"/>
      <c r="K2024" s="38"/>
      <c r="L2024" s="37"/>
    </row>
    <row r="2025" spans="2:12" x14ac:dyDescent="0.25">
      <c r="B2025" s="18"/>
      <c r="C2025" s="38"/>
      <c r="D2025" s="39"/>
      <c r="E2025" s="40"/>
      <c r="F2025" s="40"/>
      <c r="G2025" s="40"/>
      <c r="H2025" s="41"/>
      <c r="I2025" s="38"/>
      <c r="J2025" s="38"/>
      <c r="K2025" s="38"/>
      <c r="L2025" s="37"/>
    </row>
    <row r="2026" spans="2:12" x14ac:dyDescent="0.25">
      <c r="B2026" s="18"/>
      <c r="C2026" s="38"/>
      <c r="D2026" s="39"/>
      <c r="E2026" s="40"/>
      <c r="F2026" s="40"/>
      <c r="G2026" s="40"/>
      <c r="H2026" s="41"/>
      <c r="I2026" s="38"/>
      <c r="J2026" s="38"/>
      <c r="K2026" s="38"/>
      <c r="L2026" s="37"/>
    </row>
    <row r="2027" spans="2:12" x14ac:dyDescent="0.25">
      <c r="B2027" s="18"/>
      <c r="C2027" s="38"/>
      <c r="D2027" s="39"/>
      <c r="E2027" s="40"/>
      <c r="F2027" s="40"/>
      <c r="G2027" s="40"/>
      <c r="H2027" s="41"/>
      <c r="I2027" s="38"/>
      <c r="J2027" s="38"/>
      <c r="K2027" s="38"/>
      <c r="L2027" s="37"/>
    </row>
    <row r="2028" spans="2:12" x14ac:dyDescent="0.25">
      <c r="B2028" s="18"/>
      <c r="C2028" s="38"/>
      <c r="D2028" s="39"/>
      <c r="E2028" s="40"/>
      <c r="F2028" s="40"/>
      <c r="G2028" s="40"/>
      <c r="H2028" s="41"/>
      <c r="I2028" s="38"/>
      <c r="J2028" s="38"/>
      <c r="K2028" s="38"/>
      <c r="L2028" s="37"/>
    </row>
    <row r="2029" spans="2:12" x14ac:dyDescent="0.25">
      <c r="B2029" s="18"/>
      <c r="C2029" s="38"/>
      <c r="D2029" s="39"/>
      <c r="E2029" s="40"/>
      <c r="F2029" s="40"/>
      <c r="G2029" s="40"/>
      <c r="H2029" s="41"/>
      <c r="I2029" s="38"/>
      <c r="J2029" s="38"/>
      <c r="K2029" s="38"/>
      <c r="L2029" s="37"/>
    </row>
    <row r="2030" spans="2:12" x14ac:dyDescent="0.25">
      <c r="B2030" s="18"/>
      <c r="C2030" s="38"/>
      <c r="D2030" s="39"/>
      <c r="E2030" s="40"/>
      <c r="F2030" s="40"/>
      <c r="G2030" s="40"/>
      <c r="H2030" s="41"/>
      <c r="I2030" s="38"/>
      <c r="J2030" s="38"/>
      <c r="K2030" s="38"/>
      <c r="L2030" s="37"/>
    </row>
    <row r="2031" spans="2:12" x14ac:dyDescent="0.25">
      <c r="B2031" s="18"/>
      <c r="C2031" s="38"/>
      <c r="D2031" s="39"/>
      <c r="E2031" s="40"/>
      <c r="F2031" s="40"/>
      <c r="G2031" s="40"/>
      <c r="H2031" s="41"/>
      <c r="I2031" s="38"/>
      <c r="J2031" s="38"/>
      <c r="K2031" s="38"/>
      <c r="L2031" s="37"/>
    </row>
    <row r="2032" spans="2:12" x14ac:dyDescent="0.25">
      <c r="B2032" s="18"/>
      <c r="C2032" s="38"/>
      <c r="D2032" s="39"/>
      <c r="E2032" s="40"/>
      <c r="F2032" s="40"/>
      <c r="G2032" s="40"/>
      <c r="H2032" s="41"/>
      <c r="I2032" s="38"/>
      <c r="J2032" s="38"/>
      <c r="K2032" s="38"/>
      <c r="L2032" s="37"/>
    </row>
    <row r="2033" spans="2:12" x14ac:dyDescent="0.25">
      <c r="B2033" s="18"/>
      <c r="C2033" s="38"/>
      <c r="D2033" s="39"/>
      <c r="E2033" s="40"/>
      <c r="F2033" s="40"/>
      <c r="G2033" s="40"/>
      <c r="H2033" s="41"/>
      <c r="I2033" s="38"/>
      <c r="J2033" s="38"/>
      <c r="K2033" s="38"/>
      <c r="L2033" s="37"/>
    </row>
    <row r="2034" spans="2:12" x14ac:dyDescent="0.25">
      <c r="B2034" s="18"/>
      <c r="C2034" s="38"/>
      <c r="D2034" s="39"/>
      <c r="E2034" s="40"/>
      <c r="F2034" s="40"/>
      <c r="G2034" s="40"/>
      <c r="H2034" s="41"/>
      <c r="I2034" s="38"/>
      <c r="J2034" s="38"/>
      <c r="K2034" s="38"/>
      <c r="L2034" s="37"/>
    </row>
    <row r="2035" spans="2:12" x14ac:dyDescent="0.25">
      <c r="B2035" s="18"/>
      <c r="C2035" s="38"/>
      <c r="D2035" s="39"/>
      <c r="E2035" s="40"/>
      <c r="F2035" s="40"/>
      <c r="G2035" s="40"/>
      <c r="H2035" s="41"/>
      <c r="I2035" s="38"/>
      <c r="J2035" s="38"/>
      <c r="K2035" s="38"/>
      <c r="L2035" s="37"/>
    </row>
    <row r="2036" spans="2:12" x14ac:dyDescent="0.25">
      <c r="B2036" s="18"/>
      <c r="C2036" s="38"/>
      <c r="D2036" s="39"/>
      <c r="E2036" s="40"/>
      <c r="F2036" s="40"/>
      <c r="G2036" s="40"/>
      <c r="H2036" s="41"/>
      <c r="I2036" s="38"/>
      <c r="J2036" s="38"/>
      <c r="K2036" s="38"/>
      <c r="L2036" s="37"/>
    </row>
    <row r="2037" spans="2:12" x14ac:dyDescent="0.25">
      <c r="B2037" s="18"/>
      <c r="C2037" s="38"/>
      <c r="D2037" s="39"/>
      <c r="E2037" s="40"/>
      <c r="F2037" s="40"/>
      <c r="G2037" s="40"/>
      <c r="H2037" s="41"/>
      <c r="I2037" s="38"/>
      <c r="J2037" s="38"/>
      <c r="K2037" s="38"/>
      <c r="L2037" s="37"/>
    </row>
    <row r="2038" spans="2:12" x14ac:dyDescent="0.25">
      <c r="B2038" s="18"/>
      <c r="C2038" s="38"/>
      <c r="D2038" s="39"/>
      <c r="E2038" s="40"/>
      <c r="F2038" s="40"/>
      <c r="G2038" s="40"/>
      <c r="H2038" s="41"/>
      <c r="I2038" s="38"/>
      <c r="J2038" s="38"/>
      <c r="K2038" s="38"/>
      <c r="L2038" s="37"/>
    </row>
    <row r="2039" spans="2:12" x14ac:dyDescent="0.25">
      <c r="B2039" s="18"/>
      <c r="C2039" s="38"/>
      <c r="D2039" s="39"/>
      <c r="E2039" s="40"/>
      <c r="F2039" s="40"/>
      <c r="G2039" s="40"/>
      <c r="H2039" s="41"/>
      <c r="I2039" s="38"/>
      <c r="J2039" s="38"/>
      <c r="K2039" s="38"/>
      <c r="L2039" s="37"/>
    </row>
    <row r="2040" spans="2:12" x14ac:dyDescent="0.25">
      <c r="B2040" s="18"/>
      <c r="C2040" s="38"/>
      <c r="D2040" s="39"/>
      <c r="E2040" s="40"/>
      <c r="F2040" s="40"/>
      <c r="G2040" s="40"/>
      <c r="H2040" s="41"/>
      <c r="I2040" s="38"/>
      <c r="J2040" s="38"/>
      <c r="K2040" s="38"/>
      <c r="L2040" s="37"/>
    </row>
    <row r="2041" spans="2:12" x14ac:dyDescent="0.25">
      <c r="B2041" s="18"/>
      <c r="C2041" s="38"/>
      <c r="D2041" s="39"/>
      <c r="E2041" s="40"/>
      <c r="F2041" s="40"/>
      <c r="G2041" s="40"/>
      <c r="H2041" s="41"/>
      <c r="I2041" s="38"/>
      <c r="J2041" s="38"/>
      <c r="K2041" s="38"/>
      <c r="L2041" s="37"/>
    </row>
    <row r="2042" spans="2:12" x14ac:dyDescent="0.25">
      <c r="B2042" s="18"/>
      <c r="C2042" s="38"/>
      <c r="D2042" s="39"/>
      <c r="E2042" s="40"/>
      <c r="F2042" s="40"/>
      <c r="G2042" s="40"/>
      <c r="H2042" s="41"/>
      <c r="I2042" s="38"/>
      <c r="J2042" s="38"/>
      <c r="K2042" s="38"/>
      <c r="L2042" s="37"/>
    </row>
    <row r="2043" spans="2:12" x14ac:dyDescent="0.25">
      <c r="B2043" s="18"/>
      <c r="C2043" s="38"/>
      <c r="D2043" s="39"/>
      <c r="E2043" s="40"/>
      <c r="F2043" s="40"/>
      <c r="G2043" s="40"/>
      <c r="H2043" s="41"/>
      <c r="I2043" s="38"/>
      <c r="J2043" s="38"/>
      <c r="K2043" s="38"/>
      <c r="L2043" s="37"/>
    </row>
    <row r="2044" spans="2:12" x14ac:dyDescent="0.25">
      <c r="B2044" s="18"/>
      <c r="C2044" s="38"/>
      <c r="D2044" s="39"/>
      <c r="E2044" s="40"/>
      <c r="F2044" s="40"/>
      <c r="G2044" s="40"/>
      <c r="H2044" s="41"/>
      <c r="I2044" s="38"/>
      <c r="J2044" s="38"/>
      <c r="K2044" s="38"/>
      <c r="L2044" s="37"/>
    </row>
    <row r="2045" spans="2:12" x14ac:dyDescent="0.25">
      <c r="B2045" s="18"/>
      <c r="C2045" s="38"/>
      <c r="D2045" s="39"/>
      <c r="E2045" s="40"/>
      <c r="F2045" s="40"/>
      <c r="G2045" s="40"/>
      <c r="H2045" s="41"/>
      <c r="I2045" s="38"/>
      <c r="J2045" s="38"/>
      <c r="K2045" s="38"/>
      <c r="L2045" s="37"/>
    </row>
    <row r="2046" spans="2:12" x14ac:dyDescent="0.25">
      <c r="B2046" s="18"/>
      <c r="C2046" s="38"/>
      <c r="D2046" s="39"/>
      <c r="E2046" s="40"/>
      <c r="F2046" s="40"/>
      <c r="G2046" s="40"/>
      <c r="H2046" s="41"/>
      <c r="I2046" s="38"/>
      <c r="J2046" s="38"/>
      <c r="K2046" s="38"/>
      <c r="L2046" s="37"/>
    </row>
    <row r="2047" spans="2:12" x14ac:dyDescent="0.25">
      <c r="B2047" s="18"/>
      <c r="C2047" s="38"/>
      <c r="D2047" s="39"/>
      <c r="E2047" s="40"/>
      <c r="F2047" s="40"/>
      <c r="G2047" s="40"/>
      <c r="H2047" s="41"/>
      <c r="I2047" s="38"/>
      <c r="J2047" s="38"/>
      <c r="K2047" s="38"/>
      <c r="L2047" s="37"/>
    </row>
    <row r="2048" spans="2:12" x14ac:dyDescent="0.25">
      <c r="B2048" s="18"/>
      <c r="C2048" s="38"/>
      <c r="D2048" s="39"/>
      <c r="E2048" s="40"/>
      <c r="F2048" s="40"/>
      <c r="G2048" s="40"/>
      <c r="H2048" s="41"/>
      <c r="I2048" s="38"/>
      <c r="J2048" s="38"/>
      <c r="K2048" s="38"/>
      <c r="L2048" s="37"/>
    </row>
    <row r="2049" spans="2:12" x14ac:dyDescent="0.25">
      <c r="B2049" s="18"/>
      <c r="C2049" s="38"/>
      <c r="D2049" s="39"/>
      <c r="E2049" s="40"/>
      <c r="F2049" s="40"/>
      <c r="G2049" s="40"/>
      <c r="H2049" s="41"/>
      <c r="I2049" s="38"/>
      <c r="J2049" s="38"/>
      <c r="K2049" s="38"/>
      <c r="L2049" s="37"/>
    </row>
    <row r="2050" spans="2:12" x14ac:dyDescent="0.25">
      <c r="B2050" s="18"/>
      <c r="C2050" s="38"/>
      <c r="D2050" s="39"/>
      <c r="E2050" s="40"/>
      <c r="F2050" s="40"/>
      <c r="G2050" s="40"/>
      <c r="H2050" s="41"/>
      <c r="I2050" s="38"/>
      <c r="J2050" s="38"/>
      <c r="K2050" s="38"/>
      <c r="L2050" s="37"/>
    </row>
    <row r="2051" spans="2:12" x14ac:dyDescent="0.25">
      <c r="B2051" s="18"/>
      <c r="C2051" s="38"/>
      <c r="D2051" s="39"/>
      <c r="E2051" s="40"/>
      <c r="F2051" s="40"/>
      <c r="G2051" s="40"/>
      <c r="H2051" s="41"/>
      <c r="I2051" s="38"/>
      <c r="J2051" s="38"/>
      <c r="K2051" s="38"/>
      <c r="L2051" s="37"/>
    </row>
    <row r="2052" spans="2:12" x14ac:dyDescent="0.25">
      <c r="B2052" s="18"/>
      <c r="C2052" s="38"/>
      <c r="D2052" s="39"/>
      <c r="E2052" s="40"/>
      <c r="F2052" s="40"/>
      <c r="G2052" s="40"/>
      <c r="H2052" s="41"/>
      <c r="I2052" s="38"/>
      <c r="J2052" s="38"/>
      <c r="K2052" s="38"/>
      <c r="L2052" s="37"/>
    </row>
    <row r="2053" spans="2:12" x14ac:dyDescent="0.25">
      <c r="B2053" s="18"/>
      <c r="C2053" s="38"/>
      <c r="D2053" s="39"/>
      <c r="E2053" s="40"/>
      <c r="F2053" s="40"/>
      <c r="G2053" s="40"/>
      <c r="H2053" s="41"/>
      <c r="I2053" s="38"/>
      <c r="J2053" s="38"/>
      <c r="K2053" s="38"/>
      <c r="L2053" s="37"/>
    </row>
    <row r="2054" spans="2:12" x14ac:dyDescent="0.25">
      <c r="B2054" s="18"/>
      <c r="C2054" s="38"/>
      <c r="D2054" s="39"/>
      <c r="E2054" s="40"/>
      <c r="F2054" s="40"/>
      <c r="G2054" s="40"/>
      <c r="H2054" s="41"/>
      <c r="I2054" s="38"/>
      <c r="J2054" s="38"/>
      <c r="K2054" s="38"/>
      <c r="L2054" s="37"/>
    </row>
    <row r="2055" spans="2:12" x14ac:dyDescent="0.25">
      <c r="B2055" s="18"/>
      <c r="C2055" s="38"/>
      <c r="D2055" s="39"/>
      <c r="E2055" s="40"/>
      <c r="F2055" s="40"/>
      <c r="G2055" s="40"/>
      <c r="H2055" s="41"/>
      <c r="I2055" s="38"/>
      <c r="J2055" s="38"/>
      <c r="K2055" s="38"/>
      <c r="L2055" s="37"/>
    </row>
    <row r="2056" spans="2:12" x14ac:dyDescent="0.25">
      <c r="B2056" s="18"/>
      <c r="C2056" s="38"/>
      <c r="D2056" s="39"/>
      <c r="E2056" s="40"/>
      <c r="F2056" s="40"/>
      <c r="G2056" s="40"/>
      <c r="H2056" s="41"/>
      <c r="I2056" s="38"/>
      <c r="J2056" s="38"/>
      <c r="K2056" s="38"/>
      <c r="L2056" s="37"/>
    </row>
    <row r="2057" spans="2:12" x14ac:dyDescent="0.25">
      <c r="B2057" s="18"/>
      <c r="C2057" s="38"/>
      <c r="D2057" s="39"/>
      <c r="E2057" s="40"/>
      <c r="F2057" s="40"/>
      <c r="G2057" s="40"/>
      <c r="H2057" s="41"/>
      <c r="I2057" s="38"/>
      <c r="J2057" s="38"/>
      <c r="K2057" s="38"/>
      <c r="L2057" s="37"/>
    </row>
    <row r="2058" spans="2:12" x14ac:dyDescent="0.25">
      <c r="B2058" s="18"/>
      <c r="C2058" s="38"/>
      <c r="D2058" s="39"/>
      <c r="E2058" s="40"/>
      <c r="F2058" s="40"/>
      <c r="G2058" s="40"/>
      <c r="H2058" s="41"/>
      <c r="I2058" s="38"/>
      <c r="J2058" s="38"/>
      <c r="K2058" s="38"/>
      <c r="L2058" s="37"/>
    </row>
    <row r="2059" spans="2:12" x14ac:dyDescent="0.25">
      <c r="B2059" s="18"/>
      <c r="C2059" s="38"/>
      <c r="D2059" s="39"/>
      <c r="E2059" s="40"/>
      <c r="F2059" s="40"/>
      <c r="G2059" s="40"/>
      <c r="H2059" s="41"/>
      <c r="I2059" s="38"/>
      <c r="J2059" s="38"/>
      <c r="K2059" s="38"/>
      <c r="L2059" s="37"/>
    </row>
    <row r="2060" spans="2:12" x14ac:dyDescent="0.25">
      <c r="B2060" s="18"/>
      <c r="C2060" s="38"/>
      <c r="D2060" s="39"/>
      <c r="E2060" s="40"/>
      <c r="F2060" s="40"/>
      <c r="G2060" s="40"/>
      <c r="H2060" s="41"/>
      <c r="I2060" s="38"/>
      <c r="J2060" s="38"/>
      <c r="K2060" s="38"/>
      <c r="L2060" s="37"/>
    </row>
    <row r="2061" spans="2:12" x14ac:dyDescent="0.25">
      <c r="B2061" s="18"/>
      <c r="C2061" s="38"/>
      <c r="D2061" s="39"/>
      <c r="E2061" s="40"/>
      <c r="F2061" s="40"/>
      <c r="G2061" s="40"/>
      <c r="H2061" s="41"/>
      <c r="I2061" s="38"/>
      <c r="J2061" s="38"/>
      <c r="K2061" s="38"/>
      <c r="L2061" s="37"/>
    </row>
    <row r="2062" spans="2:12" x14ac:dyDescent="0.25">
      <c r="B2062" s="18"/>
      <c r="C2062" s="38"/>
      <c r="D2062" s="39"/>
      <c r="E2062" s="40"/>
      <c r="F2062" s="40"/>
      <c r="G2062" s="40"/>
      <c r="H2062" s="41"/>
      <c r="I2062" s="38"/>
      <c r="J2062" s="38"/>
      <c r="K2062" s="38"/>
      <c r="L2062" s="37"/>
    </row>
    <row r="2063" spans="2:12" x14ac:dyDescent="0.25">
      <c r="B2063" s="18"/>
      <c r="C2063" s="38"/>
      <c r="D2063" s="39"/>
      <c r="E2063" s="40"/>
      <c r="F2063" s="40"/>
      <c r="G2063" s="40"/>
      <c r="H2063" s="41"/>
      <c r="I2063" s="38"/>
      <c r="J2063" s="38"/>
      <c r="K2063" s="38"/>
      <c r="L2063" s="37"/>
    </row>
    <row r="2064" spans="2:12" x14ac:dyDescent="0.25">
      <c r="B2064" s="18"/>
      <c r="C2064" s="38"/>
      <c r="D2064" s="39"/>
      <c r="E2064" s="40"/>
      <c r="F2064" s="40"/>
      <c r="G2064" s="40"/>
      <c r="H2064" s="41"/>
      <c r="I2064" s="38"/>
      <c r="J2064" s="38"/>
      <c r="K2064" s="38"/>
      <c r="L2064" s="37"/>
    </row>
    <row r="2065" spans="2:12" x14ac:dyDescent="0.25">
      <c r="B2065" s="18"/>
      <c r="C2065" s="38"/>
      <c r="D2065" s="39"/>
      <c r="E2065" s="40"/>
      <c r="F2065" s="40"/>
      <c r="G2065" s="40"/>
      <c r="H2065" s="41"/>
      <c r="I2065" s="38"/>
      <c r="J2065" s="38"/>
      <c r="K2065" s="38"/>
      <c r="L2065" s="37"/>
    </row>
    <row r="2066" spans="2:12" x14ac:dyDescent="0.25">
      <c r="B2066" s="18"/>
      <c r="C2066" s="38"/>
      <c r="D2066" s="39"/>
      <c r="E2066" s="40"/>
      <c r="F2066" s="40"/>
      <c r="G2066" s="40"/>
      <c r="H2066" s="41"/>
      <c r="I2066" s="38"/>
      <c r="J2066" s="38"/>
      <c r="K2066" s="38"/>
      <c r="L2066" s="37"/>
    </row>
    <row r="2067" spans="2:12" x14ac:dyDescent="0.25">
      <c r="B2067" s="18"/>
      <c r="C2067" s="38"/>
      <c r="D2067" s="39"/>
      <c r="E2067" s="40"/>
      <c r="F2067" s="40"/>
      <c r="G2067" s="40"/>
      <c r="H2067" s="41"/>
      <c r="I2067" s="38"/>
      <c r="J2067" s="38"/>
      <c r="K2067" s="38"/>
      <c r="L2067" s="37"/>
    </row>
    <row r="2068" spans="2:12" x14ac:dyDescent="0.25">
      <c r="B2068" s="18"/>
      <c r="C2068" s="38"/>
      <c r="D2068" s="39"/>
      <c r="E2068" s="40"/>
      <c r="F2068" s="40"/>
      <c r="G2068" s="40"/>
      <c r="H2068" s="41"/>
      <c r="I2068" s="38"/>
      <c r="J2068" s="38"/>
      <c r="K2068" s="38"/>
      <c r="L2068" s="37"/>
    </row>
    <row r="2069" spans="2:12" x14ac:dyDescent="0.25">
      <c r="B2069" s="18"/>
      <c r="C2069" s="38"/>
      <c r="D2069" s="39"/>
      <c r="E2069" s="40"/>
      <c r="F2069" s="40"/>
      <c r="G2069" s="40"/>
      <c r="H2069" s="41"/>
      <c r="I2069" s="38"/>
      <c r="J2069" s="38"/>
      <c r="K2069" s="38"/>
      <c r="L2069" s="37"/>
    </row>
    <row r="2070" spans="2:12" x14ac:dyDescent="0.25">
      <c r="B2070" s="18"/>
      <c r="C2070" s="38"/>
      <c r="D2070" s="39"/>
      <c r="E2070" s="40"/>
      <c r="F2070" s="40"/>
      <c r="G2070" s="40"/>
      <c r="H2070" s="41"/>
      <c r="I2070" s="38"/>
      <c r="J2070" s="38"/>
      <c r="K2070" s="38"/>
      <c r="L2070" s="37"/>
    </row>
    <row r="2071" spans="2:12" x14ac:dyDescent="0.25">
      <c r="B2071" s="18"/>
      <c r="C2071" s="38"/>
      <c r="D2071" s="39"/>
      <c r="E2071" s="40"/>
      <c r="F2071" s="40"/>
      <c r="G2071" s="40"/>
      <c r="H2071" s="41"/>
      <c r="I2071" s="38"/>
      <c r="J2071" s="38"/>
      <c r="K2071" s="38"/>
      <c r="L2071" s="37"/>
    </row>
    <row r="2072" spans="2:12" x14ac:dyDescent="0.25">
      <c r="B2072" s="18"/>
      <c r="C2072" s="38"/>
      <c r="D2072" s="39"/>
      <c r="E2072" s="40"/>
      <c r="F2072" s="40"/>
      <c r="G2072" s="40"/>
      <c r="H2072" s="41"/>
      <c r="I2072" s="38"/>
      <c r="J2072" s="38"/>
      <c r="K2072" s="38"/>
      <c r="L2072" s="37"/>
    </row>
    <row r="2073" spans="2:12" x14ac:dyDescent="0.25">
      <c r="B2073" s="18"/>
      <c r="C2073" s="38"/>
      <c r="D2073" s="39"/>
      <c r="E2073" s="40"/>
      <c r="F2073" s="40"/>
      <c r="G2073" s="40"/>
      <c r="H2073" s="41"/>
      <c r="I2073" s="38"/>
      <c r="J2073" s="38"/>
      <c r="K2073" s="38"/>
      <c r="L2073" s="37"/>
    </row>
    <row r="2074" spans="2:12" x14ac:dyDescent="0.25">
      <c r="B2074" s="18"/>
      <c r="C2074" s="38"/>
      <c r="D2074" s="39"/>
      <c r="E2074" s="40"/>
      <c r="F2074" s="40"/>
      <c r="G2074" s="40"/>
      <c r="H2074" s="41"/>
      <c r="I2074" s="38"/>
      <c r="J2074" s="38"/>
      <c r="K2074" s="38"/>
      <c r="L2074" s="37"/>
    </row>
    <row r="2075" spans="2:12" x14ac:dyDescent="0.25">
      <c r="B2075" s="18"/>
      <c r="C2075" s="38"/>
      <c r="D2075" s="39"/>
      <c r="E2075" s="40"/>
      <c r="F2075" s="40"/>
      <c r="G2075" s="40"/>
      <c r="H2075" s="41"/>
      <c r="I2075" s="38"/>
      <c r="J2075" s="38"/>
      <c r="K2075" s="38"/>
      <c r="L2075" s="37"/>
    </row>
    <row r="2076" spans="2:12" x14ac:dyDescent="0.25">
      <c r="B2076" s="18"/>
      <c r="C2076" s="38"/>
      <c r="D2076" s="39"/>
      <c r="E2076" s="40"/>
      <c r="F2076" s="40"/>
      <c r="G2076" s="40"/>
      <c r="H2076" s="41"/>
      <c r="I2076" s="38"/>
      <c r="J2076" s="38"/>
      <c r="K2076" s="38"/>
      <c r="L2076" s="37"/>
    </row>
    <row r="2077" spans="2:12" x14ac:dyDescent="0.25">
      <c r="B2077" s="18"/>
      <c r="C2077" s="38"/>
      <c r="D2077" s="39"/>
      <c r="E2077" s="40"/>
      <c r="F2077" s="40"/>
      <c r="G2077" s="40"/>
      <c r="H2077" s="41"/>
      <c r="I2077" s="38"/>
      <c r="J2077" s="38"/>
      <c r="K2077" s="38"/>
      <c r="L2077" s="37"/>
    </row>
    <row r="2078" spans="2:12" x14ac:dyDescent="0.25">
      <c r="B2078" s="18"/>
      <c r="C2078" s="38"/>
      <c r="D2078" s="39"/>
      <c r="E2078" s="40"/>
      <c r="F2078" s="40"/>
      <c r="G2078" s="40"/>
      <c r="H2078" s="41"/>
      <c r="I2078" s="38"/>
      <c r="J2078" s="38"/>
      <c r="K2078" s="38"/>
      <c r="L2078" s="37"/>
    </row>
    <row r="2079" spans="2:12" x14ac:dyDescent="0.25">
      <c r="B2079" s="18"/>
      <c r="C2079" s="38"/>
      <c r="D2079" s="39"/>
      <c r="E2079" s="40"/>
      <c r="F2079" s="40"/>
      <c r="G2079" s="40"/>
      <c r="H2079" s="41"/>
      <c r="I2079" s="38"/>
      <c r="J2079" s="38"/>
      <c r="K2079" s="38"/>
      <c r="L2079" s="37"/>
    </row>
    <row r="2080" spans="2:12" x14ac:dyDescent="0.25">
      <c r="B2080" s="18"/>
      <c r="C2080" s="38"/>
      <c r="D2080" s="39"/>
      <c r="E2080" s="40"/>
      <c r="F2080" s="40"/>
      <c r="G2080" s="40"/>
      <c r="H2080" s="41"/>
      <c r="I2080" s="38"/>
      <c r="J2080" s="38"/>
      <c r="K2080" s="38"/>
      <c r="L2080" s="37"/>
    </row>
    <row r="2081" spans="2:12" x14ac:dyDescent="0.25">
      <c r="B2081" s="18"/>
      <c r="C2081" s="38"/>
      <c r="D2081" s="39"/>
      <c r="E2081" s="40"/>
      <c r="F2081" s="40"/>
      <c r="G2081" s="40"/>
      <c r="H2081" s="41"/>
      <c r="I2081" s="38"/>
      <c r="J2081" s="38"/>
      <c r="K2081" s="38"/>
      <c r="L2081" s="37"/>
    </row>
    <row r="2082" spans="2:12" x14ac:dyDescent="0.25">
      <c r="B2082" s="18"/>
      <c r="C2082" s="38"/>
      <c r="D2082" s="39"/>
      <c r="E2082" s="40"/>
      <c r="F2082" s="40"/>
      <c r="G2082" s="40"/>
      <c r="H2082" s="41"/>
      <c r="I2082" s="38"/>
      <c r="J2082" s="38"/>
      <c r="K2082" s="38"/>
      <c r="L2082" s="37"/>
    </row>
    <row r="2083" spans="2:12" x14ac:dyDescent="0.25">
      <c r="B2083" s="18"/>
      <c r="C2083" s="38"/>
      <c r="D2083" s="39"/>
      <c r="E2083" s="40"/>
      <c r="F2083" s="40"/>
      <c r="G2083" s="40"/>
      <c r="H2083" s="41"/>
      <c r="I2083" s="38"/>
      <c r="J2083" s="38"/>
      <c r="K2083" s="38"/>
      <c r="L2083" s="37"/>
    </row>
    <row r="2084" spans="2:12" x14ac:dyDescent="0.25">
      <c r="B2084" s="18"/>
      <c r="C2084" s="38"/>
      <c r="D2084" s="39"/>
      <c r="E2084" s="40"/>
      <c r="F2084" s="40"/>
      <c r="G2084" s="40"/>
      <c r="H2084" s="41"/>
      <c r="I2084" s="38"/>
      <c r="J2084" s="38"/>
      <c r="K2084" s="38"/>
      <c r="L2084" s="37"/>
    </row>
    <row r="2085" spans="2:12" x14ac:dyDescent="0.25">
      <c r="B2085" s="18"/>
      <c r="C2085" s="38"/>
      <c r="D2085" s="39"/>
      <c r="E2085" s="40"/>
      <c r="F2085" s="40"/>
      <c r="G2085" s="40"/>
      <c r="H2085" s="41"/>
      <c r="I2085" s="38"/>
      <c r="J2085" s="38"/>
      <c r="K2085" s="38"/>
      <c r="L2085" s="37"/>
    </row>
    <row r="2086" spans="2:12" x14ac:dyDescent="0.25">
      <c r="B2086" s="18"/>
      <c r="C2086" s="38"/>
      <c r="D2086" s="39"/>
      <c r="E2086" s="40"/>
      <c r="F2086" s="40"/>
      <c r="G2086" s="40"/>
      <c r="H2086" s="41"/>
      <c r="I2086" s="38"/>
      <c r="J2086" s="38"/>
      <c r="K2086" s="38"/>
      <c r="L2086" s="37"/>
    </row>
    <row r="2087" spans="2:12" x14ac:dyDescent="0.25">
      <c r="B2087" s="18"/>
      <c r="C2087" s="38"/>
      <c r="D2087" s="39"/>
      <c r="E2087" s="40"/>
      <c r="F2087" s="40"/>
      <c r="G2087" s="40"/>
      <c r="H2087" s="41"/>
      <c r="I2087" s="38"/>
      <c r="J2087" s="38"/>
      <c r="K2087" s="38"/>
      <c r="L2087" s="37"/>
    </row>
    <row r="2088" spans="2:12" x14ac:dyDescent="0.25">
      <c r="B2088" s="18"/>
      <c r="C2088" s="38"/>
      <c r="D2088" s="39"/>
      <c r="E2088" s="40"/>
      <c r="F2088" s="40"/>
      <c r="G2088" s="40"/>
      <c r="H2088" s="41"/>
      <c r="I2088" s="38"/>
      <c r="J2088" s="38"/>
      <c r="K2088" s="38"/>
      <c r="L2088" s="37"/>
    </row>
    <row r="2089" spans="2:12" x14ac:dyDescent="0.25">
      <c r="B2089" s="18"/>
      <c r="C2089" s="38"/>
      <c r="D2089" s="39"/>
      <c r="E2089" s="40"/>
      <c r="F2089" s="40"/>
      <c r="G2089" s="40"/>
      <c r="H2089" s="41"/>
      <c r="I2089" s="38"/>
      <c r="J2089" s="38"/>
      <c r="K2089" s="38"/>
      <c r="L2089" s="37"/>
    </row>
    <row r="2090" spans="2:12" x14ac:dyDescent="0.25">
      <c r="B2090" s="18"/>
      <c r="C2090" s="38"/>
      <c r="D2090" s="39"/>
      <c r="E2090" s="40"/>
      <c r="F2090" s="40"/>
      <c r="G2090" s="40"/>
      <c r="H2090" s="41"/>
      <c r="I2090" s="38"/>
      <c r="J2090" s="38"/>
      <c r="K2090" s="38"/>
      <c r="L2090" s="37"/>
    </row>
    <row r="2091" spans="2:12" x14ac:dyDescent="0.25">
      <c r="B2091" s="18"/>
      <c r="C2091" s="38"/>
      <c r="D2091" s="39"/>
      <c r="E2091" s="40"/>
      <c r="F2091" s="40"/>
      <c r="G2091" s="40"/>
      <c r="H2091" s="41"/>
      <c r="I2091" s="38"/>
      <c r="J2091" s="38"/>
      <c r="K2091" s="38"/>
      <c r="L2091" s="37"/>
    </row>
    <row r="2092" spans="2:12" x14ac:dyDescent="0.25">
      <c r="B2092" s="18"/>
      <c r="C2092" s="38"/>
      <c r="D2092" s="39"/>
      <c r="E2092" s="40"/>
      <c r="F2092" s="40"/>
      <c r="G2092" s="40"/>
      <c r="H2092" s="41"/>
      <c r="I2092" s="38"/>
      <c r="J2092" s="38"/>
      <c r="K2092" s="38"/>
      <c r="L2092" s="37"/>
    </row>
    <row r="2093" spans="2:12" x14ac:dyDescent="0.25">
      <c r="B2093" s="18"/>
      <c r="C2093" s="38"/>
      <c r="D2093" s="39"/>
      <c r="E2093" s="40"/>
      <c r="F2093" s="40"/>
      <c r="G2093" s="40"/>
      <c r="H2093" s="41"/>
      <c r="I2093" s="38"/>
      <c r="J2093" s="38"/>
      <c r="K2093" s="38"/>
      <c r="L2093" s="37"/>
    </row>
    <row r="2094" spans="2:12" x14ac:dyDescent="0.25">
      <c r="B2094" s="18"/>
      <c r="C2094" s="38"/>
      <c r="D2094" s="39"/>
      <c r="E2094" s="40"/>
      <c r="F2094" s="40"/>
      <c r="G2094" s="40"/>
      <c r="H2094" s="41"/>
      <c r="I2094" s="38"/>
      <c r="J2094" s="38"/>
      <c r="K2094" s="38"/>
      <c r="L2094" s="37"/>
    </row>
    <row r="2095" spans="2:12" x14ac:dyDescent="0.25">
      <c r="B2095" s="18"/>
      <c r="C2095" s="38"/>
      <c r="D2095" s="39"/>
      <c r="E2095" s="40"/>
      <c r="F2095" s="40"/>
      <c r="G2095" s="40"/>
      <c r="H2095" s="41"/>
      <c r="I2095" s="38"/>
      <c r="J2095" s="38"/>
      <c r="K2095" s="38"/>
      <c r="L2095" s="37"/>
    </row>
    <row r="2096" spans="2:12" x14ac:dyDescent="0.25">
      <c r="B2096" s="18"/>
      <c r="C2096" s="38"/>
      <c r="D2096" s="39"/>
      <c r="E2096" s="40"/>
      <c r="F2096" s="40"/>
      <c r="G2096" s="40"/>
      <c r="H2096" s="41"/>
      <c r="I2096" s="38"/>
      <c r="J2096" s="38"/>
      <c r="K2096" s="38"/>
      <c r="L2096" s="37"/>
    </row>
    <row r="2097" spans="2:12" x14ac:dyDescent="0.25">
      <c r="B2097" s="18"/>
      <c r="C2097" s="38"/>
      <c r="D2097" s="39"/>
      <c r="E2097" s="40"/>
      <c r="F2097" s="40"/>
      <c r="G2097" s="40"/>
      <c r="H2097" s="41"/>
      <c r="I2097" s="38"/>
      <c r="J2097" s="38"/>
      <c r="K2097" s="38"/>
      <c r="L2097" s="37"/>
    </row>
    <row r="2098" spans="2:12" x14ac:dyDescent="0.25">
      <c r="B2098" s="18"/>
      <c r="C2098" s="38"/>
      <c r="D2098" s="39"/>
      <c r="E2098" s="40"/>
      <c r="F2098" s="40"/>
      <c r="G2098" s="40"/>
      <c r="H2098" s="41"/>
      <c r="I2098" s="38"/>
      <c r="J2098" s="38"/>
      <c r="K2098" s="38"/>
      <c r="L2098" s="37"/>
    </row>
    <row r="2099" spans="2:12" x14ac:dyDescent="0.25">
      <c r="B2099" s="18"/>
      <c r="C2099" s="38"/>
      <c r="D2099" s="39"/>
      <c r="E2099" s="40"/>
      <c r="F2099" s="40"/>
      <c r="G2099" s="40"/>
      <c r="H2099" s="41"/>
      <c r="I2099" s="38"/>
      <c r="J2099" s="38"/>
      <c r="K2099" s="38"/>
      <c r="L2099" s="37"/>
    </row>
    <row r="2100" spans="2:12" x14ac:dyDescent="0.25">
      <c r="B2100" s="18"/>
      <c r="C2100" s="38"/>
      <c r="D2100" s="39"/>
      <c r="E2100" s="40"/>
      <c r="F2100" s="40"/>
      <c r="G2100" s="40"/>
      <c r="H2100" s="41"/>
      <c r="I2100" s="38"/>
      <c r="J2100" s="38"/>
      <c r="K2100" s="38"/>
      <c r="L2100" s="37"/>
    </row>
    <row r="2101" spans="2:12" x14ac:dyDescent="0.25">
      <c r="B2101" s="18"/>
      <c r="C2101" s="38"/>
      <c r="D2101" s="39"/>
      <c r="E2101" s="40"/>
      <c r="F2101" s="40"/>
      <c r="G2101" s="40"/>
      <c r="H2101" s="41"/>
      <c r="I2101" s="38"/>
      <c r="J2101" s="38"/>
      <c r="K2101" s="38"/>
      <c r="L2101" s="37"/>
    </row>
    <row r="2102" spans="2:12" x14ac:dyDescent="0.25">
      <c r="B2102" s="18"/>
      <c r="C2102" s="38"/>
      <c r="D2102" s="39"/>
      <c r="E2102" s="40"/>
      <c r="F2102" s="40"/>
      <c r="G2102" s="40"/>
      <c r="H2102" s="41"/>
      <c r="I2102" s="38"/>
      <c r="J2102" s="38"/>
      <c r="K2102" s="38"/>
      <c r="L2102" s="37"/>
    </row>
    <row r="2103" spans="2:12" x14ac:dyDescent="0.25">
      <c r="B2103" s="18"/>
      <c r="C2103" s="38"/>
      <c r="D2103" s="39"/>
      <c r="E2103" s="40"/>
      <c r="F2103" s="40"/>
      <c r="G2103" s="40"/>
      <c r="H2103" s="41"/>
      <c r="I2103" s="38"/>
      <c r="J2103" s="38"/>
      <c r="K2103" s="38"/>
      <c r="L2103" s="37"/>
    </row>
    <row r="2104" spans="2:12" x14ac:dyDescent="0.25">
      <c r="B2104" s="18"/>
      <c r="C2104" s="38"/>
      <c r="D2104" s="39"/>
      <c r="E2104" s="40"/>
      <c r="F2104" s="40"/>
      <c r="G2104" s="40"/>
      <c r="H2104" s="41"/>
      <c r="I2104" s="38"/>
      <c r="J2104" s="38"/>
      <c r="K2104" s="38"/>
      <c r="L2104" s="37"/>
    </row>
    <row r="2105" spans="2:12" x14ac:dyDescent="0.25">
      <c r="B2105" s="18"/>
      <c r="C2105" s="38"/>
      <c r="D2105" s="39"/>
      <c r="E2105" s="40"/>
      <c r="F2105" s="40"/>
      <c r="G2105" s="40"/>
      <c r="H2105" s="41"/>
      <c r="I2105" s="38"/>
      <c r="J2105" s="38"/>
      <c r="K2105" s="38"/>
      <c r="L2105" s="37"/>
    </row>
    <row r="2106" spans="2:12" x14ac:dyDescent="0.25">
      <c r="B2106" s="18"/>
      <c r="C2106" s="38"/>
      <c r="D2106" s="39"/>
      <c r="E2106" s="40"/>
      <c r="F2106" s="40"/>
      <c r="G2106" s="40"/>
      <c r="H2106" s="41"/>
      <c r="I2106" s="38"/>
      <c r="J2106" s="38"/>
      <c r="K2106" s="38"/>
      <c r="L2106" s="37"/>
    </row>
    <row r="2107" spans="2:12" x14ac:dyDescent="0.25">
      <c r="B2107" s="18"/>
      <c r="C2107" s="38"/>
      <c r="D2107" s="39"/>
      <c r="E2107" s="40"/>
      <c r="F2107" s="40"/>
      <c r="G2107" s="40"/>
      <c r="H2107" s="41"/>
      <c r="I2107" s="38"/>
      <c r="J2107" s="38"/>
      <c r="K2107" s="38"/>
      <c r="L2107" s="37"/>
    </row>
    <row r="2108" spans="2:12" x14ac:dyDescent="0.25">
      <c r="B2108" s="18"/>
      <c r="C2108" s="38"/>
      <c r="D2108" s="39"/>
      <c r="E2108" s="40"/>
      <c r="F2108" s="40"/>
      <c r="G2108" s="40"/>
      <c r="H2108" s="41"/>
      <c r="I2108" s="38"/>
      <c r="J2108" s="38"/>
      <c r="K2108" s="38"/>
      <c r="L2108" s="37"/>
    </row>
    <row r="2109" spans="2:12" x14ac:dyDescent="0.25">
      <c r="B2109" s="18"/>
      <c r="C2109" s="38"/>
      <c r="D2109" s="39"/>
      <c r="E2109" s="40"/>
      <c r="F2109" s="40"/>
      <c r="G2109" s="40"/>
      <c r="H2109" s="41"/>
      <c r="I2109" s="38"/>
      <c r="J2109" s="38"/>
      <c r="K2109" s="38"/>
      <c r="L2109" s="37"/>
    </row>
    <row r="2110" spans="2:12" x14ac:dyDescent="0.25">
      <c r="B2110" s="18"/>
      <c r="C2110" s="38"/>
      <c r="D2110" s="39"/>
      <c r="E2110" s="40"/>
      <c r="F2110" s="40"/>
      <c r="G2110" s="40"/>
      <c r="H2110" s="41"/>
      <c r="I2110" s="38"/>
      <c r="J2110" s="38"/>
      <c r="K2110" s="38"/>
      <c r="L2110" s="37"/>
    </row>
    <row r="2111" spans="2:12" x14ac:dyDescent="0.25">
      <c r="B2111" s="18"/>
      <c r="C2111" s="38"/>
      <c r="D2111" s="39"/>
      <c r="E2111" s="40"/>
      <c r="F2111" s="40"/>
      <c r="G2111" s="40"/>
      <c r="H2111" s="41"/>
      <c r="I2111" s="38"/>
      <c r="J2111" s="38"/>
      <c r="K2111" s="38"/>
      <c r="L2111" s="37"/>
    </row>
    <row r="2112" spans="2:12" x14ac:dyDescent="0.25">
      <c r="B2112" s="18"/>
      <c r="C2112" s="38"/>
      <c r="D2112" s="39"/>
      <c r="E2112" s="40"/>
      <c r="F2112" s="40"/>
      <c r="G2112" s="40"/>
      <c r="H2112" s="41"/>
      <c r="I2112" s="38"/>
      <c r="J2112" s="38"/>
      <c r="K2112" s="38"/>
      <c r="L2112" s="37"/>
    </row>
    <row r="2113" spans="2:12" x14ac:dyDescent="0.25">
      <c r="B2113" s="18"/>
      <c r="C2113" s="38"/>
      <c r="D2113" s="39"/>
      <c r="E2113" s="40"/>
      <c r="F2113" s="40"/>
      <c r="G2113" s="40"/>
      <c r="H2113" s="41"/>
      <c r="I2113" s="38"/>
      <c r="J2113" s="38"/>
      <c r="K2113" s="38"/>
      <c r="L2113" s="37"/>
    </row>
    <row r="2114" spans="2:12" x14ac:dyDescent="0.25">
      <c r="B2114" s="18"/>
      <c r="C2114" s="38"/>
      <c r="D2114" s="39"/>
      <c r="E2114" s="40"/>
      <c r="F2114" s="40"/>
      <c r="G2114" s="40"/>
      <c r="H2114" s="41"/>
      <c r="I2114" s="38"/>
      <c r="J2114" s="38"/>
      <c r="K2114" s="38"/>
      <c r="L2114" s="37"/>
    </row>
    <row r="2115" spans="2:12" x14ac:dyDescent="0.25">
      <c r="B2115" s="18"/>
      <c r="C2115" s="38"/>
      <c r="D2115" s="39"/>
      <c r="E2115" s="40"/>
      <c r="F2115" s="40"/>
      <c r="G2115" s="40"/>
      <c r="H2115" s="41"/>
      <c r="I2115" s="38"/>
      <c r="J2115" s="38"/>
      <c r="K2115" s="38"/>
      <c r="L2115" s="37"/>
    </row>
    <row r="2116" spans="2:12" x14ac:dyDescent="0.25">
      <c r="B2116" s="18"/>
      <c r="C2116" s="38"/>
      <c r="D2116" s="39"/>
      <c r="E2116" s="40"/>
      <c r="F2116" s="40"/>
      <c r="G2116" s="40"/>
      <c r="H2116" s="41"/>
      <c r="I2116" s="38"/>
      <c r="J2116" s="38"/>
      <c r="K2116" s="38"/>
      <c r="L2116" s="37"/>
    </row>
    <row r="2117" spans="2:12" x14ac:dyDescent="0.25">
      <c r="B2117" s="18"/>
      <c r="C2117" s="38"/>
      <c r="D2117" s="39"/>
      <c r="E2117" s="40"/>
      <c r="F2117" s="40"/>
      <c r="G2117" s="40"/>
      <c r="H2117" s="41"/>
      <c r="I2117" s="38"/>
      <c r="J2117" s="38"/>
      <c r="K2117" s="38"/>
      <c r="L2117" s="37"/>
    </row>
    <row r="2118" spans="2:12" x14ac:dyDescent="0.25">
      <c r="B2118" s="18"/>
      <c r="C2118" s="38"/>
      <c r="D2118" s="39"/>
      <c r="E2118" s="40"/>
      <c r="F2118" s="40"/>
      <c r="G2118" s="40"/>
      <c r="H2118" s="41"/>
      <c r="I2118" s="38"/>
      <c r="J2118" s="38"/>
      <c r="K2118" s="38"/>
      <c r="L2118" s="37"/>
    </row>
    <row r="2119" spans="2:12" x14ac:dyDescent="0.25">
      <c r="B2119" s="18"/>
      <c r="C2119" s="38"/>
      <c r="D2119" s="39"/>
      <c r="E2119" s="40"/>
      <c r="F2119" s="40"/>
      <c r="G2119" s="40"/>
      <c r="H2119" s="41"/>
      <c r="I2119" s="38"/>
      <c r="J2119" s="38"/>
      <c r="K2119" s="38"/>
      <c r="L2119" s="37"/>
    </row>
    <row r="2120" spans="2:12" x14ac:dyDescent="0.25">
      <c r="B2120" s="18"/>
      <c r="C2120" s="38"/>
      <c r="D2120" s="39"/>
      <c r="E2120" s="40"/>
      <c r="F2120" s="40"/>
      <c r="G2120" s="40"/>
      <c r="H2120" s="41"/>
      <c r="I2120" s="38"/>
      <c r="J2120" s="38"/>
      <c r="K2120" s="38"/>
      <c r="L2120" s="37"/>
    </row>
    <row r="2121" spans="2:12" x14ac:dyDescent="0.25">
      <c r="B2121" s="18"/>
      <c r="C2121" s="38"/>
      <c r="D2121" s="39"/>
      <c r="E2121" s="40"/>
      <c r="F2121" s="40"/>
      <c r="G2121" s="40"/>
      <c r="H2121" s="41"/>
      <c r="I2121" s="38"/>
      <c r="J2121" s="38"/>
      <c r="K2121" s="38"/>
      <c r="L2121" s="37"/>
    </row>
    <row r="2122" spans="2:12" x14ac:dyDescent="0.25">
      <c r="B2122" s="18"/>
      <c r="C2122" s="38"/>
      <c r="D2122" s="39"/>
      <c r="E2122" s="40"/>
      <c r="F2122" s="40"/>
      <c r="G2122" s="40"/>
      <c r="H2122" s="41"/>
      <c r="I2122" s="38"/>
      <c r="J2122" s="38"/>
      <c r="K2122" s="38"/>
      <c r="L2122" s="37"/>
    </row>
    <row r="2123" spans="2:12" x14ac:dyDescent="0.25">
      <c r="B2123" s="18"/>
      <c r="C2123" s="38"/>
      <c r="D2123" s="39"/>
      <c r="E2123" s="40"/>
      <c r="F2123" s="40"/>
      <c r="G2123" s="40"/>
      <c r="H2123" s="41"/>
      <c r="I2123" s="38"/>
      <c r="J2123" s="38"/>
      <c r="K2123" s="38"/>
      <c r="L2123" s="37"/>
    </row>
    <row r="2124" spans="2:12" x14ac:dyDescent="0.25">
      <c r="B2124" s="18"/>
      <c r="C2124" s="38"/>
      <c r="D2124" s="39"/>
      <c r="E2124" s="40"/>
      <c r="F2124" s="40"/>
      <c r="G2124" s="40"/>
      <c r="H2124" s="41"/>
      <c r="I2124" s="38"/>
      <c r="J2124" s="38"/>
      <c r="K2124" s="38"/>
      <c r="L2124" s="37"/>
    </row>
    <row r="2125" spans="2:12" x14ac:dyDescent="0.25">
      <c r="B2125" s="18"/>
      <c r="C2125" s="38"/>
      <c r="D2125" s="39"/>
      <c r="E2125" s="40"/>
      <c r="F2125" s="40"/>
      <c r="G2125" s="40"/>
      <c r="H2125" s="41"/>
      <c r="I2125" s="38"/>
      <c r="J2125" s="38"/>
      <c r="K2125" s="38"/>
      <c r="L2125" s="37"/>
    </row>
    <row r="2126" spans="2:12" x14ac:dyDescent="0.25">
      <c r="B2126" s="18"/>
      <c r="C2126" s="38"/>
      <c r="D2126" s="39"/>
      <c r="E2126" s="40"/>
      <c r="F2126" s="40"/>
      <c r="G2126" s="40"/>
      <c r="H2126" s="41"/>
      <c r="I2126" s="38"/>
      <c r="J2126" s="38"/>
      <c r="K2126" s="38"/>
      <c r="L2126" s="37"/>
    </row>
    <row r="2127" spans="2:12" x14ac:dyDescent="0.25">
      <c r="B2127" s="18"/>
      <c r="C2127" s="38"/>
      <c r="D2127" s="39"/>
      <c r="E2127" s="40"/>
      <c r="F2127" s="40"/>
      <c r="G2127" s="40"/>
      <c r="H2127" s="41"/>
      <c r="I2127" s="38"/>
      <c r="J2127" s="38"/>
      <c r="K2127" s="38"/>
      <c r="L2127" s="37"/>
    </row>
    <row r="2128" spans="2:12" x14ac:dyDescent="0.25">
      <c r="B2128" s="18"/>
      <c r="C2128" s="38"/>
      <c r="D2128" s="39"/>
      <c r="E2128" s="40"/>
      <c r="F2128" s="40"/>
      <c r="G2128" s="40"/>
      <c r="H2128" s="41"/>
      <c r="I2128" s="38"/>
      <c r="J2128" s="38"/>
      <c r="K2128" s="38"/>
      <c r="L2128" s="37"/>
    </row>
    <row r="2129" spans="2:12" x14ac:dyDescent="0.25">
      <c r="B2129" s="18"/>
      <c r="C2129" s="38"/>
      <c r="D2129" s="39"/>
      <c r="E2129" s="40"/>
      <c r="F2129" s="40"/>
      <c r="G2129" s="40"/>
      <c r="H2129" s="41"/>
      <c r="I2129" s="38"/>
      <c r="J2129" s="38"/>
      <c r="K2129" s="38"/>
      <c r="L2129" s="37"/>
    </row>
    <row r="2130" spans="2:12" x14ac:dyDescent="0.25">
      <c r="B2130" s="18"/>
      <c r="C2130" s="38"/>
      <c r="D2130" s="39"/>
      <c r="E2130" s="40"/>
      <c r="F2130" s="40"/>
      <c r="G2130" s="40"/>
      <c r="H2130" s="41"/>
      <c r="I2130" s="38"/>
      <c r="J2130" s="38"/>
      <c r="K2130" s="38"/>
      <c r="L2130" s="37"/>
    </row>
    <row r="2131" spans="2:12" x14ac:dyDescent="0.25">
      <c r="B2131" s="18"/>
      <c r="C2131" s="38"/>
      <c r="D2131" s="39"/>
      <c r="E2131" s="40"/>
      <c r="F2131" s="40"/>
      <c r="G2131" s="40"/>
      <c r="H2131" s="41"/>
      <c r="I2131" s="38"/>
      <c r="J2131" s="38"/>
      <c r="K2131" s="38"/>
      <c r="L2131" s="37"/>
    </row>
    <row r="2132" spans="2:12" x14ac:dyDescent="0.25">
      <c r="B2132" s="18"/>
      <c r="C2132" s="38"/>
      <c r="D2132" s="39"/>
      <c r="E2132" s="40"/>
      <c r="F2132" s="40"/>
      <c r="G2132" s="40"/>
      <c r="H2132" s="41"/>
      <c r="I2132" s="38"/>
      <c r="J2132" s="38"/>
      <c r="K2132" s="38"/>
      <c r="L2132" s="37"/>
    </row>
    <row r="2133" spans="2:12" x14ac:dyDescent="0.25">
      <c r="B2133" s="18"/>
      <c r="C2133" s="38"/>
      <c r="D2133" s="39"/>
      <c r="E2133" s="40"/>
      <c r="F2133" s="40"/>
      <c r="G2133" s="40"/>
      <c r="H2133" s="41"/>
      <c r="I2133" s="38"/>
      <c r="J2133" s="38"/>
      <c r="K2133" s="38"/>
      <c r="L2133" s="37"/>
    </row>
    <row r="2134" spans="2:12" x14ac:dyDescent="0.25">
      <c r="B2134" s="18"/>
      <c r="C2134" s="38"/>
      <c r="D2134" s="39"/>
      <c r="E2134" s="40"/>
      <c r="F2134" s="40"/>
      <c r="G2134" s="40"/>
      <c r="H2134" s="41"/>
      <c r="I2134" s="38"/>
      <c r="J2134" s="38"/>
      <c r="K2134" s="38"/>
      <c r="L2134" s="37"/>
    </row>
    <row r="2135" spans="2:12" x14ac:dyDescent="0.25">
      <c r="B2135" s="18"/>
      <c r="C2135" s="38"/>
      <c r="D2135" s="39"/>
      <c r="E2135" s="40"/>
      <c r="F2135" s="40"/>
      <c r="G2135" s="40"/>
      <c r="H2135" s="41"/>
      <c r="I2135" s="38"/>
      <c r="J2135" s="38"/>
      <c r="K2135" s="38"/>
      <c r="L2135" s="37"/>
    </row>
    <row r="2136" spans="2:12" x14ac:dyDescent="0.25">
      <c r="B2136" s="18"/>
      <c r="C2136" s="38"/>
      <c r="D2136" s="39"/>
      <c r="E2136" s="40"/>
      <c r="F2136" s="40"/>
      <c r="G2136" s="40"/>
      <c r="H2136" s="41"/>
      <c r="I2136" s="38"/>
      <c r="J2136" s="38"/>
      <c r="K2136" s="38"/>
      <c r="L2136" s="37"/>
    </row>
    <row r="2137" spans="2:12" x14ac:dyDescent="0.25">
      <c r="B2137" s="18"/>
      <c r="C2137" s="38"/>
      <c r="D2137" s="39"/>
      <c r="E2137" s="40"/>
      <c r="F2137" s="40"/>
      <c r="G2137" s="40"/>
      <c r="H2137" s="41"/>
      <c r="I2137" s="38"/>
      <c r="J2137" s="38"/>
      <c r="K2137" s="38"/>
      <c r="L2137" s="37"/>
    </row>
    <row r="2138" spans="2:12" x14ac:dyDescent="0.25">
      <c r="B2138" s="18"/>
      <c r="C2138" s="38"/>
      <c r="D2138" s="39"/>
      <c r="E2138" s="40"/>
      <c r="F2138" s="40"/>
      <c r="G2138" s="40"/>
      <c r="H2138" s="41"/>
      <c r="I2138" s="38"/>
      <c r="J2138" s="38"/>
      <c r="K2138" s="38"/>
      <c r="L2138" s="37"/>
    </row>
    <row r="2139" spans="2:12" x14ac:dyDescent="0.25">
      <c r="B2139" s="18"/>
      <c r="C2139" s="38"/>
      <c r="D2139" s="39"/>
      <c r="E2139" s="40"/>
      <c r="F2139" s="40"/>
      <c r="G2139" s="40"/>
      <c r="H2139" s="41"/>
      <c r="I2139" s="38"/>
      <c r="J2139" s="38"/>
      <c r="K2139" s="38"/>
      <c r="L2139" s="37"/>
    </row>
    <row r="2140" spans="2:12" x14ac:dyDescent="0.25">
      <c r="B2140" s="18"/>
      <c r="C2140" s="38"/>
      <c r="D2140" s="39"/>
      <c r="E2140" s="40"/>
      <c r="F2140" s="40"/>
      <c r="G2140" s="40"/>
      <c r="H2140" s="41"/>
      <c r="I2140" s="38"/>
      <c r="J2140" s="38"/>
      <c r="K2140" s="38"/>
      <c r="L2140" s="37"/>
    </row>
    <row r="2141" spans="2:12" x14ac:dyDescent="0.25">
      <c r="B2141" s="18"/>
      <c r="C2141" s="38"/>
      <c r="D2141" s="39"/>
      <c r="E2141" s="40"/>
      <c r="F2141" s="40"/>
      <c r="G2141" s="40"/>
      <c r="H2141" s="41"/>
      <c r="I2141" s="38"/>
      <c r="J2141" s="38"/>
      <c r="K2141" s="38"/>
      <c r="L2141" s="37"/>
    </row>
    <row r="2142" spans="2:12" x14ac:dyDescent="0.25">
      <c r="B2142" s="18"/>
      <c r="C2142" s="38"/>
      <c r="D2142" s="39"/>
      <c r="E2142" s="40"/>
      <c r="F2142" s="40"/>
      <c r="G2142" s="40"/>
      <c r="H2142" s="41"/>
      <c r="I2142" s="38"/>
      <c r="J2142" s="38"/>
      <c r="K2142" s="38"/>
      <c r="L2142" s="37"/>
    </row>
    <row r="2143" spans="2:12" x14ac:dyDescent="0.25">
      <c r="B2143" s="18"/>
      <c r="C2143" s="38"/>
      <c r="D2143" s="39"/>
      <c r="E2143" s="40"/>
      <c r="F2143" s="40"/>
      <c r="G2143" s="40"/>
      <c r="H2143" s="41"/>
      <c r="I2143" s="38"/>
      <c r="J2143" s="38"/>
      <c r="K2143" s="38"/>
      <c r="L2143" s="37"/>
    </row>
    <row r="2144" spans="2:12" x14ac:dyDescent="0.25">
      <c r="B2144" s="18"/>
      <c r="C2144" s="38"/>
      <c r="D2144" s="39"/>
      <c r="E2144" s="40"/>
      <c r="F2144" s="40"/>
      <c r="G2144" s="40"/>
      <c r="H2144" s="41"/>
      <c r="I2144" s="38"/>
      <c r="J2144" s="38"/>
      <c r="K2144" s="38"/>
      <c r="L2144" s="37"/>
    </row>
    <row r="2145" spans="2:12" x14ac:dyDescent="0.25">
      <c r="B2145" s="18"/>
      <c r="C2145" s="38"/>
      <c r="D2145" s="39"/>
      <c r="E2145" s="40"/>
      <c r="F2145" s="40"/>
      <c r="G2145" s="40"/>
      <c r="H2145" s="41"/>
      <c r="I2145" s="38"/>
      <c r="J2145" s="38"/>
      <c r="K2145" s="38"/>
      <c r="L2145" s="37"/>
    </row>
    <row r="2146" spans="2:12" x14ac:dyDescent="0.25">
      <c r="B2146" s="18"/>
      <c r="C2146" s="38"/>
      <c r="D2146" s="39"/>
      <c r="E2146" s="40"/>
      <c r="F2146" s="40"/>
      <c r="G2146" s="40"/>
      <c r="H2146" s="41"/>
      <c r="I2146" s="38"/>
      <c r="J2146" s="38"/>
      <c r="K2146" s="38"/>
      <c r="L2146" s="37"/>
    </row>
    <row r="2147" spans="2:12" x14ac:dyDescent="0.25">
      <c r="B2147" s="18"/>
      <c r="C2147" s="38"/>
      <c r="D2147" s="39"/>
      <c r="E2147" s="40"/>
      <c r="F2147" s="40"/>
      <c r="G2147" s="40"/>
      <c r="H2147" s="41"/>
      <c r="I2147" s="38"/>
      <c r="J2147" s="38"/>
      <c r="K2147" s="38"/>
      <c r="L2147" s="37"/>
    </row>
    <row r="2148" spans="2:12" x14ac:dyDescent="0.25">
      <c r="B2148" s="18"/>
      <c r="C2148" s="38"/>
      <c r="D2148" s="39"/>
      <c r="E2148" s="40"/>
      <c r="F2148" s="40"/>
      <c r="G2148" s="40"/>
      <c r="H2148" s="41"/>
      <c r="I2148" s="38"/>
      <c r="J2148" s="38"/>
      <c r="K2148" s="38"/>
      <c r="L2148" s="37"/>
    </row>
    <row r="2149" spans="2:12" x14ac:dyDescent="0.25">
      <c r="B2149" s="18"/>
      <c r="C2149" s="38"/>
      <c r="D2149" s="39"/>
      <c r="E2149" s="40"/>
      <c r="F2149" s="40"/>
      <c r="G2149" s="40"/>
      <c r="H2149" s="41"/>
      <c r="I2149" s="38"/>
      <c r="J2149" s="38"/>
      <c r="K2149" s="38"/>
      <c r="L2149" s="37"/>
    </row>
    <row r="2150" spans="2:12" x14ac:dyDescent="0.25">
      <c r="B2150" s="18"/>
      <c r="C2150" s="38"/>
      <c r="D2150" s="39"/>
      <c r="E2150" s="40"/>
      <c r="F2150" s="40"/>
      <c r="G2150" s="40"/>
      <c r="H2150" s="41"/>
      <c r="I2150" s="38"/>
      <c r="J2150" s="38"/>
      <c r="K2150" s="38"/>
      <c r="L2150" s="37"/>
    </row>
    <row r="2151" spans="2:12" x14ac:dyDescent="0.25">
      <c r="B2151" s="18"/>
      <c r="C2151" s="38"/>
      <c r="D2151" s="39"/>
      <c r="E2151" s="40"/>
      <c r="F2151" s="40"/>
      <c r="G2151" s="40"/>
      <c r="H2151" s="41"/>
      <c r="I2151" s="38"/>
      <c r="J2151" s="38"/>
      <c r="K2151" s="38"/>
      <c r="L2151" s="37"/>
    </row>
    <row r="2152" spans="2:12" x14ac:dyDescent="0.25">
      <c r="B2152" s="18"/>
      <c r="C2152" s="38"/>
      <c r="D2152" s="39"/>
      <c r="E2152" s="40"/>
      <c r="F2152" s="40"/>
      <c r="G2152" s="40"/>
      <c r="H2152" s="41"/>
      <c r="I2152" s="38"/>
      <c r="J2152" s="38"/>
      <c r="K2152" s="38"/>
      <c r="L2152" s="37"/>
    </row>
    <row r="2153" spans="2:12" x14ac:dyDescent="0.25">
      <c r="B2153" s="18"/>
      <c r="C2153" s="38"/>
      <c r="D2153" s="39"/>
      <c r="E2153" s="40"/>
      <c r="F2153" s="40"/>
      <c r="G2153" s="40"/>
      <c r="H2153" s="41"/>
      <c r="I2153" s="38"/>
      <c r="J2153" s="38"/>
      <c r="K2153" s="38"/>
      <c r="L2153" s="37"/>
    </row>
    <row r="2154" spans="2:12" x14ac:dyDescent="0.25">
      <c r="B2154" s="18"/>
      <c r="C2154" s="38"/>
      <c r="D2154" s="39"/>
      <c r="E2154" s="40"/>
      <c r="F2154" s="40"/>
      <c r="G2154" s="40"/>
      <c r="H2154" s="41"/>
      <c r="I2154" s="38"/>
      <c r="J2154" s="38"/>
      <c r="K2154" s="38"/>
      <c r="L2154" s="37"/>
    </row>
    <row r="2155" spans="2:12" x14ac:dyDescent="0.25">
      <c r="B2155" s="18"/>
      <c r="C2155" s="38"/>
      <c r="D2155" s="39"/>
      <c r="E2155" s="40"/>
      <c r="F2155" s="40"/>
      <c r="G2155" s="40"/>
      <c r="H2155" s="41"/>
      <c r="I2155" s="38"/>
      <c r="J2155" s="38"/>
      <c r="K2155" s="38"/>
      <c r="L2155" s="37"/>
    </row>
    <row r="2156" spans="2:12" x14ac:dyDescent="0.25">
      <c r="B2156" s="18"/>
      <c r="C2156" s="38"/>
      <c r="D2156" s="39"/>
      <c r="E2156" s="40"/>
      <c r="F2156" s="40"/>
      <c r="G2156" s="40"/>
      <c r="H2156" s="41"/>
      <c r="I2156" s="38"/>
      <c r="J2156" s="38"/>
      <c r="K2156" s="38"/>
      <c r="L2156" s="37"/>
    </row>
    <row r="2157" spans="2:12" x14ac:dyDescent="0.25">
      <c r="B2157" s="18"/>
      <c r="C2157" s="38"/>
      <c r="D2157" s="39"/>
      <c r="E2157" s="40"/>
      <c r="F2157" s="40"/>
      <c r="G2157" s="40"/>
      <c r="H2157" s="41"/>
      <c r="I2157" s="38"/>
      <c r="J2157" s="38"/>
      <c r="K2157" s="38"/>
      <c r="L2157" s="37"/>
    </row>
    <row r="2158" spans="2:12" x14ac:dyDescent="0.25">
      <c r="B2158" s="18"/>
      <c r="C2158" s="38"/>
      <c r="D2158" s="39"/>
      <c r="E2158" s="40"/>
      <c r="F2158" s="40"/>
      <c r="G2158" s="40"/>
      <c r="H2158" s="41"/>
      <c r="I2158" s="38"/>
      <c r="J2158" s="38"/>
      <c r="K2158" s="38"/>
      <c r="L2158" s="37"/>
    </row>
    <row r="2159" spans="2:12" x14ac:dyDescent="0.25">
      <c r="B2159" s="18"/>
      <c r="C2159" s="38"/>
      <c r="D2159" s="39"/>
      <c r="E2159" s="40"/>
      <c r="F2159" s="40"/>
      <c r="G2159" s="40"/>
      <c r="H2159" s="41"/>
      <c r="I2159" s="38"/>
      <c r="J2159" s="38"/>
      <c r="K2159" s="38"/>
      <c r="L2159" s="37"/>
    </row>
    <row r="2160" spans="2:12" x14ac:dyDescent="0.25">
      <c r="B2160" s="18"/>
      <c r="C2160" s="38"/>
      <c r="D2160" s="39"/>
      <c r="E2160" s="40"/>
      <c r="F2160" s="40"/>
      <c r="G2160" s="40"/>
      <c r="H2160" s="41"/>
      <c r="I2160" s="38"/>
      <c r="J2160" s="38"/>
      <c r="K2160" s="38"/>
      <c r="L2160" s="37"/>
    </row>
    <row r="2161" spans="2:12" x14ac:dyDescent="0.25">
      <c r="B2161" s="18"/>
      <c r="C2161" s="38"/>
      <c r="D2161" s="39"/>
      <c r="E2161" s="40"/>
      <c r="F2161" s="40"/>
      <c r="G2161" s="40"/>
      <c r="H2161" s="41"/>
      <c r="I2161" s="38"/>
      <c r="J2161" s="38"/>
      <c r="K2161" s="38"/>
      <c r="L2161" s="37"/>
    </row>
    <row r="2162" spans="2:12" x14ac:dyDescent="0.25">
      <c r="B2162" s="18"/>
      <c r="C2162" s="38"/>
      <c r="D2162" s="39"/>
      <c r="E2162" s="40"/>
      <c r="F2162" s="40"/>
      <c r="G2162" s="40"/>
      <c r="H2162" s="41"/>
      <c r="I2162" s="38"/>
      <c r="J2162" s="38"/>
      <c r="K2162" s="38"/>
      <c r="L2162" s="37"/>
    </row>
    <row r="2163" spans="2:12" x14ac:dyDescent="0.25">
      <c r="B2163" s="18"/>
      <c r="C2163" s="38"/>
      <c r="D2163" s="39"/>
      <c r="E2163" s="40"/>
      <c r="F2163" s="40"/>
      <c r="G2163" s="40"/>
      <c r="H2163" s="41"/>
      <c r="I2163" s="38"/>
      <c r="J2163" s="38"/>
      <c r="K2163" s="38"/>
      <c r="L2163" s="37"/>
    </row>
    <row r="2164" spans="2:12" x14ac:dyDescent="0.25">
      <c r="B2164" s="18"/>
      <c r="C2164" s="38"/>
      <c r="D2164" s="39"/>
      <c r="E2164" s="40"/>
      <c r="F2164" s="40"/>
      <c r="G2164" s="40"/>
      <c r="H2164" s="41"/>
      <c r="I2164" s="38"/>
      <c r="J2164" s="38"/>
      <c r="K2164" s="38"/>
      <c r="L2164" s="37"/>
    </row>
    <row r="2165" spans="2:12" x14ac:dyDescent="0.25">
      <c r="B2165" s="18"/>
      <c r="C2165" s="38"/>
      <c r="D2165" s="39"/>
      <c r="E2165" s="40"/>
      <c r="F2165" s="40"/>
      <c r="G2165" s="40"/>
      <c r="H2165" s="41"/>
      <c r="I2165" s="38"/>
      <c r="J2165" s="38"/>
      <c r="K2165" s="38"/>
      <c r="L2165" s="37"/>
    </row>
    <row r="2166" spans="2:12" x14ac:dyDescent="0.25">
      <c r="B2166" s="18"/>
      <c r="C2166" s="38"/>
      <c r="D2166" s="39"/>
      <c r="E2166" s="40"/>
      <c r="F2166" s="40"/>
      <c r="G2166" s="40"/>
      <c r="H2166" s="41"/>
      <c r="I2166" s="38"/>
      <c r="J2166" s="38"/>
      <c r="K2166" s="38"/>
      <c r="L2166" s="37"/>
    </row>
    <row r="2167" spans="2:12" x14ac:dyDescent="0.25">
      <c r="B2167" s="18"/>
      <c r="C2167" s="38"/>
      <c r="D2167" s="39"/>
      <c r="E2167" s="40"/>
      <c r="F2167" s="40"/>
      <c r="G2167" s="40"/>
      <c r="H2167" s="41"/>
      <c r="I2167" s="38"/>
      <c r="J2167" s="38"/>
      <c r="K2167" s="38"/>
      <c r="L2167" s="37"/>
    </row>
    <row r="2168" spans="2:12" x14ac:dyDescent="0.25">
      <c r="B2168" s="18"/>
      <c r="C2168" s="38"/>
      <c r="D2168" s="39"/>
      <c r="E2168" s="40"/>
      <c r="F2168" s="40"/>
      <c r="G2168" s="40"/>
      <c r="H2168" s="41"/>
      <c r="I2168" s="38"/>
      <c r="J2168" s="38"/>
      <c r="K2168" s="38"/>
      <c r="L2168" s="37"/>
    </row>
    <row r="2169" spans="2:12" x14ac:dyDescent="0.25">
      <c r="B2169" s="18"/>
      <c r="C2169" s="38"/>
      <c r="D2169" s="39"/>
      <c r="E2169" s="40"/>
      <c r="F2169" s="40"/>
      <c r="G2169" s="40"/>
      <c r="H2169" s="41"/>
      <c r="I2169" s="38"/>
      <c r="J2169" s="38"/>
      <c r="K2169" s="38"/>
      <c r="L2169" s="37"/>
    </row>
    <row r="2170" spans="2:12" x14ac:dyDescent="0.25">
      <c r="B2170" s="18"/>
      <c r="C2170" s="38"/>
      <c r="D2170" s="39"/>
      <c r="E2170" s="40"/>
      <c r="F2170" s="40"/>
      <c r="G2170" s="40"/>
      <c r="H2170" s="41"/>
      <c r="I2170" s="38"/>
      <c r="J2170" s="38"/>
      <c r="K2170" s="38"/>
      <c r="L2170" s="37"/>
    </row>
    <row r="2171" spans="2:12" x14ac:dyDescent="0.25">
      <c r="B2171" s="18"/>
      <c r="C2171" s="38"/>
      <c r="D2171" s="39"/>
      <c r="E2171" s="40"/>
      <c r="F2171" s="40"/>
      <c r="G2171" s="40"/>
      <c r="H2171" s="41"/>
      <c r="I2171" s="38"/>
      <c r="J2171" s="38"/>
      <c r="K2171" s="38"/>
      <c r="L2171" s="37"/>
    </row>
    <row r="2172" spans="2:12" x14ac:dyDescent="0.25">
      <c r="B2172" s="18"/>
      <c r="C2172" s="38"/>
      <c r="D2172" s="39"/>
      <c r="E2172" s="40"/>
      <c r="F2172" s="40"/>
      <c r="G2172" s="40"/>
      <c r="H2172" s="41"/>
      <c r="I2172" s="38"/>
      <c r="J2172" s="38"/>
      <c r="K2172" s="38"/>
      <c r="L2172" s="37"/>
    </row>
    <row r="2173" spans="2:12" x14ac:dyDescent="0.25">
      <c r="B2173" s="18"/>
      <c r="C2173" s="38"/>
      <c r="D2173" s="39"/>
      <c r="E2173" s="40"/>
      <c r="F2173" s="40"/>
      <c r="G2173" s="40"/>
      <c r="H2173" s="41"/>
      <c r="I2173" s="38"/>
      <c r="J2173" s="38"/>
      <c r="K2173" s="38"/>
      <c r="L2173" s="37"/>
    </row>
    <row r="2174" spans="2:12" x14ac:dyDescent="0.25">
      <c r="B2174" s="18"/>
      <c r="C2174" s="38"/>
      <c r="D2174" s="39"/>
      <c r="E2174" s="40"/>
      <c r="F2174" s="40"/>
      <c r="G2174" s="40"/>
      <c r="H2174" s="41"/>
      <c r="I2174" s="38"/>
      <c r="J2174" s="38"/>
      <c r="K2174" s="38"/>
      <c r="L2174" s="37"/>
    </row>
    <row r="2175" spans="2:12" x14ac:dyDescent="0.25">
      <c r="B2175" s="18"/>
      <c r="C2175" s="38"/>
      <c r="D2175" s="39"/>
      <c r="E2175" s="40"/>
      <c r="F2175" s="40"/>
      <c r="G2175" s="40"/>
      <c r="H2175" s="41"/>
      <c r="I2175" s="38"/>
      <c r="J2175" s="38"/>
      <c r="K2175" s="38"/>
      <c r="L2175" s="37"/>
    </row>
    <row r="2176" spans="2:12" x14ac:dyDescent="0.25">
      <c r="B2176" s="18"/>
      <c r="C2176" s="38"/>
      <c r="D2176" s="39"/>
      <c r="E2176" s="40"/>
      <c r="F2176" s="40"/>
      <c r="G2176" s="40"/>
      <c r="H2176" s="41"/>
      <c r="I2176" s="38"/>
      <c r="J2176" s="38"/>
      <c r="K2176" s="38"/>
      <c r="L2176" s="37"/>
    </row>
    <row r="2177" spans="2:12" x14ac:dyDescent="0.25">
      <c r="B2177" s="18"/>
      <c r="C2177" s="38"/>
      <c r="D2177" s="39"/>
      <c r="E2177" s="40"/>
      <c r="F2177" s="40"/>
      <c r="G2177" s="40"/>
      <c r="H2177" s="41"/>
      <c r="I2177" s="38"/>
      <c r="J2177" s="38"/>
      <c r="K2177" s="38"/>
      <c r="L2177" s="37"/>
    </row>
    <row r="2178" spans="2:12" x14ac:dyDescent="0.25">
      <c r="B2178" s="18"/>
      <c r="C2178" s="38"/>
      <c r="D2178" s="39"/>
      <c r="E2178" s="40"/>
      <c r="F2178" s="40"/>
      <c r="G2178" s="40"/>
      <c r="H2178" s="41"/>
      <c r="I2178" s="38"/>
      <c r="J2178" s="38"/>
      <c r="K2178" s="38"/>
      <c r="L2178" s="37"/>
    </row>
    <row r="2179" spans="2:12" x14ac:dyDescent="0.25">
      <c r="B2179" s="18"/>
      <c r="C2179" s="38"/>
      <c r="D2179" s="39"/>
      <c r="E2179" s="40"/>
      <c r="F2179" s="40"/>
      <c r="G2179" s="40"/>
      <c r="H2179" s="41"/>
      <c r="I2179" s="38"/>
      <c r="J2179" s="38"/>
      <c r="K2179" s="38"/>
      <c r="L2179" s="37"/>
    </row>
    <row r="2180" spans="2:12" x14ac:dyDescent="0.25">
      <c r="B2180" s="18"/>
      <c r="C2180" s="38"/>
      <c r="D2180" s="39"/>
      <c r="E2180" s="40"/>
      <c r="F2180" s="40"/>
      <c r="G2180" s="40"/>
      <c r="H2180" s="41"/>
      <c r="I2180" s="38"/>
      <c r="J2180" s="38"/>
      <c r="K2180" s="38"/>
      <c r="L2180" s="37"/>
    </row>
    <row r="2181" spans="2:12" x14ac:dyDescent="0.25">
      <c r="B2181" s="18"/>
      <c r="C2181" s="38"/>
      <c r="D2181" s="39"/>
      <c r="E2181" s="40"/>
      <c r="F2181" s="40"/>
      <c r="G2181" s="40"/>
      <c r="H2181" s="41"/>
      <c r="I2181" s="38"/>
      <c r="J2181" s="38"/>
      <c r="K2181" s="38"/>
      <c r="L2181" s="37"/>
    </row>
    <row r="2182" spans="2:12" x14ac:dyDescent="0.25">
      <c r="B2182" s="18"/>
      <c r="C2182" s="38"/>
      <c r="D2182" s="39"/>
      <c r="E2182" s="40"/>
      <c r="F2182" s="40"/>
      <c r="G2182" s="40"/>
      <c r="H2182" s="41"/>
      <c r="I2182" s="38"/>
      <c r="J2182" s="38"/>
      <c r="K2182" s="38"/>
      <c r="L2182" s="37"/>
    </row>
    <row r="2183" spans="2:12" x14ac:dyDescent="0.25">
      <c r="B2183" s="18"/>
      <c r="C2183" s="38"/>
      <c r="D2183" s="39"/>
      <c r="E2183" s="40"/>
      <c r="F2183" s="40"/>
      <c r="G2183" s="40"/>
      <c r="H2183" s="41"/>
      <c r="I2183" s="38"/>
      <c r="J2183" s="38"/>
      <c r="K2183" s="38"/>
      <c r="L2183" s="37"/>
    </row>
    <row r="2184" spans="2:12" x14ac:dyDescent="0.25">
      <c r="B2184" s="18"/>
      <c r="C2184" s="38"/>
      <c r="D2184" s="39"/>
      <c r="E2184" s="40"/>
      <c r="F2184" s="40"/>
      <c r="G2184" s="40"/>
      <c r="H2184" s="41"/>
      <c r="I2184" s="38"/>
      <c r="J2184" s="38"/>
      <c r="K2184" s="38"/>
      <c r="L2184" s="37"/>
    </row>
    <row r="2185" spans="2:12" x14ac:dyDescent="0.25">
      <c r="B2185" s="18"/>
      <c r="C2185" s="38"/>
      <c r="D2185" s="39"/>
      <c r="E2185" s="40"/>
      <c r="F2185" s="40"/>
      <c r="G2185" s="40"/>
      <c r="H2185" s="41"/>
      <c r="I2185" s="38"/>
      <c r="J2185" s="38"/>
      <c r="K2185" s="38"/>
      <c r="L2185" s="37"/>
    </row>
    <row r="2186" spans="2:12" x14ac:dyDescent="0.25">
      <c r="B2186" s="18"/>
      <c r="C2186" s="38"/>
      <c r="D2186" s="39"/>
      <c r="E2186" s="40"/>
      <c r="F2186" s="40"/>
      <c r="G2186" s="40"/>
      <c r="H2186" s="41"/>
      <c r="I2186" s="38"/>
      <c r="J2186" s="38"/>
      <c r="K2186" s="38"/>
      <c r="L2186" s="37"/>
    </row>
    <row r="2187" spans="2:12" x14ac:dyDescent="0.25">
      <c r="B2187" s="18"/>
      <c r="C2187" s="38"/>
      <c r="D2187" s="39"/>
      <c r="E2187" s="40"/>
      <c r="F2187" s="40"/>
      <c r="G2187" s="40"/>
      <c r="H2187" s="41"/>
      <c r="I2187" s="38"/>
      <c r="J2187" s="38"/>
      <c r="K2187" s="38"/>
      <c r="L2187" s="37"/>
    </row>
    <row r="2188" spans="2:12" x14ac:dyDescent="0.25">
      <c r="B2188" s="18"/>
      <c r="C2188" s="38"/>
      <c r="D2188" s="39"/>
      <c r="E2188" s="40"/>
      <c r="F2188" s="40"/>
      <c r="G2188" s="40"/>
      <c r="H2188" s="41"/>
      <c r="I2188" s="38"/>
      <c r="J2188" s="38"/>
      <c r="K2188" s="38"/>
      <c r="L2188" s="37"/>
    </row>
    <row r="2189" spans="2:12" x14ac:dyDescent="0.25">
      <c r="B2189" s="18"/>
      <c r="C2189" s="38"/>
      <c r="D2189" s="39"/>
      <c r="E2189" s="40"/>
      <c r="F2189" s="40"/>
      <c r="G2189" s="40"/>
      <c r="H2189" s="41"/>
      <c r="I2189" s="38"/>
      <c r="J2189" s="38"/>
      <c r="K2189" s="38"/>
      <c r="L2189" s="37"/>
    </row>
    <row r="2190" spans="2:12" x14ac:dyDescent="0.25">
      <c r="B2190" s="18"/>
      <c r="C2190" s="38"/>
      <c r="D2190" s="39"/>
      <c r="E2190" s="40"/>
      <c r="F2190" s="40"/>
      <c r="G2190" s="40"/>
      <c r="H2190" s="41"/>
      <c r="I2190" s="38"/>
      <c r="J2190" s="38"/>
      <c r="K2190" s="38"/>
      <c r="L2190" s="37"/>
    </row>
    <row r="2191" spans="2:12" x14ac:dyDescent="0.25">
      <c r="B2191" s="18"/>
      <c r="C2191" s="38"/>
      <c r="D2191" s="39"/>
      <c r="E2191" s="40"/>
      <c r="F2191" s="40"/>
      <c r="G2191" s="40"/>
      <c r="H2191" s="41"/>
      <c r="I2191" s="38"/>
      <c r="J2191" s="38"/>
      <c r="K2191" s="38"/>
      <c r="L2191" s="37"/>
    </row>
    <row r="2192" spans="2:12" x14ac:dyDescent="0.25">
      <c r="B2192" s="18"/>
      <c r="C2192" s="38"/>
      <c r="D2192" s="39"/>
      <c r="E2192" s="40"/>
      <c r="F2192" s="40"/>
      <c r="G2192" s="40"/>
      <c r="H2192" s="41"/>
      <c r="I2192" s="38"/>
      <c r="J2192" s="38"/>
      <c r="K2192" s="38"/>
      <c r="L2192" s="37"/>
    </row>
    <row r="2193" spans="2:12" x14ac:dyDescent="0.25">
      <c r="B2193" s="18"/>
      <c r="C2193" s="38"/>
      <c r="D2193" s="39"/>
      <c r="E2193" s="40"/>
      <c r="F2193" s="40"/>
      <c r="G2193" s="40"/>
      <c r="H2193" s="41"/>
      <c r="I2193" s="38"/>
      <c r="J2193" s="38"/>
      <c r="K2193" s="38"/>
      <c r="L2193" s="37"/>
    </row>
    <row r="2194" spans="2:12" x14ac:dyDescent="0.25">
      <c r="B2194" s="18"/>
      <c r="C2194" s="38"/>
      <c r="D2194" s="39"/>
      <c r="E2194" s="40"/>
      <c r="F2194" s="40"/>
      <c r="G2194" s="40"/>
      <c r="H2194" s="41"/>
      <c r="I2194" s="38"/>
      <c r="J2194" s="38"/>
      <c r="K2194" s="38"/>
      <c r="L2194" s="37"/>
    </row>
    <row r="2195" spans="2:12" x14ac:dyDescent="0.25">
      <c r="B2195" s="18"/>
      <c r="C2195" s="38"/>
      <c r="D2195" s="39"/>
      <c r="E2195" s="40"/>
      <c r="F2195" s="40"/>
      <c r="G2195" s="40"/>
      <c r="H2195" s="41"/>
      <c r="I2195" s="38"/>
      <c r="J2195" s="38"/>
      <c r="K2195" s="38"/>
      <c r="L2195" s="37"/>
    </row>
    <row r="2196" spans="2:12" x14ac:dyDescent="0.25">
      <c r="B2196" s="18"/>
      <c r="C2196" s="38"/>
      <c r="D2196" s="39"/>
      <c r="E2196" s="40"/>
      <c r="F2196" s="40"/>
      <c r="G2196" s="40"/>
      <c r="H2196" s="41"/>
      <c r="I2196" s="38"/>
      <c r="J2196" s="38"/>
      <c r="K2196" s="38"/>
      <c r="L2196" s="37"/>
    </row>
    <row r="2197" spans="2:12" x14ac:dyDescent="0.25">
      <c r="B2197" s="18"/>
      <c r="C2197" s="38"/>
      <c r="D2197" s="39"/>
      <c r="E2197" s="40"/>
      <c r="F2197" s="40"/>
      <c r="G2197" s="40"/>
      <c r="H2197" s="41"/>
      <c r="I2197" s="38"/>
      <c r="J2197" s="38"/>
      <c r="K2197" s="38"/>
      <c r="L2197" s="37"/>
    </row>
    <row r="2198" spans="2:12" x14ac:dyDescent="0.25">
      <c r="B2198" s="18"/>
      <c r="C2198" s="38"/>
      <c r="D2198" s="39"/>
      <c r="E2198" s="40"/>
      <c r="F2198" s="40"/>
      <c r="G2198" s="40"/>
      <c r="H2198" s="41"/>
      <c r="I2198" s="38"/>
      <c r="J2198" s="38"/>
      <c r="K2198" s="38"/>
      <c r="L2198" s="37"/>
    </row>
    <row r="2199" spans="2:12" x14ac:dyDescent="0.25">
      <c r="B2199" s="18"/>
      <c r="C2199" s="38"/>
      <c r="D2199" s="39"/>
      <c r="E2199" s="40"/>
      <c r="F2199" s="40"/>
      <c r="G2199" s="40"/>
      <c r="H2199" s="41"/>
      <c r="I2199" s="38"/>
      <c r="J2199" s="38"/>
      <c r="K2199" s="38"/>
      <c r="L2199" s="37"/>
    </row>
    <row r="2200" spans="2:12" x14ac:dyDescent="0.25">
      <c r="B2200" s="18"/>
      <c r="C2200" s="38"/>
      <c r="D2200" s="39"/>
      <c r="E2200" s="40"/>
      <c r="F2200" s="40"/>
      <c r="G2200" s="40"/>
      <c r="H2200" s="41"/>
      <c r="I2200" s="38"/>
      <c r="J2200" s="38"/>
      <c r="K2200" s="38"/>
      <c r="L2200" s="37"/>
    </row>
    <row r="2201" spans="2:12" x14ac:dyDescent="0.25">
      <c r="B2201" s="18"/>
      <c r="C2201" s="38"/>
      <c r="D2201" s="39"/>
      <c r="E2201" s="40"/>
      <c r="F2201" s="40"/>
      <c r="G2201" s="40"/>
      <c r="H2201" s="41"/>
      <c r="I2201" s="38"/>
      <c r="J2201" s="38"/>
      <c r="K2201" s="38"/>
      <c r="L2201" s="37"/>
    </row>
    <row r="2202" spans="2:12" x14ac:dyDescent="0.25">
      <c r="B2202" s="18"/>
      <c r="C2202" s="38"/>
      <c r="D2202" s="39"/>
      <c r="E2202" s="40"/>
      <c r="F2202" s="40"/>
      <c r="G2202" s="40"/>
      <c r="H2202" s="41"/>
      <c r="I2202" s="38"/>
      <c r="J2202" s="38"/>
      <c r="K2202" s="38"/>
      <c r="L2202" s="37"/>
    </row>
    <row r="2203" spans="2:12" x14ac:dyDescent="0.25">
      <c r="B2203" s="18"/>
      <c r="C2203" s="38"/>
      <c r="D2203" s="39"/>
      <c r="E2203" s="40"/>
      <c r="F2203" s="40"/>
      <c r="G2203" s="40"/>
      <c r="H2203" s="41"/>
      <c r="I2203" s="38"/>
      <c r="J2203" s="38"/>
      <c r="K2203" s="38"/>
      <c r="L2203" s="37"/>
    </row>
    <row r="2204" spans="2:12" x14ac:dyDescent="0.25">
      <c r="B2204" s="18"/>
      <c r="C2204" s="38"/>
      <c r="D2204" s="39"/>
      <c r="E2204" s="40"/>
      <c r="F2204" s="40"/>
      <c r="G2204" s="40"/>
      <c r="H2204" s="41"/>
      <c r="I2204" s="38"/>
      <c r="J2204" s="38"/>
      <c r="K2204" s="38"/>
      <c r="L2204" s="37"/>
    </row>
    <row r="2205" spans="2:12" x14ac:dyDescent="0.25">
      <c r="B2205" s="18"/>
      <c r="C2205" s="38"/>
      <c r="D2205" s="39"/>
      <c r="E2205" s="40"/>
      <c r="F2205" s="40"/>
      <c r="G2205" s="40"/>
      <c r="H2205" s="41"/>
      <c r="I2205" s="38"/>
      <c r="J2205" s="38"/>
      <c r="K2205" s="38"/>
      <c r="L2205" s="37"/>
    </row>
    <row r="2206" spans="2:12" x14ac:dyDescent="0.25">
      <c r="B2206" s="18"/>
      <c r="C2206" s="38"/>
      <c r="D2206" s="39"/>
      <c r="E2206" s="40"/>
      <c r="F2206" s="40"/>
      <c r="G2206" s="40"/>
      <c r="H2206" s="41"/>
      <c r="I2206" s="38"/>
      <c r="J2206" s="38"/>
      <c r="K2206" s="38"/>
      <c r="L2206" s="37"/>
    </row>
    <row r="2207" spans="2:12" x14ac:dyDescent="0.25">
      <c r="B2207" s="18"/>
      <c r="C2207" s="38"/>
      <c r="D2207" s="39"/>
      <c r="E2207" s="40"/>
      <c r="F2207" s="40"/>
      <c r="G2207" s="40"/>
      <c r="H2207" s="41"/>
      <c r="I2207" s="38"/>
      <c r="J2207" s="38"/>
      <c r="K2207" s="38"/>
      <c r="L2207" s="37"/>
    </row>
    <row r="2208" spans="2:12" x14ac:dyDescent="0.25">
      <c r="B2208" s="18"/>
      <c r="C2208" s="38"/>
      <c r="D2208" s="39"/>
      <c r="E2208" s="40"/>
      <c r="F2208" s="40"/>
      <c r="G2208" s="40"/>
      <c r="H2208" s="41"/>
      <c r="I2208" s="38"/>
      <c r="J2208" s="38"/>
      <c r="K2208" s="38"/>
      <c r="L2208" s="37"/>
    </row>
    <row r="2209" spans="2:12" x14ac:dyDescent="0.25">
      <c r="B2209" s="18"/>
      <c r="C2209" s="38"/>
      <c r="D2209" s="39"/>
      <c r="E2209" s="40"/>
      <c r="F2209" s="40"/>
      <c r="G2209" s="40"/>
      <c r="H2209" s="41"/>
      <c r="I2209" s="38"/>
      <c r="J2209" s="38"/>
      <c r="K2209" s="38"/>
      <c r="L2209" s="37"/>
    </row>
    <row r="2210" spans="2:12" x14ac:dyDescent="0.25">
      <c r="B2210" s="18"/>
      <c r="C2210" s="38"/>
      <c r="D2210" s="39"/>
      <c r="E2210" s="40"/>
      <c r="F2210" s="40"/>
      <c r="G2210" s="40"/>
      <c r="H2210" s="41"/>
      <c r="I2210" s="38"/>
      <c r="J2210" s="38"/>
      <c r="K2210" s="38"/>
      <c r="L2210" s="37"/>
    </row>
    <row r="2211" spans="2:12" x14ac:dyDescent="0.25">
      <c r="B2211" s="18"/>
      <c r="C2211" s="38"/>
      <c r="D2211" s="39"/>
      <c r="E2211" s="40"/>
      <c r="F2211" s="40"/>
      <c r="G2211" s="40"/>
      <c r="H2211" s="41"/>
      <c r="I2211" s="38"/>
      <c r="J2211" s="38"/>
      <c r="K2211" s="38"/>
      <c r="L2211" s="37"/>
    </row>
    <row r="2212" spans="2:12" x14ac:dyDescent="0.25">
      <c r="B2212" s="18"/>
      <c r="C2212" s="38"/>
      <c r="D2212" s="39"/>
      <c r="E2212" s="40"/>
      <c r="F2212" s="40"/>
      <c r="G2212" s="40"/>
      <c r="H2212" s="41"/>
      <c r="I2212" s="38"/>
      <c r="J2212" s="38"/>
      <c r="K2212" s="38"/>
      <c r="L2212" s="37"/>
    </row>
    <row r="2213" spans="2:12" x14ac:dyDescent="0.25">
      <c r="B2213" s="18"/>
      <c r="C2213" s="38"/>
      <c r="D2213" s="39"/>
      <c r="E2213" s="40"/>
      <c r="F2213" s="40"/>
      <c r="G2213" s="40"/>
      <c r="H2213" s="41"/>
      <c r="I2213" s="38"/>
      <c r="J2213" s="38"/>
      <c r="K2213" s="38"/>
      <c r="L2213" s="37"/>
    </row>
    <row r="2214" spans="2:12" x14ac:dyDescent="0.25">
      <c r="B2214" s="18"/>
      <c r="C2214" s="38"/>
      <c r="D2214" s="39"/>
      <c r="E2214" s="40"/>
      <c r="F2214" s="40"/>
      <c r="G2214" s="40"/>
      <c r="H2214" s="41"/>
      <c r="I2214" s="38"/>
      <c r="J2214" s="38"/>
      <c r="K2214" s="38"/>
      <c r="L2214" s="37"/>
    </row>
    <row r="2215" spans="2:12" x14ac:dyDescent="0.25">
      <c r="B2215" s="18"/>
      <c r="C2215" s="38"/>
      <c r="D2215" s="39"/>
      <c r="E2215" s="40"/>
      <c r="F2215" s="40"/>
      <c r="G2215" s="40"/>
      <c r="H2215" s="41"/>
      <c r="I2215" s="38"/>
      <c r="J2215" s="38"/>
      <c r="K2215" s="38"/>
      <c r="L2215" s="37"/>
    </row>
    <row r="2216" spans="2:12" x14ac:dyDescent="0.25">
      <c r="B2216" s="18"/>
      <c r="C2216" s="38"/>
      <c r="D2216" s="39"/>
      <c r="E2216" s="40"/>
      <c r="F2216" s="40"/>
      <c r="G2216" s="40"/>
      <c r="H2216" s="41"/>
      <c r="I2216" s="38"/>
      <c r="J2216" s="38"/>
      <c r="K2216" s="38"/>
      <c r="L2216" s="37"/>
    </row>
    <row r="2217" spans="2:12" x14ac:dyDescent="0.25">
      <c r="B2217" s="18"/>
      <c r="C2217" s="38"/>
      <c r="D2217" s="39"/>
      <c r="E2217" s="40"/>
      <c r="F2217" s="40"/>
      <c r="G2217" s="40"/>
      <c r="H2217" s="41"/>
      <c r="I2217" s="38"/>
      <c r="J2217" s="38"/>
      <c r="K2217" s="38"/>
      <c r="L2217" s="37"/>
    </row>
    <row r="2218" spans="2:12" x14ac:dyDescent="0.25">
      <c r="B2218" s="18"/>
      <c r="C2218" s="38"/>
      <c r="D2218" s="39"/>
      <c r="E2218" s="40"/>
      <c r="F2218" s="40"/>
      <c r="G2218" s="40"/>
      <c r="H2218" s="41"/>
      <c r="I2218" s="38"/>
      <c r="J2218" s="38"/>
      <c r="K2218" s="38"/>
      <c r="L2218" s="37"/>
    </row>
    <row r="2219" spans="2:12" x14ac:dyDescent="0.25">
      <c r="B2219" s="18"/>
      <c r="C2219" s="38"/>
      <c r="D2219" s="39"/>
      <c r="E2219" s="40"/>
      <c r="F2219" s="40"/>
      <c r="G2219" s="40"/>
      <c r="H2219" s="41"/>
      <c r="I2219" s="38"/>
      <c r="J2219" s="38"/>
      <c r="K2219" s="38"/>
      <c r="L2219" s="37"/>
    </row>
    <row r="2220" spans="2:12" x14ac:dyDescent="0.25">
      <c r="B2220" s="18"/>
      <c r="C2220" s="38"/>
      <c r="D2220" s="39"/>
      <c r="E2220" s="40"/>
      <c r="F2220" s="40"/>
      <c r="G2220" s="40"/>
      <c r="H2220" s="41"/>
      <c r="I2220" s="38"/>
      <c r="J2220" s="38"/>
      <c r="K2220" s="38"/>
      <c r="L2220" s="37"/>
    </row>
    <row r="2221" spans="2:12" x14ac:dyDescent="0.25">
      <c r="B2221" s="18"/>
      <c r="C2221" s="38"/>
      <c r="D2221" s="39"/>
      <c r="E2221" s="40"/>
      <c r="F2221" s="40"/>
      <c r="G2221" s="40"/>
      <c r="H2221" s="41"/>
      <c r="I2221" s="38"/>
      <c r="J2221" s="38"/>
      <c r="K2221" s="38"/>
      <c r="L2221" s="37"/>
    </row>
    <row r="2222" spans="2:12" x14ac:dyDescent="0.25">
      <c r="B2222" s="18"/>
      <c r="C2222" s="38"/>
      <c r="D2222" s="39"/>
      <c r="E2222" s="40"/>
      <c r="F2222" s="40"/>
      <c r="G2222" s="40"/>
      <c r="H2222" s="41"/>
      <c r="I2222" s="38"/>
      <c r="J2222" s="38"/>
      <c r="K2222" s="38"/>
      <c r="L2222" s="37"/>
    </row>
    <row r="2223" spans="2:12" x14ac:dyDescent="0.25">
      <c r="B2223" s="18"/>
      <c r="C2223" s="38"/>
      <c r="D2223" s="39"/>
      <c r="E2223" s="40"/>
      <c r="F2223" s="40"/>
      <c r="G2223" s="40"/>
      <c r="H2223" s="41"/>
      <c r="I2223" s="38"/>
      <c r="J2223" s="38"/>
      <c r="K2223" s="38"/>
      <c r="L2223" s="37"/>
    </row>
    <row r="2224" spans="2:12" x14ac:dyDescent="0.25">
      <c r="B2224" s="18"/>
      <c r="C2224" s="38"/>
      <c r="D2224" s="39"/>
      <c r="E2224" s="40"/>
      <c r="F2224" s="40"/>
      <c r="G2224" s="40"/>
      <c r="H2224" s="41"/>
      <c r="I2224" s="38"/>
      <c r="J2224" s="38"/>
      <c r="K2224" s="38"/>
      <c r="L2224" s="37"/>
    </row>
    <row r="2225" spans="2:12" x14ac:dyDescent="0.25">
      <c r="B2225" s="18"/>
      <c r="C2225" s="38"/>
      <c r="D2225" s="39"/>
      <c r="E2225" s="40"/>
      <c r="F2225" s="40"/>
      <c r="G2225" s="40"/>
      <c r="H2225" s="41"/>
      <c r="I2225" s="38"/>
      <c r="J2225" s="38"/>
      <c r="K2225" s="38"/>
      <c r="L2225" s="37"/>
    </row>
    <row r="2226" spans="2:12" x14ac:dyDescent="0.25">
      <c r="B2226" s="18"/>
      <c r="C2226" s="38"/>
      <c r="D2226" s="39"/>
      <c r="E2226" s="40"/>
      <c r="F2226" s="40"/>
      <c r="G2226" s="40"/>
      <c r="H2226" s="41"/>
      <c r="I2226" s="38"/>
      <c r="J2226" s="38"/>
      <c r="K2226" s="38"/>
      <c r="L2226" s="37"/>
    </row>
    <row r="2227" spans="2:12" x14ac:dyDescent="0.25">
      <c r="B2227" s="18"/>
      <c r="C2227" s="38"/>
      <c r="D2227" s="39"/>
      <c r="E2227" s="40"/>
      <c r="F2227" s="40"/>
      <c r="G2227" s="40"/>
      <c r="H2227" s="41"/>
      <c r="I2227" s="38"/>
      <c r="J2227" s="38"/>
      <c r="K2227" s="38"/>
      <c r="L2227" s="37"/>
    </row>
    <row r="2228" spans="2:12" x14ac:dyDescent="0.25">
      <c r="B2228" s="18"/>
      <c r="C2228" s="38"/>
      <c r="D2228" s="39"/>
      <c r="E2228" s="40"/>
      <c r="F2228" s="40"/>
      <c r="G2228" s="40"/>
      <c r="H2228" s="41"/>
      <c r="I2228" s="38"/>
      <c r="J2228" s="38"/>
      <c r="K2228" s="38"/>
      <c r="L2228" s="37"/>
    </row>
    <row r="2229" spans="2:12" x14ac:dyDescent="0.25">
      <c r="B2229" s="18"/>
      <c r="C2229" s="38"/>
      <c r="D2229" s="39"/>
      <c r="E2229" s="40"/>
      <c r="F2229" s="40"/>
      <c r="G2229" s="40"/>
      <c r="H2229" s="41"/>
      <c r="I2229" s="38"/>
      <c r="J2229" s="38"/>
      <c r="K2229" s="38"/>
      <c r="L2229" s="37"/>
    </row>
    <row r="2230" spans="2:12" x14ac:dyDescent="0.25">
      <c r="B2230" s="18"/>
      <c r="C2230" s="38"/>
      <c r="D2230" s="39"/>
      <c r="E2230" s="40"/>
      <c r="F2230" s="40"/>
      <c r="G2230" s="40"/>
      <c r="H2230" s="41"/>
      <c r="I2230" s="38"/>
      <c r="J2230" s="38"/>
      <c r="K2230" s="38"/>
      <c r="L2230" s="37"/>
    </row>
    <row r="2231" spans="2:12" x14ac:dyDescent="0.25">
      <c r="B2231" s="18"/>
      <c r="C2231" s="38"/>
      <c r="D2231" s="39"/>
      <c r="E2231" s="40"/>
      <c r="F2231" s="40"/>
      <c r="G2231" s="40"/>
      <c r="H2231" s="41"/>
      <c r="I2231" s="38"/>
      <c r="J2231" s="38"/>
      <c r="K2231" s="38"/>
      <c r="L2231" s="37"/>
    </row>
    <row r="2232" spans="2:12" x14ac:dyDescent="0.25">
      <c r="B2232" s="18"/>
      <c r="C2232" s="38"/>
      <c r="D2232" s="39"/>
      <c r="E2232" s="40"/>
      <c r="F2232" s="40"/>
      <c r="G2232" s="40"/>
      <c r="H2232" s="41"/>
      <c r="I2232" s="38"/>
      <c r="J2232" s="38"/>
      <c r="K2232" s="38"/>
      <c r="L2232" s="37"/>
    </row>
    <row r="2233" spans="2:12" x14ac:dyDescent="0.25">
      <c r="B2233" s="18"/>
      <c r="C2233" s="38"/>
      <c r="D2233" s="39"/>
      <c r="E2233" s="40"/>
      <c r="F2233" s="40"/>
      <c r="G2233" s="40"/>
      <c r="H2233" s="41"/>
      <c r="I2233" s="38"/>
      <c r="J2233" s="38"/>
      <c r="K2233" s="38"/>
      <c r="L2233" s="37"/>
    </row>
    <row r="2234" spans="2:12" x14ac:dyDescent="0.25">
      <c r="B2234" s="18"/>
      <c r="C2234" s="38"/>
      <c r="D2234" s="39"/>
      <c r="E2234" s="40"/>
      <c r="F2234" s="40"/>
      <c r="G2234" s="40"/>
      <c r="H2234" s="41"/>
      <c r="I2234" s="38"/>
      <c r="J2234" s="38"/>
      <c r="K2234" s="38"/>
      <c r="L2234" s="37"/>
    </row>
    <row r="2235" spans="2:12" x14ac:dyDescent="0.25">
      <c r="B2235" s="18"/>
      <c r="C2235" s="38"/>
      <c r="D2235" s="39"/>
      <c r="E2235" s="40"/>
      <c r="F2235" s="40"/>
      <c r="G2235" s="40"/>
      <c r="H2235" s="41"/>
      <c r="I2235" s="38"/>
      <c r="J2235" s="38"/>
      <c r="K2235" s="38"/>
      <c r="L2235" s="37"/>
    </row>
    <row r="2236" spans="2:12" x14ac:dyDescent="0.25">
      <c r="B2236" s="18"/>
      <c r="C2236" s="38"/>
      <c r="D2236" s="39"/>
      <c r="E2236" s="40"/>
      <c r="F2236" s="40"/>
      <c r="G2236" s="40"/>
      <c r="H2236" s="41"/>
      <c r="I2236" s="38"/>
      <c r="J2236" s="38"/>
      <c r="K2236" s="38"/>
      <c r="L2236" s="37"/>
    </row>
    <row r="2237" spans="2:12" x14ac:dyDescent="0.25">
      <c r="B2237" s="18"/>
      <c r="C2237" s="38"/>
      <c r="D2237" s="39"/>
      <c r="E2237" s="40"/>
      <c r="F2237" s="40"/>
      <c r="G2237" s="40"/>
      <c r="H2237" s="41"/>
      <c r="I2237" s="38"/>
      <c r="J2237" s="38"/>
      <c r="K2237" s="38"/>
      <c r="L2237" s="37"/>
    </row>
    <row r="2238" spans="2:12" x14ac:dyDescent="0.25">
      <c r="B2238" s="18"/>
      <c r="C2238" s="38"/>
      <c r="D2238" s="39"/>
      <c r="E2238" s="40"/>
      <c r="F2238" s="40"/>
      <c r="G2238" s="40"/>
      <c r="H2238" s="41"/>
      <c r="I2238" s="38"/>
      <c r="J2238" s="38"/>
      <c r="K2238" s="38"/>
      <c r="L2238" s="37"/>
    </row>
    <row r="2239" spans="2:12" x14ac:dyDescent="0.25">
      <c r="B2239" s="18"/>
      <c r="C2239" s="38"/>
      <c r="D2239" s="39"/>
      <c r="E2239" s="40"/>
      <c r="F2239" s="40"/>
      <c r="G2239" s="40"/>
      <c r="H2239" s="41"/>
      <c r="I2239" s="38"/>
      <c r="J2239" s="38"/>
      <c r="K2239" s="38"/>
      <c r="L2239" s="37"/>
    </row>
    <row r="2240" spans="2:12" x14ac:dyDescent="0.25">
      <c r="B2240" s="18"/>
      <c r="C2240" s="38"/>
      <c r="D2240" s="39"/>
      <c r="E2240" s="40"/>
      <c r="F2240" s="40"/>
      <c r="G2240" s="40"/>
      <c r="H2240" s="41"/>
      <c r="I2240" s="38"/>
      <c r="J2240" s="38"/>
      <c r="K2240" s="38"/>
      <c r="L2240" s="37"/>
    </row>
    <row r="2241" spans="2:12" x14ac:dyDescent="0.25">
      <c r="B2241" s="18"/>
      <c r="C2241" s="38"/>
      <c r="D2241" s="39"/>
      <c r="E2241" s="40"/>
      <c r="F2241" s="40"/>
      <c r="G2241" s="40"/>
      <c r="H2241" s="41"/>
      <c r="I2241" s="38"/>
      <c r="J2241" s="38"/>
      <c r="K2241" s="38"/>
      <c r="L2241" s="37"/>
    </row>
    <row r="2242" spans="2:12" x14ac:dyDescent="0.25">
      <c r="B2242" s="18"/>
      <c r="C2242" s="38"/>
      <c r="D2242" s="39"/>
      <c r="E2242" s="40"/>
      <c r="F2242" s="40"/>
      <c r="G2242" s="40"/>
      <c r="H2242" s="41"/>
      <c r="I2242" s="38"/>
      <c r="J2242" s="38"/>
      <c r="K2242" s="38"/>
      <c r="L2242" s="37"/>
    </row>
    <row r="2243" spans="2:12" x14ac:dyDescent="0.25">
      <c r="B2243" s="18"/>
      <c r="C2243" s="38"/>
      <c r="D2243" s="39"/>
      <c r="E2243" s="40"/>
      <c r="F2243" s="40"/>
      <c r="G2243" s="40"/>
      <c r="H2243" s="41"/>
      <c r="I2243" s="38"/>
      <c r="J2243" s="38"/>
      <c r="K2243" s="38"/>
      <c r="L2243" s="37"/>
    </row>
    <row r="2244" spans="2:12" x14ac:dyDescent="0.25">
      <c r="B2244" s="18"/>
      <c r="C2244" s="38"/>
      <c r="D2244" s="39"/>
      <c r="E2244" s="40"/>
      <c r="F2244" s="40"/>
      <c r="G2244" s="40"/>
      <c r="H2244" s="41"/>
      <c r="I2244" s="38"/>
      <c r="J2244" s="38"/>
      <c r="K2244" s="38"/>
      <c r="L2244" s="37"/>
    </row>
    <row r="2245" spans="2:12" x14ac:dyDescent="0.25">
      <c r="B2245" s="18"/>
      <c r="C2245" s="38"/>
      <c r="D2245" s="39"/>
      <c r="E2245" s="40"/>
      <c r="F2245" s="40"/>
      <c r="G2245" s="40"/>
      <c r="H2245" s="41"/>
      <c r="I2245" s="38"/>
      <c r="J2245" s="38"/>
      <c r="K2245" s="38"/>
      <c r="L2245" s="37"/>
    </row>
    <row r="2246" spans="2:12" x14ac:dyDescent="0.25">
      <c r="B2246" s="18"/>
      <c r="C2246" s="38"/>
      <c r="D2246" s="39"/>
      <c r="E2246" s="40"/>
      <c r="F2246" s="40"/>
      <c r="G2246" s="40"/>
      <c r="H2246" s="41"/>
      <c r="I2246" s="38"/>
      <c r="J2246" s="38"/>
      <c r="K2246" s="38"/>
      <c r="L2246" s="37"/>
    </row>
    <row r="2247" spans="2:12" x14ac:dyDescent="0.25">
      <c r="B2247" s="18"/>
      <c r="C2247" s="38"/>
      <c r="D2247" s="39"/>
      <c r="E2247" s="40"/>
      <c r="F2247" s="40"/>
      <c r="G2247" s="40"/>
      <c r="H2247" s="41"/>
      <c r="I2247" s="38"/>
      <c r="J2247" s="38"/>
      <c r="K2247" s="38"/>
      <c r="L2247" s="37"/>
    </row>
    <row r="2248" spans="2:12" x14ac:dyDescent="0.25">
      <c r="B2248" s="18"/>
      <c r="C2248" s="38"/>
      <c r="D2248" s="39"/>
      <c r="E2248" s="40"/>
      <c r="F2248" s="40"/>
      <c r="G2248" s="40"/>
      <c r="H2248" s="41"/>
      <c r="I2248" s="38"/>
      <c r="J2248" s="38"/>
      <c r="K2248" s="38"/>
      <c r="L2248" s="37"/>
    </row>
    <row r="2249" spans="2:12" x14ac:dyDescent="0.25">
      <c r="B2249" s="18"/>
      <c r="C2249" s="38"/>
      <c r="D2249" s="39"/>
      <c r="E2249" s="40"/>
      <c r="F2249" s="40"/>
      <c r="G2249" s="40"/>
      <c r="H2249" s="41"/>
      <c r="I2249" s="38"/>
      <c r="J2249" s="38"/>
      <c r="K2249" s="38"/>
      <c r="L2249" s="37"/>
    </row>
    <row r="2250" spans="2:12" x14ac:dyDescent="0.25">
      <c r="B2250" s="18"/>
      <c r="C2250" s="38"/>
      <c r="D2250" s="39"/>
      <c r="E2250" s="40"/>
      <c r="F2250" s="40"/>
      <c r="G2250" s="40"/>
      <c r="H2250" s="41"/>
      <c r="I2250" s="38"/>
      <c r="J2250" s="38"/>
      <c r="K2250" s="38"/>
      <c r="L2250" s="37"/>
    </row>
    <row r="2251" spans="2:12" x14ac:dyDescent="0.25">
      <c r="B2251" s="18"/>
      <c r="C2251" s="38"/>
      <c r="D2251" s="39"/>
      <c r="E2251" s="40"/>
      <c r="F2251" s="40"/>
      <c r="G2251" s="40"/>
      <c r="H2251" s="41"/>
      <c r="I2251" s="38"/>
      <c r="J2251" s="38"/>
      <c r="K2251" s="38"/>
      <c r="L2251" s="37"/>
    </row>
    <row r="2252" spans="2:12" x14ac:dyDescent="0.25">
      <c r="B2252" s="18"/>
      <c r="C2252" s="38"/>
      <c r="D2252" s="39"/>
      <c r="E2252" s="40"/>
      <c r="F2252" s="40"/>
      <c r="G2252" s="40"/>
      <c r="H2252" s="41"/>
      <c r="I2252" s="38"/>
      <c r="J2252" s="38"/>
      <c r="K2252" s="38"/>
      <c r="L2252" s="37"/>
    </row>
    <row r="2253" spans="2:12" x14ac:dyDescent="0.25">
      <c r="B2253" s="18"/>
      <c r="C2253" s="38"/>
      <c r="D2253" s="39"/>
      <c r="E2253" s="40"/>
      <c r="F2253" s="40"/>
      <c r="G2253" s="40"/>
      <c r="H2253" s="41"/>
      <c r="I2253" s="38"/>
      <c r="J2253" s="38"/>
      <c r="K2253" s="38"/>
      <c r="L2253" s="37"/>
    </row>
    <row r="2254" spans="2:12" x14ac:dyDescent="0.25">
      <c r="B2254" s="18"/>
      <c r="C2254" s="38"/>
      <c r="D2254" s="39"/>
      <c r="E2254" s="40"/>
      <c r="F2254" s="40"/>
      <c r="G2254" s="40"/>
      <c r="H2254" s="41"/>
      <c r="I2254" s="38"/>
      <c r="J2254" s="38"/>
      <c r="K2254" s="38"/>
      <c r="L2254" s="37"/>
    </row>
    <row r="2255" spans="2:12" x14ac:dyDescent="0.25">
      <c r="B2255" s="18"/>
      <c r="C2255" s="38"/>
      <c r="D2255" s="39"/>
      <c r="E2255" s="40"/>
      <c r="F2255" s="40"/>
      <c r="G2255" s="40"/>
      <c r="H2255" s="41"/>
      <c r="I2255" s="38"/>
      <c r="J2255" s="38"/>
      <c r="K2255" s="38"/>
      <c r="L2255" s="37"/>
    </row>
    <row r="2256" spans="2:12" x14ac:dyDescent="0.25">
      <c r="B2256" s="18"/>
      <c r="C2256" s="38"/>
      <c r="D2256" s="39"/>
      <c r="E2256" s="40"/>
      <c r="F2256" s="40"/>
      <c r="G2256" s="40"/>
      <c r="H2256" s="41"/>
      <c r="I2256" s="38"/>
      <c r="J2256" s="38"/>
      <c r="K2256" s="38"/>
      <c r="L2256" s="37"/>
    </row>
    <row r="2257" spans="2:12" x14ac:dyDescent="0.25">
      <c r="B2257" s="18"/>
      <c r="C2257" s="38"/>
      <c r="D2257" s="39"/>
      <c r="E2257" s="40"/>
      <c r="F2257" s="40"/>
      <c r="G2257" s="40"/>
      <c r="H2257" s="41"/>
      <c r="I2257" s="38"/>
      <c r="J2257" s="38"/>
      <c r="K2257" s="38"/>
      <c r="L2257" s="37"/>
    </row>
    <row r="2258" spans="2:12" x14ac:dyDescent="0.25">
      <c r="B2258" s="18"/>
      <c r="C2258" s="38"/>
      <c r="D2258" s="39"/>
      <c r="E2258" s="40"/>
      <c r="F2258" s="40"/>
      <c r="G2258" s="40"/>
      <c r="H2258" s="41"/>
      <c r="I2258" s="38"/>
      <c r="J2258" s="38"/>
      <c r="K2258" s="38"/>
      <c r="L2258" s="37"/>
    </row>
    <row r="2259" spans="2:12" x14ac:dyDescent="0.25">
      <c r="B2259" s="18"/>
      <c r="C2259" s="38"/>
      <c r="D2259" s="39"/>
      <c r="E2259" s="40"/>
      <c r="F2259" s="40"/>
      <c r="G2259" s="40"/>
      <c r="H2259" s="41"/>
      <c r="I2259" s="38"/>
      <c r="J2259" s="38"/>
      <c r="K2259" s="38"/>
      <c r="L2259" s="37"/>
    </row>
    <row r="2260" spans="2:12" x14ac:dyDescent="0.25">
      <c r="B2260" s="18"/>
      <c r="C2260" s="38"/>
      <c r="D2260" s="39"/>
      <c r="E2260" s="40"/>
      <c r="F2260" s="40"/>
      <c r="G2260" s="40"/>
      <c r="H2260" s="41"/>
      <c r="I2260" s="38"/>
      <c r="J2260" s="38"/>
      <c r="K2260" s="38"/>
      <c r="L2260" s="37"/>
    </row>
    <row r="2261" spans="2:12" x14ac:dyDescent="0.25">
      <c r="B2261" s="18"/>
      <c r="C2261" s="38"/>
      <c r="D2261" s="39"/>
      <c r="E2261" s="40"/>
      <c r="F2261" s="40"/>
      <c r="G2261" s="40"/>
      <c r="H2261" s="41"/>
      <c r="I2261" s="38"/>
      <c r="J2261" s="38"/>
      <c r="K2261" s="38"/>
      <c r="L2261" s="37"/>
    </row>
    <row r="2262" spans="2:12" x14ac:dyDescent="0.25">
      <c r="B2262" s="18"/>
      <c r="C2262" s="38"/>
      <c r="D2262" s="39"/>
      <c r="E2262" s="40"/>
      <c r="F2262" s="40"/>
      <c r="G2262" s="40"/>
      <c r="H2262" s="41"/>
      <c r="I2262" s="38"/>
      <c r="J2262" s="38"/>
      <c r="K2262" s="38"/>
      <c r="L2262" s="37"/>
    </row>
    <row r="2263" spans="2:12" x14ac:dyDescent="0.25">
      <c r="B2263" s="18"/>
      <c r="C2263" s="38"/>
      <c r="D2263" s="39"/>
      <c r="E2263" s="40"/>
      <c r="F2263" s="40"/>
      <c r="G2263" s="40"/>
      <c r="H2263" s="41"/>
      <c r="I2263" s="38"/>
      <c r="J2263" s="38"/>
      <c r="K2263" s="38"/>
      <c r="L2263" s="37"/>
    </row>
    <row r="2264" spans="2:12" x14ac:dyDescent="0.25">
      <c r="B2264" s="18"/>
      <c r="C2264" s="38"/>
      <c r="D2264" s="39"/>
      <c r="E2264" s="40"/>
      <c r="F2264" s="40"/>
      <c r="G2264" s="40"/>
      <c r="H2264" s="41"/>
      <c r="I2264" s="38"/>
      <c r="J2264" s="38"/>
      <c r="K2264" s="38"/>
      <c r="L2264" s="37"/>
    </row>
    <row r="2265" spans="2:12" x14ac:dyDescent="0.25">
      <c r="B2265" s="18"/>
      <c r="C2265" s="38"/>
      <c r="D2265" s="39"/>
      <c r="E2265" s="40"/>
      <c r="F2265" s="40"/>
      <c r="G2265" s="40"/>
      <c r="H2265" s="41"/>
      <c r="I2265" s="38"/>
      <c r="J2265" s="38"/>
      <c r="K2265" s="38"/>
      <c r="L2265" s="37"/>
    </row>
    <row r="2266" spans="2:12" x14ac:dyDescent="0.25">
      <c r="B2266" s="18"/>
      <c r="C2266" s="38"/>
      <c r="D2266" s="39"/>
      <c r="E2266" s="40"/>
      <c r="F2266" s="40"/>
      <c r="G2266" s="40"/>
      <c r="H2266" s="41"/>
      <c r="I2266" s="38"/>
      <c r="J2266" s="38"/>
      <c r="K2266" s="38"/>
      <c r="L2266" s="37"/>
    </row>
    <row r="2267" spans="2:12" x14ac:dyDescent="0.25">
      <c r="B2267" s="18"/>
      <c r="C2267" s="38"/>
      <c r="D2267" s="39"/>
      <c r="E2267" s="40"/>
      <c r="F2267" s="40"/>
      <c r="G2267" s="40"/>
      <c r="H2267" s="41"/>
      <c r="I2267" s="38"/>
      <c r="J2267" s="38"/>
      <c r="K2267" s="38"/>
      <c r="L2267" s="37"/>
    </row>
    <row r="2268" spans="2:12" x14ac:dyDescent="0.25">
      <c r="B2268" s="18"/>
      <c r="C2268" s="38"/>
      <c r="D2268" s="39"/>
      <c r="E2268" s="40"/>
      <c r="F2268" s="40"/>
      <c r="G2268" s="40"/>
      <c r="H2268" s="41"/>
      <c r="I2268" s="38"/>
      <c r="J2268" s="38"/>
      <c r="K2268" s="38"/>
      <c r="L2268" s="37"/>
    </row>
    <row r="2269" spans="2:12" x14ac:dyDescent="0.25">
      <c r="B2269" s="18"/>
      <c r="C2269" s="38"/>
      <c r="D2269" s="39"/>
      <c r="E2269" s="40"/>
      <c r="F2269" s="40"/>
      <c r="G2269" s="40"/>
      <c r="H2269" s="41"/>
      <c r="I2269" s="38"/>
      <c r="J2269" s="38"/>
      <c r="K2269" s="38"/>
      <c r="L2269" s="37"/>
    </row>
    <row r="2270" spans="2:12" x14ac:dyDescent="0.25">
      <c r="B2270" s="18"/>
      <c r="C2270" s="38"/>
      <c r="D2270" s="39"/>
      <c r="E2270" s="40"/>
      <c r="F2270" s="40"/>
      <c r="G2270" s="40"/>
      <c r="H2270" s="41"/>
      <c r="I2270" s="38"/>
      <c r="J2270" s="38"/>
      <c r="K2270" s="38"/>
      <c r="L2270" s="37"/>
    </row>
    <row r="2271" spans="2:12" x14ac:dyDescent="0.25">
      <c r="B2271" s="18"/>
      <c r="C2271" s="38"/>
      <c r="D2271" s="39"/>
      <c r="E2271" s="40"/>
      <c r="F2271" s="40"/>
      <c r="G2271" s="40"/>
      <c r="H2271" s="41"/>
      <c r="I2271" s="38"/>
      <c r="J2271" s="38"/>
      <c r="K2271" s="38"/>
      <c r="L2271" s="37"/>
    </row>
    <row r="2272" spans="2:12" x14ac:dyDescent="0.25">
      <c r="B2272" s="18"/>
      <c r="C2272" s="38"/>
      <c r="D2272" s="39"/>
      <c r="E2272" s="40"/>
      <c r="F2272" s="40"/>
      <c r="G2272" s="40"/>
      <c r="H2272" s="41"/>
      <c r="I2272" s="38"/>
      <c r="J2272" s="38"/>
      <c r="K2272" s="38"/>
      <c r="L2272" s="37"/>
    </row>
    <row r="2273" spans="2:12" x14ac:dyDescent="0.25">
      <c r="B2273" s="18"/>
      <c r="C2273" s="38"/>
      <c r="D2273" s="39"/>
      <c r="E2273" s="40"/>
      <c r="F2273" s="40"/>
      <c r="G2273" s="40"/>
      <c r="H2273" s="41"/>
      <c r="I2273" s="38"/>
      <c r="J2273" s="38"/>
      <c r="K2273" s="38"/>
      <c r="L2273" s="37"/>
    </row>
    <row r="2274" spans="2:12" x14ac:dyDescent="0.25">
      <c r="B2274" s="18"/>
      <c r="C2274" s="38"/>
      <c r="D2274" s="39"/>
      <c r="E2274" s="40"/>
      <c r="F2274" s="40"/>
      <c r="G2274" s="40"/>
      <c r="H2274" s="41"/>
      <c r="I2274" s="38"/>
      <c r="J2274" s="38"/>
      <c r="K2274" s="38"/>
      <c r="L2274" s="37"/>
    </row>
    <row r="2275" spans="2:12" x14ac:dyDescent="0.25">
      <c r="B2275" s="18"/>
      <c r="C2275" s="38"/>
      <c r="D2275" s="39"/>
      <c r="E2275" s="40"/>
      <c r="F2275" s="40"/>
      <c r="G2275" s="40"/>
      <c r="H2275" s="41"/>
      <c r="I2275" s="38"/>
      <c r="J2275" s="38"/>
      <c r="K2275" s="38"/>
      <c r="L2275" s="37"/>
    </row>
    <row r="2276" spans="2:12" x14ac:dyDescent="0.25">
      <c r="B2276" s="18"/>
      <c r="C2276" s="38"/>
      <c r="D2276" s="39"/>
      <c r="E2276" s="40"/>
      <c r="F2276" s="40"/>
      <c r="G2276" s="40"/>
      <c r="H2276" s="41"/>
      <c r="I2276" s="38"/>
      <c r="J2276" s="38"/>
      <c r="K2276" s="38"/>
      <c r="L2276" s="37"/>
    </row>
    <row r="2277" spans="2:12" x14ac:dyDescent="0.25">
      <c r="B2277" s="18"/>
      <c r="C2277" s="38"/>
      <c r="D2277" s="39"/>
      <c r="E2277" s="40"/>
      <c r="F2277" s="40"/>
      <c r="G2277" s="40"/>
      <c r="H2277" s="41"/>
      <c r="I2277" s="38"/>
      <c r="J2277" s="38"/>
      <c r="K2277" s="38"/>
      <c r="L2277" s="37"/>
    </row>
    <row r="2278" spans="2:12" x14ac:dyDescent="0.25">
      <c r="B2278" s="18"/>
      <c r="C2278" s="38"/>
      <c r="D2278" s="39"/>
      <c r="E2278" s="40"/>
      <c r="F2278" s="40"/>
      <c r="G2278" s="40"/>
      <c r="H2278" s="41"/>
      <c r="I2278" s="38"/>
      <c r="J2278" s="38"/>
      <c r="K2278" s="38"/>
      <c r="L2278" s="37"/>
    </row>
    <row r="2279" spans="2:12" x14ac:dyDescent="0.25">
      <c r="B2279" s="18"/>
      <c r="C2279" s="38"/>
      <c r="D2279" s="39"/>
      <c r="E2279" s="40"/>
      <c r="F2279" s="40"/>
      <c r="G2279" s="40"/>
      <c r="H2279" s="41"/>
      <c r="I2279" s="38"/>
      <c r="J2279" s="38"/>
      <c r="K2279" s="38"/>
      <c r="L2279" s="37"/>
    </row>
    <row r="2280" spans="2:12" x14ac:dyDescent="0.25">
      <c r="B2280" s="18"/>
      <c r="C2280" s="38"/>
      <c r="D2280" s="39"/>
      <c r="E2280" s="40"/>
      <c r="F2280" s="40"/>
      <c r="G2280" s="40"/>
      <c r="H2280" s="41"/>
      <c r="I2280" s="38"/>
      <c r="J2280" s="38"/>
      <c r="K2280" s="38"/>
      <c r="L2280" s="37"/>
    </row>
    <row r="2281" spans="2:12" x14ac:dyDescent="0.25">
      <c r="B2281" s="18"/>
      <c r="C2281" s="38"/>
      <c r="D2281" s="39"/>
      <c r="E2281" s="40"/>
      <c r="F2281" s="40"/>
      <c r="G2281" s="40"/>
      <c r="H2281" s="41"/>
      <c r="I2281" s="38"/>
      <c r="J2281" s="38"/>
      <c r="K2281" s="38"/>
      <c r="L2281" s="37"/>
    </row>
    <row r="2282" spans="2:12" x14ac:dyDescent="0.25">
      <c r="B2282" s="18"/>
      <c r="C2282" s="38"/>
      <c r="D2282" s="39"/>
      <c r="E2282" s="40"/>
      <c r="F2282" s="40"/>
      <c r="G2282" s="40"/>
      <c r="H2282" s="41"/>
      <c r="I2282" s="38"/>
      <c r="J2282" s="38"/>
      <c r="K2282" s="38"/>
      <c r="L2282" s="37"/>
    </row>
    <row r="2283" spans="2:12" x14ac:dyDescent="0.25">
      <c r="B2283" s="18"/>
      <c r="C2283" s="38"/>
      <c r="D2283" s="39"/>
      <c r="E2283" s="40"/>
      <c r="F2283" s="40"/>
      <c r="G2283" s="40"/>
      <c r="H2283" s="41"/>
      <c r="I2283" s="38"/>
      <c r="J2283" s="38"/>
      <c r="K2283" s="38"/>
      <c r="L2283" s="37"/>
    </row>
    <row r="2284" spans="2:12" x14ac:dyDescent="0.25">
      <c r="B2284" s="18"/>
      <c r="C2284" s="38"/>
      <c r="D2284" s="39"/>
      <c r="E2284" s="40"/>
      <c r="F2284" s="40"/>
      <c r="G2284" s="40"/>
      <c r="H2284" s="41"/>
      <c r="I2284" s="38"/>
      <c r="J2284" s="38"/>
      <c r="K2284" s="38"/>
      <c r="L2284" s="37"/>
    </row>
    <row r="2285" spans="2:12" x14ac:dyDescent="0.25">
      <c r="B2285" s="18"/>
      <c r="C2285" s="38"/>
      <c r="D2285" s="39"/>
      <c r="E2285" s="40"/>
      <c r="F2285" s="40"/>
      <c r="G2285" s="40"/>
      <c r="H2285" s="41"/>
      <c r="I2285" s="38"/>
      <c r="J2285" s="38"/>
      <c r="K2285" s="38"/>
      <c r="L2285" s="37"/>
    </row>
    <row r="2286" spans="2:12" x14ac:dyDescent="0.25">
      <c r="B2286" s="18"/>
      <c r="C2286" s="38"/>
      <c r="D2286" s="39"/>
      <c r="E2286" s="40"/>
      <c r="F2286" s="40"/>
      <c r="G2286" s="40"/>
      <c r="H2286" s="41"/>
      <c r="I2286" s="38"/>
      <c r="J2286" s="38"/>
      <c r="K2286" s="38"/>
      <c r="L2286" s="37"/>
    </row>
    <row r="2287" spans="2:12" x14ac:dyDescent="0.25">
      <c r="B2287" s="18"/>
      <c r="C2287" s="38"/>
      <c r="D2287" s="39"/>
      <c r="E2287" s="40"/>
      <c r="F2287" s="40"/>
      <c r="G2287" s="40"/>
      <c r="H2287" s="41"/>
      <c r="I2287" s="38"/>
      <c r="J2287" s="38"/>
      <c r="K2287" s="38"/>
      <c r="L2287" s="37"/>
    </row>
    <row r="2288" spans="2:12" x14ac:dyDescent="0.25">
      <c r="B2288" s="18"/>
      <c r="C2288" s="38"/>
      <c r="D2288" s="39"/>
      <c r="E2288" s="40"/>
      <c r="F2288" s="40"/>
      <c r="G2288" s="40"/>
      <c r="H2288" s="41"/>
      <c r="I2288" s="38"/>
      <c r="J2288" s="38"/>
      <c r="K2288" s="38"/>
      <c r="L2288" s="37"/>
    </row>
    <row r="2289" spans="2:12" x14ac:dyDescent="0.25">
      <c r="B2289" s="18"/>
      <c r="C2289" s="38"/>
      <c r="D2289" s="39"/>
      <c r="E2289" s="40"/>
      <c r="F2289" s="40"/>
      <c r="G2289" s="40"/>
      <c r="H2289" s="41"/>
      <c r="I2289" s="38"/>
      <c r="J2289" s="38"/>
      <c r="K2289" s="38"/>
      <c r="L2289" s="37"/>
    </row>
    <row r="2290" spans="2:12" x14ac:dyDescent="0.25">
      <c r="B2290" s="18"/>
      <c r="C2290" s="38"/>
      <c r="D2290" s="39"/>
      <c r="E2290" s="40"/>
      <c r="F2290" s="40"/>
      <c r="G2290" s="40"/>
      <c r="H2290" s="41"/>
      <c r="I2290" s="38"/>
      <c r="J2290" s="38"/>
      <c r="K2290" s="38"/>
      <c r="L2290" s="37"/>
    </row>
    <row r="2291" spans="2:12" x14ac:dyDescent="0.25">
      <c r="B2291" s="18"/>
      <c r="C2291" s="38"/>
      <c r="D2291" s="39"/>
      <c r="E2291" s="40"/>
      <c r="F2291" s="40"/>
      <c r="G2291" s="40"/>
      <c r="H2291" s="41"/>
      <c r="I2291" s="38"/>
      <c r="J2291" s="38"/>
      <c r="K2291" s="38"/>
      <c r="L2291" s="37"/>
    </row>
    <row r="2292" spans="2:12" x14ac:dyDescent="0.25">
      <c r="B2292" s="18"/>
      <c r="C2292" s="38"/>
      <c r="D2292" s="39"/>
      <c r="E2292" s="40"/>
      <c r="F2292" s="40"/>
      <c r="G2292" s="40"/>
      <c r="H2292" s="41"/>
      <c r="I2292" s="38"/>
      <c r="J2292" s="38"/>
      <c r="K2292" s="38"/>
      <c r="L2292" s="37"/>
    </row>
    <row r="2293" spans="2:12" x14ac:dyDescent="0.25">
      <c r="B2293" s="18"/>
      <c r="C2293" s="38"/>
      <c r="D2293" s="39"/>
      <c r="E2293" s="40"/>
      <c r="F2293" s="40"/>
      <c r="G2293" s="40"/>
      <c r="H2293" s="41"/>
      <c r="I2293" s="38"/>
      <c r="J2293" s="38"/>
      <c r="K2293" s="38"/>
      <c r="L2293" s="37"/>
    </row>
    <row r="2294" spans="2:12" x14ac:dyDescent="0.25">
      <c r="B2294" s="18"/>
      <c r="C2294" s="38"/>
      <c r="D2294" s="39"/>
      <c r="E2294" s="40"/>
      <c r="F2294" s="40"/>
      <c r="G2294" s="40"/>
      <c r="H2294" s="41"/>
      <c r="I2294" s="38"/>
      <c r="J2294" s="38"/>
      <c r="K2294" s="38"/>
      <c r="L2294" s="37"/>
    </row>
    <row r="2295" spans="2:12" x14ac:dyDescent="0.25">
      <c r="B2295" s="18"/>
      <c r="C2295" s="38"/>
      <c r="D2295" s="39"/>
      <c r="E2295" s="40"/>
      <c r="F2295" s="40"/>
      <c r="G2295" s="40"/>
      <c r="H2295" s="41"/>
      <c r="I2295" s="38"/>
      <c r="J2295" s="38"/>
      <c r="K2295" s="38"/>
      <c r="L2295" s="37"/>
    </row>
    <row r="2296" spans="2:12" x14ac:dyDescent="0.25">
      <c r="B2296" s="18"/>
      <c r="C2296" s="38"/>
      <c r="D2296" s="39"/>
      <c r="E2296" s="40"/>
      <c r="F2296" s="40"/>
      <c r="G2296" s="40"/>
      <c r="H2296" s="41"/>
      <c r="I2296" s="38"/>
      <c r="J2296" s="38"/>
      <c r="K2296" s="38"/>
      <c r="L2296" s="37"/>
    </row>
    <row r="2297" spans="2:12" x14ac:dyDescent="0.25">
      <c r="B2297" s="18"/>
      <c r="C2297" s="38"/>
      <c r="D2297" s="39"/>
      <c r="E2297" s="40"/>
      <c r="F2297" s="40"/>
      <c r="G2297" s="40"/>
      <c r="H2297" s="41"/>
      <c r="I2297" s="38"/>
      <c r="J2297" s="38"/>
      <c r="K2297" s="38"/>
      <c r="L2297" s="37"/>
    </row>
    <row r="2298" spans="2:12" x14ac:dyDescent="0.25">
      <c r="B2298" s="18"/>
      <c r="C2298" s="38"/>
      <c r="D2298" s="39"/>
      <c r="E2298" s="40"/>
      <c r="F2298" s="40"/>
      <c r="G2298" s="40"/>
      <c r="H2298" s="41"/>
      <c r="I2298" s="38"/>
      <c r="J2298" s="38"/>
      <c r="K2298" s="38"/>
      <c r="L2298" s="37"/>
    </row>
    <row r="2299" spans="2:12" x14ac:dyDescent="0.25">
      <c r="B2299" s="18"/>
      <c r="C2299" s="38"/>
      <c r="D2299" s="39"/>
      <c r="E2299" s="40"/>
      <c r="F2299" s="40"/>
      <c r="G2299" s="40"/>
      <c r="H2299" s="41"/>
      <c r="I2299" s="38"/>
      <c r="J2299" s="38"/>
      <c r="K2299" s="38"/>
      <c r="L2299" s="37"/>
    </row>
    <row r="2300" spans="2:12" x14ac:dyDescent="0.25">
      <c r="B2300" s="18"/>
      <c r="C2300" s="38"/>
      <c r="D2300" s="39"/>
      <c r="E2300" s="40"/>
      <c r="F2300" s="40"/>
      <c r="G2300" s="40"/>
      <c r="H2300" s="41"/>
      <c r="I2300" s="38"/>
      <c r="J2300" s="38"/>
      <c r="K2300" s="38"/>
      <c r="L2300" s="37"/>
    </row>
    <row r="2301" spans="2:12" x14ac:dyDescent="0.25">
      <c r="B2301" s="18"/>
      <c r="C2301" s="38"/>
      <c r="D2301" s="39"/>
      <c r="E2301" s="40"/>
      <c r="F2301" s="40"/>
      <c r="G2301" s="40"/>
      <c r="H2301" s="41"/>
      <c r="I2301" s="38"/>
      <c r="J2301" s="38"/>
      <c r="K2301" s="38"/>
      <c r="L2301" s="37"/>
    </row>
    <row r="2302" spans="2:12" x14ac:dyDescent="0.25">
      <c r="B2302" s="18"/>
      <c r="C2302" s="38"/>
      <c r="D2302" s="39"/>
      <c r="E2302" s="40"/>
      <c r="F2302" s="40"/>
      <c r="G2302" s="40"/>
      <c r="H2302" s="41"/>
      <c r="I2302" s="38"/>
      <c r="J2302" s="38"/>
      <c r="K2302" s="38"/>
      <c r="L2302" s="37"/>
    </row>
    <row r="2303" spans="2:12" x14ac:dyDescent="0.25">
      <c r="B2303" s="18"/>
      <c r="C2303" s="38"/>
      <c r="D2303" s="39"/>
      <c r="E2303" s="40"/>
      <c r="F2303" s="40"/>
      <c r="G2303" s="40"/>
      <c r="H2303" s="41"/>
      <c r="I2303" s="38"/>
      <c r="J2303" s="38"/>
      <c r="K2303" s="38"/>
      <c r="L2303" s="37"/>
    </row>
    <row r="2304" spans="2:12" x14ac:dyDescent="0.25">
      <c r="B2304" s="18"/>
      <c r="C2304" s="38"/>
      <c r="D2304" s="39"/>
      <c r="E2304" s="40"/>
      <c r="F2304" s="40"/>
      <c r="G2304" s="40"/>
      <c r="H2304" s="41"/>
      <c r="I2304" s="38"/>
      <c r="J2304" s="38"/>
      <c r="K2304" s="38"/>
      <c r="L2304" s="37"/>
    </row>
    <row r="2305" spans="2:12" x14ac:dyDescent="0.25">
      <c r="B2305" s="18"/>
      <c r="C2305" s="38"/>
      <c r="D2305" s="39"/>
      <c r="E2305" s="40"/>
      <c r="F2305" s="40"/>
      <c r="G2305" s="40"/>
      <c r="H2305" s="41"/>
      <c r="I2305" s="38"/>
      <c r="J2305" s="38"/>
      <c r="K2305" s="38"/>
      <c r="L2305" s="37"/>
    </row>
    <row r="2306" spans="2:12" x14ac:dyDescent="0.25">
      <c r="B2306" s="18"/>
      <c r="C2306" s="38"/>
      <c r="D2306" s="39"/>
      <c r="E2306" s="40"/>
      <c r="F2306" s="40"/>
      <c r="G2306" s="40"/>
      <c r="H2306" s="41"/>
      <c r="I2306" s="38"/>
      <c r="J2306" s="38"/>
      <c r="K2306" s="38"/>
      <c r="L2306" s="37"/>
    </row>
    <row r="2307" spans="2:12" x14ac:dyDescent="0.25">
      <c r="B2307" s="18"/>
      <c r="C2307" s="38"/>
      <c r="D2307" s="39"/>
      <c r="E2307" s="40"/>
      <c r="F2307" s="40"/>
      <c r="G2307" s="40"/>
      <c r="H2307" s="41"/>
      <c r="I2307" s="38"/>
      <c r="J2307" s="38"/>
      <c r="K2307" s="38"/>
      <c r="L2307" s="37"/>
    </row>
    <row r="2308" spans="2:12" x14ac:dyDescent="0.25">
      <c r="B2308" s="18"/>
      <c r="C2308" s="38"/>
      <c r="D2308" s="39"/>
      <c r="E2308" s="40"/>
      <c r="F2308" s="40"/>
      <c r="G2308" s="40"/>
      <c r="H2308" s="41"/>
      <c r="I2308" s="38"/>
      <c r="J2308" s="38"/>
      <c r="K2308" s="38"/>
      <c r="L2308" s="37"/>
    </row>
    <row r="2309" spans="2:12" x14ac:dyDescent="0.25">
      <c r="B2309" s="18"/>
      <c r="C2309" s="38"/>
      <c r="D2309" s="39"/>
      <c r="E2309" s="40"/>
      <c r="F2309" s="40"/>
      <c r="G2309" s="40"/>
      <c r="H2309" s="41"/>
      <c r="I2309" s="38"/>
      <c r="J2309" s="38"/>
      <c r="K2309" s="38"/>
      <c r="L2309" s="37"/>
    </row>
    <row r="2310" spans="2:12" x14ac:dyDescent="0.25">
      <c r="B2310" s="18"/>
      <c r="C2310" s="38"/>
      <c r="D2310" s="39"/>
      <c r="E2310" s="40"/>
      <c r="F2310" s="40"/>
      <c r="G2310" s="40"/>
      <c r="H2310" s="41"/>
      <c r="I2310" s="38"/>
      <c r="J2310" s="38"/>
      <c r="K2310" s="38"/>
      <c r="L2310" s="37"/>
    </row>
    <row r="2311" spans="2:12" x14ac:dyDescent="0.25">
      <c r="B2311" s="18"/>
      <c r="C2311" s="38"/>
      <c r="D2311" s="39"/>
      <c r="E2311" s="40"/>
      <c r="F2311" s="40"/>
      <c r="G2311" s="40"/>
      <c r="H2311" s="41"/>
      <c r="I2311" s="38"/>
      <c r="J2311" s="38"/>
      <c r="K2311" s="38"/>
      <c r="L2311" s="37"/>
    </row>
    <row r="2312" spans="2:12" x14ac:dyDescent="0.25">
      <c r="B2312" s="18"/>
      <c r="C2312" s="38"/>
      <c r="D2312" s="39"/>
      <c r="E2312" s="40"/>
      <c r="F2312" s="40"/>
      <c r="G2312" s="40"/>
      <c r="H2312" s="41"/>
      <c r="I2312" s="38"/>
      <c r="J2312" s="38"/>
      <c r="K2312" s="38"/>
      <c r="L2312" s="37"/>
    </row>
    <row r="2313" spans="2:12" x14ac:dyDescent="0.25">
      <c r="B2313" s="18"/>
      <c r="C2313" s="38"/>
      <c r="D2313" s="39"/>
      <c r="E2313" s="40"/>
      <c r="F2313" s="40"/>
      <c r="G2313" s="40"/>
      <c r="H2313" s="41"/>
      <c r="I2313" s="38"/>
      <c r="J2313" s="38"/>
      <c r="K2313" s="38"/>
      <c r="L2313" s="37"/>
    </row>
    <row r="2314" spans="2:12" x14ac:dyDescent="0.25">
      <c r="B2314" s="18"/>
      <c r="C2314" s="38"/>
      <c r="D2314" s="39"/>
      <c r="E2314" s="40"/>
      <c r="F2314" s="40"/>
      <c r="G2314" s="40"/>
      <c r="H2314" s="41"/>
      <c r="I2314" s="38"/>
      <c r="J2314" s="38"/>
      <c r="K2314" s="38"/>
      <c r="L2314" s="37"/>
    </row>
    <row r="2315" spans="2:12" x14ac:dyDescent="0.25">
      <c r="B2315" s="18"/>
      <c r="C2315" s="38"/>
      <c r="D2315" s="39"/>
      <c r="E2315" s="40"/>
      <c r="F2315" s="40"/>
      <c r="G2315" s="40"/>
      <c r="H2315" s="41"/>
      <c r="I2315" s="38"/>
      <c r="J2315" s="38"/>
      <c r="K2315" s="38"/>
      <c r="L2315" s="37"/>
    </row>
    <row r="2316" spans="2:12" x14ac:dyDescent="0.25">
      <c r="B2316" s="18"/>
      <c r="C2316" s="38"/>
      <c r="D2316" s="39"/>
      <c r="E2316" s="40"/>
      <c r="F2316" s="40"/>
      <c r="G2316" s="40"/>
      <c r="H2316" s="41"/>
      <c r="I2316" s="38"/>
      <c r="J2316" s="38"/>
      <c r="K2316" s="38"/>
      <c r="L2316" s="37"/>
    </row>
    <row r="2317" spans="2:12" x14ac:dyDescent="0.25">
      <c r="B2317" s="18"/>
      <c r="C2317" s="38"/>
      <c r="D2317" s="39"/>
      <c r="E2317" s="40"/>
      <c r="F2317" s="40"/>
      <c r="G2317" s="40"/>
      <c r="H2317" s="41"/>
      <c r="I2317" s="38"/>
      <c r="J2317" s="38"/>
      <c r="K2317" s="38"/>
      <c r="L2317" s="37"/>
    </row>
    <row r="2318" spans="2:12" x14ac:dyDescent="0.25">
      <c r="B2318" s="18"/>
      <c r="C2318" s="38"/>
      <c r="D2318" s="39"/>
      <c r="E2318" s="40"/>
      <c r="F2318" s="40"/>
      <c r="G2318" s="40"/>
      <c r="H2318" s="41"/>
      <c r="I2318" s="38"/>
      <c r="J2318" s="38"/>
      <c r="K2318" s="38"/>
      <c r="L2318" s="37"/>
    </row>
    <row r="2319" spans="2:12" x14ac:dyDescent="0.25">
      <c r="B2319" s="18"/>
      <c r="C2319" s="38"/>
      <c r="D2319" s="39"/>
      <c r="E2319" s="40"/>
      <c r="F2319" s="40"/>
      <c r="G2319" s="40"/>
      <c r="H2319" s="41"/>
      <c r="I2319" s="38"/>
      <c r="J2319" s="38"/>
      <c r="K2319" s="38"/>
      <c r="L2319" s="37"/>
    </row>
    <row r="2320" spans="2:12" x14ac:dyDescent="0.25">
      <c r="B2320" s="18"/>
      <c r="C2320" s="38"/>
      <c r="D2320" s="39"/>
      <c r="E2320" s="40"/>
      <c r="F2320" s="40"/>
      <c r="G2320" s="40"/>
      <c r="H2320" s="41"/>
      <c r="I2320" s="38"/>
      <c r="J2320" s="38"/>
      <c r="K2320" s="38"/>
      <c r="L2320" s="37"/>
    </row>
    <row r="2321" spans="2:12" x14ac:dyDescent="0.25">
      <c r="B2321" s="18"/>
      <c r="C2321" s="38"/>
      <c r="D2321" s="39"/>
      <c r="E2321" s="40"/>
      <c r="F2321" s="40"/>
      <c r="G2321" s="40"/>
      <c r="H2321" s="41"/>
      <c r="I2321" s="38"/>
      <c r="J2321" s="38"/>
      <c r="K2321" s="38"/>
      <c r="L2321" s="37"/>
    </row>
    <row r="2322" spans="2:12" x14ac:dyDescent="0.25">
      <c r="B2322" s="18"/>
      <c r="C2322" s="38"/>
      <c r="D2322" s="39"/>
      <c r="E2322" s="40"/>
      <c r="F2322" s="40"/>
      <c r="G2322" s="40"/>
      <c r="H2322" s="41"/>
      <c r="I2322" s="38"/>
      <c r="J2322" s="38"/>
      <c r="K2322" s="38"/>
      <c r="L2322" s="37"/>
    </row>
    <row r="2323" spans="2:12" x14ac:dyDescent="0.25">
      <c r="B2323" s="18"/>
      <c r="C2323" s="38"/>
      <c r="D2323" s="39"/>
      <c r="E2323" s="40"/>
      <c r="F2323" s="40"/>
      <c r="G2323" s="40"/>
      <c r="H2323" s="41"/>
      <c r="I2323" s="38"/>
      <c r="J2323" s="38"/>
      <c r="K2323" s="38"/>
      <c r="L2323" s="37"/>
    </row>
    <row r="2324" spans="2:12" x14ac:dyDescent="0.25">
      <c r="B2324" s="18"/>
      <c r="C2324" s="38"/>
      <c r="D2324" s="39"/>
      <c r="E2324" s="40"/>
      <c r="F2324" s="40"/>
      <c r="G2324" s="40"/>
      <c r="H2324" s="41"/>
      <c r="I2324" s="38"/>
      <c r="J2324" s="38"/>
      <c r="K2324" s="38"/>
      <c r="L2324" s="37"/>
    </row>
    <row r="2325" spans="2:12" x14ac:dyDescent="0.25">
      <c r="B2325" s="18"/>
      <c r="C2325" s="38"/>
      <c r="D2325" s="39"/>
      <c r="E2325" s="40"/>
      <c r="F2325" s="40"/>
      <c r="G2325" s="40"/>
      <c r="H2325" s="41"/>
      <c r="I2325" s="38"/>
      <c r="J2325" s="38"/>
      <c r="K2325" s="38"/>
      <c r="L2325" s="37"/>
    </row>
    <row r="2326" spans="2:12" x14ac:dyDescent="0.25">
      <c r="B2326" s="18"/>
      <c r="C2326" s="38"/>
      <c r="D2326" s="39"/>
      <c r="E2326" s="40"/>
      <c r="F2326" s="40"/>
      <c r="G2326" s="40"/>
      <c r="H2326" s="41"/>
      <c r="I2326" s="38"/>
      <c r="J2326" s="38"/>
      <c r="K2326" s="38"/>
      <c r="L2326" s="37"/>
    </row>
    <row r="2327" spans="2:12" x14ac:dyDescent="0.25">
      <c r="B2327" s="18"/>
      <c r="C2327" s="38"/>
      <c r="D2327" s="39"/>
      <c r="E2327" s="40"/>
      <c r="F2327" s="40"/>
      <c r="G2327" s="40"/>
      <c r="H2327" s="41"/>
      <c r="I2327" s="38"/>
      <c r="J2327" s="38"/>
      <c r="K2327" s="38"/>
      <c r="L2327" s="37"/>
    </row>
    <row r="2328" spans="2:12" x14ac:dyDescent="0.25">
      <c r="B2328" s="18"/>
      <c r="C2328" s="38"/>
      <c r="D2328" s="39"/>
      <c r="E2328" s="40"/>
      <c r="F2328" s="40"/>
      <c r="G2328" s="40"/>
      <c r="H2328" s="41"/>
      <c r="I2328" s="38"/>
      <c r="J2328" s="38"/>
      <c r="K2328" s="38"/>
      <c r="L2328" s="37"/>
    </row>
    <row r="2329" spans="2:12" x14ac:dyDescent="0.25">
      <c r="B2329" s="18"/>
      <c r="C2329" s="38"/>
      <c r="D2329" s="39"/>
      <c r="E2329" s="40"/>
      <c r="F2329" s="40"/>
      <c r="G2329" s="40"/>
      <c r="H2329" s="41"/>
      <c r="I2329" s="38"/>
      <c r="J2329" s="38"/>
      <c r="K2329" s="38"/>
      <c r="L2329" s="37"/>
    </row>
    <row r="2330" spans="2:12" x14ac:dyDescent="0.25">
      <c r="B2330" s="18"/>
      <c r="C2330" s="38"/>
      <c r="D2330" s="39"/>
      <c r="E2330" s="40"/>
      <c r="F2330" s="40"/>
      <c r="G2330" s="40"/>
      <c r="H2330" s="41"/>
      <c r="I2330" s="38"/>
      <c r="J2330" s="38"/>
      <c r="K2330" s="38"/>
      <c r="L2330" s="37"/>
    </row>
    <row r="2331" spans="2:12" x14ac:dyDescent="0.25">
      <c r="B2331" s="18"/>
      <c r="C2331" s="38"/>
      <c r="D2331" s="39"/>
      <c r="E2331" s="40"/>
      <c r="F2331" s="40"/>
      <c r="G2331" s="40"/>
      <c r="H2331" s="41"/>
      <c r="I2331" s="38"/>
      <c r="J2331" s="38"/>
      <c r="K2331" s="38"/>
      <c r="L2331" s="37"/>
    </row>
    <row r="2332" spans="2:12" x14ac:dyDescent="0.25">
      <c r="B2332" s="18"/>
      <c r="C2332" s="38"/>
      <c r="D2332" s="39"/>
      <c r="E2332" s="40"/>
      <c r="F2332" s="40"/>
      <c r="G2332" s="40"/>
      <c r="H2332" s="41"/>
      <c r="I2332" s="38"/>
      <c r="J2332" s="38"/>
      <c r="K2332" s="38"/>
      <c r="L2332" s="37"/>
    </row>
    <row r="2333" spans="2:12" x14ac:dyDescent="0.25">
      <c r="B2333" s="18"/>
      <c r="C2333" s="38"/>
      <c r="D2333" s="39"/>
      <c r="E2333" s="40"/>
      <c r="F2333" s="40"/>
      <c r="G2333" s="40"/>
      <c r="H2333" s="41"/>
      <c r="I2333" s="38"/>
      <c r="J2333" s="38"/>
      <c r="K2333" s="38"/>
      <c r="L2333" s="37"/>
    </row>
    <row r="2334" spans="2:12" x14ac:dyDescent="0.25">
      <c r="B2334" s="18"/>
      <c r="C2334" s="38"/>
      <c r="D2334" s="39"/>
      <c r="E2334" s="40"/>
      <c r="F2334" s="40"/>
      <c r="G2334" s="40"/>
      <c r="H2334" s="41"/>
      <c r="I2334" s="38"/>
      <c r="J2334" s="38"/>
      <c r="K2334" s="38"/>
      <c r="L2334" s="37"/>
    </row>
    <row r="2335" spans="2:12" x14ac:dyDescent="0.25">
      <c r="B2335" s="18"/>
      <c r="C2335" s="38"/>
      <c r="D2335" s="39"/>
      <c r="E2335" s="40"/>
      <c r="F2335" s="40"/>
      <c r="G2335" s="40"/>
      <c r="H2335" s="41"/>
      <c r="I2335" s="38"/>
      <c r="J2335" s="38"/>
      <c r="K2335" s="38"/>
      <c r="L2335" s="37"/>
    </row>
    <row r="2336" spans="2:12" x14ac:dyDescent="0.25">
      <c r="B2336" s="18"/>
      <c r="C2336" s="38"/>
      <c r="D2336" s="39"/>
      <c r="E2336" s="40"/>
      <c r="F2336" s="40"/>
      <c r="G2336" s="40"/>
      <c r="H2336" s="41"/>
      <c r="I2336" s="38"/>
      <c r="J2336" s="38"/>
      <c r="K2336" s="38"/>
      <c r="L2336" s="37"/>
    </row>
    <row r="2337" spans="2:12" x14ac:dyDescent="0.25">
      <c r="B2337" s="18"/>
      <c r="C2337" s="38"/>
      <c r="D2337" s="39"/>
      <c r="E2337" s="40"/>
      <c r="F2337" s="40"/>
      <c r="G2337" s="40"/>
      <c r="H2337" s="41"/>
      <c r="I2337" s="38"/>
      <c r="J2337" s="38"/>
      <c r="K2337" s="38"/>
      <c r="L2337" s="37"/>
    </row>
    <row r="2338" spans="2:12" x14ac:dyDescent="0.25">
      <c r="B2338" s="18"/>
      <c r="C2338" s="38"/>
      <c r="D2338" s="39"/>
      <c r="E2338" s="40"/>
      <c r="F2338" s="40"/>
      <c r="G2338" s="40"/>
      <c r="H2338" s="41"/>
      <c r="I2338" s="38"/>
      <c r="J2338" s="38"/>
      <c r="K2338" s="38"/>
      <c r="L2338" s="37"/>
    </row>
    <row r="2339" spans="2:12" x14ac:dyDescent="0.25">
      <c r="B2339" s="18"/>
      <c r="C2339" s="38"/>
      <c r="D2339" s="39"/>
      <c r="E2339" s="40"/>
      <c r="F2339" s="40"/>
      <c r="G2339" s="40"/>
      <c r="H2339" s="41"/>
      <c r="I2339" s="38"/>
      <c r="J2339" s="38"/>
      <c r="K2339" s="38"/>
      <c r="L2339" s="37"/>
    </row>
    <row r="2340" spans="2:12" x14ac:dyDescent="0.25">
      <c r="B2340" s="18"/>
      <c r="C2340" s="38"/>
      <c r="D2340" s="39"/>
      <c r="E2340" s="40"/>
      <c r="F2340" s="40"/>
      <c r="G2340" s="40"/>
      <c r="H2340" s="41"/>
      <c r="I2340" s="38"/>
      <c r="J2340" s="38"/>
      <c r="K2340" s="38"/>
      <c r="L2340" s="37"/>
    </row>
    <row r="2341" spans="2:12" x14ac:dyDescent="0.25">
      <c r="B2341" s="18"/>
      <c r="C2341" s="38"/>
      <c r="D2341" s="39"/>
      <c r="E2341" s="40"/>
      <c r="F2341" s="40"/>
      <c r="G2341" s="40"/>
      <c r="H2341" s="41"/>
      <c r="I2341" s="38"/>
      <c r="J2341" s="38"/>
      <c r="K2341" s="38"/>
      <c r="L2341" s="37"/>
    </row>
    <row r="2342" spans="2:12" x14ac:dyDescent="0.25">
      <c r="B2342" s="18"/>
      <c r="C2342" s="38"/>
      <c r="D2342" s="39"/>
      <c r="E2342" s="40"/>
      <c r="F2342" s="40"/>
      <c r="G2342" s="40"/>
      <c r="H2342" s="41"/>
      <c r="I2342" s="38"/>
      <c r="J2342" s="38"/>
      <c r="K2342" s="38"/>
      <c r="L2342" s="37"/>
    </row>
    <row r="2343" spans="2:12" x14ac:dyDescent="0.25">
      <c r="B2343" s="18"/>
      <c r="C2343" s="38"/>
      <c r="D2343" s="39"/>
      <c r="E2343" s="40"/>
      <c r="F2343" s="40"/>
      <c r="G2343" s="40"/>
      <c r="H2343" s="41"/>
      <c r="I2343" s="38"/>
      <c r="J2343" s="38"/>
      <c r="K2343" s="38"/>
      <c r="L2343" s="37"/>
    </row>
    <row r="2344" spans="2:12" x14ac:dyDescent="0.25">
      <c r="B2344" s="18"/>
      <c r="C2344" s="38"/>
      <c r="D2344" s="39"/>
      <c r="E2344" s="40"/>
      <c r="F2344" s="40"/>
      <c r="G2344" s="40"/>
      <c r="H2344" s="41"/>
      <c r="I2344" s="38"/>
      <c r="J2344" s="38"/>
      <c r="K2344" s="38"/>
      <c r="L2344" s="37"/>
    </row>
    <row r="2345" spans="2:12" x14ac:dyDescent="0.25">
      <c r="B2345" s="18"/>
      <c r="C2345" s="38"/>
      <c r="D2345" s="39"/>
      <c r="E2345" s="40"/>
      <c r="F2345" s="40"/>
      <c r="G2345" s="40"/>
      <c r="H2345" s="41"/>
      <c r="I2345" s="38"/>
      <c r="J2345" s="38"/>
      <c r="K2345" s="38"/>
      <c r="L2345" s="37"/>
    </row>
    <row r="2346" spans="2:12" x14ac:dyDescent="0.25">
      <c r="B2346" s="18"/>
      <c r="C2346" s="38"/>
      <c r="D2346" s="39"/>
      <c r="E2346" s="40"/>
      <c r="F2346" s="40"/>
      <c r="G2346" s="40"/>
      <c r="H2346" s="41"/>
      <c r="I2346" s="38"/>
      <c r="J2346" s="38"/>
      <c r="K2346" s="38"/>
      <c r="L2346" s="37"/>
    </row>
    <row r="2347" spans="2:12" x14ac:dyDescent="0.25">
      <c r="B2347" s="18"/>
      <c r="C2347" s="38"/>
      <c r="D2347" s="39"/>
      <c r="E2347" s="40"/>
      <c r="F2347" s="40"/>
      <c r="G2347" s="40"/>
      <c r="H2347" s="41"/>
      <c r="I2347" s="38"/>
      <c r="J2347" s="38"/>
      <c r="K2347" s="38"/>
      <c r="L2347" s="37"/>
    </row>
    <row r="2348" spans="2:12" x14ac:dyDescent="0.25">
      <c r="B2348" s="18"/>
      <c r="C2348" s="38"/>
      <c r="D2348" s="39"/>
      <c r="E2348" s="40"/>
      <c r="F2348" s="40"/>
      <c r="G2348" s="40"/>
      <c r="H2348" s="41"/>
      <c r="I2348" s="38"/>
      <c r="J2348" s="38"/>
      <c r="K2348" s="38"/>
      <c r="L2348" s="37"/>
    </row>
    <row r="2349" spans="2:12" x14ac:dyDescent="0.25">
      <c r="B2349" s="18"/>
      <c r="C2349" s="38"/>
      <c r="D2349" s="39"/>
      <c r="E2349" s="40"/>
      <c r="F2349" s="40"/>
      <c r="G2349" s="40"/>
      <c r="H2349" s="41"/>
      <c r="I2349" s="38"/>
      <c r="J2349" s="38"/>
      <c r="K2349" s="38"/>
      <c r="L2349" s="37"/>
    </row>
    <row r="2350" spans="2:12" x14ac:dyDescent="0.25">
      <c r="B2350" s="18"/>
      <c r="C2350" s="38"/>
      <c r="D2350" s="39"/>
      <c r="E2350" s="40"/>
      <c r="F2350" s="40"/>
      <c r="G2350" s="40"/>
      <c r="H2350" s="41"/>
      <c r="I2350" s="38"/>
      <c r="J2350" s="38"/>
      <c r="K2350" s="38"/>
      <c r="L2350" s="37"/>
    </row>
    <row r="2351" spans="2:12" x14ac:dyDescent="0.25">
      <c r="B2351" s="18"/>
      <c r="C2351" s="38"/>
      <c r="D2351" s="39"/>
      <c r="E2351" s="40"/>
      <c r="F2351" s="40"/>
      <c r="G2351" s="40"/>
      <c r="H2351" s="41"/>
      <c r="I2351" s="38"/>
      <c r="J2351" s="38"/>
      <c r="K2351" s="38"/>
      <c r="L2351" s="37"/>
    </row>
    <row r="2352" spans="2:12" x14ac:dyDescent="0.25">
      <c r="B2352" s="18"/>
      <c r="C2352" s="38"/>
      <c r="D2352" s="39"/>
      <c r="E2352" s="40"/>
      <c r="F2352" s="40"/>
      <c r="G2352" s="40"/>
      <c r="H2352" s="41"/>
      <c r="I2352" s="38"/>
      <c r="J2352" s="38"/>
      <c r="K2352" s="38"/>
      <c r="L2352" s="37"/>
    </row>
    <row r="2353" spans="2:12" x14ac:dyDescent="0.25">
      <c r="B2353" s="18"/>
      <c r="C2353" s="38"/>
      <c r="D2353" s="39"/>
      <c r="E2353" s="40"/>
      <c r="F2353" s="40"/>
      <c r="G2353" s="40"/>
      <c r="H2353" s="41"/>
      <c r="I2353" s="38"/>
      <c r="J2353" s="38"/>
      <c r="K2353" s="38"/>
      <c r="L2353" s="37"/>
    </row>
    <row r="2354" spans="2:12" x14ac:dyDescent="0.25">
      <c r="B2354" s="18"/>
      <c r="C2354" s="38"/>
      <c r="D2354" s="39"/>
      <c r="E2354" s="40"/>
      <c r="F2354" s="40"/>
      <c r="G2354" s="40"/>
      <c r="H2354" s="41"/>
      <c r="I2354" s="38"/>
      <c r="J2354" s="38"/>
      <c r="K2354" s="38"/>
      <c r="L2354" s="37"/>
    </row>
    <row r="2355" spans="2:12" x14ac:dyDescent="0.25">
      <c r="B2355" s="18"/>
      <c r="C2355" s="38"/>
      <c r="D2355" s="39"/>
      <c r="E2355" s="40"/>
      <c r="F2355" s="40"/>
      <c r="G2355" s="40"/>
      <c r="H2355" s="41"/>
      <c r="I2355" s="38"/>
      <c r="J2355" s="38"/>
      <c r="K2355" s="38"/>
      <c r="L2355" s="37"/>
    </row>
    <row r="2356" spans="2:12" x14ac:dyDescent="0.25">
      <c r="B2356" s="18"/>
      <c r="C2356" s="38"/>
      <c r="D2356" s="39"/>
      <c r="E2356" s="40"/>
      <c r="F2356" s="40"/>
      <c r="G2356" s="40"/>
      <c r="H2356" s="41"/>
      <c r="I2356" s="38"/>
      <c r="J2356" s="38"/>
      <c r="K2356" s="38"/>
      <c r="L2356" s="37"/>
    </row>
    <row r="2357" spans="2:12" x14ac:dyDescent="0.25">
      <c r="B2357" s="18"/>
      <c r="C2357" s="38"/>
      <c r="D2357" s="39"/>
      <c r="E2357" s="40"/>
      <c r="F2357" s="40"/>
      <c r="G2357" s="40"/>
      <c r="H2357" s="41"/>
      <c r="I2357" s="38"/>
      <c r="J2357" s="38"/>
      <c r="K2357" s="38"/>
      <c r="L2357" s="37"/>
    </row>
    <row r="2358" spans="2:12" x14ac:dyDescent="0.25">
      <c r="B2358" s="18"/>
      <c r="C2358" s="38"/>
      <c r="D2358" s="39"/>
      <c r="E2358" s="40"/>
      <c r="F2358" s="40"/>
      <c r="G2358" s="40"/>
      <c r="H2358" s="41"/>
      <c r="I2358" s="38"/>
      <c r="J2358" s="38"/>
      <c r="K2358" s="38"/>
      <c r="L2358" s="37"/>
    </row>
    <row r="2359" spans="2:12" x14ac:dyDescent="0.25">
      <c r="B2359" s="18"/>
      <c r="C2359" s="38"/>
      <c r="D2359" s="39"/>
      <c r="E2359" s="40"/>
      <c r="F2359" s="40"/>
      <c r="G2359" s="40"/>
      <c r="H2359" s="41"/>
      <c r="I2359" s="38"/>
      <c r="J2359" s="38"/>
      <c r="K2359" s="38"/>
      <c r="L2359" s="37"/>
    </row>
    <row r="2360" spans="2:12" x14ac:dyDescent="0.25">
      <c r="B2360" s="18"/>
      <c r="C2360" s="38"/>
      <c r="D2360" s="39"/>
      <c r="E2360" s="40"/>
      <c r="F2360" s="40"/>
      <c r="G2360" s="40"/>
      <c r="H2360" s="41"/>
      <c r="I2360" s="38"/>
      <c r="J2360" s="38"/>
      <c r="K2360" s="38"/>
      <c r="L2360" s="37"/>
    </row>
    <row r="2361" spans="2:12" x14ac:dyDescent="0.25">
      <c r="B2361" s="18"/>
      <c r="C2361" s="38"/>
      <c r="D2361" s="39"/>
      <c r="E2361" s="40"/>
      <c r="F2361" s="40"/>
      <c r="G2361" s="40"/>
      <c r="H2361" s="41"/>
      <c r="I2361" s="38"/>
      <c r="J2361" s="38"/>
      <c r="K2361" s="38"/>
      <c r="L2361" s="37"/>
    </row>
    <row r="2362" spans="2:12" x14ac:dyDescent="0.25">
      <c r="B2362" s="18"/>
      <c r="C2362" s="38"/>
      <c r="D2362" s="39"/>
      <c r="E2362" s="40"/>
      <c r="F2362" s="40"/>
      <c r="G2362" s="40"/>
      <c r="H2362" s="41"/>
      <c r="I2362" s="38"/>
      <c r="J2362" s="38"/>
      <c r="K2362" s="38"/>
      <c r="L2362" s="37"/>
    </row>
    <row r="2363" spans="2:12" x14ac:dyDescent="0.25">
      <c r="B2363" s="18"/>
      <c r="C2363" s="38"/>
      <c r="D2363" s="39"/>
      <c r="E2363" s="40"/>
      <c r="F2363" s="40"/>
      <c r="G2363" s="40"/>
      <c r="H2363" s="41"/>
      <c r="I2363" s="38"/>
      <c r="J2363" s="38"/>
      <c r="K2363" s="38"/>
      <c r="L2363" s="37"/>
    </row>
    <row r="2364" spans="2:12" x14ac:dyDescent="0.25">
      <c r="B2364" s="18"/>
      <c r="C2364" s="38"/>
      <c r="D2364" s="39"/>
      <c r="E2364" s="40"/>
      <c r="F2364" s="40"/>
      <c r="G2364" s="40"/>
      <c r="H2364" s="41"/>
      <c r="I2364" s="38"/>
      <c r="J2364" s="38"/>
      <c r="K2364" s="38"/>
      <c r="L2364" s="37"/>
    </row>
    <row r="2365" spans="2:12" x14ac:dyDescent="0.25">
      <c r="B2365" s="18"/>
      <c r="C2365" s="38"/>
      <c r="D2365" s="39"/>
      <c r="E2365" s="40"/>
      <c r="F2365" s="40"/>
      <c r="G2365" s="40"/>
      <c r="H2365" s="41"/>
      <c r="I2365" s="38"/>
      <c r="J2365" s="38"/>
      <c r="K2365" s="38"/>
      <c r="L2365" s="37"/>
    </row>
    <row r="2366" spans="2:12" x14ac:dyDescent="0.25">
      <c r="B2366" s="18"/>
      <c r="C2366" s="38"/>
      <c r="D2366" s="39"/>
      <c r="E2366" s="40"/>
      <c r="F2366" s="40"/>
      <c r="G2366" s="40"/>
      <c r="H2366" s="41"/>
      <c r="I2366" s="38"/>
      <c r="J2366" s="38"/>
      <c r="K2366" s="38"/>
      <c r="L2366" s="37"/>
    </row>
    <row r="2367" spans="2:12" x14ac:dyDescent="0.25">
      <c r="B2367" s="18"/>
      <c r="C2367" s="38"/>
      <c r="D2367" s="39"/>
      <c r="E2367" s="40"/>
      <c r="F2367" s="40"/>
      <c r="G2367" s="40"/>
      <c r="H2367" s="41"/>
      <c r="I2367" s="38"/>
      <c r="J2367" s="38"/>
      <c r="K2367" s="38"/>
      <c r="L2367" s="37"/>
    </row>
    <row r="2368" spans="2:12" x14ac:dyDescent="0.25">
      <c r="B2368" s="18"/>
      <c r="C2368" s="38"/>
      <c r="D2368" s="39"/>
      <c r="E2368" s="40"/>
      <c r="F2368" s="40"/>
      <c r="G2368" s="40"/>
      <c r="H2368" s="41"/>
      <c r="I2368" s="38"/>
      <c r="J2368" s="38"/>
      <c r="K2368" s="38"/>
      <c r="L2368" s="37"/>
    </row>
    <row r="2369" spans="2:12" x14ac:dyDescent="0.25">
      <c r="B2369" s="18"/>
      <c r="C2369" s="38"/>
      <c r="D2369" s="39"/>
      <c r="E2369" s="40"/>
      <c r="F2369" s="40"/>
      <c r="G2369" s="40"/>
      <c r="H2369" s="41"/>
      <c r="I2369" s="38"/>
      <c r="J2369" s="38"/>
      <c r="K2369" s="38"/>
      <c r="L2369" s="37"/>
    </row>
    <row r="2370" spans="2:12" x14ac:dyDescent="0.25">
      <c r="B2370" s="18"/>
      <c r="C2370" s="38"/>
      <c r="D2370" s="39"/>
      <c r="E2370" s="40"/>
      <c r="F2370" s="40"/>
      <c r="G2370" s="40"/>
      <c r="H2370" s="41"/>
      <c r="I2370" s="38"/>
      <c r="J2370" s="38"/>
      <c r="K2370" s="38"/>
      <c r="L2370" s="37"/>
    </row>
    <row r="2371" spans="2:12" x14ac:dyDescent="0.25">
      <c r="B2371" s="18"/>
      <c r="C2371" s="38"/>
      <c r="D2371" s="39"/>
      <c r="E2371" s="40"/>
      <c r="F2371" s="40"/>
      <c r="G2371" s="40"/>
      <c r="H2371" s="41"/>
      <c r="I2371" s="38"/>
      <c r="J2371" s="38"/>
      <c r="K2371" s="38"/>
      <c r="L2371" s="37"/>
    </row>
    <row r="2372" spans="2:12" x14ac:dyDescent="0.25">
      <c r="B2372" s="18"/>
      <c r="C2372" s="38"/>
      <c r="D2372" s="39"/>
      <c r="E2372" s="40"/>
      <c r="F2372" s="40"/>
      <c r="G2372" s="40"/>
      <c r="H2372" s="41"/>
      <c r="I2372" s="38"/>
      <c r="J2372" s="38"/>
      <c r="K2372" s="38"/>
      <c r="L2372" s="37"/>
    </row>
    <row r="2373" spans="2:12" x14ac:dyDescent="0.25">
      <c r="B2373" s="18"/>
      <c r="C2373" s="38"/>
      <c r="D2373" s="39"/>
      <c r="E2373" s="40"/>
      <c r="F2373" s="40"/>
      <c r="G2373" s="40"/>
      <c r="H2373" s="41"/>
      <c r="I2373" s="38"/>
      <c r="J2373" s="38"/>
      <c r="K2373" s="38"/>
      <c r="L2373" s="37"/>
    </row>
    <row r="2374" spans="2:12" x14ac:dyDescent="0.25">
      <c r="B2374" s="18"/>
      <c r="C2374" s="38"/>
      <c r="D2374" s="39"/>
      <c r="E2374" s="40"/>
      <c r="F2374" s="40"/>
      <c r="G2374" s="40"/>
      <c r="H2374" s="41"/>
      <c r="I2374" s="38"/>
      <c r="J2374" s="38"/>
      <c r="K2374" s="38"/>
      <c r="L2374" s="37"/>
    </row>
    <row r="2375" spans="2:12" x14ac:dyDescent="0.25">
      <c r="B2375" s="18"/>
      <c r="C2375" s="38"/>
      <c r="D2375" s="39"/>
      <c r="E2375" s="40"/>
      <c r="F2375" s="40"/>
      <c r="G2375" s="40"/>
      <c r="H2375" s="41"/>
      <c r="I2375" s="38"/>
      <c r="J2375" s="38"/>
      <c r="K2375" s="38"/>
      <c r="L2375" s="37"/>
    </row>
    <row r="2376" spans="2:12" x14ac:dyDescent="0.25">
      <c r="B2376" s="18"/>
      <c r="C2376" s="38"/>
      <c r="D2376" s="39"/>
      <c r="E2376" s="40"/>
      <c r="F2376" s="40"/>
      <c r="G2376" s="40"/>
      <c r="H2376" s="41"/>
      <c r="I2376" s="38"/>
      <c r="J2376" s="38"/>
      <c r="K2376" s="38"/>
      <c r="L2376" s="37"/>
    </row>
    <row r="2377" spans="2:12" x14ac:dyDescent="0.25">
      <c r="B2377" s="18"/>
      <c r="C2377" s="38"/>
      <c r="D2377" s="39"/>
      <c r="E2377" s="40"/>
      <c r="F2377" s="40"/>
      <c r="G2377" s="40"/>
      <c r="H2377" s="41"/>
      <c r="I2377" s="38"/>
      <c r="J2377" s="38"/>
      <c r="K2377" s="38"/>
      <c r="L2377" s="37"/>
    </row>
    <row r="2378" spans="2:12" x14ac:dyDescent="0.25">
      <c r="B2378" s="18"/>
      <c r="C2378" s="38"/>
      <c r="D2378" s="39"/>
      <c r="E2378" s="40"/>
      <c r="F2378" s="40"/>
      <c r="G2378" s="40"/>
      <c r="H2378" s="41"/>
      <c r="I2378" s="38"/>
      <c r="J2378" s="38"/>
      <c r="K2378" s="38"/>
      <c r="L2378" s="37"/>
    </row>
    <row r="2379" spans="2:12" x14ac:dyDescent="0.25">
      <c r="B2379" s="18"/>
      <c r="C2379" s="38"/>
      <c r="D2379" s="39"/>
      <c r="E2379" s="40"/>
      <c r="F2379" s="40"/>
      <c r="G2379" s="40"/>
      <c r="H2379" s="41"/>
      <c r="I2379" s="38"/>
      <c r="J2379" s="38"/>
      <c r="K2379" s="38"/>
      <c r="L2379" s="37"/>
    </row>
    <row r="2380" spans="2:12" x14ac:dyDescent="0.25">
      <c r="B2380" s="18"/>
      <c r="C2380" s="38"/>
      <c r="D2380" s="39"/>
      <c r="E2380" s="40"/>
      <c r="F2380" s="40"/>
      <c r="G2380" s="40"/>
      <c r="H2380" s="41"/>
      <c r="I2380" s="38"/>
      <c r="J2380" s="38"/>
      <c r="K2380" s="38"/>
      <c r="L2380" s="37"/>
    </row>
    <row r="2381" spans="2:12" x14ac:dyDescent="0.25">
      <c r="B2381" s="18"/>
      <c r="C2381" s="38"/>
      <c r="D2381" s="39"/>
      <c r="E2381" s="40"/>
      <c r="F2381" s="40"/>
      <c r="G2381" s="40"/>
      <c r="H2381" s="41"/>
      <c r="I2381" s="38"/>
      <c r="J2381" s="38"/>
      <c r="K2381" s="38"/>
      <c r="L2381" s="37"/>
    </row>
    <row r="2382" spans="2:12" x14ac:dyDescent="0.25">
      <c r="B2382" s="18"/>
      <c r="C2382" s="38"/>
      <c r="D2382" s="39"/>
      <c r="E2382" s="40"/>
      <c r="F2382" s="40"/>
      <c r="G2382" s="40"/>
      <c r="H2382" s="41"/>
      <c r="I2382" s="38"/>
      <c r="J2382" s="38"/>
      <c r="K2382" s="38"/>
      <c r="L2382" s="37"/>
    </row>
    <row r="2383" spans="2:12" x14ac:dyDescent="0.25">
      <c r="B2383" s="18"/>
      <c r="C2383" s="38"/>
      <c r="D2383" s="39"/>
      <c r="E2383" s="40"/>
      <c r="F2383" s="40"/>
      <c r="G2383" s="40"/>
      <c r="H2383" s="41"/>
      <c r="I2383" s="38"/>
      <c r="J2383" s="38"/>
      <c r="K2383" s="38"/>
      <c r="L2383" s="37"/>
    </row>
    <row r="2384" spans="2:12" x14ac:dyDescent="0.25">
      <c r="B2384" s="18"/>
      <c r="C2384" s="38"/>
      <c r="D2384" s="39"/>
      <c r="E2384" s="40"/>
      <c r="F2384" s="40"/>
      <c r="G2384" s="40"/>
      <c r="H2384" s="41"/>
      <c r="I2384" s="38"/>
      <c r="J2384" s="38"/>
      <c r="K2384" s="38"/>
      <c r="L2384" s="37"/>
    </row>
    <row r="2385" spans="2:12" x14ac:dyDescent="0.25">
      <c r="B2385" s="18"/>
      <c r="C2385" s="38"/>
      <c r="D2385" s="39"/>
      <c r="E2385" s="40"/>
      <c r="F2385" s="40"/>
      <c r="G2385" s="40"/>
      <c r="H2385" s="41"/>
      <c r="I2385" s="38"/>
      <c r="J2385" s="38"/>
      <c r="K2385" s="38"/>
      <c r="L2385" s="37"/>
    </row>
    <row r="2386" spans="2:12" x14ac:dyDescent="0.25">
      <c r="B2386" s="18"/>
      <c r="C2386" s="38"/>
      <c r="D2386" s="39"/>
      <c r="E2386" s="40"/>
      <c r="F2386" s="40"/>
      <c r="G2386" s="40"/>
      <c r="H2386" s="41"/>
      <c r="I2386" s="38"/>
      <c r="J2386" s="38"/>
      <c r="K2386" s="38"/>
      <c r="L2386" s="37"/>
    </row>
    <row r="2387" spans="2:12" x14ac:dyDescent="0.25">
      <c r="B2387" s="18"/>
      <c r="C2387" s="38"/>
      <c r="D2387" s="39"/>
      <c r="E2387" s="40"/>
      <c r="F2387" s="40"/>
      <c r="G2387" s="40"/>
      <c r="H2387" s="41"/>
      <c r="I2387" s="38"/>
      <c r="J2387" s="38"/>
      <c r="K2387" s="38"/>
      <c r="L2387" s="37"/>
    </row>
    <row r="2388" spans="2:12" x14ac:dyDescent="0.25">
      <c r="B2388" s="18"/>
      <c r="C2388" s="38"/>
      <c r="D2388" s="39"/>
      <c r="E2388" s="40"/>
      <c r="F2388" s="40"/>
      <c r="G2388" s="40"/>
      <c r="H2388" s="41"/>
      <c r="I2388" s="38"/>
      <c r="J2388" s="38"/>
      <c r="K2388" s="38"/>
      <c r="L2388" s="37"/>
    </row>
    <row r="2389" spans="2:12" x14ac:dyDescent="0.25">
      <c r="B2389" s="18"/>
      <c r="C2389" s="38"/>
      <c r="D2389" s="39"/>
      <c r="E2389" s="40"/>
      <c r="F2389" s="40"/>
      <c r="G2389" s="40"/>
      <c r="H2389" s="41"/>
      <c r="I2389" s="38"/>
      <c r="J2389" s="38"/>
      <c r="K2389" s="38"/>
      <c r="L2389" s="37"/>
    </row>
    <row r="2390" spans="2:12" x14ac:dyDescent="0.25">
      <c r="B2390" s="18"/>
      <c r="C2390" s="38"/>
      <c r="D2390" s="39"/>
      <c r="E2390" s="40"/>
      <c r="F2390" s="40"/>
      <c r="G2390" s="40"/>
      <c r="H2390" s="41"/>
      <c r="I2390" s="38"/>
      <c r="J2390" s="38"/>
      <c r="K2390" s="38"/>
      <c r="L2390" s="37"/>
    </row>
    <row r="2391" spans="2:12" x14ac:dyDescent="0.25">
      <c r="B2391" s="18"/>
      <c r="C2391" s="38"/>
      <c r="D2391" s="39"/>
      <c r="E2391" s="40"/>
      <c r="F2391" s="40"/>
      <c r="G2391" s="40"/>
      <c r="H2391" s="41"/>
      <c r="I2391" s="38"/>
      <c r="J2391" s="38"/>
      <c r="K2391" s="38"/>
      <c r="L2391" s="37"/>
    </row>
    <row r="2392" spans="2:12" x14ac:dyDescent="0.25">
      <c r="B2392" s="18"/>
      <c r="C2392" s="38"/>
      <c r="D2392" s="39"/>
      <c r="E2392" s="40"/>
      <c r="F2392" s="40"/>
      <c r="G2392" s="40"/>
      <c r="H2392" s="41"/>
      <c r="I2392" s="38"/>
      <c r="J2392" s="38"/>
      <c r="K2392" s="38"/>
      <c r="L2392" s="37"/>
    </row>
    <row r="2393" spans="2:12" x14ac:dyDescent="0.25">
      <c r="B2393" s="18"/>
      <c r="C2393" s="38"/>
      <c r="D2393" s="39"/>
      <c r="E2393" s="40"/>
      <c r="F2393" s="40"/>
      <c r="G2393" s="40"/>
      <c r="H2393" s="41"/>
      <c r="I2393" s="38"/>
      <c r="J2393" s="38"/>
      <c r="K2393" s="38"/>
      <c r="L2393" s="37"/>
    </row>
    <row r="2394" spans="2:12" x14ac:dyDescent="0.25">
      <c r="B2394" s="18"/>
      <c r="C2394" s="38"/>
      <c r="D2394" s="39"/>
      <c r="E2394" s="40"/>
      <c r="F2394" s="40"/>
      <c r="G2394" s="40"/>
      <c r="H2394" s="41"/>
      <c r="I2394" s="38"/>
      <c r="J2394" s="38"/>
      <c r="K2394" s="38"/>
      <c r="L2394" s="37"/>
    </row>
    <row r="2395" spans="2:12" x14ac:dyDescent="0.25">
      <c r="B2395" s="18"/>
      <c r="C2395" s="38"/>
      <c r="D2395" s="39"/>
      <c r="E2395" s="40"/>
      <c r="F2395" s="40"/>
      <c r="G2395" s="40"/>
      <c r="H2395" s="41"/>
      <c r="I2395" s="38"/>
      <c r="J2395" s="38"/>
      <c r="K2395" s="38"/>
      <c r="L2395" s="37"/>
    </row>
    <row r="2396" spans="2:12" x14ac:dyDescent="0.25">
      <c r="B2396" s="18"/>
      <c r="C2396" s="38"/>
      <c r="D2396" s="39"/>
      <c r="E2396" s="40"/>
      <c r="F2396" s="40"/>
      <c r="G2396" s="40"/>
      <c r="H2396" s="41"/>
      <c r="I2396" s="38"/>
      <c r="J2396" s="38"/>
      <c r="K2396" s="38"/>
      <c r="L2396" s="37"/>
    </row>
    <row r="2397" spans="2:12" x14ac:dyDescent="0.25">
      <c r="B2397" s="18"/>
      <c r="C2397" s="38"/>
      <c r="D2397" s="39"/>
      <c r="E2397" s="40"/>
      <c r="F2397" s="40"/>
      <c r="G2397" s="40"/>
      <c r="H2397" s="41"/>
      <c r="I2397" s="38"/>
      <c r="J2397" s="38"/>
      <c r="K2397" s="38"/>
      <c r="L2397" s="37"/>
    </row>
    <row r="2398" spans="2:12" x14ac:dyDescent="0.25">
      <c r="B2398" s="18"/>
      <c r="C2398" s="38"/>
      <c r="D2398" s="39"/>
      <c r="E2398" s="40"/>
      <c r="F2398" s="40"/>
      <c r="G2398" s="40"/>
      <c r="H2398" s="41"/>
      <c r="I2398" s="38"/>
      <c r="J2398" s="38"/>
      <c r="K2398" s="38"/>
      <c r="L2398" s="37"/>
    </row>
    <row r="2399" spans="2:12" x14ac:dyDescent="0.25">
      <c r="B2399" s="18"/>
      <c r="C2399" s="38"/>
      <c r="D2399" s="39"/>
      <c r="E2399" s="40"/>
      <c r="F2399" s="40"/>
      <c r="G2399" s="40"/>
      <c r="H2399" s="41"/>
      <c r="I2399" s="38"/>
      <c r="J2399" s="38"/>
      <c r="K2399" s="38"/>
      <c r="L2399" s="37"/>
    </row>
    <row r="2400" spans="2:12" x14ac:dyDescent="0.25">
      <c r="B2400" s="18"/>
      <c r="C2400" s="38"/>
      <c r="D2400" s="39"/>
      <c r="E2400" s="40"/>
      <c r="F2400" s="40"/>
      <c r="G2400" s="40"/>
      <c r="H2400" s="41"/>
      <c r="I2400" s="38"/>
      <c r="J2400" s="38"/>
      <c r="K2400" s="38"/>
      <c r="L2400" s="37"/>
    </row>
    <row r="2401" spans="2:12" x14ac:dyDescent="0.25">
      <c r="B2401" s="18"/>
      <c r="C2401" s="38"/>
      <c r="D2401" s="39"/>
      <c r="E2401" s="40"/>
      <c r="F2401" s="40"/>
      <c r="G2401" s="40"/>
      <c r="H2401" s="41"/>
      <c r="I2401" s="38"/>
      <c r="J2401" s="38"/>
      <c r="K2401" s="38"/>
      <c r="L2401" s="37"/>
    </row>
    <row r="2402" spans="2:12" x14ac:dyDescent="0.25">
      <c r="B2402" s="18"/>
      <c r="C2402" s="38"/>
      <c r="D2402" s="39"/>
      <c r="E2402" s="40"/>
      <c r="F2402" s="40"/>
      <c r="G2402" s="40"/>
      <c r="H2402" s="41"/>
      <c r="I2402" s="38"/>
      <c r="J2402" s="38"/>
      <c r="K2402" s="38"/>
      <c r="L2402" s="37"/>
    </row>
    <row r="2403" spans="2:12" x14ac:dyDescent="0.25">
      <c r="B2403" s="18"/>
      <c r="C2403" s="38"/>
      <c r="D2403" s="39"/>
      <c r="E2403" s="40"/>
      <c r="F2403" s="40"/>
      <c r="G2403" s="40"/>
      <c r="H2403" s="41"/>
      <c r="I2403" s="38"/>
      <c r="J2403" s="38"/>
      <c r="K2403" s="38"/>
      <c r="L2403" s="37"/>
    </row>
    <row r="2404" spans="2:12" x14ac:dyDescent="0.25">
      <c r="B2404" s="18"/>
      <c r="C2404" s="38"/>
      <c r="D2404" s="39"/>
      <c r="E2404" s="40"/>
      <c r="F2404" s="40"/>
      <c r="G2404" s="40"/>
      <c r="H2404" s="41"/>
      <c r="I2404" s="38"/>
      <c r="J2404" s="38"/>
      <c r="K2404" s="38"/>
      <c r="L2404" s="37"/>
    </row>
    <row r="2405" spans="2:12" x14ac:dyDescent="0.25">
      <c r="B2405" s="18"/>
      <c r="C2405" s="38"/>
      <c r="D2405" s="39"/>
      <c r="E2405" s="40"/>
      <c r="F2405" s="40"/>
      <c r="G2405" s="40"/>
      <c r="H2405" s="41"/>
      <c r="I2405" s="38"/>
      <c r="J2405" s="38"/>
      <c r="K2405" s="38"/>
      <c r="L2405" s="37"/>
    </row>
    <row r="2406" spans="2:12" x14ac:dyDescent="0.25">
      <c r="B2406" s="18"/>
      <c r="C2406" s="38"/>
      <c r="D2406" s="39"/>
      <c r="E2406" s="40"/>
      <c r="F2406" s="40"/>
      <c r="G2406" s="40"/>
      <c r="H2406" s="41"/>
      <c r="I2406" s="38"/>
      <c r="J2406" s="38"/>
      <c r="K2406" s="38"/>
      <c r="L2406" s="37"/>
    </row>
    <row r="2407" spans="2:12" x14ac:dyDescent="0.25">
      <c r="B2407" s="18"/>
      <c r="C2407" s="38"/>
      <c r="D2407" s="39"/>
      <c r="E2407" s="40"/>
      <c r="F2407" s="40"/>
      <c r="G2407" s="40"/>
      <c r="H2407" s="41"/>
      <c r="I2407" s="38"/>
      <c r="J2407" s="38"/>
      <c r="K2407" s="38"/>
      <c r="L2407" s="37"/>
    </row>
    <row r="2408" spans="2:12" x14ac:dyDescent="0.25">
      <c r="B2408" s="18"/>
      <c r="C2408" s="38"/>
      <c r="D2408" s="39"/>
      <c r="E2408" s="40"/>
      <c r="F2408" s="40"/>
      <c r="G2408" s="40"/>
      <c r="H2408" s="41"/>
      <c r="I2408" s="38"/>
      <c r="J2408" s="38"/>
      <c r="K2408" s="38"/>
      <c r="L2408" s="37"/>
    </row>
    <row r="2409" spans="2:12" x14ac:dyDescent="0.25">
      <c r="B2409" s="18"/>
      <c r="C2409" s="38"/>
      <c r="D2409" s="39"/>
      <c r="E2409" s="40"/>
      <c r="F2409" s="40"/>
      <c r="G2409" s="40"/>
      <c r="H2409" s="41"/>
      <c r="I2409" s="38"/>
      <c r="J2409" s="38"/>
      <c r="K2409" s="38"/>
      <c r="L2409" s="37"/>
    </row>
    <row r="2410" spans="2:12" x14ac:dyDescent="0.25">
      <c r="B2410" s="18"/>
      <c r="C2410" s="38"/>
      <c r="D2410" s="39"/>
      <c r="E2410" s="40"/>
      <c r="F2410" s="40"/>
      <c r="G2410" s="40"/>
      <c r="H2410" s="41"/>
      <c r="I2410" s="38"/>
      <c r="J2410" s="38"/>
      <c r="K2410" s="38"/>
      <c r="L2410" s="37"/>
    </row>
    <row r="2411" spans="2:12" x14ac:dyDescent="0.25">
      <c r="B2411" s="18"/>
      <c r="C2411" s="38"/>
      <c r="D2411" s="39"/>
      <c r="E2411" s="40"/>
      <c r="F2411" s="40"/>
      <c r="G2411" s="40"/>
      <c r="H2411" s="41"/>
      <c r="I2411" s="38"/>
      <c r="J2411" s="38"/>
      <c r="K2411" s="38"/>
      <c r="L2411" s="37"/>
    </row>
    <row r="2412" spans="2:12" x14ac:dyDescent="0.25">
      <c r="B2412" s="18"/>
      <c r="C2412" s="38"/>
      <c r="D2412" s="39"/>
      <c r="E2412" s="40"/>
      <c r="F2412" s="40"/>
      <c r="G2412" s="40"/>
      <c r="H2412" s="41"/>
      <c r="I2412" s="38"/>
      <c r="J2412" s="38"/>
      <c r="K2412" s="38"/>
      <c r="L2412" s="37"/>
    </row>
    <row r="2413" spans="2:12" x14ac:dyDescent="0.25">
      <c r="B2413" s="18"/>
      <c r="C2413" s="38"/>
      <c r="D2413" s="39"/>
      <c r="E2413" s="40"/>
      <c r="F2413" s="40"/>
      <c r="G2413" s="40"/>
      <c r="H2413" s="41"/>
      <c r="I2413" s="38"/>
      <c r="J2413" s="38"/>
      <c r="K2413" s="38"/>
      <c r="L2413" s="37"/>
    </row>
    <row r="2414" spans="2:12" x14ac:dyDescent="0.25">
      <c r="B2414" s="18"/>
      <c r="C2414" s="38"/>
      <c r="D2414" s="39"/>
      <c r="E2414" s="40"/>
      <c r="F2414" s="40"/>
      <c r="G2414" s="40"/>
      <c r="H2414" s="41"/>
      <c r="I2414" s="38"/>
      <c r="J2414" s="38"/>
      <c r="K2414" s="38"/>
      <c r="L2414" s="37"/>
    </row>
    <row r="2415" spans="2:12" x14ac:dyDescent="0.25">
      <c r="B2415" s="18"/>
      <c r="C2415" s="38"/>
      <c r="D2415" s="39"/>
      <c r="E2415" s="40"/>
      <c r="F2415" s="40"/>
      <c r="G2415" s="40"/>
      <c r="H2415" s="41"/>
      <c r="I2415" s="38"/>
      <c r="J2415" s="38"/>
      <c r="K2415" s="38"/>
      <c r="L2415" s="37"/>
    </row>
    <row r="2416" spans="2:12" x14ac:dyDescent="0.25">
      <c r="B2416" s="18"/>
      <c r="C2416" s="38"/>
      <c r="D2416" s="39"/>
      <c r="E2416" s="40"/>
      <c r="F2416" s="40"/>
      <c r="G2416" s="40"/>
      <c r="H2416" s="41"/>
      <c r="I2416" s="38"/>
      <c r="J2416" s="38"/>
      <c r="K2416" s="38"/>
      <c r="L2416" s="37"/>
    </row>
    <row r="2417" spans="2:12" x14ac:dyDescent="0.25">
      <c r="B2417" s="18"/>
      <c r="C2417" s="38"/>
      <c r="D2417" s="39"/>
      <c r="E2417" s="40"/>
      <c r="F2417" s="40"/>
      <c r="G2417" s="40"/>
      <c r="H2417" s="41"/>
      <c r="I2417" s="38"/>
      <c r="J2417" s="38"/>
      <c r="K2417" s="38"/>
      <c r="L2417" s="37"/>
    </row>
    <row r="2418" spans="2:12" x14ac:dyDescent="0.25">
      <c r="B2418" s="18"/>
      <c r="C2418" s="38"/>
      <c r="D2418" s="39"/>
      <c r="E2418" s="40"/>
      <c r="F2418" s="40"/>
      <c r="G2418" s="40"/>
      <c r="H2418" s="41"/>
      <c r="I2418" s="38"/>
      <c r="J2418" s="38"/>
      <c r="K2418" s="38"/>
      <c r="L2418" s="37"/>
    </row>
    <row r="2419" spans="2:12" x14ac:dyDescent="0.25">
      <c r="B2419" s="18"/>
      <c r="C2419" s="38"/>
      <c r="D2419" s="39"/>
      <c r="E2419" s="40"/>
      <c r="F2419" s="40"/>
      <c r="G2419" s="40"/>
      <c r="H2419" s="41"/>
      <c r="I2419" s="38"/>
      <c r="J2419" s="38"/>
      <c r="K2419" s="38"/>
      <c r="L2419" s="37"/>
    </row>
    <row r="2420" spans="2:12" x14ac:dyDescent="0.25">
      <c r="B2420" s="18"/>
      <c r="C2420" s="38"/>
      <c r="D2420" s="39"/>
      <c r="E2420" s="40"/>
      <c r="F2420" s="40"/>
      <c r="G2420" s="40"/>
      <c r="H2420" s="41"/>
      <c r="I2420" s="38"/>
      <c r="J2420" s="38"/>
      <c r="K2420" s="38"/>
      <c r="L2420" s="37"/>
    </row>
    <row r="2421" spans="2:12" x14ac:dyDescent="0.25">
      <c r="B2421" s="18"/>
      <c r="C2421" s="38"/>
      <c r="D2421" s="39"/>
      <c r="E2421" s="40"/>
      <c r="F2421" s="40"/>
      <c r="G2421" s="40"/>
      <c r="H2421" s="41"/>
      <c r="I2421" s="38"/>
      <c r="J2421" s="38"/>
      <c r="K2421" s="38"/>
      <c r="L2421" s="37"/>
    </row>
    <row r="2422" spans="2:12" x14ac:dyDescent="0.25">
      <c r="B2422" s="18"/>
      <c r="C2422" s="38"/>
      <c r="D2422" s="39"/>
      <c r="E2422" s="40"/>
      <c r="F2422" s="40"/>
      <c r="G2422" s="40"/>
      <c r="H2422" s="41"/>
      <c r="I2422" s="38"/>
      <c r="J2422" s="38"/>
      <c r="K2422" s="38"/>
      <c r="L2422" s="37"/>
    </row>
    <row r="2423" spans="2:12" x14ac:dyDescent="0.25">
      <c r="B2423" s="18"/>
      <c r="C2423" s="38"/>
      <c r="D2423" s="39"/>
      <c r="E2423" s="40"/>
      <c r="F2423" s="40"/>
      <c r="G2423" s="40"/>
      <c r="H2423" s="41"/>
      <c r="I2423" s="38"/>
      <c r="J2423" s="38"/>
      <c r="K2423" s="38"/>
      <c r="L2423" s="37"/>
    </row>
    <row r="2424" spans="2:12" x14ac:dyDescent="0.25">
      <c r="B2424" s="18"/>
      <c r="C2424" s="38"/>
      <c r="D2424" s="39"/>
      <c r="E2424" s="40"/>
      <c r="F2424" s="40"/>
      <c r="G2424" s="40"/>
      <c r="H2424" s="41"/>
      <c r="I2424" s="38"/>
      <c r="J2424" s="38"/>
      <c r="K2424" s="38"/>
      <c r="L2424" s="37"/>
    </row>
    <row r="2425" spans="2:12" x14ac:dyDescent="0.25">
      <c r="B2425" s="18"/>
      <c r="C2425" s="38"/>
      <c r="D2425" s="39"/>
      <c r="E2425" s="40"/>
      <c r="F2425" s="40"/>
      <c r="G2425" s="40"/>
      <c r="H2425" s="41"/>
      <c r="I2425" s="38"/>
      <c r="J2425" s="38"/>
      <c r="K2425" s="38"/>
      <c r="L2425" s="37"/>
    </row>
    <row r="2426" spans="2:12" x14ac:dyDescent="0.25">
      <c r="B2426" s="18"/>
      <c r="C2426" s="38"/>
      <c r="D2426" s="39"/>
      <c r="E2426" s="40"/>
      <c r="F2426" s="40"/>
      <c r="G2426" s="40"/>
      <c r="H2426" s="41"/>
      <c r="I2426" s="38"/>
      <c r="J2426" s="38"/>
      <c r="K2426" s="38"/>
      <c r="L2426" s="37"/>
    </row>
    <row r="2427" spans="2:12" x14ac:dyDescent="0.25">
      <c r="B2427" s="18"/>
      <c r="C2427" s="38"/>
      <c r="D2427" s="39"/>
      <c r="E2427" s="40"/>
      <c r="F2427" s="40"/>
      <c r="G2427" s="40"/>
      <c r="H2427" s="41"/>
      <c r="I2427" s="38"/>
      <c r="J2427" s="38"/>
      <c r="K2427" s="38"/>
      <c r="L2427" s="37"/>
    </row>
    <row r="2428" spans="2:12" x14ac:dyDescent="0.25">
      <c r="B2428" s="18"/>
      <c r="C2428" s="38"/>
      <c r="D2428" s="39"/>
      <c r="E2428" s="40"/>
      <c r="F2428" s="40"/>
      <c r="G2428" s="40"/>
      <c r="H2428" s="41"/>
      <c r="I2428" s="38"/>
      <c r="J2428" s="38"/>
      <c r="K2428" s="38"/>
      <c r="L2428" s="37"/>
    </row>
    <row r="2429" spans="2:12" x14ac:dyDescent="0.25">
      <c r="B2429" s="18"/>
      <c r="C2429" s="38"/>
      <c r="D2429" s="39"/>
      <c r="E2429" s="40"/>
      <c r="F2429" s="40"/>
      <c r="G2429" s="40"/>
      <c r="H2429" s="41"/>
      <c r="I2429" s="38"/>
      <c r="J2429" s="38"/>
      <c r="K2429" s="38"/>
      <c r="L2429" s="37"/>
    </row>
    <row r="2430" spans="2:12" x14ac:dyDescent="0.25">
      <c r="B2430" s="18"/>
      <c r="C2430" s="38"/>
      <c r="D2430" s="39"/>
      <c r="E2430" s="40"/>
      <c r="F2430" s="40"/>
      <c r="G2430" s="40"/>
      <c r="H2430" s="41"/>
      <c r="I2430" s="38"/>
      <c r="J2430" s="38"/>
      <c r="K2430" s="38"/>
      <c r="L2430" s="37"/>
    </row>
    <row r="2431" spans="2:12" x14ac:dyDescent="0.25">
      <c r="B2431" s="18"/>
      <c r="C2431" s="38"/>
      <c r="D2431" s="39"/>
      <c r="E2431" s="40"/>
      <c r="F2431" s="40"/>
      <c r="G2431" s="40"/>
      <c r="H2431" s="41"/>
      <c r="I2431" s="38"/>
      <c r="J2431" s="38"/>
      <c r="K2431" s="38"/>
      <c r="L2431" s="37"/>
    </row>
    <row r="2432" spans="2:12" x14ac:dyDescent="0.25">
      <c r="B2432" s="18"/>
      <c r="C2432" s="38"/>
      <c r="D2432" s="39"/>
      <c r="E2432" s="40"/>
      <c r="F2432" s="40"/>
      <c r="G2432" s="40"/>
      <c r="H2432" s="41"/>
      <c r="I2432" s="38"/>
      <c r="J2432" s="38"/>
      <c r="K2432" s="38"/>
      <c r="L2432" s="37"/>
    </row>
    <row r="2433" spans="2:12" x14ac:dyDescent="0.25">
      <c r="B2433" s="18"/>
      <c r="C2433" s="38"/>
      <c r="D2433" s="39"/>
      <c r="E2433" s="40"/>
      <c r="F2433" s="40"/>
      <c r="G2433" s="40"/>
      <c r="H2433" s="41"/>
      <c r="I2433" s="38"/>
      <c r="J2433" s="38"/>
      <c r="K2433" s="38"/>
      <c r="L2433" s="37"/>
    </row>
    <row r="2434" spans="2:12" x14ac:dyDescent="0.25">
      <c r="B2434" s="18"/>
      <c r="C2434" s="38"/>
      <c r="D2434" s="39"/>
      <c r="E2434" s="40"/>
      <c r="F2434" s="40"/>
      <c r="G2434" s="40"/>
      <c r="H2434" s="41"/>
      <c r="I2434" s="38"/>
      <c r="J2434" s="38"/>
      <c r="K2434" s="38"/>
      <c r="L2434" s="37"/>
    </row>
    <row r="2435" spans="2:12" x14ac:dyDescent="0.25">
      <c r="B2435" s="18"/>
      <c r="C2435" s="38"/>
      <c r="D2435" s="39"/>
      <c r="E2435" s="40"/>
      <c r="F2435" s="40"/>
      <c r="G2435" s="40"/>
      <c r="H2435" s="41"/>
      <c r="I2435" s="38"/>
      <c r="J2435" s="38"/>
      <c r="K2435" s="38"/>
      <c r="L2435" s="37"/>
    </row>
    <row r="2436" spans="2:12" x14ac:dyDescent="0.25">
      <c r="B2436" s="18"/>
      <c r="C2436" s="38"/>
      <c r="D2436" s="39"/>
      <c r="E2436" s="40"/>
      <c r="F2436" s="40"/>
      <c r="G2436" s="40"/>
      <c r="H2436" s="41"/>
      <c r="I2436" s="38"/>
      <c r="J2436" s="38"/>
      <c r="K2436" s="38"/>
      <c r="L2436" s="37"/>
    </row>
    <row r="2437" spans="2:12" x14ac:dyDescent="0.25">
      <c r="B2437" s="18"/>
      <c r="C2437" s="38"/>
      <c r="D2437" s="39"/>
      <c r="E2437" s="40"/>
      <c r="F2437" s="40"/>
      <c r="G2437" s="40"/>
      <c r="H2437" s="41"/>
      <c r="I2437" s="38"/>
      <c r="J2437" s="38"/>
      <c r="K2437" s="38"/>
      <c r="L2437" s="37"/>
    </row>
    <row r="2438" spans="2:12" x14ac:dyDescent="0.25">
      <c r="B2438" s="18"/>
      <c r="C2438" s="38"/>
      <c r="D2438" s="39"/>
      <c r="E2438" s="40"/>
      <c r="F2438" s="40"/>
      <c r="G2438" s="40"/>
      <c r="H2438" s="41"/>
      <c r="I2438" s="38"/>
      <c r="J2438" s="38"/>
      <c r="K2438" s="38"/>
      <c r="L2438" s="37"/>
    </row>
    <row r="2439" spans="2:12" x14ac:dyDescent="0.25">
      <c r="B2439" s="18"/>
      <c r="C2439" s="38"/>
      <c r="D2439" s="39"/>
      <c r="E2439" s="40"/>
      <c r="F2439" s="40"/>
      <c r="G2439" s="40"/>
      <c r="H2439" s="41"/>
      <c r="I2439" s="38"/>
      <c r="J2439" s="38"/>
      <c r="K2439" s="38"/>
      <c r="L2439" s="37"/>
    </row>
    <row r="2440" spans="2:12" x14ac:dyDescent="0.25">
      <c r="B2440" s="18"/>
      <c r="C2440" s="38"/>
      <c r="D2440" s="39"/>
      <c r="E2440" s="40"/>
      <c r="F2440" s="40"/>
      <c r="G2440" s="40"/>
      <c r="H2440" s="41"/>
      <c r="I2440" s="38"/>
      <c r="J2440" s="38"/>
      <c r="K2440" s="38"/>
      <c r="L2440" s="37"/>
    </row>
    <row r="2441" spans="2:12" x14ac:dyDescent="0.25">
      <c r="B2441" s="18"/>
      <c r="C2441" s="38"/>
      <c r="D2441" s="39"/>
      <c r="E2441" s="40"/>
      <c r="F2441" s="40"/>
      <c r="G2441" s="40"/>
      <c r="H2441" s="41"/>
      <c r="I2441" s="38"/>
      <c r="J2441" s="38"/>
      <c r="K2441" s="38"/>
      <c r="L2441" s="37"/>
    </row>
    <row r="2442" spans="2:12" x14ac:dyDescent="0.25">
      <c r="B2442" s="18"/>
      <c r="C2442" s="38"/>
      <c r="D2442" s="39"/>
      <c r="E2442" s="40"/>
      <c r="F2442" s="40"/>
      <c r="G2442" s="40"/>
      <c r="H2442" s="41"/>
      <c r="I2442" s="38"/>
      <c r="J2442" s="38"/>
      <c r="K2442" s="38"/>
      <c r="L2442" s="37"/>
    </row>
    <row r="2443" spans="2:12" x14ac:dyDescent="0.25">
      <c r="B2443" s="18"/>
      <c r="C2443" s="38"/>
      <c r="D2443" s="39"/>
      <c r="E2443" s="40"/>
      <c r="F2443" s="40"/>
      <c r="G2443" s="40"/>
      <c r="H2443" s="41"/>
      <c r="I2443" s="38"/>
      <c r="J2443" s="38"/>
      <c r="K2443" s="38"/>
      <c r="L2443" s="37"/>
    </row>
    <row r="2444" spans="2:12" x14ac:dyDescent="0.25">
      <c r="B2444" s="18"/>
      <c r="C2444" s="38"/>
      <c r="D2444" s="39"/>
      <c r="E2444" s="40"/>
      <c r="F2444" s="40"/>
      <c r="G2444" s="40"/>
      <c r="H2444" s="41"/>
      <c r="I2444" s="38"/>
      <c r="J2444" s="38"/>
      <c r="K2444" s="38"/>
      <c r="L2444" s="37"/>
    </row>
    <row r="2445" spans="2:12" x14ac:dyDescent="0.25">
      <c r="B2445" s="18"/>
      <c r="C2445" s="38"/>
      <c r="D2445" s="39"/>
      <c r="E2445" s="40"/>
      <c r="F2445" s="40"/>
      <c r="G2445" s="40"/>
      <c r="H2445" s="41"/>
      <c r="I2445" s="38"/>
      <c r="J2445" s="38"/>
      <c r="K2445" s="38"/>
      <c r="L2445" s="37"/>
    </row>
    <row r="2446" spans="2:12" x14ac:dyDescent="0.25">
      <c r="B2446" s="18"/>
      <c r="C2446" s="38"/>
      <c r="D2446" s="39"/>
      <c r="E2446" s="40"/>
      <c r="F2446" s="40"/>
      <c r="G2446" s="40"/>
      <c r="H2446" s="41"/>
      <c r="I2446" s="38"/>
      <c r="J2446" s="38"/>
      <c r="K2446" s="38"/>
      <c r="L2446" s="37"/>
    </row>
    <row r="2447" spans="2:12" x14ac:dyDescent="0.25">
      <c r="B2447" s="18"/>
      <c r="C2447" s="38"/>
      <c r="D2447" s="39"/>
      <c r="E2447" s="40"/>
      <c r="F2447" s="40"/>
      <c r="G2447" s="40"/>
      <c r="H2447" s="41"/>
      <c r="I2447" s="38"/>
      <c r="J2447" s="38"/>
      <c r="K2447" s="38"/>
      <c r="L2447" s="37"/>
    </row>
    <row r="2448" spans="2:12" x14ac:dyDescent="0.25">
      <c r="B2448" s="18"/>
      <c r="C2448" s="38"/>
      <c r="D2448" s="39"/>
      <c r="E2448" s="40"/>
      <c r="F2448" s="40"/>
      <c r="G2448" s="40"/>
      <c r="H2448" s="41"/>
      <c r="I2448" s="38"/>
      <c r="J2448" s="38"/>
      <c r="K2448" s="38"/>
      <c r="L2448" s="37"/>
    </row>
    <row r="2449" spans="2:12" x14ac:dyDescent="0.25">
      <c r="B2449" s="18"/>
      <c r="C2449" s="38"/>
      <c r="D2449" s="39"/>
      <c r="E2449" s="40"/>
      <c r="F2449" s="40"/>
      <c r="G2449" s="40"/>
      <c r="H2449" s="41"/>
      <c r="I2449" s="38"/>
      <c r="J2449" s="38"/>
      <c r="K2449" s="38"/>
      <c r="L2449" s="37"/>
    </row>
    <row r="2450" spans="2:12" x14ac:dyDescent="0.25">
      <c r="B2450" s="18"/>
      <c r="C2450" s="38"/>
      <c r="D2450" s="39"/>
      <c r="E2450" s="40"/>
      <c r="F2450" s="40"/>
      <c r="G2450" s="40"/>
      <c r="H2450" s="41"/>
      <c r="I2450" s="38"/>
      <c r="J2450" s="38"/>
      <c r="K2450" s="38"/>
      <c r="L2450" s="37"/>
    </row>
    <row r="2451" spans="2:12" x14ac:dyDescent="0.25">
      <c r="B2451" s="18"/>
      <c r="C2451" s="38"/>
      <c r="D2451" s="39"/>
      <c r="E2451" s="40"/>
      <c r="F2451" s="40"/>
      <c r="G2451" s="40"/>
      <c r="H2451" s="41"/>
      <c r="I2451" s="38"/>
      <c r="J2451" s="38"/>
      <c r="K2451" s="38"/>
      <c r="L2451" s="37"/>
    </row>
    <row r="2452" spans="2:12" x14ac:dyDescent="0.25">
      <c r="B2452" s="18"/>
      <c r="C2452" s="38"/>
      <c r="D2452" s="39"/>
      <c r="E2452" s="40"/>
      <c r="F2452" s="40"/>
      <c r="G2452" s="40"/>
      <c r="H2452" s="41"/>
      <c r="I2452" s="38"/>
      <c r="J2452" s="38"/>
      <c r="K2452" s="38"/>
      <c r="L2452" s="37"/>
    </row>
    <row r="2453" spans="2:12" x14ac:dyDescent="0.25">
      <c r="B2453" s="18"/>
      <c r="C2453" s="38"/>
      <c r="D2453" s="39"/>
      <c r="E2453" s="40"/>
      <c r="F2453" s="40"/>
      <c r="G2453" s="40"/>
      <c r="H2453" s="41"/>
      <c r="I2453" s="38"/>
      <c r="J2453" s="38"/>
      <c r="K2453" s="38"/>
      <c r="L2453" s="37"/>
    </row>
    <row r="2454" spans="2:12" x14ac:dyDescent="0.25">
      <c r="B2454" s="18"/>
      <c r="C2454" s="38"/>
      <c r="D2454" s="39"/>
      <c r="E2454" s="40"/>
      <c r="F2454" s="40"/>
      <c r="G2454" s="40"/>
      <c r="H2454" s="41"/>
      <c r="I2454" s="38"/>
      <c r="J2454" s="38"/>
      <c r="K2454" s="38"/>
      <c r="L2454" s="37"/>
    </row>
    <row r="2455" spans="2:12" x14ac:dyDescent="0.25">
      <c r="B2455" s="18"/>
      <c r="C2455" s="38"/>
      <c r="D2455" s="39"/>
      <c r="E2455" s="40"/>
      <c r="F2455" s="40"/>
      <c r="G2455" s="40"/>
      <c r="H2455" s="41"/>
      <c r="I2455" s="38"/>
      <c r="J2455" s="38"/>
      <c r="K2455" s="38"/>
      <c r="L2455" s="37"/>
    </row>
    <row r="2456" spans="2:12" x14ac:dyDescent="0.25">
      <c r="B2456" s="18"/>
      <c r="C2456" s="38"/>
      <c r="D2456" s="39"/>
      <c r="E2456" s="40"/>
      <c r="F2456" s="40"/>
      <c r="G2456" s="40"/>
      <c r="H2456" s="41"/>
      <c r="I2456" s="38"/>
      <c r="J2456" s="38"/>
      <c r="K2456" s="38"/>
      <c r="L2456" s="37"/>
    </row>
    <row r="2457" spans="2:12" x14ac:dyDescent="0.25">
      <c r="B2457" s="18"/>
      <c r="C2457" s="38"/>
      <c r="D2457" s="39"/>
      <c r="E2457" s="40"/>
      <c r="F2457" s="40"/>
      <c r="G2457" s="40"/>
      <c r="H2457" s="41"/>
      <c r="I2457" s="38"/>
      <c r="J2457" s="38"/>
      <c r="K2457" s="38"/>
      <c r="L2457" s="37"/>
    </row>
    <row r="2458" spans="2:12" x14ac:dyDescent="0.25">
      <c r="B2458" s="18"/>
      <c r="C2458" s="38"/>
      <c r="D2458" s="39"/>
      <c r="E2458" s="40"/>
      <c r="F2458" s="40"/>
      <c r="G2458" s="40"/>
      <c r="H2458" s="41"/>
      <c r="I2458" s="38"/>
      <c r="J2458" s="38"/>
      <c r="K2458" s="38"/>
      <c r="L2458" s="37"/>
    </row>
    <row r="2459" spans="2:12" x14ac:dyDescent="0.25">
      <c r="B2459" s="18"/>
      <c r="C2459" s="38"/>
      <c r="D2459" s="39"/>
      <c r="E2459" s="40"/>
      <c r="F2459" s="40"/>
      <c r="G2459" s="40"/>
      <c r="H2459" s="41"/>
      <c r="I2459" s="38"/>
      <c r="J2459" s="38"/>
      <c r="K2459" s="38"/>
      <c r="L2459" s="37"/>
    </row>
    <row r="2460" spans="2:12" x14ac:dyDescent="0.25">
      <c r="B2460" s="18"/>
      <c r="C2460" s="38"/>
      <c r="D2460" s="39"/>
      <c r="E2460" s="40"/>
      <c r="F2460" s="40"/>
      <c r="G2460" s="40"/>
      <c r="H2460" s="41"/>
      <c r="I2460" s="38"/>
      <c r="J2460" s="38"/>
      <c r="K2460" s="38"/>
      <c r="L2460" s="37"/>
    </row>
    <row r="2461" spans="2:12" x14ac:dyDescent="0.25">
      <c r="B2461" s="18"/>
      <c r="C2461" s="38"/>
      <c r="D2461" s="39"/>
      <c r="E2461" s="40"/>
      <c r="F2461" s="40"/>
      <c r="G2461" s="40"/>
      <c r="H2461" s="41"/>
      <c r="I2461" s="38"/>
      <c r="J2461" s="38"/>
      <c r="K2461" s="38"/>
      <c r="L2461" s="37"/>
    </row>
    <row r="2462" spans="2:12" x14ac:dyDescent="0.25">
      <c r="B2462" s="18"/>
      <c r="C2462" s="38"/>
      <c r="D2462" s="39"/>
      <c r="E2462" s="40"/>
      <c r="F2462" s="40"/>
      <c r="G2462" s="40"/>
      <c r="H2462" s="41"/>
      <c r="I2462" s="38"/>
      <c r="J2462" s="38"/>
      <c r="K2462" s="38"/>
      <c r="L2462" s="37"/>
    </row>
    <row r="2463" spans="2:12" x14ac:dyDescent="0.25">
      <c r="B2463" s="18"/>
      <c r="C2463" s="38"/>
      <c r="D2463" s="39"/>
      <c r="E2463" s="40"/>
      <c r="F2463" s="40"/>
      <c r="G2463" s="40"/>
      <c r="H2463" s="41"/>
      <c r="I2463" s="38"/>
      <c r="J2463" s="38"/>
      <c r="K2463" s="38"/>
      <c r="L2463" s="37"/>
    </row>
    <row r="2464" spans="2:12" x14ac:dyDescent="0.25">
      <c r="B2464" s="18"/>
      <c r="C2464" s="38"/>
      <c r="D2464" s="39"/>
      <c r="E2464" s="40"/>
      <c r="F2464" s="40"/>
      <c r="G2464" s="40"/>
      <c r="H2464" s="41"/>
      <c r="I2464" s="38"/>
      <c r="J2464" s="38"/>
      <c r="K2464" s="38"/>
      <c r="L2464" s="37"/>
    </row>
    <row r="2465" spans="2:12" x14ac:dyDescent="0.25">
      <c r="B2465" s="18"/>
      <c r="C2465" s="38"/>
      <c r="D2465" s="39"/>
      <c r="E2465" s="40"/>
      <c r="F2465" s="40"/>
      <c r="G2465" s="40"/>
      <c r="H2465" s="41"/>
      <c r="I2465" s="38"/>
      <c r="J2465" s="38"/>
      <c r="K2465" s="38"/>
      <c r="L2465" s="37"/>
    </row>
    <row r="2466" spans="2:12" x14ac:dyDescent="0.25">
      <c r="B2466" s="18"/>
      <c r="C2466" s="38"/>
      <c r="D2466" s="39"/>
      <c r="E2466" s="40"/>
      <c r="F2466" s="40"/>
      <c r="G2466" s="40"/>
      <c r="H2466" s="41"/>
      <c r="I2466" s="38"/>
      <c r="J2466" s="38"/>
      <c r="K2466" s="38"/>
      <c r="L2466" s="37"/>
    </row>
    <row r="2467" spans="2:12" x14ac:dyDescent="0.25">
      <c r="B2467" s="18"/>
      <c r="C2467" s="38"/>
      <c r="D2467" s="39"/>
      <c r="E2467" s="40"/>
      <c r="F2467" s="40"/>
      <c r="G2467" s="40"/>
      <c r="H2467" s="41"/>
      <c r="I2467" s="38"/>
      <c r="J2467" s="38"/>
      <c r="K2467" s="38"/>
      <c r="L2467" s="37"/>
    </row>
    <row r="2468" spans="2:12" x14ac:dyDescent="0.25">
      <c r="B2468" s="18"/>
      <c r="C2468" s="38"/>
      <c r="D2468" s="39"/>
      <c r="E2468" s="40"/>
      <c r="F2468" s="40"/>
      <c r="G2468" s="40"/>
      <c r="H2468" s="41"/>
      <c r="I2468" s="38"/>
      <c r="J2468" s="38"/>
      <c r="K2468" s="38"/>
      <c r="L2468" s="37"/>
    </row>
    <row r="2469" spans="2:12" x14ac:dyDescent="0.25">
      <c r="B2469" s="18"/>
      <c r="C2469" s="38"/>
      <c r="D2469" s="39"/>
      <c r="E2469" s="40"/>
      <c r="F2469" s="40"/>
      <c r="G2469" s="40"/>
      <c r="H2469" s="41"/>
      <c r="I2469" s="38"/>
      <c r="J2469" s="38"/>
      <c r="K2469" s="38"/>
      <c r="L2469" s="37"/>
    </row>
    <row r="2470" spans="2:12" x14ac:dyDescent="0.25">
      <c r="B2470" s="18"/>
      <c r="C2470" s="38"/>
      <c r="D2470" s="39"/>
      <c r="E2470" s="40"/>
      <c r="F2470" s="40"/>
      <c r="G2470" s="40"/>
      <c r="H2470" s="41"/>
      <c r="I2470" s="38"/>
      <c r="J2470" s="38"/>
      <c r="K2470" s="38"/>
      <c r="L2470" s="37"/>
    </row>
    <row r="2471" spans="2:12" x14ac:dyDescent="0.25">
      <c r="B2471" s="18"/>
      <c r="C2471" s="38"/>
      <c r="D2471" s="39"/>
      <c r="E2471" s="40"/>
      <c r="F2471" s="40"/>
      <c r="G2471" s="40"/>
      <c r="H2471" s="41"/>
      <c r="I2471" s="38"/>
      <c r="J2471" s="38"/>
      <c r="K2471" s="38"/>
      <c r="L2471" s="37"/>
    </row>
    <row r="2472" spans="2:12" x14ac:dyDescent="0.25">
      <c r="B2472" s="18"/>
      <c r="C2472" s="38"/>
      <c r="D2472" s="39"/>
      <c r="E2472" s="40"/>
      <c r="F2472" s="40"/>
      <c r="G2472" s="40"/>
      <c r="H2472" s="41"/>
      <c r="I2472" s="38"/>
      <c r="J2472" s="38"/>
      <c r="K2472" s="38"/>
      <c r="L2472" s="37"/>
    </row>
    <row r="2473" spans="2:12" x14ac:dyDescent="0.25">
      <c r="B2473" s="18"/>
      <c r="C2473" s="38"/>
      <c r="D2473" s="39"/>
      <c r="E2473" s="40"/>
      <c r="F2473" s="40"/>
      <c r="G2473" s="40"/>
      <c r="H2473" s="41"/>
      <c r="I2473" s="38"/>
      <c r="J2473" s="38"/>
      <c r="K2473" s="38"/>
      <c r="L2473" s="37"/>
    </row>
    <row r="2474" spans="2:12" x14ac:dyDescent="0.25">
      <c r="B2474" s="18"/>
      <c r="C2474" s="38"/>
      <c r="D2474" s="39"/>
      <c r="E2474" s="40"/>
      <c r="F2474" s="40"/>
      <c r="G2474" s="40"/>
      <c r="H2474" s="41"/>
      <c r="I2474" s="38"/>
      <c r="J2474" s="38"/>
      <c r="K2474" s="38"/>
      <c r="L2474" s="37"/>
    </row>
    <row r="2475" spans="2:12" x14ac:dyDescent="0.25">
      <c r="B2475" s="18"/>
      <c r="C2475" s="38"/>
      <c r="D2475" s="39"/>
      <c r="E2475" s="40"/>
      <c r="F2475" s="40"/>
      <c r="G2475" s="40"/>
      <c r="H2475" s="41"/>
      <c r="I2475" s="38"/>
      <c r="J2475" s="38"/>
      <c r="K2475" s="38"/>
      <c r="L2475" s="37"/>
    </row>
    <row r="2476" spans="2:12" x14ac:dyDescent="0.25">
      <c r="B2476" s="18"/>
      <c r="C2476" s="38"/>
      <c r="D2476" s="39"/>
      <c r="E2476" s="40"/>
      <c r="F2476" s="40"/>
      <c r="G2476" s="40"/>
      <c r="H2476" s="41"/>
      <c r="I2476" s="38"/>
      <c r="J2476" s="38"/>
      <c r="K2476" s="38"/>
      <c r="L2476" s="37"/>
    </row>
    <row r="2477" spans="2:12" x14ac:dyDescent="0.25">
      <c r="B2477" s="18"/>
      <c r="C2477" s="38"/>
      <c r="D2477" s="39"/>
      <c r="E2477" s="40"/>
      <c r="F2477" s="40"/>
      <c r="G2477" s="40"/>
      <c r="H2477" s="41"/>
      <c r="I2477" s="38"/>
      <c r="J2477" s="38"/>
      <c r="K2477" s="38"/>
      <c r="L2477" s="37"/>
    </row>
    <row r="2478" spans="2:12" x14ac:dyDescent="0.25">
      <c r="B2478" s="18"/>
      <c r="C2478" s="38"/>
      <c r="D2478" s="39"/>
      <c r="E2478" s="40"/>
      <c r="F2478" s="40"/>
      <c r="G2478" s="40"/>
      <c r="H2478" s="41"/>
      <c r="I2478" s="38"/>
      <c r="J2478" s="38"/>
      <c r="K2478" s="38"/>
      <c r="L2478" s="37"/>
    </row>
    <row r="2479" spans="2:12" x14ac:dyDescent="0.25">
      <c r="B2479" s="18"/>
      <c r="C2479" s="38"/>
      <c r="D2479" s="39"/>
      <c r="E2479" s="40"/>
      <c r="F2479" s="40"/>
      <c r="G2479" s="40"/>
      <c r="H2479" s="41"/>
      <c r="I2479" s="38"/>
      <c r="J2479" s="38"/>
      <c r="K2479" s="38"/>
      <c r="L2479" s="37"/>
    </row>
    <row r="2480" spans="2:12" x14ac:dyDescent="0.25">
      <c r="B2480" s="18"/>
      <c r="C2480" s="38"/>
      <c r="D2480" s="39"/>
      <c r="E2480" s="40"/>
      <c r="F2480" s="40"/>
      <c r="G2480" s="40"/>
      <c r="H2480" s="41"/>
      <c r="I2480" s="38"/>
      <c r="J2480" s="38"/>
      <c r="K2480" s="38"/>
      <c r="L2480" s="37"/>
    </row>
    <row r="2481" spans="2:12" x14ac:dyDescent="0.25">
      <c r="B2481" s="18"/>
      <c r="C2481" s="38"/>
      <c r="D2481" s="39"/>
      <c r="E2481" s="40"/>
      <c r="F2481" s="40"/>
      <c r="G2481" s="40"/>
      <c r="H2481" s="41"/>
      <c r="I2481" s="38"/>
      <c r="J2481" s="38"/>
      <c r="K2481" s="38"/>
      <c r="L2481" s="37"/>
    </row>
    <row r="2482" spans="2:12" x14ac:dyDescent="0.25">
      <c r="B2482" s="18"/>
      <c r="C2482" s="38"/>
      <c r="D2482" s="39"/>
      <c r="E2482" s="40"/>
      <c r="F2482" s="40"/>
      <c r="G2482" s="40"/>
      <c r="H2482" s="41"/>
      <c r="I2482" s="38"/>
      <c r="J2482" s="38"/>
      <c r="K2482" s="38"/>
      <c r="L2482" s="37"/>
    </row>
    <row r="2483" spans="2:12" x14ac:dyDescent="0.25">
      <c r="B2483" s="18"/>
      <c r="C2483" s="38"/>
      <c r="D2483" s="39"/>
      <c r="E2483" s="40"/>
      <c r="F2483" s="40"/>
      <c r="G2483" s="40"/>
      <c r="H2483" s="41"/>
      <c r="I2483" s="38"/>
      <c r="J2483" s="38"/>
      <c r="K2483" s="38"/>
      <c r="L2483" s="37"/>
    </row>
    <row r="2484" spans="2:12" x14ac:dyDescent="0.25">
      <c r="B2484" s="18"/>
      <c r="C2484" s="38"/>
      <c r="D2484" s="39"/>
      <c r="E2484" s="40"/>
      <c r="F2484" s="40"/>
      <c r="G2484" s="40"/>
      <c r="H2484" s="41"/>
      <c r="I2484" s="38"/>
      <c r="J2484" s="38"/>
      <c r="K2484" s="38"/>
      <c r="L2484" s="37"/>
    </row>
    <row r="2485" spans="2:12" x14ac:dyDescent="0.25">
      <c r="B2485" s="18"/>
      <c r="C2485" s="38"/>
      <c r="D2485" s="39"/>
      <c r="E2485" s="40"/>
      <c r="F2485" s="40"/>
      <c r="G2485" s="40"/>
      <c r="H2485" s="41"/>
      <c r="I2485" s="38"/>
      <c r="J2485" s="38"/>
      <c r="K2485" s="38"/>
      <c r="L2485" s="37"/>
    </row>
    <row r="2486" spans="2:12" x14ac:dyDescent="0.25">
      <c r="B2486" s="18"/>
      <c r="C2486" s="38"/>
      <c r="D2486" s="39"/>
      <c r="E2486" s="40"/>
      <c r="F2486" s="40"/>
      <c r="G2486" s="40"/>
      <c r="H2486" s="41"/>
      <c r="I2486" s="38"/>
      <c r="J2486" s="38"/>
      <c r="K2486" s="38"/>
      <c r="L2486" s="37"/>
    </row>
    <row r="2487" spans="2:12" x14ac:dyDescent="0.25">
      <c r="B2487" s="18"/>
      <c r="C2487" s="38"/>
      <c r="D2487" s="39"/>
      <c r="E2487" s="40"/>
      <c r="F2487" s="40"/>
      <c r="G2487" s="40"/>
      <c r="H2487" s="41"/>
      <c r="I2487" s="38"/>
      <c r="J2487" s="38"/>
      <c r="K2487" s="38"/>
      <c r="L2487" s="37"/>
    </row>
    <row r="2488" spans="2:12" x14ac:dyDescent="0.25">
      <c r="B2488" s="18"/>
      <c r="C2488" s="38"/>
      <c r="D2488" s="39"/>
      <c r="E2488" s="40"/>
      <c r="F2488" s="40"/>
      <c r="G2488" s="40"/>
      <c r="H2488" s="41"/>
      <c r="I2488" s="38"/>
      <c r="J2488" s="38"/>
      <c r="K2488" s="38"/>
      <c r="L2488" s="37"/>
    </row>
    <row r="2489" spans="2:12" x14ac:dyDescent="0.25">
      <c r="B2489" s="18"/>
      <c r="C2489" s="38"/>
      <c r="D2489" s="39"/>
      <c r="E2489" s="40"/>
      <c r="F2489" s="40"/>
      <c r="G2489" s="40"/>
      <c r="H2489" s="41"/>
      <c r="I2489" s="38"/>
      <c r="J2489" s="38"/>
      <c r="K2489" s="38"/>
      <c r="L2489" s="37"/>
    </row>
    <row r="2490" spans="2:12" x14ac:dyDescent="0.25">
      <c r="B2490" s="18"/>
      <c r="C2490" s="38"/>
      <c r="D2490" s="39"/>
      <c r="E2490" s="40"/>
      <c r="F2490" s="40"/>
      <c r="G2490" s="40"/>
      <c r="H2490" s="41"/>
      <c r="I2490" s="38"/>
      <c r="J2490" s="38"/>
      <c r="K2490" s="38"/>
      <c r="L2490" s="37"/>
    </row>
    <row r="2491" spans="2:12" x14ac:dyDescent="0.25">
      <c r="B2491" s="18"/>
      <c r="C2491" s="38"/>
      <c r="D2491" s="39"/>
      <c r="E2491" s="40"/>
      <c r="F2491" s="40"/>
      <c r="G2491" s="40"/>
      <c r="H2491" s="41"/>
      <c r="I2491" s="38"/>
      <c r="J2491" s="38"/>
      <c r="K2491" s="38"/>
      <c r="L2491" s="37"/>
    </row>
    <row r="2492" spans="2:12" x14ac:dyDescent="0.25">
      <c r="B2492" s="18"/>
      <c r="C2492" s="38"/>
      <c r="D2492" s="39"/>
      <c r="E2492" s="40"/>
      <c r="F2492" s="40"/>
      <c r="G2492" s="40"/>
      <c r="H2492" s="41"/>
      <c r="I2492" s="38"/>
      <c r="J2492" s="38"/>
      <c r="K2492" s="38"/>
      <c r="L2492" s="37"/>
    </row>
    <row r="2493" spans="2:12" x14ac:dyDescent="0.25">
      <c r="B2493" s="18"/>
      <c r="C2493" s="38"/>
      <c r="D2493" s="39"/>
      <c r="E2493" s="40"/>
      <c r="F2493" s="40"/>
      <c r="G2493" s="40"/>
      <c r="H2493" s="41"/>
      <c r="I2493" s="38"/>
      <c r="J2493" s="38"/>
      <c r="K2493" s="38"/>
      <c r="L2493" s="37"/>
    </row>
    <row r="2494" spans="2:12" x14ac:dyDescent="0.25">
      <c r="B2494" s="18"/>
      <c r="C2494" s="38"/>
      <c r="D2494" s="39"/>
      <c r="E2494" s="40"/>
      <c r="F2494" s="40"/>
      <c r="G2494" s="40"/>
      <c r="H2494" s="41"/>
      <c r="I2494" s="38"/>
      <c r="J2494" s="38"/>
      <c r="K2494" s="38"/>
      <c r="L2494" s="37"/>
    </row>
    <row r="2495" spans="2:12" x14ac:dyDescent="0.25">
      <c r="B2495" s="18"/>
      <c r="C2495" s="38"/>
      <c r="D2495" s="39"/>
      <c r="E2495" s="40"/>
      <c r="F2495" s="40"/>
      <c r="G2495" s="40"/>
      <c r="H2495" s="41"/>
      <c r="I2495" s="38"/>
      <c r="J2495" s="38"/>
      <c r="K2495" s="38"/>
      <c r="L2495" s="37"/>
    </row>
    <row r="2496" spans="2:12" x14ac:dyDescent="0.25">
      <c r="B2496" s="18"/>
      <c r="C2496" s="38"/>
      <c r="D2496" s="39"/>
      <c r="E2496" s="40"/>
      <c r="F2496" s="40"/>
      <c r="G2496" s="40"/>
      <c r="H2496" s="41"/>
      <c r="I2496" s="38"/>
      <c r="J2496" s="38"/>
      <c r="K2496" s="38"/>
      <c r="L2496" s="37"/>
    </row>
    <row r="2497" spans="2:12" x14ac:dyDescent="0.25">
      <c r="B2497" s="18"/>
      <c r="C2497" s="38"/>
      <c r="D2497" s="39"/>
      <c r="E2497" s="40"/>
      <c r="F2497" s="40"/>
      <c r="G2497" s="40"/>
      <c r="H2497" s="41"/>
      <c r="I2497" s="38"/>
      <c r="J2497" s="38"/>
      <c r="K2497" s="38"/>
      <c r="L2497" s="37"/>
    </row>
    <row r="2498" spans="2:12" x14ac:dyDescent="0.25">
      <c r="B2498" s="18"/>
      <c r="C2498" s="38"/>
      <c r="D2498" s="39"/>
      <c r="E2498" s="40"/>
      <c r="F2498" s="40"/>
      <c r="G2498" s="40"/>
      <c r="H2498" s="41"/>
      <c r="I2498" s="38"/>
      <c r="J2498" s="38"/>
      <c r="K2498" s="38"/>
      <c r="L2498" s="37"/>
    </row>
    <row r="2499" spans="2:12" x14ac:dyDescent="0.25">
      <c r="B2499" s="18"/>
      <c r="C2499" s="38"/>
      <c r="D2499" s="39"/>
      <c r="E2499" s="40"/>
      <c r="F2499" s="40"/>
      <c r="G2499" s="40"/>
      <c r="H2499" s="41"/>
      <c r="I2499" s="38"/>
      <c r="J2499" s="38"/>
      <c r="K2499" s="38"/>
      <c r="L2499" s="37"/>
    </row>
    <row r="2500" spans="2:12" x14ac:dyDescent="0.25">
      <c r="B2500" s="18"/>
      <c r="C2500" s="38"/>
      <c r="D2500" s="39"/>
      <c r="E2500" s="40"/>
      <c r="F2500" s="40"/>
      <c r="G2500" s="40"/>
      <c r="H2500" s="41"/>
      <c r="I2500" s="38"/>
      <c r="J2500" s="38"/>
      <c r="K2500" s="38"/>
      <c r="L2500" s="37"/>
    </row>
    <row r="2501" spans="2:12" x14ac:dyDescent="0.25">
      <c r="B2501" s="18"/>
      <c r="C2501" s="38"/>
      <c r="D2501" s="39"/>
      <c r="E2501" s="40"/>
      <c r="F2501" s="40"/>
      <c r="G2501" s="40"/>
      <c r="H2501" s="41"/>
      <c r="I2501" s="38"/>
      <c r="J2501" s="38"/>
      <c r="K2501" s="38"/>
      <c r="L2501" s="37"/>
    </row>
    <row r="2502" spans="2:12" x14ac:dyDescent="0.25">
      <c r="B2502" s="18"/>
      <c r="C2502" s="38"/>
      <c r="D2502" s="39"/>
      <c r="E2502" s="40"/>
      <c r="F2502" s="40"/>
      <c r="G2502" s="40"/>
      <c r="H2502" s="41"/>
      <c r="I2502" s="38"/>
      <c r="J2502" s="38"/>
      <c r="K2502" s="38"/>
      <c r="L2502" s="37"/>
    </row>
    <row r="2503" spans="2:12" x14ac:dyDescent="0.25">
      <c r="B2503" s="18"/>
      <c r="C2503" s="38"/>
      <c r="D2503" s="39"/>
      <c r="E2503" s="40"/>
      <c r="F2503" s="40"/>
      <c r="G2503" s="40"/>
      <c r="H2503" s="41"/>
      <c r="I2503" s="38"/>
      <c r="J2503" s="38"/>
      <c r="K2503" s="38"/>
      <c r="L2503" s="37"/>
    </row>
    <row r="2504" spans="2:12" x14ac:dyDescent="0.25">
      <c r="B2504" s="18"/>
      <c r="C2504" s="38"/>
      <c r="D2504" s="39"/>
      <c r="E2504" s="40"/>
      <c r="F2504" s="40"/>
      <c r="G2504" s="40"/>
      <c r="H2504" s="41"/>
      <c r="I2504" s="38"/>
      <c r="J2504" s="38"/>
      <c r="K2504" s="38"/>
      <c r="L2504" s="37"/>
    </row>
    <row r="2505" spans="2:12" x14ac:dyDescent="0.25">
      <c r="B2505" s="18"/>
      <c r="C2505" s="38"/>
      <c r="D2505" s="39"/>
      <c r="E2505" s="40"/>
      <c r="F2505" s="40"/>
      <c r="G2505" s="40"/>
      <c r="H2505" s="41"/>
      <c r="I2505" s="38"/>
      <c r="J2505" s="38"/>
      <c r="K2505" s="38"/>
      <c r="L2505" s="37"/>
    </row>
    <row r="2506" spans="2:12" x14ac:dyDescent="0.25">
      <c r="B2506" s="18"/>
      <c r="C2506" s="38"/>
      <c r="D2506" s="39"/>
      <c r="E2506" s="40"/>
      <c r="F2506" s="40"/>
      <c r="G2506" s="40"/>
      <c r="H2506" s="41"/>
      <c r="I2506" s="38"/>
      <c r="J2506" s="38"/>
      <c r="K2506" s="38"/>
      <c r="L2506" s="37"/>
    </row>
    <row r="2507" spans="2:12" x14ac:dyDescent="0.25">
      <c r="B2507" s="18"/>
      <c r="C2507" s="38"/>
      <c r="D2507" s="39"/>
      <c r="E2507" s="40"/>
      <c r="F2507" s="40"/>
      <c r="G2507" s="40"/>
      <c r="H2507" s="41"/>
      <c r="I2507" s="38"/>
      <c r="J2507" s="38"/>
      <c r="K2507" s="38"/>
      <c r="L2507" s="37"/>
    </row>
    <row r="2508" spans="2:12" x14ac:dyDescent="0.25">
      <c r="B2508" s="18"/>
      <c r="C2508" s="38"/>
      <c r="D2508" s="39"/>
      <c r="E2508" s="40"/>
      <c r="F2508" s="40"/>
      <c r="G2508" s="40"/>
      <c r="H2508" s="41"/>
      <c r="I2508" s="38"/>
      <c r="J2508" s="38"/>
      <c r="K2508" s="38"/>
      <c r="L2508" s="37"/>
    </row>
    <row r="2509" spans="2:12" x14ac:dyDescent="0.25">
      <c r="B2509" s="18"/>
      <c r="C2509" s="38"/>
      <c r="D2509" s="39"/>
      <c r="E2509" s="40"/>
      <c r="F2509" s="40"/>
      <c r="G2509" s="40"/>
      <c r="H2509" s="41"/>
      <c r="I2509" s="38"/>
      <c r="J2509" s="38"/>
      <c r="K2509" s="38"/>
      <c r="L2509" s="37"/>
    </row>
    <row r="2510" spans="2:12" x14ac:dyDescent="0.25">
      <c r="B2510" s="18"/>
      <c r="C2510" s="38"/>
      <c r="D2510" s="39"/>
      <c r="E2510" s="40"/>
      <c r="F2510" s="40"/>
      <c r="G2510" s="40"/>
      <c r="H2510" s="41"/>
      <c r="I2510" s="38"/>
      <c r="J2510" s="38"/>
      <c r="K2510" s="38"/>
      <c r="L2510" s="37"/>
    </row>
    <row r="2511" spans="2:12" x14ac:dyDescent="0.25">
      <c r="B2511" s="18"/>
      <c r="C2511" s="38"/>
      <c r="D2511" s="39"/>
      <c r="E2511" s="40"/>
      <c r="F2511" s="40"/>
      <c r="G2511" s="40"/>
      <c r="H2511" s="41"/>
      <c r="I2511" s="38"/>
      <c r="J2511" s="38"/>
      <c r="K2511" s="38"/>
      <c r="L2511" s="37"/>
    </row>
    <row r="2512" spans="2:12" x14ac:dyDescent="0.25">
      <c r="B2512" s="18"/>
      <c r="C2512" s="38"/>
      <c r="D2512" s="39"/>
      <c r="E2512" s="40"/>
      <c r="F2512" s="40"/>
      <c r="G2512" s="40"/>
      <c r="H2512" s="41"/>
      <c r="I2512" s="38"/>
      <c r="J2512" s="38"/>
      <c r="K2512" s="38"/>
      <c r="L2512" s="37"/>
    </row>
    <row r="2513" spans="2:12" x14ac:dyDescent="0.25">
      <c r="B2513" s="18"/>
      <c r="C2513" s="38"/>
      <c r="D2513" s="39"/>
      <c r="E2513" s="40"/>
      <c r="F2513" s="40"/>
      <c r="G2513" s="40"/>
      <c r="H2513" s="41"/>
      <c r="I2513" s="38"/>
      <c r="J2513" s="38"/>
      <c r="K2513" s="38"/>
      <c r="L2513" s="37"/>
    </row>
    <row r="2514" spans="2:12" x14ac:dyDescent="0.25">
      <c r="B2514" s="18"/>
      <c r="C2514" s="38"/>
      <c r="D2514" s="39"/>
      <c r="E2514" s="40"/>
      <c r="F2514" s="40"/>
      <c r="G2514" s="40"/>
      <c r="H2514" s="41"/>
      <c r="I2514" s="38"/>
      <c r="J2514" s="38"/>
      <c r="K2514" s="38"/>
      <c r="L2514" s="37"/>
    </row>
    <row r="2515" spans="2:12" x14ac:dyDescent="0.25">
      <c r="B2515" s="18"/>
      <c r="C2515" s="38"/>
      <c r="D2515" s="39"/>
      <c r="E2515" s="40"/>
      <c r="F2515" s="40"/>
      <c r="G2515" s="40"/>
      <c r="H2515" s="41"/>
      <c r="I2515" s="38"/>
      <c r="J2515" s="38"/>
      <c r="K2515" s="38"/>
      <c r="L2515" s="37"/>
    </row>
    <row r="2516" spans="2:12" x14ac:dyDescent="0.25">
      <c r="B2516" s="18"/>
      <c r="C2516" s="38"/>
      <c r="D2516" s="39"/>
      <c r="E2516" s="40"/>
      <c r="F2516" s="40"/>
      <c r="G2516" s="40"/>
      <c r="H2516" s="41"/>
      <c r="I2516" s="38"/>
      <c r="J2516" s="38"/>
      <c r="K2516" s="38"/>
      <c r="L2516" s="37"/>
    </row>
    <row r="2517" spans="2:12" x14ac:dyDescent="0.25">
      <c r="B2517" s="18"/>
      <c r="C2517" s="38"/>
      <c r="D2517" s="39"/>
      <c r="E2517" s="40"/>
      <c r="F2517" s="40"/>
      <c r="G2517" s="40"/>
      <c r="H2517" s="41"/>
      <c r="I2517" s="38"/>
      <c r="J2517" s="38"/>
      <c r="K2517" s="38"/>
      <c r="L2517" s="37"/>
    </row>
    <row r="2518" spans="2:12" x14ac:dyDescent="0.25">
      <c r="B2518" s="18"/>
      <c r="C2518" s="38"/>
      <c r="D2518" s="39"/>
      <c r="E2518" s="40"/>
      <c r="F2518" s="40"/>
      <c r="G2518" s="40"/>
      <c r="H2518" s="41"/>
      <c r="I2518" s="38"/>
      <c r="J2518" s="38"/>
      <c r="K2518" s="38"/>
      <c r="L2518" s="37"/>
    </row>
    <row r="2519" spans="2:12" x14ac:dyDescent="0.25">
      <c r="B2519" s="18"/>
      <c r="C2519" s="38"/>
      <c r="D2519" s="39"/>
      <c r="E2519" s="40"/>
      <c r="F2519" s="40"/>
      <c r="G2519" s="40"/>
      <c r="H2519" s="41"/>
      <c r="I2519" s="38"/>
      <c r="J2519" s="38"/>
      <c r="K2519" s="38"/>
      <c r="L2519" s="37"/>
    </row>
    <row r="2520" spans="2:12" x14ac:dyDescent="0.25">
      <c r="B2520" s="18"/>
      <c r="C2520" s="38"/>
      <c r="D2520" s="39"/>
      <c r="E2520" s="40"/>
      <c r="F2520" s="40"/>
      <c r="G2520" s="40"/>
      <c r="H2520" s="41"/>
      <c r="I2520" s="38"/>
      <c r="J2520" s="38"/>
      <c r="K2520" s="38"/>
      <c r="L2520" s="37"/>
    </row>
    <row r="2521" spans="2:12" x14ac:dyDescent="0.25">
      <c r="B2521" s="18"/>
      <c r="C2521" s="38"/>
      <c r="D2521" s="39"/>
      <c r="E2521" s="40"/>
      <c r="F2521" s="40"/>
      <c r="G2521" s="40"/>
      <c r="H2521" s="41"/>
      <c r="I2521" s="38"/>
      <c r="J2521" s="38"/>
      <c r="K2521" s="38"/>
      <c r="L2521" s="37"/>
    </row>
    <row r="2522" spans="2:12" x14ac:dyDescent="0.25">
      <c r="B2522" s="18"/>
      <c r="C2522" s="38"/>
      <c r="D2522" s="39"/>
      <c r="E2522" s="40"/>
      <c r="F2522" s="40"/>
      <c r="G2522" s="40"/>
      <c r="H2522" s="41"/>
      <c r="I2522" s="38"/>
      <c r="J2522" s="38"/>
      <c r="K2522" s="38"/>
      <c r="L2522" s="37"/>
    </row>
    <row r="2523" spans="2:12" x14ac:dyDescent="0.25">
      <c r="B2523" s="18"/>
      <c r="C2523" s="38"/>
      <c r="D2523" s="39"/>
      <c r="E2523" s="40"/>
      <c r="F2523" s="40"/>
      <c r="G2523" s="40"/>
      <c r="H2523" s="41"/>
      <c r="I2523" s="38"/>
      <c r="J2523" s="38"/>
      <c r="K2523" s="38"/>
      <c r="L2523" s="37"/>
    </row>
    <row r="2524" spans="2:12" x14ac:dyDescent="0.25">
      <c r="B2524" s="18"/>
      <c r="C2524" s="38"/>
      <c r="D2524" s="39"/>
      <c r="E2524" s="40"/>
      <c r="F2524" s="40"/>
      <c r="G2524" s="40"/>
      <c r="H2524" s="41"/>
      <c r="I2524" s="38"/>
      <c r="J2524" s="38"/>
      <c r="K2524" s="38"/>
      <c r="L2524" s="37"/>
    </row>
    <row r="2525" spans="2:12" x14ac:dyDescent="0.25">
      <c r="B2525" s="18"/>
      <c r="C2525" s="38"/>
      <c r="D2525" s="39"/>
      <c r="E2525" s="40"/>
      <c r="F2525" s="40"/>
      <c r="G2525" s="40"/>
      <c r="H2525" s="41"/>
      <c r="I2525" s="38"/>
      <c r="J2525" s="38"/>
      <c r="K2525" s="38"/>
      <c r="L2525" s="37"/>
    </row>
    <row r="2526" spans="2:12" x14ac:dyDescent="0.25">
      <c r="B2526" s="18"/>
      <c r="C2526" s="38"/>
      <c r="D2526" s="39"/>
      <c r="E2526" s="40"/>
      <c r="F2526" s="40"/>
      <c r="G2526" s="40"/>
      <c r="H2526" s="41"/>
      <c r="I2526" s="38"/>
      <c r="J2526" s="38"/>
      <c r="K2526" s="38"/>
      <c r="L2526" s="37"/>
    </row>
    <row r="2527" spans="2:12" x14ac:dyDescent="0.25">
      <c r="B2527" s="18"/>
      <c r="C2527" s="38"/>
      <c r="D2527" s="39"/>
      <c r="E2527" s="40"/>
      <c r="F2527" s="40"/>
      <c r="G2527" s="40"/>
      <c r="H2527" s="41"/>
      <c r="I2527" s="38"/>
      <c r="J2527" s="38"/>
      <c r="K2527" s="38"/>
      <c r="L2527" s="37"/>
    </row>
    <row r="2528" spans="2:12" x14ac:dyDescent="0.25">
      <c r="B2528" s="18"/>
      <c r="C2528" s="38"/>
      <c r="D2528" s="39"/>
      <c r="E2528" s="40"/>
      <c r="F2528" s="40"/>
      <c r="G2528" s="40"/>
      <c r="H2528" s="41"/>
      <c r="I2528" s="38"/>
      <c r="J2528" s="38"/>
      <c r="K2528" s="38"/>
      <c r="L2528" s="37"/>
    </row>
    <row r="2529" spans="2:12" x14ac:dyDescent="0.25">
      <c r="B2529" s="18"/>
      <c r="C2529" s="38"/>
      <c r="D2529" s="39"/>
      <c r="E2529" s="40"/>
      <c r="F2529" s="40"/>
      <c r="G2529" s="40"/>
      <c r="H2529" s="41"/>
      <c r="I2529" s="38"/>
      <c r="J2529" s="38"/>
      <c r="K2529" s="38"/>
      <c r="L2529" s="37"/>
    </row>
    <row r="2530" spans="2:12" x14ac:dyDescent="0.25">
      <c r="B2530" s="18"/>
      <c r="C2530" s="38"/>
      <c r="D2530" s="39"/>
      <c r="E2530" s="40"/>
      <c r="F2530" s="40"/>
      <c r="G2530" s="40"/>
      <c r="H2530" s="41"/>
      <c r="I2530" s="38"/>
      <c r="J2530" s="38"/>
      <c r="K2530" s="38"/>
      <c r="L2530" s="37"/>
    </row>
    <row r="2531" spans="2:12" x14ac:dyDescent="0.25">
      <c r="B2531" s="18"/>
      <c r="C2531" s="38"/>
      <c r="D2531" s="39"/>
      <c r="E2531" s="40"/>
      <c r="F2531" s="40"/>
      <c r="G2531" s="40"/>
      <c r="H2531" s="41"/>
      <c r="I2531" s="38"/>
      <c r="J2531" s="38"/>
      <c r="K2531" s="38"/>
      <c r="L2531" s="37"/>
    </row>
    <row r="2532" spans="2:12" x14ac:dyDescent="0.25">
      <c r="B2532" s="18"/>
      <c r="C2532" s="38"/>
      <c r="D2532" s="39"/>
      <c r="E2532" s="40"/>
      <c r="F2532" s="40"/>
      <c r="G2532" s="40"/>
      <c r="H2532" s="41"/>
      <c r="I2532" s="38"/>
      <c r="J2532" s="38"/>
      <c r="K2532" s="38"/>
      <c r="L2532" s="37"/>
    </row>
    <row r="2533" spans="2:12" x14ac:dyDescent="0.25">
      <c r="B2533" s="18"/>
      <c r="C2533" s="38"/>
      <c r="D2533" s="39"/>
      <c r="E2533" s="40"/>
      <c r="F2533" s="40"/>
      <c r="G2533" s="40"/>
      <c r="H2533" s="41"/>
      <c r="I2533" s="38"/>
      <c r="J2533" s="38"/>
      <c r="K2533" s="38"/>
      <c r="L2533" s="37"/>
    </row>
    <row r="2534" spans="2:12" x14ac:dyDescent="0.25">
      <c r="B2534" s="18"/>
      <c r="C2534" s="38"/>
      <c r="D2534" s="39"/>
      <c r="E2534" s="40"/>
      <c r="F2534" s="40"/>
      <c r="G2534" s="40"/>
      <c r="H2534" s="41"/>
      <c r="I2534" s="38"/>
      <c r="J2534" s="38"/>
      <c r="K2534" s="38"/>
      <c r="L2534" s="37"/>
    </row>
    <row r="2535" spans="2:12" x14ac:dyDescent="0.25">
      <c r="B2535" s="18"/>
      <c r="C2535" s="38"/>
      <c r="D2535" s="39"/>
      <c r="E2535" s="40"/>
      <c r="F2535" s="40"/>
      <c r="G2535" s="40"/>
      <c r="H2535" s="41"/>
      <c r="I2535" s="38"/>
      <c r="J2535" s="38"/>
      <c r="K2535" s="38"/>
      <c r="L2535" s="37"/>
    </row>
    <row r="2536" spans="2:12" x14ac:dyDescent="0.25">
      <c r="B2536" s="18"/>
      <c r="C2536" s="38"/>
      <c r="D2536" s="39"/>
      <c r="E2536" s="40"/>
      <c r="F2536" s="40"/>
      <c r="G2536" s="40"/>
      <c r="H2536" s="41"/>
      <c r="I2536" s="38"/>
      <c r="J2536" s="38"/>
      <c r="K2536" s="38"/>
      <c r="L2536" s="37"/>
    </row>
    <row r="2537" spans="2:12" x14ac:dyDescent="0.25">
      <c r="B2537" s="18"/>
      <c r="C2537" s="38"/>
      <c r="D2537" s="39"/>
      <c r="E2537" s="40"/>
      <c r="F2537" s="40"/>
      <c r="G2537" s="40"/>
      <c r="H2537" s="41"/>
      <c r="I2537" s="38"/>
      <c r="J2537" s="38"/>
      <c r="K2537" s="38"/>
      <c r="L2537" s="37"/>
    </row>
    <row r="2538" spans="2:12" x14ac:dyDescent="0.25">
      <c r="B2538" s="18"/>
      <c r="C2538" s="38"/>
      <c r="D2538" s="39"/>
      <c r="E2538" s="40"/>
      <c r="F2538" s="40"/>
      <c r="G2538" s="40"/>
      <c r="H2538" s="41"/>
      <c r="I2538" s="38"/>
      <c r="J2538" s="38"/>
      <c r="K2538" s="38"/>
      <c r="L2538" s="37"/>
    </row>
    <row r="2539" spans="2:12" x14ac:dyDescent="0.25">
      <c r="B2539" s="18"/>
      <c r="C2539" s="38"/>
      <c r="D2539" s="39"/>
      <c r="E2539" s="40"/>
      <c r="F2539" s="40"/>
      <c r="G2539" s="40"/>
      <c r="H2539" s="41"/>
      <c r="I2539" s="38"/>
      <c r="J2539" s="38"/>
      <c r="K2539" s="38"/>
      <c r="L2539" s="37"/>
    </row>
    <row r="2540" spans="2:12" x14ac:dyDescent="0.25">
      <c r="B2540" s="18"/>
      <c r="C2540" s="38"/>
      <c r="D2540" s="39"/>
      <c r="E2540" s="40"/>
      <c r="F2540" s="40"/>
      <c r="G2540" s="40"/>
      <c r="H2540" s="41"/>
      <c r="I2540" s="38"/>
      <c r="J2540" s="38"/>
      <c r="K2540" s="38"/>
      <c r="L2540" s="37"/>
    </row>
    <row r="2541" spans="2:12" x14ac:dyDescent="0.25">
      <c r="B2541" s="18"/>
      <c r="C2541" s="38"/>
      <c r="D2541" s="39"/>
      <c r="E2541" s="40"/>
      <c r="F2541" s="40"/>
      <c r="G2541" s="40"/>
      <c r="H2541" s="41"/>
      <c r="I2541" s="38"/>
      <c r="J2541" s="38"/>
      <c r="K2541" s="38"/>
      <c r="L2541" s="37"/>
    </row>
    <row r="2542" spans="2:12" x14ac:dyDescent="0.25">
      <c r="B2542" s="18"/>
      <c r="C2542" s="38"/>
      <c r="D2542" s="39"/>
      <c r="E2542" s="40"/>
      <c r="F2542" s="40"/>
      <c r="G2542" s="40"/>
      <c r="H2542" s="41"/>
      <c r="I2542" s="38"/>
      <c r="J2542" s="38"/>
      <c r="K2542" s="38"/>
      <c r="L2542" s="37"/>
    </row>
    <row r="2543" spans="2:12" x14ac:dyDescent="0.25">
      <c r="B2543" s="18"/>
      <c r="C2543" s="38"/>
      <c r="D2543" s="39"/>
      <c r="E2543" s="40"/>
      <c r="F2543" s="40"/>
      <c r="G2543" s="40"/>
      <c r="H2543" s="41"/>
      <c r="I2543" s="38"/>
      <c r="J2543" s="38"/>
      <c r="K2543" s="38"/>
      <c r="L2543" s="37"/>
    </row>
    <row r="2544" spans="2:12" x14ac:dyDescent="0.25">
      <c r="B2544" s="18"/>
      <c r="C2544" s="38"/>
      <c r="D2544" s="39"/>
      <c r="E2544" s="40"/>
      <c r="F2544" s="40"/>
      <c r="G2544" s="40"/>
      <c r="H2544" s="41"/>
      <c r="I2544" s="38"/>
      <c r="J2544" s="38"/>
      <c r="K2544" s="38"/>
      <c r="L2544" s="37"/>
    </row>
    <row r="2545" spans="2:12" x14ac:dyDescent="0.25">
      <c r="B2545" s="18"/>
      <c r="C2545" s="38"/>
      <c r="D2545" s="39"/>
      <c r="E2545" s="40"/>
      <c r="F2545" s="40"/>
      <c r="G2545" s="40"/>
      <c r="H2545" s="41"/>
      <c r="I2545" s="38"/>
      <c r="J2545" s="38"/>
      <c r="K2545" s="38"/>
      <c r="L2545" s="37"/>
    </row>
    <row r="2546" spans="2:12" x14ac:dyDescent="0.25">
      <c r="B2546" s="18"/>
      <c r="C2546" s="38"/>
      <c r="D2546" s="39"/>
      <c r="E2546" s="40"/>
      <c r="F2546" s="40"/>
      <c r="G2546" s="40"/>
      <c r="H2546" s="41"/>
      <c r="I2546" s="38"/>
      <c r="J2546" s="38"/>
      <c r="K2546" s="38"/>
      <c r="L2546" s="37"/>
    </row>
    <row r="2547" spans="2:12" x14ac:dyDescent="0.25">
      <c r="B2547" s="18"/>
      <c r="C2547" s="38"/>
      <c r="D2547" s="39"/>
      <c r="E2547" s="40"/>
      <c r="F2547" s="40"/>
      <c r="G2547" s="40"/>
      <c r="H2547" s="41"/>
      <c r="I2547" s="38"/>
      <c r="J2547" s="38"/>
      <c r="K2547" s="38"/>
      <c r="L2547" s="37"/>
    </row>
    <row r="2548" spans="2:12" x14ac:dyDescent="0.25">
      <c r="B2548" s="18"/>
      <c r="C2548" s="38"/>
      <c r="D2548" s="39"/>
      <c r="E2548" s="40"/>
      <c r="F2548" s="40"/>
      <c r="G2548" s="40"/>
      <c r="H2548" s="41"/>
      <c r="I2548" s="38"/>
      <c r="J2548" s="38"/>
      <c r="K2548" s="38"/>
      <c r="L2548" s="37"/>
    </row>
    <row r="2549" spans="2:12" x14ac:dyDescent="0.25">
      <c r="B2549" s="18"/>
      <c r="C2549" s="38"/>
      <c r="D2549" s="39"/>
      <c r="E2549" s="40"/>
      <c r="F2549" s="40"/>
      <c r="G2549" s="40"/>
      <c r="H2549" s="41"/>
      <c r="I2549" s="38"/>
      <c r="J2549" s="38"/>
      <c r="K2549" s="38"/>
      <c r="L2549" s="37"/>
    </row>
    <row r="2550" spans="2:12" x14ac:dyDescent="0.25">
      <c r="B2550" s="18"/>
      <c r="C2550" s="38"/>
      <c r="D2550" s="39"/>
      <c r="E2550" s="40"/>
      <c r="F2550" s="40"/>
      <c r="G2550" s="40"/>
      <c r="H2550" s="41"/>
      <c r="I2550" s="38"/>
      <c r="J2550" s="38"/>
      <c r="K2550" s="38"/>
      <c r="L2550" s="37"/>
    </row>
    <row r="2551" spans="2:12" x14ac:dyDescent="0.25">
      <c r="B2551" s="18"/>
      <c r="C2551" s="38"/>
      <c r="D2551" s="39"/>
      <c r="E2551" s="40"/>
      <c r="F2551" s="40"/>
      <c r="G2551" s="40"/>
      <c r="H2551" s="41"/>
      <c r="I2551" s="38"/>
      <c r="J2551" s="38"/>
      <c r="K2551" s="38"/>
      <c r="L2551" s="37"/>
    </row>
    <row r="2552" spans="2:12" x14ac:dyDescent="0.25">
      <c r="B2552" s="18"/>
      <c r="C2552" s="38"/>
      <c r="D2552" s="39"/>
      <c r="E2552" s="40"/>
      <c r="F2552" s="40"/>
      <c r="G2552" s="40"/>
      <c r="H2552" s="41"/>
      <c r="I2552" s="38"/>
      <c r="J2552" s="38"/>
      <c r="K2552" s="38"/>
      <c r="L2552" s="37"/>
    </row>
    <row r="2553" spans="2:12" x14ac:dyDescent="0.25">
      <c r="B2553" s="18"/>
      <c r="C2553" s="38"/>
      <c r="D2553" s="39"/>
      <c r="E2553" s="40"/>
      <c r="F2553" s="40"/>
      <c r="G2553" s="40"/>
      <c r="H2553" s="41"/>
      <c r="I2553" s="38"/>
      <c r="J2553" s="38"/>
      <c r="K2553" s="38"/>
      <c r="L2553" s="37"/>
    </row>
    <row r="2554" spans="2:12" x14ac:dyDescent="0.25">
      <c r="B2554" s="18"/>
      <c r="C2554" s="38"/>
      <c r="D2554" s="39"/>
      <c r="E2554" s="40"/>
      <c r="F2554" s="40"/>
      <c r="G2554" s="40"/>
      <c r="H2554" s="41"/>
      <c r="I2554" s="38"/>
      <c r="J2554" s="38"/>
      <c r="K2554" s="38"/>
      <c r="L2554" s="37"/>
    </row>
    <row r="2555" spans="2:12" x14ac:dyDescent="0.25">
      <c r="B2555" s="18"/>
      <c r="C2555" s="38"/>
      <c r="D2555" s="39"/>
      <c r="E2555" s="40"/>
      <c r="F2555" s="40"/>
      <c r="G2555" s="40"/>
      <c r="H2555" s="41"/>
      <c r="I2555" s="38"/>
      <c r="J2555" s="38"/>
      <c r="K2555" s="38"/>
      <c r="L2555" s="37"/>
    </row>
    <row r="2556" spans="2:12" x14ac:dyDescent="0.25">
      <c r="B2556" s="18"/>
      <c r="C2556" s="38"/>
      <c r="D2556" s="39"/>
      <c r="E2556" s="40"/>
      <c r="F2556" s="40"/>
      <c r="G2556" s="40"/>
      <c r="H2556" s="41"/>
      <c r="I2556" s="38"/>
      <c r="J2556" s="38"/>
      <c r="K2556" s="38"/>
      <c r="L2556" s="37"/>
    </row>
    <row r="2557" spans="2:12" x14ac:dyDescent="0.25">
      <c r="B2557" s="18"/>
      <c r="C2557" s="38"/>
      <c r="D2557" s="39"/>
      <c r="E2557" s="40"/>
      <c r="F2557" s="40"/>
      <c r="G2557" s="40"/>
      <c r="H2557" s="41"/>
      <c r="I2557" s="38"/>
      <c r="J2557" s="38"/>
      <c r="K2557" s="38"/>
      <c r="L2557" s="37"/>
    </row>
    <row r="2558" spans="2:12" x14ac:dyDescent="0.25">
      <c r="B2558" s="18"/>
      <c r="C2558" s="38"/>
      <c r="D2558" s="39"/>
      <c r="E2558" s="40"/>
      <c r="F2558" s="40"/>
      <c r="G2558" s="40"/>
      <c r="H2558" s="41"/>
      <c r="I2558" s="38"/>
      <c r="J2558" s="38"/>
      <c r="K2558" s="38"/>
      <c r="L2558" s="37"/>
    </row>
    <row r="2559" spans="2:12" x14ac:dyDescent="0.25">
      <c r="B2559" s="18"/>
      <c r="C2559" s="38"/>
      <c r="D2559" s="39"/>
      <c r="E2559" s="40"/>
      <c r="F2559" s="40"/>
      <c r="G2559" s="40"/>
      <c r="H2559" s="41"/>
      <c r="I2559" s="38"/>
      <c r="J2559" s="38"/>
      <c r="K2559" s="38"/>
      <c r="L2559" s="37"/>
    </row>
    <row r="2560" spans="2:12" x14ac:dyDescent="0.25">
      <c r="B2560" s="18"/>
      <c r="C2560" s="38"/>
      <c r="D2560" s="39"/>
      <c r="E2560" s="40"/>
      <c r="F2560" s="40"/>
      <c r="G2560" s="40"/>
      <c r="H2560" s="41"/>
      <c r="I2560" s="38"/>
      <c r="J2560" s="38"/>
      <c r="K2560" s="38"/>
      <c r="L2560" s="37"/>
    </row>
    <row r="2561" spans="2:12" x14ac:dyDescent="0.25">
      <c r="B2561" s="18"/>
      <c r="C2561" s="38"/>
      <c r="D2561" s="39"/>
      <c r="E2561" s="40"/>
      <c r="F2561" s="40"/>
      <c r="G2561" s="40"/>
      <c r="H2561" s="41"/>
      <c r="I2561" s="38"/>
      <c r="J2561" s="38"/>
      <c r="K2561" s="38"/>
      <c r="L2561" s="37"/>
    </row>
    <row r="2562" spans="2:12" x14ac:dyDescent="0.25">
      <c r="B2562" s="18"/>
      <c r="C2562" s="38"/>
      <c r="D2562" s="39"/>
      <c r="E2562" s="40"/>
      <c r="F2562" s="40"/>
      <c r="G2562" s="40"/>
      <c r="H2562" s="41"/>
      <c r="I2562" s="38"/>
      <c r="J2562" s="38"/>
      <c r="K2562" s="38"/>
      <c r="L2562" s="37"/>
    </row>
    <row r="2563" spans="2:12" x14ac:dyDescent="0.25">
      <c r="B2563" s="18"/>
      <c r="C2563" s="38"/>
      <c r="D2563" s="39"/>
      <c r="E2563" s="40"/>
      <c r="F2563" s="40"/>
      <c r="G2563" s="40"/>
      <c r="H2563" s="41"/>
      <c r="I2563" s="38"/>
      <c r="J2563" s="38"/>
      <c r="K2563" s="38"/>
      <c r="L2563" s="37"/>
    </row>
    <row r="2564" spans="2:12" x14ac:dyDescent="0.25">
      <c r="B2564" s="18"/>
      <c r="C2564" s="38"/>
      <c r="D2564" s="39"/>
      <c r="E2564" s="40"/>
      <c r="F2564" s="40"/>
      <c r="G2564" s="40"/>
      <c r="H2564" s="41"/>
      <c r="I2564" s="38"/>
      <c r="J2564" s="38"/>
      <c r="K2564" s="38"/>
      <c r="L2564" s="37"/>
    </row>
    <row r="2565" spans="2:12" x14ac:dyDescent="0.25">
      <c r="B2565" s="18"/>
      <c r="C2565" s="38"/>
      <c r="D2565" s="39"/>
      <c r="E2565" s="40"/>
      <c r="F2565" s="40"/>
      <c r="G2565" s="40"/>
      <c r="H2565" s="41"/>
      <c r="I2565" s="38"/>
      <c r="J2565" s="38"/>
      <c r="K2565" s="38"/>
      <c r="L2565" s="37"/>
    </row>
    <row r="2566" spans="2:12" x14ac:dyDescent="0.25">
      <c r="B2566" s="18"/>
      <c r="C2566" s="38"/>
      <c r="D2566" s="39"/>
      <c r="E2566" s="40"/>
      <c r="F2566" s="40"/>
      <c r="G2566" s="40"/>
      <c r="H2566" s="41"/>
      <c r="I2566" s="38"/>
      <c r="J2566" s="38"/>
      <c r="K2566" s="38"/>
      <c r="L2566" s="37"/>
    </row>
    <row r="2567" spans="2:12" x14ac:dyDescent="0.25">
      <c r="B2567" s="18"/>
      <c r="C2567" s="38"/>
      <c r="D2567" s="39"/>
      <c r="E2567" s="40"/>
      <c r="F2567" s="40"/>
      <c r="G2567" s="40"/>
      <c r="H2567" s="41"/>
      <c r="I2567" s="38"/>
      <c r="J2567" s="38"/>
      <c r="K2567" s="38"/>
      <c r="L2567" s="37"/>
    </row>
    <row r="2568" spans="2:12" x14ac:dyDescent="0.25">
      <c r="B2568" s="18"/>
      <c r="C2568" s="38"/>
      <c r="D2568" s="39"/>
      <c r="E2568" s="40"/>
      <c r="F2568" s="40"/>
      <c r="G2568" s="40"/>
      <c r="H2568" s="41"/>
      <c r="I2568" s="38"/>
      <c r="J2568" s="38"/>
      <c r="K2568" s="38"/>
      <c r="L2568" s="37"/>
    </row>
    <row r="2569" spans="2:12" x14ac:dyDescent="0.25">
      <c r="B2569" s="18"/>
      <c r="C2569" s="38"/>
      <c r="D2569" s="39"/>
      <c r="E2569" s="40"/>
      <c r="F2569" s="40"/>
      <c r="G2569" s="40"/>
      <c r="H2569" s="41"/>
      <c r="I2569" s="38"/>
      <c r="J2569" s="38"/>
      <c r="K2569" s="38"/>
      <c r="L2569" s="37"/>
    </row>
    <row r="2570" spans="2:12" x14ac:dyDescent="0.25">
      <c r="B2570" s="18"/>
      <c r="C2570" s="38"/>
      <c r="D2570" s="39"/>
      <c r="E2570" s="40"/>
      <c r="F2570" s="40"/>
      <c r="G2570" s="40"/>
      <c r="H2570" s="41"/>
      <c r="I2570" s="38"/>
      <c r="J2570" s="38"/>
      <c r="K2570" s="38"/>
      <c r="L2570" s="37"/>
    </row>
    <row r="2571" spans="2:12" x14ac:dyDescent="0.25">
      <c r="B2571" s="18"/>
      <c r="C2571" s="38"/>
      <c r="D2571" s="39"/>
      <c r="E2571" s="40"/>
      <c r="F2571" s="40"/>
      <c r="G2571" s="40"/>
      <c r="H2571" s="41"/>
      <c r="I2571" s="38"/>
      <c r="J2571" s="38"/>
      <c r="K2571" s="38"/>
      <c r="L2571" s="37"/>
    </row>
    <row r="2572" spans="2:12" x14ac:dyDescent="0.25">
      <c r="B2572" s="18"/>
      <c r="C2572" s="38"/>
      <c r="D2572" s="39"/>
      <c r="E2572" s="40"/>
      <c r="F2572" s="40"/>
      <c r="G2572" s="40"/>
      <c r="H2572" s="41"/>
      <c r="I2572" s="38"/>
      <c r="J2572" s="38"/>
      <c r="K2572" s="38"/>
      <c r="L2572" s="37"/>
    </row>
    <row r="2573" spans="2:12" x14ac:dyDescent="0.25">
      <c r="B2573" s="18"/>
      <c r="C2573" s="38"/>
      <c r="D2573" s="39"/>
      <c r="E2573" s="40"/>
      <c r="F2573" s="40"/>
      <c r="G2573" s="40"/>
      <c r="H2573" s="41"/>
      <c r="I2573" s="38"/>
      <c r="J2573" s="38"/>
      <c r="K2573" s="38"/>
      <c r="L2573" s="37"/>
    </row>
    <row r="2574" spans="2:12" x14ac:dyDescent="0.25">
      <c r="B2574" s="18"/>
      <c r="C2574" s="38"/>
      <c r="D2574" s="39"/>
      <c r="E2574" s="40"/>
      <c r="F2574" s="40"/>
      <c r="G2574" s="40"/>
      <c r="H2574" s="41"/>
      <c r="I2574" s="38"/>
      <c r="J2574" s="38"/>
      <c r="K2574" s="38"/>
      <c r="L2574" s="37"/>
    </row>
    <row r="2575" spans="2:12" x14ac:dyDescent="0.25">
      <c r="B2575" s="18"/>
      <c r="C2575" s="38"/>
      <c r="D2575" s="39"/>
      <c r="E2575" s="40"/>
      <c r="F2575" s="40"/>
      <c r="G2575" s="40"/>
      <c r="H2575" s="41"/>
      <c r="I2575" s="38"/>
      <c r="J2575" s="38"/>
      <c r="K2575" s="38"/>
      <c r="L2575" s="37"/>
    </row>
    <row r="2576" spans="2:12" x14ac:dyDescent="0.25">
      <c r="B2576" s="18"/>
      <c r="C2576" s="38"/>
      <c r="D2576" s="39"/>
      <c r="E2576" s="40"/>
      <c r="F2576" s="40"/>
      <c r="G2576" s="40"/>
      <c r="H2576" s="41"/>
      <c r="I2576" s="38"/>
      <c r="J2576" s="38"/>
      <c r="K2576" s="38"/>
      <c r="L2576" s="37"/>
    </row>
    <row r="2577" spans="2:12" x14ac:dyDescent="0.25">
      <c r="B2577" s="18"/>
      <c r="C2577" s="38"/>
      <c r="D2577" s="39"/>
      <c r="E2577" s="40"/>
      <c r="F2577" s="40"/>
      <c r="G2577" s="40"/>
      <c r="H2577" s="41"/>
      <c r="I2577" s="38"/>
      <c r="J2577" s="38"/>
      <c r="K2577" s="38"/>
      <c r="L2577" s="37"/>
    </row>
    <row r="2578" spans="2:12" x14ac:dyDescent="0.25">
      <c r="B2578" s="18"/>
      <c r="C2578" s="38"/>
      <c r="D2578" s="39"/>
      <c r="E2578" s="40"/>
      <c r="F2578" s="40"/>
      <c r="G2578" s="40"/>
      <c r="H2578" s="41"/>
      <c r="I2578" s="38"/>
      <c r="J2578" s="38"/>
      <c r="K2578" s="38"/>
      <c r="L2578" s="37"/>
    </row>
    <row r="2579" spans="2:12" x14ac:dyDescent="0.25">
      <c r="B2579" s="18"/>
      <c r="C2579" s="38"/>
      <c r="D2579" s="39"/>
      <c r="E2579" s="40"/>
      <c r="F2579" s="40"/>
      <c r="G2579" s="40"/>
      <c r="H2579" s="41"/>
      <c r="I2579" s="38"/>
      <c r="J2579" s="38"/>
      <c r="K2579" s="38"/>
      <c r="L2579" s="37"/>
    </row>
    <row r="2580" spans="2:12" x14ac:dyDescent="0.25">
      <c r="B2580" s="18"/>
      <c r="C2580" s="38"/>
      <c r="D2580" s="39"/>
      <c r="E2580" s="40"/>
      <c r="F2580" s="40"/>
      <c r="G2580" s="40"/>
      <c r="H2580" s="41"/>
      <c r="I2580" s="38"/>
      <c r="J2580" s="38"/>
      <c r="K2580" s="38"/>
      <c r="L2580" s="37"/>
    </row>
    <row r="2581" spans="2:12" x14ac:dyDescent="0.25">
      <c r="B2581" s="18"/>
      <c r="C2581" s="38"/>
      <c r="D2581" s="39"/>
      <c r="E2581" s="40"/>
      <c r="F2581" s="40"/>
      <c r="G2581" s="40"/>
      <c r="H2581" s="41"/>
      <c r="I2581" s="38"/>
      <c r="J2581" s="38"/>
      <c r="K2581" s="38"/>
      <c r="L2581" s="37"/>
    </row>
    <row r="2582" spans="2:12" x14ac:dyDescent="0.25">
      <c r="B2582" s="18"/>
      <c r="C2582" s="38"/>
      <c r="D2582" s="39"/>
      <c r="E2582" s="40"/>
      <c r="F2582" s="40"/>
      <c r="G2582" s="40"/>
      <c r="H2582" s="41"/>
      <c r="I2582" s="38"/>
      <c r="J2582" s="38"/>
      <c r="K2582" s="38"/>
      <c r="L2582" s="37"/>
    </row>
    <row r="2583" spans="2:12" x14ac:dyDescent="0.25">
      <c r="B2583" s="18"/>
      <c r="C2583" s="38"/>
      <c r="D2583" s="39"/>
      <c r="E2583" s="40"/>
      <c r="F2583" s="40"/>
      <c r="G2583" s="40"/>
      <c r="H2583" s="41"/>
      <c r="I2583" s="38"/>
      <c r="J2583" s="38"/>
      <c r="K2583" s="38"/>
      <c r="L2583" s="37"/>
    </row>
    <row r="2584" spans="2:12" x14ac:dyDescent="0.25">
      <c r="B2584" s="18"/>
      <c r="C2584" s="38"/>
      <c r="D2584" s="39"/>
      <c r="E2584" s="40"/>
      <c r="F2584" s="40"/>
      <c r="G2584" s="40"/>
      <c r="H2584" s="41"/>
      <c r="I2584" s="38"/>
      <c r="J2584" s="38"/>
      <c r="K2584" s="38"/>
      <c r="L2584" s="37"/>
    </row>
    <row r="2585" spans="2:12" x14ac:dyDescent="0.25">
      <c r="B2585" s="18"/>
      <c r="C2585" s="38"/>
      <c r="D2585" s="39"/>
      <c r="E2585" s="40"/>
      <c r="F2585" s="40"/>
      <c r="G2585" s="40"/>
      <c r="H2585" s="41"/>
      <c r="I2585" s="38"/>
      <c r="J2585" s="38"/>
      <c r="K2585" s="38"/>
      <c r="L2585" s="37"/>
    </row>
    <row r="2586" spans="2:12" x14ac:dyDescent="0.25">
      <c r="B2586" s="18"/>
      <c r="C2586" s="38"/>
      <c r="D2586" s="39"/>
      <c r="E2586" s="40"/>
      <c r="F2586" s="40"/>
      <c r="G2586" s="40"/>
      <c r="H2586" s="41"/>
      <c r="I2586" s="38"/>
      <c r="J2586" s="38"/>
      <c r="K2586" s="38"/>
      <c r="L2586" s="37"/>
    </row>
    <row r="2587" spans="2:12" x14ac:dyDescent="0.25">
      <c r="B2587" s="18"/>
      <c r="C2587" s="38"/>
      <c r="D2587" s="39"/>
      <c r="E2587" s="40"/>
      <c r="F2587" s="40"/>
      <c r="G2587" s="40"/>
      <c r="H2587" s="41"/>
      <c r="I2587" s="38"/>
      <c r="J2587" s="38"/>
      <c r="K2587" s="38"/>
      <c r="L2587" s="37"/>
    </row>
    <row r="2588" spans="2:12" x14ac:dyDescent="0.25">
      <c r="B2588" s="18"/>
      <c r="C2588" s="38"/>
      <c r="D2588" s="39"/>
      <c r="E2588" s="40"/>
      <c r="F2588" s="40"/>
      <c r="G2588" s="40"/>
      <c r="H2588" s="41"/>
      <c r="I2588" s="38"/>
      <c r="J2588" s="38"/>
      <c r="K2588" s="38"/>
      <c r="L2588" s="37"/>
    </row>
    <row r="2589" spans="2:12" x14ac:dyDescent="0.25">
      <c r="B2589" s="18"/>
      <c r="C2589" s="38"/>
      <c r="D2589" s="39"/>
      <c r="E2589" s="40"/>
      <c r="F2589" s="40"/>
      <c r="G2589" s="40"/>
      <c r="H2589" s="41"/>
      <c r="I2589" s="38"/>
      <c r="J2589" s="38"/>
      <c r="K2589" s="38"/>
      <c r="L2589" s="37"/>
    </row>
    <row r="2590" spans="2:12" x14ac:dyDescent="0.25">
      <c r="B2590" s="18"/>
      <c r="C2590" s="38"/>
      <c r="D2590" s="39"/>
      <c r="E2590" s="40"/>
      <c r="F2590" s="40"/>
      <c r="G2590" s="40"/>
      <c r="H2590" s="41"/>
      <c r="I2590" s="38"/>
      <c r="J2590" s="38"/>
      <c r="K2590" s="38"/>
      <c r="L2590" s="37"/>
    </row>
    <row r="2591" spans="2:12" x14ac:dyDescent="0.25">
      <c r="B2591" s="18"/>
      <c r="C2591" s="38"/>
      <c r="D2591" s="39"/>
      <c r="E2591" s="40"/>
      <c r="F2591" s="40"/>
      <c r="G2591" s="40"/>
      <c r="H2591" s="41"/>
      <c r="I2591" s="38"/>
      <c r="J2591" s="38"/>
      <c r="K2591" s="38"/>
      <c r="L2591" s="37"/>
    </row>
    <row r="2592" spans="2:12" x14ac:dyDescent="0.25">
      <c r="B2592" s="18"/>
      <c r="C2592" s="38"/>
      <c r="D2592" s="39"/>
      <c r="E2592" s="40"/>
      <c r="F2592" s="40"/>
      <c r="G2592" s="40"/>
      <c r="H2592" s="41"/>
      <c r="I2592" s="38"/>
      <c r="J2592" s="38"/>
      <c r="K2592" s="38"/>
      <c r="L2592" s="37"/>
    </row>
    <row r="2593" spans="2:12" x14ac:dyDescent="0.25">
      <c r="B2593" s="18"/>
      <c r="C2593" s="38"/>
      <c r="D2593" s="39"/>
      <c r="E2593" s="40"/>
      <c r="F2593" s="40"/>
      <c r="G2593" s="40"/>
      <c r="H2593" s="41"/>
      <c r="I2593" s="38"/>
      <c r="J2593" s="38"/>
      <c r="K2593" s="38"/>
      <c r="L2593" s="37"/>
    </row>
    <row r="2594" spans="2:12" x14ac:dyDescent="0.25">
      <c r="B2594" s="18"/>
      <c r="C2594" s="38"/>
      <c r="D2594" s="39"/>
      <c r="E2594" s="40"/>
      <c r="F2594" s="40"/>
      <c r="G2594" s="40"/>
      <c r="H2594" s="41"/>
      <c r="I2594" s="38"/>
      <c r="J2594" s="38"/>
      <c r="K2594" s="38"/>
      <c r="L2594" s="37"/>
    </row>
    <row r="2595" spans="2:12" x14ac:dyDescent="0.25">
      <c r="B2595" s="18"/>
      <c r="C2595" s="38"/>
      <c r="D2595" s="39"/>
      <c r="E2595" s="40"/>
      <c r="F2595" s="40"/>
      <c r="G2595" s="40"/>
      <c r="H2595" s="41"/>
      <c r="I2595" s="38"/>
      <c r="J2595" s="38"/>
      <c r="K2595" s="38"/>
      <c r="L2595" s="37"/>
    </row>
    <row r="2596" spans="2:12" x14ac:dyDescent="0.25">
      <c r="B2596" s="18"/>
      <c r="C2596" s="38"/>
      <c r="D2596" s="39"/>
      <c r="E2596" s="40"/>
      <c r="F2596" s="40"/>
      <c r="G2596" s="40"/>
      <c r="H2596" s="41"/>
      <c r="I2596" s="38"/>
      <c r="J2596" s="38"/>
      <c r="K2596" s="38"/>
      <c r="L2596" s="37"/>
    </row>
    <row r="2597" spans="2:12" x14ac:dyDescent="0.25">
      <c r="B2597" s="18"/>
      <c r="C2597" s="38"/>
      <c r="D2597" s="39"/>
      <c r="E2597" s="40"/>
      <c r="F2597" s="40"/>
      <c r="G2597" s="40"/>
      <c r="H2597" s="41"/>
      <c r="I2597" s="38"/>
      <c r="J2597" s="38"/>
      <c r="K2597" s="38"/>
      <c r="L2597" s="37"/>
    </row>
    <row r="2598" spans="2:12" x14ac:dyDescent="0.25">
      <c r="B2598" s="18"/>
      <c r="C2598" s="38"/>
      <c r="D2598" s="39"/>
      <c r="E2598" s="40"/>
      <c r="F2598" s="40"/>
      <c r="G2598" s="40"/>
      <c r="H2598" s="41"/>
      <c r="I2598" s="38"/>
      <c r="J2598" s="38"/>
      <c r="K2598" s="38"/>
      <c r="L2598" s="37"/>
    </row>
    <row r="2599" spans="2:12" x14ac:dyDescent="0.25">
      <c r="B2599" s="18"/>
      <c r="C2599" s="38"/>
      <c r="D2599" s="39"/>
      <c r="E2599" s="40"/>
      <c r="F2599" s="40"/>
      <c r="G2599" s="40"/>
      <c r="H2599" s="41"/>
      <c r="I2599" s="38"/>
      <c r="J2599" s="38"/>
      <c r="K2599" s="38"/>
      <c r="L2599" s="37"/>
    </row>
    <row r="2600" spans="2:12" x14ac:dyDescent="0.25">
      <c r="B2600" s="18"/>
      <c r="C2600" s="38"/>
      <c r="D2600" s="39"/>
      <c r="E2600" s="40"/>
      <c r="F2600" s="40"/>
      <c r="G2600" s="40"/>
      <c r="H2600" s="41"/>
      <c r="I2600" s="38"/>
      <c r="J2600" s="38"/>
      <c r="K2600" s="38"/>
      <c r="L2600" s="37"/>
    </row>
    <row r="2601" spans="2:12" x14ac:dyDescent="0.25">
      <c r="B2601" s="18"/>
      <c r="C2601" s="38"/>
      <c r="D2601" s="39"/>
      <c r="E2601" s="40"/>
      <c r="F2601" s="40"/>
      <c r="G2601" s="40"/>
      <c r="H2601" s="41"/>
      <c r="I2601" s="38"/>
      <c r="J2601" s="38"/>
      <c r="K2601" s="38"/>
      <c r="L2601" s="37"/>
    </row>
    <row r="2602" spans="2:12" x14ac:dyDescent="0.25">
      <c r="B2602" s="18"/>
      <c r="C2602" s="38"/>
      <c r="D2602" s="39"/>
      <c r="E2602" s="40"/>
      <c r="F2602" s="40"/>
      <c r="G2602" s="40"/>
      <c r="H2602" s="41"/>
      <c r="I2602" s="38"/>
      <c r="J2602" s="38"/>
      <c r="K2602" s="38"/>
      <c r="L2602" s="37"/>
    </row>
    <row r="2603" spans="2:12" x14ac:dyDescent="0.25">
      <c r="B2603" s="18"/>
      <c r="C2603" s="38"/>
      <c r="D2603" s="39"/>
      <c r="E2603" s="40"/>
      <c r="F2603" s="40"/>
      <c r="G2603" s="40"/>
      <c r="H2603" s="41"/>
      <c r="I2603" s="38"/>
      <c r="J2603" s="38"/>
      <c r="K2603" s="38"/>
      <c r="L2603" s="37"/>
    </row>
    <row r="2604" spans="2:12" x14ac:dyDescent="0.25">
      <c r="B2604" s="18"/>
      <c r="C2604" s="38"/>
      <c r="D2604" s="39"/>
      <c r="E2604" s="40"/>
      <c r="F2604" s="40"/>
      <c r="G2604" s="40"/>
      <c r="H2604" s="41"/>
      <c r="I2604" s="38"/>
      <c r="J2604" s="38"/>
      <c r="K2604" s="38"/>
      <c r="L2604" s="37"/>
    </row>
    <row r="2605" spans="2:12" x14ac:dyDescent="0.25">
      <c r="B2605" s="18"/>
      <c r="C2605" s="38"/>
      <c r="D2605" s="39"/>
      <c r="E2605" s="40"/>
      <c r="F2605" s="40"/>
      <c r="G2605" s="40"/>
      <c r="H2605" s="41"/>
      <c r="I2605" s="38"/>
      <c r="J2605" s="38"/>
      <c r="K2605" s="38"/>
      <c r="L2605" s="37"/>
    </row>
    <row r="2606" spans="2:12" x14ac:dyDescent="0.25">
      <c r="B2606" s="18"/>
      <c r="C2606" s="38"/>
      <c r="D2606" s="39"/>
      <c r="E2606" s="40"/>
      <c r="F2606" s="40"/>
      <c r="G2606" s="40"/>
      <c r="H2606" s="41"/>
      <c r="I2606" s="38"/>
      <c r="J2606" s="38"/>
      <c r="K2606" s="38"/>
      <c r="L2606" s="37"/>
    </row>
    <row r="2607" spans="2:12" x14ac:dyDescent="0.25">
      <c r="B2607" s="18"/>
      <c r="C2607" s="38"/>
      <c r="D2607" s="39"/>
      <c r="E2607" s="40"/>
      <c r="F2607" s="40"/>
      <c r="G2607" s="40"/>
      <c r="H2607" s="41"/>
      <c r="I2607" s="38"/>
      <c r="J2607" s="38"/>
      <c r="K2607" s="38"/>
      <c r="L2607" s="37"/>
    </row>
    <row r="2608" spans="2:12" x14ac:dyDescent="0.25">
      <c r="B2608" s="18"/>
      <c r="C2608" s="38"/>
      <c r="D2608" s="39"/>
      <c r="E2608" s="40"/>
      <c r="F2608" s="40"/>
      <c r="G2608" s="40"/>
      <c r="H2608" s="41"/>
      <c r="I2608" s="38"/>
      <c r="J2608" s="38"/>
      <c r="K2608" s="38"/>
      <c r="L2608" s="37"/>
    </row>
    <row r="2609" spans="2:12" x14ac:dyDescent="0.25">
      <c r="B2609" s="18"/>
      <c r="C2609" s="38"/>
      <c r="D2609" s="39"/>
      <c r="E2609" s="40"/>
      <c r="F2609" s="40"/>
      <c r="G2609" s="40"/>
      <c r="H2609" s="41"/>
      <c r="I2609" s="38"/>
      <c r="J2609" s="38"/>
      <c r="K2609" s="38"/>
      <c r="L2609" s="37"/>
    </row>
    <row r="2610" spans="2:12" x14ac:dyDescent="0.25">
      <c r="B2610" s="18"/>
      <c r="C2610" s="38"/>
      <c r="D2610" s="39"/>
      <c r="E2610" s="40"/>
      <c r="F2610" s="40"/>
      <c r="G2610" s="40"/>
      <c r="H2610" s="41"/>
      <c r="I2610" s="38"/>
      <c r="J2610" s="38"/>
      <c r="K2610" s="38"/>
      <c r="L2610" s="37"/>
    </row>
    <row r="2611" spans="2:12" x14ac:dyDescent="0.25">
      <c r="B2611" s="18"/>
      <c r="C2611" s="38"/>
      <c r="D2611" s="39"/>
      <c r="E2611" s="40"/>
      <c r="F2611" s="40"/>
      <c r="G2611" s="40"/>
      <c r="H2611" s="41"/>
      <c r="I2611" s="38"/>
      <c r="J2611" s="38"/>
      <c r="K2611" s="38"/>
      <c r="L2611" s="37"/>
    </row>
    <row r="2612" spans="2:12" x14ac:dyDescent="0.25">
      <c r="B2612" s="18"/>
      <c r="C2612" s="38"/>
      <c r="D2612" s="39"/>
      <c r="E2612" s="40"/>
      <c r="F2612" s="40"/>
      <c r="G2612" s="40"/>
      <c r="H2612" s="41"/>
      <c r="I2612" s="38"/>
      <c r="J2612" s="38"/>
      <c r="K2612" s="38"/>
      <c r="L2612" s="37"/>
    </row>
    <row r="2613" spans="2:12" x14ac:dyDescent="0.25">
      <c r="B2613" s="18"/>
      <c r="C2613" s="38"/>
      <c r="D2613" s="39"/>
      <c r="E2613" s="40"/>
      <c r="F2613" s="40"/>
      <c r="G2613" s="40"/>
      <c r="H2613" s="41"/>
      <c r="I2613" s="38"/>
      <c r="J2613" s="38"/>
      <c r="K2613" s="38"/>
      <c r="L2613" s="37"/>
    </row>
    <row r="2614" spans="2:12" x14ac:dyDescent="0.25">
      <c r="B2614" s="18"/>
      <c r="C2614" s="38"/>
      <c r="D2614" s="39"/>
      <c r="E2614" s="40"/>
      <c r="F2614" s="40"/>
      <c r="G2614" s="40"/>
      <c r="H2614" s="41"/>
      <c r="I2614" s="38"/>
      <c r="J2614" s="38"/>
      <c r="K2614" s="38"/>
      <c r="L2614" s="37"/>
    </row>
    <row r="2615" spans="2:12" x14ac:dyDescent="0.25">
      <c r="B2615" s="18"/>
      <c r="C2615" s="38"/>
      <c r="D2615" s="39"/>
      <c r="E2615" s="40"/>
      <c r="F2615" s="40"/>
      <c r="G2615" s="40"/>
      <c r="H2615" s="41"/>
      <c r="I2615" s="38"/>
      <c r="J2615" s="38"/>
      <c r="K2615" s="38"/>
      <c r="L2615" s="37"/>
    </row>
    <row r="2616" spans="2:12" x14ac:dyDescent="0.25">
      <c r="B2616" s="18"/>
      <c r="C2616" s="38"/>
      <c r="D2616" s="39"/>
      <c r="E2616" s="40"/>
      <c r="F2616" s="40"/>
      <c r="G2616" s="40"/>
      <c r="H2616" s="41"/>
      <c r="I2616" s="38"/>
      <c r="J2616" s="38"/>
      <c r="K2616" s="38"/>
      <c r="L2616" s="37"/>
    </row>
    <row r="2617" spans="2:12" x14ac:dyDescent="0.25">
      <c r="B2617" s="18"/>
      <c r="C2617" s="38"/>
      <c r="D2617" s="39"/>
      <c r="E2617" s="40"/>
      <c r="F2617" s="40"/>
      <c r="G2617" s="40"/>
      <c r="H2617" s="41"/>
      <c r="I2617" s="38"/>
      <c r="J2617" s="38"/>
      <c r="K2617" s="38"/>
      <c r="L2617" s="37"/>
    </row>
    <row r="2618" spans="2:12" x14ac:dyDescent="0.25">
      <c r="B2618" s="18"/>
      <c r="C2618" s="38"/>
      <c r="D2618" s="39"/>
      <c r="E2618" s="40"/>
      <c r="F2618" s="40"/>
      <c r="G2618" s="40"/>
      <c r="H2618" s="41"/>
      <c r="I2618" s="38"/>
      <c r="J2618" s="38"/>
      <c r="K2618" s="38"/>
      <c r="L2618" s="37"/>
    </row>
    <row r="2619" spans="2:12" x14ac:dyDescent="0.25">
      <c r="B2619" s="18"/>
      <c r="C2619" s="38"/>
      <c r="D2619" s="39"/>
      <c r="E2619" s="40"/>
      <c r="F2619" s="40"/>
      <c r="G2619" s="40"/>
      <c r="H2619" s="41"/>
      <c r="I2619" s="38"/>
      <c r="J2619" s="38"/>
      <c r="K2619" s="38"/>
      <c r="L2619" s="37"/>
    </row>
    <row r="2620" spans="2:12" x14ac:dyDescent="0.25">
      <c r="B2620" s="18"/>
      <c r="C2620" s="38"/>
      <c r="D2620" s="39"/>
      <c r="E2620" s="40"/>
      <c r="F2620" s="40"/>
      <c r="G2620" s="40"/>
      <c r="H2620" s="41"/>
      <c r="I2620" s="38"/>
      <c r="J2620" s="38"/>
      <c r="K2620" s="38"/>
      <c r="L2620" s="37"/>
    </row>
    <row r="2621" spans="2:12" x14ac:dyDescent="0.25">
      <c r="B2621" s="18"/>
      <c r="C2621" s="38"/>
      <c r="D2621" s="39"/>
      <c r="E2621" s="40"/>
      <c r="F2621" s="40"/>
      <c r="G2621" s="40"/>
      <c r="H2621" s="41"/>
      <c r="I2621" s="38"/>
      <c r="J2621" s="38"/>
      <c r="K2621" s="38"/>
      <c r="L2621" s="37"/>
    </row>
    <row r="2622" spans="2:12" x14ac:dyDescent="0.25">
      <c r="B2622" s="18"/>
      <c r="C2622" s="38"/>
      <c r="D2622" s="39"/>
      <c r="E2622" s="40"/>
      <c r="F2622" s="40"/>
      <c r="G2622" s="40"/>
      <c r="H2622" s="41"/>
      <c r="I2622" s="38"/>
      <c r="J2622" s="38"/>
      <c r="K2622" s="38"/>
      <c r="L2622" s="37"/>
    </row>
    <row r="2623" spans="2:12" x14ac:dyDescent="0.25">
      <c r="B2623" s="18"/>
      <c r="C2623" s="38"/>
      <c r="D2623" s="39"/>
      <c r="E2623" s="40"/>
      <c r="F2623" s="40"/>
      <c r="G2623" s="40"/>
      <c r="H2623" s="41"/>
      <c r="I2623" s="38"/>
      <c r="J2623" s="38"/>
      <c r="K2623" s="38"/>
      <c r="L2623" s="37"/>
    </row>
    <row r="2624" spans="2:12" x14ac:dyDescent="0.25">
      <c r="B2624" s="18"/>
      <c r="C2624" s="38"/>
      <c r="D2624" s="39"/>
      <c r="E2624" s="40"/>
      <c r="F2624" s="40"/>
      <c r="G2624" s="40"/>
      <c r="H2624" s="41"/>
      <c r="I2624" s="38"/>
      <c r="J2624" s="38"/>
      <c r="K2624" s="38"/>
      <c r="L2624" s="37"/>
    </row>
    <row r="2625" spans="2:12" x14ac:dyDescent="0.25">
      <c r="B2625" s="18"/>
      <c r="C2625" s="38"/>
      <c r="D2625" s="39"/>
      <c r="E2625" s="40"/>
      <c r="F2625" s="40"/>
      <c r="G2625" s="40"/>
      <c r="H2625" s="41"/>
      <c r="I2625" s="38"/>
      <c r="J2625" s="38"/>
      <c r="K2625" s="38"/>
      <c r="L2625" s="37"/>
    </row>
    <row r="2626" spans="2:12" x14ac:dyDescent="0.25">
      <c r="B2626" s="18"/>
      <c r="C2626" s="38"/>
      <c r="D2626" s="39"/>
      <c r="E2626" s="40"/>
      <c r="F2626" s="40"/>
      <c r="G2626" s="40"/>
      <c r="H2626" s="41"/>
      <c r="I2626" s="38"/>
      <c r="J2626" s="38"/>
      <c r="K2626" s="38"/>
      <c r="L2626" s="37"/>
    </row>
    <row r="2627" spans="2:12" x14ac:dyDescent="0.25">
      <c r="B2627" s="18"/>
      <c r="C2627" s="38"/>
      <c r="D2627" s="39"/>
      <c r="E2627" s="40"/>
      <c r="F2627" s="40"/>
      <c r="G2627" s="40"/>
      <c r="H2627" s="41"/>
      <c r="I2627" s="38"/>
      <c r="J2627" s="38"/>
      <c r="K2627" s="38"/>
      <c r="L2627" s="37"/>
    </row>
    <row r="2628" spans="2:12" x14ac:dyDescent="0.25">
      <c r="B2628" s="18"/>
      <c r="C2628" s="38"/>
      <c r="D2628" s="39"/>
      <c r="E2628" s="40"/>
      <c r="F2628" s="40"/>
      <c r="G2628" s="40"/>
      <c r="H2628" s="41"/>
      <c r="I2628" s="38"/>
      <c r="J2628" s="38"/>
      <c r="K2628" s="38"/>
      <c r="L2628" s="37"/>
    </row>
    <row r="2629" spans="2:12" x14ac:dyDescent="0.25">
      <c r="B2629" s="18"/>
      <c r="C2629" s="38"/>
      <c r="D2629" s="39"/>
      <c r="E2629" s="40"/>
      <c r="F2629" s="40"/>
      <c r="G2629" s="40"/>
      <c r="H2629" s="41"/>
      <c r="I2629" s="38"/>
      <c r="J2629" s="38"/>
      <c r="K2629" s="38"/>
      <c r="L2629" s="37"/>
    </row>
    <row r="2630" spans="2:12" x14ac:dyDescent="0.25">
      <c r="B2630" s="18"/>
      <c r="C2630" s="38"/>
      <c r="D2630" s="39"/>
      <c r="E2630" s="40"/>
      <c r="F2630" s="40"/>
      <c r="G2630" s="40"/>
      <c r="H2630" s="41"/>
      <c r="I2630" s="38"/>
      <c r="J2630" s="38"/>
      <c r="K2630" s="38"/>
      <c r="L2630" s="37"/>
    </row>
    <row r="2631" spans="2:12" x14ac:dyDescent="0.25">
      <c r="B2631" s="18"/>
      <c r="C2631" s="38"/>
      <c r="D2631" s="39"/>
      <c r="E2631" s="40"/>
      <c r="F2631" s="40"/>
      <c r="G2631" s="40"/>
      <c r="H2631" s="41"/>
      <c r="I2631" s="38"/>
      <c r="J2631" s="38"/>
      <c r="K2631" s="38"/>
      <c r="L2631" s="37"/>
    </row>
    <row r="2632" spans="2:12" x14ac:dyDescent="0.25">
      <c r="B2632" s="18"/>
      <c r="C2632" s="38"/>
      <c r="D2632" s="39"/>
      <c r="E2632" s="40"/>
      <c r="F2632" s="40"/>
      <c r="G2632" s="40"/>
      <c r="H2632" s="41"/>
      <c r="I2632" s="38"/>
      <c r="J2632" s="38"/>
      <c r="K2632" s="38"/>
      <c r="L2632" s="37"/>
    </row>
    <row r="2633" spans="2:12" x14ac:dyDescent="0.25">
      <c r="B2633" s="18"/>
      <c r="C2633" s="38"/>
      <c r="D2633" s="39"/>
      <c r="E2633" s="40"/>
      <c r="F2633" s="40"/>
      <c r="G2633" s="40"/>
      <c r="H2633" s="41"/>
      <c r="I2633" s="38"/>
      <c r="J2633" s="38"/>
      <c r="K2633" s="38"/>
      <c r="L2633" s="37"/>
    </row>
    <row r="2634" spans="2:12" x14ac:dyDescent="0.25">
      <c r="B2634" s="18"/>
      <c r="C2634" s="38"/>
      <c r="D2634" s="39"/>
      <c r="E2634" s="40"/>
      <c r="F2634" s="40"/>
      <c r="G2634" s="40"/>
      <c r="H2634" s="41"/>
      <c r="I2634" s="38"/>
      <c r="J2634" s="38"/>
      <c r="K2634" s="38"/>
      <c r="L2634" s="37"/>
    </row>
    <row r="2635" spans="2:12" x14ac:dyDescent="0.25">
      <c r="B2635" s="18"/>
      <c r="C2635" s="38"/>
      <c r="D2635" s="39"/>
      <c r="E2635" s="40"/>
      <c r="F2635" s="40"/>
      <c r="G2635" s="40"/>
      <c r="H2635" s="41"/>
      <c r="I2635" s="38"/>
      <c r="J2635" s="38"/>
      <c r="K2635" s="38"/>
      <c r="L2635" s="37"/>
    </row>
    <row r="2636" spans="2:12" x14ac:dyDescent="0.25">
      <c r="B2636" s="18"/>
      <c r="C2636" s="38"/>
      <c r="D2636" s="39"/>
      <c r="E2636" s="40"/>
      <c r="F2636" s="40"/>
      <c r="G2636" s="40"/>
      <c r="H2636" s="41"/>
      <c r="I2636" s="38"/>
      <c r="J2636" s="38"/>
      <c r="K2636" s="38"/>
      <c r="L2636" s="37"/>
    </row>
    <row r="2637" spans="2:12" x14ac:dyDescent="0.25">
      <c r="B2637" s="18"/>
      <c r="C2637" s="38"/>
      <c r="D2637" s="39"/>
      <c r="E2637" s="40"/>
      <c r="F2637" s="40"/>
      <c r="G2637" s="40"/>
      <c r="H2637" s="41"/>
      <c r="I2637" s="38"/>
      <c r="J2637" s="38"/>
      <c r="K2637" s="38"/>
      <c r="L2637" s="37"/>
    </row>
    <row r="2638" spans="2:12" x14ac:dyDescent="0.25">
      <c r="B2638" s="18"/>
      <c r="C2638" s="38"/>
      <c r="D2638" s="39"/>
      <c r="E2638" s="40"/>
      <c r="F2638" s="40"/>
      <c r="G2638" s="40"/>
      <c r="H2638" s="41"/>
      <c r="I2638" s="38"/>
      <c r="J2638" s="38"/>
      <c r="K2638" s="38"/>
      <c r="L2638" s="37"/>
    </row>
    <row r="2639" spans="2:12" x14ac:dyDescent="0.25">
      <c r="B2639" s="18"/>
      <c r="C2639" s="38"/>
      <c r="D2639" s="39"/>
      <c r="E2639" s="40"/>
      <c r="F2639" s="40"/>
      <c r="G2639" s="40"/>
      <c r="H2639" s="41"/>
      <c r="I2639" s="38"/>
      <c r="J2639" s="38"/>
      <c r="K2639" s="38"/>
      <c r="L2639" s="37"/>
    </row>
    <row r="2640" spans="2:12" x14ac:dyDescent="0.25">
      <c r="B2640" s="18"/>
      <c r="C2640" s="38"/>
      <c r="D2640" s="39"/>
      <c r="E2640" s="40"/>
      <c r="F2640" s="40"/>
      <c r="G2640" s="40"/>
      <c r="H2640" s="41"/>
      <c r="I2640" s="38"/>
      <c r="J2640" s="38"/>
      <c r="K2640" s="38"/>
      <c r="L2640" s="37"/>
    </row>
    <row r="2641" spans="2:12" x14ac:dyDescent="0.25">
      <c r="B2641" s="18"/>
      <c r="C2641" s="38"/>
      <c r="D2641" s="39"/>
      <c r="E2641" s="40"/>
      <c r="F2641" s="40"/>
      <c r="G2641" s="40"/>
      <c r="H2641" s="41"/>
      <c r="I2641" s="38"/>
      <c r="J2641" s="38"/>
      <c r="K2641" s="38"/>
      <c r="L2641" s="37"/>
    </row>
    <row r="2642" spans="2:12" x14ac:dyDescent="0.25">
      <c r="B2642" s="18"/>
      <c r="C2642" s="38"/>
      <c r="D2642" s="39"/>
      <c r="E2642" s="40"/>
      <c r="F2642" s="40"/>
      <c r="G2642" s="40"/>
      <c r="H2642" s="41"/>
      <c r="I2642" s="38"/>
      <c r="J2642" s="38"/>
      <c r="K2642" s="38"/>
      <c r="L2642" s="37"/>
    </row>
    <row r="2643" spans="2:12" x14ac:dyDescent="0.25">
      <c r="B2643" s="18"/>
      <c r="C2643" s="38"/>
      <c r="D2643" s="39"/>
      <c r="E2643" s="40"/>
      <c r="F2643" s="40"/>
      <c r="G2643" s="40"/>
      <c r="H2643" s="41"/>
      <c r="I2643" s="38"/>
      <c r="J2643" s="38"/>
      <c r="K2643" s="38"/>
      <c r="L2643" s="37"/>
    </row>
    <row r="2644" spans="2:12" x14ac:dyDescent="0.25">
      <c r="B2644" s="18"/>
      <c r="C2644" s="38"/>
      <c r="D2644" s="39"/>
      <c r="E2644" s="40"/>
      <c r="F2644" s="40"/>
      <c r="G2644" s="40"/>
      <c r="H2644" s="41"/>
      <c r="I2644" s="38"/>
      <c r="J2644" s="38"/>
      <c r="K2644" s="38"/>
      <c r="L2644" s="37"/>
    </row>
    <row r="2645" spans="2:12" x14ac:dyDescent="0.25">
      <c r="B2645" s="18"/>
      <c r="C2645" s="38"/>
      <c r="D2645" s="39"/>
      <c r="E2645" s="40"/>
      <c r="F2645" s="40"/>
      <c r="G2645" s="40"/>
      <c r="H2645" s="41"/>
      <c r="I2645" s="38"/>
      <c r="J2645" s="38"/>
      <c r="K2645" s="38"/>
      <c r="L2645" s="37"/>
    </row>
    <row r="2646" spans="2:12" x14ac:dyDescent="0.25">
      <c r="B2646" s="18"/>
      <c r="C2646" s="38"/>
      <c r="D2646" s="39"/>
      <c r="E2646" s="40"/>
      <c r="F2646" s="40"/>
      <c r="G2646" s="40"/>
      <c r="H2646" s="41"/>
      <c r="I2646" s="38"/>
      <c r="J2646" s="38"/>
      <c r="K2646" s="38"/>
      <c r="L2646" s="37"/>
    </row>
    <row r="2647" spans="2:12" x14ac:dyDescent="0.25">
      <c r="B2647" s="18"/>
      <c r="C2647" s="38"/>
      <c r="D2647" s="39"/>
      <c r="E2647" s="40"/>
      <c r="F2647" s="40"/>
      <c r="G2647" s="40"/>
      <c r="H2647" s="41"/>
      <c r="I2647" s="38"/>
      <c r="J2647" s="38"/>
      <c r="K2647" s="38"/>
      <c r="L2647" s="37"/>
    </row>
    <row r="2648" spans="2:12" x14ac:dyDescent="0.25">
      <c r="B2648" s="18"/>
      <c r="C2648" s="38"/>
      <c r="D2648" s="39"/>
      <c r="E2648" s="40"/>
      <c r="F2648" s="40"/>
      <c r="G2648" s="40"/>
      <c r="H2648" s="41"/>
      <c r="I2648" s="38"/>
      <c r="J2648" s="38"/>
      <c r="K2648" s="38"/>
      <c r="L2648" s="37"/>
    </row>
    <row r="2649" spans="2:12" x14ac:dyDescent="0.25">
      <c r="B2649" s="18"/>
      <c r="C2649" s="38"/>
      <c r="D2649" s="39"/>
      <c r="E2649" s="40"/>
      <c r="F2649" s="40"/>
      <c r="G2649" s="40"/>
      <c r="H2649" s="41"/>
      <c r="I2649" s="38"/>
      <c r="J2649" s="38"/>
      <c r="K2649" s="38"/>
      <c r="L2649" s="37"/>
    </row>
    <row r="2650" spans="2:12" x14ac:dyDescent="0.25">
      <c r="B2650" s="18"/>
      <c r="C2650" s="38"/>
      <c r="D2650" s="39"/>
      <c r="E2650" s="40"/>
      <c r="F2650" s="40"/>
      <c r="G2650" s="40"/>
      <c r="H2650" s="41"/>
      <c r="I2650" s="38"/>
      <c r="J2650" s="38"/>
      <c r="K2650" s="38"/>
      <c r="L2650" s="37"/>
    </row>
    <row r="2651" spans="2:12" x14ac:dyDescent="0.25">
      <c r="B2651" s="18"/>
      <c r="C2651" s="38"/>
      <c r="D2651" s="39"/>
      <c r="E2651" s="40"/>
      <c r="F2651" s="40"/>
      <c r="G2651" s="40"/>
      <c r="H2651" s="41"/>
      <c r="I2651" s="38"/>
      <c r="J2651" s="38"/>
      <c r="K2651" s="38"/>
      <c r="L2651" s="37"/>
    </row>
    <row r="2652" spans="2:12" x14ac:dyDescent="0.25">
      <c r="B2652" s="18"/>
      <c r="C2652" s="38"/>
      <c r="D2652" s="39"/>
      <c r="E2652" s="40"/>
      <c r="F2652" s="40"/>
      <c r="G2652" s="40"/>
      <c r="H2652" s="41"/>
      <c r="I2652" s="38"/>
      <c r="J2652" s="38"/>
      <c r="K2652" s="38"/>
      <c r="L2652" s="37"/>
    </row>
    <row r="2653" spans="2:12" x14ac:dyDescent="0.25">
      <c r="B2653" s="18"/>
      <c r="C2653" s="38"/>
      <c r="D2653" s="39"/>
      <c r="E2653" s="40"/>
      <c r="F2653" s="40"/>
      <c r="G2653" s="40"/>
      <c r="H2653" s="41"/>
      <c r="I2653" s="38"/>
      <c r="J2653" s="38"/>
      <c r="K2653" s="38"/>
      <c r="L2653" s="37"/>
    </row>
    <row r="2654" spans="2:12" x14ac:dyDescent="0.25">
      <c r="B2654" s="18"/>
      <c r="C2654" s="38"/>
      <c r="D2654" s="39"/>
      <c r="E2654" s="40"/>
      <c r="F2654" s="40"/>
      <c r="G2654" s="40"/>
      <c r="H2654" s="41"/>
      <c r="I2654" s="38"/>
      <c r="J2654" s="38"/>
      <c r="K2654" s="38"/>
      <c r="L2654" s="37"/>
    </row>
    <row r="2655" spans="2:12" x14ac:dyDescent="0.25">
      <c r="B2655" s="18"/>
      <c r="C2655" s="38"/>
      <c r="D2655" s="39"/>
      <c r="E2655" s="40"/>
      <c r="F2655" s="40"/>
      <c r="G2655" s="40"/>
      <c r="H2655" s="41"/>
      <c r="I2655" s="38"/>
      <c r="J2655" s="38"/>
      <c r="K2655" s="38"/>
      <c r="L2655" s="37"/>
    </row>
    <row r="2656" spans="2:12" x14ac:dyDescent="0.25">
      <c r="B2656" s="18"/>
      <c r="C2656" s="38"/>
      <c r="D2656" s="39"/>
      <c r="E2656" s="40"/>
      <c r="F2656" s="40"/>
      <c r="G2656" s="40"/>
      <c r="H2656" s="41"/>
      <c r="I2656" s="38"/>
      <c r="J2656" s="38"/>
      <c r="K2656" s="38"/>
      <c r="L2656" s="37"/>
    </row>
    <row r="2657" spans="2:12" x14ac:dyDescent="0.25">
      <c r="B2657" s="18"/>
      <c r="C2657" s="38"/>
      <c r="D2657" s="39"/>
      <c r="E2657" s="40"/>
      <c r="F2657" s="40"/>
      <c r="G2657" s="40"/>
      <c r="H2657" s="41"/>
      <c r="I2657" s="38"/>
      <c r="J2657" s="38"/>
      <c r="K2657" s="38"/>
      <c r="L2657" s="37"/>
    </row>
    <row r="2658" spans="2:12" x14ac:dyDescent="0.25">
      <c r="B2658" s="18"/>
      <c r="C2658" s="38"/>
      <c r="D2658" s="39"/>
      <c r="E2658" s="40"/>
      <c r="F2658" s="40"/>
      <c r="G2658" s="40"/>
      <c r="H2658" s="41"/>
      <c r="I2658" s="38"/>
      <c r="J2658" s="38"/>
      <c r="K2658" s="38"/>
      <c r="L2658" s="37"/>
    </row>
    <row r="2659" spans="2:12" x14ac:dyDescent="0.25">
      <c r="B2659" s="18"/>
      <c r="C2659" s="38"/>
      <c r="D2659" s="39"/>
      <c r="E2659" s="40"/>
      <c r="F2659" s="40"/>
      <c r="G2659" s="40"/>
      <c r="H2659" s="41"/>
      <c r="I2659" s="38"/>
      <c r="J2659" s="38"/>
      <c r="K2659" s="38"/>
      <c r="L2659" s="37"/>
    </row>
    <row r="2660" spans="2:12" x14ac:dyDescent="0.25">
      <c r="B2660" s="18"/>
      <c r="C2660" s="38"/>
      <c r="D2660" s="39"/>
      <c r="E2660" s="40"/>
      <c r="F2660" s="40"/>
      <c r="G2660" s="40"/>
      <c r="H2660" s="41"/>
      <c r="I2660" s="38"/>
      <c r="J2660" s="38"/>
      <c r="K2660" s="38"/>
      <c r="L2660" s="37"/>
    </row>
    <row r="2661" spans="2:12" x14ac:dyDescent="0.25">
      <c r="B2661" s="18"/>
      <c r="C2661" s="38"/>
      <c r="D2661" s="39"/>
      <c r="E2661" s="40"/>
      <c r="F2661" s="40"/>
      <c r="G2661" s="40"/>
      <c r="H2661" s="41"/>
      <c r="I2661" s="38"/>
      <c r="J2661" s="38"/>
      <c r="K2661" s="38"/>
      <c r="L2661" s="37"/>
    </row>
    <row r="2662" spans="2:12" x14ac:dyDescent="0.25">
      <c r="B2662" s="18"/>
      <c r="C2662" s="38"/>
      <c r="D2662" s="39"/>
      <c r="E2662" s="40"/>
      <c r="F2662" s="40"/>
      <c r="G2662" s="40"/>
      <c r="H2662" s="41"/>
      <c r="I2662" s="38"/>
      <c r="J2662" s="38"/>
      <c r="K2662" s="38"/>
      <c r="L2662" s="37"/>
    </row>
    <row r="2663" spans="2:12" x14ac:dyDescent="0.25">
      <c r="B2663" s="18"/>
      <c r="C2663" s="38"/>
      <c r="D2663" s="39"/>
      <c r="E2663" s="40"/>
      <c r="F2663" s="40"/>
      <c r="G2663" s="40"/>
      <c r="H2663" s="41"/>
      <c r="I2663" s="38"/>
      <c r="J2663" s="38"/>
      <c r="K2663" s="38"/>
      <c r="L2663" s="37"/>
    </row>
    <row r="2664" spans="2:12" x14ac:dyDescent="0.25">
      <c r="B2664" s="18"/>
      <c r="C2664" s="38"/>
      <c r="D2664" s="39"/>
      <c r="E2664" s="40"/>
      <c r="F2664" s="40"/>
      <c r="G2664" s="40"/>
      <c r="H2664" s="41"/>
      <c r="I2664" s="38"/>
      <c r="J2664" s="38"/>
      <c r="K2664" s="38"/>
      <c r="L2664" s="37"/>
    </row>
    <row r="2665" spans="2:12" x14ac:dyDescent="0.25">
      <c r="B2665" s="18"/>
      <c r="C2665" s="38"/>
      <c r="D2665" s="39"/>
      <c r="E2665" s="40"/>
      <c r="F2665" s="40"/>
      <c r="G2665" s="40"/>
      <c r="H2665" s="41"/>
      <c r="I2665" s="38"/>
      <c r="J2665" s="38"/>
      <c r="K2665" s="38"/>
      <c r="L2665" s="37"/>
    </row>
    <row r="2666" spans="2:12" x14ac:dyDescent="0.25">
      <c r="B2666" s="18"/>
      <c r="C2666" s="38"/>
      <c r="D2666" s="39"/>
      <c r="E2666" s="40"/>
      <c r="F2666" s="40"/>
      <c r="G2666" s="40"/>
      <c r="H2666" s="41"/>
      <c r="I2666" s="38"/>
      <c r="J2666" s="38"/>
      <c r="K2666" s="38"/>
      <c r="L2666" s="37"/>
    </row>
    <row r="2667" spans="2:12" x14ac:dyDescent="0.25">
      <c r="B2667" s="18"/>
      <c r="C2667" s="38"/>
      <c r="D2667" s="39"/>
      <c r="E2667" s="40"/>
      <c r="F2667" s="40"/>
      <c r="G2667" s="40"/>
      <c r="H2667" s="41"/>
      <c r="I2667" s="38"/>
      <c r="J2667" s="38"/>
      <c r="K2667" s="38"/>
      <c r="L2667" s="37"/>
    </row>
    <row r="2668" spans="2:12" x14ac:dyDescent="0.25">
      <c r="B2668" s="18"/>
      <c r="C2668" s="38"/>
      <c r="D2668" s="39"/>
      <c r="E2668" s="40"/>
      <c r="F2668" s="40"/>
      <c r="G2668" s="40"/>
      <c r="H2668" s="41"/>
      <c r="I2668" s="38"/>
      <c r="J2668" s="38"/>
      <c r="K2668" s="38"/>
      <c r="L2668" s="37"/>
    </row>
    <row r="2669" spans="2:12" x14ac:dyDescent="0.25">
      <c r="B2669" s="18"/>
      <c r="C2669" s="38"/>
      <c r="D2669" s="39"/>
      <c r="E2669" s="40"/>
      <c r="F2669" s="40"/>
      <c r="G2669" s="40"/>
      <c r="H2669" s="41"/>
      <c r="I2669" s="38"/>
      <c r="J2669" s="38"/>
      <c r="K2669" s="38"/>
      <c r="L2669" s="37"/>
    </row>
    <row r="2670" spans="2:12" x14ac:dyDescent="0.25">
      <c r="B2670" s="18"/>
      <c r="C2670" s="38"/>
      <c r="D2670" s="39"/>
      <c r="E2670" s="40"/>
      <c r="F2670" s="40"/>
      <c r="G2670" s="40"/>
      <c r="H2670" s="41"/>
      <c r="I2670" s="38"/>
      <c r="J2670" s="38"/>
      <c r="K2670" s="38"/>
      <c r="L2670" s="37"/>
    </row>
    <row r="2671" spans="2:12" x14ac:dyDescent="0.25">
      <c r="B2671" s="18"/>
      <c r="C2671" s="38"/>
      <c r="D2671" s="39"/>
      <c r="E2671" s="40"/>
      <c r="F2671" s="40"/>
      <c r="G2671" s="40"/>
      <c r="H2671" s="41"/>
      <c r="I2671" s="38"/>
      <c r="J2671" s="38"/>
      <c r="K2671" s="38"/>
      <c r="L2671" s="37"/>
    </row>
    <row r="2672" spans="2:12" x14ac:dyDescent="0.25">
      <c r="B2672" s="18"/>
      <c r="C2672" s="38"/>
      <c r="D2672" s="39"/>
      <c r="E2672" s="40"/>
      <c r="F2672" s="40"/>
      <c r="G2672" s="40"/>
      <c r="H2672" s="41"/>
      <c r="I2672" s="38"/>
      <c r="J2672" s="38"/>
      <c r="K2672" s="38"/>
      <c r="L2672" s="37"/>
    </row>
    <row r="2673" spans="2:12" x14ac:dyDescent="0.25">
      <c r="B2673" s="18"/>
      <c r="C2673" s="38"/>
      <c r="D2673" s="39"/>
      <c r="E2673" s="40"/>
      <c r="F2673" s="40"/>
      <c r="G2673" s="40"/>
      <c r="H2673" s="41"/>
      <c r="I2673" s="38"/>
      <c r="J2673" s="38"/>
      <c r="K2673" s="38"/>
      <c r="L2673" s="37"/>
    </row>
    <row r="2674" spans="2:12" x14ac:dyDescent="0.25">
      <c r="B2674" s="18"/>
      <c r="C2674" s="38"/>
      <c r="D2674" s="39"/>
      <c r="E2674" s="40"/>
      <c r="F2674" s="40"/>
      <c r="G2674" s="40"/>
      <c r="H2674" s="41"/>
      <c r="I2674" s="38"/>
      <c r="J2674" s="38"/>
      <c r="K2674" s="38"/>
      <c r="L2674" s="37"/>
    </row>
    <row r="2675" spans="2:12" x14ac:dyDescent="0.25">
      <c r="B2675" s="18"/>
      <c r="C2675" s="38"/>
      <c r="D2675" s="39"/>
      <c r="E2675" s="40"/>
      <c r="F2675" s="40"/>
      <c r="G2675" s="40"/>
      <c r="H2675" s="41"/>
      <c r="I2675" s="38"/>
      <c r="J2675" s="38"/>
      <c r="K2675" s="38"/>
      <c r="L2675" s="37"/>
    </row>
    <row r="2676" spans="2:12" x14ac:dyDescent="0.25">
      <c r="B2676" s="18"/>
      <c r="C2676" s="38"/>
      <c r="D2676" s="39"/>
      <c r="E2676" s="40"/>
      <c r="F2676" s="40"/>
      <c r="G2676" s="40"/>
      <c r="H2676" s="41"/>
      <c r="I2676" s="38"/>
      <c r="J2676" s="38"/>
      <c r="K2676" s="38"/>
      <c r="L2676" s="37"/>
    </row>
    <row r="2677" spans="2:12" x14ac:dyDescent="0.25">
      <c r="B2677" s="18"/>
      <c r="C2677" s="38"/>
      <c r="D2677" s="39"/>
      <c r="E2677" s="40"/>
      <c r="F2677" s="40"/>
      <c r="G2677" s="40"/>
      <c r="H2677" s="41"/>
      <c r="I2677" s="38"/>
      <c r="J2677" s="38"/>
      <c r="K2677" s="38"/>
      <c r="L2677" s="37"/>
    </row>
    <row r="2678" spans="2:12" x14ac:dyDescent="0.25">
      <c r="B2678" s="18"/>
      <c r="C2678" s="38"/>
      <c r="D2678" s="39"/>
      <c r="E2678" s="40"/>
      <c r="F2678" s="40"/>
      <c r="G2678" s="40"/>
      <c r="H2678" s="41"/>
      <c r="I2678" s="38"/>
      <c r="J2678" s="38"/>
      <c r="K2678" s="38"/>
      <c r="L2678" s="37"/>
    </row>
    <row r="2679" spans="2:12" x14ac:dyDescent="0.25">
      <c r="B2679" s="18"/>
      <c r="C2679" s="38"/>
      <c r="D2679" s="39"/>
      <c r="E2679" s="40"/>
      <c r="F2679" s="40"/>
      <c r="G2679" s="40"/>
      <c r="H2679" s="41"/>
      <c r="I2679" s="38"/>
      <c r="J2679" s="38"/>
      <c r="K2679" s="38"/>
      <c r="L2679" s="37"/>
    </row>
    <row r="2680" spans="2:12" x14ac:dyDescent="0.25">
      <c r="B2680" s="18"/>
      <c r="C2680" s="38"/>
      <c r="D2680" s="39"/>
      <c r="E2680" s="40"/>
      <c r="F2680" s="40"/>
      <c r="G2680" s="40"/>
      <c r="H2680" s="41"/>
      <c r="I2680" s="38"/>
      <c r="J2680" s="38"/>
      <c r="K2680" s="38"/>
      <c r="L2680" s="37"/>
    </row>
    <row r="2681" spans="2:12" x14ac:dyDescent="0.25">
      <c r="B2681" s="18"/>
      <c r="C2681" s="38"/>
      <c r="D2681" s="39"/>
      <c r="E2681" s="40"/>
      <c r="F2681" s="40"/>
      <c r="G2681" s="40"/>
      <c r="H2681" s="41"/>
      <c r="I2681" s="38"/>
      <c r="J2681" s="38"/>
      <c r="K2681" s="38"/>
      <c r="L2681" s="37"/>
    </row>
    <row r="2682" spans="2:12" x14ac:dyDescent="0.25">
      <c r="B2682" s="18"/>
      <c r="C2682" s="38"/>
      <c r="D2682" s="39"/>
      <c r="E2682" s="40"/>
      <c r="F2682" s="40"/>
      <c r="G2682" s="40"/>
      <c r="H2682" s="41"/>
      <c r="I2682" s="38"/>
      <c r="J2682" s="38"/>
      <c r="K2682" s="38"/>
      <c r="L2682" s="37"/>
    </row>
    <row r="2683" spans="2:12" x14ac:dyDescent="0.25">
      <c r="B2683" s="18"/>
      <c r="C2683" s="38"/>
      <c r="D2683" s="39"/>
      <c r="E2683" s="40"/>
      <c r="F2683" s="40"/>
      <c r="G2683" s="40"/>
      <c r="H2683" s="41"/>
      <c r="I2683" s="38"/>
      <c r="J2683" s="38"/>
      <c r="K2683" s="38"/>
      <c r="L2683" s="37"/>
    </row>
    <row r="2684" spans="2:12" x14ac:dyDescent="0.25">
      <c r="B2684" s="18"/>
      <c r="C2684" s="38"/>
      <c r="D2684" s="39"/>
      <c r="E2684" s="40"/>
      <c r="F2684" s="40"/>
      <c r="G2684" s="40"/>
      <c r="H2684" s="41"/>
      <c r="I2684" s="38"/>
      <c r="J2684" s="38"/>
      <c r="K2684" s="38"/>
      <c r="L2684" s="37"/>
    </row>
    <row r="2685" spans="2:12" x14ac:dyDescent="0.25">
      <c r="B2685" s="18"/>
      <c r="C2685" s="38"/>
      <c r="D2685" s="39"/>
      <c r="E2685" s="40"/>
      <c r="F2685" s="40"/>
      <c r="G2685" s="40"/>
      <c r="H2685" s="41"/>
      <c r="I2685" s="38"/>
      <c r="J2685" s="38"/>
      <c r="K2685" s="38"/>
      <c r="L2685" s="37"/>
    </row>
    <row r="2686" spans="2:12" x14ac:dyDescent="0.25">
      <c r="B2686" s="18"/>
      <c r="C2686" s="38"/>
      <c r="D2686" s="39"/>
      <c r="E2686" s="40"/>
      <c r="F2686" s="40"/>
      <c r="G2686" s="40"/>
      <c r="H2686" s="41"/>
      <c r="I2686" s="38"/>
      <c r="J2686" s="38"/>
      <c r="K2686" s="38"/>
      <c r="L2686" s="37"/>
    </row>
    <row r="2687" spans="2:12" x14ac:dyDescent="0.25">
      <c r="B2687" s="18"/>
      <c r="C2687" s="38"/>
      <c r="D2687" s="39"/>
      <c r="E2687" s="40"/>
      <c r="F2687" s="40"/>
      <c r="G2687" s="40"/>
      <c r="H2687" s="41"/>
      <c r="I2687" s="38"/>
      <c r="J2687" s="38"/>
      <c r="K2687" s="38"/>
      <c r="L2687" s="37"/>
    </row>
    <row r="2688" spans="2:12" x14ac:dyDescent="0.25">
      <c r="B2688" s="18"/>
      <c r="C2688" s="38"/>
      <c r="D2688" s="39"/>
      <c r="E2688" s="40"/>
      <c r="F2688" s="40"/>
      <c r="G2688" s="40"/>
      <c r="H2688" s="41"/>
      <c r="I2688" s="38"/>
      <c r="J2688" s="38"/>
      <c r="K2688" s="38"/>
      <c r="L2688" s="37"/>
    </row>
    <row r="2689" spans="2:12" x14ac:dyDescent="0.25">
      <c r="B2689" s="18"/>
      <c r="C2689" s="38"/>
      <c r="D2689" s="39"/>
      <c r="E2689" s="40"/>
      <c r="F2689" s="40"/>
      <c r="G2689" s="40"/>
      <c r="H2689" s="41"/>
      <c r="I2689" s="38"/>
      <c r="J2689" s="38"/>
      <c r="K2689" s="38"/>
      <c r="L2689" s="37"/>
    </row>
    <row r="2690" spans="2:12" x14ac:dyDescent="0.25">
      <c r="B2690" s="18"/>
      <c r="C2690" s="38"/>
      <c r="D2690" s="39"/>
      <c r="E2690" s="40"/>
      <c r="F2690" s="40"/>
      <c r="G2690" s="40"/>
      <c r="H2690" s="41"/>
      <c r="I2690" s="38"/>
      <c r="J2690" s="38"/>
      <c r="K2690" s="38"/>
      <c r="L2690" s="37"/>
    </row>
    <row r="2691" spans="2:12" x14ac:dyDescent="0.25">
      <c r="B2691" s="18"/>
      <c r="C2691" s="38"/>
      <c r="D2691" s="39"/>
      <c r="E2691" s="40"/>
      <c r="F2691" s="40"/>
      <c r="G2691" s="40"/>
      <c r="H2691" s="41"/>
      <c r="I2691" s="38"/>
      <c r="J2691" s="38"/>
      <c r="K2691" s="38"/>
      <c r="L2691" s="37"/>
    </row>
    <row r="2692" spans="2:12" x14ac:dyDescent="0.25">
      <c r="B2692" s="18"/>
      <c r="C2692" s="38"/>
      <c r="D2692" s="39"/>
      <c r="E2692" s="40"/>
      <c r="F2692" s="40"/>
      <c r="G2692" s="40"/>
      <c r="H2692" s="41"/>
      <c r="I2692" s="38"/>
      <c r="J2692" s="38"/>
      <c r="K2692" s="38"/>
      <c r="L2692" s="37"/>
    </row>
    <row r="2693" spans="2:12" x14ac:dyDescent="0.25">
      <c r="B2693" s="18"/>
      <c r="C2693" s="38"/>
      <c r="D2693" s="39"/>
      <c r="E2693" s="40"/>
      <c r="F2693" s="40"/>
      <c r="G2693" s="40"/>
      <c r="H2693" s="41"/>
      <c r="I2693" s="38"/>
      <c r="J2693" s="38"/>
      <c r="K2693" s="38"/>
      <c r="L2693" s="37"/>
    </row>
    <row r="2694" spans="2:12" x14ac:dyDescent="0.25">
      <c r="B2694" s="18"/>
      <c r="C2694" s="38"/>
      <c r="D2694" s="39"/>
      <c r="E2694" s="40"/>
      <c r="F2694" s="40"/>
      <c r="G2694" s="40"/>
      <c r="H2694" s="41"/>
      <c r="I2694" s="38"/>
      <c r="J2694" s="38"/>
      <c r="K2694" s="38"/>
      <c r="L2694" s="37"/>
    </row>
    <row r="2695" spans="2:12" x14ac:dyDescent="0.25">
      <c r="B2695" s="18"/>
      <c r="C2695" s="38"/>
      <c r="D2695" s="39"/>
      <c r="E2695" s="40"/>
      <c r="F2695" s="40"/>
      <c r="G2695" s="40"/>
      <c r="H2695" s="41"/>
      <c r="I2695" s="38"/>
      <c r="J2695" s="38"/>
      <c r="K2695" s="38"/>
      <c r="L2695" s="37"/>
    </row>
    <row r="2696" spans="2:12" x14ac:dyDescent="0.25">
      <c r="B2696" s="18"/>
      <c r="C2696" s="38"/>
      <c r="D2696" s="39"/>
      <c r="E2696" s="40"/>
      <c r="F2696" s="40"/>
      <c r="G2696" s="40"/>
      <c r="H2696" s="41"/>
      <c r="I2696" s="38"/>
      <c r="J2696" s="38"/>
      <c r="K2696" s="38"/>
      <c r="L2696" s="37"/>
    </row>
    <row r="2697" spans="2:12" x14ac:dyDescent="0.25">
      <c r="B2697" s="18"/>
      <c r="C2697" s="38"/>
      <c r="D2697" s="39"/>
      <c r="E2697" s="40"/>
      <c r="F2697" s="40"/>
      <c r="G2697" s="40"/>
      <c r="H2697" s="41"/>
      <c r="I2697" s="38"/>
      <c r="J2697" s="38"/>
      <c r="K2697" s="38"/>
      <c r="L2697" s="37"/>
    </row>
    <row r="2698" spans="2:12" x14ac:dyDescent="0.25">
      <c r="B2698" s="18"/>
      <c r="C2698" s="38"/>
      <c r="D2698" s="39"/>
      <c r="E2698" s="40"/>
      <c r="F2698" s="40"/>
      <c r="G2698" s="40"/>
      <c r="H2698" s="41"/>
      <c r="I2698" s="38"/>
      <c r="J2698" s="38"/>
      <c r="K2698" s="38"/>
      <c r="L2698" s="37"/>
    </row>
    <row r="2699" spans="2:12" x14ac:dyDescent="0.25">
      <c r="B2699" s="18"/>
      <c r="C2699" s="38"/>
      <c r="D2699" s="39"/>
      <c r="E2699" s="40"/>
      <c r="F2699" s="40"/>
      <c r="G2699" s="40"/>
      <c r="H2699" s="41"/>
      <c r="I2699" s="38"/>
      <c r="J2699" s="38"/>
      <c r="K2699" s="38"/>
      <c r="L2699" s="37"/>
    </row>
    <row r="2700" spans="2:12" x14ac:dyDescent="0.25">
      <c r="B2700" s="18"/>
      <c r="C2700" s="38"/>
      <c r="D2700" s="39"/>
      <c r="E2700" s="40"/>
      <c r="F2700" s="40"/>
      <c r="G2700" s="40"/>
      <c r="H2700" s="41"/>
      <c r="I2700" s="38"/>
      <c r="J2700" s="38"/>
      <c r="K2700" s="38"/>
      <c r="L2700" s="37"/>
    </row>
    <row r="2701" spans="2:12" x14ac:dyDescent="0.25">
      <c r="B2701" s="18"/>
      <c r="C2701" s="38"/>
      <c r="D2701" s="39"/>
      <c r="E2701" s="40"/>
      <c r="F2701" s="40"/>
      <c r="G2701" s="40"/>
      <c r="H2701" s="41"/>
      <c r="I2701" s="38"/>
      <c r="J2701" s="38"/>
      <c r="K2701" s="38"/>
      <c r="L2701" s="37"/>
    </row>
    <row r="2702" spans="2:12" x14ac:dyDescent="0.25">
      <c r="B2702" s="18"/>
      <c r="C2702" s="38"/>
      <c r="D2702" s="39"/>
      <c r="E2702" s="40"/>
      <c r="F2702" s="40"/>
      <c r="G2702" s="40"/>
      <c r="H2702" s="41"/>
      <c r="I2702" s="38"/>
      <c r="J2702" s="38"/>
      <c r="K2702" s="38"/>
      <c r="L2702" s="37"/>
    </row>
    <row r="2703" spans="2:12" x14ac:dyDescent="0.25">
      <c r="B2703" s="18"/>
      <c r="C2703" s="38"/>
      <c r="D2703" s="39"/>
      <c r="E2703" s="40"/>
      <c r="F2703" s="40"/>
      <c r="G2703" s="40"/>
      <c r="H2703" s="41"/>
      <c r="I2703" s="38"/>
      <c r="J2703" s="38"/>
      <c r="K2703" s="38"/>
      <c r="L2703" s="37"/>
    </row>
    <row r="2704" spans="2:12" x14ac:dyDescent="0.25">
      <c r="B2704" s="18"/>
      <c r="C2704" s="38"/>
      <c r="D2704" s="39"/>
      <c r="E2704" s="40"/>
      <c r="F2704" s="40"/>
      <c r="G2704" s="40"/>
      <c r="H2704" s="41"/>
      <c r="I2704" s="38"/>
      <c r="J2704" s="38"/>
      <c r="K2704" s="38"/>
      <c r="L2704" s="37"/>
    </row>
    <row r="2705" spans="2:12" x14ac:dyDescent="0.25">
      <c r="B2705" s="18"/>
      <c r="C2705" s="38"/>
      <c r="D2705" s="39"/>
      <c r="E2705" s="40"/>
      <c r="F2705" s="40"/>
      <c r="G2705" s="40"/>
      <c r="H2705" s="41"/>
      <c r="I2705" s="38"/>
      <c r="J2705" s="38"/>
      <c r="K2705" s="38"/>
      <c r="L2705" s="37"/>
    </row>
    <row r="2706" spans="2:12" x14ac:dyDescent="0.25">
      <c r="B2706" s="18"/>
      <c r="C2706" s="38"/>
      <c r="D2706" s="39"/>
      <c r="E2706" s="40"/>
      <c r="F2706" s="40"/>
      <c r="G2706" s="40"/>
      <c r="H2706" s="41"/>
      <c r="I2706" s="38"/>
      <c r="J2706" s="38"/>
      <c r="K2706" s="38"/>
      <c r="L2706" s="37"/>
    </row>
    <row r="2707" spans="2:12" x14ac:dyDescent="0.25">
      <c r="B2707" s="18"/>
      <c r="C2707" s="38"/>
      <c r="D2707" s="39"/>
      <c r="E2707" s="40"/>
      <c r="F2707" s="40"/>
      <c r="G2707" s="40"/>
      <c r="H2707" s="41"/>
      <c r="I2707" s="38"/>
      <c r="J2707" s="38"/>
      <c r="K2707" s="38"/>
      <c r="L2707" s="37"/>
    </row>
    <row r="2708" spans="2:12" x14ac:dyDescent="0.25">
      <c r="B2708" s="18"/>
      <c r="C2708" s="38"/>
      <c r="D2708" s="39"/>
      <c r="E2708" s="40"/>
      <c r="F2708" s="40"/>
      <c r="G2708" s="40"/>
      <c r="H2708" s="41"/>
      <c r="I2708" s="38"/>
      <c r="J2708" s="38"/>
      <c r="K2708" s="38"/>
      <c r="L2708" s="37"/>
    </row>
    <row r="2709" spans="2:12" x14ac:dyDescent="0.25">
      <c r="B2709" s="18"/>
      <c r="C2709" s="38"/>
      <c r="D2709" s="39"/>
      <c r="E2709" s="40"/>
      <c r="F2709" s="40"/>
      <c r="G2709" s="40"/>
      <c r="H2709" s="41"/>
      <c r="I2709" s="38"/>
      <c r="J2709" s="38"/>
      <c r="K2709" s="38"/>
      <c r="L2709" s="37"/>
    </row>
    <row r="2710" spans="2:12" x14ac:dyDescent="0.25">
      <c r="B2710" s="18"/>
      <c r="C2710" s="38"/>
      <c r="D2710" s="39"/>
      <c r="E2710" s="40"/>
      <c r="F2710" s="40"/>
      <c r="G2710" s="40"/>
      <c r="H2710" s="41"/>
      <c r="I2710" s="38"/>
      <c r="J2710" s="38"/>
      <c r="K2710" s="38"/>
      <c r="L2710" s="37"/>
    </row>
    <row r="2711" spans="2:12" x14ac:dyDescent="0.25">
      <c r="B2711" s="18"/>
      <c r="C2711" s="38"/>
      <c r="D2711" s="39"/>
      <c r="E2711" s="40"/>
      <c r="F2711" s="40"/>
      <c r="G2711" s="40"/>
      <c r="H2711" s="41"/>
      <c r="I2711" s="38"/>
      <c r="J2711" s="38"/>
      <c r="K2711" s="38"/>
      <c r="L2711" s="37"/>
    </row>
    <row r="2712" spans="2:12" x14ac:dyDescent="0.25">
      <c r="B2712" s="18"/>
      <c r="C2712" s="38"/>
      <c r="D2712" s="39"/>
      <c r="E2712" s="40"/>
      <c r="F2712" s="40"/>
      <c r="G2712" s="40"/>
      <c r="H2712" s="41"/>
      <c r="I2712" s="38"/>
      <c r="J2712" s="38"/>
      <c r="K2712" s="38"/>
      <c r="L2712" s="37"/>
    </row>
    <row r="2713" spans="2:12" x14ac:dyDescent="0.25">
      <c r="B2713" s="18"/>
      <c r="C2713" s="38"/>
      <c r="D2713" s="39"/>
      <c r="E2713" s="40"/>
      <c r="F2713" s="40"/>
      <c r="G2713" s="40"/>
      <c r="H2713" s="41"/>
      <c r="I2713" s="38"/>
      <c r="J2713" s="38"/>
      <c r="K2713" s="38"/>
      <c r="L2713" s="37"/>
    </row>
    <row r="2714" spans="2:12" x14ac:dyDescent="0.25">
      <c r="B2714" s="18"/>
      <c r="C2714" s="38"/>
      <c r="D2714" s="39"/>
      <c r="E2714" s="40"/>
      <c r="F2714" s="40"/>
      <c r="G2714" s="40"/>
      <c r="H2714" s="41"/>
      <c r="I2714" s="38"/>
      <c r="J2714" s="38"/>
      <c r="K2714" s="38"/>
      <c r="L2714" s="37"/>
    </row>
    <row r="2715" spans="2:12" x14ac:dyDescent="0.25">
      <c r="B2715" s="18"/>
      <c r="C2715" s="38"/>
      <c r="D2715" s="39"/>
      <c r="E2715" s="40"/>
      <c r="F2715" s="40"/>
      <c r="G2715" s="40"/>
      <c r="H2715" s="41"/>
      <c r="I2715" s="38"/>
      <c r="J2715" s="38"/>
      <c r="K2715" s="38"/>
      <c r="L2715" s="37"/>
    </row>
    <row r="2716" spans="2:12" x14ac:dyDescent="0.25">
      <c r="B2716" s="18"/>
      <c r="C2716" s="38"/>
      <c r="D2716" s="39"/>
      <c r="E2716" s="40"/>
      <c r="F2716" s="40"/>
      <c r="G2716" s="40"/>
      <c r="H2716" s="41"/>
      <c r="I2716" s="38"/>
      <c r="J2716" s="38"/>
      <c r="K2716" s="38"/>
      <c r="L2716" s="37"/>
    </row>
    <row r="2717" spans="2:12" x14ac:dyDescent="0.25">
      <c r="B2717" s="18"/>
      <c r="C2717" s="38"/>
      <c r="D2717" s="39"/>
      <c r="E2717" s="40"/>
      <c r="F2717" s="40"/>
      <c r="G2717" s="40"/>
      <c r="H2717" s="41"/>
      <c r="I2717" s="38"/>
      <c r="J2717" s="38"/>
      <c r="K2717" s="38"/>
      <c r="L2717" s="37"/>
    </row>
    <row r="2718" spans="2:12" x14ac:dyDescent="0.25">
      <c r="B2718" s="18"/>
      <c r="C2718" s="38"/>
      <c r="D2718" s="39"/>
      <c r="E2718" s="40"/>
      <c r="F2718" s="40"/>
      <c r="G2718" s="40"/>
      <c r="H2718" s="41"/>
      <c r="I2718" s="38"/>
      <c r="J2718" s="38"/>
      <c r="K2718" s="38"/>
      <c r="L2718" s="37"/>
    </row>
    <row r="2719" spans="2:12" x14ac:dyDescent="0.25">
      <c r="B2719" s="18"/>
      <c r="C2719" s="38"/>
      <c r="D2719" s="39"/>
      <c r="E2719" s="40"/>
      <c r="F2719" s="40"/>
      <c r="G2719" s="40"/>
      <c r="H2719" s="41"/>
      <c r="I2719" s="38"/>
      <c r="J2719" s="38"/>
      <c r="K2719" s="38"/>
      <c r="L2719" s="37"/>
    </row>
    <row r="2720" spans="2:12" x14ac:dyDescent="0.25">
      <c r="B2720" s="18"/>
      <c r="C2720" s="38"/>
      <c r="D2720" s="39"/>
      <c r="E2720" s="40"/>
      <c r="F2720" s="40"/>
      <c r="G2720" s="40"/>
      <c r="H2720" s="41"/>
      <c r="I2720" s="38"/>
      <c r="J2720" s="38"/>
      <c r="K2720" s="38"/>
      <c r="L2720" s="37"/>
    </row>
    <row r="2721" spans="2:12" x14ac:dyDescent="0.25">
      <c r="B2721" s="18"/>
      <c r="C2721" s="38"/>
      <c r="D2721" s="39"/>
      <c r="E2721" s="40"/>
      <c r="F2721" s="40"/>
      <c r="G2721" s="40"/>
      <c r="H2721" s="41"/>
      <c r="I2721" s="38"/>
      <c r="J2721" s="38"/>
      <c r="K2721" s="38"/>
      <c r="L2721" s="37"/>
    </row>
    <row r="2722" spans="2:12" x14ac:dyDescent="0.25">
      <c r="B2722" s="18"/>
      <c r="C2722" s="38"/>
      <c r="D2722" s="39"/>
      <c r="E2722" s="40"/>
      <c r="F2722" s="40"/>
      <c r="G2722" s="40"/>
      <c r="H2722" s="41"/>
      <c r="I2722" s="38"/>
      <c r="J2722" s="38"/>
      <c r="K2722" s="38"/>
      <c r="L2722" s="37"/>
    </row>
    <row r="2723" spans="2:12" x14ac:dyDescent="0.25">
      <c r="B2723" s="18"/>
      <c r="C2723" s="38"/>
      <c r="D2723" s="39"/>
      <c r="E2723" s="40"/>
      <c r="F2723" s="40"/>
      <c r="G2723" s="40"/>
      <c r="H2723" s="41"/>
      <c r="I2723" s="38"/>
      <c r="J2723" s="38"/>
      <c r="K2723" s="38"/>
      <c r="L2723" s="37"/>
    </row>
    <row r="2724" spans="2:12" x14ac:dyDescent="0.25">
      <c r="B2724" s="18"/>
      <c r="C2724" s="38"/>
      <c r="D2724" s="39"/>
      <c r="E2724" s="40"/>
      <c r="F2724" s="40"/>
      <c r="G2724" s="40"/>
      <c r="H2724" s="41"/>
      <c r="I2724" s="38"/>
      <c r="J2724" s="38"/>
      <c r="K2724" s="38"/>
      <c r="L2724" s="37"/>
    </row>
    <row r="2725" spans="2:12" x14ac:dyDescent="0.25">
      <c r="B2725" s="18"/>
      <c r="C2725" s="38"/>
      <c r="D2725" s="39"/>
      <c r="E2725" s="40"/>
      <c r="F2725" s="40"/>
      <c r="G2725" s="40"/>
      <c r="H2725" s="41"/>
      <c r="I2725" s="38"/>
      <c r="J2725" s="38"/>
      <c r="K2725" s="38"/>
      <c r="L2725" s="37"/>
    </row>
    <row r="2726" spans="2:12" x14ac:dyDescent="0.25">
      <c r="B2726" s="18"/>
      <c r="C2726" s="38"/>
      <c r="D2726" s="39"/>
      <c r="E2726" s="40"/>
      <c r="F2726" s="40"/>
      <c r="G2726" s="40"/>
      <c r="H2726" s="41"/>
      <c r="I2726" s="38"/>
      <c r="J2726" s="38"/>
      <c r="K2726" s="38"/>
      <c r="L2726" s="37"/>
    </row>
    <row r="2727" spans="2:12" x14ac:dyDescent="0.25">
      <c r="B2727" s="18"/>
      <c r="C2727" s="38"/>
      <c r="D2727" s="39"/>
      <c r="E2727" s="40"/>
      <c r="F2727" s="40"/>
      <c r="G2727" s="40"/>
      <c r="H2727" s="41"/>
      <c r="I2727" s="38"/>
      <c r="J2727" s="38"/>
      <c r="K2727" s="38"/>
      <c r="L2727" s="37"/>
    </row>
    <row r="2728" spans="2:12" x14ac:dyDescent="0.25">
      <c r="B2728" s="18"/>
      <c r="C2728" s="38"/>
      <c r="D2728" s="39"/>
      <c r="E2728" s="40"/>
      <c r="F2728" s="40"/>
      <c r="G2728" s="40"/>
      <c r="H2728" s="41"/>
      <c r="I2728" s="38"/>
      <c r="J2728" s="38"/>
      <c r="K2728" s="38"/>
      <c r="L2728" s="37"/>
    </row>
    <row r="2729" spans="2:12" x14ac:dyDescent="0.25">
      <c r="B2729" s="18"/>
      <c r="C2729" s="38"/>
      <c r="D2729" s="39"/>
      <c r="E2729" s="40"/>
      <c r="F2729" s="40"/>
      <c r="G2729" s="40"/>
      <c r="H2729" s="41"/>
      <c r="I2729" s="38"/>
      <c r="J2729" s="38"/>
      <c r="K2729" s="38"/>
      <c r="L2729" s="37"/>
    </row>
    <row r="2730" spans="2:12" x14ac:dyDescent="0.25">
      <c r="B2730" s="18"/>
      <c r="C2730" s="38"/>
      <c r="D2730" s="39"/>
      <c r="E2730" s="40"/>
      <c r="F2730" s="40"/>
      <c r="G2730" s="40"/>
      <c r="H2730" s="41"/>
      <c r="I2730" s="38"/>
      <c r="J2730" s="38"/>
      <c r="K2730" s="38"/>
      <c r="L2730" s="37"/>
    </row>
    <row r="2731" spans="2:12" x14ac:dyDescent="0.25">
      <c r="B2731" s="18"/>
      <c r="C2731" s="38"/>
      <c r="D2731" s="39"/>
      <c r="E2731" s="40"/>
      <c r="F2731" s="40"/>
      <c r="G2731" s="40"/>
      <c r="H2731" s="41"/>
      <c r="I2731" s="38"/>
      <c r="J2731" s="38"/>
      <c r="K2731" s="38"/>
      <c r="L2731" s="37"/>
    </row>
    <row r="2732" spans="2:12" x14ac:dyDescent="0.25">
      <c r="B2732" s="18"/>
      <c r="C2732" s="38"/>
      <c r="D2732" s="39"/>
      <c r="E2732" s="40"/>
      <c r="F2732" s="40"/>
      <c r="G2732" s="40"/>
      <c r="H2732" s="41"/>
      <c r="I2732" s="38"/>
      <c r="J2732" s="38"/>
      <c r="K2732" s="38"/>
      <c r="L2732" s="37"/>
    </row>
    <row r="2733" spans="2:12" x14ac:dyDescent="0.25">
      <c r="B2733" s="18"/>
      <c r="C2733" s="38"/>
      <c r="D2733" s="39"/>
      <c r="E2733" s="40"/>
      <c r="F2733" s="40"/>
      <c r="G2733" s="40"/>
      <c r="H2733" s="41"/>
      <c r="I2733" s="38"/>
      <c r="J2733" s="38"/>
      <c r="K2733" s="38"/>
      <c r="L2733" s="37"/>
    </row>
    <row r="2734" spans="2:12" x14ac:dyDescent="0.25">
      <c r="B2734" s="18"/>
      <c r="C2734" s="38"/>
      <c r="D2734" s="39"/>
      <c r="E2734" s="40"/>
      <c r="F2734" s="40"/>
      <c r="G2734" s="40"/>
      <c r="H2734" s="41"/>
      <c r="I2734" s="38"/>
      <c r="J2734" s="38"/>
      <c r="K2734" s="38"/>
      <c r="L2734" s="37"/>
    </row>
    <row r="2735" spans="2:12" x14ac:dyDescent="0.25">
      <c r="B2735" s="18"/>
      <c r="C2735" s="38"/>
      <c r="D2735" s="39"/>
      <c r="E2735" s="40"/>
      <c r="F2735" s="40"/>
      <c r="G2735" s="40"/>
      <c r="H2735" s="41"/>
      <c r="I2735" s="38"/>
      <c r="J2735" s="38"/>
      <c r="K2735" s="38"/>
      <c r="L2735" s="37"/>
    </row>
    <row r="2736" spans="2:12" x14ac:dyDescent="0.25">
      <c r="B2736" s="18"/>
      <c r="C2736" s="38"/>
      <c r="D2736" s="39"/>
      <c r="E2736" s="40"/>
      <c r="F2736" s="40"/>
      <c r="G2736" s="40"/>
      <c r="H2736" s="41"/>
      <c r="I2736" s="38"/>
      <c r="J2736" s="38"/>
      <c r="K2736" s="38"/>
      <c r="L2736" s="37"/>
    </row>
    <row r="2737" spans="2:12" x14ac:dyDescent="0.25">
      <c r="B2737" s="18"/>
      <c r="C2737" s="38"/>
      <c r="D2737" s="39"/>
      <c r="E2737" s="40"/>
      <c r="F2737" s="40"/>
      <c r="G2737" s="40"/>
      <c r="H2737" s="41"/>
      <c r="I2737" s="38"/>
      <c r="J2737" s="38"/>
      <c r="K2737" s="38"/>
      <c r="L2737" s="37"/>
    </row>
    <row r="2738" spans="2:12" x14ac:dyDescent="0.25">
      <c r="B2738" s="18"/>
      <c r="C2738" s="38"/>
      <c r="D2738" s="39"/>
      <c r="E2738" s="40"/>
      <c r="F2738" s="40"/>
      <c r="G2738" s="40"/>
      <c r="H2738" s="41"/>
      <c r="I2738" s="38"/>
      <c r="J2738" s="38"/>
      <c r="K2738" s="38"/>
      <c r="L2738" s="37"/>
    </row>
    <row r="2739" spans="2:12" x14ac:dyDescent="0.25">
      <c r="B2739" s="18"/>
      <c r="C2739" s="38"/>
      <c r="D2739" s="39"/>
      <c r="E2739" s="40"/>
      <c r="F2739" s="40"/>
      <c r="G2739" s="40"/>
      <c r="H2739" s="41"/>
      <c r="I2739" s="38"/>
      <c r="J2739" s="38"/>
      <c r="K2739" s="38"/>
      <c r="L2739" s="37"/>
    </row>
    <row r="2740" spans="2:12" x14ac:dyDescent="0.25">
      <c r="B2740" s="18"/>
      <c r="C2740" s="38"/>
      <c r="D2740" s="39"/>
      <c r="E2740" s="40"/>
      <c r="F2740" s="40"/>
      <c r="G2740" s="40"/>
      <c r="H2740" s="41"/>
      <c r="I2740" s="38"/>
      <c r="J2740" s="38"/>
      <c r="K2740" s="38"/>
      <c r="L2740" s="37"/>
    </row>
    <row r="2741" spans="2:12" x14ac:dyDescent="0.25">
      <c r="B2741" s="18"/>
      <c r="C2741" s="38"/>
      <c r="D2741" s="39"/>
      <c r="E2741" s="40"/>
      <c r="F2741" s="40"/>
      <c r="G2741" s="40"/>
      <c r="H2741" s="41"/>
      <c r="I2741" s="38"/>
      <c r="J2741" s="38"/>
      <c r="K2741" s="38"/>
      <c r="L2741" s="37"/>
    </row>
    <row r="2742" spans="2:12" x14ac:dyDescent="0.25">
      <c r="B2742" s="18"/>
      <c r="C2742" s="38"/>
      <c r="D2742" s="39"/>
      <c r="E2742" s="40"/>
      <c r="F2742" s="40"/>
      <c r="G2742" s="40"/>
      <c r="H2742" s="41"/>
      <c r="I2742" s="38"/>
      <c r="J2742" s="38"/>
      <c r="K2742" s="38"/>
      <c r="L2742" s="37"/>
    </row>
    <row r="2743" spans="2:12" x14ac:dyDescent="0.25">
      <c r="B2743" s="18"/>
      <c r="C2743" s="38"/>
      <c r="D2743" s="39"/>
      <c r="E2743" s="40"/>
      <c r="F2743" s="40"/>
      <c r="G2743" s="40"/>
      <c r="H2743" s="41"/>
      <c r="I2743" s="38"/>
      <c r="J2743" s="38"/>
      <c r="K2743" s="38"/>
      <c r="L2743" s="37"/>
    </row>
    <row r="2744" spans="2:12" x14ac:dyDescent="0.25">
      <c r="B2744" s="18"/>
      <c r="C2744" s="38"/>
      <c r="D2744" s="39"/>
      <c r="E2744" s="40"/>
      <c r="F2744" s="40"/>
      <c r="G2744" s="40"/>
      <c r="H2744" s="41"/>
      <c r="I2744" s="38"/>
      <c r="J2744" s="38"/>
      <c r="K2744" s="38"/>
      <c r="L2744" s="37"/>
    </row>
    <row r="2745" spans="2:12" x14ac:dyDescent="0.25">
      <c r="B2745" s="18"/>
      <c r="C2745" s="38"/>
      <c r="D2745" s="39"/>
      <c r="E2745" s="40"/>
      <c r="F2745" s="40"/>
      <c r="G2745" s="40"/>
      <c r="H2745" s="41"/>
      <c r="I2745" s="38"/>
      <c r="J2745" s="38"/>
      <c r="K2745" s="38"/>
      <c r="L2745" s="37"/>
    </row>
    <row r="2746" spans="2:12" x14ac:dyDescent="0.25">
      <c r="B2746" s="18"/>
      <c r="C2746" s="38"/>
      <c r="D2746" s="39"/>
      <c r="E2746" s="40"/>
      <c r="F2746" s="40"/>
      <c r="G2746" s="40"/>
      <c r="H2746" s="41"/>
      <c r="I2746" s="38"/>
      <c r="J2746" s="38"/>
      <c r="K2746" s="38"/>
      <c r="L2746" s="37"/>
    </row>
    <row r="2747" spans="2:12" x14ac:dyDescent="0.25">
      <c r="B2747" s="18"/>
      <c r="C2747" s="38"/>
      <c r="D2747" s="39"/>
      <c r="E2747" s="40"/>
      <c r="F2747" s="40"/>
      <c r="G2747" s="40"/>
      <c r="H2747" s="41"/>
      <c r="I2747" s="38"/>
      <c r="J2747" s="38"/>
      <c r="K2747" s="38"/>
      <c r="L2747" s="37"/>
    </row>
    <row r="2748" spans="2:12" x14ac:dyDescent="0.25">
      <c r="B2748" s="18"/>
      <c r="C2748" s="38"/>
      <c r="D2748" s="39"/>
      <c r="E2748" s="40"/>
      <c r="F2748" s="40"/>
      <c r="G2748" s="40"/>
      <c r="H2748" s="41"/>
      <c r="I2748" s="38"/>
      <c r="J2748" s="38"/>
      <c r="K2748" s="38"/>
      <c r="L2748" s="37"/>
    </row>
    <row r="2749" spans="2:12" x14ac:dyDescent="0.25">
      <c r="B2749" s="18"/>
      <c r="C2749" s="38"/>
      <c r="D2749" s="39"/>
      <c r="E2749" s="40"/>
      <c r="F2749" s="40"/>
      <c r="G2749" s="40"/>
      <c r="H2749" s="41"/>
      <c r="I2749" s="38"/>
      <c r="J2749" s="38"/>
      <c r="K2749" s="38"/>
      <c r="L2749" s="37"/>
    </row>
    <row r="2750" spans="2:12" x14ac:dyDescent="0.25">
      <c r="B2750" s="18"/>
      <c r="C2750" s="38"/>
      <c r="D2750" s="39"/>
      <c r="E2750" s="40"/>
      <c r="F2750" s="40"/>
      <c r="G2750" s="40"/>
      <c r="H2750" s="41"/>
      <c r="I2750" s="38"/>
      <c r="J2750" s="38"/>
      <c r="K2750" s="38"/>
      <c r="L2750" s="37"/>
    </row>
    <row r="2751" spans="2:12" x14ac:dyDescent="0.25">
      <c r="B2751" s="18"/>
      <c r="C2751" s="38"/>
      <c r="D2751" s="39"/>
      <c r="E2751" s="40"/>
      <c r="F2751" s="40"/>
      <c r="G2751" s="40"/>
      <c r="H2751" s="41"/>
      <c r="I2751" s="38"/>
      <c r="J2751" s="38"/>
      <c r="K2751" s="38"/>
      <c r="L2751" s="37"/>
    </row>
    <row r="2752" spans="2:12" x14ac:dyDescent="0.25">
      <c r="B2752" s="18"/>
      <c r="C2752" s="38"/>
      <c r="D2752" s="39"/>
      <c r="E2752" s="40"/>
      <c r="F2752" s="40"/>
      <c r="G2752" s="40"/>
      <c r="H2752" s="41"/>
      <c r="I2752" s="38"/>
      <c r="J2752" s="38"/>
      <c r="K2752" s="38"/>
      <c r="L2752" s="37"/>
    </row>
    <row r="2753" spans="2:12" x14ac:dyDescent="0.25">
      <c r="B2753" s="18"/>
      <c r="C2753" s="38"/>
      <c r="D2753" s="39"/>
      <c r="E2753" s="40"/>
      <c r="F2753" s="40"/>
      <c r="G2753" s="40"/>
      <c r="H2753" s="41"/>
      <c r="I2753" s="38"/>
      <c r="J2753" s="38"/>
      <c r="K2753" s="38"/>
      <c r="L2753" s="37"/>
    </row>
    <row r="2754" spans="2:12" x14ac:dyDescent="0.25">
      <c r="B2754" s="18"/>
      <c r="C2754" s="38"/>
      <c r="D2754" s="39"/>
      <c r="E2754" s="40"/>
      <c r="F2754" s="40"/>
      <c r="G2754" s="40"/>
      <c r="H2754" s="41"/>
      <c r="I2754" s="38"/>
      <c r="J2754" s="38"/>
      <c r="K2754" s="38"/>
      <c r="L2754" s="37"/>
    </row>
    <row r="2755" spans="2:12" x14ac:dyDescent="0.25">
      <c r="B2755" s="18"/>
      <c r="C2755" s="38"/>
      <c r="D2755" s="39"/>
      <c r="E2755" s="40"/>
      <c r="F2755" s="40"/>
      <c r="G2755" s="40"/>
      <c r="H2755" s="41"/>
      <c r="I2755" s="38"/>
      <c r="J2755" s="38"/>
      <c r="K2755" s="38"/>
      <c r="L2755" s="37"/>
    </row>
    <row r="2756" spans="2:12" x14ac:dyDescent="0.25">
      <c r="B2756" s="18"/>
      <c r="C2756" s="38"/>
      <c r="D2756" s="39"/>
      <c r="E2756" s="40"/>
      <c r="F2756" s="40"/>
      <c r="G2756" s="40"/>
      <c r="H2756" s="41"/>
      <c r="I2756" s="38"/>
      <c r="J2756" s="38"/>
      <c r="K2756" s="38"/>
      <c r="L2756" s="37"/>
    </row>
    <row r="2757" spans="2:12" x14ac:dyDescent="0.25">
      <c r="B2757" s="18"/>
      <c r="C2757" s="38"/>
      <c r="D2757" s="39"/>
      <c r="E2757" s="40"/>
      <c r="F2757" s="40"/>
      <c r="G2757" s="40"/>
      <c r="H2757" s="41"/>
      <c r="I2757" s="38"/>
      <c r="J2757" s="38"/>
      <c r="K2757" s="38"/>
      <c r="L2757" s="37"/>
    </row>
    <row r="2758" spans="2:12" x14ac:dyDescent="0.25">
      <c r="B2758" s="18"/>
      <c r="C2758" s="38"/>
      <c r="D2758" s="39"/>
      <c r="E2758" s="40"/>
      <c r="F2758" s="40"/>
      <c r="G2758" s="40"/>
      <c r="H2758" s="41"/>
      <c r="I2758" s="38"/>
      <c r="J2758" s="38"/>
      <c r="K2758" s="38"/>
      <c r="L2758" s="37"/>
    </row>
    <row r="2759" spans="2:12" x14ac:dyDescent="0.25">
      <c r="B2759" s="18"/>
      <c r="C2759" s="38"/>
      <c r="D2759" s="39"/>
      <c r="E2759" s="40"/>
      <c r="F2759" s="40"/>
      <c r="G2759" s="40"/>
      <c r="H2759" s="41"/>
      <c r="I2759" s="38"/>
      <c r="J2759" s="38"/>
      <c r="K2759" s="38"/>
      <c r="L2759" s="37"/>
    </row>
    <row r="2760" spans="2:12" x14ac:dyDescent="0.25">
      <c r="B2760" s="18"/>
      <c r="C2760" s="38"/>
      <c r="D2760" s="39"/>
      <c r="E2760" s="40"/>
      <c r="F2760" s="40"/>
      <c r="G2760" s="40"/>
      <c r="H2760" s="41"/>
      <c r="I2760" s="38"/>
      <c r="J2760" s="38"/>
      <c r="K2760" s="38"/>
      <c r="L2760" s="37"/>
    </row>
    <row r="2761" spans="2:12" x14ac:dyDescent="0.25">
      <c r="B2761" s="18"/>
      <c r="C2761" s="38"/>
      <c r="D2761" s="39"/>
      <c r="E2761" s="40"/>
      <c r="F2761" s="40"/>
      <c r="G2761" s="40"/>
      <c r="H2761" s="41"/>
      <c r="I2761" s="38"/>
      <c r="J2761" s="38"/>
      <c r="K2761" s="38"/>
      <c r="L2761" s="37"/>
    </row>
    <row r="2762" spans="2:12" x14ac:dyDescent="0.25">
      <c r="B2762" s="18"/>
      <c r="C2762" s="38"/>
      <c r="D2762" s="39"/>
      <c r="E2762" s="40"/>
      <c r="F2762" s="40"/>
      <c r="G2762" s="40"/>
      <c r="H2762" s="41"/>
      <c r="I2762" s="38"/>
      <c r="J2762" s="38"/>
      <c r="K2762" s="38"/>
      <c r="L2762" s="37"/>
    </row>
    <row r="2763" spans="2:12" x14ac:dyDescent="0.25">
      <c r="B2763" s="18"/>
      <c r="C2763" s="38"/>
      <c r="D2763" s="39"/>
      <c r="E2763" s="40"/>
      <c r="F2763" s="40"/>
      <c r="G2763" s="40"/>
      <c r="H2763" s="41"/>
      <c r="I2763" s="38"/>
      <c r="J2763" s="38"/>
      <c r="K2763" s="38"/>
      <c r="L2763" s="37"/>
    </row>
    <row r="2764" spans="2:12" x14ac:dyDescent="0.25">
      <c r="B2764" s="18"/>
      <c r="C2764" s="38"/>
      <c r="D2764" s="39"/>
      <c r="E2764" s="40"/>
      <c r="F2764" s="40"/>
      <c r="G2764" s="40"/>
      <c r="H2764" s="41"/>
      <c r="I2764" s="38"/>
      <c r="J2764" s="38"/>
      <c r="K2764" s="38"/>
      <c r="L2764" s="37"/>
    </row>
    <row r="2765" spans="2:12" x14ac:dyDescent="0.25">
      <c r="B2765" s="18"/>
      <c r="C2765" s="38"/>
      <c r="D2765" s="39"/>
      <c r="E2765" s="40"/>
      <c r="F2765" s="40"/>
      <c r="G2765" s="40"/>
      <c r="H2765" s="41"/>
      <c r="I2765" s="38"/>
      <c r="J2765" s="38"/>
      <c r="K2765" s="38"/>
      <c r="L2765" s="37"/>
    </row>
    <row r="2766" spans="2:12" x14ac:dyDescent="0.25">
      <c r="B2766" s="18"/>
      <c r="C2766" s="38"/>
      <c r="D2766" s="39"/>
      <c r="E2766" s="40"/>
      <c r="F2766" s="40"/>
      <c r="G2766" s="40"/>
      <c r="H2766" s="41"/>
      <c r="I2766" s="38"/>
      <c r="J2766" s="38"/>
      <c r="K2766" s="38"/>
      <c r="L2766" s="37"/>
    </row>
    <row r="2767" spans="2:12" x14ac:dyDescent="0.25">
      <c r="B2767" s="18"/>
      <c r="C2767" s="38"/>
      <c r="D2767" s="39"/>
      <c r="E2767" s="40"/>
      <c r="F2767" s="40"/>
      <c r="G2767" s="40"/>
      <c r="H2767" s="41"/>
      <c r="I2767" s="38"/>
      <c r="J2767" s="38"/>
      <c r="K2767" s="38"/>
      <c r="L2767" s="37"/>
    </row>
    <row r="2768" spans="2:12" x14ac:dyDescent="0.25">
      <c r="B2768" s="18"/>
      <c r="C2768" s="38"/>
      <c r="D2768" s="39"/>
      <c r="E2768" s="40"/>
      <c r="F2768" s="40"/>
      <c r="G2768" s="40"/>
      <c r="H2768" s="41"/>
      <c r="I2768" s="38"/>
      <c r="J2768" s="38"/>
      <c r="K2768" s="38"/>
      <c r="L2768" s="37"/>
    </row>
    <row r="2769" spans="2:12" x14ac:dyDescent="0.25">
      <c r="B2769" s="18"/>
      <c r="C2769" s="38"/>
      <c r="D2769" s="39"/>
      <c r="E2769" s="40"/>
      <c r="F2769" s="40"/>
      <c r="G2769" s="40"/>
      <c r="H2769" s="41"/>
      <c r="I2769" s="38"/>
      <c r="J2769" s="38"/>
      <c r="K2769" s="38"/>
      <c r="L2769" s="37"/>
    </row>
    <row r="2770" spans="2:12" x14ac:dyDescent="0.25">
      <c r="B2770" s="18"/>
      <c r="C2770" s="38"/>
      <c r="D2770" s="39"/>
      <c r="E2770" s="40"/>
      <c r="F2770" s="40"/>
      <c r="G2770" s="40"/>
      <c r="H2770" s="41"/>
      <c r="I2770" s="38"/>
      <c r="J2770" s="38"/>
      <c r="K2770" s="38"/>
      <c r="L2770" s="37"/>
    </row>
    <row r="2771" spans="2:12" x14ac:dyDescent="0.25">
      <c r="B2771" s="18"/>
      <c r="C2771" s="38"/>
      <c r="D2771" s="39"/>
      <c r="E2771" s="40"/>
      <c r="F2771" s="40"/>
      <c r="G2771" s="40"/>
      <c r="H2771" s="41"/>
      <c r="I2771" s="38"/>
      <c r="J2771" s="38"/>
      <c r="K2771" s="38"/>
      <c r="L2771" s="37"/>
    </row>
    <row r="2772" spans="2:12" x14ac:dyDescent="0.25">
      <c r="B2772" s="18"/>
      <c r="C2772" s="38"/>
      <c r="D2772" s="39"/>
      <c r="E2772" s="40"/>
      <c r="F2772" s="40"/>
      <c r="G2772" s="40"/>
      <c r="H2772" s="41"/>
      <c r="I2772" s="38"/>
      <c r="J2772" s="38"/>
      <c r="K2772" s="38"/>
      <c r="L2772" s="37"/>
    </row>
    <row r="2773" spans="2:12" x14ac:dyDescent="0.25">
      <c r="B2773" s="18"/>
      <c r="C2773" s="38"/>
      <c r="D2773" s="39"/>
      <c r="E2773" s="40"/>
      <c r="F2773" s="40"/>
      <c r="G2773" s="40"/>
      <c r="H2773" s="41"/>
      <c r="I2773" s="38"/>
      <c r="J2773" s="38"/>
      <c r="K2773" s="38"/>
      <c r="L2773" s="37"/>
    </row>
    <row r="2774" spans="2:12" x14ac:dyDescent="0.25">
      <c r="B2774" s="18"/>
      <c r="C2774" s="38"/>
      <c r="D2774" s="39"/>
      <c r="E2774" s="40"/>
      <c r="F2774" s="40"/>
      <c r="G2774" s="40"/>
      <c r="H2774" s="41"/>
      <c r="I2774" s="38"/>
      <c r="J2774" s="38"/>
      <c r="K2774" s="38"/>
      <c r="L2774" s="37"/>
    </row>
    <row r="2775" spans="2:12" x14ac:dyDescent="0.25">
      <c r="B2775" s="18"/>
      <c r="C2775" s="38"/>
      <c r="D2775" s="39"/>
      <c r="E2775" s="40"/>
      <c r="F2775" s="40"/>
      <c r="G2775" s="40"/>
      <c r="H2775" s="41"/>
      <c r="I2775" s="38"/>
      <c r="J2775" s="38"/>
      <c r="K2775" s="38"/>
      <c r="L2775" s="37"/>
    </row>
    <row r="2776" spans="2:12" x14ac:dyDescent="0.25">
      <c r="B2776" s="18"/>
      <c r="C2776" s="38"/>
      <c r="D2776" s="39"/>
      <c r="E2776" s="40"/>
      <c r="F2776" s="40"/>
      <c r="G2776" s="40"/>
      <c r="H2776" s="41"/>
      <c r="I2776" s="38"/>
      <c r="J2776" s="38"/>
      <c r="K2776" s="38"/>
      <c r="L2776" s="37"/>
    </row>
    <row r="2777" spans="2:12" x14ac:dyDescent="0.25">
      <c r="B2777" s="18"/>
      <c r="C2777" s="38"/>
      <c r="D2777" s="39"/>
      <c r="E2777" s="40"/>
      <c r="F2777" s="40"/>
      <c r="G2777" s="40"/>
      <c r="H2777" s="41"/>
      <c r="I2777" s="38"/>
      <c r="J2777" s="38"/>
      <c r="K2777" s="38"/>
      <c r="L2777" s="37"/>
    </row>
    <row r="2778" spans="2:12" x14ac:dyDescent="0.25">
      <c r="B2778" s="18"/>
      <c r="C2778" s="38"/>
      <c r="D2778" s="39"/>
      <c r="E2778" s="40"/>
      <c r="F2778" s="40"/>
      <c r="G2778" s="40"/>
      <c r="H2778" s="41"/>
      <c r="I2778" s="38"/>
      <c r="J2778" s="38"/>
      <c r="K2778" s="38"/>
      <c r="L2778" s="37"/>
    </row>
    <row r="2779" spans="2:12" x14ac:dyDescent="0.25">
      <c r="B2779" s="18"/>
      <c r="C2779" s="38"/>
      <c r="D2779" s="39"/>
      <c r="E2779" s="40"/>
      <c r="F2779" s="40"/>
      <c r="G2779" s="40"/>
      <c r="H2779" s="41"/>
      <c r="I2779" s="38"/>
      <c r="J2779" s="38"/>
      <c r="K2779" s="38"/>
      <c r="L2779" s="37"/>
    </row>
    <row r="2780" spans="2:12" x14ac:dyDescent="0.25">
      <c r="B2780" s="18"/>
      <c r="C2780" s="38"/>
      <c r="D2780" s="39"/>
      <c r="E2780" s="40"/>
      <c r="F2780" s="40"/>
      <c r="G2780" s="40"/>
      <c r="H2780" s="41"/>
      <c r="I2780" s="38"/>
      <c r="J2780" s="38"/>
      <c r="K2780" s="38"/>
      <c r="L2780" s="37"/>
    </row>
    <row r="2781" spans="2:12" x14ac:dyDescent="0.25">
      <c r="B2781" s="18"/>
      <c r="C2781" s="38"/>
      <c r="D2781" s="39"/>
      <c r="E2781" s="40"/>
      <c r="F2781" s="40"/>
      <c r="G2781" s="40"/>
      <c r="H2781" s="41"/>
      <c r="I2781" s="38"/>
      <c r="J2781" s="38"/>
      <c r="K2781" s="38"/>
      <c r="L2781" s="37"/>
    </row>
    <row r="2782" spans="2:12" x14ac:dyDescent="0.25">
      <c r="B2782" s="18"/>
      <c r="C2782" s="38"/>
      <c r="D2782" s="39"/>
      <c r="E2782" s="40"/>
      <c r="F2782" s="40"/>
      <c r="G2782" s="40"/>
      <c r="H2782" s="41"/>
      <c r="I2782" s="38"/>
      <c r="J2782" s="38"/>
      <c r="K2782" s="38"/>
      <c r="L2782" s="37"/>
    </row>
    <row r="2783" spans="2:12" x14ac:dyDescent="0.25">
      <c r="B2783" s="18"/>
      <c r="C2783" s="38"/>
      <c r="D2783" s="39"/>
      <c r="E2783" s="40"/>
      <c r="F2783" s="40"/>
      <c r="G2783" s="40"/>
      <c r="H2783" s="41"/>
      <c r="I2783" s="38"/>
      <c r="J2783" s="38"/>
      <c r="K2783" s="38"/>
      <c r="L2783" s="37"/>
    </row>
    <row r="2784" spans="2:12" x14ac:dyDescent="0.25">
      <c r="B2784" s="18"/>
      <c r="C2784" s="38"/>
      <c r="D2784" s="39"/>
      <c r="E2784" s="40"/>
      <c r="F2784" s="40"/>
      <c r="G2784" s="40"/>
      <c r="H2784" s="41"/>
      <c r="I2784" s="38"/>
      <c r="J2784" s="38"/>
      <c r="K2784" s="38"/>
      <c r="L2784" s="37"/>
    </row>
    <row r="2785" spans="2:12" x14ac:dyDescent="0.25">
      <c r="B2785" s="18"/>
      <c r="C2785" s="38"/>
      <c r="D2785" s="39"/>
      <c r="E2785" s="40"/>
      <c r="F2785" s="40"/>
      <c r="G2785" s="40"/>
      <c r="H2785" s="41"/>
      <c r="I2785" s="38"/>
      <c r="J2785" s="38"/>
      <c r="K2785" s="38"/>
      <c r="L2785" s="37"/>
    </row>
    <row r="2786" spans="2:12" x14ac:dyDescent="0.25">
      <c r="B2786" s="18"/>
      <c r="C2786" s="38"/>
      <c r="D2786" s="39"/>
      <c r="E2786" s="40"/>
      <c r="F2786" s="40"/>
      <c r="G2786" s="40"/>
      <c r="H2786" s="41"/>
      <c r="I2786" s="38"/>
      <c r="J2786" s="38"/>
      <c r="K2786" s="38"/>
      <c r="L2786" s="37"/>
    </row>
    <row r="2787" spans="2:12" x14ac:dyDescent="0.25">
      <c r="B2787" s="18"/>
      <c r="C2787" s="38"/>
      <c r="D2787" s="39"/>
      <c r="E2787" s="40"/>
      <c r="F2787" s="40"/>
      <c r="G2787" s="40"/>
      <c r="H2787" s="41"/>
      <c r="I2787" s="38"/>
      <c r="J2787" s="38"/>
      <c r="K2787" s="38"/>
      <c r="L2787" s="37"/>
    </row>
    <row r="2788" spans="2:12" x14ac:dyDescent="0.25">
      <c r="B2788" s="18"/>
      <c r="C2788" s="38"/>
      <c r="D2788" s="39"/>
      <c r="E2788" s="40"/>
      <c r="F2788" s="40"/>
      <c r="G2788" s="40"/>
      <c r="H2788" s="41"/>
      <c r="I2788" s="38"/>
      <c r="J2788" s="38"/>
      <c r="K2788" s="38"/>
      <c r="L2788" s="37"/>
    </row>
    <row r="2789" spans="2:12" x14ac:dyDescent="0.25">
      <c r="B2789" s="18"/>
      <c r="C2789" s="38"/>
      <c r="D2789" s="39"/>
      <c r="E2789" s="40"/>
      <c r="F2789" s="40"/>
      <c r="G2789" s="40"/>
      <c r="H2789" s="41"/>
      <c r="I2789" s="38"/>
      <c r="J2789" s="38"/>
      <c r="K2789" s="38"/>
      <c r="L2789" s="37"/>
    </row>
    <row r="2790" spans="2:12" x14ac:dyDescent="0.25">
      <c r="B2790" s="18"/>
      <c r="C2790" s="38"/>
      <c r="D2790" s="39"/>
      <c r="E2790" s="40"/>
      <c r="F2790" s="40"/>
      <c r="G2790" s="40"/>
      <c r="H2790" s="41"/>
      <c r="I2790" s="38"/>
      <c r="J2790" s="38"/>
      <c r="K2790" s="38"/>
      <c r="L2790" s="37"/>
    </row>
    <row r="2791" spans="2:12" x14ac:dyDescent="0.25">
      <c r="B2791" s="18"/>
      <c r="C2791" s="38"/>
      <c r="D2791" s="39"/>
      <c r="E2791" s="40"/>
      <c r="F2791" s="40"/>
      <c r="G2791" s="40"/>
      <c r="H2791" s="41"/>
      <c r="I2791" s="38"/>
      <c r="J2791" s="38"/>
      <c r="K2791" s="38"/>
      <c r="L2791" s="37"/>
    </row>
    <row r="2792" spans="2:12" x14ac:dyDescent="0.25">
      <c r="B2792" s="18"/>
      <c r="C2792" s="38"/>
      <c r="D2792" s="39"/>
      <c r="E2792" s="40"/>
      <c r="F2792" s="40"/>
      <c r="G2792" s="40"/>
      <c r="H2792" s="41"/>
      <c r="I2792" s="38"/>
      <c r="J2792" s="38"/>
      <c r="K2792" s="38"/>
      <c r="L2792" s="37"/>
    </row>
    <row r="2793" spans="2:12" x14ac:dyDescent="0.25">
      <c r="B2793" s="18"/>
      <c r="C2793" s="38"/>
      <c r="D2793" s="39"/>
      <c r="E2793" s="40"/>
      <c r="F2793" s="40"/>
      <c r="G2793" s="40"/>
      <c r="H2793" s="41"/>
      <c r="I2793" s="38"/>
      <c r="J2793" s="38"/>
      <c r="K2793" s="38"/>
      <c r="L2793" s="37"/>
    </row>
    <row r="2794" spans="2:12" x14ac:dyDescent="0.25">
      <c r="B2794" s="18"/>
      <c r="C2794" s="38"/>
      <c r="D2794" s="39"/>
      <c r="E2794" s="40"/>
      <c r="F2794" s="40"/>
      <c r="G2794" s="40"/>
      <c r="H2794" s="41"/>
      <c r="I2794" s="38"/>
      <c r="J2794" s="38"/>
      <c r="K2794" s="38"/>
      <c r="L2794" s="37"/>
    </row>
    <row r="2795" spans="2:12" x14ac:dyDescent="0.25">
      <c r="B2795" s="18"/>
      <c r="C2795" s="38"/>
      <c r="D2795" s="39"/>
      <c r="E2795" s="40"/>
      <c r="F2795" s="40"/>
      <c r="G2795" s="40"/>
      <c r="H2795" s="41"/>
      <c r="I2795" s="38"/>
      <c r="J2795" s="38"/>
      <c r="K2795" s="38"/>
      <c r="L2795" s="37"/>
    </row>
    <row r="2796" spans="2:12" x14ac:dyDescent="0.25">
      <c r="B2796" s="18"/>
      <c r="C2796" s="38"/>
      <c r="D2796" s="39"/>
      <c r="E2796" s="40"/>
      <c r="F2796" s="40"/>
      <c r="G2796" s="40"/>
      <c r="H2796" s="41"/>
      <c r="I2796" s="38"/>
      <c r="J2796" s="38"/>
      <c r="K2796" s="38"/>
      <c r="L2796" s="37"/>
    </row>
    <row r="2797" spans="2:12" x14ac:dyDescent="0.25">
      <c r="B2797" s="18"/>
      <c r="C2797" s="38"/>
      <c r="D2797" s="39"/>
      <c r="E2797" s="40"/>
      <c r="F2797" s="40"/>
      <c r="G2797" s="40"/>
      <c r="H2797" s="41"/>
      <c r="I2797" s="38"/>
      <c r="J2797" s="38"/>
      <c r="K2797" s="38"/>
      <c r="L2797" s="37"/>
    </row>
    <row r="2798" spans="2:12" x14ac:dyDescent="0.25">
      <c r="B2798" s="18"/>
      <c r="C2798" s="38"/>
      <c r="D2798" s="39"/>
      <c r="E2798" s="40"/>
      <c r="F2798" s="40"/>
      <c r="G2798" s="40"/>
      <c r="H2798" s="41"/>
      <c r="I2798" s="38"/>
      <c r="J2798" s="38"/>
      <c r="K2798" s="38"/>
      <c r="L2798" s="37"/>
    </row>
    <row r="2799" spans="2:12" x14ac:dyDescent="0.25">
      <c r="B2799" s="18"/>
      <c r="C2799" s="38"/>
      <c r="D2799" s="39"/>
      <c r="E2799" s="40"/>
      <c r="F2799" s="40"/>
      <c r="G2799" s="40"/>
      <c r="H2799" s="41"/>
      <c r="I2799" s="38"/>
      <c r="J2799" s="38"/>
      <c r="K2799" s="38"/>
      <c r="L2799" s="37"/>
    </row>
    <row r="2800" spans="2:12" x14ac:dyDescent="0.25">
      <c r="B2800" s="18"/>
      <c r="C2800" s="38"/>
      <c r="D2800" s="39"/>
      <c r="E2800" s="40"/>
      <c r="F2800" s="40"/>
      <c r="G2800" s="40"/>
      <c r="H2800" s="41"/>
      <c r="I2800" s="38"/>
      <c r="J2800" s="38"/>
      <c r="K2800" s="38"/>
      <c r="L2800" s="37"/>
    </row>
    <row r="2801" spans="2:12" x14ac:dyDescent="0.25">
      <c r="B2801" s="18"/>
      <c r="C2801" s="38"/>
      <c r="D2801" s="39"/>
      <c r="E2801" s="40"/>
      <c r="F2801" s="40"/>
      <c r="G2801" s="40"/>
      <c r="H2801" s="41"/>
      <c r="I2801" s="38"/>
      <c r="J2801" s="38"/>
      <c r="K2801" s="38"/>
      <c r="L2801" s="37"/>
    </row>
    <row r="2802" spans="2:12" x14ac:dyDescent="0.25">
      <c r="B2802" s="18"/>
      <c r="C2802" s="38"/>
      <c r="D2802" s="39"/>
      <c r="E2802" s="40"/>
      <c r="F2802" s="40"/>
      <c r="G2802" s="40"/>
      <c r="H2802" s="41"/>
      <c r="I2802" s="38"/>
      <c r="J2802" s="38"/>
      <c r="K2802" s="38"/>
      <c r="L2802" s="37"/>
    </row>
    <row r="2803" spans="2:12" x14ac:dyDescent="0.25">
      <c r="B2803" s="18"/>
      <c r="C2803" s="38"/>
      <c r="D2803" s="39"/>
      <c r="E2803" s="40"/>
      <c r="F2803" s="40"/>
      <c r="G2803" s="40"/>
      <c r="H2803" s="41"/>
      <c r="I2803" s="38"/>
      <c r="J2803" s="38"/>
      <c r="K2803" s="38"/>
      <c r="L2803" s="37"/>
    </row>
    <row r="2804" spans="2:12" x14ac:dyDescent="0.25">
      <c r="B2804" s="18"/>
      <c r="C2804" s="38"/>
      <c r="D2804" s="39"/>
      <c r="E2804" s="40"/>
      <c r="F2804" s="40"/>
      <c r="G2804" s="40"/>
      <c r="H2804" s="41"/>
      <c r="I2804" s="38"/>
      <c r="J2804" s="38"/>
      <c r="K2804" s="38"/>
      <c r="L2804" s="37"/>
    </row>
    <row r="2805" spans="2:12" x14ac:dyDescent="0.25">
      <c r="B2805" s="18"/>
      <c r="C2805" s="38"/>
      <c r="D2805" s="39"/>
      <c r="E2805" s="40"/>
      <c r="F2805" s="40"/>
      <c r="G2805" s="40"/>
      <c r="H2805" s="41"/>
      <c r="I2805" s="38"/>
      <c r="J2805" s="38"/>
      <c r="K2805" s="38"/>
      <c r="L2805" s="37"/>
    </row>
    <row r="2806" spans="2:12" x14ac:dyDescent="0.25">
      <c r="B2806" s="18"/>
      <c r="C2806" s="38"/>
      <c r="D2806" s="39"/>
      <c r="E2806" s="40"/>
      <c r="F2806" s="40"/>
      <c r="G2806" s="40"/>
      <c r="H2806" s="41"/>
      <c r="I2806" s="38"/>
      <c r="J2806" s="38"/>
      <c r="K2806" s="38"/>
      <c r="L2806" s="37"/>
    </row>
    <row r="2807" spans="2:12" x14ac:dyDescent="0.25">
      <c r="B2807" s="18"/>
      <c r="C2807" s="38"/>
      <c r="D2807" s="39"/>
      <c r="E2807" s="40"/>
      <c r="F2807" s="40"/>
      <c r="G2807" s="40"/>
      <c r="H2807" s="41"/>
      <c r="I2807" s="38"/>
      <c r="J2807" s="38"/>
      <c r="K2807" s="38"/>
      <c r="L2807" s="37"/>
    </row>
    <row r="2808" spans="2:12" x14ac:dyDescent="0.25">
      <c r="B2808" s="18"/>
      <c r="C2808" s="38"/>
      <c r="D2808" s="39"/>
      <c r="E2808" s="40"/>
      <c r="F2808" s="40"/>
      <c r="G2808" s="40"/>
      <c r="H2808" s="41"/>
      <c r="I2808" s="38"/>
      <c r="J2808" s="38"/>
      <c r="K2808" s="38"/>
      <c r="L2808" s="37"/>
    </row>
    <row r="2809" spans="2:12" x14ac:dyDescent="0.25">
      <c r="B2809" s="18"/>
      <c r="C2809" s="38"/>
      <c r="D2809" s="39"/>
      <c r="E2809" s="40"/>
      <c r="F2809" s="40"/>
      <c r="G2809" s="40"/>
      <c r="H2809" s="41"/>
      <c r="I2809" s="38"/>
      <c r="J2809" s="38"/>
      <c r="K2809" s="38"/>
      <c r="L2809" s="37"/>
    </row>
    <row r="2810" spans="2:12" x14ac:dyDescent="0.25">
      <c r="B2810" s="18"/>
      <c r="C2810" s="38"/>
      <c r="D2810" s="39"/>
      <c r="E2810" s="40"/>
      <c r="F2810" s="40"/>
      <c r="G2810" s="40"/>
      <c r="H2810" s="41"/>
      <c r="I2810" s="38"/>
      <c r="J2810" s="38"/>
      <c r="K2810" s="38"/>
      <c r="L2810" s="37"/>
    </row>
    <row r="2811" spans="2:12" x14ac:dyDescent="0.25">
      <c r="B2811" s="18"/>
      <c r="C2811" s="38"/>
      <c r="D2811" s="39"/>
      <c r="E2811" s="40"/>
      <c r="F2811" s="40"/>
      <c r="G2811" s="40"/>
      <c r="H2811" s="41"/>
      <c r="I2811" s="38"/>
      <c r="J2811" s="38"/>
      <c r="K2811" s="38"/>
      <c r="L2811" s="37"/>
    </row>
    <row r="2812" spans="2:12" x14ac:dyDescent="0.25">
      <c r="B2812" s="18"/>
      <c r="C2812" s="38"/>
      <c r="D2812" s="39"/>
      <c r="E2812" s="40"/>
      <c r="F2812" s="40"/>
      <c r="G2812" s="40"/>
      <c r="H2812" s="41"/>
      <c r="I2812" s="38"/>
      <c r="J2812" s="38"/>
      <c r="K2812" s="38"/>
      <c r="L2812" s="37"/>
    </row>
    <row r="2813" spans="2:12" x14ac:dyDescent="0.25">
      <c r="B2813" s="18"/>
      <c r="C2813" s="38"/>
      <c r="D2813" s="39"/>
      <c r="E2813" s="40"/>
      <c r="F2813" s="40"/>
      <c r="G2813" s="40"/>
      <c r="H2813" s="41"/>
      <c r="I2813" s="38"/>
      <c r="J2813" s="38"/>
      <c r="K2813" s="38"/>
      <c r="L2813" s="37"/>
    </row>
    <row r="2814" spans="2:12" x14ac:dyDescent="0.25">
      <c r="B2814" s="18"/>
      <c r="C2814" s="38"/>
      <c r="D2814" s="39"/>
      <c r="E2814" s="40"/>
      <c r="F2814" s="40"/>
      <c r="G2814" s="40"/>
      <c r="H2814" s="41"/>
      <c r="I2814" s="38"/>
      <c r="J2814" s="38"/>
      <c r="K2814" s="38"/>
      <c r="L2814" s="37"/>
    </row>
    <row r="2815" spans="2:12" x14ac:dyDescent="0.25">
      <c r="B2815" s="18"/>
      <c r="C2815" s="38"/>
      <c r="D2815" s="39"/>
      <c r="E2815" s="40"/>
      <c r="F2815" s="40"/>
      <c r="G2815" s="40"/>
      <c r="H2815" s="41"/>
      <c r="I2815" s="38"/>
      <c r="J2815" s="38"/>
      <c r="K2815" s="38"/>
      <c r="L2815" s="37"/>
    </row>
    <row r="2816" spans="2:12" x14ac:dyDescent="0.25">
      <c r="B2816" s="18"/>
      <c r="C2816" s="38"/>
      <c r="D2816" s="39"/>
      <c r="E2816" s="40"/>
      <c r="F2816" s="40"/>
      <c r="G2816" s="40"/>
      <c r="H2816" s="41"/>
      <c r="I2816" s="38"/>
      <c r="J2816" s="38"/>
      <c r="K2816" s="38"/>
      <c r="L2816" s="37"/>
    </row>
    <row r="2817" spans="2:12" x14ac:dyDescent="0.25">
      <c r="B2817" s="18"/>
      <c r="C2817" s="38"/>
      <c r="D2817" s="39"/>
      <c r="E2817" s="40"/>
      <c r="F2817" s="40"/>
      <c r="G2817" s="40"/>
      <c r="H2817" s="41"/>
      <c r="I2817" s="38"/>
      <c r="J2817" s="38"/>
      <c r="K2817" s="38"/>
      <c r="L2817" s="37"/>
    </row>
    <row r="2818" spans="2:12" x14ac:dyDescent="0.25">
      <c r="B2818" s="18"/>
      <c r="C2818" s="38"/>
      <c r="D2818" s="39"/>
      <c r="E2818" s="40"/>
      <c r="F2818" s="40"/>
      <c r="G2818" s="40"/>
      <c r="H2818" s="41"/>
      <c r="I2818" s="38"/>
      <c r="J2818" s="38"/>
      <c r="K2818" s="38"/>
      <c r="L2818" s="37"/>
    </row>
    <row r="2819" spans="2:12" x14ac:dyDescent="0.25">
      <c r="B2819" s="18"/>
      <c r="C2819" s="38"/>
      <c r="D2819" s="39"/>
      <c r="E2819" s="40"/>
      <c r="F2819" s="40"/>
      <c r="G2819" s="40"/>
      <c r="H2819" s="41"/>
      <c r="I2819" s="38"/>
      <c r="J2819" s="38"/>
      <c r="K2819" s="38"/>
      <c r="L2819" s="37"/>
    </row>
    <row r="2820" spans="2:12" x14ac:dyDescent="0.25">
      <c r="B2820" s="18"/>
      <c r="C2820" s="38"/>
      <c r="D2820" s="39"/>
      <c r="E2820" s="40"/>
      <c r="F2820" s="40"/>
      <c r="G2820" s="40"/>
      <c r="H2820" s="41"/>
      <c r="I2820" s="38"/>
      <c r="J2820" s="38"/>
      <c r="K2820" s="38"/>
      <c r="L2820" s="37"/>
    </row>
    <row r="2821" spans="2:12" x14ac:dyDescent="0.25">
      <c r="B2821" s="18"/>
      <c r="C2821" s="38"/>
      <c r="D2821" s="39"/>
      <c r="E2821" s="40"/>
      <c r="F2821" s="40"/>
      <c r="G2821" s="40"/>
      <c r="H2821" s="41"/>
      <c r="I2821" s="38"/>
      <c r="J2821" s="38"/>
      <c r="K2821" s="38"/>
      <c r="L2821" s="37"/>
    </row>
    <row r="2822" spans="2:12" x14ac:dyDescent="0.25">
      <c r="B2822" s="18"/>
      <c r="C2822" s="38"/>
      <c r="D2822" s="39"/>
      <c r="E2822" s="40"/>
      <c r="F2822" s="40"/>
      <c r="G2822" s="40"/>
      <c r="H2822" s="41"/>
      <c r="I2822" s="38"/>
      <c r="J2822" s="38"/>
      <c r="K2822" s="38"/>
      <c r="L2822" s="37"/>
    </row>
    <row r="2823" spans="2:12" x14ac:dyDescent="0.25">
      <c r="B2823" s="18"/>
      <c r="C2823" s="38"/>
      <c r="D2823" s="39"/>
      <c r="E2823" s="40"/>
      <c r="F2823" s="40"/>
      <c r="G2823" s="40"/>
      <c r="H2823" s="41"/>
      <c r="I2823" s="38"/>
      <c r="J2823" s="38"/>
      <c r="K2823" s="38"/>
      <c r="L2823" s="37"/>
    </row>
    <row r="2824" spans="2:12" x14ac:dyDescent="0.25">
      <c r="B2824" s="18"/>
      <c r="C2824" s="38"/>
      <c r="D2824" s="39"/>
      <c r="E2824" s="40"/>
      <c r="F2824" s="40"/>
      <c r="G2824" s="40"/>
      <c r="H2824" s="41"/>
      <c r="I2824" s="38"/>
      <c r="J2824" s="38"/>
      <c r="K2824" s="38"/>
      <c r="L2824" s="37"/>
    </row>
    <row r="2825" spans="2:12" x14ac:dyDescent="0.25">
      <c r="B2825" s="18"/>
      <c r="C2825" s="38"/>
      <c r="D2825" s="39"/>
      <c r="E2825" s="40"/>
      <c r="F2825" s="40"/>
      <c r="G2825" s="40"/>
      <c r="H2825" s="41"/>
      <c r="I2825" s="38"/>
      <c r="J2825" s="38"/>
      <c r="K2825" s="38"/>
      <c r="L2825" s="37"/>
    </row>
    <row r="2826" spans="2:12" x14ac:dyDescent="0.25">
      <c r="B2826" s="18"/>
      <c r="C2826" s="38"/>
      <c r="D2826" s="39"/>
      <c r="E2826" s="40"/>
      <c r="F2826" s="40"/>
      <c r="G2826" s="40"/>
      <c r="H2826" s="41"/>
      <c r="I2826" s="38"/>
      <c r="J2826" s="38"/>
      <c r="K2826" s="38"/>
      <c r="L2826" s="37"/>
    </row>
    <row r="2827" spans="2:12" x14ac:dyDescent="0.25">
      <c r="B2827" s="18"/>
      <c r="C2827" s="38"/>
      <c r="D2827" s="39"/>
      <c r="E2827" s="40"/>
      <c r="F2827" s="40"/>
      <c r="G2827" s="40"/>
      <c r="H2827" s="41"/>
      <c r="I2827" s="38"/>
      <c r="J2827" s="38"/>
      <c r="K2827" s="38"/>
      <c r="L2827" s="37"/>
    </row>
    <row r="2828" spans="2:12" x14ac:dyDescent="0.25">
      <c r="B2828" s="18"/>
      <c r="C2828" s="38"/>
      <c r="D2828" s="39"/>
      <c r="E2828" s="40"/>
      <c r="F2828" s="40"/>
      <c r="G2828" s="40"/>
      <c r="H2828" s="41"/>
      <c r="I2828" s="38"/>
      <c r="J2828" s="38"/>
      <c r="K2828" s="38"/>
      <c r="L2828" s="37"/>
    </row>
    <row r="2829" spans="2:12" x14ac:dyDescent="0.25">
      <c r="B2829" s="18"/>
      <c r="C2829" s="38"/>
      <c r="D2829" s="39"/>
      <c r="E2829" s="40"/>
      <c r="F2829" s="40"/>
      <c r="G2829" s="40"/>
      <c r="H2829" s="41"/>
      <c r="I2829" s="38"/>
      <c r="J2829" s="38"/>
      <c r="K2829" s="38"/>
      <c r="L2829" s="37"/>
    </row>
    <row r="2830" spans="2:12" x14ac:dyDescent="0.25">
      <c r="B2830" s="18"/>
      <c r="C2830" s="38"/>
      <c r="D2830" s="39"/>
      <c r="E2830" s="40"/>
      <c r="F2830" s="40"/>
      <c r="G2830" s="40"/>
      <c r="H2830" s="41"/>
      <c r="I2830" s="38"/>
      <c r="J2830" s="38"/>
      <c r="K2830" s="38"/>
      <c r="L2830" s="37"/>
    </row>
    <row r="2831" spans="2:12" x14ac:dyDescent="0.25">
      <c r="B2831" s="18"/>
      <c r="C2831" s="38"/>
      <c r="D2831" s="39"/>
      <c r="E2831" s="40"/>
      <c r="F2831" s="40"/>
      <c r="G2831" s="40"/>
      <c r="H2831" s="41"/>
      <c r="I2831" s="38"/>
      <c r="J2831" s="38"/>
      <c r="K2831" s="38"/>
      <c r="L2831" s="37"/>
    </row>
    <row r="2832" spans="2:12" x14ac:dyDescent="0.25">
      <c r="B2832" s="18"/>
      <c r="C2832" s="38"/>
      <c r="D2832" s="39"/>
      <c r="E2832" s="40"/>
      <c r="F2832" s="40"/>
      <c r="G2832" s="40"/>
      <c r="H2832" s="41"/>
      <c r="I2832" s="38"/>
      <c r="J2832" s="38"/>
      <c r="K2832" s="38"/>
      <c r="L2832" s="37"/>
    </row>
    <row r="2833" spans="2:12" x14ac:dyDescent="0.25">
      <c r="B2833" s="18"/>
      <c r="C2833" s="38"/>
      <c r="D2833" s="39"/>
      <c r="E2833" s="40"/>
      <c r="F2833" s="40"/>
      <c r="G2833" s="40"/>
      <c r="H2833" s="41"/>
      <c r="I2833" s="38"/>
      <c r="J2833" s="38"/>
      <c r="K2833" s="38"/>
      <c r="L2833" s="37"/>
    </row>
    <row r="2834" spans="2:12" x14ac:dyDescent="0.25">
      <c r="B2834" s="18"/>
      <c r="C2834" s="38"/>
      <c r="D2834" s="39"/>
      <c r="E2834" s="40"/>
      <c r="F2834" s="40"/>
      <c r="G2834" s="40"/>
      <c r="H2834" s="41"/>
      <c r="I2834" s="38"/>
      <c r="J2834" s="38"/>
      <c r="K2834" s="38"/>
      <c r="L2834" s="37"/>
    </row>
    <row r="2835" spans="2:12" x14ac:dyDescent="0.25">
      <c r="B2835" s="18"/>
      <c r="C2835" s="38"/>
      <c r="D2835" s="39"/>
      <c r="E2835" s="40"/>
      <c r="F2835" s="40"/>
      <c r="G2835" s="40"/>
      <c r="H2835" s="41"/>
      <c r="I2835" s="38"/>
      <c r="J2835" s="38"/>
      <c r="K2835" s="38"/>
      <c r="L2835" s="37"/>
    </row>
    <row r="2836" spans="2:12" x14ac:dyDescent="0.25">
      <c r="B2836" s="18"/>
      <c r="C2836" s="38"/>
      <c r="D2836" s="39"/>
      <c r="E2836" s="40"/>
      <c r="F2836" s="40"/>
      <c r="G2836" s="40"/>
      <c r="H2836" s="41"/>
      <c r="I2836" s="38"/>
      <c r="J2836" s="38"/>
      <c r="K2836" s="38"/>
      <c r="L2836" s="37"/>
    </row>
    <row r="2837" spans="2:12" x14ac:dyDescent="0.25">
      <c r="B2837" s="18"/>
      <c r="C2837" s="38"/>
      <c r="D2837" s="39"/>
      <c r="E2837" s="40"/>
      <c r="F2837" s="40"/>
      <c r="G2837" s="40"/>
      <c r="H2837" s="41"/>
      <c r="I2837" s="38"/>
      <c r="J2837" s="38"/>
      <c r="K2837" s="38"/>
      <c r="L2837" s="37"/>
    </row>
    <row r="2838" spans="2:12" x14ac:dyDescent="0.25">
      <c r="B2838" s="18"/>
      <c r="C2838" s="38"/>
      <c r="D2838" s="39"/>
      <c r="E2838" s="40"/>
      <c r="F2838" s="40"/>
      <c r="G2838" s="40"/>
      <c r="H2838" s="41"/>
      <c r="I2838" s="38"/>
      <c r="J2838" s="38"/>
      <c r="K2838" s="38"/>
      <c r="L2838" s="37"/>
    </row>
    <row r="2839" spans="2:12" x14ac:dyDescent="0.25">
      <c r="B2839" s="18"/>
      <c r="C2839" s="38"/>
      <c r="D2839" s="39"/>
      <c r="E2839" s="40"/>
      <c r="F2839" s="40"/>
      <c r="G2839" s="40"/>
      <c r="H2839" s="41"/>
      <c r="I2839" s="38"/>
      <c r="J2839" s="38"/>
      <c r="K2839" s="38"/>
      <c r="L2839" s="37"/>
    </row>
    <row r="2840" spans="2:12" x14ac:dyDescent="0.25">
      <c r="B2840" s="18"/>
      <c r="C2840" s="38"/>
      <c r="D2840" s="39"/>
      <c r="E2840" s="40"/>
      <c r="F2840" s="40"/>
      <c r="G2840" s="40"/>
      <c r="H2840" s="41"/>
      <c r="I2840" s="38"/>
      <c r="J2840" s="38"/>
      <c r="K2840" s="38"/>
      <c r="L2840" s="37"/>
    </row>
    <row r="2841" spans="2:12" x14ac:dyDescent="0.25">
      <c r="B2841" s="18"/>
      <c r="C2841" s="38"/>
      <c r="D2841" s="39"/>
      <c r="E2841" s="40"/>
      <c r="F2841" s="40"/>
      <c r="G2841" s="40"/>
      <c r="H2841" s="41"/>
      <c r="I2841" s="38"/>
      <c r="J2841" s="38"/>
      <c r="K2841" s="38"/>
      <c r="L2841" s="37"/>
    </row>
    <row r="2842" spans="2:12" x14ac:dyDescent="0.25">
      <c r="B2842" s="18"/>
      <c r="C2842" s="38"/>
      <c r="D2842" s="39"/>
      <c r="E2842" s="40"/>
      <c r="F2842" s="40"/>
      <c r="G2842" s="40"/>
      <c r="H2842" s="41"/>
      <c r="I2842" s="38"/>
      <c r="J2842" s="38"/>
      <c r="K2842" s="38"/>
      <c r="L2842" s="37"/>
    </row>
    <row r="2843" spans="2:12" x14ac:dyDescent="0.25">
      <c r="B2843" s="18"/>
      <c r="C2843" s="38"/>
      <c r="D2843" s="39"/>
      <c r="E2843" s="40"/>
      <c r="F2843" s="40"/>
      <c r="G2843" s="40"/>
      <c r="H2843" s="41"/>
      <c r="I2843" s="38"/>
      <c r="J2843" s="38"/>
      <c r="K2843" s="38"/>
      <c r="L2843" s="37"/>
    </row>
    <row r="2844" spans="2:12" x14ac:dyDescent="0.25">
      <c r="B2844" s="18"/>
      <c r="C2844" s="38"/>
      <c r="D2844" s="39"/>
      <c r="E2844" s="40"/>
      <c r="F2844" s="40"/>
      <c r="G2844" s="40"/>
      <c r="H2844" s="41"/>
      <c r="I2844" s="38"/>
      <c r="J2844" s="38"/>
      <c r="K2844" s="38"/>
      <c r="L2844" s="37"/>
    </row>
    <row r="2845" spans="2:12" x14ac:dyDescent="0.25">
      <c r="B2845" s="18"/>
      <c r="C2845" s="38"/>
      <c r="D2845" s="39"/>
      <c r="E2845" s="40"/>
      <c r="F2845" s="40"/>
      <c r="G2845" s="40"/>
      <c r="H2845" s="41"/>
      <c r="I2845" s="38"/>
      <c r="J2845" s="38"/>
      <c r="K2845" s="38"/>
      <c r="L2845" s="37"/>
    </row>
    <row r="2846" spans="2:12" x14ac:dyDescent="0.25">
      <c r="B2846" s="18"/>
      <c r="C2846" s="38"/>
      <c r="D2846" s="39"/>
      <c r="E2846" s="40"/>
      <c r="F2846" s="40"/>
      <c r="G2846" s="40"/>
      <c r="H2846" s="41"/>
      <c r="I2846" s="38"/>
      <c r="J2846" s="38"/>
      <c r="K2846" s="38"/>
      <c r="L2846" s="37"/>
    </row>
    <row r="2847" spans="2:12" x14ac:dyDescent="0.25">
      <c r="B2847" s="18"/>
      <c r="C2847" s="38"/>
      <c r="D2847" s="39"/>
      <c r="E2847" s="40"/>
      <c r="F2847" s="40"/>
      <c r="G2847" s="40"/>
      <c r="H2847" s="41"/>
      <c r="I2847" s="38"/>
      <c r="J2847" s="38"/>
      <c r="K2847" s="38"/>
      <c r="L2847" s="37"/>
    </row>
    <row r="2848" spans="2:12" x14ac:dyDescent="0.25">
      <c r="B2848" s="18"/>
      <c r="C2848" s="38"/>
      <c r="D2848" s="39"/>
      <c r="E2848" s="40"/>
      <c r="F2848" s="40"/>
      <c r="G2848" s="40"/>
      <c r="H2848" s="41"/>
      <c r="I2848" s="38"/>
      <c r="J2848" s="38"/>
      <c r="K2848" s="38"/>
      <c r="L2848" s="37"/>
    </row>
    <row r="2849" spans="2:12" x14ac:dyDescent="0.25">
      <c r="B2849" s="18"/>
      <c r="C2849" s="38"/>
      <c r="D2849" s="39"/>
      <c r="E2849" s="40"/>
      <c r="F2849" s="40"/>
      <c r="G2849" s="40"/>
      <c r="H2849" s="41"/>
      <c r="I2849" s="38"/>
      <c r="J2849" s="38"/>
      <c r="K2849" s="38"/>
      <c r="L2849" s="37"/>
    </row>
    <row r="2850" spans="2:12" x14ac:dyDescent="0.25">
      <c r="B2850" s="18"/>
      <c r="C2850" s="38"/>
      <c r="D2850" s="39"/>
      <c r="E2850" s="40"/>
      <c r="F2850" s="40"/>
      <c r="G2850" s="40"/>
      <c r="H2850" s="41"/>
      <c r="I2850" s="38"/>
      <c r="J2850" s="38"/>
      <c r="K2850" s="38"/>
      <c r="L2850" s="37"/>
    </row>
    <row r="2851" spans="2:12" x14ac:dyDescent="0.25">
      <c r="B2851" s="18"/>
      <c r="C2851" s="38"/>
      <c r="D2851" s="39"/>
      <c r="E2851" s="40"/>
      <c r="F2851" s="40"/>
      <c r="G2851" s="40"/>
      <c r="H2851" s="41"/>
      <c r="I2851" s="38"/>
      <c r="J2851" s="38"/>
      <c r="K2851" s="38"/>
      <c r="L2851" s="37"/>
    </row>
    <row r="2852" spans="2:12" x14ac:dyDescent="0.25">
      <c r="B2852" s="18"/>
      <c r="C2852" s="38"/>
      <c r="D2852" s="39"/>
      <c r="E2852" s="40"/>
      <c r="F2852" s="40"/>
      <c r="G2852" s="40"/>
      <c r="H2852" s="41"/>
      <c r="I2852" s="38"/>
      <c r="J2852" s="38"/>
      <c r="K2852" s="38"/>
      <c r="L2852" s="37"/>
    </row>
    <row r="2853" spans="2:12" x14ac:dyDescent="0.25">
      <c r="B2853" s="18"/>
      <c r="C2853" s="38"/>
      <c r="D2853" s="39"/>
      <c r="E2853" s="40"/>
      <c r="F2853" s="40"/>
      <c r="G2853" s="40"/>
      <c r="H2853" s="41"/>
      <c r="I2853" s="38"/>
      <c r="J2853" s="38"/>
      <c r="K2853" s="38"/>
      <c r="L2853" s="37"/>
    </row>
    <row r="2854" spans="2:12" x14ac:dyDescent="0.25">
      <c r="B2854" s="18"/>
      <c r="C2854" s="38"/>
      <c r="D2854" s="39"/>
      <c r="E2854" s="40"/>
      <c r="F2854" s="40"/>
      <c r="G2854" s="40"/>
      <c r="H2854" s="41"/>
      <c r="I2854" s="38"/>
      <c r="J2854" s="38"/>
      <c r="K2854" s="38"/>
      <c r="L2854" s="37"/>
    </row>
    <row r="2855" spans="2:12" x14ac:dyDescent="0.25">
      <c r="B2855" s="18"/>
      <c r="C2855" s="38"/>
      <c r="D2855" s="39"/>
      <c r="E2855" s="40"/>
      <c r="F2855" s="40"/>
      <c r="G2855" s="40"/>
      <c r="H2855" s="41"/>
      <c r="I2855" s="38"/>
      <c r="J2855" s="38"/>
      <c r="K2855" s="38"/>
      <c r="L2855" s="37"/>
    </row>
    <row r="2856" spans="2:12" x14ac:dyDescent="0.25">
      <c r="B2856" s="18"/>
      <c r="C2856" s="38"/>
      <c r="D2856" s="39"/>
      <c r="E2856" s="40"/>
      <c r="F2856" s="40"/>
      <c r="G2856" s="40"/>
      <c r="H2856" s="41"/>
      <c r="I2856" s="38"/>
      <c r="J2856" s="38"/>
      <c r="K2856" s="38"/>
      <c r="L2856" s="37"/>
    </row>
    <row r="2857" spans="2:12" x14ac:dyDescent="0.25">
      <c r="B2857" s="18"/>
      <c r="C2857" s="38"/>
      <c r="D2857" s="39"/>
      <c r="E2857" s="40"/>
      <c r="F2857" s="40"/>
      <c r="G2857" s="40"/>
      <c r="H2857" s="41"/>
      <c r="I2857" s="38"/>
      <c r="J2857" s="38"/>
      <c r="K2857" s="38"/>
      <c r="L2857" s="37"/>
    </row>
    <row r="2858" spans="2:12" x14ac:dyDescent="0.25">
      <c r="B2858" s="18"/>
      <c r="C2858" s="38"/>
      <c r="D2858" s="39"/>
      <c r="E2858" s="40"/>
      <c r="F2858" s="40"/>
      <c r="G2858" s="40"/>
      <c r="H2858" s="41"/>
      <c r="I2858" s="38"/>
      <c r="J2858" s="38"/>
      <c r="K2858" s="38"/>
      <c r="L2858" s="37"/>
    </row>
    <row r="2859" spans="2:12" x14ac:dyDescent="0.25">
      <c r="B2859" s="18"/>
      <c r="C2859" s="38"/>
      <c r="D2859" s="39"/>
      <c r="E2859" s="40"/>
      <c r="F2859" s="40"/>
      <c r="G2859" s="40"/>
      <c r="H2859" s="41"/>
      <c r="I2859" s="38"/>
      <c r="J2859" s="38"/>
      <c r="K2859" s="38"/>
      <c r="L2859" s="37"/>
    </row>
    <row r="2860" spans="2:12" x14ac:dyDescent="0.25">
      <c r="B2860" s="18"/>
      <c r="C2860" s="38"/>
      <c r="D2860" s="39"/>
      <c r="E2860" s="40"/>
      <c r="F2860" s="40"/>
      <c r="G2860" s="40"/>
      <c r="H2860" s="41"/>
      <c r="I2860" s="38"/>
      <c r="J2860" s="38"/>
      <c r="K2860" s="38"/>
      <c r="L2860" s="37"/>
    </row>
    <row r="2861" spans="2:12" x14ac:dyDescent="0.25">
      <c r="B2861" s="18"/>
      <c r="C2861" s="38"/>
      <c r="D2861" s="39"/>
      <c r="E2861" s="40"/>
      <c r="F2861" s="40"/>
      <c r="G2861" s="40"/>
      <c r="H2861" s="41"/>
      <c r="I2861" s="38"/>
      <c r="J2861" s="38"/>
      <c r="K2861" s="38"/>
      <c r="L2861" s="37"/>
    </row>
    <row r="2862" spans="2:12" x14ac:dyDescent="0.25">
      <c r="B2862" s="18"/>
      <c r="C2862" s="38"/>
      <c r="D2862" s="39"/>
      <c r="E2862" s="40"/>
      <c r="F2862" s="40"/>
      <c r="G2862" s="40"/>
      <c r="H2862" s="41"/>
      <c r="I2862" s="38"/>
      <c r="J2862" s="38"/>
      <c r="K2862" s="38"/>
      <c r="L2862" s="37"/>
    </row>
    <row r="2863" spans="2:12" x14ac:dyDescent="0.25">
      <c r="B2863" s="18"/>
      <c r="C2863" s="38"/>
      <c r="D2863" s="39"/>
      <c r="E2863" s="40"/>
      <c r="F2863" s="40"/>
      <c r="G2863" s="40"/>
      <c r="H2863" s="41"/>
      <c r="I2863" s="38"/>
      <c r="J2863" s="38"/>
      <c r="K2863" s="38"/>
      <c r="L2863" s="37"/>
    </row>
    <row r="2864" spans="2:12" x14ac:dyDescent="0.25">
      <c r="B2864" s="18"/>
      <c r="C2864" s="38"/>
      <c r="D2864" s="39"/>
      <c r="E2864" s="40"/>
      <c r="F2864" s="40"/>
      <c r="G2864" s="40"/>
      <c r="H2864" s="41"/>
      <c r="I2864" s="38"/>
      <c r="J2864" s="38"/>
      <c r="K2864" s="38"/>
      <c r="L2864" s="37"/>
    </row>
    <row r="2865" spans="2:12" x14ac:dyDescent="0.25">
      <c r="B2865" s="18"/>
      <c r="C2865" s="38"/>
      <c r="D2865" s="39"/>
      <c r="E2865" s="40"/>
      <c r="F2865" s="40"/>
      <c r="G2865" s="40"/>
      <c r="H2865" s="41"/>
      <c r="I2865" s="38"/>
      <c r="J2865" s="38"/>
      <c r="K2865" s="38"/>
      <c r="L2865" s="37"/>
    </row>
    <row r="2866" spans="2:12" x14ac:dyDescent="0.25">
      <c r="B2866" s="18"/>
      <c r="C2866" s="38"/>
      <c r="D2866" s="39"/>
      <c r="E2866" s="40"/>
      <c r="F2866" s="40"/>
      <c r="G2866" s="40"/>
      <c r="H2866" s="41"/>
      <c r="I2866" s="38"/>
      <c r="J2866" s="38"/>
      <c r="K2866" s="38"/>
      <c r="L2866" s="37"/>
    </row>
    <row r="2867" spans="2:12" x14ac:dyDescent="0.25">
      <c r="B2867" s="18"/>
      <c r="C2867" s="38"/>
      <c r="D2867" s="39"/>
      <c r="E2867" s="40"/>
      <c r="F2867" s="40"/>
      <c r="G2867" s="40"/>
      <c r="H2867" s="41"/>
      <c r="I2867" s="38"/>
      <c r="J2867" s="38"/>
      <c r="K2867" s="38"/>
      <c r="L2867" s="37"/>
    </row>
    <row r="2868" spans="2:12" x14ac:dyDescent="0.25">
      <c r="B2868" s="18"/>
      <c r="C2868" s="38"/>
      <c r="D2868" s="39"/>
      <c r="E2868" s="40"/>
      <c r="F2868" s="40"/>
      <c r="G2868" s="40"/>
      <c r="H2868" s="41"/>
      <c r="I2868" s="38"/>
      <c r="J2868" s="38"/>
      <c r="K2868" s="38"/>
      <c r="L2868" s="37"/>
    </row>
    <row r="2869" spans="2:12" x14ac:dyDescent="0.25">
      <c r="B2869" s="18"/>
      <c r="C2869" s="38"/>
      <c r="D2869" s="39"/>
      <c r="E2869" s="40"/>
      <c r="F2869" s="40"/>
      <c r="G2869" s="40"/>
      <c r="H2869" s="41"/>
      <c r="I2869" s="38"/>
      <c r="J2869" s="38"/>
      <c r="K2869" s="38"/>
      <c r="L2869" s="37"/>
    </row>
    <row r="2870" spans="2:12" x14ac:dyDescent="0.25">
      <c r="B2870" s="18"/>
      <c r="C2870" s="38"/>
      <c r="D2870" s="39"/>
      <c r="E2870" s="40"/>
      <c r="F2870" s="40"/>
      <c r="G2870" s="40"/>
      <c r="H2870" s="41"/>
      <c r="I2870" s="38"/>
      <c r="J2870" s="38"/>
      <c r="K2870" s="38"/>
      <c r="L2870" s="37"/>
    </row>
    <row r="2871" spans="2:12" x14ac:dyDescent="0.25">
      <c r="B2871" s="18"/>
      <c r="C2871" s="38"/>
      <c r="D2871" s="39"/>
      <c r="E2871" s="40"/>
      <c r="F2871" s="40"/>
      <c r="G2871" s="40"/>
      <c r="H2871" s="41"/>
      <c r="I2871" s="38"/>
      <c r="J2871" s="38"/>
      <c r="K2871" s="38"/>
      <c r="L2871" s="37"/>
    </row>
    <row r="2872" spans="2:12" x14ac:dyDescent="0.25">
      <c r="B2872" s="18"/>
      <c r="C2872" s="38"/>
      <c r="D2872" s="39"/>
      <c r="E2872" s="40"/>
      <c r="F2872" s="40"/>
      <c r="G2872" s="40"/>
      <c r="H2872" s="41"/>
      <c r="I2872" s="38"/>
      <c r="J2872" s="38"/>
      <c r="K2872" s="38"/>
      <c r="L2872" s="37"/>
    </row>
    <row r="2873" spans="2:12" x14ac:dyDescent="0.25">
      <c r="B2873" s="18"/>
      <c r="C2873" s="38"/>
      <c r="D2873" s="39"/>
      <c r="E2873" s="40"/>
      <c r="F2873" s="40"/>
      <c r="G2873" s="40"/>
      <c r="H2873" s="41"/>
      <c r="I2873" s="38"/>
      <c r="J2873" s="38"/>
      <c r="K2873" s="38"/>
      <c r="L2873" s="37"/>
    </row>
    <row r="2874" spans="2:12" x14ac:dyDescent="0.25">
      <c r="B2874" s="18"/>
      <c r="C2874" s="38"/>
      <c r="D2874" s="39"/>
      <c r="E2874" s="40"/>
      <c r="F2874" s="40"/>
      <c r="G2874" s="40"/>
      <c r="H2874" s="41"/>
      <c r="I2874" s="38"/>
      <c r="J2874" s="38"/>
      <c r="K2874" s="38"/>
      <c r="L2874" s="37"/>
    </row>
    <row r="2875" spans="2:12" x14ac:dyDescent="0.25">
      <c r="B2875" s="18"/>
      <c r="C2875" s="38"/>
      <c r="D2875" s="39"/>
      <c r="E2875" s="40"/>
      <c r="F2875" s="40"/>
      <c r="G2875" s="40"/>
      <c r="H2875" s="41"/>
      <c r="I2875" s="38"/>
      <c r="J2875" s="38"/>
      <c r="K2875" s="38"/>
      <c r="L2875" s="37"/>
    </row>
    <row r="2876" spans="2:12" x14ac:dyDescent="0.25">
      <c r="B2876" s="18"/>
      <c r="C2876" s="38"/>
      <c r="D2876" s="39"/>
      <c r="E2876" s="40"/>
      <c r="F2876" s="40"/>
      <c r="G2876" s="40"/>
      <c r="H2876" s="41"/>
      <c r="I2876" s="38"/>
      <c r="J2876" s="38"/>
      <c r="K2876" s="38"/>
      <c r="L2876" s="37"/>
    </row>
    <row r="2877" spans="2:12" x14ac:dyDescent="0.25">
      <c r="B2877" s="18"/>
      <c r="C2877" s="38"/>
      <c r="D2877" s="39"/>
      <c r="E2877" s="40"/>
      <c r="F2877" s="40"/>
      <c r="G2877" s="40"/>
      <c r="H2877" s="41"/>
      <c r="I2877" s="38"/>
      <c r="J2877" s="38"/>
      <c r="K2877" s="38"/>
      <c r="L2877" s="37"/>
    </row>
    <row r="2878" spans="2:12" x14ac:dyDescent="0.25">
      <c r="B2878" s="18"/>
      <c r="C2878" s="38"/>
      <c r="D2878" s="39"/>
      <c r="E2878" s="40"/>
      <c r="F2878" s="40"/>
      <c r="G2878" s="40"/>
      <c r="H2878" s="41"/>
      <c r="I2878" s="38"/>
      <c r="J2878" s="38"/>
      <c r="K2878" s="38"/>
      <c r="L2878" s="37"/>
    </row>
    <row r="2879" spans="2:12" x14ac:dyDescent="0.25">
      <c r="B2879" s="18"/>
      <c r="C2879" s="38"/>
      <c r="D2879" s="39"/>
      <c r="E2879" s="40"/>
      <c r="F2879" s="40"/>
      <c r="G2879" s="40"/>
      <c r="H2879" s="41"/>
      <c r="I2879" s="38"/>
      <c r="J2879" s="38"/>
      <c r="K2879" s="38"/>
      <c r="L2879" s="37"/>
    </row>
    <row r="2880" spans="2:12" x14ac:dyDescent="0.25">
      <c r="B2880" s="18"/>
      <c r="C2880" s="38"/>
      <c r="D2880" s="39"/>
      <c r="E2880" s="40"/>
      <c r="F2880" s="40"/>
      <c r="G2880" s="40"/>
      <c r="H2880" s="41"/>
      <c r="I2880" s="38"/>
      <c r="J2880" s="38"/>
      <c r="K2880" s="38"/>
      <c r="L2880" s="37"/>
    </row>
    <row r="2881" spans="2:12" x14ac:dyDescent="0.25">
      <c r="B2881" s="18"/>
      <c r="C2881" s="38"/>
      <c r="D2881" s="39"/>
      <c r="E2881" s="40"/>
      <c r="F2881" s="40"/>
      <c r="G2881" s="40"/>
      <c r="H2881" s="41"/>
      <c r="I2881" s="38"/>
      <c r="J2881" s="38"/>
      <c r="K2881" s="38"/>
      <c r="L2881" s="37"/>
    </row>
    <row r="2882" spans="2:12" x14ac:dyDescent="0.25">
      <c r="B2882" s="18"/>
      <c r="C2882" s="38"/>
      <c r="D2882" s="39"/>
      <c r="E2882" s="40"/>
      <c r="F2882" s="40"/>
      <c r="G2882" s="40"/>
      <c r="H2882" s="41"/>
      <c r="I2882" s="38"/>
      <c r="J2882" s="38"/>
      <c r="K2882" s="38"/>
      <c r="L2882" s="37"/>
    </row>
    <row r="2883" spans="2:12" x14ac:dyDescent="0.25">
      <c r="B2883" s="18"/>
      <c r="C2883" s="38"/>
      <c r="D2883" s="39"/>
      <c r="E2883" s="40"/>
      <c r="F2883" s="40"/>
      <c r="G2883" s="40"/>
      <c r="H2883" s="41"/>
      <c r="I2883" s="38"/>
      <c r="J2883" s="38"/>
      <c r="K2883" s="38"/>
      <c r="L2883" s="37"/>
    </row>
    <row r="2884" spans="2:12" x14ac:dyDescent="0.25">
      <c r="B2884" s="18"/>
      <c r="C2884" s="38"/>
      <c r="D2884" s="39"/>
      <c r="E2884" s="40"/>
      <c r="F2884" s="40"/>
      <c r="G2884" s="40"/>
      <c r="H2884" s="41"/>
      <c r="I2884" s="38"/>
      <c r="J2884" s="38"/>
      <c r="K2884" s="38"/>
      <c r="L2884" s="37"/>
    </row>
    <row r="2885" spans="2:12" x14ac:dyDescent="0.25">
      <c r="B2885" s="18"/>
      <c r="C2885" s="38"/>
      <c r="D2885" s="39"/>
      <c r="E2885" s="40"/>
      <c r="F2885" s="40"/>
      <c r="G2885" s="40"/>
      <c r="H2885" s="41"/>
      <c r="I2885" s="38"/>
      <c r="J2885" s="38"/>
      <c r="K2885" s="38"/>
      <c r="L2885" s="37"/>
    </row>
    <row r="2886" spans="2:12" x14ac:dyDescent="0.25">
      <c r="B2886" s="18"/>
      <c r="C2886" s="38"/>
      <c r="D2886" s="39"/>
      <c r="E2886" s="40"/>
      <c r="F2886" s="40"/>
      <c r="G2886" s="40"/>
      <c r="H2886" s="41"/>
      <c r="I2886" s="38"/>
      <c r="J2886" s="38"/>
      <c r="K2886" s="38"/>
      <c r="L2886" s="37"/>
    </row>
    <row r="2887" spans="2:12" x14ac:dyDescent="0.25">
      <c r="B2887" s="18"/>
      <c r="C2887" s="38"/>
      <c r="D2887" s="39"/>
      <c r="E2887" s="40"/>
      <c r="F2887" s="40"/>
      <c r="G2887" s="40"/>
      <c r="H2887" s="41"/>
      <c r="I2887" s="38"/>
      <c r="J2887" s="38"/>
      <c r="K2887" s="38"/>
      <c r="L2887" s="37"/>
    </row>
    <row r="2888" spans="2:12" x14ac:dyDescent="0.25">
      <c r="B2888" s="18"/>
      <c r="C2888" s="38"/>
      <c r="D2888" s="39"/>
      <c r="E2888" s="40"/>
      <c r="F2888" s="40"/>
      <c r="G2888" s="40"/>
      <c r="H2888" s="41"/>
      <c r="I2888" s="38"/>
      <c r="J2888" s="38"/>
      <c r="K2888" s="38"/>
      <c r="L2888" s="37"/>
    </row>
    <row r="2889" spans="2:12" x14ac:dyDescent="0.25">
      <c r="B2889" s="18"/>
      <c r="C2889" s="38"/>
      <c r="D2889" s="39"/>
      <c r="E2889" s="40"/>
      <c r="F2889" s="40"/>
      <c r="G2889" s="40"/>
      <c r="H2889" s="41"/>
      <c r="I2889" s="38"/>
      <c r="J2889" s="38"/>
      <c r="K2889" s="38"/>
      <c r="L2889" s="37"/>
    </row>
    <row r="2890" spans="2:12" x14ac:dyDescent="0.25">
      <c r="B2890" s="18"/>
      <c r="C2890" s="38"/>
      <c r="D2890" s="39"/>
      <c r="E2890" s="40"/>
      <c r="F2890" s="40"/>
      <c r="G2890" s="40"/>
      <c r="H2890" s="41"/>
      <c r="I2890" s="38"/>
      <c r="J2890" s="38"/>
      <c r="K2890" s="38"/>
      <c r="L2890" s="37"/>
    </row>
    <row r="2891" spans="2:12" x14ac:dyDescent="0.25">
      <c r="B2891" s="18"/>
      <c r="C2891" s="38"/>
      <c r="D2891" s="39"/>
      <c r="E2891" s="40"/>
      <c r="F2891" s="40"/>
      <c r="G2891" s="40"/>
      <c r="H2891" s="41"/>
      <c r="I2891" s="38"/>
      <c r="J2891" s="38"/>
      <c r="K2891" s="38"/>
      <c r="L2891" s="37"/>
    </row>
    <row r="2892" spans="2:12" x14ac:dyDescent="0.25">
      <c r="B2892" s="18"/>
      <c r="C2892" s="38"/>
      <c r="D2892" s="39"/>
      <c r="E2892" s="40"/>
      <c r="F2892" s="40"/>
      <c r="G2892" s="40"/>
      <c r="H2892" s="41"/>
      <c r="I2892" s="38"/>
      <c r="J2892" s="38"/>
      <c r="K2892" s="38"/>
      <c r="L2892" s="37"/>
    </row>
    <row r="2893" spans="2:12" x14ac:dyDescent="0.25">
      <c r="B2893" s="18"/>
      <c r="C2893" s="38"/>
      <c r="D2893" s="39"/>
      <c r="E2893" s="40"/>
      <c r="F2893" s="40"/>
      <c r="G2893" s="40"/>
      <c r="H2893" s="41"/>
      <c r="I2893" s="38"/>
      <c r="J2893" s="38"/>
      <c r="K2893" s="38"/>
      <c r="L2893" s="37"/>
    </row>
    <row r="2894" spans="2:12" x14ac:dyDescent="0.25">
      <c r="B2894" s="18"/>
      <c r="C2894" s="38"/>
      <c r="D2894" s="39"/>
      <c r="E2894" s="40"/>
      <c r="F2894" s="40"/>
      <c r="G2894" s="40"/>
      <c r="H2894" s="41"/>
      <c r="I2894" s="38"/>
      <c r="J2894" s="38"/>
      <c r="K2894" s="38"/>
      <c r="L2894" s="37"/>
    </row>
    <row r="2895" spans="2:12" x14ac:dyDescent="0.25">
      <c r="B2895" s="18"/>
      <c r="C2895" s="38"/>
      <c r="D2895" s="39"/>
      <c r="E2895" s="40"/>
      <c r="F2895" s="40"/>
      <c r="G2895" s="40"/>
      <c r="H2895" s="41"/>
      <c r="I2895" s="38"/>
      <c r="J2895" s="38"/>
      <c r="K2895" s="38"/>
      <c r="L2895" s="37"/>
    </row>
    <row r="2896" spans="2:12" x14ac:dyDescent="0.25">
      <c r="B2896" s="18"/>
      <c r="C2896" s="38"/>
      <c r="D2896" s="39"/>
      <c r="E2896" s="40"/>
      <c r="F2896" s="40"/>
      <c r="G2896" s="40"/>
      <c r="H2896" s="41"/>
      <c r="I2896" s="38"/>
      <c r="J2896" s="38"/>
      <c r="K2896" s="38"/>
      <c r="L2896" s="37"/>
    </row>
    <row r="2897" spans="2:12" x14ac:dyDescent="0.25">
      <c r="B2897" s="18"/>
      <c r="C2897" s="38"/>
      <c r="D2897" s="39"/>
      <c r="E2897" s="40"/>
      <c r="F2897" s="40"/>
      <c r="G2897" s="40"/>
      <c r="H2897" s="41"/>
      <c r="I2897" s="38"/>
      <c r="J2897" s="38"/>
      <c r="K2897" s="38"/>
      <c r="L2897" s="37"/>
    </row>
    <row r="2898" spans="2:12" x14ac:dyDescent="0.25">
      <c r="B2898" s="18"/>
      <c r="C2898" s="38"/>
      <c r="D2898" s="39"/>
      <c r="E2898" s="40"/>
      <c r="F2898" s="40"/>
      <c r="G2898" s="40"/>
      <c r="H2898" s="41"/>
      <c r="I2898" s="38"/>
      <c r="J2898" s="38"/>
      <c r="K2898" s="38"/>
      <c r="L2898" s="37"/>
    </row>
    <row r="2899" spans="2:12" x14ac:dyDescent="0.25">
      <c r="B2899" s="18"/>
      <c r="C2899" s="38"/>
      <c r="D2899" s="39"/>
      <c r="E2899" s="40"/>
      <c r="F2899" s="40"/>
      <c r="G2899" s="40"/>
      <c r="H2899" s="41"/>
      <c r="I2899" s="38"/>
      <c r="J2899" s="38"/>
      <c r="K2899" s="38"/>
      <c r="L2899" s="37"/>
    </row>
    <row r="2900" spans="2:12" x14ac:dyDescent="0.25">
      <c r="B2900" s="18"/>
      <c r="C2900" s="38"/>
      <c r="D2900" s="39"/>
      <c r="E2900" s="40"/>
      <c r="F2900" s="40"/>
      <c r="G2900" s="40"/>
      <c r="H2900" s="41"/>
      <c r="I2900" s="38"/>
      <c r="J2900" s="38"/>
      <c r="K2900" s="38"/>
      <c r="L2900" s="37"/>
    </row>
    <row r="2901" spans="2:12" x14ac:dyDescent="0.25">
      <c r="B2901" s="18"/>
      <c r="C2901" s="38"/>
      <c r="D2901" s="39"/>
      <c r="E2901" s="40"/>
      <c r="F2901" s="40"/>
      <c r="G2901" s="40"/>
      <c r="H2901" s="41"/>
      <c r="I2901" s="38"/>
      <c r="J2901" s="38"/>
      <c r="K2901" s="38"/>
      <c r="L2901" s="37"/>
    </row>
    <row r="2902" spans="2:12" x14ac:dyDescent="0.25">
      <c r="B2902" s="18"/>
      <c r="C2902" s="38"/>
      <c r="D2902" s="39"/>
      <c r="E2902" s="40"/>
      <c r="F2902" s="40"/>
      <c r="G2902" s="40"/>
      <c r="H2902" s="41"/>
      <c r="I2902" s="38"/>
      <c r="J2902" s="38"/>
      <c r="K2902" s="38"/>
      <c r="L2902" s="37"/>
    </row>
    <row r="2903" spans="2:12" x14ac:dyDescent="0.25">
      <c r="B2903" s="18"/>
      <c r="C2903" s="38"/>
      <c r="D2903" s="39"/>
      <c r="E2903" s="40"/>
      <c r="F2903" s="40"/>
      <c r="G2903" s="40"/>
      <c r="H2903" s="41"/>
      <c r="I2903" s="38"/>
      <c r="J2903" s="38"/>
      <c r="K2903" s="38"/>
      <c r="L2903" s="37"/>
    </row>
    <row r="2904" spans="2:12" x14ac:dyDescent="0.25">
      <c r="B2904" s="18"/>
      <c r="C2904" s="38"/>
      <c r="D2904" s="39"/>
      <c r="E2904" s="40"/>
      <c r="F2904" s="40"/>
      <c r="G2904" s="40"/>
      <c r="H2904" s="41"/>
      <c r="I2904" s="38"/>
      <c r="J2904" s="38"/>
      <c r="K2904" s="38"/>
      <c r="L2904" s="37"/>
    </row>
    <row r="2905" spans="2:12" x14ac:dyDescent="0.25">
      <c r="B2905" s="18"/>
      <c r="C2905" s="38"/>
      <c r="D2905" s="39"/>
      <c r="E2905" s="40"/>
      <c r="F2905" s="40"/>
      <c r="G2905" s="40"/>
      <c r="H2905" s="41"/>
      <c r="I2905" s="38"/>
      <c r="J2905" s="38"/>
      <c r="K2905" s="38"/>
      <c r="L2905" s="37"/>
    </row>
    <row r="2906" spans="2:12" x14ac:dyDescent="0.25">
      <c r="B2906" s="18"/>
      <c r="C2906" s="38"/>
      <c r="D2906" s="39"/>
      <c r="E2906" s="40"/>
      <c r="F2906" s="40"/>
      <c r="G2906" s="40"/>
      <c r="H2906" s="41"/>
      <c r="I2906" s="38"/>
      <c r="J2906" s="38"/>
      <c r="K2906" s="38"/>
      <c r="L2906" s="37"/>
    </row>
    <row r="2907" spans="2:12" x14ac:dyDescent="0.25">
      <c r="B2907" s="18"/>
      <c r="C2907" s="38"/>
      <c r="D2907" s="39"/>
      <c r="E2907" s="40"/>
      <c r="F2907" s="40"/>
      <c r="G2907" s="40"/>
      <c r="H2907" s="41"/>
      <c r="I2907" s="38"/>
      <c r="J2907" s="38"/>
      <c r="K2907" s="38"/>
      <c r="L2907" s="37"/>
    </row>
    <row r="2908" spans="2:12" x14ac:dyDescent="0.25">
      <c r="B2908" s="18"/>
      <c r="C2908" s="38"/>
      <c r="D2908" s="39"/>
      <c r="E2908" s="40"/>
      <c r="F2908" s="40"/>
      <c r="G2908" s="40"/>
      <c r="H2908" s="41"/>
      <c r="I2908" s="38"/>
      <c r="J2908" s="38"/>
      <c r="K2908" s="38"/>
      <c r="L2908" s="37"/>
    </row>
    <row r="2909" spans="2:12" x14ac:dyDescent="0.25">
      <c r="B2909" s="18"/>
      <c r="C2909" s="38"/>
      <c r="D2909" s="39"/>
      <c r="E2909" s="40"/>
      <c r="F2909" s="40"/>
      <c r="G2909" s="40"/>
      <c r="H2909" s="41"/>
      <c r="I2909" s="38"/>
      <c r="J2909" s="38"/>
      <c r="K2909" s="38"/>
      <c r="L2909" s="37"/>
    </row>
    <row r="2910" spans="2:12" x14ac:dyDescent="0.25">
      <c r="B2910" s="18"/>
      <c r="C2910" s="38"/>
      <c r="D2910" s="39"/>
      <c r="E2910" s="40"/>
      <c r="F2910" s="40"/>
      <c r="G2910" s="40"/>
      <c r="H2910" s="41"/>
      <c r="I2910" s="38"/>
      <c r="J2910" s="38"/>
      <c r="K2910" s="38"/>
      <c r="L2910" s="37"/>
    </row>
    <row r="2911" spans="2:12" x14ac:dyDescent="0.25">
      <c r="B2911" s="18"/>
      <c r="C2911" s="38"/>
      <c r="D2911" s="39"/>
      <c r="E2911" s="40"/>
      <c r="F2911" s="40"/>
      <c r="G2911" s="40"/>
      <c r="H2911" s="41"/>
      <c r="I2911" s="38"/>
      <c r="J2911" s="38"/>
      <c r="K2911" s="38"/>
      <c r="L2911" s="37"/>
    </row>
    <row r="2912" spans="2:12" x14ac:dyDescent="0.25">
      <c r="B2912" s="18"/>
      <c r="C2912" s="38"/>
      <c r="D2912" s="39"/>
      <c r="E2912" s="40"/>
      <c r="F2912" s="40"/>
      <c r="G2912" s="40"/>
      <c r="H2912" s="41"/>
      <c r="I2912" s="38"/>
      <c r="J2912" s="38"/>
      <c r="K2912" s="38"/>
      <c r="L2912" s="37"/>
    </row>
    <row r="2913" spans="2:12" x14ac:dyDescent="0.25">
      <c r="B2913" s="18"/>
      <c r="C2913" s="38"/>
      <c r="D2913" s="39"/>
      <c r="E2913" s="40"/>
      <c r="F2913" s="40"/>
      <c r="G2913" s="40"/>
      <c r="H2913" s="41"/>
      <c r="I2913" s="38"/>
      <c r="J2913" s="38"/>
      <c r="K2913" s="38"/>
      <c r="L2913" s="37"/>
    </row>
    <row r="2914" spans="2:12" x14ac:dyDescent="0.25">
      <c r="B2914" s="18"/>
      <c r="C2914" s="38"/>
      <c r="D2914" s="39"/>
      <c r="E2914" s="40"/>
      <c r="F2914" s="40"/>
      <c r="G2914" s="40"/>
      <c r="H2914" s="41"/>
      <c r="I2914" s="38"/>
      <c r="J2914" s="38"/>
      <c r="K2914" s="38"/>
      <c r="L2914" s="37"/>
    </row>
    <row r="2915" spans="2:12" x14ac:dyDescent="0.25">
      <c r="B2915" s="18"/>
      <c r="C2915" s="38"/>
      <c r="D2915" s="39"/>
      <c r="E2915" s="40"/>
      <c r="F2915" s="40"/>
      <c r="G2915" s="40"/>
      <c r="H2915" s="41"/>
      <c r="I2915" s="38"/>
      <c r="J2915" s="38"/>
      <c r="K2915" s="38"/>
      <c r="L2915" s="37"/>
    </row>
    <row r="2916" spans="2:12" x14ac:dyDescent="0.25">
      <c r="B2916" s="18"/>
      <c r="C2916" s="38"/>
      <c r="D2916" s="39"/>
      <c r="E2916" s="40"/>
      <c r="F2916" s="40"/>
      <c r="G2916" s="40"/>
      <c r="H2916" s="41"/>
      <c r="I2916" s="38"/>
      <c r="J2916" s="38"/>
      <c r="K2916" s="38"/>
      <c r="L2916" s="37"/>
    </row>
    <row r="2917" spans="2:12" x14ac:dyDescent="0.25">
      <c r="B2917" s="18"/>
      <c r="C2917" s="38"/>
      <c r="D2917" s="39"/>
      <c r="E2917" s="40"/>
      <c r="F2917" s="40"/>
      <c r="G2917" s="40"/>
      <c r="H2917" s="41"/>
      <c r="I2917" s="38"/>
      <c r="J2917" s="38"/>
      <c r="K2917" s="38"/>
      <c r="L2917" s="37"/>
    </row>
    <row r="2918" spans="2:12" x14ac:dyDescent="0.25">
      <c r="B2918" s="18"/>
      <c r="C2918" s="38"/>
      <c r="D2918" s="39"/>
      <c r="E2918" s="40"/>
      <c r="F2918" s="40"/>
      <c r="G2918" s="40"/>
      <c r="H2918" s="41"/>
      <c r="I2918" s="38"/>
      <c r="J2918" s="38"/>
      <c r="K2918" s="38"/>
      <c r="L2918" s="37"/>
    </row>
    <row r="2919" spans="2:12" x14ac:dyDescent="0.25">
      <c r="B2919" s="18"/>
      <c r="C2919" s="38"/>
      <c r="D2919" s="39"/>
      <c r="E2919" s="40"/>
      <c r="F2919" s="40"/>
      <c r="G2919" s="40"/>
      <c r="H2919" s="41"/>
      <c r="I2919" s="38"/>
      <c r="J2919" s="38"/>
      <c r="K2919" s="38"/>
      <c r="L2919" s="37"/>
    </row>
    <row r="2920" spans="2:12" x14ac:dyDescent="0.25">
      <c r="B2920" s="18"/>
      <c r="C2920" s="38"/>
      <c r="D2920" s="39"/>
      <c r="E2920" s="40"/>
      <c r="F2920" s="40"/>
      <c r="G2920" s="40"/>
      <c r="H2920" s="41"/>
      <c r="I2920" s="38"/>
      <c r="J2920" s="38"/>
      <c r="K2920" s="38"/>
      <c r="L2920" s="37"/>
    </row>
    <row r="2921" spans="2:12" x14ac:dyDescent="0.25">
      <c r="B2921" s="18"/>
      <c r="C2921" s="38"/>
      <c r="D2921" s="39"/>
      <c r="E2921" s="40"/>
      <c r="F2921" s="40"/>
      <c r="G2921" s="40"/>
      <c r="H2921" s="41"/>
      <c r="I2921" s="38"/>
      <c r="J2921" s="38"/>
      <c r="K2921" s="38"/>
      <c r="L2921" s="37"/>
    </row>
    <row r="2922" spans="2:12" x14ac:dyDescent="0.25">
      <c r="B2922" s="18"/>
      <c r="C2922" s="38"/>
      <c r="D2922" s="39"/>
      <c r="E2922" s="40"/>
      <c r="F2922" s="40"/>
      <c r="G2922" s="40"/>
      <c r="H2922" s="41"/>
      <c r="I2922" s="38"/>
      <c r="J2922" s="38"/>
      <c r="K2922" s="38"/>
      <c r="L2922" s="37"/>
    </row>
    <row r="2923" spans="2:12" x14ac:dyDescent="0.25">
      <c r="B2923" s="18"/>
      <c r="C2923" s="38"/>
      <c r="D2923" s="39"/>
      <c r="E2923" s="40"/>
      <c r="F2923" s="40"/>
      <c r="G2923" s="40"/>
      <c r="H2923" s="41"/>
      <c r="I2923" s="38"/>
      <c r="J2923" s="38"/>
      <c r="K2923" s="38"/>
      <c r="L2923" s="37"/>
    </row>
    <row r="2924" spans="2:12" x14ac:dyDescent="0.25">
      <c r="B2924" s="18"/>
      <c r="C2924" s="38"/>
      <c r="D2924" s="39"/>
      <c r="E2924" s="40"/>
      <c r="F2924" s="40"/>
      <c r="G2924" s="40"/>
      <c r="H2924" s="41"/>
      <c r="I2924" s="38"/>
      <c r="J2924" s="38"/>
      <c r="K2924" s="38"/>
      <c r="L2924" s="37"/>
    </row>
    <row r="2925" spans="2:12" x14ac:dyDescent="0.25">
      <c r="B2925" s="18"/>
      <c r="C2925" s="38"/>
      <c r="D2925" s="39"/>
      <c r="E2925" s="40"/>
      <c r="F2925" s="40"/>
      <c r="G2925" s="40"/>
      <c r="H2925" s="41"/>
      <c r="I2925" s="38"/>
      <c r="J2925" s="38"/>
      <c r="K2925" s="38"/>
      <c r="L2925" s="37"/>
    </row>
    <row r="2926" spans="2:12" x14ac:dyDescent="0.25">
      <c r="B2926" s="18"/>
      <c r="C2926" s="38"/>
      <c r="D2926" s="39"/>
      <c r="E2926" s="40"/>
      <c r="F2926" s="40"/>
      <c r="G2926" s="40"/>
      <c r="H2926" s="41"/>
      <c r="I2926" s="38"/>
      <c r="J2926" s="38"/>
      <c r="K2926" s="38"/>
      <c r="L2926" s="37"/>
    </row>
    <row r="2927" spans="2:12" x14ac:dyDescent="0.25">
      <c r="B2927" s="18"/>
      <c r="C2927" s="38"/>
      <c r="D2927" s="39"/>
      <c r="E2927" s="40"/>
      <c r="F2927" s="40"/>
      <c r="G2927" s="40"/>
      <c r="H2927" s="41"/>
      <c r="I2927" s="38"/>
      <c r="J2927" s="38"/>
      <c r="K2927" s="38"/>
      <c r="L2927" s="37"/>
    </row>
    <row r="2928" spans="2:12" x14ac:dyDescent="0.25">
      <c r="B2928" s="18"/>
      <c r="C2928" s="38"/>
      <c r="D2928" s="39"/>
      <c r="E2928" s="40"/>
      <c r="F2928" s="40"/>
      <c r="G2928" s="40"/>
      <c r="H2928" s="41"/>
      <c r="I2928" s="38"/>
      <c r="J2928" s="38"/>
      <c r="K2928" s="38"/>
      <c r="L2928" s="37"/>
    </row>
    <row r="2929" spans="2:12" x14ac:dyDescent="0.25">
      <c r="B2929" s="18"/>
      <c r="C2929" s="38"/>
      <c r="D2929" s="39"/>
      <c r="E2929" s="40"/>
      <c r="F2929" s="40"/>
      <c r="G2929" s="40"/>
      <c r="H2929" s="41"/>
      <c r="I2929" s="38"/>
      <c r="J2929" s="38"/>
      <c r="K2929" s="38"/>
      <c r="L2929" s="37"/>
    </row>
    <row r="2930" spans="2:12" x14ac:dyDescent="0.25">
      <c r="B2930" s="18"/>
      <c r="C2930" s="38"/>
      <c r="D2930" s="39"/>
      <c r="E2930" s="40"/>
      <c r="F2930" s="40"/>
      <c r="G2930" s="40"/>
      <c r="H2930" s="41"/>
      <c r="I2930" s="38"/>
      <c r="J2930" s="38"/>
      <c r="K2930" s="38"/>
      <c r="L2930" s="37"/>
    </row>
    <row r="2931" spans="2:12" x14ac:dyDescent="0.25">
      <c r="B2931" s="18"/>
      <c r="C2931" s="38"/>
      <c r="D2931" s="39"/>
      <c r="E2931" s="40"/>
      <c r="F2931" s="40"/>
      <c r="G2931" s="40"/>
      <c r="H2931" s="41"/>
      <c r="I2931" s="38"/>
      <c r="J2931" s="38"/>
      <c r="K2931" s="38"/>
      <c r="L2931" s="37"/>
    </row>
    <row r="2932" spans="2:12" x14ac:dyDescent="0.25">
      <c r="B2932" s="18"/>
      <c r="C2932" s="38"/>
      <c r="D2932" s="39"/>
      <c r="E2932" s="40"/>
      <c r="F2932" s="40"/>
      <c r="G2932" s="40"/>
      <c r="H2932" s="41"/>
      <c r="I2932" s="38"/>
      <c r="J2932" s="38"/>
      <c r="K2932" s="38"/>
      <c r="L2932" s="37"/>
    </row>
    <row r="2933" spans="2:12" x14ac:dyDescent="0.25">
      <c r="B2933" s="18"/>
      <c r="C2933" s="38"/>
      <c r="D2933" s="39"/>
      <c r="E2933" s="40"/>
      <c r="F2933" s="40"/>
      <c r="G2933" s="40"/>
      <c r="H2933" s="41"/>
      <c r="I2933" s="38"/>
      <c r="J2933" s="38"/>
      <c r="K2933" s="38"/>
      <c r="L2933" s="37"/>
    </row>
    <row r="2934" spans="2:12" x14ac:dyDescent="0.25">
      <c r="B2934" s="18"/>
      <c r="C2934" s="38"/>
      <c r="D2934" s="39"/>
      <c r="E2934" s="40"/>
      <c r="F2934" s="40"/>
      <c r="G2934" s="40"/>
      <c r="H2934" s="41"/>
      <c r="I2934" s="38"/>
      <c r="J2934" s="38"/>
      <c r="K2934" s="38"/>
      <c r="L2934" s="37"/>
    </row>
    <row r="2935" spans="2:12" x14ac:dyDescent="0.25">
      <c r="B2935" s="18"/>
      <c r="C2935" s="38"/>
      <c r="D2935" s="39"/>
      <c r="E2935" s="40"/>
      <c r="F2935" s="40"/>
      <c r="G2935" s="40"/>
      <c r="H2935" s="41"/>
      <c r="I2935" s="38"/>
      <c r="J2935" s="38"/>
      <c r="K2935" s="38"/>
      <c r="L2935" s="37"/>
    </row>
    <row r="2936" spans="2:12" x14ac:dyDescent="0.25">
      <c r="B2936" s="18"/>
      <c r="C2936" s="38"/>
      <c r="D2936" s="39"/>
      <c r="E2936" s="40"/>
      <c r="F2936" s="40"/>
      <c r="G2936" s="40"/>
      <c r="H2936" s="41"/>
      <c r="I2936" s="38"/>
      <c r="J2936" s="38"/>
      <c r="K2936" s="38"/>
      <c r="L2936" s="37"/>
    </row>
    <row r="2937" spans="2:12" x14ac:dyDescent="0.25">
      <c r="B2937" s="18"/>
      <c r="C2937" s="38"/>
      <c r="D2937" s="39"/>
      <c r="E2937" s="40"/>
      <c r="F2937" s="40"/>
      <c r="G2937" s="40"/>
      <c r="H2937" s="41"/>
      <c r="I2937" s="38"/>
      <c r="J2937" s="38"/>
      <c r="K2937" s="38"/>
      <c r="L2937" s="37"/>
    </row>
    <row r="2938" spans="2:12" x14ac:dyDescent="0.25">
      <c r="B2938" s="18"/>
      <c r="C2938" s="38"/>
      <c r="D2938" s="39"/>
      <c r="E2938" s="40"/>
      <c r="F2938" s="40"/>
      <c r="G2938" s="40"/>
      <c r="H2938" s="41"/>
      <c r="I2938" s="38"/>
      <c r="J2938" s="38"/>
      <c r="K2938" s="38"/>
      <c r="L2938" s="37"/>
    </row>
    <row r="2939" spans="2:12" x14ac:dyDescent="0.25">
      <c r="B2939" s="18"/>
      <c r="C2939" s="38"/>
      <c r="D2939" s="39"/>
      <c r="E2939" s="40"/>
      <c r="F2939" s="40"/>
      <c r="G2939" s="40"/>
      <c r="H2939" s="41"/>
      <c r="I2939" s="38"/>
      <c r="J2939" s="38"/>
      <c r="K2939" s="38"/>
      <c r="L2939" s="37"/>
    </row>
    <row r="2940" spans="2:12" x14ac:dyDescent="0.25">
      <c r="B2940" s="18"/>
      <c r="C2940" s="38"/>
      <c r="D2940" s="39"/>
      <c r="E2940" s="40"/>
      <c r="F2940" s="40"/>
      <c r="G2940" s="40"/>
      <c r="H2940" s="41"/>
      <c r="I2940" s="38"/>
      <c r="J2940" s="38"/>
      <c r="K2940" s="38"/>
      <c r="L2940" s="37"/>
    </row>
    <row r="2941" spans="2:12" x14ac:dyDescent="0.25">
      <c r="B2941" s="18"/>
      <c r="C2941" s="38"/>
      <c r="D2941" s="39"/>
      <c r="E2941" s="40"/>
      <c r="F2941" s="40"/>
      <c r="G2941" s="40"/>
      <c r="H2941" s="41"/>
      <c r="I2941" s="38"/>
      <c r="J2941" s="38"/>
      <c r="K2941" s="38"/>
      <c r="L2941" s="37"/>
    </row>
    <row r="2942" spans="2:12" x14ac:dyDescent="0.25">
      <c r="B2942" s="18"/>
      <c r="C2942" s="38"/>
      <c r="D2942" s="39"/>
      <c r="E2942" s="40"/>
      <c r="F2942" s="40"/>
      <c r="G2942" s="40"/>
      <c r="H2942" s="41"/>
      <c r="I2942" s="38"/>
      <c r="J2942" s="38"/>
      <c r="K2942" s="38"/>
      <c r="L2942" s="37"/>
    </row>
    <row r="2943" spans="2:12" x14ac:dyDescent="0.25">
      <c r="B2943" s="18"/>
      <c r="C2943" s="38"/>
      <c r="D2943" s="39"/>
      <c r="E2943" s="40"/>
      <c r="F2943" s="40"/>
      <c r="G2943" s="40"/>
      <c r="H2943" s="41"/>
      <c r="I2943" s="38"/>
      <c r="J2943" s="38"/>
      <c r="K2943" s="38"/>
      <c r="L2943" s="37"/>
    </row>
    <row r="2944" spans="2:12" x14ac:dyDescent="0.25">
      <c r="B2944" s="18"/>
      <c r="C2944" s="38"/>
      <c r="D2944" s="39"/>
      <c r="E2944" s="40"/>
      <c r="F2944" s="40"/>
      <c r="G2944" s="40"/>
      <c r="H2944" s="41"/>
      <c r="I2944" s="38"/>
      <c r="J2944" s="38"/>
      <c r="K2944" s="38"/>
      <c r="L2944" s="37"/>
    </row>
    <row r="2945" spans="2:12" x14ac:dyDescent="0.25">
      <c r="B2945" s="18"/>
      <c r="C2945" s="38"/>
      <c r="D2945" s="39"/>
      <c r="E2945" s="40"/>
      <c r="F2945" s="40"/>
      <c r="G2945" s="40"/>
      <c r="H2945" s="41"/>
      <c r="I2945" s="38"/>
      <c r="J2945" s="38"/>
      <c r="K2945" s="38"/>
      <c r="L2945" s="37"/>
    </row>
    <row r="2946" spans="2:12" x14ac:dyDescent="0.25">
      <c r="B2946" s="18"/>
      <c r="C2946" s="38"/>
      <c r="D2946" s="39"/>
      <c r="E2946" s="40"/>
      <c r="F2946" s="40"/>
      <c r="G2946" s="40"/>
      <c r="H2946" s="41"/>
      <c r="I2946" s="38"/>
      <c r="J2946" s="38"/>
      <c r="K2946" s="38"/>
      <c r="L2946" s="37"/>
    </row>
    <row r="2947" spans="2:12" x14ac:dyDescent="0.25">
      <c r="B2947" s="18"/>
      <c r="C2947" s="38"/>
      <c r="D2947" s="39"/>
      <c r="E2947" s="40"/>
      <c r="F2947" s="40"/>
      <c r="G2947" s="40"/>
      <c r="H2947" s="41"/>
      <c r="I2947" s="38"/>
      <c r="J2947" s="38"/>
      <c r="K2947" s="38"/>
      <c r="L2947" s="37"/>
    </row>
    <row r="2948" spans="2:12" x14ac:dyDescent="0.25">
      <c r="B2948" s="18"/>
      <c r="C2948" s="38"/>
      <c r="D2948" s="39"/>
      <c r="E2948" s="40"/>
      <c r="F2948" s="40"/>
      <c r="G2948" s="40"/>
      <c r="H2948" s="41"/>
      <c r="I2948" s="38"/>
      <c r="J2948" s="38"/>
      <c r="K2948" s="38"/>
      <c r="L2948" s="37"/>
    </row>
    <row r="2949" spans="2:12" x14ac:dyDescent="0.25">
      <c r="B2949" s="18"/>
      <c r="C2949" s="38"/>
      <c r="D2949" s="39"/>
      <c r="E2949" s="40"/>
      <c r="F2949" s="40"/>
      <c r="G2949" s="40"/>
      <c r="H2949" s="41"/>
      <c r="I2949" s="38"/>
      <c r="J2949" s="38"/>
      <c r="K2949" s="38"/>
      <c r="L2949" s="37"/>
    </row>
    <row r="2950" spans="2:12" x14ac:dyDescent="0.25">
      <c r="B2950" s="18"/>
      <c r="C2950" s="38"/>
      <c r="D2950" s="39"/>
      <c r="E2950" s="40"/>
      <c r="F2950" s="40"/>
      <c r="G2950" s="40"/>
      <c r="H2950" s="41"/>
      <c r="I2950" s="38"/>
      <c r="J2950" s="38"/>
      <c r="K2950" s="38"/>
      <c r="L2950" s="37"/>
    </row>
    <row r="2951" spans="2:12" x14ac:dyDescent="0.25">
      <c r="B2951" s="18"/>
      <c r="C2951" s="38"/>
      <c r="D2951" s="39"/>
      <c r="E2951" s="40"/>
      <c r="F2951" s="40"/>
      <c r="G2951" s="40"/>
      <c r="H2951" s="41"/>
      <c r="I2951" s="38"/>
      <c r="J2951" s="38"/>
      <c r="K2951" s="38"/>
      <c r="L2951" s="37"/>
    </row>
    <row r="2952" spans="2:12" x14ac:dyDescent="0.25">
      <c r="B2952" s="18"/>
      <c r="C2952" s="38"/>
      <c r="D2952" s="39"/>
      <c r="E2952" s="40"/>
      <c r="F2952" s="40"/>
      <c r="G2952" s="40"/>
      <c r="H2952" s="41"/>
      <c r="I2952" s="38"/>
      <c r="J2952" s="38"/>
      <c r="K2952" s="38"/>
      <c r="L2952" s="37"/>
    </row>
    <row r="2953" spans="2:12" x14ac:dyDescent="0.25">
      <c r="B2953" s="18"/>
      <c r="C2953" s="38"/>
      <c r="D2953" s="39"/>
      <c r="E2953" s="40"/>
      <c r="F2953" s="40"/>
      <c r="G2953" s="40"/>
      <c r="H2953" s="41"/>
      <c r="I2953" s="38"/>
      <c r="J2953" s="38"/>
      <c r="K2953" s="38"/>
      <c r="L2953" s="37"/>
    </row>
    <row r="2954" spans="2:12" x14ac:dyDescent="0.25">
      <c r="B2954" s="18"/>
      <c r="C2954" s="38"/>
      <c r="D2954" s="39"/>
      <c r="E2954" s="40"/>
      <c r="F2954" s="40"/>
      <c r="G2954" s="40"/>
      <c r="H2954" s="41"/>
      <c r="I2954" s="38"/>
      <c r="J2954" s="38"/>
      <c r="K2954" s="38"/>
      <c r="L2954" s="37"/>
    </row>
    <row r="2955" spans="2:12" x14ac:dyDescent="0.25">
      <c r="B2955" s="18"/>
      <c r="C2955" s="38"/>
      <c r="D2955" s="39"/>
      <c r="E2955" s="40"/>
      <c r="F2955" s="40"/>
      <c r="G2955" s="40"/>
      <c r="H2955" s="41"/>
      <c r="I2955" s="38"/>
      <c r="J2955" s="38"/>
      <c r="K2955" s="38"/>
      <c r="L2955" s="37"/>
    </row>
    <row r="2956" spans="2:12" x14ac:dyDescent="0.25">
      <c r="B2956" s="18"/>
      <c r="C2956" s="38"/>
      <c r="D2956" s="39"/>
      <c r="E2956" s="40"/>
      <c r="F2956" s="40"/>
      <c r="G2956" s="40"/>
      <c r="H2956" s="41"/>
      <c r="I2956" s="38"/>
      <c r="J2956" s="38"/>
      <c r="K2956" s="38"/>
      <c r="L2956" s="37"/>
    </row>
    <row r="2957" spans="2:12" x14ac:dyDescent="0.25">
      <c r="B2957" s="18"/>
      <c r="C2957" s="38"/>
      <c r="D2957" s="39"/>
      <c r="E2957" s="40"/>
      <c r="F2957" s="40"/>
      <c r="G2957" s="40"/>
      <c r="H2957" s="41"/>
      <c r="I2957" s="38"/>
      <c r="J2957" s="38"/>
      <c r="K2957" s="38"/>
      <c r="L2957" s="37"/>
    </row>
    <row r="2958" spans="2:12" x14ac:dyDescent="0.25">
      <c r="B2958" s="18"/>
      <c r="C2958" s="38"/>
      <c r="D2958" s="39"/>
      <c r="E2958" s="40"/>
      <c r="F2958" s="40"/>
      <c r="G2958" s="40"/>
      <c r="H2958" s="41"/>
      <c r="I2958" s="38"/>
      <c r="J2958" s="38"/>
      <c r="K2958" s="38"/>
      <c r="L2958" s="37"/>
    </row>
    <row r="2959" spans="2:12" x14ac:dyDescent="0.25">
      <c r="B2959" s="18"/>
      <c r="C2959" s="38"/>
      <c r="D2959" s="39"/>
      <c r="E2959" s="40"/>
      <c r="F2959" s="40"/>
      <c r="G2959" s="40"/>
      <c r="H2959" s="41"/>
      <c r="I2959" s="38"/>
      <c r="J2959" s="38"/>
      <c r="K2959" s="38"/>
      <c r="L2959" s="37"/>
    </row>
    <row r="2960" spans="2:12" x14ac:dyDescent="0.25">
      <c r="B2960" s="18"/>
      <c r="C2960" s="38"/>
      <c r="D2960" s="39"/>
      <c r="E2960" s="40"/>
      <c r="F2960" s="40"/>
      <c r="G2960" s="40"/>
      <c r="H2960" s="41"/>
      <c r="I2960" s="38"/>
      <c r="J2960" s="38"/>
      <c r="K2960" s="38"/>
      <c r="L2960" s="37"/>
    </row>
    <row r="2961" spans="2:12" x14ac:dyDescent="0.25">
      <c r="B2961" s="18"/>
      <c r="C2961" s="38"/>
      <c r="D2961" s="39"/>
      <c r="E2961" s="40"/>
      <c r="F2961" s="40"/>
      <c r="G2961" s="40"/>
      <c r="H2961" s="41"/>
      <c r="I2961" s="38"/>
      <c r="J2961" s="38"/>
      <c r="K2961" s="38"/>
      <c r="L2961" s="37"/>
    </row>
    <row r="2962" spans="2:12" x14ac:dyDescent="0.25">
      <c r="B2962" s="18"/>
      <c r="C2962" s="38"/>
      <c r="D2962" s="39"/>
      <c r="E2962" s="40"/>
      <c r="F2962" s="40"/>
      <c r="G2962" s="40"/>
      <c r="H2962" s="41"/>
      <c r="I2962" s="38"/>
      <c r="J2962" s="38"/>
      <c r="K2962" s="38"/>
      <c r="L2962" s="37"/>
    </row>
    <row r="2963" spans="2:12" x14ac:dyDescent="0.25">
      <c r="B2963" s="18"/>
      <c r="C2963" s="38"/>
      <c r="D2963" s="39"/>
      <c r="E2963" s="40"/>
      <c r="F2963" s="40"/>
      <c r="G2963" s="40"/>
      <c r="H2963" s="41"/>
      <c r="I2963" s="38"/>
      <c r="J2963" s="38"/>
      <c r="K2963" s="38"/>
      <c r="L2963" s="37"/>
    </row>
    <row r="2964" spans="2:12" x14ac:dyDescent="0.25">
      <c r="B2964" s="18"/>
      <c r="C2964" s="38"/>
      <c r="D2964" s="39"/>
      <c r="E2964" s="40"/>
      <c r="F2964" s="40"/>
      <c r="G2964" s="40"/>
      <c r="H2964" s="41"/>
      <c r="I2964" s="38"/>
      <c r="J2964" s="38"/>
      <c r="K2964" s="38"/>
      <c r="L2964" s="37"/>
    </row>
    <row r="2965" spans="2:12" x14ac:dyDescent="0.25">
      <c r="B2965" s="18"/>
      <c r="C2965" s="38"/>
      <c r="D2965" s="39"/>
      <c r="E2965" s="40"/>
      <c r="F2965" s="40"/>
      <c r="G2965" s="40"/>
      <c r="H2965" s="41"/>
      <c r="I2965" s="38"/>
      <c r="J2965" s="38"/>
      <c r="K2965" s="38"/>
      <c r="L2965" s="37"/>
    </row>
    <row r="2966" spans="2:12" x14ac:dyDescent="0.25">
      <c r="B2966" s="18"/>
      <c r="C2966" s="38"/>
      <c r="D2966" s="39"/>
      <c r="E2966" s="40"/>
      <c r="F2966" s="40"/>
      <c r="G2966" s="40"/>
      <c r="H2966" s="41"/>
      <c r="I2966" s="38"/>
      <c r="J2966" s="38"/>
      <c r="K2966" s="38"/>
      <c r="L2966" s="37"/>
    </row>
    <row r="2967" spans="2:12" x14ac:dyDescent="0.25">
      <c r="B2967" s="18"/>
      <c r="C2967" s="38"/>
      <c r="D2967" s="39"/>
      <c r="E2967" s="40"/>
      <c r="F2967" s="40"/>
      <c r="G2967" s="40"/>
      <c r="H2967" s="41"/>
      <c r="I2967" s="38"/>
      <c r="J2967" s="38"/>
      <c r="K2967" s="38"/>
      <c r="L2967" s="37"/>
    </row>
    <row r="2968" spans="2:12" x14ac:dyDescent="0.25">
      <c r="B2968" s="18"/>
      <c r="C2968" s="38"/>
      <c r="D2968" s="39"/>
      <c r="E2968" s="40"/>
      <c r="F2968" s="40"/>
      <c r="G2968" s="40"/>
      <c r="H2968" s="41"/>
      <c r="I2968" s="38"/>
      <c r="J2968" s="38"/>
      <c r="K2968" s="38"/>
      <c r="L2968" s="37"/>
    </row>
    <row r="2969" spans="2:12" x14ac:dyDescent="0.25">
      <c r="B2969" s="18"/>
      <c r="C2969" s="38"/>
      <c r="D2969" s="39"/>
      <c r="E2969" s="40"/>
      <c r="F2969" s="40"/>
      <c r="G2969" s="40"/>
      <c r="H2969" s="41"/>
      <c r="I2969" s="38"/>
      <c r="J2969" s="38"/>
      <c r="K2969" s="38"/>
      <c r="L2969" s="37"/>
    </row>
    <row r="2970" spans="2:12" x14ac:dyDescent="0.25">
      <c r="B2970" s="18"/>
      <c r="C2970" s="38"/>
      <c r="D2970" s="39"/>
      <c r="E2970" s="40"/>
      <c r="F2970" s="40"/>
      <c r="G2970" s="40"/>
      <c r="H2970" s="41"/>
      <c r="I2970" s="38"/>
      <c r="J2970" s="38"/>
      <c r="K2970" s="38"/>
      <c r="L2970" s="37"/>
    </row>
    <row r="2971" spans="2:12" x14ac:dyDescent="0.25">
      <c r="B2971" s="18"/>
      <c r="C2971" s="38"/>
      <c r="D2971" s="39"/>
      <c r="E2971" s="40"/>
      <c r="F2971" s="40"/>
      <c r="G2971" s="40"/>
      <c r="H2971" s="41"/>
      <c r="I2971" s="38"/>
      <c r="J2971" s="38"/>
      <c r="K2971" s="38"/>
      <c r="L2971" s="37"/>
    </row>
    <row r="2972" spans="2:12" x14ac:dyDescent="0.25">
      <c r="B2972" s="18"/>
      <c r="C2972" s="38"/>
      <c r="D2972" s="39"/>
      <c r="E2972" s="40"/>
      <c r="F2972" s="40"/>
      <c r="G2972" s="40"/>
      <c r="H2972" s="41"/>
      <c r="I2972" s="38"/>
      <c r="J2972" s="38"/>
      <c r="K2972" s="38"/>
      <c r="L2972" s="37"/>
    </row>
    <row r="2973" spans="2:12" x14ac:dyDescent="0.25">
      <c r="B2973" s="18"/>
      <c r="C2973" s="38"/>
      <c r="D2973" s="39"/>
      <c r="E2973" s="40"/>
      <c r="F2973" s="40"/>
      <c r="G2973" s="40"/>
      <c r="H2973" s="41"/>
      <c r="I2973" s="38"/>
      <c r="J2973" s="38"/>
      <c r="K2973" s="38"/>
      <c r="L2973" s="37"/>
    </row>
    <row r="2974" spans="2:12" x14ac:dyDescent="0.25">
      <c r="B2974" s="18"/>
      <c r="C2974" s="38"/>
      <c r="D2974" s="39"/>
      <c r="E2974" s="40"/>
      <c r="F2974" s="40"/>
      <c r="G2974" s="40"/>
      <c r="H2974" s="41"/>
      <c r="I2974" s="38"/>
      <c r="J2974" s="38"/>
      <c r="K2974" s="38"/>
      <c r="L2974" s="37"/>
    </row>
    <row r="2975" spans="2:12" x14ac:dyDescent="0.25">
      <c r="B2975" s="18"/>
      <c r="C2975" s="38"/>
      <c r="D2975" s="39"/>
      <c r="E2975" s="40"/>
      <c r="F2975" s="40"/>
      <c r="G2975" s="40"/>
      <c r="H2975" s="41"/>
      <c r="I2975" s="38"/>
      <c r="J2975" s="38"/>
      <c r="K2975" s="38"/>
      <c r="L2975" s="37"/>
    </row>
    <row r="2976" spans="2:12" x14ac:dyDescent="0.25">
      <c r="B2976" s="18"/>
      <c r="C2976" s="38"/>
      <c r="D2976" s="39"/>
      <c r="E2976" s="40"/>
      <c r="F2976" s="40"/>
      <c r="G2976" s="40"/>
      <c r="H2976" s="41"/>
      <c r="I2976" s="38"/>
      <c r="J2976" s="38"/>
      <c r="K2976" s="38"/>
      <c r="L2976" s="37"/>
    </row>
    <row r="2977" spans="2:12" x14ac:dyDescent="0.25">
      <c r="B2977" s="18"/>
      <c r="C2977" s="38"/>
      <c r="D2977" s="39"/>
      <c r="E2977" s="40"/>
      <c r="F2977" s="40"/>
      <c r="G2977" s="40"/>
      <c r="H2977" s="41"/>
      <c r="I2977" s="38"/>
      <c r="J2977" s="38"/>
      <c r="K2977" s="38"/>
      <c r="L2977" s="37"/>
    </row>
    <row r="2978" spans="2:12" x14ac:dyDescent="0.25">
      <c r="B2978" s="18"/>
      <c r="C2978" s="38"/>
      <c r="D2978" s="39"/>
      <c r="E2978" s="40"/>
      <c r="F2978" s="40"/>
      <c r="G2978" s="40"/>
      <c r="H2978" s="41"/>
      <c r="I2978" s="38"/>
      <c r="J2978" s="38"/>
      <c r="K2978" s="38"/>
      <c r="L2978" s="37"/>
    </row>
    <row r="2979" spans="2:12" x14ac:dyDescent="0.25">
      <c r="B2979" s="18"/>
      <c r="C2979" s="38"/>
      <c r="D2979" s="39"/>
      <c r="E2979" s="40"/>
      <c r="F2979" s="40"/>
      <c r="G2979" s="40"/>
      <c r="H2979" s="41"/>
      <c r="I2979" s="38"/>
      <c r="J2979" s="38"/>
      <c r="K2979" s="38"/>
      <c r="L2979" s="37"/>
    </row>
    <row r="2980" spans="2:12" x14ac:dyDescent="0.25">
      <c r="B2980" s="18"/>
      <c r="C2980" s="38"/>
      <c r="D2980" s="39"/>
      <c r="E2980" s="40"/>
      <c r="F2980" s="40"/>
      <c r="G2980" s="40"/>
      <c r="H2980" s="41"/>
      <c r="I2980" s="38"/>
      <c r="J2980" s="38"/>
      <c r="K2980" s="38"/>
      <c r="L2980" s="37"/>
    </row>
    <row r="2981" spans="2:12" x14ac:dyDescent="0.25">
      <c r="B2981" s="18"/>
      <c r="C2981" s="38"/>
      <c r="D2981" s="39"/>
      <c r="E2981" s="40"/>
      <c r="F2981" s="40"/>
      <c r="G2981" s="40"/>
      <c r="H2981" s="41"/>
      <c r="I2981" s="38"/>
      <c r="J2981" s="38"/>
      <c r="K2981" s="38"/>
      <c r="L2981" s="37"/>
    </row>
    <row r="2982" spans="2:12" x14ac:dyDescent="0.25">
      <c r="B2982" s="18"/>
      <c r="C2982" s="38"/>
      <c r="D2982" s="39"/>
      <c r="E2982" s="40"/>
      <c r="F2982" s="40"/>
      <c r="G2982" s="40"/>
      <c r="H2982" s="41"/>
      <c r="I2982" s="38"/>
      <c r="J2982" s="38"/>
      <c r="K2982" s="38"/>
      <c r="L2982" s="37"/>
    </row>
    <row r="2983" spans="2:12" x14ac:dyDescent="0.25">
      <c r="B2983" s="18"/>
      <c r="C2983" s="38"/>
      <c r="D2983" s="39"/>
      <c r="E2983" s="40"/>
      <c r="F2983" s="40"/>
      <c r="G2983" s="40"/>
      <c r="H2983" s="41"/>
      <c r="I2983" s="38"/>
      <c r="J2983" s="38"/>
      <c r="K2983" s="38"/>
      <c r="L2983" s="37"/>
    </row>
    <row r="2984" spans="2:12" x14ac:dyDescent="0.25">
      <c r="B2984" s="18"/>
      <c r="C2984" s="38"/>
      <c r="D2984" s="39"/>
      <c r="E2984" s="40"/>
      <c r="F2984" s="40"/>
      <c r="G2984" s="40"/>
      <c r="H2984" s="41"/>
      <c r="I2984" s="38"/>
      <c r="J2984" s="38"/>
      <c r="K2984" s="38"/>
      <c r="L2984" s="37"/>
    </row>
    <row r="2985" spans="2:12" x14ac:dyDescent="0.25">
      <c r="B2985" s="18"/>
      <c r="C2985" s="38"/>
      <c r="D2985" s="39"/>
      <c r="E2985" s="40"/>
      <c r="F2985" s="40"/>
      <c r="G2985" s="40"/>
      <c r="H2985" s="41"/>
      <c r="I2985" s="38"/>
      <c r="J2985" s="38"/>
      <c r="K2985" s="38"/>
      <c r="L2985" s="37"/>
    </row>
    <row r="2986" spans="2:12" x14ac:dyDescent="0.25">
      <c r="B2986" s="18"/>
      <c r="C2986" s="38"/>
      <c r="D2986" s="39"/>
      <c r="E2986" s="40"/>
      <c r="F2986" s="40"/>
      <c r="G2986" s="40"/>
      <c r="H2986" s="41"/>
      <c r="I2986" s="38"/>
      <c r="J2986" s="38"/>
      <c r="K2986" s="38"/>
      <c r="L2986" s="37"/>
    </row>
    <row r="2987" spans="2:12" x14ac:dyDescent="0.25">
      <c r="B2987" s="18"/>
      <c r="C2987" s="38"/>
      <c r="D2987" s="39"/>
      <c r="E2987" s="40"/>
      <c r="F2987" s="40"/>
      <c r="G2987" s="40"/>
      <c r="H2987" s="41"/>
      <c r="I2987" s="38"/>
      <c r="J2987" s="38"/>
      <c r="K2987" s="38"/>
      <c r="L2987" s="37"/>
    </row>
    <row r="2988" spans="2:12" x14ac:dyDescent="0.25">
      <c r="B2988" s="18"/>
      <c r="C2988" s="38"/>
      <c r="D2988" s="39"/>
      <c r="E2988" s="40"/>
      <c r="F2988" s="40"/>
      <c r="G2988" s="40"/>
      <c r="H2988" s="41"/>
      <c r="I2988" s="38"/>
      <c r="J2988" s="38"/>
      <c r="K2988" s="38"/>
      <c r="L2988" s="37"/>
    </row>
    <row r="2989" spans="2:12" x14ac:dyDescent="0.25">
      <c r="B2989" s="18"/>
      <c r="C2989" s="38"/>
      <c r="D2989" s="39"/>
      <c r="E2989" s="40"/>
      <c r="F2989" s="40"/>
      <c r="G2989" s="40"/>
      <c r="H2989" s="41"/>
      <c r="I2989" s="38"/>
      <c r="J2989" s="38"/>
      <c r="K2989" s="38"/>
      <c r="L2989" s="37"/>
    </row>
    <row r="2990" spans="2:12" x14ac:dyDescent="0.25">
      <c r="B2990" s="18"/>
      <c r="C2990" s="38"/>
      <c r="D2990" s="39"/>
      <c r="E2990" s="40"/>
      <c r="F2990" s="40"/>
      <c r="G2990" s="40"/>
      <c r="H2990" s="41"/>
      <c r="I2990" s="38"/>
      <c r="J2990" s="38"/>
      <c r="K2990" s="38"/>
      <c r="L2990" s="37"/>
    </row>
    <row r="2991" spans="2:12" x14ac:dyDescent="0.25">
      <c r="B2991" s="18"/>
      <c r="C2991" s="38"/>
      <c r="D2991" s="39"/>
      <c r="E2991" s="40"/>
      <c r="F2991" s="40"/>
      <c r="G2991" s="40"/>
      <c r="H2991" s="41"/>
      <c r="I2991" s="38"/>
      <c r="J2991" s="38"/>
      <c r="K2991" s="38"/>
      <c r="L2991" s="37"/>
    </row>
    <row r="2992" spans="2:12" x14ac:dyDescent="0.25">
      <c r="B2992" s="18"/>
      <c r="C2992" s="38"/>
      <c r="D2992" s="39"/>
      <c r="E2992" s="40"/>
      <c r="F2992" s="40"/>
      <c r="G2992" s="40"/>
      <c r="H2992" s="41"/>
      <c r="I2992" s="38"/>
      <c r="J2992" s="38"/>
      <c r="K2992" s="38"/>
      <c r="L2992" s="37"/>
    </row>
    <row r="2993" spans="2:12" x14ac:dyDescent="0.25">
      <c r="B2993" s="18"/>
      <c r="C2993" s="38"/>
      <c r="D2993" s="39"/>
      <c r="E2993" s="40"/>
      <c r="F2993" s="40"/>
      <c r="G2993" s="40"/>
      <c r="H2993" s="41"/>
      <c r="I2993" s="38"/>
      <c r="J2993" s="38"/>
      <c r="K2993" s="38"/>
      <c r="L2993" s="37"/>
    </row>
    <row r="2994" spans="2:12" x14ac:dyDescent="0.25">
      <c r="B2994" s="18"/>
      <c r="C2994" s="38"/>
      <c r="D2994" s="39"/>
      <c r="E2994" s="40"/>
      <c r="F2994" s="40"/>
      <c r="G2994" s="40"/>
      <c r="H2994" s="41"/>
      <c r="I2994" s="38"/>
      <c r="J2994" s="38"/>
      <c r="K2994" s="38"/>
      <c r="L2994" s="37"/>
    </row>
    <row r="2995" spans="2:12" x14ac:dyDescent="0.25">
      <c r="B2995" s="18"/>
      <c r="C2995" s="38"/>
      <c r="D2995" s="39"/>
      <c r="E2995" s="40"/>
      <c r="F2995" s="40"/>
      <c r="G2995" s="40"/>
      <c r="H2995" s="41"/>
      <c r="I2995" s="38"/>
      <c r="J2995" s="38"/>
      <c r="K2995" s="38"/>
      <c r="L2995" s="37"/>
    </row>
    <row r="2996" spans="2:12" x14ac:dyDescent="0.25">
      <c r="B2996" s="18"/>
      <c r="C2996" s="38"/>
      <c r="D2996" s="39"/>
      <c r="E2996" s="40"/>
      <c r="F2996" s="40"/>
      <c r="G2996" s="40"/>
      <c r="H2996" s="41"/>
      <c r="I2996" s="38"/>
      <c r="J2996" s="38"/>
      <c r="K2996" s="38"/>
      <c r="L2996" s="37"/>
    </row>
    <row r="2997" spans="2:12" x14ac:dyDescent="0.25">
      <c r="B2997" s="18"/>
      <c r="C2997" s="38"/>
      <c r="D2997" s="39"/>
      <c r="E2997" s="40"/>
      <c r="F2997" s="40"/>
      <c r="G2997" s="40"/>
      <c r="H2997" s="41"/>
      <c r="I2997" s="38"/>
      <c r="J2997" s="38"/>
      <c r="K2997" s="38"/>
      <c r="L2997" s="37"/>
    </row>
    <row r="2998" spans="2:12" x14ac:dyDescent="0.25">
      <c r="B2998" s="18"/>
      <c r="C2998" s="38"/>
      <c r="D2998" s="39"/>
      <c r="E2998" s="40"/>
      <c r="F2998" s="40"/>
      <c r="G2998" s="40"/>
      <c r="H2998" s="41"/>
      <c r="I2998" s="38"/>
      <c r="J2998" s="38"/>
      <c r="K2998" s="38"/>
      <c r="L2998" s="37"/>
    </row>
    <row r="2999" spans="2:12" x14ac:dyDescent="0.25">
      <c r="B2999" s="18"/>
      <c r="C2999" s="38"/>
      <c r="D2999" s="39"/>
      <c r="E2999" s="40"/>
      <c r="F2999" s="40"/>
      <c r="G2999" s="40"/>
      <c r="H2999" s="41"/>
      <c r="I2999" s="38"/>
      <c r="J2999" s="38"/>
      <c r="K2999" s="38"/>
      <c r="L2999" s="37"/>
    </row>
    <row r="3000" spans="2:12" x14ac:dyDescent="0.25">
      <c r="B3000" s="18"/>
      <c r="C3000" s="38"/>
      <c r="D3000" s="39"/>
      <c r="E3000" s="40"/>
      <c r="F3000" s="40"/>
      <c r="G3000" s="40"/>
      <c r="H3000" s="41"/>
      <c r="I3000" s="38"/>
      <c r="J3000" s="38"/>
      <c r="K3000" s="38"/>
      <c r="L3000" s="37"/>
    </row>
    <row r="3001" spans="2:12" x14ac:dyDescent="0.25">
      <c r="B3001" s="18"/>
      <c r="C3001" s="38"/>
      <c r="D3001" s="39"/>
      <c r="E3001" s="40"/>
      <c r="F3001" s="40"/>
      <c r="G3001" s="40"/>
      <c r="H3001" s="41"/>
      <c r="I3001" s="38"/>
      <c r="J3001" s="38"/>
      <c r="K3001" s="38"/>
      <c r="L3001" s="37"/>
    </row>
    <row r="3002" spans="2:12" x14ac:dyDescent="0.25">
      <c r="B3002" s="18"/>
      <c r="C3002" s="38"/>
      <c r="D3002" s="39"/>
      <c r="E3002" s="40"/>
      <c r="F3002" s="40"/>
      <c r="G3002" s="40"/>
      <c r="H3002" s="41"/>
      <c r="I3002" s="38"/>
      <c r="J3002" s="38"/>
      <c r="K3002" s="38"/>
      <c r="L3002" s="37"/>
    </row>
    <row r="3003" spans="2:12" x14ac:dyDescent="0.25">
      <c r="B3003" s="18"/>
      <c r="C3003" s="38"/>
      <c r="D3003" s="39"/>
      <c r="E3003" s="40"/>
      <c r="F3003" s="40"/>
      <c r="G3003" s="40"/>
      <c r="H3003" s="41"/>
      <c r="I3003" s="38"/>
      <c r="J3003" s="38"/>
      <c r="K3003" s="38"/>
      <c r="L3003" s="37"/>
    </row>
    <row r="3004" spans="2:12" x14ac:dyDescent="0.25">
      <c r="B3004" s="18"/>
      <c r="C3004" s="38"/>
      <c r="D3004" s="39"/>
      <c r="E3004" s="40"/>
      <c r="F3004" s="40"/>
      <c r="G3004" s="40"/>
      <c r="H3004" s="41"/>
      <c r="I3004" s="38"/>
      <c r="J3004" s="38"/>
      <c r="K3004" s="38"/>
      <c r="L3004" s="37"/>
    </row>
    <row r="3005" spans="2:12" x14ac:dyDescent="0.25">
      <c r="B3005" s="42" t="s">
        <v>27</v>
      </c>
      <c r="C3005" s="42" t="s">
        <v>26</v>
      </c>
      <c r="D3005" s="42" t="s">
        <v>26</v>
      </c>
      <c r="E3005" s="42" t="s">
        <v>26</v>
      </c>
      <c r="F3005" s="42" t="s">
        <v>26</v>
      </c>
      <c r="G3005" s="42" t="s">
        <v>26</v>
      </c>
      <c r="H3005" s="42" t="s">
        <v>26</v>
      </c>
      <c r="I3005" s="42" t="s">
        <v>26</v>
      </c>
      <c r="J3005" s="42" t="s">
        <v>26</v>
      </c>
      <c r="K3005" s="42" t="s">
        <v>26</v>
      </c>
      <c r="L3005" s="42" t="s">
        <v>26</v>
      </c>
    </row>
  </sheetData>
  <sheetProtection algorithmName="SHA-512" hashValue="26XDOadQpHoAnmgD5S4OCLljsYKPbndI7QlQjo1jitXgYg1L+ip6/q+TQY1nPbMGifegORK4XsysqWyuL9UUkw==" saltValue="odkfvasLmAkDomYI+HwRVQ==" spinCount="100000" sheet="1" objects="1" scenarios="1" formatCells="0" formatColumns="0" formatRows="0" selectLockedCells="1"/>
  <mergeCells count="1">
    <mergeCell ref="B3:E3"/>
  </mergeCells>
  <dataValidations disablePrompts="1" count="2">
    <dataValidation type="custom" allowBlank="1" showInputMessage="1" showErrorMessage="1" sqref="D5" xr:uid="{2E34B417-A308-4F4E-BD3E-AC6451FF41D3}">
      <formula1>AND(ISNUMBER(D4), ISNUMBER(D5), D4&lt;&gt;"", D5&gt;=D4)</formula1>
    </dataValidation>
    <dataValidation type="date" allowBlank="1" showInputMessage="1" showErrorMessage="1" sqref="D4:E4" xr:uid="{D0238895-B29F-453F-B02D-1EC409B91FCD}">
      <formula1>36526</formula1>
      <formula2>73415</formula2>
    </dataValidation>
  </dataValidations>
  <pageMargins left="0.7" right="0.7" top="0.75" bottom="0.75" header="0.3" footer="0.3"/>
  <pageSetup paperSize="9" scale="73" fitToHeight="0" orientation="landscape" r:id="rId1"/>
  <headerFooter>
    <oddHeader>&amp;C&amp;B&amp;14Molibety Center - Registres des Dépenses en Espèce Enregistrées entre le 03 March 2026 et le 27 March 2026</oddHeader>
    <oddFooter>&amp;LImprimé le 27 March 2026 à 09:43&amp;RPage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locked="0" defaultSize="0" print="0" autoFill="0" autoPict="0" macro="[0]!AdjustFilteredRowHeightAndColumnWidthDepenses">
                <anchor moveWithCells="1" sizeWithCells="1">
                  <from>
                    <xdr:col>5</xdr:col>
                    <xdr:colOff>180975</xdr:colOff>
                    <xdr:row>1</xdr:row>
                    <xdr:rowOff>133350</xdr:rowOff>
                  </from>
                  <to>
                    <xdr:col>5</xdr:col>
                    <xdr:colOff>1181100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PrintFilteredTableDepenses">
                <anchor moveWithCells="1" sizeWithCells="1">
                  <from>
                    <xdr:col>5</xdr:col>
                    <xdr:colOff>171450</xdr:colOff>
                    <xdr:row>4</xdr:row>
                    <xdr:rowOff>123825</xdr:rowOff>
                  </from>
                  <to>
                    <xdr:col>5</xdr:col>
                    <xdr:colOff>1171575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A9D89D5-487C-4157-A477-DE196EED14B6}">
          <x14:formula1>
            <xm:f>Listes!$B$26:$B$27</xm:f>
          </x14:formula1>
          <xm:sqref>D6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0B719-F345-4858-B634-296F774FA29D}">
  <sheetPr codeName="Sheet1"/>
  <dimension ref="B3:H55"/>
  <sheetViews>
    <sheetView showGridLines="0" workbookViewId="0">
      <selection activeCell="J29" sqref="J29"/>
    </sheetView>
  </sheetViews>
  <sheetFormatPr baseColWidth="10" defaultColWidth="9.140625" defaultRowHeight="15" x14ac:dyDescent="0.25"/>
  <cols>
    <col min="2" max="2" width="19.7109375" bestFit="1" customWidth="1"/>
    <col min="3" max="3" width="18" bestFit="1" customWidth="1"/>
    <col min="4" max="4" width="12.85546875" bestFit="1" customWidth="1"/>
    <col min="5" max="5" width="7.42578125" bestFit="1" customWidth="1"/>
    <col min="7" max="7" width="13.5703125" customWidth="1"/>
  </cols>
  <sheetData>
    <row r="3" spans="2:8" ht="15.75" thickBot="1" x14ac:dyDescent="0.3">
      <c r="B3" s="61" t="s">
        <v>20</v>
      </c>
      <c r="C3" s="61" t="s">
        <v>17</v>
      </c>
      <c r="D3" s="62" t="s">
        <v>13</v>
      </c>
      <c r="E3" s="63" t="s">
        <v>5</v>
      </c>
      <c r="F3" s="61" t="s">
        <v>4</v>
      </c>
      <c r="G3" s="63" t="s">
        <v>14</v>
      </c>
      <c r="H3" s="63"/>
    </row>
    <row r="4" spans="2:8" x14ac:dyDescent="0.25">
      <c r="B4" s="64" t="s">
        <v>103</v>
      </c>
      <c r="C4" s="65" t="s">
        <v>102</v>
      </c>
      <c r="D4" s="65" t="s">
        <v>0</v>
      </c>
      <c r="E4" s="65" t="s">
        <v>22</v>
      </c>
      <c r="F4" s="66">
        <v>2</v>
      </c>
      <c r="G4" s="67" t="s">
        <v>16</v>
      </c>
      <c r="H4" s="67"/>
    </row>
    <row r="5" spans="2:8" x14ac:dyDescent="0.25">
      <c r="B5" s="68" t="s">
        <v>104</v>
      </c>
      <c r="C5" s="69" t="s">
        <v>102</v>
      </c>
      <c r="D5" s="69" t="s">
        <v>0</v>
      </c>
      <c r="E5" s="69" t="s">
        <v>22</v>
      </c>
      <c r="F5" s="70">
        <v>2</v>
      </c>
      <c r="G5" s="71" t="s">
        <v>16</v>
      </c>
      <c r="H5" s="71"/>
    </row>
    <row r="6" spans="2:8" x14ac:dyDescent="0.25">
      <c r="B6" s="68" t="s">
        <v>105</v>
      </c>
      <c r="C6" s="69" t="s">
        <v>102</v>
      </c>
      <c r="D6" s="69" t="s">
        <v>0</v>
      </c>
      <c r="E6" s="69" t="s">
        <v>22</v>
      </c>
      <c r="F6" s="70">
        <v>2</v>
      </c>
      <c r="G6" s="71" t="s">
        <v>16</v>
      </c>
      <c r="H6" s="71"/>
    </row>
    <row r="7" spans="2:8" x14ac:dyDescent="0.25">
      <c r="B7" s="68" t="s">
        <v>106</v>
      </c>
      <c r="C7" s="69" t="s">
        <v>102</v>
      </c>
      <c r="D7" s="69" t="s">
        <v>0</v>
      </c>
      <c r="E7" s="69" t="s">
        <v>22</v>
      </c>
      <c r="F7" s="70">
        <v>2</v>
      </c>
      <c r="G7" s="71" t="s">
        <v>16</v>
      </c>
      <c r="H7" s="71"/>
    </row>
    <row r="8" spans="2:8" x14ac:dyDescent="0.25">
      <c r="B8" s="68" t="s">
        <v>107</v>
      </c>
      <c r="C8" s="69" t="s">
        <v>102</v>
      </c>
      <c r="D8" s="69" t="s">
        <v>0</v>
      </c>
      <c r="E8" s="69" t="s">
        <v>22</v>
      </c>
      <c r="F8" s="70">
        <v>2</v>
      </c>
      <c r="G8" s="71" t="s">
        <v>16</v>
      </c>
      <c r="H8" s="71"/>
    </row>
    <row r="9" spans="2:8" x14ac:dyDescent="0.25">
      <c r="B9" s="68" t="s">
        <v>108</v>
      </c>
      <c r="C9" s="69" t="s">
        <v>102</v>
      </c>
      <c r="D9" s="69" t="s">
        <v>0</v>
      </c>
      <c r="E9" s="69" t="s">
        <v>22</v>
      </c>
      <c r="F9" s="70">
        <v>2</v>
      </c>
      <c r="G9" s="71" t="s">
        <v>16</v>
      </c>
      <c r="H9" s="71"/>
    </row>
    <row r="10" spans="2:8" x14ac:dyDescent="0.25">
      <c r="B10" s="68" t="s">
        <v>109</v>
      </c>
      <c r="C10" s="69" t="s">
        <v>102</v>
      </c>
      <c r="D10" s="69" t="s">
        <v>0</v>
      </c>
      <c r="E10" s="69" t="s">
        <v>22</v>
      </c>
      <c r="F10" s="70">
        <v>2</v>
      </c>
      <c r="G10" s="71" t="s">
        <v>16</v>
      </c>
      <c r="H10" s="71"/>
    </row>
    <row r="11" spans="2:8" x14ac:dyDescent="0.25">
      <c r="B11" s="68" t="s">
        <v>110</v>
      </c>
      <c r="C11" s="69" t="s">
        <v>102</v>
      </c>
      <c r="D11" s="69" t="s">
        <v>0</v>
      </c>
      <c r="E11" s="69" t="s">
        <v>22</v>
      </c>
      <c r="F11" s="70">
        <v>2</v>
      </c>
      <c r="G11" s="71" t="s">
        <v>16</v>
      </c>
      <c r="H11" s="71"/>
    </row>
    <row r="12" spans="2:8" x14ac:dyDescent="0.25">
      <c r="B12" s="68" t="s">
        <v>111</v>
      </c>
      <c r="C12" s="69" t="s">
        <v>102</v>
      </c>
      <c r="D12" s="69" t="s">
        <v>0</v>
      </c>
      <c r="E12" s="69" t="s">
        <v>22</v>
      </c>
      <c r="F12" s="70">
        <v>2</v>
      </c>
      <c r="G12" s="71" t="s">
        <v>16</v>
      </c>
      <c r="H12" s="71"/>
    </row>
    <row r="13" spans="2:8" x14ac:dyDescent="0.25">
      <c r="B13" s="68" t="s">
        <v>112</v>
      </c>
      <c r="C13" s="69" t="s">
        <v>102</v>
      </c>
      <c r="D13" s="69" t="s">
        <v>0</v>
      </c>
      <c r="E13" s="69" t="s">
        <v>22</v>
      </c>
      <c r="F13" s="70">
        <v>2</v>
      </c>
      <c r="G13" s="71" t="s">
        <v>16</v>
      </c>
      <c r="H13" s="71"/>
    </row>
    <row r="14" spans="2:8" x14ac:dyDescent="0.25">
      <c r="B14" s="68" t="s">
        <v>113</v>
      </c>
      <c r="C14" s="69" t="s">
        <v>102</v>
      </c>
      <c r="D14" s="69" t="s">
        <v>0</v>
      </c>
      <c r="E14" s="69" t="s">
        <v>22</v>
      </c>
      <c r="F14" s="70">
        <v>2</v>
      </c>
      <c r="G14" s="71" t="s">
        <v>16</v>
      </c>
      <c r="H14" s="71"/>
    </row>
    <row r="15" spans="2:8" x14ac:dyDescent="0.25">
      <c r="B15" s="68" t="s">
        <v>114</v>
      </c>
      <c r="C15" s="69" t="s">
        <v>102</v>
      </c>
      <c r="D15" s="69" t="s">
        <v>0</v>
      </c>
      <c r="E15" s="69" t="s">
        <v>22</v>
      </c>
      <c r="F15" s="70">
        <v>2</v>
      </c>
      <c r="G15" s="71" t="s">
        <v>16</v>
      </c>
      <c r="H15" s="71"/>
    </row>
    <row r="16" spans="2:8" x14ac:dyDescent="0.25">
      <c r="B16" s="68" t="s">
        <v>115</v>
      </c>
      <c r="C16" s="69" t="s">
        <v>102</v>
      </c>
      <c r="D16" s="69" t="s">
        <v>0</v>
      </c>
      <c r="E16" s="69" t="s">
        <v>22</v>
      </c>
      <c r="F16" s="70">
        <v>2</v>
      </c>
      <c r="G16" s="71" t="s">
        <v>16</v>
      </c>
      <c r="H16" s="71"/>
    </row>
    <row r="17" spans="2:8" x14ac:dyDescent="0.25">
      <c r="B17" s="68" t="s">
        <v>116</v>
      </c>
      <c r="C17" s="69" t="s">
        <v>102</v>
      </c>
      <c r="D17" s="69" t="s">
        <v>0</v>
      </c>
      <c r="E17" s="69" t="s">
        <v>22</v>
      </c>
      <c r="F17" s="70">
        <v>2</v>
      </c>
      <c r="G17" s="71" t="s">
        <v>16</v>
      </c>
      <c r="H17" s="71"/>
    </row>
    <row r="18" spans="2:8" x14ac:dyDescent="0.25">
      <c r="B18" s="68" t="s">
        <v>117</v>
      </c>
      <c r="C18" s="69" t="s">
        <v>102</v>
      </c>
      <c r="D18" s="69" t="s">
        <v>0</v>
      </c>
      <c r="E18" s="69" t="s">
        <v>22</v>
      </c>
      <c r="F18" s="70">
        <v>2</v>
      </c>
      <c r="G18" s="71" t="s">
        <v>16</v>
      </c>
      <c r="H18" s="71"/>
    </row>
    <row r="19" spans="2:8" x14ac:dyDescent="0.25">
      <c r="B19" s="68" t="s">
        <v>118</v>
      </c>
      <c r="C19" s="69" t="s">
        <v>102</v>
      </c>
      <c r="D19" s="69" t="s">
        <v>0</v>
      </c>
      <c r="E19" s="69" t="s">
        <v>22</v>
      </c>
      <c r="F19" s="70">
        <v>2</v>
      </c>
      <c r="G19" s="71" t="s">
        <v>16</v>
      </c>
      <c r="H19" s="71"/>
    </row>
    <row r="20" spans="2:8" x14ac:dyDescent="0.25">
      <c r="B20" s="68" t="s">
        <v>119</v>
      </c>
      <c r="C20" s="69" t="s">
        <v>102</v>
      </c>
      <c r="D20" s="69" t="s">
        <v>0</v>
      </c>
      <c r="E20" s="69" t="s">
        <v>22</v>
      </c>
      <c r="F20" s="70">
        <v>2</v>
      </c>
      <c r="G20" s="71" t="s">
        <v>16</v>
      </c>
      <c r="H20" s="71"/>
    </row>
    <row r="21" spans="2:8" x14ac:dyDescent="0.25">
      <c r="B21" s="68" t="s">
        <v>120</v>
      </c>
      <c r="C21" s="69" t="s">
        <v>102</v>
      </c>
      <c r="D21" s="69" t="s">
        <v>0</v>
      </c>
      <c r="E21" s="69" t="s">
        <v>22</v>
      </c>
      <c r="F21" s="70">
        <v>2</v>
      </c>
      <c r="G21" s="71" t="s">
        <v>16</v>
      </c>
      <c r="H21" s="71"/>
    </row>
    <row r="22" spans="2:8" x14ac:dyDescent="0.25">
      <c r="B22" s="68" t="s">
        <v>121</v>
      </c>
      <c r="C22" s="69" t="s">
        <v>102</v>
      </c>
      <c r="D22" s="69" t="s">
        <v>0</v>
      </c>
      <c r="E22" s="69" t="s">
        <v>22</v>
      </c>
      <c r="F22" s="70">
        <v>2</v>
      </c>
      <c r="G22" s="71" t="s">
        <v>16</v>
      </c>
      <c r="H22" s="71"/>
    </row>
    <row r="23" spans="2:8" x14ac:dyDescent="0.25">
      <c r="B23" s="68" t="s">
        <v>122</v>
      </c>
      <c r="C23" s="69" t="s">
        <v>102</v>
      </c>
      <c r="D23" s="69" t="s">
        <v>0</v>
      </c>
      <c r="E23" s="69" t="s">
        <v>22</v>
      </c>
      <c r="F23" s="70">
        <v>2</v>
      </c>
      <c r="G23" s="71" t="s">
        <v>16</v>
      </c>
      <c r="H23" s="71"/>
    </row>
    <row r="24" spans="2:8" x14ac:dyDescent="0.25">
      <c r="B24" s="68" t="s">
        <v>123</v>
      </c>
      <c r="C24" s="69" t="s">
        <v>102</v>
      </c>
      <c r="D24" s="69" t="s">
        <v>0</v>
      </c>
      <c r="E24" s="69" t="s">
        <v>22</v>
      </c>
      <c r="F24" s="70">
        <v>2</v>
      </c>
      <c r="G24" s="71" t="s">
        <v>16</v>
      </c>
      <c r="H24" s="71"/>
    </row>
    <row r="25" spans="2:8" x14ac:dyDescent="0.25">
      <c r="B25" s="68" t="s">
        <v>124</v>
      </c>
      <c r="C25" s="69" t="s">
        <v>102</v>
      </c>
      <c r="D25" s="69" t="s">
        <v>0</v>
      </c>
      <c r="E25" s="69" t="s">
        <v>22</v>
      </c>
      <c r="F25" s="70">
        <v>2</v>
      </c>
      <c r="G25" s="71" t="s">
        <v>16</v>
      </c>
      <c r="H25" s="71"/>
    </row>
    <row r="26" spans="2:8" x14ac:dyDescent="0.25">
      <c r="B26" s="68" t="s">
        <v>125</v>
      </c>
      <c r="C26" s="69" t="s">
        <v>102</v>
      </c>
      <c r="D26" s="69" t="s">
        <v>0</v>
      </c>
      <c r="E26" s="69" t="s">
        <v>22</v>
      </c>
      <c r="F26" s="70">
        <v>2</v>
      </c>
      <c r="G26" s="71" t="s">
        <v>16</v>
      </c>
      <c r="H26" s="71"/>
    </row>
    <row r="27" spans="2:8" x14ac:dyDescent="0.25">
      <c r="B27" s="68" t="s">
        <v>126</v>
      </c>
      <c r="C27" s="69" t="s">
        <v>102</v>
      </c>
      <c r="D27" s="69" t="s">
        <v>0</v>
      </c>
      <c r="E27" s="69" t="s">
        <v>22</v>
      </c>
      <c r="F27" s="70">
        <v>2</v>
      </c>
      <c r="G27" s="71" t="s">
        <v>16</v>
      </c>
      <c r="H27" s="71"/>
    </row>
    <row r="28" spans="2:8" x14ac:dyDescent="0.25">
      <c r="B28" s="68" t="s">
        <v>409</v>
      </c>
      <c r="C28" s="69" t="s">
        <v>102</v>
      </c>
      <c r="D28" s="69" t="s">
        <v>0</v>
      </c>
      <c r="E28" s="69" t="s">
        <v>22</v>
      </c>
      <c r="F28" s="70">
        <v>2</v>
      </c>
      <c r="G28" s="71" t="s">
        <v>16</v>
      </c>
      <c r="H28" s="71"/>
    </row>
    <row r="29" spans="2:8" x14ac:dyDescent="0.25">
      <c r="B29" s="68" t="s">
        <v>128</v>
      </c>
      <c r="C29" s="69" t="s">
        <v>102</v>
      </c>
      <c r="D29" s="69" t="s">
        <v>21</v>
      </c>
      <c r="E29" s="69" t="s">
        <v>22</v>
      </c>
      <c r="F29" s="70" t="s">
        <v>6</v>
      </c>
      <c r="G29" s="71" t="s">
        <v>15</v>
      </c>
      <c r="H29" s="71"/>
    </row>
    <row r="30" spans="2:8" x14ac:dyDescent="0.25">
      <c r="B30" s="68" t="s">
        <v>132</v>
      </c>
      <c r="C30" s="69" t="s">
        <v>102</v>
      </c>
      <c r="D30" s="69" t="s">
        <v>21</v>
      </c>
      <c r="E30" s="69" t="s">
        <v>22</v>
      </c>
      <c r="F30" s="70" t="s">
        <v>6</v>
      </c>
      <c r="G30" s="71" t="s">
        <v>15</v>
      </c>
      <c r="H30" s="71"/>
    </row>
    <row r="31" spans="2:8" x14ac:dyDescent="0.25">
      <c r="B31" s="68" t="s">
        <v>127</v>
      </c>
      <c r="C31" s="69" t="s">
        <v>102</v>
      </c>
      <c r="D31" s="69" t="s">
        <v>21</v>
      </c>
      <c r="E31" s="69" t="s">
        <v>22</v>
      </c>
      <c r="F31" s="70" t="s">
        <v>6</v>
      </c>
      <c r="G31" s="71" t="s">
        <v>15</v>
      </c>
      <c r="H31" s="71"/>
    </row>
    <row r="32" spans="2:8" x14ac:dyDescent="0.25">
      <c r="B32" s="68" t="s">
        <v>129</v>
      </c>
      <c r="C32" s="69" t="s">
        <v>102</v>
      </c>
      <c r="D32" s="69" t="s">
        <v>21</v>
      </c>
      <c r="E32" s="69" t="s">
        <v>22</v>
      </c>
      <c r="F32" s="70" t="s">
        <v>6</v>
      </c>
      <c r="G32" s="71" t="s">
        <v>15</v>
      </c>
      <c r="H32" s="71"/>
    </row>
    <row r="33" spans="2:8" x14ac:dyDescent="0.25">
      <c r="B33" s="68" t="s">
        <v>131</v>
      </c>
      <c r="C33" s="69" t="s">
        <v>102</v>
      </c>
      <c r="D33" s="69" t="s">
        <v>21</v>
      </c>
      <c r="E33" s="69" t="s">
        <v>22</v>
      </c>
      <c r="F33" s="70" t="s">
        <v>6</v>
      </c>
      <c r="G33" s="71" t="s">
        <v>15</v>
      </c>
      <c r="H33" s="71"/>
    </row>
    <row r="34" spans="2:8" x14ac:dyDescent="0.25">
      <c r="B34" s="68" t="s">
        <v>133</v>
      </c>
      <c r="C34" s="69" t="s">
        <v>102</v>
      </c>
      <c r="D34" s="69" t="s">
        <v>21</v>
      </c>
      <c r="E34" s="69" t="s">
        <v>22</v>
      </c>
      <c r="F34" s="70">
        <v>1</v>
      </c>
      <c r="G34" s="71" t="s">
        <v>15</v>
      </c>
      <c r="H34" s="71"/>
    </row>
    <row r="35" spans="2:8" x14ac:dyDescent="0.25">
      <c r="B35" s="68" t="s">
        <v>130</v>
      </c>
      <c r="C35" s="69" t="s">
        <v>102</v>
      </c>
      <c r="D35" s="69" t="s">
        <v>21</v>
      </c>
      <c r="E35" s="69" t="s">
        <v>22</v>
      </c>
      <c r="F35" s="70" t="s">
        <v>6</v>
      </c>
      <c r="G35" s="71" t="s">
        <v>15</v>
      </c>
      <c r="H35" s="71"/>
    </row>
    <row r="36" spans="2:8" x14ac:dyDescent="0.25">
      <c r="B36" s="68" t="s">
        <v>329</v>
      </c>
      <c r="C36" s="69" t="s">
        <v>102</v>
      </c>
      <c r="D36" s="69" t="s">
        <v>21</v>
      </c>
      <c r="E36" s="69" t="s">
        <v>22</v>
      </c>
      <c r="F36" s="70" t="s">
        <v>6</v>
      </c>
      <c r="G36" s="71" t="s">
        <v>15</v>
      </c>
      <c r="H36" s="71"/>
    </row>
    <row r="37" spans="2:8" x14ac:dyDescent="0.25">
      <c r="B37" s="68" t="s">
        <v>328</v>
      </c>
      <c r="C37" s="69" t="s">
        <v>102</v>
      </c>
      <c r="D37" s="69" t="s">
        <v>21</v>
      </c>
      <c r="E37" s="69" t="s">
        <v>22</v>
      </c>
      <c r="F37" s="70" t="s">
        <v>6</v>
      </c>
      <c r="G37" s="71" t="s">
        <v>15</v>
      </c>
      <c r="H37" s="71"/>
    </row>
    <row r="38" spans="2:8" x14ac:dyDescent="0.25">
      <c r="B38" s="68" t="s">
        <v>404</v>
      </c>
      <c r="C38" s="69" t="s">
        <v>102</v>
      </c>
      <c r="D38" s="69" t="s">
        <v>21</v>
      </c>
      <c r="E38" s="69" t="s">
        <v>22</v>
      </c>
      <c r="F38" s="70" t="s">
        <v>6</v>
      </c>
      <c r="G38" s="71" t="s">
        <v>15</v>
      </c>
      <c r="H38" s="71"/>
    </row>
    <row r="39" spans="2:8" x14ac:dyDescent="0.25">
      <c r="B39" s="68" t="s">
        <v>405</v>
      </c>
      <c r="C39" s="69" t="s">
        <v>102</v>
      </c>
      <c r="D39" s="69" t="s">
        <v>21</v>
      </c>
      <c r="E39" s="69" t="s">
        <v>22</v>
      </c>
      <c r="F39" s="70">
        <v>1</v>
      </c>
      <c r="G39" s="71" t="s">
        <v>15</v>
      </c>
      <c r="H39" s="71"/>
    </row>
    <row r="40" spans="2:8" x14ac:dyDescent="0.25">
      <c r="B40" s="68" t="s">
        <v>519</v>
      </c>
      <c r="C40" s="69" t="s">
        <v>102</v>
      </c>
      <c r="D40" s="69" t="s">
        <v>21</v>
      </c>
      <c r="E40" s="69" t="s">
        <v>22</v>
      </c>
      <c r="F40" s="70">
        <v>1</v>
      </c>
      <c r="G40" s="71" t="s">
        <v>15</v>
      </c>
      <c r="H40" s="71"/>
    </row>
    <row r="41" spans="2:8" x14ac:dyDescent="0.25">
      <c r="B41" s="68"/>
      <c r="C41" s="69"/>
      <c r="D41" s="69"/>
      <c r="E41" s="69"/>
      <c r="F41" s="70"/>
      <c r="G41" s="71"/>
      <c r="H41" s="71"/>
    </row>
    <row r="42" spans="2:8" x14ac:dyDescent="0.25">
      <c r="B42" s="68"/>
      <c r="C42" s="69"/>
      <c r="D42" s="69"/>
      <c r="E42" s="69"/>
      <c r="F42" s="70"/>
      <c r="G42" s="71"/>
      <c r="H42" s="71"/>
    </row>
    <row r="43" spans="2:8" x14ac:dyDescent="0.25">
      <c r="B43" s="68"/>
      <c r="C43" s="69"/>
      <c r="D43" s="69"/>
      <c r="E43" s="69"/>
      <c r="F43" s="70"/>
      <c r="G43" s="71"/>
      <c r="H43" s="71"/>
    </row>
    <row r="44" spans="2:8" x14ac:dyDescent="0.25">
      <c r="B44" s="68"/>
      <c r="C44" s="69"/>
      <c r="D44" s="69"/>
      <c r="E44" s="69"/>
      <c r="F44" s="70"/>
      <c r="G44" s="71"/>
      <c r="H44" s="71"/>
    </row>
    <row r="45" spans="2:8" x14ac:dyDescent="0.25">
      <c r="B45" s="68"/>
      <c r="C45" s="69"/>
      <c r="D45" s="69"/>
      <c r="E45" s="69"/>
      <c r="F45" s="70"/>
      <c r="G45" s="71"/>
      <c r="H45" s="71"/>
    </row>
    <row r="46" spans="2:8" x14ac:dyDescent="0.25">
      <c r="B46" s="68"/>
      <c r="C46" s="69"/>
      <c r="D46" s="69"/>
      <c r="E46" s="69"/>
      <c r="F46" s="70"/>
      <c r="G46" s="71"/>
      <c r="H46" s="71"/>
    </row>
    <row r="47" spans="2:8" x14ac:dyDescent="0.25">
      <c r="B47" s="68"/>
      <c r="C47" s="69"/>
      <c r="D47" s="69"/>
      <c r="E47" s="69"/>
      <c r="F47" s="70"/>
      <c r="G47" s="71"/>
      <c r="H47" s="71"/>
    </row>
    <row r="48" spans="2:8" x14ac:dyDescent="0.25">
      <c r="B48" s="68"/>
      <c r="C48" s="69"/>
      <c r="D48" s="69"/>
      <c r="E48" s="69"/>
      <c r="F48" s="70"/>
      <c r="G48" s="71"/>
      <c r="H48" s="71"/>
    </row>
    <row r="49" spans="2:8" x14ac:dyDescent="0.25">
      <c r="B49" s="68"/>
      <c r="C49" s="69"/>
      <c r="D49" s="69"/>
      <c r="E49" s="69"/>
      <c r="F49" s="70"/>
      <c r="G49" s="71"/>
      <c r="H49" s="71"/>
    </row>
    <row r="50" spans="2:8" x14ac:dyDescent="0.25">
      <c r="B50" s="68"/>
      <c r="C50" s="69"/>
      <c r="D50" s="69"/>
      <c r="E50" s="69"/>
      <c r="F50" s="70"/>
      <c r="G50" s="71"/>
      <c r="H50" s="71"/>
    </row>
    <row r="51" spans="2:8" x14ac:dyDescent="0.25">
      <c r="B51" s="68"/>
      <c r="C51" s="69"/>
      <c r="D51" s="69"/>
      <c r="E51" s="69"/>
      <c r="F51" s="70"/>
      <c r="G51" s="71"/>
      <c r="H51" s="71"/>
    </row>
    <row r="52" spans="2:8" x14ac:dyDescent="0.25">
      <c r="B52" s="68"/>
      <c r="C52" s="69"/>
      <c r="D52" s="69"/>
      <c r="E52" s="69"/>
      <c r="F52" s="70"/>
      <c r="G52" s="71"/>
      <c r="H52" s="71"/>
    </row>
    <row r="53" spans="2:8" x14ac:dyDescent="0.25">
      <c r="B53" s="68"/>
      <c r="C53" s="69"/>
      <c r="D53" s="69"/>
      <c r="E53" s="69"/>
      <c r="F53" s="70"/>
      <c r="G53" s="71"/>
      <c r="H53" s="71"/>
    </row>
    <row r="54" spans="2:8" x14ac:dyDescent="0.25">
      <c r="B54" s="68"/>
      <c r="C54" s="69"/>
      <c r="D54" s="69"/>
      <c r="E54" s="69"/>
      <c r="F54" s="70"/>
      <c r="G54" s="71"/>
      <c r="H54" s="71"/>
    </row>
    <row r="55" spans="2:8" x14ac:dyDescent="0.25">
      <c r="B55" s="68"/>
      <c r="C55" s="69"/>
      <c r="D55" s="69"/>
      <c r="E55" s="69"/>
      <c r="F55" s="70"/>
      <c r="G55" s="71"/>
      <c r="H55" s="71"/>
    </row>
  </sheetData>
  <sheetProtection algorithmName="SHA-512" hashValue="Cv1QCKoGLrzC6qsEbEm+Gil+++W69T7ZzAazmIasYsWu5SEOgMhbfWcktaOzCxvEuPd2Ozhj08Q2P/iSD6fVFQ==" saltValue="JVe8PA9ruMym+G6FfLL+kg==" spinCount="100000" sheet="1" selectLockedCells="1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84D70-F328-4E88-83AE-98C5DF0F2057}">
  <sheetPr codeName="Sheet7">
    <tabColor rgb="FFFF0000"/>
  </sheetPr>
  <dimension ref="A1:AW998"/>
  <sheetViews>
    <sheetView showGridLines="0" topLeftCell="A3" workbookViewId="0">
      <pane xSplit="8" ySplit="5" topLeftCell="AK24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width="1.5703125" style="133" customWidth="1"/>
    <col min="2" max="2" width="4" style="133" customWidth="1"/>
    <col min="3" max="3" width="17.140625" style="133" customWidth="1"/>
    <col min="4" max="4" width="7.7109375" style="133" customWidth="1"/>
    <col min="5" max="5" width="13.42578125" style="133" customWidth="1"/>
    <col min="6" max="7" width="13.42578125" style="133" hidden="1" customWidth="1"/>
    <col min="8" max="8" width="13.42578125" style="133" customWidth="1"/>
    <col min="9" max="9" width="16.7109375" style="133" hidden="1" customWidth="1" outlineLevel="1"/>
    <col min="10" max="11" width="16.85546875" style="133" hidden="1" customWidth="1" outlineLevel="1"/>
    <col min="12" max="12" width="16.7109375" style="133" hidden="1" customWidth="1" outlineLevel="1"/>
    <col min="13" max="13" width="16.85546875" style="133" hidden="1" customWidth="1" outlineLevel="1"/>
    <col min="14" max="20" width="15.7109375" style="133" hidden="1" customWidth="1" outlineLevel="1"/>
    <col min="21" max="21" width="15.7109375" style="158" hidden="1" customWidth="1" outlineLevel="1"/>
    <col min="22" max="22" width="3.42578125" style="133" hidden="1" customWidth="1" outlineLevel="1"/>
    <col min="23" max="23" width="17.140625" style="133" customWidth="1" collapsed="1"/>
    <col min="24" max="34" width="17.140625" style="133" customWidth="1"/>
    <col min="35" max="35" width="17.140625" style="158" customWidth="1"/>
    <col min="36" max="36" width="17.140625" style="133" customWidth="1"/>
    <col min="37" max="37" width="17.140625" style="133" customWidth="1" collapsed="1"/>
    <col min="38" max="48" width="17.140625" style="133" customWidth="1"/>
    <col min="49" max="49" width="17.140625" style="158" customWidth="1"/>
    <col min="50" max="16384" width="12.28515625" style="133"/>
  </cols>
  <sheetData>
    <row r="1" spans="1:49" ht="15.75" customHeight="1" x14ac:dyDescent="0.25"/>
    <row r="2" spans="1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1:49" ht="15.75" customHeight="1" thickBot="1" x14ac:dyDescent="0.3">
      <c r="B3" s="205" t="s">
        <v>355</v>
      </c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1:49" ht="15.75" customHeight="1" x14ac:dyDescent="0.25"/>
    <row r="5" spans="1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1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63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63">
        <f t="shared" ref="AW6" si="13">AV6+1</f>
        <v>13</v>
      </c>
    </row>
    <row r="7" spans="1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1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2"/>
      <c r="AD8" s="143"/>
      <c r="AE8" s="143"/>
      <c r="AF8" s="143"/>
      <c r="AG8" s="143"/>
      <c r="AH8" s="143"/>
      <c r="AI8" s="160"/>
      <c r="AJ8" s="142"/>
      <c r="AO8" s="142"/>
      <c r="AP8" s="143"/>
      <c r="AQ8" s="142"/>
      <c r="AR8" s="143"/>
      <c r="AS8" s="143"/>
      <c r="AT8" s="143"/>
      <c r="AU8" s="143"/>
      <c r="AV8" s="143"/>
      <c r="AW8" s="160"/>
    </row>
    <row r="9" spans="1:49" customFormat="1" ht="15.75" customHeight="1" x14ac:dyDescent="0.25">
      <c r="C9" s="206" t="s">
        <v>349</v>
      </c>
      <c r="D9" s="207"/>
      <c r="E9" s="207"/>
      <c r="F9" s="208"/>
      <c r="G9" s="209"/>
      <c r="H9" s="209"/>
      <c r="I9" s="208">
        <f>'Recettes - Magasins'!I21</f>
        <v>0</v>
      </c>
      <c r="J9" s="208">
        <f>'Recettes - Magasins'!J21</f>
        <v>0</v>
      </c>
      <c r="K9" s="208">
        <f>'Recettes - Magasins'!K21</f>
        <v>0</v>
      </c>
      <c r="L9" s="208">
        <f>'Recettes - Magasins'!L21</f>
        <v>0</v>
      </c>
      <c r="M9" s="208">
        <f>'Recettes - Magasins'!M21</f>
        <v>0</v>
      </c>
      <c r="N9" s="208">
        <f>'Recettes - Magasins'!N21</f>
        <v>0</v>
      </c>
      <c r="O9" s="208">
        <f>'Recettes - Magasins'!O21</f>
        <v>0</v>
      </c>
      <c r="P9" s="208">
        <f>'Recettes - Magasins'!P21</f>
        <v>1540000</v>
      </c>
      <c r="Q9" s="208">
        <f>'Recettes - Magasins'!Q21</f>
        <v>1295000</v>
      </c>
      <c r="R9" s="208">
        <f>'Recettes - Magasins'!R21</f>
        <v>1650000</v>
      </c>
      <c r="S9" s="208">
        <f>'Recettes - Magasins'!S21</f>
        <v>995000</v>
      </c>
      <c r="T9" s="208">
        <f>'Recettes - Magasins'!T21</f>
        <v>2130000</v>
      </c>
      <c r="U9" s="208">
        <f>SUM(I9:T9)</f>
        <v>7610000</v>
      </c>
      <c r="W9" s="208">
        <f>'Recettes - Magasins'!W21</f>
        <v>3060000</v>
      </c>
      <c r="X9" s="208">
        <f>'Recettes - Magasins'!X21</f>
        <v>1075000</v>
      </c>
      <c r="Y9" s="208">
        <f>'Recettes - Magasins'!Y21</f>
        <v>1490000</v>
      </c>
      <c r="Z9" s="208">
        <f>'Recettes - Magasins'!Z21</f>
        <v>3460000</v>
      </c>
      <c r="AA9" s="208">
        <f>'Recettes - Magasins'!AA21</f>
        <v>0</v>
      </c>
      <c r="AB9" s="208">
        <f>'Recettes - Magasins'!AB21</f>
        <v>1660000</v>
      </c>
      <c r="AC9" s="208">
        <f>'Recettes - Magasins'!AC21</f>
        <v>2765000</v>
      </c>
      <c r="AD9" s="208">
        <f>'Recettes - Magasins'!AD21</f>
        <v>2730000</v>
      </c>
      <c r="AE9" s="208">
        <f>'Recettes - Magasins'!AE21</f>
        <v>1910000</v>
      </c>
      <c r="AF9" s="208">
        <f>'Recettes - Magasins'!AF21</f>
        <v>3530000</v>
      </c>
      <c r="AG9" s="208">
        <f>'Recettes - Magasins'!AG21</f>
        <v>2130000</v>
      </c>
      <c r="AH9" s="208">
        <f>'Recettes - Magasins'!AH21</f>
        <v>1730000</v>
      </c>
      <c r="AI9" s="208">
        <f>SUM(W9:AH9)</f>
        <v>25540000</v>
      </c>
      <c r="AJ9" s="210"/>
      <c r="AK9" s="208">
        <f>'Recettes - Magasins'!AK21</f>
        <v>3828700</v>
      </c>
      <c r="AL9" s="208">
        <f>'Recettes - Magasins'!AL21</f>
        <v>3230000</v>
      </c>
      <c r="AM9" s="208">
        <f>'Recettes - Magasins'!AM21</f>
        <v>2130000</v>
      </c>
      <c r="AN9" s="208">
        <f>'Recettes - Magasins'!AN21</f>
        <v>0</v>
      </c>
      <c r="AO9" s="208">
        <f>'Recettes - Magasins'!AO21</f>
        <v>0</v>
      </c>
      <c r="AP9" s="208">
        <f>'Recettes - Magasins'!AP21</f>
        <v>0</v>
      </c>
      <c r="AQ9" s="208">
        <f>'Recettes - Magasins'!AQ21</f>
        <v>0</v>
      </c>
      <c r="AR9" s="208">
        <f>'Recettes - Magasins'!AR21</f>
        <v>0</v>
      </c>
      <c r="AS9" s="208">
        <f>'Recettes - Magasins'!AS21</f>
        <v>0</v>
      </c>
      <c r="AT9" s="208">
        <f>'Recettes - Magasins'!AT21</f>
        <v>0</v>
      </c>
      <c r="AU9" s="208">
        <f>'Recettes - Magasins'!AU21</f>
        <v>0</v>
      </c>
      <c r="AV9" s="208">
        <f>'Recettes - Magasins'!AV21</f>
        <v>0</v>
      </c>
      <c r="AW9" s="208">
        <f>SUM(AK9:AV9)</f>
        <v>9188700</v>
      </c>
    </row>
    <row r="10" spans="1:49" s="247" customFormat="1" ht="15.75" customHeight="1" x14ac:dyDescent="0.25">
      <c r="C10" s="283" t="s">
        <v>412</v>
      </c>
      <c r="D10" s="249"/>
      <c r="E10" s="249"/>
      <c r="F10" s="228"/>
      <c r="G10" s="284"/>
      <c r="H10" s="284"/>
      <c r="I10" s="285" t="str">
        <f>'Suivi Soldes Locatifs'!I50</f>
        <v>n/a</v>
      </c>
      <c r="J10" s="285" t="str">
        <f>'Suivi Soldes Locatifs'!J50</f>
        <v>n/a</v>
      </c>
      <c r="K10" s="285" t="str">
        <f>'Suivi Soldes Locatifs'!K50</f>
        <v>n/a</v>
      </c>
      <c r="L10" s="285" t="str">
        <f>'Suivi Soldes Locatifs'!L50</f>
        <v>n/a</v>
      </c>
      <c r="M10" s="285" t="str">
        <f>'Suivi Soldes Locatifs'!M50</f>
        <v>n/a</v>
      </c>
      <c r="N10" s="285" t="str">
        <f>'Suivi Soldes Locatifs'!N50</f>
        <v>n/a</v>
      </c>
      <c r="O10" s="285" t="str">
        <f>'Suivi Soldes Locatifs'!O50</f>
        <v>n/a</v>
      </c>
      <c r="P10" s="285">
        <f>'Suivi Soldes Locatifs'!P50</f>
        <v>0.97077922077922074</v>
      </c>
      <c r="Q10" s="285">
        <f>'Suivi Soldes Locatifs'!Q50</f>
        <v>0.96865020225675968</v>
      </c>
      <c r="R10" s="285">
        <f>'Suivi Soldes Locatifs'!R50</f>
        <v>0.97668724717905042</v>
      </c>
      <c r="S10" s="285">
        <f>'Suivi Soldes Locatifs'!S50</f>
        <v>1.0261337023632107</v>
      </c>
      <c r="T10" s="285">
        <f>'Suivi Soldes Locatifs'!T50</f>
        <v>0.97008728975942082</v>
      </c>
      <c r="U10" s="228"/>
      <c r="W10" s="285">
        <f>'Suivi Soldes Locatifs'!W50</f>
        <v>0.84081632653061222</v>
      </c>
      <c r="X10" s="285">
        <f>'Suivi Soldes Locatifs'!X50</f>
        <v>0.58906882591093113</v>
      </c>
      <c r="Y10" s="285">
        <f>'Suivi Soldes Locatifs'!Y50</f>
        <v>0.77327935222672062</v>
      </c>
      <c r="Z10" s="285">
        <f>'Suivi Soldes Locatifs'!Z50</f>
        <v>0.99328202162210255</v>
      </c>
      <c r="AA10" s="285">
        <f>'Suivi Soldes Locatifs'!AA50</f>
        <v>0.10014274008088606</v>
      </c>
      <c r="AB10" s="285">
        <f>'Suivi Soldes Locatifs'!AB50</f>
        <v>1.0115189334796555</v>
      </c>
      <c r="AC10" s="285">
        <f>'Suivi Soldes Locatifs'!AC50</f>
        <v>0.73571363719424954</v>
      </c>
      <c r="AD10" s="285">
        <f>'Suivi Soldes Locatifs'!AD50</f>
        <v>1.0451027625147538</v>
      </c>
      <c r="AE10" s="285">
        <f>'Suivi Soldes Locatifs'!AE50</f>
        <v>0.91347266746513411</v>
      </c>
      <c r="AF10" s="285">
        <f>'Suivi Soldes Locatifs'!AF50</f>
        <v>0.92320175197182053</v>
      </c>
      <c r="AG10" s="285">
        <f>'Suivi Soldes Locatifs'!AG50</f>
        <v>0.91370635040762305</v>
      </c>
      <c r="AH10" s="285">
        <f>'Suivi Soldes Locatifs'!AH50</f>
        <v>0.91768439254233403</v>
      </c>
      <c r="AI10" s="228"/>
      <c r="AJ10" s="248"/>
      <c r="AK10" s="285">
        <f>'Suivi Soldes Locatifs'!AK50</f>
        <v>0.87805566444531558</v>
      </c>
      <c r="AL10" s="285" t="str">
        <f>'Suivi Soldes Locatifs'!AL50</f>
        <v>n/a</v>
      </c>
      <c r="AM10" s="285">
        <f>'Suivi Soldes Locatifs'!AM50</f>
        <v>3.0797385620915034</v>
      </c>
      <c r="AN10" s="285" t="str">
        <f>'Suivi Soldes Locatifs'!AN50</f>
        <v>n/a</v>
      </c>
      <c r="AO10" s="285" t="str">
        <f>'Suivi Soldes Locatifs'!AO50</f>
        <v>n/a</v>
      </c>
      <c r="AP10" s="285" t="str">
        <f>'Suivi Soldes Locatifs'!AP50</f>
        <v>n/a</v>
      </c>
      <c r="AQ10" s="285" t="str">
        <f>'Suivi Soldes Locatifs'!AQ50</f>
        <v>n/a</v>
      </c>
      <c r="AR10" s="285" t="str">
        <f>'Suivi Soldes Locatifs'!AR50</f>
        <v>n/a</v>
      </c>
      <c r="AS10" s="285" t="str">
        <f>'Suivi Soldes Locatifs'!AS50</f>
        <v>n/a</v>
      </c>
      <c r="AT10" s="285" t="str">
        <f>'Suivi Soldes Locatifs'!AT50</f>
        <v>n/a</v>
      </c>
      <c r="AU10" s="285" t="str">
        <f>'Suivi Soldes Locatifs'!AU50</f>
        <v>n/a</v>
      </c>
      <c r="AV10" s="285" t="str">
        <f>'Suivi Soldes Locatifs'!AV50</f>
        <v>n/a</v>
      </c>
      <c r="AW10" s="228"/>
    </row>
    <row r="11" spans="1:49" s="247" customFormat="1" ht="15.75" customHeight="1" x14ac:dyDescent="0.25">
      <c r="C11" s="283" t="s">
        <v>413</v>
      </c>
      <c r="D11" s="249"/>
      <c r="E11" s="249"/>
      <c r="F11" s="228"/>
      <c r="G11" s="284"/>
      <c r="H11" s="284"/>
      <c r="I11" s="285" t="str">
        <f>'Suivi Soldes Locatifs'!I65</f>
        <v>n/a</v>
      </c>
      <c r="J11" s="285" t="str">
        <f>'Suivi Soldes Locatifs'!J65</f>
        <v>n/a</v>
      </c>
      <c r="K11" s="285" t="str">
        <f>'Suivi Soldes Locatifs'!K65</f>
        <v>n/a</v>
      </c>
      <c r="L11" s="285" t="str">
        <f>'Suivi Soldes Locatifs'!L65</f>
        <v>n/a</v>
      </c>
      <c r="M11" s="285" t="str">
        <f>'Suivi Soldes Locatifs'!M65</f>
        <v>n/a</v>
      </c>
      <c r="N11" s="285" t="str">
        <f>'Suivi Soldes Locatifs'!N65</f>
        <v>n/a</v>
      </c>
      <c r="O11" s="285" t="str">
        <f>'Suivi Soldes Locatifs'!O65</f>
        <v>n/a</v>
      </c>
      <c r="P11" s="285">
        <f>'Suivi Soldes Locatifs'!P65</f>
        <v>1</v>
      </c>
      <c r="Q11" s="285">
        <f>'Suivi Soldes Locatifs'!Q65</f>
        <v>0.9843251011283799</v>
      </c>
      <c r="R11" s="285">
        <f>'Suivi Soldes Locatifs'!R65</f>
        <v>0.98177914981193659</v>
      </c>
      <c r="S11" s="285">
        <f>'Suivi Soldes Locatifs'!S65</f>
        <v>0.99286778794975505</v>
      </c>
      <c r="T11" s="285">
        <f>'Suivi Soldes Locatifs'!T65</f>
        <v>0.98831168831168836</v>
      </c>
      <c r="U11" s="228"/>
      <c r="W11" s="285">
        <f>'Suivi Soldes Locatifs'!W65</f>
        <v>0.84081632653061222</v>
      </c>
      <c r="X11" s="285">
        <f>'Suivi Soldes Locatifs'!X65</f>
        <v>0.71443089430894313</v>
      </c>
      <c r="Y11" s="285">
        <f>'Suivi Soldes Locatifs'!Y65</f>
        <v>0.73410013531799734</v>
      </c>
      <c r="Z11" s="285">
        <f>'Suivi Soldes Locatifs'!Z65</f>
        <v>0.79902703787085128</v>
      </c>
      <c r="AA11" s="285">
        <f>'Suivi Soldes Locatifs'!AA65</f>
        <v>0.65890497527211911</v>
      </c>
      <c r="AB11" s="285">
        <f>'Suivi Soldes Locatifs'!AB65</f>
        <v>0.71766514335412845</v>
      </c>
      <c r="AC11" s="285">
        <f>'Suivi Soldes Locatifs'!AC65</f>
        <v>0.72024902220592324</v>
      </c>
      <c r="AD11" s="285">
        <f>'Suivi Soldes Locatifs'!AD65</f>
        <v>0.76093182306669405</v>
      </c>
      <c r="AE11" s="285">
        <f>'Suivi Soldes Locatifs'!AE65</f>
        <v>0.77958716100525394</v>
      </c>
      <c r="AF11" s="285">
        <f>'Suivi Soldes Locatifs'!AF65</f>
        <v>0.79523691844035482</v>
      </c>
      <c r="AG11" s="285">
        <f>'Suivi Soldes Locatifs'!AG65</f>
        <v>0.80687805402636847</v>
      </c>
      <c r="AH11" s="285">
        <f>'Suivi Soldes Locatifs'!AH65</f>
        <v>0.81679201900792808</v>
      </c>
      <c r="AI11" s="228"/>
      <c r="AJ11" s="248"/>
      <c r="AK11" s="285">
        <f>'Suivi Soldes Locatifs'!AK65</f>
        <v>0.87805566444531558</v>
      </c>
      <c r="AL11" s="285">
        <f>'Suivi Soldes Locatifs'!AL65</f>
        <v>1.2433669505719682</v>
      </c>
      <c r="AM11" s="285">
        <f>'Suivi Soldes Locatifs'!AM65</f>
        <v>1.4239298223064811</v>
      </c>
      <c r="AN11" s="285">
        <f>'Suivi Soldes Locatifs'!AN65</f>
        <v>1.5203277529642363</v>
      </c>
      <c r="AO11" s="285">
        <f>'Suivi Soldes Locatifs'!AO65</f>
        <v>1.6199389479772497</v>
      </c>
      <c r="AP11" s="285">
        <f>'Suivi Soldes Locatifs'!AP65</f>
        <v>1.7163368786350048</v>
      </c>
      <c r="AQ11" s="285">
        <f>'Suivi Soldes Locatifs'!AQ65</f>
        <v>1.8159480736480185</v>
      </c>
      <c r="AR11" s="285">
        <f>'Suivi Soldes Locatifs'!AR65</f>
        <v>1.8159480736480185</v>
      </c>
      <c r="AS11" s="285">
        <f>'Suivi Soldes Locatifs'!AS65</f>
        <v>1.8306969570386551</v>
      </c>
      <c r="AT11" s="285">
        <f>'Suivi Soldes Locatifs'!AT65</f>
        <v>1.8306969570386551</v>
      </c>
      <c r="AU11" s="285">
        <f>'Suivi Soldes Locatifs'!AU65</f>
        <v>1.8306969570386551</v>
      </c>
      <c r="AV11" s="285">
        <f>'Suivi Soldes Locatifs'!AV65</f>
        <v>1.8306969570386551</v>
      </c>
      <c r="AW11" s="228"/>
    </row>
    <row r="12" spans="1:49" s="216" customFormat="1" ht="15.75" customHeight="1" x14ac:dyDescent="0.25">
      <c r="A12" s="211"/>
      <c r="B12" s="211"/>
      <c r="C12" s="212" t="s">
        <v>350</v>
      </c>
      <c r="D12" s="213"/>
      <c r="E12" s="213"/>
      <c r="F12" s="214"/>
      <c r="G12" s="214"/>
      <c r="H12" s="214"/>
      <c r="I12" s="214">
        <f>'Recettes - Magasins'!I35</f>
        <v>0</v>
      </c>
      <c r="J12" s="214">
        <f>'Recettes - Magasins'!J35</f>
        <v>0</v>
      </c>
      <c r="K12" s="214">
        <f>'Recettes - Magasins'!K35</f>
        <v>0</v>
      </c>
      <c r="L12" s="214">
        <f>'Recettes - Magasins'!L35</f>
        <v>0</v>
      </c>
      <c r="M12" s="214">
        <f>'Recettes - Magasins'!M35</f>
        <v>0</v>
      </c>
      <c r="N12" s="214">
        <f>'Recettes - Magasins'!N35</f>
        <v>0</v>
      </c>
      <c r="O12" s="214">
        <f>'Recettes - Magasins'!O35</f>
        <v>0</v>
      </c>
      <c r="P12" s="214">
        <f>'Recettes - Magasins'!P35</f>
        <v>0</v>
      </c>
      <c r="Q12" s="214">
        <f>'Recettes - Magasins'!Q35</f>
        <v>300000</v>
      </c>
      <c r="R12" s="214">
        <f>'Recettes - Magasins'!R35</f>
        <v>0</v>
      </c>
      <c r="S12" s="214">
        <f>'Recettes - Magasins'!S35</f>
        <v>0</v>
      </c>
      <c r="T12" s="214">
        <f>'Recettes - Magasins'!T35</f>
        <v>0</v>
      </c>
      <c r="U12" s="214">
        <f>SUM(I12:T12)</f>
        <v>300000</v>
      </c>
      <c r="V12" s="211"/>
      <c r="W12" s="214">
        <f>'Recettes - Magasins'!W35</f>
        <v>0</v>
      </c>
      <c r="X12" s="214">
        <f>'Recettes - Magasins'!X35</f>
        <v>0</v>
      </c>
      <c r="Y12" s="214">
        <f>'Recettes - Magasins'!Y35</f>
        <v>0</v>
      </c>
      <c r="Z12" s="214">
        <f>'Recettes - Magasins'!Z35</f>
        <v>0</v>
      </c>
      <c r="AA12" s="214">
        <f>'Recettes - Magasins'!AA35</f>
        <v>0</v>
      </c>
      <c r="AB12" s="214">
        <f>'Recettes - Magasins'!AB35</f>
        <v>0</v>
      </c>
      <c r="AC12" s="214">
        <f>'Recettes - Magasins'!AC35</f>
        <v>0</v>
      </c>
      <c r="AD12" s="214">
        <f>'Recettes - Magasins'!AD35</f>
        <v>0</v>
      </c>
      <c r="AE12" s="214">
        <f>'Recettes - Magasins'!AE35</f>
        <v>0</v>
      </c>
      <c r="AF12" s="214">
        <f>'Recettes - Magasins'!AF35</f>
        <v>0</v>
      </c>
      <c r="AG12" s="214">
        <f>'Recettes - Magasins'!AG35</f>
        <v>0</v>
      </c>
      <c r="AH12" s="214">
        <f>'Recettes - Magasins'!AH35</f>
        <v>0</v>
      </c>
      <c r="AI12" s="214">
        <f>SUM(W12:AH12)</f>
        <v>0</v>
      </c>
      <c r="AJ12" s="215"/>
      <c r="AK12" s="214">
        <f>'Recettes - Magasins'!AK35</f>
        <v>0</v>
      </c>
      <c r="AL12" s="214">
        <f>'Recettes - Magasins'!AL35</f>
        <v>3000000</v>
      </c>
      <c r="AM12" s="214">
        <f>'Recettes - Magasins'!AM35</f>
        <v>0</v>
      </c>
      <c r="AN12" s="214">
        <f>'Recettes - Magasins'!AN35</f>
        <v>0</v>
      </c>
      <c r="AO12" s="214">
        <f>'Recettes - Magasins'!AO35</f>
        <v>0</v>
      </c>
      <c r="AP12" s="214">
        <f>'Recettes - Magasins'!AP35</f>
        <v>0</v>
      </c>
      <c r="AQ12" s="214">
        <f>'Recettes - Magasins'!AQ35</f>
        <v>0</v>
      </c>
      <c r="AR12" s="214">
        <f>'Recettes - Magasins'!AR35</f>
        <v>0</v>
      </c>
      <c r="AS12" s="214">
        <f>'Recettes - Magasins'!AS35</f>
        <v>0</v>
      </c>
      <c r="AT12" s="214">
        <f>'Recettes - Magasins'!AT35</f>
        <v>0</v>
      </c>
      <c r="AU12" s="214">
        <f>'Recettes - Magasins'!AU35</f>
        <v>0</v>
      </c>
      <c r="AV12" s="214">
        <f>'Recettes - Magasins'!AV35</f>
        <v>0</v>
      </c>
      <c r="AW12" s="214">
        <f>SUM(AK12:AV12)</f>
        <v>3000000</v>
      </c>
    </row>
    <row r="13" spans="1:49" customFormat="1" ht="15.75" customHeight="1" x14ac:dyDescent="0.25">
      <c r="C13" s="217" t="s">
        <v>352</v>
      </c>
      <c r="D13" s="218"/>
      <c r="E13" s="218"/>
      <c r="F13" s="219"/>
      <c r="G13" s="219"/>
      <c r="H13" s="219"/>
      <c r="I13" s="219">
        <f>'Recettes - Magasins'!I49</f>
        <v>0</v>
      </c>
      <c r="J13" s="220">
        <f>'Recettes - Magasins'!J49</f>
        <v>0</v>
      </c>
      <c r="K13" s="220">
        <f>'Recettes - Magasins'!K49</f>
        <v>0</v>
      </c>
      <c r="L13" s="220">
        <f>'Recettes - Magasins'!L49</f>
        <v>0</v>
      </c>
      <c r="M13" s="220">
        <f>'Recettes - Magasins'!M49</f>
        <v>0</v>
      </c>
      <c r="N13" s="220">
        <f>'Recettes - Magasins'!N49</f>
        <v>0</v>
      </c>
      <c r="O13" s="220">
        <f>'Recettes - Magasins'!O49</f>
        <v>0</v>
      </c>
      <c r="P13" s="220">
        <f>'Recettes - Magasins'!P49</f>
        <v>0</v>
      </c>
      <c r="Q13" s="220">
        <f>'Recettes - Magasins'!Q49</f>
        <v>0</v>
      </c>
      <c r="R13" s="220">
        <f>'Recettes - Magasins'!R49</f>
        <v>0</v>
      </c>
      <c r="S13" s="220">
        <f>'Recettes - Magasins'!S49</f>
        <v>0</v>
      </c>
      <c r="T13" s="220">
        <f>'Recettes - Magasins'!T49</f>
        <v>0</v>
      </c>
      <c r="U13" s="219">
        <f t="shared" ref="U13" si="26">SUM(I13:T13)</f>
        <v>0</v>
      </c>
      <c r="W13" s="219">
        <f>'Recettes - Magasins'!W49</f>
        <v>0</v>
      </c>
      <c r="X13" s="220">
        <f>'Recettes - Magasins'!X49</f>
        <v>0</v>
      </c>
      <c r="Y13" s="220">
        <f>'Recettes - Magasins'!Y49</f>
        <v>0</v>
      </c>
      <c r="Z13" s="220">
        <f>'Recettes - Magasins'!Z49</f>
        <v>0</v>
      </c>
      <c r="AA13" s="220">
        <f>'Recettes - Magasins'!AA49</f>
        <v>0</v>
      </c>
      <c r="AB13" s="220">
        <f>'Recettes - Magasins'!AB49</f>
        <v>0</v>
      </c>
      <c r="AC13" s="220">
        <f>'Recettes - Magasins'!AC49</f>
        <v>0</v>
      </c>
      <c r="AD13" s="220">
        <f>'Recettes - Magasins'!AD49</f>
        <v>0</v>
      </c>
      <c r="AE13" s="220">
        <f>'Recettes - Magasins'!AE49</f>
        <v>0</v>
      </c>
      <c r="AF13" s="220">
        <f>'Recettes - Magasins'!AF49</f>
        <v>0</v>
      </c>
      <c r="AG13" s="220">
        <f>'Recettes - Magasins'!AG49</f>
        <v>0</v>
      </c>
      <c r="AH13" s="220">
        <f>'Recettes - Magasins'!AH49</f>
        <v>0</v>
      </c>
      <c r="AI13" s="219">
        <f t="shared" ref="AI13" si="27">SUM(W13:AH13)</f>
        <v>0</v>
      </c>
      <c r="AJ13" s="210"/>
      <c r="AK13" s="219">
        <f>'Recettes - Magasins'!AK49</f>
        <v>0</v>
      </c>
      <c r="AL13" s="220">
        <f>'Recettes - Magasins'!AL49</f>
        <v>0</v>
      </c>
      <c r="AM13" s="220">
        <f>'Recettes - Magasins'!AM49</f>
        <v>0</v>
      </c>
      <c r="AN13" s="220">
        <f>'Recettes - Magasins'!AN49</f>
        <v>0</v>
      </c>
      <c r="AO13" s="220">
        <f>'Recettes - Magasins'!AO49</f>
        <v>0</v>
      </c>
      <c r="AP13" s="220">
        <f>'Recettes - Magasins'!AP49</f>
        <v>0</v>
      </c>
      <c r="AQ13" s="220">
        <f>'Recettes - Magasins'!AQ49</f>
        <v>0</v>
      </c>
      <c r="AR13" s="220">
        <f>'Recettes - Magasins'!AR49</f>
        <v>0</v>
      </c>
      <c r="AS13" s="220">
        <f>'Recettes - Magasins'!AS49</f>
        <v>0</v>
      </c>
      <c r="AT13" s="220">
        <f>'Recettes - Magasins'!AT49</f>
        <v>0</v>
      </c>
      <c r="AU13" s="220">
        <f>'Recettes - Magasins'!AU49</f>
        <v>0</v>
      </c>
      <c r="AV13" s="220">
        <f>'Recettes - Magasins'!AV49</f>
        <v>0</v>
      </c>
      <c r="AW13" s="219">
        <f t="shared" ref="AW13" si="28">SUM(AK13:AV13)</f>
        <v>0</v>
      </c>
    </row>
    <row r="14" spans="1:49" s="1" customFormat="1" ht="15.75" customHeight="1" x14ac:dyDescent="0.25">
      <c r="C14" s="221" t="s">
        <v>351</v>
      </c>
      <c r="D14" s="222"/>
      <c r="E14" s="222"/>
      <c r="F14" s="223"/>
      <c r="G14" s="223"/>
      <c r="H14" s="223"/>
      <c r="I14" s="223">
        <f>I9+I12+I13</f>
        <v>0</v>
      </c>
      <c r="J14" s="223">
        <f t="shared" ref="J14:U14" si="29">J9+J12+J13</f>
        <v>0</v>
      </c>
      <c r="K14" s="223">
        <f t="shared" si="29"/>
        <v>0</v>
      </c>
      <c r="L14" s="223">
        <f t="shared" si="29"/>
        <v>0</v>
      </c>
      <c r="M14" s="223">
        <f t="shared" si="29"/>
        <v>0</v>
      </c>
      <c r="N14" s="223">
        <f t="shared" si="29"/>
        <v>0</v>
      </c>
      <c r="O14" s="223">
        <f t="shared" si="29"/>
        <v>0</v>
      </c>
      <c r="P14" s="223">
        <f t="shared" si="29"/>
        <v>1540000</v>
      </c>
      <c r="Q14" s="223">
        <f t="shared" si="29"/>
        <v>1595000</v>
      </c>
      <c r="R14" s="223">
        <f t="shared" si="29"/>
        <v>1650000</v>
      </c>
      <c r="S14" s="223">
        <f t="shared" si="29"/>
        <v>995000</v>
      </c>
      <c r="T14" s="223">
        <f t="shared" si="29"/>
        <v>2130000</v>
      </c>
      <c r="U14" s="223">
        <f t="shared" si="29"/>
        <v>7910000</v>
      </c>
      <c r="W14" s="223">
        <f t="shared" ref="W14" si="30">W9+W12+W13</f>
        <v>3060000</v>
      </c>
      <c r="X14" s="223">
        <f t="shared" ref="X14" si="31">X9+X12+X13</f>
        <v>1075000</v>
      </c>
      <c r="Y14" s="223">
        <f t="shared" ref="Y14" si="32">Y9+Y12+Y13</f>
        <v>1490000</v>
      </c>
      <c r="Z14" s="223">
        <f t="shared" ref="Z14" si="33">Z9+Z12+Z13</f>
        <v>3460000</v>
      </c>
      <c r="AA14" s="223">
        <f t="shared" ref="AA14" si="34">AA9+AA12+AA13</f>
        <v>0</v>
      </c>
      <c r="AB14" s="223">
        <f t="shared" ref="AB14" si="35">AB9+AB12+AB13</f>
        <v>1660000</v>
      </c>
      <c r="AC14" s="223">
        <f t="shared" ref="AC14" si="36">AC9+AC12+AC13</f>
        <v>2765000</v>
      </c>
      <c r="AD14" s="223">
        <f t="shared" ref="AD14" si="37">AD9+AD12+AD13</f>
        <v>2730000</v>
      </c>
      <c r="AE14" s="223">
        <f t="shared" ref="AE14" si="38">AE9+AE12+AE13</f>
        <v>1910000</v>
      </c>
      <c r="AF14" s="223">
        <f t="shared" ref="AF14" si="39">AF9+AF12+AF13</f>
        <v>3530000</v>
      </c>
      <c r="AG14" s="223">
        <f t="shared" ref="AG14" si="40">AG9+AG12+AG13</f>
        <v>2130000</v>
      </c>
      <c r="AH14" s="223">
        <f t="shared" ref="AH14" si="41">AH9+AH12+AH13</f>
        <v>1730000</v>
      </c>
      <c r="AI14" s="223">
        <f t="shared" ref="AI14" si="42">AI9+AI12+AI13</f>
        <v>25540000</v>
      </c>
      <c r="AJ14" s="224"/>
      <c r="AK14" s="223">
        <f t="shared" ref="AK14:AW14" si="43">AK9+AK12+AK13</f>
        <v>3828700</v>
      </c>
      <c r="AL14" s="223">
        <f t="shared" si="43"/>
        <v>6230000</v>
      </c>
      <c r="AM14" s="223">
        <f t="shared" si="43"/>
        <v>2130000</v>
      </c>
      <c r="AN14" s="223">
        <f t="shared" si="43"/>
        <v>0</v>
      </c>
      <c r="AO14" s="223">
        <f t="shared" si="43"/>
        <v>0</v>
      </c>
      <c r="AP14" s="223">
        <f t="shared" si="43"/>
        <v>0</v>
      </c>
      <c r="AQ14" s="223">
        <f t="shared" si="43"/>
        <v>0</v>
      </c>
      <c r="AR14" s="223">
        <f t="shared" si="43"/>
        <v>0</v>
      </c>
      <c r="AS14" s="223">
        <f t="shared" si="43"/>
        <v>0</v>
      </c>
      <c r="AT14" s="223">
        <f t="shared" si="43"/>
        <v>0</v>
      </c>
      <c r="AU14" s="223">
        <f t="shared" si="43"/>
        <v>0</v>
      </c>
      <c r="AV14" s="223">
        <f t="shared" si="43"/>
        <v>0</v>
      </c>
      <c r="AW14" s="223">
        <f t="shared" si="43"/>
        <v>12188700</v>
      </c>
    </row>
    <row r="15" spans="1:49" s="1" customFormat="1" ht="15.75" customHeight="1" x14ac:dyDescent="0.25">
      <c r="C15" s="225" t="s">
        <v>365</v>
      </c>
      <c r="D15" s="226"/>
      <c r="E15" s="226"/>
      <c r="F15" s="227"/>
      <c r="G15" s="227"/>
      <c r="H15" s="227"/>
      <c r="I15" s="228">
        <f>'Recettes - Meubles'!I34</f>
        <v>0</v>
      </c>
      <c r="J15" s="228">
        <f>'Recettes - Meubles'!J34</f>
        <v>0</v>
      </c>
      <c r="K15" s="228">
        <f>'Recettes - Meubles'!K34</f>
        <v>0</v>
      </c>
      <c r="L15" s="228">
        <f>'Recettes - Meubles'!L34</f>
        <v>0</v>
      </c>
      <c r="M15" s="228">
        <f>'Recettes - Meubles'!M34</f>
        <v>0</v>
      </c>
      <c r="N15" s="228">
        <f>'Recettes - Meubles'!N34</f>
        <v>0</v>
      </c>
      <c r="O15" s="228">
        <f>'Recettes - Meubles'!O34</f>
        <v>0</v>
      </c>
      <c r="P15" s="228">
        <f>'Recettes - Meubles'!P34</f>
        <v>62</v>
      </c>
      <c r="Q15" s="228">
        <f>'Recettes - Meubles'!Q34</f>
        <v>50</v>
      </c>
      <c r="R15" s="228">
        <f>'Recettes - Meubles'!R34</f>
        <v>55</v>
      </c>
      <c r="S15" s="228">
        <f>'Recettes - Meubles'!S34</f>
        <v>51</v>
      </c>
      <c r="T15" s="228">
        <f>'Recettes - Meubles'!T34</f>
        <v>73</v>
      </c>
      <c r="U15" s="228">
        <f>SUM(I15:T15)</f>
        <v>291</v>
      </c>
      <c r="W15" s="228">
        <f>'Recettes - Meubles'!W34</f>
        <v>50</v>
      </c>
      <c r="X15" s="228">
        <f>'Recettes - Meubles'!X34</f>
        <v>36</v>
      </c>
      <c r="Y15" s="228">
        <f>'Recettes - Meubles'!Y34</f>
        <v>15</v>
      </c>
      <c r="Z15" s="228">
        <f>'Recettes - Meubles'!Z34</f>
        <v>28</v>
      </c>
      <c r="AA15" s="228">
        <f>'Recettes - Meubles'!AA34</f>
        <v>26</v>
      </c>
      <c r="AB15" s="228">
        <f>'Recettes - Meubles'!AB34</f>
        <v>25</v>
      </c>
      <c r="AC15" s="228">
        <f>'Recettes - Meubles'!AC34</f>
        <v>15</v>
      </c>
      <c r="AD15" s="228">
        <f>'Recettes - Meubles'!AD34</f>
        <v>50</v>
      </c>
      <c r="AE15" s="228">
        <f>'Recettes - Meubles'!AE34</f>
        <v>9</v>
      </c>
      <c r="AF15" s="228">
        <f>'Recettes - Meubles'!AF34</f>
        <v>16</v>
      </c>
      <c r="AG15" s="228">
        <f>'Recettes - Meubles'!AG34</f>
        <v>19</v>
      </c>
      <c r="AH15" s="228">
        <f>'Recettes - Meubles'!AH34</f>
        <v>39</v>
      </c>
      <c r="AI15" s="228">
        <f>SUM(W15:AH15)</f>
        <v>328</v>
      </c>
      <c r="AJ15" s="224"/>
      <c r="AK15" s="228">
        <f>'Recettes - Meubles'!AK34</f>
        <v>39</v>
      </c>
      <c r="AL15" s="228">
        <f>'Recettes - Meubles'!AL34</f>
        <v>0</v>
      </c>
      <c r="AM15" s="228">
        <f>'Recettes - Meubles'!AM34</f>
        <v>0</v>
      </c>
      <c r="AN15" s="228">
        <f>'Recettes - Meubles'!AN34</f>
        <v>0</v>
      </c>
      <c r="AO15" s="228">
        <f>'Recettes - Meubles'!AO34</f>
        <v>0</v>
      </c>
      <c r="AP15" s="228">
        <f>'Recettes - Meubles'!AP34</f>
        <v>0</v>
      </c>
      <c r="AQ15" s="228">
        <f>'Recettes - Meubles'!AQ34</f>
        <v>0</v>
      </c>
      <c r="AR15" s="228">
        <f>'Recettes - Meubles'!AR34</f>
        <v>0</v>
      </c>
      <c r="AS15" s="228">
        <f>'Recettes - Meubles'!AS34</f>
        <v>0</v>
      </c>
      <c r="AT15" s="228">
        <f>'Recettes - Meubles'!AT34</f>
        <v>0</v>
      </c>
      <c r="AU15" s="228">
        <f>'Recettes - Meubles'!AU34</f>
        <v>0</v>
      </c>
      <c r="AV15" s="228">
        <f>'Recettes - Meubles'!AV34</f>
        <v>0</v>
      </c>
      <c r="AW15" s="228">
        <f>SUM(AK15:AV15)</f>
        <v>39</v>
      </c>
    </row>
    <row r="16" spans="1:49" s="229" customFormat="1" ht="15.75" customHeight="1" x14ac:dyDescent="0.25">
      <c r="C16" s="230" t="s">
        <v>343</v>
      </c>
      <c r="D16" s="231"/>
      <c r="E16" s="231"/>
      <c r="F16" s="232"/>
      <c r="G16" s="232"/>
      <c r="H16" s="232"/>
      <c r="I16" s="232">
        <f>'Recettes - Meubles'!I61</f>
        <v>0</v>
      </c>
      <c r="J16" s="232">
        <f>'Recettes - Meubles'!J61</f>
        <v>0</v>
      </c>
      <c r="K16" s="232">
        <f>'Recettes - Meubles'!K61</f>
        <v>0</v>
      </c>
      <c r="L16" s="232">
        <f>'Recettes - Meubles'!L61</f>
        <v>0</v>
      </c>
      <c r="M16" s="232">
        <f>'Recettes - Meubles'!M61</f>
        <v>0</v>
      </c>
      <c r="N16" s="232">
        <f>'Recettes - Meubles'!N61</f>
        <v>0</v>
      </c>
      <c r="O16" s="232">
        <f>'Recettes - Meubles'!O61</f>
        <v>0</v>
      </c>
      <c r="P16" s="232">
        <f>'Recettes - Meubles'!P61</f>
        <v>8.3333333333333329E-2</v>
      </c>
      <c r="Q16" s="232">
        <f>'Recettes - Meubles'!Q61</f>
        <v>6.9444444444444448E-2</v>
      </c>
      <c r="R16" s="232">
        <f>'Recettes - Meubles'!R61</f>
        <v>7.3924731182795703E-2</v>
      </c>
      <c r="S16" s="232">
        <f>'Recettes - Meubles'!S61</f>
        <v>7.0833333333333331E-2</v>
      </c>
      <c r="T16" s="232">
        <f>'Recettes - Meubles'!T61</f>
        <v>9.8118279569892455E-2</v>
      </c>
      <c r="U16" s="232"/>
      <c r="W16" s="232">
        <f>'Recettes - Meubles'!W61</f>
        <v>6.7204301075268813E-2</v>
      </c>
      <c r="X16" s="232">
        <f>'Recettes - Meubles'!X61</f>
        <v>5.3571428571428568E-2</v>
      </c>
      <c r="Y16" s="232">
        <f>'Recettes - Meubles'!Y61</f>
        <v>2.0161290322580645E-2</v>
      </c>
      <c r="Z16" s="232">
        <f>'Recettes - Meubles'!Z61</f>
        <v>3.8888888888888883E-2</v>
      </c>
      <c r="AA16" s="232">
        <f>'Recettes - Meubles'!AA61</f>
        <v>3.4946236559139782E-2</v>
      </c>
      <c r="AB16" s="232">
        <f>'Recettes - Meubles'!AB61</f>
        <v>3.4722222222222217E-2</v>
      </c>
      <c r="AC16" s="232">
        <f>'Recettes - Meubles'!AC61</f>
        <v>2.0161290322580641E-2</v>
      </c>
      <c r="AD16" s="232">
        <f>'Recettes - Meubles'!AD61</f>
        <v>6.7204301075268799E-2</v>
      </c>
      <c r="AE16" s="232">
        <f>'Recettes - Meubles'!AE61</f>
        <v>1.2E-2</v>
      </c>
      <c r="AF16" s="232">
        <f>'Recettes - Meubles'!AF61</f>
        <v>2.150537634408602E-2</v>
      </c>
      <c r="AG16" s="232">
        <f>'Recettes - Meubles'!AG61</f>
        <v>2.5333333333333333E-2</v>
      </c>
      <c r="AH16" s="232">
        <f>'Recettes - Meubles'!AH61</f>
        <v>5.2419354838709679E-2</v>
      </c>
      <c r="AI16" s="232"/>
      <c r="AJ16" s="233"/>
      <c r="AK16" s="232">
        <f>'Recettes - Meubles'!AK61</f>
        <v>5.2419354838709679E-2</v>
      </c>
      <c r="AL16" s="232">
        <f>'Recettes - Meubles'!AL61</f>
        <v>0</v>
      </c>
      <c r="AM16" s="232">
        <f>'Recettes - Meubles'!AM61</f>
        <v>0</v>
      </c>
      <c r="AN16" s="232">
        <f>'Recettes - Meubles'!AN61</f>
        <v>0</v>
      </c>
      <c r="AO16" s="232">
        <f>'Recettes - Meubles'!AO61</f>
        <v>0</v>
      </c>
      <c r="AP16" s="232">
        <f>'Recettes - Meubles'!AP61</f>
        <v>0</v>
      </c>
      <c r="AQ16" s="232">
        <f>'Recettes - Meubles'!AQ61</f>
        <v>0</v>
      </c>
      <c r="AR16" s="232">
        <f>'Recettes - Meubles'!AR61</f>
        <v>0</v>
      </c>
      <c r="AS16" s="232">
        <f>'Recettes - Meubles'!AS61</f>
        <v>0</v>
      </c>
      <c r="AT16" s="232">
        <f>'Recettes - Meubles'!AT61</f>
        <v>0</v>
      </c>
      <c r="AU16" s="232">
        <f>'Recettes - Meubles'!AU61</f>
        <v>0</v>
      </c>
      <c r="AV16" s="232">
        <f>'Recettes - Meubles'!AV61</f>
        <v>0</v>
      </c>
      <c r="AW16" s="232"/>
    </row>
    <row r="17" spans="1:49" customFormat="1" ht="15.75" customHeight="1" x14ac:dyDescent="0.25">
      <c r="A17" s="234"/>
      <c r="B17" s="234"/>
      <c r="C17" s="235" t="s">
        <v>353</v>
      </c>
      <c r="D17" s="236"/>
      <c r="E17" s="236"/>
      <c r="F17" s="237"/>
      <c r="G17" s="237"/>
      <c r="H17" s="237"/>
      <c r="I17" s="214">
        <f>'Recettes - Meubles'!I88</f>
        <v>0</v>
      </c>
      <c r="J17" s="214">
        <f>'Recettes - Meubles'!J88</f>
        <v>0</v>
      </c>
      <c r="K17" s="214">
        <f>'Recettes - Meubles'!K88</f>
        <v>0</v>
      </c>
      <c r="L17" s="214">
        <f>'Recettes - Meubles'!L88</f>
        <v>0</v>
      </c>
      <c r="M17" s="214">
        <f>'Recettes - Meubles'!M88</f>
        <v>0</v>
      </c>
      <c r="N17" s="214">
        <f>'Recettes - Meubles'!N88</f>
        <v>0</v>
      </c>
      <c r="O17" s="214">
        <f>'Recettes - Meubles'!O88</f>
        <v>0</v>
      </c>
      <c r="P17" s="214">
        <f>'Recettes - Meubles'!P88</f>
        <v>795000</v>
      </c>
      <c r="Q17" s="214">
        <f>'Recettes - Meubles'!Q88</f>
        <v>1100000</v>
      </c>
      <c r="R17" s="214">
        <f>'Recettes - Meubles'!R88</f>
        <v>765000</v>
      </c>
      <c r="S17" s="214">
        <f>'Recettes - Meubles'!S88</f>
        <v>1060000</v>
      </c>
      <c r="T17" s="214">
        <f>'Recettes - Meubles'!T88</f>
        <v>1056000</v>
      </c>
      <c r="U17" s="208">
        <f>SUM(I17:T17)</f>
        <v>4776000</v>
      </c>
      <c r="V17" s="234"/>
      <c r="W17" s="214">
        <f>'Recettes - Meubles'!W88</f>
        <v>1173000</v>
      </c>
      <c r="X17" s="214">
        <f>'Recettes - Meubles'!X88</f>
        <v>825000</v>
      </c>
      <c r="Y17" s="214">
        <f>'Recettes - Meubles'!Y88</f>
        <v>375000</v>
      </c>
      <c r="Z17" s="214">
        <f>'Recettes - Meubles'!Z88</f>
        <v>525000</v>
      </c>
      <c r="AA17" s="214">
        <f>'Recettes - Meubles'!AA88</f>
        <v>440000</v>
      </c>
      <c r="AB17" s="214">
        <f>'Recettes - Meubles'!AB88</f>
        <v>556000</v>
      </c>
      <c r="AC17" s="214">
        <f>'Recettes - Meubles'!AC88</f>
        <v>279000</v>
      </c>
      <c r="AD17" s="214">
        <f>'Recettes - Meubles'!AD88</f>
        <v>1263000</v>
      </c>
      <c r="AE17" s="214">
        <f>'Recettes - Meubles'!AE88</f>
        <v>215000</v>
      </c>
      <c r="AF17" s="214">
        <f>'Recettes - Meubles'!AF88</f>
        <v>330000</v>
      </c>
      <c r="AG17" s="214">
        <f>'Recettes - Meubles'!AG88</f>
        <v>380000</v>
      </c>
      <c r="AH17" s="214">
        <f>'Recettes - Meubles'!AH88</f>
        <v>805000</v>
      </c>
      <c r="AI17" s="208">
        <f>SUM(W17:AH17)</f>
        <v>7166000</v>
      </c>
      <c r="AJ17" s="238"/>
      <c r="AK17" s="214">
        <f>'Recettes - Meubles'!AK88</f>
        <v>740000</v>
      </c>
      <c r="AL17" s="214">
        <f>'Recettes - Meubles'!AL88</f>
        <v>649000</v>
      </c>
      <c r="AM17" s="214">
        <f>'Recettes - Meubles'!AM88</f>
        <v>290000</v>
      </c>
      <c r="AN17" s="214">
        <f>'Recettes - Meubles'!AN88</f>
        <v>240000</v>
      </c>
      <c r="AO17" s="214">
        <f>'Recettes - Meubles'!AO88</f>
        <v>0</v>
      </c>
      <c r="AP17" s="214">
        <f>'Recettes - Meubles'!AP88</f>
        <v>0</v>
      </c>
      <c r="AQ17" s="214">
        <f>'Recettes - Meubles'!AQ88</f>
        <v>0</v>
      </c>
      <c r="AR17" s="214">
        <f>'Recettes - Meubles'!AR88</f>
        <v>0</v>
      </c>
      <c r="AS17" s="214">
        <f>'Recettes - Meubles'!AS88</f>
        <v>0</v>
      </c>
      <c r="AT17" s="214">
        <f>'Recettes - Meubles'!AT88</f>
        <v>0</v>
      </c>
      <c r="AU17" s="214">
        <f>'Recettes - Meubles'!AU88</f>
        <v>0</v>
      </c>
      <c r="AV17" s="214">
        <f>'Recettes - Meubles'!AV88</f>
        <v>0</v>
      </c>
      <c r="AW17" s="208">
        <f>SUM(AK17:AV17)</f>
        <v>1919000</v>
      </c>
    </row>
    <row r="18" spans="1:49" customFormat="1" ht="15.75" customHeight="1" x14ac:dyDescent="0.25">
      <c r="A18" s="234"/>
      <c r="B18" s="234"/>
      <c r="C18" s="239" t="s">
        <v>339</v>
      </c>
      <c r="D18" s="236"/>
      <c r="E18" s="236"/>
      <c r="F18" s="237"/>
      <c r="G18" s="237"/>
      <c r="H18" s="237"/>
      <c r="I18" s="214">
        <f>'Recettes - Meubles'!I115</f>
        <v>0</v>
      </c>
      <c r="J18" s="214">
        <f>'Recettes - Meubles'!J115</f>
        <v>0</v>
      </c>
      <c r="K18" s="214">
        <f>'Recettes - Meubles'!K115</f>
        <v>0</v>
      </c>
      <c r="L18" s="214">
        <f>'Recettes - Meubles'!L115</f>
        <v>0</v>
      </c>
      <c r="M18" s="214">
        <f>'Recettes - Meubles'!M115</f>
        <v>0</v>
      </c>
      <c r="N18" s="214">
        <f>'Recettes - Meubles'!N115</f>
        <v>0</v>
      </c>
      <c r="O18" s="214">
        <f>'Recettes - Meubles'!O115</f>
        <v>0</v>
      </c>
      <c r="P18" s="214">
        <f>'Recettes - Meubles'!P115</f>
        <v>0</v>
      </c>
      <c r="Q18" s="214">
        <f>'Recettes - Meubles'!Q115</f>
        <v>0</v>
      </c>
      <c r="R18" s="214">
        <f>'Recettes - Meubles'!R115</f>
        <v>0</v>
      </c>
      <c r="S18" s="214">
        <f>'Recettes - Meubles'!S115</f>
        <v>0</v>
      </c>
      <c r="T18" s="214">
        <f>'Recettes - Meubles'!T115</f>
        <v>0</v>
      </c>
      <c r="U18" s="214">
        <f t="shared" ref="U18:U20" si="44">SUM(I18:T18)</f>
        <v>0</v>
      </c>
      <c r="V18" s="234"/>
      <c r="W18" s="214">
        <f>'Recettes - Meubles'!W115</f>
        <v>0</v>
      </c>
      <c r="X18" s="214">
        <f>'Recettes - Meubles'!X115</f>
        <v>0</v>
      </c>
      <c r="Y18" s="214">
        <f>'Recettes - Meubles'!Y115</f>
        <v>0</v>
      </c>
      <c r="Z18" s="214">
        <f>'Recettes - Meubles'!Z115</f>
        <v>0</v>
      </c>
      <c r="AA18" s="214">
        <f>'Recettes - Meubles'!AA115</f>
        <v>0</v>
      </c>
      <c r="AB18" s="214">
        <f>'Recettes - Meubles'!AB115</f>
        <v>0</v>
      </c>
      <c r="AC18" s="214">
        <f>'Recettes - Meubles'!AC115</f>
        <v>0</v>
      </c>
      <c r="AD18" s="214">
        <f>'Recettes - Meubles'!AD115</f>
        <v>0</v>
      </c>
      <c r="AE18" s="214">
        <f>'Recettes - Meubles'!AE115</f>
        <v>0</v>
      </c>
      <c r="AF18" s="214">
        <f>'Recettes - Meubles'!AF115</f>
        <v>0</v>
      </c>
      <c r="AG18" s="214">
        <f>'Recettes - Meubles'!AG115</f>
        <v>0</v>
      </c>
      <c r="AH18" s="214">
        <f>'Recettes - Meubles'!AH115</f>
        <v>0</v>
      </c>
      <c r="AI18" s="214">
        <f t="shared" ref="AI18:AI19" si="45">SUM(W18:AH18)</f>
        <v>0</v>
      </c>
      <c r="AJ18" s="238"/>
      <c r="AK18" s="214">
        <f>'Recettes - Meubles'!AK115</f>
        <v>0</v>
      </c>
      <c r="AL18" s="214">
        <f>'Recettes - Meubles'!AL115</f>
        <v>0</v>
      </c>
      <c r="AM18" s="214">
        <f>'Recettes - Meubles'!AM115</f>
        <v>0</v>
      </c>
      <c r="AN18" s="214">
        <f>'Recettes - Meubles'!AN115</f>
        <v>0</v>
      </c>
      <c r="AO18" s="214">
        <f>'Recettes - Meubles'!AO115</f>
        <v>0</v>
      </c>
      <c r="AP18" s="214">
        <f>'Recettes - Meubles'!AP115</f>
        <v>0</v>
      </c>
      <c r="AQ18" s="214">
        <f>'Recettes - Meubles'!AQ115</f>
        <v>0</v>
      </c>
      <c r="AR18" s="214">
        <f>'Recettes - Meubles'!AR115</f>
        <v>0</v>
      </c>
      <c r="AS18" s="214">
        <f>'Recettes - Meubles'!AS115</f>
        <v>0</v>
      </c>
      <c r="AT18" s="214">
        <f>'Recettes - Meubles'!AT115</f>
        <v>0</v>
      </c>
      <c r="AU18" s="214">
        <f>'Recettes - Meubles'!AU115</f>
        <v>0</v>
      </c>
      <c r="AV18" s="214">
        <f>'Recettes - Meubles'!AV115</f>
        <v>0</v>
      </c>
      <c r="AW18" s="214">
        <f t="shared" ref="AW18:AW19" si="46">SUM(AK18:AV18)</f>
        <v>0</v>
      </c>
    </row>
    <row r="19" spans="1:49" customFormat="1" ht="15.75" customHeight="1" x14ac:dyDescent="0.25">
      <c r="C19" s="217" t="s">
        <v>340</v>
      </c>
      <c r="D19" s="218"/>
      <c r="E19" s="218"/>
      <c r="F19" s="219"/>
      <c r="G19" s="219"/>
      <c r="H19" s="219"/>
      <c r="I19" s="240">
        <f>'Recettes - Meubles'!I142</f>
        <v>0</v>
      </c>
      <c r="J19" s="240">
        <f>'Recettes - Meubles'!J142</f>
        <v>0</v>
      </c>
      <c r="K19" s="240">
        <f>'Recettes - Meubles'!K142</f>
        <v>0</v>
      </c>
      <c r="L19" s="240">
        <f>'Recettes - Meubles'!L142</f>
        <v>0</v>
      </c>
      <c r="M19" s="240">
        <f>'Recettes - Meubles'!M142</f>
        <v>0</v>
      </c>
      <c r="N19" s="240">
        <f>'Recettes - Meubles'!N142</f>
        <v>0</v>
      </c>
      <c r="O19" s="240">
        <f>'Recettes - Meubles'!O142</f>
        <v>0</v>
      </c>
      <c r="P19" s="240">
        <f>'Recettes - Meubles'!P142</f>
        <v>0</v>
      </c>
      <c r="Q19" s="240">
        <f>'Recettes - Meubles'!Q142</f>
        <v>0</v>
      </c>
      <c r="R19" s="240">
        <f>'Recettes - Meubles'!R142</f>
        <v>0</v>
      </c>
      <c r="S19" s="240">
        <f>'Recettes - Meubles'!S142</f>
        <v>0</v>
      </c>
      <c r="T19" s="240">
        <f>'Recettes - Meubles'!T142</f>
        <v>0</v>
      </c>
      <c r="U19" s="219">
        <f t="shared" si="44"/>
        <v>0</v>
      </c>
      <c r="W19" s="240">
        <f>'Recettes - Meubles'!W142</f>
        <v>0</v>
      </c>
      <c r="X19" s="240">
        <f>'Recettes - Meubles'!X142</f>
        <v>0</v>
      </c>
      <c r="Y19" s="240">
        <f>'Recettes - Meubles'!Y142</f>
        <v>0</v>
      </c>
      <c r="Z19" s="240">
        <f>'Recettes - Meubles'!Z142</f>
        <v>0</v>
      </c>
      <c r="AA19" s="240">
        <f>'Recettes - Meubles'!AA142</f>
        <v>0</v>
      </c>
      <c r="AB19" s="240">
        <f>'Recettes - Meubles'!AB142</f>
        <v>0</v>
      </c>
      <c r="AC19" s="240">
        <f>'Recettes - Meubles'!AC142</f>
        <v>0</v>
      </c>
      <c r="AD19" s="240">
        <f>'Recettes - Meubles'!AD142</f>
        <v>0</v>
      </c>
      <c r="AE19" s="240">
        <f>'Recettes - Meubles'!AE142</f>
        <v>0</v>
      </c>
      <c r="AF19" s="240">
        <f>'Recettes - Meubles'!AF142</f>
        <v>0</v>
      </c>
      <c r="AG19" s="240">
        <f>'Recettes - Meubles'!AG142</f>
        <v>0</v>
      </c>
      <c r="AH19" s="240">
        <f>'Recettes - Meubles'!AH142</f>
        <v>0</v>
      </c>
      <c r="AI19" s="219">
        <f t="shared" si="45"/>
        <v>0</v>
      </c>
      <c r="AJ19" s="210"/>
      <c r="AK19" s="240">
        <f>'Recettes - Meubles'!AK142</f>
        <v>0</v>
      </c>
      <c r="AL19" s="240">
        <f>'Recettes - Meubles'!AL142</f>
        <v>0</v>
      </c>
      <c r="AM19" s="240">
        <f>'Recettes - Meubles'!AM142</f>
        <v>0</v>
      </c>
      <c r="AN19" s="240">
        <f>'Recettes - Meubles'!AN142</f>
        <v>0</v>
      </c>
      <c r="AO19" s="240">
        <f>'Recettes - Meubles'!AO142</f>
        <v>0</v>
      </c>
      <c r="AP19" s="240">
        <f>'Recettes - Meubles'!AP142</f>
        <v>0</v>
      </c>
      <c r="AQ19" s="240">
        <f>'Recettes - Meubles'!AQ142</f>
        <v>0</v>
      </c>
      <c r="AR19" s="240">
        <f>'Recettes - Meubles'!AR142</f>
        <v>0</v>
      </c>
      <c r="AS19" s="240">
        <f>'Recettes - Meubles'!AS142</f>
        <v>0</v>
      </c>
      <c r="AT19" s="240">
        <f>'Recettes - Meubles'!AT142</f>
        <v>0</v>
      </c>
      <c r="AU19" s="240">
        <f>'Recettes - Meubles'!AU142</f>
        <v>0</v>
      </c>
      <c r="AV19" s="240">
        <f>'Recettes - Meubles'!AV142</f>
        <v>0</v>
      </c>
      <c r="AW19" s="219">
        <f t="shared" si="46"/>
        <v>0</v>
      </c>
    </row>
    <row r="20" spans="1:49" s="1" customFormat="1" ht="15.75" customHeight="1" x14ac:dyDescent="0.25">
      <c r="C20" s="241" t="s">
        <v>366</v>
      </c>
      <c r="D20" s="226"/>
      <c r="E20" s="226"/>
      <c r="F20" s="227"/>
      <c r="G20" s="227"/>
      <c r="H20" s="227"/>
      <c r="I20" s="227">
        <f>SUM(I17:I19)</f>
        <v>0</v>
      </c>
      <c r="J20" s="227">
        <f t="shared" ref="J20:T20" si="47">SUM(J17:J19)</f>
        <v>0</v>
      </c>
      <c r="K20" s="227">
        <f t="shared" si="47"/>
        <v>0</v>
      </c>
      <c r="L20" s="227">
        <f t="shared" si="47"/>
        <v>0</v>
      </c>
      <c r="M20" s="227">
        <f t="shared" si="47"/>
        <v>0</v>
      </c>
      <c r="N20" s="227">
        <f t="shared" si="47"/>
        <v>0</v>
      </c>
      <c r="O20" s="227">
        <f t="shared" si="47"/>
        <v>0</v>
      </c>
      <c r="P20" s="227">
        <f t="shared" si="47"/>
        <v>795000</v>
      </c>
      <c r="Q20" s="227">
        <f t="shared" si="47"/>
        <v>1100000</v>
      </c>
      <c r="R20" s="227">
        <f t="shared" si="47"/>
        <v>765000</v>
      </c>
      <c r="S20" s="227">
        <f t="shared" si="47"/>
        <v>1060000</v>
      </c>
      <c r="T20" s="227">
        <f t="shared" si="47"/>
        <v>1056000</v>
      </c>
      <c r="U20" s="227">
        <f t="shared" si="44"/>
        <v>4776000</v>
      </c>
      <c r="W20" s="227">
        <f>SUM(W17:W19)</f>
        <v>1173000</v>
      </c>
      <c r="X20" s="227">
        <f t="shared" ref="X20" si="48">SUM(X17:X19)</f>
        <v>825000</v>
      </c>
      <c r="Y20" s="227">
        <f t="shared" ref="Y20" si="49">SUM(Y17:Y19)</f>
        <v>375000</v>
      </c>
      <c r="Z20" s="227">
        <f t="shared" ref="Z20" si="50">SUM(Z17:Z19)</f>
        <v>525000</v>
      </c>
      <c r="AA20" s="227">
        <f t="shared" ref="AA20" si="51">SUM(AA17:AA19)</f>
        <v>440000</v>
      </c>
      <c r="AB20" s="227">
        <f t="shared" ref="AB20" si="52">SUM(AB17:AB19)</f>
        <v>556000</v>
      </c>
      <c r="AC20" s="227">
        <f t="shared" ref="AC20" si="53">SUM(AC17:AC19)</f>
        <v>279000</v>
      </c>
      <c r="AD20" s="227">
        <f t="shared" ref="AD20" si="54">SUM(AD17:AD19)</f>
        <v>1263000</v>
      </c>
      <c r="AE20" s="227">
        <f t="shared" ref="AE20" si="55">SUM(AE17:AE19)</f>
        <v>215000</v>
      </c>
      <c r="AF20" s="227">
        <f t="shared" ref="AF20" si="56">SUM(AF17:AF19)</f>
        <v>330000</v>
      </c>
      <c r="AG20" s="227">
        <f t="shared" ref="AG20" si="57">SUM(AG17:AG19)</f>
        <v>380000</v>
      </c>
      <c r="AH20" s="227">
        <f t="shared" ref="AH20" si="58">SUM(AH17:AH19)</f>
        <v>805000</v>
      </c>
      <c r="AI20" s="227">
        <f>SUM(W20:AH20)</f>
        <v>7166000</v>
      </c>
      <c r="AJ20" s="224"/>
      <c r="AK20" s="227">
        <f>SUM(AK17:AK19)</f>
        <v>740000</v>
      </c>
      <c r="AL20" s="227">
        <f t="shared" ref="AL20:AV20" si="59">SUM(AL17:AL19)</f>
        <v>649000</v>
      </c>
      <c r="AM20" s="227">
        <f t="shared" si="59"/>
        <v>290000</v>
      </c>
      <c r="AN20" s="227">
        <f t="shared" si="59"/>
        <v>240000</v>
      </c>
      <c r="AO20" s="227">
        <f t="shared" si="59"/>
        <v>0</v>
      </c>
      <c r="AP20" s="227">
        <f t="shared" si="59"/>
        <v>0</v>
      </c>
      <c r="AQ20" s="227">
        <f t="shared" si="59"/>
        <v>0</v>
      </c>
      <c r="AR20" s="227">
        <f t="shared" si="59"/>
        <v>0</v>
      </c>
      <c r="AS20" s="227">
        <f t="shared" si="59"/>
        <v>0</v>
      </c>
      <c r="AT20" s="227">
        <f t="shared" si="59"/>
        <v>0</v>
      </c>
      <c r="AU20" s="227">
        <f t="shared" si="59"/>
        <v>0</v>
      </c>
      <c r="AV20" s="227">
        <f t="shared" si="59"/>
        <v>0</v>
      </c>
      <c r="AW20" s="227">
        <f>SUM(AK20:AV20)</f>
        <v>1919000</v>
      </c>
    </row>
    <row r="21" spans="1:49" s="247" customFormat="1" ht="15.75" customHeight="1" x14ac:dyDescent="0.25">
      <c r="C21" s="242" t="s">
        <v>367</v>
      </c>
      <c r="D21" s="243"/>
      <c r="E21" s="243"/>
      <c r="F21" s="244"/>
      <c r="G21" s="244"/>
      <c r="H21" s="244"/>
      <c r="I21" s="245" t="str">
        <f>IFERROR(I20/I15,"NA")</f>
        <v>NA</v>
      </c>
      <c r="J21" s="246" t="str">
        <f t="shared" ref="J21:U21" si="60">IFERROR(J20/J15,"NA")</f>
        <v>NA</v>
      </c>
      <c r="K21" s="246" t="str">
        <f t="shared" si="60"/>
        <v>NA</v>
      </c>
      <c r="L21" s="246" t="str">
        <f t="shared" si="60"/>
        <v>NA</v>
      </c>
      <c r="M21" s="246" t="str">
        <f t="shared" si="60"/>
        <v>NA</v>
      </c>
      <c r="N21" s="246" t="str">
        <f t="shared" si="60"/>
        <v>NA</v>
      </c>
      <c r="O21" s="246" t="str">
        <f t="shared" si="60"/>
        <v>NA</v>
      </c>
      <c r="P21" s="246">
        <f t="shared" si="60"/>
        <v>12822.58064516129</v>
      </c>
      <c r="Q21" s="246">
        <f t="shared" si="60"/>
        <v>22000</v>
      </c>
      <c r="R21" s="246">
        <f t="shared" si="60"/>
        <v>13909.09090909091</v>
      </c>
      <c r="S21" s="246">
        <f t="shared" si="60"/>
        <v>20784.313725490196</v>
      </c>
      <c r="T21" s="246">
        <f t="shared" si="60"/>
        <v>14465.753424657534</v>
      </c>
      <c r="U21" s="244">
        <f t="shared" si="60"/>
        <v>16412.371134020617</v>
      </c>
      <c r="W21" s="245">
        <f>IFERROR(W20/W15,"NA")</f>
        <v>23460</v>
      </c>
      <c r="X21" s="246">
        <f t="shared" ref="X21" si="61">IFERROR(X20/X15,"NA")</f>
        <v>22916.666666666668</v>
      </c>
      <c r="Y21" s="246">
        <f t="shared" ref="Y21" si="62">IFERROR(Y20/Y15,"NA")</f>
        <v>25000</v>
      </c>
      <c r="Z21" s="246">
        <f t="shared" ref="Z21" si="63">IFERROR(Z20/Z15,"NA")</f>
        <v>18750</v>
      </c>
      <c r="AA21" s="246">
        <f t="shared" ref="AA21" si="64">IFERROR(AA20/AA15,"NA")</f>
        <v>16923.076923076922</v>
      </c>
      <c r="AB21" s="246">
        <f t="shared" ref="AB21" si="65">IFERROR(AB20/AB15,"NA")</f>
        <v>22240</v>
      </c>
      <c r="AC21" s="246">
        <f t="shared" ref="AC21" si="66">IFERROR(AC20/AC15,"NA")</f>
        <v>18600</v>
      </c>
      <c r="AD21" s="246">
        <f t="shared" ref="AD21" si="67">IFERROR(AD20/AD15,"NA")</f>
        <v>25260</v>
      </c>
      <c r="AE21" s="246">
        <f t="shared" ref="AE21" si="68">IFERROR(AE20/AE15,"NA")</f>
        <v>23888.888888888891</v>
      </c>
      <c r="AF21" s="246">
        <f t="shared" ref="AF21" si="69">IFERROR(AF20/AF15,"NA")</f>
        <v>20625</v>
      </c>
      <c r="AG21" s="246">
        <f t="shared" ref="AG21" si="70">IFERROR(AG20/AG15,"NA")</f>
        <v>20000</v>
      </c>
      <c r="AH21" s="246">
        <f t="shared" ref="AH21" si="71">IFERROR(AH20/AH15,"NA")</f>
        <v>20641.025641025641</v>
      </c>
      <c r="AI21" s="244">
        <f>IFERROR(AI20/AI15,"NA")</f>
        <v>21847.560975609755</v>
      </c>
      <c r="AJ21" s="248"/>
      <c r="AK21" s="245">
        <f>IFERROR(AK20/AK15,"NA")</f>
        <v>18974.358974358973</v>
      </c>
      <c r="AL21" s="246" t="str">
        <f t="shared" ref="AL21:AV21" si="72">IFERROR(AL20/AL15,"NA")</f>
        <v>NA</v>
      </c>
      <c r="AM21" s="246" t="str">
        <f t="shared" si="72"/>
        <v>NA</v>
      </c>
      <c r="AN21" s="246" t="str">
        <f t="shared" si="72"/>
        <v>NA</v>
      </c>
      <c r="AO21" s="246" t="str">
        <f t="shared" si="72"/>
        <v>NA</v>
      </c>
      <c r="AP21" s="246" t="str">
        <f t="shared" si="72"/>
        <v>NA</v>
      </c>
      <c r="AQ21" s="246" t="str">
        <f t="shared" si="72"/>
        <v>NA</v>
      </c>
      <c r="AR21" s="246" t="str">
        <f t="shared" si="72"/>
        <v>NA</v>
      </c>
      <c r="AS21" s="246" t="str">
        <f t="shared" si="72"/>
        <v>NA</v>
      </c>
      <c r="AT21" s="246" t="str">
        <f t="shared" si="72"/>
        <v>NA</v>
      </c>
      <c r="AU21" s="246" t="str">
        <f t="shared" si="72"/>
        <v>NA</v>
      </c>
      <c r="AV21" s="246" t="str">
        <f t="shared" si="72"/>
        <v>NA</v>
      </c>
      <c r="AW21" s="244">
        <f>IFERROR(AW20/AW15,"NA")</f>
        <v>49205.128205128203</v>
      </c>
    </row>
    <row r="22" spans="1:49" s="1" customFormat="1" ht="15.75" customHeight="1" x14ac:dyDescent="0.25">
      <c r="C22" s="241" t="s">
        <v>354</v>
      </c>
      <c r="D22" s="226"/>
      <c r="E22" s="226"/>
      <c r="F22" s="227"/>
      <c r="G22" s="227"/>
      <c r="H22" s="227"/>
      <c r="I22" s="227">
        <f>I14+I20</f>
        <v>0</v>
      </c>
      <c r="J22" s="227">
        <f t="shared" ref="J22:U22" si="73">J14+J20</f>
        <v>0</v>
      </c>
      <c r="K22" s="227">
        <f t="shared" si="73"/>
        <v>0</v>
      </c>
      <c r="L22" s="227">
        <f t="shared" si="73"/>
        <v>0</v>
      </c>
      <c r="M22" s="227">
        <f t="shared" si="73"/>
        <v>0</v>
      </c>
      <c r="N22" s="227">
        <f t="shared" si="73"/>
        <v>0</v>
      </c>
      <c r="O22" s="227">
        <f t="shared" si="73"/>
        <v>0</v>
      </c>
      <c r="P22" s="227">
        <f t="shared" si="73"/>
        <v>2335000</v>
      </c>
      <c r="Q22" s="227">
        <f t="shared" si="73"/>
        <v>2695000</v>
      </c>
      <c r="R22" s="227">
        <f t="shared" si="73"/>
        <v>2415000</v>
      </c>
      <c r="S22" s="227">
        <f t="shared" si="73"/>
        <v>2055000</v>
      </c>
      <c r="T22" s="227">
        <f t="shared" si="73"/>
        <v>3186000</v>
      </c>
      <c r="U22" s="227">
        <f t="shared" si="73"/>
        <v>12686000</v>
      </c>
      <c r="W22" s="227">
        <f>W14+W20</f>
        <v>4233000</v>
      </c>
      <c r="X22" s="227">
        <f t="shared" ref="X22" si="74">X14+X20</f>
        <v>1900000</v>
      </c>
      <c r="Y22" s="227">
        <f t="shared" ref="Y22" si="75">Y14+Y20</f>
        <v>1865000</v>
      </c>
      <c r="Z22" s="227">
        <f t="shared" ref="Z22" si="76">Z14+Z20</f>
        <v>3985000</v>
      </c>
      <c r="AA22" s="227">
        <f t="shared" ref="AA22" si="77">AA14+AA20</f>
        <v>440000</v>
      </c>
      <c r="AB22" s="227">
        <f t="shared" ref="AB22" si="78">AB14+AB20</f>
        <v>2216000</v>
      </c>
      <c r="AC22" s="227">
        <f t="shared" ref="AC22" si="79">AC14+AC20</f>
        <v>3044000</v>
      </c>
      <c r="AD22" s="227">
        <f t="shared" ref="AD22" si="80">AD14+AD20</f>
        <v>3993000</v>
      </c>
      <c r="AE22" s="227">
        <f t="shared" ref="AE22" si="81">AE14+AE20</f>
        <v>2125000</v>
      </c>
      <c r="AF22" s="227">
        <f t="shared" ref="AF22" si="82">AF14+AF20</f>
        <v>3860000</v>
      </c>
      <c r="AG22" s="227">
        <f t="shared" ref="AG22" si="83">AG14+AG20</f>
        <v>2510000</v>
      </c>
      <c r="AH22" s="227">
        <f t="shared" ref="AH22" si="84">AH14+AH20</f>
        <v>2535000</v>
      </c>
      <c r="AI22" s="227">
        <f t="shared" ref="AI22" si="85">AI14+AI20</f>
        <v>32706000</v>
      </c>
      <c r="AJ22" s="224"/>
      <c r="AK22" s="227">
        <f>AK14+AK20</f>
        <v>4568700</v>
      </c>
      <c r="AL22" s="227">
        <f t="shared" ref="AL22:AW22" si="86">AL14+AL20</f>
        <v>6879000</v>
      </c>
      <c r="AM22" s="227">
        <f t="shared" si="86"/>
        <v>2420000</v>
      </c>
      <c r="AN22" s="227">
        <f t="shared" si="86"/>
        <v>240000</v>
      </c>
      <c r="AO22" s="227">
        <f t="shared" si="86"/>
        <v>0</v>
      </c>
      <c r="AP22" s="227">
        <f t="shared" si="86"/>
        <v>0</v>
      </c>
      <c r="AQ22" s="227">
        <f t="shared" si="86"/>
        <v>0</v>
      </c>
      <c r="AR22" s="227">
        <f t="shared" si="86"/>
        <v>0</v>
      </c>
      <c r="AS22" s="227">
        <f t="shared" si="86"/>
        <v>0</v>
      </c>
      <c r="AT22" s="227">
        <f t="shared" si="86"/>
        <v>0</v>
      </c>
      <c r="AU22" s="227">
        <f t="shared" si="86"/>
        <v>0</v>
      </c>
      <c r="AV22" s="227">
        <f t="shared" si="86"/>
        <v>0</v>
      </c>
      <c r="AW22" s="227">
        <f t="shared" si="86"/>
        <v>14107700</v>
      </c>
    </row>
    <row r="23" spans="1:49" ht="8.1" customHeight="1" x14ac:dyDescent="0.25">
      <c r="C23" s="142"/>
      <c r="D23" s="143"/>
      <c r="E23" s="143"/>
      <c r="F23" s="143"/>
      <c r="G23" s="143"/>
      <c r="H23" s="143"/>
      <c r="M23" s="142"/>
      <c r="N23" s="143"/>
      <c r="O23" s="142"/>
      <c r="P23" s="143"/>
      <c r="Q23" s="143"/>
      <c r="R23" s="143"/>
      <c r="S23" s="143"/>
      <c r="T23" s="143"/>
      <c r="U23" s="160"/>
      <c r="AA23" s="142"/>
      <c r="AB23" s="143"/>
      <c r="AC23" s="142"/>
      <c r="AD23" s="143"/>
      <c r="AE23" s="143"/>
      <c r="AF23" s="143"/>
      <c r="AG23" s="143"/>
      <c r="AH23" s="143"/>
      <c r="AI23" s="160"/>
      <c r="AJ23" s="142"/>
      <c r="AO23" s="142"/>
      <c r="AP23" s="143"/>
      <c r="AQ23" s="142"/>
      <c r="AR23" s="143"/>
      <c r="AS23" s="143"/>
      <c r="AT23" s="143"/>
      <c r="AU23" s="143"/>
      <c r="AV23" s="143"/>
      <c r="AW23" s="160"/>
    </row>
    <row r="24" spans="1:49" ht="15.75" customHeight="1" x14ac:dyDescent="0.25">
      <c r="C24" s="250" t="str">
        <f>F24</f>
        <v>Charges Salariales - Manager Molibety Center</v>
      </c>
      <c r="D24" s="143"/>
      <c r="E24" s="143"/>
      <c r="F24" s="150" t="str">
        <f>'Charges d'' Exploitation'!F61</f>
        <v>Charges Salariales - Manager Molibety Center</v>
      </c>
      <c r="G24" s="150" t="str">
        <f>'Charges d'' Exploitation'!G61</f>
        <v>x#56rgtte8</v>
      </c>
      <c r="I24" s="151">
        <f>'Charges d'' Exploitation'!I61</f>
        <v>0</v>
      </c>
      <c r="J24" s="151">
        <f>'Charges d'' Exploitation'!J61</f>
        <v>0</v>
      </c>
      <c r="K24" s="151">
        <f>'Charges d'' Exploitation'!K61</f>
        <v>0</v>
      </c>
      <c r="L24" s="151">
        <f>'Charges d'' Exploitation'!L61</f>
        <v>0</v>
      </c>
      <c r="M24" s="151">
        <f>'Charges d'' Exploitation'!M61</f>
        <v>0</v>
      </c>
      <c r="N24" s="151">
        <f>'Charges d'' Exploitation'!N61</f>
        <v>0</v>
      </c>
      <c r="O24" s="151">
        <f>'Charges d'' Exploitation'!O61</f>
        <v>0</v>
      </c>
      <c r="P24" s="151">
        <f>'Charges d'' Exploitation'!P61</f>
        <v>0</v>
      </c>
      <c r="Q24" s="151">
        <f>'Charges d'' Exploitation'!Q61</f>
        <v>0</v>
      </c>
      <c r="R24" s="151">
        <f>'Charges d'' Exploitation'!R61</f>
        <v>0</v>
      </c>
      <c r="S24" s="151">
        <f>'Charges d'' Exploitation'!S61</f>
        <v>0</v>
      </c>
      <c r="T24" s="151">
        <f>'Charges d'' Exploitation'!T61</f>
        <v>0</v>
      </c>
      <c r="U24" s="164">
        <f>SUM(I24:T24)</f>
        <v>0</v>
      </c>
      <c r="W24" s="151">
        <f>'Charges d'' Exploitation'!W61</f>
        <v>0</v>
      </c>
      <c r="X24" s="151">
        <f>'Charges d'' Exploitation'!X61</f>
        <v>0</v>
      </c>
      <c r="Y24" s="151">
        <f>'Charges d'' Exploitation'!Y61</f>
        <v>0</v>
      </c>
      <c r="Z24" s="151">
        <f>'Charges d'' Exploitation'!Z61</f>
        <v>0</v>
      </c>
      <c r="AA24" s="151">
        <f>'Charges d'' Exploitation'!AA61</f>
        <v>0</v>
      </c>
      <c r="AB24" s="151">
        <f>'Charges d'' Exploitation'!AB61</f>
        <v>0</v>
      </c>
      <c r="AC24" s="151">
        <f>'Charges d'' Exploitation'!AC61</f>
        <v>0</v>
      </c>
      <c r="AD24" s="151">
        <f>'Charges d'' Exploitation'!AD61</f>
        <v>0</v>
      </c>
      <c r="AE24" s="151">
        <f>'Charges d'' Exploitation'!AE61</f>
        <v>0</v>
      </c>
      <c r="AF24" s="151">
        <f>'Charges d'' Exploitation'!AF61</f>
        <v>0</v>
      </c>
      <c r="AG24" s="151">
        <f>'Charges d'' Exploitation'!AG61</f>
        <v>0</v>
      </c>
      <c r="AH24" s="151">
        <f>'Charges d'' Exploitation'!AH61</f>
        <v>0</v>
      </c>
      <c r="AI24" s="164">
        <f>SUM(W24:AH24)</f>
        <v>0</v>
      </c>
      <c r="AJ24" s="142"/>
      <c r="AK24" s="151">
        <f>'Charges d'' Exploitation'!AK61</f>
        <v>0</v>
      </c>
      <c r="AL24" s="151">
        <f>'Charges d'' Exploitation'!AL61</f>
        <v>0</v>
      </c>
      <c r="AM24" s="151">
        <f>'Charges d'' Exploitation'!AM61</f>
        <v>0</v>
      </c>
      <c r="AN24" s="151">
        <f>'Charges d'' Exploitation'!AN61</f>
        <v>0</v>
      </c>
      <c r="AO24" s="151">
        <f>'Charges d'' Exploitation'!AO61</f>
        <v>0</v>
      </c>
      <c r="AP24" s="151">
        <f>'Charges d'' Exploitation'!AP61</f>
        <v>0</v>
      </c>
      <c r="AQ24" s="151">
        <f>'Charges d'' Exploitation'!AQ61</f>
        <v>0</v>
      </c>
      <c r="AR24" s="151">
        <f>'Charges d'' Exploitation'!AR61</f>
        <v>0</v>
      </c>
      <c r="AS24" s="151">
        <f>'Charges d'' Exploitation'!AS61</f>
        <v>0</v>
      </c>
      <c r="AT24" s="151">
        <f>'Charges d'' Exploitation'!AT61</f>
        <v>0</v>
      </c>
      <c r="AU24" s="151">
        <f>'Charges d'' Exploitation'!AU61</f>
        <v>0</v>
      </c>
      <c r="AV24" s="151">
        <f>'Charges d'' Exploitation'!AV61</f>
        <v>0</v>
      </c>
      <c r="AW24" s="164">
        <f>SUM(AK24:AV24)</f>
        <v>0</v>
      </c>
    </row>
    <row r="25" spans="1:49" ht="15.75" customHeight="1" x14ac:dyDescent="0.25">
      <c r="C25" s="250" t="str">
        <f t="shared" ref="C25:C47" si="87">F25</f>
        <v>Charges Salariales - staff suites-apparts</v>
      </c>
      <c r="D25" s="143"/>
      <c r="E25" s="143"/>
      <c r="F25" s="150" t="str">
        <f>'Charges d'' Exploitation'!F62</f>
        <v>Charges Salariales - staff suites-apparts</v>
      </c>
      <c r="G25" s="133" t="str">
        <f>'Charges d'' Exploitation'!G62</f>
        <v>Salaires</v>
      </c>
      <c r="I25" s="151">
        <f>'Charges d'' Exploitation'!I62</f>
        <v>0</v>
      </c>
      <c r="J25" s="151">
        <f>'Charges d'' Exploitation'!J62</f>
        <v>0</v>
      </c>
      <c r="K25" s="151">
        <f>'Charges d'' Exploitation'!K62</f>
        <v>0</v>
      </c>
      <c r="L25" s="151">
        <f>'Charges d'' Exploitation'!L62</f>
        <v>0</v>
      </c>
      <c r="M25" s="151">
        <f>'Charges d'' Exploitation'!M62</f>
        <v>0</v>
      </c>
      <c r="N25" s="151">
        <f>'Charges d'' Exploitation'!N62</f>
        <v>0</v>
      </c>
      <c r="O25" s="151">
        <f>'Charges d'' Exploitation'!O62</f>
        <v>0</v>
      </c>
      <c r="P25" s="151">
        <f>'Charges d'' Exploitation'!P62</f>
        <v>1468212</v>
      </c>
      <c r="Q25" s="151">
        <f>'Charges d'' Exploitation'!Q62</f>
        <v>46000</v>
      </c>
      <c r="R25" s="151">
        <f>'Charges d'' Exploitation'!R62</f>
        <v>1279856</v>
      </c>
      <c r="S25" s="151">
        <f>'Charges d'' Exploitation'!S62</f>
        <v>563500</v>
      </c>
      <c r="T25" s="151">
        <f>'Charges d'' Exploitation'!T62</f>
        <v>45000</v>
      </c>
      <c r="U25" s="164">
        <f t="shared" ref="U25:U29" si="88">SUM(I25:T25)</f>
        <v>3402568</v>
      </c>
      <c r="W25" s="151">
        <f>'Charges d'' Exploitation'!W62</f>
        <v>0</v>
      </c>
      <c r="X25" s="151">
        <f>'Charges d'' Exploitation'!X62</f>
        <v>1030500</v>
      </c>
      <c r="Y25" s="151">
        <f>'Charges d'' Exploitation'!Y62</f>
        <v>595000</v>
      </c>
      <c r="Z25" s="151">
        <f>'Charges d'' Exploitation'!Z62</f>
        <v>595000</v>
      </c>
      <c r="AA25" s="151">
        <f>'Charges d'' Exploitation'!AA62</f>
        <v>0</v>
      </c>
      <c r="AB25" s="151">
        <f>'Charges d'' Exploitation'!AB62</f>
        <v>595000</v>
      </c>
      <c r="AC25" s="151">
        <f>'Charges d'' Exploitation'!AC62</f>
        <v>530000</v>
      </c>
      <c r="AD25" s="151">
        <f>'Charges d'' Exploitation'!AD62</f>
        <v>590000</v>
      </c>
      <c r="AE25" s="151">
        <f>'Charges d'' Exploitation'!AE62</f>
        <v>590000</v>
      </c>
      <c r="AF25" s="151">
        <f>'Charges d'' Exploitation'!AF62</f>
        <v>100000</v>
      </c>
      <c r="AG25" s="151">
        <f>'Charges d'' Exploitation'!AG62</f>
        <v>240000</v>
      </c>
      <c r="AH25" s="151">
        <f>'Charges d'' Exploitation'!AH62</f>
        <v>589000</v>
      </c>
      <c r="AI25" s="164">
        <f t="shared" ref="AI25:AI29" si="89">SUM(W25:AH25)</f>
        <v>5454500</v>
      </c>
      <c r="AJ25" s="142"/>
      <c r="AK25" s="151">
        <f>'Charges d'' Exploitation'!AK62</f>
        <v>0</v>
      </c>
      <c r="AL25" s="151">
        <f>'Charges d'' Exploitation'!AL62</f>
        <v>550000</v>
      </c>
      <c r="AM25" s="151">
        <f>'Charges d'' Exploitation'!AM62</f>
        <v>0</v>
      </c>
      <c r="AN25" s="151">
        <f>'Charges d'' Exploitation'!AN62</f>
        <v>240000</v>
      </c>
      <c r="AO25" s="151">
        <f>'Charges d'' Exploitation'!AO62</f>
        <v>0</v>
      </c>
      <c r="AP25" s="151">
        <f>'Charges d'' Exploitation'!AP62</f>
        <v>0</v>
      </c>
      <c r="AQ25" s="151">
        <f>'Charges d'' Exploitation'!AQ62</f>
        <v>0</v>
      </c>
      <c r="AR25" s="151">
        <f>'Charges d'' Exploitation'!AR62</f>
        <v>0</v>
      </c>
      <c r="AS25" s="151">
        <f>'Charges d'' Exploitation'!AS62</f>
        <v>0</v>
      </c>
      <c r="AT25" s="151">
        <f>'Charges d'' Exploitation'!AT62</f>
        <v>0</v>
      </c>
      <c r="AU25" s="151">
        <f>'Charges d'' Exploitation'!AU62</f>
        <v>0</v>
      </c>
      <c r="AV25" s="151">
        <f>'Charges d'' Exploitation'!AV62</f>
        <v>0</v>
      </c>
      <c r="AW25" s="164">
        <f t="shared" ref="AW25:AW29" si="90">SUM(AK25:AV25)</f>
        <v>790000</v>
      </c>
    </row>
    <row r="26" spans="1:49" ht="15.75" customHeight="1" x14ac:dyDescent="0.25">
      <c r="C26" s="250" t="str">
        <f t="shared" si="87"/>
        <v>Charges Salariales - agents de nettoyage</v>
      </c>
      <c r="D26" s="143"/>
      <c r="E26" s="143"/>
      <c r="F26" s="150" t="str">
        <f>'Charges d'' Exploitation'!F63</f>
        <v>Charges Salariales - agents de nettoyage</v>
      </c>
      <c r="G26" s="133" t="str">
        <f>'Charges d'' Exploitation'!G63</f>
        <v>x#56rgtte8</v>
      </c>
      <c r="I26" s="151">
        <f>'Charges d'' Exploitation'!I63</f>
        <v>0</v>
      </c>
      <c r="J26" s="151">
        <f>'Charges d'' Exploitation'!J63</f>
        <v>0</v>
      </c>
      <c r="K26" s="151">
        <f>'Charges d'' Exploitation'!K63</f>
        <v>0</v>
      </c>
      <c r="L26" s="151">
        <f>'Charges d'' Exploitation'!L63</f>
        <v>0</v>
      </c>
      <c r="M26" s="151">
        <f>'Charges d'' Exploitation'!M63</f>
        <v>0</v>
      </c>
      <c r="N26" s="151">
        <f>'Charges d'' Exploitation'!N63</f>
        <v>0</v>
      </c>
      <c r="O26" s="151">
        <f>'Charges d'' Exploitation'!O63</f>
        <v>0</v>
      </c>
      <c r="P26" s="151">
        <f>'Charges d'' Exploitation'!P63</f>
        <v>0</v>
      </c>
      <c r="Q26" s="151">
        <f>'Charges d'' Exploitation'!Q63</f>
        <v>0</v>
      </c>
      <c r="R26" s="151">
        <f>'Charges d'' Exploitation'!R63</f>
        <v>0</v>
      </c>
      <c r="S26" s="151">
        <f>'Charges d'' Exploitation'!S63</f>
        <v>0</v>
      </c>
      <c r="T26" s="151">
        <f>'Charges d'' Exploitation'!T63</f>
        <v>0</v>
      </c>
      <c r="U26" s="164">
        <f t="shared" si="88"/>
        <v>0</v>
      </c>
      <c r="W26" s="151">
        <f>'Charges d'' Exploitation'!W63</f>
        <v>0</v>
      </c>
      <c r="X26" s="151">
        <f>'Charges d'' Exploitation'!X63</f>
        <v>0</v>
      </c>
      <c r="Y26" s="151">
        <f>'Charges d'' Exploitation'!Y63</f>
        <v>0</v>
      </c>
      <c r="Z26" s="151">
        <f>'Charges d'' Exploitation'!Z63</f>
        <v>0</v>
      </c>
      <c r="AA26" s="151">
        <f>'Charges d'' Exploitation'!AA63</f>
        <v>0</v>
      </c>
      <c r="AB26" s="151">
        <f>'Charges d'' Exploitation'!AB63</f>
        <v>0</v>
      </c>
      <c r="AC26" s="151">
        <f>'Charges d'' Exploitation'!AC63</f>
        <v>0</v>
      </c>
      <c r="AD26" s="151">
        <f>'Charges d'' Exploitation'!AD63</f>
        <v>0</v>
      </c>
      <c r="AE26" s="151">
        <f>'Charges d'' Exploitation'!AE63</f>
        <v>0</v>
      </c>
      <c r="AF26" s="151">
        <f>'Charges d'' Exploitation'!AF63</f>
        <v>125000</v>
      </c>
      <c r="AG26" s="151">
        <f>'Charges d'' Exploitation'!AG63</f>
        <v>190000</v>
      </c>
      <c r="AH26" s="151">
        <f>'Charges d'' Exploitation'!AH63</f>
        <v>300000</v>
      </c>
      <c r="AI26" s="164">
        <f t="shared" si="89"/>
        <v>615000</v>
      </c>
      <c r="AJ26" s="142"/>
      <c r="AK26" s="151">
        <f>'Charges d'' Exploitation'!AK63</f>
        <v>0</v>
      </c>
      <c r="AL26" s="151">
        <f>'Charges d'' Exploitation'!AL63</f>
        <v>250000</v>
      </c>
      <c r="AM26" s="151">
        <f>'Charges d'' Exploitation'!AM63</f>
        <v>0</v>
      </c>
      <c r="AN26" s="151">
        <f>'Charges d'' Exploitation'!AN63</f>
        <v>125000</v>
      </c>
      <c r="AO26" s="151">
        <f>'Charges d'' Exploitation'!AO63</f>
        <v>0</v>
      </c>
      <c r="AP26" s="151">
        <f>'Charges d'' Exploitation'!AP63</f>
        <v>0</v>
      </c>
      <c r="AQ26" s="151">
        <f>'Charges d'' Exploitation'!AQ63</f>
        <v>0</v>
      </c>
      <c r="AR26" s="151">
        <f>'Charges d'' Exploitation'!AR63</f>
        <v>0</v>
      </c>
      <c r="AS26" s="151">
        <f>'Charges d'' Exploitation'!AS63</f>
        <v>0</v>
      </c>
      <c r="AT26" s="151">
        <f>'Charges d'' Exploitation'!AT63</f>
        <v>0</v>
      </c>
      <c r="AU26" s="151">
        <f>'Charges d'' Exploitation'!AU63</f>
        <v>0</v>
      </c>
      <c r="AV26" s="151">
        <f>'Charges d'' Exploitation'!AV63</f>
        <v>0</v>
      </c>
      <c r="AW26" s="164">
        <f t="shared" si="90"/>
        <v>375000</v>
      </c>
    </row>
    <row r="27" spans="1:49" ht="15.75" customHeight="1" x14ac:dyDescent="0.25">
      <c r="C27" s="250" t="str">
        <f t="shared" si="87"/>
        <v>Charges Salariales - agents de sécurité</v>
      </c>
      <c r="D27" s="143"/>
      <c r="E27" s="143"/>
      <c r="F27" s="150" t="str">
        <f>'Charges d'' Exploitation'!F64</f>
        <v>Charges Salariales - agents de sécurité</v>
      </c>
      <c r="G27" s="133" t="str">
        <f>'Charges d'' Exploitation'!G64</f>
        <v>x#56rgtte8</v>
      </c>
      <c r="I27" s="151">
        <f>'Charges d'' Exploitation'!I64</f>
        <v>0</v>
      </c>
      <c r="J27" s="151">
        <f>'Charges d'' Exploitation'!J64</f>
        <v>0</v>
      </c>
      <c r="K27" s="151">
        <f>'Charges d'' Exploitation'!K64</f>
        <v>0</v>
      </c>
      <c r="L27" s="151">
        <f>'Charges d'' Exploitation'!L64</f>
        <v>0</v>
      </c>
      <c r="M27" s="151">
        <f>'Charges d'' Exploitation'!M64</f>
        <v>0</v>
      </c>
      <c r="N27" s="151">
        <f>'Charges d'' Exploitation'!N64</f>
        <v>0</v>
      </c>
      <c r="O27" s="151">
        <f>'Charges d'' Exploitation'!O64</f>
        <v>0</v>
      </c>
      <c r="P27" s="151">
        <f>'Charges d'' Exploitation'!P64</f>
        <v>0</v>
      </c>
      <c r="Q27" s="151">
        <f>'Charges d'' Exploitation'!Q64</f>
        <v>0</v>
      </c>
      <c r="R27" s="151">
        <f>'Charges d'' Exploitation'!R64</f>
        <v>0</v>
      </c>
      <c r="S27" s="151">
        <f>'Charges d'' Exploitation'!S64</f>
        <v>0</v>
      </c>
      <c r="T27" s="151">
        <f>'Charges d'' Exploitation'!T64</f>
        <v>0</v>
      </c>
      <c r="U27" s="164">
        <f t="shared" si="88"/>
        <v>0</v>
      </c>
      <c r="W27" s="151">
        <f>'Charges d'' Exploitation'!W64</f>
        <v>0</v>
      </c>
      <c r="X27" s="151">
        <f>'Charges d'' Exploitation'!X64</f>
        <v>0</v>
      </c>
      <c r="Y27" s="151">
        <f>'Charges d'' Exploitation'!Y64</f>
        <v>0</v>
      </c>
      <c r="Z27" s="151">
        <f>'Charges d'' Exploitation'!Z64</f>
        <v>0</v>
      </c>
      <c r="AA27" s="151">
        <f>'Charges d'' Exploitation'!AA64</f>
        <v>0</v>
      </c>
      <c r="AB27" s="151">
        <f>'Charges d'' Exploitation'!AB64</f>
        <v>0</v>
      </c>
      <c r="AC27" s="151">
        <f>'Charges d'' Exploitation'!AC64</f>
        <v>0</v>
      </c>
      <c r="AD27" s="151">
        <f>'Charges d'' Exploitation'!AD64</f>
        <v>0</v>
      </c>
      <c r="AE27" s="151">
        <f>'Charges d'' Exploitation'!AE64</f>
        <v>0</v>
      </c>
      <c r="AF27" s="151">
        <f>'Charges d'' Exploitation'!AF64</f>
        <v>290000</v>
      </c>
      <c r="AG27" s="151">
        <f>'Charges d'' Exploitation'!AG64</f>
        <v>225000</v>
      </c>
      <c r="AH27" s="151">
        <f>'Charges d'' Exploitation'!AH64</f>
        <v>585000</v>
      </c>
      <c r="AI27" s="164">
        <f t="shared" si="89"/>
        <v>1100000</v>
      </c>
      <c r="AJ27" s="142"/>
      <c r="AK27" s="151">
        <f>'Charges d'' Exploitation'!AK64</f>
        <v>0</v>
      </c>
      <c r="AL27" s="151">
        <f>'Charges d'' Exploitation'!AL64</f>
        <v>450000</v>
      </c>
      <c r="AM27" s="151">
        <f>'Charges d'' Exploitation'!AM64</f>
        <v>0</v>
      </c>
      <c r="AN27" s="151">
        <f>'Charges d'' Exploitation'!AN64</f>
        <v>225000</v>
      </c>
      <c r="AO27" s="151">
        <f>'Charges d'' Exploitation'!AO64</f>
        <v>0</v>
      </c>
      <c r="AP27" s="151">
        <f>'Charges d'' Exploitation'!AP64</f>
        <v>0</v>
      </c>
      <c r="AQ27" s="151">
        <f>'Charges d'' Exploitation'!AQ64</f>
        <v>0</v>
      </c>
      <c r="AR27" s="151">
        <f>'Charges d'' Exploitation'!AR64</f>
        <v>0</v>
      </c>
      <c r="AS27" s="151">
        <f>'Charges d'' Exploitation'!AS64</f>
        <v>0</v>
      </c>
      <c r="AT27" s="151">
        <f>'Charges d'' Exploitation'!AT64</f>
        <v>0</v>
      </c>
      <c r="AU27" s="151">
        <f>'Charges d'' Exploitation'!AU64</f>
        <v>0</v>
      </c>
      <c r="AV27" s="151">
        <f>'Charges d'' Exploitation'!AV64</f>
        <v>0</v>
      </c>
      <c r="AW27" s="164">
        <f t="shared" si="90"/>
        <v>675000</v>
      </c>
    </row>
    <row r="28" spans="1:49" ht="15.75" customHeight="1" x14ac:dyDescent="0.25">
      <c r="C28" s="250" t="str">
        <f t="shared" si="87"/>
        <v xml:space="preserve">Charges Salariales - divers/autres </v>
      </c>
      <c r="D28" s="143"/>
      <c r="E28" s="143"/>
      <c r="F28" s="150" t="str">
        <f>'Charges d'' Exploitation'!F65</f>
        <v xml:space="preserve">Charges Salariales - divers/autres </v>
      </c>
      <c r="G28" s="133" t="str">
        <f>'Charges d'' Exploitation'!G65</f>
        <v>x#56rgtte8</v>
      </c>
      <c r="I28" s="151">
        <f>'Charges d'' Exploitation'!I65</f>
        <v>0</v>
      </c>
      <c r="J28" s="151">
        <f>'Charges d'' Exploitation'!J65</f>
        <v>0</v>
      </c>
      <c r="K28" s="151">
        <f>'Charges d'' Exploitation'!K65</f>
        <v>0</v>
      </c>
      <c r="L28" s="151">
        <f>'Charges d'' Exploitation'!L65</f>
        <v>0</v>
      </c>
      <c r="M28" s="151">
        <f>'Charges d'' Exploitation'!M65</f>
        <v>0</v>
      </c>
      <c r="N28" s="151">
        <f>'Charges d'' Exploitation'!N65</f>
        <v>0</v>
      </c>
      <c r="O28" s="151">
        <f>'Charges d'' Exploitation'!O65</f>
        <v>0</v>
      </c>
      <c r="P28" s="151">
        <f>'Charges d'' Exploitation'!P65</f>
        <v>0</v>
      </c>
      <c r="Q28" s="151">
        <f>'Charges d'' Exploitation'!Q65</f>
        <v>0</v>
      </c>
      <c r="R28" s="151">
        <f>'Charges d'' Exploitation'!R65</f>
        <v>0</v>
      </c>
      <c r="S28" s="151">
        <f>'Charges d'' Exploitation'!S65</f>
        <v>0</v>
      </c>
      <c r="T28" s="151">
        <f>'Charges d'' Exploitation'!T65</f>
        <v>0</v>
      </c>
      <c r="U28" s="164">
        <f t="shared" ref="U28" si="91">SUM(I28:T28)</f>
        <v>0</v>
      </c>
      <c r="W28" s="151">
        <f>'Charges d'' Exploitation'!W65</f>
        <v>0</v>
      </c>
      <c r="X28" s="151">
        <f>'Charges d'' Exploitation'!X65</f>
        <v>0</v>
      </c>
      <c r="Y28" s="151">
        <f>'Charges d'' Exploitation'!Y65</f>
        <v>0</v>
      </c>
      <c r="Z28" s="151">
        <f>'Charges d'' Exploitation'!Z65</f>
        <v>0</v>
      </c>
      <c r="AA28" s="151">
        <f>'Charges d'' Exploitation'!AA65</f>
        <v>0</v>
      </c>
      <c r="AB28" s="151">
        <f>'Charges d'' Exploitation'!AB65</f>
        <v>0</v>
      </c>
      <c r="AC28" s="151">
        <f>'Charges d'' Exploitation'!AC65</f>
        <v>0</v>
      </c>
      <c r="AD28" s="151">
        <f>'Charges d'' Exploitation'!AD65</f>
        <v>0</v>
      </c>
      <c r="AE28" s="151">
        <f>'Charges d'' Exploitation'!AE65</f>
        <v>0</v>
      </c>
      <c r="AF28" s="151">
        <f>'Charges d'' Exploitation'!AF65</f>
        <v>0</v>
      </c>
      <c r="AG28" s="151">
        <f>'Charges d'' Exploitation'!AG65</f>
        <v>0</v>
      </c>
      <c r="AH28" s="151">
        <f>'Charges d'' Exploitation'!AH65</f>
        <v>0</v>
      </c>
      <c r="AI28" s="164">
        <f t="shared" ref="AI28" si="92">SUM(W28:AH28)</f>
        <v>0</v>
      </c>
      <c r="AJ28" s="142"/>
      <c r="AK28" s="151">
        <f>'Charges d'' Exploitation'!AK65</f>
        <v>0</v>
      </c>
      <c r="AL28" s="151">
        <f>'Charges d'' Exploitation'!AL65</f>
        <v>0</v>
      </c>
      <c r="AM28" s="151">
        <f>'Charges d'' Exploitation'!AM65</f>
        <v>0</v>
      </c>
      <c r="AN28" s="151">
        <f>'Charges d'' Exploitation'!AN65</f>
        <v>0</v>
      </c>
      <c r="AO28" s="151">
        <f>'Charges d'' Exploitation'!AO65</f>
        <v>0</v>
      </c>
      <c r="AP28" s="151">
        <f>'Charges d'' Exploitation'!AP65</f>
        <v>0</v>
      </c>
      <c r="AQ28" s="151">
        <f>'Charges d'' Exploitation'!AQ65</f>
        <v>0</v>
      </c>
      <c r="AR28" s="151">
        <f>'Charges d'' Exploitation'!AR65</f>
        <v>0</v>
      </c>
      <c r="AS28" s="151">
        <f>'Charges d'' Exploitation'!AS65</f>
        <v>0</v>
      </c>
      <c r="AT28" s="151">
        <f>'Charges d'' Exploitation'!AT65</f>
        <v>0</v>
      </c>
      <c r="AU28" s="151">
        <f>'Charges d'' Exploitation'!AU65</f>
        <v>0</v>
      </c>
      <c r="AV28" s="151">
        <f>'Charges d'' Exploitation'!AV65</f>
        <v>0</v>
      </c>
      <c r="AW28" s="164">
        <f t="shared" si="90"/>
        <v>0</v>
      </c>
    </row>
    <row r="29" spans="1:49" ht="15.75" customHeight="1" x14ac:dyDescent="0.25">
      <c r="C29" s="250" t="str">
        <f t="shared" si="87"/>
        <v xml:space="preserve">Consommation Eau </v>
      </c>
      <c r="D29" s="143"/>
      <c r="E29" s="143"/>
      <c r="F29" s="150" t="str">
        <f>'Charges d'' Exploitation'!F66</f>
        <v xml:space="preserve">Consommation Eau </v>
      </c>
      <c r="G29" s="133" t="str">
        <f>'Charges d'' Exploitation'!G66</f>
        <v>x#56rgtte8</v>
      </c>
      <c r="I29" s="151">
        <f>'Charges d'' Exploitation'!I66</f>
        <v>0</v>
      </c>
      <c r="J29" s="151">
        <f>'Charges d'' Exploitation'!J66</f>
        <v>0</v>
      </c>
      <c r="K29" s="151">
        <f>'Charges d'' Exploitation'!K66</f>
        <v>0</v>
      </c>
      <c r="L29" s="151">
        <f>'Charges d'' Exploitation'!L66</f>
        <v>0</v>
      </c>
      <c r="M29" s="151">
        <f>'Charges d'' Exploitation'!M66</f>
        <v>0</v>
      </c>
      <c r="N29" s="151">
        <f>'Charges d'' Exploitation'!N66</f>
        <v>0</v>
      </c>
      <c r="O29" s="151">
        <f>'Charges d'' Exploitation'!O66</f>
        <v>0</v>
      </c>
      <c r="P29" s="151">
        <f>'Charges d'' Exploitation'!P66</f>
        <v>27000</v>
      </c>
      <c r="Q29" s="151">
        <f>'Charges d'' Exploitation'!Q66</f>
        <v>0</v>
      </c>
      <c r="R29" s="151">
        <f>'Charges d'' Exploitation'!R66</f>
        <v>0</v>
      </c>
      <c r="S29" s="151">
        <f>'Charges d'' Exploitation'!S66</f>
        <v>19500</v>
      </c>
      <c r="T29" s="151">
        <f>'Charges d'' Exploitation'!T66</f>
        <v>0</v>
      </c>
      <c r="U29" s="164">
        <f t="shared" si="88"/>
        <v>46500</v>
      </c>
      <c r="W29" s="151">
        <f>'Charges d'' Exploitation'!W66</f>
        <v>29500</v>
      </c>
      <c r="X29" s="151">
        <f>'Charges d'' Exploitation'!X66</f>
        <v>0</v>
      </c>
      <c r="Y29" s="151">
        <f>'Charges d'' Exploitation'!Y66</f>
        <v>0</v>
      </c>
      <c r="Z29" s="151">
        <f>'Charges d'' Exploitation'!Z66</f>
        <v>0</v>
      </c>
      <c r="AA29" s="151">
        <f>'Charges d'' Exploitation'!AA66</f>
        <v>0</v>
      </c>
      <c r="AB29" s="151">
        <f>'Charges d'' Exploitation'!AB66</f>
        <v>0</v>
      </c>
      <c r="AC29" s="151">
        <f>'Charges d'' Exploitation'!AC66</f>
        <v>27019</v>
      </c>
      <c r="AD29" s="151">
        <f>'Charges d'' Exploitation'!AD66</f>
        <v>0</v>
      </c>
      <c r="AE29" s="151">
        <f>'Charges d'' Exploitation'!AE66</f>
        <v>0</v>
      </c>
      <c r="AF29" s="151">
        <f>'Charges d'' Exploitation'!AF66</f>
        <v>0</v>
      </c>
      <c r="AG29" s="151">
        <f>'Charges d'' Exploitation'!AG66</f>
        <v>90688</v>
      </c>
      <c r="AH29" s="151">
        <f>'Charges d'' Exploitation'!AH66</f>
        <v>0</v>
      </c>
      <c r="AI29" s="164">
        <f t="shared" si="89"/>
        <v>147207</v>
      </c>
      <c r="AJ29" s="142"/>
      <c r="AK29" s="151">
        <f>'Charges d'' Exploitation'!AK66</f>
        <v>66000</v>
      </c>
      <c r="AL29" s="151">
        <f>'Charges d'' Exploitation'!AL66</f>
        <v>0</v>
      </c>
      <c r="AM29" s="151">
        <f>'Charges d'' Exploitation'!AM66</f>
        <v>0</v>
      </c>
      <c r="AN29" s="151">
        <f>'Charges d'' Exploitation'!AN66</f>
        <v>0</v>
      </c>
      <c r="AO29" s="151">
        <f>'Charges d'' Exploitation'!AO66</f>
        <v>0</v>
      </c>
      <c r="AP29" s="151">
        <f>'Charges d'' Exploitation'!AP66</f>
        <v>0</v>
      </c>
      <c r="AQ29" s="151">
        <f>'Charges d'' Exploitation'!AQ66</f>
        <v>0</v>
      </c>
      <c r="AR29" s="151">
        <f>'Charges d'' Exploitation'!AR66</f>
        <v>0</v>
      </c>
      <c r="AS29" s="151">
        <f>'Charges d'' Exploitation'!AS66</f>
        <v>0</v>
      </c>
      <c r="AT29" s="151">
        <f>'Charges d'' Exploitation'!AT66</f>
        <v>0</v>
      </c>
      <c r="AU29" s="151">
        <f>'Charges d'' Exploitation'!AU66</f>
        <v>0</v>
      </c>
      <c r="AV29" s="151">
        <f>'Charges d'' Exploitation'!AV66</f>
        <v>0</v>
      </c>
      <c r="AW29" s="164">
        <f t="shared" si="90"/>
        <v>66000</v>
      </c>
    </row>
    <row r="30" spans="1:49" ht="15.75" customHeight="1" x14ac:dyDescent="0.25">
      <c r="C30" s="250" t="str">
        <f t="shared" si="87"/>
        <v>Consommation Électricité</v>
      </c>
      <c r="D30" s="143"/>
      <c r="E30" s="143"/>
      <c r="F30" s="150" t="str">
        <f>'Charges d'' Exploitation'!F67</f>
        <v>Consommation Électricité</v>
      </c>
      <c r="G30" s="133" t="str">
        <f>'Charges d'' Exploitation'!G67</f>
        <v>x#56rgtte8</v>
      </c>
      <c r="I30" s="151">
        <f>'Charges d'' Exploitation'!I67</f>
        <v>0</v>
      </c>
      <c r="J30" s="151">
        <f>'Charges d'' Exploitation'!J67</f>
        <v>0</v>
      </c>
      <c r="K30" s="151">
        <f>'Charges d'' Exploitation'!K67</f>
        <v>0</v>
      </c>
      <c r="L30" s="151">
        <f>'Charges d'' Exploitation'!L67</f>
        <v>0</v>
      </c>
      <c r="M30" s="151">
        <f>'Charges d'' Exploitation'!M67</f>
        <v>0</v>
      </c>
      <c r="N30" s="151">
        <f>'Charges d'' Exploitation'!N67</f>
        <v>0</v>
      </c>
      <c r="O30" s="151">
        <f>'Charges d'' Exploitation'!O67</f>
        <v>0</v>
      </c>
      <c r="P30" s="151">
        <f>'Charges d'' Exploitation'!P67</f>
        <v>0</v>
      </c>
      <c r="Q30" s="151">
        <f>'Charges d'' Exploitation'!Q67</f>
        <v>355200</v>
      </c>
      <c r="R30" s="151">
        <f>'Charges d'' Exploitation'!R67</f>
        <v>0</v>
      </c>
      <c r="S30" s="151">
        <f>'Charges d'' Exploitation'!S67</f>
        <v>372000</v>
      </c>
      <c r="T30" s="151">
        <f>'Charges d'' Exploitation'!T67</f>
        <v>0</v>
      </c>
      <c r="U30" s="164">
        <f>SUM(I30:T30)</f>
        <v>727200</v>
      </c>
      <c r="W30" s="151">
        <f>'Charges d'' Exploitation'!W67</f>
        <v>380685</v>
      </c>
      <c r="X30" s="151">
        <f>'Charges d'' Exploitation'!X67</f>
        <v>0</v>
      </c>
      <c r="Y30" s="151">
        <f>'Charges d'' Exploitation'!Y67</f>
        <v>552650</v>
      </c>
      <c r="Z30" s="151">
        <f>'Charges d'' Exploitation'!Z67</f>
        <v>0</v>
      </c>
      <c r="AA30" s="151">
        <f>'Charges d'' Exploitation'!AA67</f>
        <v>0</v>
      </c>
      <c r="AB30" s="151">
        <f>'Charges d'' Exploitation'!AB67</f>
        <v>0</v>
      </c>
      <c r="AC30" s="151">
        <f>'Charges d'' Exploitation'!AC67</f>
        <v>0</v>
      </c>
      <c r="AD30" s="151">
        <f>'Charges d'' Exploitation'!AD67</f>
        <v>0</v>
      </c>
      <c r="AE30" s="151">
        <f>'Charges d'' Exploitation'!AE67</f>
        <v>0</v>
      </c>
      <c r="AF30" s="151">
        <f>'Charges d'' Exploitation'!AF67</f>
        <v>0</v>
      </c>
      <c r="AG30" s="151">
        <f>'Charges d'' Exploitation'!AG67</f>
        <v>316811</v>
      </c>
      <c r="AH30" s="151">
        <f>'Charges d'' Exploitation'!AH67</f>
        <v>0</v>
      </c>
      <c r="AI30" s="164">
        <f>SUM(W30:AH30)</f>
        <v>1250146</v>
      </c>
      <c r="AJ30" s="142"/>
      <c r="AK30" s="151">
        <f>'Charges d'' Exploitation'!AK67</f>
        <v>309200</v>
      </c>
      <c r="AL30" s="151">
        <f>'Charges d'' Exploitation'!AL67</f>
        <v>0</v>
      </c>
      <c r="AM30" s="151">
        <f>'Charges d'' Exploitation'!AM67</f>
        <v>366805</v>
      </c>
      <c r="AN30" s="151">
        <f>'Charges d'' Exploitation'!AN67</f>
        <v>0</v>
      </c>
      <c r="AO30" s="151">
        <f>'Charges d'' Exploitation'!AO67</f>
        <v>0</v>
      </c>
      <c r="AP30" s="151">
        <f>'Charges d'' Exploitation'!AP67</f>
        <v>0</v>
      </c>
      <c r="AQ30" s="151">
        <f>'Charges d'' Exploitation'!AQ67</f>
        <v>0</v>
      </c>
      <c r="AR30" s="151">
        <f>'Charges d'' Exploitation'!AR67</f>
        <v>0</v>
      </c>
      <c r="AS30" s="151">
        <f>'Charges d'' Exploitation'!AS67</f>
        <v>0</v>
      </c>
      <c r="AT30" s="151">
        <f>'Charges d'' Exploitation'!AT67</f>
        <v>0</v>
      </c>
      <c r="AU30" s="151">
        <f>'Charges d'' Exploitation'!AU67</f>
        <v>0</v>
      </c>
      <c r="AV30" s="151">
        <f>'Charges d'' Exploitation'!AV67</f>
        <v>0</v>
      </c>
      <c r="AW30" s="164">
        <f>SUM(AK30:AV30)</f>
        <v>676005</v>
      </c>
    </row>
    <row r="31" spans="1:49" ht="15.75" customHeight="1" x14ac:dyDescent="0.25">
      <c r="C31" s="250" t="str">
        <f t="shared" si="87"/>
        <v>Blanchisserie</v>
      </c>
      <c r="D31" s="143"/>
      <c r="E31" s="143"/>
      <c r="F31" s="150" t="str">
        <f>'Charges d'' Exploitation'!F68</f>
        <v>Blanchisserie</v>
      </c>
      <c r="G31" s="133" t="str">
        <f>'Charges d'' Exploitation'!G68</f>
        <v>x#56rgtte8</v>
      </c>
      <c r="I31" s="151">
        <f>'Charges d'' Exploitation'!I68</f>
        <v>0</v>
      </c>
      <c r="J31" s="151">
        <f>'Charges d'' Exploitation'!J68</f>
        <v>0</v>
      </c>
      <c r="K31" s="151">
        <f>'Charges d'' Exploitation'!K68</f>
        <v>0</v>
      </c>
      <c r="L31" s="151">
        <f>'Charges d'' Exploitation'!L68</f>
        <v>0</v>
      </c>
      <c r="M31" s="151">
        <f>'Charges d'' Exploitation'!M68</f>
        <v>0</v>
      </c>
      <c r="N31" s="151">
        <f>'Charges d'' Exploitation'!N68</f>
        <v>0</v>
      </c>
      <c r="O31" s="151">
        <f>'Charges d'' Exploitation'!O68</f>
        <v>0</v>
      </c>
      <c r="P31" s="151">
        <f>'Charges d'' Exploitation'!P68</f>
        <v>59000</v>
      </c>
      <c r="Q31" s="151">
        <f>'Charges d'' Exploitation'!Q68</f>
        <v>60000</v>
      </c>
      <c r="R31" s="151">
        <f>'Charges d'' Exploitation'!R68</f>
        <v>59000</v>
      </c>
      <c r="S31" s="151">
        <f>'Charges d'' Exploitation'!S68</f>
        <v>58000</v>
      </c>
      <c r="T31" s="151">
        <f>'Charges d'' Exploitation'!T68</f>
        <v>59000</v>
      </c>
      <c r="U31" s="164">
        <f t="shared" ref="U31:U47" si="93">SUM(I31:T31)</f>
        <v>295000</v>
      </c>
      <c r="W31" s="151">
        <f>'Charges d'' Exploitation'!W68</f>
        <v>75000</v>
      </c>
      <c r="X31" s="151">
        <f>'Charges d'' Exploitation'!X68</f>
        <v>34000</v>
      </c>
      <c r="Y31" s="151">
        <f>'Charges d'' Exploitation'!Y68</f>
        <v>38900</v>
      </c>
      <c r="Z31" s="151">
        <f>'Charges d'' Exploitation'!Z68</f>
        <v>0</v>
      </c>
      <c r="AA31" s="151">
        <f>'Charges d'' Exploitation'!AA68</f>
        <v>76600</v>
      </c>
      <c r="AB31" s="151">
        <f>'Charges d'' Exploitation'!AB68</f>
        <v>0</v>
      </c>
      <c r="AC31" s="151">
        <f>'Charges d'' Exploitation'!AC68</f>
        <v>46800</v>
      </c>
      <c r="AD31" s="151">
        <f>'Charges d'' Exploitation'!AD68</f>
        <v>46000</v>
      </c>
      <c r="AE31" s="151">
        <f>'Charges d'' Exploitation'!AE68</f>
        <v>0</v>
      </c>
      <c r="AF31" s="151">
        <f>'Charges d'' Exploitation'!AF68</f>
        <v>50700</v>
      </c>
      <c r="AG31" s="151">
        <f>'Charges d'' Exploitation'!AG68</f>
        <v>31900</v>
      </c>
      <c r="AH31" s="151">
        <f>'Charges d'' Exploitation'!AH68</f>
        <v>35500</v>
      </c>
      <c r="AI31" s="164">
        <f t="shared" ref="AI31:AI47" si="94">SUM(W31:AH31)</f>
        <v>435400</v>
      </c>
      <c r="AJ31" s="142"/>
      <c r="AK31" s="151">
        <f>'Charges d'' Exploitation'!AK68</f>
        <v>31200</v>
      </c>
      <c r="AL31" s="151">
        <f>'Charges d'' Exploitation'!AL68</f>
        <v>0</v>
      </c>
      <c r="AM31" s="151">
        <f>'Charges d'' Exploitation'!AM68</f>
        <v>38000</v>
      </c>
      <c r="AN31" s="151">
        <f>'Charges d'' Exploitation'!AN68</f>
        <v>38900</v>
      </c>
      <c r="AO31" s="151">
        <f>'Charges d'' Exploitation'!AO68</f>
        <v>0</v>
      </c>
      <c r="AP31" s="151">
        <f>'Charges d'' Exploitation'!AP68</f>
        <v>0</v>
      </c>
      <c r="AQ31" s="151">
        <f>'Charges d'' Exploitation'!AQ68</f>
        <v>0</v>
      </c>
      <c r="AR31" s="151">
        <f>'Charges d'' Exploitation'!AR68</f>
        <v>0</v>
      </c>
      <c r="AS31" s="151">
        <f>'Charges d'' Exploitation'!AS68</f>
        <v>0</v>
      </c>
      <c r="AT31" s="151">
        <f>'Charges d'' Exploitation'!AT68</f>
        <v>0</v>
      </c>
      <c r="AU31" s="151">
        <f>'Charges d'' Exploitation'!AU68</f>
        <v>0</v>
      </c>
      <c r="AV31" s="151">
        <f>'Charges d'' Exploitation'!AV68</f>
        <v>0</v>
      </c>
      <c r="AW31" s="164">
        <f t="shared" ref="AW31:AW33" si="95">SUM(AK31:AV31)</f>
        <v>108100</v>
      </c>
    </row>
    <row r="32" spans="1:49" ht="15.75" customHeight="1" x14ac:dyDescent="0.25">
      <c r="C32" s="250" t="str">
        <f t="shared" si="87"/>
        <v xml:space="preserve">Consommables / Produits Entretiens </v>
      </c>
      <c r="D32" s="143"/>
      <c r="E32" s="143"/>
      <c r="F32" s="150" t="str">
        <f>'Charges d'' Exploitation'!F69</f>
        <v xml:space="preserve">Consommables / Produits Entretiens </v>
      </c>
      <c r="G32" s="133" t="str">
        <f>'Charges d'' Exploitation'!G69</f>
        <v>x#56rgtte8</v>
      </c>
      <c r="I32" s="151">
        <f>'Charges d'' Exploitation'!I69</f>
        <v>0</v>
      </c>
      <c r="J32" s="151">
        <f>'Charges d'' Exploitation'!J69</f>
        <v>0</v>
      </c>
      <c r="K32" s="151">
        <f>'Charges d'' Exploitation'!K69</f>
        <v>0</v>
      </c>
      <c r="L32" s="151">
        <f>'Charges d'' Exploitation'!L69</f>
        <v>0</v>
      </c>
      <c r="M32" s="151">
        <f>'Charges d'' Exploitation'!M69</f>
        <v>0</v>
      </c>
      <c r="N32" s="151">
        <f>'Charges d'' Exploitation'!N69</f>
        <v>0</v>
      </c>
      <c r="O32" s="151">
        <f>'Charges d'' Exploitation'!O69</f>
        <v>0</v>
      </c>
      <c r="P32" s="151">
        <f>'Charges d'' Exploitation'!P69</f>
        <v>49500</v>
      </c>
      <c r="Q32" s="151">
        <f>'Charges d'' Exploitation'!Q69</f>
        <v>0</v>
      </c>
      <c r="R32" s="151">
        <f>'Charges d'' Exploitation'!R69</f>
        <v>57500</v>
      </c>
      <c r="S32" s="151">
        <f>'Charges d'' Exploitation'!S69</f>
        <v>0</v>
      </c>
      <c r="T32" s="151">
        <f>'Charges d'' Exploitation'!T69</f>
        <v>0</v>
      </c>
      <c r="U32" s="164">
        <f t="shared" si="93"/>
        <v>107000</v>
      </c>
      <c r="W32" s="151">
        <f>'Charges d'' Exploitation'!W69</f>
        <v>42000</v>
      </c>
      <c r="X32" s="151">
        <f>'Charges d'' Exploitation'!X69</f>
        <v>33000</v>
      </c>
      <c r="Y32" s="151">
        <f>'Charges d'' Exploitation'!Y69</f>
        <v>0</v>
      </c>
      <c r="Z32" s="151">
        <f>'Charges d'' Exploitation'!Z69</f>
        <v>60000</v>
      </c>
      <c r="AA32" s="151">
        <f>'Charges d'' Exploitation'!AA69</f>
        <v>0</v>
      </c>
      <c r="AB32" s="151">
        <f>'Charges d'' Exploitation'!AB69</f>
        <v>0</v>
      </c>
      <c r="AC32" s="151">
        <f>'Charges d'' Exploitation'!AC69</f>
        <v>0</v>
      </c>
      <c r="AD32" s="151">
        <f>'Charges d'' Exploitation'!AD69</f>
        <v>0</v>
      </c>
      <c r="AE32" s="151">
        <f>'Charges d'' Exploitation'!AE69</f>
        <v>0</v>
      </c>
      <c r="AF32" s="151">
        <f>'Charges d'' Exploitation'!AF69</f>
        <v>21500</v>
      </c>
      <c r="AG32" s="151">
        <f>'Charges d'' Exploitation'!AG69</f>
        <v>0</v>
      </c>
      <c r="AH32" s="151">
        <f>'Charges d'' Exploitation'!AH69</f>
        <v>11500</v>
      </c>
      <c r="AI32" s="164">
        <f t="shared" si="94"/>
        <v>168000</v>
      </c>
      <c r="AJ32" s="142"/>
      <c r="AK32" s="151">
        <f>'Charges d'' Exploitation'!AK69</f>
        <v>0</v>
      </c>
      <c r="AL32" s="151">
        <f>'Charges d'' Exploitation'!AL69</f>
        <v>6800</v>
      </c>
      <c r="AM32" s="151">
        <f>'Charges d'' Exploitation'!AM69</f>
        <v>10000</v>
      </c>
      <c r="AN32" s="151">
        <f>'Charges d'' Exploitation'!AN69</f>
        <v>0</v>
      </c>
      <c r="AO32" s="151">
        <f>'Charges d'' Exploitation'!AO69</f>
        <v>0</v>
      </c>
      <c r="AP32" s="151">
        <f>'Charges d'' Exploitation'!AP69</f>
        <v>0</v>
      </c>
      <c r="AQ32" s="151">
        <f>'Charges d'' Exploitation'!AQ69</f>
        <v>0</v>
      </c>
      <c r="AR32" s="151">
        <f>'Charges d'' Exploitation'!AR69</f>
        <v>0</v>
      </c>
      <c r="AS32" s="151">
        <f>'Charges d'' Exploitation'!AS69</f>
        <v>0</v>
      </c>
      <c r="AT32" s="151">
        <f>'Charges d'' Exploitation'!AT69</f>
        <v>0</v>
      </c>
      <c r="AU32" s="151">
        <f>'Charges d'' Exploitation'!AU69</f>
        <v>0</v>
      </c>
      <c r="AV32" s="151">
        <f>'Charges d'' Exploitation'!AV69</f>
        <v>0</v>
      </c>
      <c r="AW32" s="164">
        <f t="shared" si="95"/>
        <v>16800</v>
      </c>
    </row>
    <row r="33" spans="3:49" ht="15.75" customHeight="1" x14ac:dyDescent="0.25">
      <c r="C33" s="250" t="str">
        <f t="shared" si="87"/>
        <v xml:space="preserve">Abonnement Canal Plus </v>
      </c>
      <c r="D33" s="143"/>
      <c r="E33" s="143"/>
      <c r="F33" s="150" t="str">
        <f>'Charges d'' Exploitation'!F70</f>
        <v xml:space="preserve">Abonnement Canal Plus </v>
      </c>
      <c r="G33" s="133" t="str">
        <f>'Charges d'' Exploitation'!G70</f>
        <v>x#56rgtte8</v>
      </c>
      <c r="I33" s="151">
        <f>'Charges d'' Exploitation'!I70</f>
        <v>0</v>
      </c>
      <c r="J33" s="151">
        <f>'Charges d'' Exploitation'!J70</f>
        <v>0</v>
      </c>
      <c r="K33" s="151">
        <f>'Charges d'' Exploitation'!K70</f>
        <v>0</v>
      </c>
      <c r="L33" s="151">
        <f>'Charges d'' Exploitation'!L70</f>
        <v>0</v>
      </c>
      <c r="M33" s="151">
        <f>'Charges d'' Exploitation'!M70</f>
        <v>0</v>
      </c>
      <c r="N33" s="151">
        <f>'Charges d'' Exploitation'!N70</f>
        <v>0</v>
      </c>
      <c r="O33" s="151">
        <f>'Charges d'' Exploitation'!O70</f>
        <v>0</v>
      </c>
      <c r="P33" s="151">
        <f>'Charges d'' Exploitation'!P70</f>
        <v>122720</v>
      </c>
      <c r="Q33" s="151">
        <f>'Charges d'' Exploitation'!Q70</f>
        <v>122720</v>
      </c>
      <c r="R33" s="151">
        <f>'Charges d'' Exploitation'!R70</f>
        <v>122720</v>
      </c>
      <c r="S33" s="151">
        <f>'Charges d'' Exploitation'!S70</f>
        <v>122720</v>
      </c>
      <c r="T33" s="151">
        <f>'Charges d'' Exploitation'!T70</f>
        <v>122720</v>
      </c>
      <c r="U33" s="164">
        <f t="shared" si="93"/>
        <v>613600</v>
      </c>
      <c r="W33" s="151">
        <f>'Charges d'' Exploitation'!W70</f>
        <v>122720</v>
      </c>
      <c r="X33" s="151">
        <f>'Charges d'' Exploitation'!X70</f>
        <v>0</v>
      </c>
      <c r="Y33" s="151">
        <f>'Charges d'' Exploitation'!Y70</f>
        <v>0</v>
      </c>
      <c r="Z33" s="151">
        <f>'Charges d'' Exploitation'!Z70</f>
        <v>0</v>
      </c>
      <c r="AA33" s="151">
        <f>'Charges d'' Exploitation'!AA70</f>
        <v>0</v>
      </c>
      <c r="AB33" s="151">
        <f>'Charges d'' Exploitation'!AB70</f>
        <v>0</v>
      </c>
      <c r="AC33" s="151">
        <f>'Charges d'' Exploitation'!AC70</f>
        <v>0</v>
      </c>
      <c r="AD33" s="151">
        <f>'Charges d'' Exploitation'!AD70</f>
        <v>0</v>
      </c>
      <c r="AE33" s="151">
        <f>'Charges d'' Exploitation'!AE70</f>
        <v>122720</v>
      </c>
      <c r="AF33" s="151">
        <f>'Charges d'' Exploitation'!AF70</f>
        <v>0</v>
      </c>
      <c r="AG33" s="151">
        <f>'Charges d'' Exploitation'!AG70</f>
        <v>122720</v>
      </c>
      <c r="AH33" s="151">
        <f>'Charges d'' Exploitation'!AH70</f>
        <v>0</v>
      </c>
      <c r="AI33" s="164">
        <f t="shared" si="94"/>
        <v>368160</v>
      </c>
      <c r="AJ33" s="142"/>
      <c r="AK33" s="151">
        <f>'Charges d'' Exploitation'!AK70</f>
        <v>0</v>
      </c>
      <c r="AL33" s="151">
        <f>'Charges d'' Exploitation'!AL70</f>
        <v>122720</v>
      </c>
      <c r="AM33" s="151">
        <f>'Charges d'' Exploitation'!AM70</f>
        <v>0</v>
      </c>
      <c r="AN33" s="151">
        <f>'Charges d'' Exploitation'!AN70</f>
        <v>122720</v>
      </c>
      <c r="AO33" s="151">
        <f>'Charges d'' Exploitation'!AO70</f>
        <v>0</v>
      </c>
      <c r="AP33" s="151">
        <f>'Charges d'' Exploitation'!AP70</f>
        <v>0</v>
      </c>
      <c r="AQ33" s="151">
        <f>'Charges d'' Exploitation'!AQ70</f>
        <v>0</v>
      </c>
      <c r="AR33" s="151">
        <f>'Charges d'' Exploitation'!AR70</f>
        <v>0</v>
      </c>
      <c r="AS33" s="151">
        <f>'Charges d'' Exploitation'!AS70</f>
        <v>0</v>
      </c>
      <c r="AT33" s="151">
        <f>'Charges d'' Exploitation'!AT70</f>
        <v>0</v>
      </c>
      <c r="AU33" s="151">
        <f>'Charges d'' Exploitation'!AU70</f>
        <v>0</v>
      </c>
      <c r="AV33" s="151">
        <f>'Charges d'' Exploitation'!AV70</f>
        <v>0</v>
      </c>
      <c r="AW33" s="164">
        <f t="shared" si="95"/>
        <v>245440</v>
      </c>
    </row>
    <row r="34" spans="3:49" ht="15.75" customHeight="1" x14ac:dyDescent="0.25">
      <c r="C34" s="250" t="str">
        <f t="shared" si="87"/>
        <v>Communication (Fibre optique, téléphone)</v>
      </c>
      <c r="D34" s="143"/>
      <c r="E34" s="143"/>
      <c r="F34" s="150" t="str">
        <f>'Charges d'' Exploitation'!F71</f>
        <v>Communication (Fibre optique, téléphone)</v>
      </c>
      <c r="G34" s="133" t="str">
        <f>'Charges d'' Exploitation'!G71</f>
        <v>x#56rgtte8</v>
      </c>
      <c r="I34" s="151">
        <f>'Charges d'' Exploitation'!I71</f>
        <v>0</v>
      </c>
      <c r="J34" s="151">
        <f>'Charges d'' Exploitation'!J71</f>
        <v>0</v>
      </c>
      <c r="K34" s="151">
        <f>'Charges d'' Exploitation'!K71</f>
        <v>0</v>
      </c>
      <c r="L34" s="151">
        <f>'Charges d'' Exploitation'!L71</f>
        <v>0</v>
      </c>
      <c r="M34" s="151">
        <f>'Charges d'' Exploitation'!M71</f>
        <v>0</v>
      </c>
      <c r="N34" s="151">
        <f>'Charges d'' Exploitation'!N71</f>
        <v>0</v>
      </c>
      <c r="O34" s="151">
        <f>'Charges d'' Exploitation'!O71</f>
        <v>0</v>
      </c>
      <c r="P34" s="151">
        <f>'Charges d'' Exploitation'!P71</f>
        <v>35000</v>
      </c>
      <c r="Q34" s="151">
        <f>'Charges d'' Exploitation'!Q71</f>
        <v>30000</v>
      </c>
      <c r="R34" s="151">
        <f>'Charges d'' Exploitation'!R71</f>
        <v>33000</v>
      </c>
      <c r="S34" s="151">
        <f>'Charges d'' Exploitation'!S71</f>
        <v>33000</v>
      </c>
      <c r="T34" s="151">
        <f>'Charges d'' Exploitation'!T71</f>
        <v>33000</v>
      </c>
      <c r="U34" s="164"/>
      <c r="W34" s="151">
        <f>'Charges d'' Exploitation'!W71</f>
        <v>0</v>
      </c>
      <c r="X34" s="151">
        <f>'Charges d'' Exploitation'!X71</f>
        <v>10000</v>
      </c>
      <c r="Y34" s="151">
        <f>'Charges d'' Exploitation'!Y71</f>
        <v>0</v>
      </c>
      <c r="Z34" s="151">
        <f>'Charges d'' Exploitation'!Z71</f>
        <v>25000</v>
      </c>
      <c r="AA34" s="151">
        <f>'Charges d'' Exploitation'!AA71</f>
        <v>0</v>
      </c>
      <c r="AB34" s="151">
        <f>'Charges d'' Exploitation'!AB71</f>
        <v>0</v>
      </c>
      <c r="AC34" s="151">
        <f>'Charges d'' Exploitation'!AC71</f>
        <v>0</v>
      </c>
      <c r="AD34" s="151">
        <f>'Charges d'' Exploitation'!AD71</f>
        <v>0</v>
      </c>
      <c r="AE34" s="151">
        <f>'Charges d'' Exploitation'!AE71</f>
        <v>0</v>
      </c>
      <c r="AF34" s="151">
        <f>'Charges d'' Exploitation'!AF71</f>
        <v>0</v>
      </c>
      <c r="AG34" s="151">
        <f>'Charges d'' Exploitation'!AG71</f>
        <v>25500</v>
      </c>
      <c r="AH34" s="151">
        <f>'Charges d'' Exploitation'!AH71</f>
        <v>25500</v>
      </c>
      <c r="AI34" s="164"/>
      <c r="AJ34" s="142"/>
      <c r="AK34" s="151">
        <f>'Charges d'' Exploitation'!AK71</f>
        <v>25500</v>
      </c>
      <c r="AL34" s="151">
        <f>'Charges d'' Exploitation'!AL71</f>
        <v>28500</v>
      </c>
      <c r="AM34" s="151">
        <f>'Charges d'' Exploitation'!AM71</f>
        <v>28000</v>
      </c>
      <c r="AN34" s="151">
        <f>'Charges d'' Exploitation'!AN71</f>
        <v>28000</v>
      </c>
      <c r="AO34" s="151">
        <f>'Charges d'' Exploitation'!AO71</f>
        <v>0</v>
      </c>
      <c r="AP34" s="151">
        <f>'Charges d'' Exploitation'!AP71</f>
        <v>0</v>
      </c>
      <c r="AQ34" s="151">
        <f>'Charges d'' Exploitation'!AQ71</f>
        <v>0</v>
      </c>
      <c r="AR34" s="151">
        <f>'Charges d'' Exploitation'!AR71</f>
        <v>0</v>
      </c>
      <c r="AS34" s="151">
        <f>'Charges d'' Exploitation'!AS71</f>
        <v>0</v>
      </c>
      <c r="AT34" s="151">
        <f>'Charges d'' Exploitation'!AT71</f>
        <v>0</v>
      </c>
      <c r="AU34" s="151">
        <f>'Charges d'' Exploitation'!AU71</f>
        <v>0</v>
      </c>
      <c r="AV34" s="151">
        <f>'Charges d'' Exploitation'!AV71</f>
        <v>0</v>
      </c>
      <c r="AW34" s="164"/>
    </row>
    <row r="35" spans="3:49" ht="15.75" customHeight="1" x14ac:dyDescent="0.25">
      <c r="C35" s="250" t="str">
        <f t="shared" si="87"/>
        <v>Marketing &amp; Publicité (Burida &amp; autres)</v>
      </c>
      <c r="D35" s="143"/>
      <c r="E35" s="143"/>
      <c r="F35" s="150" t="str">
        <f>'Charges d'' Exploitation'!F72</f>
        <v>Marketing &amp; Publicité (Burida &amp; autres)</v>
      </c>
      <c r="G35" s="133" t="str">
        <f>'Charges d'' Exploitation'!G72</f>
        <v>x#56rgtte8</v>
      </c>
      <c r="I35" s="151">
        <f>'Charges d'' Exploitation'!I72</f>
        <v>0</v>
      </c>
      <c r="J35" s="151">
        <f>'Charges d'' Exploitation'!J72</f>
        <v>0</v>
      </c>
      <c r="K35" s="151">
        <f>'Charges d'' Exploitation'!K72</f>
        <v>0</v>
      </c>
      <c r="L35" s="151">
        <f>'Charges d'' Exploitation'!L72</f>
        <v>0</v>
      </c>
      <c r="M35" s="151">
        <f>'Charges d'' Exploitation'!M72</f>
        <v>0</v>
      </c>
      <c r="N35" s="151">
        <f>'Charges d'' Exploitation'!N72</f>
        <v>0</v>
      </c>
      <c r="O35" s="151">
        <f>'Charges d'' Exploitation'!O72</f>
        <v>0</v>
      </c>
      <c r="P35" s="151">
        <f>'Charges d'' Exploitation'!P72</f>
        <v>83000</v>
      </c>
      <c r="Q35" s="151">
        <f>'Charges d'' Exploitation'!Q72</f>
        <v>20000</v>
      </c>
      <c r="R35" s="151">
        <f>'Charges d'' Exploitation'!R72</f>
        <v>0</v>
      </c>
      <c r="S35" s="151">
        <f>'Charges d'' Exploitation'!S72</f>
        <v>83000</v>
      </c>
      <c r="T35" s="151">
        <f>'Charges d'' Exploitation'!T72</f>
        <v>0</v>
      </c>
      <c r="U35" s="164">
        <f t="shared" si="93"/>
        <v>186000</v>
      </c>
      <c r="W35" s="151">
        <f>'Charges d'' Exploitation'!W72</f>
        <v>0</v>
      </c>
      <c r="X35" s="151">
        <f>'Charges d'' Exploitation'!X72</f>
        <v>63000</v>
      </c>
      <c r="Y35" s="151">
        <f>'Charges d'' Exploitation'!Y72</f>
        <v>0</v>
      </c>
      <c r="Z35" s="151">
        <f>'Charges d'' Exploitation'!Z72</f>
        <v>0</v>
      </c>
      <c r="AA35" s="151">
        <f>'Charges d'' Exploitation'!AA72</f>
        <v>63000</v>
      </c>
      <c r="AB35" s="151">
        <f>'Charges d'' Exploitation'!AB72</f>
        <v>0</v>
      </c>
      <c r="AC35" s="151">
        <f>'Charges d'' Exploitation'!AC72</f>
        <v>0</v>
      </c>
      <c r="AD35" s="151">
        <f>'Charges d'' Exploitation'!AD72</f>
        <v>63000</v>
      </c>
      <c r="AE35" s="151">
        <f>'Charges d'' Exploitation'!AE72</f>
        <v>0</v>
      </c>
      <c r="AF35" s="151">
        <f>'Charges d'' Exploitation'!AF72</f>
        <v>0</v>
      </c>
      <c r="AG35" s="151">
        <f>'Charges d'' Exploitation'!AG72</f>
        <v>63000</v>
      </c>
      <c r="AH35" s="151">
        <f>'Charges d'' Exploitation'!AH72</f>
        <v>0</v>
      </c>
      <c r="AI35" s="164">
        <f t="shared" si="94"/>
        <v>252000</v>
      </c>
      <c r="AJ35" s="142"/>
      <c r="AK35" s="151">
        <f>'Charges d'' Exploitation'!AK72</f>
        <v>0</v>
      </c>
      <c r="AL35" s="151">
        <f>'Charges d'' Exploitation'!AL72</f>
        <v>0</v>
      </c>
      <c r="AM35" s="151">
        <f>'Charges d'' Exploitation'!AM72</f>
        <v>0</v>
      </c>
      <c r="AN35" s="151">
        <f>'Charges d'' Exploitation'!AN72</f>
        <v>63000</v>
      </c>
      <c r="AO35" s="151">
        <f>'Charges d'' Exploitation'!AO72</f>
        <v>0</v>
      </c>
      <c r="AP35" s="151">
        <f>'Charges d'' Exploitation'!AP72</f>
        <v>0</v>
      </c>
      <c r="AQ35" s="151">
        <f>'Charges d'' Exploitation'!AQ72</f>
        <v>0</v>
      </c>
      <c r="AR35" s="151">
        <f>'Charges d'' Exploitation'!AR72</f>
        <v>0</v>
      </c>
      <c r="AS35" s="151">
        <f>'Charges d'' Exploitation'!AS72</f>
        <v>0</v>
      </c>
      <c r="AT35" s="151">
        <f>'Charges d'' Exploitation'!AT72</f>
        <v>0</v>
      </c>
      <c r="AU35" s="151">
        <f>'Charges d'' Exploitation'!AU72</f>
        <v>0</v>
      </c>
      <c r="AV35" s="151">
        <f>'Charges d'' Exploitation'!AV72</f>
        <v>0</v>
      </c>
      <c r="AW35" s="164">
        <f t="shared" ref="AW35:AW47" si="96">SUM(AK35:AV35)</f>
        <v>63000</v>
      </c>
    </row>
    <row r="36" spans="3:49" ht="15.75" customHeight="1" x14ac:dyDescent="0.25">
      <c r="C36" s="250" t="str">
        <f t="shared" si="87"/>
        <v>Réparations / Maintenance - Batiments (Main d'Oeuvre/Materiel)</v>
      </c>
      <c r="D36" s="143"/>
      <c r="E36" s="143"/>
      <c r="F36" s="150" t="str">
        <f>'Charges d'' Exploitation'!F73</f>
        <v>Réparations / Maintenance - Batiments (Main d'Oeuvre/Materiel)</v>
      </c>
      <c r="G36" s="133" t="str">
        <f>'Charges d'' Exploitation'!G73</f>
        <v xml:space="preserve">Main d'Oeuvres / Réparations </v>
      </c>
      <c r="I36" s="151">
        <f>'Charges d'' Exploitation'!I73</f>
        <v>0</v>
      </c>
      <c r="J36" s="151">
        <f>'Charges d'' Exploitation'!J73</f>
        <v>0</v>
      </c>
      <c r="K36" s="151">
        <f>'Charges d'' Exploitation'!K73</f>
        <v>0</v>
      </c>
      <c r="L36" s="151">
        <f>'Charges d'' Exploitation'!L73</f>
        <v>0</v>
      </c>
      <c r="M36" s="151">
        <f>'Charges d'' Exploitation'!M73</f>
        <v>0</v>
      </c>
      <c r="N36" s="151">
        <f>'Charges d'' Exploitation'!N73</f>
        <v>0</v>
      </c>
      <c r="O36" s="151">
        <f>'Charges d'' Exploitation'!O73</f>
        <v>0</v>
      </c>
      <c r="P36" s="151">
        <f>'Charges d'' Exploitation'!P73</f>
        <v>96000</v>
      </c>
      <c r="Q36" s="151">
        <f>'Charges d'' Exploitation'!Q73</f>
        <v>19000</v>
      </c>
      <c r="R36" s="151">
        <f>'Charges d'' Exploitation'!R73</f>
        <v>97500</v>
      </c>
      <c r="S36" s="151">
        <f>'Charges d'' Exploitation'!S73</f>
        <v>12000</v>
      </c>
      <c r="T36" s="151">
        <f>'Charges d'' Exploitation'!T73</f>
        <v>75500</v>
      </c>
      <c r="U36" s="164">
        <f t="shared" si="93"/>
        <v>300000</v>
      </c>
      <c r="W36" s="151">
        <f>'Charges d'' Exploitation'!W73</f>
        <v>2000</v>
      </c>
      <c r="X36" s="151">
        <f>'Charges d'' Exploitation'!X73</f>
        <v>450000</v>
      </c>
      <c r="Y36" s="151">
        <f>'Charges d'' Exploitation'!Y73</f>
        <v>35000</v>
      </c>
      <c r="Z36" s="151">
        <f>'Charges d'' Exploitation'!Z73</f>
        <v>0</v>
      </c>
      <c r="AA36" s="151">
        <f>'Charges d'' Exploitation'!AA73</f>
        <v>35000</v>
      </c>
      <c r="AB36" s="151">
        <f>'Charges d'' Exploitation'!AB73</f>
        <v>0</v>
      </c>
      <c r="AC36" s="151">
        <f>'Charges d'' Exploitation'!AC73</f>
        <v>0</v>
      </c>
      <c r="AD36" s="151">
        <f>'Charges d'' Exploitation'!AD73</f>
        <v>0</v>
      </c>
      <c r="AE36" s="151">
        <f>'Charges d'' Exploitation'!AE73</f>
        <v>0</v>
      </c>
      <c r="AF36" s="151">
        <f>'Charges d'' Exploitation'!AF73</f>
        <v>0</v>
      </c>
      <c r="AG36" s="151">
        <f>'Charges d'' Exploitation'!AG73</f>
        <v>0</v>
      </c>
      <c r="AH36" s="151">
        <f>'Charges d'' Exploitation'!AH73</f>
        <v>0</v>
      </c>
      <c r="AI36" s="164">
        <f t="shared" si="94"/>
        <v>522000</v>
      </c>
      <c r="AJ36" s="142"/>
      <c r="AK36" s="151">
        <f>'Charges d'' Exploitation'!AK73</f>
        <v>0</v>
      </c>
      <c r="AL36" s="151">
        <f>'Charges d'' Exploitation'!AL73</f>
        <v>0</v>
      </c>
      <c r="AM36" s="151">
        <f>'Charges d'' Exploitation'!AM73</f>
        <v>0</v>
      </c>
      <c r="AN36" s="151">
        <f>'Charges d'' Exploitation'!AN73</f>
        <v>0</v>
      </c>
      <c r="AO36" s="151">
        <f>'Charges d'' Exploitation'!AO73</f>
        <v>0</v>
      </c>
      <c r="AP36" s="151">
        <f>'Charges d'' Exploitation'!AP73</f>
        <v>0</v>
      </c>
      <c r="AQ36" s="151">
        <f>'Charges d'' Exploitation'!AQ73</f>
        <v>0</v>
      </c>
      <c r="AR36" s="151">
        <f>'Charges d'' Exploitation'!AR73</f>
        <v>0</v>
      </c>
      <c r="AS36" s="151">
        <f>'Charges d'' Exploitation'!AS73</f>
        <v>0</v>
      </c>
      <c r="AT36" s="151">
        <f>'Charges d'' Exploitation'!AT73</f>
        <v>0</v>
      </c>
      <c r="AU36" s="151">
        <f>'Charges d'' Exploitation'!AU73</f>
        <v>0</v>
      </c>
      <c r="AV36" s="151">
        <f>'Charges d'' Exploitation'!AV73</f>
        <v>0</v>
      </c>
      <c r="AW36" s="164">
        <f t="shared" si="96"/>
        <v>0</v>
      </c>
    </row>
    <row r="37" spans="3:49" ht="15.75" customHeight="1" x14ac:dyDescent="0.25">
      <c r="C37" s="250" t="str">
        <f t="shared" si="87"/>
        <v>Réparations / Maintenance - Vehicules (Main d'Oeuvre/Materiel)</v>
      </c>
      <c r="D37" s="143"/>
      <c r="E37" s="143"/>
      <c r="F37" s="150" t="str">
        <f>'Charges d'' Exploitation'!F74</f>
        <v>Réparations / Maintenance - Vehicules (Main d'Oeuvre/Materiel)</v>
      </c>
      <c r="G37" s="133" t="str">
        <f>'Charges d'' Exploitation'!G74</f>
        <v>x#56rgtte8</v>
      </c>
      <c r="I37" s="151">
        <f>'Charges d'' Exploitation'!I74</f>
        <v>0</v>
      </c>
      <c r="J37" s="151">
        <f>'Charges d'' Exploitation'!J74</f>
        <v>0</v>
      </c>
      <c r="K37" s="151">
        <f>'Charges d'' Exploitation'!K74</f>
        <v>0</v>
      </c>
      <c r="L37" s="151">
        <f>'Charges d'' Exploitation'!L74</f>
        <v>0</v>
      </c>
      <c r="M37" s="151">
        <f>'Charges d'' Exploitation'!M74</f>
        <v>0</v>
      </c>
      <c r="N37" s="151">
        <f>'Charges d'' Exploitation'!N74</f>
        <v>0</v>
      </c>
      <c r="O37" s="151">
        <f>'Charges d'' Exploitation'!O74</f>
        <v>0</v>
      </c>
      <c r="P37" s="151">
        <f>'Charges d'' Exploitation'!P74</f>
        <v>0</v>
      </c>
      <c r="Q37" s="151">
        <f>'Charges d'' Exploitation'!Q74</f>
        <v>0</v>
      </c>
      <c r="R37" s="151">
        <f>'Charges d'' Exploitation'!R74</f>
        <v>0</v>
      </c>
      <c r="S37" s="151">
        <f>'Charges d'' Exploitation'!S74</f>
        <v>0</v>
      </c>
      <c r="T37" s="151">
        <f>'Charges d'' Exploitation'!T74</f>
        <v>0</v>
      </c>
      <c r="U37" s="164">
        <f t="shared" si="93"/>
        <v>0</v>
      </c>
      <c r="W37" s="151">
        <f>'Charges d'' Exploitation'!W74</f>
        <v>0</v>
      </c>
      <c r="X37" s="151">
        <f>'Charges d'' Exploitation'!X74</f>
        <v>0</v>
      </c>
      <c r="Y37" s="151">
        <f>'Charges d'' Exploitation'!Y74</f>
        <v>0</v>
      </c>
      <c r="Z37" s="151">
        <f>'Charges d'' Exploitation'!Z74</f>
        <v>0</v>
      </c>
      <c r="AA37" s="151">
        <f>'Charges d'' Exploitation'!AA74</f>
        <v>0</v>
      </c>
      <c r="AB37" s="151">
        <f>'Charges d'' Exploitation'!AB74</f>
        <v>0</v>
      </c>
      <c r="AC37" s="151">
        <f>'Charges d'' Exploitation'!AC74</f>
        <v>0</v>
      </c>
      <c r="AD37" s="151">
        <f>'Charges d'' Exploitation'!AD74</f>
        <v>0</v>
      </c>
      <c r="AE37" s="151">
        <f>'Charges d'' Exploitation'!AE74</f>
        <v>0</v>
      </c>
      <c r="AF37" s="151">
        <f>'Charges d'' Exploitation'!AF74</f>
        <v>0</v>
      </c>
      <c r="AG37" s="151">
        <f>'Charges d'' Exploitation'!AG74</f>
        <v>0</v>
      </c>
      <c r="AH37" s="151">
        <f>'Charges d'' Exploitation'!AH74</f>
        <v>0</v>
      </c>
      <c r="AI37" s="164">
        <f t="shared" si="94"/>
        <v>0</v>
      </c>
      <c r="AJ37" s="142"/>
      <c r="AK37" s="151">
        <f>'Charges d'' Exploitation'!AK74</f>
        <v>0</v>
      </c>
      <c r="AL37" s="151">
        <f>'Charges d'' Exploitation'!AL74</f>
        <v>0</v>
      </c>
      <c r="AM37" s="151">
        <f>'Charges d'' Exploitation'!AM74</f>
        <v>0</v>
      </c>
      <c r="AN37" s="151">
        <f>'Charges d'' Exploitation'!AN74</f>
        <v>0</v>
      </c>
      <c r="AO37" s="151">
        <f>'Charges d'' Exploitation'!AO74</f>
        <v>0</v>
      </c>
      <c r="AP37" s="151">
        <f>'Charges d'' Exploitation'!AP74</f>
        <v>0</v>
      </c>
      <c r="AQ37" s="151">
        <f>'Charges d'' Exploitation'!AQ74</f>
        <v>0</v>
      </c>
      <c r="AR37" s="151">
        <f>'Charges d'' Exploitation'!AR74</f>
        <v>0</v>
      </c>
      <c r="AS37" s="151">
        <f>'Charges d'' Exploitation'!AS74</f>
        <v>0</v>
      </c>
      <c r="AT37" s="151">
        <f>'Charges d'' Exploitation'!AT74</f>
        <v>0</v>
      </c>
      <c r="AU37" s="151">
        <f>'Charges d'' Exploitation'!AU74</f>
        <v>0</v>
      </c>
      <c r="AV37" s="151">
        <f>'Charges d'' Exploitation'!AV74</f>
        <v>0</v>
      </c>
      <c r="AW37" s="164">
        <f t="shared" si="96"/>
        <v>0</v>
      </c>
    </row>
    <row r="38" spans="3:49" ht="15.6" customHeight="1" x14ac:dyDescent="0.25">
      <c r="C38" s="250" t="str">
        <f t="shared" si="87"/>
        <v>Transport</v>
      </c>
      <c r="D38" s="143"/>
      <c r="E38" s="143"/>
      <c r="F38" s="150" t="str">
        <f>'Charges d'' Exploitation'!F75</f>
        <v>Transport</v>
      </c>
      <c r="G38" s="133" t="str">
        <f>'Charges d'' Exploitation'!G75</f>
        <v>x#56rgtte8</v>
      </c>
      <c r="I38" s="151">
        <f>'Charges d'' Exploitation'!I75</f>
        <v>0</v>
      </c>
      <c r="J38" s="151">
        <f>'Charges d'' Exploitation'!J75</f>
        <v>0</v>
      </c>
      <c r="K38" s="151">
        <f>'Charges d'' Exploitation'!K75</f>
        <v>0</v>
      </c>
      <c r="L38" s="151">
        <f>'Charges d'' Exploitation'!L75</f>
        <v>0</v>
      </c>
      <c r="M38" s="151">
        <f>'Charges d'' Exploitation'!M75</f>
        <v>0</v>
      </c>
      <c r="N38" s="151">
        <f>'Charges d'' Exploitation'!N75</f>
        <v>0</v>
      </c>
      <c r="O38" s="151">
        <f>'Charges d'' Exploitation'!O75</f>
        <v>0</v>
      </c>
      <c r="P38" s="151">
        <f>'Charges d'' Exploitation'!P75</f>
        <v>15500</v>
      </c>
      <c r="Q38" s="151">
        <f>'Charges d'' Exploitation'!Q75</f>
        <v>17500</v>
      </c>
      <c r="R38" s="151">
        <f>'Charges d'' Exploitation'!R75</f>
        <v>5000</v>
      </c>
      <c r="S38" s="151">
        <f>'Charges d'' Exploitation'!S75</f>
        <v>11000</v>
      </c>
      <c r="T38" s="151">
        <f>'Charges d'' Exploitation'!T75</f>
        <v>17000</v>
      </c>
      <c r="U38" s="164">
        <f t="shared" si="93"/>
        <v>66000</v>
      </c>
      <c r="W38" s="151">
        <f>'Charges d'' Exploitation'!W75</f>
        <v>3000</v>
      </c>
      <c r="X38" s="151">
        <f>'Charges d'' Exploitation'!X75</f>
        <v>6000</v>
      </c>
      <c r="Y38" s="151">
        <f>'Charges d'' Exploitation'!Y75</f>
        <v>0</v>
      </c>
      <c r="Z38" s="151">
        <f>'Charges d'' Exploitation'!Z75</f>
        <v>4000</v>
      </c>
      <c r="AA38" s="151">
        <f>'Charges d'' Exploitation'!AA75</f>
        <v>0</v>
      </c>
      <c r="AB38" s="151">
        <f>'Charges d'' Exploitation'!AB75</f>
        <v>7000</v>
      </c>
      <c r="AC38" s="151">
        <f>'Charges d'' Exploitation'!AC75</f>
        <v>9000</v>
      </c>
      <c r="AD38" s="151">
        <f>'Charges d'' Exploitation'!AD75</f>
        <v>6000</v>
      </c>
      <c r="AE38" s="151">
        <f>'Charges d'' Exploitation'!AE75</f>
        <v>4000</v>
      </c>
      <c r="AF38" s="151">
        <f>'Charges d'' Exploitation'!AF75</f>
        <v>5300</v>
      </c>
      <c r="AG38" s="151">
        <f>'Charges d'' Exploitation'!AG75</f>
        <v>7000</v>
      </c>
      <c r="AH38" s="151">
        <f>'Charges d'' Exploitation'!AH75</f>
        <v>7000</v>
      </c>
      <c r="AI38" s="164">
        <f t="shared" si="94"/>
        <v>58300</v>
      </c>
      <c r="AJ38" s="142"/>
      <c r="AK38" s="151">
        <f>'Charges d'' Exploitation'!AK75</f>
        <v>11000</v>
      </c>
      <c r="AL38" s="151">
        <f>'Charges d'' Exploitation'!AL75</f>
        <v>8700</v>
      </c>
      <c r="AM38" s="151">
        <f>'Charges d'' Exploitation'!AM75</f>
        <v>5500</v>
      </c>
      <c r="AN38" s="151">
        <f>'Charges d'' Exploitation'!AN75</f>
        <v>1000</v>
      </c>
      <c r="AO38" s="151">
        <f>'Charges d'' Exploitation'!AO75</f>
        <v>0</v>
      </c>
      <c r="AP38" s="151">
        <f>'Charges d'' Exploitation'!AP75</f>
        <v>0</v>
      </c>
      <c r="AQ38" s="151">
        <f>'Charges d'' Exploitation'!AQ75</f>
        <v>0</v>
      </c>
      <c r="AR38" s="151">
        <f>'Charges d'' Exploitation'!AR75</f>
        <v>0</v>
      </c>
      <c r="AS38" s="151">
        <f>'Charges d'' Exploitation'!AS75</f>
        <v>0</v>
      </c>
      <c r="AT38" s="151">
        <f>'Charges d'' Exploitation'!AT75</f>
        <v>0</v>
      </c>
      <c r="AU38" s="151">
        <f>'Charges d'' Exploitation'!AU75</f>
        <v>0</v>
      </c>
      <c r="AV38" s="151">
        <f>'Charges d'' Exploitation'!AV75</f>
        <v>0</v>
      </c>
      <c r="AW38" s="164">
        <f t="shared" si="96"/>
        <v>26200</v>
      </c>
    </row>
    <row r="39" spans="3:49" ht="15.75" customHeight="1" x14ac:dyDescent="0.25">
      <c r="C39" s="250" t="str">
        <f t="shared" si="87"/>
        <v>Cabinet Fiscal/RH/Juridique</v>
      </c>
      <c r="D39" s="143"/>
      <c r="E39" s="143"/>
      <c r="F39" s="150" t="str">
        <f>'Charges d'' Exploitation'!F76</f>
        <v>Cabinet Fiscal/RH/Juridique</v>
      </c>
      <c r="G39" s="133" t="str">
        <f>'Charges d'' Exploitation'!G76</f>
        <v>x#56rgtte8</v>
      </c>
      <c r="I39" s="151">
        <f>'Charges d'' Exploitation'!I76</f>
        <v>0</v>
      </c>
      <c r="J39" s="151">
        <f>'Charges d'' Exploitation'!J76</f>
        <v>0</v>
      </c>
      <c r="K39" s="151">
        <f>'Charges d'' Exploitation'!K76</f>
        <v>0</v>
      </c>
      <c r="L39" s="151">
        <f>'Charges d'' Exploitation'!L76</f>
        <v>0</v>
      </c>
      <c r="M39" s="151">
        <f>'Charges d'' Exploitation'!M76</f>
        <v>0</v>
      </c>
      <c r="N39" s="151">
        <f>'Charges d'' Exploitation'!N76</f>
        <v>0</v>
      </c>
      <c r="O39" s="151">
        <f>'Charges d'' Exploitation'!O76</f>
        <v>0</v>
      </c>
      <c r="P39" s="151">
        <f>'Charges d'' Exploitation'!P76</f>
        <v>0</v>
      </c>
      <c r="Q39" s="151">
        <f>'Charges d'' Exploitation'!Q76</f>
        <v>0</v>
      </c>
      <c r="R39" s="151">
        <f>'Charges d'' Exploitation'!R76</f>
        <v>0</v>
      </c>
      <c r="S39" s="151">
        <f>'Charges d'' Exploitation'!S76</f>
        <v>0</v>
      </c>
      <c r="T39" s="151">
        <f>'Charges d'' Exploitation'!T76</f>
        <v>0</v>
      </c>
      <c r="U39" s="164">
        <f t="shared" si="93"/>
        <v>0</v>
      </c>
      <c r="W39" s="151">
        <f>'Charges d'' Exploitation'!W76</f>
        <v>0</v>
      </c>
      <c r="X39" s="151">
        <f>'Charges d'' Exploitation'!X76</f>
        <v>0</v>
      </c>
      <c r="Y39" s="151">
        <f>'Charges d'' Exploitation'!Y76</f>
        <v>0</v>
      </c>
      <c r="Z39" s="151">
        <f>'Charges d'' Exploitation'!Z76</f>
        <v>0</v>
      </c>
      <c r="AA39" s="151">
        <f>'Charges d'' Exploitation'!AA76</f>
        <v>0</v>
      </c>
      <c r="AB39" s="151">
        <f>'Charges d'' Exploitation'!AB76</f>
        <v>0</v>
      </c>
      <c r="AC39" s="151">
        <f>'Charges d'' Exploitation'!AC76</f>
        <v>0</v>
      </c>
      <c r="AD39" s="151">
        <f>'Charges d'' Exploitation'!AD76</f>
        <v>0</v>
      </c>
      <c r="AE39" s="151">
        <f>'Charges d'' Exploitation'!AE76</f>
        <v>0</v>
      </c>
      <c r="AF39" s="151">
        <f>'Charges d'' Exploitation'!AF76</f>
        <v>0</v>
      </c>
      <c r="AG39" s="151">
        <f>'Charges d'' Exploitation'!AG76</f>
        <v>0</v>
      </c>
      <c r="AH39" s="151">
        <f>'Charges d'' Exploitation'!AH76</f>
        <v>0</v>
      </c>
      <c r="AI39" s="164">
        <f t="shared" si="94"/>
        <v>0</v>
      </c>
      <c r="AJ39" s="142"/>
      <c r="AK39" s="151">
        <f>'Charges d'' Exploitation'!AK76</f>
        <v>0</v>
      </c>
      <c r="AL39" s="151">
        <f>'Charges d'' Exploitation'!AL76</f>
        <v>0</v>
      </c>
      <c r="AM39" s="151">
        <f>'Charges d'' Exploitation'!AM76</f>
        <v>0</v>
      </c>
      <c r="AN39" s="151">
        <f>'Charges d'' Exploitation'!AN76</f>
        <v>0</v>
      </c>
      <c r="AO39" s="151">
        <f>'Charges d'' Exploitation'!AO76</f>
        <v>0</v>
      </c>
      <c r="AP39" s="151">
        <f>'Charges d'' Exploitation'!AP76</f>
        <v>0</v>
      </c>
      <c r="AQ39" s="151">
        <f>'Charges d'' Exploitation'!AQ76</f>
        <v>0</v>
      </c>
      <c r="AR39" s="151">
        <f>'Charges d'' Exploitation'!AR76</f>
        <v>0</v>
      </c>
      <c r="AS39" s="151">
        <f>'Charges d'' Exploitation'!AS76</f>
        <v>0</v>
      </c>
      <c r="AT39" s="151">
        <f>'Charges d'' Exploitation'!AT76</f>
        <v>0</v>
      </c>
      <c r="AU39" s="151">
        <f>'Charges d'' Exploitation'!AU76</f>
        <v>0</v>
      </c>
      <c r="AV39" s="151">
        <f>'Charges d'' Exploitation'!AV76</f>
        <v>0</v>
      </c>
      <c r="AW39" s="164">
        <f t="shared" si="96"/>
        <v>0</v>
      </c>
    </row>
    <row r="40" spans="3:49" ht="15.75" customHeight="1" x14ac:dyDescent="0.25">
      <c r="C40" s="250" t="str">
        <f t="shared" si="87"/>
        <v xml:space="preserve">Assurances </v>
      </c>
      <c r="D40" s="143"/>
      <c r="E40" s="143"/>
      <c r="F40" s="150" t="str">
        <f>'Charges d'' Exploitation'!F77</f>
        <v xml:space="preserve">Assurances </v>
      </c>
      <c r="G40" s="133" t="str">
        <f>'Charges d'' Exploitation'!G77</f>
        <v>x#56rgtte8</v>
      </c>
      <c r="I40" s="151">
        <f>'Charges d'' Exploitation'!I77</f>
        <v>0</v>
      </c>
      <c r="J40" s="151">
        <f>'Charges d'' Exploitation'!J77</f>
        <v>0</v>
      </c>
      <c r="K40" s="151">
        <f>'Charges d'' Exploitation'!K77</f>
        <v>0</v>
      </c>
      <c r="L40" s="151">
        <f>'Charges d'' Exploitation'!L77</f>
        <v>0</v>
      </c>
      <c r="M40" s="151">
        <f>'Charges d'' Exploitation'!M77</f>
        <v>0</v>
      </c>
      <c r="N40" s="151">
        <f>'Charges d'' Exploitation'!N77</f>
        <v>0</v>
      </c>
      <c r="O40" s="151">
        <f>'Charges d'' Exploitation'!O77</f>
        <v>0</v>
      </c>
      <c r="P40" s="151">
        <f>'Charges d'' Exploitation'!P77</f>
        <v>0</v>
      </c>
      <c r="Q40" s="151">
        <f>'Charges d'' Exploitation'!Q77</f>
        <v>0</v>
      </c>
      <c r="R40" s="151">
        <f>'Charges d'' Exploitation'!R77</f>
        <v>0</v>
      </c>
      <c r="S40" s="151">
        <f>'Charges d'' Exploitation'!S77</f>
        <v>0</v>
      </c>
      <c r="T40" s="151">
        <f>'Charges d'' Exploitation'!T77</f>
        <v>0</v>
      </c>
      <c r="U40" s="164">
        <f t="shared" si="93"/>
        <v>0</v>
      </c>
      <c r="W40" s="151">
        <f>'Charges d'' Exploitation'!W77</f>
        <v>0</v>
      </c>
      <c r="X40" s="151">
        <f>'Charges d'' Exploitation'!X77</f>
        <v>0</v>
      </c>
      <c r="Y40" s="151">
        <f>'Charges d'' Exploitation'!Y77</f>
        <v>0</v>
      </c>
      <c r="Z40" s="151">
        <f>'Charges d'' Exploitation'!Z77</f>
        <v>0</v>
      </c>
      <c r="AA40" s="151">
        <f>'Charges d'' Exploitation'!AA77</f>
        <v>0</v>
      </c>
      <c r="AB40" s="151">
        <f>'Charges d'' Exploitation'!AB77</f>
        <v>0</v>
      </c>
      <c r="AC40" s="151">
        <f>'Charges d'' Exploitation'!AC77</f>
        <v>0</v>
      </c>
      <c r="AD40" s="151">
        <f>'Charges d'' Exploitation'!AD77</f>
        <v>0</v>
      </c>
      <c r="AE40" s="151">
        <f>'Charges d'' Exploitation'!AE77</f>
        <v>0</v>
      </c>
      <c r="AF40" s="151">
        <f>'Charges d'' Exploitation'!AF77</f>
        <v>0</v>
      </c>
      <c r="AG40" s="151">
        <f>'Charges d'' Exploitation'!AG77</f>
        <v>0</v>
      </c>
      <c r="AH40" s="151">
        <f>'Charges d'' Exploitation'!AH77</f>
        <v>0</v>
      </c>
      <c r="AI40" s="164">
        <f t="shared" si="94"/>
        <v>0</v>
      </c>
      <c r="AJ40" s="142"/>
      <c r="AK40" s="151">
        <f>'Charges d'' Exploitation'!AK77</f>
        <v>0</v>
      </c>
      <c r="AL40" s="151">
        <f>'Charges d'' Exploitation'!AL77</f>
        <v>0</v>
      </c>
      <c r="AM40" s="151">
        <f>'Charges d'' Exploitation'!AM77</f>
        <v>0</v>
      </c>
      <c r="AN40" s="151">
        <f>'Charges d'' Exploitation'!AN77</f>
        <v>0</v>
      </c>
      <c r="AO40" s="151">
        <f>'Charges d'' Exploitation'!AO77</f>
        <v>0</v>
      </c>
      <c r="AP40" s="151">
        <f>'Charges d'' Exploitation'!AP77</f>
        <v>0</v>
      </c>
      <c r="AQ40" s="151">
        <f>'Charges d'' Exploitation'!AQ77</f>
        <v>0</v>
      </c>
      <c r="AR40" s="151">
        <f>'Charges d'' Exploitation'!AR77</f>
        <v>0</v>
      </c>
      <c r="AS40" s="151">
        <f>'Charges d'' Exploitation'!AS77</f>
        <v>0</v>
      </c>
      <c r="AT40" s="151">
        <f>'Charges d'' Exploitation'!AT77</f>
        <v>0</v>
      </c>
      <c r="AU40" s="151">
        <f>'Charges d'' Exploitation'!AU77</f>
        <v>0</v>
      </c>
      <c r="AV40" s="151">
        <f>'Charges d'' Exploitation'!AV77</f>
        <v>0</v>
      </c>
      <c r="AW40" s="164">
        <f t="shared" si="96"/>
        <v>0</v>
      </c>
    </row>
    <row r="41" spans="3:49" ht="15.75" customHeight="1" x14ac:dyDescent="0.25">
      <c r="C41" s="250" t="str">
        <f t="shared" si="87"/>
        <v>Taxes Foncières</v>
      </c>
      <c r="D41" s="143"/>
      <c r="E41" s="143"/>
      <c r="F41" s="150" t="str">
        <f>'Charges d'' Exploitation'!F78</f>
        <v>Taxes Foncières</v>
      </c>
      <c r="G41" s="133" t="str">
        <f>'Charges d'' Exploitation'!G78</f>
        <v>x#56rgtte8</v>
      </c>
      <c r="I41" s="151">
        <f>'Charges d'' Exploitation'!I78</f>
        <v>0</v>
      </c>
      <c r="J41" s="151">
        <f>'Charges d'' Exploitation'!J78</f>
        <v>0</v>
      </c>
      <c r="K41" s="151">
        <f>'Charges d'' Exploitation'!K78</f>
        <v>0</v>
      </c>
      <c r="L41" s="151">
        <f>'Charges d'' Exploitation'!L78</f>
        <v>0</v>
      </c>
      <c r="M41" s="151">
        <f>'Charges d'' Exploitation'!M78</f>
        <v>0</v>
      </c>
      <c r="N41" s="151">
        <f>'Charges d'' Exploitation'!N78</f>
        <v>0</v>
      </c>
      <c r="O41" s="151">
        <f>'Charges d'' Exploitation'!O78</f>
        <v>0</v>
      </c>
      <c r="P41" s="151">
        <f>'Charges d'' Exploitation'!P78</f>
        <v>0</v>
      </c>
      <c r="Q41" s="151">
        <f>'Charges d'' Exploitation'!Q78</f>
        <v>0</v>
      </c>
      <c r="R41" s="151">
        <f>'Charges d'' Exploitation'!R78</f>
        <v>0</v>
      </c>
      <c r="S41" s="151">
        <f>'Charges d'' Exploitation'!S78</f>
        <v>0</v>
      </c>
      <c r="T41" s="151">
        <f>'Charges d'' Exploitation'!T78</f>
        <v>0</v>
      </c>
      <c r="U41" s="164">
        <f t="shared" si="93"/>
        <v>0</v>
      </c>
      <c r="W41" s="151">
        <f>'Charges d'' Exploitation'!W78</f>
        <v>0</v>
      </c>
      <c r="X41" s="151">
        <f>'Charges d'' Exploitation'!X78</f>
        <v>0</v>
      </c>
      <c r="Y41" s="151">
        <f>'Charges d'' Exploitation'!Y78</f>
        <v>0</v>
      </c>
      <c r="Z41" s="151">
        <f>'Charges d'' Exploitation'!Z78</f>
        <v>0</v>
      </c>
      <c r="AA41" s="151">
        <f>'Charges d'' Exploitation'!AA78</f>
        <v>0</v>
      </c>
      <c r="AB41" s="151">
        <f>'Charges d'' Exploitation'!AB78</f>
        <v>0</v>
      </c>
      <c r="AC41" s="151">
        <f>'Charges d'' Exploitation'!AC78</f>
        <v>0</v>
      </c>
      <c r="AD41" s="151">
        <f>'Charges d'' Exploitation'!AD78</f>
        <v>0</v>
      </c>
      <c r="AE41" s="151">
        <f>'Charges d'' Exploitation'!AE78</f>
        <v>0</v>
      </c>
      <c r="AF41" s="151">
        <f>'Charges d'' Exploitation'!AF78</f>
        <v>0</v>
      </c>
      <c r="AG41" s="151">
        <f>'Charges d'' Exploitation'!AG78</f>
        <v>0</v>
      </c>
      <c r="AH41" s="151">
        <f>'Charges d'' Exploitation'!AH78</f>
        <v>0</v>
      </c>
      <c r="AI41" s="164">
        <f t="shared" si="94"/>
        <v>0</v>
      </c>
      <c r="AJ41" s="142"/>
      <c r="AK41" s="151">
        <f>'Charges d'' Exploitation'!AK78</f>
        <v>0</v>
      </c>
      <c r="AL41" s="151">
        <f>'Charges d'' Exploitation'!AL78</f>
        <v>0</v>
      </c>
      <c r="AM41" s="151">
        <f>'Charges d'' Exploitation'!AM78</f>
        <v>0</v>
      </c>
      <c r="AN41" s="151">
        <f>'Charges d'' Exploitation'!AN78</f>
        <v>0</v>
      </c>
      <c r="AO41" s="151">
        <f>'Charges d'' Exploitation'!AO78</f>
        <v>0</v>
      </c>
      <c r="AP41" s="151">
        <f>'Charges d'' Exploitation'!AP78</f>
        <v>0</v>
      </c>
      <c r="AQ41" s="151">
        <f>'Charges d'' Exploitation'!AQ78</f>
        <v>0</v>
      </c>
      <c r="AR41" s="151">
        <f>'Charges d'' Exploitation'!AR78</f>
        <v>0</v>
      </c>
      <c r="AS41" s="151">
        <f>'Charges d'' Exploitation'!AS78</f>
        <v>0</v>
      </c>
      <c r="AT41" s="151">
        <f>'Charges d'' Exploitation'!AT78</f>
        <v>0</v>
      </c>
      <c r="AU41" s="151">
        <f>'Charges d'' Exploitation'!AU78</f>
        <v>0</v>
      </c>
      <c r="AV41" s="151">
        <f>'Charges d'' Exploitation'!AV78</f>
        <v>0</v>
      </c>
      <c r="AW41" s="164">
        <f t="shared" si="96"/>
        <v>0</v>
      </c>
    </row>
    <row r="42" spans="3:49" ht="15.75" customHeight="1" x14ac:dyDescent="0.25">
      <c r="C42" s="250" t="str">
        <f t="shared" si="87"/>
        <v xml:space="preserve">Taxes Municipales </v>
      </c>
      <c r="D42" s="143"/>
      <c r="E42" s="143"/>
      <c r="F42" s="150" t="str">
        <f>'Charges d'' Exploitation'!F79</f>
        <v xml:space="preserve">Taxes Municipales </v>
      </c>
      <c r="G42" s="133" t="str">
        <f>'Charges d'' Exploitation'!G79</f>
        <v>x#56rgtte8</v>
      </c>
      <c r="I42" s="151">
        <f>'Charges d'' Exploitation'!I79</f>
        <v>0</v>
      </c>
      <c r="J42" s="151">
        <f>'Charges d'' Exploitation'!J79</f>
        <v>0</v>
      </c>
      <c r="K42" s="151">
        <f>'Charges d'' Exploitation'!K79</f>
        <v>0</v>
      </c>
      <c r="L42" s="151">
        <f>'Charges d'' Exploitation'!L79</f>
        <v>0</v>
      </c>
      <c r="M42" s="151">
        <f>'Charges d'' Exploitation'!M79</f>
        <v>0</v>
      </c>
      <c r="N42" s="151">
        <f>'Charges d'' Exploitation'!N79</f>
        <v>0</v>
      </c>
      <c r="O42" s="151">
        <f>'Charges d'' Exploitation'!O79</f>
        <v>0</v>
      </c>
      <c r="P42" s="151">
        <f>'Charges d'' Exploitation'!P79</f>
        <v>0</v>
      </c>
      <c r="Q42" s="151">
        <f>'Charges d'' Exploitation'!Q79</f>
        <v>0</v>
      </c>
      <c r="R42" s="151">
        <f>'Charges d'' Exploitation'!R79</f>
        <v>0</v>
      </c>
      <c r="S42" s="151">
        <f>'Charges d'' Exploitation'!S79</f>
        <v>0</v>
      </c>
      <c r="T42" s="151">
        <f>'Charges d'' Exploitation'!T79</f>
        <v>0</v>
      </c>
      <c r="U42" s="164">
        <f t="shared" si="93"/>
        <v>0</v>
      </c>
      <c r="W42" s="151">
        <f>'Charges d'' Exploitation'!W79</f>
        <v>0</v>
      </c>
      <c r="X42" s="151">
        <f>'Charges d'' Exploitation'!X79</f>
        <v>0</v>
      </c>
      <c r="Y42" s="151">
        <f>'Charges d'' Exploitation'!Y79</f>
        <v>0</v>
      </c>
      <c r="Z42" s="151">
        <f>'Charges d'' Exploitation'!Z79</f>
        <v>0</v>
      </c>
      <c r="AA42" s="151">
        <f>'Charges d'' Exploitation'!AA79</f>
        <v>0</v>
      </c>
      <c r="AB42" s="151">
        <f>'Charges d'' Exploitation'!AB79</f>
        <v>0</v>
      </c>
      <c r="AC42" s="151">
        <f>'Charges d'' Exploitation'!AC79</f>
        <v>0</v>
      </c>
      <c r="AD42" s="151">
        <f>'Charges d'' Exploitation'!AD79</f>
        <v>0</v>
      </c>
      <c r="AE42" s="151">
        <f>'Charges d'' Exploitation'!AE79</f>
        <v>0</v>
      </c>
      <c r="AF42" s="151">
        <f>'Charges d'' Exploitation'!AF79</f>
        <v>0</v>
      </c>
      <c r="AG42" s="151">
        <f>'Charges d'' Exploitation'!AG79</f>
        <v>0</v>
      </c>
      <c r="AH42" s="151">
        <f>'Charges d'' Exploitation'!AH79</f>
        <v>0</v>
      </c>
      <c r="AI42" s="164">
        <f t="shared" si="94"/>
        <v>0</v>
      </c>
      <c r="AJ42" s="142"/>
      <c r="AK42" s="151">
        <f>'Charges d'' Exploitation'!AK79</f>
        <v>0</v>
      </c>
      <c r="AL42" s="151">
        <f>'Charges d'' Exploitation'!AL79</f>
        <v>0</v>
      </c>
      <c r="AM42" s="151">
        <f>'Charges d'' Exploitation'!AM79</f>
        <v>0</v>
      </c>
      <c r="AN42" s="151">
        <f>'Charges d'' Exploitation'!AN79</f>
        <v>0</v>
      </c>
      <c r="AO42" s="151">
        <f>'Charges d'' Exploitation'!AO79</f>
        <v>0</v>
      </c>
      <c r="AP42" s="151">
        <f>'Charges d'' Exploitation'!AP79</f>
        <v>0</v>
      </c>
      <c r="AQ42" s="151">
        <f>'Charges d'' Exploitation'!AQ79</f>
        <v>0</v>
      </c>
      <c r="AR42" s="151">
        <f>'Charges d'' Exploitation'!AR79</f>
        <v>0</v>
      </c>
      <c r="AS42" s="151">
        <f>'Charges d'' Exploitation'!AS79</f>
        <v>0</v>
      </c>
      <c r="AT42" s="151">
        <f>'Charges d'' Exploitation'!AT79</f>
        <v>0</v>
      </c>
      <c r="AU42" s="151">
        <f>'Charges d'' Exploitation'!AU79</f>
        <v>0</v>
      </c>
      <c r="AV42" s="151">
        <f>'Charges d'' Exploitation'!AV79</f>
        <v>0</v>
      </c>
      <c r="AW42" s="164">
        <f t="shared" si="96"/>
        <v>0</v>
      </c>
    </row>
    <row r="43" spans="3:49" ht="15.6" customHeight="1" x14ac:dyDescent="0.25">
      <c r="C43" s="250" t="str">
        <f t="shared" si="87"/>
        <v>Taxes Police</v>
      </c>
      <c r="D43" s="143"/>
      <c r="E43" s="143"/>
      <c r="F43" s="150" t="str">
        <f>'Charges d'' Exploitation'!F80</f>
        <v>Taxes Police</v>
      </c>
      <c r="G43" s="133" t="str">
        <f>'Charges d'' Exploitation'!G80</f>
        <v>x#56rgtte8</v>
      </c>
      <c r="I43" s="151">
        <f>'Charges d'' Exploitation'!I80</f>
        <v>0</v>
      </c>
      <c r="J43" s="151">
        <f>'Charges d'' Exploitation'!J80</f>
        <v>0</v>
      </c>
      <c r="K43" s="151">
        <f>'Charges d'' Exploitation'!K80</f>
        <v>0</v>
      </c>
      <c r="L43" s="151">
        <f>'Charges d'' Exploitation'!L80</f>
        <v>0</v>
      </c>
      <c r="M43" s="151">
        <f>'Charges d'' Exploitation'!M80</f>
        <v>0</v>
      </c>
      <c r="N43" s="151">
        <f>'Charges d'' Exploitation'!N80</f>
        <v>0</v>
      </c>
      <c r="O43" s="151">
        <f>'Charges d'' Exploitation'!O80</f>
        <v>0</v>
      </c>
      <c r="P43" s="151">
        <f>'Charges d'' Exploitation'!P80</f>
        <v>6000</v>
      </c>
      <c r="Q43" s="151">
        <f>'Charges d'' Exploitation'!Q80</f>
        <v>8000</v>
      </c>
      <c r="R43" s="151">
        <f>'Charges d'' Exploitation'!R80</f>
        <v>10000</v>
      </c>
      <c r="S43" s="151">
        <f>'Charges d'' Exploitation'!S80</f>
        <v>8000</v>
      </c>
      <c r="T43" s="151">
        <f>'Charges d'' Exploitation'!T80</f>
        <v>25000</v>
      </c>
      <c r="U43" s="164">
        <f t="shared" si="93"/>
        <v>57000</v>
      </c>
      <c r="W43" s="151">
        <f>'Charges d'' Exploitation'!W80</f>
        <v>4000</v>
      </c>
      <c r="X43" s="151">
        <f>'Charges d'' Exploitation'!X80</f>
        <v>0</v>
      </c>
      <c r="Y43" s="151">
        <f>'Charges d'' Exploitation'!Y80</f>
        <v>3000</v>
      </c>
      <c r="Z43" s="151">
        <f>'Charges d'' Exploitation'!Z80</f>
        <v>4000</v>
      </c>
      <c r="AA43" s="151">
        <f>'Charges d'' Exploitation'!AA80</f>
        <v>6000</v>
      </c>
      <c r="AB43" s="151">
        <f>'Charges d'' Exploitation'!AB80</f>
        <v>3000</v>
      </c>
      <c r="AC43" s="151">
        <f>'Charges d'' Exploitation'!AC80</f>
        <v>0</v>
      </c>
      <c r="AD43" s="151">
        <f>'Charges d'' Exploitation'!AD80</f>
        <v>0</v>
      </c>
      <c r="AE43" s="151">
        <f>'Charges d'' Exploitation'!AE80</f>
        <v>5000</v>
      </c>
      <c r="AF43" s="151">
        <f>'Charges d'' Exploitation'!AF80</f>
        <v>4000</v>
      </c>
      <c r="AG43" s="151">
        <f>'Charges d'' Exploitation'!AG80</f>
        <v>4000</v>
      </c>
      <c r="AH43" s="151">
        <f>'Charges d'' Exploitation'!AH80</f>
        <v>25000</v>
      </c>
      <c r="AI43" s="164">
        <f t="shared" si="94"/>
        <v>58000</v>
      </c>
      <c r="AJ43" s="142"/>
      <c r="AK43" s="151">
        <f>'Charges d'' Exploitation'!AK80</f>
        <v>4000</v>
      </c>
      <c r="AL43" s="151">
        <f>'Charges d'' Exploitation'!AL80</f>
        <v>4000</v>
      </c>
      <c r="AM43" s="151">
        <f>'Charges d'' Exploitation'!AM80</f>
        <v>5000</v>
      </c>
      <c r="AN43" s="151">
        <f>'Charges d'' Exploitation'!AN80</f>
        <v>0</v>
      </c>
      <c r="AO43" s="151">
        <f>'Charges d'' Exploitation'!AO80</f>
        <v>0</v>
      </c>
      <c r="AP43" s="151">
        <f>'Charges d'' Exploitation'!AP80</f>
        <v>0</v>
      </c>
      <c r="AQ43" s="151">
        <f>'Charges d'' Exploitation'!AQ80</f>
        <v>0</v>
      </c>
      <c r="AR43" s="151">
        <f>'Charges d'' Exploitation'!AR80</f>
        <v>0</v>
      </c>
      <c r="AS43" s="151">
        <f>'Charges d'' Exploitation'!AS80</f>
        <v>0</v>
      </c>
      <c r="AT43" s="151">
        <f>'Charges d'' Exploitation'!AT80</f>
        <v>0</v>
      </c>
      <c r="AU43" s="151">
        <f>'Charges d'' Exploitation'!AU80</f>
        <v>0</v>
      </c>
      <c r="AV43" s="151">
        <f>'Charges d'' Exploitation'!AV80</f>
        <v>0</v>
      </c>
      <c r="AW43" s="164">
        <f t="shared" si="96"/>
        <v>13000</v>
      </c>
    </row>
    <row r="44" spans="3:49" ht="15.6" customHeight="1" x14ac:dyDescent="0.25">
      <c r="C44" s="250" t="str">
        <f t="shared" si="87"/>
        <v xml:space="preserve">Charges Sociales / CNPS </v>
      </c>
      <c r="D44" s="143"/>
      <c r="E44" s="143"/>
      <c r="F44" s="150" t="str">
        <f>'Charges d'' Exploitation'!F81</f>
        <v xml:space="preserve">Charges Sociales / CNPS </v>
      </c>
      <c r="G44" s="133" t="str">
        <f>'Charges d'' Exploitation'!G81</f>
        <v>x#56rgtte8</v>
      </c>
      <c r="I44" s="151">
        <f>'Charges d'' Exploitation'!I81</f>
        <v>0</v>
      </c>
      <c r="J44" s="151">
        <f>'Charges d'' Exploitation'!J81</f>
        <v>0</v>
      </c>
      <c r="K44" s="151">
        <f>'Charges d'' Exploitation'!K81</f>
        <v>0</v>
      </c>
      <c r="L44" s="151">
        <f>'Charges d'' Exploitation'!L81</f>
        <v>0</v>
      </c>
      <c r="M44" s="151">
        <f>'Charges d'' Exploitation'!M81</f>
        <v>0</v>
      </c>
      <c r="N44" s="151">
        <f>'Charges d'' Exploitation'!N81</f>
        <v>0</v>
      </c>
      <c r="O44" s="151">
        <f>'Charges d'' Exploitation'!O81</f>
        <v>0</v>
      </c>
      <c r="P44" s="151">
        <f>'Charges d'' Exploitation'!P81</f>
        <v>0</v>
      </c>
      <c r="Q44" s="151">
        <f>'Charges d'' Exploitation'!Q81</f>
        <v>0</v>
      </c>
      <c r="R44" s="151">
        <f>'Charges d'' Exploitation'!R81</f>
        <v>0</v>
      </c>
      <c r="S44" s="151">
        <f>'Charges d'' Exploitation'!S81</f>
        <v>0</v>
      </c>
      <c r="T44" s="151">
        <f>'Charges d'' Exploitation'!T81</f>
        <v>0</v>
      </c>
      <c r="U44" s="164">
        <f t="shared" ref="U44:U46" si="97">SUM(I44:T44)</f>
        <v>0</v>
      </c>
      <c r="W44" s="151">
        <f>'Charges d'' Exploitation'!W81</f>
        <v>0</v>
      </c>
      <c r="X44" s="151">
        <f>'Charges d'' Exploitation'!X81</f>
        <v>0</v>
      </c>
      <c r="Y44" s="151">
        <f>'Charges d'' Exploitation'!Y81</f>
        <v>0</v>
      </c>
      <c r="Z44" s="151">
        <f>'Charges d'' Exploitation'!Z81</f>
        <v>0</v>
      </c>
      <c r="AA44" s="151">
        <f>'Charges d'' Exploitation'!AA81</f>
        <v>0</v>
      </c>
      <c r="AB44" s="151">
        <f>'Charges d'' Exploitation'!AB81</f>
        <v>0</v>
      </c>
      <c r="AC44" s="151">
        <f>'Charges d'' Exploitation'!AC81</f>
        <v>0</v>
      </c>
      <c r="AD44" s="151">
        <f>'Charges d'' Exploitation'!AD81</f>
        <v>0</v>
      </c>
      <c r="AE44" s="151">
        <f>'Charges d'' Exploitation'!AE81</f>
        <v>0</v>
      </c>
      <c r="AF44" s="151">
        <f>'Charges d'' Exploitation'!AF81</f>
        <v>0</v>
      </c>
      <c r="AG44" s="151">
        <f>'Charges d'' Exploitation'!AG81</f>
        <v>0</v>
      </c>
      <c r="AH44" s="151">
        <f>'Charges d'' Exploitation'!AH81</f>
        <v>0</v>
      </c>
      <c r="AI44" s="164">
        <f t="shared" ref="AI44:AI46" si="98">SUM(W44:AH44)</f>
        <v>0</v>
      </c>
      <c r="AJ44" s="142"/>
      <c r="AK44" s="151">
        <f>'Charges d'' Exploitation'!AK81</f>
        <v>0</v>
      </c>
      <c r="AL44" s="151">
        <f>'Charges d'' Exploitation'!AL81</f>
        <v>0</v>
      </c>
      <c r="AM44" s="151">
        <f>'Charges d'' Exploitation'!AM81</f>
        <v>0</v>
      </c>
      <c r="AN44" s="151">
        <f>'Charges d'' Exploitation'!AN81</f>
        <v>0</v>
      </c>
      <c r="AO44" s="151">
        <f>'Charges d'' Exploitation'!AO81</f>
        <v>0</v>
      </c>
      <c r="AP44" s="151">
        <f>'Charges d'' Exploitation'!AP81</f>
        <v>0</v>
      </c>
      <c r="AQ44" s="151">
        <f>'Charges d'' Exploitation'!AQ81</f>
        <v>0</v>
      </c>
      <c r="AR44" s="151">
        <f>'Charges d'' Exploitation'!AR81</f>
        <v>0</v>
      </c>
      <c r="AS44" s="151">
        <f>'Charges d'' Exploitation'!AS81</f>
        <v>0</v>
      </c>
      <c r="AT44" s="151">
        <f>'Charges d'' Exploitation'!AT81</f>
        <v>0</v>
      </c>
      <c r="AU44" s="151">
        <f>'Charges d'' Exploitation'!AU81</f>
        <v>0</v>
      </c>
      <c r="AV44" s="151">
        <f>'Charges d'' Exploitation'!AV81</f>
        <v>0</v>
      </c>
      <c r="AW44" s="164">
        <f t="shared" si="96"/>
        <v>0</v>
      </c>
    </row>
    <row r="45" spans="3:49" ht="15.6" customHeight="1" x14ac:dyDescent="0.25">
      <c r="C45" s="250" t="str">
        <f t="shared" si="87"/>
        <v>Impot BIC</v>
      </c>
      <c r="D45" s="143"/>
      <c r="E45" s="143"/>
      <c r="F45" s="150" t="str">
        <f>'Charges d'' Exploitation'!F82</f>
        <v>Impot BIC</v>
      </c>
      <c r="G45" s="133" t="str">
        <f>'Charges d'' Exploitation'!G82</f>
        <v>x#56rgtte8</v>
      </c>
      <c r="I45" s="151">
        <f>'Charges d'' Exploitation'!I82</f>
        <v>0</v>
      </c>
      <c r="J45" s="151">
        <f>'Charges d'' Exploitation'!J82</f>
        <v>0</v>
      </c>
      <c r="K45" s="151">
        <f>'Charges d'' Exploitation'!K82</f>
        <v>0</v>
      </c>
      <c r="L45" s="151">
        <f>'Charges d'' Exploitation'!L82</f>
        <v>0</v>
      </c>
      <c r="M45" s="151">
        <f>'Charges d'' Exploitation'!M82</f>
        <v>0</v>
      </c>
      <c r="N45" s="151">
        <f>'Charges d'' Exploitation'!N82</f>
        <v>0</v>
      </c>
      <c r="O45" s="151">
        <f>'Charges d'' Exploitation'!O82</f>
        <v>0</v>
      </c>
      <c r="P45" s="151">
        <f>'Charges d'' Exploitation'!P82</f>
        <v>0</v>
      </c>
      <c r="Q45" s="151">
        <f>'Charges d'' Exploitation'!Q82</f>
        <v>0</v>
      </c>
      <c r="R45" s="151">
        <f>'Charges d'' Exploitation'!R82</f>
        <v>0</v>
      </c>
      <c r="S45" s="151">
        <f>'Charges d'' Exploitation'!S82</f>
        <v>0</v>
      </c>
      <c r="T45" s="151">
        <f>'Charges d'' Exploitation'!T82</f>
        <v>0</v>
      </c>
      <c r="U45" s="164">
        <f t="shared" si="97"/>
        <v>0</v>
      </c>
      <c r="W45" s="151">
        <f>'Charges d'' Exploitation'!W82</f>
        <v>0</v>
      </c>
      <c r="X45" s="151">
        <f>'Charges d'' Exploitation'!X82</f>
        <v>0</v>
      </c>
      <c r="Y45" s="151">
        <f>'Charges d'' Exploitation'!Y82</f>
        <v>0</v>
      </c>
      <c r="Z45" s="151">
        <f>'Charges d'' Exploitation'!Z82</f>
        <v>0</v>
      </c>
      <c r="AA45" s="151">
        <f>'Charges d'' Exploitation'!AA82</f>
        <v>0</v>
      </c>
      <c r="AB45" s="151">
        <f>'Charges d'' Exploitation'!AB82</f>
        <v>0</v>
      </c>
      <c r="AC45" s="151">
        <f>'Charges d'' Exploitation'!AC82</f>
        <v>0</v>
      </c>
      <c r="AD45" s="151">
        <f>'Charges d'' Exploitation'!AD82</f>
        <v>0</v>
      </c>
      <c r="AE45" s="151">
        <f>'Charges d'' Exploitation'!AE82</f>
        <v>0</v>
      </c>
      <c r="AF45" s="151">
        <f>'Charges d'' Exploitation'!AF82</f>
        <v>0</v>
      </c>
      <c r="AG45" s="151">
        <f>'Charges d'' Exploitation'!AG82</f>
        <v>0</v>
      </c>
      <c r="AH45" s="151">
        <f>'Charges d'' Exploitation'!AH82</f>
        <v>0</v>
      </c>
      <c r="AI45" s="164">
        <f t="shared" si="98"/>
        <v>0</v>
      </c>
      <c r="AJ45" s="142"/>
      <c r="AK45" s="151">
        <f>'Charges d'' Exploitation'!AK82</f>
        <v>0</v>
      </c>
      <c r="AL45" s="151">
        <f>'Charges d'' Exploitation'!AL82</f>
        <v>0</v>
      </c>
      <c r="AM45" s="151">
        <f>'Charges d'' Exploitation'!AM82</f>
        <v>0</v>
      </c>
      <c r="AN45" s="151">
        <f>'Charges d'' Exploitation'!AN82</f>
        <v>0</v>
      </c>
      <c r="AO45" s="151">
        <f>'Charges d'' Exploitation'!AO82</f>
        <v>0</v>
      </c>
      <c r="AP45" s="151">
        <f>'Charges d'' Exploitation'!AP82</f>
        <v>0</v>
      </c>
      <c r="AQ45" s="151">
        <f>'Charges d'' Exploitation'!AQ82</f>
        <v>0</v>
      </c>
      <c r="AR45" s="151">
        <f>'Charges d'' Exploitation'!AR82</f>
        <v>0</v>
      </c>
      <c r="AS45" s="151">
        <f>'Charges d'' Exploitation'!AS82</f>
        <v>0</v>
      </c>
      <c r="AT45" s="151">
        <f>'Charges d'' Exploitation'!AT82</f>
        <v>0</v>
      </c>
      <c r="AU45" s="151">
        <f>'Charges d'' Exploitation'!AU82</f>
        <v>0</v>
      </c>
      <c r="AV45" s="151">
        <f>'Charges d'' Exploitation'!AV82</f>
        <v>0</v>
      </c>
      <c r="AW45" s="164">
        <f t="shared" si="96"/>
        <v>0</v>
      </c>
    </row>
    <row r="46" spans="3:49" ht="15.6" customHeight="1" x14ac:dyDescent="0.25">
      <c r="C46" s="250" t="str">
        <f t="shared" si="87"/>
        <v xml:space="preserve">Autres Taxes &amp; Impots </v>
      </c>
      <c r="D46" s="143"/>
      <c r="E46" s="143"/>
      <c r="F46" s="150" t="str">
        <f>'Charges d'' Exploitation'!F83</f>
        <v xml:space="preserve">Autres Taxes &amp; Impots </v>
      </c>
      <c r="G46" s="133" t="str">
        <f>'Charges d'' Exploitation'!G83</f>
        <v>x#56rgtte8</v>
      </c>
      <c r="I46" s="151">
        <f>'Charges d'' Exploitation'!I83</f>
        <v>0</v>
      </c>
      <c r="J46" s="151">
        <f>'Charges d'' Exploitation'!J83</f>
        <v>0</v>
      </c>
      <c r="K46" s="151">
        <f>'Charges d'' Exploitation'!K83</f>
        <v>0</v>
      </c>
      <c r="L46" s="151">
        <f>'Charges d'' Exploitation'!L83</f>
        <v>0</v>
      </c>
      <c r="M46" s="151">
        <f>'Charges d'' Exploitation'!M83</f>
        <v>0</v>
      </c>
      <c r="N46" s="151">
        <f>'Charges d'' Exploitation'!N83</f>
        <v>0</v>
      </c>
      <c r="O46" s="151">
        <f>'Charges d'' Exploitation'!O83</f>
        <v>0</v>
      </c>
      <c r="P46" s="151">
        <f>'Charges d'' Exploitation'!P83</f>
        <v>0</v>
      </c>
      <c r="Q46" s="151">
        <f>'Charges d'' Exploitation'!Q83</f>
        <v>0</v>
      </c>
      <c r="R46" s="151">
        <f>'Charges d'' Exploitation'!R83</f>
        <v>0</v>
      </c>
      <c r="S46" s="151">
        <f>'Charges d'' Exploitation'!S83</f>
        <v>0</v>
      </c>
      <c r="T46" s="151">
        <f>'Charges d'' Exploitation'!T83</f>
        <v>0</v>
      </c>
      <c r="U46" s="164">
        <f t="shared" si="97"/>
        <v>0</v>
      </c>
      <c r="W46" s="151">
        <f>'Charges d'' Exploitation'!W83</f>
        <v>0</v>
      </c>
      <c r="X46" s="151">
        <f>'Charges d'' Exploitation'!X83</f>
        <v>0</v>
      </c>
      <c r="Y46" s="151">
        <f>'Charges d'' Exploitation'!Y83</f>
        <v>0</v>
      </c>
      <c r="Z46" s="151">
        <f>'Charges d'' Exploitation'!Z83</f>
        <v>0</v>
      </c>
      <c r="AA46" s="151">
        <f>'Charges d'' Exploitation'!AA83</f>
        <v>0</v>
      </c>
      <c r="AB46" s="151">
        <f>'Charges d'' Exploitation'!AB83</f>
        <v>0</v>
      </c>
      <c r="AC46" s="151">
        <f>'Charges d'' Exploitation'!AC83</f>
        <v>0</v>
      </c>
      <c r="AD46" s="151">
        <f>'Charges d'' Exploitation'!AD83</f>
        <v>0</v>
      </c>
      <c r="AE46" s="151">
        <f>'Charges d'' Exploitation'!AE83</f>
        <v>0</v>
      </c>
      <c r="AF46" s="151">
        <f>'Charges d'' Exploitation'!AF83</f>
        <v>0</v>
      </c>
      <c r="AG46" s="151">
        <f>'Charges d'' Exploitation'!AG83</f>
        <v>0</v>
      </c>
      <c r="AH46" s="151">
        <f>'Charges d'' Exploitation'!AH83</f>
        <v>0</v>
      </c>
      <c r="AI46" s="164">
        <f t="shared" si="98"/>
        <v>0</v>
      </c>
      <c r="AJ46" s="142"/>
      <c r="AK46" s="151">
        <f>'Charges d'' Exploitation'!AK83</f>
        <v>0</v>
      </c>
      <c r="AL46" s="151">
        <f>'Charges d'' Exploitation'!AL83</f>
        <v>0</v>
      </c>
      <c r="AM46" s="151">
        <f>'Charges d'' Exploitation'!AM83</f>
        <v>0</v>
      </c>
      <c r="AN46" s="151">
        <f>'Charges d'' Exploitation'!AN83</f>
        <v>0</v>
      </c>
      <c r="AO46" s="151">
        <f>'Charges d'' Exploitation'!AO83</f>
        <v>0</v>
      </c>
      <c r="AP46" s="151">
        <f>'Charges d'' Exploitation'!AP83</f>
        <v>0</v>
      </c>
      <c r="AQ46" s="151">
        <f>'Charges d'' Exploitation'!AQ83</f>
        <v>0</v>
      </c>
      <c r="AR46" s="151">
        <f>'Charges d'' Exploitation'!AR83</f>
        <v>0</v>
      </c>
      <c r="AS46" s="151">
        <f>'Charges d'' Exploitation'!AS83</f>
        <v>0</v>
      </c>
      <c r="AT46" s="151">
        <f>'Charges d'' Exploitation'!AT83</f>
        <v>0</v>
      </c>
      <c r="AU46" s="151">
        <f>'Charges d'' Exploitation'!AU83</f>
        <v>0</v>
      </c>
      <c r="AV46" s="151">
        <f>'Charges d'' Exploitation'!AV83</f>
        <v>0</v>
      </c>
      <c r="AW46" s="164">
        <f t="shared" si="96"/>
        <v>0</v>
      </c>
    </row>
    <row r="47" spans="3:49" ht="15.75" customHeight="1" x14ac:dyDescent="0.25">
      <c r="C47" s="251" t="str">
        <f t="shared" si="87"/>
        <v>Divers/Autres</v>
      </c>
      <c r="D47" s="154"/>
      <c r="E47" s="153"/>
      <c r="F47" s="150" t="str">
        <f>'Charges d'' Exploitation'!F84</f>
        <v>Divers/Autres</v>
      </c>
      <c r="G47" s="153" t="str">
        <f>'Charges d'' Exploitation'!G84</f>
        <v>x#56rgtte8</v>
      </c>
      <c r="H47" s="153"/>
      <c r="I47" s="151">
        <f>'Charges d'' Exploitation'!I84</f>
        <v>0</v>
      </c>
      <c r="J47" s="151">
        <f>'Charges d'' Exploitation'!J84</f>
        <v>0</v>
      </c>
      <c r="K47" s="151">
        <f>'Charges d'' Exploitation'!K84</f>
        <v>0</v>
      </c>
      <c r="L47" s="151">
        <f>'Charges d'' Exploitation'!L84</f>
        <v>0</v>
      </c>
      <c r="M47" s="151">
        <f>'Charges d'' Exploitation'!M84</f>
        <v>0</v>
      </c>
      <c r="N47" s="151">
        <f>'Charges d'' Exploitation'!N84</f>
        <v>0</v>
      </c>
      <c r="O47" s="151">
        <f>'Charges d'' Exploitation'!O84</f>
        <v>0</v>
      </c>
      <c r="P47" s="151">
        <f>'Charges d'' Exploitation'!P84</f>
        <v>366500</v>
      </c>
      <c r="Q47" s="151">
        <f>'Charges d'' Exploitation'!Q84</f>
        <v>93250</v>
      </c>
      <c r="R47" s="151">
        <f>'Charges d'' Exploitation'!R84</f>
        <v>444000</v>
      </c>
      <c r="S47" s="151">
        <f>'Charges d'' Exploitation'!S84</f>
        <v>27000</v>
      </c>
      <c r="T47" s="151">
        <f>'Charges d'' Exploitation'!T84</f>
        <v>587500</v>
      </c>
      <c r="U47" s="165">
        <f t="shared" si="93"/>
        <v>1518250</v>
      </c>
      <c r="W47" s="151">
        <f>'Charges d'' Exploitation'!W84</f>
        <v>12000</v>
      </c>
      <c r="X47" s="151">
        <f>'Charges d'' Exploitation'!X84</f>
        <v>41000</v>
      </c>
      <c r="Y47" s="151">
        <f>'Charges d'' Exploitation'!Y84</f>
        <v>29200</v>
      </c>
      <c r="Z47" s="151">
        <f>'Charges d'' Exploitation'!Z84</f>
        <v>118000</v>
      </c>
      <c r="AA47" s="151">
        <f>'Charges d'' Exploitation'!AA84</f>
        <v>76000</v>
      </c>
      <c r="AB47" s="151">
        <f>'Charges d'' Exploitation'!AB84</f>
        <v>14000</v>
      </c>
      <c r="AC47" s="151">
        <f>'Charges d'' Exploitation'!AC84</f>
        <v>37000</v>
      </c>
      <c r="AD47" s="151">
        <f>'Charges d'' Exploitation'!AD84</f>
        <v>123000</v>
      </c>
      <c r="AE47" s="151">
        <f>'Charges d'' Exploitation'!AE84</f>
        <v>20500</v>
      </c>
      <c r="AF47" s="151">
        <f>'Charges d'' Exploitation'!AF84</f>
        <v>16500</v>
      </c>
      <c r="AG47" s="151">
        <f>'Charges d'' Exploitation'!AG84</f>
        <v>27000</v>
      </c>
      <c r="AH47" s="151">
        <f>'Charges d'' Exploitation'!AH84</f>
        <v>19500</v>
      </c>
      <c r="AI47" s="165">
        <f t="shared" si="94"/>
        <v>533700</v>
      </c>
      <c r="AJ47" s="142"/>
      <c r="AK47" s="151">
        <f>'Charges d'' Exploitation'!AK84</f>
        <v>49500</v>
      </c>
      <c r="AL47" s="151">
        <f>'Charges d'' Exploitation'!AL84</f>
        <v>3067500</v>
      </c>
      <c r="AM47" s="151">
        <f>'Charges d'' Exploitation'!AM84</f>
        <v>18870</v>
      </c>
      <c r="AN47" s="151">
        <f>'Charges d'' Exploitation'!AN84</f>
        <v>13500</v>
      </c>
      <c r="AO47" s="151">
        <f>'Charges d'' Exploitation'!AO84</f>
        <v>0</v>
      </c>
      <c r="AP47" s="151">
        <f>'Charges d'' Exploitation'!AP84</f>
        <v>0</v>
      </c>
      <c r="AQ47" s="151">
        <f>'Charges d'' Exploitation'!AQ84</f>
        <v>0</v>
      </c>
      <c r="AR47" s="151">
        <f>'Charges d'' Exploitation'!AR84</f>
        <v>0</v>
      </c>
      <c r="AS47" s="151">
        <f>'Charges d'' Exploitation'!AS84</f>
        <v>0</v>
      </c>
      <c r="AT47" s="151">
        <f>'Charges d'' Exploitation'!AT84</f>
        <v>0</v>
      </c>
      <c r="AU47" s="151">
        <f>'Charges d'' Exploitation'!AU84</f>
        <v>0</v>
      </c>
      <c r="AV47" s="151">
        <f>'Charges d'' Exploitation'!AV84</f>
        <v>0</v>
      </c>
      <c r="AW47" s="165">
        <f t="shared" si="96"/>
        <v>3149370</v>
      </c>
    </row>
    <row r="48" spans="3:49" s="158" customFormat="1" ht="15.75" customHeight="1" x14ac:dyDescent="0.25">
      <c r="C48" s="155" t="s">
        <v>356</v>
      </c>
      <c r="D48" s="156"/>
      <c r="E48" s="156"/>
      <c r="F48" s="157"/>
      <c r="G48" s="157"/>
      <c r="H48" s="157"/>
      <c r="I48" s="157">
        <f t="shared" ref="I48:U48" si="99">SUM(I24:I47)</f>
        <v>0</v>
      </c>
      <c r="J48" s="157">
        <f t="shared" si="99"/>
        <v>0</v>
      </c>
      <c r="K48" s="157">
        <f t="shared" si="99"/>
        <v>0</v>
      </c>
      <c r="L48" s="157">
        <f t="shared" si="99"/>
        <v>0</v>
      </c>
      <c r="M48" s="157">
        <f t="shared" si="99"/>
        <v>0</v>
      </c>
      <c r="N48" s="157">
        <f t="shared" si="99"/>
        <v>0</v>
      </c>
      <c r="O48" s="157">
        <f t="shared" si="99"/>
        <v>0</v>
      </c>
      <c r="P48" s="157">
        <f t="shared" si="99"/>
        <v>2328432</v>
      </c>
      <c r="Q48" s="157">
        <f t="shared" si="99"/>
        <v>771670</v>
      </c>
      <c r="R48" s="157">
        <f t="shared" si="99"/>
        <v>2108576</v>
      </c>
      <c r="S48" s="157">
        <f t="shared" si="99"/>
        <v>1309720</v>
      </c>
      <c r="T48" s="157">
        <f t="shared" si="99"/>
        <v>964720</v>
      </c>
      <c r="U48" s="157">
        <f t="shared" si="99"/>
        <v>7319118</v>
      </c>
      <c r="W48" s="157">
        <f t="shared" ref="W48:AI48" si="100">SUM(W24:W47)</f>
        <v>670905</v>
      </c>
      <c r="X48" s="157">
        <f t="shared" si="100"/>
        <v>1667500</v>
      </c>
      <c r="Y48" s="157">
        <f t="shared" si="100"/>
        <v>1253750</v>
      </c>
      <c r="Z48" s="157">
        <f t="shared" si="100"/>
        <v>806000</v>
      </c>
      <c r="AA48" s="157">
        <f t="shared" si="100"/>
        <v>256600</v>
      </c>
      <c r="AB48" s="157">
        <f t="shared" si="100"/>
        <v>619000</v>
      </c>
      <c r="AC48" s="157">
        <f t="shared" si="100"/>
        <v>649819</v>
      </c>
      <c r="AD48" s="157">
        <f t="shared" si="100"/>
        <v>828000</v>
      </c>
      <c r="AE48" s="157">
        <f t="shared" si="100"/>
        <v>742220</v>
      </c>
      <c r="AF48" s="157">
        <f t="shared" si="100"/>
        <v>613000</v>
      </c>
      <c r="AG48" s="157">
        <f t="shared" si="100"/>
        <v>1343619</v>
      </c>
      <c r="AH48" s="157">
        <f t="shared" si="100"/>
        <v>1598000</v>
      </c>
      <c r="AI48" s="157">
        <f t="shared" si="100"/>
        <v>10962413</v>
      </c>
      <c r="AJ48" s="159"/>
      <c r="AK48" s="157">
        <f t="shared" ref="AK48:AW48" si="101">SUM(AK24:AK47)</f>
        <v>496400</v>
      </c>
      <c r="AL48" s="157">
        <f t="shared" si="101"/>
        <v>4488220</v>
      </c>
      <c r="AM48" s="157">
        <f t="shared" si="101"/>
        <v>472175</v>
      </c>
      <c r="AN48" s="157">
        <f t="shared" si="101"/>
        <v>857120</v>
      </c>
      <c r="AO48" s="157">
        <f t="shared" si="101"/>
        <v>0</v>
      </c>
      <c r="AP48" s="157">
        <f t="shared" si="101"/>
        <v>0</v>
      </c>
      <c r="AQ48" s="157">
        <f t="shared" si="101"/>
        <v>0</v>
      </c>
      <c r="AR48" s="157">
        <f t="shared" si="101"/>
        <v>0</v>
      </c>
      <c r="AS48" s="157">
        <f t="shared" si="101"/>
        <v>0</v>
      </c>
      <c r="AT48" s="157">
        <f t="shared" si="101"/>
        <v>0</v>
      </c>
      <c r="AU48" s="157">
        <f t="shared" si="101"/>
        <v>0</v>
      </c>
      <c r="AV48" s="157">
        <f t="shared" si="101"/>
        <v>0</v>
      </c>
      <c r="AW48" s="157">
        <f t="shared" si="101"/>
        <v>6203915</v>
      </c>
    </row>
    <row r="49" spans="3:49" ht="6.95" customHeight="1" x14ac:dyDescent="0.25">
      <c r="C49" s="251"/>
      <c r="D49" s="154"/>
      <c r="E49" s="153"/>
      <c r="F49" s="150"/>
      <c r="G49" s="153"/>
      <c r="H49" s="153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65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65"/>
      <c r="AJ49" s="142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65"/>
    </row>
    <row r="50" spans="3:49" s="158" customFormat="1" ht="15.75" customHeight="1" x14ac:dyDescent="0.25">
      <c r="C50" s="155" t="s">
        <v>357</v>
      </c>
      <c r="D50" s="156"/>
      <c r="E50" s="156"/>
      <c r="F50" s="157"/>
      <c r="G50" s="157"/>
      <c r="H50" s="157"/>
      <c r="I50" s="157">
        <f t="shared" ref="I50:T50" si="102">I22-I48</f>
        <v>0</v>
      </c>
      <c r="J50" s="157">
        <f t="shared" si="102"/>
        <v>0</v>
      </c>
      <c r="K50" s="157">
        <f t="shared" si="102"/>
        <v>0</v>
      </c>
      <c r="L50" s="157">
        <f t="shared" si="102"/>
        <v>0</v>
      </c>
      <c r="M50" s="157">
        <f t="shared" si="102"/>
        <v>0</v>
      </c>
      <c r="N50" s="157">
        <f t="shared" si="102"/>
        <v>0</v>
      </c>
      <c r="O50" s="157">
        <f t="shared" si="102"/>
        <v>0</v>
      </c>
      <c r="P50" s="157">
        <f t="shared" si="102"/>
        <v>6568</v>
      </c>
      <c r="Q50" s="157">
        <f t="shared" si="102"/>
        <v>1923330</v>
      </c>
      <c r="R50" s="157">
        <f t="shared" si="102"/>
        <v>306424</v>
      </c>
      <c r="S50" s="157">
        <f t="shared" si="102"/>
        <v>745280</v>
      </c>
      <c r="T50" s="157">
        <f t="shared" si="102"/>
        <v>2221280</v>
      </c>
      <c r="U50" s="157">
        <f t="shared" ref="U50" si="103">SUM(I50:T50)</f>
        <v>5202882</v>
      </c>
      <c r="W50" s="157">
        <f t="shared" ref="W50:AH50" si="104">W22-W48</f>
        <v>3562095</v>
      </c>
      <c r="X50" s="157">
        <f t="shared" si="104"/>
        <v>232500</v>
      </c>
      <c r="Y50" s="157">
        <f t="shared" si="104"/>
        <v>611250</v>
      </c>
      <c r="Z50" s="157">
        <f t="shared" si="104"/>
        <v>3179000</v>
      </c>
      <c r="AA50" s="157">
        <f t="shared" si="104"/>
        <v>183400</v>
      </c>
      <c r="AB50" s="157">
        <f t="shared" si="104"/>
        <v>1597000</v>
      </c>
      <c r="AC50" s="157">
        <f t="shared" si="104"/>
        <v>2394181</v>
      </c>
      <c r="AD50" s="157">
        <f t="shared" si="104"/>
        <v>3165000</v>
      </c>
      <c r="AE50" s="157">
        <f t="shared" si="104"/>
        <v>1382780</v>
      </c>
      <c r="AF50" s="157">
        <f t="shared" si="104"/>
        <v>3247000</v>
      </c>
      <c r="AG50" s="157">
        <f t="shared" si="104"/>
        <v>1166381</v>
      </c>
      <c r="AH50" s="157">
        <f t="shared" si="104"/>
        <v>937000</v>
      </c>
      <c r="AI50" s="157">
        <f>SUM(W50:AH50)</f>
        <v>21657587</v>
      </c>
      <c r="AJ50" s="159"/>
      <c r="AK50" s="157">
        <f t="shared" ref="AK50:AV50" si="105">AK22-AK48</f>
        <v>4072300</v>
      </c>
      <c r="AL50" s="157">
        <f t="shared" si="105"/>
        <v>2390780</v>
      </c>
      <c r="AM50" s="157">
        <f t="shared" si="105"/>
        <v>1947825</v>
      </c>
      <c r="AN50" s="157">
        <f t="shared" si="105"/>
        <v>-617120</v>
      </c>
      <c r="AO50" s="157">
        <f t="shared" si="105"/>
        <v>0</v>
      </c>
      <c r="AP50" s="157">
        <f t="shared" si="105"/>
        <v>0</v>
      </c>
      <c r="AQ50" s="157">
        <f t="shared" si="105"/>
        <v>0</v>
      </c>
      <c r="AR50" s="157">
        <f t="shared" si="105"/>
        <v>0</v>
      </c>
      <c r="AS50" s="157">
        <f t="shared" si="105"/>
        <v>0</v>
      </c>
      <c r="AT50" s="157">
        <f t="shared" si="105"/>
        <v>0</v>
      </c>
      <c r="AU50" s="157">
        <f t="shared" si="105"/>
        <v>0</v>
      </c>
      <c r="AV50" s="157">
        <f t="shared" si="105"/>
        <v>0</v>
      </c>
      <c r="AW50" s="157">
        <f>SUM(AK50:AV50)</f>
        <v>7793785</v>
      </c>
    </row>
    <row r="51" spans="3:49" ht="15.75" customHeight="1" x14ac:dyDescent="0.25">
      <c r="C51" s="252" t="s">
        <v>358</v>
      </c>
      <c r="I51" s="253" t="str">
        <f t="shared" ref="I51:U51" si="106">IFERROR(I50/I22,"n/a")</f>
        <v>n/a</v>
      </c>
      <c r="J51" s="253" t="str">
        <f t="shared" si="106"/>
        <v>n/a</v>
      </c>
      <c r="K51" s="253" t="str">
        <f t="shared" si="106"/>
        <v>n/a</v>
      </c>
      <c r="L51" s="253" t="str">
        <f t="shared" si="106"/>
        <v>n/a</v>
      </c>
      <c r="M51" s="253" t="str">
        <f t="shared" si="106"/>
        <v>n/a</v>
      </c>
      <c r="N51" s="253" t="str">
        <f t="shared" si="106"/>
        <v>n/a</v>
      </c>
      <c r="O51" s="253" t="str">
        <f t="shared" si="106"/>
        <v>n/a</v>
      </c>
      <c r="P51" s="253">
        <f t="shared" si="106"/>
        <v>2.8128479657387579E-3</v>
      </c>
      <c r="Q51" s="253">
        <f t="shared" si="106"/>
        <v>0.71366604823747681</v>
      </c>
      <c r="R51" s="253">
        <f t="shared" si="106"/>
        <v>0.12688364389233955</v>
      </c>
      <c r="S51" s="253">
        <f t="shared" si="106"/>
        <v>0.36266666666666669</v>
      </c>
      <c r="T51" s="253">
        <f t="shared" si="106"/>
        <v>0.69720025109855621</v>
      </c>
      <c r="U51" s="253">
        <f t="shared" si="106"/>
        <v>0.41012785748068736</v>
      </c>
      <c r="W51" s="253">
        <f t="shared" ref="W51:AI51" si="107">IFERROR(W50/W22,"n/a")</f>
        <v>0.84150602409638553</v>
      </c>
      <c r="X51" s="253">
        <f t="shared" si="107"/>
        <v>0.12236842105263158</v>
      </c>
      <c r="Y51" s="253">
        <f t="shared" si="107"/>
        <v>0.32774798927613941</v>
      </c>
      <c r="Z51" s="253">
        <f t="shared" si="107"/>
        <v>0.79774153074027598</v>
      </c>
      <c r="AA51" s="253">
        <f t="shared" si="107"/>
        <v>0.41681818181818181</v>
      </c>
      <c r="AB51" s="253">
        <f t="shared" si="107"/>
        <v>0.72066787003610111</v>
      </c>
      <c r="AC51" s="253">
        <f t="shared" si="107"/>
        <v>0.78652463863337718</v>
      </c>
      <c r="AD51" s="253">
        <f t="shared" si="107"/>
        <v>0.79263711495116451</v>
      </c>
      <c r="AE51" s="253">
        <f t="shared" si="107"/>
        <v>0.65071999999999997</v>
      </c>
      <c r="AF51" s="253">
        <f t="shared" si="107"/>
        <v>0.8411917098445596</v>
      </c>
      <c r="AG51" s="253">
        <f t="shared" si="107"/>
        <v>0.46469362549800797</v>
      </c>
      <c r="AH51" s="253">
        <f t="shared" si="107"/>
        <v>0.36962524654832346</v>
      </c>
      <c r="AI51" s="253">
        <f t="shared" si="107"/>
        <v>0.66219002629486945</v>
      </c>
      <c r="AK51" s="253">
        <f t="shared" ref="AK51:AW51" si="108">IFERROR(AK50/AK22,"n/a")</f>
        <v>0.89134764812747613</v>
      </c>
      <c r="AL51" s="253">
        <f t="shared" si="108"/>
        <v>0.34754760866404999</v>
      </c>
      <c r="AM51" s="253">
        <f t="shared" si="108"/>
        <v>0.80488636363636368</v>
      </c>
      <c r="AN51" s="253">
        <f t="shared" si="108"/>
        <v>-2.5713333333333335</v>
      </c>
      <c r="AO51" s="253" t="str">
        <f t="shared" si="108"/>
        <v>n/a</v>
      </c>
      <c r="AP51" s="253" t="str">
        <f t="shared" si="108"/>
        <v>n/a</v>
      </c>
      <c r="AQ51" s="253" t="str">
        <f t="shared" si="108"/>
        <v>n/a</v>
      </c>
      <c r="AR51" s="253" t="str">
        <f t="shared" si="108"/>
        <v>n/a</v>
      </c>
      <c r="AS51" s="253" t="str">
        <f t="shared" si="108"/>
        <v>n/a</v>
      </c>
      <c r="AT51" s="253" t="str">
        <f t="shared" si="108"/>
        <v>n/a</v>
      </c>
      <c r="AU51" s="253" t="str">
        <f t="shared" si="108"/>
        <v>n/a</v>
      </c>
      <c r="AV51" s="253" t="str">
        <f t="shared" si="108"/>
        <v>n/a</v>
      </c>
      <c r="AW51" s="253">
        <f t="shared" si="108"/>
        <v>0.55244901720337125</v>
      </c>
    </row>
    <row r="52" spans="3:49" ht="15.75" customHeight="1" x14ac:dyDescent="0.25"/>
    <row r="53" spans="3:49" ht="15.75" customHeight="1" x14ac:dyDescent="0.25"/>
    <row r="54" spans="3:49" ht="15.75" customHeight="1" x14ac:dyDescent="0.25"/>
    <row r="55" spans="3:49" ht="15.75" customHeight="1" x14ac:dyDescent="0.25"/>
    <row r="56" spans="3:49" ht="15.75" customHeight="1" x14ac:dyDescent="0.25"/>
    <row r="57" spans="3:49" ht="15.75" customHeight="1" x14ac:dyDescent="0.25"/>
    <row r="58" spans="3:49" ht="15.75" customHeight="1" x14ac:dyDescent="0.25"/>
    <row r="59" spans="3:49" ht="15.75" customHeight="1" x14ac:dyDescent="0.25"/>
    <row r="60" spans="3:49" ht="15.75" customHeight="1" x14ac:dyDescent="0.25"/>
    <row r="61" spans="3:49" ht="15.75" customHeight="1" x14ac:dyDescent="0.25"/>
    <row r="62" spans="3:49" ht="15.75" customHeight="1" x14ac:dyDescent="0.25"/>
    <row r="63" spans="3:49" ht="15.75" customHeight="1" x14ac:dyDescent="0.25"/>
    <row r="64" spans="3:49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sheetProtection algorithmName="SHA-512" hashValue="NhUvtBZOQI5ToV6BMY6Vl29pVSo8eJTholAqCRfJl29n7u9E0D+zEJ5EmczARO15ZHF3aSZvyl36/0c+iLOEuw==" saltValue="PQTUTnaeCsB7HcWYwXV6Xw==" spinCount="100000" sheet="1" formatColumns="0"/>
  <dataConsolidate/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725E1-9B5B-4D1B-9436-9C6DEE9F2542}">
  <sheetPr codeName="Sheet18">
    <tabColor rgb="FFFF0000"/>
  </sheetPr>
  <dimension ref="A1:AW970"/>
  <sheetViews>
    <sheetView showGridLines="0" topLeftCell="A3" workbookViewId="0">
      <pane xSplit="8" ySplit="5" topLeftCell="AF8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width="1.5703125" style="133" customWidth="1"/>
    <col min="2" max="2" width="4" style="133" customWidth="1"/>
    <col min="3" max="3" width="17.140625" style="133" customWidth="1"/>
    <col min="4" max="4" width="7.7109375" style="133" customWidth="1"/>
    <col min="5" max="5" width="3.5703125" style="133" customWidth="1"/>
    <col min="6" max="6" width="2.140625" style="133" customWidth="1"/>
    <col min="7" max="7" width="2.5703125" style="133" customWidth="1"/>
    <col min="8" max="8" width="12.140625" style="133" customWidth="1"/>
    <col min="9" max="9" width="16.7109375" style="133" hidden="1" customWidth="1" outlineLevel="1"/>
    <col min="10" max="11" width="16.85546875" style="133" hidden="1" customWidth="1" outlineLevel="1"/>
    <col min="12" max="12" width="16.7109375" style="133" hidden="1" customWidth="1" outlineLevel="1"/>
    <col min="13" max="13" width="16.85546875" style="133" hidden="1" customWidth="1" outlineLevel="1"/>
    <col min="14" max="20" width="15.7109375" style="133" hidden="1" customWidth="1" outlineLevel="1"/>
    <col min="21" max="21" width="15.7109375" style="158" hidden="1" customWidth="1" outlineLevel="1"/>
    <col min="22" max="22" width="3.42578125" style="133" hidden="1" customWidth="1" outlineLevel="1"/>
    <col min="23" max="23" width="17.140625" style="133" customWidth="1" collapsed="1"/>
    <col min="24" max="34" width="17.140625" style="133" customWidth="1"/>
    <col min="35" max="35" width="17.140625" style="158" customWidth="1"/>
    <col min="36" max="36" width="17.140625" style="133" customWidth="1"/>
    <col min="37" max="37" width="17.140625" style="133" customWidth="1" collapsed="1"/>
    <col min="38" max="48" width="17.140625" style="133" customWidth="1"/>
    <col min="49" max="49" width="17.140625" style="158" customWidth="1"/>
    <col min="50" max="16384" width="12.28515625" style="133"/>
  </cols>
  <sheetData>
    <row r="1" spans="1:49" ht="15.75" customHeight="1" x14ac:dyDescent="0.25"/>
    <row r="2" spans="1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1:49" ht="15.75" customHeight="1" thickBot="1" x14ac:dyDescent="0.3">
      <c r="B3" s="205" t="s">
        <v>381</v>
      </c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1:49" ht="15.75" customHeight="1" x14ac:dyDescent="0.25"/>
    <row r="5" spans="1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1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63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63">
        <f t="shared" ref="AW6" si="13">AV6+1</f>
        <v>13</v>
      </c>
    </row>
    <row r="7" spans="1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1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2"/>
      <c r="AD8" s="143"/>
      <c r="AE8" s="143"/>
      <c r="AF8" s="143"/>
      <c r="AG8" s="143"/>
      <c r="AH8" s="143"/>
      <c r="AI8" s="160"/>
      <c r="AJ8" s="142"/>
      <c r="AO8" s="142"/>
      <c r="AP8" s="143"/>
      <c r="AQ8" s="142"/>
      <c r="AR8" s="143"/>
      <c r="AS8" s="143"/>
      <c r="AT8" s="143"/>
      <c r="AU8" s="143"/>
      <c r="AV8" s="143"/>
      <c r="AW8" s="160"/>
    </row>
    <row r="9" spans="1:49" customFormat="1" ht="15.75" customHeight="1" x14ac:dyDescent="0.25">
      <c r="C9" s="206" t="s">
        <v>349</v>
      </c>
      <c r="D9" s="207"/>
      <c r="E9" s="207"/>
      <c r="F9" s="208"/>
      <c r="G9" s="209"/>
      <c r="H9" s="209"/>
      <c r="I9" s="208">
        <f>'Recettes - Magasins'!I21</f>
        <v>0</v>
      </c>
      <c r="J9" s="208">
        <f>'Recettes - Magasins'!J21</f>
        <v>0</v>
      </c>
      <c r="K9" s="208">
        <f>'Recettes - Magasins'!K21</f>
        <v>0</v>
      </c>
      <c r="L9" s="208">
        <f>'Recettes - Magasins'!L21</f>
        <v>0</v>
      </c>
      <c r="M9" s="208">
        <f>'Recettes - Magasins'!M21</f>
        <v>0</v>
      </c>
      <c r="N9" s="208">
        <f>'Recettes - Magasins'!N21</f>
        <v>0</v>
      </c>
      <c r="O9" s="208">
        <f>'Recettes - Magasins'!O21</f>
        <v>0</v>
      </c>
      <c r="P9" s="208">
        <f>'Recettes - Magasins'!P21</f>
        <v>1540000</v>
      </c>
      <c r="Q9" s="208">
        <f>'Recettes - Magasins'!Q21</f>
        <v>1295000</v>
      </c>
      <c r="R9" s="208">
        <f>'Recettes - Magasins'!R21</f>
        <v>1650000</v>
      </c>
      <c r="S9" s="208">
        <f>'Recettes - Magasins'!S21</f>
        <v>995000</v>
      </c>
      <c r="T9" s="208">
        <f>'Recettes - Magasins'!T21</f>
        <v>2130000</v>
      </c>
      <c r="U9" s="208">
        <f>SUM(I9:T9)</f>
        <v>7610000</v>
      </c>
      <c r="W9" s="208">
        <f>'Recettes - Magasins'!W21</f>
        <v>3060000</v>
      </c>
      <c r="X9" s="208">
        <f>'Recettes - Magasins'!X21</f>
        <v>1075000</v>
      </c>
      <c r="Y9" s="208">
        <f>'Recettes - Magasins'!Y21</f>
        <v>1490000</v>
      </c>
      <c r="Z9" s="208">
        <f>'Recettes - Magasins'!Z21</f>
        <v>3460000</v>
      </c>
      <c r="AA9" s="208">
        <f>'Recettes - Magasins'!AA21</f>
        <v>0</v>
      </c>
      <c r="AB9" s="208">
        <f>'Recettes - Magasins'!AB21</f>
        <v>1660000</v>
      </c>
      <c r="AC9" s="208">
        <f>'Recettes - Magasins'!AC21</f>
        <v>2765000</v>
      </c>
      <c r="AD9" s="208">
        <f>'Recettes - Magasins'!AD21</f>
        <v>2730000</v>
      </c>
      <c r="AE9" s="208">
        <f>'Recettes - Magasins'!AE21</f>
        <v>1910000</v>
      </c>
      <c r="AF9" s="208">
        <f>'Recettes - Magasins'!AF21</f>
        <v>3530000</v>
      </c>
      <c r="AG9" s="208">
        <f>'Recettes - Magasins'!AG21</f>
        <v>2130000</v>
      </c>
      <c r="AH9" s="208">
        <f>'Recettes - Magasins'!AH21</f>
        <v>1730000</v>
      </c>
      <c r="AI9" s="208">
        <f>SUM(W9:AH9)</f>
        <v>25540000</v>
      </c>
      <c r="AJ9" s="210"/>
      <c r="AK9" s="208">
        <f>'Recettes - Magasins'!AK21</f>
        <v>3828700</v>
      </c>
      <c r="AL9" s="208">
        <f>'Recettes - Magasins'!AL21</f>
        <v>3230000</v>
      </c>
      <c r="AM9" s="208">
        <f>'Recettes - Magasins'!AM21</f>
        <v>2130000</v>
      </c>
      <c r="AN9" s="208">
        <f>'Recettes - Magasins'!AN21</f>
        <v>0</v>
      </c>
      <c r="AO9" s="208">
        <f>'Recettes - Magasins'!AO21</f>
        <v>0</v>
      </c>
      <c r="AP9" s="208">
        <f>'Recettes - Magasins'!AP21</f>
        <v>0</v>
      </c>
      <c r="AQ9" s="208">
        <f>'Recettes - Magasins'!AQ21</f>
        <v>0</v>
      </c>
      <c r="AR9" s="208">
        <f>'Recettes - Magasins'!AR21</f>
        <v>0</v>
      </c>
      <c r="AS9" s="208">
        <f>'Recettes - Magasins'!AS21</f>
        <v>0</v>
      </c>
      <c r="AT9" s="208">
        <f>'Recettes - Magasins'!AT21</f>
        <v>0</v>
      </c>
      <c r="AU9" s="208">
        <f>'Recettes - Magasins'!AU21</f>
        <v>0</v>
      </c>
      <c r="AV9" s="208">
        <f>'Recettes - Magasins'!AV21</f>
        <v>0</v>
      </c>
      <c r="AW9" s="208">
        <f>SUM(AK9:AV9)</f>
        <v>9188700</v>
      </c>
    </row>
    <row r="10" spans="1:49" s="247" customFormat="1" ht="15.75" customHeight="1" x14ac:dyDescent="0.25">
      <c r="C10" s="283" t="s">
        <v>412</v>
      </c>
      <c r="D10" s="249"/>
      <c r="E10" s="249"/>
      <c r="F10" s="228"/>
      <c r="G10" s="284"/>
      <c r="H10" s="284"/>
      <c r="I10" s="285" t="str">
        <f>'Suivi Soldes Locatifs'!I50</f>
        <v>n/a</v>
      </c>
      <c r="J10" s="285" t="str">
        <f>'Suivi Soldes Locatifs'!J50</f>
        <v>n/a</v>
      </c>
      <c r="K10" s="285" t="str">
        <f>'Suivi Soldes Locatifs'!K50</f>
        <v>n/a</v>
      </c>
      <c r="L10" s="285" t="str">
        <f>'Suivi Soldes Locatifs'!L50</f>
        <v>n/a</v>
      </c>
      <c r="M10" s="285" t="str">
        <f>'Suivi Soldes Locatifs'!M50</f>
        <v>n/a</v>
      </c>
      <c r="N10" s="285" t="str">
        <f>'Suivi Soldes Locatifs'!N50</f>
        <v>n/a</v>
      </c>
      <c r="O10" s="285" t="str">
        <f>'Suivi Soldes Locatifs'!O50</f>
        <v>n/a</v>
      </c>
      <c r="P10" s="285">
        <f>'Suivi Soldes Locatifs'!P50</f>
        <v>0.97077922077922074</v>
      </c>
      <c r="Q10" s="285">
        <f>'Suivi Soldes Locatifs'!Q50</f>
        <v>0.96865020225675968</v>
      </c>
      <c r="R10" s="285">
        <f>'Suivi Soldes Locatifs'!R50</f>
        <v>0.97668724717905042</v>
      </c>
      <c r="S10" s="285">
        <f>'Suivi Soldes Locatifs'!S50</f>
        <v>1.0261337023632107</v>
      </c>
      <c r="T10" s="285">
        <f>'Suivi Soldes Locatifs'!T50</f>
        <v>0.97008728975942082</v>
      </c>
      <c r="U10" s="228"/>
      <c r="W10" s="285">
        <f>'Suivi Soldes Locatifs'!W50</f>
        <v>0.84081632653061222</v>
      </c>
      <c r="X10" s="285">
        <f>'Suivi Soldes Locatifs'!X50</f>
        <v>0.58906882591093113</v>
      </c>
      <c r="Y10" s="285">
        <f>'Suivi Soldes Locatifs'!Y50</f>
        <v>0.77327935222672062</v>
      </c>
      <c r="Z10" s="285">
        <f>'Suivi Soldes Locatifs'!Z50</f>
        <v>0.99328202162210255</v>
      </c>
      <c r="AA10" s="285">
        <f>'Suivi Soldes Locatifs'!AA50</f>
        <v>0.10014274008088606</v>
      </c>
      <c r="AB10" s="285">
        <f>'Suivi Soldes Locatifs'!AB50</f>
        <v>1.0115189334796555</v>
      </c>
      <c r="AC10" s="285">
        <f>'Suivi Soldes Locatifs'!AC50</f>
        <v>0.73571363719424954</v>
      </c>
      <c r="AD10" s="285">
        <f>'Suivi Soldes Locatifs'!AD50</f>
        <v>1.0451027625147538</v>
      </c>
      <c r="AE10" s="285">
        <f>'Suivi Soldes Locatifs'!AE50</f>
        <v>0.91347266746513411</v>
      </c>
      <c r="AF10" s="285">
        <f>'Suivi Soldes Locatifs'!AF50</f>
        <v>0.92320175197182053</v>
      </c>
      <c r="AG10" s="285">
        <f>'Suivi Soldes Locatifs'!AG50</f>
        <v>0.91370635040762305</v>
      </c>
      <c r="AH10" s="285">
        <f>'Suivi Soldes Locatifs'!AH50</f>
        <v>0.91768439254233403</v>
      </c>
      <c r="AI10" s="228"/>
      <c r="AJ10" s="248"/>
      <c r="AK10" s="285">
        <f>'Suivi Soldes Locatifs'!AK50</f>
        <v>0.87805566444531558</v>
      </c>
      <c r="AL10" s="285" t="str">
        <f>'Suivi Soldes Locatifs'!AL50</f>
        <v>n/a</v>
      </c>
      <c r="AM10" s="285">
        <f>'Suivi Soldes Locatifs'!AM50</f>
        <v>3.0797385620915034</v>
      </c>
      <c r="AN10" s="285" t="str">
        <f>'Suivi Soldes Locatifs'!AN50</f>
        <v>n/a</v>
      </c>
      <c r="AO10" s="285" t="str">
        <f>'Suivi Soldes Locatifs'!AO50</f>
        <v>n/a</v>
      </c>
      <c r="AP10" s="285" t="str">
        <f>'Suivi Soldes Locatifs'!AP50</f>
        <v>n/a</v>
      </c>
      <c r="AQ10" s="285" t="str">
        <f>'Suivi Soldes Locatifs'!AQ50</f>
        <v>n/a</v>
      </c>
      <c r="AR10" s="285" t="str">
        <f>'Suivi Soldes Locatifs'!AR50</f>
        <v>n/a</v>
      </c>
      <c r="AS10" s="285" t="str">
        <f>'Suivi Soldes Locatifs'!AS50</f>
        <v>n/a</v>
      </c>
      <c r="AT10" s="285" t="str">
        <f>'Suivi Soldes Locatifs'!AT50</f>
        <v>n/a</v>
      </c>
      <c r="AU10" s="285" t="str">
        <f>'Suivi Soldes Locatifs'!AU50</f>
        <v>n/a</v>
      </c>
      <c r="AV10" s="285" t="str">
        <f>'Suivi Soldes Locatifs'!AV50</f>
        <v>n/a</v>
      </c>
      <c r="AW10" s="228"/>
    </row>
    <row r="11" spans="1:49" s="247" customFormat="1" ht="15.75" customHeight="1" x14ac:dyDescent="0.25">
      <c r="C11" s="283" t="s">
        <v>413</v>
      </c>
      <c r="D11" s="249"/>
      <c r="E11" s="249"/>
      <c r="F11" s="228"/>
      <c r="G11" s="284"/>
      <c r="H11" s="284"/>
      <c r="I11" s="285" t="str">
        <f>'Suivi Soldes Locatifs'!I65</f>
        <v>n/a</v>
      </c>
      <c r="J11" s="285" t="str">
        <f>'Suivi Soldes Locatifs'!J65</f>
        <v>n/a</v>
      </c>
      <c r="K11" s="285" t="str">
        <f>'Suivi Soldes Locatifs'!K65</f>
        <v>n/a</v>
      </c>
      <c r="L11" s="285" t="str">
        <f>'Suivi Soldes Locatifs'!L65</f>
        <v>n/a</v>
      </c>
      <c r="M11" s="285" t="str">
        <f>'Suivi Soldes Locatifs'!M65</f>
        <v>n/a</v>
      </c>
      <c r="N11" s="285" t="str">
        <f>'Suivi Soldes Locatifs'!N65</f>
        <v>n/a</v>
      </c>
      <c r="O11" s="285" t="str">
        <f>'Suivi Soldes Locatifs'!O65</f>
        <v>n/a</v>
      </c>
      <c r="P11" s="285">
        <f>'Suivi Soldes Locatifs'!P65</f>
        <v>1</v>
      </c>
      <c r="Q11" s="285">
        <f>'Suivi Soldes Locatifs'!Q65</f>
        <v>0.9843251011283799</v>
      </c>
      <c r="R11" s="285">
        <f>'Suivi Soldes Locatifs'!R65</f>
        <v>0.98177914981193659</v>
      </c>
      <c r="S11" s="285">
        <f>'Suivi Soldes Locatifs'!S65</f>
        <v>0.99286778794975505</v>
      </c>
      <c r="T11" s="285">
        <f>'Suivi Soldes Locatifs'!T65</f>
        <v>0.98831168831168836</v>
      </c>
      <c r="U11" s="228"/>
      <c r="W11" s="285">
        <f>'Suivi Soldes Locatifs'!W65</f>
        <v>0.84081632653061222</v>
      </c>
      <c r="X11" s="285">
        <f>'Suivi Soldes Locatifs'!X65</f>
        <v>0.71443089430894313</v>
      </c>
      <c r="Y11" s="285">
        <f>'Suivi Soldes Locatifs'!Y65</f>
        <v>0.73410013531799734</v>
      </c>
      <c r="Z11" s="285">
        <f>'Suivi Soldes Locatifs'!Z65</f>
        <v>0.79902703787085128</v>
      </c>
      <c r="AA11" s="285">
        <f>'Suivi Soldes Locatifs'!AA65</f>
        <v>0.65890497527211911</v>
      </c>
      <c r="AB11" s="285">
        <f>'Suivi Soldes Locatifs'!AB65</f>
        <v>0.71766514335412845</v>
      </c>
      <c r="AC11" s="285">
        <f>'Suivi Soldes Locatifs'!AC65</f>
        <v>0.72024902220592324</v>
      </c>
      <c r="AD11" s="285">
        <f>'Suivi Soldes Locatifs'!AD65</f>
        <v>0.76093182306669405</v>
      </c>
      <c r="AE11" s="285">
        <f>'Suivi Soldes Locatifs'!AE65</f>
        <v>0.77958716100525394</v>
      </c>
      <c r="AF11" s="285">
        <f>'Suivi Soldes Locatifs'!AF65</f>
        <v>0.79523691844035482</v>
      </c>
      <c r="AG11" s="285">
        <f>'Suivi Soldes Locatifs'!AG65</f>
        <v>0.80687805402636847</v>
      </c>
      <c r="AH11" s="285">
        <f>'Suivi Soldes Locatifs'!AH65</f>
        <v>0.81679201900792808</v>
      </c>
      <c r="AI11" s="228"/>
      <c r="AJ11" s="248"/>
      <c r="AK11" s="285">
        <f>'Suivi Soldes Locatifs'!AK65</f>
        <v>0.87805566444531558</v>
      </c>
      <c r="AL11" s="285">
        <f>'Suivi Soldes Locatifs'!AL65</f>
        <v>1.2433669505719682</v>
      </c>
      <c r="AM11" s="285">
        <f>'Suivi Soldes Locatifs'!AM65</f>
        <v>1.4239298223064811</v>
      </c>
      <c r="AN11" s="285">
        <f>'Suivi Soldes Locatifs'!AN65</f>
        <v>1.5203277529642363</v>
      </c>
      <c r="AO11" s="285">
        <f>'Suivi Soldes Locatifs'!AO65</f>
        <v>1.6199389479772497</v>
      </c>
      <c r="AP11" s="285">
        <f>'Suivi Soldes Locatifs'!AP65</f>
        <v>1.7163368786350048</v>
      </c>
      <c r="AQ11" s="285">
        <f>'Suivi Soldes Locatifs'!AQ65</f>
        <v>1.8159480736480185</v>
      </c>
      <c r="AR11" s="285">
        <f>'Suivi Soldes Locatifs'!AR65</f>
        <v>1.8159480736480185</v>
      </c>
      <c r="AS11" s="285">
        <f>'Suivi Soldes Locatifs'!AS65</f>
        <v>1.8306969570386551</v>
      </c>
      <c r="AT11" s="285">
        <f>'Suivi Soldes Locatifs'!AT65</f>
        <v>1.8306969570386551</v>
      </c>
      <c r="AU11" s="285">
        <f>'Suivi Soldes Locatifs'!AU65</f>
        <v>1.8306969570386551</v>
      </c>
      <c r="AV11" s="285">
        <f>'Suivi Soldes Locatifs'!AV65</f>
        <v>1.8306969570386551</v>
      </c>
      <c r="AW11" s="228"/>
    </row>
    <row r="12" spans="1:49" s="216" customFormat="1" ht="15.75" customHeight="1" x14ac:dyDescent="0.25">
      <c r="A12" s="211"/>
      <c r="B12" s="211"/>
      <c r="C12" s="212" t="s">
        <v>350</v>
      </c>
      <c r="D12" s="213"/>
      <c r="E12" s="213"/>
      <c r="F12" s="214"/>
      <c r="G12" s="214"/>
      <c r="H12" s="214"/>
      <c r="I12" s="214">
        <f>'Recettes - Magasins'!I35</f>
        <v>0</v>
      </c>
      <c r="J12" s="214">
        <f>'Recettes - Magasins'!J35</f>
        <v>0</v>
      </c>
      <c r="K12" s="214">
        <f>'Recettes - Magasins'!K35</f>
        <v>0</v>
      </c>
      <c r="L12" s="214">
        <f>'Recettes - Magasins'!L35</f>
        <v>0</v>
      </c>
      <c r="M12" s="214">
        <f>'Recettes - Magasins'!M35</f>
        <v>0</v>
      </c>
      <c r="N12" s="214">
        <f>'Recettes - Magasins'!N35</f>
        <v>0</v>
      </c>
      <c r="O12" s="214">
        <f>'Recettes - Magasins'!O35</f>
        <v>0</v>
      </c>
      <c r="P12" s="214">
        <f>'Recettes - Magasins'!P35</f>
        <v>0</v>
      </c>
      <c r="Q12" s="214">
        <f>'Recettes - Magasins'!Q35</f>
        <v>300000</v>
      </c>
      <c r="R12" s="214">
        <f>'Recettes - Magasins'!R35</f>
        <v>0</v>
      </c>
      <c r="S12" s="214">
        <f>'Recettes - Magasins'!S35</f>
        <v>0</v>
      </c>
      <c r="T12" s="214">
        <f>'Recettes - Magasins'!T35</f>
        <v>0</v>
      </c>
      <c r="U12" s="214">
        <f>SUM(I12:T12)</f>
        <v>300000</v>
      </c>
      <c r="V12" s="211"/>
      <c r="W12" s="214">
        <f>'Recettes - Magasins'!W35</f>
        <v>0</v>
      </c>
      <c r="X12" s="214">
        <f>'Recettes - Magasins'!X35</f>
        <v>0</v>
      </c>
      <c r="Y12" s="214">
        <f>'Recettes - Magasins'!Y35</f>
        <v>0</v>
      </c>
      <c r="Z12" s="214">
        <f>'Recettes - Magasins'!Z35</f>
        <v>0</v>
      </c>
      <c r="AA12" s="214">
        <f>'Recettes - Magasins'!AA35</f>
        <v>0</v>
      </c>
      <c r="AB12" s="214">
        <f>'Recettes - Magasins'!AB35</f>
        <v>0</v>
      </c>
      <c r="AC12" s="214">
        <f>'Recettes - Magasins'!AC35</f>
        <v>0</v>
      </c>
      <c r="AD12" s="214">
        <f>'Recettes - Magasins'!AD35</f>
        <v>0</v>
      </c>
      <c r="AE12" s="214">
        <f>'Recettes - Magasins'!AE35</f>
        <v>0</v>
      </c>
      <c r="AF12" s="214">
        <f>'Recettes - Magasins'!AF35</f>
        <v>0</v>
      </c>
      <c r="AG12" s="214">
        <f>'Recettes - Magasins'!AG35</f>
        <v>0</v>
      </c>
      <c r="AH12" s="214">
        <f>'Recettes - Magasins'!AH35</f>
        <v>0</v>
      </c>
      <c r="AI12" s="214">
        <f>SUM(W12:AH12)</f>
        <v>0</v>
      </c>
      <c r="AJ12" s="215"/>
      <c r="AK12" s="214">
        <f>'Recettes - Magasins'!AK35</f>
        <v>0</v>
      </c>
      <c r="AL12" s="214">
        <f>'Recettes - Magasins'!AL35</f>
        <v>3000000</v>
      </c>
      <c r="AM12" s="214">
        <f>'Recettes - Magasins'!AM35</f>
        <v>0</v>
      </c>
      <c r="AN12" s="214">
        <f>'Recettes - Magasins'!AN35</f>
        <v>0</v>
      </c>
      <c r="AO12" s="214">
        <f>'Recettes - Magasins'!AO35</f>
        <v>0</v>
      </c>
      <c r="AP12" s="214">
        <f>'Recettes - Magasins'!AP35</f>
        <v>0</v>
      </c>
      <c r="AQ12" s="214">
        <f>'Recettes - Magasins'!AQ35</f>
        <v>0</v>
      </c>
      <c r="AR12" s="214">
        <f>'Recettes - Magasins'!AR35</f>
        <v>0</v>
      </c>
      <c r="AS12" s="214">
        <f>'Recettes - Magasins'!AS35</f>
        <v>0</v>
      </c>
      <c r="AT12" s="214">
        <f>'Recettes - Magasins'!AT35</f>
        <v>0</v>
      </c>
      <c r="AU12" s="214">
        <f>'Recettes - Magasins'!AU35</f>
        <v>0</v>
      </c>
      <c r="AV12" s="214">
        <f>'Recettes - Magasins'!AV35</f>
        <v>0</v>
      </c>
      <c r="AW12" s="214">
        <f>SUM(AK12:AV12)</f>
        <v>3000000</v>
      </c>
    </row>
    <row r="13" spans="1:49" customFormat="1" ht="15.75" customHeight="1" x14ac:dyDescent="0.25">
      <c r="C13" s="217" t="s">
        <v>352</v>
      </c>
      <c r="D13" s="218"/>
      <c r="E13" s="218"/>
      <c r="F13" s="219"/>
      <c r="G13" s="219"/>
      <c r="H13" s="219"/>
      <c r="I13" s="219">
        <f>'Recettes - Magasins'!I49</f>
        <v>0</v>
      </c>
      <c r="J13" s="220">
        <f>'Recettes - Magasins'!J49</f>
        <v>0</v>
      </c>
      <c r="K13" s="220">
        <f>'Recettes - Magasins'!K49</f>
        <v>0</v>
      </c>
      <c r="L13" s="220">
        <f>'Recettes - Magasins'!L49</f>
        <v>0</v>
      </c>
      <c r="M13" s="220">
        <f>'Recettes - Magasins'!M49</f>
        <v>0</v>
      </c>
      <c r="N13" s="220">
        <f>'Recettes - Magasins'!N49</f>
        <v>0</v>
      </c>
      <c r="O13" s="220">
        <f>'Recettes - Magasins'!O49</f>
        <v>0</v>
      </c>
      <c r="P13" s="220">
        <f>'Recettes - Magasins'!P49</f>
        <v>0</v>
      </c>
      <c r="Q13" s="220">
        <f>'Recettes - Magasins'!Q49</f>
        <v>0</v>
      </c>
      <c r="R13" s="220">
        <f>'Recettes - Magasins'!R49</f>
        <v>0</v>
      </c>
      <c r="S13" s="220">
        <f>'Recettes - Magasins'!S49</f>
        <v>0</v>
      </c>
      <c r="T13" s="220">
        <f>'Recettes - Magasins'!T49</f>
        <v>0</v>
      </c>
      <c r="U13" s="219">
        <f t="shared" ref="U13" si="26">SUM(I13:T13)</f>
        <v>0</v>
      </c>
      <c r="W13" s="219">
        <f>'Recettes - Magasins'!W49</f>
        <v>0</v>
      </c>
      <c r="X13" s="220">
        <f>'Recettes - Magasins'!X49</f>
        <v>0</v>
      </c>
      <c r="Y13" s="220">
        <f>'Recettes - Magasins'!Y49</f>
        <v>0</v>
      </c>
      <c r="Z13" s="220">
        <f>'Recettes - Magasins'!Z49</f>
        <v>0</v>
      </c>
      <c r="AA13" s="220">
        <f>'Recettes - Magasins'!AA49</f>
        <v>0</v>
      </c>
      <c r="AB13" s="220">
        <f>'Recettes - Magasins'!AB49</f>
        <v>0</v>
      </c>
      <c r="AC13" s="220">
        <f>'Recettes - Magasins'!AC49</f>
        <v>0</v>
      </c>
      <c r="AD13" s="220">
        <f>'Recettes - Magasins'!AD49</f>
        <v>0</v>
      </c>
      <c r="AE13" s="220">
        <f>'Recettes - Magasins'!AE49</f>
        <v>0</v>
      </c>
      <c r="AF13" s="220">
        <f>'Recettes - Magasins'!AF49</f>
        <v>0</v>
      </c>
      <c r="AG13" s="220">
        <f>'Recettes - Magasins'!AG49</f>
        <v>0</v>
      </c>
      <c r="AH13" s="220">
        <f>'Recettes - Magasins'!AH49</f>
        <v>0</v>
      </c>
      <c r="AI13" s="219">
        <f t="shared" ref="AI13" si="27">SUM(W13:AH13)</f>
        <v>0</v>
      </c>
      <c r="AJ13" s="210"/>
      <c r="AK13" s="219">
        <f>'Recettes - Magasins'!AK49</f>
        <v>0</v>
      </c>
      <c r="AL13" s="220">
        <f>'Recettes - Magasins'!AL49</f>
        <v>0</v>
      </c>
      <c r="AM13" s="220">
        <f>'Recettes - Magasins'!AM49</f>
        <v>0</v>
      </c>
      <c r="AN13" s="220">
        <f>'Recettes - Magasins'!AN49</f>
        <v>0</v>
      </c>
      <c r="AO13" s="220">
        <f>'Recettes - Magasins'!AO49</f>
        <v>0</v>
      </c>
      <c r="AP13" s="220">
        <f>'Recettes - Magasins'!AP49</f>
        <v>0</v>
      </c>
      <c r="AQ13" s="220">
        <f>'Recettes - Magasins'!AQ49</f>
        <v>0</v>
      </c>
      <c r="AR13" s="220">
        <f>'Recettes - Magasins'!AR49</f>
        <v>0</v>
      </c>
      <c r="AS13" s="220">
        <f>'Recettes - Magasins'!AS49</f>
        <v>0</v>
      </c>
      <c r="AT13" s="220">
        <f>'Recettes - Magasins'!AT49</f>
        <v>0</v>
      </c>
      <c r="AU13" s="220">
        <f>'Recettes - Magasins'!AU49</f>
        <v>0</v>
      </c>
      <c r="AV13" s="220">
        <f>'Recettes - Magasins'!AV49</f>
        <v>0</v>
      </c>
      <c r="AW13" s="219">
        <f t="shared" ref="AW13" si="28">SUM(AK13:AV13)</f>
        <v>0</v>
      </c>
    </row>
    <row r="14" spans="1:49" s="1" customFormat="1" ht="15.75" customHeight="1" x14ac:dyDescent="0.25">
      <c r="C14" s="221" t="s">
        <v>351</v>
      </c>
      <c r="D14" s="222"/>
      <c r="E14" s="222"/>
      <c r="F14" s="223"/>
      <c r="G14" s="223"/>
      <c r="H14" s="223"/>
      <c r="I14" s="223">
        <f>I9+I12+I13</f>
        <v>0</v>
      </c>
      <c r="J14" s="223">
        <f t="shared" ref="J14:U14" si="29">J9+J12+J13</f>
        <v>0</v>
      </c>
      <c r="K14" s="223">
        <f t="shared" si="29"/>
        <v>0</v>
      </c>
      <c r="L14" s="223">
        <f t="shared" si="29"/>
        <v>0</v>
      </c>
      <c r="M14" s="223">
        <f t="shared" si="29"/>
        <v>0</v>
      </c>
      <c r="N14" s="223">
        <f t="shared" si="29"/>
        <v>0</v>
      </c>
      <c r="O14" s="223">
        <f t="shared" si="29"/>
        <v>0</v>
      </c>
      <c r="P14" s="223">
        <f t="shared" si="29"/>
        <v>1540000</v>
      </c>
      <c r="Q14" s="223">
        <f t="shared" si="29"/>
        <v>1595000</v>
      </c>
      <c r="R14" s="223">
        <f t="shared" si="29"/>
        <v>1650000</v>
      </c>
      <c r="S14" s="223">
        <f t="shared" si="29"/>
        <v>995000</v>
      </c>
      <c r="T14" s="223">
        <f t="shared" si="29"/>
        <v>2130000</v>
      </c>
      <c r="U14" s="223">
        <f t="shared" si="29"/>
        <v>7910000</v>
      </c>
      <c r="W14" s="223">
        <f t="shared" ref="W14" si="30">W9+W12+W13</f>
        <v>3060000</v>
      </c>
      <c r="X14" s="223">
        <f t="shared" ref="X14" si="31">X9+X12+X13</f>
        <v>1075000</v>
      </c>
      <c r="Y14" s="223">
        <f t="shared" ref="Y14" si="32">Y9+Y12+Y13</f>
        <v>1490000</v>
      </c>
      <c r="Z14" s="223">
        <f t="shared" ref="Z14" si="33">Z9+Z12+Z13</f>
        <v>3460000</v>
      </c>
      <c r="AA14" s="223">
        <f t="shared" ref="AA14" si="34">AA9+AA12+AA13</f>
        <v>0</v>
      </c>
      <c r="AB14" s="223">
        <f t="shared" ref="AB14" si="35">AB9+AB12+AB13</f>
        <v>1660000</v>
      </c>
      <c r="AC14" s="223">
        <f t="shared" ref="AC14" si="36">AC9+AC12+AC13</f>
        <v>2765000</v>
      </c>
      <c r="AD14" s="223">
        <f t="shared" ref="AD14" si="37">AD9+AD12+AD13</f>
        <v>2730000</v>
      </c>
      <c r="AE14" s="223">
        <f t="shared" ref="AE14" si="38">AE9+AE12+AE13</f>
        <v>1910000</v>
      </c>
      <c r="AF14" s="223">
        <f t="shared" ref="AF14" si="39">AF9+AF12+AF13</f>
        <v>3530000</v>
      </c>
      <c r="AG14" s="223">
        <f t="shared" ref="AG14" si="40">AG9+AG12+AG13</f>
        <v>2130000</v>
      </c>
      <c r="AH14" s="223">
        <f t="shared" ref="AH14" si="41">AH9+AH12+AH13</f>
        <v>1730000</v>
      </c>
      <c r="AI14" s="223">
        <f t="shared" ref="AI14" si="42">AI9+AI12+AI13</f>
        <v>25540000</v>
      </c>
      <c r="AJ14" s="224"/>
      <c r="AK14" s="223">
        <f t="shared" ref="AK14:AW14" si="43">AK9+AK12+AK13</f>
        <v>3828700</v>
      </c>
      <c r="AL14" s="223">
        <f t="shared" si="43"/>
        <v>6230000</v>
      </c>
      <c r="AM14" s="223">
        <f t="shared" si="43"/>
        <v>2130000</v>
      </c>
      <c r="AN14" s="223">
        <f t="shared" si="43"/>
        <v>0</v>
      </c>
      <c r="AO14" s="223">
        <f t="shared" si="43"/>
        <v>0</v>
      </c>
      <c r="AP14" s="223">
        <f t="shared" si="43"/>
        <v>0</v>
      </c>
      <c r="AQ14" s="223">
        <f t="shared" si="43"/>
        <v>0</v>
      </c>
      <c r="AR14" s="223">
        <f t="shared" si="43"/>
        <v>0</v>
      </c>
      <c r="AS14" s="223">
        <f t="shared" si="43"/>
        <v>0</v>
      </c>
      <c r="AT14" s="223">
        <f t="shared" si="43"/>
        <v>0</v>
      </c>
      <c r="AU14" s="223">
        <f t="shared" si="43"/>
        <v>0</v>
      </c>
      <c r="AV14" s="223">
        <f t="shared" si="43"/>
        <v>0</v>
      </c>
      <c r="AW14" s="223">
        <f t="shared" si="43"/>
        <v>12188700</v>
      </c>
    </row>
    <row r="15" spans="1:49" s="1" customFormat="1" ht="15.75" customHeight="1" x14ac:dyDescent="0.25">
      <c r="C15" s="225" t="s">
        <v>365</v>
      </c>
      <c r="D15" s="226"/>
      <c r="E15" s="226"/>
      <c r="F15" s="227"/>
      <c r="G15" s="227"/>
      <c r="H15" s="227"/>
      <c r="I15" s="228">
        <f>'Recettes - Meubles'!I34</f>
        <v>0</v>
      </c>
      <c r="J15" s="228">
        <f>'Recettes - Meubles'!J34</f>
        <v>0</v>
      </c>
      <c r="K15" s="228">
        <f>'Recettes - Meubles'!K34</f>
        <v>0</v>
      </c>
      <c r="L15" s="228">
        <f>'Recettes - Meubles'!L34</f>
        <v>0</v>
      </c>
      <c r="M15" s="228">
        <f>'Recettes - Meubles'!M34</f>
        <v>0</v>
      </c>
      <c r="N15" s="228">
        <f>'Recettes - Meubles'!N34</f>
        <v>0</v>
      </c>
      <c r="O15" s="228">
        <f>'Recettes - Meubles'!O34</f>
        <v>0</v>
      </c>
      <c r="P15" s="228">
        <f>'Recettes - Meubles'!P34</f>
        <v>62</v>
      </c>
      <c r="Q15" s="228">
        <f>'Recettes - Meubles'!Q34</f>
        <v>50</v>
      </c>
      <c r="R15" s="228">
        <f>'Recettes - Meubles'!R34</f>
        <v>55</v>
      </c>
      <c r="S15" s="228">
        <f>'Recettes - Meubles'!S34</f>
        <v>51</v>
      </c>
      <c r="T15" s="228">
        <f>'Recettes - Meubles'!T34</f>
        <v>73</v>
      </c>
      <c r="U15" s="228">
        <f>SUM(I15:T15)</f>
        <v>291</v>
      </c>
      <c r="W15" s="228">
        <f>'Recettes - Meubles'!W34</f>
        <v>50</v>
      </c>
      <c r="X15" s="228">
        <f>'Recettes - Meubles'!X34</f>
        <v>36</v>
      </c>
      <c r="Y15" s="228">
        <f>'Recettes - Meubles'!Y34</f>
        <v>15</v>
      </c>
      <c r="Z15" s="228">
        <f>'Recettes - Meubles'!Z34</f>
        <v>28</v>
      </c>
      <c r="AA15" s="228">
        <f>'Recettes - Meubles'!AA34</f>
        <v>26</v>
      </c>
      <c r="AB15" s="228">
        <f>'Recettes - Meubles'!AB34</f>
        <v>25</v>
      </c>
      <c r="AC15" s="228">
        <f>'Recettes - Meubles'!AC34</f>
        <v>15</v>
      </c>
      <c r="AD15" s="228">
        <f>'Recettes - Meubles'!AD34</f>
        <v>50</v>
      </c>
      <c r="AE15" s="228">
        <f>'Recettes - Meubles'!AE34</f>
        <v>9</v>
      </c>
      <c r="AF15" s="228">
        <f>'Recettes - Meubles'!AF34</f>
        <v>16</v>
      </c>
      <c r="AG15" s="228">
        <f>'Recettes - Meubles'!AG34</f>
        <v>19</v>
      </c>
      <c r="AH15" s="228">
        <f>'Recettes - Meubles'!AH34</f>
        <v>39</v>
      </c>
      <c r="AI15" s="228">
        <f>SUM(W15:AH15)</f>
        <v>328</v>
      </c>
      <c r="AJ15" s="224"/>
      <c r="AK15" s="228">
        <f>'Recettes - Meubles'!AK34</f>
        <v>39</v>
      </c>
      <c r="AL15" s="228">
        <f>'Recettes - Meubles'!AL34</f>
        <v>0</v>
      </c>
      <c r="AM15" s="228">
        <f>'Recettes - Meubles'!AM34</f>
        <v>0</v>
      </c>
      <c r="AN15" s="228">
        <f>'Recettes - Meubles'!AN34</f>
        <v>0</v>
      </c>
      <c r="AO15" s="228">
        <f>'Recettes - Meubles'!AO34</f>
        <v>0</v>
      </c>
      <c r="AP15" s="228">
        <f>'Recettes - Meubles'!AP34</f>
        <v>0</v>
      </c>
      <c r="AQ15" s="228">
        <f>'Recettes - Meubles'!AQ34</f>
        <v>0</v>
      </c>
      <c r="AR15" s="228">
        <f>'Recettes - Meubles'!AR34</f>
        <v>0</v>
      </c>
      <c r="AS15" s="228">
        <f>'Recettes - Meubles'!AS34</f>
        <v>0</v>
      </c>
      <c r="AT15" s="228">
        <f>'Recettes - Meubles'!AT34</f>
        <v>0</v>
      </c>
      <c r="AU15" s="228">
        <f>'Recettes - Meubles'!AU34</f>
        <v>0</v>
      </c>
      <c r="AV15" s="228">
        <f>'Recettes - Meubles'!AV34</f>
        <v>0</v>
      </c>
      <c r="AW15" s="228">
        <f>SUM(AK15:AV15)</f>
        <v>39</v>
      </c>
    </row>
    <row r="16" spans="1:49" s="229" customFormat="1" ht="15.75" customHeight="1" x14ac:dyDescent="0.25">
      <c r="C16" s="230" t="s">
        <v>343</v>
      </c>
      <c r="D16" s="231"/>
      <c r="E16" s="231"/>
      <c r="F16" s="232"/>
      <c r="G16" s="232"/>
      <c r="H16" s="232"/>
      <c r="I16" s="232">
        <f>'Recettes - Meubles'!I61</f>
        <v>0</v>
      </c>
      <c r="J16" s="232">
        <f>'Recettes - Meubles'!J61</f>
        <v>0</v>
      </c>
      <c r="K16" s="232">
        <f>'Recettes - Meubles'!K61</f>
        <v>0</v>
      </c>
      <c r="L16" s="232">
        <f>'Recettes - Meubles'!L61</f>
        <v>0</v>
      </c>
      <c r="M16" s="232">
        <f>'Recettes - Meubles'!M61</f>
        <v>0</v>
      </c>
      <c r="N16" s="232">
        <f>'Recettes - Meubles'!N61</f>
        <v>0</v>
      </c>
      <c r="O16" s="232">
        <f>'Recettes - Meubles'!O61</f>
        <v>0</v>
      </c>
      <c r="P16" s="232">
        <f>'Recettes - Meubles'!P61</f>
        <v>8.3333333333333329E-2</v>
      </c>
      <c r="Q16" s="232">
        <f>'Recettes - Meubles'!Q61</f>
        <v>6.9444444444444448E-2</v>
      </c>
      <c r="R16" s="232">
        <f>'Recettes - Meubles'!R61</f>
        <v>7.3924731182795703E-2</v>
      </c>
      <c r="S16" s="232">
        <f>'Recettes - Meubles'!S61</f>
        <v>7.0833333333333331E-2</v>
      </c>
      <c r="T16" s="232">
        <f>'Recettes - Meubles'!T61</f>
        <v>9.8118279569892455E-2</v>
      </c>
      <c r="U16" s="232"/>
      <c r="W16" s="232">
        <f>'Recettes - Meubles'!W61</f>
        <v>6.7204301075268813E-2</v>
      </c>
      <c r="X16" s="232">
        <f>'Recettes - Meubles'!X61</f>
        <v>5.3571428571428568E-2</v>
      </c>
      <c r="Y16" s="232">
        <f>'Recettes - Meubles'!Y61</f>
        <v>2.0161290322580645E-2</v>
      </c>
      <c r="Z16" s="232">
        <f>'Recettes - Meubles'!Z61</f>
        <v>3.8888888888888883E-2</v>
      </c>
      <c r="AA16" s="232">
        <f>'Recettes - Meubles'!AA61</f>
        <v>3.4946236559139782E-2</v>
      </c>
      <c r="AB16" s="232">
        <f>'Recettes - Meubles'!AB61</f>
        <v>3.4722222222222217E-2</v>
      </c>
      <c r="AC16" s="232">
        <f>'Recettes - Meubles'!AC61</f>
        <v>2.0161290322580641E-2</v>
      </c>
      <c r="AD16" s="232">
        <f>'Recettes - Meubles'!AD61</f>
        <v>6.7204301075268799E-2</v>
      </c>
      <c r="AE16" s="232">
        <f>'Recettes - Meubles'!AE61</f>
        <v>1.2E-2</v>
      </c>
      <c r="AF16" s="232">
        <f>'Recettes - Meubles'!AF61</f>
        <v>2.150537634408602E-2</v>
      </c>
      <c r="AG16" s="232">
        <f>'Recettes - Meubles'!AG61</f>
        <v>2.5333333333333333E-2</v>
      </c>
      <c r="AH16" s="232">
        <f>'Recettes - Meubles'!AH61</f>
        <v>5.2419354838709679E-2</v>
      </c>
      <c r="AI16" s="232"/>
      <c r="AJ16" s="233"/>
      <c r="AK16" s="232">
        <f>'Recettes - Meubles'!AK61</f>
        <v>5.2419354838709679E-2</v>
      </c>
      <c r="AL16" s="232">
        <f>'Recettes - Meubles'!AL61</f>
        <v>0</v>
      </c>
      <c r="AM16" s="232">
        <f>'Recettes - Meubles'!AM61</f>
        <v>0</v>
      </c>
      <c r="AN16" s="232">
        <f>'Recettes - Meubles'!AN61</f>
        <v>0</v>
      </c>
      <c r="AO16" s="232">
        <f>'Recettes - Meubles'!AO61</f>
        <v>0</v>
      </c>
      <c r="AP16" s="232">
        <f>'Recettes - Meubles'!AP61</f>
        <v>0</v>
      </c>
      <c r="AQ16" s="232">
        <f>'Recettes - Meubles'!AQ61</f>
        <v>0</v>
      </c>
      <c r="AR16" s="232">
        <f>'Recettes - Meubles'!AR61</f>
        <v>0</v>
      </c>
      <c r="AS16" s="232">
        <f>'Recettes - Meubles'!AS61</f>
        <v>0</v>
      </c>
      <c r="AT16" s="232">
        <f>'Recettes - Meubles'!AT61</f>
        <v>0</v>
      </c>
      <c r="AU16" s="232">
        <f>'Recettes - Meubles'!AU61</f>
        <v>0</v>
      </c>
      <c r="AV16" s="232">
        <f>'Recettes - Meubles'!AV61</f>
        <v>0</v>
      </c>
      <c r="AW16" s="232"/>
    </row>
    <row r="17" spans="1:49" customFormat="1" ht="15.75" customHeight="1" x14ac:dyDescent="0.25">
      <c r="A17" s="234"/>
      <c r="B17" s="234"/>
      <c r="C17" s="235" t="s">
        <v>353</v>
      </c>
      <c r="D17" s="236"/>
      <c r="E17" s="236"/>
      <c r="F17" s="237"/>
      <c r="G17" s="237"/>
      <c r="H17" s="237"/>
      <c r="I17" s="214">
        <f>'Recettes - Meubles'!I88</f>
        <v>0</v>
      </c>
      <c r="J17" s="214">
        <f>'Recettes - Meubles'!J88</f>
        <v>0</v>
      </c>
      <c r="K17" s="214">
        <f>'Recettes - Meubles'!K88</f>
        <v>0</v>
      </c>
      <c r="L17" s="214">
        <f>'Recettes - Meubles'!L88</f>
        <v>0</v>
      </c>
      <c r="M17" s="214">
        <f>'Recettes - Meubles'!M88</f>
        <v>0</v>
      </c>
      <c r="N17" s="214">
        <f>'Recettes - Meubles'!N88</f>
        <v>0</v>
      </c>
      <c r="O17" s="214">
        <f>'Recettes - Meubles'!O88</f>
        <v>0</v>
      </c>
      <c r="P17" s="214">
        <f>'Recettes - Meubles'!P88</f>
        <v>795000</v>
      </c>
      <c r="Q17" s="214">
        <f>'Recettes - Meubles'!Q88</f>
        <v>1100000</v>
      </c>
      <c r="R17" s="214">
        <f>'Recettes - Meubles'!R88</f>
        <v>765000</v>
      </c>
      <c r="S17" s="214">
        <f>'Recettes - Meubles'!S88</f>
        <v>1060000</v>
      </c>
      <c r="T17" s="214">
        <f>'Recettes - Meubles'!T88</f>
        <v>1056000</v>
      </c>
      <c r="U17" s="208">
        <f>SUM(I17:T17)</f>
        <v>4776000</v>
      </c>
      <c r="V17" s="234"/>
      <c r="W17" s="214">
        <f>'Recettes - Meubles'!W88</f>
        <v>1173000</v>
      </c>
      <c r="X17" s="214">
        <f>'Recettes - Meubles'!X88</f>
        <v>825000</v>
      </c>
      <c r="Y17" s="214">
        <f>'Recettes - Meubles'!Y88</f>
        <v>375000</v>
      </c>
      <c r="Z17" s="214">
        <f>'Recettes - Meubles'!Z88</f>
        <v>525000</v>
      </c>
      <c r="AA17" s="214">
        <f>'Recettes - Meubles'!AA88</f>
        <v>440000</v>
      </c>
      <c r="AB17" s="214">
        <f>'Recettes - Meubles'!AB88</f>
        <v>556000</v>
      </c>
      <c r="AC17" s="214">
        <f>'Recettes - Meubles'!AC88</f>
        <v>279000</v>
      </c>
      <c r="AD17" s="214">
        <f>'Recettes - Meubles'!AD88</f>
        <v>1263000</v>
      </c>
      <c r="AE17" s="214">
        <f>'Recettes - Meubles'!AE88</f>
        <v>215000</v>
      </c>
      <c r="AF17" s="214">
        <f>'Recettes - Meubles'!AF88</f>
        <v>330000</v>
      </c>
      <c r="AG17" s="214">
        <f>'Recettes - Meubles'!AG88</f>
        <v>380000</v>
      </c>
      <c r="AH17" s="214">
        <f>'Recettes - Meubles'!AH88</f>
        <v>805000</v>
      </c>
      <c r="AI17" s="208">
        <f>SUM(W17:AH17)</f>
        <v>7166000</v>
      </c>
      <c r="AJ17" s="238"/>
      <c r="AK17" s="214">
        <f>'Recettes - Meubles'!AK88</f>
        <v>740000</v>
      </c>
      <c r="AL17" s="214">
        <f>'Recettes - Meubles'!AL88</f>
        <v>649000</v>
      </c>
      <c r="AM17" s="214">
        <f>'Recettes - Meubles'!AM88</f>
        <v>290000</v>
      </c>
      <c r="AN17" s="214">
        <f>'Recettes - Meubles'!AN88</f>
        <v>240000</v>
      </c>
      <c r="AO17" s="214">
        <f>'Recettes - Meubles'!AO88</f>
        <v>0</v>
      </c>
      <c r="AP17" s="214">
        <f>'Recettes - Meubles'!AP88</f>
        <v>0</v>
      </c>
      <c r="AQ17" s="214">
        <f>'Recettes - Meubles'!AQ88</f>
        <v>0</v>
      </c>
      <c r="AR17" s="214">
        <f>'Recettes - Meubles'!AR88</f>
        <v>0</v>
      </c>
      <c r="AS17" s="214">
        <f>'Recettes - Meubles'!AS88</f>
        <v>0</v>
      </c>
      <c r="AT17" s="214">
        <f>'Recettes - Meubles'!AT88</f>
        <v>0</v>
      </c>
      <c r="AU17" s="214">
        <f>'Recettes - Meubles'!AU88</f>
        <v>0</v>
      </c>
      <c r="AV17" s="214">
        <f>'Recettes - Meubles'!AV88</f>
        <v>0</v>
      </c>
      <c r="AW17" s="208">
        <f>SUM(AK17:AV17)</f>
        <v>1919000</v>
      </c>
    </row>
    <row r="18" spans="1:49" customFormat="1" ht="15.75" customHeight="1" x14ac:dyDescent="0.25">
      <c r="A18" s="234"/>
      <c r="B18" s="234"/>
      <c r="C18" s="239" t="s">
        <v>339</v>
      </c>
      <c r="D18" s="236"/>
      <c r="E18" s="236"/>
      <c r="F18" s="237"/>
      <c r="G18" s="237"/>
      <c r="H18" s="237"/>
      <c r="I18" s="214">
        <f>'Recettes - Meubles'!I115</f>
        <v>0</v>
      </c>
      <c r="J18" s="214">
        <f>'Recettes - Meubles'!J115</f>
        <v>0</v>
      </c>
      <c r="K18" s="214">
        <f>'Recettes - Meubles'!K115</f>
        <v>0</v>
      </c>
      <c r="L18" s="214">
        <f>'Recettes - Meubles'!L115</f>
        <v>0</v>
      </c>
      <c r="M18" s="214">
        <f>'Recettes - Meubles'!M115</f>
        <v>0</v>
      </c>
      <c r="N18" s="214">
        <f>'Recettes - Meubles'!N115</f>
        <v>0</v>
      </c>
      <c r="O18" s="214">
        <f>'Recettes - Meubles'!O115</f>
        <v>0</v>
      </c>
      <c r="P18" s="214">
        <f>'Recettes - Meubles'!P115</f>
        <v>0</v>
      </c>
      <c r="Q18" s="214">
        <f>'Recettes - Meubles'!Q115</f>
        <v>0</v>
      </c>
      <c r="R18" s="214">
        <f>'Recettes - Meubles'!R115</f>
        <v>0</v>
      </c>
      <c r="S18" s="214">
        <f>'Recettes - Meubles'!S115</f>
        <v>0</v>
      </c>
      <c r="T18" s="214">
        <f>'Recettes - Meubles'!T115</f>
        <v>0</v>
      </c>
      <c r="U18" s="214">
        <f t="shared" ref="U18:U20" si="44">SUM(I18:T18)</f>
        <v>0</v>
      </c>
      <c r="V18" s="234"/>
      <c r="W18" s="214">
        <f>'Recettes - Meubles'!W115</f>
        <v>0</v>
      </c>
      <c r="X18" s="214">
        <f>'Recettes - Meubles'!X115</f>
        <v>0</v>
      </c>
      <c r="Y18" s="214">
        <f>'Recettes - Meubles'!Y115</f>
        <v>0</v>
      </c>
      <c r="Z18" s="214">
        <f>'Recettes - Meubles'!Z115</f>
        <v>0</v>
      </c>
      <c r="AA18" s="214">
        <f>'Recettes - Meubles'!AA115</f>
        <v>0</v>
      </c>
      <c r="AB18" s="214">
        <f>'Recettes - Meubles'!AB115</f>
        <v>0</v>
      </c>
      <c r="AC18" s="214">
        <f>'Recettes - Meubles'!AC115</f>
        <v>0</v>
      </c>
      <c r="AD18" s="214">
        <f>'Recettes - Meubles'!AD115</f>
        <v>0</v>
      </c>
      <c r="AE18" s="214">
        <f>'Recettes - Meubles'!AE115</f>
        <v>0</v>
      </c>
      <c r="AF18" s="214">
        <f>'Recettes - Meubles'!AF115</f>
        <v>0</v>
      </c>
      <c r="AG18" s="214">
        <f>'Recettes - Meubles'!AG115</f>
        <v>0</v>
      </c>
      <c r="AH18" s="214">
        <f>'Recettes - Meubles'!AH115</f>
        <v>0</v>
      </c>
      <c r="AI18" s="214">
        <f t="shared" ref="AI18:AI19" si="45">SUM(W18:AH18)</f>
        <v>0</v>
      </c>
      <c r="AJ18" s="238"/>
      <c r="AK18" s="214">
        <f>'Recettes - Meubles'!AK115</f>
        <v>0</v>
      </c>
      <c r="AL18" s="214">
        <f>'Recettes - Meubles'!AL115</f>
        <v>0</v>
      </c>
      <c r="AM18" s="214">
        <f>'Recettes - Meubles'!AM115</f>
        <v>0</v>
      </c>
      <c r="AN18" s="214">
        <f>'Recettes - Meubles'!AN115</f>
        <v>0</v>
      </c>
      <c r="AO18" s="214">
        <f>'Recettes - Meubles'!AO115</f>
        <v>0</v>
      </c>
      <c r="AP18" s="214">
        <f>'Recettes - Meubles'!AP115</f>
        <v>0</v>
      </c>
      <c r="AQ18" s="214">
        <f>'Recettes - Meubles'!AQ115</f>
        <v>0</v>
      </c>
      <c r="AR18" s="214">
        <f>'Recettes - Meubles'!AR115</f>
        <v>0</v>
      </c>
      <c r="AS18" s="214">
        <f>'Recettes - Meubles'!AS115</f>
        <v>0</v>
      </c>
      <c r="AT18" s="214">
        <f>'Recettes - Meubles'!AT115</f>
        <v>0</v>
      </c>
      <c r="AU18" s="214">
        <f>'Recettes - Meubles'!AU115</f>
        <v>0</v>
      </c>
      <c r="AV18" s="214">
        <f>'Recettes - Meubles'!AV115</f>
        <v>0</v>
      </c>
      <c r="AW18" s="214">
        <f t="shared" ref="AW18:AW19" si="46">SUM(AK18:AV18)</f>
        <v>0</v>
      </c>
    </row>
    <row r="19" spans="1:49" customFormat="1" ht="15.75" customHeight="1" x14ac:dyDescent="0.25">
      <c r="C19" s="217" t="s">
        <v>340</v>
      </c>
      <c r="D19" s="218"/>
      <c r="E19" s="218"/>
      <c r="F19" s="219"/>
      <c r="G19" s="219"/>
      <c r="H19" s="219"/>
      <c r="I19" s="240">
        <f>'Recettes - Meubles'!I142</f>
        <v>0</v>
      </c>
      <c r="J19" s="240">
        <f>'Recettes - Meubles'!J142</f>
        <v>0</v>
      </c>
      <c r="K19" s="240">
        <f>'Recettes - Meubles'!K142</f>
        <v>0</v>
      </c>
      <c r="L19" s="240">
        <f>'Recettes - Meubles'!L142</f>
        <v>0</v>
      </c>
      <c r="M19" s="240">
        <f>'Recettes - Meubles'!M142</f>
        <v>0</v>
      </c>
      <c r="N19" s="240">
        <f>'Recettes - Meubles'!N142</f>
        <v>0</v>
      </c>
      <c r="O19" s="240">
        <f>'Recettes - Meubles'!O142</f>
        <v>0</v>
      </c>
      <c r="P19" s="240">
        <f>'Recettes - Meubles'!P142</f>
        <v>0</v>
      </c>
      <c r="Q19" s="240">
        <f>'Recettes - Meubles'!Q142</f>
        <v>0</v>
      </c>
      <c r="R19" s="240">
        <f>'Recettes - Meubles'!R142</f>
        <v>0</v>
      </c>
      <c r="S19" s="240">
        <f>'Recettes - Meubles'!S142</f>
        <v>0</v>
      </c>
      <c r="T19" s="240">
        <f>'Recettes - Meubles'!T142</f>
        <v>0</v>
      </c>
      <c r="U19" s="219">
        <f t="shared" si="44"/>
        <v>0</v>
      </c>
      <c r="W19" s="240">
        <f>'Recettes - Meubles'!W142</f>
        <v>0</v>
      </c>
      <c r="X19" s="240">
        <f>'Recettes - Meubles'!X142</f>
        <v>0</v>
      </c>
      <c r="Y19" s="240">
        <f>'Recettes - Meubles'!Y142</f>
        <v>0</v>
      </c>
      <c r="Z19" s="240">
        <f>'Recettes - Meubles'!Z142</f>
        <v>0</v>
      </c>
      <c r="AA19" s="240">
        <f>'Recettes - Meubles'!AA142</f>
        <v>0</v>
      </c>
      <c r="AB19" s="240">
        <f>'Recettes - Meubles'!AB142</f>
        <v>0</v>
      </c>
      <c r="AC19" s="240">
        <f>'Recettes - Meubles'!AC142</f>
        <v>0</v>
      </c>
      <c r="AD19" s="240">
        <f>'Recettes - Meubles'!AD142</f>
        <v>0</v>
      </c>
      <c r="AE19" s="240">
        <f>'Recettes - Meubles'!AE142</f>
        <v>0</v>
      </c>
      <c r="AF19" s="240">
        <f>'Recettes - Meubles'!AF142</f>
        <v>0</v>
      </c>
      <c r="AG19" s="240">
        <f>'Recettes - Meubles'!AG142</f>
        <v>0</v>
      </c>
      <c r="AH19" s="240">
        <f>'Recettes - Meubles'!AH142</f>
        <v>0</v>
      </c>
      <c r="AI19" s="219">
        <f t="shared" si="45"/>
        <v>0</v>
      </c>
      <c r="AJ19" s="210"/>
      <c r="AK19" s="240">
        <f>'Recettes - Meubles'!AK142</f>
        <v>0</v>
      </c>
      <c r="AL19" s="240">
        <f>'Recettes - Meubles'!AL142</f>
        <v>0</v>
      </c>
      <c r="AM19" s="240">
        <f>'Recettes - Meubles'!AM142</f>
        <v>0</v>
      </c>
      <c r="AN19" s="240">
        <f>'Recettes - Meubles'!AN142</f>
        <v>0</v>
      </c>
      <c r="AO19" s="240">
        <f>'Recettes - Meubles'!AO142</f>
        <v>0</v>
      </c>
      <c r="AP19" s="240">
        <f>'Recettes - Meubles'!AP142</f>
        <v>0</v>
      </c>
      <c r="AQ19" s="240">
        <f>'Recettes - Meubles'!AQ142</f>
        <v>0</v>
      </c>
      <c r="AR19" s="240">
        <f>'Recettes - Meubles'!AR142</f>
        <v>0</v>
      </c>
      <c r="AS19" s="240">
        <f>'Recettes - Meubles'!AS142</f>
        <v>0</v>
      </c>
      <c r="AT19" s="240">
        <f>'Recettes - Meubles'!AT142</f>
        <v>0</v>
      </c>
      <c r="AU19" s="240">
        <f>'Recettes - Meubles'!AU142</f>
        <v>0</v>
      </c>
      <c r="AV19" s="240">
        <f>'Recettes - Meubles'!AV142</f>
        <v>0</v>
      </c>
      <c r="AW19" s="219">
        <f t="shared" si="46"/>
        <v>0</v>
      </c>
    </row>
    <row r="20" spans="1:49" s="1" customFormat="1" ht="15.75" customHeight="1" x14ac:dyDescent="0.25">
      <c r="C20" s="241" t="s">
        <v>366</v>
      </c>
      <c r="D20" s="226"/>
      <c r="E20" s="226"/>
      <c r="F20" s="227"/>
      <c r="G20" s="227"/>
      <c r="H20" s="227"/>
      <c r="I20" s="227">
        <f>SUM(I17:I19)</f>
        <v>0</v>
      </c>
      <c r="J20" s="227">
        <f t="shared" ref="J20:T20" si="47">SUM(J17:J19)</f>
        <v>0</v>
      </c>
      <c r="K20" s="227">
        <f t="shared" si="47"/>
        <v>0</v>
      </c>
      <c r="L20" s="227">
        <f t="shared" si="47"/>
        <v>0</v>
      </c>
      <c r="M20" s="227">
        <f t="shared" si="47"/>
        <v>0</v>
      </c>
      <c r="N20" s="227">
        <f t="shared" si="47"/>
        <v>0</v>
      </c>
      <c r="O20" s="227">
        <f t="shared" si="47"/>
        <v>0</v>
      </c>
      <c r="P20" s="227">
        <f t="shared" si="47"/>
        <v>795000</v>
      </c>
      <c r="Q20" s="227">
        <f t="shared" si="47"/>
        <v>1100000</v>
      </c>
      <c r="R20" s="227">
        <f t="shared" si="47"/>
        <v>765000</v>
      </c>
      <c r="S20" s="227">
        <f t="shared" si="47"/>
        <v>1060000</v>
      </c>
      <c r="T20" s="227">
        <f t="shared" si="47"/>
        <v>1056000</v>
      </c>
      <c r="U20" s="227">
        <f t="shared" si="44"/>
        <v>4776000</v>
      </c>
      <c r="W20" s="227">
        <f>SUM(W17:W19)</f>
        <v>1173000</v>
      </c>
      <c r="X20" s="227">
        <f t="shared" ref="X20:AH20" si="48">SUM(X17:X19)</f>
        <v>825000</v>
      </c>
      <c r="Y20" s="227">
        <f t="shared" si="48"/>
        <v>375000</v>
      </c>
      <c r="Z20" s="227">
        <f t="shared" si="48"/>
        <v>525000</v>
      </c>
      <c r="AA20" s="227">
        <f t="shared" si="48"/>
        <v>440000</v>
      </c>
      <c r="AB20" s="227">
        <f t="shared" si="48"/>
        <v>556000</v>
      </c>
      <c r="AC20" s="227">
        <f t="shared" si="48"/>
        <v>279000</v>
      </c>
      <c r="AD20" s="227">
        <f t="shared" si="48"/>
        <v>1263000</v>
      </c>
      <c r="AE20" s="227">
        <f t="shared" si="48"/>
        <v>215000</v>
      </c>
      <c r="AF20" s="227">
        <f t="shared" si="48"/>
        <v>330000</v>
      </c>
      <c r="AG20" s="227">
        <f t="shared" si="48"/>
        <v>380000</v>
      </c>
      <c r="AH20" s="227">
        <f t="shared" si="48"/>
        <v>805000</v>
      </c>
      <c r="AI20" s="227">
        <f>SUM(W20:AH20)</f>
        <v>7166000</v>
      </c>
      <c r="AJ20" s="224"/>
      <c r="AK20" s="227">
        <f>SUM(AK17:AK19)</f>
        <v>740000</v>
      </c>
      <c r="AL20" s="227">
        <f t="shared" ref="AL20:AV20" si="49">SUM(AL17:AL19)</f>
        <v>649000</v>
      </c>
      <c r="AM20" s="227">
        <f t="shared" si="49"/>
        <v>290000</v>
      </c>
      <c r="AN20" s="227">
        <f t="shared" si="49"/>
        <v>240000</v>
      </c>
      <c r="AO20" s="227">
        <f t="shared" si="49"/>
        <v>0</v>
      </c>
      <c r="AP20" s="227">
        <f t="shared" si="49"/>
        <v>0</v>
      </c>
      <c r="AQ20" s="227">
        <f t="shared" si="49"/>
        <v>0</v>
      </c>
      <c r="AR20" s="227">
        <f t="shared" si="49"/>
        <v>0</v>
      </c>
      <c r="AS20" s="227">
        <f t="shared" si="49"/>
        <v>0</v>
      </c>
      <c r="AT20" s="227">
        <f t="shared" si="49"/>
        <v>0</v>
      </c>
      <c r="AU20" s="227">
        <f t="shared" si="49"/>
        <v>0</v>
      </c>
      <c r="AV20" s="227">
        <f t="shared" si="49"/>
        <v>0</v>
      </c>
      <c r="AW20" s="227">
        <f>SUM(AK20:AV20)</f>
        <v>1919000</v>
      </c>
    </row>
    <row r="21" spans="1:49" s="247" customFormat="1" ht="15.75" customHeight="1" x14ac:dyDescent="0.25">
      <c r="C21" s="242" t="s">
        <v>367</v>
      </c>
      <c r="D21" s="243"/>
      <c r="E21" s="243"/>
      <c r="F21" s="244"/>
      <c r="G21" s="244"/>
      <c r="H21" s="244"/>
      <c r="I21" s="245" t="str">
        <f>IFERROR(I20/I15,"n/a")</f>
        <v>n/a</v>
      </c>
      <c r="J21" s="245" t="str">
        <f t="shared" ref="J21:T21" si="50">IFERROR(J20/J15,"n/a")</f>
        <v>n/a</v>
      </c>
      <c r="K21" s="245" t="str">
        <f t="shared" si="50"/>
        <v>n/a</v>
      </c>
      <c r="L21" s="245" t="str">
        <f t="shared" si="50"/>
        <v>n/a</v>
      </c>
      <c r="M21" s="245" t="str">
        <f t="shared" si="50"/>
        <v>n/a</v>
      </c>
      <c r="N21" s="245" t="str">
        <f t="shared" si="50"/>
        <v>n/a</v>
      </c>
      <c r="O21" s="245" t="str">
        <f t="shared" si="50"/>
        <v>n/a</v>
      </c>
      <c r="P21" s="245">
        <f t="shared" si="50"/>
        <v>12822.58064516129</v>
      </c>
      <c r="Q21" s="245">
        <f t="shared" si="50"/>
        <v>22000</v>
      </c>
      <c r="R21" s="245">
        <f t="shared" si="50"/>
        <v>13909.09090909091</v>
      </c>
      <c r="S21" s="245">
        <f t="shared" si="50"/>
        <v>20784.313725490196</v>
      </c>
      <c r="T21" s="245">
        <f t="shared" si="50"/>
        <v>14465.753424657534</v>
      </c>
      <c r="U21" s="244">
        <f>IFERROR(U20/U15,"n/a")</f>
        <v>16412.371134020617</v>
      </c>
      <c r="W21" s="245">
        <f>IFERROR(W20/W15,"n/a")</f>
        <v>23460</v>
      </c>
      <c r="X21" s="245">
        <f t="shared" ref="X21:AH21" si="51">IFERROR(X20/X15,"n/a")</f>
        <v>22916.666666666668</v>
      </c>
      <c r="Y21" s="245">
        <f t="shared" si="51"/>
        <v>25000</v>
      </c>
      <c r="Z21" s="245">
        <f t="shared" si="51"/>
        <v>18750</v>
      </c>
      <c r="AA21" s="245">
        <f t="shared" si="51"/>
        <v>16923.076923076922</v>
      </c>
      <c r="AB21" s="245">
        <f t="shared" si="51"/>
        <v>22240</v>
      </c>
      <c r="AC21" s="245">
        <f t="shared" si="51"/>
        <v>18600</v>
      </c>
      <c r="AD21" s="245">
        <f t="shared" si="51"/>
        <v>25260</v>
      </c>
      <c r="AE21" s="245">
        <f t="shared" si="51"/>
        <v>23888.888888888891</v>
      </c>
      <c r="AF21" s="245">
        <f t="shared" si="51"/>
        <v>20625</v>
      </c>
      <c r="AG21" s="245">
        <f t="shared" si="51"/>
        <v>20000</v>
      </c>
      <c r="AH21" s="245">
        <f t="shared" si="51"/>
        <v>20641.025641025641</v>
      </c>
      <c r="AI21" s="244">
        <f>IFERROR(AI20/AI15,"n/a")</f>
        <v>21847.560975609755</v>
      </c>
      <c r="AJ21" s="248"/>
      <c r="AK21" s="245">
        <f>IFERROR(AK20/AK15,"n/a")</f>
        <v>18974.358974358973</v>
      </c>
      <c r="AL21" s="245" t="str">
        <f t="shared" ref="AL21:AV21" si="52">IFERROR(AL20/AL15,"n/a")</f>
        <v>n/a</v>
      </c>
      <c r="AM21" s="245" t="str">
        <f t="shared" si="52"/>
        <v>n/a</v>
      </c>
      <c r="AN21" s="245" t="str">
        <f t="shared" si="52"/>
        <v>n/a</v>
      </c>
      <c r="AO21" s="245" t="str">
        <f t="shared" si="52"/>
        <v>n/a</v>
      </c>
      <c r="AP21" s="245" t="str">
        <f t="shared" si="52"/>
        <v>n/a</v>
      </c>
      <c r="AQ21" s="245" t="str">
        <f t="shared" si="52"/>
        <v>n/a</v>
      </c>
      <c r="AR21" s="245" t="str">
        <f t="shared" si="52"/>
        <v>n/a</v>
      </c>
      <c r="AS21" s="245" t="str">
        <f t="shared" si="52"/>
        <v>n/a</v>
      </c>
      <c r="AT21" s="245" t="str">
        <f t="shared" si="52"/>
        <v>n/a</v>
      </c>
      <c r="AU21" s="245" t="str">
        <f t="shared" si="52"/>
        <v>n/a</v>
      </c>
      <c r="AV21" s="245" t="str">
        <f t="shared" si="52"/>
        <v>n/a</v>
      </c>
      <c r="AW21" s="244">
        <f>IFERROR(AW20/AW15,"n/a")</f>
        <v>49205.128205128203</v>
      </c>
    </row>
    <row r="22" spans="1:49" s="1" customFormat="1" ht="15.75" customHeight="1" x14ac:dyDescent="0.25">
      <c r="C22" s="241" t="s">
        <v>354</v>
      </c>
      <c r="D22" s="226"/>
      <c r="E22" s="226"/>
      <c r="F22" s="227"/>
      <c r="G22" s="227"/>
      <c r="H22" s="227"/>
      <c r="I22" s="227">
        <f>I14+I20</f>
        <v>0</v>
      </c>
      <c r="J22" s="227">
        <f t="shared" ref="J22:U22" si="53">J14+J20</f>
        <v>0</v>
      </c>
      <c r="K22" s="227">
        <f t="shared" si="53"/>
        <v>0</v>
      </c>
      <c r="L22" s="227">
        <f t="shared" si="53"/>
        <v>0</v>
      </c>
      <c r="M22" s="227">
        <f t="shared" si="53"/>
        <v>0</v>
      </c>
      <c r="N22" s="227">
        <f t="shared" si="53"/>
        <v>0</v>
      </c>
      <c r="O22" s="227">
        <f t="shared" si="53"/>
        <v>0</v>
      </c>
      <c r="P22" s="227">
        <f t="shared" si="53"/>
        <v>2335000</v>
      </c>
      <c r="Q22" s="227">
        <f t="shared" si="53"/>
        <v>2695000</v>
      </c>
      <c r="R22" s="227">
        <f t="shared" si="53"/>
        <v>2415000</v>
      </c>
      <c r="S22" s="227">
        <f t="shared" si="53"/>
        <v>2055000</v>
      </c>
      <c r="T22" s="227">
        <f t="shared" si="53"/>
        <v>3186000</v>
      </c>
      <c r="U22" s="227">
        <f t="shared" si="53"/>
        <v>12686000</v>
      </c>
      <c r="W22" s="227">
        <f>W14+W20</f>
        <v>4233000</v>
      </c>
      <c r="X22" s="227">
        <f t="shared" ref="X22:AI22" si="54">X14+X20</f>
        <v>1900000</v>
      </c>
      <c r="Y22" s="227">
        <f t="shared" si="54"/>
        <v>1865000</v>
      </c>
      <c r="Z22" s="227">
        <f t="shared" si="54"/>
        <v>3985000</v>
      </c>
      <c r="AA22" s="227">
        <f t="shared" si="54"/>
        <v>440000</v>
      </c>
      <c r="AB22" s="227">
        <f t="shared" si="54"/>
        <v>2216000</v>
      </c>
      <c r="AC22" s="227">
        <f t="shared" si="54"/>
        <v>3044000</v>
      </c>
      <c r="AD22" s="227">
        <f t="shared" si="54"/>
        <v>3993000</v>
      </c>
      <c r="AE22" s="227">
        <f t="shared" si="54"/>
        <v>2125000</v>
      </c>
      <c r="AF22" s="227">
        <f t="shared" si="54"/>
        <v>3860000</v>
      </c>
      <c r="AG22" s="227">
        <f t="shared" si="54"/>
        <v>2510000</v>
      </c>
      <c r="AH22" s="227">
        <f t="shared" si="54"/>
        <v>2535000</v>
      </c>
      <c r="AI22" s="227">
        <f t="shared" si="54"/>
        <v>32706000</v>
      </c>
      <c r="AJ22" s="224"/>
      <c r="AK22" s="227">
        <f>AK14+AK20</f>
        <v>4568700</v>
      </c>
      <c r="AL22" s="227">
        <f t="shared" ref="AL22:AW22" si="55">AL14+AL20</f>
        <v>6879000</v>
      </c>
      <c r="AM22" s="227">
        <f t="shared" si="55"/>
        <v>2420000</v>
      </c>
      <c r="AN22" s="227">
        <f t="shared" si="55"/>
        <v>240000</v>
      </c>
      <c r="AO22" s="227">
        <f t="shared" si="55"/>
        <v>0</v>
      </c>
      <c r="AP22" s="227">
        <f t="shared" si="55"/>
        <v>0</v>
      </c>
      <c r="AQ22" s="227">
        <f t="shared" si="55"/>
        <v>0</v>
      </c>
      <c r="AR22" s="227">
        <f t="shared" si="55"/>
        <v>0</v>
      </c>
      <c r="AS22" s="227">
        <f t="shared" si="55"/>
        <v>0</v>
      </c>
      <c r="AT22" s="227">
        <f t="shared" si="55"/>
        <v>0</v>
      </c>
      <c r="AU22" s="227">
        <f t="shared" si="55"/>
        <v>0</v>
      </c>
      <c r="AV22" s="227">
        <f t="shared" si="55"/>
        <v>0</v>
      </c>
      <c r="AW22" s="227">
        <f t="shared" si="55"/>
        <v>14107700</v>
      </c>
    </row>
    <row r="23" spans="1:49" ht="8.1" customHeight="1" x14ac:dyDescent="0.25">
      <c r="C23" s="142"/>
      <c r="D23" s="143"/>
      <c r="E23" s="143"/>
      <c r="F23" s="143"/>
      <c r="G23" s="143"/>
      <c r="H23" s="143"/>
      <c r="M23" s="142"/>
      <c r="N23" s="143"/>
      <c r="O23" s="142"/>
      <c r="P23" s="143"/>
      <c r="Q23" s="143"/>
      <c r="R23" s="143"/>
      <c r="S23" s="143"/>
      <c r="T23" s="143"/>
      <c r="U23" s="160"/>
      <c r="AA23" s="142"/>
      <c r="AB23" s="143"/>
      <c r="AC23" s="142"/>
      <c r="AD23" s="143"/>
      <c r="AE23" s="143"/>
      <c r="AF23" s="143"/>
      <c r="AG23" s="143"/>
      <c r="AH23" s="143"/>
      <c r="AI23" s="160"/>
      <c r="AJ23" s="142"/>
      <c r="AO23" s="142"/>
      <c r="AP23" s="143"/>
      <c r="AQ23" s="142"/>
      <c r="AR23" s="143"/>
      <c r="AS23" s="143"/>
      <c r="AT23" s="143"/>
      <c r="AU23" s="143"/>
      <c r="AV23" s="143"/>
      <c r="AW23" s="160"/>
    </row>
    <row r="24" spans="1:49" ht="15.75" customHeight="1" x14ac:dyDescent="0.25"/>
    <row r="25" spans="1:49" ht="15.75" customHeight="1" x14ac:dyDescent="0.25"/>
    <row r="26" spans="1:49" ht="15.75" customHeight="1" x14ac:dyDescent="0.25"/>
    <row r="27" spans="1:49" ht="15.75" customHeight="1" x14ac:dyDescent="0.25"/>
    <row r="28" spans="1:49" ht="15.75" customHeight="1" x14ac:dyDescent="0.25"/>
    <row r="29" spans="1:49" ht="15.75" customHeight="1" x14ac:dyDescent="0.25"/>
    <row r="30" spans="1:49" ht="15.75" customHeight="1" x14ac:dyDescent="0.25"/>
    <row r="31" spans="1:49" ht="15.75" customHeight="1" x14ac:dyDescent="0.25"/>
    <row r="32" spans="1:4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8oSlngN46z1I1w/tgt5o8CkRbkSReY+t7h2P3cuFNeyUZMhoJBOEGM83icMr8KCTtQ/5tN8kaqUbgfO07CT6rg==" saltValue="eq8/Kq3mQiE25XED6wEUCQ==" spinCount="100000" sheet="1" formatColumns="0"/>
  <dataConsolidate/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D99E9-09FB-4E75-A3FE-26FBAA557091}">
  <sheetPr codeName="Sheet8">
    <tabColor rgb="FFFF0000"/>
  </sheetPr>
  <dimension ref="B1:AW995"/>
  <sheetViews>
    <sheetView showGridLines="0" topLeftCell="AG1" workbookViewId="0">
      <selection activeCell="AL31" sqref="AL31"/>
    </sheetView>
  </sheetViews>
  <sheetFormatPr baseColWidth="10" defaultColWidth="12.28515625" defaultRowHeight="15" customHeight="1" outlineLevelRow="1" outlineLevelCol="1" x14ac:dyDescent="0.25"/>
  <cols>
    <col min="1" max="1" width="1.5703125" style="133" customWidth="1"/>
    <col min="2" max="2" width="4" style="133" customWidth="1"/>
    <col min="3" max="3" width="59" style="133" bestFit="1" customWidth="1"/>
    <col min="4" max="4" width="7.7109375" style="133" customWidth="1"/>
    <col min="5" max="5" width="3.5703125" style="133" customWidth="1"/>
    <col min="6" max="6" width="59" style="133" hidden="1" customWidth="1"/>
    <col min="7" max="7" width="2.5703125" style="133" hidden="1" customWidth="1"/>
    <col min="8" max="8" width="12.140625" style="133" hidden="1" customWidth="1"/>
    <col min="9" max="9" width="16.7109375" style="133" hidden="1" customWidth="1" outlineLevel="1"/>
    <col min="10" max="11" width="16.85546875" style="133" hidden="1" customWidth="1" outlineLevel="1"/>
    <col min="12" max="12" width="16.7109375" style="133" hidden="1" customWidth="1" outlineLevel="1"/>
    <col min="13" max="13" width="16.85546875" style="133" hidden="1" customWidth="1" outlineLevel="1"/>
    <col min="14" max="20" width="15.7109375" style="133" hidden="1" customWidth="1" outlineLevel="1"/>
    <col min="21" max="21" width="15.7109375" style="158" hidden="1" customWidth="1" outlineLevel="1"/>
    <col min="22" max="22" width="3.42578125" style="133" hidden="1" customWidth="1" outlineLevel="1"/>
    <col min="23" max="23" width="17.140625" style="133" customWidth="1" collapsed="1"/>
    <col min="24" max="34" width="17.140625" style="133" customWidth="1"/>
    <col min="35" max="35" width="17.140625" style="158" customWidth="1"/>
    <col min="36" max="36" width="17.140625" style="133" customWidth="1"/>
    <col min="37" max="37" width="17.140625" style="133" customWidth="1" collapsed="1"/>
    <col min="38" max="48" width="17.140625" style="133" customWidth="1"/>
    <col min="49" max="49" width="17.140625" style="158" customWidth="1"/>
    <col min="50" max="16384" width="12.28515625" style="133"/>
  </cols>
  <sheetData>
    <row r="1" spans="2:49" ht="15.75" customHeight="1" x14ac:dyDescent="0.25"/>
    <row r="2" spans="2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2:49" ht="15.75" customHeight="1" thickBot="1" x14ac:dyDescent="0.3">
      <c r="B3" s="205" t="s">
        <v>379</v>
      </c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2:49" ht="15.75" customHeight="1" x14ac:dyDescent="0.25"/>
    <row r="5" spans="2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2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63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63">
        <f t="shared" ref="AW6" si="13">AV6+1</f>
        <v>13</v>
      </c>
    </row>
    <row r="7" spans="2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2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2"/>
      <c r="AD8" s="143"/>
      <c r="AE8" s="143"/>
      <c r="AF8" s="143"/>
      <c r="AG8" s="143"/>
      <c r="AH8" s="143"/>
      <c r="AI8" s="160"/>
      <c r="AJ8" s="142"/>
      <c r="AO8" s="142"/>
      <c r="AP8" s="143"/>
      <c r="AQ8" s="142"/>
      <c r="AR8" s="143"/>
      <c r="AS8" s="143"/>
      <c r="AT8" s="143"/>
      <c r="AU8" s="143"/>
      <c r="AV8" s="143"/>
      <c r="AW8" s="160"/>
    </row>
    <row r="9" spans="2:49" ht="15.75" customHeight="1" x14ac:dyDescent="0.25">
      <c r="C9" s="150" t="str">
        <f>F9</f>
        <v>Charges Salariales - Manager Molibety Center</v>
      </c>
      <c r="D9" s="143"/>
      <c r="E9" s="143"/>
      <c r="F9" s="150" t="str">
        <f>Listes!B54</f>
        <v>Charges Salariales - Manager Molibety Center</v>
      </c>
      <c r="G9" s="150" t="s">
        <v>348</v>
      </c>
      <c r="I9" s="151">
        <f>SUMIFS('Saisie Depenses'!$H$5:$H$3004,'Saisie Depenses'!$J$5:$J$3004,$F9, 'Saisie Depenses'!$E$5:$E$3004, "&gt;="&amp;EOMONTH(I$7,-1)+1, 'Saisie Depenses'!$E$5:$E$3004, "&lt;="&amp;EOMONTH(I$7,0))+SUMIFS('Saisie Depenses'!$H$5:$H$3004,'Saisie Depenses'!$J$5:$J$3004, $G9,'Saisie Depenses'!$E$5:$E$3004, "&gt;="&amp;EOMONTH(I$7,-1)+1, 'Saisie Depenses'!$E$5:$E$3004, "&lt;="&amp;EOMONTH(I$7,0))</f>
        <v>0</v>
      </c>
      <c r="J9" s="151">
        <f>SUMIFS('Saisie Depenses'!$H$5:$H$3004,'Saisie Depenses'!$J$5:$J$3004,$F9, 'Saisie Depenses'!$E$5:$E$3004, "&gt;="&amp;EOMONTH(J$7,-1)+1, 'Saisie Depenses'!$E$5:$E$3004, "&lt;="&amp;EOMONTH(J$7,0))+SUMIFS('Saisie Depenses'!$H$5:$H$3004,'Saisie Depenses'!$J$5:$J$3004, $G9,'Saisie Depenses'!$E$5:$E$3004, "&gt;="&amp;EOMONTH(J$7,-1)+1, 'Saisie Depenses'!$E$5:$E$3004, "&lt;="&amp;EOMONTH(J$7,0))</f>
        <v>0</v>
      </c>
      <c r="K9" s="151">
        <f>SUMIFS('Saisie Depenses'!$H$5:$H$3004,'Saisie Depenses'!$J$5:$J$3004,$F9, 'Saisie Depenses'!$E$5:$E$3004, "&gt;="&amp;EOMONTH(K$7,-1)+1, 'Saisie Depenses'!$E$5:$E$3004, "&lt;="&amp;EOMONTH(K$7,0))+SUMIFS('Saisie Depenses'!$H$5:$H$3004,'Saisie Depenses'!$J$5:$J$3004, $G9,'Saisie Depenses'!$E$5:$E$3004, "&gt;="&amp;EOMONTH(K$7,-1)+1, 'Saisie Depenses'!$E$5:$E$3004, "&lt;="&amp;EOMONTH(K$7,0))</f>
        <v>0</v>
      </c>
      <c r="L9" s="151">
        <f>SUMIFS('Saisie Depenses'!$H$5:$H$3004,'Saisie Depenses'!$J$5:$J$3004,$F9, 'Saisie Depenses'!$E$5:$E$3004, "&gt;="&amp;EOMONTH(L$7,-1)+1, 'Saisie Depenses'!$E$5:$E$3004, "&lt;="&amp;EOMONTH(L$7,0))+SUMIFS('Saisie Depenses'!$H$5:$H$3004,'Saisie Depenses'!$J$5:$J$3004, $G9,'Saisie Depenses'!$E$5:$E$3004, "&gt;="&amp;EOMONTH(L$7,-1)+1, 'Saisie Depenses'!$E$5:$E$3004, "&lt;="&amp;EOMONTH(L$7,0))</f>
        <v>0</v>
      </c>
      <c r="M9" s="151">
        <f>SUMIFS('Saisie Depenses'!$H$5:$H$3004,'Saisie Depenses'!$J$5:$J$3004,$F9, 'Saisie Depenses'!$E$5:$E$3004, "&gt;="&amp;EOMONTH(M$7,-1)+1, 'Saisie Depenses'!$E$5:$E$3004, "&lt;="&amp;EOMONTH(M$7,0))+SUMIFS('Saisie Depenses'!$H$5:$H$3004,'Saisie Depenses'!$J$5:$J$3004, $G9,'Saisie Depenses'!$E$5:$E$3004, "&gt;="&amp;EOMONTH(M$7,-1)+1, 'Saisie Depenses'!$E$5:$E$3004, "&lt;="&amp;EOMONTH(M$7,0))</f>
        <v>0</v>
      </c>
      <c r="N9" s="151">
        <f>SUMIFS('Saisie Depenses'!$H$5:$H$3004,'Saisie Depenses'!$J$5:$J$3004,$F9, 'Saisie Depenses'!$E$5:$E$3004, "&gt;="&amp;EOMONTH(N$7,-1)+1, 'Saisie Depenses'!$E$5:$E$3004, "&lt;="&amp;EOMONTH(N$7,0))+SUMIFS('Saisie Depenses'!$H$5:$H$3004,'Saisie Depenses'!$J$5:$J$3004, $G9,'Saisie Depenses'!$E$5:$E$3004, "&gt;="&amp;EOMONTH(N$7,-1)+1, 'Saisie Depenses'!$E$5:$E$3004, "&lt;="&amp;EOMONTH(N$7,0))</f>
        <v>0</v>
      </c>
      <c r="O9" s="151">
        <f>SUMIFS('Saisie Depenses'!$H$5:$H$3004,'Saisie Depenses'!$J$5:$J$3004,$F9, 'Saisie Depenses'!$E$5:$E$3004, "&gt;="&amp;EOMONTH(O$7,-1)+1, 'Saisie Depenses'!$E$5:$E$3004, "&lt;="&amp;EOMONTH(O$7,0))+SUMIFS('Saisie Depenses'!$H$5:$H$3004,'Saisie Depenses'!$J$5:$J$3004, $G9,'Saisie Depenses'!$E$5:$E$3004, "&gt;="&amp;EOMONTH(O$7,-1)+1, 'Saisie Depenses'!$E$5:$E$3004, "&lt;="&amp;EOMONTH(O$7,0))</f>
        <v>0</v>
      </c>
      <c r="P9" s="151">
        <f>SUMIFS('Saisie Depenses'!$H$5:$H$3004,'Saisie Depenses'!$J$5:$J$3004,$F9, 'Saisie Depenses'!$E$5:$E$3004, "&gt;="&amp;EOMONTH(P$7,-1)+1, 'Saisie Depenses'!$E$5:$E$3004, "&lt;="&amp;EOMONTH(P$7,0))+SUMIFS('Saisie Depenses'!$H$5:$H$3004,'Saisie Depenses'!$J$5:$J$3004, $G9,'Saisie Depenses'!$E$5:$E$3004, "&gt;="&amp;EOMONTH(P$7,-1)+1, 'Saisie Depenses'!$E$5:$E$3004, "&lt;="&amp;EOMONTH(P$7,0))</f>
        <v>0</v>
      </c>
      <c r="Q9" s="151">
        <f>SUMIFS('Saisie Depenses'!$H$5:$H$3004,'Saisie Depenses'!$J$5:$J$3004,$F9, 'Saisie Depenses'!$E$5:$E$3004, "&gt;="&amp;EOMONTH(Q$7,-1)+1, 'Saisie Depenses'!$E$5:$E$3004, "&lt;="&amp;EOMONTH(Q$7,0))+SUMIFS('Saisie Depenses'!$H$5:$H$3004,'Saisie Depenses'!$J$5:$J$3004, $G9,'Saisie Depenses'!$E$5:$E$3004, "&gt;="&amp;EOMONTH(Q$7,-1)+1, 'Saisie Depenses'!$E$5:$E$3004, "&lt;="&amp;EOMONTH(Q$7,0))</f>
        <v>0</v>
      </c>
      <c r="R9" s="151">
        <f>SUMIFS('Saisie Depenses'!$H$5:$H$3004,'Saisie Depenses'!$J$5:$J$3004,$F9, 'Saisie Depenses'!$E$5:$E$3004, "&gt;="&amp;EOMONTH(R$7,-1)+1, 'Saisie Depenses'!$E$5:$E$3004, "&lt;="&amp;EOMONTH(R$7,0))+SUMIFS('Saisie Depenses'!$H$5:$H$3004,'Saisie Depenses'!$J$5:$J$3004, $G9,'Saisie Depenses'!$E$5:$E$3004, "&gt;="&amp;EOMONTH(R$7,-1)+1, 'Saisie Depenses'!$E$5:$E$3004, "&lt;="&amp;EOMONTH(R$7,0))</f>
        <v>0</v>
      </c>
      <c r="S9" s="151">
        <f>SUMIFS('Saisie Depenses'!$H$5:$H$3004,'Saisie Depenses'!$J$5:$J$3004,$F9, 'Saisie Depenses'!$E$5:$E$3004, "&gt;="&amp;EOMONTH(S$7,-1)+1, 'Saisie Depenses'!$E$5:$E$3004, "&lt;="&amp;EOMONTH(S$7,0))+SUMIFS('Saisie Depenses'!$H$5:$H$3004,'Saisie Depenses'!$J$5:$J$3004, $G9,'Saisie Depenses'!$E$5:$E$3004, "&gt;="&amp;EOMONTH(S$7,-1)+1, 'Saisie Depenses'!$E$5:$E$3004, "&lt;="&amp;EOMONTH(S$7,0))</f>
        <v>0</v>
      </c>
      <c r="T9" s="151">
        <f>SUMIFS('Saisie Depenses'!$H$5:$H$3004,'Saisie Depenses'!$J$5:$J$3004,$F9, 'Saisie Depenses'!$E$5:$E$3004, "&gt;="&amp;EOMONTH(T$7,-1)+1, 'Saisie Depenses'!$E$5:$E$3004, "&lt;="&amp;EOMONTH(T$7,0))+SUMIFS('Saisie Depenses'!$H$5:$H$3004,'Saisie Depenses'!$J$5:$J$3004, $G9,'Saisie Depenses'!$E$5:$E$3004, "&gt;="&amp;EOMONTH(T$7,-1)+1, 'Saisie Depenses'!$E$5:$E$3004, "&lt;="&amp;EOMONTH(T$7,0))</f>
        <v>0</v>
      </c>
      <c r="U9" s="164">
        <f t="shared" ref="U9:U14" si="26">SUM(I9:T9)</f>
        <v>0</v>
      </c>
      <c r="W9" s="151">
        <f>SUMIFS('Saisie Depenses'!$H$5:$H$3004,'Saisie Depenses'!$J$5:$J$3004,$F9, 'Saisie Depenses'!$E$5:$E$3004, "&gt;="&amp;EOMONTH(W$7,-1)+1, 'Saisie Depenses'!$E$5:$E$3004, "&lt;="&amp;EOMONTH(W$7,0))+SUMIFS('Saisie Depenses'!$H$5:$H$3004,'Saisie Depenses'!$J$5:$J$3004, $G9,'Saisie Depenses'!$E$5:$E$3004, "&gt;="&amp;EOMONTH(W$7,-1)+1, 'Saisie Depenses'!$E$5:$E$3004, "&lt;="&amp;EOMONTH(W$7,0))</f>
        <v>0</v>
      </c>
      <c r="X9" s="151">
        <f>SUMIFS('Saisie Depenses'!$H$5:$H$3004,'Saisie Depenses'!$J$5:$J$3004,$F9, 'Saisie Depenses'!$E$5:$E$3004, "&gt;="&amp;EOMONTH(X$7,-1)+1, 'Saisie Depenses'!$E$5:$E$3004, "&lt;="&amp;EOMONTH(X$7,0))+SUMIFS('Saisie Depenses'!$H$5:$H$3004,'Saisie Depenses'!$J$5:$J$3004, $G9,'Saisie Depenses'!$E$5:$E$3004, "&gt;="&amp;EOMONTH(X$7,-1)+1, 'Saisie Depenses'!$E$5:$E$3004, "&lt;="&amp;EOMONTH(X$7,0))</f>
        <v>0</v>
      </c>
      <c r="Y9" s="151">
        <f>SUMIFS('Saisie Depenses'!$H$5:$H$3004,'Saisie Depenses'!$J$5:$J$3004,$F9, 'Saisie Depenses'!$E$5:$E$3004, "&gt;="&amp;EOMONTH(Y$7,-1)+1, 'Saisie Depenses'!$E$5:$E$3004, "&lt;="&amp;EOMONTH(Y$7,0))+SUMIFS('Saisie Depenses'!$H$5:$H$3004,'Saisie Depenses'!$J$5:$J$3004, $G9,'Saisie Depenses'!$E$5:$E$3004, "&gt;="&amp;EOMONTH(Y$7,-1)+1, 'Saisie Depenses'!$E$5:$E$3004, "&lt;="&amp;EOMONTH(Y$7,0))</f>
        <v>0</v>
      </c>
      <c r="Z9" s="151">
        <f>SUMIFS('Saisie Depenses'!$H$5:$H$3004,'Saisie Depenses'!$J$5:$J$3004,$F9, 'Saisie Depenses'!$E$5:$E$3004, "&gt;="&amp;EOMONTH(Z$7,-1)+1, 'Saisie Depenses'!$E$5:$E$3004, "&lt;="&amp;EOMONTH(Z$7,0))+SUMIFS('Saisie Depenses'!$H$5:$H$3004,'Saisie Depenses'!$J$5:$J$3004, $G9,'Saisie Depenses'!$E$5:$E$3004, "&gt;="&amp;EOMONTH(Z$7,-1)+1, 'Saisie Depenses'!$E$5:$E$3004, "&lt;="&amp;EOMONTH(Z$7,0))</f>
        <v>0</v>
      </c>
      <c r="AA9" s="151">
        <f>SUMIFS('Saisie Depenses'!$H$5:$H$3004,'Saisie Depenses'!$J$5:$J$3004,$F9, 'Saisie Depenses'!$E$5:$E$3004, "&gt;="&amp;EOMONTH(AA$7,-1)+1, 'Saisie Depenses'!$E$5:$E$3004, "&lt;="&amp;EOMONTH(AA$7,0))+SUMIFS('Saisie Depenses'!$H$5:$H$3004,'Saisie Depenses'!$J$5:$J$3004, $G9,'Saisie Depenses'!$E$5:$E$3004, "&gt;="&amp;EOMONTH(AA$7,-1)+1, 'Saisie Depenses'!$E$5:$E$3004, "&lt;="&amp;EOMONTH(AA$7,0))</f>
        <v>0</v>
      </c>
      <c r="AB9" s="151">
        <f>SUMIFS('Saisie Depenses'!$H$5:$H$3004,'Saisie Depenses'!$J$5:$J$3004,$F9, 'Saisie Depenses'!$E$5:$E$3004, "&gt;="&amp;EOMONTH(AB$7,-1)+1, 'Saisie Depenses'!$E$5:$E$3004, "&lt;="&amp;EOMONTH(AB$7,0))+SUMIFS('Saisie Depenses'!$H$5:$H$3004,'Saisie Depenses'!$J$5:$J$3004, $G9,'Saisie Depenses'!$E$5:$E$3004, "&gt;="&amp;EOMONTH(AB$7,-1)+1, 'Saisie Depenses'!$E$5:$E$3004, "&lt;="&amp;EOMONTH(AB$7,0))</f>
        <v>0</v>
      </c>
      <c r="AC9" s="151">
        <f>SUMIFS('Saisie Depenses'!$H$5:$H$3004,'Saisie Depenses'!$J$5:$J$3004,$F9, 'Saisie Depenses'!$E$5:$E$3004, "&gt;="&amp;EOMONTH(AC$7,-1)+1, 'Saisie Depenses'!$E$5:$E$3004, "&lt;="&amp;EOMONTH(AC$7,0))+SUMIFS('Saisie Depenses'!$H$5:$H$3004,'Saisie Depenses'!$J$5:$J$3004, $G9,'Saisie Depenses'!$E$5:$E$3004, "&gt;="&amp;EOMONTH(AC$7,-1)+1, 'Saisie Depenses'!$E$5:$E$3004, "&lt;="&amp;EOMONTH(AC$7,0))</f>
        <v>0</v>
      </c>
      <c r="AD9" s="151">
        <f>SUMIFS('Saisie Depenses'!$H$5:$H$3004,'Saisie Depenses'!$J$5:$J$3004,$F9, 'Saisie Depenses'!$E$5:$E$3004, "&gt;="&amp;EOMONTH(AD$7,-1)+1, 'Saisie Depenses'!$E$5:$E$3004, "&lt;="&amp;EOMONTH(AD$7,0))+SUMIFS('Saisie Depenses'!$H$5:$H$3004,'Saisie Depenses'!$J$5:$J$3004, $G9,'Saisie Depenses'!$E$5:$E$3004, "&gt;="&amp;EOMONTH(AD$7,-1)+1, 'Saisie Depenses'!$E$5:$E$3004, "&lt;="&amp;EOMONTH(AD$7,0))</f>
        <v>0</v>
      </c>
      <c r="AE9" s="151">
        <f>SUMIFS('Saisie Depenses'!$H$5:$H$3004,'Saisie Depenses'!$J$5:$J$3004,$F9, 'Saisie Depenses'!$E$5:$E$3004, "&gt;="&amp;EOMONTH(AE$7,-1)+1, 'Saisie Depenses'!$E$5:$E$3004, "&lt;="&amp;EOMONTH(AE$7,0))+SUMIFS('Saisie Depenses'!$H$5:$H$3004,'Saisie Depenses'!$J$5:$J$3004, $G9,'Saisie Depenses'!$E$5:$E$3004, "&gt;="&amp;EOMONTH(AE$7,-1)+1, 'Saisie Depenses'!$E$5:$E$3004, "&lt;="&amp;EOMONTH(AE$7,0))</f>
        <v>0</v>
      </c>
      <c r="AF9" s="151">
        <f>SUMIFS('Saisie Depenses'!$H$5:$H$3004,'Saisie Depenses'!$J$5:$J$3004,$F9, 'Saisie Depenses'!$E$5:$E$3004, "&gt;="&amp;EOMONTH(AF$7,-1)+1, 'Saisie Depenses'!$E$5:$E$3004, "&lt;="&amp;EOMONTH(AF$7,0))+SUMIFS('Saisie Depenses'!$H$5:$H$3004,'Saisie Depenses'!$J$5:$J$3004, $G9,'Saisie Depenses'!$E$5:$E$3004, "&gt;="&amp;EOMONTH(AF$7,-1)+1, 'Saisie Depenses'!$E$5:$E$3004, "&lt;="&amp;EOMONTH(AF$7,0))</f>
        <v>0</v>
      </c>
      <c r="AG9" s="151">
        <f>SUMIFS('Saisie Depenses'!$H$5:$H$3004,'Saisie Depenses'!$J$5:$J$3004,$F9, 'Saisie Depenses'!$E$5:$E$3004, "&gt;="&amp;EOMONTH(AG$7,-1)+1, 'Saisie Depenses'!$E$5:$E$3004, "&lt;="&amp;EOMONTH(AG$7,0))+SUMIFS('Saisie Depenses'!$H$5:$H$3004,'Saisie Depenses'!$J$5:$J$3004, $G9,'Saisie Depenses'!$E$5:$E$3004, "&gt;="&amp;EOMONTH(AG$7,-1)+1, 'Saisie Depenses'!$E$5:$E$3004, "&lt;="&amp;EOMONTH(AG$7,0))</f>
        <v>0</v>
      </c>
      <c r="AH9" s="151">
        <f>SUMIFS('Saisie Depenses'!$H$5:$H$3004,'Saisie Depenses'!$J$5:$J$3004,$F9, 'Saisie Depenses'!$E$5:$E$3004, "&gt;="&amp;EOMONTH(AH$7,-1)+1, 'Saisie Depenses'!$E$5:$E$3004, "&lt;="&amp;EOMONTH(AH$7,0))+SUMIFS('Saisie Depenses'!$H$5:$H$3004,'Saisie Depenses'!$J$5:$J$3004, $G9,'Saisie Depenses'!$E$5:$E$3004, "&gt;="&amp;EOMONTH(AH$7,-1)+1, 'Saisie Depenses'!$E$5:$E$3004, "&lt;="&amp;EOMONTH(AH$7,0))</f>
        <v>0</v>
      </c>
      <c r="AI9" s="164">
        <f t="shared" ref="AI9:AI12" si="27">SUM(W9:AH9)</f>
        <v>0</v>
      </c>
      <c r="AJ9" s="142"/>
      <c r="AK9" s="151">
        <f>SUMIFS('Saisie Depenses'!$H$5:$H$3004,'Saisie Depenses'!$J$5:$J$3004,$F9, 'Saisie Depenses'!$E$5:$E$3004, "&gt;="&amp;EOMONTH(AK$7,-1)+1, 'Saisie Depenses'!$E$5:$E$3004, "&lt;="&amp;EOMONTH(AK$7,0))+SUMIFS('Saisie Depenses'!$H$5:$H$3004,'Saisie Depenses'!$J$5:$J$3004, $G9,'Saisie Depenses'!$E$5:$E$3004, "&gt;="&amp;EOMONTH(AK$7,-1)+1, 'Saisie Depenses'!$E$5:$E$3004, "&lt;="&amp;EOMONTH(AK$7,0))</f>
        <v>0</v>
      </c>
      <c r="AL9" s="151">
        <f>SUMIFS('Saisie Depenses'!$H$5:$H$3004,'Saisie Depenses'!$J$5:$J$3004,$F9, 'Saisie Depenses'!$E$5:$E$3004, "&gt;="&amp;EOMONTH(AL$7,-1)+1, 'Saisie Depenses'!$E$5:$E$3004, "&lt;="&amp;EOMONTH(AL$7,0))+SUMIFS('Saisie Depenses'!$H$5:$H$3004,'Saisie Depenses'!$J$5:$J$3004, $G9,'Saisie Depenses'!$E$5:$E$3004, "&gt;="&amp;EOMONTH(AL$7,-1)+1, 'Saisie Depenses'!$E$5:$E$3004, "&lt;="&amp;EOMONTH(AL$7,0))</f>
        <v>0</v>
      </c>
      <c r="AM9" s="151">
        <f>SUMIFS('Saisie Depenses'!$H$5:$H$3004,'Saisie Depenses'!$J$5:$J$3004,$F9, 'Saisie Depenses'!$E$5:$E$3004, "&gt;="&amp;EOMONTH(AM$7,-1)+1, 'Saisie Depenses'!$E$5:$E$3004, "&lt;="&amp;EOMONTH(AM$7,0))+SUMIFS('Saisie Depenses'!$H$5:$H$3004,'Saisie Depenses'!$J$5:$J$3004, $G9,'Saisie Depenses'!$E$5:$E$3004, "&gt;="&amp;EOMONTH(AM$7,-1)+1, 'Saisie Depenses'!$E$5:$E$3004, "&lt;="&amp;EOMONTH(AM$7,0))</f>
        <v>0</v>
      </c>
      <c r="AN9" s="151">
        <f>SUMIFS('Saisie Depenses'!$H$5:$H$3004,'Saisie Depenses'!$J$5:$J$3004,$F9, 'Saisie Depenses'!$E$5:$E$3004, "&gt;="&amp;EOMONTH(AN$7,-1)+1, 'Saisie Depenses'!$E$5:$E$3004, "&lt;="&amp;EOMONTH(AN$7,0))+SUMIFS('Saisie Depenses'!$H$5:$H$3004,'Saisie Depenses'!$J$5:$J$3004, $G9,'Saisie Depenses'!$E$5:$E$3004, "&gt;="&amp;EOMONTH(AN$7,-1)+1, 'Saisie Depenses'!$E$5:$E$3004, "&lt;="&amp;EOMONTH(AN$7,0))</f>
        <v>0</v>
      </c>
      <c r="AO9" s="151">
        <f>SUMIFS('Saisie Depenses'!$H$5:$H$3004,'Saisie Depenses'!$J$5:$J$3004,$F9, 'Saisie Depenses'!$E$5:$E$3004, "&gt;="&amp;EOMONTH(AO$7,-1)+1, 'Saisie Depenses'!$E$5:$E$3004, "&lt;="&amp;EOMONTH(AO$7,0))+SUMIFS('Saisie Depenses'!$H$5:$H$3004,'Saisie Depenses'!$J$5:$J$3004, $G9,'Saisie Depenses'!$E$5:$E$3004, "&gt;="&amp;EOMONTH(AO$7,-1)+1, 'Saisie Depenses'!$E$5:$E$3004, "&lt;="&amp;EOMONTH(AO$7,0))</f>
        <v>0</v>
      </c>
      <c r="AP9" s="151">
        <f>SUMIFS('Saisie Depenses'!$H$5:$H$3004,'Saisie Depenses'!$J$5:$J$3004,$F9, 'Saisie Depenses'!$E$5:$E$3004, "&gt;="&amp;EOMONTH(AP$7,-1)+1, 'Saisie Depenses'!$E$5:$E$3004, "&lt;="&amp;EOMONTH(AP$7,0))+SUMIFS('Saisie Depenses'!$H$5:$H$3004,'Saisie Depenses'!$J$5:$J$3004, $G9,'Saisie Depenses'!$E$5:$E$3004, "&gt;="&amp;EOMONTH(AP$7,-1)+1, 'Saisie Depenses'!$E$5:$E$3004, "&lt;="&amp;EOMONTH(AP$7,0))</f>
        <v>0</v>
      </c>
      <c r="AQ9" s="151">
        <f>SUMIFS('Saisie Depenses'!$H$5:$H$3004,'Saisie Depenses'!$J$5:$J$3004,$F9, 'Saisie Depenses'!$E$5:$E$3004, "&gt;="&amp;EOMONTH(AQ$7,-1)+1, 'Saisie Depenses'!$E$5:$E$3004, "&lt;="&amp;EOMONTH(AQ$7,0))+SUMIFS('Saisie Depenses'!$H$5:$H$3004,'Saisie Depenses'!$J$5:$J$3004, $G9,'Saisie Depenses'!$E$5:$E$3004, "&gt;="&amp;EOMONTH(AQ$7,-1)+1, 'Saisie Depenses'!$E$5:$E$3004, "&lt;="&amp;EOMONTH(AQ$7,0))</f>
        <v>0</v>
      </c>
      <c r="AR9" s="151">
        <f>SUMIFS('Saisie Depenses'!$H$5:$H$3004,'Saisie Depenses'!$J$5:$J$3004,$F9, 'Saisie Depenses'!$E$5:$E$3004, "&gt;="&amp;EOMONTH(AR$7,-1)+1, 'Saisie Depenses'!$E$5:$E$3004, "&lt;="&amp;EOMONTH(AR$7,0))+SUMIFS('Saisie Depenses'!$H$5:$H$3004,'Saisie Depenses'!$J$5:$J$3004, $G9,'Saisie Depenses'!$E$5:$E$3004, "&gt;="&amp;EOMONTH(AR$7,-1)+1, 'Saisie Depenses'!$E$5:$E$3004, "&lt;="&amp;EOMONTH(AR$7,0))</f>
        <v>0</v>
      </c>
      <c r="AS9" s="151">
        <f>SUMIFS('Saisie Depenses'!$H$5:$H$3004,'Saisie Depenses'!$J$5:$J$3004,$F9, 'Saisie Depenses'!$E$5:$E$3004, "&gt;="&amp;EOMONTH(AS$7,-1)+1, 'Saisie Depenses'!$E$5:$E$3004, "&lt;="&amp;EOMONTH(AS$7,0))+SUMIFS('Saisie Depenses'!$H$5:$H$3004,'Saisie Depenses'!$J$5:$J$3004, $G9,'Saisie Depenses'!$E$5:$E$3004, "&gt;="&amp;EOMONTH(AS$7,-1)+1, 'Saisie Depenses'!$E$5:$E$3004, "&lt;="&amp;EOMONTH(AS$7,0))</f>
        <v>0</v>
      </c>
      <c r="AT9" s="151">
        <f>SUMIFS('Saisie Depenses'!$H$5:$H$3004,'Saisie Depenses'!$J$5:$J$3004,$F9, 'Saisie Depenses'!$E$5:$E$3004, "&gt;="&amp;EOMONTH(AT$7,-1)+1, 'Saisie Depenses'!$E$5:$E$3004, "&lt;="&amp;EOMONTH(AT$7,0))+SUMIFS('Saisie Depenses'!$H$5:$H$3004,'Saisie Depenses'!$J$5:$J$3004, $G9,'Saisie Depenses'!$E$5:$E$3004, "&gt;="&amp;EOMONTH(AT$7,-1)+1, 'Saisie Depenses'!$E$5:$E$3004, "&lt;="&amp;EOMONTH(AT$7,0))</f>
        <v>0</v>
      </c>
      <c r="AU9" s="151">
        <f>SUMIFS('Saisie Depenses'!$H$5:$H$3004,'Saisie Depenses'!$J$5:$J$3004,$F9, 'Saisie Depenses'!$E$5:$E$3004, "&gt;="&amp;EOMONTH(AU$7,-1)+1, 'Saisie Depenses'!$E$5:$E$3004, "&lt;="&amp;EOMONTH(AU$7,0))+SUMIFS('Saisie Depenses'!$H$5:$H$3004,'Saisie Depenses'!$J$5:$J$3004, $G9,'Saisie Depenses'!$E$5:$E$3004, "&gt;="&amp;EOMONTH(AU$7,-1)+1, 'Saisie Depenses'!$E$5:$E$3004, "&lt;="&amp;EOMONTH(AU$7,0))</f>
        <v>0</v>
      </c>
      <c r="AV9" s="151">
        <f>SUMIFS('Saisie Depenses'!$H$5:$H$3004,'Saisie Depenses'!$J$5:$J$3004,$F9, 'Saisie Depenses'!$E$5:$E$3004, "&gt;="&amp;EOMONTH(AV$7,-1)+1, 'Saisie Depenses'!$E$5:$E$3004, "&lt;="&amp;EOMONTH(AV$7,0))+SUMIFS('Saisie Depenses'!$H$5:$H$3004,'Saisie Depenses'!$J$5:$J$3004, $G9,'Saisie Depenses'!$E$5:$E$3004, "&gt;="&amp;EOMONTH(AV$7,-1)+1, 'Saisie Depenses'!$E$5:$E$3004, "&lt;="&amp;EOMONTH(AV$7,0))</f>
        <v>0</v>
      </c>
      <c r="AW9" s="164">
        <f t="shared" ref="AW9" si="28">SUM(AK9:AV9)</f>
        <v>0</v>
      </c>
    </row>
    <row r="10" spans="2:49" ht="15.75" customHeight="1" x14ac:dyDescent="0.25">
      <c r="C10" s="150" t="str">
        <f t="shared" ref="C10:C31" si="29">F10</f>
        <v>Charges Salariales - staff suites-apparts</v>
      </c>
      <c r="D10" s="143"/>
      <c r="E10" s="143"/>
      <c r="F10" s="150" t="str">
        <f>Listes!B55</f>
        <v>Charges Salariales - staff suites-apparts</v>
      </c>
      <c r="G10" s="133" t="str">
        <f>Listes!B69</f>
        <v>Salaires</v>
      </c>
      <c r="I10" s="151">
        <f>SUMIFS('Saisie Depenses'!$H$5:$H$3004,'Saisie Depenses'!$J$5:$J$3004,$F10, 'Saisie Depenses'!$E$5:$E$3004, "&gt;="&amp;EOMONTH(I$7,-1)+1, 'Saisie Depenses'!$E$5:$E$3004, "&lt;="&amp;EOMONTH(I$7,0))+SUMIFS('Saisie Depenses'!$H$5:$H$3004,'Saisie Depenses'!$J$5:$J$3004, $G10,'Saisie Depenses'!$E$5:$E$3004, "&gt;="&amp;EOMONTH(I$7,-1)+1, 'Saisie Depenses'!$E$5:$E$3004, "&lt;="&amp;EOMONTH(I$7,0))</f>
        <v>0</v>
      </c>
      <c r="J10" s="151">
        <f>SUMIFS('Saisie Depenses'!$H$5:$H$3004,'Saisie Depenses'!$J$5:$J$3004,$F10, 'Saisie Depenses'!$E$5:$E$3004, "&gt;="&amp;EOMONTH(J$7,-1)+1, 'Saisie Depenses'!$E$5:$E$3004, "&lt;="&amp;EOMONTH(J$7,0))+SUMIFS('Saisie Depenses'!$H$5:$H$3004,'Saisie Depenses'!$J$5:$J$3004, $G10,'Saisie Depenses'!$E$5:$E$3004, "&gt;="&amp;EOMONTH(J$7,-1)+1, 'Saisie Depenses'!$E$5:$E$3004, "&lt;="&amp;EOMONTH(J$7,0))</f>
        <v>0</v>
      </c>
      <c r="K10" s="151">
        <f>SUMIFS('Saisie Depenses'!$H$5:$H$3004,'Saisie Depenses'!$J$5:$J$3004,$F10, 'Saisie Depenses'!$E$5:$E$3004, "&gt;="&amp;EOMONTH(K$7,-1)+1, 'Saisie Depenses'!$E$5:$E$3004, "&lt;="&amp;EOMONTH(K$7,0))+SUMIFS('Saisie Depenses'!$H$5:$H$3004,'Saisie Depenses'!$J$5:$J$3004, $G10,'Saisie Depenses'!$E$5:$E$3004, "&gt;="&amp;EOMONTH(K$7,-1)+1, 'Saisie Depenses'!$E$5:$E$3004, "&lt;="&amp;EOMONTH(K$7,0))</f>
        <v>0</v>
      </c>
      <c r="L10" s="151">
        <f>SUMIFS('Saisie Depenses'!$H$5:$H$3004,'Saisie Depenses'!$J$5:$J$3004,$F10, 'Saisie Depenses'!$E$5:$E$3004, "&gt;="&amp;EOMONTH(L$7,-1)+1, 'Saisie Depenses'!$E$5:$E$3004, "&lt;="&amp;EOMONTH(L$7,0))+SUMIFS('Saisie Depenses'!$H$5:$H$3004,'Saisie Depenses'!$J$5:$J$3004, $G10,'Saisie Depenses'!$E$5:$E$3004, "&gt;="&amp;EOMONTH(L$7,-1)+1, 'Saisie Depenses'!$E$5:$E$3004, "&lt;="&amp;EOMONTH(L$7,0))</f>
        <v>0</v>
      </c>
      <c r="M10" s="151">
        <f>SUMIFS('Saisie Depenses'!$H$5:$H$3004,'Saisie Depenses'!$J$5:$J$3004,$F10, 'Saisie Depenses'!$E$5:$E$3004, "&gt;="&amp;EOMONTH(M$7,-1)+1, 'Saisie Depenses'!$E$5:$E$3004, "&lt;="&amp;EOMONTH(M$7,0))+SUMIFS('Saisie Depenses'!$H$5:$H$3004,'Saisie Depenses'!$J$5:$J$3004, $G10,'Saisie Depenses'!$E$5:$E$3004, "&gt;="&amp;EOMONTH(M$7,-1)+1, 'Saisie Depenses'!$E$5:$E$3004, "&lt;="&amp;EOMONTH(M$7,0))</f>
        <v>0</v>
      </c>
      <c r="N10" s="151">
        <f>SUMIFS('Saisie Depenses'!$H$5:$H$3004,'Saisie Depenses'!$J$5:$J$3004,$F10, 'Saisie Depenses'!$E$5:$E$3004, "&gt;="&amp;EOMONTH(N$7,-1)+1, 'Saisie Depenses'!$E$5:$E$3004, "&lt;="&amp;EOMONTH(N$7,0))+SUMIFS('Saisie Depenses'!$H$5:$H$3004,'Saisie Depenses'!$J$5:$J$3004, $G10,'Saisie Depenses'!$E$5:$E$3004, "&gt;="&amp;EOMONTH(N$7,-1)+1, 'Saisie Depenses'!$E$5:$E$3004, "&lt;="&amp;EOMONTH(N$7,0))</f>
        <v>0</v>
      </c>
      <c r="O10" s="151">
        <f>SUMIFS('Saisie Depenses'!$H$5:$H$3004,'Saisie Depenses'!$J$5:$J$3004,$F10, 'Saisie Depenses'!$E$5:$E$3004, "&gt;="&amp;EOMONTH(O$7,-1)+1, 'Saisie Depenses'!$E$5:$E$3004, "&lt;="&amp;EOMONTH(O$7,0))+SUMIFS('Saisie Depenses'!$H$5:$H$3004,'Saisie Depenses'!$J$5:$J$3004, $G10,'Saisie Depenses'!$E$5:$E$3004, "&gt;="&amp;EOMONTH(O$7,-1)+1, 'Saisie Depenses'!$E$5:$E$3004, "&lt;="&amp;EOMONTH(O$7,0))</f>
        <v>0</v>
      </c>
      <c r="P10" s="151">
        <f>SUMIFS('Saisie Depenses'!$H$5:$H$3004,'Saisie Depenses'!$J$5:$J$3004,$F10, 'Saisie Depenses'!$E$5:$E$3004, "&gt;="&amp;EOMONTH(P$7,-1)+1, 'Saisie Depenses'!$E$5:$E$3004, "&lt;="&amp;EOMONTH(P$7,0))+SUMIFS('Saisie Depenses'!$H$5:$H$3004,'Saisie Depenses'!$J$5:$J$3004, $G10,'Saisie Depenses'!$E$5:$E$3004, "&gt;="&amp;EOMONTH(P$7,-1)+1, 'Saisie Depenses'!$E$5:$E$3004, "&lt;="&amp;EOMONTH(P$7,0))</f>
        <v>1468212</v>
      </c>
      <c r="Q10" s="151">
        <f>SUMIFS('Saisie Depenses'!$H$5:$H$3004,'Saisie Depenses'!$J$5:$J$3004,$F10, 'Saisie Depenses'!$E$5:$E$3004, "&gt;="&amp;EOMONTH(Q$7,-1)+1, 'Saisie Depenses'!$E$5:$E$3004, "&lt;="&amp;EOMONTH(Q$7,0))+SUMIFS('Saisie Depenses'!$H$5:$H$3004,'Saisie Depenses'!$J$5:$J$3004, $G10,'Saisie Depenses'!$E$5:$E$3004, "&gt;="&amp;EOMONTH(Q$7,-1)+1, 'Saisie Depenses'!$E$5:$E$3004, "&lt;="&amp;EOMONTH(Q$7,0))</f>
        <v>46000</v>
      </c>
      <c r="R10" s="151">
        <f>SUMIFS('Saisie Depenses'!$H$5:$H$3004,'Saisie Depenses'!$J$5:$J$3004,$F10, 'Saisie Depenses'!$E$5:$E$3004, "&gt;="&amp;EOMONTH(R$7,-1)+1, 'Saisie Depenses'!$E$5:$E$3004, "&lt;="&amp;EOMONTH(R$7,0))+SUMIFS('Saisie Depenses'!$H$5:$H$3004,'Saisie Depenses'!$J$5:$J$3004, $G10,'Saisie Depenses'!$E$5:$E$3004, "&gt;="&amp;EOMONTH(R$7,-1)+1, 'Saisie Depenses'!$E$5:$E$3004, "&lt;="&amp;EOMONTH(R$7,0))</f>
        <v>1279856</v>
      </c>
      <c r="S10" s="151">
        <f>SUMIFS('Saisie Depenses'!$H$5:$H$3004,'Saisie Depenses'!$J$5:$J$3004,$F10, 'Saisie Depenses'!$E$5:$E$3004, "&gt;="&amp;EOMONTH(S$7,-1)+1, 'Saisie Depenses'!$E$5:$E$3004, "&lt;="&amp;EOMONTH(S$7,0))+SUMIFS('Saisie Depenses'!$H$5:$H$3004,'Saisie Depenses'!$J$5:$J$3004, $G10,'Saisie Depenses'!$E$5:$E$3004, "&gt;="&amp;EOMONTH(S$7,-1)+1, 'Saisie Depenses'!$E$5:$E$3004, "&lt;="&amp;EOMONTH(S$7,0))</f>
        <v>563500</v>
      </c>
      <c r="T10" s="151">
        <f>SUMIFS('Saisie Depenses'!$H$5:$H$3004,'Saisie Depenses'!$J$5:$J$3004,$F10, 'Saisie Depenses'!$E$5:$E$3004, "&gt;="&amp;EOMONTH(T$7,-1)+1, 'Saisie Depenses'!$E$5:$E$3004, "&lt;="&amp;EOMONTH(T$7,0))+SUMIFS('Saisie Depenses'!$H$5:$H$3004,'Saisie Depenses'!$J$5:$J$3004, $G10,'Saisie Depenses'!$E$5:$E$3004, "&gt;="&amp;EOMONTH(T$7,-1)+1, 'Saisie Depenses'!$E$5:$E$3004, "&lt;="&amp;EOMONTH(T$7,0))</f>
        <v>45000</v>
      </c>
      <c r="U10" s="164">
        <f t="shared" si="26"/>
        <v>3402568</v>
      </c>
      <c r="W10" s="151">
        <f>SUMIFS('Saisie Depenses'!$H$5:$H$3004,'Saisie Depenses'!$J$5:$J$3004,$F10, 'Saisie Depenses'!$E$5:$E$3004, "&gt;="&amp;EOMONTH(W$7,-1)+1, 'Saisie Depenses'!$E$5:$E$3004, "&lt;="&amp;EOMONTH(W$7,0))+SUMIFS('Saisie Depenses'!$H$5:$H$3004,'Saisie Depenses'!$J$5:$J$3004, $G10,'Saisie Depenses'!$E$5:$E$3004, "&gt;="&amp;EOMONTH(W$7,-1)+1, 'Saisie Depenses'!$E$5:$E$3004, "&lt;="&amp;EOMONTH(W$7,0))</f>
        <v>0</v>
      </c>
      <c r="X10" s="151">
        <f>SUMIFS('Saisie Depenses'!$H$5:$H$3004,'Saisie Depenses'!$J$5:$J$3004,$F10, 'Saisie Depenses'!$E$5:$E$3004, "&gt;="&amp;EOMONTH(X$7,-1)+1, 'Saisie Depenses'!$E$5:$E$3004, "&lt;="&amp;EOMONTH(X$7,0))+SUMIFS('Saisie Depenses'!$H$5:$H$3004,'Saisie Depenses'!$J$5:$J$3004, $G10,'Saisie Depenses'!$E$5:$E$3004, "&gt;="&amp;EOMONTH(X$7,-1)+1, 'Saisie Depenses'!$E$5:$E$3004, "&lt;="&amp;EOMONTH(X$7,0))</f>
        <v>1030500</v>
      </c>
      <c r="Y10" s="151">
        <f>SUMIFS('Saisie Depenses'!$H$5:$H$3004,'Saisie Depenses'!$J$5:$J$3004,$F10, 'Saisie Depenses'!$E$5:$E$3004, "&gt;="&amp;EOMONTH(Y$7,-1)+1, 'Saisie Depenses'!$E$5:$E$3004, "&lt;="&amp;EOMONTH(Y$7,0))+SUMIFS('Saisie Depenses'!$H$5:$H$3004,'Saisie Depenses'!$J$5:$J$3004, $G10,'Saisie Depenses'!$E$5:$E$3004, "&gt;="&amp;EOMONTH(Y$7,-1)+1, 'Saisie Depenses'!$E$5:$E$3004, "&lt;="&amp;EOMONTH(Y$7,0))</f>
        <v>595000</v>
      </c>
      <c r="Z10" s="151">
        <f>SUMIFS('Saisie Depenses'!$H$5:$H$3004,'Saisie Depenses'!$J$5:$J$3004,$F10, 'Saisie Depenses'!$E$5:$E$3004, "&gt;="&amp;EOMONTH(Z$7,-1)+1, 'Saisie Depenses'!$E$5:$E$3004, "&lt;="&amp;EOMONTH(Z$7,0))+SUMIFS('Saisie Depenses'!$H$5:$H$3004,'Saisie Depenses'!$J$5:$J$3004, $G10,'Saisie Depenses'!$E$5:$E$3004, "&gt;="&amp;EOMONTH(Z$7,-1)+1, 'Saisie Depenses'!$E$5:$E$3004, "&lt;="&amp;EOMONTH(Z$7,0))</f>
        <v>595000</v>
      </c>
      <c r="AA10" s="151">
        <f>SUMIFS('Saisie Depenses'!$H$5:$H$3004,'Saisie Depenses'!$J$5:$J$3004,$F10, 'Saisie Depenses'!$E$5:$E$3004, "&gt;="&amp;EOMONTH(AA$7,-1)+1, 'Saisie Depenses'!$E$5:$E$3004, "&lt;="&amp;EOMONTH(AA$7,0))+SUMIFS('Saisie Depenses'!$H$5:$H$3004,'Saisie Depenses'!$J$5:$J$3004, $G10,'Saisie Depenses'!$E$5:$E$3004, "&gt;="&amp;EOMONTH(AA$7,-1)+1, 'Saisie Depenses'!$E$5:$E$3004, "&lt;="&amp;EOMONTH(AA$7,0))</f>
        <v>0</v>
      </c>
      <c r="AB10" s="151">
        <f>SUMIFS('Saisie Depenses'!$H$5:$H$3004,'Saisie Depenses'!$J$5:$J$3004,$F10, 'Saisie Depenses'!$E$5:$E$3004, "&gt;="&amp;EOMONTH(AB$7,-1)+1, 'Saisie Depenses'!$E$5:$E$3004, "&lt;="&amp;EOMONTH(AB$7,0))+SUMIFS('Saisie Depenses'!$H$5:$H$3004,'Saisie Depenses'!$J$5:$J$3004, $G10,'Saisie Depenses'!$E$5:$E$3004, "&gt;="&amp;EOMONTH(AB$7,-1)+1, 'Saisie Depenses'!$E$5:$E$3004, "&lt;="&amp;EOMONTH(AB$7,0))</f>
        <v>595000</v>
      </c>
      <c r="AC10" s="151">
        <f>SUMIFS('Saisie Depenses'!$H$5:$H$3004,'Saisie Depenses'!$J$5:$J$3004,$F10, 'Saisie Depenses'!$E$5:$E$3004, "&gt;="&amp;EOMONTH(AC$7,-1)+1, 'Saisie Depenses'!$E$5:$E$3004, "&lt;="&amp;EOMONTH(AC$7,0))+SUMIFS('Saisie Depenses'!$H$5:$H$3004,'Saisie Depenses'!$J$5:$J$3004, $G10,'Saisie Depenses'!$E$5:$E$3004, "&gt;="&amp;EOMONTH(AC$7,-1)+1, 'Saisie Depenses'!$E$5:$E$3004, "&lt;="&amp;EOMONTH(AC$7,0))</f>
        <v>530000</v>
      </c>
      <c r="AD10" s="151">
        <f>SUMIFS('Saisie Depenses'!$H$5:$H$3004,'Saisie Depenses'!$J$5:$J$3004,$F10, 'Saisie Depenses'!$E$5:$E$3004, "&gt;="&amp;EOMONTH(AD$7,-1)+1, 'Saisie Depenses'!$E$5:$E$3004, "&lt;="&amp;EOMONTH(AD$7,0))+SUMIFS('Saisie Depenses'!$H$5:$H$3004,'Saisie Depenses'!$J$5:$J$3004, $G10,'Saisie Depenses'!$E$5:$E$3004, "&gt;="&amp;EOMONTH(AD$7,-1)+1, 'Saisie Depenses'!$E$5:$E$3004, "&lt;="&amp;EOMONTH(AD$7,0))</f>
        <v>590000</v>
      </c>
      <c r="AE10" s="151">
        <f>SUMIFS('Saisie Depenses'!$H$5:$H$3004,'Saisie Depenses'!$J$5:$J$3004,$F10, 'Saisie Depenses'!$E$5:$E$3004, "&gt;="&amp;EOMONTH(AE$7,-1)+1, 'Saisie Depenses'!$E$5:$E$3004, "&lt;="&amp;EOMONTH(AE$7,0))+SUMIFS('Saisie Depenses'!$H$5:$H$3004,'Saisie Depenses'!$J$5:$J$3004, $G10,'Saisie Depenses'!$E$5:$E$3004, "&gt;="&amp;EOMONTH(AE$7,-1)+1, 'Saisie Depenses'!$E$5:$E$3004, "&lt;="&amp;EOMONTH(AE$7,0))</f>
        <v>590000</v>
      </c>
      <c r="AF10" s="151">
        <f>SUMIFS('Saisie Depenses'!$H$5:$H$3004,'Saisie Depenses'!$J$5:$J$3004,$F10, 'Saisie Depenses'!$E$5:$E$3004, "&gt;="&amp;EOMONTH(AF$7,-1)+1, 'Saisie Depenses'!$E$5:$E$3004, "&lt;="&amp;EOMONTH(AF$7,0))+SUMIFS('Saisie Depenses'!$H$5:$H$3004,'Saisie Depenses'!$J$5:$J$3004, $G10,'Saisie Depenses'!$E$5:$E$3004, "&gt;="&amp;EOMONTH(AF$7,-1)+1, 'Saisie Depenses'!$E$5:$E$3004, "&lt;="&amp;EOMONTH(AF$7,0))</f>
        <v>100000</v>
      </c>
      <c r="AG10" s="151">
        <f>SUMIFS('Saisie Depenses'!$H$5:$H$3004,'Saisie Depenses'!$J$5:$J$3004,$F10, 'Saisie Depenses'!$E$5:$E$3004, "&gt;="&amp;EOMONTH(AG$7,-1)+1, 'Saisie Depenses'!$E$5:$E$3004, "&lt;="&amp;EOMONTH(AG$7,0))+SUMIFS('Saisie Depenses'!$H$5:$H$3004,'Saisie Depenses'!$J$5:$J$3004, $G10,'Saisie Depenses'!$E$5:$E$3004, "&gt;="&amp;EOMONTH(AG$7,-1)+1, 'Saisie Depenses'!$E$5:$E$3004, "&lt;="&amp;EOMONTH(AG$7,0))</f>
        <v>240000</v>
      </c>
      <c r="AH10" s="151">
        <f>SUMIFS('Saisie Depenses'!$H$5:$H$3004,'Saisie Depenses'!$J$5:$J$3004,$F10, 'Saisie Depenses'!$E$5:$E$3004, "&gt;="&amp;EOMONTH(AH$7,-1)+1, 'Saisie Depenses'!$E$5:$E$3004, "&lt;="&amp;EOMONTH(AH$7,0))+SUMIFS('Saisie Depenses'!$H$5:$H$3004,'Saisie Depenses'!$J$5:$J$3004, $G10,'Saisie Depenses'!$E$5:$E$3004, "&gt;="&amp;EOMONTH(AH$7,-1)+1, 'Saisie Depenses'!$E$5:$E$3004, "&lt;="&amp;EOMONTH(AH$7,0))</f>
        <v>589000</v>
      </c>
      <c r="AI10" s="164">
        <f>SUM(W10:AH10)</f>
        <v>5454500</v>
      </c>
      <c r="AJ10" s="142"/>
      <c r="AK10" s="151">
        <f>SUMIFS('Saisie Depenses'!$H$5:$H$3004,'Saisie Depenses'!$J$5:$J$3004,$F10, 'Saisie Depenses'!$E$5:$E$3004, "&gt;="&amp;EOMONTH(AK$7,-1)+1, 'Saisie Depenses'!$E$5:$E$3004, "&lt;="&amp;EOMONTH(AK$7,0))+SUMIFS('Saisie Depenses'!$H$5:$H$3004,'Saisie Depenses'!$J$5:$J$3004, $G10,'Saisie Depenses'!$E$5:$E$3004, "&gt;="&amp;EOMONTH(AK$7,-1)+1, 'Saisie Depenses'!$E$5:$E$3004, "&lt;="&amp;EOMONTH(AK$7,0))</f>
        <v>0</v>
      </c>
      <c r="AL10" s="151">
        <f>SUMIFS('Saisie Depenses'!$H$5:$H$3004,'Saisie Depenses'!$J$5:$J$3004,$F10, 'Saisie Depenses'!$E$5:$E$3004, "&gt;="&amp;EOMONTH(AL$7,-1)+1, 'Saisie Depenses'!$E$5:$E$3004, "&lt;="&amp;EOMONTH(AL$7,0))+SUMIFS('Saisie Depenses'!$H$5:$H$3004,'Saisie Depenses'!$J$5:$J$3004, $G10,'Saisie Depenses'!$E$5:$E$3004, "&gt;="&amp;EOMONTH(AL$7,-1)+1, 'Saisie Depenses'!$E$5:$E$3004, "&lt;="&amp;EOMONTH(AL$7,0))</f>
        <v>550000</v>
      </c>
      <c r="AM10" s="151">
        <f>SUMIFS('Saisie Depenses'!$H$5:$H$3004,'Saisie Depenses'!$J$5:$J$3004,$F10, 'Saisie Depenses'!$E$5:$E$3004, "&gt;="&amp;EOMONTH(AM$7,-1)+1, 'Saisie Depenses'!$E$5:$E$3004, "&lt;="&amp;EOMONTH(AM$7,0))+SUMIFS('Saisie Depenses'!$H$5:$H$3004,'Saisie Depenses'!$J$5:$J$3004, $G10,'Saisie Depenses'!$E$5:$E$3004, "&gt;="&amp;EOMONTH(AM$7,-1)+1, 'Saisie Depenses'!$E$5:$E$3004, "&lt;="&amp;EOMONTH(AM$7,0))</f>
        <v>0</v>
      </c>
      <c r="AN10" s="151">
        <f>SUMIFS('Saisie Depenses'!$H$5:$H$3004,'Saisie Depenses'!$J$5:$J$3004,$F10, 'Saisie Depenses'!$E$5:$E$3004, "&gt;="&amp;EOMONTH(AN$7,-1)+1, 'Saisie Depenses'!$E$5:$E$3004, "&lt;="&amp;EOMONTH(AN$7,0))+SUMIFS('Saisie Depenses'!$H$5:$H$3004,'Saisie Depenses'!$J$5:$J$3004, $G10,'Saisie Depenses'!$E$5:$E$3004, "&gt;="&amp;EOMONTH(AN$7,-1)+1, 'Saisie Depenses'!$E$5:$E$3004, "&lt;="&amp;EOMONTH(AN$7,0))</f>
        <v>240000</v>
      </c>
      <c r="AO10" s="151">
        <f>SUMIFS('Saisie Depenses'!$H$5:$H$3004,'Saisie Depenses'!$J$5:$J$3004,$F10, 'Saisie Depenses'!$E$5:$E$3004, "&gt;="&amp;EOMONTH(AO$7,-1)+1, 'Saisie Depenses'!$E$5:$E$3004, "&lt;="&amp;EOMONTH(AO$7,0))+SUMIFS('Saisie Depenses'!$H$5:$H$3004,'Saisie Depenses'!$J$5:$J$3004, $G10,'Saisie Depenses'!$E$5:$E$3004, "&gt;="&amp;EOMONTH(AO$7,-1)+1, 'Saisie Depenses'!$E$5:$E$3004, "&lt;="&amp;EOMONTH(AO$7,0))</f>
        <v>0</v>
      </c>
      <c r="AP10" s="151">
        <f>SUMIFS('Saisie Depenses'!$H$5:$H$3004,'Saisie Depenses'!$J$5:$J$3004,$F10, 'Saisie Depenses'!$E$5:$E$3004, "&gt;="&amp;EOMONTH(AP$7,-1)+1, 'Saisie Depenses'!$E$5:$E$3004, "&lt;="&amp;EOMONTH(AP$7,0))+SUMIFS('Saisie Depenses'!$H$5:$H$3004,'Saisie Depenses'!$J$5:$J$3004, $G10,'Saisie Depenses'!$E$5:$E$3004, "&gt;="&amp;EOMONTH(AP$7,-1)+1, 'Saisie Depenses'!$E$5:$E$3004, "&lt;="&amp;EOMONTH(AP$7,0))</f>
        <v>0</v>
      </c>
      <c r="AQ10" s="151">
        <f>SUMIFS('Saisie Depenses'!$H$5:$H$3004,'Saisie Depenses'!$J$5:$J$3004,$F10, 'Saisie Depenses'!$E$5:$E$3004, "&gt;="&amp;EOMONTH(AQ$7,-1)+1, 'Saisie Depenses'!$E$5:$E$3004, "&lt;="&amp;EOMONTH(AQ$7,0))+SUMIFS('Saisie Depenses'!$H$5:$H$3004,'Saisie Depenses'!$J$5:$J$3004, $G10,'Saisie Depenses'!$E$5:$E$3004, "&gt;="&amp;EOMONTH(AQ$7,-1)+1, 'Saisie Depenses'!$E$5:$E$3004, "&lt;="&amp;EOMONTH(AQ$7,0))</f>
        <v>0</v>
      </c>
      <c r="AR10" s="151">
        <f>SUMIFS('Saisie Depenses'!$H$5:$H$3004,'Saisie Depenses'!$J$5:$J$3004,$F10, 'Saisie Depenses'!$E$5:$E$3004, "&gt;="&amp;EOMONTH(AR$7,-1)+1, 'Saisie Depenses'!$E$5:$E$3004, "&lt;="&amp;EOMONTH(AR$7,0))+SUMIFS('Saisie Depenses'!$H$5:$H$3004,'Saisie Depenses'!$J$5:$J$3004, $G10,'Saisie Depenses'!$E$5:$E$3004, "&gt;="&amp;EOMONTH(AR$7,-1)+1, 'Saisie Depenses'!$E$5:$E$3004, "&lt;="&amp;EOMONTH(AR$7,0))</f>
        <v>0</v>
      </c>
      <c r="AS10" s="151">
        <f>SUMIFS('Saisie Depenses'!$H$5:$H$3004,'Saisie Depenses'!$J$5:$J$3004,$F10, 'Saisie Depenses'!$E$5:$E$3004, "&gt;="&amp;EOMONTH(AS$7,-1)+1, 'Saisie Depenses'!$E$5:$E$3004, "&lt;="&amp;EOMONTH(AS$7,0))+SUMIFS('Saisie Depenses'!$H$5:$H$3004,'Saisie Depenses'!$J$5:$J$3004, $G10,'Saisie Depenses'!$E$5:$E$3004, "&gt;="&amp;EOMONTH(AS$7,-1)+1, 'Saisie Depenses'!$E$5:$E$3004, "&lt;="&amp;EOMONTH(AS$7,0))</f>
        <v>0</v>
      </c>
      <c r="AT10" s="151">
        <f>SUMIFS('Saisie Depenses'!$H$5:$H$3004,'Saisie Depenses'!$J$5:$J$3004,$F10, 'Saisie Depenses'!$E$5:$E$3004, "&gt;="&amp;EOMONTH(AT$7,-1)+1, 'Saisie Depenses'!$E$5:$E$3004, "&lt;="&amp;EOMONTH(AT$7,0))+SUMIFS('Saisie Depenses'!$H$5:$H$3004,'Saisie Depenses'!$J$5:$J$3004, $G10,'Saisie Depenses'!$E$5:$E$3004, "&gt;="&amp;EOMONTH(AT$7,-1)+1, 'Saisie Depenses'!$E$5:$E$3004, "&lt;="&amp;EOMONTH(AT$7,0))</f>
        <v>0</v>
      </c>
      <c r="AU10" s="151">
        <f>SUMIFS('Saisie Depenses'!$H$5:$H$3004,'Saisie Depenses'!$J$5:$J$3004,$F10, 'Saisie Depenses'!$E$5:$E$3004, "&gt;="&amp;EOMONTH(AU$7,-1)+1, 'Saisie Depenses'!$E$5:$E$3004, "&lt;="&amp;EOMONTH(AU$7,0))+SUMIFS('Saisie Depenses'!$H$5:$H$3004,'Saisie Depenses'!$J$5:$J$3004, $G10,'Saisie Depenses'!$E$5:$E$3004, "&gt;="&amp;EOMONTH(AU$7,-1)+1, 'Saisie Depenses'!$E$5:$E$3004, "&lt;="&amp;EOMONTH(AU$7,0))</f>
        <v>0</v>
      </c>
      <c r="AV10" s="151">
        <f>SUMIFS('Saisie Depenses'!$H$5:$H$3004,'Saisie Depenses'!$J$5:$J$3004,$F10, 'Saisie Depenses'!$E$5:$E$3004, "&gt;="&amp;EOMONTH(AV$7,-1)+1, 'Saisie Depenses'!$E$5:$E$3004, "&lt;="&amp;EOMONTH(AV$7,0))+SUMIFS('Saisie Depenses'!$H$5:$H$3004,'Saisie Depenses'!$J$5:$J$3004, $G10,'Saisie Depenses'!$E$5:$E$3004, "&gt;="&amp;EOMONTH(AV$7,-1)+1, 'Saisie Depenses'!$E$5:$E$3004, "&lt;="&amp;EOMONTH(AV$7,0))</f>
        <v>0</v>
      </c>
      <c r="AW10" s="164">
        <f>SUM(AK10:AV10)</f>
        <v>790000</v>
      </c>
    </row>
    <row r="11" spans="2:49" ht="15.75" customHeight="1" x14ac:dyDescent="0.25">
      <c r="C11" s="150" t="str">
        <f t="shared" si="29"/>
        <v>Charges Salariales - agents de nettoyage</v>
      </c>
      <c r="D11" s="143"/>
      <c r="E11" s="143"/>
      <c r="F11" s="150" t="str">
        <f>Listes!B56</f>
        <v>Charges Salariales - agents de nettoyage</v>
      </c>
      <c r="G11" s="133" t="s">
        <v>348</v>
      </c>
      <c r="I11" s="151">
        <f>SUMIFS('Saisie Depenses'!$H$5:$H$3004,'Saisie Depenses'!$J$5:$J$3004,$F11, 'Saisie Depenses'!$E$5:$E$3004, "&gt;="&amp;EOMONTH(I$7,-1)+1, 'Saisie Depenses'!$E$5:$E$3004, "&lt;="&amp;EOMONTH(I$7,0))+SUMIFS('Saisie Depenses'!$H$5:$H$3004,'Saisie Depenses'!$J$5:$J$3004, $G11,'Saisie Depenses'!$E$5:$E$3004, "&gt;="&amp;EOMONTH(I$7,-1)+1, 'Saisie Depenses'!$E$5:$E$3004, "&lt;="&amp;EOMONTH(I$7,0))</f>
        <v>0</v>
      </c>
      <c r="J11" s="151">
        <f>SUMIFS('Saisie Depenses'!$H$5:$H$3004,'Saisie Depenses'!$J$5:$J$3004,$F11, 'Saisie Depenses'!$E$5:$E$3004, "&gt;="&amp;EOMONTH(J$7,-1)+1, 'Saisie Depenses'!$E$5:$E$3004, "&lt;="&amp;EOMONTH(J$7,0))+SUMIFS('Saisie Depenses'!$H$5:$H$3004,'Saisie Depenses'!$J$5:$J$3004, $G11,'Saisie Depenses'!$E$5:$E$3004, "&gt;="&amp;EOMONTH(J$7,-1)+1, 'Saisie Depenses'!$E$5:$E$3004, "&lt;="&amp;EOMONTH(J$7,0))</f>
        <v>0</v>
      </c>
      <c r="K11" s="151">
        <f>SUMIFS('Saisie Depenses'!$H$5:$H$3004,'Saisie Depenses'!$J$5:$J$3004,$F11, 'Saisie Depenses'!$E$5:$E$3004, "&gt;="&amp;EOMONTH(K$7,-1)+1, 'Saisie Depenses'!$E$5:$E$3004, "&lt;="&amp;EOMONTH(K$7,0))+SUMIFS('Saisie Depenses'!$H$5:$H$3004,'Saisie Depenses'!$J$5:$J$3004, $G11,'Saisie Depenses'!$E$5:$E$3004, "&gt;="&amp;EOMONTH(K$7,-1)+1, 'Saisie Depenses'!$E$5:$E$3004, "&lt;="&amp;EOMONTH(K$7,0))</f>
        <v>0</v>
      </c>
      <c r="L11" s="151">
        <f>SUMIFS('Saisie Depenses'!$H$5:$H$3004,'Saisie Depenses'!$J$5:$J$3004,$F11, 'Saisie Depenses'!$E$5:$E$3004, "&gt;="&amp;EOMONTH(L$7,-1)+1, 'Saisie Depenses'!$E$5:$E$3004, "&lt;="&amp;EOMONTH(L$7,0))+SUMIFS('Saisie Depenses'!$H$5:$H$3004,'Saisie Depenses'!$J$5:$J$3004, $G11,'Saisie Depenses'!$E$5:$E$3004, "&gt;="&amp;EOMONTH(L$7,-1)+1, 'Saisie Depenses'!$E$5:$E$3004, "&lt;="&amp;EOMONTH(L$7,0))</f>
        <v>0</v>
      </c>
      <c r="M11" s="151">
        <f>SUMIFS('Saisie Depenses'!$H$5:$H$3004,'Saisie Depenses'!$J$5:$J$3004,$F11, 'Saisie Depenses'!$E$5:$E$3004, "&gt;="&amp;EOMONTH(M$7,-1)+1, 'Saisie Depenses'!$E$5:$E$3004, "&lt;="&amp;EOMONTH(M$7,0))+SUMIFS('Saisie Depenses'!$H$5:$H$3004,'Saisie Depenses'!$J$5:$J$3004, $G11,'Saisie Depenses'!$E$5:$E$3004, "&gt;="&amp;EOMONTH(M$7,-1)+1, 'Saisie Depenses'!$E$5:$E$3004, "&lt;="&amp;EOMONTH(M$7,0))</f>
        <v>0</v>
      </c>
      <c r="N11" s="151">
        <f>SUMIFS('Saisie Depenses'!$H$5:$H$3004,'Saisie Depenses'!$J$5:$J$3004,$F11, 'Saisie Depenses'!$E$5:$E$3004, "&gt;="&amp;EOMONTH(N$7,-1)+1, 'Saisie Depenses'!$E$5:$E$3004, "&lt;="&amp;EOMONTH(N$7,0))+SUMIFS('Saisie Depenses'!$H$5:$H$3004,'Saisie Depenses'!$J$5:$J$3004, $G11,'Saisie Depenses'!$E$5:$E$3004, "&gt;="&amp;EOMONTH(N$7,-1)+1, 'Saisie Depenses'!$E$5:$E$3004, "&lt;="&amp;EOMONTH(N$7,0))</f>
        <v>0</v>
      </c>
      <c r="O11" s="151">
        <f>SUMIFS('Saisie Depenses'!$H$5:$H$3004,'Saisie Depenses'!$J$5:$J$3004,$F11, 'Saisie Depenses'!$E$5:$E$3004, "&gt;="&amp;EOMONTH(O$7,-1)+1, 'Saisie Depenses'!$E$5:$E$3004, "&lt;="&amp;EOMONTH(O$7,0))+SUMIFS('Saisie Depenses'!$H$5:$H$3004,'Saisie Depenses'!$J$5:$J$3004, $G11,'Saisie Depenses'!$E$5:$E$3004, "&gt;="&amp;EOMONTH(O$7,-1)+1, 'Saisie Depenses'!$E$5:$E$3004, "&lt;="&amp;EOMONTH(O$7,0))</f>
        <v>0</v>
      </c>
      <c r="P11" s="151">
        <f>SUMIFS('Saisie Depenses'!$H$5:$H$3004,'Saisie Depenses'!$J$5:$J$3004,$F11, 'Saisie Depenses'!$E$5:$E$3004, "&gt;="&amp;EOMONTH(P$7,-1)+1, 'Saisie Depenses'!$E$5:$E$3004, "&lt;="&amp;EOMONTH(P$7,0))+SUMIFS('Saisie Depenses'!$H$5:$H$3004,'Saisie Depenses'!$J$5:$J$3004, $G11,'Saisie Depenses'!$E$5:$E$3004, "&gt;="&amp;EOMONTH(P$7,-1)+1, 'Saisie Depenses'!$E$5:$E$3004, "&lt;="&amp;EOMONTH(P$7,0))</f>
        <v>0</v>
      </c>
      <c r="Q11" s="151">
        <f>SUMIFS('Saisie Depenses'!$H$5:$H$3004,'Saisie Depenses'!$J$5:$J$3004,$F11, 'Saisie Depenses'!$E$5:$E$3004, "&gt;="&amp;EOMONTH(Q$7,-1)+1, 'Saisie Depenses'!$E$5:$E$3004, "&lt;="&amp;EOMONTH(Q$7,0))+SUMIFS('Saisie Depenses'!$H$5:$H$3004,'Saisie Depenses'!$J$5:$J$3004, $G11,'Saisie Depenses'!$E$5:$E$3004, "&gt;="&amp;EOMONTH(Q$7,-1)+1, 'Saisie Depenses'!$E$5:$E$3004, "&lt;="&amp;EOMONTH(Q$7,0))</f>
        <v>0</v>
      </c>
      <c r="R11" s="151">
        <f>SUMIFS('Saisie Depenses'!$H$5:$H$3004,'Saisie Depenses'!$J$5:$J$3004,$F11, 'Saisie Depenses'!$E$5:$E$3004, "&gt;="&amp;EOMONTH(R$7,-1)+1, 'Saisie Depenses'!$E$5:$E$3004, "&lt;="&amp;EOMONTH(R$7,0))+SUMIFS('Saisie Depenses'!$H$5:$H$3004,'Saisie Depenses'!$J$5:$J$3004, $G11,'Saisie Depenses'!$E$5:$E$3004, "&gt;="&amp;EOMONTH(R$7,-1)+1, 'Saisie Depenses'!$E$5:$E$3004, "&lt;="&amp;EOMONTH(R$7,0))</f>
        <v>0</v>
      </c>
      <c r="S11" s="151">
        <f>SUMIFS('Saisie Depenses'!$H$5:$H$3004,'Saisie Depenses'!$J$5:$J$3004,$F11, 'Saisie Depenses'!$E$5:$E$3004, "&gt;="&amp;EOMONTH(S$7,-1)+1, 'Saisie Depenses'!$E$5:$E$3004, "&lt;="&amp;EOMONTH(S$7,0))+SUMIFS('Saisie Depenses'!$H$5:$H$3004,'Saisie Depenses'!$J$5:$J$3004, $G11,'Saisie Depenses'!$E$5:$E$3004, "&gt;="&amp;EOMONTH(S$7,-1)+1, 'Saisie Depenses'!$E$5:$E$3004, "&lt;="&amp;EOMONTH(S$7,0))</f>
        <v>0</v>
      </c>
      <c r="T11" s="151">
        <f>SUMIFS('Saisie Depenses'!$H$5:$H$3004,'Saisie Depenses'!$J$5:$J$3004,$F11, 'Saisie Depenses'!$E$5:$E$3004, "&gt;="&amp;EOMONTH(T$7,-1)+1, 'Saisie Depenses'!$E$5:$E$3004, "&lt;="&amp;EOMONTH(T$7,0))+SUMIFS('Saisie Depenses'!$H$5:$H$3004,'Saisie Depenses'!$J$5:$J$3004, $G11,'Saisie Depenses'!$E$5:$E$3004, "&gt;="&amp;EOMONTH(T$7,-1)+1, 'Saisie Depenses'!$E$5:$E$3004, "&lt;="&amp;EOMONTH(T$7,0))</f>
        <v>0</v>
      </c>
      <c r="U11" s="164">
        <f t="shared" si="26"/>
        <v>0</v>
      </c>
      <c r="W11" s="151">
        <f>SUMIFS('Saisie Depenses'!$H$5:$H$3004,'Saisie Depenses'!$J$5:$J$3004,$F11, 'Saisie Depenses'!$E$5:$E$3004, "&gt;="&amp;EOMONTH(W$7,-1)+1, 'Saisie Depenses'!$E$5:$E$3004, "&lt;="&amp;EOMONTH(W$7,0))+SUMIFS('Saisie Depenses'!$H$5:$H$3004,'Saisie Depenses'!$J$5:$J$3004, $G11,'Saisie Depenses'!$E$5:$E$3004, "&gt;="&amp;EOMONTH(W$7,-1)+1, 'Saisie Depenses'!$E$5:$E$3004, "&lt;="&amp;EOMONTH(W$7,0))</f>
        <v>0</v>
      </c>
      <c r="X11" s="151">
        <f>SUMIFS('Saisie Depenses'!$H$5:$H$3004,'Saisie Depenses'!$J$5:$J$3004,$F11, 'Saisie Depenses'!$E$5:$E$3004, "&gt;="&amp;EOMONTH(X$7,-1)+1, 'Saisie Depenses'!$E$5:$E$3004, "&lt;="&amp;EOMONTH(X$7,0))+SUMIFS('Saisie Depenses'!$H$5:$H$3004,'Saisie Depenses'!$J$5:$J$3004, $G11,'Saisie Depenses'!$E$5:$E$3004, "&gt;="&amp;EOMONTH(X$7,-1)+1, 'Saisie Depenses'!$E$5:$E$3004, "&lt;="&amp;EOMONTH(X$7,0))</f>
        <v>0</v>
      </c>
      <c r="Y11" s="151">
        <f>SUMIFS('Saisie Depenses'!$H$5:$H$3004,'Saisie Depenses'!$J$5:$J$3004,$F11, 'Saisie Depenses'!$E$5:$E$3004, "&gt;="&amp;EOMONTH(Y$7,-1)+1, 'Saisie Depenses'!$E$5:$E$3004, "&lt;="&amp;EOMONTH(Y$7,0))+SUMIFS('Saisie Depenses'!$H$5:$H$3004,'Saisie Depenses'!$J$5:$J$3004, $G11,'Saisie Depenses'!$E$5:$E$3004, "&gt;="&amp;EOMONTH(Y$7,-1)+1, 'Saisie Depenses'!$E$5:$E$3004, "&lt;="&amp;EOMONTH(Y$7,0))</f>
        <v>0</v>
      </c>
      <c r="Z11" s="151">
        <f>SUMIFS('Saisie Depenses'!$H$5:$H$3004,'Saisie Depenses'!$J$5:$J$3004,$F11, 'Saisie Depenses'!$E$5:$E$3004, "&gt;="&amp;EOMONTH(Z$7,-1)+1, 'Saisie Depenses'!$E$5:$E$3004, "&lt;="&amp;EOMONTH(Z$7,0))+SUMIFS('Saisie Depenses'!$H$5:$H$3004,'Saisie Depenses'!$J$5:$J$3004, $G11,'Saisie Depenses'!$E$5:$E$3004, "&gt;="&amp;EOMONTH(Z$7,-1)+1, 'Saisie Depenses'!$E$5:$E$3004, "&lt;="&amp;EOMONTH(Z$7,0))</f>
        <v>0</v>
      </c>
      <c r="AA11" s="151">
        <f>SUMIFS('Saisie Depenses'!$H$5:$H$3004,'Saisie Depenses'!$J$5:$J$3004,$F11, 'Saisie Depenses'!$E$5:$E$3004, "&gt;="&amp;EOMONTH(AA$7,-1)+1, 'Saisie Depenses'!$E$5:$E$3004, "&lt;="&amp;EOMONTH(AA$7,0))+SUMIFS('Saisie Depenses'!$H$5:$H$3004,'Saisie Depenses'!$J$5:$J$3004, $G11,'Saisie Depenses'!$E$5:$E$3004, "&gt;="&amp;EOMONTH(AA$7,-1)+1, 'Saisie Depenses'!$E$5:$E$3004, "&lt;="&amp;EOMONTH(AA$7,0))</f>
        <v>0</v>
      </c>
      <c r="AB11" s="151">
        <f>SUMIFS('Saisie Depenses'!$H$5:$H$3004,'Saisie Depenses'!$J$5:$J$3004,$F11, 'Saisie Depenses'!$E$5:$E$3004, "&gt;="&amp;EOMONTH(AB$7,-1)+1, 'Saisie Depenses'!$E$5:$E$3004, "&lt;="&amp;EOMONTH(AB$7,0))+SUMIFS('Saisie Depenses'!$H$5:$H$3004,'Saisie Depenses'!$J$5:$J$3004, $G11,'Saisie Depenses'!$E$5:$E$3004, "&gt;="&amp;EOMONTH(AB$7,-1)+1, 'Saisie Depenses'!$E$5:$E$3004, "&lt;="&amp;EOMONTH(AB$7,0))</f>
        <v>0</v>
      </c>
      <c r="AC11" s="151">
        <f>SUMIFS('Saisie Depenses'!$H$5:$H$3004,'Saisie Depenses'!$J$5:$J$3004,$F11, 'Saisie Depenses'!$E$5:$E$3004, "&gt;="&amp;EOMONTH(AC$7,-1)+1, 'Saisie Depenses'!$E$5:$E$3004, "&lt;="&amp;EOMONTH(AC$7,0))+SUMIFS('Saisie Depenses'!$H$5:$H$3004,'Saisie Depenses'!$J$5:$J$3004, $G11,'Saisie Depenses'!$E$5:$E$3004, "&gt;="&amp;EOMONTH(AC$7,-1)+1, 'Saisie Depenses'!$E$5:$E$3004, "&lt;="&amp;EOMONTH(AC$7,0))</f>
        <v>0</v>
      </c>
      <c r="AD11" s="151">
        <f>SUMIFS('Saisie Depenses'!$H$5:$H$3004,'Saisie Depenses'!$J$5:$J$3004,$F11, 'Saisie Depenses'!$E$5:$E$3004, "&gt;="&amp;EOMONTH(AD$7,-1)+1, 'Saisie Depenses'!$E$5:$E$3004, "&lt;="&amp;EOMONTH(AD$7,0))+SUMIFS('Saisie Depenses'!$H$5:$H$3004,'Saisie Depenses'!$J$5:$J$3004, $G11,'Saisie Depenses'!$E$5:$E$3004, "&gt;="&amp;EOMONTH(AD$7,-1)+1, 'Saisie Depenses'!$E$5:$E$3004, "&lt;="&amp;EOMONTH(AD$7,0))</f>
        <v>0</v>
      </c>
      <c r="AE11" s="151">
        <f>SUMIFS('Saisie Depenses'!$H$5:$H$3004,'Saisie Depenses'!$J$5:$J$3004,$F11, 'Saisie Depenses'!$E$5:$E$3004, "&gt;="&amp;EOMONTH(AE$7,-1)+1, 'Saisie Depenses'!$E$5:$E$3004, "&lt;="&amp;EOMONTH(AE$7,0))+SUMIFS('Saisie Depenses'!$H$5:$H$3004,'Saisie Depenses'!$J$5:$J$3004, $G11,'Saisie Depenses'!$E$5:$E$3004, "&gt;="&amp;EOMONTH(AE$7,-1)+1, 'Saisie Depenses'!$E$5:$E$3004, "&lt;="&amp;EOMONTH(AE$7,0))</f>
        <v>0</v>
      </c>
      <c r="AF11" s="151">
        <f>SUMIFS('Saisie Depenses'!$H$5:$H$3004,'Saisie Depenses'!$J$5:$J$3004,$F11, 'Saisie Depenses'!$E$5:$E$3004, "&gt;="&amp;EOMONTH(AF$7,-1)+1, 'Saisie Depenses'!$E$5:$E$3004, "&lt;="&amp;EOMONTH(AF$7,0))+SUMIFS('Saisie Depenses'!$H$5:$H$3004,'Saisie Depenses'!$J$5:$J$3004, $G11,'Saisie Depenses'!$E$5:$E$3004, "&gt;="&amp;EOMONTH(AF$7,-1)+1, 'Saisie Depenses'!$E$5:$E$3004, "&lt;="&amp;EOMONTH(AF$7,0))</f>
        <v>125000</v>
      </c>
      <c r="AG11" s="151">
        <f>SUMIFS('Saisie Depenses'!$H$5:$H$3004,'Saisie Depenses'!$J$5:$J$3004,$F11, 'Saisie Depenses'!$E$5:$E$3004, "&gt;="&amp;EOMONTH(AG$7,-1)+1, 'Saisie Depenses'!$E$5:$E$3004, "&lt;="&amp;EOMONTH(AG$7,0))+SUMIFS('Saisie Depenses'!$H$5:$H$3004,'Saisie Depenses'!$J$5:$J$3004, $G11,'Saisie Depenses'!$E$5:$E$3004, "&gt;="&amp;EOMONTH(AG$7,-1)+1, 'Saisie Depenses'!$E$5:$E$3004, "&lt;="&amp;EOMONTH(AG$7,0))</f>
        <v>190000</v>
      </c>
      <c r="AH11" s="151">
        <f>SUMIFS('Saisie Depenses'!$H$5:$H$3004,'Saisie Depenses'!$J$5:$J$3004,$F11, 'Saisie Depenses'!$E$5:$E$3004, "&gt;="&amp;EOMONTH(AH$7,-1)+1, 'Saisie Depenses'!$E$5:$E$3004, "&lt;="&amp;EOMONTH(AH$7,0))+SUMIFS('Saisie Depenses'!$H$5:$H$3004,'Saisie Depenses'!$J$5:$J$3004, $G11,'Saisie Depenses'!$E$5:$E$3004, "&gt;="&amp;EOMONTH(AH$7,-1)+1, 'Saisie Depenses'!$E$5:$E$3004, "&lt;="&amp;EOMONTH(AH$7,0))</f>
        <v>300000</v>
      </c>
      <c r="AI11" s="164">
        <f t="shared" si="27"/>
        <v>615000</v>
      </c>
      <c r="AJ11" s="142"/>
      <c r="AK11" s="151">
        <f>SUMIFS('Saisie Depenses'!$H$5:$H$3004,'Saisie Depenses'!$J$5:$J$3004,$F11, 'Saisie Depenses'!$E$5:$E$3004, "&gt;="&amp;EOMONTH(AK$7,-1)+1, 'Saisie Depenses'!$E$5:$E$3004, "&lt;="&amp;EOMONTH(AK$7,0))+SUMIFS('Saisie Depenses'!$H$5:$H$3004,'Saisie Depenses'!$J$5:$J$3004, $G11,'Saisie Depenses'!$E$5:$E$3004, "&gt;="&amp;EOMONTH(AK$7,-1)+1, 'Saisie Depenses'!$E$5:$E$3004, "&lt;="&amp;EOMONTH(AK$7,0))</f>
        <v>0</v>
      </c>
      <c r="AL11" s="151">
        <f>SUMIFS('Saisie Depenses'!$H$5:$H$3004,'Saisie Depenses'!$J$5:$J$3004,$F11, 'Saisie Depenses'!$E$5:$E$3004, "&gt;="&amp;EOMONTH(AL$7,-1)+1, 'Saisie Depenses'!$E$5:$E$3004, "&lt;="&amp;EOMONTH(AL$7,0))+SUMIFS('Saisie Depenses'!$H$5:$H$3004,'Saisie Depenses'!$J$5:$J$3004, $G11,'Saisie Depenses'!$E$5:$E$3004, "&gt;="&amp;EOMONTH(AL$7,-1)+1, 'Saisie Depenses'!$E$5:$E$3004, "&lt;="&amp;EOMONTH(AL$7,0))</f>
        <v>250000</v>
      </c>
      <c r="AM11" s="151">
        <f>SUMIFS('Saisie Depenses'!$H$5:$H$3004,'Saisie Depenses'!$J$5:$J$3004,$F11, 'Saisie Depenses'!$E$5:$E$3004, "&gt;="&amp;EOMONTH(AM$7,-1)+1, 'Saisie Depenses'!$E$5:$E$3004, "&lt;="&amp;EOMONTH(AM$7,0))+SUMIFS('Saisie Depenses'!$H$5:$H$3004,'Saisie Depenses'!$J$5:$J$3004, $G11,'Saisie Depenses'!$E$5:$E$3004, "&gt;="&amp;EOMONTH(AM$7,-1)+1, 'Saisie Depenses'!$E$5:$E$3004, "&lt;="&amp;EOMONTH(AM$7,0))</f>
        <v>0</v>
      </c>
      <c r="AN11" s="151">
        <f>SUMIFS('Saisie Depenses'!$H$5:$H$3004,'Saisie Depenses'!$J$5:$J$3004,$F11, 'Saisie Depenses'!$E$5:$E$3004, "&gt;="&amp;EOMONTH(AN$7,-1)+1, 'Saisie Depenses'!$E$5:$E$3004, "&lt;="&amp;EOMONTH(AN$7,0))+SUMIFS('Saisie Depenses'!$H$5:$H$3004,'Saisie Depenses'!$J$5:$J$3004, $G11,'Saisie Depenses'!$E$5:$E$3004, "&gt;="&amp;EOMONTH(AN$7,-1)+1, 'Saisie Depenses'!$E$5:$E$3004, "&lt;="&amp;EOMONTH(AN$7,0))</f>
        <v>125000</v>
      </c>
      <c r="AO11" s="151">
        <f>SUMIFS('Saisie Depenses'!$H$5:$H$3004,'Saisie Depenses'!$J$5:$J$3004,$F11, 'Saisie Depenses'!$E$5:$E$3004, "&gt;="&amp;EOMONTH(AO$7,-1)+1, 'Saisie Depenses'!$E$5:$E$3004, "&lt;="&amp;EOMONTH(AO$7,0))+SUMIFS('Saisie Depenses'!$H$5:$H$3004,'Saisie Depenses'!$J$5:$J$3004, $G11,'Saisie Depenses'!$E$5:$E$3004, "&gt;="&amp;EOMONTH(AO$7,-1)+1, 'Saisie Depenses'!$E$5:$E$3004, "&lt;="&amp;EOMONTH(AO$7,0))</f>
        <v>0</v>
      </c>
      <c r="AP11" s="151">
        <f>SUMIFS('Saisie Depenses'!$H$5:$H$3004,'Saisie Depenses'!$J$5:$J$3004,$F11, 'Saisie Depenses'!$E$5:$E$3004, "&gt;="&amp;EOMONTH(AP$7,-1)+1, 'Saisie Depenses'!$E$5:$E$3004, "&lt;="&amp;EOMONTH(AP$7,0))+SUMIFS('Saisie Depenses'!$H$5:$H$3004,'Saisie Depenses'!$J$5:$J$3004, $G11,'Saisie Depenses'!$E$5:$E$3004, "&gt;="&amp;EOMONTH(AP$7,-1)+1, 'Saisie Depenses'!$E$5:$E$3004, "&lt;="&amp;EOMONTH(AP$7,0))</f>
        <v>0</v>
      </c>
      <c r="AQ11" s="151">
        <f>SUMIFS('Saisie Depenses'!$H$5:$H$3004,'Saisie Depenses'!$J$5:$J$3004,$F11, 'Saisie Depenses'!$E$5:$E$3004, "&gt;="&amp;EOMONTH(AQ$7,-1)+1, 'Saisie Depenses'!$E$5:$E$3004, "&lt;="&amp;EOMONTH(AQ$7,0))+SUMIFS('Saisie Depenses'!$H$5:$H$3004,'Saisie Depenses'!$J$5:$J$3004, $G11,'Saisie Depenses'!$E$5:$E$3004, "&gt;="&amp;EOMONTH(AQ$7,-1)+1, 'Saisie Depenses'!$E$5:$E$3004, "&lt;="&amp;EOMONTH(AQ$7,0))</f>
        <v>0</v>
      </c>
      <c r="AR11" s="151">
        <f>SUMIFS('Saisie Depenses'!$H$5:$H$3004,'Saisie Depenses'!$J$5:$J$3004,$F11, 'Saisie Depenses'!$E$5:$E$3004, "&gt;="&amp;EOMONTH(AR$7,-1)+1, 'Saisie Depenses'!$E$5:$E$3004, "&lt;="&amp;EOMONTH(AR$7,0))+SUMIFS('Saisie Depenses'!$H$5:$H$3004,'Saisie Depenses'!$J$5:$J$3004, $G11,'Saisie Depenses'!$E$5:$E$3004, "&gt;="&amp;EOMONTH(AR$7,-1)+1, 'Saisie Depenses'!$E$5:$E$3004, "&lt;="&amp;EOMONTH(AR$7,0))</f>
        <v>0</v>
      </c>
      <c r="AS11" s="151">
        <f>SUMIFS('Saisie Depenses'!$H$5:$H$3004,'Saisie Depenses'!$J$5:$J$3004,$F11, 'Saisie Depenses'!$E$5:$E$3004, "&gt;="&amp;EOMONTH(AS$7,-1)+1, 'Saisie Depenses'!$E$5:$E$3004, "&lt;="&amp;EOMONTH(AS$7,0))+SUMIFS('Saisie Depenses'!$H$5:$H$3004,'Saisie Depenses'!$J$5:$J$3004, $G11,'Saisie Depenses'!$E$5:$E$3004, "&gt;="&amp;EOMONTH(AS$7,-1)+1, 'Saisie Depenses'!$E$5:$E$3004, "&lt;="&amp;EOMONTH(AS$7,0))</f>
        <v>0</v>
      </c>
      <c r="AT11" s="151">
        <f>SUMIFS('Saisie Depenses'!$H$5:$H$3004,'Saisie Depenses'!$J$5:$J$3004,$F11, 'Saisie Depenses'!$E$5:$E$3004, "&gt;="&amp;EOMONTH(AT$7,-1)+1, 'Saisie Depenses'!$E$5:$E$3004, "&lt;="&amp;EOMONTH(AT$7,0))+SUMIFS('Saisie Depenses'!$H$5:$H$3004,'Saisie Depenses'!$J$5:$J$3004, $G11,'Saisie Depenses'!$E$5:$E$3004, "&gt;="&amp;EOMONTH(AT$7,-1)+1, 'Saisie Depenses'!$E$5:$E$3004, "&lt;="&amp;EOMONTH(AT$7,0))</f>
        <v>0</v>
      </c>
      <c r="AU11" s="151">
        <f>SUMIFS('Saisie Depenses'!$H$5:$H$3004,'Saisie Depenses'!$J$5:$J$3004,$F11, 'Saisie Depenses'!$E$5:$E$3004, "&gt;="&amp;EOMONTH(AU$7,-1)+1, 'Saisie Depenses'!$E$5:$E$3004, "&lt;="&amp;EOMONTH(AU$7,0))+SUMIFS('Saisie Depenses'!$H$5:$H$3004,'Saisie Depenses'!$J$5:$J$3004, $G11,'Saisie Depenses'!$E$5:$E$3004, "&gt;="&amp;EOMONTH(AU$7,-1)+1, 'Saisie Depenses'!$E$5:$E$3004, "&lt;="&amp;EOMONTH(AU$7,0))</f>
        <v>0</v>
      </c>
      <c r="AV11" s="151">
        <f>SUMIFS('Saisie Depenses'!$H$5:$H$3004,'Saisie Depenses'!$J$5:$J$3004,$F11, 'Saisie Depenses'!$E$5:$E$3004, "&gt;="&amp;EOMONTH(AV$7,-1)+1, 'Saisie Depenses'!$E$5:$E$3004, "&lt;="&amp;EOMONTH(AV$7,0))+SUMIFS('Saisie Depenses'!$H$5:$H$3004,'Saisie Depenses'!$J$5:$J$3004, $G11,'Saisie Depenses'!$E$5:$E$3004, "&gt;="&amp;EOMONTH(AV$7,-1)+1, 'Saisie Depenses'!$E$5:$E$3004, "&lt;="&amp;EOMONTH(AV$7,0))</f>
        <v>0</v>
      </c>
      <c r="AW11" s="164">
        <f t="shared" ref="AW11:AW13" si="30">SUM(AK11:AV11)</f>
        <v>375000</v>
      </c>
    </row>
    <row r="12" spans="2:49" ht="15.75" customHeight="1" x14ac:dyDescent="0.25">
      <c r="C12" s="150" t="str">
        <f t="shared" si="29"/>
        <v>Charges Salariales - agents de sécurité</v>
      </c>
      <c r="D12" s="143"/>
      <c r="E12" s="143"/>
      <c r="F12" s="150" t="str">
        <f>Listes!B57</f>
        <v>Charges Salariales - agents de sécurité</v>
      </c>
      <c r="G12" s="133" t="s">
        <v>348</v>
      </c>
      <c r="I12" s="151">
        <f>SUMIFS('Saisie Depenses'!$H$5:$H$3004,'Saisie Depenses'!$J$5:$J$3004,$F12, 'Saisie Depenses'!$E$5:$E$3004, "&gt;="&amp;EOMONTH(I$7,-1)+1, 'Saisie Depenses'!$E$5:$E$3004, "&lt;="&amp;EOMONTH(I$7,0))+SUMIFS('Saisie Depenses'!$H$5:$H$3004,'Saisie Depenses'!$J$5:$J$3004, $G12,'Saisie Depenses'!$E$5:$E$3004, "&gt;="&amp;EOMONTH(I$7,-1)+1, 'Saisie Depenses'!$E$5:$E$3004, "&lt;="&amp;EOMONTH(I$7,0))</f>
        <v>0</v>
      </c>
      <c r="J12" s="151">
        <f>SUMIFS('Saisie Depenses'!$H$5:$H$3004,'Saisie Depenses'!$J$5:$J$3004,$F12, 'Saisie Depenses'!$E$5:$E$3004, "&gt;="&amp;EOMONTH(J$7,-1)+1, 'Saisie Depenses'!$E$5:$E$3004, "&lt;="&amp;EOMONTH(J$7,0))+SUMIFS('Saisie Depenses'!$H$5:$H$3004,'Saisie Depenses'!$J$5:$J$3004, $G12,'Saisie Depenses'!$E$5:$E$3004, "&gt;="&amp;EOMONTH(J$7,-1)+1, 'Saisie Depenses'!$E$5:$E$3004, "&lt;="&amp;EOMONTH(J$7,0))</f>
        <v>0</v>
      </c>
      <c r="K12" s="151">
        <f>SUMIFS('Saisie Depenses'!$H$5:$H$3004,'Saisie Depenses'!$J$5:$J$3004,$F12, 'Saisie Depenses'!$E$5:$E$3004, "&gt;="&amp;EOMONTH(K$7,-1)+1, 'Saisie Depenses'!$E$5:$E$3004, "&lt;="&amp;EOMONTH(K$7,0))+SUMIFS('Saisie Depenses'!$H$5:$H$3004,'Saisie Depenses'!$J$5:$J$3004, $G12,'Saisie Depenses'!$E$5:$E$3004, "&gt;="&amp;EOMONTH(K$7,-1)+1, 'Saisie Depenses'!$E$5:$E$3004, "&lt;="&amp;EOMONTH(K$7,0))</f>
        <v>0</v>
      </c>
      <c r="L12" s="151">
        <f>SUMIFS('Saisie Depenses'!$H$5:$H$3004,'Saisie Depenses'!$J$5:$J$3004,$F12, 'Saisie Depenses'!$E$5:$E$3004, "&gt;="&amp;EOMONTH(L$7,-1)+1, 'Saisie Depenses'!$E$5:$E$3004, "&lt;="&amp;EOMONTH(L$7,0))+SUMIFS('Saisie Depenses'!$H$5:$H$3004,'Saisie Depenses'!$J$5:$J$3004, $G12,'Saisie Depenses'!$E$5:$E$3004, "&gt;="&amp;EOMONTH(L$7,-1)+1, 'Saisie Depenses'!$E$5:$E$3004, "&lt;="&amp;EOMONTH(L$7,0))</f>
        <v>0</v>
      </c>
      <c r="M12" s="151">
        <f>SUMIFS('Saisie Depenses'!$H$5:$H$3004,'Saisie Depenses'!$J$5:$J$3004,$F12, 'Saisie Depenses'!$E$5:$E$3004, "&gt;="&amp;EOMONTH(M$7,-1)+1, 'Saisie Depenses'!$E$5:$E$3004, "&lt;="&amp;EOMONTH(M$7,0))+SUMIFS('Saisie Depenses'!$H$5:$H$3004,'Saisie Depenses'!$J$5:$J$3004, $G12,'Saisie Depenses'!$E$5:$E$3004, "&gt;="&amp;EOMONTH(M$7,-1)+1, 'Saisie Depenses'!$E$5:$E$3004, "&lt;="&amp;EOMONTH(M$7,0))</f>
        <v>0</v>
      </c>
      <c r="N12" s="151">
        <f>SUMIFS('Saisie Depenses'!$H$5:$H$3004,'Saisie Depenses'!$J$5:$J$3004,$F12, 'Saisie Depenses'!$E$5:$E$3004, "&gt;="&amp;EOMONTH(N$7,-1)+1, 'Saisie Depenses'!$E$5:$E$3004, "&lt;="&amp;EOMONTH(N$7,0))+SUMIFS('Saisie Depenses'!$H$5:$H$3004,'Saisie Depenses'!$J$5:$J$3004, $G12,'Saisie Depenses'!$E$5:$E$3004, "&gt;="&amp;EOMONTH(N$7,-1)+1, 'Saisie Depenses'!$E$5:$E$3004, "&lt;="&amp;EOMONTH(N$7,0))</f>
        <v>0</v>
      </c>
      <c r="O12" s="151">
        <f>SUMIFS('Saisie Depenses'!$H$5:$H$3004,'Saisie Depenses'!$J$5:$J$3004,$F12, 'Saisie Depenses'!$E$5:$E$3004, "&gt;="&amp;EOMONTH(O$7,-1)+1, 'Saisie Depenses'!$E$5:$E$3004, "&lt;="&amp;EOMONTH(O$7,0))+SUMIFS('Saisie Depenses'!$H$5:$H$3004,'Saisie Depenses'!$J$5:$J$3004, $G12,'Saisie Depenses'!$E$5:$E$3004, "&gt;="&amp;EOMONTH(O$7,-1)+1, 'Saisie Depenses'!$E$5:$E$3004, "&lt;="&amp;EOMONTH(O$7,0))</f>
        <v>0</v>
      </c>
      <c r="P12" s="151">
        <f>SUMIFS('Saisie Depenses'!$H$5:$H$3004,'Saisie Depenses'!$J$5:$J$3004,$F12, 'Saisie Depenses'!$E$5:$E$3004, "&gt;="&amp;EOMONTH(P$7,-1)+1, 'Saisie Depenses'!$E$5:$E$3004, "&lt;="&amp;EOMONTH(P$7,0))+SUMIFS('Saisie Depenses'!$H$5:$H$3004,'Saisie Depenses'!$J$5:$J$3004, $G12,'Saisie Depenses'!$E$5:$E$3004, "&gt;="&amp;EOMONTH(P$7,-1)+1, 'Saisie Depenses'!$E$5:$E$3004, "&lt;="&amp;EOMONTH(P$7,0))</f>
        <v>0</v>
      </c>
      <c r="Q12" s="151">
        <f>SUMIFS('Saisie Depenses'!$H$5:$H$3004,'Saisie Depenses'!$J$5:$J$3004,$F12, 'Saisie Depenses'!$E$5:$E$3004, "&gt;="&amp;EOMONTH(Q$7,-1)+1, 'Saisie Depenses'!$E$5:$E$3004, "&lt;="&amp;EOMONTH(Q$7,0))+SUMIFS('Saisie Depenses'!$H$5:$H$3004,'Saisie Depenses'!$J$5:$J$3004, $G12,'Saisie Depenses'!$E$5:$E$3004, "&gt;="&amp;EOMONTH(Q$7,-1)+1, 'Saisie Depenses'!$E$5:$E$3004, "&lt;="&amp;EOMONTH(Q$7,0))</f>
        <v>0</v>
      </c>
      <c r="R12" s="151">
        <f>SUMIFS('Saisie Depenses'!$H$5:$H$3004,'Saisie Depenses'!$J$5:$J$3004,$F12, 'Saisie Depenses'!$E$5:$E$3004, "&gt;="&amp;EOMONTH(R$7,-1)+1, 'Saisie Depenses'!$E$5:$E$3004, "&lt;="&amp;EOMONTH(R$7,0))+SUMIFS('Saisie Depenses'!$H$5:$H$3004,'Saisie Depenses'!$J$5:$J$3004, $G12,'Saisie Depenses'!$E$5:$E$3004, "&gt;="&amp;EOMONTH(R$7,-1)+1, 'Saisie Depenses'!$E$5:$E$3004, "&lt;="&amp;EOMONTH(R$7,0))</f>
        <v>0</v>
      </c>
      <c r="S12" s="151">
        <f>SUMIFS('Saisie Depenses'!$H$5:$H$3004,'Saisie Depenses'!$J$5:$J$3004,$F12, 'Saisie Depenses'!$E$5:$E$3004, "&gt;="&amp;EOMONTH(S$7,-1)+1, 'Saisie Depenses'!$E$5:$E$3004, "&lt;="&amp;EOMONTH(S$7,0))+SUMIFS('Saisie Depenses'!$H$5:$H$3004,'Saisie Depenses'!$J$5:$J$3004, $G12,'Saisie Depenses'!$E$5:$E$3004, "&gt;="&amp;EOMONTH(S$7,-1)+1, 'Saisie Depenses'!$E$5:$E$3004, "&lt;="&amp;EOMONTH(S$7,0))</f>
        <v>0</v>
      </c>
      <c r="T12" s="151">
        <f>SUMIFS('Saisie Depenses'!$H$5:$H$3004,'Saisie Depenses'!$J$5:$J$3004,$F12, 'Saisie Depenses'!$E$5:$E$3004, "&gt;="&amp;EOMONTH(T$7,-1)+1, 'Saisie Depenses'!$E$5:$E$3004, "&lt;="&amp;EOMONTH(T$7,0))+SUMIFS('Saisie Depenses'!$H$5:$H$3004,'Saisie Depenses'!$J$5:$J$3004, $G12,'Saisie Depenses'!$E$5:$E$3004, "&gt;="&amp;EOMONTH(T$7,-1)+1, 'Saisie Depenses'!$E$5:$E$3004, "&lt;="&amp;EOMONTH(T$7,0))</f>
        <v>0</v>
      </c>
      <c r="U12" s="164">
        <f t="shared" si="26"/>
        <v>0</v>
      </c>
      <c r="W12" s="151">
        <f>SUMIFS('Saisie Depenses'!$H$5:$H$3004,'Saisie Depenses'!$J$5:$J$3004,$F12, 'Saisie Depenses'!$E$5:$E$3004, "&gt;="&amp;EOMONTH(W$7,-1)+1, 'Saisie Depenses'!$E$5:$E$3004, "&lt;="&amp;EOMONTH(W$7,0))+SUMIFS('Saisie Depenses'!$H$5:$H$3004,'Saisie Depenses'!$J$5:$J$3004, $G12,'Saisie Depenses'!$E$5:$E$3004, "&gt;="&amp;EOMONTH(W$7,-1)+1, 'Saisie Depenses'!$E$5:$E$3004, "&lt;="&amp;EOMONTH(W$7,0))</f>
        <v>0</v>
      </c>
      <c r="X12" s="151">
        <f>SUMIFS('Saisie Depenses'!$H$5:$H$3004,'Saisie Depenses'!$J$5:$J$3004,$F12, 'Saisie Depenses'!$E$5:$E$3004, "&gt;="&amp;EOMONTH(X$7,-1)+1, 'Saisie Depenses'!$E$5:$E$3004, "&lt;="&amp;EOMONTH(X$7,0))+SUMIFS('Saisie Depenses'!$H$5:$H$3004,'Saisie Depenses'!$J$5:$J$3004, $G12,'Saisie Depenses'!$E$5:$E$3004, "&gt;="&amp;EOMONTH(X$7,-1)+1, 'Saisie Depenses'!$E$5:$E$3004, "&lt;="&amp;EOMONTH(X$7,0))</f>
        <v>0</v>
      </c>
      <c r="Y12" s="151">
        <f>SUMIFS('Saisie Depenses'!$H$5:$H$3004,'Saisie Depenses'!$J$5:$J$3004,$F12, 'Saisie Depenses'!$E$5:$E$3004, "&gt;="&amp;EOMONTH(Y$7,-1)+1, 'Saisie Depenses'!$E$5:$E$3004, "&lt;="&amp;EOMONTH(Y$7,0))+SUMIFS('Saisie Depenses'!$H$5:$H$3004,'Saisie Depenses'!$J$5:$J$3004, $G12,'Saisie Depenses'!$E$5:$E$3004, "&gt;="&amp;EOMONTH(Y$7,-1)+1, 'Saisie Depenses'!$E$5:$E$3004, "&lt;="&amp;EOMONTH(Y$7,0))</f>
        <v>0</v>
      </c>
      <c r="Z12" s="151">
        <f>SUMIFS('Saisie Depenses'!$H$5:$H$3004,'Saisie Depenses'!$J$5:$J$3004,$F12, 'Saisie Depenses'!$E$5:$E$3004, "&gt;="&amp;EOMONTH(Z$7,-1)+1, 'Saisie Depenses'!$E$5:$E$3004, "&lt;="&amp;EOMONTH(Z$7,0))+SUMIFS('Saisie Depenses'!$H$5:$H$3004,'Saisie Depenses'!$J$5:$J$3004, $G12,'Saisie Depenses'!$E$5:$E$3004, "&gt;="&amp;EOMONTH(Z$7,-1)+1, 'Saisie Depenses'!$E$5:$E$3004, "&lt;="&amp;EOMONTH(Z$7,0))</f>
        <v>0</v>
      </c>
      <c r="AA12" s="151">
        <f>SUMIFS('Saisie Depenses'!$H$5:$H$3004,'Saisie Depenses'!$J$5:$J$3004,$F12, 'Saisie Depenses'!$E$5:$E$3004, "&gt;="&amp;EOMONTH(AA$7,-1)+1, 'Saisie Depenses'!$E$5:$E$3004, "&lt;="&amp;EOMONTH(AA$7,0))+SUMIFS('Saisie Depenses'!$H$5:$H$3004,'Saisie Depenses'!$J$5:$J$3004, $G12,'Saisie Depenses'!$E$5:$E$3004, "&gt;="&amp;EOMONTH(AA$7,-1)+1, 'Saisie Depenses'!$E$5:$E$3004, "&lt;="&amp;EOMONTH(AA$7,0))</f>
        <v>0</v>
      </c>
      <c r="AB12" s="151">
        <f>SUMIFS('Saisie Depenses'!$H$5:$H$3004,'Saisie Depenses'!$J$5:$J$3004,$F12, 'Saisie Depenses'!$E$5:$E$3004, "&gt;="&amp;EOMONTH(AB$7,-1)+1, 'Saisie Depenses'!$E$5:$E$3004, "&lt;="&amp;EOMONTH(AB$7,0))+SUMIFS('Saisie Depenses'!$H$5:$H$3004,'Saisie Depenses'!$J$5:$J$3004, $G12,'Saisie Depenses'!$E$5:$E$3004, "&gt;="&amp;EOMONTH(AB$7,-1)+1, 'Saisie Depenses'!$E$5:$E$3004, "&lt;="&amp;EOMONTH(AB$7,0))</f>
        <v>0</v>
      </c>
      <c r="AC12" s="151">
        <f>SUMIFS('Saisie Depenses'!$H$5:$H$3004,'Saisie Depenses'!$J$5:$J$3004,$F12, 'Saisie Depenses'!$E$5:$E$3004, "&gt;="&amp;EOMONTH(AC$7,-1)+1, 'Saisie Depenses'!$E$5:$E$3004, "&lt;="&amp;EOMONTH(AC$7,0))+SUMIFS('Saisie Depenses'!$H$5:$H$3004,'Saisie Depenses'!$J$5:$J$3004, $G12,'Saisie Depenses'!$E$5:$E$3004, "&gt;="&amp;EOMONTH(AC$7,-1)+1, 'Saisie Depenses'!$E$5:$E$3004, "&lt;="&amp;EOMONTH(AC$7,0))</f>
        <v>0</v>
      </c>
      <c r="AD12" s="151">
        <f>SUMIFS('Saisie Depenses'!$H$5:$H$3004,'Saisie Depenses'!$J$5:$J$3004,$F12, 'Saisie Depenses'!$E$5:$E$3004, "&gt;="&amp;EOMONTH(AD$7,-1)+1, 'Saisie Depenses'!$E$5:$E$3004, "&lt;="&amp;EOMONTH(AD$7,0))+SUMIFS('Saisie Depenses'!$H$5:$H$3004,'Saisie Depenses'!$J$5:$J$3004, $G12,'Saisie Depenses'!$E$5:$E$3004, "&gt;="&amp;EOMONTH(AD$7,-1)+1, 'Saisie Depenses'!$E$5:$E$3004, "&lt;="&amp;EOMONTH(AD$7,0))</f>
        <v>0</v>
      </c>
      <c r="AE12" s="151">
        <f>SUMIFS('Saisie Depenses'!$H$5:$H$3004,'Saisie Depenses'!$J$5:$J$3004,$F12, 'Saisie Depenses'!$E$5:$E$3004, "&gt;="&amp;EOMONTH(AE$7,-1)+1, 'Saisie Depenses'!$E$5:$E$3004, "&lt;="&amp;EOMONTH(AE$7,0))+SUMIFS('Saisie Depenses'!$H$5:$H$3004,'Saisie Depenses'!$J$5:$J$3004, $G12,'Saisie Depenses'!$E$5:$E$3004, "&gt;="&amp;EOMONTH(AE$7,-1)+1, 'Saisie Depenses'!$E$5:$E$3004, "&lt;="&amp;EOMONTH(AE$7,0))</f>
        <v>0</v>
      </c>
      <c r="AF12" s="151">
        <f>SUMIFS('Saisie Depenses'!$H$5:$H$3004,'Saisie Depenses'!$J$5:$J$3004,$F12, 'Saisie Depenses'!$E$5:$E$3004, "&gt;="&amp;EOMONTH(AF$7,-1)+1, 'Saisie Depenses'!$E$5:$E$3004, "&lt;="&amp;EOMONTH(AF$7,0))+SUMIFS('Saisie Depenses'!$H$5:$H$3004,'Saisie Depenses'!$J$5:$J$3004, $G12,'Saisie Depenses'!$E$5:$E$3004, "&gt;="&amp;EOMONTH(AF$7,-1)+1, 'Saisie Depenses'!$E$5:$E$3004, "&lt;="&amp;EOMONTH(AF$7,0))</f>
        <v>290000</v>
      </c>
      <c r="AG12" s="151">
        <f>SUMIFS('Saisie Depenses'!$H$5:$H$3004,'Saisie Depenses'!$J$5:$J$3004,$F12, 'Saisie Depenses'!$E$5:$E$3004, "&gt;="&amp;EOMONTH(AG$7,-1)+1, 'Saisie Depenses'!$E$5:$E$3004, "&lt;="&amp;EOMONTH(AG$7,0))+SUMIFS('Saisie Depenses'!$H$5:$H$3004,'Saisie Depenses'!$J$5:$J$3004, $G12,'Saisie Depenses'!$E$5:$E$3004, "&gt;="&amp;EOMONTH(AG$7,-1)+1, 'Saisie Depenses'!$E$5:$E$3004, "&lt;="&amp;EOMONTH(AG$7,0))</f>
        <v>225000</v>
      </c>
      <c r="AH12" s="151">
        <f>SUMIFS('Saisie Depenses'!$H$5:$H$3004,'Saisie Depenses'!$J$5:$J$3004,$F12, 'Saisie Depenses'!$E$5:$E$3004, "&gt;="&amp;EOMONTH(AH$7,-1)+1, 'Saisie Depenses'!$E$5:$E$3004, "&lt;="&amp;EOMONTH(AH$7,0))+SUMIFS('Saisie Depenses'!$H$5:$H$3004,'Saisie Depenses'!$J$5:$J$3004, $G12,'Saisie Depenses'!$E$5:$E$3004, "&gt;="&amp;EOMONTH(AH$7,-1)+1, 'Saisie Depenses'!$E$5:$E$3004, "&lt;="&amp;EOMONTH(AH$7,0))</f>
        <v>585000</v>
      </c>
      <c r="AI12" s="164">
        <f t="shared" si="27"/>
        <v>1100000</v>
      </c>
      <c r="AJ12" s="142"/>
      <c r="AK12" s="151">
        <f>SUMIFS('Saisie Depenses'!$H$5:$H$3004,'Saisie Depenses'!$J$5:$J$3004,$F12, 'Saisie Depenses'!$E$5:$E$3004, "&gt;="&amp;EOMONTH(AK$7,-1)+1, 'Saisie Depenses'!$E$5:$E$3004, "&lt;="&amp;EOMONTH(AK$7,0))+SUMIFS('Saisie Depenses'!$H$5:$H$3004,'Saisie Depenses'!$J$5:$J$3004, $G12,'Saisie Depenses'!$E$5:$E$3004, "&gt;="&amp;EOMONTH(AK$7,-1)+1, 'Saisie Depenses'!$E$5:$E$3004, "&lt;="&amp;EOMONTH(AK$7,0))</f>
        <v>0</v>
      </c>
      <c r="AL12" s="151">
        <f>SUMIFS('Saisie Depenses'!$H$5:$H$3004,'Saisie Depenses'!$J$5:$J$3004,$F12, 'Saisie Depenses'!$E$5:$E$3004, "&gt;="&amp;EOMONTH(AL$7,-1)+1, 'Saisie Depenses'!$E$5:$E$3004, "&lt;="&amp;EOMONTH(AL$7,0))+SUMIFS('Saisie Depenses'!$H$5:$H$3004,'Saisie Depenses'!$J$5:$J$3004, $G12,'Saisie Depenses'!$E$5:$E$3004, "&gt;="&amp;EOMONTH(AL$7,-1)+1, 'Saisie Depenses'!$E$5:$E$3004, "&lt;="&amp;EOMONTH(AL$7,0))</f>
        <v>450000</v>
      </c>
      <c r="AM12" s="151">
        <f>SUMIFS('Saisie Depenses'!$H$5:$H$3004,'Saisie Depenses'!$J$5:$J$3004,$F12, 'Saisie Depenses'!$E$5:$E$3004, "&gt;="&amp;EOMONTH(AM$7,-1)+1, 'Saisie Depenses'!$E$5:$E$3004, "&lt;="&amp;EOMONTH(AM$7,0))+SUMIFS('Saisie Depenses'!$H$5:$H$3004,'Saisie Depenses'!$J$5:$J$3004, $G12,'Saisie Depenses'!$E$5:$E$3004, "&gt;="&amp;EOMONTH(AM$7,-1)+1, 'Saisie Depenses'!$E$5:$E$3004, "&lt;="&amp;EOMONTH(AM$7,0))</f>
        <v>0</v>
      </c>
      <c r="AN12" s="151">
        <f>SUMIFS('Saisie Depenses'!$H$5:$H$3004,'Saisie Depenses'!$J$5:$J$3004,$F12, 'Saisie Depenses'!$E$5:$E$3004, "&gt;="&amp;EOMONTH(AN$7,-1)+1, 'Saisie Depenses'!$E$5:$E$3004, "&lt;="&amp;EOMONTH(AN$7,0))+SUMIFS('Saisie Depenses'!$H$5:$H$3004,'Saisie Depenses'!$J$5:$J$3004, $G12,'Saisie Depenses'!$E$5:$E$3004, "&gt;="&amp;EOMONTH(AN$7,-1)+1, 'Saisie Depenses'!$E$5:$E$3004, "&lt;="&amp;EOMONTH(AN$7,0))</f>
        <v>225000</v>
      </c>
      <c r="AO12" s="151">
        <f>SUMIFS('Saisie Depenses'!$H$5:$H$3004,'Saisie Depenses'!$J$5:$J$3004,$F12, 'Saisie Depenses'!$E$5:$E$3004, "&gt;="&amp;EOMONTH(AO$7,-1)+1, 'Saisie Depenses'!$E$5:$E$3004, "&lt;="&amp;EOMONTH(AO$7,0))+SUMIFS('Saisie Depenses'!$H$5:$H$3004,'Saisie Depenses'!$J$5:$J$3004, $G12,'Saisie Depenses'!$E$5:$E$3004, "&gt;="&amp;EOMONTH(AO$7,-1)+1, 'Saisie Depenses'!$E$5:$E$3004, "&lt;="&amp;EOMONTH(AO$7,0))</f>
        <v>0</v>
      </c>
      <c r="AP12" s="151">
        <f>SUMIFS('Saisie Depenses'!$H$5:$H$3004,'Saisie Depenses'!$J$5:$J$3004,$F12, 'Saisie Depenses'!$E$5:$E$3004, "&gt;="&amp;EOMONTH(AP$7,-1)+1, 'Saisie Depenses'!$E$5:$E$3004, "&lt;="&amp;EOMONTH(AP$7,0))+SUMIFS('Saisie Depenses'!$H$5:$H$3004,'Saisie Depenses'!$J$5:$J$3004, $G12,'Saisie Depenses'!$E$5:$E$3004, "&gt;="&amp;EOMONTH(AP$7,-1)+1, 'Saisie Depenses'!$E$5:$E$3004, "&lt;="&amp;EOMONTH(AP$7,0))</f>
        <v>0</v>
      </c>
      <c r="AQ12" s="151">
        <f>SUMIFS('Saisie Depenses'!$H$5:$H$3004,'Saisie Depenses'!$J$5:$J$3004,$F12, 'Saisie Depenses'!$E$5:$E$3004, "&gt;="&amp;EOMONTH(AQ$7,-1)+1, 'Saisie Depenses'!$E$5:$E$3004, "&lt;="&amp;EOMONTH(AQ$7,0))+SUMIFS('Saisie Depenses'!$H$5:$H$3004,'Saisie Depenses'!$J$5:$J$3004, $G12,'Saisie Depenses'!$E$5:$E$3004, "&gt;="&amp;EOMONTH(AQ$7,-1)+1, 'Saisie Depenses'!$E$5:$E$3004, "&lt;="&amp;EOMONTH(AQ$7,0))</f>
        <v>0</v>
      </c>
      <c r="AR12" s="151">
        <f>SUMIFS('Saisie Depenses'!$H$5:$H$3004,'Saisie Depenses'!$J$5:$J$3004,$F12, 'Saisie Depenses'!$E$5:$E$3004, "&gt;="&amp;EOMONTH(AR$7,-1)+1, 'Saisie Depenses'!$E$5:$E$3004, "&lt;="&amp;EOMONTH(AR$7,0))+SUMIFS('Saisie Depenses'!$H$5:$H$3004,'Saisie Depenses'!$J$5:$J$3004, $G12,'Saisie Depenses'!$E$5:$E$3004, "&gt;="&amp;EOMONTH(AR$7,-1)+1, 'Saisie Depenses'!$E$5:$E$3004, "&lt;="&amp;EOMONTH(AR$7,0))</f>
        <v>0</v>
      </c>
      <c r="AS12" s="151">
        <f>SUMIFS('Saisie Depenses'!$H$5:$H$3004,'Saisie Depenses'!$J$5:$J$3004,$F12, 'Saisie Depenses'!$E$5:$E$3004, "&gt;="&amp;EOMONTH(AS$7,-1)+1, 'Saisie Depenses'!$E$5:$E$3004, "&lt;="&amp;EOMONTH(AS$7,0))+SUMIFS('Saisie Depenses'!$H$5:$H$3004,'Saisie Depenses'!$J$5:$J$3004, $G12,'Saisie Depenses'!$E$5:$E$3004, "&gt;="&amp;EOMONTH(AS$7,-1)+1, 'Saisie Depenses'!$E$5:$E$3004, "&lt;="&amp;EOMONTH(AS$7,0))</f>
        <v>0</v>
      </c>
      <c r="AT12" s="151">
        <f>SUMIFS('Saisie Depenses'!$H$5:$H$3004,'Saisie Depenses'!$J$5:$J$3004,$F12, 'Saisie Depenses'!$E$5:$E$3004, "&gt;="&amp;EOMONTH(AT$7,-1)+1, 'Saisie Depenses'!$E$5:$E$3004, "&lt;="&amp;EOMONTH(AT$7,0))+SUMIFS('Saisie Depenses'!$H$5:$H$3004,'Saisie Depenses'!$J$5:$J$3004, $G12,'Saisie Depenses'!$E$5:$E$3004, "&gt;="&amp;EOMONTH(AT$7,-1)+1, 'Saisie Depenses'!$E$5:$E$3004, "&lt;="&amp;EOMONTH(AT$7,0))</f>
        <v>0</v>
      </c>
      <c r="AU12" s="151">
        <f>SUMIFS('Saisie Depenses'!$H$5:$H$3004,'Saisie Depenses'!$J$5:$J$3004,$F12, 'Saisie Depenses'!$E$5:$E$3004, "&gt;="&amp;EOMONTH(AU$7,-1)+1, 'Saisie Depenses'!$E$5:$E$3004, "&lt;="&amp;EOMONTH(AU$7,0))+SUMIFS('Saisie Depenses'!$H$5:$H$3004,'Saisie Depenses'!$J$5:$J$3004, $G12,'Saisie Depenses'!$E$5:$E$3004, "&gt;="&amp;EOMONTH(AU$7,-1)+1, 'Saisie Depenses'!$E$5:$E$3004, "&lt;="&amp;EOMONTH(AU$7,0))</f>
        <v>0</v>
      </c>
      <c r="AV12" s="151">
        <f>SUMIFS('Saisie Depenses'!$H$5:$H$3004,'Saisie Depenses'!$J$5:$J$3004,$F12, 'Saisie Depenses'!$E$5:$E$3004, "&gt;="&amp;EOMONTH(AV$7,-1)+1, 'Saisie Depenses'!$E$5:$E$3004, "&lt;="&amp;EOMONTH(AV$7,0))+SUMIFS('Saisie Depenses'!$H$5:$H$3004,'Saisie Depenses'!$J$5:$J$3004, $G12,'Saisie Depenses'!$E$5:$E$3004, "&gt;="&amp;EOMONTH(AV$7,-1)+1, 'Saisie Depenses'!$E$5:$E$3004, "&lt;="&amp;EOMONTH(AV$7,0))</f>
        <v>0</v>
      </c>
      <c r="AW12" s="164">
        <f t="shared" si="30"/>
        <v>675000</v>
      </c>
    </row>
    <row r="13" spans="2:49" ht="15.75" customHeight="1" x14ac:dyDescent="0.25">
      <c r="C13" s="150" t="str">
        <f t="shared" si="29"/>
        <v xml:space="preserve">Charges Salariales - divers/autres </v>
      </c>
      <c r="D13" s="143"/>
      <c r="E13" s="143"/>
      <c r="F13" s="150" t="str">
        <f>Listes!B58</f>
        <v xml:space="preserve">Charges Salariales - divers/autres </v>
      </c>
      <c r="G13" s="133" t="s">
        <v>348</v>
      </c>
      <c r="I13" s="151">
        <f>SUMIFS('Saisie Depenses'!$H$5:$H$3004,'Saisie Depenses'!$J$5:$J$3004,$F13, 'Saisie Depenses'!$E$5:$E$3004, "&gt;="&amp;EOMONTH(I$7,-1)+1, 'Saisie Depenses'!$E$5:$E$3004, "&lt;="&amp;EOMONTH(I$7,0))+SUMIFS('Saisie Depenses'!$H$5:$H$3004,'Saisie Depenses'!$J$5:$J$3004, $G13,'Saisie Depenses'!$E$5:$E$3004, "&gt;="&amp;EOMONTH(I$7,-1)+1, 'Saisie Depenses'!$E$5:$E$3004, "&lt;="&amp;EOMONTH(I$7,0))</f>
        <v>0</v>
      </c>
      <c r="J13" s="151">
        <f>SUMIFS('Saisie Depenses'!$H$5:$H$3004,'Saisie Depenses'!$J$5:$J$3004,$F13, 'Saisie Depenses'!$E$5:$E$3004, "&gt;="&amp;EOMONTH(J$7,-1)+1, 'Saisie Depenses'!$E$5:$E$3004, "&lt;="&amp;EOMONTH(J$7,0))+SUMIFS('Saisie Depenses'!$H$5:$H$3004,'Saisie Depenses'!$J$5:$J$3004, $G13,'Saisie Depenses'!$E$5:$E$3004, "&gt;="&amp;EOMONTH(J$7,-1)+1, 'Saisie Depenses'!$E$5:$E$3004, "&lt;="&amp;EOMONTH(J$7,0))</f>
        <v>0</v>
      </c>
      <c r="K13" s="151">
        <f>SUMIFS('Saisie Depenses'!$H$5:$H$3004,'Saisie Depenses'!$J$5:$J$3004,$F13, 'Saisie Depenses'!$E$5:$E$3004, "&gt;="&amp;EOMONTH(K$7,-1)+1, 'Saisie Depenses'!$E$5:$E$3004, "&lt;="&amp;EOMONTH(K$7,0))+SUMIFS('Saisie Depenses'!$H$5:$H$3004,'Saisie Depenses'!$J$5:$J$3004, $G13,'Saisie Depenses'!$E$5:$E$3004, "&gt;="&amp;EOMONTH(K$7,-1)+1, 'Saisie Depenses'!$E$5:$E$3004, "&lt;="&amp;EOMONTH(K$7,0))</f>
        <v>0</v>
      </c>
      <c r="L13" s="151">
        <f>SUMIFS('Saisie Depenses'!$H$5:$H$3004,'Saisie Depenses'!$J$5:$J$3004,$F13, 'Saisie Depenses'!$E$5:$E$3004, "&gt;="&amp;EOMONTH(L$7,-1)+1, 'Saisie Depenses'!$E$5:$E$3004, "&lt;="&amp;EOMONTH(L$7,0))+SUMIFS('Saisie Depenses'!$H$5:$H$3004,'Saisie Depenses'!$J$5:$J$3004, $G13,'Saisie Depenses'!$E$5:$E$3004, "&gt;="&amp;EOMONTH(L$7,-1)+1, 'Saisie Depenses'!$E$5:$E$3004, "&lt;="&amp;EOMONTH(L$7,0))</f>
        <v>0</v>
      </c>
      <c r="M13" s="151">
        <f>SUMIFS('Saisie Depenses'!$H$5:$H$3004,'Saisie Depenses'!$J$5:$J$3004,$F13, 'Saisie Depenses'!$E$5:$E$3004, "&gt;="&amp;EOMONTH(M$7,-1)+1, 'Saisie Depenses'!$E$5:$E$3004, "&lt;="&amp;EOMONTH(M$7,0))+SUMIFS('Saisie Depenses'!$H$5:$H$3004,'Saisie Depenses'!$J$5:$J$3004, $G13,'Saisie Depenses'!$E$5:$E$3004, "&gt;="&amp;EOMONTH(M$7,-1)+1, 'Saisie Depenses'!$E$5:$E$3004, "&lt;="&amp;EOMONTH(M$7,0))</f>
        <v>0</v>
      </c>
      <c r="N13" s="151">
        <f>SUMIFS('Saisie Depenses'!$H$5:$H$3004,'Saisie Depenses'!$J$5:$J$3004,$F13, 'Saisie Depenses'!$E$5:$E$3004, "&gt;="&amp;EOMONTH(N$7,-1)+1, 'Saisie Depenses'!$E$5:$E$3004, "&lt;="&amp;EOMONTH(N$7,0))+SUMIFS('Saisie Depenses'!$H$5:$H$3004,'Saisie Depenses'!$J$5:$J$3004, $G13,'Saisie Depenses'!$E$5:$E$3004, "&gt;="&amp;EOMONTH(N$7,-1)+1, 'Saisie Depenses'!$E$5:$E$3004, "&lt;="&amp;EOMONTH(N$7,0))</f>
        <v>0</v>
      </c>
      <c r="O13" s="151">
        <f>SUMIFS('Saisie Depenses'!$H$5:$H$3004,'Saisie Depenses'!$J$5:$J$3004,$F13, 'Saisie Depenses'!$E$5:$E$3004, "&gt;="&amp;EOMONTH(O$7,-1)+1, 'Saisie Depenses'!$E$5:$E$3004, "&lt;="&amp;EOMONTH(O$7,0))+SUMIFS('Saisie Depenses'!$H$5:$H$3004,'Saisie Depenses'!$J$5:$J$3004, $G13,'Saisie Depenses'!$E$5:$E$3004, "&gt;="&amp;EOMONTH(O$7,-1)+1, 'Saisie Depenses'!$E$5:$E$3004, "&lt;="&amp;EOMONTH(O$7,0))</f>
        <v>0</v>
      </c>
      <c r="P13" s="151">
        <f>SUMIFS('Saisie Depenses'!$H$5:$H$3004,'Saisie Depenses'!$J$5:$J$3004,$F13, 'Saisie Depenses'!$E$5:$E$3004, "&gt;="&amp;EOMONTH(P$7,-1)+1, 'Saisie Depenses'!$E$5:$E$3004, "&lt;="&amp;EOMONTH(P$7,0))+SUMIFS('Saisie Depenses'!$H$5:$H$3004,'Saisie Depenses'!$J$5:$J$3004, $G13,'Saisie Depenses'!$E$5:$E$3004, "&gt;="&amp;EOMONTH(P$7,-1)+1, 'Saisie Depenses'!$E$5:$E$3004, "&lt;="&amp;EOMONTH(P$7,0))</f>
        <v>0</v>
      </c>
      <c r="Q13" s="151">
        <f>SUMIFS('Saisie Depenses'!$H$5:$H$3004,'Saisie Depenses'!$J$5:$J$3004,$F13, 'Saisie Depenses'!$E$5:$E$3004, "&gt;="&amp;EOMONTH(Q$7,-1)+1, 'Saisie Depenses'!$E$5:$E$3004, "&lt;="&amp;EOMONTH(Q$7,0))+SUMIFS('Saisie Depenses'!$H$5:$H$3004,'Saisie Depenses'!$J$5:$J$3004, $G13,'Saisie Depenses'!$E$5:$E$3004, "&gt;="&amp;EOMONTH(Q$7,-1)+1, 'Saisie Depenses'!$E$5:$E$3004, "&lt;="&amp;EOMONTH(Q$7,0))</f>
        <v>0</v>
      </c>
      <c r="R13" s="151">
        <f>SUMIFS('Saisie Depenses'!$H$5:$H$3004,'Saisie Depenses'!$J$5:$J$3004,$F13, 'Saisie Depenses'!$E$5:$E$3004, "&gt;="&amp;EOMONTH(R$7,-1)+1, 'Saisie Depenses'!$E$5:$E$3004, "&lt;="&amp;EOMONTH(R$7,0))+SUMIFS('Saisie Depenses'!$H$5:$H$3004,'Saisie Depenses'!$J$5:$J$3004, $G13,'Saisie Depenses'!$E$5:$E$3004, "&gt;="&amp;EOMONTH(R$7,-1)+1, 'Saisie Depenses'!$E$5:$E$3004, "&lt;="&amp;EOMONTH(R$7,0))</f>
        <v>0</v>
      </c>
      <c r="S13" s="151">
        <f>SUMIFS('Saisie Depenses'!$H$5:$H$3004,'Saisie Depenses'!$J$5:$J$3004,$F13, 'Saisie Depenses'!$E$5:$E$3004, "&gt;="&amp;EOMONTH(S$7,-1)+1, 'Saisie Depenses'!$E$5:$E$3004, "&lt;="&amp;EOMONTH(S$7,0))+SUMIFS('Saisie Depenses'!$H$5:$H$3004,'Saisie Depenses'!$J$5:$J$3004, $G13,'Saisie Depenses'!$E$5:$E$3004, "&gt;="&amp;EOMONTH(S$7,-1)+1, 'Saisie Depenses'!$E$5:$E$3004, "&lt;="&amp;EOMONTH(S$7,0))</f>
        <v>0</v>
      </c>
      <c r="T13" s="151">
        <f>SUMIFS('Saisie Depenses'!$H$5:$H$3004,'Saisie Depenses'!$J$5:$J$3004,$F13, 'Saisie Depenses'!$E$5:$E$3004, "&gt;="&amp;EOMONTH(T$7,-1)+1, 'Saisie Depenses'!$E$5:$E$3004, "&lt;="&amp;EOMONTH(T$7,0))+SUMIFS('Saisie Depenses'!$H$5:$H$3004,'Saisie Depenses'!$J$5:$J$3004, $G13,'Saisie Depenses'!$E$5:$E$3004, "&gt;="&amp;EOMONTH(T$7,-1)+1, 'Saisie Depenses'!$E$5:$E$3004, "&lt;="&amp;EOMONTH(T$7,0))</f>
        <v>0</v>
      </c>
      <c r="U13" s="164">
        <f t="shared" ref="U13" si="31">SUM(I13:T13)</f>
        <v>0</v>
      </c>
      <c r="W13" s="151">
        <f>SUMIFS('Saisie Depenses'!$H$5:$H$3004,'Saisie Depenses'!$J$5:$J$3004,$F13, 'Saisie Depenses'!$E$5:$E$3004, "&gt;="&amp;EOMONTH(W$7,-1)+1, 'Saisie Depenses'!$E$5:$E$3004, "&lt;="&amp;EOMONTH(W$7,0))+SUMIFS('Saisie Depenses'!$H$5:$H$3004,'Saisie Depenses'!$J$5:$J$3004, $G13,'Saisie Depenses'!$E$5:$E$3004, "&gt;="&amp;EOMONTH(W$7,-1)+1, 'Saisie Depenses'!$E$5:$E$3004, "&lt;="&amp;EOMONTH(W$7,0))</f>
        <v>0</v>
      </c>
      <c r="X13" s="151">
        <f>SUMIFS('Saisie Depenses'!$H$5:$H$3004,'Saisie Depenses'!$J$5:$J$3004,$F13, 'Saisie Depenses'!$E$5:$E$3004, "&gt;="&amp;EOMONTH(X$7,-1)+1, 'Saisie Depenses'!$E$5:$E$3004, "&lt;="&amp;EOMONTH(X$7,0))+SUMIFS('Saisie Depenses'!$H$5:$H$3004,'Saisie Depenses'!$J$5:$J$3004, $G13,'Saisie Depenses'!$E$5:$E$3004, "&gt;="&amp;EOMONTH(X$7,-1)+1, 'Saisie Depenses'!$E$5:$E$3004, "&lt;="&amp;EOMONTH(X$7,0))</f>
        <v>0</v>
      </c>
      <c r="Y13" s="151">
        <f>SUMIFS('Saisie Depenses'!$H$5:$H$3004,'Saisie Depenses'!$J$5:$J$3004,$F13, 'Saisie Depenses'!$E$5:$E$3004, "&gt;="&amp;EOMONTH(Y$7,-1)+1, 'Saisie Depenses'!$E$5:$E$3004, "&lt;="&amp;EOMONTH(Y$7,0))+SUMIFS('Saisie Depenses'!$H$5:$H$3004,'Saisie Depenses'!$J$5:$J$3004, $G13,'Saisie Depenses'!$E$5:$E$3004, "&gt;="&amp;EOMONTH(Y$7,-1)+1, 'Saisie Depenses'!$E$5:$E$3004, "&lt;="&amp;EOMONTH(Y$7,0))</f>
        <v>0</v>
      </c>
      <c r="Z13" s="151">
        <f>SUMIFS('Saisie Depenses'!$H$5:$H$3004,'Saisie Depenses'!$J$5:$J$3004,$F13, 'Saisie Depenses'!$E$5:$E$3004, "&gt;="&amp;EOMONTH(Z$7,-1)+1, 'Saisie Depenses'!$E$5:$E$3004, "&lt;="&amp;EOMONTH(Z$7,0))+SUMIFS('Saisie Depenses'!$H$5:$H$3004,'Saisie Depenses'!$J$5:$J$3004, $G13,'Saisie Depenses'!$E$5:$E$3004, "&gt;="&amp;EOMONTH(Z$7,-1)+1, 'Saisie Depenses'!$E$5:$E$3004, "&lt;="&amp;EOMONTH(Z$7,0))</f>
        <v>0</v>
      </c>
      <c r="AA13" s="151">
        <f>SUMIFS('Saisie Depenses'!$H$5:$H$3004,'Saisie Depenses'!$J$5:$J$3004,$F13, 'Saisie Depenses'!$E$5:$E$3004, "&gt;="&amp;EOMONTH(AA$7,-1)+1, 'Saisie Depenses'!$E$5:$E$3004, "&lt;="&amp;EOMONTH(AA$7,0))+SUMIFS('Saisie Depenses'!$H$5:$H$3004,'Saisie Depenses'!$J$5:$J$3004, $G13,'Saisie Depenses'!$E$5:$E$3004, "&gt;="&amp;EOMONTH(AA$7,-1)+1, 'Saisie Depenses'!$E$5:$E$3004, "&lt;="&amp;EOMONTH(AA$7,0))</f>
        <v>0</v>
      </c>
      <c r="AB13" s="151">
        <f>SUMIFS('Saisie Depenses'!$H$5:$H$3004,'Saisie Depenses'!$J$5:$J$3004,$F13, 'Saisie Depenses'!$E$5:$E$3004, "&gt;="&amp;EOMONTH(AB$7,-1)+1, 'Saisie Depenses'!$E$5:$E$3004, "&lt;="&amp;EOMONTH(AB$7,0))+SUMIFS('Saisie Depenses'!$H$5:$H$3004,'Saisie Depenses'!$J$5:$J$3004, $G13,'Saisie Depenses'!$E$5:$E$3004, "&gt;="&amp;EOMONTH(AB$7,-1)+1, 'Saisie Depenses'!$E$5:$E$3004, "&lt;="&amp;EOMONTH(AB$7,0))</f>
        <v>0</v>
      </c>
      <c r="AC13" s="151">
        <f>SUMIFS('Saisie Depenses'!$H$5:$H$3004,'Saisie Depenses'!$J$5:$J$3004,$F13, 'Saisie Depenses'!$E$5:$E$3004, "&gt;="&amp;EOMONTH(AC$7,-1)+1, 'Saisie Depenses'!$E$5:$E$3004, "&lt;="&amp;EOMONTH(AC$7,0))+SUMIFS('Saisie Depenses'!$H$5:$H$3004,'Saisie Depenses'!$J$5:$J$3004, $G13,'Saisie Depenses'!$E$5:$E$3004, "&gt;="&amp;EOMONTH(AC$7,-1)+1, 'Saisie Depenses'!$E$5:$E$3004, "&lt;="&amp;EOMONTH(AC$7,0))</f>
        <v>0</v>
      </c>
      <c r="AD13" s="151">
        <f>SUMIFS('Saisie Depenses'!$H$5:$H$3004,'Saisie Depenses'!$J$5:$J$3004,$F13, 'Saisie Depenses'!$E$5:$E$3004, "&gt;="&amp;EOMONTH(AD$7,-1)+1, 'Saisie Depenses'!$E$5:$E$3004, "&lt;="&amp;EOMONTH(AD$7,0))+SUMIFS('Saisie Depenses'!$H$5:$H$3004,'Saisie Depenses'!$J$5:$J$3004, $G13,'Saisie Depenses'!$E$5:$E$3004, "&gt;="&amp;EOMONTH(AD$7,-1)+1, 'Saisie Depenses'!$E$5:$E$3004, "&lt;="&amp;EOMONTH(AD$7,0))</f>
        <v>0</v>
      </c>
      <c r="AE13" s="151">
        <f>SUMIFS('Saisie Depenses'!$H$5:$H$3004,'Saisie Depenses'!$J$5:$J$3004,$F13, 'Saisie Depenses'!$E$5:$E$3004, "&gt;="&amp;EOMONTH(AE$7,-1)+1, 'Saisie Depenses'!$E$5:$E$3004, "&lt;="&amp;EOMONTH(AE$7,0))+SUMIFS('Saisie Depenses'!$H$5:$H$3004,'Saisie Depenses'!$J$5:$J$3004, $G13,'Saisie Depenses'!$E$5:$E$3004, "&gt;="&amp;EOMONTH(AE$7,-1)+1, 'Saisie Depenses'!$E$5:$E$3004, "&lt;="&amp;EOMONTH(AE$7,0))</f>
        <v>0</v>
      </c>
      <c r="AF13" s="151">
        <f>SUMIFS('Saisie Depenses'!$H$5:$H$3004,'Saisie Depenses'!$J$5:$J$3004,$F13, 'Saisie Depenses'!$E$5:$E$3004, "&gt;="&amp;EOMONTH(AF$7,-1)+1, 'Saisie Depenses'!$E$5:$E$3004, "&lt;="&amp;EOMONTH(AF$7,0))+SUMIFS('Saisie Depenses'!$H$5:$H$3004,'Saisie Depenses'!$J$5:$J$3004, $G13,'Saisie Depenses'!$E$5:$E$3004, "&gt;="&amp;EOMONTH(AF$7,-1)+1, 'Saisie Depenses'!$E$5:$E$3004, "&lt;="&amp;EOMONTH(AF$7,0))</f>
        <v>0</v>
      </c>
      <c r="AG13" s="151">
        <f>SUMIFS('Saisie Depenses'!$H$5:$H$3004,'Saisie Depenses'!$J$5:$J$3004,$F13, 'Saisie Depenses'!$E$5:$E$3004, "&gt;="&amp;EOMONTH(AG$7,-1)+1, 'Saisie Depenses'!$E$5:$E$3004, "&lt;="&amp;EOMONTH(AG$7,0))+SUMIFS('Saisie Depenses'!$H$5:$H$3004,'Saisie Depenses'!$J$5:$J$3004, $G13,'Saisie Depenses'!$E$5:$E$3004, "&gt;="&amp;EOMONTH(AG$7,-1)+1, 'Saisie Depenses'!$E$5:$E$3004, "&lt;="&amp;EOMONTH(AG$7,0))</f>
        <v>0</v>
      </c>
      <c r="AH13" s="151">
        <f>SUMIFS('Saisie Depenses'!$H$5:$H$3004,'Saisie Depenses'!$J$5:$J$3004,$F13, 'Saisie Depenses'!$E$5:$E$3004, "&gt;="&amp;EOMONTH(AH$7,-1)+1, 'Saisie Depenses'!$E$5:$E$3004, "&lt;="&amp;EOMONTH(AH$7,0))+SUMIFS('Saisie Depenses'!$H$5:$H$3004,'Saisie Depenses'!$J$5:$J$3004, $G13,'Saisie Depenses'!$E$5:$E$3004, "&gt;="&amp;EOMONTH(AH$7,-1)+1, 'Saisie Depenses'!$E$5:$E$3004, "&lt;="&amp;EOMONTH(AH$7,0))</f>
        <v>0</v>
      </c>
      <c r="AI13" s="164">
        <f t="shared" ref="AI13" si="32">SUM(W13:AH13)</f>
        <v>0</v>
      </c>
      <c r="AJ13" s="142"/>
      <c r="AK13" s="151">
        <f>SUMIFS('Saisie Depenses'!$H$5:$H$3004,'Saisie Depenses'!$J$5:$J$3004,$F13, 'Saisie Depenses'!$E$5:$E$3004, "&gt;="&amp;EOMONTH(AK$7,-1)+1, 'Saisie Depenses'!$E$5:$E$3004, "&lt;="&amp;EOMONTH(AK$7,0))+SUMIFS('Saisie Depenses'!$H$5:$H$3004,'Saisie Depenses'!$J$5:$J$3004, $G13,'Saisie Depenses'!$E$5:$E$3004, "&gt;="&amp;EOMONTH(AK$7,-1)+1, 'Saisie Depenses'!$E$5:$E$3004, "&lt;="&amp;EOMONTH(AK$7,0))</f>
        <v>0</v>
      </c>
      <c r="AL13" s="151">
        <f>SUMIFS('Saisie Depenses'!$H$5:$H$3004,'Saisie Depenses'!$J$5:$J$3004,$F13, 'Saisie Depenses'!$E$5:$E$3004, "&gt;="&amp;EOMONTH(AL$7,-1)+1, 'Saisie Depenses'!$E$5:$E$3004, "&lt;="&amp;EOMONTH(AL$7,0))+SUMIFS('Saisie Depenses'!$H$5:$H$3004,'Saisie Depenses'!$J$5:$J$3004, $G13,'Saisie Depenses'!$E$5:$E$3004, "&gt;="&amp;EOMONTH(AL$7,-1)+1, 'Saisie Depenses'!$E$5:$E$3004, "&lt;="&amp;EOMONTH(AL$7,0))</f>
        <v>0</v>
      </c>
      <c r="AM13" s="151">
        <f>SUMIFS('Saisie Depenses'!$H$5:$H$3004,'Saisie Depenses'!$J$5:$J$3004,$F13, 'Saisie Depenses'!$E$5:$E$3004, "&gt;="&amp;EOMONTH(AM$7,-1)+1, 'Saisie Depenses'!$E$5:$E$3004, "&lt;="&amp;EOMONTH(AM$7,0))+SUMIFS('Saisie Depenses'!$H$5:$H$3004,'Saisie Depenses'!$J$5:$J$3004, $G13,'Saisie Depenses'!$E$5:$E$3004, "&gt;="&amp;EOMONTH(AM$7,-1)+1, 'Saisie Depenses'!$E$5:$E$3004, "&lt;="&amp;EOMONTH(AM$7,0))</f>
        <v>0</v>
      </c>
      <c r="AN13" s="151">
        <f>SUMIFS('Saisie Depenses'!$H$5:$H$3004,'Saisie Depenses'!$J$5:$J$3004,$F13, 'Saisie Depenses'!$E$5:$E$3004, "&gt;="&amp;EOMONTH(AN$7,-1)+1, 'Saisie Depenses'!$E$5:$E$3004, "&lt;="&amp;EOMONTH(AN$7,0))+SUMIFS('Saisie Depenses'!$H$5:$H$3004,'Saisie Depenses'!$J$5:$J$3004, $G13,'Saisie Depenses'!$E$5:$E$3004, "&gt;="&amp;EOMONTH(AN$7,-1)+1, 'Saisie Depenses'!$E$5:$E$3004, "&lt;="&amp;EOMONTH(AN$7,0))</f>
        <v>0</v>
      </c>
      <c r="AO13" s="151">
        <f>SUMIFS('Saisie Depenses'!$H$5:$H$3004,'Saisie Depenses'!$J$5:$J$3004,$F13, 'Saisie Depenses'!$E$5:$E$3004, "&gt;="&amp;EOMONTH(AO$7,-1)+1, 'Saisie Depenses'!$E$5:$E$3004, "&lt;="&amp;EOMONTH(AO$7,0))+SUMIFS('Saisie Depenses'!$H$5:$H$3004,'Saisie Depenses'!$J$5:$J$3004, $G13,'Saisie Depenses'!$E$5:$E$3004, "&gt;="&amp;EOMONTH(AO$7,-1)+1, 'Saisie Depenses'!$E$5:$E$3004, "&lt;="&amp;EOMONTH(AO$7,0))</f>
        <v>0</v>
      </c>
      <c r="AP13" s="151">
        <f>SUMIFS('Saisie Depenses'!$H$5:$H$3004,'Saisie Depenses'!$J$5:$J$3004,$F13, 'Saisie Depenses'!$E$5:$E$3004, "&gt;="&amp;EOMONTH(AP$7,-1)+1, 'Saisie Depenses'!$E$5:$E$3004, "&lt;="&amp;EOMONTH(AP$7,0))+SUMIFS('Saisie Depenses'!$H$5:$H$3004,'Saisie Depenses'!$J$5:$J$3004, $G13,'Saisie Depenses'!$E$5:$E$3004, "&gt;="&amp;EOMONTH(AP$7,-1)+1, 'Saisie Depenses'!$E$5:$E$3004, "&lt;="&amp;EOMONTH(AP$7,0))</f>
        <v>0</v>
      </c>
      <c r="AQ13" s="151">
        <f>SUMIFS('Saisie Depenses'!$H$5:$H$3004,'Saisie Depenses'!$J$5:$J$3004,$F13, 'Saisie Depenses'!$E$5:$E$3004, "&gt;="&amp;EOMONTH(AQ$7,-1)+1, 'Saisie Depenses'!$E$5:$E$3004, "&lt;="&amp;EOMONTH(AQ$7,0))+SUMIFS('Saisie Depenses'!$H$5:$H$3004,'Saisie Depenses'!$J$5:$J$3004, $G13,'Saisie Depenses'!$E$5:$E$3004, "&gt;="&amp;EOMONTH(AQ$7,-1)+1, 'Saisie Depenses'!$E$5:$E$3004, "&lt;="&amp;EOMONTH(AQ$7,0))</f>
        <v>0</v>
      </c>
      <c r="AR13" s="151">
        <f>SUMIFS('Saisie Depenses'!$H$5:$H$3004,'Saisie Depenses'!$J$5:$J$3004,$F13, 'Saisie Depenses'!$E$5:$E$3004, "&gt;="&amp;EOMONTH(AR$7,-1)+1, 'Saisie Depenses'!$E$5:$E$3004, "&lt;="&amp;EOMONTH(AR$7,0))+SUMIFS('Saisie Depenses'!$H$5:$H$3004,'Saisie Depenses'!$J$5:$J$3004, $G13,'Saisie Depenses'!$E$5:$E$3004, "&gt;="&amp;EOMONTH(AR$7,-1)+1, 'Saisie Depenses'!$E$5:$E$3004, "&lt;="&amp;EOMONTH(AR$7,0))</f>
        <v>0</v>
      </c>
      <c r="AS13" s="151">
        <f>SUMIFS('Saisie Depenses'!$H$5:$H$3004,'Saisie Depenses'!$J$5:$J$3004,$F13, 'Saisie Depenses'!$E$5:$E$3004, "&gt;="&amp;EOMONTH(AS$7,-1)+1, 'Saisie Depenses'!$E$5:$E$3004, "&lt;="&amp;EOMONTH(AS$7,0))+SUMIFS('Saisie Depenses'!$H$5:$H$3004,'Saisie Depenses'!$J$5:$J$3004, $G13,'Saisie Depenses'!$E$5:$E$3004, "&gt;="&amp;EOMONTH(AS$7,-1)+1, 'Saisie Depenses'!$E$5:$E$3004, "&lt;="&amp;EOMONTH(AS$7,0))</f>
        <v>0</v>
      </c>
      <c r="AT13" s="151">
        <f>SUMIFS('Saisie Depenses'!$H$5:$H$3004,'Saisie Depenses'!$J$5:$J$3004,$F13, 'Saisie Depenses'!$E$5:$E$3004, "&gt;="&amp;EOMONTH(AT$7,-1)+1, 'Saisie Depenses'!$E$5:$E$3004, "&lt;="&amp;EOMONTH(AT$7,0))+SUMIFS('Saisie Depenses'!$H$5:$H$3004,'Saisie Depenses'!$J$5:$J$3004, $G13,'Saisie Depenses'!$E$5:$E$3004, "&gt;="&amp;EOMONTH(AT$7,-1)+1, 'Saisie Depenses'!$E$5:$E$3004, "&lt;="&amp;EOMONTH(AT$7,0))</f>
        <v>0</v>
      </c>
      <c r="AU13" s="151">
        <f>SUMIFS('Saisie Depenses'!$H$5:$H$3004,'Saisie Depenses'!$J$5:$J$3004,$F13, 'Saisie Depenses'!$E$5:$E$3004, "&gt;="&amp;EOMONTH(AU$7,-1)+1, 'Saisie Depenses'!$E$5:$E$3004, "&lt;="&amp;EOMONTH(AU$7,0))+SUMIFS('Saisie Depenses'!$H$5:$H$3004,'Saisie Depenses'!$J$5:$J$3004, $G13,'Saisie Depenses'!$E$5:$E$3004, "&gt;="&amp;EOMONTH(AU$7,-1)+1, 'Saisie Depenses'!$E$5:$E$3004, "&lt;="&amp;EOMONTH(AU$7,0))</f>
        <v>0</v>
      </c>
      <c r="AV13" s="151">
        <f>SUMIFS('Saisie Depenses'!$H$5:$H$3004,'Saisie Depenses'!$J$5:$J$3004,$F13, 'Saisie Depenses'!$E$5:$E$3004, "&gt;="&amp;EOMONTH(AV$7,-1)+1, 'Saisie Depenses'!$E$5:$E$3004, "&lt;="&amp;EOMONTH(AV$7,0))+SUMIFS('Saisie Depenses'!$H$5:$H$3004,'Saisie Depenses'!$J$5:$J$3004, $G13,'Saisie Depenses'!$E$5:$E$3004, "&gt;="&amp;EOMONTH(AV$7,-1)+1, 'Saisie Depenses'!$E$5:$E$3004, "&lt;="&amp;EOMONTH(AV$7,0))</f>
        <v>0</v>
      </c>
      <c r="AW13" s="164">
        <f t="shared" si="30"/>
        <v>0</v>
      </c>
    </row>
    <row r="14" spans="2:49" ht="15.75" customHeight="1" x14ac:dyDescent="0.25">
      <c r="C14" s="150" t="str">
        <f t="shared" si="29"/>
        <v xml:space="preserve">Consommation Eau </v>
      </c>
      <c r="D14" s="143"/>
      <c r="E14" s="143"/>
      <c r="F14" s="150" t="str">
        <f>Listes!B49</f>
        <v xml:space="preserve">Consommation Eau </v>
      </c>
      <c r="G14" s="133" t="s">
        <v>348</v>
      </c>
      <c r="I14" s="151">
        <f>SUMIFS('Saisie Depenses'!$H$5:$H$3004,'Saisie Depenses'!$J$5:$J$3004,$F14, 'Saisie Depenses'!$E$5:$E$3004, "&gt;="&amp;EOMONTH(I$7,-1)+1, 'Saisie Depenses'!$E$5:$E$3004, "&lt;="&amp;EOMONTH(I$7,0))+SUMIFS('Saisie Depenses'!$H$5:$H$3004,'Saisie Depenses'!$J$5:$J$3004, $G14,'Saisie Depenses'!$E$5:$E$3004, "&gt;="&amp;EOMONTH(I$7,-1)+1, 'Saisie Depenses'!$E$5:$E$3004, "&lt;="&amp;EOMONTH(I$7,0))</f>
        <v>0</v>
      </c>
      <c r="J14" s="151">
        <f>SUMIFS('Saisie Depenses'!$H$5:$H$3004,'Saisie Depenses'!$J$5:$J$3004,$F14, 'Saisie Depenses'!$E$5:$E$3004, "&gt;="&amp;EOMONTH(J$7,-1)+1, 'Saisie Depenses'!$E$5:$E$3004, "&lt;="&amp;EOMONTH(J$7,0))+SUMIFS('Saisie Depenses'!$H$5:$H$3004,'Saisie Depenses'!$J$5:$J$3004, $G14,'Saisie Depenses'!$E$5:$E$3004, "&gt;="&amp;EOMONTH(J$7,-1)+1, 'Saisie Depenses'!$E$5:$E$3004, "&lt;="&amp;EOMONTH(J$7,0))</f>
        <v>0</v>
      </c>
      <c r="K14" s="151">
        <f>SUMIFS('Saisie Depenses'!$H$5:$H$3004,'Saisie Depenses'!$J$5:$J$3004,$F14, 'Saisie Depenses'!$E$5:$E$3004, "&gt;="&amp;EOMONTH(K$7,-1)+1, 'Saisie Depenses'!$E$5:$E$3004, "&lt;="&amp;EOMONTH(K$7,0))+SUMIFS('Saisie Depenses'!$H$5:$H$3004,'Saisie Depenses'!$J$5:$J$3004, $G14,'Saisie Depenses'!$E$5:$E$3004, "&gt;="&amp;EOMONTH(K$7,-1)+1, 'Saisie Depenses'!$E$5:$E$3004, "&lt;="&amp;EOMONTH(K$7,0))</f>
        <v>0</v>
      </c>
      <c r="L14" s="151">
        <f>SUMIFS('Saisie Depenses'!$H$5:$H$3004,'Saisie Depenses'!$J$5:$J$3004,$F14, 'Saisie Depenses'!$E$5:$E$3004, "&gt;="&amp;EOMONTH(L$7,-1)+1, 'Saisie Depenses'!$E$5:$E$3004, "&lt;="&amp;EOMONTH(L$7,0))+SUMIFS('Saisie Depenses'!$H$5:$H$3004,'Saisie Depenses'!$J$5:$J$3004, $G14,'Saisie Depenses'!$E$5:$E$3004, "&gt;="&amp;EOMONTH(L$7,-1)+1, 'Saisie Depenses'!$E$5:$E$3004, "&lt;="&amp;EOMONTH(L$7,0))</f>
        <v>0</v>
      </c>
      <c r="M14" s="151">
        <f>SUMIFS('Saisie Depenses'!$H$5:$H$3004,'Saisie Depenses'!$J$5:$J$3004,$F14, 'Saisie Depenses'!$E$5:$E$3004, "&gt;="&amp;EOMONTH(M$7,-1)+1, 'Saisie Depenses'!$E$5:$E$3004, "&lt;="&amp;EOMONTH(M$7,0))+SUMIFS('Saisie Depenses'!$H$5:$H$3004,'Saisie Depenses'!$J$5:$J$3004, $G14,'Saisie Depenses'!$E$5:$E$3004, "&gt;="&amp;EOMONTH(M$7,-1)+1, 'Saisie Depenses'!$E$5:$E$3004, "&lt;="&amp;EOMONTH(M$7,0))</f>
        <v>0</v>
      </c>
      <c r="N14" s="151">
        <f>SUMIFS('Saisie Depenses'!$H$5:$H$3004,'Saisie Depenses'!$J$5:$J$3004,$F14, 'Saisie Depenses'!$E$5:$E$3004, "&gt;="&amp;EOMONTH(N$7,-1)+1, 'Saisie Depenses'!$E$5:$E$3004, "&lt;="&amp;EOMONTH(N$7,0))+SUMIFS('Saisie Depenses'!$H$5:$H$3004,'Saisie Depenses'!$J$5:$J$3004, $G14,'Saisie Depenses'!$E$5:$E$3004, "&gt;="&amp;EOMONTH(N$7,-1)+1, 'Saisie Depenses'!$E$5:$E$3004, "&lt;="&amp;EOMONTH(N$7,0))</f>
        <v>0</v>
      </c>
      <c r="O14" s="151">
        <f>SUMIFS('Saisie Depenses'!$H$5:$H$3004,'Saisie Depenses'!$J$5:$J$3004,$F14, 'Saisie Depenses'!$E$5:$E$3004, "&gt;="&amp;EOMONTH(O$7,-1)+1, 'Saisie Depenses'!$E$5:$E$3004, "&lt;="&amp;EOMONTH(O$7,0))+SUMIFS('Saisie Depenses'!$H$5:$H$3004,'Saisie Depenses'!$J$5:$J$3004, $G14,'Saisie Depenses'!$E$5:$E$3004, "&gt;="&amp;EOMONTH(O$7,-1)+1, 'Saisie Depenses'!$E$5:$E$3004, "&lt;="&amp;EOMONTH(O$7,0))</f>
        <v>0</v>
      </c>
      <c r="P14" s="151">
        <f>SUMIFS('Saisie Depenses'!$H$5:$H$3004,'Saisie Depenses'!$J$5:$J$3004,$F14, 'Saisie Depenses'!$E$5:$E$3004, "&gt;="&amp;EOMONTH(P$7,-1)+1, 'Saisie Depenses'!$E$5:$E$3004, "&lt;="&amp;EOMONTH(P$7,0))+SUMIFS('Saisie Depenses'!$H$5:$H$3004,'Saisie Depenses'!$J$5:$J$3004, $G14,'Saisie Depenses'!$E$5:$E$3004, "&gt;="&amp;EOMONTH(P$7,-1)+1, 'Saisie Depenses'!$E$5:$E$3004, "&lt;="&amp;EOMONTH(P$7,0))</f>
        <v>27000</v>
      </c>
      <c r="Q14" s="151">
        <f>SUMIFS('Saisie Depenses'!$H$5:$H$3004,'Saisie Depenses'!$J$5:$J$3004,$F14, 'Saisie Depenses'!$E$5:$E$3004, "&gt;="&amp;EOMONTH(Q$7,-1)+1, 'Saisie Depenses'!$E$5:$E$3004, "&lt;="&amp;EOMONTH(Q$7,0))+SUMIFS('Saisie Depenses'!$H$5:$H$3004,'Saisie Depenses'!$J$5:$J$3004, $G14,'Saisie Depenses'!$E$5:$E$3004, "&gt;="&amp;EOMONTH(Q$7,-1)+1, 'Saisie Depenses'!$E$5:$E$3004, "&lt;="&amp;EOMONTH(Q$7,0))</f>
        <v>0</v>
      </c>
      <c r="R14" s="151">
        <f>SUMIFS('Saisie Depenses'!$H$5:$H$3004,'Saisie Depenses'!$J$5:$J$3004,$F14, 'Saisie Depenses'!$E$5:$E$3004, "&gt;="&amp;EOMONTH(R$7,-1)+1, 'Saisie Depenses'!$E$5:$E$3004, "&lt;="&amp;EOMONTH(R$7,0))+SUMIFS('Saisie Depenses'!$H$5:$H$3004,'Saisie Depenses'!$J$5:$J$3004, $G14,'Saisie Depenses'!$E$5:$E$3004, "&gt;="&amp;EOMONTH(R$7,-1)+1, 'Saisie Depenses'!$E$5:$E$3004, "&lt;="&amp;EOMONTH(R$7,0))</f>
        <v>0</v>
      </c>
      <c r="S14" s="151">
        <f>SUMIFS('Saisie Depenses'!$H$5:$H$3004,'Saisie Depenses'!$J$5:$J$3004,$F14, 'Saisie Depenses'!$E$5:$E$3004, "&gt;="&amp;EOMONTH(S$7,-1)+1, 'Saisie Depenses'!$E$5:$E$3004, "&lt;="&amp;EOMONTH(S$7,0))+SUMIFS('Saisie Depenses'!$H$5:$H$3004,'Saisie Depenses'!$J$5:$J$3004, $G14,'Saisie Depenses'!$E$5:$E$3004, "&gt;="&amp;EOMONTH(S$7,-1)+1, 'Saisie Depenses'!$E$5:$E$3004, "&lt;="&amp;EOMONTH(S$7,0))</f>
        <v>19500</v>
      </c>
      <c r="T14" s="151">
        <f>SUMIFS('Saisie Depenses'!$H$5:$H$3004,'Saisie Depenses'!$J$5:$J$3004,$F14, 'Saisie Depenses'!$E$5:$E$3004, "&gt;="&amp;EOMONTH(T$7,-1)+1, 'Saisie Depenses'!$E$5:$E$3004, "&lt;="&amp;EOMONTH(T$7,0))+SUMIFS('Saisie Depenses'!$H$5:$H$3004,'Saisie Depenses'!$J$5:$J$3004, $G14,'Saisie Depenses'!$E$5:$E$3004, "&gt;="&amp;EOMONTH(T$7,-1)+1, 'Saisie Depenses'!$E$5:$E$3004, "&lt;="&amp;EOMONTH(T$7,0))</f>
        <v>0</v>
      </c>
      <c r="U14" s="164">
        <f t="shared" si="26"/>
        <v>46500</v>
      </c>
      <c r="W14" s="151">
        <f>SUMIFS('Saisie Depenses'!$H$5:$H$3004,'Saisie Depenses'!$J$5:$J$3004,$F14, 'Saisie Depenses'!$E$5:$E$3004, "&gt;="&amp;EOMONTH(W$7,-1)+1, 'Saisie Depenses'!$E$5:$E$3004, "&lt;="&amp;EOMONTH(W$7,0))+SUMIFS('Saisie Depenses'!$H$5:$H$3004,'Saisie Depenses'!$J$5:$J$3004, $G14,'Saisie Depenses'!$E$5:$E$3004, "&gt;="&amp;EOMONTH(W$7,-1)+1, 'Saisie Depenses'!$E$5:$E$3004, "&lt;="&amp;EOMONTH(W$7,0))</f>
        <v>29500</v>
      </c>
      <c r="X14" s="151">
        <f>SUMIFS('Saisie Depenses'!$H$5:$H$3004,'Saisie Depenses'!$J$5:$J$3004,$F14, 'Saisie Depenses'!$E$5:$E$3004, "&gt;="&amp;EOMONTH(X$7,-1)+1, 'Saisie Depenses'!$E$5:$E$3004, "&lt;="&amp;EOMONTH(X$7,0))+SUMIFS('Saisie Depenses'!$H$5:$H$3004,'Saisie Depenses'!$J$5:$J$3004, $G14,'Saisie Depenses'!$E$5:$E$3004, "&gt;="&amp;EOMONTH(X$7,-1)+1, 'Saisie Depenses'!$E$5:$E$3004, "&lt;="&amp;EOMONTH(X$7,0))</f>
        <v>0</v>
      </c>
      <c r="Y14" s="151">
        <f>SUMIFS('Saisie Depenses'!$H$5:$H$3004,'Saisie Depenses'!$J$5:$J$3004,$F14, 'Saisie Depenses'!$E$5:$E$3004, "&gt;="&amp;EOMONTH(Y$7,-1)+1, 'Saisie Depenses'!$E$5:$E$3004, "&lt;="&amp;EOMONTH(Y$7,0))+SUMIFS('Saisie Depenses'!$H$5:$H$3004,'Saisie Depenses'!$J$5:$J$3004, $G14,'Saisie Depenses'!$E$5:$E$3004, "&gt;="&amp;EOMONTH(Y$7,-1)+1, 'Saisie Depenses'!$E$5:$E$3004, "&lt;="&amp;EOMONTH(Y$7,0))</f>
        <v>0</v>
      </c>
      <c r="Z14" s="151">
        <f>SUMIFS('Saisie Depenses'!$H$5:$H$3004,'Saisie Depenses'!$J$5:$J$3004,$F14, 'Saisie Depenses'!$E$5:$E$3004, "&gt;="&amp;EOMONTH(Z$7,-1)+1, 'Saisie Depenses'!$E$5:$E$3004, "&lt;="&amp;EOMONTH(Z$7,0))+SUMIFS('Saisie Depenses'!$H$5:$H$3004,'Saisie Depenses'!$J$5:$J$3004, $G14,'Saisie Depenses'!$E$5:$E$3004, "&gt;="&amp;EOMONTH(Z$7,-1)+1, 'Saisie Depenses'!$E$5:$E$3004, "&lt;="&amp;EOMONTH(Z$7,0))</f>
        <v>0</v>
      </c>
      <c r="AA14" s="151">
        <f>SUMIFS('Saisie Depenses'!$H$5:$H$3004,'Saisie Depenses'!$J$5:$J$3004,$F14, 'Saisie Depenses'!$E$5:$E$3004, "&gt;="&amp;EOMONTH(AA$7,-1)+1, 'Saisie Depenses'!$E$5:$E$3004, "&lt;="&amp;EOMONTH(AA$7,0))+SUMIFS('Saisie Depenses'!$H$5:$H$3004,'Saisie Depenses'!$J$5:$J$3004, $G14,'Saisie Depenses'!$E$5:$E$3004, "&gt;="&amp;EOMONTH(AA$7,-1)+1, 'Saisie Depenses'!$E$5:$E$3004, "&lt;="&amp;EOMONTH(AA$7,0))</f>
        <v>0</v>
      </c>
      <c r="AB14" s="151">
        <f>SUMIFS('Saisie Depenses'!$H$5:$H$3004,'Saisie Depenses'!$J$5:$J$3004,$F14, 'Saisie Depenses'!$E$5:$E$3004, "&gt;="&amp;EOMONTH(AB$7,-1)+1, 'Saisie Depenses'!$E$5:$E$3004, "&lt;="&amp;EOMONTH(AB$7,0))+SUMIFS('Saisie Depenses'!$H$5:$H$3004,'Saisie Depenses'!$J$5:$J$3004, $G14,'Saisie Depenses'!$E$5:$E$3004, "&gt;="&amp;EOMONTH(AB$7,-1)+1, 'Saisie Depenses'!$E$5:$E$3004, "&lt;="&amp;EOMONTH(AB$7,0))</f>
        <v>0</v>
      </c>
      <c r="AC14" s="151">
        <f>SUMIFS('Saisie Depenses'!$H$5:$H$3004,'Saisie Depenses'!$J$5:$J$3004,$F14, 'Saisie Depenses'!$E$5:$E$3004, "&gt;="&amp;EOMONTH(AC$7,-1)+1, 'Saisie Depenses'!$E$5:$E$3004, "&lt;="&amp;EOMONTH(AC$7,0))+SUMIFS('Saisie Depenses'!$H$5:$H$3004,'Saisie Depenses'!$J$5:$J$3004, $G14,'Saisie Depenses'!$E$5:$E$3004, "&gt;="&amp;EOMONTH(AC$7,-1)+1, 'Saisie Depenses'!$E$5:$E$3004, "&lt;="&amp;EOMONTH(AC$7,0))</f>
        <v>27019</v>
      </c>
      <c r="AD14" s="151">
        <f>SUMIFS('Saisie Depenses'!$H$5:$H$3004,'Saisie Depenses'!$J$5:$J$3004,$F14, 'Saisie Depenses'!$E$5:$E$3004, "&gt;="&amp;EOMONTH(AD$7,-1)+1, 'Saisie Depenses'!$E$5:$E$3004, "&lt;="&amp;EOMONTH(AD$7,0))+SUMIFS('Saisie Depenses'!$H$5:$H$3004,'Saisie Depenses'!$J$5:$J$3004, $G14,'Saisie Depenses'!$E$5:$E$3004, "&gt;="&amp;EOMONTH(AD$7,-1)+1, 'Saisie Depenses'!$E$5:$E$3004, "&lt;="&amp;EOMONTH(AD$7,0))</f>
        <v>0</v>
      </c>
      <c r="AE14" s="151">
        <f>SUMIFS('Saisie Depenses'!$H$5:$H$3004,'Saisie Depenses'!$J$5:$J$3004,$F14, 'Saisie Depenses'!$E$5:$E$3004, "&gt;="&amp;EOMONTH(AE$7,-1)+1, 'Saisie Depenses'!$E$5:$E$3004, "&lt;="&amp;EOMONTH(AE$7,0))+SUMIFS('Saisie Depenses'!$H$5:$H$3004,'Saisie Depenses'!$J$5:$J$3004, $G14,'Saisie Depenses'!$E$5:$E$3004, "&gt;="&amp;EOMONTH(AE$7,-1)+1, 'Saisie Depenses'!$E$5:$E$3004, "&lt;="&amp;EOMONTH(AE$7,0))</f>
        <v>0</v>
      </c>
      <c r="AF14" s="151">
        <f>SUMIFS('Saisie Depenses'!$H$5:$H$3004,'Saisie Depenses'!$J$5:$J$3004,$F14, 'Saisie Depenses'!$E$5:$E$3004, "&gt;="&amp;EOMONTH(AF$7,-1)+1, 'Saisie Depenses'!$E$5:$E$3004, "&lt;="&amp;EOMONTH(AF$7,0))+SUMIFS('Saisie Depenses'!$H$5:$H$3004,'Saisie Depenses'!$J$5:$J$3004, $G14,'Saisie Depenses'!$E$5:$E$3004, "&gt;="&amp;EOMONTH(AF$7,-1)+1, 'Saisie Depenses'!$E$5:$E$3004, "&lt;="&amp;EOMONTH(AF$7,0))</f>
        <v>0</v>
      </c>
      <c r="AG14" s="151">
        <f>SUMIFS('Saisie Depenses'!$H$5:$H$3004,'Saisie Depenses'!$J$5:$J$3004,$F14, 'Saisie Depenses'!$E$5:$E$3004, "&gt;="&amp;EOMONTH(AG$7,-1)+1, 'Saisie Depenses'!$E$5:$E$3004, "&lt;="&amp;EOMONTH(AG$7,0))+SUMIFS('Saisie Depenses'!$H$5:$H$3004,'Saisie Depenses'!$J$5:$J$3004, $G14,'Saisie Depenses'!$E$5:$E$3004, "&gt;="&amp;EOMONTH(AG$7,-1)+1, 'Saisie Depenses'!$E$5:$E$3004, "&lt;="&amp;EOMONTH(AG$7,0))</f>
        <v>90688</v>
      </c>
      <c r="AH14" s="151">
        <f>SUMIFS('Saisie Depenses'!$H$5:$H$3004,'Saisie Depenses'!$J$5:$J$3004,$F14, 'Saisie Depenses'!$E$5:$E$3004, "&gt;="&amp;EOMONTH(AH$7,-1)+1, 'Saisie Depenses'!$E$5:$E$3004, "&lt;="&amp;EOMONTH(AH$7,0))+SUMIFS('Saisie Depenses'!$H$5:$H$3004,'Saisie Depenses'!$J$5:$J$3004, $G14,'Saisie Depenses'!$E$5:$E$3004, "&gt;="&amp;EOMONTH(AH$7,-1)+1, 'Saisie Depenses'!$E$5:$E$3004, "&lt;="&amp;EOMONTH(AH$7,0))</f>
        <v>0</v>
      </c>
      <c r="AI14" s="164">
        <f>SUM(W14:AH14)</f>
        <v>147207</v>
      </c>
      <c r="AJ14" s="142"/>
      <c r="AK14" s="151">
        <f>SUMIFS('Saisie Depenses'!$H$5:$H$3004,'Saisie Depenses'!$J$5:$J$3004,$F14, 'Saisie Depenses'!$E$5:$E$3004, "&gt;="&amp;EOMONTH(AK$7,-1)+1, 'Saisie Depenses'!$E$5:$E$3004, "&lt;="&amp;EOMONTH(AK$7,0))+SUMIFS('Saisie Depenses'!$H$5:$H$3004,'Saisie Depenses'!$J$5:$J$3004, $G14,'Saisie Depenses'!$E$5:$E$3004, "&gt;="&amp;EOMONTH(AK$7,-1)+1, 'Saisie Depenses'!$E$5:$E$3004, "&lt;="&amp;EOMONTH(AK$7,0))</f>
        <v>66000</v>
      </c>
      <c r="AL14" s="151">
        <f>SUMIFS('Saisie Depenses'!$H$5:$H$3004,'Saisie Depenses'!$J$5:$J$3004,$F14, 'Saisie Depenses'!$E$5:$E$3004, "&gt;="&amp;EOMONTH(AL$7,-1)+1, 'Saisie Depenses'!$E$5:$E$3004, "&lt;="&amp;EOMONTH(AL$7,0))+SUMIFS('Saisie Depenses'!$H$5:$H$3004,'Saisie Depenses'!$J$5:$J$3004, $G14,'Saisie Depenses'!$E$5:$E$3004, "&gt;="&amp;EOMONTH(AL$7,-1)+1, 'Saisie Depenses'!$E$5:$E$3004, "&lt;="&amp;EOMONTH(AL$7,0))</f>
        <v>0</v>
      </c>
      <c r="AM14" s="151">
        <f>SUMIFS('Saisie Depenses'!$H$5:$H$3004,'Saisie Depenses'!$J$5:$J$3004,$F14, 'Saisie Depenses'!$E$5:$E$3004, "&gt;="&amp;EOMONTH(AM$7,-1)+1, 'Saisie Depenses'!$E$5:$E$3004, "&lt;="&amp;EOMONTH(AM$7,0))+SUMIFS('Saisie Depenses'!$H$5:$H$3004,'Saisie Depenses'!$J$5:$J$3004, $G14,'Saisie Depenses'!$E$5:$E$3004, "&gt;="&amp;EOMONTH(AM$7,-1)+1, 'Saisie Depenses'!$E$5:$E$3004, "&lt;="&amp;EOMONTH(AM$7,0))</f>
        <v>0</v>
      </c>
      <c r="AN14" s="151">
        <f>SUMIFS('Saisie Depenses'!$H$5:$H$3004,'Saisie Depenses'!$J$5:$J$3004,$F14, 'Saisie Depenses'!$E$5:$E$3004, "&gt;="&amp;EOMONTH(AN$7,-1)+1, 'Saisie Depenses'!$E$5:$E$3004, "&lt;="&amp;EOMONTH(AN$7,0))+SUMIFS('Saisie Depenses'!$H$5:$H$3004,'Saisie Depenses'!$J$5:$J$3004, $G14,'Saisie Depenses'!$E$5:$E$3004, "&gt;="&amp;EOMONTH(AN$7,-1)+1, 'Saisie Depenses'!$E$5:$E$3004, "&lt;="&amp;EOMONTH(AN$7,0))</f>
        <v>0</v>
      </c>
      <c r="AO14" s="151">
        <f>SUMIFS('Saisie Depenses'!$H$5:$H$3004,'Saisie Depenses'!$J$5:$J$3004,$F14, 'Saisie Depenses'!$E$5:$E$3004, "&gt;="&amp;EOMONTH(AO$7,-1)+1, 'Saisie Depenses'!$E$5:$E$3004, "&lt;="&amp;EOMONTH(AO$7,0))+SUMIFS('Saisie Depenses'!$H$5:$H$3004,'Saisie Depenses'!$J$5:$J$3004, $G14,'Saisie Depenses'!$E$5:$E$3004, "&gt;="&amp;EOMONTH(AO$7,-1)+1, 'Saisie Depenses'!$E$5:$E$3004, "&lt;="&amp;EOMONTH(AO$7,0))</f>
        <v>0</v>
      </c>
      <c r="AP14" s="151">
        <f>SUMIFS('Saisie Depenses'!$H$5:$H$3004,'Saisie Depenses'!$J$5:$J$3004,$F14, 'Saisie Depenses'!$E$5:$E$3004, "&gt;="&amp;EOMONTH(AP$7,-1)+1, 'Saisie Depenses'!$E$5:$E$3004, "&lt;="&amp;EOMONTH(AP$7,0))+SUMIFS('Saisie Depenses'!$H$5:$H$3004,'Saisie Depenses'!$J$5:$J$3004, $G14,'Saisie Depenses'!$E$5:$E$3004, "&gt;="&amp;EOMONTH(AP$7,-1)+1, 'Saisie Depenses'!$E$5:$E$3004, "&lt;="&amp;EOMONTH(AP$7,0))</f>
        <v>0</v>
      </c>
      <c r="AQ14" s="151">
        <f>SUMIFS('Saisie Depenses'!$H$5:$H$3004,'Saisie Depenses'!$J$5:$J$3004,$F14, 'Saisie Depenses'!$E$5:$E$3004, "&gt;="&amp;EOMONTH(AQ$7,-1)+1, 'Saisie Depenses'!$E$5:$E$3004, "&lt;="&amp;EOMONTH(AQ$7,0))+SUMIFS('Saisie Depenses'!$H$5:$H$3004,'Saisie Depenses'!$J$5:$J$3004, $G14,'Saisie Depenses'!$E$5:$E$3004, "&gt;="&amp;EOMONTH(AQ$7,-1)+1, 'Saisie Depenses'!$E$5:$E$3004, "&lt;="&amp;EOMONTH(AQ$7,0))</f>
        <v>0</v>
      </c>
      <c r="AR14" s="151">
        <f>SUMIFS('Saisie Depenses'!$H$5:$H$3004,'Saisie Depenses'!$J$5:$J$3004,$F14, 'Saisie Depenses'!$E$5:$E$3004, "&gt;="&amp;EOMONTH(AR$7,-1)+1, 'Saisie Depenses'!$E$5:$E$3004, "&lt;="&amp;EOMONTH(AR$7,0))+SUMIFS('Saisie Depenses'!$H$5:$H$3004,'Saisie Depenses'!$J$5:$J$3004, $G14,'Saisie Depenses'!$E$5:$E$3004, "&gt;="&amp;EOMONTH(AR$7,-1)+1, 'Saisie Depenses'!$E$5:$E$3004, "&lt;="&amp;EOMONTH(AR$7,0))</f>
        <v>0</v>
      </c>
      <c r="AS14" s="151">
        <f>SUMIFS('Saisie Depenses'!$H$5:$H$3004,'Saisie Depenses'!$J$5:$J$3004,$F14, 'Saisie Depenses'!$E$5:$E$3004, "&gt;="&amp;EOMONTH(AS$7,-1)+1, 'Saisie Depenses'!$E$5:$E$3004, "&lt;="&amp;EOMONTH(AS$7,0))+SUMIFS('Saisie Depenses'!$H$5:$H$3004,'Saisie Depenses'!$J$5:$J$3004, $G14,'Saisie Depenses'!$E$5:$E$3004, "&gt;="&amp;EOMONTH(AS$7,-1)+1, 'Saisie Depenses'!$E$5:$E$3004, "&lt;="&amp;EOMONTH(AS$7,0))</f>
        <v>0</v>
      </c>
      <c r="AT14" s="151">
        <f>SUMIFS('Saisie Depenses'!$H$5:$H$3004,'Saisie Depenses'!$J$5:$J$3004,$F14, 'Saisie Depenses'!$E$5:$E$3004, "&gt;="&amp;EOMONTH(AT$7,-1)+1, 'Saisie Depenses'!$E$5:$E$3004, "&lt;="&amp;EOMONTH(AT$7,0))+SUMIFS('Saisie Depenses'!$H$5:$H$3004,'Saisie Depenses'!$J$5:$J$3004, $G14,'Saisie Depenses'!$E$5:$E$3004, "&gt;="&amp;EOMONTH(AT$7,-1)+1, 'Saisie Depenses'!$E$5:$E$3004, "&lt;="&amp;EOMONTH(AT$7,0))</f>
        <v>0</v>
      </c>
      <c r="AU14" s="151">
        <f>SUMIFS('Saisie Depenses'!$H$5:$H$3004,'Saisie Depenses'!$J$5:$J$3004,$F14, 'Saisie Depenses'!$E$5:$E$3004, "&gt;="&amp;EOMONTH(AU$7,-1)+1, 'Saisie Depenses'!$E$5:$E$3004, "&lt;="&amp;EOMONTH(AU$7,0))+SUMIFS('Saisie Depenses'!$H$5:$H$3004,'Saisie Depenses'!$J$5:$J$3004, $G14,'Saisie Depenses'!$E$5:$E$3004, "&gt;="&amp;EOMONTH(AU$7,-1)+1, 'Saisie Depenses'!$E$5:$E$3004, "&lt;="&amp;EOMONTH(AU$7,0))</f>
        <v>0</v>
      </c>
      <c r="AV14" s="151">
        <f>SUMIFS('Saisie Depenses'!$H$5:$H$3004,'Saisie Depenses'!$J$5:$J$3004,$F14, 'Saisie Depenses'!$E$5:$E$3004, "&gt;="&amp;EOMONTH(AV$7,-1)+1, 'Saisie Depenses'!$E$5:$E$3004, "&lt;="&amp;EOMONTH(AV$7,0))+SUMIFS('Saisie Depenses'!$H$5:$H$3004,'Saisie Depenses'!$J$5:$J$3004, $G14,'Saisie Depenses'!$E$5:$E$3004, "&gt;="&amp;EOMONTH(AV$7,-1)+1, 'Saisie Depenses'!$E$5:$E$3004, "&lt;="&amp;EOMONTH(AV$7,0))</f>
        <v>0</v>
      </c>
      <c r="AW14" s="164">
        <f>SUM(AK14:AV14)</f>
        <v>66000</v>
      </c>
    </row>
    <row r="15" spans="2:49" ht="15.75" customHeight="1" x14ac:dyDescent="0.25">
      <c r="C15" s="150" t="str">
        <f t="shared" si="29"/>
        <v>Consommation Électricité</v>
      </c>
      <c r="D15" s="143"/>
      <c r="E15" s="143"/>
      <c r="F15" s="150" t="str">
        <f>Listes!B50</f>
        <v>Consommation Électricité</v>
      </c>
      <c r="G15" s="133" t="s">
        <v>348</v>
      </c>
      <c r="I15" s="151">
        <f>SUMIFS('Saisie Depenses'!$H$5:$H$3004,'Saisie Depenses'!$J$5:$J$3004,$F15, 'Saisie Depenses'!$E$5:$E$3004, "&gt;="&amp;EOMONTH(I$7,-1)+1, 'Saisie Depenses'!$E$5:$E$3004, "&lt;="&amp;EOMONTH(I$7,0))+SUMIFS('Saisie Depenses'!$H$5:$H$3004,'Saisie Depenses'!$J$5:$J$3004, $G15,'Saisie Depenses'!$E$5:$E$3004, "&gt;="&amp;EOMONTH(I$7,-1)+1, 'Saisie Depenses'!$E$5:$E$3004, "&lt;="&amp;EOMONTH(I$7,0))</f>
        <v>0</v>
      </c>
      <c r="J15" s="151">
        <f>SUMIFS('Saisie Depenses'!$H$5:$H$3004,'Saisie Depenses'!$J$5:$J$3004,$F15, 'Saisie Depenses'!$E$5:$E$3004, "&gt;="&amp;EOMONTH(J$7,-1)+1, 'Saisie Depenses'!$E$5:$E$3004, "&lt;="&amp;EOMONTH(J$7,0))+SUMIFS('Saisie Depenses'!$H$5:$H$3004,'Saisie Depenses'!$J$5:$J$3004, $G15,'Saisie Depenses'!$E$5:$E$3004, "&gt;="&amp;EOMONTH(J$7,-1)+1, 'Saisie Depenses'!$E$5:$E$3004, "&lt;="&amp;EOMONTH(J$7,0))</f>
        <v>0</v>
      </c>
      <c r="K15" s="151">
        <f>SUMIFS('Saisie Depenses'!$H$5:$H$3004,'Saisie Depenses'!$J$5:$J$3004,$F15, 'Saisie Depenses'!$E$5:$E$3004, "&gt;="&amp;EOMONTH(K$7,-1)+1, 'Saisie Depenses'!$E$5:$E$3004, "&lt;="&amp;EOMONTH(K$7,0))+SUMIFS('Saisie Depenses'!$H$5:$H$3004,'Saisie Depenses'!$J$5:$J$3004, $G15,'Saisie Depenses'!$E$5:$E$3004, "&gt;="&amp;EOMONTH(K$7,-1)+1, 'Saisie Depenses'!$E$5:$E$3004, "&lt;="&amp;EOMONTH(K$7,0))</f>
        <v>0</v>
      </c>
      <c r="L15" s="151">
        <f>SUMIFS('Saisie Depenses'!$H$5:$H$3004,'Saisie Depenses'!$J$5:$J$3004,$F15, 'Saisie Depenses'!$E$5:$E$3004, "&gt;="&amp;EOMONTH(L$7,-1)+1, 'Saisie Depenses'!$E$5:$E$3004, "&lt;="&amp;EOMONTH(L$7,0))+SUMIFS('Saisie Depenses'!$H$5:$H$3004,'Saisie Depenses'!$J$5:$J$3004, $G15,'Saisie Depenses'!$E$5:$E$3004, "&gt;="&amp;EOMONTH(L$7,-1)+1, 'Saisie Depenses'!$E$5:$E$3004, "&lt;="&amp;EOMONTH(L$7,0))</f>
        <v>0</v>
      </c>
      <c r="M15" s="151">
        <f>SUMIFS('Saisie Depenses'!$H$5:$H$3004,'Saisie Depenses'!$J$5:$J$3004,$F15, 'Saisie Depenses'!$E$5:$E$3004, "&gt;="&amp;EOMONTH(M$7,-1)+1, 'Saisie Depenses'!$E$5:$E$3004, "&lt;="&amp;EOMONTH(M$7,0))+SUMIFS('Saisie Depenses'!$H$5:$H$3004,'Saisie Depenses'!$J$5:$J$3004, $G15,'Saisie Depenses'!$E$5:$E$3004, "&gt;="&amp;EOMONTH(M$7,-1)+1, 'Saisie Depenses'!$E$5:$E$3004, "&lt;="&amp;EOMONTH(M$7,0))</f>
        <v>0</v>
      </c>
      <c r="N15" s="151">
        <f>SUMIFS('Saisie Depenses'!$H$5:$H$3004,'Saisie Depenses'!$J$5:$J$3004,$F15, 'Saisie Depenses'!$E$5:$E$3004, "&gt;="&amp;EOMONTH(N$7,-1)+1, 'Saisie Depenses'!$E$5:$E$3004, "&lt;="&amp;EOMONTH(N$7,0))+SUMIFS('Saisie Depenses'!$H$5:$H$3004,'Saisie Depenses'!$J$5:$J$3004, $G15,'Saisie Depenses'!$E$5:$E$3004, "&gt;="&amp;EOMONTH(N$7,-1)+1, 'Saisie Depenses'!$E$5:$E$3004, "&lt;="&amp;EOMONTH(N$7,0))</f>
        <v>0</v>
      </c>
      <c r="O15" s="151">
        <f>SUMIFS('Saisie Depenses'!$H$5:$H$3004,'Saisie Depenses'!$J$5:$J$3004,$F15, 'Saisie Depenses'!$E$5:$E$3004, "&gt;="&amp;EOMONTH(O$7,-1)+1, 'Saisie Depenses'!$E$5:$E$3004, "&lt;="&amp;EOMONTH(O$7,0))+SUMIFS('Saisie Depenses'!$H$5:$H$3004,'Saisie Depenses'!$J$5:$J$3004, $G15,'Saisie Depenses'!$E$5:$E$3004, "&gt;="&amp;EOMONTH(O$7,-1)+1, 'Saisie Depenses'!$E$5:$E$3004, "&lt;="&amp;EOMONTH(O$7,0))</f>
        <v>0</v>
      </c>
      <c r="P15" s="151">
        <f>SUMIFS('Saisie Depenses'!$H$5:$H$3004,'Saisie Depenses'!$J$5:$J$3004,$F15, 'Saisie Depenses'!$E$5:$E$3004, "&gt;="&amp;EOMONTH(P$7,-1)+1, 'Saisie Depenses'!$E$5:$E$3004, "&lt;="&amp;EOMONTH(P$7,0))+SUMIFS('Saisie Depenses'!$H$5:$H$3004,'Saisie Depenses'!$J$5:$J$3004, $G15,'Saisie Depenses'!$E$5:$E$3004, "&gt;="&amp;EOMONTH(P$7,-1)+1, 'Saisie Depenses'!$E$5:$E$3004, "&lt;="&amp;EOMONTH(P$7,0))</f>
        <v>0</v>
      </c>
      <c r="Q15" s="151">
        <f>SUMIFS('Saisie Depenses'!$H$5:$H$3004,'Saisie Depenses'!$J$5:$J$3004,$F15, 'Saisie Depenses'!$E$5:$E$3004, "&gt;="&amp;EOMONTH(Q$7,-1)+1, 'Saisie Depenses'!$E$5:$E$3004, "&lt;="&amp;EOMONTH(Q$7,0))+SUMIFS('Saisie Depenses'!$H$5:$H$3004,'Saisie Depenses'!$J$5:$J$3004, $G15,'Saisie Depenses'!$E$5:$E$3004, "&gt;="&amp;EOMONTH(Q$7,-1)+1, 'Saisie Depenses'!$E$5:$E$3004, "&lt;="&amp;EOMONTH(Q$7,0))</f>
        <v>355200</v>
      </c>
      <c r="R15" s="151">
        <f>SUMIFS('Saisie Depenses'!$H$5:$H$3004,'Saisie Depenses'!$J$5:$J$3004,$F15, 'Saisie Depenses'!$E$5:$E$3004, "&gt;="&amp;EOMONTH(R$7,-1)+1, 'Saisie Depenses'!$E$5:$E$3004, "&lt;="&amp;EOMONTH(R$7,0))+SUMIFS('Saisie Depenses'!$H$5:$H$3004,'Saisie Depenses'!$J$5:$J$3004, $G15,'Saisie Depenses'!$E$5:$E$3004, "&gt;="&amp;EOMONTH(R$7,-1)+1, 'Saisie Depenses'!$E$5:$E$3004, "&lt;="&amp;EOMONTH(R$7,0))</f>
        <v>0</v>
      </c>
      <c r="S15" s="151">
        <f>SUMIFS('Saisie Depenses'!$H$5:$H$3004,'Saisie Depenses'!$J$5:$J$3004,$F15, 'Saisie Depenses'!$E$5:$E$3004, "&gt;="&amp;EOMONTH(S$7,-1)+1, 'Saisie Depenses'!$E$5:$E$3004, "&lt;="&amp;EOMONTH(S$7,0))+SUMIFS('Saisie Depenses'!$H$5:$H$3004,'Saisie Depenses'!$J$5:$J$3004, $G15,'Saisie Depenses'!$E$5:$E$3004, "&gt;="&amp;EOMONTH(S$7,-1)+1, 'Saisie Depenses'!$E$5:$E$3004, "&lt;="&amp;EOMONTH(S$7,0))</f>
        <v>372000</v>
      </c>
      <c r="T15" s="151">
        <f>SUMIFS('Saisie Depenses'!$H$5:$H$3004,'Saisie Depenses'!$J$5:$J$3004,$F15, 'Saisie Depenses'!$E$5:$E$3004, "&gt;="&amp;EOMONTH(T$7,-1)+1, 'Saisie Depenses'!$E$5:$E$3004, "&lt;="&amp;EOMONTH(T$7,0))+SUMIFS('Saisie Depenses'!$H$5:$H$3004,'Saisie Depenses'!$J$5:$J$3004, $G15,'Saisie Depenses'!$E$5:$E$3004, "&gt;="&amp;EOMONTH(T$7,-1)+1, 'Saisie Depenses'!$E$5:$E$3004, "&lt;="&amp;EOMONTH(T$7,0))</f>
        <v>0</v>
      </c>
      <c r="U15" s="164">
        <f>SUM(I15:T15)</f>
        <v>727200</v>
      </c>
      <c r="W15" s="151">
        <f>SUMIFS('Saisie Depenses'!$H$5:$H$3004,'Saisie Depenses'!$J$5:$J$3004,$F15, 'Saisie Depenses'!$E$5:$E$3004, "&gt;="&amp;EOMONTH(W$7,-1)+1, 'Saisie Depenses'!$E$5:$E$3004, "&lt;="&amp;EOMONTH(W$7,0))+SUMIFS('Saisie Depenses'!$H$5:$H$3004,'Saisie Depenses'!$J$5:$J$3004, $G15,'Saisie Depenses'!$E$5:$E$3004, "&gt;="&amp;EOMONTH(W$7,-1)+1, 'Saisie Depenses'!$E$5:$E$3004, "&lt;="&amp;EOMONTH(W$7,0))</f>
        <v>380685</v>
      </c>
      <c r="X15" s="151">
        <f>SUMIFS('Saisie Depenses'!$H$5:$H$3004,'Saisie Depenses'!$J$5:$J$3004,$F15, 'Saisie Depenses'!$E$5:$E$3004, "&gt;="&amp;EOMONTH(X$7,-1)+1, 'Saisie Depenses'!$E$5:$E$3004, "&lt;="&amp;EOMONTH(X$7,0))+SUMIFS('Saisie Depenses'!$H$5:$H$3004,'Saisie Depenses'!$J$5:$J$3004, $G15,'Saisie Depenses'!$E$5:$E$3004, "&gt;="&amp;EOMONTH(X$7,-1)+1, 'Saisie Depenses'!$E$5:$E$3004, "&lt;="&amp;EOMONTH(X$7,0))</f>
        <v>0</v>
      </c>
      <c r="Y15" s="151">
        <f>SUMIFS('Saisie Depenses'!$H$5:$H$3004,'Saisie Depenses'!$J$5:$J$3004,$F15, 'Saisie Depenses'!$E$5:$E$3004, "&gt;="&amp;EOMONTH(Y$7,-1)+1, 'Saisie Depenses'!$E$5:$E$3004, "&lt;="&amp;EOMONTH(Y$7,0))+SUMIFS('Saisie Depenses'!$H$5:$H$3004,'Saisie Depenses'!$J$5:$J$3004, $G15,'Saisie Depenses'!$E$5:$E$3004, "&gt;="&amp;EOMONTH(Y$7,-1)+1, 'Saisie Depenses'!$E$5:$E$3004, "&lt;="&amp;EOMONTH(Y$7,0))</f>
        <v>552650</v>
      </c>
      <c r="Z15" s="151">
        <f>SUMIFS('Saisie Depenses'!$H$5:$H$3004,'Saisie Depenses'!$J$5:$J$3004,$F15, 'Saisie Depenses'!$E$5:$E$3004, "&gt;="&amp;EOMONTH(Z$7,-1)+1, 'Saisie Depenses'!$E$5:$E$3004, "&lt;="&amp;EOMONTH(Z$7,0))+SUMIFS('Saisie Depenses'!$H$5:$H$3004,'Saisie Depenses'!$J$5:$J$3004, $G15,'Saisie Depenses'!$E$5:$E$3004, "&gt;="&amp;EOMONTH(Z$7,-1)+1, 'Saisie Depenses'!$E$5:$E$3004, "&lt;="&amp;EOMONTH(Z$7,0))</f>
        <v>0</v>
      </c>
      <c r="AA15" s="151">
        <f>SUMIFS('Saisie Depenses'!$H$5:$H$3004,'Saisie Depenses'!$J$5:$J$3004,$F15, 'Saisie Depenses'!$E$5:$E$3004, "&gt;="&amp;EOMONTH(AA$7,-1)+1, 'Saisie Depenses'!$E$5:$E$3004, "&lt;="&amp;EOMONTH(AA$7,0))+SUMIFS('Saisie Depenses'!$H$5:$H$3004,'Saisie Depenses'!$J$5:$J$3004, $G15,'Saisie Depenses'!$E$5:$E$3004, "&gt;="&amp;EOMONTH(AA$7,-1)+1, 'Saisie Depenses'!$E$5:$E$3004, "&lt;="&amp;EOMONTH(AA$7,0))</f>
        <v>0</v>
      </c>
      <c r="AB15" s="151">
        <f>SUMIFS('Saisie Depenses'!$H$5:$H$3004,'Saisie Depenses'!$J$5:$J$3004,$F15, 'Saisie Depenses'!$E$5:$E$3004, "&gt;="&amp;EOMONTH(AB$7,-1)+1, 'Saisie Depenses'!$E$5:$E$3004, "&lt;="&amp;EOMONTH(AB$7,0))+SUMIFS('Saisie Depenses'!$H$5:$H$3004,'Saisie Depenses'!$J$5:$J$3004, $G15,'Saisie Depenses'!$E$5:$E$3004, "&gt;="&amp;EOMONTH(AB$7,-1)+1, 'Saisie Depenses'!$E$5:$E$3004, "&lt;="&amp;EOMONTH(AB$7,0))</f>
        <v>0</v>
      </c>
      <c r="AC15" s="151">
        <f>SUMIFS('Saisie Depenses'!$H$5:$H$3004,'Saisie Depenses'!$J$5:$J$3004,$F15, 'Saisie Depenses'!$E$5:$E$3004, "&gt;="&amp;EOMONTH(AC$7,-1)+1, 'Saisie Depenses'!$E$5:$E$3004, "&lt;="&amp;EOMONTH(AC$7,0))+SUMIFS('Saisie Depenses'!$H$5:$H$3004,'Saisie Depenses'!$J$5:$J$3004, $G15,'Saisie Depenses'!$E$5:$E$3004, "&gt;="&amp;EOMONTH(AC$7,-1)+1, 'Saisie Depenses'!$E$5:$E$3004, "&lt;="&amp;EOMONTH(AC$7,0))</f>
        <v>0</v>
      </c>
      <c r="AD15" s="151">
        <f>SUMIFS('Saisie Depenses'!$H$5:$H$3004,'Saisie Depenses'!$J$5:$J$3004,$F15, 'Saisie Depenses'!$E$5:$E$3004, "&gt;="&amp;EOMONTH(AD$7,-1)+1, 'Saisie Depenses'!$E$5:$E$3004, "&lt;="&amp;EOMONTH(AD$7,0))+SUMIFS('Saisie Depenses'!$H$5:$H$3004,'Saisie Depenses'!$J$5:$J$3004, $G15,'Saisie Depenses'!$E$5:$E$3004, "&gt;="&amp;EOMONTH(AD$7,-1)+1, 'Saisie Depenses'!$E$5:$E$3004, "&lt;="&amp;EOMONTH(AD$7,0))</f>
        <v>0</v>
      </c>
      <c r="AE15" s="151">
        <f>SUMIFS('Saisie Depenses'!$H$5:$H$3004,'Saisie Depenses'!$J$5:$J$3004,$F15, 'Saisie Depenses'!$E$5:$E$3004, "&gt;="&amp;EOMONTH(AE$7,-1)+1, 'Saisie Depenses'!$E$5:$E$3004, "&lt;="&amp;EOMONTH(AE$7,0))+SUMIFS('Saisie Depenses'!$H$5:$H$3004,'Saisie Depenses'!$J$5:$J$3004, $G15,'Saisie Depenses'!$E$5:$E$3004, "&gt;="&amp;EOMONTH(AE$7,-1)+1, 'Saisie Depenses'!$E$5:$E$3004, "&lt;="&amp;EOMONTH(AE$7,0))</f>
        <v>0</v>
      </c>
      <c r="AF15" s="151">
        <f>SUMIFS('Saisie Depenses'!$H$5:$H$3004,'Saisie Depenses'!$J$5:$J$3004,$F15, 'Saisie Depenses'!$E$5:$E$3004, "&gt;="&amp;EOMONTH(AF$7,-1)+1, 'Saisie Depenses'!$E$5:$E$3004, "&lt;="&amp;EOMONTH(AF$7,0))+SUMIFS('Saisie Depenses'!$H$5:$H$3004,'Saisie Depenses'!$J$5:$J$3004, $G15,'Saisie Depenses'!$E$5:$E$3004, "&gt;="&amp;EOMONTH(AF$7,-1)+1, 'Saisie Depenses'!$E$5:$E$3004, "&lt;="&amp;EOMONTH(AF$7,0))</f>
        <v>0</v>
      </c>
      <c r="AG15" s="151">
        <f>SUMIFS('Saisie Depenses'!$H$5:$H$3004,'Saisie Depenses'!$J$5:$J$3004,$F15, 'Saisie Depenses'!$E$5:$E$3004, "&gt;="&amp;EOMONTH(AG$7,-1)+1, 'Saisie Depenses'!$E$5:$E$3004, "&lt;="&amp;EOMONTH(AG$7,0))+SUMIFS('Saisie Depenses'!$H$5:$H$3004,'Saisie Depenses'!$J$5:$J$3004, $G15,'Saisie Depenses'!$E$5:$E$3004, "&gt;="&amp;EOMONTH(AG$7,-1)+1, 'Saisie Depenses'!$E$5:$E$3004, "&lt;="&amp;EOMONTH(AG$7,0))</f>
        <v>316811</v>
      </c>
      <c r="AH15" s="151">
        <f>SUMIFS('Saisie Depenses'!$H$5:$H$3004,'Saisie Depenses'!$J$5:$J$3004,$F15, 'Saisie Depenses'!$E$5:$E$3004, "&gt;="&amp;EOMONTH(AH$7,-1)+1, 'Saisie Depenses'!$E$5:$E$3004, "&lt;="&amp;EOMONTH(AH$7,0))+SUMIFS('Saisie Depenses'!$H$5:$H$3004,'Saisie Depenses'!$J$5:$J$3004, $G15,'Saisie Depenses'!$E$5:$E$3004, "&gt;="&amp;EOMONTH(AH$7,-1)+1, 'Saisie Depenses'!$E$5:$E$3004, "&lt;="&amp;EOMONTH(AH$7,0))</f>
        <v>0</v>
      </c>
      <c r="AI15" s="164">
        <f t="shared" ref="AI15:AI32" si="33">SUM(W15:AH15)</f>
        <v>1250146</v>
      </c>
      <c r="AJ15" s="142"/>
      <c r="AK15" s="151">
        <f>SUMIFS('Saisie Depenses'!$H$5:$H$3004,'Saisie Depenses'!$J$5:$J$3004,$F15, 'Saisie Depenses'!$E$5:$E$3004, "&gt;="&amp;EOMONTH(AK$7,-1)+1, 'Saisie Depenses'!$E$5:$E$3004, "&lt;="&amp;EOMONTH(AK$7,0))+SUMIFS('Saisie Depenses'!$H$5:$H$3004,'Saisie Depenses'!$J$5:$J$3004, $G15,'Saisie Depenses'!$E$5:$E$3004, "&gt;="&amp;EOMONTH(AK$7,-1)+1, 'Saisie Depenses'!$E$5:$E$3004, "&lt;="&amp;EOMONTH(AK$7,0))</f>
        <v>309200</v>
      </c>
      <c r="AL15" s="151">
        <f>SUMIFS('Saisie Depenses'!$H$5:$H$3004,'Saisie Depenses'!$J$5:$J$3004,$F15, 'Saisie Depenses'!$E$5:$E$3004, "&gt;="&amp;EOMONTH(AL$7,-1)+1, 'Saisie Depenses'!$E$5:$E$3004, "&lt;="&amp;EOMONTH(AL$7,0))+SUMIFS('Saisie Depenses'!$H$5:$H$3004,'Saisie Depenses'!$J$5:$J$3004, $G15,'Saisie Depenses'!$E$5:$E$3004, "&gt;="&amp;EOMONTH(AL$7,-1)+1, 'Saisie Depenses'!$E$5:$E$3004, "&lt;="&amp;EOMONTH(AL$7,0))</f>
        <v>0</v>
      </c>
      <c r="AM15" s="151">
        <f>SUMIFS('Saisie Depenses'!$H$5:$H$3004,'Saisie Depenses'!$J$5:$J$3004,$F15, 'Saisie Depenses'!$E$5:$E$3004, "&gt;="&amp;EOMONTH(AM$7,-1)+1, 'Saisie Depenses'!$E$5:$E$3004, "&lt;="&amp;EOMONTH(AM$7,0))+SUMIFS('Saisie Depenses'!$H$5:$H$3004,'Saisie Depenses'!$J$5:$J$3004, $G15,'Saisie Depenses'!$E$5:$E$3004, "&gt;="&amp;EOMONTH(AM$7,-1)+1, 'Saisie Depenses'!$E$5:$E$3004, "&lt;="&amp;EOMONTH(AM$7,0))</f>
        <v>366805</v>
      </c>
      <c r="AN15" s="151">
        <f>SUMIFS('Saisie Depenses'!$H$5:$H$3004,'Saisie Depenses'!$J$5:$J$3004,$F15, 'Saisie Depenses'!$E$5:$E$3004, "&gt;="&amp;EOMONTH(AN$7,-1)+1, 'Saisie Depenses'!$E$5:$E$3004, "&lt;="&amp;EOMONTH(AN$7,0))+SUMIFS('Saisie Depenses'!$H$5:$H$3004,'Saisie Depenses'!$J$5:$J$3004, $G15,'Saisie Depenses'!$E$5:$E$3004, "&gt;="&amp;EOMONTH(AN$7,-1)+1, 'Saisie Depenses'!$E$5:$E$3004, "&lt;="&amp;EOMONTH(AN$7,0))</f>
        <v>0</v>
      </c>
      <c r="AO15" s="151">
        <f>SUMIFS('Saisie Depenses'!$H$5:$H$3004,'Saisie Depenses'!$J$5:$J$3004,$F15, 'Saisie Depenses'!$E$5:$E$3004, "&gt;="&amp;EOMONTH(AO$7,-1)+1, 'Saisie Depenses'!$E$5:$E$3004, "&lt;="&amp;EOMONTH(AO$7,0))+SUMIFS('Saisie Depenses'!$H$5:$H$3004,'Saisie Depenses'!$J$5:$J$3004, $G15,'Saisie Depenses'!$E$5:$E$3004, "&gt;="&amp;EOMONTH(AO$7,-1)+1, 'Saisie Depenses'!$E$5:$E$3004, "&lt;="&amp;EOMONTH(AO$7,0))</f>
        <v>0</v>
      </c>
      <c r="AP15" s="151">
        <f>SUMIFS('Saisie Depenses'!$H$5:$H$3004,'Saisie Depenses'!$J$5:$J$3004,$F15, 'Saisie Depenses'!$E$5:$E$3004, "&gt;="&amp;EOMONTH(AP$7,-1)+1, 'Saisie Depenses'!$E$5:$E$3004, "&lt;="&amp;EOMONTH(AP$7,0))+SUMIFS('Saisie Depenses'!$H$5:$H$3004,'Saisie Depenses'!$J$5:$J$3004, $G15,'Saisie Depenses'!$E$5:$E$3004, "&gt;="&amp;EOMONTH(AP$7,-1)+1, 'Saisie Depenses'!$E$5:$E$3004, "&lt;="&amp;EOMONTH(AP$7,0))</f>
        <v>0</v>
      </c>
      <c r="AQ15" s="151">
        <f>SUMIFS('Saisie Depenses'!$H$5:$H$3004,'Saisie Depenses'!$J$5:$J$3004,$F15, 'Saisie Depenses'!$E$5:$E$3004, "&gt;="&amp;EOMONTH(AQ$7,-1)+1, 'Saisie Depenses'!$E$5:$E$3004, "&lt;="&amp;EOMONTH(AQ$7,0))+SUMIFS('Saisie Depenses'!$H$5:$H$3004,'Saisie Depenses'!$J$5:$J$3004, $G15,'Saisie Depenses'!$E$5:$E$3004, "&gt;="&amp;EOMONTH(AQ$7,-1)+1, 'Saisie Depenses'!$E$5:$E$3004, "&lt;="&amp;EOMONTH(AQ$7,0))</f>
        <v>0</v>
      </c>
      <c r="AR15" s="151">
        <f>SUMIFS('Saisie Depenses'!$H$5:$H$3004,'Saisie Depenses'!$J$5:$J$3004,$F15, 'Saisie Depenses'!$E$5:$E$3004, "&gt;="&amp;EOMONTH(AR$7,-1)+1, 'Saisie Depenses'!$E$5:$E$3004, "&lt;="&amp;EOMONTH(AR$7,0))+SUMIFS('Saisie Depenses'!$H$5:$H$3004,'Saisie Depenses'!$J$5:$J$3004, $G15,'Saisie Depenses'!$E$5:$E$3004, "&gt;="&amp;EOMONTH(AR$7,-1)+1, 'Saisie Depenses'!$E$5:$E$3004, "&lt;="&amp;EOMONTH(AR$7,0))</f>
        <v>0</v>
      </c>
      <c r="AS15" s="151">
        <f>SUMIFS('Saisie Depenses'!$H$5:$H$3004,'Saisie Depenses'!$J$5:$J$3004,$F15, 'Saisie Depenses'!$E$5:$E$3004, "&gt;="&amp;EOMONTH(AS$7,-1)+1, 'Saisie Depenses'!$E$5:$E$3004, "&lt;="&amp;EOMONTH(AS$7,0))+SUMIFS('Saisie Depenses'!$H$5:$H$3004,'Saisie Depenses'!$J$5:$J$3004, $G15,'Saisie Depenses'!$E$5:$E$3004, "&gt;="&amp;EOMONTH(AS$7,-1)+1, 'Saisie Depenses'!$E$5:$E$3004, "&lt;="&amp;EOMONTH(AS$7,0))</f>
        <v>0</v>
      </c>
      <c r="AT15" s="151">
        <f>SUMIFS('Saisie Depenses'!$H$5:$H$3004,'Saisie Depenses'!$J$5:$J$3004,$F15, 'Saisie Depenses'!$E$5:$E$3004, "&gt;="&amp;EOMONTH(AT$7,-1)+1, 'Saisie Depenses'!$E$5:$E$3004, "&lt;="&amp;EOMONTH(AT$7,0))+SUMIFS('Saisie Depenses'!$H$5:$H$3004,'Saisie Depenses'!$J$5:$J$3004, $G15,'Saisie Depenses'!$E$5:$E$3004, "&gt;="&amp;EOMONTH(AT$7,-1)+1, 'Saisie Depenses'!$E$5:$E$3004, "&lt;="&amp;EOMONTH(AT$7,0))</f>
        <v>0</v>
      </c>
      <c r="AU15" s="151">
        <f>SUMIFS('Saisie Depenses'!$H$5:$H$3004,'Saisie Depenses'!$J$5:$J$3004,$F15, 'Saisie Depenses'!$E$5:$E$3004, "&gt;="&amp;EOMONTH(AU$7,-1)+1, 'Saisie Depenses'!$E$5:$E$3004, "&lt;="&amp;EOMONTH(AU$7,0))+SUMIFS('Saisie Depenses'!$H$5:$H$3004,'Saisie Depenses'!$J$5:$J$3004, $G15,'Saisie Depenses'!$E$5:$E$3004, "&gt;="&amp;EOMONTH(AU$7,-1)+1, 'Saisie Depenses'!$E$5:$E$3004, "&lt;="&amp;EOMONTH(AU$7,0))</f>
        <v>0</v>
      </c>
      <c r="AV15" s="151">
        <f>SUMIFS('Saisie Depenses'!$H$5:$H$3004,'Saisie Depenses'!$J$5:$J$3004,$F15, 'Saisie Depenses'!$E$5:$E$3004, "&gt;="&amp;EOMONTH(AV$7,-1)+1, 'Saisie Depenses'!$E$5:$E$3004, "&lt;="&amp;EOMONTH(AV$7,0))+SUMIFS('Saisie Depenses'!$H$5:$H$3004,'Saisie Depenses'!$J$5:$J$3004, $G15,'Saisie Depenses'!$E$5:$E$3004, "&gt;="&amp;EOMONTH(AV$7,-1)+1, 'Saisie Depenses'!$E$5:$E$3004, "&lt;="&amp;EOMONTH(AV$7,0))</f>
        <v>0</v>
      </c>
      <c r="AW15" s="164">
        <f t="shared" ref="AW15:AW32" si="34">SUM(AK15:AV15)</f>
        <v>676005</v>
      </c>
    </row>
    <row r="16" spans="2:49" ht="15.75" customHeight="1" x14ac:dyDescent="0.25">
      <c r="C16" s="150" t="str">
        <f t="shared" si="29"/>
        <v>Blanchisserie</v>
      </c>
      <c r="D16" s="143"/>
      <c r="E16" s="143"/>
      <c r="F16" s="150" t="str">
        <f>Listes!B45</f>
        <v>Blanchisserie</v>
      </c>
      <c r="G16" s="133" t="s">
        <v>348</v>
      </c>
      <c r="I16" s="151">
        <f>SUMIFS('Saisie Depenses'!$H$5:$H$3004,'Saisie Depenses'!$J$5:$J$3004,$F16, 'Saisie Depenses'!$E$5:$E$3004, "&gt;="&amp;EOMONTH(I$7,-1)+1, 'Saisie Depenses'!$E$5:$E$3004, "&lt;="&amp;EOMONTH(I$7,0))+SUMIFS('Saisie Depenses'!$H$5:$H$3004,'Saisie Depenses'!$J$5:$J$3004, $G16,'Saisie Depenses'!$E$5:$E$3004, "&gt;="&amp;EOMONTH(I$7,-1)+1, 'Saisie Depenses'!$E$5:$E$3004, "&lt;="&amp;EOMONTH(I$7,0))</f>
        <v>0</v>
      </c>
      <c r="J16" s="151">
        <f>SUMIFS('Saisie Depenses'!$H$5:$H$3004,'Saisie Depenses'!$J$5:$J$3004,$F16, 'Saisie Depenses'!$E$5:$E$3004, "&gt;="&amp;EOMONTH(J$7,-1)+1, 'Saisie Depenses'!$E$5:$E$3004, "&lt;="&amp;EOMONTH(J$7,0))+SUMIFS('Saisie Depenses'!$H$5:$H$3004,'Saisie Depenses'!$J$5:$J$3004, $G16,'Saisie Depenses'!$E$5:$E$3004, "&gt;="&amp;EOMONTH(J$7,-1)+1, 'Saisie Depenses'!$E$5:$E$3004, "&lt;="&amp;EOMONTH(J$7,0))</f>
        <v>0</v>
      </c>
      <c r="K16" s="151">
        <f>SUMIFS('Saisie Depenses'!$H$5:$H$3004,'Saisie Depenses'!$J$5:$J$3004,$F16, 'Saisie Depenses'!$E$5:$E$3004, "&gt;="&amp;EOMONTH(K$7,-1)+1, 'Saisie Depenses'!$E$5:$E$3004, "&lt;="&amp;EOMONTH(K$7,0))+SUMIFS('Saisie Depenses'!$H$5:$H$3004,'Saisie Depenses'!$J$5:$J$3004, $G16,'Saisie Depenses'!$E$5:$E$3004, "&gt;="&amp;EOMONTH(K$7,-1)+1, 'Saisie Depenses'!$E$5:$E$3004, "&lt;="&amp;EOMONTH(K$7,0))</f>
        <v>0</v>
      </c>
      <c r="L16" s="151">
        <f>SUMIFS('Saisie Depenses'!$H$5:$H$3004,'Saisie Depenses'!$J$5:$J$3004,$F16, 'Saisie Depenses'!$E$5:$E$3004, "&gt;="&amp;EOMONTH(L$7,-1)+1, 'Saisie Depenses'!$E$5:$E$3004, "&lt;="&amp;EOMONTH(L$7,0))+SUMIFS('Saisie Depenses'!$H$5:$H$3004,'Saisie Depenses'!$J$5:$J$3004, $G16,'Saisie Depenses'!$E$5:$E$3004, "&gt;="&amp;EOMONTH(L$7,-1)+1, 'Saisie Depenses'!$E$5:$E$3004, "&lt;="&amp;EOMONTH(L$7,0))</f>
        <v>0</v>
      </c>
      <c r="M16" s="151">
        <f>SUMIFS('Saisie Depenses'!$H$5:$H$3004,'Saisie Depenses'!$J$5:$J$3004,$F16, 'Saisie Depenses'!$E$5:$E$3004, "&gt;="&amp;EOMONTH(M$7,-1)+1, 'Saisie Depenses'!$E$5:$E$3004, "&lt;="&amp;EOMONTH(M$7,0))+SUMIFS('Saisie Depenses'!$H$5:$H$3004,'Saisie Depenses'!$J$5:$J$3004, $G16,'Saisie Depenses'!$E$5:$E$3004, "&gt;="&amp;EOMONTH(M$7,-1)+1, 'Saisie Depenses'!$E$5:$E$3004, "&lt;="&amp;EOMONTH(M$7,0))</f>
        <v>0</v>
      </c>
      <c r="N16" s="151">
        <f>SUMIFS('Saisie Depenses'!$H$5:$H$3004,'Saisie Depenses'!$J$5:$J$3004,$F16, 'Saisie Depenses'!$E$5:$E$3004, "&gt;="&amp;EOMONTH(N$7,-1)+1, 'Saisie Depenses'!$E$5:$E$3004, "&lt;="&amp;EOMONTH(N$7,0))+SUMIFS('Saisie Depenses'!$H$5:$H$3004,'Saisie Depenses'!$J$5:$J$3004, $G16,'Saisie Depenses'!$E$5:$E$3004, "&gt;="&amp;EOMONTH(N$7,-1)+1, 'Saisie Depenses'!$E$5:$E$3004, "&lt;="&amp;EOMONTH(N$7,0))</f>
        <v>0</v>
      </c>
      <c r="O16" s="151">
        <f>SUMIFS('Saisie Depenses'!$H$5:$H$3004,'Saisie Depenses'!$J$5:$J$3004,$F16, 'Saisie Depenses'!$E$5:$E$3004, "&gt;="&amp;EOMONTH(O$7,-1)+1, 'Saisie Depenses'!$E$5:$E$3004, "&lt;="&amp;EOMONTH(O$7,0))+SUMIFS('Saisie Depenses'!$H$5:$H$3004,'Saisie Depenses'!$J$5:$J$3004, $G16,'Saisie Depenses'!$E$5:$E$3004, "&gt;="&amp;EOMONTH(O$7,-1)+1, 'Saisie Depenses'!$E$5:$E$3004, "&lt;="&amp;EOMONTH(O$7,0))</f>
        <v>0</v>
      </c>
      <c r="P16" s="151">
        <f>SUMIFS('Saisie Depenses'!$H$5:$H$3004,'Saisie Depenses'!$J$5:$J$3004,$F16, 'Saisie Depenses'!$E$5:$E$3004, "&gt;="&amp;EOMONTH(P$7,-1)+1, 'Saisie Depenses'!$E$5:$E$3004, "&lt;="&amp;EOMONTH(P$7,0))+SUMIFS('Saisie Depenses'!$H$5:$H$3004,'Saisie Depenses'!$J$5:$J$3004, $G16,'Saisie Depenses'!$E$5:$E$3004, "&gt;="&amp;EOMONTH(P$7,-1)+1, 'Saisie Depenses'!$E$5:$E$3004, "&lt;="&amp;EOMONTH(P$7,0))</f>
        <v>59000</v>
      </c>
      <c r="Q16" s="151">
        <f>SUMIFS('Saisie Depenses'!$H$5:$H$3004,'Saisie Depenses'!$J$5:$J$3004,$F16, 'Saisie Depenses'!$E$5:$E$3004, "&gt;="&amp;EOMONTH(Q$7,-1)+1, 'Saisie Depenses'!$E$5:$E$3004, "&lt;="&amp;EOMONTH(Q$7,0))+SUMIFS('Saisie Depenses'!$H$5:$H$3004,'Saisie Depenses'!$J$5:$J$3004, $G16,'Saisie Depenses'!$E$5:$E$3004, "&gt;="&amp;EOMONTH(Q$7,-1)+1, 'Saisie Depenses'!$E$5:$E$3004, "&lt;="&amp;EOMONTH(Q$7,0))</f>
        <v>60000</v>
      </c>
      <c r="R16" s="151">
        <f>SUMIFS('Saisie Depenses'!$H$5:$H$3004,'Saisie Depenses'!$J$5:$J$3004,$F16, 'Saisie Depenses'!$E$5:$E$3004, "&gt;="&amp;EOMONTH(R$7,-1)+1, 'Saisie Depenses'!$E$5:$E$3004, "&lt;="&amp;EOMONTH(R$7,0))+SUMIFS('Saisie Depenses'!$H$5:$H$3004,'Saisie Depenses'!$J$5:$J$3004, $G16,'Saisie Depenses'!$E$5:$E$3004, "&gt;="&amp;EOMONTH(R$7,-1)+1, 'Saisie Depenses'!$E$5:$E$3004, "&lt;="&amp;EOMONTH(R$7,0))</f>
        <v>59000</v>
      </c>
      <c r="S16" s="151">
        <f>SUMIFS('Saisie Depenses'!$H$5:$H$3004,'Saisie Depenses'!$J$5:$J$3004,$F16, 'Saisie Depenses'!$E$5:$E$3004, "&gt;="&amp;EOMONTH(S$7,-1)+1, 'Saisie Depenses'!$E$5:$E$3004, "&lt;="&amp;EOMONTH(S$7,0))+SUMIFS('Saisie Depenses'!$H$5:$H$3004,'Saisie Depenses'!$J$5:$J$3004, $G16,'Saisie Depenses'!$E$5:$E$3004, "&gt;="&amp;EOMONTH(S$7,-1)+1, 'Saisie Depenses'!$E$5:$E$3004, "&lt;="&amp;EOMONTH(S$7,0))</f>
        <v>58000</v>
      </c>
      <c r="T16" s="151">
        <f>SUMIFS('Saisie Depenses'!$H$5:$H$3004,'Saisie Depenses'!$J$5:$J$3004,$F16, 'Saisie Depenses'!$E$5:$E$3004, "&gt;="&amp;EOMONTH(T$7,-1)+1, 'Saisie Depenses'!$E$5:$E$3004, "&lt;="&amp;EOMONTH(T$7,0))+SUMIFS('Saisie Depenses'!$H$5:$H$3004,'Saisie Depenses'!$J$5:$J$3004, $G16,'Saisie Depenses'!$E$5:$E$3004, "&gt;="&amp;EOMONTH(T$7,-1)+1, 'Saisie Depenses'!$E$5:$E$3004, "&lt;="&amp;EOMONTH(T$7,0))</f>
        <v>59000</v>
      </c>
      <c r="U16" s="164">
        <f t="shared" ref="U16:U28" si="35">SUM(I16:T16)</f>
        <v>295000</v>
      </c>
      <c r="W16" s="151">
        <f>SUMIFS('Saisie Depenses'!$H$5:$H$3004,'Saisie Depenses'!$J$5:$J$3004,$F16, 'Saisie Depenses'!$E$5:$E$3004, "&gt;="&amp;EOMONTH(W$7,-1)+1, 'Saisie Depenses'!$E$5:$E$3004, "&lt;="&amp;EOMONTH(W$7,0))+SUMIFS('Saisie Depenses'!$H$5:$H$3004,'Saisie Depenses'!$J$5:$J$3004, $G16,'Saisie Depenses'!$E$5:$E$3004, "&gt;="&amp;EOMONTH(W$7,-1)+1, 'Saisie Depenses'!$E$5:$E$3004, "&lt;="&amp;EOMONTH(W$7,0))</f>
        <v>75000</v>
      </c>
      <c r="X16" s="151">
        <f>SUMIFS('Saisie Depenses'!$H$5:$H$3004,'Saisie Depenses'!$J$5:$J$3004,$F16, 'Saisie Depenses'!$E$5:$E$3004, "&gt;="&amp;EOMONTH(X$7,-1)+1, 'Saisie Depenses'!$E$5:$E$3004, "&lt;="&amp;EOMONTH(X$7,0))+SUMIFS('Saisie Depenses'!$H$5:$H$3004,'Saisie Depenses'!$J$5:$J$3004, $G16,'Saisie Depenses'!$E$5:$E$3004, "&gt;="&amp;EOMONTH(X$7,-1)+1, 'Saisie Depenses'!$E$5:$E$3004, "&lt;="&amp;EOMONTH(X$7,0))</f>
        <v>34000</v>
      </c>
      <c r="Y16" s="151">
        <f>SUMIFS('Saisie Depenses'!$H$5:$H$3004,'Saisie Depenses'!$J$5:$J$3004,$F16, 'Saisie Depenses'!$E$5:$E$3004, "&gt;="&amp;EOMONTH(Y$7,-1)+1, 'Saisie Depenses'!$E$5:$E$3004, "&lt;="&amp;EOMONTH(Y$7,0))+SUMIFS('Saisie Depenses'!$H$5:$H$3004,'Saisie Depenses'!$J$5:$J$3004, $G16,'Saisie Depenses'!$E$5:$E$3004, "&gt;="&amp;EOMONTH(Y$7,-1)+1, 'Saisie Depenses'!$E$5:$E$3004, "&lt;="&amp;EOMONTH(Y$7,0))</f>
        <v>38900</v>
      </c>
      <c r="Z16" s="151">
        <f>SUMIFS('Saisie Depenses'!$H$5:$H$3004,'Saisie Depenses'!$J$5:$J$3004,$F16, 'Saisie Depenses'!$E$5:$E$3004, "&gt;="&amp;EOMONTH(Z$7,-1)+1, 'Saisie Depenses'!$E$5:$E$3004, "&lt;="&amp;EOMONTH(Z$7,0))+SUMIFS('Saisie Depenses'!$H$5:$H$3004,'Saisie Depenses'!$J$5:$J$3004, $G16,'Saisie Depenses'!$E$5:$E$3004, "&gt;="&amp;EOMONTH(Z$7,-1)+1, 'Saisie Depenses'!$E$5:$E$3004, "&lt;="&amp;EOMONTH(Z$7,0))</f>
        <v>0</v>
      </c>
      <c r="AA16" s="151">
        <f>SUMIFS('Saisie Depenses'!$H$5:$H$3004,'Saisie Depenses'!$J$5:$J$3004,$F16, 'Saisie Depenses'!$E$5:$E$3004, "&gt;="&amp;EOMONTH(AA$7,-1)+1, 'Saisie Depenses'!$E$5:$E$3004, "&lt;="&amp;EOMONTH(AA$7,0))+SUMIFS('Saisie Depenses'!$H$5:$H$3004,'Saisie Depenses'!$J$5:$J$3004, $G16,'Saisie Depenses'!$E$5:$E$3004, "&gt;="&amp;EOMONTH(AA$7,-1)+1, 'Saisie Depenses'!$E$5:$E$3004, "&lt;="&amp;EOMONTH(AA$7,0))</f>
        <v>76600</v>
      </c>
      <c r="AB16" s="151">
        <f>SUMIFS('Saisie Depenses'!$H$5:$H$3004,'Saisie Depenses'!$J$5:$J$3004,$F16, 'Saisie Depenses'!$E$5:$E$3004, "&gt;="&amp;EOMONTH(AB$7,-1)+1, 'Saisie Depenses'!$E$5:$E$3004, "&lt;="&amp;EOMONTH(AB$7,0))+SUMIFS('Saisie Depenses'!$H$5:$H$3004,'Saisie Depenses'!$J$5:$J$3004, $G16,'Saisie Depenses'!$E$5:$E$3004, "&gt;="&amp;EOMONTH(AB$7,-1)+1, 'Saisie Depenses'!$E$5:$E$3004, "&lt;="&amp;EOMONTH(AB$7,0))</f>
        <v>0</v>
      </c>
      <c r="AC16" s="151">
        <f>SUMIFS('Saisie Depenses'!$H$5:$H$3004,'Saisie Depenses'!$J$5:$J$3004,$F16, 'Saisie Depenses'!$E$5:$E$3004, "&gt;="&amp;EOMONTH(AC$7,-1)+1, 'Saisie Depenses'!$E$5:$E$3004, "&lt;="&amp;EOMONTH(AC$7,0))+SUMIFS('Saisie Depenses'!$H$5:$H$3004,'Saisie Depenses'!$J$5:$J$3004, $G16,'Saisie Depenses'!$E$5:$E$3004, "&gt;="&amp;EOMONTH(AC$7,-1)+1, 'Saisie Depenses'!$E$5:$E$3004, "&lt;="&amp;EOMONTH(AC$7,0))</f>
        <v>46800</v>
      </c>
      <c r="AD16" s="151">
        <f>SUMIFS('Saisie Depenses'!$H$5:$H$3004,'Saisie Depenses'!$J$5:$J$3004,$F16, 'Saisie Depenses'!$E$5:$E$3004, "&gt;="&amp;EOMONTH(AD$7,-1)+1, 'Saisie Depenses'!$E$5:$E$3004, "&lt;="&amp;EOMONTH(AD$7,0))+SUMIFS('Saisie Depenses'!$H$5:$H$3004,'Saisie Depenses'!$J$5:$J$3004, $G16,'Saisie Depenses'!$E$5:$E$3004, "&gt;="&amp;EOMONTH(AD$7,-1)+1, 'Saisie Depenses'!$E$5:$E$3004, "&lt;="&amp;EOMONTH(AD$7,0))</f>
        <v>46000</v>
      </c>
      <c r="AE16" s="151">
        <f>SUMIFS('Saisie Depenses'!$H$5:$H$3004,'Saisie Depenses'!$J$5:$J$3004,$F16, 'Saisie Depenses'!$E$5:$E$3004, "&gt;="&amp;EOMONTH(AE$7,-1)+1, 'Saisie Depenses'!$E$5:$E$3004, "&lt;="&amp;EOMONTH(AE$7,0))+SUMIFS('Saisie Depenses'!$H$5:$H$3004,'Saisie Depenses'!$J$5:$J$3004, $G16,'Saisie Depenses'!$E$5:$E$3004, "&gt;="&amp;EOMONTH(AE$7,-1)+1, 'Saisie Depenses'!$E$5:$E$3004, "&lt;="&amp;EOMONTH(AE$7,0))</f>
        <v>0</v>
      </c>
      <c r="AF16" s="151">
        <f>SUMIFS('Saisie Depenses'!$H$5:$H$3004,'Saisie Depenses'!$J$5:$J$3004,$F16, 'Saisie Depenses'!$E$5:$E$3004, "&gt;="&amp;EOMONTH(AF$7,-1)+1, 'Saisie Depenses'!$E$5:$E$3004, "&lt;="&amp;EOMONTH(AF$7,0))+SUMIFS('Saisie Depenses'!$H$5:$H$3004,'Saisie Depenses'!$J$5:$J$3004, $G16,'Saisie Depenses'!$E$5:$E$3004, "&gt;="&amp;EOMONTH(AF$7,-1)+1, 'Saisie Depenses'!$E$5:$E$3004, "&lt;="&amp;EOMONTH(AF$7,0))</f>
        <v>50700</v>
      </c>
      <c r="AG16" s="151">
        <f>SUMIFS('Saisie Depenses'!$H$5:$H$3004,'Saisie Depenses'!$J$5:$J$3004,$F16, 'Saisie Depenses'!$E$5:$E$3004, "&gt;="&amp;EOMONTH(AG$7,-1)+1, 'Saisie Depenses'!$E$5:$E$3004, "&lt;="&amp;EOMONTH(AG$7,0))+SUMIFS('Saisie Depenses'!$H$5:$H$3004,'Saisie Depenses'!$J$5:$J$3004, $G16,'Saisie Depenses'!$E$5:$E$3004, "&gt;="&amp;EOMONTH(AG$7,-1)+1, 'Saisie Depenses'!$E$5:$E$3004, "&lt;="&amp;EOMONTH(AG$7,0))</f>
        <v>31900</v>
      </c>
      <c r="AH16" s="151">
        <f>SUMIFS('Saisie Depenses'!$H$5:$H$3004,'Saisie Depenses'!$J$5:$J$3004,$F16, 'Saisie Depenses'!$E$5:$E$3004, "&gt;="&amp;EOMONTH(AH$7,-1)+1, 'Saisie Depenses'!$E$5:$E$3004, "&lt;="&amp;EOMONTH(AH$7,0))+SUMIFS('Saisie Depenses'!$H$5:$H$3004,'Saisie Depenses'!$J$5:$J$3004, $G16,'Saisie Depenses'!$E$5:$E$3004, "&gt;="&amp;EOMONTH(AH$7,-1)+1, 'Saisie Depenses'!$E$5:$E$3004, "&lt;="&amp;EOMONTH(AH$7,0))</f>
        <v>35500</v>
      </c>
      <c r="AI16" s="164">
        <f t="shared" si="33"/>
        <v>435400</v>
      </c>
      <c r="AJ16" s="142"/>
      <c r="AK16" s="151">
        <f>SUMIFS('Saisie Depenses'!$H$5:$H$3004,'Saisie Depenses'!$J$5:$J$3004,$F16, 'Saisie Depenses'!$E$5:$E$3004, "&gt;="&amp;EOMONTH(AK$7,-1)+1, 'Saisie Depenses'!$E$5:$E$3004, "&lt;="&amp;EOMONTH(AK$7,0))+SUMIFS('Saisie Depenses'!$H$5:$H$3004,'Saisie Depenses'!$J$5:$J$3004, $G16,'Saisie Depenses'!$E$5:$E$3004, "&gt;="&amp;EOMONTH(AK$7,-1)+1, 'Saisie Depenses'!$E$5:$E$3004, "&lt;="&amp;EOMONTH(AK$7,0))</f>
        <v>31200</v>
      </c>
      <c r="AL16" s="151">
        <f>SUMIFS('Saisie Depenses'!$H$5:$H$3004,'Saisie Depenses'!$J$5:$J$3004,$F16, 'Saisie Depenses'!$E$5:$E$3004, "&gt;="&amp;EOMONTH(AL$7,-1)+1, 'Saisie Depenses'!$E$5:$E$3004, "&lt;="&amp;EOMONTH(AL$7,0))+SUMIFS('Saisie Depenses'!$H$5:$H$3004,'Saisie Depenses'!$J$5:$J$3004, $G16,'Saisie Depenses'!$E$5:$E$3004, "&gt;="&amp;EOMONTH(AL$7,-1)+1, 'Saisie Depenses'!$E$5:$E$3004, "&lt;="&amp;EOMONTH(AL$7,0))</f>
        <v>0</v>
      </c>
      <c r="AM16" s="151">
        <f>SUMIFS('Saisie Depenses'!$H$5:$H$3004,'Saisie Depenses'!$J$5:$J$3004,$F16, 'Saisie Depenses'!$E$5:$E$3004, "&gt;="&amp;EOMONTH(AM$7,-1)+1, 'Saisie Depenses'!$E$5:$E$3004, "&lt;="&amp;EOMONTH(AM$7,0))+SUMIFS('Saisie Depenses'!$H$5:$H$3004,'Saisie Depenses'!$J$5:$J$3004, $G16,'Saisie Depenses'!$E$5:$E$3004, "&gt;="&amp;EOMONTH(AM$7,-1)+1, 'Saisie Depenses'!$E$5:$E$3004, "&lt;="&amp;EOMONTH(AM$7,0))</f>
        <v>38000</v>
      </c>
      <c r="AN16" s="151">
        <f>SUMIFS('Saisie Depenses'!$H$5:$H$3004,'Saisie Depenses'!$J$5:$J$3004,$F16, 'Saisie Depenses'!$E$5:$E$3004, "&gt;="&amp;EOMONTH(AN$7,-1)+1, 'Saisie Depenses'!$E$5:$E$3004, "&lt;="&amp;EOMONTH(AN$7,0))+SUMIFS('Saisie Depenses'!$H$5:$H$3004,'Saisie Depenses'!$J$5:$J$3004, $G16,'Saisie Depenses'!$E$5:$E$3004, "&gt;="&amp;EOMONTH(AN$7,-1)+1, 'Saisie Depenses'!$E$5:$E$3004, "&lt;="&amp;EOMONTH(AN$7,0))</f>
        <v>38900</v>
      </c>
      <c r="AO16" s="151">
        <f>SUMIFS('Saisie Depenses'!$H$5:$H$3004,'Saisie Depenses'!$J$5:$J$3004,$F16, 'Saisie Depenses'!$E$5:$E$3004, "&gt;="&amp;EOMONTH(AO$7,-1)+1, 'Saisie Depenses'!$E$5:$E$3004, "&lt;="&amp;EOMONTH(AO$7,0))+SUMIFS('Saisie Depenses'!$H$5:$H$3004,'Saisie Depenses'!$J$5:$J$3004, $G16,'Saisie Depenses'!$E$5:$E$3004, "&gt;="&amp;EOMONTH(AO$7,-1)+1, 'Saisie Depenses'!$E$5:$E$3004, "&lt;="&amp;EOMONTH(AO$7,0))</f>
        <v>0</v>
      </c>
      <c r="AP16" s="151">
        <f>SUMIFS('Saisie Depenses'!$H$5:$H$3004,'Saisie Depenses'!$J$5:$J$3004,$F16, 'Saisie Depenses'!$E$5:$E$3004, "&gt;="&amp;EOMONTH(AP$7,-1)+1, 'Saisie Depenses'!$E$5:$E$3004, "&lt;="&amp;EOMONTH(AP$7,0))+SUMIFS('Saisie Depenses'!$H$5:$H$3004,'Saisie Depenses'!$J$5:$J$3004, $G16,'Saisie Depenses'!$E$5:$E$3004, "&gt;="&amp;EOMONTH(AP$7,-1)+1, 'Saisie Depenses'!$E$5:$E$3004, "&lt;="&amp;EOMONTH(AP$7,0))</f>
        <v>0</v>
      </c>
      <c r="AQ16" s="151">
        <f>SUMIFS('Saisie Depenses'!$H$5:$H$3004,'Saisie Depenses'!$J$5:$J$3004,$F16, 'Saisie Depenses'!$E$5:$E$3004, "&gt;="&amp;EOMONTH(AQ$7,-1)+1, 'Saisie Depenses'!$E$5:$E$3004, "&lt;="&amp;EOMONTH(AQ$7,0))+SUMIFS('Saisie Depenses'!$H$5:$H$3004,'Saisie Depenses'!$J$5:$J$3004, $G16,'Saisie Depenses'!$E$5:$E$3004, "&gt;="&amp;EOMONTH(AQ$7,-1)+1, 'Saisie Depenses'!$E$5:$E$3004, "&lt;="&amp;EOMONTH(AQ$7,0))</f>
        <v>0</v>
      </c>
      <c r="AR16" s="151">
        <f>SUMIFS('Saisie Depenses'!$H$5:$H$3004,'Saisie Depenses'!$J$5:$J$3004,$F16, 'Saisie Depenses'!$E$5:$E$3004, "&gt;="&amp;EOMONTH(AR$7,-1)+1, 'Saisie Depenses'!$E$5:$E$3004, "&lt;="&amp;EOMONTH(AR$7,0))+SUMIFS('Saisie Depenses'!$H$5:$H$3004,'Saisie Depenses'!$J$5:$J$3004, $G16,'Saisie Depenses'!$E$5:$E$3004, "&gt;="&amp;EOMONTH(AR$7,-1)+1, 'Saisie Depenses'!$E$5:$E$3004, "&lt;="&amp;EOMONTH(AR$7,0))</f>
        <v>0</v>
      </c>
      <c r="AS16" s="151">
        <f>SUMIFS('Saisie Depenses'!$H$5:$H$3004,'Saisie Depenses'!$J$5:$J$3004,$F16, 'Saisie Depenses'!$E$5:$E$3004, "&gt;="&amp;EOMONTH(AS$7,-1)+1, 'Saisie Depenses'!$E$5:$E$3004, "&lt;="&amp;EOMONTH(AS$7,0))+SUMIFS('Saisie Depenses'!$H$5:$H$3004,'Saisie Depenses'!$J$5:$J$3004, $G16,'Saisie Depenses'!$E$5:$E$3004, "&gt;="&amp;EOMONTH(AS$7,-1)+1, 'Saisie Depenses'!$E$5:$E$3004, "&lt;="&amp;EOMONTH(AS$7,0))</f>
        <v>0</v>
      </c>
      <c r="AT16" s="151">
        <f>SUMIFS('Saisie Depenses'!$H$5:$H$3004,'Saisie Depenses'!$J$5:$J$3004,$F16, 'Saisie Depenses'!$E$5:$E$3004, "&gt;="&amp;EOMONTH(AT$7,-1)+1, 'Saisie Depenses'!$E$5:$E$3004, "&lt;="&amp;EOMONTH(AT$7,0))+SUMIFS('Saisie Depenses'!$H$5:$H$3004,'Saisie Depenses'!$J$5:$J$3004, $G16,'Saisie Depenses'!$E$5:$E$3004, "&gt;="&amp;EOMONTH(AT$7,-1)+1, 'Saisie Depenses'!$E$5:$E$3004, "&lt;="&amp;EOMONTH(AT$7,0))</f>
        <v>0</v>
      </c>
      <c r="AU16" s="151">
        <f>SUMIFS('Saisie Depenses'!$H$5:$H$3004,'Saisie Depenses'!$J$5:$J$3004,$F16, 'Saisie Depenses'!$E$5:$E$3004, "&gt;="&amp;EOMONTH(AU$7,-1)+1, 'Saisie Depenses'!$E$5:$E$3004, "&lt;="&amp;EOMONTH(AU$7,0))+SUMIFS('Saisie Depenses'!$H$5:$H$3004,'Saisie Depenses'!$J$5:$J$3004, $G16,'Saisie Depenses'!$E$5:$E$3004, "&gt;="&amp;EOMONTH(AU$7,-1)+1, 'Saisie Depenses'!$E$5:$E$3004, "&lt;="&amp;EOMONTH(AU$7,0))</f>
        <v>0</v>
      </c>
      <c r="AV16" s="151">
        <f>SUMIFS('Saisie Depenses'!$H$5:$H$3004,'Saisie Depenses'!$J$5:$J$3004,$F16, 'Saisie Depenses'!$E$5:$E$3004, "&gt;="&amp;EOMONTH(AV$7,-1)+1, 'Saisie Depenses'!$E$5:$E$3004, "&lt;="&amp;EOMONTH(AV$7,0))+SUMIFS('Saisie Depenses'!$H$5:$H$3004,'Saisie Depenses'!$J$5:$J$3004, $G16,'Saisie Depenses'!$E$5:$E$3004, "&gt;="&amp;EOMONTH(AV$7,-1)+1, 'Saisie Depenses'!$E$5:$E$3004, "&lt;="&amp;EOMONTH(AV$7,0))</f>
        <v>0</v>
      </c>
      <c r="AW16" s="164">
        <f t="shared" si="34"/>
        <v>108100</v>
      </c>
    </row>
    <row r="17" spans="3:49" ht="15.75" customHeight="1" x14ac:dyDescent="0.25">
      <c r="C17" s="150" t="str">
        <f t="shared" si="29"/>
        <v xml:space="preserve">Consommables / Produits Entretiens </v>
      </c>
      <c r="D17" s="143"/>
      <c r="E17" s="143"/>
      <c r="F17" s="150" t="str">
        <f>Listes!B48</f>
        <v xml:space="preserve">Consommables / Produits Entretiens </v>
      </c>
      <c r="G17" s="133" t="s">
        <v>348</v>
      </c>
      <c r="I17" s="151">
        <f>SUMIFS('Saisie Depenses'!$H$5:$H$3004,'Saisie Depenses'!$J$5:$J$3004,$F17, 'Saisie Depenses'!$E$5:$E$3004, "&gt;="&amp;EOMONTH(I$7,-1)+1, 'Saisie Depenses'!$E$5:$E$3004, "&lt;="&amp;EOMONTH(I$7,0))+SUMIFS('Saisie Depenses'!$H$5:$H$3004,'Saisie Depenses'!$J$5:$J$3004, $G17,'Saisie Depenses'!$E$5:$E$3004, "&gt;="&amp;EOMONTH(I$7,-1)+1, 'Saisie Depenses'!$E$5:$E$3004, "&lt;="&amp;EOMONTH(I$7,0))</f>
        <v>0</v>
      </c>
      <c r="J17" s="151">
        <f>SUMIFS('Saisie Depenses'!$H$5:$H$3004,'Saisie Depenses'!$J$5:$J$3004,$F17, 'Saisie Depenses'!$E$5:$E$3004, "&gt;="&amp;EOMONTH(J$7,-1)+1, 'Saisie Depenses'!$E$5:$E$3004, "&lt;="&amp;EOMONTH(J$7,0))+SUMIFS('Saisie Depenses'!$H$5:$H$3004,'Saisie Depenses'!$J$5:$J$3004, $G17,'Saisie Depenses'!$E$5:$E$3004, "&gt;="&amp;EOMONTH(J$7,-1)+1, 'Saisie Depenses'!$E$5:$E$3004, "&lt;="&amp;EOMONTH(J$7,0))</f>
        <v>0</v>
      </c>
      <c r="K17" s="151">
        <f>SUMIFS('Saisie Depenses'!$H$5:$H$3004,'Saisie Depenses'!$J$5:$J$3004,$F17, 'Saisie Depenses'!$E$5:$E$3004, "&gt;="&amp;EOMONTH(K$7,-1)+1, 'Saisie Depenses'!$E$5:$E$3004, "&lt;="&amp;EOMONTH(K$7,0))+SUMIFS('Saisie Depenses'!$H$5:$H$3004,'Saisie Depenses'!$J$5:$J$3004, $G17,'Saisie Depenses'!$E$5:$E$3004, "&gt;="&amp;EOMONTH(K$7,-1)+1, 'Saisie Depenses'!$E$5:$E$3004, "&lt;="&amp;EOMONTH(K$7,0))</f>
        <v>0</v>
      </c>
      <c r="L17" s="151">
        <f>SUMIFS('Saisie Depenses'!$H$5:$H$3004,'Saisie Depenses'!$J$5:$J$3004,$F17, 'Saisie Depenses'!$E$5:$E$3004, "&gt;="&amp;EOMONTH(L$7,-1)+1, 'Saisie Depenses'!$E$5:$E$3004, "&lt;="&amp;EOMONTH(L$7,0))+SUMIFS('Saisie Depenses'!$H$5:$H$3004,'Saisie Depenses'!$J$5:$J$3004, $G17,'Saisie Depenses'!$E$5:$E$3004, "&gt;="&amp;EOMONTH(L$7,-1)+1, 'Saisie Depenses'!$E$5:$E$3004, "&lt;="&amp;EOMONTH(L$7,0))</f>
        <v>0</v>
      </c>
      <c r="M17" s="151">
        <f>SUMIFS('Saisie Depenses'!$H$5:$H$3004,'Saisie Depenses'!$J$5:$J$3004,$F17, 'Saisie Depenses'!$E$5:$E$3004, "&gt;="&amp;EOMONTH(M$7,-1)+1, 'Saisie Depenses'!$E$5:$E$3004, "&lt;="&amp;EOMONTH(M$7,0))+SUMIFS('Saisie Depenses'!$H$5:$H$3004,'Saisie Depenses'!$J$5:$J$3004, $G17,'Saisie Depenses'!$E$5:$E$3004, "&gt;="&amp;EOMONTH(M$7,-1)+1, 'Saisie Depenses'!$E$5:$E$3004, "&lt;="&amp;EOMONTH(M$7,0))</f>
        <v>0</v>
      </c>
      <c r="N17" s="151">
        <f>SUMIFS('Saisie Depenses'!$H$5:$H$3004,'Saisie Depenses'!$J$5:$J$3004,$F17, 'Saisie Depenses'!$E$5:$E$3004, "&gt;="&amp;EOMONTH(N$7,-1)+1, 'Saisie Depenses'!$E$5:$E$3004, "&lt;="&amp;EOMONTH(N$7,0))+SUMIFS('Saisie Depenses'!$H$5:$H$3004,'Saisie Depenses'!$J$5:$J$3004, $G17,'Saisie Depenses'!$E$5:$E$3004, "&gt;="&amp;EOMONTH(N$7,-1)+1, 'Saisie Depenses'!$E$5:$E$3004, "&lt;="&amp;EOMONTH(N$7,0))</f>
        <v>0</v>
      </c>
      <c r="O17" s="151">
        <f>SUMIFS('Saisie Depenses'!$H$5:$H$3004,'Saisie Depenses'!$J$5:$J$3004,$F17, 'Saisie Depenses'!$E$5:$E$3004, "&gt;="&amp;EOMONTH(O$7,-1)+1, 'Saisie Depenses'!$E$5:$E$3004, "&lt;="&amp;EOMONTH(O$7,0))+SUMIFS('Saisie Depenses'!$H$5:$H$3004,'Saisie Depenses'!$J$5:$J$3004, $G17,'Saisie Depenses'!$E$5:$E$3004, "&gt;="&amp;EOMONTH(O$7,-1)+1, 'Saisie Depenses'!$E$5:$E$3004, "&lt;="&amp;EOMONTH(O$7,0))</f>
        <v>0</v>
      </c>
      <c r="P17" s="151">
        <f>SUMIFS('Saisie Depenses'!$H$5:$H$3004,'Saisie Depenses'!$J$5:$J$3004,$F17, 'Saisie Depenses'!$E$5:$E$3004, "&gt;="&amp;EOMONTH(P$7,-1)+1, 'Saisie Depenses'!$E$5:$E$3004, "&lt;="&amp;EOMONTH(P$7,0))+SUMIFS('Saisie Depenses'!$H$5:$H$3004,'Saisie Depenses'!$J$5:$J$3004, $G17,'Saisie Depenses'!$E$5:$E$3004, "&gt;="&amp;EOMONTH(P$7,-1)+1, 'Saisie Depenses'!$E$5:$E$3004, "&lt;="&amp;EOMONTH(P$7,0))</f>
        <v>49500</v>
      </c>
      <c r="Q17" s="151">
        <f>SUMIFS('Saisie Depenses'!$H$5:$H$3004,'Saisie Depenses'!$J$5:$J$3004,$F17, 'Saisie Depenses'!$E$5:$E$3004, "&gt;="&amp;EOMONTH(Q$7,-1)+1, 'Saisie Depenses'!$E$5:$E$3004, "&lt;="&amp;EOMONTH(Q$7,0))+SUMIFS('Saisie Depenses'!$H$5:$H$3004,'Saisie Depenses'!$J$5:$J$3004, $G17,'Saisie Depenses'!$E$5:$E$3004, "&gt;="&amp;EOMONTH(Q$7,-1)+1, 'Saisie Depenses'!$E$5:$E$3004, "&lt;="&amp;EOMONTH(Q$7,0))</f>
        <v>0</v>
      </c>
      <c r="R17" s="151">
        <f>SUMIFS('Saisie Depenses'!$H$5:$H$3004,'Saisie Depenses'!$J$5:$J$3004,$F17, 'Saisie Depenses'!$E$5:$E$3004, "&gt;="&amp;EOMONTH(R$7,-1)+1, 'Saisie Depenses'!$E$5:$E$3004, "&lt;="&amp;EOMONTH(R$7,0))+SUMIFS('Saisie Depenses'!$H$5:$H$3004,'Saisie Depenses'!$J$5:$J$3004, $G17,'Saisie Depenses'!$E$5:$E$3004, "&gt;="&amp;EOMONTH(R$7,-1)+1, 'Saisie Depenses'!$E$5:$E$3004, "&lt;="&amp;EOMONTH(R$7,0))</f>
        <v>57500</v>
      </c>
      <c r="S17" s="151">
        <f>SUMIFS('Saisie Depenses'!$H$5:$H$3004,'Saisie Depenses'!$J$5:$J$3004,$F17, 'Saisie Depenses'!$E$5:$E$3004, "&gt;="&amp;EOMONTH(S$7,-1)+1, 'Saisie Depenses'!$E$5:$E$3004, "&lt;="&amp;EOMONTH(S$7,0))+SUMIFS('Saisie Depenses'!$H$5:$H$3004,'Saisie Depenses'!$J$5:$J$3004, $G17,'Saisie Depenses'!$E$5:$E$3004, "&gt;="&amp;EOMONTH(S$7,-1)+1, 'Saisie Depenses'!$E$5:$E$3004, "&lt;="&amp;EOMONTH(S$7,0))</f>
        <v>0</v>
      </c>
      <c r="T17" s="151">
        <f>SUMIFS('Saisie Depenses'!$H$5:$H$3004,'Saisie Depenses'!$J$5:$J$3004,$F17, 'Saisie Depenses'!$E$5:$E$3004, "&gt;="&amp;EOMONTH(T$7,-1)+1, 'Saisie Depenses'!$E$5:$E$3004, "&lt;="&amp;EOMONTH(T$7,0))+SUMIFS('Saisie Depenses'!$H$5:$H$3004,'Saisie Depenses'!$J$5:$J$3004, $G17,'Saisie Depenses'!$E$5:$E$3004, "&gt;="&amp;EOMONTH(T$7,-1)+1, 'Saisie Depenses'!$E$5:$E$3004, "&lt;="&amp;EOMONTH(T$7,0))</f>
        <v>0</v>
      </c>
      <c r="U17" s="164">
        <f t="shared" si="35"/>
        <v>107000</v>
      </c>
      <c r="W17" s="151">
        <f>SUMIFS('Saisie Depenses'!$H$5:$H$3004,'Saisie Depenses'!$J$5:$J$3004,$F17, 'Saisie Depenses'!$E$5:$E$3004, "&gt;="&amp;EOMONTH(W$7,-1)+1, 'Saisie Depenses'!$E$5:$E$3004, "&lt;="&amp;EOMONTH(W$7,0))+SUMIFS('Saisie Depenses'!$H$5:$H$3004,'Saisie Depenses'!$J$5:$J$3004, $G17,'Saisie Depenses'!$E$5:$E$3004, "&gt;="&amp;EOMONTH(W$7,-1)+1, 'Saisie Depenses'!$E$5:$E$3004, "&lt;="&amp;EOMONTH(W$7,0))</f>
        <v>42000</v>
      </c>
      <c r="X17" s="151">
        <f>SUMIFS('Saisie Depenses'!$H$5:$H$3004,'Saisie Depenses'!$J$5:$J$3004,$F17, 'Saisie Depenses'!$E$5:$E$3004, "&gt;="&amp;EOMONTH(X$7,-1)+1, 'Saisie Depenses'!$E$5:$E$3004, "&lt;="&amp;EOMONTH(X$7,0))+SUMIFS('Saisie Depenses'!$H$5:$H$3004,'Saisie Depenses'!$J$5:$J$3004, $G17,'Saisie Depenses'!$E$5:$E$3004, "&gt;="&amp;EOMONTH(X$7,-1)+1, 'Saisie Depenses'!$E$5:$E$3004, "&lt;="&amp;EOMONTH(X$7,0))</f>
        <v>33000</v>
      </c>
      <c r="Y17" s="151">
        <f>SUMIFS('Saisie Depenses'!$H$5:$H$3004,'Saisie Depenses'!$J$5:$J$3004,$F17, 'Saisie Depenses'!$E$5:$E$3004, "&gt;="&amp;EOMONTH(Y$7,-1)+1, 'Saisie Depenses'!$E$5:$E$3004, "&lt;="&amp;EOMONTH(Y$7,0))+SUMIFS('Saisie Depenses'!$H$5:$H$3004,'Saisie Depenses'!$J$5:$J$3004, $G17,'Saisie Depenses'!$E$5:$E$3004, "&gt;="&amp;EOMONTH(Y$7,-1)+1, 'Saisie Depenses'!$E$5:$E$3004, "&lt;="&amp;EOMONTH(Y$7,0))</f>
        <v>0</v>
      </c>
      <c r="Z17" s="151">
        <f>SUMIFS('Saisie Depenses'!$H$5:$H$3004,'Saisie Depenses'!$J$5:$J$3004,$F17, 'Saisie Depenses'!$E$5:$E$3004, "&gt;="&amp;EOMONTH(Z$7,-1)+1, 'Saisie Depenses'!$E$5:$E$3004, "&lt;="&amp;EOMONTH(Z$7,0))+SUMIFS('Saisie Depenses'!$H$5:$H$3004,'Saisie Depenses'!$J$5:$J$3004, $G17,'Saisie Depenses'!$E$5:$E$3004, "&gt;="&amp;EOMONTH(Z$7,-1)+1, 'Saisie Depenses'!$E$5:$E$3004, "&lt;="&amp;EOMONTH(Z$7,0))</f>
        <v>60000</v>
      </c>
      <c r="AA17" s="151">
        <f>SUMIFS('Saisie Depenses'!$H$5:$H$3004,'Saisie Depenses'!$J$5:$J$3004,$F17, 'Saisie Depenses'!$E$5:$E$3004, "&gt;="&amp;EOMONTH(AA$7,-1)+1, 'Saisie Depenses'!$E$5:$E$3004, "&lt;="&amp;EOMONTH(AA$7,0))+SUMIFS('Saisie Depenses'!$H$5:$H$3004,'Saisie Depenses'!$J$5:$J$3004, $G17,'Saisie Depenses'!$E$5:$E$3004, "&gt;="&amp;EOMONTH(AA$7,-1)+1, 'Saisie Depenses'!$E$5:$E$3004, "&lt;="&amp;EOMONTH(AA$7,0))</f>
        <v>0</v>
      </c>
      <c r="AB17" s="151">
        <f>SUMIFS('Saisie Depenses'!$H$5:$H$3004,'Saisie Depenses'!$J$5:$J$3004,$F17, 'Saisie Depenses'!$E$5:$E$3004, "&gt;="&amp;EOMONTH(AB$7,-1)+1, 'Saisie Depenses'!$E$5:$E$3004, "&lt;="&amp;EOMONTH(AB$7,0))+SUMIFS('Saisie Depenses'!$H$5:$H$3004,'Saisie Depenses'!$J$5:$J$3004, $G17,'Saisie Depenses'!$E$5:$E$3004, "&gt;="&amp;EOMONTH(AB$7,-1)+1, 'Saisie Depenses'!$E$5:$E$3004, "&lt;="&amp;EOMONTH(AB$7,0))</f>
        <v>0</v>
      </c>
      <c r="AC17" s="151">
        <f>SUMIFS('Saisie Depenses'!$H$5:$H$3004,'Saisie Depenses'!$J$5:$J$3004,$F17, 'Saisie Depenses'!$E$5:$E$3004, "&gt;="&amp;EOMONTH(AC$7,-1)+1, 'Saisie Depenses'!$E$5:$E$3004, "&lt;="&amp;EOMONTH(AC$7,0))+SUMIFS('Saisie Depenses'!$H$5:$H$3004,'Saisie Depenses'!$J$5:$J$3004, $G17,'Saisie Depenses'!$E$5:$E$3004, "&gt;="&amp;EOMONTH(AC$7,-1)+1, 'Saisie Depenses'!$E$5:$E$3004, "&lt;="&amp;EOMONTH(AC$7,0))</f>
        <v>0</v>
      </c>
      <c r="AD17" s="151">
        <f>SUMIFS('Saisie Depenses'!$H$5:$H$3004,'Saisie Depenses'!$J$5:$J$3004,$F17, 'Saisie Depenses'!$E$5:$E$3004, "&gt;="&amp;EOMONTH(AD$7,-1)+1, 'Saisie Depenses'!$E$5:$E$3004, "&lt;="&amp;EOMONTH(AD$7,0))+SUMIFS('Saisie Depenses'!$H$5:$H$3004,'Saisie Depenses'!$J$5:$J$3004, $G17,'Saisie Depenses'!$E$5:$E$3004, "&gt;="&amp;EOMONTH(AD$7,-1)+1, 'Saisie Depenses'!$E$5:$E$3004, "&lt;="&amp;EOMONTH(AD$7,0))</f>
        <v>0</v>
      </c>
      <c r="AE17" s="151">
        <f>SUMIFS('Saisie Depenses'!$H$5:$H$3004,'Saisie Depenses'!$J$5:$J$3004,$F17, 'Saisie Depenses'!$E$5:$E$3004, "&gt;="&amp;EOMONTH(AE$7,-1)+1, 'Saisie Depenses'!$E$5:$E$3004, "&lt;="&amp;EOMONTH(AE$7,0))+SUMIFS('Saisie Depenses'!$H$5:$H$3004,'Saisie Depenses'!$J$5:$J$3004, $G17,'Saisie Depenses'!$E$5:$E$3004, "&gt;="&amp;EOMONTH(AE$7,-1)+1, 'Saisie Depenses'!$E$5:$E$3004, "&lt;="&amp;EOMONTH(AE$7,0))</f>
        <v>0</v>
      </c>
      <c r="AF17" s="151">
        <f>SUMIFS('Saisie Depenses'!$H$5:$H$3004,'Saisie Depenses'!$J$5:$J$3004,$F17, 'Saisie Depenses'!$E$5:$E$3004, "&gt;="&amp;EOMONTH(AF$7,-1)+1, 'Saisie Depenses'!$E$5:$E$3004, "&lt;="&amp;EOMONTH(AF$7,0))+SUMIFS('Saisie Depenses'!$H$5:$H$3004,'Saisie Depenses'!$J$5:$J$3004, $G17,'Saisie Depenses'!$E$5:$E$3004, "&gt;="&amp;EOMONTH(AF$7,-1)+1, 'Saisie Depenses'!$E$5:$E$3004, "&lt;="&amp;EOMONTH(AF$7,0))</f>
        <v>21500</v>
      </c>
      <c r="AG17" s="151">
        <f>SUMIFS('Saisie Depenses'!$H$5:$H$3004,'Saisie Depenses'!$J$5:$J$3004,$F17, 'Saisie Depenses'!$E$5:$E$3004, "&gt;="&amp;EOMONTH(AG$7,-1)+1, 'Saisie Depenses'!$E$5:$E$3004, "&lt;="&amp;EOMONTH(AG$7,0))+SUMIFS('Saisie Depenses'!$H$5:$H$3004,'Saisie Depenses'!$J$5:$J$3004, $G17,'Saisie Depenses'!$E$5:$E$3004, "&gt;="&amp;EOMONTH(AG$7,-1)+1, 'Saisie Depenses'!$E$5:$E$3004, "&lt;="&amp;EOMONTH(AG$7,0))</f>
        <v>0</v>
      </c>
      <c r="AH17" s="151">
        <f>SUMIFS('Saisie Depenses'!$H$5:$H$3004,'Saisie Depenses'!$J$5:$J$3004,$F17, 'Saisie Depenses'!$E$5:$E$3004, "&gt;="&amp;EOMONTH(AH$7,-1)+1, 'Saisie Depenses'!$E$5:$E$3004, "&lt;="&amp;EOMONTH(AH$7,0))+SUMIFS('Saisie Depenses'!$H$5:$H$3004,'Saisie Depenses'!$J$5:$J$3004, $G17,'Saisie Depenses'!$E$5:$E$3004, "&gt;="&amp;EOMONTH(AH$7,-1)+1, 'Saisie Depenses'!$E$5:$E$3004, "&lt;="&amp;EOMONTH(AH$7,0))</f>
        <v>11500</v>
      </c>
      <c r="AI17" s="164">
        <f t="shared" si="33"/>
        <v>168000</v>
      </c>
      <c r="AJ17" s="142"/>
      <c r="AK17" s="151">
        <f>SUMIFS('Saisie Depenses'!$H$5:$H$3004,'Saisie Depenses'!$J$5:$J$3004,$F17, 'Saisie Depenses'!$E$5:$E$3004, "&gt;="&amp;EOMONTH(AK$7,-1)+1, 'Saisie Depenses'!$E$5:$E$3004, "&lt;="&amp;EOMONTH(AK$7,0))+SUMIFS('Saisie Depenses'!$H$5:$H$3004,'Saisie Depenses'!$J$5:$J$3004, $G17,'Saisie Depenses'!$E$5:$E$3004, "&gt;="&amp;EOMONTH(AK$7,-1)+1, 'Saisie Depenses'!$E$5:$E$3004, "&lt;="&amp;EOMONTH(AK$7,0))</f>
        <v>0</v>
      </c>
      <c r="AL17" s="151">
        <f>SUMIFS('Saisie Depenses'!$H$5:$H$3004,'Saisie Depenses'!$J$5:$J$3004,$F17, 'Saisie Depenses'!$E$5:$E$3004, "&gt;="&amp;EOMONTH(AL$7,-1)+1, 'Saisie Depenses'!$E$5:$E$3004, "&lt;="&amp;EOMONTH(AL$7,0))+SUMIFS('Saisie Depenses'!$H$5:$H$3004,'Saisie Depenses'!$J$5:$J$3004, $G17,'Saisie Depenses'!$E$5:$E$3004, "&gt;="&amp;EOMONTH(AL$7,-1)+1, 'Saisie Depenses'!$E$5:$E$3004, "&lt;="&amp;EOMONTH(AL$7,0))</f>
        <v>6800</v>
      </c>
      <c r="AM17" s="151">
        <f>SUMIFS('Saisie Depenses'!$H$5:$H$3004,'Saisie Depenses'!$J$5:$J$3004,$F17, 'Saisie Depenses'!$E$5:$E$3004, "&gt;="&amp;EOMONTH(AM$7,-1)+1, 'Saisie Depenses'!$E$5:$E$3004, "&lt;="&amp;EOMONTH(AM$7,0))+SUMIFS('Saisie Depenses'!$H$5:$H$3004,'Saisie Depenses'!$J$5:$J$3004, $G17,'Saisie Depenses'!$E$5:$E$3004, "&gt;="&amp;EOMONTH(AM$7,-1)+1, 'Saisie Depenses'!$E$5:$E$3004, "&lt;="&amp;EOMONTH(AM$7,0))</f>
        <v>10000</v>
      </c>
      <c r="AN17" s="151">
        <f>SUMIFS('Saisie Depenses'!$H$5:$H$3004,'Saisie Depenses'!$J$5:$J$3004,$F17, 'Saisie Depenses'!$E$5:$E$3004, "&gt;="&amp;EOMONTH(AN$7,-1)+1, 'Saisie Depenses'!$E$5:$E$3004, "&lt;="&amp;EOMONTH(AN$7,0))+SUMIFS('Saisie Depenses'!$H$5:$H$3004,'Saisie Depenses'!$J$5:$J$3004, $G17,'Saisie Depenses'!$E$5:$E$3004, "&gt;="&amp;EOMONTH(AN$7,-1)+1, 'Saisie Depenses'!$E$5:$E$3004, "&lt;="&amp;EOMONTH(AN$7,0))</f>
        <v>0</v>
      </c>
      <c r="AO17" s="151">
        <f>SUMIFS('Saisie Depenses'!$H$5:$H$3004,'Saisie Depenses'!$J$5:$J$3004,$F17, 'Saisie Depenses'!$E$5:$E$3004, "&gt;="&amp;EOMONTH(AO$7,-1)+1, 'Saisie Depenses'!$E$5:$E$3004, "&lt;="&amp;EOMONTH(AO$7,0))+SUMIFS('Saisie Depenses'!$H$5:$H$3004,'Saisie Depenses'!$J$5:$J$3004, $G17,'Saisie Depenses'!$E$5:$E$3004, "&gt;="&amp;EOMONTH(AO$7,-1)+1, 'Saisie Depenses'!$E$5:$E$3004, "&lt;="&amp;EOMONTH(AO$7,0))</f>
        <v>0</v>
      </c>
      <c r="AP17" s="151">
        <f>SUMIFS('Saisie Depenses'!$H$5:$H$3004,'Saisie Depenses'!$J$5:$J$3004,$F17, 'Saisie Depenses'!$E$5:$E$3004, "&gt;="&amp;EOMONTH(AP$7,-1)+1, 'Saisie Depenses'!$E$5:$E$3004, "&lt;="&amp;EOMONTH(AP$7,0))+SUMIFS('Saisie Depenses'!$H$5:$H$3004,'Saisie Depenses'!$J$5:$J$3004, $G17,'Saisie Depenses'!$E$5:$E$3004, "&gt;="&amp;EOMONTH(AP$7,-1)+1, 'Saisie Depenses'!$E$5:$E$3004, "&lt;="&amp;EOMONTH(AP$7,0))</f>
        <v>0</v>
      </c>
      <c r="AQ17" s="151">
        <f>SUMIFS('Saisie Depenses'!$H$5:$H$3004,'Saisie Depenses'!$J$5:$J$3004,$F17, 'Saisie Depenses'!$E$5:$E$3004, "&gt;="&amp;EOMONTH(AQ$7,-1)+1, 'Saisie Depenses'!$E$5:$E$3004, "&lt;="&amp;EOMONTH(AQ$7,0))+SUMIFS('Saisie Depenses'!$H$5:$H$3004,'Saisie Depenses'!$J$5:$J$3004, $G17,'Saisie Depenses'!$E$5:$E$3004, "&gt;="&amp;EOMONTH(AQ$7,-1)+1, 'Saisie Depenses'!$E$5:$E$3004, "&lt;="&amp;EOMONTH(AQ$7,0))</f>
        <v>0</v>
      </c>
      <c r="AR17" s="151">
        <f>SUMIFS('Saisie Depenses'!$H$5:$H$3004,'Saisie Depenses'!$J$5:$J$3004,$F17, 'Saisie Depenses'!$E$5:$E$3004, "&gt;="&amp;EOMONTH(AR$7,-1)+1, 'Saisie Depenses'!$E$5:$E$3004, "&lt;="&amp;EOMONTH(AR$7,0))+SUMIFS('Saisie Depenses'!$H$5:$H$3004,'Saisie Depenses'!$J$5:$J$3004, $G17,'Saisie Depenses'!$E$5:$E$3004, "&gt;="&amp;EOMONTH(AR$7,-1)+1, 'Saisie Depenses'!$E$5:$E$3004, "&lt;="&amp;EOMONTH(AR$7,0))</f>
        <v>0</v>
      </c>
      <c r="AS17" s="151">
        <f>SUMIFS('Saisie Depenses'!$H$5:$H$3004,'Saisie Depenses'!$J$5:$J$3004,$F17, 'Saisie Depenses'!$E$5:$E$3004, "&gt;="&amp;EOMONTH(AS$7,-1)+1, 'Saisie Depenses'!$E$5:$E$3004, "&lt;="&amp;EOMONTH(AS$7,0))+SUMIFS('Saisie Depenses'!$H$5:$H$3004,'Saisie Depenses'!$J$5:$J$3004, $G17,'Saisie Depenses'!$E$5:$E$3004, "&gt;="&amp;EOMONTH(AS$7,-1)+1, 'Saisie Depenses'!$E$5:$E$3004, "&lt;="&amp;EOMONTH(AS$7,0))</f>
        <v>0</v>
      </c>
      <c r="AT17" s="151">
        <f>SUMIFS('Saisie Depenses'!$H$5:$H$3004,'Saisie Depenses'!$J$5:$J$3004,$F17, 'Saisie Depenses'!$E$5:$E$3004, "&gt;="&amp;EOMONTH(AT$7,-1)+1, 'Saisie Depenses'!$E$5:$E$3004, "&lt;="&amp;EOMONTH(AT$7,0))+SUMIFS('Saisie Depenses'!$H$5:$H$3004,'Saisie Depenses'!$J$5:$J$3004, $G17,'Saisie Depenses'!$E$5:$E$3004, "&gt;="&amp;EOMONTH(AT$7,-1)+1, 'Saisie Depenses'!$E$5:$E$3004, "&lt;="&amp;EOMONTH(AT$7,0))</f>
        <v>0</v>
      </c>
      <c r="AU17" s="151">
        <f>SUMIFS('Saisie Depenses'!$H$5:$H$3004,'Saisie Depenses'!$J$5:$J$3004,$F17, 'Saisie Depenses'!$E$5:$E$3004, "&gt;="&amp;EOMONTH(AU$7,-1)+1, 'Saisie Depenses'!$E$5:$E$3004, "&lt;="&amp;EOMONTH(AU$7,0))+SUMIFS('Saisie Depenses'!$H$5:$H$3004,'Saisie Depenses'!$J$5:$J$3004, $G17,'Saisie Depenses'!$E$5:$E$3004, "&gt;="&amp;EOMONTH(AU$7,-1)+1, 'Saisie Depenses'!$E$5:$E$3004, "&lt;="&amp;EOMONTH(AU$7,0))</f>
        <v>0</v>
      </c>
      <c r="AV17" s="151">
        <f>SUMIFS('Saisie Depenses'!$H$5:$H$3004,'Saisie Depenses'!$J$5:$J$3004,$F17, 'Saisie Depenses'!$E$5:$E$3004, "&gt;="&amp;EOMONTH(AV$7,-1)+1, 'Saisie Depenses'!$E$5:$E$3004, "&lt;="&amp;EOMONTH(AV$7,0))+SUMIFS('Saisie Depenses'!$H$5:$H$3004,'Saisie Depenses'!$J$5:$J$3004, $G17,'Saisie Depenses'!$E$5:$E$3004, "&gt;="&amp;EOMONTH(AV$7,-1)+1, 'Saisie Depenses'!$E$5:$E$3004, "&lt;="&amp;EOMONTH(AV$7,0))</f>
        <v>0</v>
      </c>
      <c r="AW17" s="164">
        <f t="shared" si="34"/>
        <v>16800</v>
      </c>
    </row>
    <row r="18" spans="3:49" ht="15.75" customHeight="1" x14ac:dyDescent="0.25">
      <c r="C18" s="150" t="str">
        <f t="shared" si="29"/>
        <v xml:space="preserve">Abonnement Canal Plus </v>
      </c>
      <c r="D18" s="143"/>
      <c r="E18" s="143"/>
      <c r="F18" s="150" t="str">
        <f>Listes!B43</f>
        <v xml:space="preserve">Abonnement Canal Plus </v>
      </c>
      <c r="G18" s="133" t="s">
        <v>348</v>
      </c>
      <c r="I18" s="151">
        <f>SUMIFS('Saisie Depenses'!$H$5:$H$3004,'Saisie Depenses'!$J$5:$J$3004,$F18, 'Saisie Depenses'!$E$5:$E$3004, "&gt;="&amp;EOMONTH(I$7,-1)+1, 'Saisie Depenses'!$E$5:$E$3004, "&lt;="&amp;EOMONTH(I$7,0))+SUMIFS('Saisie Depenses'!$H$5:$H$3004,'Saisie Depenses'!$J$5:$J$3004, $G18,'Saisie Depenses'!$E$5:$E$3004, "&gt;="&amp;EOMONTH(I$7,-1)+1, 'Saisie Depenses'!$E$5:$E$3004, "&lt;="&amp;EOMONTH(I$7,0))</f>
        <v>0</v>
      </c>
      <c r="J18" s="151">
        <f>SUMIFS('Saisie Depenses'!$H$5:$H$3004,'Saisie Depenses'!$J$5:$J$3004,$F18, 'Saisie Depenses'!$E$5:$E$3004, "&gt;="&amp;EOMONTH(J$7,-1)+1, 'Saisie Depenses'!$E$5:$E$3004, "&lt;="&amp;EOMONTH(J$7,0))+SUMIFS('Saisie Depenses'!$H$5:$H$3004,'Saisie Depenses'!$J$5:$J$3004, $G18,'Saisie Depenses'!$E$5:$E$3004, "&gt;="&amp;EOMONTH(J$7,-1)+1, 'Saisie Depenses'!$E$5:$E$3004, "&lt;="&amp;EOMONTH(J$7,0))</f>
        <v>0</v>
      </c>
      <c r="K18" s="151">
        <f>SUMIFS('Saisie Depenses'!$H$5:$H$3004,'Saisie Depenses'!$J$5:$J$3004,$F18, 'Saisie Depenses'!$E$5:$E$3004, "&gt;="&amp;EOMONTH(K$7,-1)+1, 'Saisie Depenses'!$E$5:$E$3004, "&lt;="&amp;EOMONTH(K$7,0))+SUMIFS('Saisie Depenses'!$H$5:$H$3004,'Saisie Depenses'!$J$5:$J$3004, $G18,'Saisie Depenses'!$E$5:$E$3004, "&gt;="&amp;EOMONTH(K$7,-1)+1, 'Saisie Depenses'!$E$5:$E$3004, "&lt;="&amp;EOMONTH(K$7,0))</f>
        <v>0</v>
      </c>
      <c r="L18" s="151">
        <f>SUMIFS('Saisie Depenses'!$H$5:$H$3004,'Saisie Depenses'!$J$5:$J$3004,$F18, 'Saisie Depenses'!$E$5:$E$3004, "&gt;="&amp;EOMONTH(L$7,-1)+1, 'Saisie Depenses'!$E$5:$E$3004, "&lt;="&amp;EOMONTH(L$7,0))+SUMIFS('Saisie Depenses'!$H$5:$H$3004,'Saisie Depenses'!$J$5:$J$3004, $G18,'Saisie Depenses'!$E$5:$E$3004, "&gt;="&amp;EOMONTH(L$7,-1)+1, 'Saisie Depenses'!$E$5:$E$3004, "&lt;="&amp;EOMONTH(L$7,0))</f>
        <v>0</v>
      </c>
      <c r="M18" s="151">
        <f>SUMIFS('Saisie Depenses'!$H$5:$H$3004,'Saisie Depenses'!$J$5:$J$3004,$F18, 'Saisie Depenses'!$E$5:$E$3004, "&gt;="&amp;EOMONTH(M$7,-1)+1, 'Saisie Depenses'!$E$5:$E$3004, "&lt;="&amp;EOMONTH(M$7,0))+SUMIFS('Saisie Depenses'!$H$5:$H$3004,'Saisie Depenses'!$J$5:$J$3004, $G18,'Saisie Depenses'!$E$5:$E$3004, "&gt;="&amp;EOMONTH(M$7,-1)+1, 'Saisie Depenses'!$E$5:$E$3004, "&lt;="&amp;EOMONTH(M$7,0))</f>
        <v>0</v>
      </c>
      <c r="N18" s="151">
        <f>SUMIFS('Saisie Depenses'!$H$5:$H$3004,'Saisie Depenses'!$J$5:$J$3004,$F18, 'Saisie Depenses'!$E$5:$E$3004, "&gt;="&amp;EOMONTH(N$7,-1)+1, 'Saisie Depenses'!$E$5:$E$3004, "&lt;="&amp;EOMONTH(N$7,0))+SUMIFS('Saisie Depenses'!$H$5:$H$3004,'Saisie Depenses'!$J$5:$J$3004, $G18,'Saisie Depenses'!$E$5:$E$3004, "&gt;="&amp;EOMONTH(N$7,-1)+1, 'Saisie Depenses'!$E$5:$E$3004, "&lt;="&amp;EOMONTH(N$7,0))</f>
        <v>0</v>
      </c>
      <c r="O18" s="151">
        <f>SUMIFS('Saisie Depenses'!$H$5:$H$3004,'Saisie Depenses'!$J$5:$J$3004,$F18, 'Saisie Depenses'!$E$5:$E$3004, "&gt;="&amp;EOMONTH(O$7,-1)+1, 'Saisie Depenses'!$E$5:$E$3004, "&lt;="&amp;EOMONTH(O$7,0))+SUMIFS('Saisie Depenses'!$H$5:$H$3004,'Saisie Depenses'!$J$5:$J$3004, $G18,'Saisie Depenses'!$E$5:$E$3004, "&gt;="&amp;EOMONTH(O$7,-1)+1, 'Saisie Depenses'!$E$5:$E$3004, "&lt;="&amp;EOMONTH(O$7,0))</f>
        <v>0</v>
      </c>
      <c r="P18" s="151">
        <f>SUMIFS('Saisie Depenses'!$H$5:$H$3004,'Saisie Depenses'!$J$5:$J$3004,$F18, 'Saisie Depenses'!$E$5:$E$3004, "&gt;="&amp;EOMONTH(P$7,-1)+1, 'Saisie Depenses'!$E$5:$E$3004, "&lt;="&amp;EOMONTH(P$7,0))+SUMIFS('Saisie Depenses'!$H$5:$H$3004,'Saisie Depenses'!$J$5:$J$3004, $G18,'Saisie Depenses'!$E$5:$E$3004, "&gt;="&amp;EOMONTH(P$7,-1)+1, 'Saisie Depenses'!$E$5:$E$3004, "&lt;="&amp;EOMONTH(P$7,0))</f>
        <v>122720</v>
      </c>
      <c r="Q18" s="151">
        <f>SUMIFS('Saisie Depenses'!$H$5:$H$3004,'Saisie Depenses'!$J$5:$J$3004,$F18, 'Saisie Depenses'!$E$5:$E$3004, "&gt;="&amp;EOMONTH(Q$7,-1)+1, 'Saisie Depenses'!$E$5:$E$3004, "&lt;="&amp;EOMONTH(Q$7,0))+SUMIFS('Saisie Depenses'!$H$5:$H$3004,'Saisie Depenses'!$J$5:$J$3004, $G18,'Saisie Depenses'!$E$5:$E$3004, "&gt;="&amp;EOMONTH(Q$7,-1)+1, 'Saisie Depenses'!$E$5:$E$3004, "&lt;="&amp;EOMONTH(Q$7,0))</f>
        <v>122720</v>
      </c>
      <c r="R18" s="151">
        <f>SUMIFS('Saisie Depenses'!$H$5:$H$3004,'Saisie Depenses'!$J$5:$J$3004,$F18, 'Saisie Depenses'!$E$5:$E$3004, "&gt;="&amp;EOMONTH(R$7,-1)+1, 'Saisie Depenses'!$E$5:$E$3004, "&lt;="&amp;EOMONTH(R$7,0))+SUMIFS('Saisie Depenses'!$H$5:$H$3004,'Saisie Depenses'!$J$5:$J$3004, $G18,'Saisie Depenses'!$E$5:$E$3004, "&gt;="&amp;EOMONTH(R$7,-1)+1, 'Saisie Depenses'!$E$5:$E$3004, "&lt;="&amp;EOMONTH(R$7,0))</f>
        <v>122720</v>
      </c>
      <c r="S18" s="151">
        <f>SUMIFS('Saisie Depenses'!$H$5:$H$3004,'Saisie Depenses'!$J$5:$J$3004,$F18, 'Saisie Depenses'!$E$5:$E$3004, "&gt;="&amp;EOMONTH(S$7,-1)+1, 'Saisie Depenses'!$E$5:$E$3004, "&lt;="&amp;EOMONTH(S$7,0))+SUMIFS('Saisie Depenses'!$H$5:$H$3004,'Saisie Depenses'!$J$5:$J$3004, $G18,'Saisie Depenses'!$E$5:$E$3004, "&gt;="&amp;EOMONTH(S$7,-1)+1, 'Saisie Depenses'!$E$5:$E$3004, "&lt;="&amp;EOMONTH(S$7,0))</f>
        <v>122720</v>
      </c>
      <c r="T18" s="151">
        <f>SUMIFS('Saisie Depenses'!$H$5:$H$3004,'Saisie Depenses'!$J$5:$J$3004,$F18, 'Saisie Depenses'!$E$5:$E$3004, "&gt;="&amp;EOMONTH(T$7,-1)+1, 'Saisie Depenses'!$E$5:$E$3004, "&lt;="&amp;EOMONTH(T$7,0))+SUMIFS('Saisie Depenses'!$H$5:$H$3004,'Saisie Depenses'!$J$5:$J$3004, $G18,'Saisie Depenses'!$E$5:$E$3004, "&gt;="&amp;EOMONTH(T$7,-1)+1, 'Saisie Depenses'!$E$5:$E$3004, "&lt;="&amp;EOMONTH(T$7,0))</f>
        <v>122720</v>
      </c>
      <c r="U18" s="164">
        <f t="shared" si="35"/>
        <v>613600</v>
      </c>
      <c r="W18" s="151">
        <f>SUMIFS('Saisie Depenses'!$H$5:$H$3004,'Saisie Depenses'!$J$5:$J$3004,$F18, 'Saisie Depenses'!$E$5:$E$3004, "&gt;="&amp;EOMONTH(W$7,-1)+1, 'Saisie Depenses'!$E$5:$E$3004, "&lt;="&amp;EOMONTH(W$7,0))+SUMIFS('Saisie Depenses'!$H$5:$H$3004,'Saisie Depenses'!$J$5:$J$3004, $G18,'Saisie Depenses'!$E$5:$E$3004, "&gt;="&amp;EOMONTH(W$7,-1)+1, 'Saisie Depenses'!$E$5:$E$3004, "&lt;="&amp;EOMONTH(W$7,0))</f>
        <v>122720</v>
      </c>
      <c r="X18" s="151">
        <f>SUMIFS('Saisie Depenses'!$H$5:$H$3004,'Saisie Depenses'!$J$5:$J$3004,$F18, 'Saisie Depenses'!$E$5:$E$3004, "&gt;="&amp;EOMONTH(X$7,-1)+1, 'Saisie Depenses'!$E$5:$E$3004, "&lt;="&amp;EOMONTH(X$7,0))+SUMIFS('Saisie Depenses'!$H$5:$H$3004,'Saisie Depenses'!$J$5:$J$3004, $G18,'Saisie Depenses'!$E$5:$E$3004, "&gt;="&amp;EOMONTH(X$7,-1)+1, 'Saisie Depenses'!$E$5:$E$3004, "&lt;="&amp;EOMONTH(X$7,0))</f>
        <v>0</v>
      </c>
      <c r="Y18" s="151">
        <f>SUMIFS('Saisie Depenses'!$H$5:$H$3004,'Saisie Depenses'!$J$5:$J$3004,$F18, 'Saisie Depenses'!$E$5:$E$3004, "&gt;="&amp;EOMONTH(Y$7,-1)+1, 'Saisie Depenses'!$E$5:$E$3004, "&lt;="&amp;EOMONTH(Y$7,0))+SUMIFS('Saisie Depenses'!$H$5:$H$3004,'Saisie Depenses'!$J$5:$J$3004, $G18,'Saisie Depenses'!$E$5:$E$3004, "&gt;="&amp;EOMONTH(Y$7,-1)+1, 'Saisie Depenses'!$E$5:$E$3004, "&lt;="&amp;EOMONTH(Y$7,0))</f>
        <v>0</v>
      </c>
      <c r="Z18" s="151">
        <f>SUMIFS('Saisie Depenses'!$H$5:$H$3004,'Saisie Depenses'!$J$5:$J$3004,$F18, 'Saisie Depenses'!$E$5:$E$3004, "&gt;="&amp;EOMONTH(Z$7,-1)+1, 'Saisie Depenses'!$E$5:$E$3004, "&lt;="&amp;EOMONTH(Z$7,0))+SUMIFS('Saisie Depenses'!$H$5:$H$3004,'Saisie Depenses'!$J$5:$J$3004, $G18,'Saisie Depenses'!$E$5:$E$3004, "&gt;="&amp;EOMONTH(Z$7,-1)+1, 'Saisie Depenses'!$E$5:$E$3004, "&lt;="&amp;EOMONTH(Z$7,0))</f>
        <v>0</v>
      </c>
      <c r="AA18" s="151">
        <f>SUMIFS('Saisie Depenses'!$H$5:$H$3004,'Saisie Depenses'!$J$5:$J$3004,$F18, 'Saisie Depenses'!$E$5:$E$3004, "&gt;="&amp;EOMONTH(AA$7,-1)+1, 'Saisie Depenses'!$E$5:$E$3004, "&lt;="&amp;EOMONTH(AA$7,0))+SUMIFS('Saisie Depenses'!$H$5:$H$3004,'Saisie Depenses'!$J$5:$J$3004, $G18,'Saisie Depenses'!$E$5:$E$3004, "&gt;="&amp;EOMONTH(AA$7,-1)+1, 'Saisie Depenses'!$E$5:$E$3004, "&lt;="&amp;EOMONTH(AA$7,0))</f>
        <v>0</v>
      </c>
      <c r="AB18" s="151">
        <f>SUMIFS('Saisie Depenses'!$H$5:$H$3004,'Saisie Depenses'!$J$5:$J$3004,$F18, 'Saisie Depenses'!$E$5:$E$3004, "&gt;="&amp;EOMONTH(AB$7,-1)+1, 'Saisie Depenses'!$E$5:$E$3004, "&lt;="&amp;EOMONTH(AB$7,0))+SUMIFS('Saisie Depenses'!$H$5:$H$3004,'Saisie Depenses'!$J$5:$J$3004, $G18,'Saisie Depenses'!$E$5:$E$3004, "&gt;="&amp;EOMONTH(AB$7,-1)+1, 'Saisie Depenses'!$E$5:$E$3004, "&lt;="&amp;EOMONTH(AB$7,0))</f>
        <v>0</v>
      </c>
      <c r="AC18" s="151">
        <f>SUMIFS('Saisie Depenses'!$H$5:$H$3004,'Saisie Depenses'!$J$5:$J$3004,$F18, 'Saisie Depenses'!$E$5:$E$3004, "&gt;="&amp;EOMONTH(AC$7,-1)+1, 'Saisie Depenses'!$E$5:$E$3004, "&lt;="&amp;EOMONTH(AC$7,0))+SUMIFS('Saisie Depenses'!$H$5:$H$3004,'Saisie Depenses'!$J$5:$J$3004, $G18,'Saisie Depenses'!$E$5:$E$3004, "&gt;="&amp;EOMONTH(AC$7,-1)+1, 'Saisie Depenses'!$E$5:$E$3004, "&lt;="&amp;EOMONTH(AC$7,0))</f>
        <v>0</v>
      </c>
      <c r="AD18" s="151">
        <f>SUMIFS('Saisie Depenses'!$H$5:$H$3004,'Saisie Depenses'!$J$5:$J$3004,$F18, 'Saisie Depenses'!$E$5:$E$3004, "&gt;="&amp;EOMONTH(AD$7,-1)+1, 'Saisie Depenses'!$E$5:$E$3004, "&lt;="&amp;EOMONTH(AD$7,0))+SUMIFS('Saisie Depenses'!$H$5:$H$3004,'Saisie Depenses'!$J$5:$J$3004, $G18,'Saisie Depenses'!$E$5:$E$3004, "&gt;="&amp;EOMONTH(AD$7,-1)+1, 'Saisie Depenses'!$E$5:$E$3004, "&lt;="&amp;EOMONTH(AD$7,0))</f>
        <v>0</v>
      </c>
      <c r="AE18" s="151">
        <f>SUMIFS('Saisie Depenses'!$H$5:$H$3004,'Saisie Depenses'!$J$5:$J$3004,$F18, 'Saisie Depenses'!$E$5:$E$3004, "&gt;="&amp;EOMONTH(AE$7,-1)+1, 'Saisie Depenses'!$E$5:$E$3004, "&lt;="&amp;EOMONTH(AE$7,0))+SUMIFS('Saisie Depenses'!$H$5:$H$3004,'Saisie Depenses'!$J$5:$J$3004, $G18,'Saisie Depenses'!$E$5:$E$3004, "&gt;="&amp;EOMONTH(AE$7,-1)+1, 'Saisie Depenses'!$E$5:$E$3004, "&lt;="&amp;EOMONTH(AE$7,0))</f>
        <v>122720</v>
      </c>
      <c r="AF18" s="151">
        <f>SUMIFS('Saisie Depenses'!$H$5:$H$3004,'Saisie Depenses'!$J$5:$J$3004,$F18, 'Saisie Depenses'!$E$5:$E$3004, "&gt;="&amp;EOMONTH(AF$7,-1)+1, 'Saisie Depenses'!$E$5:$E$3004, "&lt;="&amp;EOMONTH(AF$7,0))+SUMIFS('Saisie Depenses'!$H$5:$H$3004,'Saisie Depenses'!$J$5:$J$3004, $G18,'Saisie Depenses'!$E$5:$E$3004, "&gt;="&amp;EOMONTH(AF$7,-1)+1, 'Saisie Depenses'!$E$5:$E$3004, "&lt;="&amp;EOMONTH(AF$7,0))</f>
        <v>0</v>
      </c>
      <c r="AG18" s="151">
        <f>SUMIFS('Saisie Depenses'!$H$5:$H$3004,'Saisie Depenses'!$J$5:$J$3004,$F18, 'Saisie Depenses'!$E$5:$E$3004, "&gt;="&amp;EOMONTH(AG$7,-1)+1, 'Saisie Depenses'!$E$5:$E$3004, "&lt;="&amp;EOMONTH(AG$7,0))+SUMIFS('Saisie Depenses'!$H$5:$H$3004,'Saisie Depenses'!$J$5:$J$3004, $G18,'Saisie Depenses'!$E$5:$E$3004, "&gt;="&amp;EOMONTH(AG$7,-1)+1, 'Saisie Depenses'!$E$5:$E$3004, "&lt;="&amp;EOMONTH(AG$7,0))</f>
        <v>122720</v>
      </c>
      <c r="AH18" s="151">
        <f>SUMIFS('Saisie Depenses'!$H$5:$H$3004,'Saisie Depenses'!$J$5:$J$3004,$F18, 'Saisie Depenses'!$E$5:$E$3004, "&gt;="&amp;EOMONTH(AH$7,-1)+1, 'Saisie Depenses'!$E$5:$E$3004, "&lt;="&amp;EOMONTH(AH$7,0))+SUMIFS('Saisie Depenses'!$H$5:$H$3004,'Saisie Depenses'!$J$5:$J$3004, $G18,'Saisie Depenses'!$E$5:$E$3004, "&gt;="&amp;EOMONTH(AH$7,-1)+1, 'Saisie Depenses'!$E$5:$E$3004, "&lt;="&amp;EOMONTH(AH$7,0))</f>
        <v>0</v>
      </c>
      <c r="AI18" s="164">
        <f t="shared" si="33"/>
        <v>368160</v>
      </c>
      <c r="AJ18" s="142"/>
      <c r="AK18" s="151">
        <f>SUMIFS('Saisie Depenses'!$H$5:$H$3004,'Saisie Depenses'!$J$5:$J$3004,$F18, 'Saisie Depenses'!$E$5:$E$3004, "&gt;="&amp;EOMONTH(AK$7,-1)+1, 'Saisie Depenses'!$E$5:$E$3004, "&lt;="&amp;EOMONTH(AK$7,0))+SUMIFS('Saisie Depenses'!$H$5:$H$3004,'Saisie Depenses'!$J$5:$J$3004, $G18,'Saisie Depenses'!$E$5:$E$3004, "&gt;="&amp;EOMONTH(AK$7,-1)+1, 'Saisie Depenses'!$E$5:$E$3004, "&lt;="&amp;EOMONTH(AK$7,0))</f>
        <v>0</v>
      </c>
      <c r="AL18" s="151">
        <f>SUMIFS('Saisie Depenses'!$H$5:$H$3004,'Saisie Depenses'!$J$5:$J$3004,$F18, 'Saisie Depenses'!$E$5:$E$3004, "&gt;="&amp;EOMONTH(AL$7,-1)+1, 'Saisie Depenses'!$E$5:$E$3004, "&lt;="&amp;EOMONTH(AL$7,0))+SUMIFS('Saisie Depenses'!$H$5:$H$3004,'Saisie Depenses'!$J$5:$J$3004, $G18,'Saisie Depenses'!$E$5:$E$3004, "&gt;="&amp;EOMONTH(AL$7,-1)+1, 'Saisie Depenses'!$E$5:$E$3004, "&lt;="&amp;EOMONTH(AL$7,0))</f>
        <v>122720</v>
      </c>
      <c r="AM18" s="151">
        <f>SUMIFS('Saisie Depenses'!$H$5:$H$3004,'Saisie Depenses'!$J$5:$J$3004,$F18, 'Saisie Depenses'!$E$5:$E$3004, "&gt;="&amp;EOMONTH(AM$7,-1)+1, 'Saisie Depenses'!$E$5:$E$3004, "&lt;="&amp;EOMONTH(AM$7,0))+SUMIFS('Saisie Depenses'!$H$5:$H$3004,'Saisie Depenses'!$J$5:$J$3004, $G18,'Saisie Depenses'!$E$5:$E$3004, "&gt;="&amp;EOMONTH(AM$7,-1)+1, 'Saisie Depenses'!$E$5:$E$3004, "&lt;="&amp;EOMONTH(AM$7,0))</f>
        <v>0</v>
      </c>
      <c r="AN18" s="151">
        <f>SUMIFS('Saisie Depenses'!$H$5:$H$3004,'Saisie Depenses'!$J$5:$J$3004,$F18, 'Saisie Depenses'!$E$5:$E$3004, "&gt;="&amp;EOMONTH(AN$7,-1)+1, 'Saisie Depenses'!$E$5:$E$3004, "&lt;="&amp;EOMONTH(AN$7,0))+SUMIFS('Saisie Depenses'!$H$5:$H$3004,'Saisie Depenses'!$J$5:$J$3004, $G18,'Saisie Depenses'!$E$5:$E$3004, "&gt;="&amp;EOMONTH(AN$7,-1)+1, 'Saisie Depenses'!$E$5:$E$3004, "&lt;="&amp;EOMONTH(AN$7,0))</f>
        <v>122720</v>
      </c>
      <c r="AO18" s="151">
        <f>SUMIFS('Saisie Depenses'!$H$5:$H$3004,'Saisie Depenses'!$J$5:$J$3004,$F18, 'Saisie Depenses'!$E$5:$E$3004, "&gt;="&amp;EOMONTH(AO$7,-1)+1, 'Saisie Depenses'!$E$5:$E$3004, "&lt;="&amp;EOMONTH(AO$7,0))+SUMIFS('Saisie Depenses'!$H$5:$H$3004,'Saisie Depenses'!$J$5:$J$3004, $G18,'Saisie Depenses'!$E$5:$E$3004, "&gt;="&amp;EOMONTH(AO$7,-1)+1, 'Saisie Depenses'!$E$5:$E$3004, "&lt;="&amp;EOMONTH(AO$7,0))</f>
        <v>0</v>
      </c>
      <c r="AP18" s="151">
        <f>SUMIFS('Saisie Depenses'!$H$5:$H$3004,'Saisie Depenses'!$J$5:$J$3004,$F18, 'Saisie Depenses'!$E$5:$E$3004, "&gt;="&amp;EOMONTH(AP$7,-1)+1, 'Saisie Depenses'!$E$5:$E$3004, "&lt;="&amp;EOMONTH(AP$7,0))+SUMIFS('Saisie Depenses'!$H$5:$H$3004,'Saisie Depenses'!$J$5:$J$3004, $G18,'Saisie Depenses'!$E$5:$E$3004, "&gt;="&amp;EOMONTH(AP$7,-1)+1, 'Saisie Depenses'!$E$5:$E$3004, "&lt;="&amp;EOMONTH(AP$7,0))</f>
        <v>0</v>
      </c>
      <c r="AQ18" s="151">
        <f>SUMIFS('Saisie Depenses'!$H$5:$H$3004,'Saisie Depenses'!$J$5:$J$3004,$F18, 'Saisie Depenses'!$E$5:$E$3004, "&gt;="&amp;EOMONTH(AQ$7,-1)+1, 'Saisie Depenses'!$E$5:$E$3004, "&lt;="&amp;EOMONTH(AQ$7,0))+SUMIFS('Saisie Depenses'!$H$5:$H$3004,'Saisie Depenses'!$J$5:$J$3004, $G18,'Saisie Depenses'!$E$5:$E$3004, "&gt;="&amp;EOMONTH(AQ$7,-1)+1, 'Saisie Depenses'!$E$5:$E$3004, "&lt;="&amp;EOMONTH(AQ$7,0))</f>
        <v>0</v>
      </c>
      <c r="AR18" s="151">
        <f>SUMIFS('Saisie Depenses'!$H$5:$H$3004,'Saisie Depenses'!$J$5:$J$3004,$F18, 'Saisie Depenses'!$E$5:$E$3004, "&gt;="&amp;EOMONTH(AR$7,-1)+1, 'Saisie Depenses'!$E$5:$E$3004, "&lt;="&amp;EOMONTH(AR$7,0))+SUMIFS('Saisie Depenses'!$H$5:$H$3004,'Saisie Depenses'!$J$5:$J$3004, $G18,'Saisie Depenses'!$E$5:$E$3004, "&gt;="&amp;EOMONTH(AR$7,-1)+1, 'Saisie Depenses'!$E$5:$E$3004, "&lt;="&amp;EOMONTH(AR$7,0))</f>
        <v>0</v>
      </c>
      <c r="AS18" s="151">
        <f>SUMIFS('Saisie Depenses'!$H$5:$H$3004,'Saisie Depenses'!$J$5:$J$3004,$F18, 'Saisie Depenses'!$E$5:$E$3004, "&gt;="&amp;EOMONTH(AS$7,-1)+1, 'Saisie Depenses'!$E$5:$E$3004, "&lt;="&amp;EOMONTH(AS$7,0))+SUMIFS('Saisie Depenses'!$H$5:$H$3004,'Saisie Depenses'!$J$5:$J$3004, $G18,'Saisie Depenses'!$E$5:$E$3004, "&gt;="&amp;EOMONTH(AS$7,-1)+1, 'Saisie Depenses'!$E$5:$E$3004, "&lt;="&amp;EOMONTH(AS$7,0))</f>
        <v>0</v>
      </c>
      <c r="AT18" s="151">
        <f>SUMIFS('Saisie Depenses'!$H$5:$H$3004,'Saisie Depenses'!$J$5:$J$3004,$F18, 'Saisie Depenses'!$E$5:$E$3004, "&gt;="&amp;EOMONTH(AT$7,-1)+1, 'Saisie Depenses'!$E$5:$E$3004, "&lt;="&amp;EOMONTH(AT$7,0))+SUMIFS('Saisie Depenses'!$H$5:$H$3004,'Saisie Depenses'!$J$5:$J$3004, $G18,'Saisie Depenses'!$E$5:$E$3004, "&gt;="&amp;EOMONTH(AT$7,-1)+1, 'Saisie Depenses'!$E$5:$E$3004, "&lt;="&amp;EOMONTH(AT$7,0))</f>
        <v>0</v>
      </c>
      <c r="AU18" s="151">
        <f>SUMIFS('Saisie Depenses'!$H$5:$H$3004,'Saisie Depenses'!$J$5:$J$3004,$F18, 'Saisie Depenses'!$E$5:$E$3004, "&gt;="&amp;EOMONTH(AU$7,-1)+1, 'Saisie Depenses'!$E$5:$E$3004, "&lt;="&amp;EOMONTH(AU$7,0))+SUMIFS('Saisie Depenses'!$H$5:$H$3004,'Saisie Depenses'!$J$5:$J$3004, $G18,'Saisie Depenses'!$E$5:$E$3004, "&gt;="&amp;EOMONTH(AU$7,-1)+1, 'Saisie Depenses'!$E$5:$E$3004, "&lt;="&amp;EOMONTH(AU$7,0))</f>
        <v>0</v>
      </c>
      <c r="AV18" s="151">
        <f>SUMIFS('Saisie Depenses'!$H$5:$H$3004,'Saisie Depenses'!$J$5:$J$3004,$F18, 'Saisie Depenses'!$E$5:$E$3004, "&gt;="&amp;EOMONTH(AV$7,-1)+1, 'Saisie Depenses'!$E$5:$E$3004, "&lt;="&amp;EOMONTH(AV$7,0))+SUMIFS('Saisie Depenses'!$H$5:$H$3004,'Saisie Depenses'!$J$5:$J$3004, $G18,'Saisie Depenses'!$E$5:$E$3004, "&gt;="&amp;EOMONTH(AV$7,-1)+1, 'Saisie Depenses'!$E$5:$E$3004, "&lt;="&amp;EOMONTH(AV$7,0))</f>
        <v>0</v>
      </c>
      <c r="AW18" s="164">
        <f t="shared" si="34"/>
        <v>245440</v>
      </c>
    </row>
    <row r="19" spans="3:49" ht="15.75" customHeight="1" x14ac:dyDescent="0.25">
      <c r="C19" s="150" t="str">
        <f t="shared" si="29"/>
        <v>Communication (Fibre optique, téléphone)</v>
      </c>
      <c r="D19" s="143"/>
      <c r="E19" s="143"/>
      <c r="F19" s="150" t="str">
        <f>Listes!B47</f>
        <v>Communication (Fibre optique, téléphone)</v>
      </c>
      <c r="G19" s="133" t="s">
        <v>348</v>
      </c>
      <c r="I19" s="151">
        <f>SUMIFS('Saisie Depenses'!$H$5:$H$3004,'Saisie Depenses'!$J$5:$J$3004,$F19, 'Saisie Depenses'!$E$5:$E$3004, "&gt;="&amp;EOMONTH(I$7,-1)+1, 'Saisie Depenses'!$E$5:$E$3004, "&lt;="&amp;EOMONTH(I$7,0))+SUMIFS('Saisie Depenses'!$H$5:$H$3004,'Saisie Depenses'!$J$5:$J$3004, $G19,'Saisie Depenses'!$E$5:$E$3004, "&gt;="&amp;EOMONTH(I$7,-1)+1, 'Saisie Depenses'!$E$5:$E$3004, "&lt;="&amp;EOMONTH(I$7,0))</f>
        <v>0</v>
      </c>
      <c r="J19" s="151">
        <f>SUMIFS('Saisie Depenses'!$H$5:$H$3004,'Saisie Depenses'!$J$5:$J$3004,$F19, 'Saisie Depenses'!$E$5:$E$3004, "&gt;="&amp;EOMONTH(J$7,-1)+1, 'Saisie Depenses'!$E$5:$E$3004, "&lt;="&amp;EOMONTH(J$7,0))+SUMIFS('Saisie Depenses'!$H$5:$H$3004,'Saisie Depenses'!$J$5:$J$3004, $G19,'Saisie Depenses'!$E$5:$E$3004, "&gt;="&amp;EOMONTH(J$7,-1)+1, 'Saisie Depenses'!$E$5:$E$3004, "&lt;="&amp;EOMONTH(J$7,0))</f>
        <v>0</v>
      </c>
      <c r="K19" s="151">
        <f>SUMIFS('Saisie Depenses'!$H$5:$H$3004,'Saisie Depenses'!$J$5:$J$3004,$F19, 'Saisie Depenses'!$E$5:$E$3004, "&gt;="&amp;EOMONTH(K$7,-1)+1, 'Saisie Depenses'!$E$5:$E$3004, "&lt;="&amp;EOMONTH(K$7,0))+SUMIFS('Saisie Depenses'!$H$5:$H$3004,'Saisie Depenses'!$J$5:$J$3004, $G19,'Saisie Depenses'!$E$5:$E$3004, "&gt;="&amp;EOMONTH(K$7,-1)+1, 'Saisie Depenses'!$E$5:$E$3004, "&lt;="&amp;EOMONTH(K$7,0))</f>
        <v>0</v>
      </c>
      <c r="L19" s="151">
        <f>SUMIFS('Saisie Depenses'!$H$5:$H$3004,'Saisie Depenses'!$J$5:$J$3004,$F19, 'Saisie Depenses'!$E$5:$E$3004, "&gt;="&amp;EOMONTH(L$7,-1)+1, 'Saisie Depenses'!$E$5:$E$3004, "&lt;="&amp;EOMONTH(L$7,0))+SUMIFS('Saisie Depenses'!$H$5:$H$3004,'Saisie Depenses'!$J$5:$J$3004, $G19,'Saisie Depenses'!$E$5:$E$3004, "&gt;="&amp;EOMONTH(L$7,-1)+1, 'Saisie Depenses'!$E$5:$E$3004, "&lt;="&amp;EOMONTH(L$7,0))</f>
        <v>0</v>
      </c>
      <c r="M19" s="151">
        <f>SUMIFS('Saisie Depenses'!$H$5:$H$3004,'Saisie Depenses'!$J$5:$J$3004,$F19, 'Saisie Depenses'!$E$5:$E$3004, "&gt;="&amp;EOMONTH(M$7,-1)+1, 'Saisie Depenses'!$E$5:$E$3004, "&lt;="&amp;EOMONTH(M$7,0))+SUMIFS('Saisie Depenses'!$H$5:$H$3004,'Saisie Depenses'!$J$5:$J$3004, $G19,'Saisie Depenses'!$E$5:$E$3004, "&gt;="&amp;EOMONTH(M$7,-1)+1, 'Saisie Depenses'!$E$5:$E$3004, "&lt;="&amp;EOMONTH(M$7,0))</f>
        <v>0</v>
      </c>
      <c r="N19" s="151">
        <f>SUMIFS('Saisie Depenses'!$H$5:$H$3004,'Saisie Depenses'!$J$5:$J$3004,$F19, 'Saisie Depenses'!$E$5:$E$3004, "&gt;="&amp;EOMONTH(N$7,-1)+1, 'Saisie Depenses'!$E$5:$E$3004, "&lt;="&amp;EOMONTH(N$7,0))+SUMIFS('Saisie Depenses'!$H$5:$H$3004,'Saisie Depenses'!$J$5:$J$3004, $G19,'Saisie Depenses'!$E$5:$E$3004, "&gt;="&amp;EOMONTH(N$7,-1)+1, 'Saisie Depenses'!$E$5:$E$3004, "&lt;="&amp;EOMONTH(N$7,0))</f>
        <v>0</v>
      </c>
      <c r="O19" s="151">
        <f>SUMIFS('Saisie Depenses'!$H$5:$H$3004,'Saisie Depenses'!$J$5:$J$3004,$F19, 'Saisie Depenses'!$E$5:$E$3004, "&gt;="&amp;EOMONTH(O$7,-1)+1, 'Saisie Depenses'!$E$5:$E$3004, "&lt;="&amp;EOMONTH(O$7,0))+SUMIFS('Saisie Depenses'!$H$5:$H$3004,'Saisie Depenses'!$J$5:$J$3004, $G19,'Saisie Depenses'!$E$5:$E$3004, "&gt;="&amp;EOMONTH(O$7,-1)+1, 'Saisie Depenses'!$E$5:$E$3004, "&lt;="&amp;EOMONTH(O$7,0))</f>
        <v>0</v>
      </c>
      <c r="P19" s="151">
        <f>SUMIFS('Saisie Depenses'!$H$5:$H$3004,'Saisie Depenses'!$J$5:$J$3004,$F19, 'Saisie Depenses'!$E$5:$E$3004, "&gt;="&amp;EOMONTH(P$7,-1)+1, 'Saisie Depenses'!$E$5:$E$3004, "&lt;="&amp;EOMONTH(P$7,0))+SUMIFS('Saisie Depenses'!$H$5:$H$3004,'Saisie Depenses'!$J$5:$J$3004, $G19,'Saisie Depenses'!$E$5:$E$3004, "&gt;="&amp;EOMONTH(P$7,-1)+1, 'Saisie Depenses'!$E$5:$E$3004, "&lt;="&amp;EOMONTH(P$7,0))</f>
        <v>35000</v>
      </c>
      <c r="Q19" s="151">
        <f>SUMIFS('Saisie Depenses'!$H$5:$H$3004,'Saisie Depenses'!$J$5:$J$3004,$F19, 'Saisie Depenses'!$E$5:$E$3004, "&gt;="&amp;EOMONTH(Q$7,-1)+1, 'Saisie Depenses'!$E$5:$E$3004, "&lt;="&amp;EOMONTH(Q$7,0))+SUMIFS('Saisie Depenses'!$H$5:$H$3004,'Saisie Depenses'!$J$5:$J$3004, $G19,'Saisie Depenses'!$E$5:$E$3004, "&gt;="&amp;EOMONTH(Q$7,-1)+1, 'Saisie Depenses'!$E$5:$E$3004, "&lt;="&amp;EOMONTH(Q$7,0))</f>
        <v>30000</v>
      </c>
      <c r="R19" s="151">
        <f>SUMIFS('Saisie Depenses'!$H$5:$H$3004,'Saisie Depenses'!$J$5:$J$3004,$F19, 'Saisie Depenses'!$E$5:$E$3004, "&gt;="&amp;EOMONTH(R$7,-1)+1, 'Saisie Depenses'!$E$5:$E$3004, "&lt;="&amp;EOMONTH(R$7,0))+SUMIFS('Saisie Depenses'!$H$5:$H$3004,'Saisie Depenses'!$J$5:$J$3004, $G19,'Saisie Depenses'!$E$5:$E$3004, "&gt;="&amp;EOMONTH(R$7,-1)+1, 'Saisie Depenses'!$E$5:$E$3004, "&lt;="&amp;EOMONTH(R$7,0))</f>
        <v>33000</v>
      </c>
      <c r="S19" s="151">
        <f>SUMIFS('Saisie Depenses'!$H$5:$H$3004,'Saisie Depenses'!$J$5:$J$3004,$F19, 'Saisie Depenses'!$E$5:$E$3004, "&gt;="&amp;EOMONTH(S$7,-1)+1, 'Saisie Depenses'!$E$5:$E$3004, "&lt;="&amp;EOMONTH(S$7,0))+SUMIFS('Saisie Depenses'!$H$5:$H$3004,'Saisie Depenses'!$J$5:$J$3004, $G19,'Saisie Depenses'!$E$5:$E$3004, "&gt;="&amp;EOMONTH(S$7,-1)+1, 'Saisie Depenses'!$E$5:$E$3004, "&lt;="&amp;EOMONTH(S$7,0))</f>
        <v>33000</v>
      </c>
      <c r="T19" s="151">
        <f>SUMIFS('Saisie Depenses'!$H$5:$H$3004,'Saisie Depenses'!$J$5:$J$3004,$F19, 'Saisie Depenses'!$E$5:$E$3004, "&gt;="&amp;EOMONTH(T$7,-1)+1, 'Saisie Depenses'!$E$5:$E$3004, "&lt;="&amp;EOMONTH(T$7,0))+SUMIFS('Saisie Depenses'!$H$5:$H$3004,'Saisie Depenses'!$J$5:$J$3004, $G19,'Saisie Depenses'!$E$5:$E$3004, "&gt;="&amp;EOMONTH(T$7,-1)+1, 'Saisie Depenses'!$E$5:$E$3004, "&lt;="&amp;EOMONTH(T$7,0))</f>
        <v>33000</v>
      </c>
      <c r="U19" s="164">
        <f t="shared" si="35"/>
        <v>164000</v>
      </c>
      <c r="W19" s="151">
        <f>SUMIFS('Saisie Depenses'!$H$5:$H$3004,'Saisie Depenses'!$J$5:$J$3004,$F19, 'Saisie Depenses'!$E$5:$E$3004, "&gt;="&amp;EOMONTH(W$7,-1)+1, 'Saisie Depenses'!$E$5:$E$3004, "&lt;="&amp;EOMONTH(W$7,0))+SUMIFS('Saisie Depenses'!$H$5:$H$3004,'Saisie Depenses'!$J$5:$J$3004, $G19,'Saisie Depenses'!$E$5:$E$3004, "&gt;="&amp;EOMONTH(W$7,-1)+1, 'Saisie Depenses'!$E$5:$E$3004, "&lt;="&amp;EOMONTH(W$7,0))</f>
        <v>0</v>
      </c>
      <c r="X19" s="151">
        <f>SUMIFS('Saisie Depenses'!$H$5:$H$3004,'Saisie Depenses'!$J$5:$J$3004,$F19, 'Saisie Depenses'!$E$5:$E$3004, "&gt;="&amp;EOMONTH(X$7,-1)+1, 'Saisie Depenses'!$E$5:$E$3004, "&lt;="&amp;EOMONTH(X$7,0))+SUMIFS('Saisie Depenses'!$H$5:$H$3004,'Saisie Depenses'!$J$5:$J$3004, $G19,'Saisie Depenses'!$E$5:$E$3004, "&gt;="&amp;EOMONTH(X$7,-1)+1, 'Saisie Depenses'!$E$5:$E$3004, "&lt;="&amp;EOMONTH(X$7,0))</f>
        <v>10000</v>
      </c>
      <c r="Y19" s="151">
        <f>SUMIFS('Saisie Depenses'!$H$5:$H$3004,'Saisie Depenses'!$J$5:$J$3004,$F19, 'Saisie Depenses'!$E$5:$E$3004, "&gt;="&amp;EOMONTH(Y$7,-1)+1, 'Saisie Depenses'!$E$5:$E$3004, "&lt;="&amp;EOMONTH(Y$7,0))+SUMIFS('Saisie Depenses'!$H$5:$H$3004,'Saisie Depenses'!$J$5:$J$3004, $G19,'Saisie Depenses'!$E$5:$E$3004, "&gt;="&amp;EOMONTH(Y$7,-1)+1, 'Saisie Depenses'!$E$5:$E$3004, "&lt;="&amp;EOMONTH(Y$7,0))</f>
        <v>0</v>
      </c>
      <c r="Z19" s="151">
        <f>SUMIFS('Saisie Depenses'!$H$5:$H$3004,'Saisie Depenses'!$J$5:$J$3004,$F19, 'Saisie Depenses'!$E$5:$E$3004, "&gt;="&amp;EOMONTH(Z$7,-1)+1, 'Saisie Depenses'!$E$5:$E$3004, "&lt;="&amp;EOMONTH(Z$7,0))+SUMIFS('Saisie Depenses'!$H$5:$H$3004,'Saisie Depenses'!$J$5:$J$3004, $G19,'Saisie Depenses'!$E$5:$E$3004, "&gt;="&amp;EOMONTH(Z$7,-1)+1, 'Saisie Depenses'!$E$5:$E$3004, "&lt;="&amp;EOMONTH(Z$7,0))</f>
        <v>25000</v>
      </c>
      <c r="AA19" s="151">
        <f>SUMIFS('Saisie Depenses'!$H$5:$H$3004,'Saisie Depenses'!$J$5:$J$3004,$F19, 'Saisie Depenses'!$E$5:$E$3004, "&gt;="&amp;EOMONTH(AA$7,-1)+1, 'Saisie Depenses'!$E$5:$E$3004, "&lt;="&amp;EOMONTH(AA$7,0))+SUMIFS('Saisie Depenses'!$H$5:$H$3004,'Saisie Depenses'!$J$5:$J$3004, $G19,'Saisie Depenses'!$E$5:$E$3004, "&gt;="&amp;EOMONTH(AA$7,-1)+1, 'Saisie Depenses'!$E$5:$E$3004, "&lt;="&amp;EOMONTH(AA$7,0))</f>
        <v>0</v>
      </c>
      <c r="AB19" s="151">
        <f>SUMIFS('Saisie Depenses'!$H$5:$H$3004,'Saisie Depenses'!$J$5:$J$3004,$F19, 'Saisie Depenses'!$E$5:$E$3004, "&gt;="&amp;EOMONTH(AB$7,-1)+1, 'Saisie Depenses'!$E$5:$E$3004, "&lt;="&amp;EOMONTH(AB$7,0))+SUMIFS('Saisie Depenses'!$H$5:$H$3004,'Saisie Depenses'!$J$5:$J$3004, $G19,'Saisie Depenses'!$E$5:$E$3004, "&gt;="&amp;EOMONTH(AB$7,-1)+1, 'Saisie Depenses'!$E$5:$E$3004, "&lt;="&amp;EOMONTH(AB$7,0))</f>
        <v>0</v>
      </c>
      <c r="AC19" s="151">
        <f>SUMIFS('Saisie Depenses'!$H$5:$H$3004,'Saisie Depenses'!$J$5:$J$3004,$F19, 'Saisie Depenses'!$E$5:$E$3004, "&gt;="&amp;EOMONTH(AC$7,-1)+1, 'Saisie Depenses'!$E$5:$E$3004, "&lt;="&amp;EOMONTH(AC$7,0))+SUMIFS('Saisie Depenses'!$H$5:$H$3004,'Saisie Depenses'!$J$5:$J$3004, $G19,'Saisie Depenses'!$E$5:$E$3004, "&gt;="&amp;EOMONTH(AC$7,-1)+1, 'Saisie Depenses'!$E$5:$E$3004, "&lt;="&amp;EOMONTH(AC$7,0))</f>
        <v>0</v>
      </c>
      <c r="AD19" s="151">
        <f>SUMIFS('Saisie Depenses'!$H$5:$H$3004,'Saisie Depenses'!$J$5:$J$3004,$F19, 'Saisie Depenses'!$E$5:$E$3004, "&gt;="&amp;EOMONTH(AD$7,-1)+1, 'Saisie Depenses'!$E$5:$E$3004, "&lt;="&amp;EOMONTH(AD$7,0))+SUMIFS('Saisie Depenses'!$H$5:$H$3004,'Saisie Depenses'!$J$5:$J$3004, $G19,'Saisie Depenses'!$E$5:$E$3004, "&gt;="&amp;EOMONTH(AD$7,-1)+1, 'Saisie Depenses'!$E$5:$E$3004, "&lt;="&amp;EOMONTH(AD$7,0))</f>
        <v>0</v>
      </c>
      <c r="AE19" s="151">
        <f>SUMIFS('Saisie Depenses'!$H$5:$H$3004,'Saisie Depenses'!$J$5:$J$3004,$F19, 'Saisie Depenses'!$E$5:$E$3004, "&gt;="&amp;EOMONTH(AE$7,-1)+1, 'Saisie Depenses'!$E$5:$E$3004, "&lt;="&amp;EOMONTH(AE$7,0))+SUMIFS('Saisie Depenses'!$H$5:$H$3004,'Saisie Depenses'!$J$5:$J$3004, $G19,'Saisie Depenses'!$E$5:$E$3004, "&gt;="&amp;EOMONTH(AE$7,-1)+1, 'Saisie Depenses'!$E$5:$E$3004, "&lt;="&amp;EOMONTH(AE$7,0))</f>
        <v>0</v>
      </c>
      <c r="AF19" s="151">
        <f>SUMIFS('Saisie Depenses'!$H$5:$H$3004,'Saisie Depenses'!$J$5:$J$3004,$F19, 'Saisie Depenses'!$E$5:$E$3004, "&gt;="&amp;EOMONTH(AF$7,-1)+1, 'Saisie Depenses'!$E$5:$E$3004, "&lt;="&amp;EOMONTH(AF$7,0))+SUMIFS('Saisie Depenses'!$H$5:$H$3004,'Saisie Depenses'!$J$5:$J$3004, $G19,'Saisie Depenses'!$E$5:$E$3004, "&gt;="&amp;EOMONTH(AF$7,-1)+1, 'Saisie Depenses'!$E$5:$E$3004, "&lt;="&amp;EOMONTH(AF$7,0))</f>
        <v>0</v>
      </c>
      <c r="AG19" s="151">
        <f>SUMIFS('Saisie Depenses'!$H$5:$H$3004,'Saisie Depenses'!$J$5:$J$3004,$F19, 'Saisie Depenses'!$E$5:$E$3004, "&gt;="&amp;EOMONTH(AG$7,-1)+1, 'Saisie Depenses'!$E$5:$E$3004, "&lt;="&amp;EOMONTH(AG$7,0))+SUMIFS('Saisie Depenses'!$H$5:$H$3004,'Saisie Depenses'!$J$5:$J$3004, $G19,'Saisie Depenses'!$E$5:$E$3004, "&gt;="&amp;EOMONTH(AG$7,-1)+1, 'Saisie Depenses'!$E$5:$E$3004, "&lt;="&amp;EOMONTH(AG$7,0))</f>
        <v>25500</v>
      </c>
      <c r="AH19" s="151">
        <f>SUMIFS('Saisie Depenses'!$H$5:$H$3004,'Saisie Depenses'!$J$5:$J$3004,$F19, 'Saisie Depenses'!$E$5:$E$3004, "&gt;="&amp;EOMONTH(AH$7,-1)+1, 'Saisie Depenses'!$E$5:$E$3004, "&lt;="&amp;EOMONTH(AH$7,0))+SUMIFS('Saisie Depenses'!$H$5:$H$3004,'Saisie Depenses'!$J$5:$J$3004, $G19,'Saisie Depenses'!$E$5:$E$3004, "&gt;="&amp;EOMONTH(AH$7,-1)+1, 'Saisie Depenses'!$E$5:$E$3004, "&lt;="&amp;EOMONTH(AH$7,0))</f>
        <v>25500</v>
      </c>
      <c r="AI19" s="164">
        <f t="shared" si="33"/>
        <v>86000</v>
      </c>
      <c r="AJ19" s="142"/>
      <c r="AK19" s="151">
        <f>SUMIFS('Saisie Depenses'!$H$5:$H$3004,'Saisie Depenses'!$J$5:$J$3004,$F19, 'Saisie Depenses'!$E$5:$E$3004, "&gt;="&amp;EOMONTH(AK$7,-1)+1, 'Saisie Depenses'!$E$5:$E$3004, "&lt;="&amp;EOMONTH(AK$7,0))+SUMIFS('Saisie Depenses'!$H$5:$H$3004,'Saisie Depenses'!$J$5:$J$3004, $G19,'Saisie Depenses'!$E$5:$E$3004, "&gt;="&amp;EOMONTH(AK$7,-1)+1, 'Saisie Depenses'!$E$5:$E$3004, "&lt;="&amp;EOMONTH(AK$7,0))</f>
        <v>25500</v>
      </c>
      <c r="AL19" s="151">
        <f>SUMIFS('Saisie Depenses'!$H$5:$H$3004,'Saisie Depenses'!$J$5:$J$3004,$F19, 'Saisie Depenses'!$E$5:$E$3004, "&gt;="&amp;EOMONTH(AL$7,-1)+1, 'Saisie Depenses'!$E$5:$E$3004, "&lt;="&amp;EOMONTH(AL$7,0))+SUMIFS('Saisie Depenses'!$H$5:$H$3004,'Saisie Depenses'!$J$5:$J$3004, $G19,'Saisie Depenses'!$E$5:$E$3004, "&gt;="&amp;EOMONTH(AL$7,-1)+1, 'Saisie Depenses'!$E$5:$E$3004, "&lt;="&amp;EOMONTH(AL$7,0))</f>
        <v>28500</v>
      </c>
      <c r="AM19" s="151">
        <f>SUMIFS('Saisie Depenses'!$H$5:$H$3004,'Saisie Depenses'!$J$5:$J$3004,$F19, 'Saisie Depenses'!$E$5:$E$3004, "&gt;="&amp;EOMONTH(AM$7,-1)+1, 'Saisie Depenses'!$E$5:$E$3004, "&lt;="&amp;EOMONTH(AM$7,0))+SUMIFS('Saisie Depenses'!$H$5:$H$3004,'Saisie Depenses'!$J$5:$J$3004, $G19,'Saisie Depenses'!$E$5:$E$3004, "&gt;="&amp;EOMONTH(AM$7,-1)+1, 'Saisie Depenses'!$E$5:$E$3004, "&lt;="&amp;EOMONTH(AM$7,0))</f>
        <v>28000</v>
      </c>
      <c r="AN19" s="151">
        <f>SUMIFS('Saisie Depenses'!$H$5:$H$3004,'Saisie Depenses'!$J$5:$J$3004,$F19, 'Saisie Depenses'!$E$5:$E$3004, "&gt;="&amp;EOMONTH(AN$7,-1)+1, 'Saisie Depenses'!$E$5:$E$3004, "&lt;="&amp;EOMONTH(AN$7,0))+SUMIFS('Saisie Depenses'!$H$5:$H$3004,'Saisie Depenses'!$J$5:$J$3004, $G19,'Saisie Depenses'!$E$5:$E$3004, "&gt;="&amp;EOMONTH(AN$7,-1)+1, 'Saisie Depenses'!$E$5:$E$3004, "&lt;="&amp;EOMONTH(AN$7,0))</f>
        <v>28000</v>
      </c>
      <c r="AO19" s="151">
        <f>SUMIFS('Saisie Depenses'!$H$5:$H$3004,'Saisie Depenses'!$J$5:$J$3004,$F19, 'Saisie Depenses'!$E$5:$E$3004, "&gt;="&amp;EOMONTH(AO$7,-1)+1, 'Saisie Depenses'!$E$5:$E$3004, "&lt;="&amp;EOMONTH(AO$7,0))+SUMIFS('Saisie Depenses'!$H$5:$H$3004,'Saisie Depenses'!$J$5:$J$3004, $G19,'Saisie Depenses'!$E$5:$E$3004, "&gt;="&amp;EOMONTH(AO$7,-1)+1, 'Saisie Depenses'!$E$5:$E$3004, "&lt;="&amp;EOMONTH(AO$7,0))</f>
        <v>0</v>
      </c>
      <c r="AP19" s="151">
        <f>SUMIFS('Saisie Depenses'!$H$5:$H$3004,'Saisie Depenses'!$J$5:$J$3004,$F19, 'Saisie Depenses'!$E$5:$E$3004, "&gt;="&amp;EOMONTH(AP$7,-1)+1, 'Saisie Depenses'!$E$5:$E$3004, "&lt;="&amp;EOMONTH(AP$7,0))+SUMIFS('Saisie Depenses'!$H$5:$H$3004,'Saisie Depenses'!$J$5:$J$3004, $G19,'Saisie Depenses'!$E$5:$E$3004, "&gt;="&amp;EOMONTH(AP$7,-1)+1, 'Saisie Depenses'!$E$5:$E$3004, "&lt;="&amp;EOMONTH(AP$7,0))</f>
        <v>0</v>
      </c>
      <c r="AQ19" s="151">
        <f>SUMIFS('Saisie Depenses'!$H$5:$H$3004,'Saisie Depenses'!$J$5:$J$3004,$F19, 'Saisie Depenses'!$E$5:$E$3004, "&gt;="&amp;EOMONTH(AQ$7,-1)+1, 'Saisie Depenses'!$E$5:$E$3004, "&lt;="&amp;EOMONTH(AQ$7,0))+SUMIFS('Saisie Depenses'!$H$5:$H$3004,'Saisie Depenses'!$J$5:$J$3004, $G19,'Saisie Depenses'!$E$5:$E$3004, "&gt;="&amp;EOMONTH(AQ$7,-1)+1, 'Saisie Depenses'!$E$5:$E$3004, "&lt;="&amp;EOMONTH(AQ$7,0))</f>
        <v>0</v>
      </c>
      <c r="AR19" s="151">
        <f>SUMIFS('Saisie Depenses'!$H$5:$H$3004,'Saisie Depenses'!$J$5:$J$3004,$F19, 'Saisie Depenses'!$E$5:$E$3004, "&gt;="&amp;EOMONTH(AR$7,-1)+1, 'Saisie Depenses'!$E$5:$E$3004, "&lt;="&amp;EOMONTH(AR$7,0))+SUMIFS('Saisie Depenses'!$H$5:$H$3004,'Saisie Depenses'!$J$5:$J$3004, $G19,'Saisie Depenses'!$E$5:$E$3004, "&gt;="&amp;EOMONTH(AR$7,-1)+1, 'Saisie Depenses'!$E$5:$E$3004, "&lt;="&amp;EOMONTH(AR$7,0))</f>
        <v>0</v>
      </c>
      <c r="AS19" s="151">
        <f>SUMIFS('Saisie Depenses'!$H$5:$H$3004,'Saisie Depenses'!$J$5:$J$3004,$F19, 'Saisie Depenses'!$E$5:$E$3004, "&gt;="&amp;EOMONTH(AS$7,-1)+1, 'Saisie Depenses'!$E$5:$E$3004, "&lt;="&amp;EOMONTH(AS$7,0))+SUMIFS('Saisie Depenses'!$H$5:$H$3004,'Saisie Depenses'!$J$5:$J$3004, $G19,'Saisie Depenses'!$E$5:$E$3004, "&gt;="&amp;EOMONTH(AS$7,-1)+1, 'Saisie Depenses'!$E$5:$E$3004, "&lt;="&amp;EOMONTH(AS$7,0))</f>
        <v>0</v>
      </c>
      <c r="AT19" s="151">
        <f>SUMIFS('Saisie Depenses'!$H$5:$H$3004,'Saisie Depenses'!$J$5:$J$3004,$F19, 'Saisie Depenses'!$E$5:$E$3004, "&gt;="&amp;EOMONTH(AT$7,-1)+1, 'Saisie Depenses'!$E$5:$E$3004, "&lt;="&amp;EOMONTH(AT$7,0))+SUMIFS('Saisie Depenses'!$H$5:$H$3004,'Saisie Depenses'!$J$5:$J$3004, $G19,'Saisie Depenses'!$E$5:$E$3004, "&gt;="&amp;EOMONTH(AT$7,-1)+1, 'Saisie Depenses'!$E$5:$E$3004, "&lt;="&amp;EOMONTH(AT$7,0))</f>
        <v>0</v>
      </c>
      <c r="AU19" s="151">
        <f>SUMIFS('Saisie Depenses'!$H$5:$H$3004,'Saisie Depenses'!$J$5:$J$3004,$F19, 'Saisie Depenses'!$E$5:$E$3004, "&gt;="&amp;EOMONTH(AU$7,-1)+1, 'Saisie Depenses'!$E$5:$E$3004, "&lt;="&amp;EOMONTH(AU$7,0))+SUMIFS('Saisie Depenses'!$H$5:$H$3004,'Saisie Depenses'!$J$5:$J$3004, $G19,'Saisie Depenses'!$E$5:$E$3004, "&gt;="&amp;EOMONTH(AU$7,-1)+1, 'Saisie Depenses'!$E$5:$E$3004, "&lt;="&amp;EOMONTH(AU$7,0))</f>
        <v>0</v>
      </c>
      <c r="AV19" s="151">
        <f>SUMIFS('Saisie Depenses'!$H$5:$H$3004,'Saisie Depenses'!$J$5:$J$3004,$F19, 'Saisie Depenses'!$E$5:$E$3004, "&gt;="&amp;EOMONTH(AV$7,-1)+1, 'Saisie Depenses'!$E$5:$E$3004, "&lt;="&amp;EOMONTH(AV$7,0))+SUMIFS('Saisie Depenses'!$H$5:$H$3004,'Saisie Depenses'!$J$5:$J$3004, $G19,'Saisie Depenses'!$E$5:$E$3004, "&gt;="&amp;EOMONTH(AV$7,-1)+1, 'Saisie Depenses'!$E$5:$E$3004, "&lt;="&amp;EOMONTH(AV$7,0))</f>
        <v>0</v>
      </c>
      <c r="AW19" s="164">
        <f t="shared" si="34"/>
        <v>110000</v>
      </c>
    </row>
    <row r="20" spans="3:49" ht="15.75" customHeight="1" x14ac:dyDescent="0.25">
      <c r="C20" s="150" t="str">
        <f t="shared" si="29"/>
        <v>Marketing &amp; Publicité (Burida &amp; autres)</v>
      </c>
      <c r="D20" s="143"/>
      <c r="E20" s="143"/>
      <c r="F20" s="150" t="str">
        <f>Listes!B53</f>
        <v>Marketing &amp; Publicité (Burida &amp; autres)</v>
      </c>
      <c r="G20" s="133" t="s">
        <v>348</v>
      </c>
      <c r="I20" s="151">
        <f>SUMIFS('Saisie Depenses'!$H$5:$H$3004,'Saisie Depenses'!$J$5:$J$3004,$F20, 'Saisie Depenses'!$E$5:$E$3004, "&gt;="&amp;EOMONTH(I$7,-1)+1, 'Saisie Depenses'!$E$5:$E$3004, "&lt;="&amp;EOMONTH(I$7,0))+SUMIFS('Saisie Depenses'!$H$5:$H$3004,'Saisie Depenses'!$J$5:$J$3004, $G20,'Saisie Depenses'!$E$5:$E$3004, "&gt;="&amp;EOMONTH(I$7,-1)+1, 'Saisie Depenses'!$E$5:$E$3004, "&lt;="&amp;EOMONTH(I$7,0))</f>
        <v>0</v>
      </c>
      <c r="J20" s="151">
        <f>SUMIFS('Saisie Depenses'!$H$5:$H$3004,'Saisie Depenses'!$J$5:$J$3004,$F20, 'Saisie Depenses'!$E$5:$E$3004, "&gt;="&amp;EOMONTH(J$7,-1)+1, 'Saisie Depenses'!$E$5:$E$3004, "&lt;="&amp;EOMONTH(J$7,0))+SUMIFS('Saisie Depenses'!$H$5:$H$3004,'Saisie Depenses'!$J$5:$J$3004, $G20,'Saisie Depenses'!$E$5:$E$3004, "&gt;="&amp;EOMONTH(J$7,-1)+1, 'Saisie Depenses'!$E$5:$E$3004, "&lt;="&amp;EOMONTH(J$7,0))</f>
        <v>0</v>
      </c>
      <c r="K20" s="151">
        <f>SUMIFS('Saisie Depenses'!$H$5:$H$3004,'Saisie Depenses'!$J$5:$J$3004,$F20, 'Saisie Depenses'!$E$5:$E$3004, "&gt;="&amp;EOMONTH(K$7,-1)+1, 'Saisie Depenses'!$E$5:$E$3004, "&lt;="&amp;EOMONTH(K$7,0))+SUMIFS('Saisie Depenses'!$H$5:$H$3004,'Saisie Depenses'!$J$5:$J$3004, $G20,'Saisie Depenses'!$E$5:$E$3004, "&gt;="&amp;EOMONTH(K$7,-1)+1, 'Saisie Depenses'!$E$5:$E$3004, "&lt;="&amp;EOMONTH(K$7,0))</f>
        <v>0</v>
      </c>
      <c r="L20" s="151">
        <f>SUMIFS('Saisie Depenses'!$H$5:$H$3004,'Saisie Depenses'!$J$5:$J$3004,$F20, 'Saisie Depenses'!$E$5:$E$3004, "&gt;="&amp;EOMONTH(L$7,-1)+1, 'Saisie Depenses'!$E$5:$E$3004, "&lt;="&amp;EOMONTH(L$7,0))+SUMIFS('Saisie Depenses'!$H$5:$H$3004,'Saisie Depenses'!$J$5:$J$3004, $G20,'Saisie Depenses'!$E$5:$E$3004, "&gt;="&amp;EOMONTH(L$7,-1)+1, 'Saisie Depenses'!$E$5:$E$3004, "&lt;="&amp;EOMONTH(L$7,0))</f>
        <v>0</v>
      </c>
      <c r="M20" s="151">
        <f>SUMIFS('Saisie Depenses'!$H$5:$H$3004,'Saisie Depenses'!$J$5:$J$3004,$F20, 'Saisie Depenses'!$E$5:$E$3004, "&gt;="&amp;EOMONTH(M$7,-1)+1, 'Saisie Depenses'!$E$5:$E$3004, "&lt;="&amp;EOMONTH(M$7,0))+SUMIFS('Saisie Depenses'!$H$5:$H$3004,'Saisie Depenses'!$J$5:$J$3004, $G20,'Saisie Depenses'!$E$5:$E$3004, "&gt;="&amp;EOMONTH(M$7,-1)+1, 'Saisie Depenses'!$E$5:$E$3004, "&lt;="&amp;EOMONTH(M$7,0))</f>
        <v>0</v>
      </c>
      <c r="N20" s="151">
        <f>SUMIFS('Saisie Depenses'!$H$5:$H$3004,'Saisie Depenses'!$J$5:$J$3004,$F20, 'Saisie Depenses'!$E$5:$E$3004, "&gt;="&amp;EOMONTH(N$7,-1)+1, 'Saisie Depenses'!$E$5:$E$3004, "&lt;="&amp;EOMONTH(N$7,0))+SUMIFS('Saisie Depenses'!$H$5:$H$3004,'Saisie Depenses'!$J$5:$J$3004, $G20,'Saisie Depenses'!$E$5:$E$3004, "&gt;="&amp;EOMONTH(N$7,-1)+1, 'Saisie Depenses'!$E$5:$E$3004, "&lt;="&amp;EOMONTH(N$7,0))</f>
        <v>0</v>
      </c>
      <c r="O20" s="151">
        <f>SUMIFS('Saisie Depenses'!$H$5:$H$3004,'Saisie Depenses'!$J$5:$J$3004,$F20, 'Saisie Depenses'!$E$5:$E$3004, "&gt;="&amp;EOMONTH(O$7,-1)+1, 'Saisie Depenses'!$E$5:$E$3004, "&lt;="&amp;EOMONTH(O$7,0))+SUMIFS('Saisie Depenses'!$H$5:$H$3004,'Saisie Depenses'!$J$5:$J$3004, $G20,'Saisie Depenses'!$E$5:$E$3004, "&gt;="&amp;EOMONTH(O$7,-1)+1, 'Saisie Depenses'!$E$5:$E$3004, "&lt;="&amp;EOMONTH(O$7,0))</f>
        <v>0</v>
      </c>
      <c r="P20" s="151">
        <f>SUMIFS('Saisie Depenses'!$H$5:$H$3004,'Saisie Depenses'!$J$5:$J$3004,$F20, 'Saisie Depenses'!$E$5:$E$3004, "&gt;="&amp;EOMONTH(P$7,-1)+1, 'Saisie Depenses'!$E$5:$E$3004, "&lt;="&amp;EOMONTH(P$7,0))+SUMIFS('Saisie Depenses'!$H$5:$H$3004,'Saisie Depenses'!$J$5:$J$3004, $G20,'Saisie Depenses'!$E$5:$E$3004, "&gt;="&amp;EOMONTH(P$7,-1)+1, 'Saisie Depenses'!$E$5:$E$3004, "&lt;="&amp;EOMONTH(P$7,0))</f>
        <v>83000</v>
      </c>
      <c r="Q20" s="151">
        <f>SUMIFS('Saisie Depenses'!$H$5:$H$3004,'Saisie Depenses'!$J$5:$J$3004,$F20, 'Saisie Depenses'!$E$5:$E$3004, "&gt;="&amp;EOMONTH(Q$7,-1)+1, 'Saisie Depenses'!$E$5:$E$3004, "&lt;="&amp;EOMONTH(Q$7,0))+SUMIFS('Saisie Depenses'!$H$5:$H$3004,'Saisie Depenses'!$J$5:$J$3004, $G20,'Saisie Depenses'!$E$5:$E$3004, "&gt;="&amp;EOMONTH(Q$7,-1)+1, 'Saisie Depenses'!$E$5:$E$3004, "&lt;="&amp;EOMONTH(Q$7,0))</f>
        <v>20000</v>
      </c>
      <c r="R20" s="151">
        <f>SUMIFS('Saisie Depenses'!$H$5:$H$3004,'Saisie Depenses'!$J$5:$J$3004,$F20, 'Saisie Depenses'!$E$5:$E$3004, "&gt;="&amp;EOMONTH(R$7,-1)+1, 'Saisie Depenses'!$E$5:$E$3004, "&lt;="&amp;EOMONTH(R$7,0))+SUMIFS('Saisie Depenses'!$H$5:$H$3004,'Saisie Depenses'!$J$5:$J$3004, $G20,'Saisie Depenses'!$E$5:$E$3004, "&gt;="&amp;EOMONTH(R$7,-1)+1, 'Saisie Depenses'!$E$5:$E$3004, "&lt;="&amp;EOMONTH(R$7,0))</f>
        <v>0</v>
      </c>
      <c r="S20" s="151">
        <f>SUMIFS('Saisie Depenses'!$H$5:$H$3004,'Saisie Depenses'!$J$5:$J$3004,$F20, 'Saisie Depenses'!$E$5:$E$3004, "&gt;="&amp;EOMONTH(S$7,-1)+1, 'Saisie Depenses'!$E$5:$E$3004, "&lt;="&amp;EOMONTH(S$7,0))+SUMIFS('Saisie Depenses'!$H$5:$H$3004,'Saisie Depenses'!$J$5:$J$3004, $G20,'Saisie Depenses'!$E$5:$E$3004, "&gt;="&amp;EOMONTH(S$7,-1)+1, 'Saisie Depenses'!$E$5:$E$3004, "&lt;="&amp;EOMONTH(S$7,0))</f>
        <v>83000</v>
      </c>
      <c r="T20" s="151">
        <f>SUMIFS('Saisie Depenses'!$H$5:$H$3004,'Saisie Depenses'!$J$5:$J$3004,$F20, 'Saisie Depenses'!$E$5:$E$3004, "&gt;="&amp;EOMONTH(T$7,-1)+1, 'Saisie Depenses'!$E$5:$E$3004, "&lt;="&amp;EOMONTH(T$7,0))+SUMIFS('Saisie Depenses'!$H$5:$H$3004,'Saisie Depenses'!$J$5:$J$3004, $G20,'Saisie Depenses'!$E$5:$E$3004, "&gt;="&amp;EOMONTH(T$7,-1)+1, 'Saisie Depenses'!$E$5:$E$3004, "&lt;="&amp;EOMONTH(T$7,0))</f>
        <v>0</v>
      </c>
      <c r="U20" s="164">
        <f t="shared" ref="U20" si="36">SUM(I20:T20)</f>
        <v>186000</v>
      </c>
      <c r="W20" s="151">
        <f>SUMIFS('Saisie Depenses'!$H$5:$H$3004,'Saisie Depenses'!$J$5:$J$3004,$F20, 'Saisie Depenses'!$E$5:$E$3004, "&gt;="&amp;EOMONTH(W$7,-1)+1, 'Saisie Depenses'!$E$5:$E$3004, "&lt;="&amp;EOMONTH(W$7,0))+SUMIFS('Saisie Depenses'!$H$5:$H$3004,'Saisie Depenses'!$J$5:$J$3004, $G20,'Saisie Depenses'!$E$5:$E$3004, "&gt;="&amp;EOMONTH(W$7,-1)+1, 'Saisie Depenses'!$E$5:$E$3004, "&lt;="&amp;EOMONTH(W$7,0))</f>
        <v>0</v>
      </c>
      <c r="X20" s="151">
        <f>SUMIFS('Saisie Depenses'!$H$5:$H$3004,'Saisie Depenses'!$J$5:$J$3004,$F20, 'Saisie Depenses'!$E$5:$E$3004, "&gt;="&amp;EOMONTH(X$7,-1)+1, 'Saisie Depenses'!$E$5:$E$3004, "&lt;="&amp;EOMONTH(X$7,0))+SUMIFS('Saisie Depenses'!$H$5:$H$3004,'Saisie Depenses'!$J$5:$J$3004, $G20,'Saisie Depenses'!$E$5:$E$3004, "&gt;="&amp;EOMONTH(X$7,-1)+1, 'Saisie Depenses'!$E$5:$E$3004, "&lt;="&amp;EOMONTH(X$7,0))</f>
        <v>63000</v>
      </c>
      <c r="Y20" s="151">
        <f>SUMIFS('Saisie Depenses'!$H$5:$H$3004,'Saisie Depenses'!$J$5:$J$3004,$F20, 'Saisie Depenses'!$E$5:$E$3004, "&gt;="&amp;EOMONTH(Y$7,-1)+1, 'Saisie Depenses'!$E$5:$E$3004, "&lt;="&amp;EOMONTH(Y$7,0))+SUMIFS('Saisie Depenses'!$H$5:$H$3004,'Saisie Depenses'!$J$5:$J$3004, $G20,'Saisie Depenses'!$E$5:$E$3004, "&gt;="&amp;EOMONTH(Y$7,-1)+1, 'Saisie Depenses'!$E$5:$E$3004, "&lt;="&amp;EOMONTH(Y$7,0))</f>
        <v>0</v>
      </c>
      <c r="Z20" s="151">
        <f>SUMIFS('Saisie Depenses'!$H$5:$H$3004,'Saisie Depenses'!$J$5:$J$3004,$F20, 'Saisie Depenses'!$E$5:$E$3004, "&gt;="&amp;EOMONTH(Z$7,-1)+1, 'Saisie Depenses'!$E$5:$E$3004, "&lt;="&amp;EOMONTH(Z$7,0))+SUMIFS('Saisie Depenses'!$H$5:$H$3004,'Saisie Depenses'!$J$5:$J$3004, $G20,'Saisie Depenses'!$E$5:$E$3004, "&gt;="&amp;EOMONTH(Z$7,-1)+1, 'Saisie Depenses'!$E$5:$E$3004, "&lt;="&amp;EOMONTH(Z$7,0))</f>
        <v>0</v>
      </c>
      <c r="AA20" s="151">
        <f>SUMIFS('Saisie Depenses'!$H$5:$H$3004,'Saisie Depenses'!$J$5:$J$3004,$F20, 'Saisie Depenses'!$E$5:$E$3004, "&gt;="&amp;EOMONTH(AA$7,-1)+1, 'Saisie Depenses'!$E$5:$E$3004, "&lt;="&amp;EOMONTH(AA$7,0))+SUMIFS('Saisie Depenses'!$H$5:$H$3004,'Saisie Depenses'!$J$5:$J$3004, $G20,'Saisie Depenses'!$E$5:$E$3004, "&gt;="&amp;EOMONTH(AA$7,-1)+1, 'Saisie Depenses'!$E$5:$E$3004, "&lt;="&amp;EOMONTH(AA$7,0))</f>
        <v>63000</v>
      </c>
      <c r="AB20" s="151">
        <f>SUMIFS('Saisie Depenses'!$H$5:$H$3004,'Saisie Depenses'!$J$5:$J$3004,$F20, 'Saisie Depenses'!$E$5:$E$3004, "&gt;="&amp;EOMONTH(AB$7,-1)+1, 'Saisie Depenses'!$E$5:$E$3004, "&lt;="&amp;EOMONTH(AB$7,0))+SUMIFS('Saisie Depenses'!$H$5:$H$3004,'Saisie Depenses'!$J$5:$J$3004, $G20,'Saisie Depenses'!$E$5:$E$3004, "&gt;="&amp;EOMONTH(AB$7,-1)+1, 'Saisie Depenses'!$E$5:$E$3004, "&lt;="&amp;EOMONTH(AB$7,0))</f>
        <v>0</v>
      </c>
      <c r="AC20" s="151">
        <f>SUMIFS('Saisie Depenses'!$H$5:$H$3004,'Saisie Depenses'!$J$5:$J$3004,$F20, 'Saisie Depenses'!$E$5:$E$3004, "&gt;="&amp;EOMONTH(AC$7,-1)+1, 'Saisie Depenses'!$E$5:$E$3004, "&lt;="&amp;EOMONTH(AC$7,0))+SUMIFS('Saisie Depenses'!$H$5:$H$3004,'Saisie Depenses'!$J$5:$J$3004, $G20,'Saisie Depenses'!$E$5:$E$3004, "&gt;="&amp;EOMONTH(AC$7,-1)+1, 'Saisie Depenses'!$E$5:$E$3004, "&lt;="&amp;EOMONTH(AC$7,0))</f>
        <v>0</v>
      </c>
      <c r="AD20" s="151">
        <f>SUMIFS('Saisie Depenses'!$H$5:$H$3004,'Saisie Depenses'!$J$5:$J$3004,$F20, 'Saisie Depenses'!$E$5:$E$3004, "&gt;="&amp;EOMONTH(AD$7,-1)+1, 'Saisie Depenses'!$E$5:$E$3004, "&lt;="&amp;EOMONTH(AD$7,0))+SUMIFS('Saisie Depenses'!$H$5:$H$3004,'Saisie Depenses'!$J$5:$J$3004, $G20,'Saisie Depenses'!$E$5:$E$3004, "&gt;="&amp;EOMONTH(AD$7,-1)+1, 'Saisie Depenses'!$E$5:$E$3004, "&lt;="&amp;EOMONTH(AD$7,0))</f>
        <v>63000</v>
      </c>
      <c r="AE20" s="151">
        <f>SUMIFS('Saisie Depenses'!$H$5:$H$3004,'Saisie Depenses'!$J$5:$J$3004,$F20, 'Saisie Depenses'!$E$5:$E$3004, "&gt;="&amp;EOMONTH(AE$7,-1)+1, 'Saisie Depenses'!$E$5:$E$3004, "&lt;="&amp;EOMONTH(AE$7,0))+SUMIFS('Saisie Depenses'!$H$5:$H$3004,'Saisie Depenses'!$J$5:$J$3004, $G20,'Saisie Depenses'!$E$5:$E$3004, "&gt;="&amp;EOMONTH(AE$7,-1)+1, 'Saisie Depenses'!$E$5:$E$3004, "&lt;="&amp;EOMONTH(AE$7,0))</f>
        <v>0</v>
      </c>
      <c r="AF20" s="151">
        <f>SUMIFS('Saisie Depenses'!$H$5:$H$3004,'Saisie Depenses'!$J$5:$J$3004,$F20, 'Saisie Depenses'!$E$5:$E$3004, "&gt;="&amp;EOMONTH(AF$7,-1)+1, 'Saisie Depenses'!$E$5:$E$3004, "&lt;="&amp;EOMONTH(AF$7,0))+SUMIFS('Saisie Depenses'!$H$5:$H$3004,'Saisie Depenses'!$J$5:$J$3004, $G20,'Saisie Depenses'!$E$5:$E$3004, "&gt;="&amp;EOMONTH(AF$7,-1)+1, 'Saisie Depenses'!$E$5:$E$3004, "&lt;="&amp;EOMONTH(AF$7,0))</f>
        <v>0</v>
      </c>
      <c r="AG20" s="151">
        <f>SUMIFS('Saisie Depenses'!$H$5:$H$3004,'Saisie Depenses'!$J$5:$J$3004,$F20, 'Saisie Depenses'!$E$5:$E$3004, "&gt;="&amp;EOMONTH(AG$7,-1)+1, 'Saisie Depenses'!$E$5:$E$3004, "&lt;="&amp;EOMONTH(AG$7,0))+SUMIFS('Saisie Depenses'!$H$5:$H$3004,'Saisie Depenses'!$J$5:$J$3004, $G20,'Saisie Depenses'!$E$5:$E$3004, "&gt;="&amp;EOMONTH(AG$7,-1)+1, 'Saisie Depenses'!$E$5:$E$3004, "&lt;="&amp;EOMONTH(AG$7,0))</f>
        <v>63000</v>
      </c>
      <c r="AH20" s="151">
        <f>SUMIFS('Saisie Depenses'!$H$5:$H$3004,'Saisie Depenses'!$J$5:$J$3004,$F20, 'Saisie Depenses'!$E$5:$E$3004, "&gt;="&amp;EOMONTH(AH$7,-1)+1, 'Saisie Depenses'!$E$5:$E$3004, "&lt;="&amp;EOMONTH(AH$7,0))+SUMIFS('Saisie Depenses'!$H$5:$H$3004,'Saisie Depenses'!$J$5:$J$3004, $G20,'Saisie Depenses'!$E$5:$E$3004, "&gt;="&amp;EOMONTH(AH$7,-1)+1, 'Saisie Depenses'!$E$5:$E$3004, "&lt;="&amp;EOMONTH(AH$7,0))</f>
        <v>0</v>
      </c>
      <c r="AI20" s="164">
        <f t="shared" ref="AI20" si="37">SUM(W20:AH20)</f>
        <v>252000</v>
      </c>
      <c r="AJ20" s="142"/>
      <c r="AK20" s="151">
        <f>SUMIFS('Saisie Depenses'!$H$5:$H$3004,'Saisie Depenses'!$J$5:$J$3004,$F20, 'Saisie Depenses'!$E$5:$E$3004, "&gt;="&amp;EOMONTH(AK$7,-1)+1, 'Saisie Depenses'!$E$5:$E$3004, "&lt;="&amp;EOMONTH(AK$7,0))+SUMIFS('Saisie Depenses'!$H$5:$H$3004,'Saisie Depenses'!$J$5:$J$3004, $G20,'Saisie Depenses'!$E$5:$E$3004, "&gt;="&amp;EOMONTH(AK$7,-1)+1, 'Saisie Depenses'!$E$5:$E$3004, "&lt;="&amp;EOMONTH(AK$7,0))</f>
        <v>0</v>
      </c>
      <c r="AL20" s="151">
        <f>SUMIFS('Saisie Depenses'!$H$5:$H$3004,'Saisie Depenses'!$J$5:$J$3004,$F20, 'Saisie Depenses'!$E$5:$E$3004, "&gt;="&amp;EOMONTH(AL$7,-1)+1, 'Saisie Depenses'!$E$5:$E$3004, "&lt;="&amp;EOMONTH(AL$7,0))+SUMIFS('Saisie Depenses'!$H$5:$H$3004,'Saisie Depenses'!$J$5:$J$3004, $G20,'Saisie Depenses'!$E$5:$E$3004, "&gt;="&amp;EOMONTH(AL$7,-1)+1, 'Saisie Depenses'!$E$5:$E$3004, "&lt;="&amp;EOMONTH(AL$7,0))</f>
        <v>0</v>
      </c>
      <c r="AM20" s="151">
        <f>SUMIFS('Saisie Depenses'!$H$5:$H$3004,'Saisie Depenses'!$J$5:$J$3004,$F20, 'Saisie Depenses'!$E$5:$E$3004, "&gt;="&amp;EOMONTH(AM$7,-1)+1, 'Saisie Depenses'!$E$5:$E$3004, "&lt;="&amp;EOMONTH(AM$7,0))+SUMIFS('Saisie Depenses'!$H$5:$H$3004,'Saisie Depenses'!$J$5:$J$3004, $G20,'Saisie Depenses'!$E$5:$E$3004, "&gt;="&amp;EOMONTH(AM$7,-1)+1, 'Saisie Depenses'!$E$5:$E$3004, "&lt;="&amp;EOMONTH(AM$7,0))</f>
        <v>0</v>
      </c>
      <c r="AN20" s="151">
        <f>SUMIFS('Saisie Depenses'!$H$5:$H$3004,'Saisie Depenses'!$J$5:$J$3004,$F20, 'Saisie Depenses'!$E$5:$E$3004, "&gt;="&amp;EOMONTH(AN$7,-1)+1, 'Saisie Depenses'!$E$5:$E$3004, "&lt;="&amp;EOMONTH(AN$7,0))+SUMIFS('Saisie Depenses'!$H$5:$H$3004,'Saisie Depenses'!$J$5:$J$3004, $G20,'Saisie Depenses'!$E$5:$E$3004, "&gt;="&amp;EOMONTH(AN$7,-1)+1, 'Saisie Depenses'!$E$5:$E$3004, "&lt;="&amp;EOMONTH(AN$7,0))</f>
        <v>63000</v>
      </c>
      <c r="AO20" s="151">
        <f>SUMIFS('Saisie Depenses'!$H$5:$H$3004,'Saisie Depenses'!$J$5:$J$3004,$F20, 'Saisie Depenses'!$E$5:$E$3004, "&gt;="&amp;EOMONTH(AO$7,-1)+1, 'Saisie Depenses'!$E$5:$E$3004, "&lt;="&amp;EOMONTH(AO$7,0))+SUMIFS('Saisie Depenses'!$H$5:$H$3004,'Saisie Depenses'!$J$5:$J$3004, $G20,'Saisie Depenses'!$E$5:$E$3004, "&gt;="&amp;EOMONTH(AO$7,-1)+1, 'Saisie Depenses'!$E$5:$E$3004, "&lt;="&amp;EOMONTH(AO$7,0))</f>
        <v>0</v>
      </c>
      <c r="AP20" s="151">
        <f>SUMIFS('Saisie Depenses'!$H$5:$H$3004,'Saisie Depenses'!$J$5:$J$3004,$F20, 'Saisie Depenses'!$E$5:$E$3004, "&gt;="&amp;EOMONTH(AP$7,-1)+1, 'Saisie Depenses'!$E$5:$E$3004, "&lt;="&amp;EOMONTH(AP$7,0))+SUMIFS('Saisie Depenses'!$H$5:$H$3004,'Saisie Depenses'!$J$5:$J$3004, $G20,'Saisie Depenses'!$E$5:$E$3004, "&gt;="&amp;EOMONTH(AP$7,-1)+1, 'Saisie Depenses'!$E$5:$E$3004, "&lt;="&amp;EOMONTH(AP$7,0))</f>
        <v>0</v>
      </c>
      <c r="AQ20" s="151">
        <f>SUMIFS('Saisie Depenses'!$H$5:$H$3004,'Saisie Depenses'!$J$5:$J$3004,$F20, 'Saisie Depenses'!$E$5:$E$3004, "&gt;="&amp;EOMONTH(AQ$7,-1)+1, 'Saisie Depenses'!$E$5:$E$3004, "&lt;="&amp;EOMONTH(AQ$7,0))+SUMIFS('Saisie Depenses'!$H$5:$H$3004,'Saisie Depenses'!$J$5:$J$3004, $G20,'Saisie Depenses'!$E$5:$E$3004, "&gt;="&amp;EOMONTH(AQ$7,-1)+1, 'Saisie Depenses'!$E$5:$E$3004, "&lt;="&amp;EOMONTH(AQ$7,0))</f>
        <v>0</v>
      </c>
      <c r="AR20" s="151">
        <f>SUMIFS('Saisie Depenses'!$H$5:$H$3004,'Saisie Depenses'!$J$5:$J$3004,$F20, 'Saisie Depenses'!$E$5:$E$3004, "&gt;="&amp;EOMONTH(AR$7,-1)+1, 'Saisie Depenses'!$E$5:$E$3004, "&lt;="&amp;EOMONTH(AR$7,0))+SUMIFS('Saisie Depenses'!$H$5:$H$3004,'Saisie Depenses'!$J$5:$J$3004, $G20,'Saisie Depenses'!$E$5:$E$3004, "&gt;="&amp;EOMONTH(AR$7,-1)+1, 'Saisie Depenses'!$E$5:$E$3004, "&lt;="&amp;EOMONTH(AR$7,0))</f>
        <v>0</v>
      </c>
      <c r="AS20" s="151">
        <f>SUMIFS('Saisie Depenses'!$H$5:$H$3004,'Saisie Depenses'!$J$5:$J$3004,$F20, 'Saisie Depenses'!$E$5:$E$3004, "&gt;="&amp;EOMONTH(AS$7,-1)+1, 'Saisie Depenses'!$E$5:$E$3004, "&lt;="&amp;EOMONTH(AS$7,0))+SUMIFS('Saisie Depenses'!$H$5:$H$3004,'Saisie Depenses'!$J$5:$J$3004, $G20,'Saisie Depenses'!$E$5:$E$3004, "&gt;="&amp;EOMONTH(AS$7,-1)+1, 'Saisie Depenses'!$E$5:$E$3004, "&lt;="&amp;EOMONTH(AS$7,0))</f>
        <v>0</v>
      </c>
      <c r="AT20" s="151">
        <f>SUMIFS('Saisie Depenses'!$H$5:$H$3004,'Saisie Depenses'!$J$5:$J$3004,$F20, 'Saisie Depenses'!$E$5:$E$3004, "&gt;="&amp;EOMONTH(AT$7,-1)+1, 'Saisie Depenses'!$E$5:$E$3004, "&lt;="&amp;EOMONTH(AT$7,0))+SUMIFS('Saisie Depenses'!$H$5:$H$3004,'Saisie Depenses'!$J$5:$J$3004, $G20,'Saisie Depenses'!$E$5:$E$3004, "&gt;="&amp;EOMONTH(AT$7,-1)+1, 'Saisie Depenses'!$E$5:$E$3004, "&lt;="&amp;EOMONTH(AT$7,0))</f>
        <v>0</v>
      </c>
      <c r="AU20" s="151">
        <f>SUMIFS('Saisie Depenses'!$H$5:$H$3004,'Saisie Depenses'!$J$5:$J$3004,$F20, 'Saisie Depenses'!$E$5:$E$3004, "&gt;="&amp;EOMONTH(AU$7,-1)+1, 'Saisie Depenses'!$E$5:$E$3004, "&lt;="&amp;EOMONTH(AU$7,0))+SUMIFS('Saisie Depenses'!$H$5:$H$3004,'Saisie Depenses'!$J$5:$J$3004, $G20,'Saisie Depenses'!$E$5:$E$3004, "&gt;="&amp;EOMONTH(AU$7,-1)+1, 'Saisie Depenses'!$E$5:$E$3004, "&lt;="&amp;EOMONTH(AU$7,0))</f>
        <v>0</v>
      </c>
      <c r="AV20" s="151">
        <f>SUMIFS('Saisie Depenses'!$H$5:$H$3004,'Saisie Depenses'!$J$5:$J$3004,$F20, 'Saisie Depenses'!$E$5:$E$3004, "&gt;="&amp;EOMONTH(AV$7,-1)+1, 'Saisie Depenses'!$E$5:$E$3004, "&lt;="&amp;EOMONTH(AV$7,0))+SUMIFS('Saisie Depenses'!$H$5:$H$3004,'Saisie Depenses'!$J$5:$J$3004, $G20,'Saisie Depenses'!$E$5:$E$3004, "&gt;="&amp;EOMONTH(AV$7,-1)+1, 'Saisie Depenses'!$E$5:$E$3004, "&lt;="&amp;EOMONTH(AV$7,0))</f>
        <v>0</v>
      </c>
      <c r="AW20" s="164">
        <f t="shared" si="34"/>
        <v>63000</v>
      </c>
    </row>
    <row r="21" spans="3:49" ht="15.75" customHeight="1" x14ac:dyDescent="0.25">
      <c r="C21" s="150" t="str">
        <f t="shared" si="29"/>
        <v>Réparations / Maintenance - Batiments (Main d'Oeuvre/Materiel)</v>
      </c>
      <c r="D21" s="143"/>
      <c r="E21" s="143"/>
      <c r="F21" s="150" t="str">
        <f>Listes!B51</f>
        <v>Réparations / Maintenance - Batiments (Main d'Oeuvre/Materiel)</v>
      </c>
      <c r="G21" s="133" t="str">
        <f>Listes!B70</f>
        <v xml:space="preserve">Main d'Oeuvres / Réparations </v>
      </c>
      <c r="I21" s="151">
        <f>SUMIFS('Saisie Depenses'!$H$5:$H$3004,'Saisie Depenses'!$J$5:$J$3004,$F21, 'Saisie Depenses'!$E$5:$E$3004, "&gt;="&amp;EOMONTH(I$7,-1)+1, 'Saisie Depenses'!$E$5:$E$3004, "&lt;="&amp;EOMONTH(I$7,0))+SUMIFS('Saisie Depenses'!$H$5:$H$3004,'Saisie Depenses'!$J$5:$J$3004, $G21,'Saisie Depenses'!$E$5:$E$3004, "&gt;="&amp;EOMONTH(I$7,-1)+1, 'Saisie Depenses'!$E$5:$E$3004, "&lt;="&amp;EOMONTH(I$7,0))</f>
        <v>0</v>
      </c>
      <c r="J21" s="151">
        <f>SUMIFS('Saisie Depenses'!$H$5:$H$3004,'Saisie Depenses'!$J$5:$J$3004,$F21, 'Saisie Depenses'!$E$5:$E$3004, "&gt;="&amp;EOMONTH(J$7,-1)+1, 'Saisie Depenses'!$E$5:$E$3004, "&lt;="&amp;EOMONTH(J$7,0))+SUMIFS('Saisie Depenses'!$H$5:$H$3004,'Saisie Depenses'!$J$5:$J$3004, $G21,'Saisie Depenses'!$E$5:$E$3004, "&gt;="&amp;EOMONTH(J$7,-1)+1, 'Saisie Depenses'!$E$5:$E$3004, "&lt;="&amp;EOMONTH(J$7,0))</f>
        <v>0</v>
      </c>
      <c r="K21" s="151">
        <f>SUMIFS('Saisie Depenses'!$H$5:$H$3004,'Saisie Depenses'!$J$5:$J$3004,$F21, 'Saisie Depenses'!$E$5:$E$3004, "&gt;="&amp;EOMONTH(K$7,-1)+1, 'Saisie Depenses'!$E$5:$E$3004, "&lt;="&amp;EOMONTH(K$7,0))+SUMIFS('Saisie Depenses'!$H$5:$H$3004,'Saisie Depenses'!$J$5:$J$3004, $G21,'Saisie Depenses'!$E$5:$E$3004, "&gt;="&amp;EOMONTH(K$7,-1)+1, 'Saisie Depenses'!$E$5:$E$3004, "&lt;="&amp;EOMONTH(K$7,0))</f>
        <v>0</v>
      </c>
      <c r="L21" s="151">
        <f>SUMIFS('Saisie Depenses'!$H$5:$H$3004,'Saisie Depenses'!$J$5:$J$3004,$F21, 'Saisie Depenses'!$E$5:$E$3004, "&gt;="&amp;EOMONTH(L$7,-1)+1, 'Saisie Depenses'!$E$5:$E$3004, "&lt;="&amp;EOMONTH(L$7,0))+SUMIFS('Saisie Depenses'!$H$5:$H$3004,'Saisie Depenses'!$J$5:$J$3004, $G21,'Saisie Depenses'!$E$5:$E$3004, "&gt;="&amp;EOMONTH(L$7,-1)+1, 'Saisie Depenses'!$E$5:$E$3004, "&lt;="&amp;EOMONTH(L$7,0))</f>
        <v>0</v>
      </c>
      <c r="M21" s="151">
        <f>SUMIFS('Saisie Depenses'!$H$5:$H$3004,'Saisie Depenses'!$J$5:$J$3004,$F21, 'Saisie Depenses'!$E$5:$E$3004, "&gt;="&amp;EOMONTH(M$7,-1)+1, 'Saisie Depenses'!$E$5:$E$3004, "&lt;="&amp;EOMONTH(M$7,0))+SUMIFS('Saisie Depenses'!$H$5:$H$3004,'Saisie Depenses'!$J$5:$J$3004, $G21,'Saisie Depenses'!$E$5:$E$3004, "&gt;="&amp;EOMONTH(M$7,-1)+1, 'Saisie Depenses'!$E$5:$E$3004, "&lt;="&amp;EOMONTH(M$7,0))</f>
        <v>0</v>
      </c>
      <c r="N21" s="151">
        <f>SUMIFS('Saisie Depenses'!$H$5:$H$3004,'Saisie Depenses'!$J$5:$J$3004,$F21, 'Saisie Depenses'!$E$5:$E$3004, "&gt;="&amp;EOMONTH(N$7,-1)+1, 'Saisie Depenses'!$E$5:$E$3004, "&lt;="&amp;EOMONTH(N$7,0))+SUMIFS('Saisie Depenses'!$H$5:$H$3004,'Saisie Depenses'!$J$5:$J$3004, $G21,'Saisie Depenses'!$E$5:$E$3004, "&gt;="&amp;EOMONTH(N$7,-1)+1, 'Saisie Depenses'!$E$5:$E$3004, "&lt;="&amp;EOMONTH(N$7,0))</f>
        <v>0</v>
      </c>
      <c r="O21" s="151">
        <f>SUMIFS('Saisie Depenses'!$H$5:$H$3004,'Saisie Depenses'!$J$5:$J$3004,$F21, 'Saisie Depenses'!$E$5:$E$3004, "&gt;="&amp;EOMONTH(O$7,-1)+1, 'Saisie Depenses'!$E$5:$E$3004, "&lt;="&amp;EOMONTH(O$7,0))+SUMIFS('Saisie Depenses'!$H$5:$H$3004,'Saisie Depenses'!$J$5:$J$3004, $G21,'Saisie Depenses'!$E$5:$E$3004, "&gt;="&amp;EOMONTH(O$7,-1)+1, 'Saisie Depenses'!$E$5:$E$3004, "&lt;="&amp;EOMONTH(O$7,0))</f>
        <v>0</v>
      </c>
      <c r="P21" s="151">
        <f>SUMIFS('Saisie Depenses'!$H$5:$H$3004,'Saisie Depenses'!$J$5:$J$3004,$F21, 'Saisie Depenses'!$E$5:$E$3004, "&gt;="&amp;EOMONTH(P$7,-1)+1, 'Saisie Depenses'!$E$5:$E$3004, "&lt;="&amp;EOMONTH(P$7,0))+SUMIFS('Saisie Depenses'!$H$5:$H$3004,'Saisie Depenses'!$J$5:$J$3004, $G21,'Saisie Depenses'!$E$5:$E$3004, "&gt;="&amp;EOMONTH(P$7,-1)+1, 'Saisie Depenses'!$E$5:$E$3004, "&lt;="&amp;EOMONTH(P$7,0))</f>
        <v>96000</v>
      </c>
      <c r="Q21" s="151">
        <f>SUMIFS('Saisie Depenses'!$H$5:$H$3004,'Saisie Depenses'!$J$5:$J$3004,$F21, 'Saisie Depenses'!$E$5:$E$3004, "&gt;="&amp;EOMONTH(Q$7,-1)+1, 'Saisie Depenses'!$E$5:$E$3004, "&lt;="&amp;EOMONTH(Q$7,0))+SUMIFS('Saisie Depenses'!$H$5:$H$3004,'Saisie Depenses'!$J$5:$J$3004, $G21,'Saisie Depenses'!$E$5:$E$3004, "&gt;="&amp;EOMONTH(Q$7,-1)+1, 'Saisie Depenses'!$E$5:$E$3004, "&lt;="&amp;EOMONTH(Q$7,0))</f>
        <v>19000</v>
      </c>
      <c r="R21" s="151">
        <f>SUMIFS('Saisie Depenses'!$H$5:$H$3004,'Saisie Depenses'!$J$5:$J$3004,$F21, 'Saisie Depenses'!$E$5:$E$3004, "&gt;="&amp;EOMONTH(R$7,-1)+1, 'Saisie Depenses'!$E$5:$E$3004, "&lt;="&amp;EOMONTH(R$7,0))+SUMIFS('Saisie Depenses'!$H$5:$H$3004,'Saisie Depenses'!$J$5:$J$3004, $G21,'Saisie Depenses'!$E$5:$E$3004, "&gt;="&amp;EOMONTH(R$7,-1)+1, 'Saisie Depenses'!$E$5:$E$3004, "&lt;="&amp;EOMONTH(R$7,0))</f>
        <v>97500</v>
      </c>
      <c r="S21" s="151">
        <f>SUMIFS('Saisie Depenses'!$H$5:$H$3004,'Saisie Depenses'!$J$5:$J$3004,$F21, 'Saisie Depenses'!$E$5:$E$3004, "&gt;="&amp;EOMONTH(S$7,-1)+1, 'Saisie Depenses'!$E$5:$E$3004, "&lt;="&amp;EOMONTH(S$7,0))+SUMIFS('Saisie Depenses'!$H$5:$H$3004,'Saisie Depenses'!$J$5:$J$3004, $G21,'Saisie Depenses'!$E$5:$E$3004, "&gt;="&amp;EOMONTH(S$7,-1)+1, 'Saisie Depenses'!$E$5:$E$3004, "&lt;="&amp;EOMONTH(S$7,0))</f>
        <v>12000</v>
      </c>
      <c r="T21" s="151">
        <f>SUMIFS('Saisie Depenses'!$H$5:$H$3004,'Saisie Depenses'!$J$5:$J$3004,$F21, 'Saisie Depenses'!$E$5:$E$3004, "&gt;="&amp;EOMONTH(T$7,-1)+1, 'Saisie Depenses'!$E$5:$E$3004, "&lt;="&amp;EOMONTH(T$7,0))+SUMIFS('Saisie Depenses'!$H$5:$H$3004,'Saisie Depenses'!$J$5:$J$3004, $G21,'Saisie Depenses'!$E$5:$E$3004, "&gt;="&amp;EOMONTH(T$7,-1)+1, 'Saisie Depenses'!$E$5:$E$3004, "&lt;="&amp;EOMONTH(T$7,0))</f>
        <v>75500</v>
      </c>
      <c r="U21" s="164">
        <f t="shared" si="35"/>
        <v>300000</v>
      </c>
      <c r="W21" s="151">
        <f>SUMIFS('Saisie Depenses'!$H$5:$H$3004,'Saisie Depenses'!$J$5:$J$3004,$F21, 'Saisie Depenses'!$E$5:$E$3004, "&gt;="&amp;EOMONTH(W$7,-1)+1, 'Saisie Depenses'!$E$5:$E$3004, "&lt;="&amp;EOMONTH(W$7,0))+SUMIFS('Saisie Depenses'!$H$5:$H$3004,'Saisie Depenses'!$J$5:$J$3004, $G21,'Saisie Depenses'!$E$5:$E$3004, "&gt;="&amp;EOMONTH(W$7,-1)+1, 'Saisie Depenses'!$E$5:$E$3004, "&lt;="&amp;EOMONTH(W$7,0))</f>
        <v>2000</v>
      </c>
      <c r="X21" s="151">
        <f>SUMIFS('Saisie Depenses'!$H$5:$H$3004,'Saisie Depenses'!$J$5:$J$3004,$F21, 'Saisie Depenses'!$E$5:$E$3004, "&gt;="&amp;EOMONTH(X$7,-1)+1, 'Saisie Depenses'!$E$5:$E$3004, "&lt;="&amp;EOMONTH(X$7,0))+SUMIFS('Saisie Depenses'!$H$5:$H$3004,'Saisie Depenses'!$J$5:$J$3004, $G21,'Saisie Depenses'!$E$5:$E$3004, "&gt;="&amp;EOMONTH(X$7,-1)+1, 'Saisie Depenses'!$E$5:$E$3004, "&lt;="&amp;EOMONTH(X$7,0))</f>
        <v>450000</v>
      </c>
      <c r="Y21" s="151">
        <f>SUMIFS('Saisie Depenses'!$H$5:$H$3004,'Saisie Depenses'!$J$5:$J$3004,$F21, 'Saisie Depenses'!$E$5:$E$3004, "&gt;="&amp;EOMONTH(Y$7,-1)+1, 'Saisie Depenses'!$E$5:$E$3004, "&lt;="&amp;EOMONTH(Y$7,0))+SUMIFS('Saisie Depenses'!$H$5:$H$3004,'Saisie Depenses'!$J$5:$J$3004, $G21,'Saisie Depenses'!$E$5:$E$3004, "&gt;="&amp;EOMONTH(Y$7,-1)+1, 'Saisie Depenses'!$E$5:$E$3004, "&lt;="&amp;EOMONTH(Y$7,0))</f>
        <v>35000</v>
      </c>
      <c r="Z21" s="151">
        <f>SUMIFS('Saisie Depenses'!$H$5:$H$3004,'Saisie Depenses'!$J$5:$J$3004,$F21, 'Saisie Depenses'!$E$5:$E$3004, "&gt;="&amp;EOMONTH(Z$7,-1)+1, 'Saisie Depenses'!$E$5:$E$3004, "&lt;="&amp;EOMONTH(Z$7,0))+SUMIFS('Saisie Depenses'!$H$5:$H$3004,'Saisie Depenses'!$J$5:$J$3004, $G21,'Saisie Depenses'!$E$5:$E$3004, "&gt;="&amp;EOMONTH(Z$7,-1)+1, 'Saisie Depenses'!$E$5:$E$3004, "&lt;="&amp;EOMONTH(Z$7,0))</f>
        <v>0</v>
      </c>
      <c r="AA21" s="151">
        <f>SUMIFS('Saisie Depenses'!$H$5:$H$3004,'Saisie Depenses'!$J$5:$J$3004,$F21, 'Saisie Depenses'!$E$5:$E$3004, "&gt;="&amp;EOMONTH(AA$7,-1)+1, 'Saisie Depenses'!$E$5:$E$3004, "&lt;="&amp;EOMONTH(AA$7,0))+SUMIFS('Saisie Depenses'!$H$5:$H$3004,'Saisie Depenses'!$J$5:$J$3004, $G21,'Saisie Depenses'!$E$5:$E$3004, "&gt;="&amp;EOMONTH(AA$7,-1)+1, 'Saisie Depenses'!$E$5:$E$3004, "&lt;="&amp;EOMONTH(AA$7,0))</f>
        <v>35000</v>
      </c>
      <c r="AB21" s="151">
        <f>SUMIFS('Saisie Depenses'!$H$5:$H$3004,'Saisie Depenses'!$J$5:$J$3004,$F21, 'Saisie Depenses'!$E$5:$E$3004, "&gt;="&amp;EOMONTH(AB$7,-1)+1, 'Saisie Depenses'!$E$5:$E$3004, "&lt;="&amp;EOMONTH(AB$7,0))+SUMIFS('Saisie Depenses'!$H$5:$H$3004,'Saisie Depenses'!$J$5:$J$3004, $G21,'Saisie Depenses'!$E$5:$E$3004, "&gt;="&amp;EOMONTH(AB$7,-1)+1, 'Saisie Depenses'!$E$5:$E$3004, "&lt;="&amp;EOMONTH(AB$7,0))</f>
        <v>0</v>
      </c>
      <c r="AC21" s="151">
        <f>SUMIFS('Saisie Depenses'!$H$5:$H$3004,'Saisie Depenses'!$J$5:$J$3004,$F21, 'Saisie Depenses'!$E$5:$E$3004, "&gt;="&amp;EOMONTH(AC$7,-1)+1, 'Saisie Depenses'!$E$5:$E$3004, "&lt;="&amp;EOMONTH(AC$7,0))+SUMIFS('Saisie Depenses'!$H$5:$H$3004,'Saisie Depenses'!$J$5:$J$3004, $G21,'Saisie Depenses'!$E$5:$E$3004, "&gt;="&amp;EOMONTH(AC$7,-1)+1, 'Saisie Depenses'!$E$5:$E$3004, "&lt;="&amp;EOMONTH(AC$7,0))</f>
        <v>0</v>
      </c>
      <c r="AD21" s="151">
        <f>SUMIFS('Saisie Depenses'!$H$5:$H$3004,'Saisie Depenses'!$J$5:$J$3004,$F21, 'Saisie Depenses'!$E$5:$E$3004, "&gt;="&amp;EOMONTH(AD$7,-1)+1, 'Saisie Depenses'!$E$5:$E$3004, "&lt;="&amp;EOMONTH(AD$7,0))+SUMIFS('Saisie Depenses'!$H$5:$H$3004,'Saisie Depenses'!$J$5:$J$3004, $G21,'Saisie Depenses'!$E$5:$E$3004, "&gt;="&amp;EOMONTH(AD$7,-1)+1, 'Saisie Depenses'!$E$5:$E$3004, "&lt;="&amp;EOMONTH(AD$7,0))</f>
        <v>0</v>
      </c>
      <c r="AE21" s="151">
        <f>SUMIFS('Saisie Depenses'!$H$5:$H$3004,'Saisie Depenses'!$J$5:$J$3004,$F21, 'Saisie Depenses'!$E$5:$E$3004, "&gt;="&amp;EOMONTH(AE$7,-1)+1, 'Saisie Depenses'!$E$5:$E$3004, "&lt;="&amp;EOMONTH(AE$7,0))+SUMIFS('Saisie Depenses'!$H$5:$H$3004,'Saisie Depenses'!$J$5:$J$3004, $G21,'Saisie Depenses'!$E$5:$E$3004, "&gt;="&amp;EOMONTH(AE$7,-1)+1, 'Saisie Depenses'!$E$5:$E$3004, "&lt;="&amp;EOMONTH(AE$7,0))</f>
        <v>0</v>
      </c>
      <c r="AF21" s="151">
        <f>SUMIFS('Saisie Depenses'!$H$5:$H$3004,'Saisie Depenses'!$J$5:$J$3004,$F21, 'Saisie Depenses'!$E$5:$E$3004, "&gt;="&amp;EOMONTH(AF$7,-1)+1, 'Saisie Depenses'!$E$5:$E$3004, "&lt;="&amp;EOMONTH(AF$7,0))+SUMIFS('Saisie Depenses'!$H$5:$H$3004,'Saisie Depenses'!$J$5:$J$3004, $G21,'Saisie Depenses'!$E$5:$E$3004, "&gt;="&amp;EOMONTH(AF$7,-1)+1, 'Saisie Depenses'!$E$5:$E$3004, "&lt;="&amp;EOMONTH(AF$7,0))</f>
        <v>0</v>
      </c>
      <c r="AG21" s="151">
        <f>SUMIFS('Saisie Depenses'!$H$5:$H$3004,'Saisie Depenses'!$J$5:$J$3004,$F21, 'Saisie Depenses'!$E$5:$E$3004, "&gt;="&amp;EOMONTH(AG$7,-1)+1, 'Saisie Depenses'!$E$5:$E$3004, "&lt;="&amp;EOMONTH(AG$7,0))+SUMIFS('Saisie Depenses'!$H$5:$H$3004,'Saisie Depenses'!$J$5:$J$3004, $G21,'Saisie Depenses'!$E$5:$E$3004, "&gt;="&amp;EOMONTH(AG$7,-1)+1, 'Saisie Depenses'!$E$5:$E$3004, "&lt;="&amp;EOMONTH(AG$7,0))</f>
        <v>0</v>
      </c>
      <c r="AH21" s="151">
        <f>SUMIFS('Saisie Depenses'!$H$5:$H$3004,'Saisie Depenses'!$J$5:$J$3004,$F21, 'Saisie Depenses'!$E$5:$E$3004, "&gt;="&amp;EOMONTH(AH$7,-1)+1, 'Saisie Depenses'!$E$5:$E$3004, "&lt;="&amp;EOMONTH(AH$7,0))+SUMIFS('Saisie Depenses'!$H$5:$H$3004,'Saisie Depenses'!$J$5:$J$3004, $G21,'Saisie Depenses'!$E$5:$E$3004, "&gt;="&amp;EOMONTH(AH$7,-1)+1, 'Saisie Depenses'!$E$5:$E$3004, "&lt;="&amp;EOMONTH(AH$7,0))</f>
        <v>0</v>
      </c>
      <c r="AI21" s="164">
        <f t="shared" si="33"/>
        <v>522000</v>
      </c>
      <c r="AJ21" s="142"/>
      <c r="AK21" s="151">
        <f>SUMIFS('Saisie Depenses'!$H$5:$H$3004,'Saisie Depenses'!$J$5:$J$3004,$F21, 'Saisie Depenses'!$E$5:$E$3004, "&gt;="&amp;EOMONTH(AK$7,-1)+1, 'Saisie Depenses'!$E$5:$E$3004, "&lt;="&amp;EOMONTH(AK$7,0))+SUMIFS('Saisie Depenses'!$H$5:$H$3004,'Saisie Depenses'!$J$5:$J$3004, $G21,'Saisie Depenses'!$E$5:$E$3004, "&gt;="&amp;EOMONTH(AK$7,-1)+1, 'Saisie Depenses'!$E$5:$E$3004, "&lt;="&amp;EOMONTH(AK$7,0))</f>
        <v>0</v>
      </c>
      <c r="AL21" s="151">
        <f>SUMIFS('Saisie Depenses'!$H$5:$H$3004,'Saisie Depenses'!$J$5:$J$3004,$F21, 'Saisie Depenses'!$E$5:$E$3004, "&gt;="&amp;EOMONTH(AL$7,-1)+1, 'Saisie Depenses'!$E$5:$E$3004, "&lt;="&amp;EOMONTH(AL$7,0))+SUMIFS('Saisie Depenses'!$H$5:$H$3004,'Saisie Depenses'!$J$5:$J$3004, $G21,'Saisie Depenses'!$E$5:$E$3004, "&gt;="&amp;EOMONTH(AL$7,-1)+1, 'Saisie Depenses'!$E$5:$E$3004, "&lt;="&amp;EOMONTH(AL$7,0))</f>
        <v>0</v>
      </c>
      <c r="AM21" s="151">
        <f>SUMIFS('Saisie Depenses'!$H$5:$H$3004,'Saisie Depenses'!$J$5:$J$3004,$F21, 'Saisie Depenses'!$E$5:$E$3004, "&gt;="&amp;EOMONTH(AM$7,-1)+1, 'Saisie Depenses'!$E$5:$E$3004, "&lt;="&amp;EOMONTH(AM$7,0))+SUMIFS('Saisie Depenses'!$H$5:$H$3004,'Saisie Depenses'!$J$5:$J$3004, $G21,'Saisie Depenses'!$E$5:$E$3004, "&gt;="&amp;EOMONTH(AM$7,-1)+1, 'Saisie Depenses'!$E$5:$E$3004, "&lt;="&amp;EOMONTH(AM$7,0))</f>
        <v>0</v>
      </c>
      <c r="AN21" s="151">
        <f>SUMIFS('Saisie Depenses'!$H$5:$H$3004,'Saisie Depenses'!$J$5:$J$3004,$F21, 'Saisie Depenses'!$E$5:$E$3004, "&gt;="&amp;EOMONTH(AN$7,-1)+1, 'Saisie Depenses'!$E$5:$E$3004, "&lt;="&amp;EOMONTH(AN$7,0))+SUMIFS('Saisie Depenses'!$H$5:$H$3004,'Saisie Depenses'!$J$5:$J$3004, $G21,'Saisie Depenses'!$E$5:$E$3004, "&gt;="&amp;EOMONTH(AN$7,-1)+1, 'Saisie Depenses'!$E$5:$E$3004, "&lt;="&amp;EOMONTH(AN$7,0))</f>
        <v>0</v>
      </c>
      <c r="AO21" s="151">
        <f>SUMIFS('Saisie Depenses'!$H$5:$H$3004,'Saisie Depenses'!$J$5:$J$3004,$F21, 'Saisie Depenses'!$E$5:$E$3004, "&gt;="&amp;EOMONTH(AO$7,-1)+1, 'Saisie Depenses'!$E$5:$E$3004, "&lt;="&amp;EOMONTH(AO$7,0))+SUMIFS('Saisie Depenses'!$H$5:$H$3004,'Saisie Depenses'!$J$5:$J$3004, $G21,'Saisie Depenses'!$E$5:$E$3004, "&gt;="&amp;EOMONTH(AO$7,-1)+1, 'Saisie Depenses'!$E$5:$E$3004, "&lt;="&amp;EOMONTH(AO$7,0))</f>
        <v>0</v>
      </c>
      <c r="AP21" s="151">
        <f>SUMIFS('Saisie Depenses'!$H$5:$H$3004,'Saisie Depenses'!$J$5:$J$3004,$F21, 'Saisie Depenses'!$E$5:$E$3004, "&gt;="&amp;EOMONTH(AP$7,-1)+1, 'Saisie Depenses'!$E$5:$E$3004, "&lt;="&amp;EOMONTH(AP$7,0))+SUMIFS('Saisie Depenses'!$H$5:$H$3004,'Saisie Depenses'!$J$5:$J$3004, $G21,'Saisie Depenses'!$E$5:$E$3004, "&gt;="&amp;EOMONTH(AP$7,-1)+1, 'Saisie Depenses'!$E$5:$E$3004, "&lt;="&amp;EOMONTH(AP$7,0))</f>
        <v>0</v>
      </c>
      <c r="AQ21" s="151">
        <f>SUMIFS('Saisie Depenses'!$H$5:$H$3004,'Saisie Depenses'!$J$5:$J$3004,$F21, 'Saisie Depenses'!$E$5:$E$3004, "&gt;="&amp;EOMONTH(AQ$7,-1)+1, 'Saisie Depenses'!$E$5:$E$3004, "&lt;="&amp;EOMONTH(AQ$7,0))+SUMIFS('Saisie Depenses'!$H$5:$H$3004,'Saisie Depenses'!$J$5:$J$3004, $G21,'Saisie Depenses'!$E$5:$E$3004, "&gt;="&amp;EOMONTH(AQ$7,-1)+1, 'Saisie Depenses'!$E$5:$E$3004, "&lt;="&amp;EOMONTH(AQ$7,0))</f>
        <v>0</v>
      </c>
      <c r="AR21" s="151">
        <f>SUMIFS('Saisie Depenses'!$H$5:$H$3004,'Saisie Depenses'!$J$5:$J$3004,$F21, 'Saisie Depenses'!$E$5:$E$3004, "&gt;="&amp;EOMONTH(AR$7,-1)+1, 'Saisie Depenses'!$E$5:$E$3004, "&lt;="&amp;EOMONTH(AR$7,0))+SUMIFS('Saisie Depenses'!$H$5:$H$3004,'Saisie Depenses'!$J$5:$J$3004, $G21,'Saisie Depenses'!$E$5:$E$3004, "&gt;="&amp;EOMONTH(AR$7,-1)+1, 'Saisie Depenses'!$E$5:$E$3004, "&lt;="&amp;EOMONTH(AR$7,0))</f>
        <v>0</v>
      </c>
      <c r="AS21" s="151">
        <f>SUMIFS('Saisie Depenses'!$H$5:$H$3004,'Saisie Depenses'!$J$5:$J$3004,$F21, 'Saisie Depenses'!$E$5:$E$3004, "&gt;="&amp;EOMONTH(AS$7,-1)+1, 'Saisie Depenses'!$E$5:$E$3004, "&lt;="&amp;EOMONTH(AS$7,0))+SUMIFS('Saisie Depenses'!$H$5:$H$3004,'Saisie Depenses'!$J$5:$J$3004, $G21,'Saisie Depenses'!$E$5:$E$3004, "&gt;="&amp;EOMONTH(AS$7,-1)+1, 'Saisie Depenses'!$E$5:$E$3004, "&lt;="&amp;EOMONTH(AS$7,0))</f>
        <v>0</v>
      </c>
      <c r="AT21" s="151">
        <f>SUMIFS('Saisie Depenses'!$H$5:$H$3004,'Saisie Depenses'!$J$5:$J$3004,$F21, 'Saisie Depenses'!$E$5:$E$3004, "&gt;="&amp;EOMONTH(AT$7,-1)+1, 'Saisie Depenses'!$E$5:$E$3004, "&lt;="&amp;EOMONTH(AT$7,0))+SUMIFS('Saisie Depenses'!$H$5:$H$3004,'Saisie Depenses'!$J$5:$J$3004, $G21,'Saisie Depenses'!$E$5:$E$3004, "&gt;="&amp;EOMONTH(AT$7,-1)+1, 'Saisie Depenses'!$E$5:$E$3004, "&lt;="&amp;EOMONTH(AT$7,0))</f>
        <v>0</v>
      </c>
      <c r="AU21" s="151">
        <f>SUMIFS('Saisie Depenses'!$H$5:$H$3004,'Saisie Depenses'!$J$5:$J$3004,$F21, 'Saisie Depenses'!$E$5:$E$3004, "&gt;="&amp;EOMONTH(AU$7,-1)+1, 'Saisie Depenses'!$E$5:$E$3004, "&lt;="&amp;EOMONTH(AU$7,0))+SUMIFS('Saisie Depenses'!$H$5:$H$3004,'Saisie Depenses'!$J$5:$J$3004, $G21,'Saisie Depenses'!$E$5:$E$3004, "&gt;="&amp;EOMONTH(AU$7,-1)+1, 'Saisie Depenses'!$E$5:$E$3004, "&lt;="&amp;EOMONTH(AU$7,0))</f>
        <v>0</v>
      </c>
      <c r="AV21" s="151">
        <f>SUMIFS('Saisie Depenses'!$H$5:$H$3004,'Saisie Depenses'!$J$5:$J$3004,$F21, 'Saisie Depenses'!$E$5:$E$3004, "&gt;="&amp;EOMONTH(AV$7,-1)+1, 'Saisie Depenses'!$E$5:$E$3004, "&lt;="&amp;EOMONTH(AV$7,0))+SUMIFS('Saisie Depenses'!$H$5:$H$3004,'Saisie Depenses'!$J$5:$J$3004, $G21,'Saisie Depenses'!$E$5:$E$3004, "&gt;="&amp;EOMONTH(AV$7,-1)+1, 'Saisie Depenses'!$E$5:$E$3004, "&lt;="&amp;EOMONTH(AV$7,0))</f>
        <v>0</v>
      </c>
      <c r="AW21" s="164">
        <f t="shared" si="34"/>
        <v>0</v>
      </c>
    </row>
    <row r="22" spans="3:49" ht="15.75" customHeight="1" x14ac:dyDescent="0.25">
      <c r="C22" s="150" t="str">
        <f t="shared" si="29"/>
        <v>Réparations / Maintenance - Vehicules (Main d'Oeuvre/Materiel)</v>
      </c>
      <c r="D22" s="143"/>
      <c r="E22" s="143"/>
      <c r="F22" s="150" t="str">
        <f>Listes!B52</f>
        <v>Réparations / Maintenance - Vehicules (Main d'Oeuvre/Materiel)</v>
      </c>
      <c r="G22" s="133" t="s">
        <v>348</v>
      </c>
      <c r="I22" s="151">
        <f>SUMIFS('Saisie Depenses'!$H$5:$H$3004,'Saisie Depenses'!$J$5:$J$3004,$F22, 'Saisie Depenses'!$E$5:$E$3004, "&gt;="&amp;EOMONTH(I$7,-1)+1, 'Saisie Depenses'!$E$5:$E$3004, "&lt;="&amp;EOMONTH(I$7,0))+SUMIFS('Saisie Depenses'!$H$5:$H$3004,'Saisie Depenses'!$J$5:$J$3004, $G22,'Saisie Depenses'!$E$5:$E$3004, "&gt;="&amp;EOMONTH(I$7,-1)+1, 'Saisie Depenses'!$E$5:$E$3004, "&lt;="&amp;EOMONTH(I$7,0))</f>
        <v>0</v>
      </c>
      <c r="J22" s="151">
        <f>SUMIFS('Saisie Depenses'!$H$5:$H$3004,'Saisie Depenses'!$J$5:$J$3004,$F22, 'Saisie Depenses'!$E$5:$E$3004, "&gt;="&amp;EOMONTH(J$7,-1)+1, 'Saisie Depenses'!$E$5:$E$3004, "&lt;="&amp;EOMONTH(J$7,0))+SUMIFS('Saisie Depenses'!$H$5:$H$3004,'Saisie Depenses'!$J$5:$J$3004, $G22,'Saisie Depenses'!$E$5:$E$3004, "&gt;="&amp;EOMONTH(J$7,-1)+1, 'Saisie Depenses'!$E$5:$E$3004, "&lt;="&amp;EOMONTH(J$7,0))</f>
        <v>0</v>
      </c>
      <c r="K22" s="151">
        <f>SUMIFS('Saisie Depenses'!$H$5:$H$3004,'Saisie Depenses'!$J$5:$J$3004,$F22, 'Saisie Depenses'!$E$5:$E$3004, "&gt;="&amp;EOMONTH(K$7,-1)+1, 'Saisie Depenses'!$E$5:$E$3004, "&lt;="&amp;EOMONTH(K$7,0))+SUMIFS('Saisie Depenses'!$H$5:$H$3004,'Saisie Depenses'!$J$5:$J$3004, $G22,'Saisie Depenses'!$E$5:$E$3004, "&gt;="&amp;EOMONTH(K$7,-1)+1, 'Saisie Depenses'!$E$5:$E$3004, "&lt;="&amp;EOMONTH(K$7,0))</f>
        <v>0</v>
      </c>
      <c r="L22" s="151">
        <f>SUMIFS('Saisie Depenses'!$H$5:$H$3004,'Saisie Depenses'!$J$5:$J$3004,$F22, 'Saisie Depenses'!$E$5:$E$3004, "&gt;="&amp;EOMONTH(L$7,-1)+1, 'Saisie Depenses'!$E$5:$E$3004, "&lt;="&amp;EOMONTH(L$7,0))+SUMIFS('Saisie Depenses'!$H$5:$H$3004,'Saisie Depenses'!$J$5:$J$3004, $G22,'Saisie Depenses'!$E$5:$E$3004, "&gt;="&amp;EOMONTH(L$7,-1)+1, 'Saisie Depenses'!$E$5:$E$3004, "&lt;="&amp;EOMONTH(L$7,0))</f>
        <v>0</v>
      </c>
      <c r="M22" s="151">
        <f>SUMIFS('Saisie Depenses'!$H$5:$H$3004,'Saisie Depenses'!$J$5:$J$3004,$F22, 'Saisie Depenses'!$E$5:$E$3004, "&gt;="&amp;EOMONTH(M$7,-1)+1, 'Saisie Depenses'!$E$5:$E$3004, "&lt;="&amp;EOMONTH(M$7,0))+SUMIFS('Saisie Depenses'!$H$5:$H$3004,'Saisie Depenses'!$J$5:$J$3004, $G22,'Saisie Depenses'!$E$5:$E$3004, "&gt;="&amp;EOMONTH(M$7,-1)+1, 'Saisie Depenses'!$E$5:$E$3004, "&lt;="&amp;EOMONTH(M$7,0))</f>
        <v>0</v>
      </c>
      <c r="N22" s="151">
        <f>SUMIFS('Saisie Depenses'!$H$5:$H$3004,'Saisie Depenses'!$J$5:$J$3004,$F22, 'Saisie Depenses'!$E$5:$E$3004, "&gt;="&amp;EOMONTH(N$7,-1)+1, 'Saisie Depenses'!$E$5:$E$3004, "&lt;="&amp;EOMONTH(N$7,0))+SUMIFS('Saisie Depenses'!$H$5:$H$3004,'Saisie Depenses'!$J$5:$J$3004, $G22,'Saisie Depenses'!$E$5:$E$3004, "&gt;="&amp;EOMONTH(N$7,-1)+1, 'Saisie Depenses'!$E$5:$E$3004, "&lt;="&amp;EOMONTH(N$7,0))</f>
        <v>0</v>
      </c>
      <c r="O22" s="151">
        <f>SUMIFS('Saisie Depenses'!$H$5:$H$3004,'Saisie Depenses'!$J$5:$J$3004,$F22, 'Saisie Depenses'!$E$5:$E$3004, "&gt;="&amp;EOMONTH(O$7,-1)+1, 'Saisie Depenses'!$E$5:$E$3004, "&lt;="&amp;EOMONTH(O$7,0))+SUMIFS('Saisie Depenses'!$H$5:$H$3004,'Saisie Depenses'!$J$5:$J$3004, $G22,'Saisie Depenses'!$E$5:$E$3004, "&gt;="&amp;EOMONTH(O$7,-1)+1, 'Saisie Depenses'!$E$5:$E$3004, "&lt;="&amp;EOMONTH(O$7,0))</f>
        <v>0</v>
      </c>
      <c r="P22" s="151">
        <f>SUMIFS('Saisie Depenses'!$H$5:$H$3004,'Saisie Depenses'!$J$5:$J$3004,$F22, 'Saisie Depenses'!$E$5:$E$3004, "&gt;="&amp;EOMONTH(P$7,-1)+1, 'Saisie Depenses'!$E$5:$E$3004, "&lt;="&amp;EOMONTH(P$7,0))+SUMIFS('Saisie Depenses'!$H$5:$H$3004,'Saisie Depenses'!$J$5:$J$3004, $G22,'Saisie Depenses'!$E$5:$E$3004, "&gt;="&amp;EOMONTH(P$7,-1)+1, 'Saisie Depenses'!$E$5:$E$3004, "&lt;="&amp;EOMONTH(P$7,0))</f>
        <v>0</v>
      </c>
      <c r="Q22" s="151">
        <f>SUMIFS('Saisie Depenses'!$H$5:$H$3004,'Saisie Depenses'!$J$5:$J$3004,$F22, 'Saisie Depenses'!$E$5:$E$3004, "&gt;="&amp;EOMONTH(Q$7,-1)+1, 'Saisie Depenses'!$E$5:$E$3004, "&lt;="&amp;EOMONTH(Q$7,0))+SUMIFS('Saisie Depenses'!$H$5:$H$3004,'Saisie Depenses'!$J$5:$J$3004, $G22,'Saisie Depenses'!$E$5:$E$3004, "&gt;="&amp;EOMONTH(Q$7,-1)+1, 'Saisie Depenses'!$E$5:$E$3004, "&lt;="&amp;EOMONTH(Q$7,0))</f>
        <v>0</v>
      </c>
      <c r="R22" s="151">
        <f>SUMIFS('Saisie Depenses'!$H$5:$H$3004,'Saisie Depenses'!$J$5:$J$3004,$F22, 'Saisie Depenses'!$E$5:$E$3004, "&gt;="&amp;EOMONTH(R$7,-1)+1, 'Saisie Depenses'!$E$5:$E$3004, "&lt;="&amp;EOMONTH(R$7,0))+SUMIFS('Saisie Depenses'!$H$5:$H$3004,'Saisie Depenses'!$J$5:$J$3004, $G22,'Saisie Depenses'!$E$5:$E$3004, "&gt;="&amp;EOMONTH(R$7,-1)+1, 'Saisie Depenses'!$E$5:$E$3004, "&lt;="&amp;EOMONTH(R$7,0))</f>
        <v>0</v>
      </c>
      <c r="S22" s="151">
        <f>SUMIFS('Saisie Depenses'!$H$5:$H$3004,'Saisie Depenses'!$J$5:$J$3004,$F22, 'Saisie Depenses'!$E$5:$E$3004, "&gt;="&amp;EOMONTH(S$7,-1)+1, 'Saisie Depenses'!$E$5:$E$3004, "&lt;="&amp;EOMONTH(S$7,0))+SUMIFS('Saisie Depenses'!$H$5:$H$3004,'Saisie Depenses'!$J$5:$J$3004, $G22,'Saisie Depenses'!$E$5:$E$3004, "&gt;="&amp;EOMONTH(S$7,-1)+1, 'Saisie Depenses'!$E$5:$E$3004, "&lt;="&amp;EOMONTH(S$7,0))</f>
        <v>0</v>
      </c>
      <c r="T22" s="151">
        <f>SUMIFS('Saisie Depenses'!$H$5:$H$3004,'Saisie Depenses'!$J$5:$J$3004,$F22, 'Saisie Depenses'!$E$5:$E$3004, "&gt;="&amp;EOMONTH(T$7,-1)+1, 'Saisie Depenses'!$E$5:$E$3004, "&lt;="&amp;EOMONTH(T$7,0))+SUMIFS('Saisie Depenses'!$H$5:$H$3004,'Saisie Depenses'!$J$5:$J$3004, $G22,'Saisie Depenses'!$E$5:$E$3004, "&gt;="&amp;EOMONTH(T$7,-1)+1, 'Saisie Depenses'!$E$5:$E$3004, "&lt;="&amp;EOMONTH(T$7,0))</f>
        <v>0</v>
      </c>
      <c r="U22" s="164">
        <f t="shared" si="35"/>
        <v>0</v>
      </c>
      <c r="W22" s="151">
        <f>SUMIFS('Saisie Depenses'!$H$5:$H$3004,'Saisie Depenses'!$J$5:$J$3004,$F22, 'Saisie Depenses'!$E$5:$E$3004, "&gt;="&amp;EOMONTH(W$7,-1)+1, 'Saisie Depenses'!$E$5:$E$3004, "&lt;="&amp;EOMONTH(W$7,0))+SUMIFS('Saisie Depenses'!$H$5:$H$3004,'Saisie Depenses'!$J$5:$J$3004, $G22,'Saisie Depenses'!$E$5:$E$3004, "&gt;="&amp;EOMONTH(W$7,-1)+1, 'Saisie Depenses'!$E$5:$E$3004, "&lt;="&amp;EOMONTH(W$7,0))</f>
        <v>0</v>
      </c>
      <c r="X22" s="151">
        <f>SUMIFS('Saisie Depenses'!$H$5:$H$3004,'Saisie Depenses'!$J$5:$J$3004,$F22, 'Saisie Depenses'!$E$5:$E$3004, "&gt;="&amp;EOMONTH(X$7,-1)+1, 'Saisie Depenses'!$E$5:$E$3004, "&lt;="&amp;EOMONTH(X$7,0))+SUMIFS('Saisie Depenses'!$H$5:$H$3004,'Saisie Depenses'!$J$5:$J$3004, $G22,'Saisie Depenses'!$E$5:$E$3004, "&gt;="&amp;EOMONTH(X$7,-1)+1, 'Saisie Depenses'!$E$5:$E$3004, "&lt;="&amp;EOMONTH(X$7,0))</f>
        <v>0</v>
      </c>
      <c r="Y22" s="151">
        <f>SUMIFS('Saisie Depenses'!$H$5:$H$3004,'Saisie Depenses'!$J$5:$J$3004,$F22, 'Saisie Depenses'!$E$5:$E$3004, "&gt;="&amp;EOMONTH(Y$7,-1)+1, 'Saisie Depenses'!$E$5:$E$3004, "&lt;="&amp;EOMONTH(Y$7,0))+SUMIFS('Saisie Depenses'!$H$5:$H$3004,'Saisie Depenses'!$J$5:$J$3004, $G22,'Saisie Depenses'!$E$5:$E$3004, "&gt;="&amp;EOMONTH(Y$7,-1)+1, 'Saisie Depenses'!$E$5:$E$3004, "&lt;="&amp;EOMONTH(Y$7,0))</f>
        <v>0</v>
      </c>
      <c r="Z22" s="151">
        <f>SUMIFS('Saisie Depenses'!$H$5:$H$3004,'Saisie Depenses'!$J$5:$J$3004,$F22, 'Saisie Depenses'!$E$5:$E$3004, "&gt;="&amp;EOMONTH(Z$7,-1)+1, 'Saisie Depenses'!$E$5:$E$3004, "&lt;="&amp;EOMONTH(Z$7,0))+SUMIFS('Saisie Depenses'!$H$5:$H$3004,'Saisie Depenses'!$J$5:$J$3004, $G22,'Saisie Depenses'!$E$5:$E$3004, "&gt;="&amp;EOMONTH(Z$7,-1)+1, 'Saisie Depenses'!$E$5:$E$3004, "&lt;="&amp;EOMONTH(Z$7,0))</f>
        <v>0</v>
      </c>
      <c r="AA22" s="151">
        <f>SUMIFS('Saisie Depenses'!$H$5:$H$3004,'Saisie Depenses'!$J$5:$J$3004,$F22, 'Saisie Depenses'!$E$5:$E$3004, "&gt;="&amp;EOMONTH(AA$7,-1)+1, 'Saisie Depenses'!$E$5:$E$3004, "&lt;="&amp;EOMONTH(AA$7,0))+SUMIFS('Saisie Depenses'!$H$5:$H$3004,'Saisie Depenses'!$J$5:$J$3004, $G22,'Saisie Depenses'!$E$5:$E$3004, "&gt;="&amp;EOMONTH(AA$7,-1)+1, 'Saisie Depenses'!$E$5:$E$3004, "&lt;="&amp;EOMONTH(AA$7,0))</f>
        <v>0</v>
      </c>
      <c r="AB22" s="151">
        <f>SUMIFS('Saisie Depenses'!$H$5:$H$3004,'Saisie Depenses'!$J$5:$J$3004,$F22, 'Saisie Depenses'!$E$5:$E$3004, "&gt;="&amp;EOMONTH(AB$7,-1)+1, 'Saisie Depenses'!$E$5:$E$3004, "&lt;="&amp;EOMONTH(AB$7,0))+SUMIFS('Saisie Depenses'!$H$5:$H$3004,'Saisie Depenses'!$J$5:$J$3004, $G22,'Saisie Depenses'!$E$5:$E$3004, "&gt;="&amp;EOMONTH(AB$7,-1)+1, 'Saisie Depenses'!$E$5:$E$3004, "&lt;="&amp;EOMONTH(AB$7,0))</f>
        <v>0</v>
      </c>
      <c r="AC22" s="151">
        <f>SUMIFS('Saisie Depenses'!$H$5:$H$3004,'Saisie Depenses'!$J$5:$J$3004,$F22, 'Saisie Depenses'!$E$5:$E$3004, "&gt;="&amp;EOMONTH(AC$7,-1)+1, 'Saisie Depenses'!$E$5:$E$3004, "&lt;="&amp;EOMONTH(AC$7,0))+SUMIFS('Saisie Depenses'!$H$5:$H$3004,'Saisie Depenses'!$J$5:$J$3004, $G22,'Saisie Depenses'!$E$5:$E$3004, "&gt;="&amp;EOMONTH(AC$7,-1)+1, 'Saisie Depenses'!$E$5:$E$3004, "&lt;="&amp;EOMONTH(AC$7,0))</f>
        <v>0</v>
      </c>
      <c r="AD22" s="151">
        <f>SUMIFS('Saisie Depenses'!$H$5:$H$3004,'Saisie Depenses'!$J$5:$J$3004,$F22, 'Saisie Depenses'!$E$5:$E$3004, "&gt;="&amp;EOMONTH(AD$7,-1)+1, 'Saisie Depenses'!$E$5:$E$3004, "&lt;="&amp;EOMONTH(AD$7,0))+SUMIFS('Saisie Depenses'!$H$5:$H$3004,'Saisie Depenses'!$J$5:$J$3004, $G22,'Saisie Depenses'!$E$5:$E$3004, "&gt;="&amp;EOMONTH(AD$7,-1)+1, 'Saisie Depenses'!$E$5:$E$3004, "&lt;="&amp;EOMONTH(AD$7,0))</f>
        <v>0</v>
      </c>
      <c r="AE22" s="151">
        <f>SUMIFS('Saisie Depenses'!$H$5:$H$3004,'Saisie Depenses'!$J$5:$J$3004,$F22, 'Saisie Depenses'!$E$5:$E$3004, "&gt;="&amp;EOMONTH(AE$7,-1)+1, 'Saisie Depenses'!$E$5:$E$3004, "&lt;="&amp;EOMONTH(AE$7,0))+SUMIFS('Saisie Depenses'!$H$5:$H$3004,'Saisie Depenses'!$J$5:$J$3004, $G22,'Saisie Depenses'!$E$5:$E$3004, "&gt;="&amp;EOMONTH(AE$7,-1)+1, 'Saisie Depenses'!$E$5:$E$3004, "&lt;="&amp;EOMONTH(AE$7,0))</f>
        <v>0</v>
      </c>
      <c r="AF22" s="151">
        <f>SUMIFS('Saisie Depenses'!$H$5:$H$3004,'Saisie Depenses'!$J$5:$J$3004,$F22, 'Saisie Depenses'!$E$5:$E$3004, "&gt;="&amp;EOMONTH(AF$7,-1)+1, 'Saisie Depenses'!$E$5:$E$3004, "&lt;="&amp;EOMONTH(AF$7,0))+SUMIFS('Saisie Depenses'!$H$5:$H$3004,'Saisie Depenses'!$J$5:$J$3004, $G22,'Saisie Depenses'!$E$5:$E$3004, "&gt;="&amp;EOMONTH(AF$7,-1)+1, 'Saisie Depenses'!$E$5:$E$3004, "&lt;="&amp;EOMONTH(AF$7,0))</f>
        <v>0</v>
      </c>
      <c r="AG22" s="151">
        <f>SUMIFS('Saisie Depenses'!$H$5:$H$3004,'Saisie Depenses'!$J$5:$J$3004,$F22, 'Saisie Depenses'!$E$5:$E$3004, "&gt;="&amp;EOMONTH(AG$7,-1)+1, 'Saisie Depenses'!$E$5:$E$3004, "&lt;="&amp;EOMONTH(AG$7,0))+SUMIFS('Saisie Depenses'!$H$5:$H$3004,'Saisie Depenses'!$J$5:$J$3004, $G22,'Saisie Depenses'!$E$5:$E$3004, "&gt;="&amp;EOMONTH(AG$7,-1)+1, 'Saisie Depenses'!$E$5:$E$3004, "&lt;="&amp;EOMONTH(AG$7,0))</f>
        <v>0</v>
      </c>
      <c r="AH22" s="151">
        <f>SUMIFS('Saisie Depenses'!$H$5:$H$3004,'Saisie Depenses'!$J$5:$J$3004,$F22, 'Saisie Depenses'!$E$5:$E$3004, "&gt;="&amp;EOMONTH(AH$7,-1)+1, 'Saisie Depenses'!$E$5:$E$3004, "&lt;="&amp;EOMONTH(AH$7,0))+SUMIFS('Saisie Depenses'!$H$5:$H$3004,'Saisie Depenses'!$J$5:$J$3004, $G22,'Saisie Depenses'!$E$5:$E$3004, "&gt;="&amp;EOMONTH(AH$7,-1)+1, 'Saisie Depenses'!$E$5:$E$3004, "&lt;="&amp;EOMONTH(AH$7,0))</f>
        <v>0</v>
      </c>
      <c r="AI22" s="164">
        <f t="shared" si="33"/>
        <v>0</v>
      </c>
      <c r="AJ22" s="142"/>
      <c r="AK22" s="151">
        <f>SUMIFS('Saisie Depenses'!$H$5:$H$3004,'Saisie Depenses'!$J$5:$J$3004,$F22, 'Saisie Depenses'!$E$5:$E$3004, "&gt;="&amp;EOMONTH(AK$7,-1)+1, 'Saisie Depenses'!$E$5:$E$3004, "&lt;="&amp;EOMONTH(AK$7,0))+SUMIFS('Saisie Depenses'!$H$5:$H$3004,'Saisie Depenses'!$J$5:$J$3004, $G22,'Saisie Depenses'!$E$5:$E$3004, "&gt;="&amp;EOMONTH(AK$7,-1)+1, 'Saisie Depenses'!$E$5:$E$3004, "&lt;="&amp;EOMONTH(AK$7,0))</f>
        <v>0</v>
      </c>
      <c r="AL22" s="151">
        <f>SUMIFS('Saisie Depenses'!$H$5:$H$3004,'Saisie Depenses'!$J$5:$J$3004,$F22, 'Saisie Depenses'!$E$5:$E$3004, "&gt;="&amp;EOMONTH(AL$7,-1)+1, 'Saisie Depenses'!$E$5:$E$3004, "&lt;="&amp;EOMONTH(AL$7,0))+SUMIFS('Saisie Depenses'!$H$5:$H$3004,'Saisie Depenses'!$J$5:$J$3004, $G22,'Saisie Depenses'!$E$5:$E$3004, "&gt;="&amp;EOMONTH(AL$7,-1)+1, 'Saisie Depenses'!$E$5:$E$3004, "&lt;="&amp;EOMONTH(AL$7,0))</f>
        <v>0</v>
      </c>
      <c r="AM22" s="151">
        <f>SUMIFS('Saisie Depenses'!$H$5:$H$3004,'Saisie Depenses'!$J$5:$J$3004,$F22, 'Saisie Depenses'!$E$5:$E$3004, "&gt;="&amp;EOMONTH(AM$7,-1)+1, 'Saisie Depenses'!$E$5:$E$3004, "&lt;="&amp;EOMONTH(AM$7,0))+SUMIFS('Saisie Depenses'!$H$5:$H$3004,'Saisie Depenses'!$J$5:$J$3004, $G22,'Saisie Depenses'!$E$5:$E$3004, "&gt;="&amp;EOMONTH(AM$7,-1)+1, 'Saisie Depenses'!$E$5:$E$3004, "&lt;="&amp;EOMONTH(AM$7,0))</f>
        <v>0</v>
      </c>
      <c r="AN22" s="151">
        <f>SUMIFS('Saisie Depenses'!$H$5:$H$3004,'Saisie Depenses'!$J$5:$J$3004,$F22, 'Saisie Depenses'!$E$5:$E$3004, "&gt;="&amp;EOMONTH(AN$7,-1)+1, 'Saisie Depenses'!$E$5:$E$3004, "&lt;="&amp;EOMONTH(AN$7,0))+SUMIFS('Saisie Depenses'!$H$5:$H$3004,'Saisie Depenses'!$J$5:$J$3004, $G22,'Saisie Depenses'!$E$5:$E$3004, "&gt;="&amp;EOMONTH(AN$7,-1)+1, 'Saisie Depenses'!$E$5:$E$3004, "&lt;="&amp;EOMONTH(AN$7,0))</f>
        <v>0</v>
      </c>
      <c r="AO22" s="151">
        <f>SUMIFS('Saisie Depenses'!$H$5:$H$3004,'Saisie Depenses'!$J$5:$J$3004,$F22, 'Saisie Depenses'!$E$5:$E$3004, "&gt;="&amp;EOMONTH(AO$7,-1)+1, 'Saisie Depenses'!$E$5:$E$3004, "&lt;="&amp;EOMONTH(AO$7,0))+SUMIFS('Saisie Depenses'!$H$5:$H$3004,'Saisie Depenses'!$J$5:$J$3004, $G22,'Saisie Depenses'!$E$5:$E$3004, "&gt;="&amp;EOMONTH(AO$7,-1)+1, 'Saisie Depenses'!$E$5:$E$3004, "&lt;="&amp;EOMONTH(AO$7,0))</f>
        <v>0</v>
      </c>
      <c r="AP22" s="151">
        <f>SUMIFS('Saisie Depenses'!$H$5:$H$3004,'Saisie Depenses'!$J$5:$J$3004,$F22, 'Saisie Depenses'!$E$5:$E$3004, "&gt;="&amp;EOMONTH(AP$7,-1)+1, 'Saisie Depenses'!$E$5:$E$3004, "&lt;="&amp;EOMONTH(AP$7,0))+SUMIFS('Saisie Depenses'!$H$5:$H$3004,'Saisie Depenses'!$J$5:$J$3004, $G22,'Saisie Depenses'!$E$5:$E$3004, "&gt;="&amp;EOMONTH(AP$7,-1)+1, 'Saisie Depenses'!$E$5:$E$3004, "&lt;="&amp;EOMONTH(AP$7,0))</f>
        <v>0</v>
      </c>
      <c r="AQ22" s="151">
        <f>SUMIFS('Saisie Depenses'!$H$5:$H$3004,'Saisie Depenses'!$J$5:$J$3004,$F22, 'Saisie Depenses'!$E$5:$E$3004, "&gt;="&amp;EOMONTH(AQ$7,-1)+1, 'Saisie Depenses'!$E$5:$E$3004, "&lt;="&amp;EOMONTH(AQ$7,0))+SUMIFS('Saisie Depenses'!$H$5:$H$3004,'Saisie Depenses'!$J$5:$J$3004, $G22,'Saisie Depenses'!$E$5:$E$3004, "&gt;="&amp;EOMONTH(AQ$7,-1)+1, 'Saisie Depenses'!$E$5:$E$3004, "&lt;="&amp;EOMONTH(AQ$7,0))</f>
        <v>0</v>
      </c>
      <c r="AR22" s="151">
        <f>SUMIFS('Saisie Depenses'!$H$5:$H$3004,'Saisie Depenses'!$J$5:$J$3004,$F22, 'Saisie Depenses'!$E$5:$E$3004, "&gt;="&amp;EOMONTH(AR$7,-1)+1, 'Saisie Depenses'!$E$5:$E$3004, "&lt;="&amp;EOMONTH(AR$7,0))+SUMIFS('Saisie Depenses'!$H$5:$H$3004,'Saisie Depenses'!$J$5:$J$3004, $G22,'Saisie Depenses'!$E$5:$E$3004, "&gt;="&amp;EOMONTH(AR$7,-1)+1, 'Saisie Depenses'!$E$5:$E$3004, "&lt;="&amp;EOMONTH(AR$7,0))</f>
        <v>0</v>
      </c>
      <c r="AS22" s="151">
        <f>SUMIFS('Saisie Depenses'!$H$5:$H$3004,'Saisie Depenses'!$J$5:$J$3004,$F22, 'Saisie Depenses'!$E$5:$E$3004, "&gt;="&amp;EOMONTH(AS$7,-1)+1, 'Saisie Depenses'!$E$5:$E$3004, "&lt;="&amp;EOMONTH(AS$7,0))+SUMIFS('Saisie Depenses'!$H$5:$H$3004,'Saisie Depenses'!$J$5:$J$3004, $G22,'Saisie Depenses'!$E$5:$E$3004, "&gt;="&amp;EOMONTH(AS$7,-1)+1, 'Saisie Depenses'!$E$5:$E$3004, "&lt;="&amp;EOMONTH(AS$7,0))</f>
        <v>0</v>
      </c>
      <c r="AT22" s="151">
        <f>SUMIFS('Saisie Depenses'!$H$5:$H$3004,'Saisie Depenses'!$J$5:$J$3004,$F22, 'Saisie Depenses'!$E$5:$E$3004, "&gt;="&amp;EOMONTH(AT$7,-1)+1, 'Saisie Depenses'!$E$5:$E$3004, "&lt;="&amp;EOMONTH(AT$7,0))+SUMIFS('Saisie Depenses'!$H$5:$H$3004,'Saisie Depenses'!$J$5:$J$3004, $G22,'Saisie Depenses'!$E$5:$E$3004, "&gt;="&amp;EOMONTH(AT$7,-1)+1, 'Saisie Depenses'!$E$5:$E$3004, "&lt;="&amp;EOMONTH(AT$7,0))</f>
        <v>0</v>
      </c>
      <c r="AU22" s="151">
        <f>SUMIFS('Saisie Depenses'!$H$5:$H$3004,'Saisie Depenses'!$J$5:$J$3004,$F22, 'Saisie Depenses'!$E$5:$E$3004, "&gt;="&amp;EOMONTH(AU$7,-1)+1, 'Saisie Depenses'!$E$5:$E$3004, "&lt;="&amp;EOMONTH(AU$7,0))+SUMIFS('Saisie Depenses'!$H$5:$H$3004,'Saisie Depenses'!$J$5:$J$3004, $G22,'Saisie Depenses'!$E$5:$E$3004, "&gt;="&amp;EOMONTH(AU$7,-1)+1, 'Saisie Depenses'!$E$5:$E$3004, "&lt;="&amp;EOMONTH(AU$7,0))</f>
        <v>0</v>
      </c>
      <c r="AV22" s="151">
        <f>SUMIFS('Saisie Depenses'!$H$5:$H$3004,'Saisie Depenses'!$J$5:$J$3004,$F22, 'Saisie Depenses'!$E$5:$E$3004, "&gt;="&amp;EOMONTH(AV$7,-1)+1, 'Saisie Depenses'!$E$5:$E$3004, "&lt;="&amp;EOMONTH(AV$7,0))+SUMIFS('Saisie Depenses'!$H$5:$H$3004,'Saisie Depenses'!$J$5:$J$3004, $G22,'Saisie Depenses'!$E$5:$E$3004, "&gt;="&amp;EOMONTH(AV$7,-1)+1, 'Saisie Depenses'!$E$5:$E$3004, "&lt;="&amp;EOMONTH(AV$7,0))</f>
        <v>0</v>
      </c>
      <c r="AW22" s="164">
        <f t="shared" si="34"/>
        <v>0</v>
      </c>
    </row>
    <row r="23" spans="3:49" ht="15.6" customHeight="1" x14ac:dyDescent="0.25">
      <c r="C23" s="150" t="str">
        <f t="shared" si="29"/>
        <v>Transport</v>
      </c>
      <c r="D23" s="143"/>
      <c r="E23" s="143"/>
      <c r="F23" s="133" t="str">
        <f>Listes!B65</f>
        <v>Transport</v>
      </c>
      <c r="G23" s="133" t="s">
        <v>348</v>
      </c>
      <c r="I23" s="151">
        <f>SUMIFS('Saisie Depenses'!$H$5:$H$3004,'Saisie Depenses'!$J$5:$J$3004,$F23, 'Saisie Depenses'!$E$5:$E$3004, "&gt;="&amp;EOMONTH(I$7,-1)+1, 'Saisie Depenses'!$E$5:$E$3004, "&lt;="&amp;EOMONTH(I$7,0))+SUMIFS('Saisie Depenses'!$H$5:$H$3004,'Saisie Depenses'!$J$5:$J$3004, $G23,'Saisie Depenses'!$E$5:$E$3004, "&gt;="&amp;EOMONTH(I$7,-1)+1, 'Saisie Depenses'!$E$5:$E$3004, "&lt;="&amp;EOMONTH(I$7,0))</f>
        <v>0</v>
      </c>
      <c r="J23" s="151">
        <f>SUMIFS('Saisie Depenses'!$H$5:$H$3004,'Saisie Depenses'!$J$5:$J$3004,$F23, 'Saisie Depenses'!$E$5:$E$3004, "&gt;="&amp;EOMONTH(J$7,-1)+1, 'Saisie Depenses'!$E$5:$E$3004, "&lt;="&amp;EOMONTH(J$7,0))+SUMIFS('Saisie Depenses'!$H$5:$H$3004,'Saisie Depenses'!$J$5:$J$3004, $G23,'Saisie Depenses'!$E$5:$E$3004, "&gt;="&amp;EOMONTH(J$7,-1)+1, 'Saisie Depenses'!$E$5:$E$3004, "&lt;="&amp;EOMONTH(J$7,0))</f>
        <v>0</v>
      </c>
      <c r="K23" s="151">
        <f>SUMIFS('Saisie Depenses'!$H$5:$H$3004,'Saisie Depenses'!$J$5:$J$3004,$F23, 'Saisie Depenses'!$E$5:$E$3004, "&gt;="&amp;EOMONTH(K$7,-1)+1, 'Saisie Depenses'!$E$5:$E$3004, "&lt;="&amp;EOMONTH(K$7,0))+SUMIFS('Saisie Depenses'!$H$5:$H$3004,'Saisie Depenses'!$J$5:$J$3004, $G23,'Saisie Depenses'!$E$5:$E$3004, "&gt;="&amp;EOMONTH(K$7,-1)+1, 'Saisie Depenses'!$E$5:$E$3004, "&lt;="&amp;EOMONTH(K$7,0))</f>
        <v>0</v>
      </c>
      <c r="L23" s="151">
        <f>SUMIFS('Saisie Depenses'!$H$5:$H$3004,'Saisie Depenses'!$J$5:$J$3004,$F23, 'Saisie Depenses'!$E$5:$E$3004, "&gt;="&amp;EOMONTH(L$7,-1)+1, 'Saisie Depenses'!$E$5:$E$3004, "&lt;="&amp;EOMONTH(L$7,0))+SUMIFS('Saisie Depenses'!$H$5:$H$3004,'Saisie Depenses'!$J$5:$J$3004, $G23,'Saisie Depenses'!$E$5:$E$3004, "&gt;="&amp;EOMONTH(L$7,-1)+1, 'Saisie Depenses'!$E$5:$E$3004, "&lt;="&amp;EOMONTH(L$7,0))</f>
        <v>0</v>
      </c>
      <c r="M23" s="151">
        <f>SUMIFS('Saisie Depenses'!$H$5:$H$3004,'Saisie Depenses'!$J$5:$J$3004,$F23, 'Saisie Depenses'!$E$5:$E$3004, "&gt;="&amp;EOMONTH(M$7,-1)+1, 'Saisie Depenses'!$E$5:$E$3004, "&lt;="&amp;EOMONTH(M$7,0))+SUMIFS('Saisie Depenses'!$H$5:$H$3004,'Saisie Depenses'!$J$5:$J$3004, $G23,'Saisie Depenses'!$E$5:$E$3004, "&gt;="&amp;EOMONTH(M$7,-1)+1, 'Saisie Depenses'!$E$5:$E$3004, "&lt;="&amp;EOMONTH(M$7,0))</f>
        <v>0</v>
      </c>
      <c r="N23" s="151">
        <f>SUMIFS('Saisie Depenses'!$H$5:$H$3004,'Saisie Depenses'!$J$5:$J$3004,$F23, 'Saisie Depenses'!$E$5:$E$3004, "&gt;="&amp;EOMONTH(N$7,-1)+1, 'Saisie Depenses'!$E$5:$E$3004, "&lt;="&amp;EOMONTH(N$7,0))+SUMIFS('Saisie Depenses'!$H$5:$H$3004,'Saisie Depenses'!$J$5:$J$3004, $G23,'Saisie Depenses'!$E$5:$E$3004, "&gt;="&amp;EOMONTH(N$7,-1)+1, 'Saisie Depenses'!$E$5:$E$3004, "&lt;="&amp;EOMONTH(N$7,0))</f>
        <v>0</v>
      </c>
      <c r="O23" s="151">
        <f>SUMIFS('Saisie Depenses'!$H$5:$H$3004,'Saisie Depenses'!$J$5:$J$3004,$F23, 'Saisie Depenses'!$E$5:$E$3004, "&gt;="&amp;EOMONTH(O$7,-1)+1, 'Saisie Depenses'!$E$5:$E$3004, "&lt;="&amp;EOMONTH(O$7,0))+SUMIFS('Saisie Depenses'!$H$5:$H$3004,'Saisie Depenses'!$J$5:$J$3004, $G23,'Saisie Depenses'!$E$5:$E$3004, "&gt;="&amp;EOMONTH(O$7,-1)+1, 'Saisie Depenses'!$E$5:$E$3004, "&lt;="&amp;EOMONTH(O$7,0))</f>
        <v>0</v>
      </c>
      <c r="P23" s="151">
        <f>SUMIFS('Saisie Depenses'!$H$5:$H$3004,'Saisie Depenses'!$J$5:$J$3004,$F23, 'Saisie Depenses'!$E$5:$E$3004, "&gt;="&amp;EOMONTH(P$7,-1)+1, 'Saisie Depenses'!$E$5:$E$3004, "&lt;="&amp;EOMONTH(P$7,0))+SUMIFS('Saisie Depenses'!$H$5:$H$3004,'Saisie Depenses'!$J$5:$J$3004, $G23,'Saisie Depenses'!$E$5:$E$3004, "&gt;="&amp;EOMONTH(P$7,-1)+1, 'Saisie Depenses'!$E$5:$E$3004, "&lt;="&amp;EOMONTH(P$7,0))</f>
        <v>15500</v>
      </c>
      <c r="Q23" s="151">
        <f>SUMIFS('Saisie Depenses'!$H$5:$H$3004,'Saisie Depenses'!$J$5:$J$3004,$F23, 'Saisie Depenses'!$E$5:$E$3004, "&gt;="&amp;EOMONTH(Q$7,-1)+1, 'Saisie Depenses'!$E$5:$E$3004, "&lt;="&amp;EOMONTH(Q$7,0))+SUMIFS('Saisie Depenses'!$H$5:$H$3004,'Saisie Depenses'!$J$5:$J$3004, $G23,'Saisie Depenses'!$E$5:$E$3004, "&gt;="&amp;EOMONTH(Q$7,-1)+1, 'Saisie Depenses'!$E$5:$E$3004, "&lt;="&amp;EOMONTH(Q$7,0))</f>
        <v>17500</v>
      </c>
      <c r="R23" s="151">
        <f>SUMIFS('Saisie Depenses'!$H$5:$H$3004,'Saisie Depenses'!$J$5:$J$3004,$F23, 'Saisie Depenses'!$E$5:$E$3004, "&gt;="&amp;EOMONTH(R$7,-1)+1, 'Saisie Depenses'!$E$5:$E$3004, "&lt;="&amp;EOMONTH(R$7,0))+SUMIFS('Saisie Depenses'!$H$5:$H$3004,'Saisie Depenses'!$J$5:$J$3004, $G23,'Saisie Depenses'!$E$5:$E$3004, "&gt;="&amp;EOMONTH(R$7,-1)+1, 'Saisie Depenses'!$E$5:$E$3004, "&lt;="&amp;EOMONTH(R$7,0))</f>
        <v>5000</v>
      </c>
      <c r="S23" s="151">
        <f>SUMIFS('Saisie Depenses'!$H$5:$H$3004,'Saisie Depenses'!$J$5:$J$3004,$F23, 'Saisie Depenses'!$E$5:$E$3004, "&gt;="&amp;EOMONTH(S$7,-1)+1, 'Saisie Depenses'!$E$5:$E$3004, "&lt;="&amp;EOMONTH(S$7,0))+SUMIFS('Saisie Depenses'!$H$5:$H$3004,'Saisie Depenses'!$J$5:$J$3004, $G23,'Saisie Depenses'!$E$5:$E$3004, "&gt;="&amp;EOMONTH(S$7,-1)+1, 'Saisie Depenses'!$E$5:$E$3004, "&lt;="&amp;EOMONTH(S$7,0))</f>
        <v>11000</v>
      </c>
      <c r="T23" s="151">
        <f>SUMIFS('Saisie Depenses'!$H$5:$H$3004,'Saisie Depenses'!$J$5:$J$3004,$F23, 'Saisie Depenses'!$E$5:$E$3004, "&gt;="&amp;EOMONTH(T$7,-1)+1, 'Saisie Depenses'!$E$5:$E$3004, "&lt;="&amp;EOMONTH(T$7,0))+SUMIFS('Saisie Depenses'!$H$5:$H$3004,'Saisie Depenses'!$J$5:$J$3004, $G23,'Saisie Depenses'!$E$5:$E$3004, "&gt;="&amp;EOMONTH(T$7,-1)+1, 'Saisie Depenses'!$E$5:$E$3004, "&lt;="&amp;EOMONTH(T$7,0))</f>
        <v>17000</v>
      </c>
      <c r="U23" s="164">
        <f t="shared" si="35"/>
        <v>66000</v>
      </c>
      <c r="W23" s="151">
        <f>SUMIFS('Saisie Depenses'!$H$5:$H$3004,'Saisie Depenses'!$J$5:$J$3004,$F23, 'Saisie Depenses'!$E$5:$E$3004, "&gt;="&amp;EOMONTH(W$7,-1)+1, 'Saisie Depenses'!$E$5:$E$3004, "&lt;="&amp;EOMONTH(W$7,0))+SUMIFS('Saisie Depenses'!$H$5:$H$3004,'Saisie Depenses'!$J$5:$J$3004, $G23,'Saisie Depenses'!$E$5:$E$3004, "&gt;="&amp;EOMONTH(W$7,-1)+1, 'Saisie Depenses'!$E$5:$E$3004, "&lt;="&amp;EOMONTH(W$7,0))</f>
        <v>3000</v>
      </c>
      <c r="X23" s="151">
        <f>SUMIFS('Saisie Depenses'!$H$5:$H$3004,'Saisie Depenses'!$J$5:$J$3004,$F23, 'Saisie Depenses'!$E$5:$E$3004, "&gt;="&amp;EOMONTH(X$7,-1)+1, 'Saisie Depenses'!$E$5:$E$3004, "&lt;="&amp;EOMONTH(X$7,0))+SUMIFS('Saisie Depenses'!$H$5:$H$3004,'Saisie Depenses'!$J$5:$J$3004, $G23,'Saisie Depenses'!$E$5:$E$3004, "&gt;="&amp;EOMONTH(X$7,-1)+1, 'Saisie Depenses'!$E$5:$E$3004, "&lt;="&amp;EOMONTH(X$7,0))</f>
        <v>6000</v>
      </c>
      <c r="Y23" s="151">
        <f>SUMIFS('Saisie Depenses'!$H$5:$H$3004,'Saisie Depenses'!$J$5:$J$3004,$F23, 'Saisie Depenses'!$E$5:$E$3004, "&gt;="&amp;EOMONTH(Y$7,-1)+1, 'Saisie Depenses'!$E$5:$E$3004, "&lt;="&amp;EOMONTH(Y$7,0))+SUMIFS('Saisie Depenses'!$H$5:$H$3004,'Saisie Depenses'!$J$5:$J$3004, $G23,'Saisie Depenses'!$E$5:$E$3004, "&gt;="&amp;EOMONTH(Y$7,-1)+1, 'Saisie Depenses'!$E$5:$E$3004, "&lt;="&amp;EOMONTH(Y$7,0))</f>
        <v>0</v>
      </c>
      <c r="Z23" s="151">
        <f>SUMIFS('Saisie Depenses'!$H$5:$H$3004,'Saisie Depenses'!$J$5:$J$3004,$F23, 'Saisie Depenses'!$E$5:$E$3004, "&gt;="&amp;EOMONTH(Z$7,-1)+1, 'Saisie Depenses'!$E$5:$E$3004, "&lt;="&amp;EOMONTH(Z$7,0))+SUMIFS('Saisie Depenses'!$H$5:$H$3004,'Saisie Depenses'!$J$5:$J$3004, $G23,'Saisie Depenses'!$E$5:$E$3004, "&gt;="&amp;EOMONTH(Z$7,-1)+1, 'Saisie Depenses'!$E$5:$E$3004, "&lt;="&amp;EOMONTH(Z$7,0))</f>
        <v>4000</v>
      </c>
      <c r="AA23" s="151">
        <f>SUMIFS('Saisie Depenses'!$H$5:$H$3004,'Saisie Depenses'!$J$5:$J$3004,$F23, 'Saisie Depenses'!$E$5:$E$3004, "&gt;="&amp;EOMONTH(AA$7,-1)+1, 'Saisie Depenses'!$E$5:$E$3004, "&lt;="&amp;EOMONTH(AA$7,0))+SUMIFS('Saisie Depenses'!$H$5:$H$3004,'Saisie Depenses'!$J$5:$J$3004, $G23,'Saisie Depenses'!$E$5:$E$3004, "&gt;="&amp;EOMONTH(AA$7,-1)+1, 'Saisie Depenses'!$E$5:$E$3004, "&lt;="&amp;EOMONTH(AA$7,0))</f>
        <v>0</v>
      </c>
      <c r="AB23" s="151">
        <f>SUMIFS('Saisie Depenses'!$H$5:$H$3004,'Saisie Depenses'!$J$5:$J$3004,$F23, 'Saisie Depenses'!$E$5:$E$3004, "&gt;="&amp;EOMONTH(AB$7,-1)+1, 'Saisie Depenses'!$E$5:$E$3004, "&lt;="&amp;EOMONTH(AB$7,0))+SUMIFS('Saisie Depenses'!$H$5:$H$3004,'Saisie Depenses'!$J$5:$J$3004, $G23,'Saisie Depenses'!$E$5:$E$3004, "&gt;="&amp;EOMONTH(AB$7,-1)+1, 'Saisie Depenses'!$E$5:$E$3004, "&lt;="&amp;EOMONTH(AB$7,0))</f>
        <v>7000</v>
      </c>
      <c r="AC23" s="151">
        <f>SUMIFS('Saisie Depenses'!$H$5:$H$3004,'Saisie Depenses'!$J$5:$J$3004,$F23, 'Saisie Depenses'!$E$5:$E$3004, "&gt;="&amp;EOMONTH(AC$7,-1)+1, 'Saisie Depenses'!$E$5:$E$3004, "&lt;="&amp;EOMONTH(AC$7,0))+SUMIFS('Saisie Depenses'!$H$5:$H$3004,'Saisie Depenses'!$J$5:$J$3004, $G23,'Saisie Depenses'!$E$5:$E$3004, "&gt;="&amp;EOMONTH(AC$7,-1)+1, 'Saisie Depenses'!$E$5:$E$3004, "&lt;="&amp;EOMONTH(AC$7,0))</f>
        <v>9000</v>
      </c>
      <c r="AD23" s="151">
        <f>SUMIFS('Saisie Depenses'!$H$5:$H$3004,'Saisie Depenses'!$J$5:$J$3004,$F23, 'Saisie Depenses'!$E$5:$E$3004, "&gt;="&amp;EOMONTH(AD$7,-1)+1, 'Saisie Depenses'!$E$5:$E$3004, "&lt;="&amp;EOMONTH(AD$7,0))+SUMIFS('Saisie Depenses'!$H$5:$H$3004,'Saisie Depenses'!$J$5:$J$3004, $G23,'Saisie Depenses'!$E$5:$E$3004, "&gt;="&amp;EOMONTH(AD$7,-1)+1, 'Saisie Depenses'!$E$5:$E$3004, "&lt;="&amp;EOMONTH(AD$7,0))</f>
        <v>6000</v>
      </c>
      <c r="AE23" s="151">
        <f>SUMIFS('Saisie Depenses'!$H$5:$H$3004,'Saisie Depenses'!$J$5:$J$3004,$F23, 'Saisie Depenses'!$E$5:$E$3004, "&gt;="&amp;EOMONTH(AE$7,-1)+1, 'Saisie Depenses'!$E$5:$E$3004, "&lt;="&amp;EOMONTH(AE$7,0))+SUMIFS('Saisie Depenses'!$H$5:$H$3004,'Saisie Depenses'!$J$5:$J$3004, $G23,'Saisie Depenses'!$E$5:$E$3004, "&gt;="&amp;EOMONTH(AE$7,-1)+1, 'Saisie Depenses'!$E$5:$E$3004, "&lt;="&amp;EOMONTH(AE$7,0))</f>
        <v>4000</v>
      </c>
      <c r="AF23" s="151">
        <f>SUMIFS('Saisie Depenses'!$H$5:$H$3004,'Saisie Depenses'!$J$5:$J$3004,$F23, 'Saisie Depenses'!$E$5:$E$3004, "&gt;="&amp;EOMONTH(AF$7,-1)+1, 'Saisie Depenses'!$E$5:$E$3004, "&lt;="&amp;EOMONTH(AF$7,0))+SUMIFS('Saisie Depenses'!$H$5:$H$3004,'Saisie Depenses'!$J$5:$J$3004, $G23,'Saisie Depenses'!$E$5:$E$3004, "&gt;="&amp;EOMONTH(AF$7,-1)+1, 'Saisie Depenses'!$E$5:$E$3004, "&lt;="&amp;EOMONTH(AF$7,0))</f>
        <v>5300</v>
      </c>
      <c r="AG23" s="151">
        <f>SUMIFS('Saisie Depenses'!$H$5:$H$3004,'Saisie Depenses'!$J$5:$J$3004,$F23, 'Saisie Depenses'!$E$5:$E$3004, "&gt;="&amp;EOMONTH(AG$7,-1)+1, 'Saisie Depenses'!$E$5:$E$3004, "&lt;="&amp;EOMONTH(AG$7,0))+SUMIFS('Saisie Depenses'!$H$5:$H$3004,'Saisie Depenses'!$J$5:$J$3004, $G23,'Saisie Depenses'!$E$5:$E$3004, "&gt;="&amp;EOMONTH(AG$7,-1)+1, 'Saisie Depenses'!$E$5:$E$3004, "&lt;="&amp;EOMONTH(AG$7,0))</f>
        <v>7000</v>
      </c>
      <c r="AH23" s="151">
        <f>SUMIFS('Saisie Depenses'!$H$5:$H$3004,'Saisie Depenses'!$J$5:$J$3004,$F23, 'Saisie Depenses'!$E$5:$E$3004, "&gt;="&amp;EOMONTH(AH$7,-1)+1, 'Saisie Depenses'!$E$5:$E$3004, "&lt;="&amp;EOMONTH(AH$7,0))+SUMIFS('Saisie Depenses'!$H$5:$H$3004,'Saisie Depenses'!$J$5:$J$3004, $G23,'Saisie Depenses'!$E$5:$E$3004, "&gt;="&amp;EOMONTH(AH$7,-1)+1, 'Saisie Depenses'!$E$5:$E$3004, "&lt;="&amp;EOMONTH(AH$7,0))</f>
        <v>7000</v>
      </c>
      <c r="AI23" s="164">
        <f t="shared" si="33"/>
        <v>58300</v>
      </c>
      <c r="AJ23" s="142"/>
      <c r="AK23" s="151">
        <f>SUMIFS('Saisie Depenses'!$H$5:$H$3004,'Saisie Depenses'!$J$5:$J$3004,$F23, 'Saisie Depenses'!$E$5:$E$3004, "&gt;="&amp;EOMONTH(AK$7,-1)+1, 'Saisie Depenses'!$E$5:$E$3004, "&lt;="&amp;EOMONTH(AK$7,0))+SUMIFS('Saisie Depenses'!$H$5:$H$3004,'Saisie Depenses'!$J$5:$J$3004, $G23,'Saisie Depenses'!$E$5:$E$3004, "&gt;="&amp;EOMONTH(AK$7,-1)+1, 'Saisie Depenses'!$E$5:$E$3004, "&lt;="&amp;EOMONTH(AK$7,0))</f>
        <v>11000</v>
      </c>
      <c r="AL23" s="151">
        <f>SUMIFS('Saisie Depenses'!$H$5:$H$3004,'Saisie Depenses'!$J$5:$J$3004,$F23, 'Saisie Depenses'!$E$5:$E$3004, "&gt;="&amp;EOMONTH(AL$7,-1)+1, 'Saisie Depenses'!$E$5:$E$3004, "&lt;="&amp;EOMONTH(AL$7,0))+SUMIFS('Saisie Depenses'!$H$5:$H$3004,'Saisie Depenses'!$J$5:$J$3004, $G23,'Saisie Depenses'!$E$5:$E$3004, "&gt;="&amp;EOMONTH(AL$7,-1)+1, 'Saisie Depenses'!$E$5:$E$3004, "&lt;="&amp;EOMONTH(AL$7,0))</f>
        <v>8700</v>
      </c>
      <c r="AM23" s="151">
        <f>SUMIFS('Saisie Depenses'!$H$5:$H$3004,'Saisie Depenses'!$J$5:$J$3004,$F23, 'Saisie Depenses'!$E$5:$E$3004, "&gt;="&amp;EOMONTH(AM$7,-1)+1, 'Saisie Depenses'!$E$5:$E$3004, "&lt;="&amp;EOMONTH(AM$7,0))+SUMIFS('Saisie Depenses'!$H$5:$H$3004,'Saisie Depenses'!$J$5:$J$3004, $G23,'Saisie Depenses'!$E$5:$E$3004, "&gt;="&amp;EOMONTH(AM$7,-1)+1, 'Saisie Depenses'!$E$5:$E$3004, "&lt;="&amp;EOMONTH(AM$7,0))</f>
        <v>5500</v>
      </c>
      <c r="AN23" s="151">
        <f>SUMIFS('Saisie Depenses'!$H$5:$H$3004,'Saisie Depenses'!$J$5:$J$3004,$F23, 'Saisie Depenses'!$E$5:$E$3004, "&gt;="&amp;EOMONTH(AN$7,-1)+1, 'Saisie Depenses'!$E$5:$E$3004, "&lt;="&amp;EOMONTH(AN$7,0))+SUMIFS('Saisie Depenses'!$H$5:$H$3004,'Saisie Depenses'!$J$5:$J$3004, $G23,'Saisie Depenses'!$E$5:$E$3004, "&gt;="&amp;EOMONTH(AN$7,-1)+1, 'Saisie Depenses'!$E$5:$E$3004, "&lt;="&amp;EOMONTH(AN$7,0))</f>
        <v>1000</v>
      </c>
      <c r="AO23" s="151">
        <f>SUMIFS('Saisie Depenses'!$H$5:$H$3004,'Saisie Depenses'!$J$5:$J$3004,$F23, 'Saisie Depenses'!$E$5:$E$3004, "&gt;="&amp;EOMONTH(AO$7,-1)+1, 'Saisie Depenses'!$E$5:$E$3004, "&lt;="&amp;EOMONTH(AO$7,0))+SUMIFS('Saisie Depenses'!$H$5:$H$3004,'Saisie Depenses'!$J$5:$J$3004, $G23,'Saisie Depenses'!$E$5:$E$3004, "&gt;="&amp;EOMONTH(AO$7,-1)+1, 'Saisie Depenses'!$E$5:$E$3004, "&lt;="&amp;EOMONTH(AO$7,0))</f>
        <v>0</v>
      </c>
      <c r="AP23" s="151">
        <f>SUMIFS('Saisie Depenses'!$H$5:$H$3004,'Saisie Depenses'!$J$5:$J$3004,$F23, 'Saisie Depenses'!$E$5:$E$3004, "&gt;="&amp;EOMONTH(AP$7,-1)+1, 'Saisie Depenses'!$E$5:$E$3004, "&lt;="&amp;EOMONTH(AP$7,0))+SUMIFS('Saisie Depenses'!$H$5:$H$3004,'Saisie Depenses'!$J$5:$J$3004, $G23,'Saisie Depenses'!$E$5:$E$3004, "&gt;="&amp;EOMONTH(AP$7,-1)+1, 'Saisie Depenses'!$E$5:$E$3004, "&lt;="&amp;EOMONTH(AP$7,0))</f>
        <v>0</v>
      </c>
      <c r="AQ23" s="151">
        <f>SUMIFS('Saisie Depenses'!$H$5:$H$3004,'Saisie Depenses'!$J$5:$J$3004,$F23, 'Saisie Depenses'!$E$5:$E$3004, "&gt;="&amp;EOMONTH(AQ$7,-1)+1, 'Saisie Depenses'!$E$5:$E$3004, "&lt;="&amp;EOMONTH(AQ$7,0))+SUMIFS('Saisie Depenses'!$H$5:$H$3004,'Saisie Depenses'!$J$5:$J$3004, $G23,'Saisie Depenses'!$E$5:$E$3004, "&gt;="&amp;EOMONTH(AQ$7,-1)+1, 'Saisie Depenses'!$E$5:$E$3004, "&lt;="&amp;EOMONTH(AQ$7,0))</f>
        <v>0</v>
      </c>
      <c r="AR23" s="151">
        <f>SUMIFS('Saisie Depenses'!$H$5:$H$3004,'Saisie Depenses'!$J$5:$J$3004,$F23, 'Saisie Depenses'!$E$5:$E$3004, "&gt;="&amp;EOMONTH(AR$7,-1)+1, 'Saisie Depenses'!$E$5:$E$3004, "&lt;="&amp;EOMONTH(AR$7,0))+SUMIFS('Saisie Depenses'!$H$5:$H$3004,'Saisie Depenses'!$J$5:$J$3004, $G23,'Saisie Depenses'!$E$5:$E$3004, "&gt;="&amp;EOMONTH(AR$7,-1)+1, 'Saisie Depenses'!$E$5:$E$3004, "&lt;="&amp;EOMONTH(AR$7,0))</f>
        <v>0</v>
      </c>
      <c r="AS23" s="151">
        <f>SUMIFS('Saisie Depenses'!$H$5:$H$3004,'Saisie Depenses'!$J$5:$J$3004,$F23, 'Saisie Depenses'!$E$5:$E$3004, "&gt;="&amp;EOMONTH(AS$7,-1)+1, 'Saisie Depenses'!$E$5:$E$3004, "&lt;="&amp;EOMONTH(AS$7,0))+SUMIFS('Saisie Depenses'!$H$5:$H$3004,'Saisie Depenses'!$J$5:$J$3004, $G23,'Saisie Depenses'!$E$5:$E$3004, "&gt;="&amp;EOMONTH(AS$7,-1)+1, 'Saisie Depenses'!$E$5:$E$3004, "&lt;="&amp;EOMONTH(AS$7,0))</f>
        <v>0</v>
      </c>
      <c r="AT23" s="151">
        <f>SUMIFS('Saisie Depenses'!$H$5:$H$3004,'Saisie Depenses'!$J$5:$J$3004,$F23, 'Saisie Depenses'!$E$5:$E$3004, "&gt;="&amp;EOMONTH(AT$7,-1)+1, 'Saisie Depenses'!$E$5:$E$3004, "&lt;="&amp;EOMONTH(AT$7,0))+SUMIFS('Saisie Depenses'!$H$5:$H$3004,'Saisie Depenses'!$J$5:$J$3004, $G23,'Saisie Depenses'!$E$5:$E$3004, "&gt;="&amp;EOMONTH(AT$7,-1)+1, 'Saisie Depenses'!$E$5:$E$3004, "&lt;="&amp;EOMONTH(AT$7,0))</f>
        <v>0</v>
      </c>
      <c r="AU23" s="151">
        <f>SUMIFS('Saisie Depenses'!$H$5:$H$3004,'Saisie Depenses'!$J$5:$J$3004,$F23, 'Saisie Depenses'!$E$5:$E$3004, "&gt;="&amp;EOMONTH(AU$7,-1)+1, 'Saisie Depenses'!$E$5:$E$3004, "&lt;="&amp;EOMONTH(AU$7,0))+SUMIFS('Saisie Depenses'!$H$5:$H$3004,'Saisie Depenses'!$J$5:$J$3004, $G23,'Saisie Depenses'!$E$5:$E$3004, "&gt;="&amp;EOMONTH(AU$7,-1)+1, 'Saisie Depenses'!$E$5:$E$3004, "&lt;="&amp;EOMONTH(AU$7,0))</f>
        <v>0</v>
      </c>
      <c r="AV23" s="151">
        <f>SUMIFS('Saisie Depenses'!$H$5:$H$3004,'Saisie Depenses'!$J$5:$J$3004,$F23, 'Saisie Depenses'!$E$5:$E$3004, "&gt;="&amp;EOMONTH(AV$7,-1)+1, 'Saisie Depenses'!$E$5:$E$3004, "&lt;="&amp;EOMONTH(AV$7,0))+SUMIFS('Saisie Depenses'!$H$5:$H$3004,'Saisie Depenses'!$J$5:$J$3004, $G23,'Saisie Depenses'!$E$5:$E$3004, "&gt;="&amp;EOMONTH(AV$7,-1)+1, 'Saisie Depenses'!$E$5:$E$3004, "&lt;="&amp;EOMONTH(AV$7,0))</f>
        <v>0</v>
      </c>
      <c r="AW23" s="164">
        <f t="shared" si="34"/>
        <v>26200</v>
      </c>
    </row>
    <row r="24" spans="3:49" ht="15.75" customHeight="1" x14ac:dyDescent="0.25">
      <c r="C24" s="150" t="str">
        <f t="shared" si="29"/>
        <v>Cabinet Fiscal/RH/Juridique</v>
      </c>
      <c r="D24" s="143"/>
      <c r="E24" s="143"/>
      <c r="F24" s="150" t="str">
        <f>Listes!B46</f>
        <v>Cabinet Fiscal/RH/Juridique</v>
      </c>
      <c r="G24" s="133" t="s">
        <v>348</v>
      </c>
      <c r="I24" s="151">
        <f>SUMIFS('Saisie Depenses'!$H$5:$H$3004,'Saisie Depenses'!$J$5:$J$3004,$F24, 'Saisie Depenses'!$E$5:$E$3004, "&gt;="&amp;EOMONTH(I$7,-1)+1, 'Saisie Depenses'!$E$5:$E$3004, "&lt;="&amp;EOMONTH(I$7,0))+SUMIFS('Saisie Depenses'!$H$5:$H$3004,'Saisie Depenses'!$J$5:$J$3004, $G24,'Saisie Depenses'!$E$5:$E$3004, "&gt;="&amp;EOMONTH(I$7,-1)+1, 'Saisie Depenses'!$E$5:$E$3004, "&lt;="&amp;EOMONTH(I$7,0))</f>
        <v>0</v>
      </c>
      <c r="J24" s="151">
        <f>SUMIFS('Saisie Depenses'!$H$5:$H$3004,'Saisie Depenses'!$J$5:$J$3004,$F24, 'Saisie Depenses'!$E$5:$E$3004, "&gt;="&amp;EOMONTH(J$7,-1)+1, 'Saisie Depenses'!$E$5:$E$3004, "&lt;="&amp;EOMONTH(J$7,0))+SUMIFS('Saisie Depenses'!$H$5:$H$3004,'Saisie Depenses'!$J$5:$J$3004, $G24,'Saisie Depenses'!$E$5:$E$3004, "&gt;="&amp;EOMONTH(J$7,-1)+1, 'Saisie Depenses'!$E$5:$E$3004, "&lt;="&amp;EOMONTH(J$7,0))</f>
        <v>0</v>
      </c>
      <c r="K24" s="151">
        <f>SUMIFS('Saisie Depenses'!$H$5:$H$3004,'Saisie Depenses'!$J$5:$J$3004,$F24, 'Saisie Depenses'!$E$5:$E$3004, "&gt;="&amp;EOMONTH(K$7,-1)+1, 'Saisie Depenses'!$E$5:$E$3004, "&lt;="&amp;EOMONTH(K$7,0))+SUMIFS('Saisie Depenses'!$H$5:$H$3004,'Saisie Depenses'!$J$5:$J$3004, $G24,'Saisie Depenses'!$E$5:$E$3004, "&gt;="&amp;EOMONTH(K$7,-1)+1, 'Saisie Depenses'!$E$5:$E$3004, "&lt;="&amp;EOMONTH(K$7,0))</f>
        <v>0</v>
      </c>
      <c r="L24" s="151">
        <f>SUMIFS('Saisie Depenses'!$H$5:$H$3004,'Saisie Depenses'!$J$5:$J$3004,$F24, 'Saisie Depenses'!$E$5:$E$3004, "&gt;="&amp;EOMONTH(L$7,-1)+1, 'Saisie Depenses'!$E$5:$E$3004, "&lt;="&amp;EOMONTH(L$7,0))+SUMIFS('Saisie Depenses'!$H$5:$H$3004,'Saisie Depenses'!$J$5:$J$3004, $G24,'Saisie Depenses'!$E$5:$E$3004, "&gt;="&amp;EOMONTH(L$7,-1)+1, 'Saisie Depenses'!$E$5:$E$3004, "&lt;="&amp;EOMONTH(L$7,0))</f>
        <v>0</v>
      </c>
      <c r="M24" s="151">
        <f>SUMIFS('Saisie Depenses'!$H$5:$H$3004,'Saisie Depenses'!$J$5:$J$3004,$F24, 'Saisie Depenses'!$E$5:$E$3004, "&gt;="&amp;EOMONTH(M$7,-1)+1, 'Saisie Depenses'!$E$5:$E$3004, "&lt;="&amp;EOMONTH(M$7,0))+SUMIFS('Saisie Depenses'!$H$5:$H$3004,'Saisie Depenses'!$J$5:$J$3004, $G24,'Saisie Depenses'!$E$5:$E$3004, "&gt;="&amp;EOMONTH(M$7,-1)+1, 'Saisie Depenses'!$E$5:$E$3004, "&lt;="&amp;EOMONTH(M$7,0))</f>
        <v>0</v>
      </c>
      <c r="N24" s="151">
        <f>SUMIFS('Saisie Depenses'!$H$5:$H$3004,'Saisie Depenses'!$J$5:$J$3004,$F24, 'Saisie Depenses'!$E$5:$E$3004, "&gt;="&amp;EOMONTH(N$7,-1)+1, 'Saisie Depenses'!$E$5:$E$3004, "&lt;="&amp;EOMONTH(N$7,0))+SUMIFS('Saisie Depenses'!$H$5:$H$3004,'Saisie Depenses'!$J$5:$J$3004, $G24,'Saisie Depenses'!$E$5:$E$3004, "&gt;="&amp;EOMONTH(N$7,-1)+1, 'Saisie Depenses'!$E$5:$E$3004, "&lt;="&amp;EOMONTH(N$7,0))</f>
        <v>0</v>
      </c>
      <c r="O24" s="151">
        <f>SUMIFS('Saisie Depenses'!$H$5:$H$3004,'Saisie Depenses'!$J$5:$J$3004,$F24, 'Saisie Depenses'!$E$5:$E$3004, "&gt;="&amp;EOMONTH(O$7,-1)+1, 'Saisie Depenses'!$E$5:$E$3004, "&lt;="&amp;EOMONTH(O$7,0))+SUMIFS('Saisie Depenses'!$H$5:$H$3004,'Saisie Depenses'!$J$5:$J$3004, $G24,'Saisie Depenses'!$E$5:$E$3004, "&gt;="&amp;EOMONTH(O$7,-1)+1, 'Saisie Depenses'!$E$5:$E$3004, "&lt;="&amp;EOMONTH(O$7,0))</f>
        <v>0</v>
      </c>
      <c r="P24" s="151">
        <f>SUMIFS('Saisie Depenses'!$H$5:$H$3004,'Saisie Depenses'!$J$5:$J$3004,$F24, 'Saisie Depenses'!$E$5:$E$3004, "&gt;="&amp;EOMONTH(P$7,-1)+1, 'Saisie Depenses'!$E$5:$E$3004, "&lt;="&amp;EOMONTH(P$7,0))+SUMIFS('Saisie Depenses'!$H$5:$H$3004,'Saisie Depenses'!$J$5:$J$3004, $G24,'Saisie Depenses'!$E$5:$E$3004, "&gt;="&amp;EOMONTH(P$7,-1)+1, 'Saisie Depenses'!$E$5:$E$3004, "&lt;="&amp;EOMONTH(P$7,0))</f>
        <v>0</v>
      </c>
      <c r="Q24" s="151">
        <f>SUMIFS('Saisie Depenses'!$H$5:$H$3004,'Saisie Depenses'!$J$5:$J$3004,$F24, 'Saisie Depenses'!$E$5:$E$3004, "&gt;="&amp;EOMONTH(Q$7,-1)+1, 'Saisie Depenses'!$E$5:$E$3004, "&lt;="&amp;EOMONTH(Q$7,0))+SUMIFS('Saisie Depenses'!$H$5:$H$3004,'Saisie Depenses'!$J$5:$J$3004, $G24,'Saisie Depenses'!$E$5:$E$3004, "&gt;="&amp;EOMONTH(Q$7,-1)+1, 'Saisie Depenses'!$E$5:$E$3004, "&lt;="&amp;EOMONTH(Q$7,0))</f>
        <v>0</v>
      </c>
      <c r="R24" s="151">
        <f>SUMIFS('Saisie Depenses'!$H$5:$H$3004,'Saisie Depenses'!$J$5:$J$3004,$F24, 'Saisie Depenses'!$E$5:$E$3004, "&gt;="&amp;EOMONTH(R$7,-1)+1, 'Saisie Depenses'!$E$5:$E$3004, "&lt;="&amp;EOMONTH(R$7,0))+SUMIFS('Saisie Depenses'!$H$5:$H$3004,'Saisie Depenses'!$J$5:$J$3004, $G24,'Saisie Depenses'!$E$5:$E$3004, "&gt;="&amp;EOMONTH(R$7,-1)+1, 'Saisie Depenses'!$E$5:$E$3004, "&lt;="&amp;EOMONTH(R$7,0))</f>
        <v>0</v>
      </c>
      <c r="S24" s="151">
        <f>SUMIFS('Saisie Depenses'!$H$5:$H$3004,'Saisie Depenses'!$J$5:$J$3004,$F24, 'Saisie Depenses'!$E$5:$E$3004, "&gt;="&amp;EOMONTH(S$7,-1)+1, 'Saisie Depenses'!$E$5:$E$3004, "&lt;="&amp;EOMONTH(S$7,0))+SUMIFS('Saisie Depenses'!$H$5:$H$3004,'Saisie Depenses'!$J$5:$J$3004, $G24,'Saisie Depenses'!$E$5:$E$3004, "&gt;="&amp;EOMONTH(S$7,-1)+1, 'Saisie Depenses'!$E$5:$E$3004, "&lt;="&amp;EOMONTH(S$7,0))</f>
        <v>0</v>
      </c>
      <c r="T24" s="151">
        <f>SUMIFS('Saisie Depenses'!$H$5:$H$3004,'Saisie Depenses'!$J$5:$J$3004,$F24, 'Saisie Depenses'!$E$5:$E$3004, "&gt;="&amp;EOMONTH(T$7,-1)+1, 'Saisie Depenses'!$E$5:$E$3004, "&lt;="&amp;EOMONTH(T$7,0))+SUMIFS('Saisie Depenses'!$H$5:$H$3004,'Saisie Depenses'!$J$5:$J$3004, $G24,'Saisie Depenses'!$E$5:$E$3004, "&gt;="&amp;EOMONTH(T$7,-1)+1, 'Saisie Depenses'!$E$5:$E$3004, "&lt;="&amp;EOMONTH(T$7,0))</f>
        <v>0</v>
      </c>
      <c r="U24" s="164">
        <f t="shared" si="35"/>
        <v>0</v>
      </c>
      <c r="W24" s="151">
        <f>SUMIFS('Saisie Depenses'!$H$5:$H$3004,'Saisie Depenses'!$J$5:$J$3004,$F24, 'Saisie Depenses'!$E$5:$E$3004, "&gt;="&amp;EOMONTH(W$7,-1)+1, 'Saisie Depenses'!$E$5:$E$3004, "&lt;="&amp;EOMONTH(W$7,0))+SUMIFS('Saisie Depenses'!$H$5:$H$3004,'Saisie Depenses'!$J$5:$J$3004, $G24,'Saisie Depenses'!$E$5:$E$3004, "&gt;="&amp;EOMONTH(W$7,-1)+1, 'Saisie Depenses'!$E$5:$E$3004, "&lt;="&amp;EOMONTH(W$7,0))</f>
        <v>0</v>
      </c>
      <c r="X24" s="151">
        <f>SUMIFS('Saisie Depenses'!$H$5:$H$3004,'Saisie Depenses'!$J$5:$J$3004,$F24, 'Saisie Depenses'!$E$5:$E$3004, "&gt;="&amp;EOMONTH(X$7,-1)+1, 'Saisie Depenses'!$E$5:$E$3004, "&lt;="&amp;EOMONTH(X$7,0))+SUMIFS('Saisie Depenses'!$H$5:$H$3004,'Saisie Depenses'!$J$5:$J$3004, $G24,'Saisie Depenses'!$E$5:$E$3004, "&gt;="&amp;EOMONTH(X$7,-1)+1, 'Saisie Depenses'!$E$5:$E$3004, "&lt;="&amp;EOMONTH(X$7,0))</f>
        <v>0</v>
      </c>
      <c r="Y24" s="151">
        <f>SUMIFS('Saisie Depenses'!$H$5:$H$3004,'Saisie Depenses'!$J$5:$J$3004,$F24, 'Saisie Depenses'!$E$5:$E$3004, "&gt;="&amp;EOMONTH(Y$7,-1)+1, 'Saisie Depenses'!$E$5:$E$3004, "&lt;="&amp;EOMONTH(Y$7,0))+SUMIFS('Saisie Depenses'!$H$5:$H$3004,'Saisie Depenses'!$J$5:$J$3004, $G24,'Saisie Depenses'!$E$5:$E$3004, "&gt;="&amp;EOMONTH(Y$7,-1)+1, 'Saisie Depenses'!$E$5:$E$3004, "&lt;="&amp;EOMONTH(Y$7,0))</f>
        <v>0</v>
      </c>
      <c r="Z24" s="151">
        <f>SUMIFS('Saisie Depenses'!$H$5:$H$3004,'Saisie Depenses'!$J$5:$J$3004,$F24, 'Saisie Depenses'!$E$5:$E$3004, "&gt;="&amp;EOMONTH(Z$7,-1)+1, 'Saisie Depenses'!$E$5:$E$3004, "&lt;="&amp;EOMONTH(Z$7,0))+SUMIFS('Saisie Depenses'!$H$5:$H$3004,'Saisie Depenses'!$J$5:$J$3004, $G24,'Saisie Depenses'!$E$5:$E$3004, "&gt;="&amp;EOMONTH(Z$7,-1)+1, 'Saisie Depenses'!$E$5:$E$3004, "&lt;="&amp;EOMONTH(Z$7,0))</f>
        <v>0</v>
      </c>
      <c r="AA24" s="151">
        <f>SUMIFS('Saisie Depenses'!$H$5:$H$3004,'Saisie Depenses'!$J$5:$J$3004,$F24, 'Saisie Depenses'!$E$5:$E$3004, "&gt;="&amp;EOMONTH(AA$7,-1)+1, 'Saisie Depenses'!$E$5:$E$3004, "&lt;="&amp;EOMONTH(AA$7,0))+SUMIFS('Saisie Depenses'!$H$5:$H$3004,'Saisie Depenses'!$J$5:$J$3004, $G24,'Saisie Depenses'!$E$5:$E$3004, "&gt;="&amp;EOMONTH(AA$7,-1)+1, 'Saisie Depenses'!$E$5:$E$3004, "&lt;="&amp;EOMONTH(AA$7,0))</f>
        <v>0</v>
      </c>
      <c r="AB24" s="151">
        <f>SUMIFS('Saisie Depenses'!$H$5:$H$3004,'Saisie Depenses'!$J$5:$J$3004,$F24, 'Saisie Depenses'!$E$5:$E$3004, "&gt;="&amp;EOMONTH(AB$7,-1)+1, 'Saisie Depenses'!$E$5:$E$3004, "&lt;="&amp;EOMONTH(AB$7,0))+SUMIFS('Saisie Depenses'!$H$5:$H$3004,'Saisie Depenses'!$J$5:$J$3004, $G24,'Saisie Depenses'!$E$5:$E$3004, "&gt;="&amp;EOMONTH(AB$7,-1)+1, 'Saisie Depenses'!$E$5:$E$3004, "&lt;="&amp;EOMONTH(AB$7,0))</f>
        <v>0</v>
      </c>
      <c r="AC24" s="151">
        <f>SUMIFS('Saisie Depenses'!$H$5:$H$3004,'Saisie Depenses'!$J$5:$J$3004,$F24, 'Saisie Depenses'!$E$5:$E$3004, "&gt;="&amp;EOMONTH(AC$7,-1)+1, 'Saisie Depenses'!$E$5:$E$3004, "&lt;="&amp;EOMONTH(AC$7,0))+SUMIFS('Saisie Depenses'!$H$5:$H$3004,'Saisie Depenses'!$J$5:$J$3004, $G24,'Saisie Depenses'!$E$5:$E$3004, "&gt;="&amp;EOMONTH(AC$7,-1)+1, 'Saisie Depenses'!$E$5:$E$3004, "&lt;="&amp;EOMONTH(AC$7,0))</f>
        <v>0</v>
      </c>
      <c r="AD24" s="151">
        <f>SUMIFS('Saisie Depenses'!$H$5:$H$3004,'Saisie Depenses'!$J$5:$J$3004,$F24, 'Saisie Depenses'!$E$5:$E$3004, "&gt;="&amp;EOMONTH(AD$7,-1)+1, 'Saisie Depenses'!$E$5:$E$3004, "&lt;="&amp;EOMONTH(AD$7,0))+SUMIFS('Saisie Depenses'!$H$5:$H$3004,'Saisie Depenses'!$J$5:$J$3004, $G24,'Saisie Depenses'!$E$5:$E$3004, "&gt;="&amp;EOMONTH(AD$7,-1)+1, 'Saisie Depenses'!$E$5:$E$3004, "&lt;="&amp;EOMONTH(AD$7,0))</f>
        <v>0</v>
      </c>
      <c r="AE24" s="151">
        <f>SUMIFS('Saisie Depenses'!$H$5:$H$3004,'Saisie Depenses'!$J$5:$J$3004,$F24, 'Saisie Depenses'!$E$5:$E$3004, "&gt;="&amp;EOMONTH(AE$7,-1)+1, 'Saisie Depenses'!$E$5:$E$3004, "&lt;="&amp;EOMONTH(AE$7,0))+SUMIFS('Saisie Depenses'!$H$5:$H$3004,'Saisie Depenses'!$J$5:$J$3004, $G24,'Saisie Depenses'!$E$5:$E$3004, "&gt;="&amp;EOMONTH(AE$7,-1)+1, 'Saisie Depenses'!$E$5:$E$3004, "&lt;="&amp;EOMONTH(AE$7,0))</f>
        <v>0</v>
      </c>
      <c r="AF24" s="151">
        <f>SUMIFS('Saisie Depenses'!$H$5:$H$3004,'Saisie Depenses'!$J$5:$J$3004,$F24, 'Saisie Depenses'!$E$5:$E$3004, "&gt;="&amp;EOMONTH(AF$7,-1)+1, 'Saisie Depenses'!$E$5:$E$3004, "&lt;="&amp;EOMONTH(AF$7,0))+SUMIFS('Saisie Depenses'!$H$5:$H$3004,'Saisie Depenses'!$J$5:$J$3004, $G24,'Saisie Depenses'!$E$5:$E$3004, "&gt;="&amp;EOMONTH(AF$7,-1)+1, 'Saisie Depenses'!$E$5:$E$3004, "&lt;="&amp;EOMONTH(AF$7,0))</f>
        <v>0</v>
      </c>
      <c r="AG24" s="151">
        <f>SUMIFS('Saisie Depenses'!$H$5:$H$3004,'Saisie Depenses'!$J$5:$J$3004,$F24, 'Saisie Depenses'!$E$5:$E$3004, "&gt;="&amp;EOMONTH(AG$7,-1)+1, 'Saisie Depenses'!$E$5:$E$3004, "&lt;="&amp;EOMONTH(AG$7,0))+SUMIFS('Saisie Depenses'!$H$5:$H$3004,'Saisie Depenses'!$J$5:$J$3004, $G24,'Saisie Depenses'!$E$5:$E$3004, "&gt;="&amp;EOMONTH(AG$7,-1)+1, 'Saisie Depenses'!$E$5:$E$3004, "&lt;="&amp;EOMONTH(AG$7,0))</f>
        <v>0</v>
      </c>
      <c r="AH24" s="151">
        <f>SUMIFS('Saisie Depenses'!$H$5:$H$3004,'Saisie Depenses'!$J$5:$J$3004,$F24, 'Saisie Depenses'!$E$5:$E$3004, "&gt;="&amp;EOMONTH(AH$7,-1)+1, 'Saisie Depenses'!$E$5:$E$3004, "&lt;="&amp;EOMONTH(AH$7,0))+SUMIFS('Saisie Depenses'!$H$5:$H$3004,'Saisie Depenses'!$J$5:$J$3004, $G24,'Saisie Depenses'!$E$5:$E$3004, "&gt;="&amp;EOMONTH(AH$7,-1)+1, 'Saisie Depenses'!$E$5:$E$3004, "&lt;="&amp;EOMONTH(AH$7,0))</f>
        <v>0</v>
      </c>
      <c r="AI24" s="164">
        <f t="shared" si="33"/>
        <v>0</v>
      </c>
      <c r="AJ24" s="142"/>
      <c r="AK24" s="151">
        <f>SUMIFS('Saisie Depenses'!$H$5:$H$3004,'Saisie Depenses'!$J$5:$J$3004,$F24, 'Saisie Depenses'!$E$5:$E$3004, "&gt;="&amp;EOMONTH(AK$7,-1)+1, 'Saisie Depenses'!$E$5:$E$3004, "&lt;="&amp;EOMONTH(AK$7,0))+SUMIFS('Saisie Depenses'!$H$5:$H$3004,'Saisie Depenses'!$J$5:$J$3004, $G24,'Saisie Depenses'!$E$5:$E$3004, "&gt;="&amp;EOMONTH(AK$7,-1)+1, 'Saisie Depenses'!$E$5:$E$3004, "&lt;="&amp;EOMONTH(AK$7,0))</f>
        <v>0</v>
      </c>
      <c r="AL24" s="151">
        <f>SUMIFS('Saisie Depenses'!$H$5:$H$3004,'Saisie Depenses'!$J$5:$J$3004,$F24, 'Saisie Depenses'!$E$5:$E$3004, "&gt;="&amp;EOMONTH(AL$7,-1)+1, 'Saisie Depenses'!$E$5:$E$3004, "&lt;="&amp;EOMONTH(AL$7,0))+SUMIFS('Saisie Depenses'!$H$5:$H$3004,'Saisie Depenses'!$J$5:$J$3004, $G24,'Saisie Depenses'!$E$5:$E$3004, "&gt;="&amp;EOMONTH(AL$7,-1)+1, 'Saisie Depenses'!$E$5:$E$3004, "&lt;="&amp;EOMONTH(AL$7,0))</f>
        <v>0</v>
      </c>
      <c r="AM24" s="151">
        <f>SUMIFS('Saisie Depenses'!$H$5:$H$3004,'Saisie Depenses'!$J$5:$J$3004,$F24, 'Saisie Depenses'!$E$5:$E$3004, "&gt;="&amp;EOMONTH(AM$7,-1)+1, 'Saisie Depenses'!$E$5:$E$3004, "&lt;="&amp;EOMONTH(AM$7,0))+SUMIFS('Saisie Depenses'!$H$5:$H$3004,'Saisie Depenses'!$J$5:$J$3004, $G24,'Saisie Depenses'!$E$5:$E$3004, "&gt;="&amp;EOMONTH(AM$7,-1)+1, 'Saisie Depenses'!$E$5:$E$3004, "&lt;="&amp;EOMONTH(AM$7,0))</f>
        <v>0</v>
      </c>
      <c r="AN24" s="151">
        <f>SUMIFS('Saisie Depenses'!$H$5:$H$3004,'Saisie Depenses'!$J$5:$J$3004,$F24, 'Saisie Depenses'!$E$5:$E$3004, "&gt;="&amp;EOMONTH(AN$7,-1)+1, 'Saisie Depenses'!$E$5:$E$3004, "&lt;="&amp;EOMONTH(AN$7,0))+SUMIFS('Saisie Depenses'!$H$5:$H$3004,'Saisie Depenses'!$J$5:$J$3004, $G24,'Saisie Depenses'!$E$5:$E$3004, "&gt;="&amp;EOMONTH(AN$7,-1)+1, 'Saisie Depenses'!$E$5:$E$3004, "&lt;="&amp;EOMONTH(AN$7,0))</f>
        <v>0</v>
      </c>
      <c r="AO24" s="151">
        <f>SUMIFS('Saisie Depenses'!$H$5:$H$3004,'Saisie Depenses'!$J$5:$J$3004,$F24, 'Saisie Depenses'!$E$5:$E$3004, "&gt;="&amp;EOMONTH(AO$7,-1)+1, 'Saisie Depenses'!$E$5:$E$3004, "&lt;="&amp;EOMONTH(AO$7,0))+SUMIFS('Saisie Depenses'!$H$5:$H$3004,'Saisie Depenses'!$J$5:$J$3004, $G24,'Saisie Depenses'!$E$5:$E$3004, "&gt;="&amp;EOMONTH(AO$7,-1)+1, 'Saisie Depenses'!$E$5:$E$3004, "&lt;="&amp;EOMONTH(AO$7,0))</f>
        <v>0</v>
      </c>
      <c r="AP24" s="151">
        <f>SUMIFS('Saisie Depenses'!$H$5:$H$3004,'Saisie Depenses'!$J$5:$J$3004,$F24, 'Saisie Depenses'!$E$5:$E$3004, "&gt;="&amp;EOMONTH(AP$7,-1)+1, 'Saisie Depenses'!$E$5:$E$3004, "&lt;="&amp;EOMONTH(AP$7,0))+SUMIFS('Saisie Depenses'!$H$5:$H$3004,'Saisie Depenses'!$J$5:$J$3004, $G24,'Saisie Depenses'!$E$5:$E$3004, "&gt;="&amp;EOMONTH(AP$7,-1)+1, 'Saisie Depenses'!$E$5:$E$3004, "&lt;="&amp;EOMONTH(AP$7,0))</f>
        <v>0</v>
      </c>
      <c r="AQ24" s="151">
        <f>SUMIFS('Saisie Depenses'!$H$5:$H$3004,'Saisie Depenses'!$J$5:$J$3004,$F24, 'Saisie Depenses'!$E$5:$E$3004, "&gt;="&amp;EOMONTH(AQ$7,-1)+1, 'Saisie Depenses'!$E$5:$E$3004, "&lt;="&amp;EOMONTH(AQ$7,0))+SUMIFS('Saisie Depenses'!$H$5:$H$3004,'Saisie Depenses'!$J$5:$J$3004, $G24,'Saisie Depenses'!$E$5:$E$3004, "&gt;="&amp;EOMONTH(AQ$7,-1)+1, 'Saisie Depenses'!$E$5:$E$3004, "&lt;="&amp;EOMONTH(AQ$7,0))</f>
        <v>0</v>
      </c>
      <c r="AR24" s="151">
        <f>SUMIFS('Saisie Depenses'!$H$5:$H$3004,'Saisie Depenses'!$J$5:$J$3004,$F24, 'Saisie Depenses'!$E$5:$E$3004, "&gt;="&amp;EOMONTH(AR$7,-1)+1, 'Saisie Depenses'!$E$5:$E$3004, "&lt;="&amp;EOMONTH(AR$7,0))+SUMIFS('Saisie Depenses'!$H$5:$H$3004,'Saisie Depenses'!$J$5:$J$3004, $G24,'Saisie Depenses'!$E$5:$E$3004, "&gt;="&amp;EOMONTH(AR$7,-1)+1, 'Saisie Depenses'!$E$5:$E$3004, "&lt;="&amp;EOMONTH(AR$7,0))</f>
        <v>0</v>
      </c>
      <c r="AS24" s="151">
        <f>SUMIFS('Saisie Depenses'!$H$5:$H$3004,'Saisie Depenses'!$J$5:$J$3004,$F24, 'Saisie Depenses'!$E$5:$E$3004, "&gt;="&amp;EOMONTH(AS$7,-1)+1, 'Saisie Depenses'!$E$5:$E$3004, "&lt;="&amp;EOMONTH(AS$7,0))+SUMIFS('Saisie Depenses'!$H$5:$H$3004,'Saisie Depenses'!$J$5:$J$3004, $G24,'Saisie Depenses'!$E$5:$E$3004, "&gt;="&amp;EOMONTH(AS$7,-1)+1, 'Saisie Depenses'!$E$5:$E$3004, "&lt;="&amp;EOMONTH(AS$7,0))</f>
        <v>0</v>
      </c>
      <c r="AT24" s="151">
        <f>SUMIFS('Saisie Depenses'!$H$5:$H$3004,'Saisie Depenses'!$J$5:$J$3004,$F24, 'Saisie Depenses'!$E$5:$E$3004, "&gt;="&amp;EOMONTH(AT$7,-1)+1, 'Saisie Depenses'!$E$5:$E$3004, "&lt;="&amp;EOMONTH(AT$7,0))+SUMIFS('Saisie Depenses'!$H$5:$H$3004,'Saisie Depenses'!$J$5:$J$3004, $G24,'Saisie Depenses'!$E$5:$E$3004, "&gt;="&amp;EOMONTH(AT$7,-1)+1, 'Saisie Depenses'!$E$5:$E$3004, "&lt;="&amp;EOMONTH(AT$7,0))</f>
        <v>0</v>
      </c>
      <c r="AU24" s="151">
        <f>SUMIFS('Saisie Depenses'!$H$5:$H$3004,'Saisie Depenses'!$J$5:$J$3004,$F24, 'Saisie Depenses'!$E$5:$E$3004, "&gt;="&amp;EOMONTH(AU$7,-1)+1, 'Saisie Depenses'!$E$5:$E$3004, "&lt;="&amp;EOMONTH(AU$7,0))+SUMIFS('Saisie Depenses'!$H$5:$H$3004,'Saisie Depenses'!$J$5:$J$3004, $G24,'Saisie Depenses'!$E$5:$E$3004, "&gt;="&amp;EOMONTH(AU$7,-1)+1, 'Saisie Depenses'!$E$5:$E$3004, "&lt;="&amp;EOMONTH(AU$7,0))</f>
        <v>0</v>
      </c>
      <c r="AV24" s="151">
        <f>SUMIFS('Saisie Depenses'!$H$5:$H$3004,'Saisie Depenses'!$J$5:$J$3004,$F24, 'Saisie Depenses'!$E$5:$E$3004, "&gt;="&amp;EOMONTH(AV$7,-1)+1, 'Saisie Depenses'!$E$5:$E$3004, "&lt;="&amp;EOMONTH(AV$7,0))+SUMIFS('Saisie Depenses'!$H$5:$H$3004,'Saisie Depenses'!$J$5:$J$3004, $G24,'Saisie Depenses'!$E$5:$E$3004, "&gt;="&amp;EOMONTH(AV$7,-1)+1, 'Saisie Depenses'!$E$5:$E$3004, "&lt;="&amp;EOMONTH(AV$7,0))</f>
        <v>0</v>
      </c>
      <c r="AW24" s="164">
        <f t="shared" si="34"/>
        <v>0</v>
      </c>
    </row>
    <row r="25" spans="3:49" ht="15.75" customHeight="1" x14ac:dyDescent="0.25">
      <c r="C25" s="150" t="str">
        <f t="shared" si="29"/>
        <v xml:space="preserve">Assurances </v>
      </c>
      <c r="D25" s="143"/>
      <c r="E25" s="143"/>
      <c r="F25" s="150" t="str">
        <f>Listes!B44</f>
        <v xml:space="preserve">Assurances </v>
      </c>
      <c r="G25" s="133" t="s">
        <v>348</v>
      </c>
      <c r="I25" s="151">
        <f>SUMIFS('Saisie Depenses'!$H$5:$H$3004,'Saisie Depenses'!$J$5:$J$3004,$F25, 'Saisie Depenses'!$E$5:$E$3004, "&gt;="&amp;EOMONTH(I$7,-1)+1, 'Saisie Depenses'!$E$5:$E$3004, "&lt;="&amp;EOMONTH(I$7,0))+SUMIFS('Saisie Depenses'!$H$5:$H$3004,'Saisie Depenses'!$J$5:$J$3004, $G25,'Saisie Depenses'!$E$5:$E$3004, "&gt;="&amp;EOMONTH(I$7,-1)+1, 'Saisie Depenses'!$E$5:$E$3004, "&lt;="&amp;EOMONTH(I$7,0))</f>
        <v>0</v>
      </c>
      <c r="J25" s="151">
        <f>SUMIFS('Saisie Depenses'!$H$5:$H$3004,'Saisie Depenses'!$J$5:$J$3004,$F25, 'Saisie Depenses'!$E$5:$E$3004, "&gt;="&amp;EOMONTH(J$7,-1)+1, 'Saisie Depenses'!$E$5:$E$3004, "&lt;="&amp;EOMONTH(J$7,0))+SUMIFS('Saisie Depenses'!$H$5:$H$3004,'Saisie Depenses'!$J$5:$J$3004, $G25,'Saisie Depenses'!$E$5:$E$3004, "&gt;="&amp;EOMONTH(J$7,-1)+1, 'Saisie Depenses'!$E$5:$E$3004, "&lt;="&amp;EOMONTH(J$7,0))</f>
        <v>0</v>
      </c>
      <c r="K25" s="151">
        <f>SUMIFS('Saisie Depenses'!$H$5:$H$3004,'Saisie Depenses'!$J$5:$J$3004,$F25, 'Saisie Depenses'!$E$5:$E$3004, "&gt;="&amp;EOMONTH(K$7,-1)+1, 'Saisie Depenses'!$E$5:$E$3004, "&lt;="&amp;EOMONTH(K$7,0))+SUMIFS('Saisie Depenses'!$H$5:$H$3004,'Saisie Depenses'!$J$5:$J$3004, $G25,'Saisie Depenses'!$E$5:$E$3004, "&gt;="&amp;EOMONTH(K$7,-1)+1, 'Saisie Depenses'!$E$5:$E$3004, "&lt;="&amp;EOMONTH(K$7,0))</f>
        <v>0</v>
      </c>
      <c r="L25" s="151">
        <f>SUMIFS('Saisie Depenses'!$H$5:$H$3004,'Saisie Depenses'!$J$5:$J$3004,$F25, 'Saisie Depenses'!$E$5:$E$3004, "&gt;="&amp;EOMONTH(L$7,-1)+1, 'Saisie Depenses'!$E$5:$E$3004, "&lt;="&amp;EOMONTH(L$7,0))+SUMIFS('Saisie Depenses'!$H$5:$H$3004,'Saisie Depenses'!$J$5:$J$3004, $G25,'Saisie Depenses'!$E$5:$E$3004, "&gt;="&amp;EOMONTH(L$7,-1)+1, 'Saisie Depenses'!$E$5:$E$3004, "&lt;="&amp;EOMONTH(L$7,0))</f>
        <v>0</v>
      </c>
      <c r="M25" s="151">
        <f>SUMIFS('Saisie Depenses'!$H$5:$H$3004,'Saisie Depenses'!$J$5:$J$3004,$F25, 'Saisie Depenses'!$E$5:$E$3004, "&gt;="&amp;EOMONTH(M$7,-1)+1, 'Saisie Depenses'!$E$5:$E$3004, "&lt;="&amp;EOMONTH(M$7,0))+SUMIFS('Saisie Depenses'!$H$5:$H$3004,'Saisie Depenses'!$J$5:$J$3004, $G25,'Saisie Depenses'!$E$5:$E$3004, "&gt;="&amp;EOMONTH(M$7,-1)+1, 'Saisie Depenses'!$E$5:$E$3004, "&lt;="&amp;EOMONTH(M$7,0))</f>
        <v>0</v>
      </c>
      <c r="N25" s="151">
        <f>SUMIFS('Saisie Depenses'!$H$5:$H$3004,'Saisie Depenses'!$J$5:$J$3004,$F25, 'Saisie Depenses'!$E$5:$E$3004, "&gt;="&amp;EOMONTH(N$7,-1)+1, 'Saisie Depenses'!$E$5:$E$3004, "&lt;="&amp;EOMONTH(N$7,0))+SUMIFS('Saisie Depenses'!$H$5:$H$3004,'Saisie Depenses'!$J$5:$J$3004, $G25,'Saisie Depenses'!$E$5:$E$3004, "&gt;="&amp;EOMONTH(N$7,-1)+1, 'Saisie Depenses'!$E$5:$E$3004, "&lt;="&amp;EOMONTH(N$7,0))</f>
        <v>0</v>
      </c>
      <c r="O25" s="151">
        <f>SUMIFS('Saisie Depenses'!$H$5:$H$3004,'Saisie Depenses'!$J$5:$J$3004,$F25, 'Saisie Depenses'!$E$5:$E$3004, "&gt;="&amp;EOMONTH(O$7,-1)+1, 'Saisie Depenses'!$E$5:$E$3004, "&lt;="&amp;EOMONTH(O$7,0))+SUMIFS('Saisie Depenses'!$H$5:$H$3004,'Saisie Depenses'!$J$5:$J$3004, $G25,'Saisie Depenses'!$E$5:$E$3004, "&gt;="&amp;EOMONTH(O$7,-1)+1, 'Saisie Depenses'!$E$5:$E$3004, "&lt;="&amp;EOMONTH(O$7,0))</f>
        <v>0</v>
      </c>
      <c r="P25" s="151">
        <f>SUMIFS('Saisie Depenses'!$H$5:$H$3004,'Saisie Depenses'!$J$5:$J$3004,$F25, 'Saisie Depenses'!$E$5:$E$3004, "&gt;="&amp;EOMONTH(P$7,-1)+1, 'Saisie Depenses'!$E$5:$E$3004, "&lt;="&amp;EOMONTH(P$7,0))+SUMIFS('Saisie Depenses'!$H$5:$H$3004,'Saisie Depenses'!$J$5:$J$3004, $G25,'Saisie Depenses'!$E$5:$E$3004, "&gt;="&amp;EOMONTH(P$7,-1)+1, 'Saisie Depenses'!$E$5:$E$3004, "&lt;="&amp;EOMONTH(P$7,0))</f>
        <v>0</v>
      </c>
      <c r="Q25" s="151">
        <f>SUMIFS('Saisie Depenses'!$H$5:$H$3004,'Saisie Depenses'!$J$5:$J$3004,$F25, 'Saisie Depenses'!$E$5:$E$3004, "&gt;="&amp;EOMONTH(Q$7,-1)+1, 'Saisie Depenses'!$E$5:$E$3004, "&lt;="&amp;EOMONTH(Q$7,0))+SUMIFS('Saisie Depenses'!$H$5:$H$3004,'Saisie Depenses'!$J$5:$J$3004, $G25,'Saisie Depenses'!$E$5:$E$3004, "&gt;="&amp;EOMONTH(Q$7,-1)+1, 'Saisie Depenses'!$E$5:$E$3004, "&lt;="&amp;EOMONTH(Q$7,0))</f>
        <v>0</v>
      </c>
      <c r="R25" s="151">
        <f>SUMIFS('Saisie Depenses'!$H$5:$H$3004,'Saisie Depenses'!$J$5:$J$3004,$F25, 'Saisie Depenses'!$E$5:$E$3004, "&gt;="&amp;EOMONTH(R$7,-1)+1, 'Saisie Depenses'!$E$5:$E$3004, "&lt;="&amp;EOMONTH(R$7,0))+SUMIFS('Saisie Depenses'!$H$5:$H$3004,'Saisie Depenses'!$J$5:$J$3004, $G25,'Saisie Depenses'!$E$5:$E$3004, "&gt;="&amp;EOMONTH(R$7,-1)+1, 'Saisie Depenses'!$E$5:$E$3004, "&lt;="&amp;EOMONTH(R$7,0))</f>
        <v>0</v>
      </c>
      <c r="S25" s="151">
        <f>SUMIFS('Saisie Depenses'!$H$5:$H$3004,'Saisie Depenses'!$J$5:$J$3004,$F25, 'Saisie Depenses'!$E$5:$E$3004, "&gt;="&amp;EOMONTH(S$7,-1)+1, 'Saisie Depenses'!$E$5:$E$3004, "&lt;="&amp;EOMONTH(S$7,0))+SUMIFS('Saisie Depenses'!$H$5:$H$3004,'Saisie Depenses'!$J$5:$J$3004, $G25,'Saisie Depenses'!$E$5:$E$3004, "&gt;="&amp;EOMONTH(S$7,-1)+1, 'Saisie Depenses'!$E$5:$E$3004, "&lt;="&amp;EOMONTH(S$7,0))</f>
        <v>0</v>
      </c>
      <c r="T25" s="151">
        <f>SUMIFS('Saisie Depenses'!$H$5:$H$3004,'Saisie Depenses'!$J$5:$J$3004,$F25, 'Saisie Depenses'!$E$5:$E$3004, "&gt;="&amp;EOMONTH(T$7,-1)+1, 'Saisie Depenses'!$E$5:$E$3004, "&lt;="&amp;EOMONTH(T$7,0))+SUMIFS('Saisie Depenses'!$H$5:$H$3004,'Saisie Depenses'!$J$5:$J$3004, $G25,'Saisie Depenses'!$E$5:$E$3004, "&gt;="&amp;EOMONTH(T$7,-1)+1, 'Saisie Depenses'!$E$5:$E$3004, "&lt;="&amp;EOMONTH(T$7,0))</f>
        <v>0</v>
      </c>
      <c r="U25" s="164">
        <f t="shared" si="35"/>
        <v>0</v>
      </c>
      <c r="W25" s="151">
        <f>SUMIFS('Saisie Depenses'!$H$5:$H$3004,'Saisie Depenses'!$J$5:$J$3004,$F25, 'Saisie Depenses'!$E$5:$E$3004, "&gt;="&amp;EOMONTH(W$7,-1)+1, 'Saisie Depenses'!$E$5:$E$3004, "&lt;="&amp;EOMONTH(W$7,0))+SUMIFS('Saisie Depenses'!$H$5:$H$3004,'Saisie Depenses'!$J$5:$J$3004, $G25,'Saisie Depenses'!$E$5:$E$3004, "&gt;="&amp;EOMONTH(W$7,-1)+1, 'Saisie Depenses'!$E$5:$E$3004, "&lt;="&amp;EOMONTH(W$7,0))</f>
        <v>0</v>
      </c>
      <c r="X25" s="151">
        <f>SUMIFS('Saisie Depenses'!$H$5:$H$3004,'Saisie Depenses'!$J$5:$J$3004,$F25, 'Saisie Depenses'!$E$5:$E$3004, "&gt;="&amp;EOMONTH(X$7,-1)+1, 'Saisie Depenses'!$E$5:$E$3004, "&lt;="&amp;EOMONTH(X$7,0))+SUMIFS('Saisie Depenses'!$H$5:$H$3004,'Saisie Depenses'!$J$5:$J$3004, $G25,'Saisie Depenses'!$E$5:$E$3004, "&gt;="&amp;EOMONTH(X$7,-1)+1, 'Saisie Depenses'!$E$5:$E$3004, "&lt;="&amp;EOMONTH(X$7,0))</f>
        <v>0</v>
      </c>
      <c r="Y25" s="151">
        <f>SUMIFS('Saisie Depenses'!$H$5:$H$3004,'Saisie Depenses'!$J$5:$J$3004,$F25, 'Saisie Depenses'!$E$5:$E$3004, "&gt;="&amp;EOMONTH(Y$7,-1)+1, 'Saisie Depenses'!$E$5:$E$3004, "&lt;="&amp;EOMONTH(Y$7,0))+SUMIFS('Saisie Depenses'!$H$5:$H$3004,'Saisie Depenses'!$J$5:$J$3004, $G25,'Saisie Depenses'!$E$5:$E$3004, "&gt;="&amp;EOMONTH(Y$7,-1)+1, 'Saisie Depenses'!$E$5:$E$3004, "&lt;="&amp;EOMONTH(Y$7,0))</f>
        <v>0</v>
      </c>
      <c r="Z25" s="151">
        <f>SUMIFS('Saisie Depenses'!$H$5:$H$3004,'Saisie Depenses'!$J$5:$J$3004,$F25, 'Saisie Depenses'!$E$5:$E$3004, "&gt;="&amp;EOMONTH(Z$7,-1)+1, 'Saisie Depenses'!$E$5:$E$3004, "&lt;="&amp;EOMONTH(Z$7,0))+SUMIFS('Saisie Depenses'!$H$5:$H$3004,'Saisie Depenses'!$J$5:$J$3004, $G25,'Saisie Depenses'!$E$5:$E$3004, "&gt;="&amp;EOMONTH(Z$7,-1)+1, 'Saisie Depenses'!$E$5:$E$3004, "&lt;="&amp;EOMONTH(Z$7,0))</f>
        <v>0</v>
      </c>
      <c r="AA25" s="151">
        <f>SUMIFS('Saisie Depenses'!$H$5:$H$3004,'Saisie Depenses'!$J$5:$J$3004,$F25, 'Saisie Depenses'!$E$5:$E$3004, "&gt;="&amp;EOMONTH(AA$7,-1)+1, 'Saisie Depenses'!$E$5:$E$3004, "&lt;="&amp;EOMONTH(AA$7,0))+SUMIFS('Saisie Depenses'!$H$5:$H$3004,'Saisie Depenses'!$J$5:$J$3004, $G25,'Saisie Depenses'!$E$5:$E$3004, "&gt;="&amp;EOMONTH(AA$7,-1)+1, 'Saisie Depenses'!$E$5:$E$3004, "&lt;="&amp;EOMONTH(AA$7,0))</f>
        <v>0</v>
      </c>
      <c r="AB25" s="151">
        <f>SUMIFS('Saisie Depenses'!$H$5:$H$3004,'Saisie Depenses'!$J$5:$J$3004,$F25, 'Saisie Depenses'!$E$5:$E$3004, "&gt;="&amp;EOMONTH(AB$7,-1)+1, 'Saisie Depenses'!$E$5:$E$3004, "&lt;="&amp;EOMONTH(AB$7,0))+SUMIFS('Saisie Depenses'!$H$5:$H$3004,'Saisie Depenses'!$J$5:$J$3004, $G25,'Saisie Depenses'!$E$5:$E$3004, "&gt;="&amp;EOMONTH(AB$7,-1)+1, 'Saisie Depenses'!$E$5:$E$3004, "&lt;="&amp;EOMONTH(AB$7,0))</f>
        <v>0</v>
      </c>
      <c r="AC25" s="151">
        <f>SUMIFS('Saisie Depenses'!$H$5:$H$3004,'Saisie Depenses'!$J$5:$J$3004,$F25, 'Saisie Depenses'!$E$5:$E$3004, "&gt;="&amp;EOMONTH(AC$7,-1)+1, 'Saisie Depenses'!$E$5:$E$3004, "&lt;="&amp;EOMONTH(AC$7,0))+SUMIFS('Saisie Depenses'!$H$5:$H$3004,'Saisie Depenses'!$J$5:$J$3004, $G25,'Saisie Depenses'!$E$5:$E$3004, "&gt;="&amp;EOMONTH(AC$7,-1)+1, 'Saisie Depenses'!$E$5:$E$3004, "&lt;="&amp;EOMONTH(AC$7,0))</f>
        <v>0</v>
      </c>
      <c r="AD25" s="151">
        <f>SUMIFS('Saisie Depenses'!$H$5:$H$3004,'Saisie Depenses'!$J$5:$J$3004,$F25, 'Saisie Depenses'!$E$5:$E$3004, "&gt;="&amp;EOMONTH(AD$7,-1)+1, 'Saisie Depenses'!$E$5:$E$3004, "&lt;="&amp;EOMONTH(AD$7,0))+SUMIFS('Saisie Depenses'!$H$5:$H$3004,'Saisie Depenses'!$J$5:$J$3004, $G25,'Saisie Depenses'!$E$5:$E$3004, "&gt;="&amp;EOMONTH(AD$7,-1)+1, 'Saisie Depenses'!$E$5:$E$3004, "&lt;="&amp;EOMONTH(AD$7,0))</f>
        <v>0</v>
      </c>
      <c r="AE25" s="151">
        <f>SUMIFS('Saisie Depenses'!$H$5:$H$3004,'Saisie Depenses'!$J$5:$J$3004,$F25, 'Saisie Depenses'!$E$5:$E$3004, "&gt;="&amp;EOMONTH(AE$7,-1)+1, 'Saisie Depenses'!$E$5:$E$3004, "&lt;="&amp;EOMONTH(AE$7,0))+SUMIFS('Saisie Depenses'!$H$5:$H$3004,'Saisie Depenses'!$J$5:$J$3004, $G25,'Saisie Depenses'!$E$5:$E$3004, "&gt;="&amp;EOMONTH(AE$7,-1)+1, 'Saisie Depenses'!$E$5:$E$3004, "&lt;="&amp;EOMONTH(AE$7,0))</f>
        <v>0</v>
      </c>
      <c r="AF25" s="151">
        <f>SUMIFS('Saisie Depenses'!$H$5:$H$3004,'Saisie Depenses'!$J$5:$J$3004,$F25, 'Saisie Depenses'!$E$5:$E$3004, "&gt;="&amp;EOMONTH(AF$7,-1)+1, 'Saisie Depenses'!$E$5:$E$3004, "&lt;="&amp;EOMONTH(AF$7,0))+SUMIFS('Saisie Depenses'!$H$5:$H$3004,'Saisie Depenses'!$J$5:$J$3004, $G25,'Saisie Depenses'!$E$5:$E$3004, "&gt;="&amp;EOMONTH(AF$7,-1)+1, 'Saisie Depenses'!$E$5:$E$3004, "&lt;="&amp;EOMONTH(AF$7,0))</f>
        <v>0</v>
      </c>
      <c r="AG25" s="151">
        <f>SUMIFS('Saisie Depenses'!$H$5:$H$3004,'Saisie Depenses'!$J$5:$J$3004,$F25, 'Saisie Depenses'!$E$5:$E$3004, "&gt;="&amp;EOMONTH(AG$7,-1)+1, 'Saisie Depenses'!$E$5:$E$3004, "&lt;="&amp;EOMONTH(AG$7,0))+SUMIFS('Saisie Depenses'!$H$5:$H$3004,'Saisie Depenses'!$J$5:$J$3004, $G25,'Saisie Depenses'!$E$5:$E$3004, "&gt;="&amp;EOMONTH(AG$7,-1)+1, 'Saisie Depenses'!$E$5:$E$3004, "&lt;="&amp;EOMONTH(AG$7,0))</f>
        <v>0</v>
      </c>
      <c r="AH25" s="151">
        <f>SUMIFS('Saisie Depenses'!$H$5:$H$3004,'Saisie Depenses'!$J$5:$J$3004,$F25, 'Saisie Depenses'!$E$5:$E$3004, "&gt;="&amp;EOMONTH(AH$7,-1)+1, 'Saisie Depenses'!$E$5:$E$3004, "&lt;="&amp;EOMONTH(AH$7,0))+SUMIFS('Saisie Depenses'!$H$5:$H$3004,'Saisie Depenses'!$J$5:$J$3004, $G25,'Saisie Depenses'!$E$5:$E$3004, "&gt;="&amp;EOMONTH(AH$7,-1)+1, 'Saisie Depenses'!$E$5:$E$3004, "&lt;="&amp;EOMONTH(AH$7,0))</f>
        <v>0</v>
      </c>
      <c r="AI25" s="164">
        <f t="shared" si="33"/>
        <v>0</v>
      </c>
      <c r="AJ25" s="142"/>
      <c r="AK25" s="151">
        <f>SUMIFS('Saisie Depenses'!$H$5:$H$3004,'Saisie Depenses'!$J$5:$J$3004,$F25, 'Saisie Depenses'!$E$5:$E$3004, "&gt;="&amp;EOMONTH(AK$7,-1)+1, 'Saisie Depenses'!$E$5:$E$3004, "&lt;="&amp;EOMONTH(AK$7,0))+SUMIFS('Saisie Depenses'!$H$5:$H$3004,'Saisie Depenses'!$J$5:$J$3004, $G25,'Saisie Depenses'!$E$5:$E$3004, "&gt;="&amp;EOMONTH(AK$7,-1)+1, 'Saisie Depenses'!$E$5:$E$3004, "&lt;="&amp;EOMONTH(AK$7,0))</f>
        <v>0</v>
      </c>
      <c r="AL25" s="151">
        <f>SUMIFS('Saisie Depenses'!$H$5:$H$3004,'Saisie Depenses'!$J$5:$J$3004,$F25, 'Saisie Depenses'!$E$5:$E$3004, "&gt;="&amp;EOMONTH(AL$7,-1)+1, 'Saisie Depenses'!$E$5:$E$3004, "&lt;="&amp;EOMONTH(AL$7,0))+SUMIFS('Saisie Depenses'!$H$5:$H$3004,'Saisie Depenses'!$J$5:$J$3004, $G25,'Saisie Depenses'!$E$5:$E$3004, "&gt;="&amp;EOMONTH(AL$7,-1)+1, 'Saisie Depenses'!$E$5:$E$3004, "&lt;="&amp;EOMONTH(AL$7,0))</f>
        <v>0</v>
      </c>
      <c r="AM25" s="151">
        <f>SUMIFS('Saisie Depenses'!$H$5:$H$3004,'Saisie Depenses'!$J$5:$J$3004,$F25, 'Saisie Depenses'!$E$5:$E$3004, "&gt;="&amp;EOMONTH(AM$7,-1)+1, 'Saisie Depenses'!$E$5:$E$3004, "&lt;="&amp;EOMONTH(AM$7,0))+SUMIFS('Saisie Depenses'!$H$5:$H$3004,'Saisie Depenses'!$J$5:$J$3004, $G25,'Saisie Depenses'!$E$5:$E$3004, "&gt;="&amp;EOMONTH(AM$7,-1)+1, 'Saisie Depenses'!$E$5:$E$3004, "&lt;="&amp;EOMONTH(AM$7,0))</f>
        <v>0</v>
      </c>
      <c r="AN25" s="151">
        <f>SUMIFS('Saisie Depenses'!$H$5:$H$3004,'Saisie Depenses'!$J$5:$J$3004,$F25, 'Saisie Depenses'!$E$5:$E$3004, "&gt;="&amp;EOMONTH(AN$7,-1)+1, 'Saisie Depenses'!$E$5:$E$3004, "&lt;="&amp;EOMONTH(AN$7,0))+SUMIFS('Saisie Depenses'!$H$5:$H$3004,'Saisie Depenses'!$J$5:$J$3004, $G25,'Saisie Depenses'!$E$5:$E$3004, "&gt;="&amp;EOMONTH(AN$7,-1)+1, 'Saisie Depenses'!$E$5:$E$3004, "&lt;="&amp;EOMONTH(AN$7,0))</f>
        <v>0</v>
      </c>
      <c r="AO25" s="151">
        <f>SUMIFS('Saisie Depenses'!$H$5:$H$3004,'Saisie Depenses'!$J$5:$J$3004,$F25, 'Saisie Depenses'!$E$5:$E$3004, "&gt;="&amp;EOMONTH(AO$7,-1)+1, 'Saisie Depenses'!$E$5:$E$3004, "&lt;="&amp;EOMONTH(AO$7,0))+SUMIFS('Saisie Depenses'!$H$5:$H$3004,'Saisie Depenses'!$J$5:$J$3004, $G25,'Saisie Depenses'!$E$5:$E$3004, "&gt;="&amp;EOMONTH(AO$7,-1)+1, 'Saisie Depenses'!$E$5:$E$3004, "&lt;="&amp;EOMONTH(AO$7,0))</f>
        <v>0</v>
      </c>
      <c r="AP25" s="151">
        <f>SUMIFS('Saisie Depenses'!$H$5:$H$3004,'Saisie Depenses'!$J$5:$J$3004,$F25, 'Saisie Depenses'!$E$5:$E$3004, "&gt;="&amp;EOMONTH(AP$7,-1)+1, 'Saisie Depenses'!$E$5:$E$3004, "&lt;="&amp;EOMONTH(AP$7,0))+SUMIFS('Saisie Depenses'!$H$5:$H$3004,'Saisie Depenses'!$J$5:$J$3004, $G25,'Saisie Depenses'!$E$5:$E$3004, "&gt;="&amp;EOMONTH(AP$7,-1)+1, 'Saisie Depenses'!$E$5:$E$3004, "&lt;="&amp;EOMONTH(AP$7,0))</f>
        <v>0</v>
      </c>
      <c r="AQ25" s="151">
        <f>SUMIFS('Saisie Depenses'!$H$5:$H$3004,'Saisie Depenses'!$J$5:$J$3004,$F25, 'Saisie Depenses'!$E$5:$E$3004, "&gt;="&amp;EOMONTH(AQ$7,-1)+1, 'Saisie Depenses'!$E$5:$E$3004, "&lt;="&amp;EOMONTH(AQ$7,0))+SUMIFS('Saisie Depenses'!$H$5:$H$3004,'Saisie Depenses'!$J$5:$J$3004, $G25,'Saisie Depenses'!$E$5:$E$3004, "&gt;="&amp;EOMONTH(AQ$7,-1)+1, 'Saisie Depenses'!$E$5:$E$3004, "&lt;="&amp;EOMONTH(AQ$7,0))</f>
        <v>0</v>
      </c>
      <c r="AR25" s="151">
        <f>SUMIFS('Saisie Depenses'!$H$5:$H$3004,'Saisie Depenses'!$J$5:$J$3004,$F25, 'Saisie Depenses'!$E$5:$E$3004, "&gt;="&amp;EOMONTH(AR$7,-1)+1, 'Saisie Depenses'!$E$5:$E$3004, "&lt;="&amp;EOMONTH(AR$7,0))+SUMIFS('Saisie Depenses'!$H$5:$H$3004,'Saisie Depenses'!$J$5:$J$3004, $G25,'Saisie Depenses'!$E$5:$E$3004, "&gt;="&amp;EOMONTH(AR$7,-1)+1, 'Saisie Depenses'!$E$5:$E$3004, "&lt;="&amp;EOMONTH(AR$7,0))</f>
        <v>0</v>
      </c>
      <c r="AS25" s="151">
        <f>SUMIFS('Saisie Depenses'!$H$5:$H$3004,'Saisie Depenses'!$J$5:$J$3004,$F25, 'Saisie Depenses'!$E$5:$E$3004, "&gt;="&amp;EOMONTH(AS$7,-1)+1, 'Saisie Depenses'!$E$5:$E$3004, "&lt;="&amp;EOMONTH(AS$7,0))+SUMIFS('Saisie Depenses'!$H$5:$H$3004,'Saisie Depenses'!$J$5:$J$3004, $G25,'Saisie Depenses'!$E$5:$E$3004, "&gt;="&amp;EOMONTH(AS$7,-1)+1, 'Saisie Depenses'!$E$5:$E$3004, "&lt;="&amp;EOMONTH(AS$7,0))</f>
        <v>0</v>
      </c>
      <c r="AT25" s="151">
        <f>SUMIFS('Saisie Depenses'!$H$5:$H$3004,'Saisie Depenses'!$J$5:$J$3004,$F25, 'Saisie Depenses'!$E$5:$E$3004, "&gt;="&amp;EOMONTH(AT$7,-1)+1, 'Saisie Depenses'!$E$5:$E$3004, "&lt;="&amp;EOMONTH(AT$7,0))+SUMIFS('Saisie Depenses'!$H$5:$H$3004,'Saisie Depenses'!$J$5:$J$3004, $G25,'Saisie Depenses'!$E$5:$E$3004, "&gt;="&amp;EOMONTH(AT$7,-1)+1, 'Saisie Depenses'!$E$5:$E$3004, "&lt;="&amp;EOMONTH(AT$7,0))</f>
        <v>0</v>
      </c>
      <c r="AU25" s="151">
        <f>SUMIFS('Saisie Depenses'!$H$5:$H$3004,'Saisie Depenses'!$J$5:$J$3004,$F25, 'Saisie Depenses'!$E$5:$E$3004, "&gt;="&amp;EOMONTH(AU$7,-1)+1, 'Saisie Depenses'!$E$5:$E$3004, "&lt;="&amp;EOMONTH(AU$7,0))+SUMIFS('Saisie Depenses'!$H$5:$H$3004,'Saisie Depenses'!$J$5:$J$3004, $G25,'Saisie Depenses'!$E$5:$E$3004, "&gt;="&amp;EOMONTH(AU$7,-1)+1, 'Saisie Depenses'!$E$5:$E$3004, "&lt;="&amp;EOMONTH(AU$7,0))</f>
        <v>0</v>
      </c>
      <c r="AV25" s="151">
        <f>SUMIFS('Saisie Depenses'!$H$5:$H$3004,'Saisie Depenses'!$J$5:$J$3004,$F25, 'Saisie Depenses'!$E$5:$E$3004, "&gt;="&amp;EOMONTH(AV$7,-1)+1, 'Saisie Depenses'!$E$5:$E$3004, "&lt;="&amp;EOMONTH(AV$7,0))+SUMIFS('Saisie Depenses'!$H$5:$H$3004,'Saisie Depenses'!$J$5:$J$3004, $G25,'Saisie Depenses'!$E$5:$E$3004, "&gt;="&amp;EOMONTH(AV$7,-1)+1, 'Saisie Depenses'!$E$5:$E$3004, "&lt;="&amp;EOMONTH(AV$7,0))</f>
        <v>0</v>
      </c>
      <c r="AW25" s="164">
        <f t="shared" si="34"/>
        <v>0</v>
      </c>
    </row>
    <row r="26" spans="3:49" ht="15.75" customHeight="1" x14ac:dyDescent="0.25">
      <c r="C26" s="150" t="str">
        <f t="shared" si="29"/>
        <v>Taxes Foncières</v>
      </c>
      <c r="D26" s="143"/>
      <c r="E26" s="143"/>
      <c r="F26" s="150" t="str">
        <f>Listes!B59</f>
        <v>Taxes Foncières</v>
      </c>
      <c r="G26" s="133" t="s">
        <v>348</v>
      </c>
      <c r="I26" s="151">
        <f>SUMIFS('Saisie Depenses'!$H$5:$H$3004,'Saisie Depenses'!$J$5:$J$3004,$F26, 'Saisie Depenses'!$E$5:$E$3004, "&gt;="&amp;EOMONTH(I$7,-1)+1, 'Saisie Depenses'!$E$5:$E$3004, "&lt;="&amp;EOMONTH(I$7,0))+SUMIFS('Saisie Depenses'!$H$5:$H$3004,'Saisie Depenses'!$J$5:$J$3004, $G26,'Saisie Depenses'!$E$5:$E$3004, "&gt;="&amp;EOMONTH(I$7,-1)+1, 'Saisie Depenses'!$E$5:$E$3004, "&lt;="&amp;EOMONTH(I$7,0))</f>
        <v>0</v>
      </c>
      <c r="J26" s="151">
        <f>SUMIFS('Saisie Depenses'!$H$5:$H$3004,'Saisie Depenses'!$J$5:$J$3004,$F26, 'Saisie Depenses'!$E$5:$E$3004, "&gt;="&amp;EOMONTH(J$7,-1)+1, 'Saisie Depenses'!$E$5:$E$3004, "&lt;="&amp;EOMONTH(J$7,0))+SUMIFS('Saisie Depenses'!$H$5:$H$3004,'Saisie Depenses'!$J$5:$J$3004, $G26,'Saisie Depenses'!$E$5:$E$3004, "&gt;="&amp;EOMONTH(J$7,-1)+1, 'Saisie Depenses'!$E$5:$E$3004, "&lt;="&amp;EOMONTH(J$7,0))</f>
        <v>0</v>
      </c>
      <c r="K26" s="151">
        <f>SUMIFS('Saisie Depenses'!$H$5:$H$3004,'Saisie Depenses'!$J$5:$J$3004,$F26, 'Saisie Depenses'!$E$5:$E$3004, "&gt;="&amp;EOMONTH(K$7,-1)+1, 'Saisie Depenses'!$E$5:$E$3004, "&lt;="&amp;EOMONTH(K$7,0))+SUMIFS('Saisie Depenses'!$H$5:$H$3004,'Saisie Depenses'!$J$5:$J$3004, $G26,'Saisie Depenses'!$E$5:$E$3004, "&gt;="&amp;EOMONTH(K$7,-1)+1, 'Saisie Depenses'!$E$5:$E$3004, "&lt;="&amp;EOMONTH(K$7,0))</f>
        <v>0</v>
      </c>
      <c r="L26" s="151">
        <f>SUMIFS('Saisie Depenses'!$H$5:$H$3004,'Saisie Depenses'!$J$5:$J$3004,$F26, 'Saisie Depenses'!$E$5:$E$3004, "&gt;="&amp;EOMONTH(L$7,-1)+1, 'Saisie Depenses'!$E$5:$E$3004, "&lt;="&amp;EOMONTH(L$7,0))+SUMIFS('Saisie Depenses'!$H$5:$H$3004,'Saisie Depenses'!$J$5:$J$3004, $G26,'Saisie Depenses'!$E$5:$E$3004, "&gt;="&amp;EOMONTH(L$7,-1)+1, 'Saisie Depenses'!$E$5:$E$3004, "&lt;="&amp;EOMONTH(L$7,0))</f>
        <v>0</v>
      </c>
      <c r="M26" s="151">
        <f>SUMIFS('Saisie Depenses'!$H$5:$H$3004,'Saisie Depenses'!$J$5:$J$3004,$F26, 'Saisie Depenses'!$E$5:$E$3004, "&gt;="&amp;EOMONTH(M$7,-1)+1, 'Saisie Depenses'!$E$5:$E$3004, "&lt;="&amp;EOMONTH(M$7,0))+SUMIFS('Saisie Depenses'!$H$5:$H$3004,'Saisie Depenses'!$J$5:$J$3004, $G26,'Saisie Depenses'!$E$5:$E$3004, "&gt;="&amp;EOMONTH(M$7,-1)+1, 'Saisie Depenses'!$E$5:$E$3004, "&lt;="&amp;EOMONTH(M$7,0))</f>
        <v>0</v>
      </c>
      <c r="N26" s="151">
        <f>SUMIFS('Saisie Depenses'!$H$5:$H$3004,'Saisie Depenses'!$J$5:$J$3004,$F26, 'Saisie Depenses'!$E$5:$E$3004, "&gt;="&amp;EOMONTH(N$7,-1)+1, 'Saisie Depenses'!$E$5:$E$3004, "&lt;="&amp;EOMONTH(N$7,0))+SUMIFS('Saisie Depenses'!$H$5:$H$3004,'Saisie Depenses'!$J$5:$J$3004, $G26,'Saisie Depenses'!$E$5:$E$3004, "&gt;="&amp;EOMONTH(N$7,-1)+1, 'Saisie Depenses'!$E$5:$E$3004, "&lt;="&amp;EOMONTH(N$7,0))</f>
        <v>0</v>
      </c>
      <c r="O26" s="151">
        <f>SUMIFS('Saisie Depenses'!$H$5:$H$3004,'Saisie Depenses'!$J$5:$J$3004,$F26, 'Saisie Depenses'!$E$5:$E$3004, "&gt;="&amp;EOMONTH(O$7,-1)+1, 'Saisie Depenses'!$E$5:$E$3004, "&lt;="&amp;EOMONTH(O$7,0))+SUMIFS('Saisie Depenses'!$H$5:$H$3004,'Saisie Depenses'!$J$5:$J$3004, $G26,'Saisie Depenses'!$E$5:$E$3004, "&gt;="&amp;EOMONTH(O$7,-1)+1, 'Saisie Depenses'!$E$5:$E$3004, "&lt;="&amp;EOMONTH(O$7,0))</f>
        <v>0</v>
      </c>
      <c r="P26" s="151">
        <f>SUMIFS('Saisie Depenses'!$H$5:$H$3004,'Saisie Depenses'!$J$5:$J$3004,$F26, 'Saisie Depenses'!$E$5:$E$3004, "&gt;="&amp;EOMONTH(P$7,-1)+1, 'Saisie Depenses'!$E$5:$E$3004, "&lt;="&amp;EOMONTH(P$7,0))+SUMIFS('Saisie Depenses'!$H$5:$H$3004,'Saisie Depenses'!$J$5:$J$3004, $G26,'Saisie Depenses'!$E$5:$E$3004, "&gt;="&amp;EOMONTH(P$7,-1)+1, 'Saisie Depenses'!$E$5:$E$3004, "&lt;="&amp;EOMONTH(P$7,0))</f>
        <v>0</v>
      </c>
      <c r="Q26" s="151">
        <f>SUMIFS('Saisie Depenses'!$H$5:$H$3004,'Saisie Depenses'!$J$5:$J$3004,$F26, 'Saisie Depenses'!$E$5:$E$3004, "&gt;="&amp;EOMONTH(Q$7,-1)+1, 'Saisie Depenses'!$E$5:$E$3004, "&lt;="&amp;EOMONTH(Q$7,0))+SUMIFS('Saisie Depenses'!$H$5:$H$3004,'Saisie Depenses'!$J$5:$J$3004, $G26,'Saisie Depenses'!$E$5:$E$3004, "&gt;="&amp;EOMONTH(Q$7,-1)+1, 'Saisie Depenses'!$E$5:$E$3004, "&lt;="&amp;EOMONTH(Q$7,0))</f>
        <v>0</v>
      </c>
      <c r="R26" s="151">
        <f>SUMIFS('Saisie Depenses'!$H$5:$H$3004,'Saisie Depenses'!$J$5:$J$3004,$F26, 'Saisie Depenses'!$E$5:$E$3004, "&gt;="&amp;EOMONTH(R$7,-1)+1, 'Saisie Depenses'!$E$5:$E$3004, "&lt;="&amp;EOMONTH(R$7,0))+SUMIFS('Saisie Depenses'!$H$5:$H$3004,'Saisie Depenses'!$J$5:$J$3004, $G26,'Saisie Depenses'!$E$5:$E$3004, "&gt;="&amp;EOMONTH(R$7,-1)+1, 'Saisie Depenses'!$E$5:$E$3004, "&lt;="&amp;EOMONTH(R$7,0))</f>
        <v>0</v>
      </c>
      <c r="S26" s="151">
        <f>SUMIFS('Saisie Depenses'!$H$5:$H$3004,'Saisie Depenses'!$J$5:$J$3004,$F26, 'Saisie Depenses'!$E$5:$E$3004, "&gt;="&amp;EOMONTH(S$7,-1)+1, 'Saisie Depenses'!$E$5:$E$3004, "&lt;="&amp;EOMONTH(S$7,0))+SUMIFS('Saisie Depenses'!$H$5:$H$3004,'Saisie Depenses'!$J$5:$J$3004, $G26,'Saisie Depenses'!$E$5:$E$3004, "&gt;="&amp;EOMONTH(S$7,-1)+1, 'Saisie Depenses'!$E$5:$E$3004, "&lt;="&amp;EOMONTH(S$7,0))</f>
        <v>0</v>
      </c>
      <c r="T26" s="151">
        <f>SUMIFS('Saisie Depenses'!$H$5:$H$3004,'Saisie Depenses'!$J$5:$J$3004,$F26, 'Saisie Depenses'!$E$5:$E$3004, "&gt;="&amp;EOMONTH(T$7,-1)+1, 'Saisie Depenses'!$E$5:$E$3004, "&lt;="&amp;EOMONTH(T$7,0))+SUMIFS('Saisie Depenses'!$H$5:$H$3004,'Saisie Depenses'!$J$5:$J$3004, $G26,'Saisie Depenses'!$E$5:$E$3004, "&gt;="&amp;EOMONTH(T$7,-1)+1, 'Saisie Depenses'!$E$5:$E$3004, "&lt;="&amp;EOMONTH(T$7,0))</f>
        <v>0</v>
      </c>
      <c r="U26" s="164">
        <f t="shared" si="35"/>
        <v>0</v>
      </c>
      <c r="W26" s="151">
        <f>SUMIFS('Saisie Depenses'!$H$5:$H$3004,'Saisie Depenses'!$J$5:$J$3004,$F26, 'Saisie Depenses'!$E$5:$E$3004, "&gt;="&amp;EOMONTH(W$7,-1)+1, 'Saisie Depenses'!$E$5:$E$3004, "&lt;="&amp;EOMONTH(W$7,0))+SUMIFS('Saisie Depenses'!$H$5:$H$3004,'Saisie Depenses'!$J$5:$J$3004, $G26,'Saisie Depenses'!$E$5:$E$3004, "&gt;="&amp;EOMONTH(W$7,-1)+1, 'Saisie Depenses'!$E$5:$E$3004, "&lt;="&amp;EOMONTH(W$7,0))</f>
        <v>0</v>
      </c>
      <c r="X26" s="151">
        <f>SUMIFS('Saisie Depenses'!$H$5:$H$3004,'Saisie Depenses'!$J$5:$J$3004,$F26, 'Saisie Depenses'!$E$5:$E$3004, "&gt;="&amp;EOMONTH(X$7,-1)+1, 'Saisie Depenses'!$E$5:$E$3004, "&lt;="&amp;EOMONTH(X$7,0))+SUMIFS('Saisie Depenses'!$H$5:$H$3004,'Saisie Depenses'!$J$5:$J$3004, $G26,'Saisie Depenses'!$E$5:$E$3004, "&gt;="&amp;EOMONTH(X$7,-1)+1, 'Saisie Depenses'!$E$5:$E$3004, "&lt;="&amp;EOMONTH(X$7,0))</f>
        <v>0</v>
      </c>
      <c r="Y26" s="151">
        <f>SUMIFS('Saisie Depenses'!$H$5:$H$3004,'Saisie Depenses'!$J$5:$J$3004,$F26, 'Saisie Depenses'!$E$5:$E$3004, "&gt;="&amp;EOMONTH(Y$7,-1)+1, 'Saisie Depenses'!$E$5:$E$3004, "&lt;="&amp;EOMONTH(Y$7,0))+SUMIFS('Saisie Depenses'!$H$5:$H$3004,'Saisie Depenses'!$J$5:$J$3004, $G26,'Saisie Depenses'!$E$5:$E$3004, "&gt;="&amp;EOMONTH(Y$7,-1)+1, 'Saisie Depenses'!$E$5:$E$3004, "&lt;="&amp;EOMONTH(Y$7,0))</f>
        <v>0</v>
      </c>
      <c r="Z26" s="151">
        <f>SUMIFS('Saisie Depenses'!$H$5:$H$3004,'Saisie Depenses'!$J$5:$J$3004,$F26, 'Saisie Depenses'!$E$5:$E$3004, "&gt;="&amp;EOMONTH(Z$7,-1)+1, 'Saisie Depenses'!$E$5:$E$3004, "&lt;="&amp;EOMONTH(Z$7,0))+SUMIFS('Saisie Depenses'!$H$5:$H$3004,'Saisie Depenses'!$J$5:$J$3004, $G26,'Saisie Depenses'!$E$5:$E$3004, "&gt;="&amp;EOMONTH(Z$7,-1)+1, 'Saisie Depenses'!$E$5:$E$3004, "&lt;="&amp;EOMONTH(Z$7,0))</f>
        <v>0</v>
      </c>
      <c r="AA26" s="151">
        <f>SUMIFS('Saisie Depenses'!$H$5:$H$3004,'Saisie Depenses'!$J$5:$J$3004,$F26, 'Saisie Depenses'!$E$5:$E$3004, "&gt;="&amp;EOMONTH(AA$7,-1)+1, 'Saisie Depenses'!$E$5:$E$3004, "&lt;="&amp;EOMONTH(AA$7,0))+SUMIFS('Saisie Depenses'!$H$5:$H$3004,'Saisie Depenses'!$J$5:$J$3004, $G26,'Saisie Depenses'!$E$5:$E$3004, "&gt;="&amp;EOMONTH(AA$7,-1)+1, 'Saisie Depenses'!$E$5:$E$3004, "&lt;="&amp;EOMONTH(AA$7,0))</f>
        <v>0</v>
      </c>
      <c r="AB26" s="151">
        <f>SUMIFS('Saisie Depenses'!$H$5:$H$3004,'Saisie Depenses'!$J$5:$J$3004,$F26, 'Saisie Depenses'!$E$5:$E$3004, "&gt;="&amp;EOMONTH(AB$7,-1)+1, 'Saisie Depenses'!$E$5:$E$3004, "&lt;="&amp;EOMONTH(AB$7,0))+SUMIFS('Saisie Depenses'!$H$5:$H$3004,'Saisie Depenses'!$J$5:$J$3004, $G26,'Saisie Depenses'!$E$5:$E$3004, "&gt;="&amp;EOMONTH(AB$7,-1)+1, 'Saisie Depenses'!$E$5:$E$3004, "&lt;="&amp;EOMONTH(AB$7,0))</f>
        <v>0</v>
      </c>
      <c r="AC26" s="151">
        <f>SUMIFS('Saisie Depenses'!$H$5:$H$3004,'Saisie Depenses'!$J$5:$J$3004,$F26, 'Saisie Depenses'!$E$5:$E$3004, "&gt;="&amp;EOMONTH(AC$7,-1)+1, 'Saisie Depenses'!$E$5:$E$3004, "&lt;="&amp;EOMONTH(AC$7,0))+SUMIFS('Saisie Depenses'!$H$5:$H$3004,'Saisie Depenses'!$J$5:$J$3004, $G26,'Saisie Depenses'!$E$5:$E$3004, "&gt;="&amp;EOMONTH(AC$7,-1)+1, 'Saisie Depenses'!$E$5:$E$3004, "&lt;="&amp;EOMONTH(AC$7,0))</f>
        <v>0</v>
      </c>
      <c r="AD26" s="151">
        <f>SUMIFS('Saisie Depenses'!$H$5:$H$3004,'Saisie Depenses'!$J$5:$J$3004,$F26, 'Saisie Depenses'!$E$5:$E$3004, "&gt;="&amp;EOMONTH(AD$7,-1)+1, 'Saisie Depenses'!$E$5:$E$3004, "&lt;="&amp;EOMONTH(AD$7,0))+SUMIFS('Saisie Depenses'!$H$5:$H$3004,'Saisie Depenses'!$J$5:$J$3004, $G26,'Saisie Depenses'!$E$5:$E$3004, "&gt;="&amp;EOMONTH(AD$7,-1)+1, 'Saisie Depenses'!$E$5:$E$3004, "&lt;="&amp;EOMONTH(AD$7,0))</f>
        <v>0</v>
      </c>
      <c r="AE26" s="151">
        <f>SUMIFS('Saisie Depenses'!$H$5:$H$3004,'Saisie Depenses'!$J$5:$J$3004,$F26, 'Saisie Depenses'!$E$5:$E$3004, "&gt;="&amp;EOMONTH(AE$7,-1)+1, 'Saisie Depenses'!$E$5:$E$3004, "&lt;="&amp;EOMONTH(AE$7,0))+SUMIFS('Saisie Depenses'!$H$5:$H$3004,'Saisie Depenses'!$J$5:$J$3004, $G26,'Saisie Depenses'!$E$5:$E$3004, "&gt;="&amp;EOMONTH(AE$7,-1)+1, 'Saisie Depenses'!$E$5:$E$3004, "&lt;="&amp;EOMONTH(AE$7,0))</f>
        <v>0</v>
      </c>
      <c r="AF26" s="151">
        <f>SUMIFS('Saisie Depenses'!$H$5:$H$3004,'Saisie Depenses'!$J$5:$J$3004,$F26, 'Saisie Depenses'!$E$5:$E$3004, "&gt;="&amp;EOMONTH(AF$7,-1)+1, 'Saisie Depenses'!$E$5:$E$3004, "&lt;="&amp;EOMONTH(AF$7,0))+SUMIFS('Saisie Depenses'!$H$5:$H$3004,'Saisie Depenses'!$J$5:$J$3004, $G26,'Saisie Depenses'!$E$5:$E$3004, "&gt;="&amp;EOMONTH(AF$7,-1)+1, 'Saisie Depenses'!$E$5:$E$3004, "&lt;="&amp;EOMONTH(AF$7,0))</f>
        <v>0</v>
      </c>
      <c r="AG26" s="151">
        <f>SUMIFS('Saisie Depenses'!$H$5:$H$3004,'Saisie Depenses'!$J$5:$J$3004,$F26, 'Saisie Depenses'!$E$5:$E$3004, "&gt;="&amp;EOMONTH(AG$7,-1)+1, 'Saisie Depenses'!$E$5:$E$3004, "&lt;="&amp;EOMONTH(AG$7,0))+SUMIFS('Saisie Depenses'!$H$5:$H$3004,'Saisie Depenses'!$J$5:$J$3004, $G26,'Saisie Depenses'!$E$5:$E$3004, "&gt;="&amp;EOMONTH(AG$7,-1)+1, 'Saisie Depenses'!$E$5:$E$3004, "&lt;="&amp;EOMONTH(AG$7,0))</f>
        <v>0</v>
      </c>
      <c r="AH26" s="151">
        <f>SUMIFS('Saisie Depenses'!$H$5:$H$3004,'Saisie Depenses'!$J$5:$J$3004,$F26, 'Saisie Depenses'!$E$5:$E$3004, "&gt;="&amp;EOMONTH(AH$7,-1)+1, 'Saisie Depenses'!$E$5:$E$3004, "&lt;="&amp;EOMONTH(AH$7,0))+SUMIFS('Saisie Depenses'!$H$5:$H$3004,'Saisie Depenses'!$J$5:$J$3004, $G26,'Saisie Depenses'!$E$5:$E$3004, "&gt;="&amp;EOMONTH(AH$7,-1)+1, 'Saisie Depenses'!$E$5:$E$3004, "&lt;="&amp;EOMONTH(AH$7,0))</f>
        <v>0</v>
      </c>
      <c r="AI26" s="164">
        <f t="shared" si="33"/>
        <v>0</v>
      </c>
      <c r="AJ26" s="142"/>
      <c r="AK26" s="151">
        <f>SUMIFS('Saisie Depenses'!$H$5:$H$3004,'Saisie Depenses'!$J$5:$J$3004,$F26, 'Saisie Depenses'!$E$5:$E$3004, "&gt;="&amp;EOMONTH(AK$7,-1)+1, 'Saisie Depenses'!$E$5:$E$3004, "&lt;="&amp;EOMONTH(AK$7,0))+SUMIFS('Saisie Depenses'!$H$5:$H$3004,'Saisie Depenses'!$J$5:$J$3004, $G26,'Saisie Depenses'!$E$5:$E$3004, "&gt;="&amp;EOMONTH(AK$7,-1)+1, 'Saisie Depenses'!$E$5:$E$3004, "&lt;="&amp;EOMONTH(AK$7,0))</f>
        <v>0</v>
      </c>
      <c r="AL26" s="151">
        <f>SUMIFS('Saisie Depenses'!$H$5:$H$3004,'Saisie Depenses'!$J$5:$J$3004,$F26, 'Saisie Depenses'!$E$5:$E$3004, "&gt;="&amp;EOMONTH(AL$7,-1)+1, 'Saisie Depenses'!$E$5:$E$3004, "&lt;="&amp;EOMONTH(AL$7,0))+SUMIFS('Saisie Depenses'!$H$5:$H$3004,'Saisie Depenses'!$J$5:$J$3004, $G26,'Saisie Depenses'!$E$5:$E$3004, "&gt;="&amp;EOMONTH(AL$7,-1)+1, 'Saisie Depenses'!$E$5:$E$3004, "&lt;="&amp;EOMONTH(AL$7,0))</f>
        <v>0</v>
      </c>
      <c r="AM26" s="151">
        <f>SUMIFS('Saisie Depenses'!$H$5:$H$3004,'Saisie Depenses'!$J$5:$J$3004,$F26, 'Saisie Depenses'!$E$5:$E$3004, "&gt;="&amp;EOMONTH(AM$7,-1)+1, 'Saisie Depenses'!$E$5:$E$3004, "&lt;="&amp;EOMONTH(AM$7,0))+SUMIFS('Saisie Depenses'!$H$5:$H$3004,'Saisie Depenses'!$J$5:$J$3004, $G26,'Saisie Depenses'!$E$5:$E$3004, "&gt;="&amp;EOMONTH(AM$7,-1)+1, 'Saisie Depenses'!$E$5:$E$3004, "&lt;="&amp;EOMONTH(AM$7,0))</f>
        <v>0</v>
      </c>
      <c r="AN26" s="151">
        <f>SUMIFS('Saisie Depenses'!$H$5:$H$3004,'Saisie Depenses'!$J$5:$J$3004,$F26, 'Saisie Depenses'!$E$5:$E$3004, "&gt;="&amp;EOMONTH(AN$7,-1)+1, 'Saisie Depenses'!$E$5:$E$3004, "&lt;="&amp;EOMONTH(AN$7,0))+SUMIFS('Saisie Depenses'!$H$5:$H$3004,'Saisie Depenses'!$J$5:$J$3004, $G26,'Saisie Depenses'!$E$5:$E$3004, "&gt;="&amp;EOMONTH(AN$7,-1)+1, 'Saisie Depenses'!$E$5:$E$3004, "&lt;="&amp;EOMONTH(AN$7,0))</f>
        <v>0</v>
      </c>
      <c r="AO26" s="151">
        <f>SUMIFS('Saisie Depenses'!$H$5:$H$3004,'Saisie Depenses'!$J$5:$J$3004,$F26, 'Saisie Depenses'!$E$5:$E$3004, "&gt;="&amp;EOMONTH(AO$7,-1)+1, 'Saisie Depenses'!$E$5:$E$3004, "&lt;="&amp;EOMONTH(AO$7,0))+SUMIFS('Saisie Depenses'!$H$5:$H$3004,'Saisie Depenses'!$J$5:$J$3004, $G26,'Saisie Depenses'!$E$5:$E$3004, "&gt;="&amp;EOMONTH(AO$7,-1)+1, 'Saisie Depenses'!$E$5:$E$3004, "&lt;="&amp;EOMONTH(AO$7,0))</f>
        <v>0</v>
      </c>
      <c r="AP26" s="151">
        <f>SUMIFS('Saisie Depenses'!$H$5:$H$3004,'Saisie Depenses'!$J$5:$J$3004,$F26, 'Saisie Depenses'!$E$5:$E$3004, "&gt;="&amp;EOMONTH(AP$7,-1)+1, 'Saisie Depenses'!$E$5:$E$3004, "&lt;="&amp;EOMONTH(AP$7,0))+SUMIFS('Saisie Depenses'!$H$5:$H$3004,'Saisie Depenses'!$J$5:$J$3004, $G26,'Saisie Depenses'!$E$5:$E$3004, "&gt;="&amp;EOMONTH(AP$7,-1)+1, 'Saisie Depenses'!$E$5:$E$3004, "&lt;="&amp;EOMONTH(AP$7,0))</f>
        <v>0</v>
      </c>
      <c r="AQ26" s="151">
        <f>SUMIFS('Saisie Depenses'!$H$5:$H$3004,'Saisie Depenses'!$J$5:$J$3004,$F26, 'Saisie Depenses'!$E$5:$E$3004, "&gt;="&amp;EOMONTH(AQ$7,-1)+1, 'Saisie Depenses'!$E$5:$E$3004, "&lt;="&amp;EOMONTH(AQ$7,0))+SUMIFS('Saisie Depenses'!$H$5:$H$3004,'Saisie Depenses'!$J$5:$J$3004, $G26,'Saisie Depenses'!$E$5:$E$3004, "&gt;="&amp;EOMONTH(AQ$7,-1)+1, 'Saisie Depenses'!$E$5:$E$3004, "&lt;="&amp;EOMONTH(AQ$7,0))</f>
        <v>0</v>
      </c>
      <c r="AR26" s="151">
        <f>SUMIFS('Saisie Depenses'!$H$5:$H$3004,'Saisie Depenses'!$J$5:$J$3004,$F26, 'Saisie Depenses'!$E$5:$E$3004, "&gt;="&amp;EOMONTH(AR$7,-1)+1, 'Saisie Depenses'!$E$5:$E$3004, "&lt;="&amp;EOMONTH(AR$7,0))+SUMIFS('Saisie Depenses'!$H$5:$H$3004,'Saisie Depenses'!$J$5:$J$3004, $G26,'Saisie Depenses'!$E$5:$E$3004, "&gt;="&amp;EOMONTH(AR$7,-1)+1, 'Saisie Depenses'!$E$5:$E$3004, "&lt;="&amp;EOMONTH(AR$7,0))</f>
        <v>0</v>
      </c>
      <c r="AS26" s="151">
        <f>SUMIFS('Saisie Depenses'!$H$5:$H$3004,'Saisie Depenses'!$J$5:$J$3004,$F26, 'Saisie Depenses'!$E$5:$E$3004, "&gt;="&amp;EOMONTH(AS$7,-1)+1, 'Saisie Depenses'!$E$5:$E$3004, "&lt;="&amp;EOMONTH(AS$7,0))+SUMIFS('Saisie Depenses'!$H$5:$H$3004,'Saisie Depenses'!$J$5:$J$3004, $G26,'Saisie Depenses'!$E$5:$E$3004, "&gt;="&amp;EOMONTH(AS$7,-1)+1, 'Saisie Depenses'!$E$5:$E$3004, "&lt;="&amp;EOMONTH(AS$7,0))</f>
        <v>0</v>
      </c>
      <c r="AT26" s="151">
        <f>SUMIFS('Saisie Depenses'!$H$5:$H$3004,'Saisie Depenses'!$J$5:$J$3004,$F26, 'Saisie Depenses'!$E$5:$E$3004, "&gt;="&amp;EOMONTH(AT$7,-1)+1, 'Saisie Depenses'!$E$5:$E$3004, "&lt;="&amp;EOMONTH(AT$7,0))+SUMIFS('Saisie Depenses'!$H$5:$H$3004,'Saisie Depenses'!$J$5:$J$3004, $G26,'Saisie Depenses'!$E$5:$E$3004, "&gt;="&amp;EOMONTH(AT$7,-1)+1, 'Saisie Depenses'!$E$5:$E$3004, "&lt;="&amp;EOMONTH(AT$7,0))</f>
        <v>0</v>
      </c>
      <c r="AU26" s="151">
        <f>SUMIFS('Saisie Depenses'!$H$5:$H$3004,'Saisie Depenses'!$J$5:$J$3004,$F26, 'Saisie Depenses'!$E$5:$E$3004, "&gt;="&amp;EOMONTH(AU$7,-1)+1, 'Saisie Depenses'!$E$5:$E$3004, "&lt;="&amp;EOMONTH(AU$7,0))+SUMIFS('Saisie Depenses'!$H$5:$H$3004,'Saisie Depenses'!$J$5:$J$3004, $G26,'Saisie Depenses'!$E$5:$E$3004, "&gt;="&amp;EOMONTH(AU$7,-1)+1, 'Saisie Depenses'!$E$5:$E$3004, "&lt;="&amp;EOMONTH(AU$7,0))</f>
        <v>0</v>
      </c>
      <c r="AV26" s="151">
        <f>SUMIFS('Saisie Depenses'!$H$5:$H$3004,'Saisie Depenses'!$J$5:$J$3004,$F26, 'Saisie Depenses'!$E$5:$E$3004, "&gt;="&amp;EOMONTH(AV$7,-1)+1, 'Saisie Depenses'!$E$5:$E$3004, "&lt;="&amp;EOMONTH(AV$7,0))+SUMIFS('Saisie Depenses'!$H$5:$H$3004,'Saisie Depenses'!$J$5:$J$3004, $G26,'Saisie Depenses'!$E$5:$E$3004, "&gt;="&amp;EOMONTH(AV$7,-1)+1, 'Saisie Depenses'!$E$5:$E$3004, "&lt;="&amp;EOMONTH(AV$7,0))</f>
        <v>0</v>
      </c>
      <c r="AW26" s="164">
        <f t="shared" si="34"/>
        <v>0</v>
      </c>
    </row>
    <row r="27" spans="3:49" ht="15.75" customHeight="1" x14ac:dyDescent="0.25">
      <c r="C27" s="150" t="str">
        <f t="shared" si="29"/>
        <v xml:space="preserve">Taxes Municipales </v>
      </c>
      <c r="D27" s="143"/>
      <c r="E27" s="143"/>
      <c r="F27" s="150" t="str">
        <f>Listes!B60</f>
        <v xml:space="preserve">Taxes Municipales </v>
      </c>
      <c r="G27" s="133" t="s">
        <v>348</v>
      </c>
      <c r="I27" s="151">
        <f>SUMIFS('Saisie Depenses'!$H$5:$H$3004,'Saisie Depenses'!$J$5:$J$3004,$F27, 'Saisie Depenses'!$E$5:$E$3004, "&gt;="&amp;EOMONTH(I$7,-1)+1, 'Saisie Depenses'!$E$5:$E$3004, "&lt;="&amp;EOMONTH(I$7,0))+SUMIFS('Saisie Depenses'!$H$5:$H$3004,'Saisie Depenses'!$J$5:$J$3004, $G27,'Saisie Depenses'!$E$5:$E$3004, "&gt;="&amp;EOMONTH(I$7,-1)+1, 'Saisie Depenses'!$E$5:$E$3004, "&lt;="&amp;EOMONTH(I$7,0))</f>
        <v>0</v>
      </c>
      <c r="J27" s="151">
        <f>SUMIFS('Saisie Depenses'!$H$5:$H$3004,'Saisie Depenses'!$J$5:$J$3004,$F27, 'Saisie Depenses'!$E$5:$E$3004, "&gt;="&amp;EOMONTH(J$7,-1)+1, 'Saisie Depenses'!$E$5:$E$3004, "&lt;="&amp;EOMONTH(J$7,0))+SUMIFS('Saisie Depenses'!$H$5:$H$3004,'Saisie Depenses'!$J$5:$J$3004, $G27,'Saisie Depenses'!$E$5:$E$3004, "&gt;="&amp;EOMONTH(J$7,-1)+1, 'Saisie Depenses'!$E$5:$E$3004, "&lt;="&amp;EOMONTH(J$7,0))</f>
        <v>0</v>
      </c>
      <c r="K27" s="151">
        <f>SUMIFS('Saisie Depenses'!$H$5:$H$3004,'Saisie Depenses'!$J$5:$J$3004,$F27, 'Saisie Depenses'!$E$5:$E$3004, "&gt;="&amp;EOMONTH(K$7,-1)+1, 'Saisie Depenses'!$E$5:$E$3004, "&lt;="&amp;EOMONTH(K$7,0))+SUMIFS('Saisie Depenses'!$H$5:$H$3004,'Saisie Depenses'!$J$5:$J$3004, $G27,'Saisie Depenses'!$E$5:$E$3004, "&gt;="&amp;EOMONTH(K$7,-1)+1, 'Saisie Depenses'!$E$5:$E$3004, "&lt;="&amp;EOMONTH(K$7,0))</f>
        <v>0</v>
      </c>
      <c r="L27" s="151">
        <f>SUMIFS('Saisie Depenses'!$H$5:$H$3004,'Saisie Depenses'!$J$5:$J$3004,$F27, 'Saisie Depenses'!$E$5:$E$3004, "&gt;="&amp;EOMONTH(L$7,-1)+1, 'Saisie Depenses'!$E$5:$E$3004, "&lt;="&amp;EOMONTH(L$7,0))+SUMIFS('Saisie Depenses'!$H$5:$H$3004,'Saisie Depenses'!$J$5:$J$3004, $G27,'Saisie Depenses'!$E$5:$E$3004, "&gt;="&amp;EOMONTH(L$7,-1)+1, 'Saisie Depenses'!$E$5:$E$3004, "&lt;="&amp;EOMONTH(L$7,0))</f>
        <v>0</v>
      </c>
      <c r="M27" s="151">
        <f>SUMIFS('Saisie Depenses'!$H$5:$H$3004,'Saisie Depenses'!$J$5:$J$3004,$F27, 'Saisie Depenses'!$E$5:$E$3004, "&gt;="&amp;EOMONTH(M$7,-1)+1, 'Saisie Depenses'!$E$5:$E$3004, "&lt;="&amp;EOMONTH(M$7,0))+SUMIFS('Saisie Depenses'!$H$5:$H$3004,'Saisie Depenses'!$J$5:$J$3004, $G27,'Saisie Depenses'!$E$5:$E$3004, "&gt;="&amp;EOMONTH(M$7,-1)+1, 'Saisie Depenses'!$E$5:$E$3004, "&lt;="&amp;EOMONTH(M$7,0))</f>
        <v>0</v>
      </c>
      <c r="N27" s="151">
        <f>SUMIFS('Saisie Depenses'!$H$5:$H$3004,'Saisie Depenses'!$J$5:$J$3004,$F27, 'Saisie Depenses'!$E$5:$E$3004, "&gt;="&amp;EOMONTH(N$7,-1)+1, 'Saisie Depenses'!$E$5:$E$3004, "&lt;="&amp;EOMONTH(N$7,0))+SUMIFS('Saisie Depenses'!$H$5:$H$3004,'Saisie Depenses'!$J$5:$J$3004, $G27,'Saisie Depenses'!$E$5:$E$3004, "&gt;="&amp;EOMONTH(N$7,-1)+1, 'Saisie Depenses'!$E$5:$E$3004, "&lt;="&amp;EOMONTH(N$7,0))</f>
        <v>0</v>
      </c>
      <c r="O27" s="151">
        <f>SUMIFS('Saisie Depenses'!$H$5:$H$3004,'Saisie Depenses'!$J$5:$J$3004,$F27, 'Saisie Depenses'!$E$5:$E$3004, "&gt;="&amp;EOMONTH(O$7,-1)+1, 'Saisie Depenses'!$E$5:$E$3004, "&lt;="&amp;EOMONTH(O$7,0))+SUMIFS('Saisie Depenses'!$H$5:$H$3004,'Saisie Depenses'!$J$5:$J$3004, $G27,'Saisie Depenses'!$E$5:$E$3004, "&gt;="&amp;EOMONTH(O$7,-1)+1, 'Saisie Depenses'!$E$5:$E$3004, "&lt;="&amp;EOMONTH(O$7,0))</f>
        <v>0</v>
      </c>
      <c r="P27" s="151">
        <f>SUMIFS('Saisie Depenses'!$H$5:$H$3004,'Saisie Depenses'!$J$5:$J$3004,$F27, 'Saisie Depenses'!$E$5:$E$3004, "&gt;="&amp;EOMONTH(P$7,-1)+1, 'Saisie Depenses'!$E$5:$E$3004, "&lt;="&amp;EOMONTH(P$7,0))+SUMIFS('Saisie Depenses'!$H$5:$H$3004,'Saisie Depenses'!$J$5:$J$3004, $G27,'Saisie Depenses'!$E$5:$E$3004, "&gt;="&amp;EOMONTH(P$7,-1)+1, 'Saisie Depenses'!$E$5:$E$3004, "&lt;="&amp;EOMONTH(P$7,0))</f>
        <v>0</v>
      </c>
      <c r="Q27" s="151">
        <f>SUMIFS('Saisie Depenses'!$H$5:$H$3004,'Saisie Depenses'!$J$5:$J$3004,$F27, 'Saisie Depenses'!$E$5:$E$3004, "&gt;="&amp;EOMONTH(Q$7,-1)+1, 'Saisie Depenses'!$E$5:$E$3004, "&lt;="&amp;EOMONTH(Q$7,0))+SUMIFS('Saisie Depenses'!$H$5:$H$3004,'Saisie Depenses'!$J$5:$J$3004, $G27,'Saisie Depenses'!$E$5:$E$3004, "&gt;="&amp;EOMONTH(Q$7,-1)+1, 'Saisie Depenses'!$E$5:$E$3004, "&lt;="&amp;EOMONTH(Q$7,0))</f>
        <v>0</v>
      </c>
      <c r="R27" s="151">
        <f>SUMIFS('Saisie Depenses'!$H$5:$H$3004,'Saisie Depenses'!$J$5:$J$3004,$F27, 'Saisie Depenses'!$E$5:$E$3004, "&gt;="&amp;EOMONTH(R$7,-1)+1, 'Saisie Depenses'!$E$5:$E$3004, "&lt;="&amp;EOMONTH(R$7,0))+SUMIFS('Saisie Depenses'!$H$5:$H$3004,'Saisie Depenses'!$J$5:$J$3004, $G27,'Saisie Depenses'!$E$5:$E$3004, "&gt;="&amp;EOMONTH(R$7,-1)+1, 'Saisie Depenses'!$E$5:$E$3004, "&lt;="&amp;EOMONTH(R$7,0))</f>
        <v>0</v>
      </c>
      <c r="S27" s="151">
        <f>SUMIFS('Saisie Depenses'!$H$5:$H$3004,'Saisie Depenses'!$J$5:$J$3004,$F27, 'Saisie Depenses'!$E$5:$E$3004, "&gt;="&amp;EOMONTH(S$7,-1)+1, 'Saisie Depenses'!$E$5:$E$3004, "&lt;="&amp;EOMONTH(S$7,0))+SUMIFS('Saisie Depenses'!$H$5:$H$3004,'Saisie Depenses'!$J$5:$J$3004, $G27,'Saisie Depenses'!$E$5:$E$3004, "&gt;="&amp;EOMONTH(S$7,-1)+1, 'Saisie Depenses'!$E$5:$E$3004, "&lt;="&amp;EOMONTH(S$7,0))</f>
        <v>0</v>
      </c>
      <c r="T27" s="151">
        <f>SUMIFS('Saisie Depenses'!$H$5:$H$3004,'Saisie Depenses'!$J$5:$J$3004,$F27, 'Saisie Depenses'!$E$5:$E$3004, "&gt;="&amp;EOMONTH(T$7,-1)+1, 'Saisie Depenses'!$E$5:$E$3004, "&lt;="&amp;EOMONTH(T$7,0))+SUMIFS('Saisie Depenses'!$H$5:$H$3004,'Saisie Depenses'!$J$5:$J$3004, $G27,'Saisie Depenses'!$E$5:$E$3004, "&gt;="&amp;EOMONTH(T$7,-1)+1, 'Saisie Depenses'!$E$5:$E$3004, "&lt;="&amp;EOMONTH(T$7,0))</f>
        <v>0</v>
      </c>
      <c r="U27" s="164">
        <f t="shared" si="35"/>
        <v>0</v>
      </c>
      <c r="W27" s="151">
        <f>SUMIFS('Saisie Depenses'!$H$5:$H$3004,'Saisie Depenses'!$J$5:$J$3004,$F27, 'Saisie Depenses'!$E$5:$E$3004, "&gt;="&amp;EOMONTH(W$7,-1)+1, 'Saisie Depenses'!$E$5:$E$3004, "&lt;="&amp;EOMONTH(W$7,0))+SUMIFS('Saisie Depenses'!$H$5:$H$3004,'Saisie Depenses'!$J$5:$J$3004, $G27,'Saisie Depenses'!$E$5:$E$3004, "&gt;="&amp;EOMONTH(W$7,-1)+1, 'Saisie Depenses'!$E$5:$E$3004, "&lt;="&amp;EOMONTH(W$7,0))</f>
        <v>0</v>
      </c>
      <c r="X27" s="151">
        <f>SUMIFS('Saisie Depenses'!$H$5:$H$3004,'Saisie Depenses'!$J$5:$J$3004,$F27, 'Saisie Depenses'!$E$5:$E$3004, "&gt;="&amp;EOMONTH(X$7,-1)+1, 'Saisie Depenses'!$E$5:$E$3004, "&lt;="&amp;EOMONTH(X$7,0))+SUMIFS('Saisie Depenses'!$H$5:$H$3004,'Saisie Depenses'!$J$5:$J$3004, $G27,'Saisie Depenses'!$E$5:$E$3004, "&gt;="&amp;EOMONTH(X$7,-1)+1, 'Saisie Depenses'!$E$5:$E$3004, "&lt;="&amp;EOMONTH(X$7,0))</f>
        <v>0</v>
      </c>
      <c r="Y27" s="151">
        <f>SUMIFS('Saisie Depenses'!$H$5:$H$3004,'Saisie Depenses'!$J$5:$J$3004,$F27, 'Saisie Depenses'!$E$5:$E$3004, "&gt;="&amp;EOMONTH(Y$7,-1)+1, 'Saisie Depenses'!$E$5:$E$3004, "&lt;="&amp;EOMONTH(Y$7,0))+SUMIFS('Saisie Depenses'!$H$5:$H$3004,'Saisie Depenses'!$J$5:$J$3004, $G27,'Saisie Depenses'!$E$5:$E$3004, "&gt;="&amp;EOMONTH(Y$7,-1)+1, 'Saisie Depenses'!$E$5:$E$3004, "&lt;="&amp;EOMONTH(Y$7,0))</f>
        <v>0</v>
      </c>
      <c r="Z27" s="151">
        <f>SUMIFS('Saisie Depenses'!$H$5:$H$3004,'Saisie Depenses'!$J$5:$J$3004,$F27, 'Saisie Depenses'!$E$5:$E$3004, "&gt;="&amp;EOMONTH(Z$7,-1)+1, 'Saisie Depenses'!$E$5:$E$3004, "&lt;="&amp;EOMONTH(Z$7,0))+SUMIFS('Saisie Depenses'!$H$5:$H$3004,'Saisie Depenses'!$J$5:$J$3004, $G27,'Saisie Depenses'!$E$5:$E$3004, "&gt;="&amp;EOMONTH(Z$7,-1)+1, 'Saisie Depenses'!$E$5:$E$3004, "&lt;="&amp;EOMONTH(Z$7,0))</f>
        <v>0</v>
      </c>
      <c r="AA27" s="151">
        <f>SUMIFS('Saisie Depenses'!$H$5:$H$3004,'Saisie Depenses'!$J$5:$J$3004,$F27, 'Saisie Depenses'!$E$5:$E$3004, "&gt;="&amp;EOMONTH(AA$7,-1)+1, 'Saisie Depenses'!$E$5:$E$3004, "&lt;="&amp;EOMONTH(AA$7,0))+SUMIFS('Saisie Depenses'!$H$5:$H$3004,'Saisie Depenses'!$J$5:$J$3004, $G27,'Saisie Depenses'!$E$5:$E$3004, "&gt;="&amp;EOMONTH(AA$7,-1)+1, 'Saisie Depenses'!$E$5:$E$3004, "&lt;="&amp;EOMONTH(AA$7,0))</f>
        <v>0</v>
      </c>
      <c r="AB27" s="151">
        <f>SUMIFS('Saisie Depenses'!$H$5:$H$3004,'Saisie Depenses'!$J$5:$J$3004,$F27, 'Saisie Depenses'!$E$5:$E$3004, "&gt;="&amp;EOMONTH(AB$7,-1)+1, 'Saisie Depenses'!$E$5:$E$3004, "&lt;="&amp;EOMONTH(AB$7,0))+SUMIFS('Saisie Depenses'!$H$5:$H$3004,'Saisie Depenses'!$J$5:$J$3004, $G27,'Saisie Depenses'!$E$5:$E$3004, "&gt;="&amp;EOMONTH(AB$7,-1)+1, 'Saisie Depenses'!$E$5:$E$3004, "&lt;="&amp;EOMONTH(AB$7,0))</f>
        <v>0</v>
      </c>
      <c r="AC27" s="151">
        <f>SUMIFS('Saisie Depenses'!$H$5:$H$3004,'Saisie Depenses'!$J$5:$J$3004,$F27, 'Saisie Depenses'!$E$5:$E$3004, "&gt;="&amp;EOMONTH(AC$7,-1)+1, 'Saisie Depenses'!$E$5:$E$3004, "&lt;="&amp;EOMONTH(AC$7,0))+SUMIFS('Saisie Depenses'!$H$5:$H$3004,'Saisie Depenses'!$J$5:$J$3004, $G27,'Saisie Depenses'!$E$5:$E$3004, "&gt;="&amp;EOMONTH(AC$7,-1)+1, 'Saisie Depenses'!$E$5:$E$3004, "&lt;="&amp;EOMONTH(AC$7,0))</f>
        <v>0</v>
      </c>
      <c r="AD27" s="151">
        <f>SUMIFS('Saisie Depenses'!$H$5:$H$3004,'Saisie Depenses'!$J$5:$J$3004,$F27, 'Saisie Depenses'!$E$5:$E$3004, "&gt;="&amp;EOMONTH(AD$7,-1)+1, 'Saisie Depenses'!$E$5:$E$3004, "&lt;="&amp;EOMONTH(AD$7,0))+SUMIFS('Saisie Depenses'!$H$5:$H$3004,'Saisie Depenses'!$J$5:$J$3004, $G27,'Saisie Depenses'!$E$5:$E$3004, "&gt;="&amp;EOMONTH(AD$7,-1)+1, 'Saisie Depenses'!$E$5:$E$3004, "&lt;="&amp;EOMONTH(AD$7,0))</f>
        <v>0</v>
      </c>
      <c r="AE27" s="151">
        <f>SUMIFS('Saisie Depenses'!$H$5:$H$3004,'Saisie Depenses'!$J$5:$J$3004,$F27, 'Saisie Depenses'!$E$5:$E$3004, "&gt;="&amp;EOMONTH(AE$7,-1)+1, 'Saisie Depenses'!$E$5:$E$3004, "&lt;="&amp;EOMONTH(AE$7,0))+SUMIFS('Saisie Depenses'!$H$5:$H$3004,'Saisie Depenses'!$J$5:$J$3004, $G27,'Saisie Depenses'!$E$5:$E$3004, "&gt;="&amp;EOMONTH(AE$7,-1)+1, 'Saisie Depenses'!$E$5:$E$3004, "&lt;="&amp;EOMONTH(AE$7,0))</f>
        <v>0</v>
      </c>
      <c r="AF27" s="151">
        <f>SUMIFS('Saisie Depenses'!$H$5:$H$3004,'Saisie Depenses'!$J$5:$J$3004,$F27, 'Saisie Depenses'!$E$5:$E$3004, "&gt;="&amp;EOMONTH(AF$7,-1)+1, 'Saisie Depenses'!$E$5:$E$3004, "&lt;="&amp;EOMONTH(AF$7,0))+SUMIFS('Saisie Depenses'!$H$5:$H$3004,'Saisie Depenses'!$J$5:$J$3004, $G27,'Saisie Depenses'!$E$5:$E$3004, "&gt;="&amp;EOMONTH(AF$7,-1)+1, 'Saisie Depenses'!$E$5:$E$3004, "&lt;="&amp;EOMONTH(AF$7,0))</f>
        <v>0</v>
      </c>
      <c r="AG27" s="151">
        <f>SUMIFS('Saisie Depenses'!$H$5:$H$3004,'Saisie Depenses'!$J$5:$J$3004,$F27, 'Saisie Depenses'!$E$5:$E$3004, "&gt;="&amp;EOMONTH(AG$7,-1)+1, 'Saisie Depenses'!$E$5:$E$3004, "&lt;="&amp;EOMONTH(AG$7,0))+SUMIFS('Saisie Depenses'!$H$5:$H$3004,'Saisie Depenses'!$J$5:$J$3004, $G27,'Saisie Depenses'!$E$5:$E$3004, "&gt;="&amp;EOMONTH(AG$7,-1)+1, 'Saisie Depenses'!$E$5:$E$3004, "&lt;="&amp;EOMONTH(AG$7,0))</f>
        <v>0</v>
      </c>
      <c r="AH27" s="151">
        <f>SUMIFS('Saisie Depenses'!$H$5:$H$3004,'Saisie Depenses'!$J$5:$J$3004,$F27, 'Saisie Depenses'!$E$5:$E$3004, "&gt;="&amp;EOMONTH(AH$7,-1)+1, 'Saisie Depenses'!$E$5:$E$3004, "&lt;="&amp;EOMONTH(AH$7,0))+SUMIFS('Saisie Depenses'!$H$5:$H$3004,'Saisie Depenses'!$J$5:$J$3004, $G27,'Saisie Depenses'!$E$5:$E$3004, "&gt;="&amp;EOMONTH(AH$7,-1)+1, 'Saisie Depenses'!$E$5:$E$3004, "&lt;="&amp;EOMONTH(AH$7,0))</f>
        <v>0</v>
      </c>
      <c r="AI27" s="164">
        <f t="shared" si="33"/>
        <v>0</v>
      </c>
      <c r="AJ27" s="142"/>
      <c r="AK27" s="151">
        <f>SUMIFS('Saisie Depenses'!$H$5:$H$3004,'Saisie Depenses'!$J$5:$J$3004,$F27, 'Saisie Depenses'!$E$5:$E$3004, "&gt;="&amp;EOMONTH(AK$7,-1)+1, 'Saisie Depenses'!$E$5:$E$3004, "&lt;="&amp;EOMONTH(AK$7,0))+SUMIFS('Saisie Depenses'!$H$5:$H$3004,'Saisie Depenses'!$J$5:$J$3004, $G27,'Saisie Depenses'!$E$5:$E$3004, "&gt;="&amp;EOMONTH(AK$7,-1)+1, 'Saisie Depenses'!$E$5:$E$3004, "&lt;="&amp;EOMONTH(AK$7,0))</f>
        <v>0</v>
      </c>
      <c r="AL27" s="151">
        <f>SUMIFS('Saisie Depenses'!$H$5:$H$3004,'Saisie Depenses'!$J$5:$J$3004,$F27, 'Saisie Depenses'!$E$5:$E$3004, "&gt;="&amp;EOMONTH(AL$7,-1)+1, 'Saisie Depenses'!$E$5:$E$3004, "&lt;="&amp;EOMONTH(AL$7,0))+SUMIFS('Saisie Depenses'!$H$5:$H$3004,'Saisie Depenses'!$J$5:$J$3004, $G27,'Saisie Depenses'!$E$5:$E$3004, "&gt;="&amp;EOMONTH(AL$7,-1)+1, 'Saisie Depenses'!$E$5:$E$3004, "&lt;="&amp;EOMONTH(AL$7,0))</f>
        <v>0</v>
      </c>
      <c r="AM27" s="151">
        <f>SUMIFS('Saisie Depenses'!$H$5:$H$3004,'Saisie Depenses'!$J$5:$J$3004,$F27, 'Saisie Depenses'!$E$5:$E$3004, "&gt;="&amp;EOMONTH(AM$7,-1)+1, 'Saisie Depenses'!$E$5:$E$3004, "&lt;="&amp;EOMONTH(AM$7,0))+SUMIFS('Saisie Depenses'!$H$5:$H$3004,'Saisie Depenses'!$J$5:$J$3004, $G27,'Saisie Depenses'!$E$5:$E$3004, "&gt;="&amp;EOMONTH(AM$7,-1)+1, 'Saisie Depenses'!$E$5:$E$3004, "&lt;="&amp;EOMONTH(AM$7,0))</f>
        <v>0</v>
      </c>
      <c r="AN27" s="151">
        <f>SUMIFS('Saisie Depenses'!$H$5:$H$3004,'Saisie Depenses'!$J$5:$J$3004,$F27, 'Saisie Depenses'!$E$5:$E$3004, "&gt;="&amp;EOMONTH(AN$7,-1)+1, 'Saisie Depenses'!$E$5:$E$3004, "&lt;="&amp;EOMONTH(AN$7,0))+SUMIFS('Saisie Depenses'!$H$5:$H$3004,'Saisie Depenses'!$J$5:$J$3004, $G27,'Saisie Depenses'!$E$5:$E$3004, "&gt;="&amp;EOMONTH(AN$7,-1)+1, 'Saisie Depenses'!$E$5:$E$3004, "&lt;="&amp;EOMONTH(AN$7,0))</f>
        <v>0</v>
      </c>
      <c r="AO27" s="151">
        <f>SUMIFS('Saisie Depenses'!$H$5:$H$3004,'Saisie Depenses'!$J$5:$J$3004,$F27, 'Saisie Depenses'!$E$5:$E$3004, "&gt;="&amp;EOMONTH(AO$7,-1)+1, 'Saisie Depenses'!$E$5:$E$3004, "&lt;="&amp;EOMONTH(AO$7,0))+SUMIFS('Saisie Depenses'!$H$5:$H$3004,'Saisie Depenses'!$J$5:$J$3004, $G27,'Saisie Depenses'!$E$5:$E$3004, "&gt;="&amp;EOMONTH(AO$7,-1)+1, 'Saisie Depenses'!$E$5:$E$3004, "&lt;="&amp;EOMONTH(AO$7,0))</f>
        <v>0</v>
      </c>
      <c r="AP27" s="151">
        <f>SUMIFS('Saisie Depenses'!$H$5:$H$3004,'Saisie Depenses'!$J$5:$J$3004,$F27, 'Saisie Depenses'!$E$5:$E$3004, "&gt;="&amp;EOMONTH(AP$7,-1)+1, 'Saisie Depenses'!$E$5:$E$3004, "&lt;="&amp;EOMONTH(AP$7,0))+SUMIFS('Saisie Depenses'!$H$5:$H$3004,'Saisie Depenses'!$J$5:$J$3004, $G27,'Saisie Depenses'!$E$5:$E$3004, "&gt;="&amp;EOMONTH(AP$7,-1)+1, 'Saisie Depenses'!$E$5:$E$3004, "&lt;="&amp;EOMONTH(AP$7,0))</f>
        <v>0</v>
      </c>
      <c r="AQ27" s="151">
        <f>SUMIFS('Saisie Depenses'!$H$5:$H$3004,'Saisie Depenses'!$J$5:$J$3004,$F27, 'Saisie Depenses'!$E$5:$E$3004, "&gt;="&amp;EOMONTH(AQ$7,-1)+1, 'Saisie Depenses'!$E$5:$E$3004, "&lt;="&amp;EOMONTH(AQ$7,0))+SUMIFS('Saisie Depenses'!$H$5:$H$3004,'Saisie Depenses'!$J$5:$J$3004, $G27,'Saisie Depenses'!$E$5:$E$3004, "&gt;="&amp;EOMONTH(AQ$7,-1)+1, 'Saisie Depenses'!$E$5:$E$3004, "&lt;="&amp;EOMONTH(AQ$7,0))</f>
        <v>0</v>
      </c>
      <c r="AR27" s="151">
        <f>SUMIFS('Saisie Depenses'!$H$5:$H$3004,'Saisie Depenses'!$J$5:$J$3004,$F27, 'Saisie Depenses'!$E$5:$E$3004, "&gt;="&amp;EOMONTH(AR$7,-1)+1, 'Saisie Depenses'!$E$5:$E$3004, "&lt;="&amp;EOMONTH(AR$7,0))+SUMIFS('Saisie Depenses'!$H$5:$H$3004,'Saisie Depenses'!$J$5:$J$3004, $G27,'Saisie Depenses'!$E$5:$E$3004, "&gt;="&amp;EOMONTH(AR$7,-1)+1, 'Saisie Depenses'!$E$5:$E$3004, "&lt;="&amp;EOMONTH(AR$7,0))</f>
        <v>0</v>
      </c>
      <c r="AS27" s="151">
        <f>SUMIFS('Saisie Depenses'!$H$5:$H$3004,'Saisie Depenses'!$J$5:$J$3004,$F27, 'Saisie Depenses'!$E$5:$E$3004, "&gt;="&amp;EOMONTH(AS$7,-1)+1, 'Saisie Depenses'!$E$5:$E$3004, "&lt;="&amp;EOMONTH(AS$7,0))+SUMIFS('Saisie Depenses'!$H$5:$H$3004,'Saisie Depenses'!$J$5:$J$3004, $G27,'Saisie Depenses'!$E$5:$E$3004, "&gt;="&amp;EOMONTH(AS$7,-1)+1, 'Saisie Depenses'!$E$5:$E$3004, "&lt;="&amp;EOMONTH(AS$7,0))</f>
        <v>0</v>
      </c>
      <c r="AT27" s="151">
        <f>SUMIFS('Saisie Depenses'!$H$5:$H$3004,'Saisie Depenses'!$J$5:$J$3004,$F27, 'Saisie Depenses'!$E$5:$E$3004, "&gt;="&amp;EOMONTH(AT$7,-1)+1, 'Saisie Depenses'!$E$5:$E$3004, "&lt;="&amp;EOMONTH(AT$7,0))+SUMIFS('Saisie Depenses'!$H$5:$H$3004,'Saisie Depenses'!$J$5:$J$3004, $G27,'Saisie Depenses'!$E$5:$E$3004, "&gt;="&amp;EOMONTH(AT$7,-1)+1, 'Saisie Depenses'!$E$5:$E$3004, "&lt;="&amp;EOMONTH(AT$7,0))</f>
        <v>0</v>
      </c>
      <c r="AU27" s="151">
        <f>SUMIFS('Saisie Depenses'!$H$5:$H$3004,'Saisie Depenses'!$J$5:$J$3004,$F27, 'Saisie Depenses'!$E$5:$E$3004, "&gt;="&amp;EOMONTH(AU$7,-1)+1, 'Saisie Depenses'!$E$5:$E$3004, "&lt;="&amp;EOMONTH(AU$7,0))+SUMIFS('Saisie Depenses'!$H$5:$H$3004,'Saisie Depenses'!$J$5:$J$3004, $G27,'Saisie Depenses'!$E$5:$E$3004, "&gt;="&amp;EOMONTH(AU$7,-1)+1, 'Saisie Depenses'!$E$5:$E$3004, "&lt;="&amp;EOMONTH(AU$7,0))</f>
        <v>0</v>
      </c>
      <c r="AV27" s="151">
        <f>SUMIFS('Saisie Depenses'!$H$5:$H$3004,'Saisie Depenses'!$J$5:$J$3004,$F27, 'Saisie Depenses'!$E$5:$E$3004, "&gt;="&amp;EOMONTH(AV$7,-1)+1, 'Saisie Depenses'!$E$5:$E$3004, "&lt;="&amp;EOMONTH(AV$7,0))+SUMIFS('Saisie Depenses'!$H$5:$H$3004,'Saisie Depenses'!$J$5:$J$3004, $G27,'Saisie Depenses'!$E$5:$E$3004, "&gt;="&amp;EOMONTH(AV$7,-1)+1, 'Saisie Depenses'!$E$5:$E$3004, "&lt;="&amp;EOMONTH(AV$7,0))</f>
        <v>0</v>
      </c>
      <c r="AW27" s="164">
        <f t="shared" si="34"/>
        <v>0</v>
      </c>
    </row>
    <row r="28" spans="3:49" ht="15.6" customHeight="1" x14ac:dyDescent="0.25">
      <c r="C28" s="150" t="str">
        <f t="shared" si="29"/>
        <v>Taxes Police</v>
      </c>
      <c r="D28" s="143"/>
      <c r="E28" s="143"/>
      <c r="F28" s="150" t="str">
        <f>Listes!B61</f>
        <v>Taxes Police</v>
      </c>
      <c r="G28" s="133" t="s">
        <v>348</v>
      </c>
      <c r="I28" s="151">
        <f>SUMIFS('Saisie Depenses'!$H$5:$H$3004,'Saisie Depenses'!$J$5:$J$3004,$F28, 'Saisie Depenses'!$E$5:$E$3004, "&gt;="&amp;EOMONTH(I$7,-1)+1, 'Saisie Depenses'!$E$5:$E$3004, "&lt;="&amp;EOMONTH(I$7,0))+SUMIFS('Saisie Depenses'!$H$5:$H$3004,'Saisie Depenses'!$J$5:$J$3004, $G28,'Saisie Depenses'!$E$5:$E$3004, "&gt;="&amp;EOMONTH(I$7,-1)+1, 'Saisie Depenses'!$E$5:$E$3004, "&lt;="&amp;EOMONTH(I$7,0))</f>
        <v>0</v>
      </c>
      <c r="J28" s="151">
        <f>SUMIFS('Saisie Depenses'!$H$5:$H$3004,'Saisie Depenses'!$J$5:$J$3004,$F28, 'Saisie Depenses'!$E$5:$E$3004, "&gt;="&amp;EOMONTH(J$7,-1)+1, 'Saisie Depenses'!$E$5:$E$3004, "&lt;="&amp;EOMONTH(J$7,0))+SUMIFS('Saisie Depenses'!$H$5:$H$3004,'Saisie Depenses'!$J$5:$J$3004, $G28,'Saisie Depenses'!$E$5:$E$3004, "&gt;="&amp;EOMONTH(J$7,-1)+1, 'Saisie Depenses'!$E$5:$E$3004, "&lt;="&amp;EOMONTH(J$7,0))</f>
        <v>0</v>
      </c>
      <c r="K28" s="151">
        <f>SUMIFS('Saisie Depenses'!$H$5:$H$3004,'Saisie Depenses'!$J$5:$J$3004,$F28, 'Saisie Depenses'!$E$5:$E$3004, "&gt;="&amp;EOMONTH(K$7,-1)+1, 'Saisie Depenses'!$E$5:$E$3004, "&lt;="&amp;EOMONTH(K$7,0))+SUMIFS('Saisie Depenses'!$H$5:$H$3004,'Saisie Depenses'!$J$5:$J$3004, $G28,'Saisie Depenses'!$E$5:$E$3004, "&gt;="&amp;EOMONTH(K$7,-1)+1, 'Saisie Depenses'!$E$5:$E$3004, "&lt;="&amp;EOMONTH(K$7,0))</f>
        <v>0</v>
      </c>
      <c r="L28" s="151">
        <f>SUMIFS('Saisie Depenses'!$H$5:$H$3004,'Saisie Depenses'!$J$5:$J$3004,$F28, 'Saisie Depenses'!$E$5:$E$3004, "&gt;="&amp;EOMONTH(L$7,-1)+1, 'Saisie Depenses'!$E$5:$E$3004, "&lt;="&amp;EOMONTH(L$7,0))+SUMIFS('Saisie Depenses'!$H$5:$H$3004,'Saisie Depenses'!$J$5:$J$3004, $G28,'Saisie Depenses'!$E$5:$E$3004, "&gt;="&amp;EOMONTH(L$7,-1)+1, 'Saisie Depenses'!$E$5:$E$3004, "&lt;="&amp;EOMONTH(L$7,0))</f>
        <v>0</v>
      </c>
      <c r="M28" s="151">
        <f>SUMIFS('Saisie Depenses'!$H$5:$H$3004,'Saisie Depenses'!$J$5:$J$3004,$F28, 'Saisie Depenses'!$E$5:$E$3004, "&gt;="&amp;EOMONTH(M$7,-1)+1, 'Saisie Depenses'!$E$5:$E$3004, "&lt;="&amp;EOMONTH(M$7,0))+SUMIFS('Saisie Depenses'!$H$5:$H$3004,'Saisie Depenses'!$J$5:$J$3004, $G28,'Saisie Depenses'!$E$5:$E$3004, "&gt;="&amp;EOMONTH(M$7,-1)+1, 'Saisie Depenses'!$E$5:$E$3004, "&lt;="&amp;EOMONTH(M$7,0))</f>
        <v>0</v>
      </c>
      <c r="N28" s="151">
        <f>SUMIFS('Saisie Depenses'!$H$5:$H$3004,'Saisie Depenses'!$J$5:$J$3004,$F28, 'Saisie Depenses'!$E$5:$E$3004, "&gt;="&amp;EOMONTH(N$7,-1)+1, 'Saisie Depenses'!$E$5:$E$3004, "&lt;="&amp;EOMONTH(N$7,0))+SUMIFS('Saisie Depenses'!$H$5:$H$3004,'Saisie Depenses'!$J$5:$J$3004, $G28,'Saisie Depenses'!$E$5:$E$3004, "&gt;="&amp;EOMONTH(N$7,-1)+1, 'Saisie Depenses'!$E$5:$E$3004, "&lt;="&amp;EOMONTH(N$7,0))</f>
        <v>0</v>
      </c>
      <c r="O28" s="151">
        <f>SUMIFS('Saisie Depenses'!$H$5:$H$3004,'Saisie Depenses'!$J$5:$J$3004,$F28, 'Saisie Depenses'!$E$5:$E$3004, "&gt;="&amp;EOMONTH(O$7,-1)+1, 'Saisie Depenses'!$E$5:$E$3004, "&lt;="&amp;EOMONTH(O$7,0))+SUMIFS('Saisie Depenses'!$H$5:$H$3004,'Saisie Depenses'!$J$5:$J$3004, $G28,'Saisie Depenses'!$E$5:$E$3004, "&gt;="&amp;EOMONTH(O$7,-1)+1, 'Saisie Depenses'!$E$5:$E$3004, "&lt;="&amp;EOMONTH(O$7,0))</f>
        <v>0</v>
      </c>
      <c r="P28" s="151">
        <f>SUMIFS('Saisie Depenses'!$H$5:$H$3004,'Saisie Depenses'!$J$5:$J$3004,$F28, 'Saisie Depenses'!$E$5:$E$3004, "&gt;="&amp;EOMONTH(P$7,-1)+1, 'Saisie Depenses'!$E$5:$E$3004, "&lt;="&amp;EOMONTH(P$7,0))+SUMIFS('Saisie Depenses'!$H$5:$H$3004,'Saisie Depenses'!$J$5:$J$3004, $G28,'Saisie Depenses'!$E$5:$E$3004, "&gt;="&amp;EOMONTH(P$7,-1)+1, 'Saisie Depenses'!$E$5:$E$3004, "&lt;="&amp;EOMONTH(P$7,0))</f>
        <v>6000</v>
      </c>
      <c r="Q28" s="151">
        <f>SUMIFS('Saisie Depenses'!$H$5:$H$3004,'Saisie Depenses'!$J$5:$J$3004,$F28, 'Saisie Depenses'!$E$5:$E$3004, "&gt;="&amp;EOMONTH(Q$7,-1)+1, 'Saisie Depenses'!$E$5:$E$3004, "&lt;="&amp;EOMONTH(Q$7,0))+SUMIFS('Saisie Depenses'!$H$5:$H$3004,'Saisie Depenses'!$J$5:$J$3004, $G28,'Saisie Depenses'!$E$5:$E$3004, "&gt;="&amp;EOMONTH(Q$7,-1)+1, 'Saisie Depenses'!$E$5:$E$3004, "&lt;="&amp;EOMONTH(Q$7,0))</f>
        <v>8000</v>
      </c>
      <c r="R28" s="151">
        <f>SUMIFS('Saisie Depenses'!$H$5:$H$3004,'Saisie Depenses'!$J$5:$J$3004,$F28, 'Saisie Depenses'!$E$5:$E$3004, "&gt;="&amp;EOMONTH(R$7,-1)+1, 'Saisie Depenses'!$E$5:$E$3004, "&lt;="&amp;EOMONTH(R$7,0))+SUMIFS('Saisie Depenses'!$H$5:$H$3004,'Saisie Depenses'!$J$5:$J$3004, $G28,'Saisie Depenses'!$E$5:$E$3004, "&gt;="&amp;EOMONTH(R$7,-1)+1, 'Saisie Depenses'!$E$5:$E$3004, "&lt;="&amp;EOMONTH(R$7,0))</f>
        <v>10000</v>
      </c>
      <c r="S28" s="151">
        <f>SUMIFS('Saisie Depenses'!$H$5:$H$3004,'Saisie Depenses'!$J$5:$J$3004,$F28, 'Saisie Depenses'!$E$5:$E$3004, "&gt;="&amp;EOMONTH(S$7,-1)+1, 'Saisie Depenses'!$E$5:$E$3004, "&lt;="&amp;EOMONTH(S$7,0))+SUMIFS('Saisie Depenses'!$H$5:$H$3004,'Saisie Depenses'!$J$5:$J$3004, $G28,'Saisie Depenses'!$E$5:$E$3004, "&gt;="&amp;EOMONTH(S$7,-1)+1, 'Saisie Depenses'!$E$5:$E$3004, "&lt;="&amp;EOMONTH(S$7,0))</f>
        <v>8000</v>
      </c>
      <c r="T28" s="151">
        <f>SUMIFS('Saisie Depenses'!$H$5:$H$3004,'Saisie Depenses'!$J$5:$J$3004,$F28, 'Saisie Depenses'!$E$5:$E$3004, "&gt;="&amp;EOMONTH(T$7,-1)+1, 'Saisie Depenses'!$E$5:$E$3004, "&lt;="&amp;EOMONTH(T$7,0))+SUMIFS('Saisie Depenses'!$H$5:$H$3004,'Saisie Depenses'!$J$5:$J$3004, $G28,'Saisie Depenses'!$E$5:$E$3004, "&gt;="&amp;EOMONTH(T$7,-1)+1, 'Saisie Depenses'!$E$5:$E$3004, "&lt;="&amp;EOMONTH(T$7,0))</f>
        <v>25000</v>
      </c>
      <c r="U28" s="164">
        <f t="shared" si="35"/>
        <v>57000</v>
      </c>
      <c r="W28" s="151">
        <f>SUMIFS('Saisie Depenses'!$H$5:$H$3004,'Saisie Depenses'!$J$5:$J$3004,$F28, 'Saisie Depenses'!$E$5:$E$3004, "&gt;="&amp;EOMONTH(W$7,-1)+1, 'Saisie Depenses'!$E$5:$E$3004, "&lt;="&amp;EOMONTH(W$7,0))+SUMIFS('Saisie Depenses'!$H$5:$H$3004,'Saisie Depenses'!$J$5:$J$3004, $G28,'Saisie Depenses'!$E$5:$E$3004, "&gt;="&amp;EOMONTH(W$7,-1)+1, 'Saisie Depenses'!$E$5:$E$3004, "&lt;="&amp;EOMONTH(W$7,0))</f>
        <v>4000</v>
      </c>
      <c r="X28" s="151">
        <f>SUMIFS('Saisie Depenses'!$H$5:$H$3004,'Saisie Depenses'!$J$5:$J$3004,$F28, 'Saisie Depenses'!$E$5:$E$3004, "&gt;="&amp;EOMONTH(X$7,-1)+1, 'Saisie Depenses'!$E$5:$E$3004, "&lt;="&amp;EOMONTH(X$7,0))+SUMIFS('Saisie Depenses'!$H$5:$H$3004,'Saisie Depenses'!$J$5:$J$3004, $G28,'Saisie Depenses'!$E$5:$E$3004, "&gt;="&amp;EOMONTH(X$7,-1)+1, 'Saisie Depenses'!$E$5:$E$3004, "&lt;="&amp;EOMONTH(X$7,0))</f>
        <v>0</v>
      </c>
      <c r="Y28" s="151">
        <f>SUMIFS('Saisie Depenses'!$H$5:$H$3004,'Saisie Depenses'!$J$5:$J$3004,$F28, 'Saisie Depenses'!$E$5:$E$3004, "&gt;="&amp;EOMONTH(Y$7,-1)+1, 'Saisie Depenses'!$E$5:$E$3004, "&lt;="&amp;EOMONTH(Y$7,0))+SUMIFS('Saisie Depenses'!$H$5:$H$3004,'Saisie Depenses'!$J$5:$J$3004, $G28,'Saisie Depenses'!$E$5:$E$3004, "&gt;="&amp;EOMONTH(Y$7,-1)+1, 'Saisie Depenses'!$E$5:$E$3004, "&lt;="&amp;EOMONTH(Y$7,0))</f>
        <v>3000</v>
      </c>
      <c r="Z28" s="151">
        <f>SUMIFS('Saisie Depenses'!$H$5:$H$3004,'Saisie Depenses'!$J$5:$J$3004,$F28, 'Saisie Depenses'!$E$5:$E$3004, "&gt;="&amp;EOMONTH(Z$7,-1)+1, 'Saisie Depenses'!$E$5:$E$3004, "&lt;="&amp;EOMONTH(Z$7,0))+SUMIFS('Saisie Depenses'!$H$5:$H$3004,'Saisie Depenses'!$J$5:$J$3004, $G28,'Saisie Depenses'!$E$5:$E$3004, "&gt;="&amp;EOMONTH(Z$7,-1)+1, 'Saisie Depenses'!$E$5:$E$3004, "&lt;="&amp;EOMONTH(Z$7,0))</f>
        <v>4000</v>
      </c>
      <c r="AA28" s="151">
        <f>SUMIFS('Saisie Depenses'!$H$5:$H$3004,'Saisie Depenses'!$J$5:$J$3004,$F28, 'Saisie Depenses'!$E$5:$E$3004, "&gt;="&amp;EOMONTH(AA$7,-1)+1, 'Saisie Depenses'!$E$5:$E$3004, "&lt;="&amp;EOMONTH(AA$7,0))+SUMIFS('Saisie Depenses'!$H$5:$H$3004,'Saisie Depenses'!$J$5:$J$3004, $G28,'Saisie Depenses'!$E$5:$E$3004, "&gt;="&amp;EOMONTH(AA$7,-1)+1, 'Saisie Depenses'!$E$5:$E$3004, "&lt;="&amp;EOMONTH(AA$7,0))</f>
        <v>6000</v>
      </c>
      <c r="AB28" s="151">
        <f>SUMIFS('Saisie Depenses'!$H$5:$H$3004,'Saisie Depenses'!$J$5:$J$3004,$F28, 'Saisie Depenses'!$E$5:$E$3004, "&gt;="&amp;EOMONTH(AB$7,-1)+1, 'Saisie Depenses'!$E$5:$E$3004, "&lt;="&amp;EOMONTH(AB$7,0))+SUMIFS('Saisie Depenses'!$H$5:$H$3004,'Saisie Depenses'!$J$5:$J$3004, $G28,'Saisie Depenses'!$E$5:$E$3004, "&gt;="&amp;EOMONTH(AB$7,-1)+1, 'Saisie Depenses'!$E$5:$E$3004, "&lt;="&amp;EOMONTH(AB$7,0))</f>
        <v>3000</v>
      </c>
      <c r="AC28" s="151">
        <f>SUMIFS('Saisie Depenses'!$H$5:$H$3004,'Saisie Depenses'!$J$5:$J$3004,$F28, 'Saisie Depenses'!$E$5:$E$3004, "&gt;="&amp;EOMONTH(AC$7,-1)+1, 'Saisie Depenses'!$E$5:$E$3004, "&lt;="&amp;EOMONTH(AC$7,0))+SUMIFS('Saisie Depenses'!$H$5:$H$3004,'Saisie Depenses'!$J$5:$J$3004, $G28,'Saisie Depenses'!$E$5:$E$3004, "&gt;="&amp;EOMONTH(AC$7,-1)+1, 'Saisie Depenses'!$E$5:$E$3004, "&lt;="&amp;EOMONTH(AC$7,0))</f>
        <v>0</v>
      </c>
      <c r="AD28" s="151">
        <f>SUMIFS('Saisie Depenses'!$H$5:$H$3004,'Saisie Depenses'!$J$5:$J$3004,$F28, 'Saisie Depenses'!$E$5:$E$3004, "&gt;="&amp;EOMONTH(AD$7,-1)+1, 'Saisie Depenses'!$E$5:$E$3004, "&lt;="&amp;EOMONTH(AD$7,0))+SUMIFS('Saisie Depenses'!$H$5:$H$3004,'Saisie Depenses'!$J$5:$J$3004, $G28,'Saisie Depenses'!$E$5:$E$3004, "&gt;="&amp;EOMONTH(AD$7,-1)+1, 'Saisie Depenses'!$E$5:$E$3004, "&lt;="&amp;EOMONTH(AD$7,0))</f>
        <v>0</v>
      </c>
      <c r="AE28" s="151">
        <f>SUMIFS('Saisie Depenses'!$H$5:$H$3004,'Saisie Depenses'!$J$5:$J$3004,$F28, 'Saisie Depenses'!$E$5:$E$3004, "&gt;="&amp;EOMONTH(AE$7,-1)+1, 'Saisie Depenses'!$E$5:$E$3004, "&lt;="&amp;EOMONTH(AE$7,0))+SUMIFS('Saisie Depenses'!$H$5:$H$3004,'Saisie Depenses'!$J$5:$J$3004, $G28,'Saisie Depenses'!$E$5:$E$3004, "&gt;="&amp;EOMONTH(AE$7,-1)+1, 'Saisie Depenses'!$E$5:$E$3004, "&lt;="&amp;EOMONTH(AE$7,0))</f>
        <v>5000</v>
      </c>
      <c r="AF28" s="151">
        <f>SUMIFS('Saisie Depenses'!$H$5:$H$3004,'Saisie Depenses'!$J$5:$J$3004,$F28, 'Saisie Depenses'!$E$5:$E$3004, "&gt;="&amp;EOMONTH(AF$7,-1)+1, 'Saisie Depenses'!$E$5:$E$3004, "&lt;="&amp;EOMONTH(AF$7,0))+SUMIFS('Saisie Depenses'!$H$5:$H$3004,'Saisie Depenses'!$J$5:$J$3004, $G28,'Saisie Depenses'!$E$5:$E$3004, "&gt;="&amp;EOMONTH(AF$7,-1)+1, 'Saisie Depenses'!$E$5:$E$3004, "&lt;="&amp;EOMONTH(AF$7,0))</f>
        <v>4000</v>
      </c>
      <c r="AG28" s="151">
        <f>SUMIFS('Saisie Depenses'!$H$5:$H$3004,'Saisie Depenses'!$J$5:$J$3004,$F28, 'Saisie Depenses'!$E$5:$E$3004, "&gt;="&amp;EOMONTH(AG$7,-1)+1, 'Saisie Depenses'!$E$5:$E$3004, "&lt;="&amp;EOMONTH(AG$7,0))+SUMIFS('Saisie Depenses'!$H$5:$H$3004,'Saisie Depenses'!$J$5:$J$3004, $G28,'Saisie Depenses'!$E$5:$E$3004, "&gt;="&amp;EOMONTH(AG$7,-1)+1, 'Saisie Depenses'!$E$5:$E$3004, "&lt;="&amp;EOMONTH(AG$7,0))</f>
        <v>4000</v>
      </c>
      <c r="AH28" s="151">
        <f>SUMIFS('Saisie Depenses'!$H$5:$H$3004,'Saisie Depenses'!$J$5:$J$3004,$F28, 'Saisie Depenses'!$E$5:$E$3004, "&gt;="&amp;EOMONTH(AH$7,-1)+1, 'Saisie Depenses'!$E$5:$E$3004, "&lt;="&amp;EOMONTH(AH$7,0))+SUMIFS('Saisie Depenses'!$H$5:$H$3004,'Saisie Depenses'!$J$5:$J$3004, $G28,'Saisie Depenses'!$E$5:$E$3004, "&gt;="&amp;EOMONTH(AH$7,-1)+1, 'Saisie Depenses'!$E$5:$E$3004, "&lt;="&amp;EOMONTH(AH$7,0))</f>
        <v>25000</v>
      </c>
      <c r="AI28" s="164">
        <f t="shared" si="33"/>
        <v>58000</v>
      </c>
      <c r="AJ28" s="142"/>
      <c r="AK28" s="151">
        <f>SUMIFS('Saisie Depenses'!$H$5:$H$3004,'Saisie Depenses'!$J$5:$J$3004,$F28, 'Saisie Depenses'!$E$5:$E$3004, "&gt;="&amp;EOMONTH(AK$7,-1)+1, 'Saisie Depenses'!$E$5:$E$3004, "&lt;="&amp;EOMONTH(AK$7,0))+SUMIFS('Saisie Depenses'!$H$5:$H$3004,'Saisie Depenses'!$J$5:$J$3004, $G28,'Saisie Depenses'!$E$5:$E$3004, "&gt;="&amp;EOMONTH(AK$7,-1)+1, 'Saisie Depenses'!$E$5:$E$3004, "&lt;="&amp;EOMONTH(AK$7,0))</f>
        <v>4000</v>
      </c>
      <c r="AL28" s="151">
        <f>SUMIFS('Saisie Depenses'!$H$5:$H$3004,'Saisie Depenses'!$J$5:$J$3004,$F28, 'Saisie Depenses'!$E$5:$E$3004, "&gt;="&amp;EOMONTH(AL$7,-1)+1, 'Saisie Depenses'!$E$5:$E$3004, "&lt;="&amp;EOMONTH(AL$7,0))+SUMIFS('Saisie Depenses'!$H$5:$H$3004,'Saisie Depenses'!$J$5:$J$3004, $G28,'Saisie Depenses'!$E$5:$E$3004, "&gt;="&amp;EOMONTH(AL$7,-1)+1, 'Saisie Depenses'!$E$5:$E$3004, "&lt;="&amp;EOMONTH(AL$7,0))</f>
        <v>4000</v>
      </c>
      <c r="AM28" s="151">
        <f>SUMIFS('Saisie Depenses'!$H$5:$H$3004,'Saisie Depenses'!$J$5:$J$3004,$F28, 'Saisie Depenses'!$E$5:$E$3004, "&gt;="&amp;EOMONTH(AM$7,-1)+1, 'Saisie Depenses'!$E$5:$E$3004, "&lt;="&amp;EOMONTH(AM$7,0))+SUMIFS('Saisie Depenses'!$H$5:$H$3004,'Saisie Depenses'!$J$5:$J$3004, $G28,'Saisie Depenses'!$E$5:$E$3004, "&gt;="&amp;EOMONTH(AM$7,-1)+1, 'Saisie Depenses'!$E$5:$E$3004, "&lt;="&amp;EOMONTH(AM$7,0))</f>
        <v>5000</v>
      </c>
      <c r="AN28" s="151">
        <f>SUMIFS('Saisie Depenses'!$H$5:$H$3004,'Saisie Depenses'!$J$5:$J$3004,$F28, 'Saisie Depenses'!$E$5:$E$3004, "&gt;="&amp;EOMONTH(AN$7,-1)+1, 'Saisie Depenses'!$E$5:$E$3004, "&lt;="&amp;EOMONTH(AN$7,0))+SUMIFS('Saisie Depenses'!$H$5:$H$3004,'Saisie Depenses'!$J$5:$J$3004, $G28,'Saisie Depenses'!$E$5:$E$3004, "&gt;="&amp;EOMONTH(AN$7,-1)+1, 'Saisie Depenses'!$E$5:$E$3004, "&lt;="&amp;EOMONTH(AN$7,0))</f>
        <v>0</v>
      </c>
      <c r="AO28" s="151">
        <f>SUMIFS('Saisie Depenses'!$H$5:$H$3004,'Saisie Depenses'!$J$5:$J$3004,$F28, 'Saisie Depenses'!$E$5:$E$3004, "&gt;="&amp;EOMONTH(AO$7,-1)+1, 'Saisie Depenses'!$E$5:$E$3004, "&lt;="&amp;EOMONTH(AO$7,0))+SUMIFS('Saisie Depenses'!$H$5:$H$3004,'Saisie Depenses'!$J$5:$J$3004, $G28,'Saisie Depenses'!$E$5:$E$3004, "&gt;="&amp;EOMONTH(AO$7,-1)+1, 'Saisie Depenses'!$E$5:$E$3004, "&lt;="&amp;EOMONTH(AO$7,0))</f>
        <v>0</v>
      </c>
      <c r="AP28" s="151">
        <f>SUMIFS('Saisie Depenses'!$H$5:$H$3004,'Saisie Depenses'!$J$5:$J$3004,$F28, 'Saisie Depenses'!$E$5:$E$3004, "&gt;="&amp;EOMONTH(AP$7,-1)+1, 'Saisie Depenses'!$E$5:$E$3004, "&lt;="&amp;EOMONTH(AP$7,0))+SUMIFS('Saisie Depenses'!$H$5:$H$3004,'Saisie Depenses'!$J$5:$J$3004, $G28,'Saisie Depenses'!$E$5:$E$3004, "&gt;="&amp;EOMONTH(AP$7,-1)+1, 'Saisie Depenses'!$E$5:$E$3004, "&lt;="&amp;EOMONTH(AP$7,0))</f>
        <v>0</v>
      </c>
      <c r="AQ28" s="151">
        <f>SUMIFS('Saisie Depenses'!$H$5:$H$3004,'Saisie Depenses'!$J$5:$J$3004,$F28, 'Saisie Depenses'!$E$5:$E$3004, "&gt;="&amp;EOMONTH(AQ$7,-1)+1, 'Saisie Depenses'!$E$5:$E$3004, "&lt;="&amp;EOMONTH(AQ$7,0))+SUMIFS('Saisie Depenses'!$H$5:$H$3004,'Saisie Depenses'!$J$5:$J$3004, $G28,'Saisie Depenses'!$E$5:$E$3004, "&gt;="&amp;EOMONTH(AQ$7,-1)+1, 'Saisie Depenses'!$E$5:$E$3004, "&lt;="&amp;EOMONTH(AQ$7,0))</f>
        <v>0</v>
      </c>
      <c r="AR28" s="151">
        <f>SUMIFS('Saisie Depenses'!$H$5:$H$3004,'Saisie Depenses'!$J$5:$J$3004,$F28, 'Saisie Depenses'!$E$5:$E$3004, "&gt;="&amp;EOMONTH(AR$7,-1)+1, 'Saisie Depenses'!$E$5:$E$3004, "&lt;="&amp;EOMONTH(AR$7,0))+SUMIFS('Saisie Depenses'!$H$5:$H$3004,'Saisie Depenses'!$J$5:$J$3004, $G28,'Saisie Depenses'!$E$5:$E$3004, "&gt;="&amp;EOMONTH(AR$7,-1)+1, 'Saisie Depenses'!$E$5:$E$3004, "&lt;="&amp;EOMONTH(AR$7,0))</f>
        <v>0</v>
      </c>
      <c r="AS28" s="151">
        <f>SUMIFS('Saisie Depenses'!$H$5:$H$3004,'Saisie Depenses'!$J$5:$J$3004,$F28, 'Saisie Depenses'!$E$5:$E$3004, "&gt;="&amp;EOMONTH(AS$7,-1)+1, 'Saisie Depenses'!$E$5:$E$3004, "&lt;="&amp;EOMONTH(AS$7,0))+SUMIFS('Saisie Depenses'!$H$5:$H$3004,'Saisie Depenses'!$J$5:$J$3004, $G28,'Saisie Depenses'!$E$5:$E$3004, "&gt;="&amp;EOMONTH(AS$7,-1)+1, 'Saisie Depenses'!$E$5:$E$3004, "&lt;="&amp;EOMONTH(AS$7,0))</f>
        <v>0</v>
      </c>
      <c r="AT28" s="151">
        <f>SUMIFS('Saisie Depenses'!$H$5:$H$3004,'Saisie Depenses'!$J$5:$J$3004,$F28, 'Saisie Depenses'!$E$5:$E$3004, "&gt;="&amp;EOMONTH(AT$7,-1)+1, 'Saisie Depenses'!$E$5:$E$3004, "&lt;="&amp;EOMONTH(AT$7,0))+SUMIFS('Saisie Depenses'!$H$5:$H$3004,'Saisie Depenses'!$J$5:$J$3004, $G28,'Saisie Depenses'!$E$5:$E$3004, "&gt;="&amp;EOMONTH(AT$7,-1)+1, 'Saisie Depenses'!$E$5:$E$3004, "&lt;="&amp;EOMONTH(AT$7,0))</f>
        <v>0</v>
      </c>
      <c r="AU28" s="151">
        <f>SUMIFS('Saisie Depenses'!$H$5:$H$3004,'Saisie Depenses'!$J$5:$J$3004,$F28, 'Saisie Depenses'!$E$5:$E$3004, "&gt;="&amp;EOMONTH(AU$7,-1)+1, 'Saisie Depenses'!$E$5:$E$3004, "&lt;="&amp;EOMONTH(AU$7,0))+SUMIFS('Saisie Depenses'!$H$5:$H$3004,'Saisie Depenses'!$J$5:$J$3004, $G28,'Saisie Depenses'!$E$5:$E$3004, "&gt;="&amp;EOMONTH(AU$7,-1)+1, 'Saisie Depenses'!$E$5:$E$3004, "&lt;="&amp;EOMONTH(AU$7,0))</f>
        <v>0</v>
      </c>
      <c r="AV28" s="151">
        <f>SUMIFS('Saisie Depenses'!$H$5:$H$3004,'Saisie Depenses'!$J$5:$J$3004,$F28, 'Saisie Depenses'!$E$5:$E$3004, "&gt;="&amp;EOMONTH(AV$7,-1)+1, 'Saisie Depenses'!$E$5:$E$3004, "&lt;="&amp;EOMONTH(AV$7,0))+SUMIFS('Saisie Depenses'!$H$5:$H$3004,'Saisie Depenses'!$J$5:$J$3004, $G28,'Saisie Depenses'!$E$5:$E$3004, "&gt;="&amp;EOMONTH(AV$7,-1)+1, 'Saisie Depenses'!$E$5:$E$3004, "&lt;="&amp;EOMONTH(AV$7,0))</f>
        <v>0</v>
      </c>
      <c r="AW28" s="164">
        <f t="shared" si="34"/>
        <v>13000</v>
      </c>
    </row>
    <row r="29" spans="3:49" ht="15.6" customHeight="1" x14ac:dyDescent="0.25">
      <c r="C29" s="150" t="str">
        <f t="shared" si="29"/>
        <v xml:space="preserve">Charges Sociales / CNPS </v>
      </c>
      <c r="D29" s="143"/>
      <c r="E29" s="143"/>
      <c r="F29" s="150" t="str">
        <f>Listes!B62</f>
        <v xml:space="preserve">Charges Sociales / CNPS </v>
      </c>
      <c r="G29" s="133" t="s">
        <v>348</v>
      </c>
      <c r="I29" s="151">
        <f>SUMIFS('Saisie Depenses'!$H$5:$H$3004,'Saisie Depenses'!$J$5:$J$3004,$F29, 'Saisie Depenses'!$E$5:$E$3004, "&gt;="&amp;EOMONTH(I$7,-1)+1, 'Saisie Depenses'!$E$5:$E$3004, "&lt;="&amp;EOMONTH(I$7,0))+SUMIFS('Saisie Depenses'!$H$5:$H$3004,'Saisie Depenses'!$J$5:$J$3004, $G29,'Saisie Depenses'!$E$5:$E$3004, "&gt;="&amp;EOMONTH(I$7,-1)+1, 'Saisie Depenses'!$E$5:$E$3004, "&lt;="&amp;EOMONTH(I$7,0))</f>
        <v>0</v>
      </c>
      <c r="J29" s="151">
        <f>SUMIFS('Saisie Depenses'!$H$5:$H$3004,'Saisie Depenses'!$J$5:$J$3004,$F29, 'Saisie Depenses'!$E$5:$E$3004, "&gt;="&amp;EOMONTH(J$7,-1)+1, 'Saisie Depenses'!$E$5:$E$3004, "&lt;="&amp;EOMONTH(J$7,0))+SUMIFS('Saisie Depenses'!$H$5:$H$3004,'Saisie Depenses'!$J$5:$J$3004, $G29,'Saisie Depenses'!$E$5:$E$3004, "&gt;="&amp;EOMONTH(J$7,-1)+1, 'Saisie Depenses'!$E$5:$E$3004, "&lt;="&amp;EOMONTH(J$7,0))</f>
        <v>0</v>
      </c>
      <c r="K29" s="151">
        <f>SUMIFS('Saisie Depenses'!$H$5:$H$3004,'Saisie Depenses'!$J$5:$J$3004,$F29, 'Saisie Depenses'!$E$5:$E$3004, "&gt;="&amp;EOMONTH(K$7,-1)+1, 'Saisie Depenses'!$E$5:$E$3004, "&lt;="&amp;EOMONTH(K$7,0))+SUMIFS('Saisie Depenses'!$H$5:$H$3004,'Saisie Depenses'!$J$5:$J$3004, $G29,'Saisie Depenses'!$E$5:$E$3004, "&gt;="&amp;EOMONTH(K$7,-1)+1, 'Saisie Depenses'!$E$5:$E$3004, "&lt;="&amp;EOMONTH(K$7,0))</f>
        <v>0</v>
      </c>
      <c r="L29" s="151">
        <f>SUMIFS('Saisie Depenses'!$H$5:$H$3004,'Saisie Depenses'!$J$5:$J$3004,$F29, 'Saisie Depenses'!$E$5:$E$3004, "&gt;="&amp;EOMONTH(L$7,-1)+1, 'Saisie Depenses'!$E$5:$E$3004, "&lt;="&amp;EOMONTH(L$7,0))+SUMIFS('Saisie Depenses'!$H$5:$H$3004,'Saisie Depenses'!$J$5:$J$3004, $G29,'Saisie Depenses'!$E$5:$E$3004, "&gt;="&amp;EOMONTH(L$7,-1)+1, 'Saisie Depenses'!$E$5:$E$3004, "&lt;="&amp;EOMONTH(L$7,0))</f>
        <v>0</v>
      </c>
      <c r="M29" s="151">
        <f>SUMIFS('Saisie Depenses'!$H$5:$H$3004,'Saisie Depenses'!$J$5:$J$3004,$F29, 'Saisie Depenses'!$E$5:$E$3004, "&gt;="&amp;EOMONTH(M$7,-1)+1, 'Saisie Depenses'!$E$5:$E$3004, "&lt;="&amp;EOMONTH(M$7,0))+SUMIFS('Saisie Depenses'!$H$5:$H$3004,'Saisie Depenses'!$J$5:$J$3004, $G29,'Saisie Depenses'!$E$5:$E$3004, "&gt;="&amp;EOMONTH(M$7,-1)+1, 'Saisie Depenses'!$E$5:$E$3004, "&lt;="&amp;EOMONTH(M$7,0))</f>
        <v>0</v>
      </c>
      <c r="N29" s="151">
        <f>SUMIFS('Saisie Depenses'!$H$5:$H$3004,'Saisie Depenses'!$J$5:$J$3004,$F29, 'Saisie Depenses'!$E$5:$E$3004, "&gt;="&amp;EOMONTH(N$7,-1)+1, 'Saisie Depenses'!$E$5:$E$3004, "&lt;="&amp;EOMONTH(N$7,0))+SUMIFS('Saisie Depenses'!$H$5:$H$3004,'Saisie Depenses'!$J$5:$J$3004, $G29,'Saisie Depenses'!$E$5:$E$3004, "&gt;="&amp;EOMONTH(N$7,-1)+1, 'Saisie Depenses'!$E$5:$E$3004, "&lt;="&amp;EOMONTH(N$7,0))</f>
        <v>0</v>
      </c>
      <c r="O29" s="151">
        <f>SUMIFS('Saisie Depenses'!$H$5:$H$3004,'Saisie Depenses'!$J$5:$J$3004,$F29, 'Saisie Depenses'!$E$5:$E$3004, "&gt;="&amp;EOMONTH(O$7,-1)+1, 'Saisie Depenses'!$E$5:$E$3004, "&lt;="&amp;EOMONTH(O$7,0))+SUMIFS('Saisie Depenses'!$H$5:$H$3004,'Saisie Depenses'!$J$5:$J$3004, $G29,'Saisie Depenses'!$E$5:$E$3004, "&gt;="&amp;EOMONTH(O$7,-1)+1, 'Saisie Depenses'!$E$5:$E$3004, "&lt;="&amp;EOMONTH(O$7,0))</f>
        <v>0</v>
      </c>
      <c r="P29" s="151">
        <f>SUMIFS('Saisie Depenses'!$H$5:$H$3004,'Saisie Depenses'!$J$5:$J$3004,$F29, 'Saisie Depenses'!$E$5:$E$3004, "&gt;="&amp;EOMONTH(P$7,-1)+1, 'Saisie Depenses'!$E$5:$E$3004, "&lt;="&amp;EOMONTH(P$7,0))+SUMIFS('Saisie Depenses'!$H$5:$H$3004,'Saisie Depenses'!$J$5:$J$3004, $G29,'Saisie Depenses'!$E$5:$E$3004, "&gt;="&amp;EOMONTH(P$7,-1)+1, 'Saisie Depenses'!$E$5:$E$3004, "&lt;="&amp;EOMONTH(P$7,0))</f>
        <v>0</v>
      </c>
      <c r="Q29" s="151">
        <f>SUMIFS('Saisie Depenses'!$H$5:$H$3004,'Saisie Depenses'!$J$5:$J$3004,$F29, 'Saisie Depenses'!$E$5:$E$3004, "&gt;="&amp;EOMONTH(Q$7,-1)+1, 'Saisie Depenses'!$E$5:$E$3004, "&lt;="&amp;EOMONTH(Q$7,0))+SUMIFS('Saisie Depenses'!$H$5:$H$3004,'Saisie Depenses'!$J$5:$J$3004, $G29,'Saisie Depenses'!$E$5:$E$3004, "&gt;="&amp;EOMONTH(Q$7,-1)+1, 'Saisie Depenses'!$E$5:$E$3004, "&lt;="&amp;EOMONTH(Q$7,0))</f>
        <v>0</v>
      </c>
      <c r="R29" s="151">
        <f>SUMIFS('Saisie Depenses'!$H$5:$H$3004,'Saisie Depenses'!$J$5:$J$3004,$F29, 'Saisie Depenses'!$E$5:$E$3004, "&gt;="&amp;EOMONTH(R$7,-1)+1, 'Saisie Depenses'!$E$5:$E$3004, "&lt;="&amp;EOMONTH(R$7,0))+SUMIFS('Saisie Depenses'!$H$5:$H$3004,'Saisie Depenses'!$J$5:$J$3004, $G29,'Saisie Depenses'!$E$5:$E$3004, "&gt;="&amp;EOMONTH(R$7,-1)+1, 'Saisie Depenses'!$E$5:$E$3004, "&lt;="&amp;EOMONTH(R$7,0))</f>
        <v>0</v>
      </c>
      <c r="S29" s="151">
        <f>SUMIFS('Saisie Depenses'!$H$5:$H$3004,'Saisie Depenses'!$J$5:$J$3004,$F29, 'Saisie Depenses'!$E$5:$E$3004, "&gt;="&amp;EOMONTH(S$7,-1)+1, 'Saisie Depenses'!$E$5:$E$3004, "&lt;="&amp;EOMONTH(S$7,0))+SUMIFS('Saisie Depenses'!$H$5:$H$3004,'Saisie Depenses'!$J$5:$J$3004, $G29,'Saisie Depenses'!$E$5:$E$3004, "&gt;="&amp;EOMONTH(S$7,-1)+1, 'Saisie Depenses'!$E$5:$E$3004, "&lt;="&amp;EOMONTH(S$7,0))</f>
        <v>0</v>
      </c>
      <c r="T29" s="151">
        <f>SUMIFS('Saisie Depenses'!$H$5:$H$3004,'Saisie Depenses'!$J$5:$J$3004,$F29, 'Saisie Depenses'!$E$5:$E$3004, "&gt;="&amp;EOMONTH(T$7,-1)+1, 'Saisie Depenses'!$E$5:$E$3004, "&lt;="&amp;EOMONTH(T$7,0))+SUMIFS('Saisie Depenses'!$H$5:$H$3004,'Saisie Depenses'!$J$5:$J$3004, $G29,'Saisie Depenses'!$E$5:$E$3004, "&gt;="&amp;EOMONTH(T$7,-1)+1, 'Saisie Depenses'!$E$5:$E$3004, "&lt;="&amp;EOMONTH(T$7,0))</f>
        <v>0</v>
      </c>
      <c r="U29" s="164">
        <f t="shared" ref="U29:U31" si="38">SUM(I29:T29)</f>
        <v>0</v>
      </c>
      <c r="W29" s="151">
        <f>SUMIFS('Saisie Depenses'!$H$5:$H$3004,'Saisie Depenses'!$J$5:$J$3004,$F29, 'Saisie Depenses'!$E$5:$E$3004, "&gt;="&amp;EOMONTH(W$7,-1)+1, 'Saisie Depenses'!$E$5:$E$3004, "&lt;="&amp;EOMONTH(W$7,0))+SUMIFS('Saisie Depenses'!$H$5:$H$3004,'Saisie Depenses'!$J$5:$J$3004, $G29,'Saisie Depenses'!$E$5:$E$3004, "&gt;="&amp;EOMONTH(W$7,-1)+1, 'Saisie Depenses'!$E$5:$E$3004, "&lt;="&amp;EOMONTH(W$7,0))</f>
        <v>0</v>
      </c>
      <c r="X29" s="151">
        <f>SUMIFS('Saisie Depenses'!$H$5:$H$3004,'Saisie Depenses'!$J$5:$J$3004,$F29, 'Saisie Depenses'!$E$5:$E$3004, "&gt;="&amp;EOMONTH(X$7,-1)+1, 'Saisie Depenses'!$E$5:$E$3004, "&lt;="&amp;EOMONTH(X$7,0))+SUMIFS('Saisie Depenses'!$H$5:$H$3004,'Saisie Depenses'!$J$5:$J$3004, $G29,'Saisie Depenses'!$E$5:$E$3004, "&gt;="&amp;EOMONTH(X$7,-1)+1, 'Saisie Depenses'!$E$5:$E$3004, "&lt;="&amp;EOMONTH(X$7,0))</f>
        <v>0</v>
      </c>
      <c r="Y29" s="151">
        <f>SUMIFS('Saisie Depenses'!$H$5:$H$3004,'Saisie Depenses'!$J$5:$J$3004,$F29, 'Saisie Depenses'!$E$5:$E$3004, "&gt;="&amp;EOMONTH(Y$7,-1)+1, 'Saisie Depenses'!$E$5:$E$3004, "&lt;="&amp;EOMONTH(Y$7,0))+SUMIFS('Saisie Depenses'!$H$5:$H$3004,'Saisie Depenses'!$J$5:$J$3004, $G29,'Saisie Depenses'!$E$5:$E$3004, "&gt;="&amp;EOMONTH(Y$7,-1)+1, 'Saisie Depenses'!$E$5:$E$3004, "&lt;="&amp;EOMONTH(Y$7,0))</f>
        <v>0</v>
      </c>
      <c r="Z29" s="151">
        <f>SUMIFS('Saisie Depenses'!$H$5:$H$3004,'Saisie Depenses'!$J$5:$J$3004,$F29, 'Saisie Depenses'!$E$5:$E$3004, "&gt;="&amp;EOMONTH(Z$7,-1)+1, 'Saisie Depenses'!$E$5:$E$3004, "&lt;="&amp;EOMONTH(Z$7,0))+SUMIFS('Saisie Depenses'!$H$5:$H$3004,'Saisie Depenses'!$J$5:$J$3004, $G29,'Saisie Depenses'!$E$5:$E$3004, "&gt;="&amp;EOMONTH(Z$7,-1)+1, 'Saisie Depenses'!$E$5:$E$3004, "&lt;="&amp;EOMONTH(Z$7,0))</f>
        <v>0</v>
      </c>
      <c r="AA29" s="151">
        <f>SUMIFS('Saisie Depenses'!$H$5:$H$3004,'Saisie Depenses'!$J$5:$J$3004,$F29, 'Saisie Depenses'!$E$5:$E$3004, "&gt;="&amp;EOMONTH(AA$7,-1)+1, 'Saisie Depenses'!$E$5:$E$3004, "&lt;="&amp;EOMONTH(AA$7,0))+SUMIFS('Saisie Depenses'!$H$5:$H$3004,'Saisie Depenses'!$J$5:$J$3004, $G29,'Saisie Depenses'!$E$5:$E$3004, "&gt;="&amp;EOMONTH(AA$7,-1)+1, 'Saisie Depenses'!$E$5:$E$3004, "&lt;="&amp;EOMONTH(AA$7,0))</f>
        <v>0</v>
      </c>
      <c r="AB29" s="151">
        <f>SUMIFS('Saisie Depenses'!$H$5:$H$3004,'Saisie Depenses'!$J$5:$J$3004,$F29, 'Saisie Depenses'!$E$5:$E$3004, "&gt;="&amp;EOMONTH(AB$7,-1)+1, 'Saisie Depenses'!$E$5:$E$3004, "&lt;="&amp;EOMONTH(AB$7,0))+SUMIFS('Saisie Depenses'!$H$5:$H$3004,'Saisie Depenses'!$J$5:$J$3004, $G29,'Saisie Depenses'!$E$5:$E$3004, "&gt;="&amp;EOMONTH(AB$7,-1)+1, 'Saisie Depenses'!$E$5:$E$3004, "&lt;="&amp;EOMONTH(AB$7,0))</f>
        <v>0</v>
      </c>
      <c r="AC29" s="151">
        <f>SUMIFS('Saisie Depenses'!$H$5:$H$3004,'Saisie Depenses'!$J$5:$J$3004,$F29, 'Saisie Depenses'!$E$5:$E$3004, "&gt;="&amp;EOMONTH(AC$7,-1)+1, 'Saisie Depenses'!$E$5:$E$3004, "&lt;="&amp;EOMONTH(AC$7,0))+SUMIFS('Saisie Depenses'!$H$5:$H$3004,'Saisie Depenses'!$J$5:$J$3004, $G29,'Saisie Depenses'!$E$5:$E$3004, "&gt;="&amp;EOMONTH(AC$7,-1)+1, 'Saisie Depenses'!$E$5:$E$3004, "&lt;="&amp;EOMONTH(AC$7,0))</f>
        <v>0</v>
      </c>
      <c r="AD29" s="151">
        <f>SUMIFS('Saisie Depenses'!$H$5:$H$3004,'Saisie Depenses'!$J$5:$J$3004,$F29, 'Saisie Depenses'!$E$5:$E$3004, "&gt;="&amp;EOMONTH(AD$7,-1)+1, 'Saisie Depenses'!$E$5:$E$3004, "&lt;="&amp;EOMONTH(AD$7,0))+SUMIFS('Saisie Depenses'!$H$5:$H$3004,'Saisie Depenses'!$J$5:$J$3004, $G29,'Saisie Depenses'!$E$5:$E$3004, "&gt;="&amp;EOMONTH(AD$7,-1)+1, 'Saisie Depenses'!$E$5:$E$3004, "&lt;="&amp;EOMONTH(AD$7,0))</f>
        <v>0</v>
      </c>
      <c r="AE29" s="151">
        <f>SUMIFS('Saisie Depenses'!$H$5:$H$3004,'Saisie Depenses'!$J$5:$J$3004,$F29, 'Saisie Depenses'!$E$5:$E$3004, "&gt;="&amp;EOMONTH(AE$7,-1)+1, 'Saisie Depenses'!$E$5:$E$3004, "&lt;="&amp;EOMONTH(AE$7,0))+SUMIFS('Saisie Depenses'!$H$5:$H$3004,'Saisie Depenses'!$J$5:$J$3004, $G29,'Saisie Depenses'!$E$5:$E$3004, "&gt;="&amp;EOMONTH(AE$7,-1)+1, 'Saisie Depenses'!$E$5:$E$3004, "&lt;="&amp;EOMONTH(AE$7,0))</f>
        <v>0</v>
      </c>
      <c r="AF29" s="151">
        <f>SUMIFS('Saisie Depenses'!$H$5:$H$3004,'Saisie Depenses'!$J$5:$J$3004,$F29, 'Saisie Depenses'!$E$5:$E$3004, "&gt;="&amp;EOMONTH(AF$7,-1)+1, 'Saisie Depenses'!$E$5:$E$3004, "&lt;="&amp;EOMONTH(AF$7,0))+SUMIFS('Saisie Depenses'!$H$5:$H$3004,'Saisie Depenses'!$J$5:$J$3004, $G29,'Saisie Depenses'!$E$5:$E$3004, "&gt;="&amp;EOMONTH(AF$7,-1)+1, 'Saisie Depenses'!$E$5:$E$3004, "&lt;="&amp;EOMONTH(AF$7,0))</f>
        <v>0</v>
      </c>
      <c r="AG29" s="151">
        <f>SUMIFS('Saisie Depenses'!$H$5:$H$3004,'Saisie Depenses'!$J$5:$J$3004,$F29, 'Saisie Depenses'!$E$5:$E$3004, "&gt;="&amp;EOMONTH(AG$7,-1)+1, 'Saisie Depenses'!$E$5:$E$3004, "&lt;="&amp;EOMONTH(AG$7,0))+SUMIFS('Saisie Depenses'!$H$5:$H$3004,'Saisie Depenses'!$J$5:$J$3004, $G29,'Saisie Depenses'!$E$5:$E$3004, "&gt;="&amp;EOMONTH(AG$7,-1)+1, 'Saisie Depenses'!$E$5:$E$3004, "&lt;="&amp;EOMONTH(AG$7,0))</f>
        <v>0</v>
      </c>
      <c r="AH29" s="151">
        <f>SUMIFS('Saisie Depenses'!$H$5:$H$3004,'Saisie Depenses'!$J$5:$J$3004,$F29, 'Saisie Depenses'!$E$5:$E$3004, "&gt;="&amp;EOMONTH(AH$7,-1)+1, 'Saisie Depenses'!$E$5:$E$3004, "&lt;="&amp;EOMONTH(AH$7,0))+SUMIFS('Saisie Depenses'!$H$5:$H$3004,'Saisie Depenses'!$J$5:$J$3004, $G29,'Saisie Depenses'!$E$5:$E$3004, "&gt;="&amp;EOMONTH(AH$7,-1)+1, 'Saisie Depenses'!$E$5:$E$3004, "&lt;="&amp;EOMONTH(AH$7,0))</f>
        <v>0</v>
      </c>
      <c r="AI29" s="164">
        <f t="shared" ref="AI29:AI31" si="39">SUM(W29:AH29)</f>
        <v>0</v>
      </c>
      <c r="AJ29" s="142"/>
      <c r="AK29" s="151">
        <f>SUMIFS('Saisie Depenses'!$H$5:$H$3004,'Saisie Depenses'!$J$5:$J$3004,$F29, 'Saisie Depenses'!$E$5:$E$3004, "&gt;="&amp;EOMONTH(AK$7,-1)+1, 'Saisie Depenses'!$E$5:$E$3004, "&lt;="&amp;EOMONTH(AK$7,0))+SUMIFS('Saisie Depenses'!$H$5:$H$3004,'Saisie Depenses'!$J$5:$J$3004, $G29,'Saisie Depenses'!$E$5:$E$3004, "&gt;="&amp;EOMONTH(AK$7,-1)+1, 'Saisie Depenses'!$E$5:$E$3004, "&lt;="&amp;EOMONTH(AK$7,0))</f>
        <v>0</v>
      </c>
      <c r="AL29" s="151">
        <f>SUMIFS('Saisie Depenses'!$H$5:$H$3004,'Saisie Depenses'!$J$5:$J$3004,$F29, 'Saisie Depenses'!$E$5:$E$3004, "&gt;="&amp;EOMONTH(AL$7,-1)+1, 'Saisie Depenses'!$E$5:$E$3004, "&lt;="&amp;EOMONTH(AL$7,0))+SUMIFS('Saisie Depenses'!$H$5:$H$3004,'Saisie Depenses'!$J$5:$J$3004, $G29,'Saisie Depenses'!$E$5:$E$3004, "&gt;="&amp;EOMONTH(AL$7,-1)+1, 'Saisie Depenses'!$E$5:$E$3004, "&lt;="&amp;EOMONTH(AL$7,0))</f>
        <v>0</v>
      </c>
      <c r="AM29" s="151">
        <f>SUMIFS('Saisie Depenses'!$H$5:$H$3004,'Saisie Depenses'!$J$5:$J$3004,$F29, 'Saisie Depenses'!$E$5:$E$3004, "&gt;="&amp;EOMONTH(AM$7,-1)+1, 'Saisie Depenses'!$E$5:$E$3004, "&lt;="&amp;EOMONTH(AM$7,0))+SUMIFS('Saisie Depenses'!$H$5:$H$3004,'Saisie Depenses'!$J$5:$J$3004, $G29,'Saisie Depenses'!$E$5:$E$3004, "&gt;="&amp;EOMONTH(AM$7,-1)+1, 'Saisie Depenses'!$E$5:$E$3004, "&lt;="&amp;EOMONTH(AM$7,0))</f>
        <v>0</v>
      </c>
      <c r="AN29" s="151">
        <f>SUMIFS('Saisie Depenses'!$H$5:$H$3004,'Saisie Depenses'!$J$5:$J$3004,$F29, 'Saisie Depenses'!$E$5:$E$3004, "&gt;="&amp;EOMONTH(AN$7,-1)+1, 'Saisie Depenses'!$E$5:$E$3004, "&lt;="&amp;EOMONTH(AN$7,0))+SUMIFS('Saisie Depenses'!$H$5:$H$3004,'Saisie Depenses'!$J$5:$J$3004, $G29,'Saisie Depenses'!$E$5:$E$3004, "&gt;="&amp;EOMONTH(AN$7,-1)+1, 'Saisie Depenses'!$E$5:$E$3004, "&lt;="&amp;EOMONTH(AN$7,0))</f>
        <v>0</v>
      </c>
      <c r="AO29" s="151">
        <f>SUMIFS('Saisie Depenses'!$H$5:$H$3004,'Saisie Depenses'!$J$5:$J$3004,$F29, 'Saisie Depenses'!$E$5:$E$3004, "&gt;="&amp;EOMONTH(AO$7,-1)+1, 'Saisie Depenses'!$E$5:$E$3004, "&lt;="&amp;EOMONTH(AO$7,0))+SUMIFS('Saisie Depenses'!$H$5:$H$3004,'Saisie Depenses'!$J$5:$J$3004, $G29,'Saisie Depenses'!$E$5:$E$3004, "&gt;="&amp;EOMONTH(AO$7,-1)+1, 'Saisie Depenses'!$E$5:$E$3004, "&lt;="&amp;EOMONTH(AO$7,0))</f>
        <v>0</v>
      </c>
      <c r="AP29" s="151">
        <f>SUMIFS('Saisie Depenses'!$H$5:$H$3004,'Saisie Depenses'!$J$5:$J$3004,$F29, 'Saisie Depenses'!$E$5:$E$3004, "&gt;="&amp;EOMONTH(AP$7,-1)+1, 'Saisie Depenses'!$E$5:$E$3004, "&lt;="&amp;EOMONTH(AP$7,0))+SUMIFS('Saisie Depenses'!$H$5:$H$3004,'Saisie Depenses'!$J$5:$J$3004, $G29,'Saisie Depenses'!$E$5:$E$3004, "&gt;="&amp;EOMONTH(AP$7,-1)+1, 'Saisie Depenses'!$E$5:$E$3004, "&lt;="&amp;EOMONTH(AP$7,0))</f>
        <v>0</v>
      </c>
      <c r="AQ29" s="151">
        <f>SUMIFS('Saisie Depenses'!$H$5:$H$3004,'Saisie Depenses'!$J$5:$J$3004,$F29, 'Saisie Depenses'!$E$5:$E$3004, "&gt;="&amp;EOMONTH(AQ$7,-1)+1, 'Saisie Depenses'!$E$5:$E$3004, "&lt;="&amp;EOMONTH(AQ$7,0))+SUMIFS('Saisie Depenses'!$H$5:$H$3004,'Saisie Depenses'!$J$5:$J$3004, $G29,'Saisie Depenses'!$E$5:$E$3004, "&gt;="&amp;EOMONTH(AQ$7,-1)+1, 'Saisie Depenses'!$E$5:$E$3004, "&lt;="&amp;EOMONTH(AQ$7,0))</f>
        <v>0</v>
      </c>
      <c r="AR29" s="151">
        <f>SUMIFS('Saisie Depenses'!$H$5:$H$3004,'Saisie Depenses'!$J$5:$J$3004,$F29, 'Saisie Depenses'!$E$5:$E$3004, "&gt;="&amp;EOMONTH(AR$7,-1)+1, 'Saisie Depenses'!$E$5:$E$3004, "&lt;="&amp;EOMONTH(AR$7,0))+SUMIFS('Saisie Depenses'!$H$5:$H$3004,'Saisie Depenses'!$J$5:$J$3004, $G29,'Saisie Depenses'!$E$5:$E$3004, "&gt;="&amp;EOMONTH(AR$7,-1)+1, 'Saisie Depenses'!$E$5:$E$3004, "&lt;="&amp;EOMONTH(AR$7,0))</f>
        <v>0</v>
      </c>
      <c r="AS29" s="151">
        <f>SUMIFS('Saisie Depenses'!$H$5:$H$3004,'Saisie Depenses'!$J$5:$J$3004,$F29, 'Saisie Depenses'!$E$5:$E$3004, "&gt;="&amp;EOMONTH(AS$7,-1)+1, 'Saisie Depenses'!$E$5:$E$3004, "&lt;="&amp;EOMONTH(AS$7,0))+SUMIFS('Saisie Depenses'!$H$5:$H$3004,'Saisie Depenses'!$J$5:$J$3004, $G29,'Saisie Depenses'!$E$5:$E$3004, "&gt;="&amp;EOMONTH(AS$7,-1)+1, 'Saisie Depenses'!$E$5:$E$3004, "&lt;="&amp;EOMONTH(AS$7,0))</f>
        <v>0</v>
      </c>
      <c r="AT29" s="151">
        <f>SUMIFS('Saisie Depenses'!$H$5:$H$3004,'Saisie Depenses'!$J$5:$J$3004,$F29, 'Saisie Depenses'!$E$5:$E$3004, "&gt;="&amp;EOMONTH(AT$7,-1)+1, 'Saisie Depenses'!$E$5:$E$3004, "&lt;="&amp;EOMONTH(AT$7,0))+SUMIFS('Saisie Depenses'!$H$5:$H$3004,'Saisie Depenses'!$J$5:$J$3004, $G29,'Saisie Depenses'!$E$5:$E$3004, "&gt;="&amp;EOMONTH(AT$7,-1)+1, 'Saisie Depenses'!$E$5:$E$3004, "&lt;="&amp;EOMONTH(AT$7,0))</f>
        <v>0</v>
      </c>
      <c r="AU29" s="151">
        <f>SUMIFS('Saisie Depenses'!$H$5:$H$3004,'Saisie Depenses'!$J$5:$J$3004,$F29, 'Saisie Depenses'!$E$5:$E$3004, "&gt;="&amp;EOMONTH(AU$7,-1)+1, 'Saisie Depenses'!$E$5:$E$3004, "&lt;="&amp;EOMONTH(AU$7,0))+SUMIFS('Saisie Depenses'!$H$5:$H$3004,'Saisie Depenses'!$J$5:$J$3004, $G29,'Saisie Depenses'!$E$5:$E$3004, "&gt;="&amp;EOMONTH(AU$7,-1)+1, 'Saisie Depenses'!$E$5:$E$3004, "&lt;="&amp;EOMONTH(AU$7,0))</f>
        <v>0</v>
      </c>
      <c r="AV29" s="151">
        <f>SUMIFS('Saisie Depenses'!$H$5:$H$3004,'Saisie Depenses'!$J$5:$J$3004,$F29, 'Saisie Depenses'!$E$5:$E$3004, "&gt;="&amp;EOMONTH(AV$7,-1)+1, 'Saisie Depenses'!$E$5:$E$3004, "&lt;="&amp;EOMONTH(AV$7,0))+SUMIFS('Saisie Depenses'!$H$5:$H$3004,'Saisie Depenses'!$J$5:$J$3004, $G29,'Saisie Depenses'!$E$5:$E$3004, "&gt;="&amp;EOMONTH(AV$7,-1)+1, 'Saisie Depenses'!$E$5:$E$3004, "&lt;="&amp;EOMONTH(AV$7,0))</f>
        <v>0</v>
      </c>
      <c r="AW29" s="164">
        <f t="shared" si="34"/>
        <v>0</v>
      </c>
    </row>
    <row r="30" spans="3:49" ht="15.6" customHeight="1" x14ac:dyDescent="0.25">
      <c r="C30" s="150" t="str">
        <f t="shared" si="29"/>
        <v>Impot BIC</v>
      </c>
      <c r="D30" s="143"/>
      <c r="E30" s="143"/>
      <c r="F30" s="150" t="str">
        <f>Listes!B63</f>
        <v>Impot BIC</v>
      </c>
      <c r="G30" s="133" t="s">
        <v>348</v>
      </c>
      <c r="I30" s="151">
        <f>SUMIFS('Saisie Depenses'!$H$5:$H$3004,'Saisie Depenses'!$J$5:$J$3004,$F30, 'Saisie Depenses'!$E$5:$E$3004, "&gt;="&amp;EOMONTH(I$7,-1)+1, 'Saisie Depenses'!$E$5:$E$3004, "&lt;="&amp;EOMONTH(I$7,0))+SUMIFS('Saisie Depenses'!$H$5:$H$3004,'Saisie Depenses'!$J$5:$J$3004, $G30,'Saisie Depenses'!$E$5:$E$3004, "&gt;="&amp;EOMONTH(I$7,-1)+1, 'Saisie Depenses'!$E$5:$E$3004, "&lt;="&amp;EOMONTH(I$7,0))</f>
        <v>0</v>
      </c>
      <c r="J30" s="151">
        <f>SUMIFS('Saisie Depenses'!$H$5:$H$3004,'Saisie Depenses'!$J$5:$J$3004,$F30, 'Saisie Depenses'!$E$5:$E$3004, "&gt;="&amp;EOMONTH(J$7,-1)+1, 'Saisie Depenses'!$E$5:$E$3004, "&lt;="&amp;EOMONTH(J$7,0))+SUMIFS('Saisie Depenses'!$H$5:$H$3004,'Saisie Depenses'!$J$5:$J$3004, $G30,'Saisie Depenses'!$E$5:$E$3004, "&gt;="&amp;EOMONTH(J$7,-1)+1, 'Saisie Depenses'!$E$5:$E$3004, "&lt;="&amp;EOMONTH(J$7,0))</f>
        <v>0</v>
      </c>
      <c r="K30" s="151">
        <f>SUMIFS('Saisie Depenses'!$H$5:$H$3004,'Saisie Depenses'!$J$5:$J$3004,$F30, 'Saisie Depenses'!$E$5:$E$3004, "&gt;="&amp;EOMONTH(K$7,-1)+1, 'Saisie Depenses'!$E$5:$E$3004, "&lt;="&amp;EOMONTH(K$7,0))+SUMIFS('Saisie Depenses'!$H$5:$H$3004,'Saisie Depenses'!$J$5:$J$3004, $G30,'Saisie Depenses'!$E$5:$E$3004, "&gt;="&amp;EOMONTH(K$7,-1)+1, 'Saisie Depenses'!$E$5:$E$3004, "&lt;="&amp;EOMONTH(K$7,0))</f>
        <v>0</v>
      </c>
      <c r="L30" s="151">
        <f>SUMIFS('Saisie Depenses'!$H$5:$H$3004,'Saisie Depenses'!$J$5:$J$3004,$F30, 'Saisie Depenses'!$E$5:$E$3004, "&gt;="&amp;EOMONTH(L$7,-1)+1, 'Saisie Depenses'!$E$5:$E$3004, "&lt;="&amp;EOMONTH(L$7,0))+SUMIFS('Saisie Depenses'!$H$5:$H$3004,'Saisie Depenses'!$J$5:$J$3004, $G30,'Saisie Depenses'!$E$5:$E$3004, "&gt;="&amp;EOMONTH(L$7,-1)+1, 'Saisie Depenses'!$E$5:$E$3004, "&lt;="&amp;EOMONTH(L$7,0))</f>
        <v>0</v>
      </c>
      <c r="M30" s="151">
        <f>SUMIFS('Saisie Depenses'!$H$5:$H$3004,'Saisie Depenses'!$J$5:$J$3004,$F30, 'Saisie Depenses'!$E$5:$E$3004, "&gt;="&amp;EOMONTH(M$7,-1)+1, 'Saisie Depenses'!$E$5:$E$3004, "&lt;="&amp;EOMONTH(M$7,0))+SUMIFS('Saisie Depenses'!$H$5:$H$3004,'Saisie Depenses'!$J$5:$J$3004, $G30,'Saisie Depenses'!$E$5:$E$3004, "&gt;="&amp;EOMONTH(M$7,-1)+1, 'Saisie Depenses'!$E$5:$E$3004, "&lt;="&amp;EOMONTH(M$7,0))</f>
        <v>0</v>
      </c>
      <c r="N30" s="151">
        <f>SUMIFS('Saisie Depenses'!$H$5:$H$3004,'Saisie Depenses'!$J$5:$J$3004,$F30, 'Saisie Depenses'!$E$5:$E$3004, "&gt;="&amp;EOMONTH(N$7,-1)+1, 'Saisie Depenses'!$E$5:$E$3004, "&lt;="&amp;EOMONTH(N$7,0))+SUMIFS('Saisie Depenses'!$H$5:$H$3004,'Saisie Depenses'!$J$5:$J$3004, $G30,'Saisie Depenses'!$E$5:$E$3004, "&gt;="&amp;EOMONTH(N$7,-1)+1, 'Saisie Depenses'!$E$5:$E$3004, "&lt;="&amp;EOMONTH(N$7,0))</f>
        <v>0</v>
      </c>
      <c r="O30" s="151">
        <f>SUMIFS('Saisie Depenses'!$H$5:$H$3004,'Saisie Depenses'!$J$5:$J$3004,$F30, 'Saisie Depenses'!$E$5:$E$3004, "&gt;="&amp;EOMONTH(O$7,-1)+1, 'Saisie Depenses'!$E$5:$E$3004, "&lt;="&amp;EOMONTH(O$7,0))+SUMIFS('Saisie Depenses'!$H$5:$H$3004,'Saisie Depenses'!$J$5:$J$3004, $G30,'Saisie Depenses'!$E$5:$E$3004, "&gt;="&amp;EOMONTH(O$7,-1)+1, 'Saisie Depenses'!$E$5:$E$3004, "&lt;="&amp;EOMONTH(O$7,0))</f>
        <v>0</v>
      </c>
      <c r="P30" s="151">
        <f>SUMIFS('Saisie Depenses'!$H$5:$H$3004,'Saisie Depenses'!$J$5:$J$3004,$F30, 'Saisie Depenses'!$E$5:$E$3004, "&gt;="&amp;EOMONTH(P$7,-1)+1, 'Saisie Depenses'!$E$5:$E$3004, "&lt;="&amp;EOMONTH(P$7,0))+SUMIFS('Saisie Depenses'!$H$5:$H$3004,'Saisie Depenses'!$J$5:$J$3004, $G30,'Saisie Depenses'!$E$5:$E$3004, "&gt;="&amp;EOMONTH(P$7,-1)+1, 'Saisie Depenses'!$E$5:$E$3004, "&lt;="&amp;EOMONTH(P$7,0))</f>
        <v>0</v>
      </c>
      <c r="Q30" s="151">
        <f>SUMIFS('Saisie Depenses'!$H$5:$H$3004,'Saisie Depenses'!$J$5:$J$3004,$F30, 'Saisie Depenses'!$E$5:$E$3004, "&gt;="&amp;EOMONTH(Q$7,-1)+1, 'Saisie Depenses'!$E$5:$E$3004, "&lt;="&amp;EOMONTH(Q$7,0))+SUMIFS('Saisie Depenses'!$H$5:$H$3004,'Saisie Depenses'!$J$5:$J$3004, $G30,'Saisie Depenses'!$E$5:$E$3004, "&gt;="&amp;EOMONTH(Q$7,-1)+1, 'Saisie Depenses'!$E$5:$E$3004, "&lt;="&amp;EOMONTH(Q$7,0))</f>
        <v>0</v>
      </c>
      <c r="R30" s="151">
        <f>SUMIFS('Saisie Depenses'!$H$5:$H$3004,'Saisie Depenses'!$J$5:$J$3004,$F30, 'Saisie Depenses'!$E$5:$E$3004, "&gt;="&amp;EOMONTH(R$7,-1)+1, 'Saisie Depenses'!$E$5:$E$3004, "&lt;="&amp;EOMONTH(R$7,0))+SUMIFS('Saisie Depenses'!$H$5:$H$3004,'Saisie Depenses'!$J$5:$J$3004, $G30,'Saisie Depenses'!$E$5:$E$3004, "&gt;="&amp;EOMONTH(R$7,-1)+1, 'Saisie Depenses'!$E$5:$E$3004, "&lt;="&amp;EOMONTH(R$7,0))</f>
        <v>0</v>
      </c>
      <c r="S30" s="151">
        <f>SUMIFS('Saisie Depenses'!$H$5:$H$3004,'Saisie Depenses'!$J$5:$J$3004,$F30, 'Saisie Depenses'!$E$5:$E$3004, "&gt;="&amp;EOMONTH(S$7,-1)+1, 'Saisie Depenses'!$E$5:$E$3004, "&lt;="&amp;EOMONTH(S$7,0))+SUMIFS('Saisie Depenses'!$H$5:$H$3004,'Saisie Depenses'!$J$5:$J$3004, $G30,'Saisie Depenses'!$E$5:$E$3004, "&gt;="&amp;EOMONTH(S$7,-1)+1, 'Saisie Depenses'!$E$5:$E$3004, "&lt;="&amp;EOMONTH(S$7,0))</f>
        <v>0</v>
      </c>
      <c r="T30" s="151">
        <f>SUMIFS('Saisie Depenses'!$H$5:$H$3004,'Saisie Depenses'!$J$5:$J$3004,$F30, 'Saisie Depenses'!$E$5:$E$3004, "&gt;="&amp;EOMONTH(T$7,-1)+1, 'Saisie Depenses'!$E$5:$E$3004, "&lt;="&amp;EOMONTH(T$7,0))+SUMIFS('Saisie Depenses'!$H$5:$H$3004,'Saisie Depenses'!$J$5:$J$3004, $G30,'Saisie Depenses'!$E$5:$E$3004, "&gt;="&amp;EOMONTH(T$7,-1)+1, 'Saisie Depenses'!$E$5:$E$3004, "&lt;="&amp;EOMONTH(T$7,0))</f>
        <v>0</v>
      </c>
      <c r="U30" s="164">
        <f t="shared" si="38"/>
        <v>0</v>
      </c>
      <c r="W30" s="151">
        <f>SUMIFS('Saisie Depenses'!$H$5:$H$3004,'Saisie Depenses'!$J$5:$J$3004,$F30, 'Saisie Depenses'!$E$5:$E$3004, "&gt;="&amp;EOMONTH(W$7,-1)+1, 'Saisie Depenses'!$E$5:$E$3004, "&lt;="&amp;EOMONTH(W$7,0))+SUMIFS('Saisie Depenses'!$H$5:$H$3004,'Saisie Depenses'!$J$5:$J$3004, $G30,'Saisie Depenses'!$E$5:$E$3004, "&gt;="&amp;EOMONTH(W$7,-1)+1, 'Saisie Depenses'!$E$5:$E$3004, "&lt;="&amp;EOMONTH(W$7,0))</f>
        <v>0</v>
      </c>
      <c r="X30" s="151">
        <f>SUMIFS('Saisie Depenses'!$H$5:$H$3004,'Saisie Depenses'!$J$5:$J$3004,$F30, 'Saisie Depenses'!$E$5:$E$3004, "&gt;="&amp;EOMONTH(X$7,-1)+1, 'Saisie Depenses'!$E$5:$E$3004, "&lt;="&amp;EOMONTH(X$7,0))+SUMIFS('Saisie Depenses'!$H$5:$H$3004,'Saisie Depenses'!$J$5:$J$3004, $G30,'Saisie Depenses'!$E$5:$E$3004, "&gt;="&amp;EOMONTH(X$7,-1)+1, 'Saisie Depenses'!$E$5:$E$3004, "&lt;="&amp;EOMONTH(X$7,0))</f>
        <v>0</v>
      </c>
      <c r="Y30" s="151">
        <f>SUMIFS('Saisie Depenses'!$H$5:$H$3004,'Saisie Depenses'!$J$5:$J$3004,$F30, 'Saisie Depenses'!$E$5:$E$3004, "&gt;="&amp;EOMONTH(Y$7,-1)+1, 'Saisie Depenses'!$E$5:$E$3004, "&lt;="&amp;EOMONTH(Y$7,0))+SUMIFS('Saisie Depenses'!$H$5:$H$3004,'Saisie Depenses'!$J$5:$J$3004, $G30,'Saisie Depenses'!$E$5:$E$3004, "&gt;="&amp;EOMONTH(Y$7,-1)+1, 'Saisie Depenses'!$E$5:$E$3004, "&lt;="&amp;EOMONTH(Y$7,0))</f>
        <v>0</v>
      </c>
      <c r="Z30" s="151">
        <f>SUMIFS('Saisie Depenses'!$H$5:$H$3004,'Saisie Depenses'!$J$5:$J$3004,$F30, 'Saisie Depenses'!$E$5:$E$3004, "&gt;="&amp;EOMONTH(Z$7,-1)+1, 'Saisie Depenses'!$E$5:$E$3004, "&lt;="&amp;EOMONTH(Z$7,0))+SUMIFS('Saisie Depenses'!$H$5:$H$3004,'Saisie Depenses'!$J$5:$J$3004, $G30,'Saisie Depenses'!$E$5:$E$3004, "&gt;="&amp;EOMONTH(Z$7,-1)+1, 'Saisie Depenses'!$E$5:$E$3004, "&lt;="&amp;EOMONTH(Z$7,0))</f>
        <v>0</v>
      </c>
      <c r="AA30" s="151">
        <f>SUMIFS('Saisie Depenses'!$H$5:$H$3004,'Saisie Depenses'!$J$5:$J$3004,$F30, 'Saisie Depenses'!$E$5:$E$3004, "&gt;="&amp;EOMONTH(AA$7,-1)+1, 'Saisie Depenses'!$E$5:$E$3004, "&lt;="&amp;EOMONTH(AA$7,0))+SUMIFS('Saisie Depenses'!$H$5:$H$3004,'Saisie Depenses'!$J$5:$J$3004, $G30,'Saisie Depenses'!$E$5:$E$3004, "&gt;="&amp;EOMONTH(AA$7,-1)+1, 'Saisie Depenses'!$E$5:$E$3004, "&lt;="&amp;EOMONTH(AA$7,0))</f>
        <v>0</v>
      </c>
      <c r="AB30" s="151">
        <f>SUMIFS('Saisie Depenses'!$H$5:$H$3004,'Saisie Depenses'!$J$5:$J$3004,$F30, 'Saisie Depenses'!$E$5:$E$3004, "&gt;="&amp;EOMONTH(AB$7,-1)+1, 'Saisie Depenses'!$E$5:$E$3004, "&lt;="&amp;EOMONTH(AB$7,0))+SUMIFS('Saisie Depenses'!$H$5:$H$3004,'Saisie Depenses'!$J$5:$J$3004, $G30,'Saisie Depenses'!$E$5:$E$3004, "&gt;="&amp;EOMONTH(AB$7,-1)+1, 'Saisie Depenses'!$E$5:$E$3004, "&lt;="&amp;EOMONTH(AB$7,0))</f>
        <v>0</v>
      </c>
      <c r="AC30" s="151">
        <f>SUMIFS('Saisie Depenses'!$H$5:$H$3004,'Saisie Depenses'!$J$5:$J$3004,$F30, 'Saisie Depenses'!$E$5:$E$3004, "&gt;="&amp;EOMONTH(AC$7,-1)+1, 'Saisie Depenses'!$E$5:$E$3004, "&lt;="&amp;EOMONTH(AC$7,0))+SUMIFS('Saisie Depenses'!$H$5:$H$3004,'Saisie Depenses'!$J$5:$J$3004, $G30,'Saisie Depenses'!$E$5:$E$3004, "&gt;="&amp;EOMONTH(AC$7,-1)+1, 'Saisie Depenses'!$E$5:$E$3004, "&lt;="&amp;EOMONTH(AC$7,0))</f>
        <v>0</v>
      </c>
      <c r="AD30" s="151">
        <f>SUMIFS('Saisie Depenses'!$H$5:$H$3004,'Saisie Depenses'!$J$5:$J$3004,$F30, 'Saisie Depenses'!$E$5:$E$3004, "&gt;="&amp;EOMONTH(AD$7,-1)+1, 'Saisie Depenses'!$E$5:$E$3004, "&lt;="&amp;EOMONTH(AD$7,0))+SUMIFS('Saisie Depenses'!$H$5:$H$3004,'Saisie Depenses'!$J$5:$J$3004, $G30,'Saisie Depenses'!$E$5:$E$3004, "&gt;="&amp;EOMONTH(AD$7,-1)+1, 'Saisie Depenses'!$E$5:$E$3004, "&lt;="&amp;EOMONTH(AD$7,0))</f>
        <v>0</v>
      </c>
      <c r="AE30" s="151">
        <f>SUMIFS('Saisie Depenses'!$H$5:$H$3004,'Saisie Depenses'!$J$5:$J$3004,$F30, 'Saisie Depenses'!$E$5:$E$3004, "&gt;="&amp;EOMONTH(AE$7,-1)+1, 'Saisie Depenses'!$E$5:$E$3004, "&lt;="&amp;EOMONTH(AE$7,0))+SUMIFS('Saisie Depenses'!$H$5:$H$3004,'Saisie Depenses'!$J$5:$J$3004, $G30,'Saisie Depenses'!$E$5:$E$3004, "&gt;="&amp;EOMONTH(AE$7,-1)+1, 'Saisie Depenses'!$E$5:$E$3004, "&lt;="&amp;EOMONTH(AE$7,0))</f>
        <v>0</v>
      </c>
      <c r="AF30" s="151">
        <f>SUMIFS('Saisie Depenses'!$H$5:$H$3004,'Saisie Depenses'!$J$5:$J$3004,$F30, 'Saisie Depenses'!$E$5:$E$3004, "&gt;="&amp;EOMONTH(AF$7,-1)+1, 'Saisie Depenses'!$E$5:$E$3004, "&lt;="&amp;EOMONTH(AF$7,0))+SUMIFS('Saisie Depenses'!$H$5:$H$3004,'Saisie Depenses'!$J$5:$J$3004, $G30,'Saisie Depenses'!$E$5:$E$3004, "&gt;="&amp;EOMONTH(AF$7,-1)+1, 'Saisie Depenses'!$E$5:$E$3004, "&lt;="&amp;EOMONTH(AF$7,0))</f>
        <v>0</v>
      </c>
      <c r="AG30" s="151">
        <f>SUMIFS('Saisie Depenses'!$H$5:$H$3004,'Saisie Depenses'!$J$5:$J$3004,$F30, 'Saisie Depenses'!$E$5:$E$3004, "&gt;="&amp;EOMONTH(AG$7,-1)+1, 'Saisie Depenses'!$E$5:$E$3004, "&lt;="&amp;EOMONTH(AG$7,0))+SUMIFS('Saisie Depenses'!$H$5:$H$3004,'Saisie Depenses'!$J$5:$J$3004, $G30,'Saisie Depenses'!$E$5:$E$3004, "&gt;="&amp;EOMONTH(AG$7,-1)+1, 'Saisie Depenses'!$E$5:$E$3004, "&lt;="&amp;EOMONTH(AG$7,0))</f>
        <v>0</v>
      </c>
      <c r="AH30" s="151">
        <f>SUMIFS('Saisie Depenses'!$H$5:$H$3004,'Saisie Depenses'!$J$5:$J$3004,$F30, 'Saisie Depenses'!$E$5:$E$3004, "&gt;="&amp;EOMONTH(AH$7,-1)+1, 'Saisie Depenses'!$E$5:$E$3004, "&lt;="&amp;EOMONTH(AH$7,0))+SUMIFS('Saisie Depenses'!$H$5:$H$3004,'Saisie Depenses'!$J$5:$J$3004, $G30,'Saisie Depenses'!$E$5:$E$3004, "&gt;="&amp;EOMONTH(AH$7,-1)+1, 'Saisie Depenses'!$E$5:$E$3004, "&lt;="&amp;EOMONTH(AH$7,0))</f>
        <v>0</v>
      </c>
      <c r="AI30" s="164">
        <f t="shared" si="39"/>
        <v>0</v>
      </c>
      <c r="AJ30" s="142"/>
      <c r="AK30" s="151">
        <f>SUMIFS('Saisie Depenses'!$H$5:$H$3004,'Saisie Depenses'!$J$5:$J$3004,$F30, 'Saisie Depenses'!$E$5:$E$3004, "&gt;="&amp;EOMONTH(AK$7,-1)+1, 'Saisie Depenses'!$E$5:$E$3004, "&lt;="&amp;EOMONTH(AK$7,0))+SUMIFS('Saisie Depenses'!$H$5:$H$3004,'Saisie Depenses'!$J$5:$J$3004, $G30,'Saisie Depenses'!$E$5:$E$3004, "&gt;="&amp;EOMONTH(AK$7,-1)+1, 'Saisie Depenses'!$E$5:$E$3004, "&lt;="&amp;EOMONTH(AK$7,0))</f>
        <v>0</v>
      </c>
      <c r="AL30" s="151">
        <f>SUMIFS('Saisie Depenses'!$H$5:$H$3004,'Saisie Depenses'!$J$5:$J$3004,$F30, 'Saisie Depenses'!$E$5:$E$3004, "&gt;="&amp;EOMONTH(AL$7,-1)+1, 'Saisie Depenses'!$E$5:$E$3004, "&lt;="&amp;EOMONTH(AL$7,0))+SUMIFS('Saisie Depenses'!$H$5:$H$3004,'Saisie Depenses'!$J$5:$J$3004, $G30,'Saisie Depenses'!$E$5:$E$3004, "&gt;="&amp;EOMONTH(AL$7,-1)+1, 'Saisie Depenses'!$E$5:$E$3004, "&lt;="&amp;EOMONTH(AL$7,0))</f>
        <v>0</v>
      </c>
      <c r="AM30" s="151">
        <f>SUMIFS('Saisie Depenses'!$H$5:$H$3004,'Saisie Depenses'!$J$5:$J$3004,$F30, 'Saisie Depenses'!$E$5:$E$3004, "&gt;="&amp;EOMONTH(AM$7,-1)+1, 'Saisie Depenses'!$E$5:$E$3004, "&lt;="&amp;EOMONTH(AM$7,0))+SUMIFS('Saisie Depenses'!$H$5:$H$3004,'Saisie Depenses'!$J$5:$J$3004, $G30,'Saisie Depenses'!$E$5:$E$3004, "&gt;="&amp;EOMONTH(AM$7,-1)+1, 'Saisie Depenses'!$E$5:$E$3004, "&lt;="&amp;EOMONTH(AM$7,0))</f>
        <v>0</v>
      </c>
      <c r="AN30" s="151">
        <f>SUMIFS('Saisie Depenses'!$H$5:$H$3004,'Saisie Depenses'!$J$5:$J$3004,$F30, 'Saisie Depenses'!$E$5:$E$3004, "&gt;="&amp;EOMONTH(AN$7,-1)+1, 'Saisie Depenses'!$E$5:$E$3004, "&lt;="&amp;EOMONTH(AN$7,0))+SUMIFS('Saisie Depenses'!$H$5:$H$3004,'Saisie Depenses'!$J$5:$J$3004, $G30,'Saisie Depenses'!$E$5:$E$3004, "&gt;="&amp;EOMONTH(AN$7,-1)+1, 'Saisie Depenses'!$E$5:$E$3004, "&lt;="&amp;EOMONTH(AN$7,0))</f>
        <v>0</v>
      </c>
      <c r="AO30" s="151">
        <f>SUMIFS('Saisie Depenses'!$H$5:$H$3004,'Saisie Depenses'!$J$5:$J$3004,$F30, 'Saisie Depenses'!$E$5:$E$3004, "&gt;="&amp;EOMONTH(AO$7,-1)+1, 'Saisie Depenses'!$E$5:$E$3004, "&lt;="&amp;EOMONTH(AO$7,0))+SUMIFS('Saisie Depenses'!$H$5:$H$3004,'Saisie Depenses'!$J$5:$J$3004, $G30,'Saisie Depenses'!$E$5:$E$3004, "&gt;="&amp;EOMONTH(AO$7,-1)+1, 'Saisie Depenses'!$E$5:$E$3004, "&lt;="&amp;EOMONTH(AO$7,0))</f>
        <v>0</v>
      </c>
      <c r="AP30" s="151">
        <f>SUMIFS('Saisie Depenses'!$H$5:$H$3004,'Saisie Depenses'!$J$5:$J$3004,$F30, 'Saisie Depenses'!$E$5:$E$3004, "&gt;="&amp;EOMONTH(AP$7,-1)+1, 'Saisie Depenses'!$E$5:$E$3004, "&lt;="&amp;EOMONTH(AP$7,0))+SUMIFS('Saisie Depenses'!$H$5:$H$3004,'Saisie Depenses'!$J$5:$J$3004, $G30,'Saisie Depenses'!$E$5:$E$3004, "&gt;="&amp;EOMONTH(AP$7,-1)+1, 'Saisie Depenses'!$E$5:$E$3004, "&lt;="&amp;EOMONTH(AP$7,0))</f>
        <v>0</v>
      </c>
      <c r="AQ30" s="151">
        <f>SUMIFS('Saisie Depenses'!$H$5:$H$3004,'Saisie Depenses'!$J$5:$J$3004,$F30, 'Saisie Depenses'!$E$5:$E$3004, "&gt;="&amp;EOMONTH(AQ$7,-1)+1, 'Saisie Depenses'!$E$5:$E$3004, "&lt;="&amp;EOMONTH(AQ$7,0))+SUMIFS('Saisie Depenses'!$H$5:$H$3004,'Saisie Depenses'!$J$5:$J$3004, $G30,'Saisie Depenses'!$E$5:$E$3004, "&gt;="&amp;EOMONTH(AQ$7,-1)+1, 'Saisie Depenses'!$E$5:$E$3004, "&lt;="&amp;EOMONTH(AQ$7,0))</f>
        <v>0</v>
      </c>
      <c r="AR30" s="151">
        <f>SUMIFS('Saisie Depenses'!$H$5:$H$3004,'Saisie Depenses'!$J$5:$J$3004,$F30, 'Saisie Depenses'!$E$5:$E$3004, "&gt;="&amp;EOMONTH(AR$7,-1)+1, 'Saisie Depenses'!$E$5:$E$3004, "&lt;="&amp;EOMONTH(AR$7,0))+SUMIFS('Saisie Depenses'!$H$5:$H$3004,'Saisie Depenses'!$J$5:$J$3004, $G30,'Saisie Depenses'!$E$5:$E$3004, "&gt;="&amp;EOMONTH(AR$7,-1)+1, 'Saisie Depenses'!$E$5:$E$3004, "&lt;="&amp;EOMONTH(AR$7,0))</f>
        <v>0</v>
      </c>
      <c r="AS30" s="151">
        <f>SUMIFS('Saisie Depenses'!$H$5:$H$3004,'Saisie Depenses'!$J$5:$J$3004,$F30, 'Saisie Depenses'!$E$5:$E$3004, "&gt;="&amp;EOMONTH(AS$7,-1)+1, 'Saisie Depenses'!$E$5:$E$3004, "&lt;="&amp;EOMONTH(AS$7,0))+SUMIFS('Saisie Depenses'!$H$5:$H$3004,'Saisie Depenses'!$J$5:$J$3004, $G30,'Saisie Depenses'!$E$5:$E$3004, "&gt;="&amp;EOMONTH(AS$7,-1)+1, 'Saisie Depenses'!$E$5:$E$3004, "&lt;="&amp;EOMONTH(AS$7,0))</f>
        <v>0</v>
      </c>
      <c r="AT30" s="151">
        <f>SUMIFS('Saisie Depenses'!$H$5:$H$3004,'Saisie Depenses'!$J$5:$J$3004,$F30, 'Saisie Depenses'!$E$5:$E$3004, "&gt;="&amp;EOMONTH(AT$7,-1)+1, 'Saisie Depenses'!$E$5:$E$3004, "&lt;="&amp;EOMONTH(AT$7,0))+SUMIFS('Saisie Depenses'!$H$5:$H$3004,'Saisie Depenses'!$J$5:$J$3004, $G30,'Saisie Depenses'!$E$5:$E$3004, "&gt;="&amp;EOMONTH(AT$7,-1)+1, 'Saisie Depenses'!$E$5:$E$3004, "&lt;="&amp;EOMONTH(AT$7,0))</f>
        <v>0</v>
      </c>
      <c r="AU30" s="151">
        <f>SUMIFS('Saisie Depenses'!$H$5:$H$3004,'Saisie Depenses'!$J$5:$J$3004,$F30, 'Saisie Depenses'!$E$5:$E$3004, "&gt;="&amp;EOMONTH(AU$7,-1)+1, 'Saisie Depenses'!$E$5:$E$3004, "&lt;="&amp;EOMONTH(AU$7,0))+SUMIFS('Saisie Depenses'!$H$5:$H$3004,'Saisie Depenses'!$J$5:$J$3004, $G30,'Saisie Depenses'!$E$5:$E$3004, "&gt;="&amp;EOMONTH(AU$7,-1)+1, 'Saisie Depenses'!$E$5:$E$3004, "&lt;="&amp;EOMONTH(AU$7,0))</f>
        <v>0</v>
      </c>
      <c r="AV30" s="151">
        <f>SUMIFS('Saisie Depenses'!$H$5:$H$3004,'Saisie Depenses'!$J$5:$J$3004,$F30, 'Saisie Depenses'!$E$5:$E$3004, "&gt;="&amp;EOMONTH(AV$7,-1)+1, 'Saisie Depenses'!$E$5:$E$3004, "&lt;="&amp;EOMONTH(AV$7,0))+SUMIFS('Saisie Depenses'!$H$5:$H$3004,'Saisie Depenses'!$J$5:$J$3004, $G30,'Saisie Depenses'!$E$5:$E$3004, "&gt;="&amp;EOMONTH(AV$7,-1)+1, 'Saisie Depenses'!$E$5:$E$3004, "&lt;="&amp;EOMONTH(AV$7,0))</f>
        <v>0</v>
      </c>
      <c r="AW30" s="164">
        <f t="shared" si="34"/>
        <v>0</v>
      </c>
    </row>
    <row r="31" spans="3:49" ht="15.6" customHeight="1" x14ac:dyDescent="0.25">
      <c r="C31" s="150" t="str">
        <f t="shared" si="29"/>
        <v xml:space="preserve">Autres Taxes &amp; Impots </v>
      </c>
      <c r="D31" s="143"/>
      <c r="E31" s="143"/>
      <c r="F31" s="150" t="str">
        <f>Listes!B64</f>
        <v xml:space="preserve">Autres Taxes &amp; Impots </v>
      </c>
      <c r="G31" s="133" t="s">
        <v>348</v>
      </c>
      <c r="I31" s="151">
        <f>SUMIFS('Saisie Depenses'!$H$5:$H$3004,'Saisie Depenses'!$J$5:$J$3004,$F31, 'Saisie Depenses'!$E$5:$E$3004, "&gt;="&amp;EOMONTH(I$7,-1)+1, 'Saisie Depenses'!$E$5:$E$3004, "&lt;="&amp;EOMONTH(I$7,0))+SUMIFS('Saisie Depenses'!$H$5:$H$3004,'Saisie Depenses'!$J$5:$J$3004, $G31,'Saisie Depenses'!$E$5:$E$3004, "&gt;="&amp;EOMONTH(I$7,-1)+1, 'Saisie Depenses'!$E$5:$E$3004, "&lt;="&amp;EOMONTH(I$7,0))</f>
        <v>0</v>
      </c>
      <c r="J31" s="151">
        <f>SUMIFS('Saisie Depenses'!$H$5:$H$3004,'Saisie Depenses'!$J$5:$J$3004,$F31, 'Saisie Depenses'!$E$5:$E$3004, "&gt;="&amp;EOMONTH(J$7,-1)+1, 'Saisie Depenses'!$E$5:$E$3004, "&lt;="&amp;EOMONTH(J$7,0))+SUMIFS('Saisie Depenses'!$H$5:$H$3004,'Saisie Depenses'!$J$5:$J$3004, $G31,'Saisie Depenses'!$E$5:$E$3004, "&gt;="&amp;EOMONTH(J$7,-1)+1, 'Saisie Depenses'!$E$5:$E$3004, "&lt;="&amp;EOMONTH(J$7,0))</f>
        <v>0</v>
      </c>
      <c r="K31" s="151">
        <f>SUMIFS('Saisie Depenses'!$H$5:$H$3004,'Saisie Depenses'!$J$5:$J$3004,$F31, 'Saisie Depenses'!$E$5:$E$3004, "&gt;="&amp;EOMONTH(K$7,-1)+1, 'Saisie Depenses'!$E$5:$E$3004, "&lt;="&amp;EOMONTH(K$7,0))+SUMIFS('Saisie Depenses'!$H$5:$H$3004,'Saisie Depenses'!$J$5:$J$3004, $G31,'Saisie Depenses'!$E$5:$E$3004, "&gt;="&amp;EOMONTH(K$7,-1)+1, 'Saisie Depenses'!$E$5:$E$3004, "&lt;="&amp;EOMONTH(K$7,0))</f>
        <v>0</v>
      </c>
      <c r="L31" s="151">
        <f>SUMIFS('Saisie Depenses'!$H$5:$H$3004,'Saisie Depenses'!$J$5:$J$3004,$F31, 'Saisie Depenses'!$E$5:$E$3004, "&gt;="&amp;EOMONTH(L$7,-1)+1, 'Saisie Depenses'!$E$5:$E$3004, "&lt;="&amp;EOMONTH(L$7,0))+SUMIFS('Saisie Depenses'!$H$5:$H$3004,'Saisie Depenses'!$J$5:$J$3004, $G31,'Saisie Depenses'!$E$5:$E$3004, "&gt;="&amp;EOMONTH(L$7,-1)+1, 'Saisie Depenses'!$E$5:$E$3004, "&lt;="&amp;EOMONTH(L$7,0))</f>
        <v>0</v>
      </c>
      <c r="M31" s="151">
        <f>SUMIFS('Saisie Depenses'!$H$5:$H$3004,'Saisie Depenses'!$J$5:$J$3004,$F31, 'Saisie Depenses'!$E$5:$E$3004, "&gt;="&amp;EOMONTH(M$7,-1)+1, 'Saisie Depenses'!$E$5:$E$3004, "&lt;="&amp;EOMONTH(M$7,0))+SUMIFS('Saisie Depenses'!$H$5:$H$3004,'Saisie Depenses'!$J$5:$J$3004, $G31,'Saisie Depenses'!$E$5:$E$3004, "&gt;="&amp;EOMONTH(M$7,-1)+1, 'Saisie Depenses'!$E$5:$E$3004, "&lt;="&amp;EOMONTH(M$7,0))</f>
        <v>0</v>
      </c>
      <c r="N31" s="151">
        <f>SUMIFS('Saisie Depenses'!$H$5:$H$3004,'Saisie Depenses'!$J$5:$J$3004,$F31, 'Saisie Depenses'!$E$5:$E$3004, "&gt;="&amp;EOMONTH(N$7,-1)+1, 'Saisie Depenses'!$E$5:$E$3004, "&lt;="&amp;EOMONTH(N$7,0))+SUMIFS('Saisie Depenses'!$H$5:$H$3004,'Saisie Depenses'!$J$5:$J$3004, $G31,'Saisie Depenses'!$E$5:$E$3004, "&gt;="&amp;EOMONTH(N$7,-1)+1, 'Saisie Depenses'!$E$5:$E$3004, "&lt;="&amp;EOMONTH(N$7,0))</f>
        <v>0</v>
      </c>
      <c r="O31" s="151">
        <f>SUMIFS('Saisie Depenses'!$H$5:$H$3004,'Saisie Depenses'!$J$5:$J$3004,$F31, 'Saisie Depenses'!$E$5:$E$3004, "&gt;="&amp;EOMONTH(O$7,-1)+1, 'Saisie Depenses'!$E$5:$E$3004, "&lt;="&amp;EOMONTH(O$7,0))+SUMIFS('Saisie Depenses'!$H$5:$H$3004,'Saisie Depenses'!$J$5:$J$3004, $G31,'Saisie Depenses'!$E$5:$E$3004, "&gt;="&amp;EOMONTH(O$7,-1)+1, 'Saisie Depenses'!$E$5:$E$3004, "&lt;="&amp;EOMONTH(O$7,0))</f>
        <v>0</v>
      </c>
      <c r="P31" s="151">
        <f>SUMIFS('Saisie Depenses'!$H$5:$H$3004,'Saisie Depenses'!$J$5:$J$3004,$F31, 'Saisie Depenses'!$E$5:$E$3004, "&gt;="&amp;EOMONTH(P$7,-1)+1, 'Saisie Depenses'!$E$5:$E$3004, "&lt;="&amp;EOMONTH(P$7,0))+SUMIFS('Saisie Depenses'!$H$5:$H$3004,'Saisie Depenses'!$J$5:$J$3004, $G31,'Saisie Depenses'!$E$5:$E$3004, "&gt;="&amp;EOMONTH(P$7,-1)+1, 'Saisie Depenses'!$E$5:$E$3004, "&lt;="&amp;EOMONTH(P$7,0))</f>
        <v>0</v>
      </c>
      <c r="Q31" s="151">
        <f>SUMIFS('Saisie Depenses'!$H$5:$H$3004,'Saisie Depenses'!$J$5:$J$3004,$F31, 'Saisie Depenses'!$E$5:$E$3004, "&gt;="&amp;EOMONTH(Q$7,-1)+1, 'Saisie Depenses'!$E$5:$E$3004, "&lt;="&amp;EOMONTH(Q$7,0))+SUMIFS('Saisie Depenses'!$H$5:$H$3004,'Saisie Depenses'!$J$5:$J$3004, $G31,'Saisie Depenses'!$E$5:$E$3004, "&gt;="&amp;EOMONTH(Q$7,-1)+1, 'Saisie Depenses'!$E$5:$E$3004, "&lt;="&amp;EOMONTH(Q$7,0))</f>
        <v>0</v>
      </c>
      <c r="R31" s="151">
        <f>SUMIFS('Saisie Depenses'!$H$5:$H$3004,'Saisie Depenses'!$J$5:$J$3004,$F31, 'Saisie Depenses'!$E$5:$E$3004, "&gt;="&amp;EOMONTH(R$7,-1)+1, 'Saisie Depenses'!$E$5:$E$3004, "&lt;="&amp;EOMONTH(R$7,0))+SUMIFS('Saisie Depenses'!$H$5:$H$3004,'Saisie Depenses'!$J$5:$J$3004, $G31,'Saisie Depenses'!$E$5:$E$3004, "&gt;="&amp;EOMONTH(R$7,-1)+1, 'Saisie Depenses'!$E$5:$E$3004, "&lt;="&amp;EOMONTH(R$7,0))</f>
        <v>0</v>
      </c>
      <c r="S31" s="151">
        <f>SUMIFS('Saisie Depenses'!$H$5:$H$3004,'Saisie Depenses'!$J$5:$J$3004,$F31, 'Saisie Depenses'!$E$5:$E$3004, "&gt;="&amp;EOMONTH(S$7,-1)+1, 'Saisie Depenses'!$E$5:$E$3004, "&lt;="&amp;EOMONTH(S$7,0))+SUMIFS('Saisie Depenses'!$H$5:$H$3004,'Saisie Depenses'!$J$5:$J$3004, $G31,'Saisie Depenses'!$E$5:$E$3004, "&gt;="&amp;EOMONTH(S$7,-1)+1, 'Saisie Depenses'!$E$5:$E$3004, "&lt;="&amp;EOMONTH(S$7,0))</f>
        <v>0</v>
      </c>
      <c r="T31" s="151">
        <f>SUMIFS('Saisie Depenses'!$H$5:$H$3004,'Saisie Depenses'!$J$5:$J$3004,$F31, 'Saisie Depenses'!$E$5:$E$3004, "&gt;="&amp;EOMONTH(T$7,-1)+1, 'Saisie Depenses'!$E$5:$E$3004, "&lt;="&amp;EOMONTH(T$7,0))+SUMIFS('Saisie Depenses'!$H$5:$H$3004,'Saisie Depenses'!$J$5:$J$3004, $G31,'Saisie Depenses'!$E$5:$E$3004, "&gt;="&amp;EOMONTH(T$7,-1)+1, 'Saisie Depenses'!$E$5:$E$3004, "&lt;="&amp;EOMONTH(T$7,0))</f>
        <v>0</v>
      </c>
      <c r="U31" s="164">
        <f t="shared" si="38"/>
        <v>0</v>
      </c>
      <c r="W31" s="151">
        <f>SUMIFS('Saisie Depenses'!$H$5:$H$3004,'Saisie Depenses'!$J$5:$J$3004,$F31, 'Saisie Depenses'!$E$5:$E$3004, "&gt;="&amp;EOMONTH(W$7,-1)+1, 'Saisie Depenses'!$E$5:$E$3004, "&lt;="&amp;EOMONTH(W$7,0))+SUMIFS('Saisie Depenses'!$H$5:$H$3004,'Saisie Depenses'!$J$5:$J$3004, $G31,'Saisie Depenses'!$E$5:$E$3004, "&gt;="&amp;EOMONTH(W$7,-1)+1, 'Saisie Depenses'!$E$5:$E$3004, "&lt;="&amp;EOMONTH(W$7,0))</f>
        <v>0</v>
      </c>
      <c r="X31" s="151">
        <f>SUMIFS('Saisie Depenses'!$H$5:$H$3004,'Saisie Depenses'!$J$5:$J$3004,$F31, 'Saisie Depenses'!$E$5:$E$3004, "&gt;="&amp;EOMONTH(X$7,-1)+1, 'Saisie Depenses'!$E$5:$E$3004, "&lt;="&amp;EOMONTH(X$7,0))+SUMIFS('Saisie Depenses'!$H$5:$H$3004,'Saisie Depenses'!$J$5:$J$3004, $G31,'Saisie Depenses'!$E$5:$E$3004, "&gt;="&amp;EOMONTH(X$7,-1)+1, 'Saisie Depenses'!$E$5:$E$3004, "&lt;="&amp;EOMONTH(X$7,0))</f>
        <v>0</v>
      </c>
      <c r="Y31" s="151">
        <f>SUMIFS('Saisie Depenses'!$H$5:$H$3004,'Saisie Depenses'!$J$5:$J$3004,$F31, 'Saisie Depenses'!$E$5:$E$3004, "&gt;="&amp;EOMONTH(Y$7,-1)+1, 'Saisie Depenses'!$E$5:$E$3004, "&lt;="&amp;EOMONTH(Y$7,0))+SUMIFS('Saisie Depenses'!$H$5:$H$3004,'Saisie Depenses'!$J$5:$J$3004, $G31,'Saisie Depenses'!$E$5:$E$3004, "&gt;="&amp;EOMONTH(Y$7,-1)+1, 'Saisie Depenses'!$E$5:$E$3004, "&lt;="&amp;EOMONTH(Y$7,0))</f>
        <v>0</v>
      </c>
      <c r="Z31" s="151">
        <f>SUMIFS('Saisie Depenses'!$H$5:$H$3004,'Saisie Depenses'!$J$5:$J$3004,$F31, 'Saisie Depenses'!$E$5:$E$3004, "&gt;="&amp;EOMONTH(Z$7,-1)+1, 'Saisie Depenses'!$E$5:$E$3004, "&lt;="&amp;EOMONTH(Z$7,0))+SUMIFS('Saisie Depenses'!$H$5:$H$3004,'Saisie Depenses'!$J$5:$J$3004, $G31,'Saisie Depenses'!$E$5:$E$3004, "&gt;="&amp;EOMONTH(Z$7,-1)+1, 'Saisie Depenses'!$E$5:$E$3004, "&lt;="&amp;EOMONTH(Z$7,0))</f>
        <v>0</v>
      </c>
      <c r="AA31" s="151">
        <f>SUMIFS('Saisie Depenses'!$H$5:$H$3004,'Saisie Depenses'!$J$5:$J$3004,$F31, 'Saisie Depenses'!$E$5:$E$3004, "&gt;="&amp;EOMONTH(AA$7,-1)+1, 'Saisie Depenses'!$E$5:$E$3004, "&lt;="&amp;EOMONTH(AA$7,0))+SUMIFS('Saisie Depenses'!$H$5:$H$3004,'Saisie Depenses'!$J$5:$J$3004, $G31,'Saisie Depenses'!$E$5:$E$3004, "&gt;="&amp;EOMONTH(AA$7,-1)+1, 'Saisie Depenses'!$E$5:$E$3004, "&lt;="&amp;EOMONTH(AA$7,0))</f>
        <v>0</v>
      </c>
      <c r="AB31" s="151">
        <f>SUMIFS('Saisie Depenses'!$H$5:$H$3004,'Saisie Depenses'!$J$5:$J$3004,$F31, 'Saisie Depenses'!$E$5:$E$3004, "&gt;="&amp;EOMONTH(AB$7,-1)+1, 'Saisie Depenses'!$E$5:$E$3004, "&lt;="&amp;EOMONTH(AB$7,0))+SUMIFS('Saisie Depenses'!$H$5:$H$3004,'Saisie Depenses'!$J$5:$J$3004, $G31,'Saisie Depenses'!$E$5:$E$3004, "&gt;="&amp;EOMONTH(AB$7,-1)+1, 'Saisie Depenses'!$E$5:$E$3004, "&lt;="&amp;EOMONTH(AB$7,0))</f>
        <v>0</v>
      </c>
      <c r="AC31" s="151">
        <f>SUMIFS('Saisie Depenses'!$H$5:$H$3004,'Saisie Depenses'!$J$5:$J$3004,$F31, 'Saisie Depenses'!$E$5:$E$3004, "&gt;="&amp;EOMONTH(AC$7,-1)+1, 'Saisie Depenses'!$E$5:$E$3004, "&lt;="&amp;EOMONTH(AC$7,0))+SUMIFS('Saisie Depenses'!$H$5:$H$3004,'Saisie Depenses'!$J$5:$J$3004, $G31,'Saisie Depenses'!$E$5:$E$3004, "&gt;="&amp;EOMONTH(AC$7,-1)+1, 'Saisie Depenses'!$E$5:$E$3004, "&lt;="&amp;EOMONTH(AC$7,0))</f>
        <v>0</v>
      </c>
      <c r="AD31" s="151">
        <f>SUMIFS('Saisie Depenses'!$H$5:$H$3004,'Saisie Depenses'!$J$5:$J$3004,$F31, 'Saisie Depenses'!$E$5:$E$3004, "&gt;="&amp;EOMONTH(AD$7,-1)+1, 'Saisie Depenses'!$E$5:$E$3004, "&lt;="&amp;EOMONTH(AD$7,0))+SUMIFS('Saisie Depenses'!$H$5:$H$3004,'Saisie Depenses'!$J$5:$J$3004, $G31,'Saisie Depenses'!$E$5:$E$3004, "&gt;="&amp;EOMONTH(AD$7,-1)+1, 'Saisie Depenses'!$E$5:$E$3004, "&lt;="&amp;EOMONTH(AD$7,0))</f>
        <v>0</v>
      </c>
      <c r="AE31" s="151">
        <f>SUMIFS('Saisie Depenses'!$H$5:$H$3004,'Saisie Depenses'!$J$5:$J$3004,$F31, 'Saisie Depenses'!$E$5:$E$3004, "&gt;="&amp;EOMONTH(AE$7,-1)+1, 'Saisie Depenses'!$E$5:$E$3004, "&lt;="&amp;EOMONTH(AE$7,0))+SUMIFS('Saisie Depenses'!$H$5:$H$3004,'Saisie Depenses'!$J$5:$J$3004, $G31,'Saisie Depenses'!$E$5:$E$3004, "&gt;="&amp;EOMONTH(AE$7,-1)+1, 'Saisie Depenses'!$E$5:$E$3004, "&lt;="&amp;EOMONTH(AE$7,0))</f>
        <v>0</v>
      </c>
      <c r="AF31" s="151">
        <f>SUMIFS('Saisie Depenses'!$H$5:$H$3004,'Saisie Depenses'!$J$5:$J$3004,$F31, 'Saisie Depenses'!$E$5:$E$3004, "&gt;="&amp;EOMONTH(AF$7,-1)+1, 'Saisie Depenses'!$E$5:$E$3004, "&lt;="&amp;EOMONTH(AF$7,0))+SUMIFS('Saisie Depenses'!$H$5:$H$3004,'Saisie Depenses'!$J$5:$J$3004, $G31,'Saisie Depenses'!$E$5:$E$3004, "&gt;="&amp;EOMONTH(AF$7,-1)+1, 'Saisie Depenses'!$E$5:$E$3004, "&lt;="&amp;EOMONTH(AF$7,0))</f>
        <v>0</v>
      </c>
      <c r="AG31" s="151">
        <f>SUMIFS('Saisie Depenses'!$H$5:$H$3004,'Saisie Depenses'!$J$5:$J$3004,$F31, 'Saisie Depenses'!$E$5:$E$3004, "&gt;="&amp;EOMONTH(AG$7,-1)+1, 'Saisie Depenses'!$E$5:$E$3004, "&lt;="&amp;EOMONTH(AG$7,0))+SUMIFS('Saisie Depenses'!$H$5:$H$3004,'Saisie Depenses'!$J$5:$J$3004, $G31,'Saisie Depenses'!$E$5:$E$3004, "&gt;="&amp;EOMONTH(AG$7,-1)+1, 'Saisie Depenses'!$E$5:$E$3004, "&lt;="&amp;EOMONTH(AG$7,0))</f>
        <v>0</v>
      </c>
      <c r="AH31" s="151">
        <f>SUMIFS('Saisie Depenses'!$H$5:$H$3004,'Saisie Depenses'!$J$5:$J$3004,$F31, 'Saisie Depenses'!$E$5:$E$3004, "&gt;="&amp;EOMONTH(AH$7,-1)+1, 'Saisie Depenses'!$E$5:$E$3004, "&lt;="&amp;EOMONTH(AH$7,0))+SUMIFS('Saisie Depenses'!$H$5:$H$3004,'Saisie Depenses'!$J$5:$J$3004, $G31,'Saisie Depenses'!$E$5:$E$3004, "&gt;="&amp;EOMONTH(AH$7,-1)+1, 'Saisie Depenses'!$E$5:$E$3004, "&lt;="&amp;EOMONTH(AH$7,0))</f>
        <v>0</v>
      </c>
      <c r="AI31" s="164">
        <f t="shared" si="39"/>
        <v>0</v>
      </c>
      <c r="AJ31" s="142"/>
      <c r="AK31" s="151">
        <f>SUMIFS('Saisie Depenses'!$H$5:$H$3004,'Saisie Depenses'!$J$5:$J$3004,$F31, 'Saisie Depenses'!$E$5:$E$3004, "&gt;="&amp;EOMONTH(AK$7,-1)+1, 'Saisie Depenses'!$E$5:$E$3004, "&lt;="&amp;EOMONTH(AK$7,0))+SUMIFS('Saisie Depenses'!$H$5:$H$3004,'Saisie Depenses'!$J$5:$J$3004, $G31,'Saisie Depenses'!$E$5:$E$3004, "&gt;="&amp;EOMONTH(AK$7,-1)+1, 'Saisie Depenses'!$E$5:$E$3004, "&lt;="&amp;EOMONTH(AK$7,0))</f>
        <v>0</v>
      </c>
      <c r="AL31" s="151">
        <f>SUMIFS('Saisie Depenses'!$H$5:$H$3004,'Saisie Depenses'!$J$5:$J$3004,$F31, 'Saisie Depenses'!$E$5:$E$3004, "&gt;="&amp;EOMONTH(AL$7,-1)+1, 'Saisie Depenses'!$E$5:$E$3004, "&lt;="&amp;EOMONTH(AL$7,0))+SUMIFS('Saisie Depenses'!$H$5:$H$3004,'Saisie Depenses'!$J$5:$J$3004, $G31,'Saisie Depenses'!$E$5:$E$3004, "&gt;="&amp;EOMONTH(AL$7,-1)+1, 'Saisie Depenses'!$E$5:$E$3004, "&lt;="&amp;EOMONTH(AL$7,0))</f>
        <v>0</v>
      </c>
      <c r="AM31" s="151">
        <f>SUMIFS('Saisie Depenses'!$H$5:$H$3004,'Saisie Depenses'!$J$5:$J$3004,$F31, 'Saisie Depenses'!$E$5:$E$3004, "&gt;="&amp;EOMONTH(AM$7,-1)+1, 'Saisie Depenses'!$E$5:$E$3004, "&lt;="&amp;EOMONTH(AM$7,0))+SUMIFS('Saisie Depenses'!$H$5:$H$3004,'Saisie Depenses'!$J$5:$J$3004, $G31,'Saisie Depenses'!$E$5:$E$3004, "&gt;="&amp;EOMONTH(AM$7,-1)+1, 'Saisie Depenses'!$E$5:$E$3004, "&lt;="&amp;EOMONTH(AM$7,0))</f>
        <v>0</v>
      </c>
      <c r="AN31" s="151">
        <f>SUMIFS('Saisie Depenses'!$H$5:$H$3004,'Saisie Depenses'!$J$5:$J$3004,$F31, 'Saisie Depenses'!$E$5:$E$3004, "&gt;="&amp;EOMONTH(AN$7,-1)+1, 'Saisie Depenses'!$E$5:$E$3004, "&lt;="&amp;EOMONTH(AN$7,0))+SUMIFS('Saisie Depenses'!$H$5:$H$3004,'Saisie Depenses'!$J$5:$J$3004, $G31,'Saisie Depenses'!$E$5:$E$3004, "&gt;="&amp;EOMONTH(AN$7,-1)+1, 'Saisie Depenses'!$E$5:$E$3004, "&lt;="&amp;EOMONTH(AN$7,0))</f>
        <v>0</v>
      </c>
      <c r="AO31" s="151">
        <f>SUMIFS('Saisie Depenses'!$H$5:$H$3004,'Saisie Depenses'!$J$5:$J$3004,$F31, 'Saisie Depenses'!$E$5:$E$3004, "&gt;="&amp;EOMONTH(AO$7,-1)+1, 'Saisie Depenses'!$E$5:$E$3004, "&lt;="&amp;EOMONTH(AO$7,0))+SUMIFS('Saisie Depenses'!$H$5:$H$3004,'Saisie Depenses'!$J$5:$J$3004, $G31,'Saisie Depenses'!$E$5:$E$3004, "&gt;="&amp;EOMONTH(AO$7,-1)+1, 'Saisie Depenses'!$E$5:$E$3004, "&lt;="&amp;EOMONTH(AO$7,0))</f>
        <v>0</v>
      </c>
      <c r="AP31" s="151">
        <f>SUMIFS('Saisie Depenses'!$H$5:$H$3004,'Saisie Depenses'!$J$5:$J$3004,$F31, 'Saisie Depenses'!$E$5:$E$3004, "&gt;="&amp;EOMONTH(AP$7,-1)+1, 'Saisie Depenses'!$E$5:$E$3004, "&lt;="&amp;EOMONTH(AP$7,0))+SUMIFS('Saisie Depenses'!$H$5:$H$3004,'Saisie Depenses'!$J$5:$J$3004, $G31,'Saisie Depenses'!$E$5:$E$3004, "&gt;="&amp;EOMONTH(AP$7,-1)+1, 'Saisie Depenses'!$E$5:$E$3004, "&lt;="&amp;EOMONTH(AP$7,0))</f>
        <v>0</v>
      </c>
      <c r="AQ31" s="151">
        <f>SUMIFS('Saisie Depenses'!$H$5:$H$3004,'Saisie Depenses'!$J$5:$J$3004,$F31, 'Saisie Depenses'!$E$5:$E$3004, "&gt;="&amp;EOMONTH(AQ$7,-1)+1, 'Saisie Depenses'!$E$5:$E$3004, "&lt;="&amp;EOMONTH(AQ$7,0))+SUMIFS('Saisie Depenses'!$H$5:$H$3004,'Saisie Depenses'!$J$5:$J$3004, $G31,'Saisie Depenses'!$E$5:$E$3004, "&gt;="&amp;EOMONTH(AQ$7,-1)+1, 'Saisie Depenses'!$E$5:$E$3004, "&lt;="&amp;EOMONTH(AQ$7,0))</f>
        <v>0</v>
      </c>
      <c r="AR31" s="151">
        <f>SUMIFS('Saisie Depenses'!$H$5:$H$3004,'Saisie Depenses'!$J$5:$J$3004,$F31, 'Saisie Depenses'!$E$5:$E$3004, "&gt;="&amp;EOMONTH(AR$7,-1)+1, 'Saisie Depenses'!$E$5:$E$3004, "&lt;="&amp;EOMONTH(AR$7,0))+SUMIFS('Saisie Depenses'!$H$5:$H$3004,'Saisie Depenses'!$J$5:$J$3004, $G31,'Saisie Depenses'!$E$5:$E$3004, "&gt;="&amp;EOMONTH(AR$7,-1)+1, 'Saisie Depenses'!$E$5:$E$3004, "&lt;="&amp;EOMONTH(AR$7,0))</f>
        <v>0</v>
      </c>
      <c r="AS31" s="151">
        <f>SUMIFS('Saisie Depenses'!$H$5:$H$3004,'Saisie Depenses'!$J$5:$J$3004,$F31, 'Saisie Depenses'!$E$5:$E$3004, "&gt;="&amp;EOMONTH(AS$7,-1)+1, 'Saisie Depenses'!$E$5:$E$3004, "&lt;="&amp;EOMONTH(AS$7,0))+SUMIFS('Saisie Depenses'!$H$5:$H$3004,'Saisie Depenses'!$J$5:$J$3004, $G31,'Saisie Depenses'!$E$5:$E$3004, "&gt;="&amp;EOMONTH(AS$7,-1)+1, 'Saisie Depenses'!$E$5:$E$3004, "&lt;="&amp;EOMONTH(AS$7,0))</f>
        <v>0</v>
      </c>
      <c r="AT31" s="151">
        <f>SUMIFS('Saisie Depenses'!$H$5:$H$3004,'Saisie Depenses'!$J$5:$J$3004,$F31, 'Saisie Depenses'!$E$5:$E$3004, "&gt;="&amp;EOMONTH(AT$7,-1)+1, 'Saisie Depenses'!$E$5:$E$3004, "&lt;="&amp;EOMONTH(AT$7,0))+SUMIFS('Saisie Depenses'!$H$5:$H$3004,'Saisie Depenses'!$J$5:$J$3004, $G31,'Saisie Depenses'!$E$5:$E$3004, "&gt;="&amp;EOMONTH(AT$7,-1)+1, 'Saisie Depenses'!$E$5:$E$3004, "&lt;="&amp;EOMONTH(AT$7,0))</f>
        <v>0</v>
      </c>
      <c r="AU31" s="151">
        <f>SUMIFS('Saisie Depenses'!$H$5:$H$3004,'Saisie Depenses'!$J$5:$J$3004,$F31, 'Saisie Depenses'!$E$5:$E$3004, "&gt;="&amp;EOMONTH(AU$7,-1)+1, 'Saisie Depenses'!$E$5:$E$3004, "&lt;="&amp;EOMONTH(AU$7,0))+SUMIFS('Saisie Depenses'!$H$5:$H$3004,'Saisie Depenses'!$J$5:$J$3004, $G31,'Saisie Depenses'!$E$5:$E$3004, "&gt;="&amp;EOMONTH(AU$7,-1)+1, 'Saisie Depenses'!$E$5:$E$3004, "&lt;="&amp;EOMONTH(AU$7,0))</f>
        <v>0</v>
      </c>
      <c r="AV31" s="151">
        <f>SUMIFS('Saisie Depenses'!$H$5:$H$3004,'Saisie Depenses'!$J$5:$J$3004,$F31, 'Saisie Depenses'!$E$5:$E$3004, "&gt;="&amp;EOMONTH(AV$7,-1)+1, 'Saisie Depenses'!$E$5:$E$3004, "&lt;="&amp;EOMONTH(AV$7,0))+SUMIFS('Saisie Depenses'!$H$5:$H$3004,'Saisie Depenses'!$J$5:$J$3004, $G31,'Saisie Depenses'!$E$5:$E$3004, "&gt;="&amp;EOMONTH(AV$7,-1)+1, 'Saisie Depenses'!$E$5:$E$3004, "&lt;="&amp;EOMONTH(AV$7,0))</f>
        <v>0</v>
      </c>
      <c r="AW31" s="164">
        <f t="shared" si="34"/>
        <v>0</v>
      </c>
    </row>
    <row r="32" spans="3:49" ht="15.75" customHeight="1" x14ac:dyDescent="0.25">
      <c r="C32" s="153" t="str">
        <f>F32</f>
        <v>Divers/Autres</v>
      </c>
      <c r="D32" s="154"/>
      <c r="E32" s="153"/>
      <c r="F32" s="150" t="str">
        <f>Listes!B66</f>
        <v>Divers/Autres</v>
      </c>
      <c r="G32" s="153" t="s">
        <v>348</v>
      </c>
      <c r="H32" s="153"/>
      <c r="I32" s="151">
        <f>SUMIFS('Saisie Depenses'!$H$5:$H$3004,'Saisie Depenses'!$J$5:$J$3004,$F32, 'Saisie Depenses'!$E$5:$E$3004, "&gt;="&amp;EOMONTH(I$7,-1)+1, 'Saisie Depenses'!$E$5:$E$3004, "&lt;="&amp;EOMONTH(I$7,0))+SUMIFS('Saisie Depenses'!$H$5:$H$3004,'Saisie Depenses'!$J$5:$J$3004, $G32,'Saisie Depenses'!$E$5:$E$3004, "&gt;="&amp;EOMONTH(I$7,-1)+1, 'Saisie Depenses'!$E$5:$E$3004, "&lt;="&amp;EOMONTH(I$7,0))</f>
        <v>0</v>
      </c>
      <c r="J32" s="151">
        <f>SUMIFS('Saisie Depenses'!$H$5:$H$3004,'Saisie Depenses'!$J$5:$J$3004,$F32, 'Saisie Depenses'!$E$5:$E$3004, "&gt;="&amp;EOMONTH(J$7,-1)+1, 'Saisie Depenses'!$E$5:$E$3004, "&lt;="&amp;EOMONTH(J$7,0))+SUMIFS('Saisie Depenses'!$H$5:$H$3004,'Saisie Depenses'!$J$5:$J$3004, $G32,'Saisie Depenses'!$E$5:$E$3004, "&gt;="&amp;EOMONTH(J$7,-1)+1, 'Saisie Depenses'!$E$5:$E$3004, "&lt;="&amp;EOMONTH(J$7,0))</f>
        <v>0</v>
      </c>
      <c r="K32" s="151">
        <f>SUMIFS('Saisie Depenses'!$H$5:$H$3004,'Saisie Depenses'!$J$5:$J$3004,$F32, 'Saisie Depenses'!$E$5:$E$3004, "&gt;="&amp;EOMONTH(K$7,-1)+1, 'Saisie Depenses'!$E$5:$E$3004, "&lt;="&amp;EOMONTH(K$7,0))+SUMIFS('Saisie Depenses'!$H$5:$H$3004,'Saisie Depenses'!$J$5:$J$3004, $G32,'Saisie Depenses'!$E$5:$E$3004, "&gt;="&amp;EOMONTH(K$7,-1)+1, 'Saisie Depenses'!$E$5:$E$3004, "&lt;="&amp;EOMONTH(K$7,0))</f>
        <v>0</v>
      </c>
      <c r="L32" s="151">
        <f>SUMIFS('Saisie Depenses'!$H$5:$H$3004,'Saisie Depenses'!$J$5:$J$3004,$F32, 'Saisie Depenses'!$E$5:$E$3004, "&gt;="&amp;EOMONTH(L$7,-1)+1, 'Saisie Depenses'!$E$5:$E$3004, "&lt;="&amp;EOMONTH(L$7,0))+SUMIFS('Saisie Depenses'!$H$5:$H$3004,'Saisie Depenses'!$J$5:$J$3004, $G32,'Saisie Depenses'!$E$5:$E$3004, "&gt;="&amp;EOMONTH(L$7,-1)+1, 'Saisie Depenses'!$E$5:$E$3004, "&lt;="&amp;EOMONTH(L$7,0))</f>
        <v>0</v>
      </c>
      <c r="M32" s="151">
        <f>SUMIFS('Saisie Depenses'!$H$5:$H$3004,'Saisie Depenses'!$J$5:$J$3004,$F32, 'Saisie Depenses'!$E$5:$E$3004, "&gt;="&amp;EOMONTH(M$7,-1)+1, 'Saisie Depenses'!$E$5:$E$3004, "&lt;="&amp;EOMONTH(M$7,0))+SUMIFS('Saisie Depenses'!$H$5:$H$3004,'Saisie Depenses'!$J$5:$J$3004, $G32,'Saisie Depenses'!$E$5:$E$3004, "&gt;="&amp;EOMONTH(M$7,-1)+1, 'Saisie Depenses'!$E$5:$E$3004, "&lt;="&amp;EOMONTH(M$7,0))</f>
        <v>0</v>
      </c>
      <c r="N32" s="151">
        <f>SUMIFS('Saisie Depenses'!$H$5:$H$3004,'Saisie Depenses'!$J$5:$J$3004,$F32, 'Saisie Depenses'!$E$5:$E$3004, "&gt;="&amp;EOMONTH(N$7,-1)+1, 'Saisie Depenses'!$E$5:$E$3004, "&lt;="&amp;EOMONTH(N$7,0))+SUMIFS('Saisie Depenses'!$H$5:$H$3004,'Saisie Depenses'!$J$5:$J$3004, $G32,'Saisie Depenses'!$E$5:$E$3004, "&gt;="&amp;EOMONTH(N$7,-1)+1, 'Saisie Depenses'!$E$5:$E$3004, "&lt;="&amp;EOMONTH(N$7,0))</f>
        <v>0</v>
      </c>
      <c r="O32" s="151">
        <f>SUMIFS('Saisie Depenses'!$H$5:$H$3004,'Saisie Depenses'!$J$5:$J$3004,$F32, 'Saisie Depenses'!$E$5:$E$3004, "&gt;="&amp;EOMONTH(O$7,-1)+1, 'Saisie Depenses'!$E$5:$E$3004, "&lt;="&amp;EOMONTH(O$7,0))+SUMIFS('Saisie Depenses'!$H$5:$H$3004,'Saisie Depenses'!$J$5:$J$3004, $G32,'Saisie Depenses'!$E$5:$E$3004, "&gt;="&amp;EOMONTH(O$7,-1)+1, 'Saisie Depenses'!$E$5:$E$3004, "&lt;="&amp;EOMONTH(O$7,0))</f>
        <v>0</v>
      </c>
      <c r="P32" s="151">
        <f>SUMIFS('Saisie Depenses'!$H$5:$H$3004,'Saisie Depenses'!$J$5:$J$3004,$F32, 'Saisie Depenses'!$E$5:$E$3004, "&gt;="&amp;EOMONTH(P$7,-1)+1, 'Saisie Depenses'!$E$5:$E$3004, "&lt;="&amp;EOMONTH(P$7,0))+SUMIFS('Saisie Depenses'!$H$5:$H$3004,'Saisie Depenses'!$J$5:$J$3004, $G32,'Saisie Depenses'!$E$5:$E$3004, "&gt;="&amp;EOMONTH(P$7,-1)+1, 'Saisie Depenses'!$E$5:$E$3004, "&lt;="&amp;EOMONTH(P$7,0))</f>
        <v>366500</v>
      </c>
      <c r="Q32" s="151">
        <f>SUMIFS('Saisie Depenses'!$H$5:$H$3004,'Saisie Depenses'!$J$5:$J$3004,$F32, 'Saisie Depenses'!$E$5:$E$3004, "&gt;="&amp;EOMONTH(Q$7,-1)+1, 'Saisie Depenses'!$E$5:$E$3004, "&lt;="&amp;EOMONTH(Q$7,0))+SUMIFS('Saisie Depenses'!$H$5:$H$3004,'Saisie Depenses'!$J$5:$J$3004, $G32,'Saisie Depenses'!$E$5:$E$3004, "&gt;="&amp;EOMONTH(Q$7,-1)+1, 'Saisie Depenses'!$E$5:$E$3004, "&lt;="&amp;EOMONTH(Q$7,0))</f>
        <v>93250</v>
      </c>
      <c r="R32" s="151">
        <f>SUMIFS('Saisie Depenses'!$H$5:$H$3004,'Saisie Depenses'!$J$5:$J$3004,$F32, 'Saisie Depenses'!$E$5:$E$3004, "&gt;="&amp;EOMONTH(R$7,-1)+1, 'Saisie Depenses'!$E$5:$E$3004, "&lt;="&amp;EOMONTH(R$7,0))+SUMIFS('Saisie Depenses'!$H$5:$H$3004,'Saisie Depenses'!$J$5:$J$3004, $G32,'Saisie Depenses'!$E$5:$E$3004, "&gt;="&amp;EOMONTH(R$7,-1)+1, 'Saisie Depenses'!$E$5:$E$3004, "&lt;="&amp;EOMONTH(R$7,0))</f>
        <v>444000</v>
      </c>
      <c r="S32" s="151">
        <f>SUMIFS('Saisie Depenses'!$H$5:$H$3004,'Saisie Depenses'!$J$5:$J$3004,$F32, 'Saisie Depenses'!$E$5:$E$3004, "&gt;="&amp;EOMONTH(S$7,-1)+1, 'Saisie Depenses'!$E$5:$E$3004, "&lt;="&amp;EOMONTH(S$7,0))+SUMIFS('Saisie Depenses'!$H$5:$H$3004,'Saisie Depenses'!$J$5:$J$3004, $G32,'Saisie Depenses'!$E$5:$E$3004, "&gt;="&amp;EOMONTH(S$7,-1)+1, 'Saisie Depenses'!$E$5:$E$3004, "&lt;="&amp;EOMONTH(S$7,0))</f>
        <v>27000</v>
      </c>
      <c r="T32" s="151">
        <f>SUMIFS('Saisie Depenses'!$H$5:$H$3004,'Saisie Depenses'!$J$5:$J$3004,$F32, 'Saisie Depenses'!$E$5:$E$3004, "&gt;="&amp;EOMONTH(T$7,-1)+1, 'Saisie Depenses'!$E$5:$E$3004, "&lt;="&amp;EOMONTH(T$7,0))+SUMIFS('Saisie Depenses'!$H$5:$H$3004,'Saisie Depenses'!$J$5:$J$3004, $G32,'Saisie Depenses'!$E$5:$E$3004, "&gt;="&amp;EOMONTH(T$7,-1)+1, 'Saisie Depenses'!$E$5:$E$3004, "&lt;="&amp;EOMONTH(T$7,0))</f>
        <v>587500</v>
      </c>
      <c r="U32" s="165">
        <f t="shared" ref="U32" si="40">SUM(I32:T32)</f>
        <v>1518250</v>
      </c>
      <c r="W32" s="151">
        <f>SUMIFS('Saisie Depenses'!$H$5:$H$3004,'Saisie Depenses'!$J$5:$J$3004,$F32, 'Saisie Depenses'!$E$5:$E$3004, "&gt;="&amp;EOMONTH(W$7,-1)+1, 'Saisie Depenses'!$E$5:$E$3004, "&lt;="&amp;EOMONTH(W$7,0))+SUMIFS('Saisie Depenses'!$H$5:$H$3004,'Saisie Depenses'!$J$5:$J$3004, $G32,'Saisie Depenses'!$E$5:$E$3004, "&gt;="&amp;EOMONTH(W$7,-1)+1, 'Saisie Depenses'!$E$5:$E$3004, "&lt;="&amp;EOMONTH(W$7,0))</f>
        <v>12000</v>
      </c>
      <c r="X32" s="151">
        <f>SUMIFS('Saisie Depenses'!$H$5:$H$3004,'Saisie Depenses'!$J$5:$J$3004,$F32, 'Saisie Depenses'!$E$5:$E$3004, "&gt;="&amp;EOMONTH(X$7,-1)+1, 'Saisie Depenses'!$E$5:$E$3004, "&lt;="&amp;EOMONTH(X$7,0))+SUMIFS('Saisie Depenses'!$H$5:$H$3004,'Saisie Depenses'!$J$5:$J$3004, $G32,'Saisie Depenses'!$E$5:$E$3004, "&gt;="&amp;EOMONTH(X$7,-1)+1, 'Saisie Depenses'!$E$5:$E$3004, "&lt;="&amp;EOMONTH(X$7,0))</f>
        <v>41000</v>
      </c>
      <c r="Y32" s="151">
        <f>SUMIFS('Saisie Depenses'!$H$5:$H$3004,'Saisie Depenses'!$J$5:$J$3004,$F32, 'Saisie Depenses'!$E$5:$E$3004, "&gt;="&amp;EOMONTH(Y$7,-1)+1, 'Saisie Depenses'!$E$5:$E$3004, "&lt;="&amp;EOMONTH(Y$7,0))+SUMIFS('Saisie Depenses'!$H$5:$H$3004,'Saisie Depenses'!$J$5:$J$3004, $G32,'Saisie Depenses'!$E$5:$E$3004, "&gt;="&amp;EOMONTH(Y$7,-1)+1, 'Saisie Depenses'!$E$5:$E$3004, "&lt;="&amp;EOMONTH(Y$7,0))</f>
        <v>29200</v>
      </c>
      <c r="Z32" s="151">
        <f>SUMIFS('Saisie Depenses'!$H$5:$H$3004,'Saisie Depenses'!$J$5:$J$3004,$F32, 'Saisie Depenses'!$E$5:$E$3004, "&gt;="&amp;EOMONTH(Z$7,-1)+1, 'Saisie Depenses'!$E$5:$E$3004, "&lt;="&amp;EOMONTH(Z$7,0))+SUMIFS('Saisie Depenses'!$H$5:$H$3004,'Saisie Depenses'!$J$5:$J$3004, $G32,'Saisie Depenses'!$E$5:$E$3004, "&gt;="&amp;EOMONTH(Z$7,-1)+1, 'Saisie Depenses'!$E$5:$E$3004, "&lt;="&amp;EOMONTH(Z$7,0))</f>
        <v>118000</v>
      </c>
      <c r="AA32" s="151">
        <f>SUMIFS('Saisie Depenses'!$H$5:$H$3004,'Saisie Depenses'!$J$5:$J$3004,$F32, 'Saisie Depenses'!$E$5:$E$3004, "&gt;="&amp;EOMONTH(AA$7,-1)+1, 'Saisie Depenses'!$E$5:$E$3004, "&lt;="&amp;EOMONTH(AA$7,0))+SUMIFS('Saisie Depenses'!$H$5:$H$3004,'Saisie Depenses'!$J$5:$J$3004, $G32,'Saisie Depenses'!$E$5:$E$3004, "&gt;="&amp;EOMONTH(AA$7,-1)+1, 'Saisie Depenses'!$E$5:$E$3004, "&lt;="&amp;EOMONTH(AA$7,0))</f>
        <v>76000</v>
      </c>
      <c r="AB32" s="151">
        <f>SUMIFS('Saisie Depenses'!$H$5:$H$3004,'Saisie Depenses'!$J$5:$J$3004,$F32, 'Saisie Depenses'!$E$5:$E$3004, "&gt;="&amp;EOMONTH(AB$7,-1)+1, 'Saisie Depenses'!$E$5:$E$3004, "&lt;="&amp;EOMONTH(AB$7,0))+SUMIFS('Saisie Depenses'!$H$5:$H$3004,'Saisie Depenses'!$J$5:$J$3004, $G32,'Saisie Depenses'!$E$5:$E$3004, "&gt;="&amp;EOMONTH(AB$7,-1)+1, 'Saisie Depenses'!$E$5:$E$3004, "&lt;="&amp;EOMONTH(AB$7,0))</f>
        <v>14000</v>
      </c>
      <c r="AC32" s="151">
        <f>SUMIFS('Saisie Depenses'!$H$5:$H$3004,'Saisie Depenses'!$J$5:$J$3004,$F32, 'Saisie Depenses'!$E$5:$E$3004, "&gt;="&amp;EOMONTH(AC$7,-1)+1, 'Saisie Depenses'!$E$5:$E$3004, "&lt;="&amp;EOMONTH(AC$7,0))+SUMIFS('Saisie Depenses'!$H$5:$H$3004,'Saisie Depenses'!$J$5:$J$3004, $G32,'Saisie Depenses'!$E$5:$E$3004, "&gt;="&amp;EOMONTH(AC$7,-1)+1, 'Saisie Depenses'!$E$5:$E$3004, "&lt;="&amp;EOMONTH(AC$7,0))</f>
        <v>37000</v>
      </c>
      <c r="AD32" s="151">
        <f>SUMIFS('Saisie Depenses'!$H$5:$H$3004,'Saisie Depenses'!$J$5:$J$3004,$F32, 'Saisie Depenses'!$E$5:$E$3004, "&gt;="&amp;EOMONTH(AD$7,-1)+1, 'Saisie Depenses'!$E$5:$E$3004, "&lt;="&amp;EOMONTH(AD$7,0))+SUMIFS('Saisie Depenses'!$H$5:$H$3004,'Saisie Depenses'!$J$5:$J$3004, $G32,'Saisie Depenses'!$E$5:$E$3004, "&gt;="&amp;EOMONTH(AD$7,-1)+1, 'Saisie Depenses'!$E$5:$E$3004, "&lt;="&amp;EOMONTH(AD$7,0))</f>
        <v>123000</v>
      </c>
      <c r="AE32" s="151">
        <f>SUMIFS('Saisie Depenses'!$H$5:$H$3004,'Saisie Depenses'!$J$5:$J$3004,$F32, 'Saisie Depenses'!$E$5:$E$3004, "&gt;="&amp;EOMONTH(AE$7,-1)+1, 'Saisie Depenses'!$E$5:$E$3004, "&lt;="&amp;EOMONTH(AE$7,0))+SUMIFS('Saisie Depenses'!$H$5:$H$3004,'Saisie Depenses'!$J$5:$J$3004, $G32,'Saisie Depenses'!$E$5:$E$3004, "&gt;="&amp;EOMONTH(AE$7,-1)+1, 'Saisie Depenses'!$E$5:$E$3004, "&lt;="&amp;EOMONTH(AE$7,0))</f>
        <v>20500</v>
      </c>
      <c r="AF32" s="151">
        <f>SUMIFS('Saisie Depenses'!$H$5:$H$3004,'Saisie Depenses'!$J$5:$J$3004,$F32, 'Saisie Depenses'!$E$5:$E$3004, "&gt;="&amp;EOMONTH(AF$7,-1)+1, 'Saisie Depenses'!$E$5:$E$3004, "&lt;="&amp;EOMONTH(AF$7,0))+SUMIFS('Saisie Depenses'!$H$5:$H$3004,'Saisie Depenses'!$J$5:$J$3004, $G32,'Saisie Depenses'!$E$5:$E$3004, "&gt;="&amp;EOMONTH(AF$7,-1)+1, 'Saisie Depenses'!$E$5:$E$3004, "&lt;="&amp;EOMONTH(AF$7,0))</f>
        <v>16500</v>
      </c>
      <c r="AG32" s="151">
        <f>SUMIFS('Saisie Depenses'!$H$5:$H$3004,'Saisie Depenses'!$J$5:$J$3004,$F32, 'Saisie Depenses'!$E$5:$E$3004, "&gt;="&amp;EOMONTH(AG$7,-1)+1, 'Saisie Depenses'!$E$5:$E$3004, "&lt;="&amp;EOMONTH(AG$7,0))+SUMIFS('Saisie Depenses'!$H$5:$H$3004,'Saisie Depenses'!$J$5:$J$3004, $G32,'Saisie Depenses'!$E$5:$E$3004, "&gt;="&amp;EOMONTH(AG$7,-1)+1, 'Saisie Depenses'!$E$5:$E$3004, "&lt;="&amp;EOMONTH(AG$7,0))</f>
        <v>27000</v>
      </c>
      <c r="AH32" s="151">
        <f>SUMIFS('Saisie Depenses'!$H$5:$H$3004,'Saisie Depenses'!$J$5:$J$3004,$F32, 'Saisie Depenses'!$E$5:$E$3004, "&gt;="&amp;EOMONTH(AH$7,-1)+1, 'Saisie Depenses'!$E$5:$E$3004, "&lt;="&amp;EOMONTH(AH$7,0))+SUMIFS('Saisie Depenses'!$H$5:$H$3004,'Saisie Depenses'!$J$5:$J$3004, $G32,'Saisie Depenses'!$E$5:$E$3004, "&gt;="&amp;EOMONTH(AH$7,-1)+1, 'Saisie Depenses'!$E$5:$E$3004, "&lt;="&amp;EOMONTH(AH$7,0))</f>
        <v>19500</v>
      </c>
      <c r="AI32" s="165">
        <f t="shared" si="33"/>
        <v>533700</v>
      </c>
      <c r="AJ32" s="142"/>
      <c r="AK32" s="151">
        <f>SUMIFS('Saisie Depenses'!$H$5:$H$3004,'Saisie Depenses'!$J$5:$J$3004,$F32, 'Saisie Depenses'!$E$5:$E$3004, "&gt;="&amp;EOMONTH(AK$7,-1)+1, 'Saisie Depenses'!$E$5:$E$3004, "&lt;="&amp;EOMONTH(AK$7,0))+SUMIFS('Saisie Depenses'!$H$5:$H$3004,'Saisie Depenses'!$J$5:$J$3004, $G32,'Saisie Depenses'!$E$5:$E$3004, "&gt;="&amp;EOMONTH(AK$7,-1)+1, 'Saisie Depenses'!$E$5:$E$3004, "&lt;="&amp;EOMONTH(AK$7,0))</f>
        <v>49500</v>
      </c>
      <c r="AL32" s="151">
        <f>SUMIFS('Saisie Depenses'!$H$5:$H$3004,'Saisie Depenses'!$J$5:$J$3004,$F32, 'Saisie Depenses'!$E$5:$E$3004, "&gt;="&amp;EOMONTH(AL$7,-1)+1, 'Saisie Depenses'!$E$5:$E$3004, "&lt;="&amp;EOMONTH(AL$7,0))+SUMIFS('Saisie Depenses'!$H$5:$H$3004,'Saisie Depenses'!$J$5:$J$3004, $G32,'Saisie Depenses'!$E$5:$E$3004, "&gt;="&amp;EOMONTH(AL$7,-1)+1, 'Saisie Depenses'!$E$5:$E$3004, "&lt;="&amp;EOMONTH(AL$7,0))</f>
        <v>3067500</v>
      </c>
      <c r="AM32" s="151">
        <f>SUMIFS('Saisie Depenses'!$H$5:$H$3004,'Saisie Depenses'!$J$5:$J$3004,$F32, 'Saisie Depenses'!$E$5:$E$3004, "&gt;="&amp;EOMONTH(AM$7,-1)+1, 'Saisie Depenses'!$E$5:$E$3004, "&lt;="&amp;EOMONTH(AM$7,0))+SUMIFS('Saisie Depenses'!$H$5:$H$3004,'Saisie Depenses'!$J$5:$J$3004, $G32,'Saisie Depenses'!$E$5:$E$3004, "&gt;="&amp;EOMONTH(AM$7,-1)+1, 'Saisie Depenses'!$E$5:$E$3004, "&lt;="&amp;EOMONTH(AM$7,0))</f>
        <v>18870</v>
      </c>
      <c r="AN32" s="151">
        <f>SUMIFS('Saisie Depenses'!$H$5:$H$3004,'Saisie Depenses'!$J$5:$J$3004,$F32, 'Saisie Depenses'!$E$5:$E$3004, "&gt;="&amp;EOMONTH(AN$7,-1)+1, 'Saisie Depenses'!$E$5:$E$3004, "&lt;="&amp;EOMONTH(AN$7,0))+SUMIFS('Saisie Depenses'!$H$5:$H$3004,'Saisie Depenses'!$J$5:$J$3004, $G32,'Saisie Depenses'!$E$5:$E$3004, "&gt;="&amp;EOMONTH(AN$7,-1)+1, 'Saisie Depenses'!$E$5:$E$3004, "&lt;="&amp;EOMONTH(AN$7,0))</f>
        <v>13500</v>
      </c>
      <c r="AO32" s="151">
        <f>SUMIFS('Saisie Depenses'!$H$5:$H$3004,'Saisie Depenses'!$J$5:$J$3004,$F32, 'Saisie Depenses'!$E$5:$E$3004, "&gt;="&amp;EOMONTH(AO$7,-1)+1, 'Saisie Depenses'!$E$5:$E$3004, "&lt;="&amp;EOMONTH(AO$7,0))+SUMIFS('Saisie Depenses'!$H$5:$H$3004,'Saisie Depenses'!$J$5:$J$3004, $G32,'Saisie Depenses'!$E$5:$E$3004, "&gt;="&amp;EOMONTH(AO$7,-1)+1, 'Saisie Depenses'!$E$5:$E$3004, "&lt;="&amp;EOMONTH(AO$7,0))</f>
        <v>0</v>
      </c>
      <c r="AP32" s="151">
        <f>SUMIFS('Saisie Depenses'!$H$5:$H$3004,'Saisie Depenses'!$J$5:$J$3004,$F32, 'Saisie Depenses'!$E$5:$E$3004, "&gt;="&amp;EOMONTH(AP$7,-1)+1, 'Saisie Depenses'!$E$5:$E$3004, "&lt;="&amp;EOMONTH(AP$7,0))+SUMIFS('Saisie Depenses'!$H$5:$H$3004,'Saisie Depenses'!$J$5:$J$3004, $G32,'Saisie Depenses'!$E$5:$E$3004, "&gt;="&amp;EOMONTH(AP$7,-1)+1, 'Saisie Depenses'!$E$5:$E$3004, "&lt;="&amp;EOMONTH(AP$7,0))</f>
        <v>0</v>
      </c>
      <c r="AQ32" s="151">
        <f>SUMIFS('Saisie Depenses'!$H$5:$H$3004,'Saisie Depenses'!$J$5:$J$3004,$F32, 'Saisie Depenses'!$E$5:$E$3004, "&gt;="&amp;EOMONTH(AQ$7,-1)+1, 'Saisie Depenses'!$E$5:$E$3004, "&lt;="&amp;EOMONTH(AQ$7,0))+SUMIFS('Saisie Depenses'!$H$5:$H$3004,'Saisie Depenses'!$J$5:$J$3004, $G32,'Saisie Depenses'!$E$5:$E$3004, "&gt;="&amp;EOMONTH(AQ$7,-1)+1, 'Saisie Depenses'!$E$5:$E$3004, "&lt;="&amp;EOMONTH(AQ$7,0))</f>
        <v>0</v>
      </c>
      <c r="AR32" s="151">
        <f>SUMIFS('Saisie Depenses'!$H$5:$H$3004,'Saisie Depenses'!$J$5:$J$3004,$F32, 'Saisie Depenses'!$E$5:$E$3004, "&gt;="&amp;EOMONTH(AR$7,-1)+1, 'Saisie Depenses'!$E$5:$E$3004, "&lt;="&amp;EOMONTH(AR$7,0))+SUMIFS('Saisie Depenses'!$H$5:$H$3004,'Saisie Depenses'!$J$5:$J$3004, $G32,'Saisie Depenses'!$E$5:$E$3004, "&gt;="&amp;EOMONTH(AR$7,-1)+1, 'Saisie Depenses'!$E$5:$E$3004, "&lt;="&amp;EOMONTH(AR$7,0))</f>
        <v>0</v>
      </c>
      <c r="AS32" s="151">
        <f>SUMIFS('Saisie Depenses'!$H$5:$H$3004,'Saisie Depenses'!$J$5:$J$3004,$F32, 'Saisie Depenses'!$E$5:$E$3004, "&gt;="&amp;EOMONTH(AS$7,-1)+1, 'Saisie Depenses'!$E$5:$E$3004, "&lt;="&amp;EOMONTH(AS$7,0))+SUMIFS('Saisie Depenses'!$H$5:$H$3004,'Saisie Depenses'!$J$5:$J$3004, $G32,'Saisie Depenses'!$E$5:$E$3004, "&gt;="&amp;EOMONTH(AS$7,-1)+1, 'Saisie Depenses'!$E$5:$E$3004, "&lt;="&amp;EOMONTH(AS$7,0))</f>
        <v>0</v>
      </c>
      <c r="AT32" s="151">
        <f>SUMIFS('Saisie Depenses'!$H$5:$H$3004,'Saisie Depenses'!$J$5:$J$3004,$F32, 'Saisie Depenses'!$E$5:$E$3004, "&gt;="&amp;EOMONTH(AT$7,-1)+1, 'Saisie Depenses'!$E$5:$E$3004, "&lt;="&amp;EOMONTH(AT$7,0))+SUMIFS('Saisie Depenses'!$H$5:$H$3004,'Saisie Depenses'!$J$5:$J$3004, $G32,'Saisie Depenses'!$E$5:$E$3004, "&gt;="&amp;EOMONTH(AT$7,-1)+1, 'Saisie Depenses'!$E$5:$E$3004, "&lt;="&amp;EOMONTH(AT$7,0))</f>
        <v>0</v>
      </c>
      <c r="AU32" s="151">
        <f>SUMIFS('Saisie Depenses'!$H$5:$H$3004,'Saisie Depenses'!$J$5:$J$3004,$F32, 'Saisie Depenses'!$E$5:$E$3004, "&gt;="&amp;EOMONTH(AU$7,-1)+1, 'Saisie Depenses'!$E$5:$E$3004, "&lt;="&amp;EOMONTH(AU$7,0))+SUMIFS('Saisie Depenses'!$H$5:$H$3004,'Saisie Depenses'!$J$5:$J$3004, $G32,'Saisie Depenses'!$E$5:$E$3004, "&gt;="&amp;EOMONTH(AU$7,-1)+1, 'Saisie Depenses'!$E$5:$E$3004, "&lt;="&amp;EOMONTH(AU$7,0))</f>
        <v>0</v>
      </c>
      <c r="AV32" s="151">
        <f>SUMIFS('Saisie Depenses'!$H$5:$H$3004,'Saisie Depenses'!$J$5:$J$3004,$F32, 'Saisie Depenses'!$E$5:$E$3004, "&gt;="&amp;EOMONTH(AV$7,-1)+1, 'Saisie Depenses'!$E$5:$E$3004, "&lt;="&amp;EOMONTH(AV$7,0))+SUMIFS('Saisie Depenses'!$H$5:$H$3004,'Saisie Depenses'!$J$5:$J$3004, $G32,'Saisie Depenses'!$E$5:$E$3004, "&gt;="&amp;EOMONTH(AV$7,-1)+1, 'Saisie Depenses'!$E$5:$E$3004, "&lt;="&amp;EOMONTH(AV$7,0))</f>
        <v>0</v>
      </c>
      <c r="AW32" s="165">
        <f t="shared" si="34"/>
        <v>3149370</v>
      </c>
    </row>
    <row r="33" spans="3:49" s="158" customFormat="1" ht="15.75" customHeight="1" x14ac:dyDescent="0.25">
      <c r="C33" s="155" t="s">
        <v>374</v>
      </c>
      <c r="D33" s="156"/>
      <c r="E33" s="156"/>
      <c r="F33" s="157"/>
      <c r="G33" s="157"/>
      <c r="H33" s="157"/>
      <c r="I33" s="157">
        <f>SUM(I9:I32)</f>
        <v>0</v>
      </c>
      <c r="J33" s="157">
        <f t="shared" ref="J33:U33" si="41">SUM(J9:J32)</f>
        <v>0</v>
      </c>
      <c r="K33" s="157">
        <f t="shared" si="41"/>
        <v>0</v>
      </c>
      <c r="L33" s="157">
        <f t="shared" si="41"/>
        <v>0</v>
      </c>
      <c r="M33" s="157">
        <f t="shared" si="41"/>
        <v>0</v>
      </c>
      <c r="N33" s="157">
        <f t="shared" si="41"/>
        <v>0</v>
      </c>
      <c r="O33" s="157">
        <f t="shared" si="41"/>
        <v>0</v>
      </c>
      <c r="P33" s="157">
        <f>SUM(P9:P32)</f>
        <v>2328432</v>
      </c>
      <c r="Q33" s="157">
        <f t="shared" si="41"/>
        <v>771670</v>
      </c>
      <c r="R33" s="157">
        <f t="shared" si="41"/>
        <v>2108576</v>
      </c>
      <c r="S33" s="157">
        <f t="shared" si="41"/>
        <v>1309720</v>
      </c>
      <c r="T33" s="157">
        <f t="shared" si="41"/>
        <v>964720</v>
      </c>
      <c r="U33" s="157">
        <f t="shared" si="41"/>
        <v>7483118</v>
      </c>
      <c r="W33" s="157">
        <f t="shared" ref="W33:AI33" si="42">SUM(W9:W32)</f>
        <v>670905</v>
      </c>
      <c r="X33" s="157">
        <f t="shared" si="42"/>
        <v>1667500</v>
      </c>
      <c r="Y33" s="157">
        <f t="shared" si="42"/>
        <v>1253750</v>
      </c>
      <c r="Z33" s="157">
        <f t="shared" si="42"/>
        <v>806000</v>
      </c>
      <c r="AA33" s="157">
        <f t="shared" si="42"/>
        <v>256600</v>
      </c>
      <c r="AB33" s="157">
        <f t="shared" si="42"/>
        <v>619000</v>
      </c>
      <c r="AC33" s="157">
        <f t="shared" si="42"/>
        <v>649819</v>
      </c>
      <c r="AD33" s="157">
        <f t="shared" si="42"/>
        <v>828000</v>
      </c>
      <c r="AE33" s="157">
        <f t="shared" si="42"/>
        <v>742220</v>
      </c>
      <c r="AF33" s="157">
        <f t="shared" si="42"/>
        <v>613000</v>
      </c>
      <c r="AG33" s="157">
        <f t="shared" si="42"/>
        <v>1343619</v>
      </c>
      <c r="AH33" s="157">
        <f t="shared" si="42"/>
        <v>1598000</v>
      </c>
      <c r="AI33" s="157">
        <f t="shared" si="42"/>
        <v>11048413</v>
      </c>
      <c r="AJ33" s="159"/>
      <c r="AK33" s="157">
        <f t="shared" ref="AK33:AW33" si="43">SUM(AK9:AK32)</f>
        <v>496400</v>
      </c>
      <c r="AL33" s="157">
        <f t="shared" si="43"/>
        <v>4488220</v>
      </c>
      <c r="AM33" s="157">
        <f t="shared" si="43"/>
        <v>472175</v>
      </c>
      <c r="AN33" s="157">
        <f t="shared" si="43"/>
        <v>857120</v>
      </c>
      <c r="AO33" s="157">
        <f t="shared" si="43"/>
        <v>0</v>
      </c>
      <c r="AP33" s="157">
        <f t="shared" si="43"/>
        <v>0</v>
      </c>
      <c r="AQ33" s="157">
        <f t="shared" si="43"/>
        <v>0</v>
      </c>
      <c r="AR33" s="157">
        <f t="shared" si="43"/>
        <v>0</v>
      </c>
      <c r="AS33" s="157">
        <f t="shared" si="43"/>
        <v>0</v>
      </c>
      <c r="AT33" s="157">
        <f t="shared" si="43"/>
        <v>0</v>
      </c>
      <c r="AU33" s="157">
        <f t="shared" si="43"/>
        <v>0</v>
      </c>
      <c r="AV33" s="157">
        <f t="shared" si="43"/>
        <v>0</v>
      </c>
      <c r="AW33" s="157">
        <f t="shared" si="43"/>
        <v>6313915</v>
      </c>
    </row>
    <row r="34" spans="3:49" ht="15.75" customHeight="1" x14ac:dyDescent="0.25">
      <c r="C34" s="152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64"/>
      <c r="Z34" s="142"/>
      <c r="AA34" s="143"/>
      <c r="AB34" s="141"/>
      <c r="AC34" s="141"/>
      <c r="AD34" s="141"/>
      <c r="AE34" s="141"/>
      <c r="AJ34" s="142"/>
      <c r="AN34" s="142"/>
      <c r="AO34" s="143"/>
      <c r="AP34" s="141"/>
      <c r="AQ34" s="141"/>
      <c r="AR34" s="141"/>
      <c r="AS34" s="141"/>
    </row>
    <row r="35" spans="3:49" ht="15.75" customHeight="1" x14ac:dyDescent="0.25">
      <c r="C35" s="150" t="str">
        <f>F35</f>
        <v>Charges Salariales - Manager Molibety Center</v>
      </c>
      <c r="D35" s="143"/>
      <c r="E35" s="143"/>
      <c r="F35" s="150" t="str">
        <f>F9</f>
        <v>Charges Salariales - Manager Molibety Center</v>
      </c>
      <c r="G35" s="150" t="str">
        <f>G9</f>
        <v>x#56rgtte8</v>
      </c>
      <c r="I35" s="151">
        <f>I9-I61-I87</f>
        <v>0</v>
      </c>
      <c r="J35" s="151">
        <f t="shared" ref="J35:T35" si="44">J9-J61-J87</f>
        <v>0</v>
      </c>
      <c r="K35" s="151">
        <f t="shared" si="44"/>
        <v>0</v>
      </c>
      <c r="L35" s="151">
        <f t="shared" si="44"/>
        <v>0</v>
      </c>
      <c r="M35" s="151">
        <f t="shared" si="44"/>
        <v>0</v>
      </c>
      <c r="N35" s="151">
        <f t="shared" si="44"/>
        <v>0</v>
      </c>
      <c r="O35" s="151">
        <f t="shared" si="44"/>
        <v>0</v>
      </c>
      <c r="P35" s="151">
        <f t="shared" si="44"/>
        <v>0</v>
      </c>
      <c r="Q35" s="151">
        <f t="shared" si="44"/>
        <v>0</v>
      </c>
      <c r="R35" s="151">
        <f t="shared" si="44"/>
        <v>0</v>
      </c>
      <c r="S35" s="151">
        <f t="shared" si="44"/>
        <v>0</v>
      </c>
      <c r="T35" s="151">
        <f t="shared" si="44"/>
        <v>0</v>
      </c>
      <c r="U35" s="164">
        <f>SUM(I35:T35)</f>
        <v>0</v>
      </c>
      <c r="W35" s="151">
        <f>W9-W61-W87</f>
        <v>0</v>
      </c>
      <c r="X35" s="151">
        <f t="shared" ref="X35:AH35" si="45">X9-X61-X87</f>
        <v>0</v>
      </c>
      <c r="Y35" s="151">
        <f t="shared" si="45"/>
        <v>0</v>
      </c>
      <c r="Z35" s="151">
        <f t="shared" si="45"/>
        <v>0</v>
      </c>
      <c r="AA35" s="151">
        <f t="shared" si="45"/>
        <v>0</v>
      </c>
      <c r="AB35" s="151">
        <f t="shared" si="45"/>
        <v>0</v>
      </c>
      <c r="AC35" s="151">
        <f t="shared" si="45"/>
        <v>0</v>
      </c>
      <c r="AD35" s="151">
        <f t="shared" si="45"/>
        <v>0</v>
      </c>
      <c r="AE35" s="151">
        <f t="shared" si="45"/>
        <v>0</v>
      </c>
      <c r="AF35" s="151">
        <f t="shared" si="45"/>
        <v>0</v>
      </c>
      <c r="AG35" s="151">
        <f t="shared" si="45"/>
        <v>0</v>
      </c>
      <c r="AH35" s="151">
        <f t="shared" si="45"/>
        <v>0</v>
      </c>
      <c r="AI35" s="164">
        <f t="shared" ref="AI35" si="46">SUM(W35:AH35)</f>
        <v>0</v>
      </c>
      <c r="AJ35" s="142"/>
      <c r="AK35" s="151">
        <f>AK9-AK61-AK87</f>
        <v>0</v>
      </c>
      <c r="AL35" s="151">
        <f t="shared" ref="AL35:AV35" si="47">AL9-AL61-AL87</f>
        <v>0</v>
      </c>
      <c r="AM35" s="151">
        <f t="shared" si="47"/>
        <v>0</v>
      </c>
      <c r="AN35" s="151">
        <f t="shared" si="47"/>
        <v>0</v>
      </c>
      <c r="AO35" s="151">
        <f t="shared" si="47"/>
        <v>0</v>
      </c>
      <c r="AP35" s="151">
        <f t="shared" si="47"/>
        <v>0</v>
      </c>
      <c r="AQ35" s="151">
        <f t="shared" si="47"/>
        <v>0</v>
      </c>
      <c r="AR35" s="151">
        <f t="shared" si="47"/>
        <v>0</v>
      </c>
      <c r="AS35" s="151">
        <f t="shared" si="47"/>
        <v>0</v>
      </c>
      <c r="AT35" s="151">
        <f t="shared" si="47"/>
        <v>0</v>
      </c>
      <c r="AU35" s="151">
        <f t="shared" si="47"/>
        <v>0</v>
      </c>
      <c r="AV35" s="151">
        <f t="shared" si="47"/>
        <v>0</v>
      </c>
      <c r="AW35" s="164">
        <f t="shared" ref="AW35" si="48">SUM(AK35:AV35)</f>
        <v>0</v>
      </c>
    </row>
    <row r="36" spans="3:49" ht="15.75" customHeight="1" x14ac:dyDescent="0.25">
      <c r="C36" s="150" t="str">
        <f t="shared" ref="C36:C57" si="49">F36</f>
        <v>Charges Salariales - staff suites-apparts</v>
      </c>
      <c r="D36" s="143"/>
      <c r="E36" s="143"/>
      <c r="F36" s="150" t="str">
        <f t="shared" ref="F36:G36" si="50">F10</f>
        <v>Charges Salariales - staff suites-apparts</v>
      </c>
      <c r="G36" s="133" t="str">
        <f t="shared" si="50"/>
        <v>Salaires</v>
      </c>
      <c r="I36" s="151">
        <f t="shared" ref="I36:T36" si="51">I10-I62-I88</f>
        <v>0</v>
      </c>
      <c r="J36" s="151">
        <f t="shared" si="51"/>
        <v>0</v>
      </c>
      <c r="K36" s="151">
        <f t="shared" si="51"/>
        <v>0</v>
      </c>
      <c r="L36" s="151">
        <f t="shared" si="51"/>
        <v>0</v>
      </c>
      <c r="M36" s="151">
        <f t="shared" si="51"/>
        <v>0</v>
      </c>
      <c r="N36" s="151">
        <f t="shared" si="51"/>
        <v>0</v>
      </c>
      <c r="O36" s="151">
        <f t="shared" si="51"/>
        <v>0</v>
      </c>
      <c r="P36" s="151">
        <f t="shared" si="51"/>
        <v>0</v>
      </c>
      <c r="Q36" s="151">
        <f t="shared" si="51"/>
        <v>0</v>
      </c>
      <c r="R36" s="151">
        <f t="shared" si="51"/>
        <v>0</v>
      </c>
      <c r="S36" s="151">
        <f t="shared" si="51"/>
        <v>0</v>
      </c>
      <c r="T36" s="151">
        <f t="shared" si="51"/>
        <v>0</v>
      </c>
      <c r="U36" s="164">
        <f t="shared" ref="U36:U40" si="52">SUM(I36:T36)</f>
        <v>0</v>
      </c>
      <c r="W36" s="151">
        <f t="shared" ref="W36:AH36" si="53">W10-W62-W88</f>
        <v>0</v>
      </c>
      <c r="X36" s="151">
        <f t="shared" si="53"/>
        <v>0</v>
      </c>
      <c r="Y36" s="151">
        <f t="shared" si="53"/>
        <v>0</v>
      </c>
      <c r="Z36" s="151">
        <f t="shared" si="53"/>
        <v>0</v>
      </c>
      <c r="AA36" s="151">
        <f t="shared" si="53"/>
        <v>0</v>
      </c>
      <c r="AB36" s="151">
        <f t="shared" si="53"/>
        <v>0</v>
      </c>
      <c r="AC36" s="151">
        <f t="shared" si="53"/>
        <v>0</v>
      </c>
      <c r="AD36" s="151">
        <f t="shared" si="53"/>
        <v>0</v>
      </c>
      <c r="AE36" s="151">
        <f t="shared" si="53"/>
        <v>0</v>
      </c>
      <c r="AF36" s="151">
        <f t="shared" si="53"/>
        <v>0</v>
      </c>
      <c r="AG36" s="151">
        <f t="shared" si="53"/>
        <v>0</v>
      </c>
      <c r="AH36" s="151">
        <f t="shared" si="53"/>
        <v>0</v>
      </c>
      <c r="AI36" s="164">
        <f>SUM(W36:AH36)</f>
        <v>0</v>
      </c>
      <c r="AJ36" s="142"/>
      <c r="AK36" s="151">
        <f t="shared" ref="AK36:AV36" si="54">AK10-AK62-AK88</f>
        <v>0</v>
      </c>
      <c r="AL36" s="151">
        <f t="shared" si="54"/>
        <v>0</v>
      </c>
      <c r="AM36" s="151">
        <f t="shared" si="54"/>
        <v>0</v>
      </c>
      <c r="AN36" s="151">
        <f t="shared" si="54"/>
        <v>0</v>
      </c>
      <c r="AO36" s="151">
        <f t="shared" si="54"/>
        <v>0</v>
      </c>
      <c r="AP36" s="151">
        <f t="shared" si="54"/>
        <v>0</v>
      </c>
      <c r="AQ36" s="151">
        <f t="shared" si="54"/>
        <v>0</v>
      </c>
      <c r="AR36" s="151">
        <f t="shared" si="54"/>
        <v>0</v>
      </c>
      <c r="AS36" s="151">
        <f t="shared" si="54"/>
        <v>0</v>
      </c>
      <c r="AT36" s="151">
        <f t="shared" si="54"/>
        <v>0</v>
      </c>
      <c r="AU36" s="151">
        <f t="shared" si="54"/>
        <v>0</v>
      </c>
      <c r="AV36" s="151">
        <f t="shared" si="54"/>
        <v>0</v>
      </c>
      <c r="AW36" s="164">
        <f>SUM(AK36:AV36)</f>
        <v>0</v>
      </c>
    </row>
    <row r="37" spans="3:49" ht="15.75" customHeight="1" x14ac:dyDescent="0.25">
      <c r="C37" s="150" t="str">
        <f t="shared" si="49"/>
        <v>Charges Salariales - agents de nettoyage</v>
      </c>
      <c r="D37" s="143"/>
      <c r="E37" s="143"/>
      <c r="F37" s="150" t="str">
        <f t="shared" ref="F37:G37" si="55">F11</f>
        <v>Charges Salariales - agents de nettoyage</v>
      </c>
      <c r="G37" s="133" t="str">
        <f t="shared" si="55"/>
        <v>x#56rgtte8</v>
      </c>
      <c r="I37" s="151">
        <f t="shared" ref="I37:T37" si="56">I11-I63-I89</f>
        <v>0</v>
      </c>
      <c r="J37" s="151">
        <f t="shared" si="56"/>
        <v>0</v>
      </c>
      <c r="K37" s="151">
        <f t="shared" si="56"/>
        <v>0</v>
      </c>
      <c r="L37" s="151">
        <f t="shared" si="56"/>
        <v>0</v>
      </c>
      <c r="M37" s="151">
        <f t="shared" si="56"/>
        <v>0</v>
      </c>
      <c r="N37" s="151">
        <f t="shared" si="56"/>
        <v>0</v>
      </c>
      <c r="O37" s="151">
        <f t="shared" si="56"/>
        <v>0</v>
      </c>
      <c r="P37" s="151">
        <f t="shared" si="56"/>
        <v>0</v>
      </c>
      <c r="Q37" s="151">
        <f t="shared" si="56"/>
        <v>0</v>
      </c>
      <c r="R37" s="151">
        <f t="shared" si="56"/>
        <v>0</v>
      </c>
      <c r="S37" s="151">
        <f t="shared" si="56"/>
        <v>0</v>
      </c>
      <c r="T37" s="151">
        <f t="shared" si="56"/>
        <v>0</v>
      </c>
      <c r="U37" s="164">
        <f t="shared" si="52"/>
        <v>0</v>
      </c>
      <c r="W37" s="151">
        <f t="shared" ref="W37:AH37" si="57">W11-W63-W89</f>
        <v>0</v>
      </c>
      <c r="X37" s="151">
        <f t="shared" si="57"/>
        <v>0</v>
      </c>
      <c r="Y37" s="151">
        <f t="shared" si="57"/>
        <v>0</v>
      </c>
      <c r="Z37" s="151">
        <f t="shared" si="57"/>
        <v>0</v>
      </c>
      <c r="AA37" s="151">
        <f t="shared" si="57"/>
        <v>0</v>
      </c>
      <c r="AB37" s="151">
        <f t="shared" si="57"/>
        <v>0</v>
      </c>
      <c r="AC37" s="151">
        <f t="shared" si="57"/>
        <v>0</v>
      </c>
      <c r="AD37" s="151">
        <f t="shared" si="57"/>
        <v>0</v>
      </c>
      <c r="AE37" s="151">
        <f t="shared" si="57"/>
        <v>0</v>
      </c>
      <c r="AF37" s="151">
        <f t="shared" si="57"/>
        <v>0</v>
      </c>
      <c r="AG37" s="151">
        <f t="shared" si="57"/>
        <v>0</v>
      </c>
      <c r="AH37" s="151">
        <f t="shared" si="57"/>
        <v>0</v>
      </c>
      <c r="AI37" s="164">
        <f t="shared" ref="AI37:AI38" si="58">SUM(W37:AH37)</f>
        <v>0</v>
      </c>
      <c r="AJ37" s="142"/>
      <c r="AK37" s="151">
        <f t="shared" ref="AK37:AV37" si="59">AK11-AK63-AK89</f>
        <v>0</v>
      </c>
      <c r="AL37" s="151">
        <f t="shared" si="59"/>
        <v>0</v>
      </c>
      <c r="AM37" s="151">
        <f t="shared" si="59"/>
        <v>0</v>
      </c>
      <c r="AN37" s="151">
        <f t="shared" si="59"/>
        <v>0</v>
      </c>
      <c r="AO37" s="151">
        <f t="shared" si="59"/>
        <v>0</v>
      </c>
      <c r="AP37" s="151">
        <f t="shared" si="59"/>
        <v>0</v>
      </c>
      <c r="AQ37" s="151">
        <f t="shared" si="59"/>
        <v>0</v>
      </c>
      <c r="AR37" s="151">
        <f t="shared" si="59"/>
        <v>0</v>
      </c>
      <c r="AS37" s="151">
        <f t="shared" si="59"/>
        <v>0</v>
      </c>
      <c r="AT37" s="151">
        <f t="shared" si="59"/>
        <v>0</v>
      </c>
      <c r="AU37" s="151">
        <f t="shared" si="59"/>
        <v>0</v>
      </c>
      <c r="AV37" s="151">
        <f t="shared" si="59"/>
        <v>0</v>
      </c>
      <c r="AW37" s="164">
        <f t="shared" ref="AW37:AW39" si="60">SUM(AK37:AV37)</f>
        <v>0</v>
      </c>
    </row>
    <row r="38" spans="3:49" ht="15.75" customHeight="1" x14ac:dyDescent="0.25">
      <c r="C38" s="150" t="str">
        <f t="shared" si="49"/>
        <v>Charges Salariales - agents de sécurité</v>
      </c>
      <c r="D38" s="143"/>
      <c r="E38" s="143"/>
      <c r="F38" s="150" t="str">
        <f t="shared" ref="F38:G39" si="61">F12</f>
        <v>Charges Salariales - agents de sécurité</v>
      </c>
      <c r="G38" s="133" t="str">
        <f t="shared" si="61"/>
        <v>x#56rgtte8</v>
      </c>
      <c r="I38" s="151">
        <f t="shared" ref="I38:T38" si="62">I12-I64-I90</f>
        <v>0</v>
      </c>
      <c r="J38" s="151">
        <f t="shared" si="62"/>
        <v>0</v>
      </c>
      <c r="K38" s="151">
        <f t="shared" si="62"/>
        <v>0</v>
      </c>
      <c r="L38" s="151">
        <f t="shared" si="62"/>
        <v>0</v>
      </c>
      <c r="M38" s="151">
        <f t="shared" si="62"/>
        <v>0</v>
      </c>
      <c r="N38" s="151">
        <f t="shared" si="62"/>
        <v>0</v>
      </c>
      <c r="O38" s="151">
        <f t="shared" si="62"/>
        <v>0</v>
      </c>
      <c r="P38" s="151">
        <f t="shared" si="62"/>
        <v>0</v>
      </c>
      <c r="Q38" s="151">
        <f t="shared" si="62"/>
        <v>0</v>
      </c>
      <c r="R38" s="151">
        <f t="shared" si="62"/>
        <v>0</v>
      </c>
      <c r="S38" s="151">
        <f t="shared" si="62"/>
        <v>0</v>
      </c>
      <c r="T38" s="151">
        <f t="shared" si="62"/>
        <v>0</v>
      </c>
      <c r="U38" s="164">
        <f t="shared" si="52"/>
        <v>0</v>
      </c>
      <c r="W38" s="151">
        <f t="shared" ref="W38:AH38" si="63">W12-W64-W90</f>
        <v>0</v>
      </c>
      <c r="X38" s="151">
        <f t="shared" si="63"/>
        <v>0</v>
      </c>
      <c r="Y38" s="151">
        <f t="shared" si="63"/>
        <v>0</v>
      </c>
      <c r="Z38" s="151">
        <f t="shared" si="63"/>
        <v>0</v>
      </c>
      <c r="AA38" s="151">
        <f t="shared" si="63"/>
        <v>0</v>
      </c>
      <c r="AB38" s="151">
        <f t="shared" si="63"/>
        <v>0</v>
      </c>
      <c r="AC38" s="151">
        <f t="shared" si="63"/>
        <v>0</v>
      </c>
      <c r="AD38" s="151">
        <f t="shared" si="63"/>
        <v>0</v>
      </c>
      <c r="AE38" s="151">
        <f t="shared" si="63"/>
        <v>0</v>
      </c>
      <c r="AF38" s="151">
        <f t="shared" si="63"/>
        <v>0</v>
      </c>
      <c r="AG38" s="151">
        <f t="shared" si="63"/>
        <v>0</v>
      </c>
      <c r="AH38" s="151">
        <f t="shared" si="63"/>
        <v>0</v>
      </c>
      <c r="AI38" s="164">
        <f t="shared" si="58"/>
        <v>0</v>
      </c>
      <c r="AJ38" s="142"/>
      <c r="AK38" s="151">
        <f t="shared" ref="AK38:AV38" si="64">AK12-AK64-AK90</f>
        <v>0</v>
      </c>
      <c r="AL38" s="151">
        <f t="shared" si="64"/>
        <v>0</v>
      </c>
      <c r="AM38" s="151">
        <f t="shared" si="64"/>
        <v>0</v>
      </c>
      <c r="AN38" s="151">
        <f t="shared" si="64"/>
        <v>0</v>
      </c>
      <c r="AO38" s="151">
        <f t="shared" si="64"/>
        <v>0</v>
      </c>
      <c r="AP38" s="151">
        <f t="shared" si="64"/>
        <v>0</v>
      </c>
      <c r="AQ38" s="151">
        <f t="shared" si="64"/>
        <v>0</v>
      </c>
      <c r="AR38" s="151">
        <f t="shared" si="64"/>
        <v>0</v>
      </c>
      <c r="AS38" s="151">
        <f t="shared" si="64"/>
        <v>0</v>
      </c>
      <c r="AT38" s="151">
        <f t="shared" si="64"/>
        <v>0</v>
      </c>
      <c r="AU38" s="151">
        <f t="shared" si="64"/>
        <v>0</v>
      </c>
      <c r="AV38" s="151">
        <f t="shared" si="64"/>
        <v>0</v>
      </c>
      <c r="AW38" s="164">
        <f t="shared" si="60"/>
        <v>0</v>
      </c>
    </row>
    <row r="39" spans="3:49" ht="15.75" customHeight="1" x14ac:dyDescent="0.25">
      <c r="C39" s="150" t="str">
        <f t="shared" si="49"/>
        <v xml:space="preserve">Charges Salariales - divers/autres </v>
      </c>
      <c r="D39" s="143"/>
      <c r="E39" s="143"/>
      <c r="F39" s="150" t="str">
        <f t="shared" si="61"/>
        <v xml:space="preserve">Charges Salariales - divers/autres </v>
      </c>
      <c r="G39" s="133" t="str">
        <f t="shared" si="61"/>
        <v>x#56rgtte8</v>
      </c>
      <c r="I39" s="151">
        <f t="shared" ref="I39:T39" si="65">I13-I65-I91</f>
        <v>0</v>
      </c>
      <c r="J39" s="151">
        <f t="shared" si="65"/>
        <v>0</v>
      </c>
      <c r="K39" s="151">
        <f t="shared" si="65"/>
        <v>0</v>
      </c>
      <c r="L39" s="151">
        <f t="shared" si="65"/>
        <v>0</v>
      </c>
      <c r="M39" s="151">
        <f t="shared" si="65"/>
        <v>0</v>
      </c>
      <c r="N39" s="151">
        <f t="shared" si="65"/>
        <v>0</v>
      </c>
      <c r="O39" s="151">
        <f t="shared" si="65"/>
        <v>0</v>
      </c>
      <c r="P39" s="151">
        <f t="shared" si="65"/>
        <v>0</v>
      </c>
      <c r="Q39" s="151">
        <f t="shared" si="65"/>
        <v>0</v>
      </c>
      <c r="R39" s="151">
        <f t="shared" si="65"/>
        <v>0</v>
      </c>
      <c r="S39" s="151">
        <f t="shared" si="65"/>
        <v>0</v>
      </c>
      <c r="T39" s="151">
        <f t="shared" si="65"/>
        <v>0</v>
      </c>
      <c r="U39" s="164">
        <f t="shared" ref="U39" si="66">SUM(I39:T39)</f>
        <v>0</v>
      </c>
      <c r="W39" s="151">
        <f t="shared" ref="W39:AH39" si="67">W13-W65-W91</f>
        <v>0</v>
      </c>
      <c r="X39" s="151">
        <f t="shared" si="67"/>
        <v>0</v>
      </c>
      <c r="Y39" s="151">
        <f t="shared" si="67"/>
        <v>0</v>
      </c>
      <c r="Z39" s="151">
        <f t="shared" si="67"/>
        <v>0</v>
      </c>
      <c r="AA39" s="151">
        <f t="shared" si="67"/>
        <v>0</v>
      </c>
      <c r="AB39" s="151">
        <f t="shared" si="67"/>
        <v>0</v>
      </c>
      <c r="AC39" s="151">
        <f t="shared" si="67"/>
        <v>0</v>
      </c>
      <c r="AD39" s="151">
        <f t="shared" si="67"/>
        <v>0</v>
      </c>
      <c r="AE39" s="151">
        <f t="shared" si="67"/>
        <v>0</v>
      </c>
      <c r="AF39" s="151">
        <f t="shared" si="67"/>
        <v>0</v>
      </c>
      <c r="AG39" s="151">
        <f t="shared" si="67"/>
        <v>0</v>
      </c>
      <c r="AH39" s="151">
        <f t="shared" si="67"/>
        <v>0</v>
      </c>
      <c r="AI39" s="164">
        <f t="shared" ref="AI39" si="68">SUM(W39:AH39)</f>
        <v>0</v>
      </c>
      <c r="AJ39" s="142"/>
      <c r="AK39" s="151">
        <f t="shared" ref="AK39:AV39" si="69">AK13-AK65-AK91</f>
        <v>0</v>
      </c>
      <c r="AL39" s="151">
        <f t="shared" si="69"/>
        <v>0</v>
      </c>
      <c r="AM39" s="151">
        <f t="shared" si="69"/>
        <v>0</v>
      </c>
      <c r="AN39" s="151">
        <f t="shared" si="69"/>
        <v>0</v>
      </c>
      <c r="AO39" s="151">
        <f t="shared" si="69"/>
        <v>0</v>
      </c>
      <c r="AP39" s="151">
        <f t="shared" si="69"/>
        <v>0</v>
      </c>
      <c r="AQ39" s="151">
        <f t="shared" si="69"/>
        <v>0</v>
      </c>
      <c r="AR39" s="151">
        <f t="shared" si="69"/>
        <v>0</v>
      </c>
      <c r="AS39" s="151">
        <f t="shared" si="69"/>
        <v>0</v>
      </c>
      <c r="AT39" s="151">
        <f t="shared" si="69"/>
        <v>0</v>
      </c>
      <c r="AU39" s="151">
        <f t="shared" si="69"/>
        <v>0</v>
      </c>
      <c r="AV39" s="151">
        <f t="shared" si="69"/>
        <v>0</v>
      </c>
      <c r="AW39" s="164">
        <f t="shared" si="60"/>
        <v>0</v>
      </c>
    </row>
    <row r="40" spans="3:49" ht="15.75" customHeight="1" x14ac:dyDescent="0.25">
      <c r="C40" s="150" t="str">
        <f t="shared" si="49"/>
        <v xml:space="preserve">Consommation Eau </v>
      </c>
      <c r="D40" s="143"/>
      <c r="E40" s="143"/>
      <c r="F40" s="150" t="str">
        <f t="shared" ref="F40:G40" si="70">F14</f>
        <v xml:space="preserve">Consommation Eau </v>
      </c>
      <c r="G40" s="133" t="str">
        <f t="shared" si="70"/>
        <v>x#56rgtte8</v>
      </c>
      <c r="I40" s="151">
        <f t="shared" ref="I40:T40" si="71">I14-I66-I92</f>
        <v>0</v>
      </c>
      <c r="J40" s="151">
        <f t="shared" si="71"/>
        <v>0</v>
      </c>
      <c r="K40" s="151">
        <f t="shared" si="71"/>
        <v>0</v>
      </c>
      <c r="L40" s="151">
        <f t="shared" si="71"/>
        <v>0</v>
      </c>
      <c r="M40" s="151">
        <f t="shared" si="71"/>
        <v>0</v>
      </c>
      <c r="N40" s="151">
        <f t="shared" si="71"/>
        <v>0</v>
      </c>
      <c r="O40" s="151">
        <f t="shared" si="71"/>
        <v>0</v>
      </c>
      <c r="P40" s="151">
        <f t="shared" si="71"/>
        <v>0</v>
      </c>
      <c r="Q40" s="151">
        <f t="shared" si="71"/>
        <v>0</v>
      </c>
      <c r="R40" s="151">
        <f t="shared" si="71"/>
        <v>0</v>
      </c>
      <c r="S40" s="151">
        <f t="shared" si="71"/>
        <v>0</v>
      </c>
      <c r="T40" s="151">
        <f t="shared" si="71"/>
        <v>0</v>
      </c>
      <c r="U40" s="164">
        <f t="shared" si="52"/>
        <v>0</v>
      </c>
      <c r="W40" s="151">
        <f t="shared" ref="W40:AH40" si="72">W14-W66-W92</f>
        <v>0</v>
      </c>
      <c r="X40" s="151">
        <f t="shared" si="72"/>
        <v>0</v>
      </c>
      <c r="Y40" s="151">
        <f t="shared" si="72"/>
        <v>0</v>
      </c>
      <c r="Z40" s="151">
        <f t="shared" si="72"/>
        <v>0</v>
      </c>
      <c r="AA40" s="151">
        <f t="shared" si="72"/>
        <v>0</v>
      </c>
      <c r="AB40" s="151">
        <f t="shared" si="72"/>
        <v>0</v>
      </c>
      <c r="AC40" s="151">
        <f t="shared" si="72"/>
        <v>0</v>
      </c>
      <c r="AD40" s="151">
        <f t="shared" si="72"/>
        <v>0</v>
      </c>
      <c r="AE40" s="151">
        <f t="shared" si="72"/>
        <v>0</v>
      </c>
      <c r="AF40" s="151">
        <f t="shared" si="72"/>
        <v>0</v>
      </c>
      <c r="AG40" s="151">
        <f t="shared" si="72"/>
        <v>0</v>
      </c>
      <c r="AH40" s="151">
        <f t="shared" si="72"/>
        <v>0</v>
      </c>
      <c r="AI40" s="164">
        <f>SUM(W40:AH40)</f>
        <v>0</v>
      </c>
      <c r="AJ40" s="142"/>
      <c r="AK40" s="151">
        <f t="shared" ref="AK40:AV40" si="73">AK14-AK66-AK92</f>
        <v>0</v>
      </c>
      <c r="AL40" s="151">
        <f t="shared" si="73"/>
        <v>0</v>
      </c>
      <c r="AM40" s="151">
        <f t="shared" si="73"/>
        <v>0</v>
      </c>
      <c r="AN40" s="151">
        <f t="shared" si="73"/>
        <v>0</v>
      </c>
      <c r="AO40" s="151">
        <f t="shared" si="73"/>
        <v>0</v>
      </c>
      <c r="AP40" s="151">
        <f t="shared" si="73"/>
        <v>0</v>
      </c>
      <c r="AQ40" s="151">
        <f t="shared" si="73"/>
        <v>0</v>
      </c>
      <c r="AR40" s="151">
        <f t="shared" si="73"/>
        <v>0</v>
      </c>
      <c r="AS40" s="151">
        <f t="shared" si="73"/>
        <v>0</v>
      </c>
      <c r="AT40" s="151">
        <f t="shared" si="73"/>
        <v>0</v>
      </c>
      <c r="AU40" s="151">
        <f t="shared" si="73"/>
        <v>0</v>
      </c>
      <c r="AV40" s="151">
        <f t="shared" si="73"/>
        <v>0</v>
      </c>
      <c r="AW40" s="164">
        <f>SUM(AK40:AV40)</f>
        <v>0</v>
      </c>
    </row>
    <row r="41" spans="3:49" ht="15.75" customHeight="1" x14ac:dyDescent="0.25">
      <c r="C41" s="150" t="str">
        <f t="shared" si="49"/>
        <v>Consommation Électricité</v>
      </c>
      <c r="D41" s="143"/>
      <c r="E41" s="143"/>
      <c r="F41" s="150" t="str">
        <f t="shared" ref="F41:G41" si="74">F15</f>
        <v>Consommation Électricité</v>
      </c>
      <c r="G41" s="133" t="str">
        <f t="shared" si="74"/>
        <v>x#56rgtte8</v>
      </c>
      <c r="I41" s="151">
        <f t="shared" ref="I41:T41" si="75">I15-I67-I93</f>
        <v>0</v>
      </c>
      <c r="J41" s="151">
        <f t="shared" si="75"/>
        <v>0</v>
      </c>
      <c r="K41" s="151">
        <f t="shared" si="75"/>
        <v>0</v>
      </c>
      <c r="L41" s="151">
        <f t="shared" si="75"/>
        <v>0</v>
      </c>
      <c r="M41" s="151">
        <f t="shared" si="75"/>
        <v>0</v>
      </c>
      <c r="N41" s="151">
        <f t="shared" si="75"/>
        <v>0</v>
      </c>
      <c r="O41" s="151">
        <f t="shared" si="75"/>
        <v>0</v>
      </c>
      <c r="P41" s="151">
        <f t="shared" si="75"/>
        <v>0</v>
      </c>
      <c r="Q41" s="151">
        <f t="shared" si="75"/>
        <v>0</v>
      </c>
      <c r="R41" s="151">
        <f t="shared" si="75"/>
        <v>0</v>
      </c>
      <c r="S41" s="151">
        <f t="shared" si="75"/>
        <v>0</v>
      </c>
      <c r="T41" s="151">
        <f t="shared" si="75"/>
        <v>0</v>
      </c>
      <c r="U41" s="164">
        <f>SUM(I41:T41)</f>
        <v>0</v>
      </c>
      <c r="W41" s="151">
        <f t="shared" ref="W41:AH41" si="76">W15-W67-W93</f>
        <v>0</v>
      </c>
      <c r="X41" s="151">
        <f t="shared" si="76"/>
        <v>0</v>
      </c>
      <c r="Y41" s="151">
        <f t="shared" si="76"/>
        <v>0</v>
      </c>
      <c r="Z41" s="151">
        <f t="shared" si="76"/>
        <v>0</v>
      </c>
      <c r="AA41" s="151">
        <f t="shared" si="76"/>
        <v>0</v>
      </c>
      <c r="AB41" s="151">
        <f t="shared" si="76"/>
        <v>0</v>
      </c>
      <c r="AC41" s="151">
        <f t="shared" si="76"/>
        <v>0</v>
      </c>
      <c r="AD41" s="151">
        <f t="shared" si="76"/>
        <v>0</v>
      </c>
      <c r="AE41" s="151">
        <f t="shared" si="76"/>
        <v>0</v>
      </c>
      <c r="AF41" s="151">
        <f t="shared" si="76"/>
        <v>0</v>
      </c>
      <c r="AG41" s="151">
        <f t="shared" si="76"/>
        <v>0</v>
      </c>
      <c r="AH41" s="151">
        <f t="shared" si="76"/>
        <v>0</v>
      </c>
      <c r="AI41" s="164">
        <f t="shared" ref="AI41:AI58" si="77">SUM(W41:AH41)</f>
        <v>0</v>
      </c>
      <c r="AJ41" s="142"/>
      <c r="AK41" s="151">
        <f t="shared" ref="AK41:AV41" si="78">AK15-AK67-AK93</f>
        <v>0</v>
      </c>
      <c r="AL41" s="151">
        <f t="shared" si="78"/>
        <v>0</v>
      </c>
      <c r="AM41" s="151">
        <f t="shared" si="78"/>
        <v>0</v>
      </c>
      <c r="AN41" s="151">
        <f t="shared" si="78"/>
        <v>0</v>
      </c>
      <c r="AO41" s="151">
        <f t="shared" si="78"/>
        <v>0</v>
      </c>
      <c r="AP41" s="151">
        <f t="shared" si="78"/>
        <v>0</v>
      </c>
      <c r="AQ41" s="151">
        <f t="shared" si="78"/>
        <v>0</v>
      </c>
      <c r="AR41" s="151">
        <f t="shared" si="78"/>
        <v>0</v>
      </c>
      <c r="AS41" s="151">
        <f t="shared" si="78"/>
        <v>0</v>
      </c>
      <c r="AT41" s="151">
        <f t="shared" si="78"/>
        <v>0</v>
      </c>
      <c r="AU41" s="151">
        <f t="shared" si="78"/>
        <v>0</v>
      </c>
      <c r="AV41" s="151">
        <f t="shared" si="78"/>
        <v>0</v>
      </c>
      <c r="AW41" s="164">
        <f t="shared" ref="AW41:AW58" si="79">SUM(AK41:AV41)</f>
        <v>0</v>
      </c>
    </row>
    <row r="42" spans="3:49" ht="15.75" customHeight="1" x14ac:dyDescent="0.25">
      <c r="C42" s="150" t="str">
        <f t="shared" si="49"/>
        <v>Blanchisserie</v>
      </c>
      <c r="D42" s="143"/>
      <c r="E42" s="143"/>
      <c r="F42" s="150" t="str">
        <f t="shared" ref="F42:G42" si="80">F16</f>
        <v>Blanchisserie</v>
      </c>
      <c r="G42" s="133" t="str">
        <f t="shared" si="80"/>
        <v>x#56rgtte8</v>
      </c>
      <c r="I42" s="151">
        <f t="shared" ref="I42:T42" si="81">I16-I68-I94</f>
        <v>0</v>
      </c>
      <c r="J42" s="151">
        <f t="shared" si="81"/>
        <v>0</v>
      </c>
      <c r="K42" s="151">
        <f t="shared" si="81"/>
        <v>0</v>
      </c>
      <c r="L42" s="151">
        <f t="shared" si="81"/>
        <v>0</v>
      </c>
      <c r="M42" s="151">
        <f t="shared" si="81"/>
        <v>0</v>
      </c>
      <c r="N42" s="151">
        <f t="shared" si="81"/>
        <v>0</v>
      </c>
      <c r="O42" s="151">
        <f t="shared" si="81"/>
        <v>0</v>
      </c>
      <c r="P42" s="151">
        <f t="shared" si="81"/>
        <v>0</v>
      </c>
      <c r="Q42" s="151">
        <f t="shared" si="81"/>
        <v>0</v>
      </c>
      <c r="R42" s="151">
        <f t="shared" si="81"/>
        <v>0</v>
      </c>
      <c r="S42" s="151">
        <f t="shared" si="81"/>
        <v>0</v>
      </c>
      <c r="T42" s="151">
        <f t="shared" si="81"/>
        <v>0</v>
      </c>
      <c r="U42" s="164">
        <f t="shared" ref="U42:U58" si="82">SUM(I42:T42)</f>
        <v>0</v>
      </c>
      <c r="W42" s="151">
        <f t="shared" ref="W42:AH42" si="83">W16-W68-W94</f>
        <v>0</v>
      </c>
      <c r="X42" s="151">
        <f t="shared" si="83"/>
        <v>0</v>
      </c>
      <c r="Y42" s="151">
        <f t="shared" si="83"/>
        <v>0</v>
      </c>
      <c r="Z42" s="151">
        <f t="shared" si="83"/>
        <v>0</v>
      </c>
      <c r="AA42" s="151">
        <f t="shared" si="83"/>
        <v>0</v>
      </c>
      <c r="AB42" s="151">
        <f t="shared" si="83"/>
        <v>0</v>
      </c>
      <c r="AC42" s="151">
        <f t="shared" si="83"/>
        <v>0</v>
      </c>
      <c r="AD42" s="151">
        <f t="shared" si="83"/>
        <v>0</v>
      </c>
      <c r="AE42" s="151">
        <f t="shared" si="83"/>
        <v>0</v>
      </c>
      <c r="AF42" s="151">
        <f t="shared" si="83"/>
        <v>0</v>
      </c>
      <c r="AG42" s="151">
        <f t="shared" si="83"/>
        <v>0</v>
      </c>
      <c r="AH42" s="151">
        <f t="shared" si="83"/>
        <v>0</v>
      </c>
      <c r="AI42" s="164">
        <f t="shared" si="77"/>
        <v>0</v>
      </c>
      <c r="AJ42" s="142"/>
      <c r="AK42" s="151">
        <f t="shared" ref="AK42:AV42" si="84">AK16-AK68-AK94</f>
        <v>0</v>
      </c>
      <c r="AL42" s="151">
        <f t="shared" si="84"/>
        <v>0</v>
      </c>
      <c r="AM42" s="151">
        <f t="shared" si="84"/>
        <v>0</v>
      </c>
      <c r="AN42" s="151">
        <f t="shared" si="84"/>
        <v>0</v>
      </c>
      <c r="AO42" s="151">
        <f t="shared" si="84"/>
        <v>0</v>
      </c>
      <c r="AP42" s="151">
        <f t="shared" si="84"/>
        <v>0</v>
      </c>
      <c r="AQ42" s="151">
        <f t="shared" si="84"/>
        <v>0</v>
      </c>
      <c r="AR42" s="151">
        <f t="shared" si="84"/>
        <v>0</v>
      </c>
      <c r="AS42" s="151">
        <f t="shared" si="84"/>
        <v>0</v>
      </c>
      <c r="AT42" s="151">
        <f t="shared" si="84"/>
        <v>0</v>
      </c>
      <c r="AU42" s="151">
        <f t="shared" si="84"/>
        <v>0</v>
      </c>
      <c r="AV42" s="151">
        <f t="shared" si="84"/>
        <v>0</v>
      </c>
      <c r="AW42" s="164">
        <f t="shared" si="79"/>
        <v>0</v>
      </c>
    </row>
    <row r="43" spans="3:49" ht="15.75" customHeight="1" x14ac:dyDescent="0.25">
      <c r="C43" s="150" t="str">
        <f t="shared" si="49"/>
        <v xml:space="preserve">Consommables / Produits Entretiens </v>
      </c>
      <c r="D43" s="143"/>
      <c r="E43" s="143"/>
      <c r="F43" s="150" t="str">
        <f t="shared" ref="F43:G43" si="85">F17</f>
        <v xml:space="preserve">Consommables / Produits Entretiens </v>
      </c>
      <c r="G43" s="133" t="str">
        <f t="shared" si="85"/>
        <v>x#56rgtte8</v>
      </c>
      <c r="I43" s="151">
        <f t="shared" ref="I43:T43" si="86">I17-I69-I95</f>
        <v>0</v>
      </c>
      <c r="J43" s="151">
        <f t="shared" si="86"/>
        <v>0</v>
      </c>
      <c r="K43" s="151">
        <f t="shared" si="86"/>
        <v>0</v>
      </c>
      <c r="L43" s="151">
        <f t="shared" si="86"/>
        <v>0</v>
      </c>
      <c r="M43" s="151">
        <f t="shared" si="86"/>
        <v>0</v>
      </c>
      <c r="N43" s="151">
        <f t="shared" si="86"/>
        <v>0</v>
      </c>
      <c r="O43" s="151">
        <f t="shared" si="86"/>
        <v>0</v>
      </c>
      <c r="P43" s="151">
        <f t="shared" si="86"/>
        <v>0</v>
      </c>
      <c r="Q43" s="151">
        <f t="shared" si="86"/>
        <v>0</v>
      </c>
      <c r="R43" s="151">
        <f t="shared" si="86"/>
        <v>0</v>
      </c>
      <c r="S43" s="151">
        <f t="shared" si="86"/>
        <v>0</v>
      </c>
      <c r="T43" s="151">
        <f t="shared" si="86"/>
        <v>0</v>
      </c>
      <c r="U43" s="164">
        <f t="shared" si="82"/>
        <v>0</v>
      </c>
      <c r="W43" s="151">
        <f t="shared" ref="W43:AH43" si="87">W17-W69-W95</f>
        <v>0</v>
      </c>
      <c r="X43" s="151">
        <f t="shared" si="87"/>
        <v>0</v>
      </c>
      <c r="Y43" s="151">
        <f t="shared" si="87"/>
        <v>0</v>
      </c>
      <c r="Z43" s="151">
        <f t="shared" si="87"/>
        <v>0</v>
      </c>
      <c r="AA43" s="151">
        <f t="shared" si="87"/>
        <v>0</v>
      </c>
      <c r="AB43" s="151">
        <f t="shared" si="87"/>
        <v>0</v>
      </c>
      <c r="AC43" s="151">
        <f t="shared" si="87"/>
        <v>0</v>
      </c>
      <c r="AD43" s="151">
        <f t="shared" si="87"/>
        <v>0</v>
      </c>
      <c r="AE43" s="151">
        <f t="shared" si="87"/>
        <v>0</v>
      </c>
      <c r="AF43" s="151">
        <f t="shared" si="87"/>
        <v>0</v>
      </c>
      <c r="AG43" s="151">
        <f t="shared" si="87"/>
        <v>0</v>
      </c>
      <c r="AH43" s="151">
        <f t="shared" si="87"/>
        <v>0</v>
      </c>
      <c r="AI43" s="164">
        <f t="shared" si="77"/>
        <v>0</v>
      </c>
      <c r="AJ43" s="142"/>
      <c r="AK43" s="151">
        <f t="shared" ref="AK43:AV43" si="88">AK17-AK69-AK95</f>
        <v>0</v>
      </c>
      <c r="AL43" s="151">
        <f t="shared" si="88"/>
        <v>0</v>
      </c>
      <c r="AM43" s="151">
        <f t="shared" si="88"/>
        <v>0</v>
      </c>
      <c r="AN43" s="151">
        <f t="shared" si="88"/>
        <v>0</v>
      </c>
      <c r="AO43" s="151">
        <f t="shared" si="88"/>
        <v>0</v>
      </c>
      <c r="AP43" s="151">
        <f t="shared" si="88"/>
        <v>0</v>
      </c>
      <c r="AQ43" s="151">
        <f t="shared" si="88"/>
        <v>0</v>
      </c>
      <c r="AR43" s="151">
        <f t="shared" si="88"/>
        <v>0</v>
      </c>
      <c r="AS43" s="151">
        <f t="shared" si="88"/>
        <v>0</v>
      </c>
      <c r="AT43" s="151">
        <f t="shared" si="88"/>
        <v>0</v>
      </c>
      <c r="AU43" s="151">
        <f t="shared" si="88"/>
        <v>0</v>
      </c>
      <c r="AV43" s="151">
        <f t="shared" si="88"/>
        <v>0</v>
      </c>
      <c r="AW43" s="164">
        <f t="shared" si="79"/>
        <v>0</v>
      </c>
    </row>
    <row r="44" spans="3:49" ht="15.75" customHeight="1" x14ac:dyDescent="0.25">
      <c r="C44" s="150" t="str">
        <f t="shared" si="49"/>
        <v xml:space="preserve">Abonnement Canal Plus </v>
      </c>
      <c r="D44" s="143"/>
      <c r="E44" s="143"/>
      <c r="F44" s="150" t="str">
        <f t="shared" ref="F44:G44" si="89">F18</f>
        <v xml:space="preserve">Abonnement Canal Plus </v>
      </c>
      <c r="G44" s="133" t="str">
        <f t="shared" si="89"/>
        <v>x#56rgtte8</v>
      </c>
      <c r="I44" s="151">
        <f t="shared" ref="I44:T44" si="90">I18-I70-I96</f>
        <v>0</v>
      </c>
      <c r="J44" s="151">
        <f t="shared" si="90"/>
        <v>0</v>
      </c>
      <c r="K44" s="151">
        <f t="shared" si="90"/>
        <v>0</v>
      </c>
      <c r="L44" s="151">
        <f t="shared" si="90"/>
        <v>0</v>
      </c>
      <c r="M44" s="151">
        <f t="shared" si="90"/>
        <v>0</v>
      </c>
      <c r="N44" s="151">
        <f t="shared" si="90"/>
        <v>0</v>
      </c>
      <c r="O44" s="151">
        <f t="shared" si="90"/>
        <v>0</v>
      </c>
      <c r="P44" s="151">
        <f t="shared" si="90"/>
        <v>0</v>
      </c>
      <c r="Q44" s="151">
        <f t="shared" si="90"/>
        <v>0</v>
      </c>
      <c r="R44" s="151">
        <f t="shared" si="90"/>
        <v>0</v>
      </c>
      <c r="S44" s="151">
        <f t="shared" si="90"/>
        <v>0</v>
      </c>
      <c r="T44" s="151">
        <f t="shared" si="90"/>
        <v>0</v>
      </c>
      <c r="U44" s="164">
        <f t="shared" si="82"/>
        <v>0</v>
      </c>
      <c r="W44" s="151">
        <f t="shared" ref="W44:AH44" si="91">W18-W70-W96</f>
        <v>0</v>
      </c>
      <c r="X44" s="151">
        <f t="shared" si="91"/>
        <v>0</v>
      </c>
      <c r="Y44" s="151">
        <f t="shared" si="91"/>
        <v>0</v>
      </c>
      <c r="Z44" s="151">
        <f t="shared" si="91"/>
        <v>0</v>
      </c>
      <c r="AA44" s="151">
        <f t="shared" si="91"/>
        <v>0</v>
      </c>
      <c r="AB44" s="151">
        <f t="shared" si="91"/>
        <v>0</v>
      </c>
      <c r="AC44" s="151">
        <f t="shared" si="91"/>
        <v>0</v>
      </c>
      <c r="AD44" s="151">
        <f t="shared" si="91"/>
        <v>0</v>
      </c>
      <c r="AE44" s="151">
        <f t="shared" si="91"/>
        <v>0</v>
      </c>
      <c r="AF44" s="151">
        <f t="shared" si="91"/>
        <v>0</v>
      </c>
      <c r="AG44" s="151">
        <f t="shared" si="91"/>
        <v>0</v>
      </c>
      <c r="AH44" s="151">
        <f t="shared" si="91"/>
        <v>0</v>
      </c>
      <c r="AI44" s="164">
        <f t="shared" si="77"/>
        <v>0</v>
      </c>
      <c r="AJ44" s="142"/>
      <c r="AK44" s="151">
        <f t="shared" ref="AK44:AV44" si="92">AK18-AK70-AK96</f>
        <v>0</v>
      </c>
      <c r="AL44" s="151">
        <f t="shared" si="92"/>
        <v>0</v>
      </c>
      <c r="AM44" s="151">
        <f t="shared" si="92"/>
        <v>0</v>
      </c>
      <c r="AN44" s="151">
        <f t="shared" si="92"/>
        <v>0</v>
      </c>
      <c r="AO44" s="151">
        <f t="shared" si="92"/>
        <v>0</v>
      </c>
      <c r="AP44" s="151">
        <f t="shared" si="92"/>
        <v>0</v>
      </c>
      <c r="AQ44" s="151">
        <f t="shared" si="92"/>
        <v>0</v>
      </c>
      <c r="AR44" s="151">
        <f t="shared" si="92"/>
        <v>0</v>
      </c>
      <c r="AS44" s="151">
        <f t="shared" si="92"/>
        <v>0</v>
      </c>
      <c r="AT44" s="151">
        <f t="shared" si="92"/>
        <v>0</v>
      </c>
      <c r="AU44" s="151">
        <f t="shared" si="92"/>
        <v>0</v>
      </c>
      <c r="AV44" s="151">
        <f t="shared" si="92"/>
        <v>0</v>
      </c>
      <c r="AW44" s="164">
        <f t="shared" si="79"/>
        <v>0</v>
      </c>
    </row>
    <row r="45" spans="3:49" ht="15.75" customHeight="1" x14ac:dyDescent="0.25">
      <c r="C45" s="150" t="str">
        <f t="shared" si="49"/>
        <v>Communication (Fibre optique, téléphone)</v>
      </c>
      <c r="D45" s="143"/>
      <c r="E45" s="143"/>
      <c r="F45" s="150" t="str">
        <f t="shared" ref="F45:G45" si="93">F19</f>
        <v>Communication (Fibre optique, téléphone)</v>
      </c>
      <c r="G45" s="133" t="str">
        <f t="shared" si="93"/>
        <v>x#56rgtte8</v>
      </c>
      <c r="I45" s="151">
        <f t="shared" ref="I45:T45" si="94">I19-I71-I97</f>
        <v>0</v>
      </c>
      <c r="J45" s="151">
        <f t="shared" si="94"/>
        <v>0</v>
      </c>
      <c r="K45" s="151">
        <f t="shared" si="94"/>
        <v>0</v>
      </c>
      <c r="L45" s="151">
        <f t="shared" si="94"/>
        <v>0</v>
      </c>
      <c r="M45" s="151">
        <f t="shared" si="94"/>
        <v>0</v>
      </c>
      <c r="N45" s="151">
        <f t="shared" si="94"/>
        <v>0</v>
      </c>
      <c r="O45" s="151">
        <f t="shared" si="94"/>
        <v>0</v>
      </c>
      <c r="P45" s="151">
        <f t="shared" si="94"/>
        <v>0</v>
      </c>
      <c r="Q45" s="151">
        <f t="shared" si="94"/>
        <v>0</v>
      </c>
      <c r="R45" s="151">
        <f t="shared" si="94"/>
        <v>0</v>
      </c>
      <c r="S45" s="151">
        <f t="shared" si="94"/>
        <v>0</v>
      </c>
      <c r="T45" s="151">
        <f t="shared" si="94"/>
        <v>0</v>
      </c>
      <c r="U45" s="164">
        <f t="shared" si="82"/>
        <v>0</v>
      </c>
      <c r="W45" s="151">
        <f t="shared" ref="W45:AH45" si="95">W19-W71-W97</f>
        <v>0</v>
      </c>
      <c r="X45" s="151">
        <f t="shared" si="95"/>
        <v>0</v>
      </c>
      <c r="Y45" s="151">
        <f t="shared" si="95"/>
        <v>0</v>
      </c>
      <c r="Z45" s="151">
        <f t="shared" si="95"/>
        <v>0</v>
      </c>
      <c r="AA45" s="151">
        <f t="shared" si="95"/>
        <v>0</v>
      </c>
      <c r="AB45" s="151">
        <f t="shared" si="95"/>
        <v>0</v>
      </c>
      <c r="AC45" s="151">
        <f t="shared" si="95"/>
        <v>0</v>
      </c>
      <c r="AD45" s="151">
        <f t="shared" si="95"/>
        <v>0</v>
      </c>
      <c r="AE45" s="151">
        <f t="shared" si="95"/>
        <v>0</v>
      </c>
      <c r="AF45" s="151">
        <f t="shared" si="95"/>
        <v>0</v>
      </c>
      <c r="AG45" s="151">
        <f t="shared" si="95"/>
        <v>0</v>
      </c>
      <c r="AH45" s="151">
        <f t="shared" si="95"/>
        <v>0</v>
      </c>
      <c r="AI45" s="164">
        <f t="shared" si="77"/>
        <v>0</v>
      </c>
      <c r="AJ45" s="142"/>
      <c r="AK45" s="151">
        <f t="shared" ref="AK45:AV45" si="96">AK19-AK71-AK97</f>
        <v>0</v>
      </c>
      <c r="AL45" s="151">
        <f t="shared" si="96"/>
        <v>0</v>
      </c>
      <c r="AM45" s="151">
        <f t="shared" si="96"/>
        <v>0</v>
      </c>
      <c r="AN45" s="151">
        <f t="shared" si="96"/>
        <v>0</v>
      </c>
      <c r="AO45" s="151">
        <f t="shared" si="96"/>
        <v>0</v>
      </c>
      <c r="AP45" s="151">
        <f t="shared" si="96"/>
        <v>0</v>
      </c>
      <c r="AQ45" s="151">
        <f t="shared" si="96"/>
        <v>0</v>
      </c>
      <c r="AR45" s="151">
        <f t="shared" si="96"/>
        <v>0</v>
      </c>
      <c r="AS45" s="151">
        <f t="shared" si="96"/>
        <v>0</v>
      </c>
      <c r="AT45" s="151">
        <f t="shared" si="96"/>
        <v>0</v>
      </c>
      <c r="AU45" s="151">
        <f t="shared" si="96"/>
        <v>0</v>
      </c>
      <c r="AV45" s="151">
        <f t="shared" si="96"/>
        <v>0</v>
      </c>
      <c r="AW45" s="164">
        <f t="shared" si="79"/>
        <v>0</v>
      </c>
    </row>
    <row r="46" spans="3:49" ht="15.75" customHeight="1" x14ac:dyDescent="0.25">
      <c r="C46" s="150" t="str">
        <f t="shared" si="49"/>
        <v>Marketing &amp; Publicité (Burida &amp; autres)</v>
      </c>
      <c r="D46" s="143"/>
      <c r="E46" s="143"/>
      <c r="F46" s="150" t="str">
        <f t="shared" ref="F46:G46" si="97">F20</f>
        <v>Marketing &amp; Publicité (Burida &amp; autres)</v>
      </c>
      <c r="G46" s="133" t="str">
        <f t="shared" si="97"/>
        <v>x#56rgtte8</v>
      </c>
      <c r="I46" s="151">
        <f t="shared" ref="I46:T46" si="98">I20-I72-I98</f>
        <v>0</v>
      </c>
      <c r="J46" s="151">
        <f t="shared" si="98"/>
        <v>0</v>
      </c>
      <c r="K46" s="151">
        <f t="shared" si="98"/>
        <v>0</v>
      </c>
      <c r="L46" s="151">
        <f t="shared" si="98"/>
        <v>0</v>
      </c>
      <c r="M46" s="151">
        <f t="shared" si="98"/>
        <v>0</v>
      </c>
      <c r="N46" s="151">
        <f t="shared" si="98"/>
        <v>0</v>
      </c>
      <c r="O46" s="151">
        <f t="shared" si="98"/>
        <v>0</v>
      </c>
      <c r="P46" s="151">
        <f t="shared" si="98"/>
        <v>0</v>
      </c>
      <c r="Q46" s="151">
        <f t="shared" si="98"/>
        <v>0</v>
      </c>
      <c r="R46" s="151">
        <f t="shared" si="98"/>
        <v>0</v>
      </c>
      <c r="S46" s="151">
        <f t="shared" si="98"/>
        <v>0</v>
      </c>
      <c r="T46" s="151">
        <f t="shared" si="98"/>
        <v>0</v>
      </c>
      <c r="U46" s="164">
        <f t="shared" si="82"/>
        <v>0</v>
      </c>
      <c r="W46" s="151">
        <f t="shared" ref="W46:AH46" si="99">W20-W72-W98</f>
        <v>0</v>
      </c>
      <c r="X46" s="151">
        <f t="shared" si="99"/>
        <v>0</v>
      </c>
      <c r="Y46" s="151">
        <f t="shared" si="99"/>
        <v>0</v>
      </c>
      <c r="Z46" s="151">
        <f t="shared" si="99"/>
        <v>0</v>
      </c>
      <c r="AA46" s="151">
        <f t="shared" si="99"/>
        <v>0</v>
      </c>
      <c r="AB46" s="151">
        <f t="shared" si="99"/>
        <v>0</v>
      </c>
      <c r="AC46" s="151">
        <f t="shared" si="99"/>
        <v>0</v>
      </c>
      <c r="AD46" s="151">
        <f t="shared" si="99"/>
        <v>0</v>
      </c>
      <c r="AE46" s="151">
        <f t="shared" si="99"/>
        <v>0</v>
      </c>
      <c r="AF46" s="151">
        <f t="shared" si="99"/>
        <v>0</v>
      </c>
      <c r="AG46" s="151">
        <f t="shared" si="99"/>
        <v>0</v>
      </c>
      <c r="AH46" s="151">
        <f t="shared" si="99"/>
        <v>0</v>
      </c>
      <c r="AI46" s="164">
        <f t="shared" si="77"/>
        <v>0</v>
      </c>
      <c r="AJ46" s="142"/>
      <c r="AK46" s="151">
        <f t="shared" ref="AK46:AV46" si="100">AK20-AK72-AK98</f>
        <v>0</v>
      </c>
      <c r="AL46" s="151">
        <f t="shared" si="100"/>
        <v>0</v>
      </c>
      <c r="AM46" s="151">
        <f t="shared" si="100"/>
        <v>0</v>
      </c>
      <c r="AN46" s="151">
        <f t="shared" si="100"/>
        <v>0</v>
      </c>
      <c r="AO46" s="151">
        <f t="shared" si="100"/>
        <v>0</v>
      </c>
      <c r="AP46" s="151">
        <f t="shared" si="100"/>
        <v>0</v>
      </c>
      <c r="AQ46" s="151">
        <f t="shared" si="100"/>
        <v>0</v>
      </c>
      <c r="AR46" s="151">
        <f t="shared" si="100"/>
        <v>0</v>
      </c>
      <c r="AS46" s="151">
        <f t="shared" si="100"/>
        <v>0</v>
      </c>
      <c r="AT46" s="151">
        <f t="shared" si="100"/>
        <v>0</v>
      </c>
      <c r="AU46" s="151">
        <f t="shared" si="100"/>
        <v>0</v>
      </c>
      <c r="AV46" s="151">
        <f t="shared" si="100"/>
        <v>0</v>
      </c>
      <c r="AW46" s="164">
        <f t="shared" si="79"/>
        <v>0</v>
      </c>
    </row>
    <row r="47" spans="3:49" ht="15.75" customHeight="1" x14ac:dyDescent="0.25">
      <c r="C47" s="150" t="str">
        <f t="shared" si="49"/>
        <v>Réparations / Maintenance - Batiments (Main d'Oeuvre/Materiel)</v>
      </c>
      <c r="D47" s="143"/>
      <c r="E47" s="143"/>
      <c r="F47" s="150" t="str">
        <f t="shared" ref="F47:G47" si="101">F21</f>
        <v>Réparations / Maintenance - Batiments (Main d'Oeuvre/Materiel)</v>
      </c>
      <c r="G47" s="133" t="str">
        <f t="shared" si="101"/>
        <v xml:space="preserve">Main d'Oeuvres / Réparations </v>
      </c>
      <c r="I47" s="151">
        <f t="shared" ref="I47:T47" si="102">I21-I73-I99</f>
        <v>0</v>
      </c>
      <c r="J47" s="151">
        <f t="shared" si="102"/>
        <v>0</v>
      </c>
      <c r="K47" s="151">
        <f t="shared" si="102"/>
        <v>0</v>
      </c>
      <c r="L47" s="151">
        <f t="shared" si="102"/>
        <v>0</v>
      </c>
      <c r="M47" s="151">
        <f t="shared" si="102"/>
        <v>0</v>
      </c>
      <c r="N47" s="151">
        <f t="shared" si="102"/>
        <v>0</v>
      </c>
      <c r="O47" s="151">
        <f t="shared" si="102"/>
        <v>0</v>
      </c>
      <c r="P47" s="151">
        <f t="shared" si="102"/>
        <v>0</v>
      </c>
      <c r="Q47" s="151">
        <f t="shared" si="102"/>
        <v>0</v>
      </c>
      <c r="R47" s="151">
        <f t="shared" si="102"/>
        <v>0</v>
      </c>
      <c r="S47" s="151">
        <f t="shared" si="102"/>
        <v>0</v>
      </c>
      <c r="T47" s="151">
        <f t="shared" si="102"/>
        <v>0</v>
      </c>
      <c r="U47" s="164">
        <f t="shared" si="82"/>
        <v>0</v>
      </c>
      <c r="W47" s="151">
        <f t="shared" ref="W47:AH47" si="103">W21-W73-W99</f>
        <v>0</v>
      </c>
      <c r="X47" s="151">
        <f t="shared" si="103"/>
        <v>0</v>
      </c>
      <c r="Y47" s="151">
        <f t="shared" si="103"/>
        <v>0</v>
      </c>
      <c r="Z47" s="151">
        <f t="shared" si="103"/>
        <v>0</v>
      </c>
      <c r="AA47" s="151">
        <f t="shared" si="103"/>
        <v>0</v>
      </c>
      <c r="AB47" s="151">
        <f t="shared" si="103"/>
        <v>0</v>
      </c>
      <c r="AC47" s="151">
        <f t="shared" si="103"/>
        <v>0</v>
      </c>
      <c r="AD47" s="151">
        <f t="shared" si="103"/>
        <v>0</v>
      </c>
      <c r="AE47" s="151">
        <f t="shared" si="103"/>
        <v>0</v>
      </c>
      <c r="AF47" s="151">
        <f t="shared" si="103"/>
        <v>0</v>
      </c>
      <c r="AG47" s="151">
        <f t="shared" si="103"/>
        <v>0</v>
      </c>
      <c r="AH47" s="151">
        <f t="shared" si="103"/>
        <v>0</v>
      </c>
      <c r="AI47" s="164">
        <f t="shared" si="77"/>
        <v>0</v>
      </c>
      <c r="AJ47" s="142"/>
      <c r="AK47" s="151">
        <f t="shared" ref="AK47:AV47" si="104">AK21-AK73-AK99</f>
        <v>0</v>
      </c>
      <c r="AL47" s="151">
        <f t="shared" si="104"/>
        <v>0</v>
      </c>
      <c r="AM47" s="151">
        <f t="shared" si="104"/>
        <v>0</v>
      </c>
      <c r="AN47" s="151">
        <f t="shared" si="104"/>
        <v>0</v>
      </c>
      <c r="AO47" s="151">
        <f t="shared" si="104"/>
        <v>0</v>
      </c>
      <c r="AP47" s="151">
        <f t="shared" si="104"/>
        <v>0</v>
      </c>
      <c r="AQ47" s="151">
        <f t="shared" si="104"/>
        <v>0</v>
      </c>
      <c r="AR47" s="151">
        <f t="shared" si="104"/>
        <v>0</v>
      </c>
      <c r="AS47" s="151">
        <f t="shared" si="104"/>
        <v>0</v>
      </c>
      <c r="AT47" s="151">
        <f t="shared" si="104"/>
        <v>0</v>
      </c>
      <c r="AU47" s="151">
        <f t="shared" si="104"/>
        <v>0</v>
      </c>
      <c r="AV47" s="151">
        <f t="shared" si="104"/>
        <v>0</v>
      </c>
      <c r="AW47" s="164">
        <f t="shared" si="79"/>
        <v>0</v>
      </c>
    </row>
    <row r="48" spans="3:49" ht="15.75" customHeight="1" x14ac:dyDescent="0.25">
      <c r="C48" s="150" t="str">
        <f t="shared" si="49"/>
        <v>Réparations / Maintenance - Vehicules (Main d'Oeuvre/Materiel)</v>
      </c>
      <c r="D48" s="143"/>
      <c r="E48" s="143"/>
      <c r="F48" s="150" t="str">
        <f t="shared" ref="F48:G48" si="105">F22</f>
        <v>Réparations / Maintenance - Vehicules (Main d'Oeuvre/Materiel)</v>
      </c>
      <c r="G48" s="133" t="str">
        <f t="shared" si="105"/>
        <v>x#56rgtte8</v>
      </c>
      <c r="I48" s="151">
        <f t="shared" ref="I48:T48" si="106">I22-I74-I100</f>
        <v>0</v>
      </c>
      <c r="J48" s="151">
        <f t="shared" si="106"/>
        <v>0</v>
      </c>
      <c r="K48" s="151">
        <f t="shared" si="106"/>
        <v>0</v>
      </c>
      <c r="L48" s="151">
        <f t="shared" si="106"/>
        <v>0</v>
      </c>
      <c r="M48" s="151">
        <f t="shared" si="106"/>
        <v>0</v>
      </c>
      <c r="N48" s="151">
        <f t="shared" si="106"/>
        <v>0</v>
      </c>
      <c r="O48" s="151">
        <f t="shared" si="106"/>
        <v>0</v>
      </c>
      <c r="P48" s="151">
        <f t="shared" si="106"/>
        <v>0</v>
      </c>
      <c r="Q48" s="151">
        <f t="shared" si="106"/>
        <v>0</v>
      </c>
      <c r="R48" s="151">
        <f t="shared" si="106"/>
        <v>0</v>
      </c>
      <c r="S48" s="151">
        <f t="shared" si="106"/>
        <v>0</v>
      </c>
      <c r="T48" s="151">
        <f t="shared" si="106"/>
        <v>0</v>
      </c>
      <c r="U48" s="164">
        <f t="shared" si="82"/>
        <v>0</v>
      </c>
      <c r="W48" s="151">
        <f t="shared" ref="W48:AH48" si="107">W22-W74-W100</f>
        <v>0</v>
      </c>
      <c r="X48" s="151">
        <f t="shared" si="107"/>
        <v>0</v>
      </c>
      <c r="Y48" s="151">
        <f t="shared" si="107"/>
        <v>0</v>
      </c>
      <c r="Z48" s="151">
        <f t="shared" si="107"/>
        <v>0</v>
      </c>
      <c r="AA48" s="151">
        <f t="shared" si="107"/>
        <v>0</v>
      </c>
      <c r="AB48" s="151">
        <f t="shared" si="107"/>
        <v>0</v>
      </c>
      <c r="AC48" s="151">
        <f t="shared" si="107"/>
        <v>0</v>
      </c>
      <c r="AD48" s="151">
        <f t="shared" si="107"/>
        <v>0</v>
      </c>
      <c r="AE48" s="151">
        <f t="shared" si="107"/>
        <v>0</v>
      </c>
      <c r="AF48" s="151">
        <f t="shared" si="107"/>
        <v>0</v>
      </c>
      <c r="AG48" s="151">
        <f t="shared" si="107"/>
        <v>0</v>
      </c>
      <c r="AH48" s="151">
        <f t="shared" si="107"/>
        <v>0</v>
      </c>
      <c r="AI48" s="164">
        <f t="shared" si="77"/>
        <v>0</v>
      </c>
      <c r="AJ48" s="142"/>
      <c r="AK48" s="151">
        <f t="shared" ref="AK48:AV48" si="108">AK22-AK74-AK100</f>
        <v>0</v>
      </c>
      <c r="AL48" s="151">
        <f t="shared" si="108"/>
        <v>0</v>
      </c>
      <c r="AM48" s="151">
        <f t="shared" si="108"/>
        <v>0</v>
      </c>
      <c r="AN48" s="151">
        <f t="shared" si="108"/>
        <v>0</v>
      </c>
      <c r="AO48" s="151">
        <f t="shared" si="108"/>
        <v>0</v>
      </c>
      <c r="AP48" s="151">
        <f t="shared" si="108"/>
        <v>0</v>
      </c>
      <c r="AQ48" s="151">
        <f t="shared" si="108"/>
        <v>0</v>
      </c>
      <c r="AR48" s="151">
        <f t="shared" si="108"/>
        <v>0</v>
      </c>
      <c r="AS48" s="151">
        <f t="shared" si="108"/>
        <v>0</v>
      </c>
      <c r="AT48" s="151">
        <f t="shared" si="108"/>
        <v>0</v>
      </c>
      <c r="AU48" s="151">
        <f t="shared" si="108"/>
        <v>0</v>
      </c>
      <c r="AV48" s="151">
        <f t="shared" si="108"/>
        <v>0</v>
      </c>
      <c r="AW48" s="164">
        <f t="shared" si="79"/>
        <v>0</v>
      </c>
    </row>
    <row r="49" spans="3:49" ht="15.6" customHeight="1" x14ac:dyDescent="0.25">
      <c r="C49" s="150" t="str">
        <f t="shared" si="49"/>
        <v>Transport</v>
      </c>
      <c r="D49" s="143"/>
      <c r="E49" s="143"/>
      <c r="F49" s="133" t="str">
        <f t="shared" ref="F49:G49" si="109">F23</f>
        <v>Transport</v>
      </c>
      <c r="G49" s="133" t="str">
        <f t="shared" si="109"/>
        <v>x#56rgtte8</v>
      </c>
      <c r="I49" s="151">
        <f t="shared" ref="I49:T49" si="110">I23-I75-I101</f>
        <v>0</v>
      </c>
      <c r="J49" s="151">
        <f t="shared" si="110"/>
        <v>0</v>
      </c>
      <c r="K49" s="151">
        <f t="shared" si="110"/>
        <v>0</v>
      </c>
      <c r="L49" s="151">
        <f t="shared" si="110"/>
        <v>0</v>
      </c>
      <c r="M49" s="151">
        <f t="shared" si="110"/>
        <v>0</v>
      </c>
      <c r="N49" s="151">
        <f t="shared" si="110"/>
        <v>0</v>
      </c>
      <c r="O49" s="151">
        <f t="shared" si="110"/>
        <v>0</v>
      </c>
      <c r="P49" s="151">
        <f t="shared" si="110"/>
        <v>0</v>
      </c>
      <c r="Q49" s="151">
        <f t="shared" si="110"/>
        <v>0</v>
      </c>
      <c r="R49" s="151">
        <f t="shared" si="110"/>
        <v>0</v>
      </c>
      <c r="S49" s="151">
        <f t="shared" si="110"/>
        <v>0</v>
      </c>
      <c r="T49" s="151">
        <f t="shared" si="110"/>
        <v>0</v>
      </c>
      <c r="U49" s="164">
        <f t="shared" si="82"/>
        <v>0</v>
      </c>
      <c r="W49" s="151">
        <f t="shared" ref="W49:AH49" si="111">W23-W75-W101</f>
        <v>0</v>
      </c>
      <c r="X49" s="151">
        <f t="shared" si="111"/>
        <v>0</v>
      </c>
      <c r="Y49" s="151">
        <f t="shared" si="111"/>
        <v>0</v>
      </c>
      <c r="Z49" s="151">
        <f t="shared" si="111"/>
        <v>0</v>
      </c>
      <c r="AA49" s="151">
        <f t="shared" si="111"/>
        <v>0</v>
      </c>
      <c r="AB49" s="151">
        <f t="shared" si="111"/>
        <v>0</v>
      </c>
      <c r="AC49" s="151">
        <f t="shared" si="111"/>
        <v>0</v>
      </c>
      <c r="AD49" s="151">
        <f t="shared" si="111"/>
        <v>0</v>
      </c>
      <c r="AE49" s="151">
        <f t="shared" si="111"/>
        <v>0</v>
      </c>
      <c r="AF49" s="151">
        <f t="shared" si="111"/>
        <v>0</v>
      </c>
      <c r="AG49" s="151">
        <f t="shared" si="111"/>
        <v>0</v>
      </c>
      <c r="AH49" s="151">
        <f t="shared" si="111"/>
        <v>0</v>
      </c>
      <c r="AI49" s="164">
        <f t="shared" si="77"/>
        <v>0</v>
      </c>
      <c r="AJ49" s="142"/>
      <c r="AK49" s="151">
        <f t="shared" ref="AK49:AV49" si="112">AK23-AK75-AK101</f>
        <v>0</v>
      </c>
      <c r="AL49" s="151">
        <f t="shared" si="112"/>
        <v>0</v>
      </c>
      <c r="AM49" s="151">
        <f t="shared" si="112"/>
        <v>0</v>
      </c>
      <c r="AN49" s="151">
        <f t="shared" si="112"/>
        <v>0</v>
      </c>
      <c r="AO49" s="151">
        <f t="shared" si="112"/>
        <v>0</v>
      </c>
      <c r="AP49" s="151">
        <f t="shared" si="112"/>
        <v>0</v>
      </c>
      <c r="AQ49" s="151">
        <f t="shared" si="112"/>
        <v>0</v>
      </c>
      <c r="AR49" s="151">
        <f t="shared" si="112"/>
        <v>0</v>
      </c>
      <c r="AS49" s="151">
        <f t="shared" si="112"/>
        <v>0</v>
      </c>
      <c r="AT49" s="151">
        <f t="shared" si="112"/>
        <v>0</v>
      </c>
      <c r="AU49" s="151">
        <f t="shared" si="112"/>
        <v>0</v>
      </c>
      <c r="AV49" s="151">
        <f t="shared" si="112"/>
        <v>0</v>
      </c>
      <c r="AW49" s="164">
        <f t="shared" si="79"/>
        <v>0</v>
      </c>
    </row>
    <row r="50" spans="3:49" ht="15.75" customHeight="1" x14ac:dyDescent="0.25">
      <c r="C50" s="150" t="str">
        <f t="shared" si="49"/>
        <v>Cabinet Fiscal/RH/Juridique</v>
      </c>
      <c r="D50" s="143"/>
      <c r="E50" s="143"/>
      <c r="F50" s="150" t="str">
        <f t="shared" ref="F50:G50" si="113">F24</f>
        <v>Cabinet Fiscal/RH/Juridique</v>
      </c>
      <c r="G50" s="133" t="str">
        <f t="shared" si="113"/>
        <v>x#56rgtte8</v>
      </c>
      <c r="I50" s="151">
        <f t="shared" ref="I50:T50" si="114">I24-I76-I102</f>
        <v>0</v>
      </c>
      <c r="J50" s="151">
        <f t="shared" si="114"/>
        <v>0</v>
      </c>
      <c r="K50" s="151">
        <f t="shared" si="114"/>
        <v>0</v>
      </c>
      <c r="L50" s="151">
        <f t="shared" si="114"/>
        <v>0</v>
      </c>
      <c r="M50" s="151">
        <f t="shared" si="114"/>
        <v>0</v>
      </c>
      <c r="N50" s="151">
        <f t="shared" si="114"/>
        <v>0</v>
      </c>
      <c r="O50" s="151">
        <f t="shared" si="114"/>
        <v>0</v>
      </c>
      <c r="P50" s="151">
        <f t="shared" si="114"/>
        <v>0</v>
      </c>
      <c r="Q50" s="151">
        <f t="shared" si="114"/>
        <v>0</v>
      </c>
      <c r="R50" s="151">
        <f t="shared" si="114"/>
        <v>0</v>
      </c>
      <c r="S50" s="151">
        <f t="shared" si="114"/>
        <v>0</v>
      </c>
      <c r="T50" s="151">
        <f t="shared" si="114"/>
        <v>0</v>
      </c>
      <c r="U50" s="164">
        <f t="shared" si="82"/>
        <v>0</v>
      </c>
      <c r="W50" s="151">
        <f t="shared" ref="W50:AH50" si="115">W24-W76-W102</f>
        <v>0</v>
      </c>
      <c r="X50" s="151">
        <f t="shared" si="115"/>
        <v>0</v>
      </c>
      <c r="Y50" s="151">
        <f t="shared" si="115"/>
        <v>0</v>
      </c>
      <c r="Z50" s="151">
        <f t="shared" si="115"/>
        <v>0</v>
      </c>
      <c r="AA50" s="151">
        <f t="shared" si="115"/>
        <v>0</v>
      </c>
      <c r="AB50" s="151">
        <f t="shared" si="115"/>
        <v>0</v>
      </c>
      <c r="AC50" s="151">
        <f t="shared" si="115"/>
        <v>0</v>
      </c>
      <c r="AD50" s="151">
        <f t="shared" si="115"/>
        <v>0</v>
      </c>
      <c r="AE50" s="151">
        <f t="shared" si="115"/>
        <v>0</v>
      </c>
      <c r="AF50" s="151">
        <f t="shared" si="115"/>
        <v>0</v>
      </c>
      <c r="AG50" s="151">
        <f t="shared" si="115"/>
        <v>0</v>
      </c>
      <c r="AH50" s="151">
        <f t="shared" si="115"/>
        <v>0</v>
      </c>
      <c r="AI50" s="164">
        <f t="shared" si="77"/>
        <v>0</v>
      </c>
      <c r="AJ50" s="142"/>
      <c r="AK50" s="151">
        <f t="shared" ref="AK50:AV50" si="116">AK24-AK76-AK102</f>
        <v>0</v>
      </c>
      <c r="AL50" s="151">
        <f t="shared" si="116"/>
        <v>0</v>
      </c>
      <c r="AM50" s="151">
        <f t="shared" si="116"/>
        <v>0</v>
      </c>
      <c r="AN50" s="151">
        <f t="shared" si="116"/>
        <v>0</v>
      </c>
      <c r="AO50" s="151">
        <f t="shared" si="116"/>
        <v>0</v>
      </c>
      <c r="AP50" s="151">
        <f t="shared" si="116"/>
        <v>0</v>
      </c>
      <c r="AQ50" s="151">
        <f t="shared" si="116"/>
        <v>0</v>
      </c>
      <c r="AR50" s="151">
        <f t="shared" si="116"/>
        <v>0</v>
      </c>
      <c r="AS50" s="151">
        <f t="shared" si="116"/>
        <v>0</v>
      </c>
      <c r="AT50" s="151">
        <f t="shared" si="116"/>
        <v>0</v>
      </c>
      <c r="AU50" s="151">
        <f t="shared" si="116"/>
        <v>0</v>
      </c>
      <c r="AV50" s="151">
        <f t="shared" si="116"/>
        <v>0</v>
      </c>
      <c r="AW50" s="164">
        <f t="shared" si="79"/>
        <v>0</v>
      </c>
    </row>
    <row r="51" spans="3:49" ht="15.75" customHeight="1" x14ac:dyDescent="0.25">
      <c r="C51" s="150" t="str">
        <f t="shared" si="49"/>
        <v xml:space="preserve">Assurances </v>
      </c>
      <c r="D51" s="143"/>
      <c r="E51" s="143"/>
      <c r="F51" s="150" t="str">
        <f t="shared" ref="F51:G51" si="117">F25</f>
        <v xml:space="preserve">Assurances </v>
      </c>
      <c r="G51" s="133" t="str">
        <f t="shared" si="117"/>
        <v>x#56rgtte8</v>
      </c>
      <c r="I51" s="151">
        <f t="shared" ref="I51:T51" si="118">I25-I77-I103</f>
        <v>0</v>
      </c>
      <c r="J51" s="151">
        <f t="shared" si="118"/>
        <v>0</v>
      </c>
      <c r="K51" s="151">
        <f t="shared" si="118"/>
        <v>0</v>
      </c>
      <c r="L51" s="151">
        <f t="shared" si="118"/>
        <v>0</v>
      </c>
      <c r="M51" s="151">
        <f t="shared" si="118"/>
        <v>0</v>
      </c>
      <c r="N51" s="151">
        <f t="shared" si="118"/>
        <v>0</v>
      </c>
      <c r="O51" s="151">
        <f t="shared" si="118"/>
        <v>0</v>
      </c>
      <c r="P51" s="151">
        <f t="shared" si="118"/>
        <v>0</v>
      </c>
      <c r="Q51" s="151">
        <f t="shared" si="118"/>
        <v>0</v>
      </c>
      <c r="R51" s="151">
        <f t="shared" si="118"/>
        <v>0</v>
      </c>
      <c r="S51" s="151">
        <f t="shared" si="118"/>
        <v>0</v>
      </c>
      <c r="T51" s="151">
        <f t="shared" si="118"/>
        <v>0</v>
      </c>
      <c r="U51" s="164">
        <f t="shared" si="82"/>
        <v>0</v>
      </c>
      <c r="W51" s="151">
        <f t="shared" ref="W51:AH51" si="119">W25-W77-W103</f>
        <v>0</v>
      </c>
      <c r="X51" s="151">
        <f t="shared" si="119"/>
        <v>0</v>
      </c>
      <c r="Y51" s="151">
        <f t="shared" si="119"/>
        <v>0</v>
      </c>
      <c r="Z51" s="151">
        <f t="shared" si="119"/>
        <v>0</v>
      </c>
      <c r="AA51" s="151">
        <f t="shared" si="119"/>
        <v>0</v>
      </c>
      <c r="AB51" s="151">
        <f t="shared" si="119"/>
        <v>0</v>
      </c>
      <c r="AC51" s="151">
        <f t="shared" si="119"/>
        <v>0</v>
      </c>
      <c r="AD51" s="151">
        <f t="shared" si="119"/>
        <v>0</v>
      </c>
      <c r="AE51" s="151">
        <f t="shared" si="119"/>
        <v>0</v>
      </c>
      <c r="AF51" s="151">
        <f t="shared" si="119"/>
        <v>0</v>
      </c>
      <c r="AG51" s="151">
        <f t="shared" si="119"/>
        <v>0</v>
      </c>
      <c r="AH51" s="151">
        <f t="shared" si="119"/>
        <v>0</v>
      </c>
      <c r="AI51" s="164">
        <f t="shared" si="77"/>
        <v>0</v>
      </c>
      <c r="AJ51" s="142"/>
      <c r="AK51" s="151">
        <f t="shared" ref="AK51:AV51" si="120">AK25-AK77-AK103</f>
        <v>0</v>
      </c>
      <c r="AL51" s="151">
        <f t="shared" si="120"/>
        <v>0</v>
      </c>
      <c r="AM51" s="151">
        <f t="shared" si="120"/>
        <v>0</v>
      </c>
      <c r="AN51" s="151">
        <f t="shared" si="120"/>
        <v>0</v>
      </c>
      <c r="AO51" s="151">
        <f t="shared" si="120"/>
        <v>0</v>
      </c>
      <c r="AP51" s="151">
        <f t="shared" si="120"/>
        <v>0</v>
      </c>
      <c r="AQ51" s="151">
        <f t="shared" si="120"/>
        <v>0</v>
      </c>
      <c r="AR51" s="151">
        <f t="shared" si="120"/>
        <v>0</v>
      </c>
      <c r="AS51" s="151">
        <f t="shared" si="120"/>
        <v>0</v>
      </c>
      <c r="AT51" s="151">
        <f t="shared" si="120"/>
        <v>0</v>
      </c>
      <c r="AU51" s="151">
        <f t="shared" si="120"/>
        <v>0</v>
      </c>
      <c r="AV51" s="151">
        <f t="shared" si="120"/>
        <v>0</v>
      </c>
      <c r="AW51" s="164">
        <f t="shared" si="79"/>
        <v>0</v>
      </c>
    </row>
    <row r="52" spans="3:49" ht="15.75" customHeight="1" x14ac:dyDescent="0.25">
      <c r="C52" s="150" t="str">
        <f t="shared" si="49"/>
        <v>Taxes Foncières</v>
      </c>
      <c r="D52" s="143"/>
      <c r="E52" s="143"/>
      <c r="F52" s="150" t="str">
        <f t="shared" ref="F52:G52" si="121">F26</f>
        <v>Taxes Foncières</v>
      </c>
      <c r="G52" s="133" t="str">
        <f t="shared" si="121"/>
        <v>x#56rgtte8</v>
      </c>
      <c r="I52" s="151">
        <f t="shared" ref="I52:T52" si="122">I26-I78-I104</f>
        <v>0</v>
      </c>
      <c r="J52" s="151">
        <f t="shared" si="122"/>
        <v>0</v>
      </c>
      <c r="K52" s="151">
        <f t="shared" si="122"/>
        <v>0</v>
      </c>
      <c r="L52" s="151">
        <f t="shared" si="122"/>
        <v>0</v>
      </c>
      <c r="M52" s="151">
        <f t="shared" si="122"/>
        <v>0</v>
      </c>
      <c r="N52" s="151">
        <f t="shared" si="122"/>
        <v>0</v>
      </c>
      <c r="O52" s="151">
        <f t="shared" si="122"/>
        <v>0</v>
      </c>
      <c r="P52" s="151">
        <f t="shared" si="122"/>
        <v>0</v>
      </c>
      <c r="Q52" s="151">
        <f t="shared" si="122"/>
        <v>0</v>
      </c>
      <c r="R52" s="151">
        <f t="shared" si="122"/>
        <v>0</v>
      </c>
      <c r="S52" s="151">
        <f t="shared" si="122"/>
        <v>0</v>
      </c>
      <c r="T52" s="151">
        <f t="shared" si="122"/>
        <v>0</v>
      </c>
      <c r="U52" s="164">
        <f t="shared" si="82"/>
        <v>0</v>
      </c>
      <c r="W52" s="151">
        <f t="shared" ref="W52:AH52" si="123">W26-W78-W104</f>
        <v>0</v>
      </c>
      <c r="X52" s="151">
        <f t="shared" si="123"/>
        <v>0</v>
      </c>
      <c r="Y52" s="151">
        <f t="shared" si="123"/>
        <v>0</v>
      </c>
      <c r="Z52" s="151">
        <f t="shared" si="123"/>
        <v>0</v>
      </c>
      <c r="AA52" s="151">
        <f t="shared" si="123"/>
        <v>0</v>
      </c>
      <c r="AB52" s="151">
        <f t="shared" si="123"/>
        <v>0</v>
      </c>
      <c r="AC52" s="151">
        <f t="shared" si="123"/>
        <v>0</v>
      </c>
      <c r="AD52" s="151">
        <f t="shared" si="123"/>
        <v>0</v>
      </c>
      <c r="AE52" s="151">
        <f t="shared" si="123"/>
        <v>0</v>
      </c>
      <c r="AF52" s="151">
        <f t="shared" si="123"/>
        <v>0</v>
      </c>
      <c r="AG52" s="151">
        <f t="shared" si="123"/>
        <v>0</v>
      </c>
      <c r="AH52" s="151">
        <f t="shared" si="123"/>
        <v>0</v>
      </c>
      <c r="AI52" s="164">
        <f t="shared" si="77"/>
        <v>0</v>
      </c>
      <c r="AJ52" s="142"/>
      <c r="AK52" s="151">
        <f t="shared" ref="AK52:AV52" si="124">AK26-AK78-AK104</f>
        <v>0</v>
      </c>
      <c r="AL52" s="151">
        <f t="shared" si="124"/>
        <v>0</v>
      </c>
      <c r="AM52" s="151">
        <f t="shared" si="124"/>
        <v>0</v>
      </c>
      <c r="AN52" s="151">
        <f t="shared" si="124"/>
        <v>0</v>
      </c>
      <c r="AO52" s="151">
        <f t="shared" si="124"/>
        <v>0</v>
      </c>
      <c r="AP52" s="151">
        <f t="shared" si="124"/>
        <v>0</v>
      </c>
      <c r="AQ52" s="151">
        <f t="shared" si="124"/>
        <v>0</v>
      </c>
      <c r="AR52" s="151">
        <f t="shared" si="124"/>
        <v>0</v>
      </c>
      <c r="AS52" s="151">
        <f t="shared" si="124"/>
        <v>0</v>
      </c>
      <c r="AT52" s="151">
        <f t="shared" si="124"/>
        <v>0</v>
      </c>
      <c r="AU52" s="151">
        <f t="shared" si="124"/>
        <v>0</v>
      </c>
      <c r="AV52" s="151">
        <f t="shared" si="124"/>
        <v>0</v>
      </c>
      <c r="AW52" s="164">
        <f t="shared" si="79"/>
        <v>0</v>
      </c>
    </row>
    <row r="53" spans="3:49" ht="15.75" customHeight="1" x14ac:dyDescent="0.25">
      <c r="C53" s="150" t="str">
        <f t="shared" si="49"/>
        <v xml:space="preserve">Taxes Municipales </v>
      </c>
      <c r="D53" s="143"/>
      <c r="E53" s="143"/>
      <c r="F53" s="150" t="str">
        <f t="shared" ref="F53:G53" si="125">F27</f>
        <v xml:space="preserve">Taxes Municipales </v>
      </c>
      <c r="G53" s="133" t="str">
        <f t="shared" si="125"/>
        <v>x#56rgtte8</v>
      </c>
      <c r="I53" s="151">
        <f t="shared" ref="I53:T53" si="126">I27-I79-I105</f>
        <v>0</v>
      </c>
      <c r="J53" s="151">
        <f t="shared" si="126"/>
        <v>0</v>
      </c>
      <c r="K53" s="151">
        <f t="shared" si="126"/>
        <v>0</v>
      </c>
      <c r="L53" s="151">
        <f t="shared" si="126"/>
        <v>0</v>
      </c>
      <c r="M53" s="151">
        <f t="shared" si="126"/>
        <v>0</v>
      </c>
      <c r="N53" s="151">
        <f t="shared" si="126"/>
        <v>0</v>
      </c>
      <c r="O53" s="151">
        <f t="shared" si="126"/>
        <v>0</v>
      </c>
      <c r="P53" s="151">
        <f t="shared" si="126"/>
        <v>0</v>
      </c>
      <c r="Q53" s="151">
        <f t="shared" si="126"/>
        <v>0</v>
      </c>
      <c r="R53" s="151">
        <f t="shared" si="126"/>
        <v>0</v>
      </c>
      <c r="S53" s="151">
        <f t="shared" si="126"/>
        <v>0</v>
      </c>
      <c r="T53" s="151">
        <f t="shared" si="126"/>
        <v>0</v>
      </c>
      <c r="U53" s="164">
        <f t="shared" si="82"/>
        <v>0</v>
      </c>
      <c r="W53" s="151">
        <f t="shared" ref="W53:AH53" si="127">W27-W79-W105</f>
        <v>0</v>
      </c>
      <c r="X53" s="151">
        <f t="shared" si="127"/>
        <v>0</v>
      </c>
      <c r="Y53" s="151">
        <f t="shared" si="127"/>
        <v>0</v>
      </c>
      <c r="Z53" s="151">
        <f t="shared" si="127"/>
        <v>0</v>
      </c>
      <c r="AA53" s="151">
        <f t="shared" si="127"/>
        <v>0</v>
      </c>
      <c r="AB53" s="151">
        <f t="shared" si="127"/>
        <v>0</v>
      </c>
      <c r="AC53" s="151">
        <f t="shared" si="127"/>
        <v>0</v>
      </c>
      <c r="AD53" s="151">
        <f t="shared" si="127"/>
        <v>0</v>
      </c>
      <c r="AE53" s="151">
        <f t="shared" si="127"/>
        <v>0</v>
      </c>
      <c r="AF53" s="151">
        <f t="shared" si="127"/>
        <v>0</v>
      </c>
      <c r="AG53" s="151">
        <f t="shared" si="127"/>
        <v>0</v>
      </c>
      <c r="AH53" s="151">
        <f t="shared" si="127"/>
        <v>0</v>
      </c>
      <c r="AI53" s="164">
        <f t="shared" si="77"/>
        <v>0</v>
      </c>
      <c r="AJ53" s="142"/>
      <c r="AK53" s="151">
        <f t="shared" ref="AK53:AV53" si="128">AK27-AK79-AK105</f>
        <v>0</v>
      </c>
      <c r="AL53" s="151">
        <f t="shared" si="128"/>
        <v>0</v>
      </c>
      <c r="AM53" s="151">
        <f t="shared" si="128"/>
        <v>0</v>
      </c>
      <c r="AN53" s="151">
        <f t="shared" si="128"/>
        <v>0</v>
      </c>
      <c r="AO53" s="151">
        <f t="shared" si="128"/>
        <v>0</v>
      </c>
      <c r="AP53" s="151">
        <f t="shared" si="128"/>
        <v>0</v>
      </c>
      <c r="AQ53" s="151">
        <f t="shared" si="128"/>
        <v>0</v>
      </c>
      <c r="AR53" s="151">
        <f t="shared" si="128"/>
        <v>0</v>
      </c>
      <c r="AS53" s="151">
        <f t="shared" si="128"/>
        <v>0</v>
      </c>
      <c r="AT53" s="151">
        <f t="shared" si="128"/>
        <v>0</v>
      </c>
      <c r="AU53" s="151">
        <f t="shared" si="128"/>
        <v>0</v>
      </c>
      <c r="AV53" s="151">
        <f t="shared" si="128"/>
        <v>0</v>
      </c>
      <c r="AW53" s="164">
        <f t="shared" si="79"/>
        <v>0</v>
      </c>
    </row>
    <row r="54" spans="3:49" ht="15.6" customHeight="1" x14ac:dyDescent="0.25">
      <c r="C54" s="150" t="str">
        <f t="shared" si="49"/>
        <v>Taxes Police</v>
      </c>
      <c r="D54" s="143"/>
      <c r="E54" s="143"/>
      <c r="F54" s="150" t="str">
        <f t="shared" ref="F54:G54" si="129">F28</f>
        <v>Taxes Police</v>
      </c>
      <c r="G54" s="133" t="str">
        <f t="shared" si="129"/>
        <v>x#56rgtte8</v>
      </c>
      <c r="I54" s="151">
        <f t="shared" ref="I54:T54" si="130">I28-I80-I106</f>
        <v>0</v>
      </c>
      <c r="J54" s="151">
        <f t="shared" si="130"/>
        <v>0</v>
      </c>
      <c r="K54" s="151">
        <f t="shared" si="130"/>
        <v>0</v>
      </c>
      <c r="L54" s="151">
        <f t="shared" si="130"/>
        <v>0</v>
      </c>
      <c r="M54" s="151">
        <f t="shared" si="130"/>
        <v>0</v>
      </c>
      <c r="N54" s="151">
        <f t="shared" si="130"/>
        <v>0</v>
      </c>
      <c r="O54" s="151">
        <f t="shared" si="130"/>
        <v>0</v>
      </c>
      <c r="P54" s="151">
        <f t="shared" si="130"/>
        <v>0</v>
      </c>
      <c r="Q54" s="151">
        <f t="shared" si="130"/>
        <v>0</v>
      </c>
      <c r="R54" s="151">
        <f t="shared" si="130"/>
        <v>0</v>
      </c>
      <c r="S54" s="151">
        <f t="shared" si="130"/>
        <v>0</v>
      </c>
      <c r="T54" s="151">
        <f t="shared" si="130"/>
        <v>0</v>
      </c>
      <c r="U54" s="164">
        <f t="shared" si="82"/>
        <v>0</v>
      </c>
      <c r="W54" s="151">
        <f t="shared" ref="W54:AH54" si="131">W28-W80-W106</f>
        <v>0</v>
      </c>
      <c r="X54" s="151">
        <f t="shared" si="131"/>
        <v>0</v>
      </c>
      <c r="Y54" s="151">
        <f t="shared" si="131"/>
        <v>0</v>
      </c>
      <c r="Z54" s="151">
        <f t="shared" si="131"/>
        <v>0</v>
      </c>
      <c r="AA54" s="151">
        <f t="shared" si="131"/>
        <v>0</v>
      </c>
      <c r="AB54" s="151">
        <f t="shared" si="131"/>
        <v>0</v>
      </c>
      <c r="AC54" s="151">
        <f t="shared" si="131"/>
        <v>0</v>
      </c>
      <c r="AD54" s="151">
        <f t="shared" si="131"/>
        <v>0</v>
      </c>
      <c r="AE54" s="151">
        <f t="shared" si="131"/>
        <v>0</v>
      </c>
      <c r="AF54" s="151">
        <f t="shared" si="131"/>
        <v>0</v>
      </c>
      <c r="AG54" s="151">
        <f t="shared" si="131"/>
        <v>0</v>
      </c>
      <c r="AH54" s="151">
        <f t="shared" si="131"/>
        <v>0</v>
      </c>
      <c r="AI54" s="164">
        <f t="shared" si="77"/>
        <v>0</v>
      </c>
      <c r="AJ54" s="142"/>
      <c r="AK54" s="151">
        <f t="shared" ref="AK54:AV54" si="132">AK28-AK80-AK106</f>
        <v>0</v>
      </c>
      <c r="AL54" s="151">
        <f t="shared" si="132"/>
        <v>0</v>
      </c>
      <c r="AM54" s="151">
        <f t="shared" si="132"/>
        <v>0</v>
      </c>
      <c r="AN54" s="151">
        <f t="shared" si="132"/>
        <v>0</v>
      </c>
      <c r="AO54" s="151">
        <f t="shared" si="132"/>
        <v>0</v>
      </c>
      <c r="AP54" s="151">
        <f t="shared" si="132"/>
        <v>0</v>
      </c>
      <c r="AQ54" s="151">
        <f t="shared" si="132"/>
        <v>0</v>
      </c>
      <c r="AR54" s="151">
        <f t="shared" si="132"/>
        <v>0</v>
      </c>
      <c r="AS54" s="151">
        <f t="shared" si="132"/>
        <v>0</v>
      </c>
      <c r="AT54" s="151">
        <f t="shared" si="132"/>
        <v>0</v>
      </c>
      <c r="AU54" s="151">
        <f t="shared" si="132"/>
        <v>0</v>
      </c>
      <c r="AV54" s="151">
        <f t="shared" si="132"/>
        <v>0</v>
      </c>
      <c r="AW54" s="164">
        <f t="shared" si="79"/>
        <v>0</v>
      </c>
    </row>
    <row r="55" spans="3:49" ht="15.6" customHeight="1" x14ac:dyDescent="0.25">
      <c r="C55" s="150" t="str">
        <f t="shared" si="49"/>
        <v xml:space="preserve">Charges Sociales / CNPS </v>
      </c>
      <c r="D55" s="143"/>
      <c r="E55" s="143"/>
      <c r="F55" s="150" t="str">
        <f t="shared" ref="F55:G55" si="133">F29</f>
        <v xml:space="preserve">Charges Sociales / CNPS </v>
      </c>
      <c r="G55" s="133" t="str">
        <f t="shared" si="133"/>
        <v>x#56rgtte8</v>
      </c>
      <c r="I55" s="151">
        <f t="shared" ref="I55:T55" si="134">I29-I81-I107</f>
        <v>0</v>
      </c>
      <c r="J55" s="151">
        <f t="shared" si="134"/>
        <v>0</v>
      </c>
      <c r="K55" s="151">
        <f t="shared" si="134"/>
        <v>0</v>
      </c>
      <c r="L55" s="151">
        <f t="shared" si="134"/>
        <v>0</v>
      </c>
      <c r="M55" s="151">
        <f t="shared" si="134"/>
        <v>0</v>
      </c>
      <c r="N55" s="151">
        <f t="shared" si="134"/>
        <v>0</v>
      </c>
      <c r="O55" s="151">
        <f t="shared" si="134"/>
        <v>0</v>
      </c>
      <c r="P55" s="151">
        <f t="shared" si="134"/>
        <v>0</v>
      </c>
      <c r="Q55" s="151">
        <f t="shared" si="134"/>
        <v>0</v>
      </c>
      <c r="R55" s="151">
        <f t="shared" si="134"/>
        <v>0</v>
      </c>
      <c r="S55" s="151">
        <f t="shared" si="134"/>
        <v>0</v>
      </c>
      <c r="T55" s="151">
        <f t="shared" si="134"/>
        <v>0</v>
      </c>
      <c r="U55" s="164">
        <f t="shared" si="82"/>
        <v>0</v>
      </c>
      <c r="W55" s="151">
        <f t="shared" ref="W55:AH55" si="135">W29-W81-W107</f>
        <v>0</v>
      </c>
      <c r="X55" s="151">
        <f t="shared" si="135"/>
        <v>0</v>
      </c>
      <c r="Y55" s="151">
        <f t="shared" si="135"/>
        <v>0</v>
      </c>
      <c r="Z55" s="151">
        <f t="shared" si="135"/>
        <v>0</v>
      </c>
      <c r="AA55" s="151">
        <f t="shared" si="135"/>
        <v>0</v>
      </c>
      <c r="AB55" s="151">
        <f t="shared" si="135"/>
        <v>0</v>
      </c>
      <c r="AC55" s="151">
        <f t="shared" si="135"/>
        <v>0</v>
      </c>
      <c r="AD55" s="151">
        <f t="shared" si="135"/>
        <v>0</v>
      </c>
      <c r="AE55" s="151">
        <f t="shared" si="135"/>
        <v>0</v>
      </c>
      <c r="AF55" s="151">
        <f t="shared" si="135"/>
        <v>0</v>
      </c>
      <c r="AG55" s="151">
        <f t="shared" si="135"/>
        <v>0</v>
      </c>
      <c r="AH55" s="151">
        <f t="shared" si="135"/>
        <v>0</v>
      </c>
      <c r="AI55" s="164">
        <f t="shared" si="77"/>
        <v>0</v>
      </c>
      <c r="AJ55" s="142"/>
      <c r="AK55" s="151">
        <f t="shared" ref="AK55:AV55" si="136">AK29-AK81-AK107</f>
        <v>0</v>
      </c>
      <c r="AL55" s="151">
        <f t="shared" si="136"/>
        <v>0</v>
      </c>
      <c r="AM55" s="151">
        <f t="shared" si="136"/>
        <v>0</v>
      </c>
      <c r="AN55" s="151">
        <f t="shared" si="136"/>
        <v>0</v>
      </c>
      <c r="AO55" s="151">
        <f t="shared" si="136"/>
        <v>0</v>
      </c>
      <c r="AP55" s="151">
        <f t="shared" si="136"/>
        <v>0</v>
      </c>
      <c r="AQ55" s="151">
        <f t="shared" si="136"/>
        <v>0</v>
      </c>
      <c r="AR55" s="151">
        <f t="shared" si="136"/>
        <v>0</v>
      </c>
      <c r="AS55" s="151">
        <f t="shared" si="136"/>
        <v>0</v>
      </c>
      <c r="AT55" s="151">
        <f t="shared" si="136"/>
        <v>0</v>
      </c>
      <c r="AU55" s="151">
        <f t="shared" si="136"/>
        <v>0</v>
      </c>
      <c r="AV55" s="151">
        <f t="shared" si="136"/>
        <v>0</v>
      </c>
      <c r="AW55" s="164">
        <f t="shared" si="79"/>
        <v>0</v>
      </c>
    </row>
    <row r="56" spans="3:49" ht="15.6" customHeight="1" x14ac:dyDescent="0.25">
      <c r="C56" s="150" t="str">
        <f t="shared" si="49"/>
        <v>Impot BIC</v>
      </c>
      <c r="D56" s="143"/>
      <c r="E56" s="143"/>
      <c r="F56" s="150" t="str">
        <f t="shared" ref="F56:G56" si="137">F30</f>
        <v>Impot BIC</v>
      </c>
      <c r="G56" s="133" t="str">
        <f t="shared" si="137"/>
        <v>x#56rgtte8</v>
      </c>
      <c r="I56" s="151">
        <f t="shared" ref="I56:T56" si="138">I30-I82-I108</f>
        <v>0</v>
      </c>
      <c r="J56" s="151">
        <f t="shared" si="138"/>
        <v>0</v>
      </c>
      <c r="K56" s="151">
        <f t="shared" si="138"/>
        <v>0</v>
      </c>
      <c r="L56" s="151">
        <f t="shared" si="138"/>
        <v>0</v>
      </c>
      <c r="M56" s="151">
        <f t="shared" si="138"/>
        <v>0</v>
      </c>
      <c r="N56" s="151">
        <f t="shared" si="138"/>
        <v>0</v>
      </c>
      <c r="O56" s="151">
        <f t="shared" si="138"/>
        <v>0</v>
      </c>
      <c r="P56" s="151">
        <f t="shared" si="138"/>
        <v>0</v>
      </c>
      <c r="Q56" s="151">
        <f t="shared" si="138"/>
        <v>0</v>
      </c>
      <c r="R56" s="151">
        <f t="shared" si="138"/>
        <v>0</v>
      </c>
      <c r="S56" s="151">
        <f t="shared" si="138"/>
        <v>0</v>
      </c>
      <c r="T56" s="151">
        <f t="shared" si="138"/>
        <v>0</v>
      </c>
      <c r="U56" s="164">
        <f t="shared" si="82"/>
        <v>0</v>
      </c>
      <c r="W56" s="151">
        <f t="shared" ref="W56:AH56" si="139">W30-W82-W108</f>
        <v>0</v>
      </c>
      <c r="X56" s="151">
        <f t="shared" si="139"/>
        <v>0</v>
      </c>
      <c r="Y56" s="151">
        <f t="shared" si="139"/>
        <v>0</v>
      </c>
      <c r="Z56" s="151">
        <f t="shared" si="139"/>
        <v>0</v>
      </c>
      <c r="AA56" s="151">
        <f t="shared" si="139"/>
        <v>0</v>
      </c>
      <c r="AB56" s="151">
        <f t="shared" si="139"/>
        <v>0</v>
      </c>
      <c r="AC56" s="151">
        <f t="shared" si="139"/>
        <v>0</v>
      </c>
      <c r="AD56" s="151">
        <f t="shared" si="139"/>
        <v>0</v>
      </c>
      <c r="AE56" s="151">
        <f t="shared" si="139"/>
        <v>0</v>
      </c>
      <c r="AF56" s="151">
        <f t="shared" si="139"/>
        <v>0</v>
      </c>
      <c r="AG56" s="151">
        <f t="shared" si="139"/>
        <v>0</v>
      </c>
      <c r="AH56" s="151">
        <f t="shared" si="139"/>
        <v>0</v>
      </c>
      <c r="AI56" s="164">
        <f t="shared" si="77"/>
        <v>0</v>
      </c>
      <c r="AJ56" s="142"/>
      <c r="AK56" s="151">
        <f t="shared" ref="AK56:AV56" si="140">AK30-AK82-AK108</f>
        <v>0</v>
      </c>
      <c r="AL56" s="151">
        <f t="shared" si="140"/>
        <v>0</v>
      </c>
      <c r="AM56" s="151">
        <f t="shared" si="140"/>
        <v>0</v>
      </c>
      <c r="AN56" s="151">
        <f t="shared" si="140"/>
        <v>0</v>
      </c>
      <c r="AO56" s="151">
        <f t="shared" si="140"/>
        <v>0</v>
      </c>
      <c r="AP56" s="151">
        <f t="shared" si="140"/>
        <v>0</v>
      </c>
      <c r="AQ56" s="151">
        <f t="shared" si="140"/>
        <v>0</v>
      </c>
      <c r="AR56" s="151">
        <f t="shared" si="140"/>
        <v>0</v>
      </c>
      <c r="AS56" s="151">
        <f t="shared" si="140"/>
        <v>0</v>
      </c>
      <c r="AT56" s="151">
        <f t="shared" si="140"/>
        <v>0</v>
      </c>
      <c r="AU56" s="151">
        <f t="shared" si="140"/>
        <v>0</v>
      </c>
      <c r="AV56" s="151">
        <f t="shared" si="140"/>
        <v>0</v>
      </c>
      <c r="AW56" s="164">
        <f t="shared" si="79"/>
        <v>0</v>
      </c>
    </row>
    <row r="57" spans="3:49" ht="15.6" customHeight="1" x14ac:dyDescent="0.25">
      <c r="C57" s="150" t="str">
        <f t="shared" si="49"/>
        <v xml:space="preserve">Autres Taxes &amp; Impots </v>
      </c>
      <c r="D57" s="143"/>
      <c r="E57" s="143"/>
      <c r="F57" s="150" t="str">
        <f t="shared" ref="F57:G57" si="141">F31</f>
        <v xml:space="preserve">Autres Taxes &amp; Impots </v>
      </c>
      <c r="G57" s="133" t="str">
        <f t="shared" si="141"/>
        <v>x#56rgtte8</v>
      </c>
      <c r="I57" s="151">
        <f t="shared" ref="I57:T57" si="142">I31-I83-I109</f>
        <v>0</v>
      </c>
      <c r="J57" s="151">
        <f t="shared" si="142"/>
        <v>0</v>
      </c>
      <c r="K57" s="151">
        <f t="shared" si="142"/>
        <v>0</v>
      </c>
      <c r="L57" s="151">
        <f t="shared" si="142"/>
        <v>0</v>
      </c>
      <c r="M57" s="151">
        <f t="shared" si="142"/>
        <v>0</v>
      </c>
      <c r="N57" s="151">
        <f t="shared" si="142"/>
        <v>0</v>
      </c>
      <c r="O57" s="151">
        <f t="shared" si="142"/>
        <v>0</v>
      </c>
      <c r="P57" s="151">
        <f t="shared" si="142"/>
        <v>0</v>
      </c>
      <c r="Q57" s="151">
        <f t="shared" si="142"/>
        <v>0</v>
      </c>
      <c r="R57" s="151">
        <f t="shared" si="142"/>
        <v>0</v>
      </c>
      <c r="S57" s="151">
        <f t="shared" si="142"/>
        <v>0</v>
      </c>
      <c r="T57" s="151">
        <f t="shared" si="142"/>
        <v>0</v>
      </c>
      <c r="U57" s="164">
        <f t="shared" si="82"/>
        <v>0</v>
      </c>
      <c r="W57" s="151">
        <f t="shared" ref="W57:AH57" si="143">W31-W83-W109</f>
        <v>0</v>
      </c>
      <c r="X57" s="151">
        <f t="shared" si="143"/>
        <v>0</v>
      </c>
      <c r="Y57" s="151">
        <f t="shared" si="143"/>
        <v>0</v>
      </c>
      <c r="Z57" s="151">
        <f t="shared" si="143"/>
        <v>0</v>
      </c>
      <c r="AA57" s="151">
        <f t="shared" si="143"/>
        <v>0</v>
      </c>
      <c r="AB57" s="151">
        <f t="shared" si="143"/>
        <v>0</v>
      </c>
      <c r="AC57" s="151">
        <f t="shared" si="143"/>
        <v>0</v>
      </c>
      <c r="AD57" s="151">
        <f t="shared" si="143"/>
        <v>0</v>
      </c>
      <c r="AE57" s="151">
        <f t="shared" si="143"/>
        <v>0</v>
      </c>
      <c r="AF57" s="151">
        <f t="shared" si="143"/>
        <v>0</v>
      </c>
      <c r="AG57" s="151">
        <f t="shared" si="143"/>
        <v>0</v>
      </c>
      <c r="AH57" s="151">
        <f t="shared" si="143"/>
        <v>0</v>
      </c>
      <c r="AI57" s="164">
        <f t="shared" si="77"/>
        <v>0</v>
      </c>
      <c r="AJ57" s="142"/>
      <c r="AK57" s="151">
        <f t="shared" ref="AK57:AV57" si="144">AK31-AK83-AK109</f>
        <v>0</v>
      </c>
      <c r="AL57" s="151">
        <f t="shared" si="144"/>
        <v>0</v>
      </c>
      <c r="AM57" s="151">
        <f t="shared" si="144"/>
        <v>0</v>
      </c>
      <c r="AN57" s="151">
        <f t="shared" si="144"/>
        <v>0</v>
      </c>
      <c r="AO57" s="151">
        <f t="shared" si="144"/>
        <v>0</v>
      </c>
      <c r="AP57" s="151">
        <f t="shared" si="144"/>
        <v>0</v>
      </c>
      <c r="AQ57" s="151">
        <f t="shared" si="144"/>
        <v>0</v>
      </c>
      <c r="AR57" s="151">
        <f t="shared" si="144"/>
        <v>0</v>
      </c>
      <c r="AS57" s="151">
        <f t="shared" si="144"/>
        <v>0</v>
      </c>
      <c r="AT57" s="151">
        <f t="shared" si="144"/>
        <v>0</v>
      </c>
      <c r="AU57" s="151">
        <f t="shared" si="144"/>
        <v>0</v>
      </c>
      <c r="AV57" s="151">
        <f t="shared" si="144"/>
        <v>0</v>
      </c>
      <c r="AW57" s="164">
        <f t="shared" si="79"/>
        <v>0</v>
      </c>
    </row>
    <row r="58" spans="3:49" ht="15.75" customHeight="1" x14ac:dyDescent="0.25">
      <c r="C58" s="153" t="str">
        <f>F58</f>
        <v>Divers/Autres</v>
      </c>
      <c r="D58" s="154"/>
      <c r="E58" s="153"/>
      <c r="F58" s="150" t="str">
        <f t="shared" ref="F58:G58" si="145">F32</f>
        <v>Divers/Autres</v>
      </c>
      <c r="G58" s="153" t="str">
        <f t="shared" si="145"/>
        <v>x#56rgtte8</v>
      </c>
      <c r="H58" s="153"/>
      <c r="I58" s="151">
        <f t="shared" ref="I58:T58" si="146">I32-I84-I110</f>
        <v>0</v>
      </c>
      <c r="J58" s="151">
        <f t="shared" si="146"/>
        <v>0</v>
      </c>
      <c r="K58" s="151">
        <f t="shared" si="146"/>
        <v>0</v>
      </c>
      <c r="L58" s="151">
        <f t="shared" si="146"/>
        <v>0</v>
      </c>
      <c r="M58" s="151">
        <f t="shared" si="146"/>
        <v>0</v>
      </c>
      <c r="N58" s="151">
        <f t="shared" si="146"/>
        <v>0</v>
      </c>
      <c r="O58" s="151">
        <f t="shared" si="146"/>
        <v>0</v>
      </c>
      <c r="P58" s="151">
        <f t="shared" si="146"/>
        <v>0</v>
      </c>
      <c r="Q58" s="151">
        <f t="shared" si="146"/>
        <v>0</v>
      </c>
      <c r="R58" s="151">
        <f t="shared" si="146"/>
        <v>0</v>
      </c>
      <c r="S58" s="151">
        <f t="shared" si="146"/>
        <v>0</v>
      </c>
      <c r="T58" s="151">
        <f t="shared" si="146"/>
        <v>0</v>
      </c>
      <c r="U58" s="165">
        <f t="shared" si="82"/>
        <v>0</v>
      </c>
      <c r="W58" s="151">
        <f t="shared" ref="W58:AH58" si="147">W32-W84-W110</f>
        <v>0</v>
      </c>
      <c r="X58" s="151">
        <f t="shared" si="147"/>
        <v>0</v>
      </c>
      <c r="Y58" s="151">
        <f t="shared" si="147"/>
        <v>0</v>
      </c>
      <c r="Z58" s="151">
        <f t="shared" si="147"/>
        <v>0</v>
      </c>
      <c r="AA58" s="151">
        <f t="shared" si="147"/>
        <v>0</v>
      </c>
      <c r="AB58" s="151">
        <f t="shared" si="147"/>
        <v>0</v>
      </c>
      <c r="AC58" s="151">
        <f t="shared" si="147"/>
        <v>0</v>
      </c>
      <c r="AD58" s="151">
        <f t="shared" si="147"/>
        <v>0</v>
      </c>
      <c r="AE58" s="151">
        <f t="shared" si="147"/>
        <v>0</v>
      </c>
      <c r="AF58" s="151">
        <f t="shared" si="147"/>
        <v>0</v>
      </c>
      <c r="AG58" s="151">
        <f t="shared" si="147"/>
        <v>0</v>
      </c>
      <c r="AH58" s="151">
        <f t="shared" si="147"/>
        <v>0</v>
      </c>
      <c r="AI58" s="165">
        <f t="shared" si="77"/>
        <v>0</v>
      </c>
      <c r="AJ58" s="142"/>
      <c r="AK58" s="151">
        <f t="shared" ref="AK58:AV58" si="148">AK32-AK84-AK110</f>
        <v>0</v>
      </c>
      <c r="AL58" s="151">
        <f t="shared" si="148"/>
        <v>0</v>
      </c>
      <c r="AM58" s="151">
        <f t="shared" si="148"/>
        <v>0</v>
      </c>
      <c r="AN58" s="151">
        <f t="shared" si="148"/>
        <v>0</v>
      </c>
      <c r="AO58" s="151">
        <f t="shared" si="148"/>
        <v>0</v>
      </c>
      <c r="AP58" s="151">
        <f t="shared" si="148"/>
        <v>0</v>
      </c>
      <c r="AQ58" s="151">
        <f t="shared" si="148"/>
        <v>0</v>
      </c>
      <c r="AR58" s="151">
        <f t="shared" si="148"/>
        <v>0</v>
      </c>
      <c r="AS58" s="151">
        <f t="shared" si="148"/>
        <v>0</v>
      </c>
      <c r="AT58" s="151">
        <f t="shared" si="148"/>
        <v>0</v>
      </c>
      <c r="AU58" s="151">
        <f t="shared" si="148"/>
        <v>0</v>
      </c>
      <c r="AV58" s="151">
        <f t="shared" si="148"/>
        <v>0</v>
      </c>
      <c r="AW58" s="165">
        <f t="shared" si="79"/>
        <v>0</v>
      </c>
    </row>
    <row r="59" spans="3:49" s="158" customFormat="1" ht="15.75" customHeight="1" x14ac:dyDescent="0.25">
      <c r="C59" s="155" t="s">
        <v>375</v>
      </c>
      <c r="D59" s="156"/>
      <c r="E59" s="156"/>
      <c r="F59" s="157"/>
      <c r="G59" s="157"/>
      <c r="H59" s="157"/>
      <c r="I59" s="157">
        <f>SUM(I35:I58)</f>
        <v>0</v>
      </c>
      <c r="J59" s="157">
        <f t="shared" ref="J59:O59" si="149">SUM(J35:J58)</f>
        <v>0</v>
      </c>
      <c r="K59" s="157">
        <f t="shared" si="149"/>
        <v>0</v>
      </c>
      <c r="L59" s="157">
        <f t="shared" si="149"/>
        <v>0</v>
      </c>
      <c r="M59" s="157">
        <f t="shared" si="149"/>
        <v>0</v>
      </c>
      <c r="N59" s="157">
        <f t="shared" si="149"/>
        <v>0</v>
      </c>
      <c r="O59" s="157">
        <f t="shared" si="149"/>
        <v>0</v>
      </c>
      <c r="P59" s="157">
        <f>SUM(P35:P58)</f>
        <v>0</v>
      </c>
      <c r="Q59" s="157">
        <f t="shared" ref="Q59:U59" si="150">SUM(Q35:Q58)</f>
        <v>0</v>
      </c>
      <c r="R59" s="157">
        <f t="shared" si="150"/>
        <v>0</v>
      </c>
      <c r="S59" s="157">
        <f t="shared" si="150"/>
        <v>0</v>
      </c>
      <c r="T59" s="157">
        <f>SUM(T35:T58)</f>
        <v>0</v>
      </c>
      <c r="U59" s="157">
        <f t="shared" si="150"/>
        <v>0</v>
      </c>
      <c r="W59" s="157">
        <f t="shared" ref="W59:AI59" si="151">SUM(W35:W58)</f>
        <v>0</v>
      </c>
      <c r="X59" s="157">
        <f t="shared" si="151"/>
        <v>0</v>
      </c>
      <c r="Y59" s="157">
        <f t="shared" si="151"/>
        <v>0</v>
      </c>
      <c r="Z59" s="157">
        <f t="shared" si="151"/>
        <v>0</v>
      </c>
      <c r="AA59" s="157">
        <f t="shared" si="151"/>
        <v>0</v>
      </c>
      <c r="AB59" s="157">
        <f t="shared" si="151"/>
        <v>0</v>
      </c>
      <c r="AC59" s="157">
        <f t="shared" si="151"/>
        <v>0</v>
      </c>
      <c r="AD59" s="157">
        <f t="shared" si="151"/>
        <v>0</v>
      </c>
      <c r="AE59" s="157">
        <f t="shared" si="151"/>
        <v>0</v>
      </c>
      <c r="AF59" s="157">
        <f>SUM(AF35:AF58)</f>
        <v>0</v>
      </c>
      <c r="AG59" s="157">
        <f t="shared" si="151"/>
        <v>0</v>
      </c>
      <c r="AH59" s="157">
        <f t="shared" si="151"/>
        <v>0</v>
      </c>
      <c r="AI59" s="157">
        <f t="shared" si="151"/>
        <v>0</v>
      </c>
      <c r="AJ59" s="159"/>
      <c r="AK59" s="157">
        <f t="shared" ref="AK59:AS59" si="152">SUM(AK35:AK58)</f>
        <v>0</v>
      </c>
      <c r="AL59" s="157">
        <f t="shared" si="152"/>
        <v>0</v>
      </c>
      <c r="AM59" s="157">
        <f t="shared" si="152"/>
        <v>0</v>
      </c>
      <c r="AN59" s="157">
        <f t="shared" si="152"/>
        <v>0</v>
      </c>
      <c r="AO59" s="157">
        <f t="shared" si="152"/>
        <v>0</v>
      </c>
      <c r="AP59" s="157">
        <f t="shared" si="152"/>
        <v>0</v>
      </c>
      <c r="AQ59" s="157">
        <f t="shared" si="152"/>
        <v>0</v>
      </c>
      <c r="AR59" s="157">
        <f t="shared" si="152"/>
        <v>0</v>
      </c>
      <c r="AS59" s="157">
        <f t="shared" si="152"/>
        <v>0</v>
      </c>
      <c r="AT59" s="157">
        <f>SUM(AT35:AT58)</f>
        <v>0</v>
      </c>
      <c r="AU59" s="157">
        <f t="shared" ref="AU59:AW59" si="153">SUM(AU35:AU58)</f>
        <v>0</v>
      </c>
      <c r="AV59" s="157">
        <f t="shared" si="153"/>
        <v>0</v>
      </c>
      <c r="AW59" s="157">
        <f t="shared" si="153"/>
        <v>0</v>
      </c>
    </row>
    <row r="60" spans="3:49" ht="15.75" customHeight="1" x14ac:dyDescent="0.25"/>
    <row r="61" spans="3:49" ht="15.75" customHeight="1" x14ac:dyDescent="0.25">
      <c r="C61" s="150" t="str">
        <f>F61</f>
        <v>Charges Salariales - Manager Molibety Center</v>
      </c>
      <c r="D61" s="143"/>
      <c r="E61" s="143"/>
      <c r="F61" s="150" t="str">
        <f>F35</f>
        <v>Charges Salariales - Manager Molibety Center</v>
      </c>
      <c r="G61" s="150" t="str">
        <f>G35</f>
        <v>x#56rgtte8</v>
      </c>
      <c r="I61" s="151">
        <f>SUMIFS('Saisie Depenses'!$H$5:$H$3004,'Saisie Depenses'!$G$5:$G$3004,Listes!$B$39,'Saisie Depenses'!$J$5:$J$3004,$F61, 'Saisie Depenses'!$E$5:$E$3004, "&gt;="&amp;EOMONTH(I$7,-1)+1, 'Saisie Depenses'!$E$5:$E$3004, "&lt;="&amp;EOMONTH(I$7,0))+SUMIFS('Saisie Depenses'!$H$5:$H$3004,'Saisie Depenses'!$G$5:$G$3004,Listes!$B$39,'Saisie Depenses'!$J$5:$J$3004, $G61,'Saisie Depenses'!$E$5:$E$3004, "&gt;="&amp;EOMONTH(I$7,-1)+1, 'Saisie Depenses'!$E$5:$E$3004, "&lt;="&amp;EOMONTH(I$7,0))</f>
        <v>0</v>
      </c>
      <c r="J61" s="151">
        <f>SUMIFS('Saisie Depenses'!$H$5:$H$3004,'Saisie Depenses'!$G$5:$G$3004,Listes!$B$39,'Saisie Depenses'!$J$5:$J$3004,$F61, 'Saisie Depenses'!$E$5:$E$3004, "&gt;="&amp;EOMONTH(J$7,-1)+1, 'Saisie Depenses'!$E$5:$E$3004, "&lt;="&amp;EOMONTH(J$7,0))+SUMIFS('Saisie Depenses'!$H$5:$H$3004,'Saisie Depenses'!$G$5:$G$3004,Listes!$B$39,'Saisie Depenses'!$J$5:$J$3004, $G61,'Saisie Depenses'!$E$5:$E$3004, "&gt;="&amp;EOMONTH(J$7,-1)+1, 'Saisie Depenses'!$E$5:$E$3004, "&lt;="&amp;EOMONTH(J$7,0))</f>
        <v>0</v>
      </c>
      <c r="K61" s="151">
        <f>SUMIFS('Saisie Depenses'!$H$5:$H$3004,'Saisie Depenses'!$G$5:$G$3004,Listes!$B$39,'Saisie Depenses'!$J$5:$J$3004,$F61, 'Saisie Depenses'!$E$5:$E$3004, "&gt;="&amp;EOMONTH(K$7,-1)+1, 'Saisie Depenses'!$E$5:$E$3004, "&lt;="&amp;EOMONTH(K$7,0))+SUMIFS('Saisie Depenses'!$H$5:$H$3004,'Saisie Depenses'!$G$5:$G$3004,Listes!$B$39,'Saisie Depenses'!$J$5:$J$3004, $G61,'Saisie Depenses'!$E$5:$E$3004, "&gt;="&amp;EOMONTH(K$7,-1)+1, 'Saisie Depenses'!$E$5:$E$3004, "&lt;="&amp;EOMONTH(K$7,0))</f>
        <v>0</v>
      </c>
      <c r="L61" s="151">
        <f>SUMIFS('Saisie Depenses'!$H$5:$H$3004,'Saisie Depenses'!$G$5:$G$3004,Listes!$B$39,'Saisie Depenses'!$J$5:$J$3004,$F61, 'Saisie Depenses'!$E$5:$E$3004, "&gt;="&amp;EOMONTH(L$7,-1)+1, 'Saisie Depenses'!$E$5:$E$3004, "&lt;="&amp;EOMONTH(L$7,0))+SUMIFS('Saisie Depenses'!$H$5:$H$3004,'Saisie Depenses'!$G$5:$G$3004,Listes!$B$39,'Saisie Depenses'!$J$5:$J$3004, $G61,'Saisie Depenses'!$E$5:$E$3004, "&gt;="&amp;EOMONTH(L$7,-1)+1, 'Saisie Depenses'!$E$5:$E$3004, "&lt;="&amp;EOMONTH(L$7,0))</f>
        <v>0</v>
      </c>
      <c r="M61" s="151">
        <f>SUMIFS('Saisie Depenses'!$H$5:$H$3004,'Saisie Depenses'!$G$5:$G$3004,Listes!$B$39,'Saisie Depenses'!$J$5:$J$3004,$F61, 'Saisie Depenses'!$E$5:$E$3004, "&gt;="&amp;EOMONTH(M$7,-1)+1, 'Saisie Depenses'!$E$5:$E$3004, "&lt;="&amp;EOMONTH(M$7,0))+SUMIFS('Saisie Depenses'!$H$5:$H$3004,'Saisie Depenses'!$G$5:$G$3004,Listes!$B$39,'Saisie Depenses'!$J$5:$J$3004, $G61,'Saisie Depenses'!$E$5:$E$3004, "&gt;="&amp;EOMONTH(M$7,-1)+1, 'Saisie Depenses'!$E$5:$E$3004, "&lt;="&amp;EOMONTH(M$7,0))</f>
        <v>0</v>
      </c>
      <c r="N61" s="151">
        <f>SUMIFS('Saisie Depenses'!$H$5:$H$3004,'Saisie Depenses'!$G$5:$G$3004,Listes!$B$39,'Saisie Depenses'!$J$5:$J$3004,$F61, 'Saisie Depenses'!$E$5:$E$3004, "&gt;="&amp;EOMONTH(N$7,-1)+1, 'Saisie Depenses'!$E$5:$E$3004, "&lt;="&amp;EOMONTH(N$7,0))+SUMIFS('Saisie Depenses'!$H$5:$H$3004,'Saisie Depenses'!$G$5:$G$3004,Listes!$B$39,'Saisie Depenses'!$J$5:$J$3004, $G61,'Saisie Depenses'!$E$5:$E$3004, "&gt;="&amp;EOMONTH(N$7,-1)+1, 'Saisie Depenses'!$E$5:$E$3004, "&lt;="&amp;EOMONTH(N$7,0))</f>
        <v>0</v>
      </c>
      <c r="O61" s="151">
        <f>SUMIFS('Saisie Depenses'!$H$5:$H$3004,'Saisie Depenses'!$G$5:$G$3004,Listes!$B$39,'Saisie Depenses'!$J$5:$J$3004,$F61, 'Saisie Depenses'!$E$5:$E$3004, "&gt;="&amp;EOMONTH(O$7,-1)+1, 'Saisie Depenses'!$E$5:$E$3004, "&lt;="&amp;EOMONTH(O$7,0))+SUMIFS('Saisie Depenses'!$H$5:$H$3004,'Saisie Depenses'!$G$5:$G$3004,Listes!$B$39,'Saisie Depenses'!$J$5:$J$3004, $G61,'Saisie Depenses'!$E$5:$E$3004, "&gt;="&amp;EOMONTH(O$7,-1)+1, 'Saisie Depenses'!$E$5:$E$3004, "&lt;="&amp;EOMONTH(O$7,0))</f>
        <v>0</v>
      </c>
      <c r="P61" s="151">
        <f>SUMIFS('Saisie Depenses'!$H$5:$H$3004,'Saisie Depenses'!$G$5:$G$3004,Listes!$B$39,'Saisie Depenses'!$J$5:$J$3004,$F61, 'Saisie Depenses'!$E$5:$E$3004, "&gt;="&amp;EOMONTH(P$7,-1)+1, 'Saisie Depenses'!$E$5:$E$3004, "&lt;="&amp;EOMONTH(P$7,0))+SUMIFS('Saisie Depenses'!$H$5:$H$3004,'Saisie Depenses'!$G$5:$G$3004,Listes!$B$39,'Saisie Depenses'!$J$5:$J$3004, $G61,'Saisie Depenses'!$E$5:$E$3004, "&gt;="&amp;EOMONTH(P$7,-1)+1, 'Saisie Depenses'!$E$5:$E$3004, "&lt;="&amp;EOMONTH(P$7,0))</f>
        <v>0</v>
      </c>
      <c r="Q61" s="151">
        <f>SUMIFS('Saisie Depenses'!$H$5:$H$3004,'Saisie Depenses'!$G$5:$G$3004,Listes!$B$39,'Saisie Depenses'!$J$5:$J$3004,$F61, 'Saisie Depenses'!$E$5:$E$3004, "&gt;="&amp;EOMONTH(Q$7,-1)+1, 'Saisie Depenses'!$E$5:$E$3004, "&lt;="&amp;EOMONTH(Q$7,0))+SUMIFS('Saisie Depenses'!$H$5:$H$3004,'Saisie Depenses'!$G$5:$G$3004,Listes!$B$39,'Saisie Depenses'!$J$5:$J$3004, $G61,'Saisie Depenses'!$E$5:$E$3004, "&gt;="&amp;EOMONTH(Q$7,-1)+1, 'Saisie Depenses'!$E$5:$E$3004, "&lt;="&amp;EOMONTH(Q$7,0))</f>
        <v>0</v>
      </c>
      <c r="R61" s="151">
        <f>SUMIFS('Saisie Depenses'!$H$5:$H$3004,'Saisie Depenses'!$G$5:$G$3004,Listes!$B$39,'Saisie Depenses'!$J$5:$J$3004,$F61, 'Saisie Depenses'!$E$5:$E$3004, "&gt;="&amp;EOMONTH(R$7,-1)+1, 'Saisie Depenses'!$E$5:$E$3004, "&lt;="&amp;EOMONTH(R$7,0))+SUMIFS('Saisie Depenses'!$H$5:$H$3004,'Saisie Depenses'!$G$5:$G$3004,Listes!$B$39,'Saisie Depenses'!$J$5:$J$3004, $G61,'Saisie Depenses'!$E$5:$E$3004, "&gt;="&amp;EOMONTH(R$7,-1)+1, 'Saisie Depenses'!$E$5:$E$3004, "&lt;="&amp;EOMONTH(R$7,0))</f>
        <v>0</v>
      </c>
      <c r="S61" s="151">
        <f>SUMIFS('Saisie Depenses'!$H$5:$H$3004,'Saisie Depenses'!$G$5:$G$3004,Listes!$B$39,'Saisie Depenses'!$J$5:$J$3004,$F61, 'Saisie Depenses'!$E$5:$E$3004, "&gt;="&amp;EOMONTH(S$7,-1)+1, 'Saisie Depenses'!$E$5:$E$3004, "&lt;="&amp;EOMONTH(S$7,0))+SUMIFS('Saisie Depenses'!$H$5:$H$3004,'Saisie Depenses'!$G$5:$G$3004,Listes!$B$39,'Saisie Depenses'!$J$5:$J$3004, $G61,'Saisie Depenses'!$E$5:$E$3004, "&gt;="&amp;EOMONTH(S$7,-1)+1, 'Saisie Depenses'!$E$5:$E$3004, "&lt;="&amp;EOMONTH(S$7,0))</f>
        <v>0</v>
      </c>
      <c r="T61" s="151">
        <f>SUMIFS('Saisie Depenses'!$H$5:$H$3004,'Saisie Depenses'!$G$5:$G$3004,Listes!$B$39,'Saisie Depenses'!$J$5:$J$3004,$F61, 'Saisie Depenses'!$E$5:$E$3004, "&gt;="&amp;EOMONTH(T$7,-1)+1, 'Saisie Depenses'!$E$5:$E$3004, "&lt;="&amp;EOMONTH(T$7,0))+SUMIFS('Saisie Depenses'!$H$5:$H$3004,'Saisie Depenses'!$G$5:$G$3004,Listes!$B$39,'Saisie Depenses'!$J$5:$J$3004, $G61,'Saisie Depenses'!$E$5:$E$3004, "&gt;="&amp;EOMONTH(T$7,-1)+1, 'Saisie Depenses'!$E$5:$E$3004, "&lt;="&amp;EOMONTH(T$7,0))</f>
        <v>0</v>
      </c>
      <c r="U61" s="164">
        <f t="shared" ref="U61:U66" si="154">SUM(I61:T61)</f>
        <v>0</v>
      </c>
      <c r="W61" s="151">
        <f>SUMIFS('Saisie Depenses'!$H$5:$H$3004,'Saisie Depenses'!$G$5:$G$3004,Listes!$B$39,'Saisie Depenses'!$J$5:$J$3004,$F61, 'Saisie Depenses'!$E$5:$E$3004, "&gt;="&amp;EOMONTH(W$7,-1)+1, 'Saisie Depenses'!$E$5:$E$3004, "&lt;="&amp;EOMONTH(W$7,0))+SUMIFS('Saisie Depenses'!$H$5:$H$3004,'Saisie Depenses'!$G$5:$G$3004,Listes!$B$39,'Saisie Depenses'!$J$5:$J$3004, $G61,'Saisie Depenses'!$E$5:$E$3004, "&gt;="&amp;EOMONTH(W$7,-1)+1, 'Saisie Depenses'!$E$5:$E$3004, "&lt;="&amp;EOMONTH(W$7,0))</f>
        <v>0</v>
      </c>
      <c r="X61" s="151">
        <f>SUMIFS('Saisie Depenses'!$H$5:$H$3004,'Saisie Depenses'!$G$5:$G$3004,Listes!$B$39,'Saisie Depenses'!$J$5:$J$3004,$F61, 'Saisie Depenses'!$E$5:$E$3004, "&gt;="&amp;EOMONTH(X$7,-1)+1, 'Saisie Depenses'!$E$5:$E$3004, "&lt;="&amp;EOMONTH(X$7,0))+SUMIFS('Saisie Depenses'!$H$5:$H$3004,'Saisie Depenses'!$G$5:$G$3004,Listes!$B$39,'Saisie Depenses'!$J$5:$J$3004, $G61,'Saisie Depenses'!$E$5:$E$3004, "&gt;="&amp;EOMONTH(X$7,-1)+1, 'Saisie Depenses'!$E$5:$E$3004, "&lt;="&amp;EOMONTH(X$7,0))</f>
        <v>0</v>
      </c>
      <c r="Y61" s="151">
        <f>SUMIFS('Saisie Depenses'!$H$5:$H$3004,'Saisie Depenses'!$G$5:$G$3004,Listes!$B$39,'Saisie Depenses'!$J$5:$J$3004,$F61, 'Saisie Depenses'!$E$5:$E$3004, "&gt;="&amp;EOMONTH(Y$7,-1)+1, 'Saisie Depenses'!$E$5:$E$3004, "&lt;="&amp;EOMONTH(Y$7,0))+SUMIFS('Saisie Depenses'!$H$5:$H$3004,'Saisie Depenses'!$G$5:$G$3004,Listes!$B$39,'Saisie Depenses'!$J$5:$J$3004, $G61,'Saisie Depenses'!$E$5:$E$3004, "&gt;="&amp;EOMONTH(Y$7,-1)+1, 'Saisie Depenses'!$E$5:$E$3004, "&lt;="&amp;EOMONTH(Y$7,0))</f>
        <v>0</v>
      </c>
      <c r="Z61" s="151">
        <f>SUMIFS('Saisie Depenses'!$H$5:$H$3004,'Saisie Depenses'!$G$5:$G$3004,Listes!$B$39,'Saisie Depenses'!$J$5:$J$3004,$F61, 'Saisie Depenses'!$E$5:$E$3004, "&gt;="&amp;EOMONTH(Z$7,-1)+1, 'Saisie Depenses'!$E$5:$E$3004, "&lt;="&amp;EOMONTH(Z$7,0))+SUMIFS('Saisie Depenses'!$H$5:$H$3004,'Saisie Depenses'!$G$5:$G$3004,Listes!$B$39,'Saisie Depenses'!$J$5:$J$3004, $G61,'Saisie Depenses'!$E$5:$E$3004, "&gt;="&amp;EOMONTH(Z$7,-1)+1, 'Saisie Depenses'!$E$5:$E$3004, "&lt;="&amp;EOMONTH(Z$7,0))</f>
        <v>0</v>
      </c>
      <c r="AA61" s="151">
        <f>SUMIFS('Saisie Depenses'!$H$5:$H$3004,'Saisie Depenses'!$G$5:$G$3004,Listes!$B$39,'Saisie Depenses'!$J$5:$J$3004,$F61, 'Saisie Depenses'!$E$5:$E$3004, "&gt;="&amp;EOMONTH(AA$7,-1)+1, 'Saisie Depenses'!$E$5:$E$3004, "&lt;="&amp;EOMONTH(AA$7,0))+SUMIFS('Saisie Depenses'!$H$5:$H$3004,'Saisie Depenses'!$G$5:$G$3004,Listes!$B$39,'Saisie Depenses'!$J$5:$J$3004, $G61,'Saisie Depenses'!$E$5:$E$3004, "&gt;="&amp;EOMONTH(AA$7,-1)+1, 'Saisie Depenses'!$E$5:$E$3004, "&lt;="&amp;EOMONTH(AA$7,0))</f>
        <v>0</v>
      </c>
      <c r="AB61" s="151">
        <f>SUMIFS('Saisie Depenses'!$H$5:$H$3004,'Saisie Depenses'!$G$5:$G$3004,Listes!$B$39,'Saisie Depenses'!$J$5:$J$3004,$F61, 'Saisie Depenses'!$E$5:$E$3004, "&gt;="&amp;EOMONTH(AB$7,-1)+1, 'Saisie Depenses'!$E$5:$E$3004, "&lt;="&amp;EOMONTH(AB$7,0))+SUMIFS('Saisie Depenses'!$H$5:$H$3004,'Saisie Depenses'!$G$5:$G$3004,Listes!$B$39,'Saisie Depenses'!$J$5:$J$3004, $G61,'Saisie Depenses'!$E$5:$E$3004, "&gt;="&amp;EOMONTH(AB$7,-1)+1, 'Saisie Depenses'!$E$5:$E$3004, "&lt;="&amp;EOMONTH(AB$7,0))</f>
        <v>0</v>
      </c>
      <c r="AC61" s="151">
        <f>SUMIFS('Saisie Depenses'!$H$5:$H$3004,'Saisie Depenses'!$G$5:$G$3004,Listes!$B$39,'Saisie Depenses'!$J$5:$J$3004,$F61, 'Saisie Depenses'!$E$5:$E$3004, "&gt;="&amp;EOMONTH(AC$7,-1)+1, 'Saisie Depenses'!$E$5:$E$3004, "&lt;="&amp;EOMONTH(AC$7,0))+SUMIFS('Saisie Depenses'!$H$5:$H$3004,'Saisie Depenses'!$G$5:$G$3004,Listes!$B$39,'Saisie Depenses'!$J$5:$J$3004, $G61,'Saisie Depenses'!$E$5:$E$3004, "&gt;="&amp;EOMONTH(AC$7,-1)+1, 'Saisie Depenses'!$E$5:$E$3004, "&lt;="&amp;EOMONTH(AC$7,0))</f>
        <v>0</v>
      </c>
      <c r="AD61" s="151">
        <f>SUMIFS('Saisie Depenses'!$H$5:$H$3004,'Saisie Depenses'!$G$5:$G$3004,Listes!$B$39,'Saisie Depenses'!$J$5:$J$3004,$F61, 'Saisie Depenses'!$E$5:$E$3004, "&gt;="&amp;EOMONTH(AD$7,-1)+1, 'Saisie Depenses'!$E$5:$E$3004, "&lt;="&amp;EOMONTH(AD$7,0))+SUMIFS('Saisie Depenses'!$H$5:$H$3004,'Saisie Depenses'!$G$5:$G$3004,Listes!$B$39,'Saisie Depenses'!$J$5:$J$3004, $G61,'Saisie Depenses'!$E$5:$E$3004, "&gt;="&amp;EOMONTH(AD$7,-1)+1, 'Saisie Depenses'!$E$5:$E$3004, "&lt;="&amp;EOMONTH(AD$7,0))</f>
        <v>0</v>
      </c>
      <c r="AE61" s="151">
        <f>SUMIFS('Saisie Depenses'!$H$5:$H$3004,'Saisie Depenses'!$G$5:$G$3004,Listes!$B$39,'Saisie Depenses'!$J$5:$J$3004,$F61, 'Saisie Depenses'!$E$5:$E$3004, "&gt;="&amp;EOMONTH(AE$7,-1)+1, 'Saisie Depenses'!$E$5:$E$3004, "&lt;="&amp;EOMONTH(AE$7,0))+SUMIFS('Saisie Depenses'!$H$5:$H$3004,'Saisie Depenses'!$G$5:$G$3004,Listes!$B$39,'Saisie Depenses'!$J$5:$J$3004, $G61,'Saisie Depenses'!$E$5:$E$3004, "&gt;="&amp;EOMONTH(AE$7,-1)+1, 'Saisie Depenses'!$E$5:$E$3004, "&lt;="&amp;EOMONTH(AE$7,0))</f>
        <v>0</v>
      </c>
      <c r="AF61" s="151">
        <f>SUMIFS('Saisie Depenses'!$H$5:$H$3004,'Saisie Depenses'!$G$5:$G$3004,Listes!$B$39,'Saisie Depenses'!$J$5:$J$3004,$F61, 'Saisie Depenses'!$E$5:$E$3004, "&gt;="&amp;EOMONTH(AF$7,-1)+1, 'Saisie Depenses'!$E$5:$E$3004, "&lt;="&amp;EOMONTH(AF$7,0))+SUMIFS('Saisie Depenses'!$H$5:$H$3004,'Saisie Depenses'!$G$5:$G$3004,Listes!$B$39,'Saisie Depenses'!$J$5:$J$3004, $G61,'Saisie Depenses'!$E$5:$E$3004, "&gt;="&amp;EOMONTH(AF$7,-1)+1, 'Saisie Depenses'!$E$5:$E$3004, "&lt;="&amp;EOMONTH(AF$7,0))</f>
        <v>0</v>
      </c>
      <c r="AG61" s="151">
        <f>SUMIFS('Saisie Depenses'!$H$5:$H$3004,'Saisie Depenses'!$G$5:$G$3004,Listes!$B$39,'Saisie Depenses'!$J$5:$J$3004,$F61, 'Saisie Depenses'!$E$5:$E$3004, "&gt;="&amp;EOMONTH(AG$7,-1)+1, 'Saisie Depenses'!$E$5:$E$3004, "&lt;="&amp;EOMONTH(AG$7,0))+SUMIFS('Saisie Depenses'!$H$5:$H$3004,'Saisie Depenses'!$G$5:$G$3004,Listes!$B$39,'Saisie Depenses'!$J$5:$J$3004, $G61,'Saisie Depenses'!$E$5:$E$3004, "&gt;="&amp;EOMONTH(AG$7,-1)+1, 'Saisie Depenses'!$E$5:$E$3004, "&lt;="&amp;EOMONTH(AG$7,0))</f>
        <v>0</v>
      </c>
      <c r="AH61" s="151">
        <f>SUMIFS('Saisie Depenses'!$H$5:$H$3004,'Saisie Depenses'!$G$5:$G$3004,Listes!$B$39,'Saisie Depenses'!$J$5:$J$3004,$F61, 'Saisie Depenses'!$E$5:$E$3004, "&gt;="&amp;EOMONTH(AH$7,-1)+1, 'Saisie Depenses'!$E$5:$E$3004, "&lt;="&amp;EOMONTH(AH$7,0))+SUMIFS('Saisie Depenses'!$H$5:$H$3004,'Saisie Depenses'!$G$5:$G$3004,Listes!$B$39,'Saisie Depenses'!$J$5:$J$3004, $G61,'Saisie Depenses'!$E$5:$E$3004, "&gt;="&amp;EOMONTH(AH$7,-1)+1, 'Saisie Depenses'!$E$5:$E$3004, "&lt;="&amp;EOMONTH(AH$7,0))</f>
        <v>0</v>
      </c>
      <c r="AI61" s="164">
        <f t="shared" ref="AI61" si="155">SUM(W61:AH61)</f>
        <v>0</v>
      </c>
      <c r="AJ61" s="142"/>
      <c r="AK61" s="151">
        <f>SUMIFS('Saisie Depenses'!$H$5:$H$3004,'Saisie Depenses'!$G$5:$G$3004,Listes!$B$39,'Saisie Depenses'!$J$5:$J$3004,$F61, 'Saisie Depenses'!$E$5:$E$3004, "&gt;="&amp;EOMONTH(AK$7,-1)+1, 'Saisie Depenses'!$E$5:$E$3004, "&lt;="&amp;EOMONTH(AK$7,0))+SUMIFS('Saisie Depenses'!$H$5:$H$3004,'Saisie Depenses'!$G$5:$G$3004,Listes!$B$39,'Saisie Depenses'!$J$5:$J$3004, $G61,'Saisie Depenses'!$E$5:$E$3004, "&gt;="&amp;EOMONTH(AK$7,-1)+1, 'Saisie Depenses'!$E$5:$E$3004, "&lt;="&amp;EOMONTH(AK$7,0))</f>
        <v>0</v>
      </c>
      <c r="AL61" s="151">
        <f>SUMIFS('Saisie Depenses'!$H$5:$H$3004,'Saisie Depenses'!$G$5:$G$3004,Listes!$B$39,'Saisie Depenses'!$J$5:$J$3004,$F61, 'Saisie Depenses'!$E$5:$E$3004, "&gt;="&amp;EOMONTH(AL$7,-1)+1, 'Saisie Depenses'!$E$5:$E$3004, "&lt;="&amp;EOMONTH(AL$7,0))+SUMIFS('Saisie Depenses'!$H$5:$H$3004,'Saisie Depenses'!$G$5:$G$3004,Listes!$B$39,'Saisie Depenses'!$J$5:$J$3004, $G61,'Saisie Depenses'!$E$5:$E$3004, "&gt;="&amp;EOMONTH(AL$7,-1)+1, 'Saisie Depenses'!$E$5:$E$3004, "&lt;="&amp;EOMONTH(AL$7,0))</f>
        <v>0</v>
      </c>
      <c r="AM61" s="151">
        <f>SUMIFS('Saisie Depenses'!$H$5:$H$3004,'Saisie Depenses'!$G$5:$G$3004,Listes!$B$39,'Saisie Depenses'!$J$5:$J$3004,$F61, 'Saisie Depenses'!$E$5:$E$3004, "&gt;="&amp;EOMONTH(AM$7,-1)+1, 'Saisie Depenses'!$E$5:$E$3004, "&lt;="&amp;EOMONTH(AM$7,0))+SUMIFS('Saisie Depenses'!$H$5:$H$3004,'Saisie Depenses'!$G$5:$G$3004,Listes!$B$39,'Saisie Depenses'!$J$5:$J$3004, $G61,'Saisie Depenses'!$E$5:$E$3004, "&gt;="&amp;EOMONTH(AM$7,-1)+1, 'Saisie Depenses'!$E$5:$E$3004, "&lt;="&amp;EOMONTH(AM$7,0))</f>
        <v>0</v>
      </c>
      <c r="AN61" s="151">
        <f>SUMIFS('Saisie Depenses'!$H$5:$H$3004,'Saisie Depenses'!$G$5:$G$3004,Listes!$B$39,'Saisie Depenses'!$J$5:$J$3004,$F61, 'Saisie Depenses'!$E$5:$E$3004, "&gt;="&amp;EOMONTH(AN$7,-1)+1, 'Saisie Depenses'!$E$5:$E$3004, "&lt;="&amp;EOMONTH(AN$7,0))+SUMIFS('Saisie Depenses'!$H$5:$H$3004,'Saisie Depenses'!$G$5:$G$3004,Listes!$B$39,'Saisie Depenses'!$J$5:$J$3004, $G61,'Saisie Depenses'!$E$5:$E$3004, "&gt;="&amp;EOMONTH(AN$7,-1)+1, 'Saisie Depenses'!$E$5:$E$3004, "&lt;="&amp;EOMONTH(AN$7,0))</f>
        <v>0</v>
      </c>
      <c r="AO61" s="151">
        <f>SUMIFS('Saisie Depenses'!$H$5:$H$3004,'Saisie Depenses'!$G$5:$G$3004,Listes!$B$39,'Saisie Depenses'!$J$5:$J$3004,$F61, 'Saisie Depenses'!$E$5:$E$3004, "&gt;="&amp;EOMONTH(AO$7,-1)+1, 'Saisie Depenses'!$E$5:$E$3004, "&lt;="&amp;EOMONTH(AO$7,0))+SUMIFS('Saisie Depenses'!$H$5:$H$3004,'Saisie Depenses'!$G$5:$G$3004,Listes!$B$39,'Saisie Depenses'!$J$5:$J$3004, $G61,'Saisie Depenses'!$E$5:$E$3004, "&gt;="&amp;EOMONTH(AO$7,-1)+1, 'Saisie Depenses'!$E$5:$E$3004, "&lt;="&amp;EOMONTH(AO$7,0))</f>
        <v>0</v>
      </c>
      <c r="AP61" s="151">
        <f>SUMIFS('Saisie Depenses'!$H$5:$H$3004,'Saisie Depenses'!$G$5:$G$3004,Listes!$B$39,'Saisie Depenses'!$J$5:$J$3004,$F61, 'Saisie Depenses'!$E$5:$E$3004, "&gt;="&amp;EOMONTH(AP$7,-1)+1, 'Saisie Depenses'!$E$5:$E$3004, "&lt;="&amp;EOMONTH(AP$7,0))+SUMIFS('Saisie Depenses'!$H$5:$H$3004,'Saisie Depenses'!$G$5:$G$3004,Listes!$B$39,'Saisie Depenses'!$J$5:$J$3004, $G61,'Saisie Depenses'!$E$5:$E$3004, "&gt;="&amp;EOMONTH(AP$7,-1)+1, 'Saisie Depenses'!$E$5:$E$3004, "&lt;="&amp;EOMONTH(AP$7,0))</f>
        <v>0</v>
      </c>
      <c r="AQ61" s="151">
        <f>SUMIFS('Saisie Depenses'!$H$5:$H$3004,'Saisie Depenses'!$G$5:$G$3004,Listes!$B$39,'Saisie Depenses'!$J$5:$J$3004,$F61, 'Saisie Depenses'!$E$5:$E$3004, "&gt;="&amp;EOMONTH(AQ$7,-1)+1, 'Saisie Depenses'!$E$5:$E$3004, "&lt;="&amp;EOMONTH(AQ$7,0))+SUMIFS('Saisie Depenses'!$H$5:$H$3004,'Saisie Depenses'!$G$5:$G$3004,Listes!$B$39,'Saisie Depenses'!$J$5:$J$3004, $G61,'Saisie Depenses'!$E$5:$E$3004, "&gt;="&amp;EOMONTH(AQ$7,-1)+1, 'Saisie Depenses'!$E$5:$E$3004, "&lt;="&amp;EOMONTH(AQ$7,0))</f>
        <v>0</v>
      </c>
      <c r="AR61" s="151">
        <f>SUMIFS('Saisie Depenses'!$H$5:$H$3004,'Saisie Depenses'!$G$5:$G$3004,Listes!$B$39,'Saisie Depenses'!$J$5:$J$3004,$F61, 'Saisie Depenses'!$E$5:$E$3004, "&gt;="&amp;EOMONTH(AR$7,-1)+1, 'Saisie Depenses'!$E$5:$E$3004, "&lt;="&amp;EOMONTH(AR$7,0))+SUMIFS('Saisie Depenses'!$H$5:$H$3004,'Saisie Depenses'!$G$5:$G$3004,Listes!$B$39,'Saisie Depenses'!$J$5:$J$3004, $G61,'Saisie Depenses'!$E$5:$E$3004, "&gt;="&amp;EOMONTH(AR$7,-1)+1, 'Saisie Depenses'!$E$5:$E$3004, "&lt;="&amp;EOMONTH(AR$7,0))</f>
        <v>0</v>
      </c>
      <c r="AS61" s="151">
        <f>SUMIFS('Saisie Depenses'!$H$5:$H$3004,'Saisie Depenses'!$G$5:$G$3004,Listes!$B$39,'Saisie Depenses'!$J$5:$J$3004,$F61, 'Saisie Depenses'!$E$5:$E$3004, "&gt;="&amp;EOMONTH(AS$7,-1)+1, 'Saisie Depenses'!$E$5:$E$3004, "&lt;="&amp;EOMONTH(AS$7,0))+SUMIFS('Saisie Depenses'!$H$5:$H$3004,'Saisie Depenses'!$G$5:$G$3004,Listes!$B$39,'Saisie Depenses'!$J$5:$J$3004, $G61,'Saisie Depenses'!$E$5:$E$3004, "&gt;="&amp;EOMONTH(AS$7,-1)+1, 'Saisie Depenses'!$E$5:$E$3004, "&lt;="&amp;EOMONTH(AS$7,0))</f>
        <v>0</v>
      </c>
      <c r="AT61" s="151">
        <f>SUMIFS('Saisie Depenses'!$H$5:$H$3004,'Saisie Depenses'!$G$5:$G$3004,Listes!$B$39,'Saisie Depenses'!$J$5:$J$3004,$F61, 'Saisie Depenses'!$E$5:$E$3004, "&gt;="&amp;EOMONTH(AT$7,-1)+1, 'Saisie Depenses'!$E$5:$E$3004, "&lt;="&amp;EOMONTH(AT$7,0))+SUMIFS('Saisie Depenses'!$H$5:$H$3004,'Saisie Depenses'!$G$5:$G$3004,Listes!$B$39,'Saisie Depenses'!$J$5:$J$3004, $G61,'Saisie Depenses'!$E$5:$E$3004, "&gt;="&amp;EOMONTH(AT$7,-1)+1, 'Saisie Depenses'!$E$5:$E$3004, "&lt;="&amp;EOMONTH(AT$7,0))</f>
        <v>0</v>
      </c>
      <c r="AU61" s="151">
        <f>SUMIFS('Saisie Depenses'!$H$5:$H$3004,'Saisie Depenses'!$G$5:$G$3004,Listes!$B$39,'Saisie Depenses'!$J$5:$J$3004,$F61, 'Saisie Depenses'!$E$5:$E$3004, "&gt;="&amp;EOMONTH(AU$7,-1)+1, 'Saisie Depenses'!$E$5:$E$3004, "&lt;="&amp;EOMONTH(AU$7,0))+SUMIFS('Saisie Depenses'!$H$5:$H$3004,'Saisie Depenses'!$G$5:$G$3004,Listes!$B$39,'Saisie Depenses'!$J$5:$J$3004, $G61,'Saisie Depenses'!$E$5:$E$3004, "&gt;="&amp;EOMONTH(AU$7,-1)+1, 'Saisie Depenses'!$E$5:$E$3004, "&lt;="&amp;EOMONTH(AU$7,0))</f>
        <v>0</v>
      </c>
      <c r="AV61" s="151">
        <f>SUMIFS('Saisie Depenses'!$H$5:$H$3004,'Saisie Depenses'!$G$5:$G$3004,Listes!$B$39,'Saisie Depenses'!$J$5:$J$3004,$F61, 'Saisie Depenses'!$E$5:$E$3004, "&gt;="&amp;EOMONTH(AV$7,-1)+1, 'Saisie Depenses'!$E$5:$E$3004, "&lt;="&amp;EOMONTH(AV$7,0))+SUMIFS('Saisie Depenses'!$H$5:$H$3004,'Saisie Depenses'!$G$5:$G$3004,Listes!$B$39,'Saisie Depenses'!$J$5:$J$3004, $G61,'Saisie Depenses'!$E$5:$E$3004, "&gt;="&amp;EOMONTH(AV$7,-1)+1, 'Saisie Depenses'!$E$5:$E$3004, "&lt;="&amp;EOMONTH(AV$7,0))</f>
        <v>0</v>
      </c>
      <c r="AW61" s="164">
        <f t="shared" ref="AW61" si="156">SUM(AK61:AV61)</f>
        <v>0</v>
      </c>
    </row>
    <row r="62" spans="3:49" ht="15.75" customHeight="1" x14ac:dyDescent="0.25">
      <c r="C62" s="150" t="str">
        <f t="shared" ref="C62:C83" si="157">F62</f>
        <v>Charges Salariales - staff suites-apparts</v>
      </c>
      <c r="D62" s="143"/>
      <c r="E62" s="143"/>
      <c r="F62" s="150" t="str">
        <f t="shared" ref="F62:G62" si="158">F36</f>
        <v>Charges Salariales - staff suites-apparts</v>
      </c>
      <c r="G62" s="133" t="str">
        <f t="shared" si="158"/>
        <v>Salaires</v>
      </c>
      <c r="I62" s="151">
        <f>SUMIFS('Saisie Depenses'!$H$5:$H$3004,'Saisie Depenses'!$G$5:$G$3004,Listes!$B$39,'Saisie Depenses'!$J$5:$J$3004,$F62, 'Saisie Depenses'!$E$5:$E$3004, "&gt;="&amp;EOMONTH(I$7,-1)+1, 'Saisie Depenses'!$E$5:$E$3004, "&lt;="&amp;EOMONTH(I$7,0))+SUMIFS('Saisie Depenses'!$H$5:$H$3004,'Saisie Depenses'!$G$5:$G$3004,Listes!$B$39,'Saisie Depenses'!$J$5:$J$3004, $G62,'Saisie Depenses'!$E$5:$E$3004, "&gt;="&amp;EOMONTH(I$7,-1)+1, 'Saisie Depenses'!$E$5:$E$3004, "&lt;="&amp;EOMONTH(I$7,0))</f>
        <v>0</v>
      </c>
      <c r="J62" s="151">
        <f>SUMIFS('Saisie Depenses'!$H$5:$H$3004,'Saisie Depenses'!$G$5:$G$3004,Listes!$B$39,'Saisie Depenses'!$J$5:$J$3004,$F62, 'Saisie Depenses'!$E$5:$E$3004, "&gt;="&amp;EOMONTH(J$7,-1)+1, 'Saisie Depenses'!$E$5:$E$3004, "&lt;="&amp;EOMONTH(J$7,0))+SUMIFS('Saisie Depenses'!$H$5:$H$3004,'Saisie Depenses'!$G$5:$G$3004,Listes!$B$39,'Saisie Depenses'!$J$5:$J$3004, $G62,'Saisie Depenses'!$E$5:$E$3004, "&gt;="&amp;EOMONTH(J$7,-1)+1, 'Saisie Depenses'!$E$5:$E$3004, "&lt;="&amp;EOMONTH(J$7,0))</f>
        <v>0</v>
      </c>
      <c r="K62" s="151">
        <f>SUMIFS('Saisie Depenses'!$H$5:$H$3004,'Saisie Depenses'!$G$5:$G$3004,Listes!$B$39,'Saisie Depenses'!$J$5:$J$3004,$F62, 'Saisie Depenses'!$E$5:$E$3004, "&gt;="&amp;EOMONTH(K$7,-1)+1, 'Saisie Depenses'!$E$5:$E$3004, "&lt;="&amp;EOMONTH(K$7,0))+SUMIFS('Saisie Depenses'!$H$5:$H$3004,'Saisie Depenses'!$G$5:$G$3004,Listes!$B$39,'Saisie Depenses'!$J$5:$J$3004, $G62,'Saisie Depenses'!$E$5:$E$3004, "&gt;="&amp;EOMONTH(K$7,-1)+1, 'Saisie Depenses'!$E$5:$E$3004, "&lt;="&amp;EOMONTH(K$7,0))</f>
        <v>0</v>
      </c>
      <c r="L62" s="151">
        <f>SUMIFS('Saisie Depenses'!$H$5:$H$3004,'Saisie Depenses'!$G$5:$G$3004,Listes!$B$39,'Saisie Depenses'!$J$5:$J$3004,$F62, 'Saisie Depenses'!$E$5:$E$3004, "&gt;="&amp;EOMONTH(L$7,-1)+1, 'Saisie Depenses'!$E$5:$E$3004, "&lt;="&amp;EOMONTH(L$7,0))+SUMIFS('Saisie Depenses'!$H$5:$H$3004,'Saisie Depenses'!$G$5:$G$3004,Listes!$B$39,'Saisie Depenses'!$J$5:$J$3004, $G62,'Saisie Depenses'!$E$5:$E$3004, "&gt;="&amp;EOMONTH(L$7,-1)+1, 'Saisie Depenses'!$E$5:$E$3004, "&lt;="&amp;EOMONTH(L$7,0))</f>
        <v>0</v>
      </c>
      <c r="M62" s="151">
        <f>SUMIFS('Saisie Depenses'!$H$5:$H$3004,'Saisie Depenses'!$G$5:$G$3004,Listes!$B$39,'Saisie Depenses'!$J$5:$J$3004,$F62, 'Saisie Depenses'!$E$5:$E$3004, "&gt;="&amp;EOMONTH(M$7,-1)+1, 'Saisie Depenses'!$E$5:$E$3004, "&lt;="&amp;EOMONTH(M$7,0))+SUMIFS('Saisie Depenses'!$H$5:$H$3004,'Saisie Depenses'!$G$5:$G$3004,Listes!$B$39,'Saisie Depenses'!$J$5:$J$3004, $G62,'Saisie Depenses'!$E$5:$E$3004, "&gt;="&amp;EOMONTH(M$7,-1)+1, 'Saisie Depenses'!$E$5:$E$3004, "&lt;="&amp;EOMONTH(M$7,0))</f>
        <v>0</v>
      </c>
      <c r="N62" s="151">
        <f>SUMIFS('Saisie Depenses'!$H$5:$H$3004,'Saisie Depenses'!$G$5:$G$3004,Listes!$B$39,'Saisie Depenses'!$J$5:$J$3004,$F62, 'Saisie Depenses'!$E$5:$E$3004, "&gt;="&amp;EOMONTH(N$7,-1)+1, 'Saisie Depenses'!$E$5:$E$3004, "&lt;="&amp;EOMONTH(N$7,0))+SUMIFS('Saisie Depenses'!$H$5:$H$3004,'Saisie Depenses'!$G$5:$G$3004,Listes!$B$39,'Saisie Depenses'!$J$5:$J$3004, $G62,'Saisie Depenses'!$E$5:$E$3004, "&gt;="&amp;EOMONTH(N$7,-1)+1, 'Saisie Depenses'!$E$5:$E$3004, "&lt;="&amp;EOMONTH(N$7,0))</f>
        <v>0</v>
      </c>
      <c r="O62" s="151">
        <f>SUMIFS('Saisie Depenses'!$H$5:$H$3004,'Saisie Depenses'!$G$5:$G$3004,Listes!$B$39,'Saisie Depenses'!$J$5:$J$3004,$F62, 'Saisie Depenses'!$E$5:$E$3004, "&gt;="&amp;EOMONTH(O$7,-1)+1, 'Saisie Depenses'!$E$5:$E$3004, "&lt;="&amp;EOMONTH(O$7,0))+SUMIFS('Saisie Depenses'!$H$5:$H$3004,'Saisie Depenses'!$G$5:$G$3004,Listes!$B$39,'Saisie Depenses'!$J$5:$J$3004, $G62,'Saisie Depenses'!$E$5:$E$3004, "&gt;="&amp;EOMONTH(O$7,-1)+1, 'Saisie Depenses'!$E$5:$E$3004, "&lt;="&amp;EOMONTH(O$7,0))</f>
        <v>0</v>
      </c>
      <c r="P62" s="151">
        <f>SUMIFS('Saisie Depenses'!$H$5:$H$3004,'Saisie Depenses'!$G$5:$G$3004,Listes!$B$39,'Saisie Depenses'!$J$5:$J$3004,$F62, 'Saisie Depenses'!$E$5:$E$3004, "&gt;="&amp;EOMONTH(P$7,-1)+1, 'Saisie Depenses'!$E$5:$E$3004, "&lt;="&amp;EOMONTH(P$7,0))+SUMIFS('Saisie Depenses'!$H$5:$H$3004,'Saisie Depenses'!$G$5:$G$3004,Listes!$B$39,'Saisie Depenses'!$J$5:$J$3004, $G62,'Saisie Depenses'!$E$5:$E$3004, "&gt;="&amp;EOMONTH(P$7,-1)+1, 'Saisie Depenses'!$E$5:$E$3004, "&lt;="&amp;EOMONTH(P$7,0))</f>
        <v>1468212</v>
      </c>
      <c r="Q62" s="151">
        <f>SUMIFS('Saisie Depenses'!$H$5:$H$3004,'Saisie Depenses'!$G$5:$G$3004,Listes!$B$39,'Saisie Depenses'!$J$5:$J$3004,$F62, 'Saisie Depenses'!$E$5:$E$3004, "&gt;="&amp;EOMONTH(Q$7,-1)+1, 'Saisie Depenses'!$E$5:$E$3004, "&lt;="&amp;EOMONTH(Q$7,0))+SUMIFS('Saisie Depenses'!$H$5:$H$3004,'Saisie Depenses'!$G$5:$G$3004,Listes!$B$39,'Saisie Depenses'!$J$5:$J$3004, $G62,'Saisie Depenses'!$E$5:$E$3004, "&gt;="&amp;EOMONTH(Q$7,-1)+1, 'Saisie Depenses'!$E$5:$E$3004, "&lt;="&amp;EOMONTH(Q$7,0))</f>
        <v>46000</v>
      </c>
      <c r="R62" s="151">
        <f>SUMIFS('Saisie Depenses'!$H$5:$H$3004,'Saisie Depenses'!$G$5:$G$3004,Listes!$B$39,'Saisie Depenses'!$J$5:$J$3004,$F62, 'Saisie Depenses'!$E$5:$E$3004, "&gt;="&amp;EOMONTH(R$7,-1)+1, 'Saisie Depenses'!$E$5:$E$3004, "&lt;="&amp;EOMONTH(R$7,0))+SUMIFS('Saisie Depenses'!$H$5:$H$3004,'Saisie Depenses'!$G$5:$G$3004,Listes!$B$39,'Saisie Depenses'!$J$5:$J$3004, $G62,'Saisie Depenses'!$E$5:$E$3004, "&gt;="&amp;EOMONTH(R$7,-1)+1, 'Saisie Depenses'!$E$5:$E$3004, "&lt;="&amp;EOMONTH(R$7,0))</f>
        <v>1279856</v>
      </c>
      <c r="S62" s="151">
        <f>SUMIFS('Saisie Depenses'!$H$5:$H$3004,'Saisie Depenses'!$G$5:$G$3004,Listes!$B$39,'Saisie Depenses'!$J$5:$J$3004,$F62, 'Saisie Depenses'!$E$5:$E$3004, "&gt;="&amp;EOMONTH(S$7,-1)+1, 'Saisie Depenses'!$E$5:$E$3004, "&lt;="&amp;EOMONTH(S$7,0))+SUMIFS('Saisie Depenses'!$H$5:$H$3004,'Saisie Depenses'!$G$5:$G$3004,Listes!$B$39,'Saisie Depenses'!$J$5:$J$3004, $G62,'Saisie Depenses'!$E$5:$E$3004, "&gt;="&amp;EOMONTH(S$7,-1)+1, 'Saisie Depenses'!$E$5:$E$3004, "&lt;="&amp;EOMONTH(S$7,0))</f>
        <v>563500</v>
      </c>
      <c r="T62" s="151">
        <f>SUMIFS('Saisie Depenses'!$H$5:$H$3004,'Saisie Depenses'!$G$5:$G$3004,Listes!$B$39,'Saisie Depenses'!$J$5:$J$3004,$F62, 'Saisie Depenses'!$E$5:$E$3004, "&gt;="&amp;EOMONTH(T$7,-1)+1, 'Saisie Depenses'!$E$5:$E$3004, "&lt;="&amp;EOMONTH(T$7,0))+SUMIFS('Saisie Depenses'!$H$5:$H$3004,'Saisie Depenses'!$G$5:$G$3004,Listes!$B$39,'Saisie Depenses'!$J$5:$J$3004, $G62,'Saisie Depenses'!$E$5:$E$3004, "&gt;="&amp;EOMONTH(T$7,-1)+1, 'Saisie Depenses'!$E$5:$E$3004, "&lt;="&amp;EOMONTH(T$7,0))</f>
        <v>45000</v>
      </c>
      <c r="U62" s="164">
        <f t="shared" si="154"/>
        <v>3402568</v>
      </c>
      <c r="W62" s="151">
        <f>SUMIFS('Saisie Depenses'!$H$5:$H$3004,'Saisie Depenses'!$G$5:$G$3004,Listes!$B$39,'Saisie Depenses'!$J$5:$J$3004,$F62, 'Saisie Depenses'!$E$5:$E$3004, "&gt;="&amp;EOMONTH(W$7,-1)+1, 'Saisie Depenses'!$E$5:$E$3004, "&lt;="&amp;EOMONTH(W$7,0))+SUMIFS('Saisie Depenses'!$H$5:$H$3004,'Saisie Depenses'!$G$5:$G$3004,Listes!$B$39,'Saisie Depenses'!$J$5:$J$3004, $G62,'Saisie Depenses'!$E$5:$E$3004, "&gt;="&amp;EOMONTH(W$7,-1)+1, 'Saisie Depenses'!$E$5:$E$3004, "&lt;="&amp;EOMONTH(W$7,0))</f>
        <v>0</v>
      </c>
      <c r="X62" s="151">
        <f>SUMIFS('Saisie Depenses'!$H$5:$H$3004,'Saisie Depenses'!$G$5:$G$3004,Listes!$B$39,'Saisie Depenses'!$J$5:$J$3004,$F62, 'Saisie Depenses'!$E$5:$E$3004, "&gt;="&amp;EOMONTH(X$7,-1)+1, 'Saisie Depenses'!$E$5:$E$3004, "&lt;="&amp;EOMONTH(X$7,0))+SUMIFS('Saisie Depenses'!$H$5:$H$3004,'Saisie Depenses'!$G$5:$G$3004,Listes!$B$39,'Saisie Depenses'!$J$5:$J$3004, $G62,'Saisie Depenses'!$E$5:$E$3004, "&gt;="&amp;EOMONTH(X$7,-1)+1, 'Saisie Depenses'!$E$5:$E$3004, "&lt;="&amp;EOMONTH(X$7,0))</f>
        <v>1030500</v>
      </c>
      <c r="Y62" s="151">
        <f>SUMIFS('Saisie Depenses'!$H$5:$H$3004,'Saisie Depenses'!$G$5:$G$3004,Listes!$B$39,'Saisie Depenses'!$J$5:$J$3004,$F62, 'Saisie Depenses'!$E$5:$E$3004, "&gt;="&amp;EOMONTH(Y$7,-1)+1, 'Saisie Depenses'!$E$5:$E$3004, "&lt;="&amp;EOMONTH(Y$7,0))+SUMIFS('Saisie Depenses'!$H$5:$H$3004,'Saisie Depenses'!$G$5:$G$3004,Listes!$B$39,'Saisie Depenses'!$J$5:$J$3004, $G62,'Saisie Depenses'!$E$5:$E$3004, "&gt;="&amp;EOMONTH(Y$7,-1)+1, 'Saisie Depenses'!$E$5:$E$3004, "&lt;="&amp;EOMONTH(Y$7,0))</f>
        <v>595000</v>
      </c>
      <c r="Z62" s="151">
        <f>SUMIFS('Saisie Depenses'!$H$5:$H$3004,'Saisie Depenses'!$G$5:$G$3004,Listes!$B$39,'Saisie Depenses'!$J$5:$J$3004,$F62, 'Saisie Depenses'!$E$5:$E$3004, "&gt;="&amp;EOMONTH(Z$7,-1)+1, 'Saisie Depenses'!$E$5:$E$3004, "&lt;="&amp;EOMONTH(Z$7,0))+SUMIFS('Saisie Depenses'!$H$5:$H$3004,'Saisie Depenses'!$G$5:$G$3004,Listes!$B$39,'Saisie Depenses'!$J$5:$J$3004, $G62,'Saisie Depenses'!$E$5:$E$3004, "&gt;="&amp;EOMONTH(Z$7,-1)+1, 'Saisie Depenses'!$E$5:$E$3004, "&lt;="&amp;EOMONTH(Z$7,0))</f>
        <v>595000</v>
      </c>
      <c r="AA62" s="151">
        <f>SUMIFS('Saisie Depenses'!$H$5:$H$3004,'Saisie Depenses'!$G$5:$G$3004,Listes!$B$39,'Saisie Depenses'!$J$5:$J$3004,$F62, 'Saisie Depenses'!$E$5:$E$3004, "&gt;="&amp;EOMONTH(AA$7,-1)+1, 'Saisie Depenses'!$E$5:$E$3004, "&lt;="&amp;EOMONTH(AA$7,0))+SUMIFS('Saisie Depenses'!$H$5:$H$3004,'Saisie Depenses'!$G$5:$G$3004,Listes!$B$39,'Saisie Depenses'!$J$5:$J$3004, $G62,'Saisie Depenses'!$E$5:$E$3004, "&gt;="&amp;EOMONTH(AA$7,-1)+1, 'Saisie Depenses'!$E$5:$E$3004, "&lt;="&amp;EOMONTH(AA$7,0))</f>
        <v>0</v>
      </c>
      <c r="AB62" s="151">
        <f>SUMIFS('Saisie Depenses'!$H$5:$H$3004,'Saisie Depenses'!$G$5:$G$3004,Listes!$B$39,'Saisie Depenses'!$J$5:$J$3004,$F62, 'Saisie Depenses'!$E$5:$E$3004, "&gt;="&amp;EOMONTH(AB$7,-1)+1, 'Saisie Depenses'!$E$5:$E$3004, "&lt;="&amp;EOMONTH(AB$7,0))+SUMIFS('Saisie Depenses'!$H$5:$H$3004,'Saisie Depenses'!$G$5:$G$3004,Listes!$B$39,'Saisie Depenses'!$J$5:$J$3004, $G62,'Saisie Depenses'!$E$5:$E$3004, "&gt;="&amp;EOMONTH(AB$7,-1)+1, 'Saisie Depenses'!$E$5:$E$3004, "&lt;="&amp;EOMONTH(AB$7,0))</f>
        <v>595000</v>
      </c>
      <c r="AC62" s="151">
        <f>SUMIFS('Saisie Depenses'!$H$5:$H$3004,'Saisie Depenses'!$G$5:$G$3004,Listes!$B$39,'Saisie Depenses'!$J$5:$J$3004,$F62, 'Saisie Depenses'!$E$5:$E$3004, "&gt;="&amp;EOMONTH(AC$7,-1)+1, 'Saisie Depenses'!$E$5:$E$3004, "&lt;="&amp;EOMONTH(AC$7,0))+SUMIFS('Saisie Depenses'!$H$5:$H$3004,'Saisie Depenses'!$G$5:$G$3004,Listes!$B$39,'Saisie Depenses'!$J$5:$J$3004, $G62,'Saisie Depenses'!$E$5:$E$3004, "&gt;="&amp;EOMONTH(AC$7,-1)+1, 'Saisie Depenses'!$E$5:$E$3004, "&lt;="&amp;EOMONTH(AC$7,0))</f>
        <v>530000</v>
      </c>
      <c r="AD62" s="151">
        <f>SUMIFS('Saisie Depenses'!$H$5:$H$3004,'Saisie Depenses'!$G$5:$G$3004,Listes!$B$39,'Saisie Depenses'!$J$5:$J$3004,$F62, 'Saisie Depenses'!$E$5:$E$3004, "&gt;="&amp;EOMONTH(AD$7,-1)+1, 'Saisie Depenses'!$E$5:$E$3004, "&lt;="&amp;EOMONTH(AD$7,0))+SUMIFS('Saisie Depenses'!$H$5:$H$3004,'Saisie Depenses'!$G$5:$G$3004,Listes!$B$39,'Saisie Depenses'!$J$5:$J$3004, $G62,'Saisie Depenses'!$E$5:$E$3004, "&gt;="&amp;EOMONTH(AD$7,-1)+1, 'Saisie Depenses'!$E$5:$E$3004, "&lt;="&amp;EOMONTH(AD$7,0))</f>
        <v>590000</v>
      </c>
      <c r="AE62" s="151">
        <f>SUMIFS('Saisie Depenses'!$H$5:$H$3004,'Saisie Depenses'!$G$5:$G$3004,Listes!$B$39,'Saisie Depenses'!$J$5:$J$3004,$F62, 'Saisie Depenses'!$E$5:$E$3004, "&gt;="&amp;EOMONTH(AE$7,-1)+1, 'Saisie Depenses'!$E$5:$E$3004, "&lt;="&amp;EOMONTH(AE$7,0))+SUMIFS('Saisie Depenses'!$H$5:$H$3004,'Saisie Depenses'!$G$5:$G$3004,Listes!$B$39,'Saisie Depenses'!$J$5:$J$3004, $G62,'Saisie Depenses'!$E$5:$E$3004, "&gt;="&amp;EOMONTH(AE$7,-1)+1, 'Saisie Depenses'!$E$5:$E$3004, "&lt;="&amp;EOMONTH(AE$7,0))</f>
        <v>590000</v>
      </c>
      <c r="AF62" s="151">
        <f>SUMIFS('Saisie Depenses'!$H$5:$H$3004,'Saisie Depenses'!$G$5:$G$3004,Listes!$B$39,'Saisie Depenses'!$J$5:$J$3004,$F62, 'Saisie Depenses'!$E$5:$E$3004, "&gt;="&amp;EOMONTH(AF$7,-1)+1, 'Saisie Depenses'!$E$5:$E$3004, "&lt;="&amp;EOMONTH(AF$7,0))+SUMIFS('Saisie Depenses'!$H$5:$H$3004,'Saisie Depenses'!$G$5:$G$3004,Listes!$B$39,'Saisie Depenses'!$J$5:$J$3004, $G62,'Saisie Depenses'!$E$5:$E$3004, "&gt;="&amp;EOMONTH(AF$7,-1)+1, 'Saisie Depenses'!$E$5:$E$3004, "&lt;="&amp;EOMONTH(AF$7,0))</f>
        <v>100000</v>
      </c>
      <c r="AG62" s="151">
        <f>SUMIFS('Saisie Depenses'!$H$5:$H$3004,'Saisie Depenses'!$G$5:$G$3004,Listes!$B$39,'Saisie Depenses'!$J$5:$J$3004,$F62, 'Saisie Depenses'!$E$5:$E$3004, "&gt;="&amp;EOMONTH(AG$7,-1)+1, 'Saisie Depenses'!$E$5:$E$3004, "&lt;="&amp;EOMONTH(AG$7,0))+SUMIFS('Saisie Depenses'!$H$5:$H$3004,'Saisie Depenses'!$G$5:$G$3004,Listes!$B$39,'Saisie Depenses'!$J$5:$J$3004, $G62,'Saisie Depenses'!$E$5:$E$3004, "&gt;="&amp;EOMONTH(AG$7,-1)+1, 'Saisie Depenses'!$E$5:$E$3004, "&lt;="&amp;EOMONTH(AG$7,0))</f>
        <v>240000</v>
      </c>
      <c r="AH62" s="151">
        <f>SUMIFS('Saisie Depenses'!$H$5:$H$3004,'Saisie Depenses'!$G$5:$G$3004,Listes!$B$39,'Saisie Depenses'!$J$5:$J$3004,$F62, 'Saisie Depenses'!$E$5:$E$3004, "&gt;="&amp;EOMONTH(AH$7,-1)+1, 'Saisie Depenses'!$E$5:$E$3004, "&lt;="&amp;EOMONTH(AH$7,0))+SUMIFS('Saisie Depenses'!$H$5:$H$3004,'Saisie Depenses'!$G$5:$G$3004,Listes!$B$39,'Saisie Depenses'!$J$5:$J$3004, $G62,'Saisie Depenses'!$E$5:$E$3004, "&gt;="&amp;EOMONTH(AH$7,-1)+1, 'Saisie Depenses'!$E$5:$E$3004, "&lt;="&amp;EOMONTH(AH$7,0))</f>
        <v>589000</v>
      </c>
      <c r="AI62" s="164">
        <f>SUM(W62:AH62)</f>
        <v>5454500</v>
      </c>
      <c r="AJ62" s="142"/>
      <c r="AK62" s="151">
        <f>SUMIFS('Saisie Depenses'!$H$5:$H$3004,'Saisie Depenses'!$G$5:$G$3004,Listes!$B$39,'Saisie Depenses'!$J$5:$J$3004,$F62, 'Saisie Depenses'!$E$5:$E$3004, "&gt;="&amp;EOMONTH(AK$7,-1)+1, 'Saisie Depenses'!$E$5:$E$3004, "&lt;="&amp;EOMONTH(AK$7,0))+SUMIFS('Saisie Depenses'!$H$5:$H$3004,'Saisie Depenses'!$G$5:$G$3004,Listes!$B$39,'Saisie Depenses'!$J$5:$J$3004, $G62,'Saisie Depenses'!$E$5:$E$3004, "&gt;="&amp;EOMONTH(AK$7,-1)+1, 'Saisie Depenses'!$E$5:$E$3004, "&lt;="&amp;EOMONTH(AK$7,0))</f>
        <v>0</v>
      </c>
      <c r="AL62" s="151">
        <f>SUMIFS('Saisie Depenses'!$H$5:$H$3004,'Saisie Depenses'!$G$5:$G$3004,Listes!$B$39,'Saisie Depenses'!$J$5:$J$3004,$F62, 'Saisie Depenses'!$E$5:$E$3004, "&gt;="&amp;EOMONTH(AL$7,-1)+1, 'Saisie Depenses'!$E$5:$E$3004, "&lt;="&amp;EOMONTH(AL$7,0))+SUMIFS('Saisie Depenses'!$H$5:$H$3004,'Saisie Depenses'!$G$5:$G$3004,Listes!$B$39,'Saisie Depenses'!$J$5:$J$3004, $G62,'Saisie Depenses'!$E$5:$E$3004, "&gt;="&amp;EOMONTH(AL$7,-1)+1, 'Saisie Depenses'!$E$5:$E$3004, "&lt;="&amp;EOMONTH(AL$7,0))</f>
        <v>550000</v>
      </c>
      <c r="AM62" s="151">
        <f>SUMIFS('Saisie Depenses'!$H$5:$H$3004,'Saisie Depenses'!$G$5:$G$3004,Listes!$B$39,'Saisie Depenses'!$J$5:$J$3004,$F62, 'Saisie Depenses'!$E$5:$E$3004, "&gt;="&amp;EOMONTH(AM$7,-1)+1, 'Saisie Depenses'!$E$5:$E$3004, "&lt;="&amp;EOMONTH(AM$7,0))+SUMIFS('Saisie Depenses'!$H$5:$H$3004,'Saisie Depenses'!$G$5:$G$3004,Listes!$B$39,'Saisie Depenses'!$J$5:$J$3004, $G62,'Saisie Depenses'!$E$5:$E$3004, "&gt;="&amp;EOMONTH(AM$7,-1)+1, 'Saisie Depenses'!$E$5:$E$3004, "&lt;="&amp;EOMONTH(AM$7,0))</f>
        <v>0</v>
      </c>
      <c r="AN62" s="151">
        <f>SUMIFS('Saisie Depenses'!$H$5:$H$3004,'Saisie Depenses'!$G$5:$G$3004,Listes!$B$39,'Saisie Depenses'!$J$5:$J$3004,$F62, 'Saisie Depenses'!$E$5:$E$3004, "&gt;="&amp;EOMONTH(AN$7,-1)+1, 'Saisie Depenses'!$E$5:$E$3004, "&lt;="&amp;EOMONTH(AN$7,0))+SUMIFS('Saisie Depenses'!$H$5:$H$3004,'Saisie Depenses'!$G$5:$G$3004,Listes!$B$39,'Saisie Depenses'!$J$5:$J$3004, $G62,'Saisie Depenses'!$E$5:$E$3004, "&gt;="&amp;EOMONTH(AN$7,-1)+1, 'Saisie Depenses'!$E$5:$E$3004, "&lt;="&amp;EOMONTH(AN$7,0))</f>
        <v>240000</v>
      </c>
      <c r="AO62" s="151">
        <f>SUMIFS('Saisie Depenses'!$H$5:$H$3004,'Saisie Depenses'!$G$5:$G$3004,Listes!$B$39,'Saisie Depenses'!$J$5:$J$3004,$F62, 'Saisie Depenses'!$E$5:$E$3004, "&gt;="&amp;EOMONTH(AO$7,-1)+1, 'Saisie Depenses'!$E$5:$E$3004, "&lt;="&amp;EOMONTH(AO$7,0))+SUMIFS('Saisie Depenses'!$H$5:$H$3004,'Saisie Depenses'!$G$5:$G$3004,Listes!$B$39,'Saisie Depenses'!$J$5:$J$3004, $G62,'Saisie Depenses'!$E$5:$E$3004, "&gt;="&amp;EOMONTH(AO$7,-1)+1, 'Saisie Depenses'!$E$5:$E$3004, "&lt;="&amp;EOMONTH(AO$7,0))</f>
        <v>0</v>
      </c>
      <c r="AP62" s="151">
        <f>SUMIFS('Saisie Depenses'!$H$5:$H$3004,'Saisie Depenses'!$G$5:$G$3004,Listes!$B$39,'Saisie Depenses'!$J$5:$J$3004,$F62, 'Saisie Depenses'!$E$5:$E$3004, "&gt;="&amp;EOMONTH(AP$7,-1)+1, 'Saisie Depenses'!$E$5:$E$3004, "&lt;="&amp;EOMONTH(AP$7,0))+SUMIFS('Saisie Depenses'!$H$5:$H$3004,'Saisie Depenses'!$G$5:$G$3004,Listes!$B$39,'Saisie Depenses'!$J$5:$J$3004, $G62,'Saisie Depenses'!$E$5:$E$3004, "&gt;="&amp;EOMONTH(AP$7,-1)+1, 'Saisie Depenses'!$E$5:$E$3004, "&lt;="&amp;EOMONTH(AP$7,0))</f>
        <v>0</v>
      </c>
      <c r="AQ62" s="151">
        <f>SUMIFS('Saisie Depenses'!$H$5:$H$3004,'Saisie Depenses'!$G$5:$G$3004,Listes!$B$39,'Saisie Depenses'!$J$5:$J$3004,$F62, 'Saisie Depenses'!$E$5:$E$3004, "&gt;="&amp;EOMONTH(AQ$7,-1)+1, 'Saisie Depenses'!$E$5:$E$3004, "&lt;="&amp;EOMONTH(AQ$7,0))+SUMIFS('Saisie Depenses'!$H$5:$H$3004,'Saisie Depenses'!$G$5:$G$3004,Listes!$B$39,'Saisie Depenses'!$J$5:$J$3004, $G62,'Saisie Depenses'!$E$5:$E$3004, "&gt;="&amp;EOMONTH(AQ$7,-1)+1, 'Saisie Depenses'!$E$5:$E$3004, "&lt;="&amp;EOMONTH(AQ$7,0))</f>
        <v>0</v>
      </c>
      <c r="AR62" s="151">
        <f>SUMIFS('Saisie Depenses'!$H$5:$H$3004,'Saisie Depenses'!$G$5:$G$3004,Listes!$B$39,'Saisie Depenses'!$J$5:$J$3004,$F62, 'Saisie Depenses'!$E$5:$E$3004, "&gt;="&amp;EOMONTH(AR$7,-1)+1, 'Saisie Depenses'!$E$5:$E$3004, "&lt;="&amp;EOMONTH(AR$7,0))+SUMIFS('Saisie Depenses'!$H$5:$H$3004,'Saisie Depenses'!$G$5:$G$3004,Listes!$B$39,'Saisie Depenses'!$J$5:$J$3004, $G62,'Saisie Depenses'!$E$5:$E$3004, "&gt;="&amp;EOMONTH(AR$7,-1)+1, 'Saisie Depenses'!$E$5:$E$3004, "&lt;="&amp;EOMONTH(AR$7,0))</f>
        <v>0</v>
      </c>
      <c r="AS62" s="151">
        <f>SUMIFS('Saisie Depenses'!$H$5:$H$3004,'Saisie Depenses'!$G$5:$G$3004,Listes!$B$39,'Saisie Depenses'!$J$5:$J$3004,$F62, 'Saisie Depenses'!$E$5:$E$3004, "&gt;="&amp;EOMONTH(AS$7,-1)+1, 'Saisie Depenses'!$E$5:$E$3004, "&lt;="&amp;EOMONTH(AS$7,0))+SUMIFS('Saisie Depenses'!$H$5:$H$3004,'Saisie Depenses'!$G$5:$G$3004,Listes!$B$39,'Saisie Depenses'!$J$5:$J$3004, $G62,'Saisie Depenses'!$E$5:$E$3004, "&gt;="&amp;EOMONTH(AS$7,-1)+1, 'Saisie Depenses'!$E$5:$E$3004, "&lt;="&amp;EOMONTH(AS$7,0))</f>
        <v>0</v>
      </c>
      <c r="AT62" s="151">
        <f>SUMIFS('Saisie Depenses'!$H$5:$H$3004,'Saisie Depenses'!$G$5:$G$3004,Listes!$B$39,'Saisie Depenses'!$J$5:$J$3004,$F62, 'Saisie Depenses'!$E$5:$E$3004, "&gt;="&amp;EOMONTH(AT$7,-1)+1, 'Saisie Depenses'!$E$5:$E$3004, "&lt;="&amp;EOMONTH(AT$7,0))+SUMIFS('Saisie Depenses'!$H$5:$H$3004,'Saisie Depenses'!$G$5:$G$3004,Listes!$B$39,'Saisie Depenses'!$J$5:$J$3004, $G62,'Saisie Depenses'!$E$5:$E$3004, "&gt;="&amp;EOMONTH(AT$7,-1)+1, 'Saisie Depenses'!$E$5:$E$3004, "&lt;="&amp;EOMONTH(AT$7,0))</f>
        <v>0</v>
      </c>
      <c r="AU62" s="151">
        <f>SUMIFS('Saisie Depenses'!$H$5:$H$3004,'Saisie Depenses'!$G$5:$G$3004,Listes!$B$39,'Saisie Depenses'!$J$5:$J$3004,$F62, 'Saisie Depenses'!$E$5:$E$3004, "&gt;="&amp;EOMONTH(AU$7,-1)+1, 'Saisie Depenses'!$E$5:$E$3004, "&lt;="&amp;EOMONTH(AU$7,0))+SUMIFS('Saisie Depenses'!$H$5:$H$3004,'Saisie Depenses'!$G$5:$G$3004,Listes!$B$39,'Saisie Depenses'!$J$5:$J$3004, $G62,'Saisie Depenses'!$E$5:$E$3004, "&gt;="&amp;EOMONTH(AU$7,-1)+1, 'Saisie Depenses'!$E$5:$E$3004, "&lt;="&amp;EOMONTH(AU$7,0))</f>
        <v>0</v>
      </c>
      <c r="AV62" s="151">
        <f>SUMIFS('Saisie Depenses'!$H$5:$H$3004,'Saisie Depenses'!$G$5:$G$3004,Listes!$B$39,'Saisie Depenses'!$J$5:$J$3004,$F62, 'Saisie Depenses'!$E$5:$E$3004, "&gt;="&amp;EOMONTH(AV$7,-1)+1, 'Saisie Depenses'!$E$5:$E$3004, "&lt;="&amp;EOMONTH(AV$7,0))+SUMIFS('Saisie Depenses'!$H$5:$H$3004,'Saisie Depenses'!$G$5:$G$3004,Listes!$B$39,'Saisie Depenses'!$J$5:$J$3004, $G62,'Saisie Depenses'!$E$5:$E$3004, "&gt;="&amp;EOMONTH(AV$7,-1)+1, 'Saisie Depenses'!$E$5:$E$3004, "&lt;="&amp;EOMONTH(AV$7,0))</f>
        <v>0</v>
      </c>
      <c r="AW62" s="164">
        <f>SUM(AK62:AV62)</f>
        <v>790000</v>
      </c>
    </row>
    <row r="63" spans="3:49" ht="15.75" customHeight="1" x14ac:dyDescent="0.25">
      <c r="C63" s="150" t="str">
        <f t="shared" si="157"/>
        <v>Charges Salariales - agents de nettoyage</v>
      </c>
      <c r="D63" s="143"/>
      <c r="E63" s="143"/>
      <c r="F63" s="150" t="str">
        <f t="shared" ref="F63:G63" si="159">F37</f>
        <v>Charges Salariales - agents de nettoyage</v>
      </c>
      <c r="G63" s="133" t="str">
        <f t="shared" si="159"/>
        <v>x#56rgtte8</v>
      </c>
      <c r="I63" s="151">
        <f>SUMIFS('Saisie Depenses'!$H$5:$H$3004,'Saisie Depenses'!$G$5:$G$3004,Listes!$B$39,'Saisie Depenses'!$J$5:$J$3004,$F63, 'Saisie Depenses'!$E$5:$E$3004, "&gt;="&amp;EOMONTH(I$7,-1)+1, 'Saisie Depenses'!$E$5:$E$3004, "&lt;="&amp;EOMONTH(I$7,0))+SUMIFS('Saisie Depenses'!$H$5:$H$3004,'Saisie Depenses'!$G$5:$G$3004,Listes!$B$39,'Saisie Depenses'!$J$5:$J$3004, $G63,'Saisie Depenses'!$E$5:$E$3004, "&gt;="&amp;EOMONTH(I$7,-1)+1, 'Saisie Depenses'!$E$5:$E$3004, "&lt;="&amp;EOMONTH(I$7,0))</f>
        <v>0</v>
      </c>
      <c r="J63" s="151">
        <f>SUMIFS('Saisie Depenses'!$H$5:$H$3004,'Saisie Depenses'!$G$5:$G$3004,Listes!$B$39,'Saisie Depenses'!$J$5:$J$3004,$F63, 'Saisie Depenses'!$E$5:$E$3004, "&gt;="&amp;EOMONTH(J$7,-1)+1, 'Saisie Depenses'!$E$5:$E$3004, "&lt;="&amp;EOMONTH(J$7,0))+SUMIFS('Saisie Depenses'!$H$5:$H$3004,'Saisie Depenses'!$G$5:$G$3004,Listes!$B$39,'Saisie Depenses'!$J$5:$J$3004, $G63,'Saisie Depenses'!$E$5:$E$3004, "&gt;="&amp;EOMONTH(J$7,-1)+1, 'Saisie Depenses'!$E$5:$E$3004, "&lt;="&amp;EOMONTH(J$7,0))</f>
        <v>0</v>
      </c>
      <c r="K63" s="151">
        <f>SUMIFS('Saisie Depenses'!$H$5:$H$3004,'Saisie Depenses'!$G$5:$G$3004,Listes!$B$39,'Saisie Depenses'!$J$5:$J$3004,$F63, 'Saisie Depenses'!$E$5:$E$3004, "&gt;="&amp;EOMONTH(K$7,-1)+1, 'Saisie Depenses'!$E$5:$E$3004, "&lt;="&amp;EOMONTH(K$7,0))+SUMIFS('Saisie Depenses'!$H$5:$H$3004,'Saisie Depenses'!$G$5:$G$3004,Listes!$B$39,'Saisie Depenses'!$J$5:$J$3004, $G63,'Saisie Depenses'!$E$5:$E$3004, "&gt;="&amp;EOMONTH(K$7,-1)+1, 'Saisie Depenses'!$E$5:$E$3004, "&lt;="&amp;EOMONTH(K$7,0))</f>
        <v>0</v>
      </c>
      <c r="L63" s="151">
        <f>SUMIFS('Saisie Depenses'!$H$5:$H$3004,'Saisie Depenses'!$G$5:$G$3004,Listes!$B$39,'Saisie Depenses'!$J$5:$J$3004,$F63, 'Saisie Depenses'!$E$5:$E$3004, "&gt;="&amp;EOMONTH(L$7,-1)+1, 'Saisie Depenses'!$E$5:$E$3004, "&lt;="&amp;EOMONTH(L$7,0))+SUMIFS('Saisie Depenses'!$H$5:$H$3004,'Saisie Depenses'!$G$5:$G$3004,Listes!$B$39,'Saisie Depenses'!$J$5:$J$3004, $G63,'Saisie Depenses'!$E$5:$E$3004, "&gt;="&amp;EOMONTH(L$7,-1)+1, 'Saisie Depenses'!$E$5:$E$3004, "&lt;="&amp;EOMONTH(L$7,0))</f>
        <v>0</v>
      </c>
      <c r="M63" s="151">
        <f>SUMIFS('Saisie Depenses'!$H$5:$H$3004,'Saisie Depenses'!$G$5:$G$3004,Listes!$B$39,'Saisie Depenses'!$J$5:$J$3004,$F63, 'Saisie Depenses'!$E$5:$E$3004, "&gt;="&amp;EOMONTH(M$7,-1)+1, 'Saisie Depenses'!$E$5:$E$3004, "&lt;="&amp;EOMONTH(M$7,0))+SUMIFS('Saisie Depenses'!$H$5:$H$3004,'Saisie Depenses'!$G$5:$G$3004,Listes!$B$39,'Saisie Depenses'!$J$5:$J$3004, $G63,'Saisie Depenses'!$E$5:$E$3004, "&gt;="&amp;EOMONTH(M$7,-1)+1, 'Saisie Depenses'!$E$5:$E$3004, "&lt;="&amp;EOMONTH(M$7,0))</f>
        <v>0</v>
      </c>
      <c r="N63" s="151">
        <f>SUMIFS('Saisie Depenses'!$H$5:$H$3004,'Saisie Depenses'!$G$5:$G$3004,Listes!$B$39,'Saisie Depenses'!$J$5:$J$3004,$F63, 'Saisie Depenses'!$E$5:$E$3004, "&gt;="&amp;EOMONTH(N$7,-1)+1, 'Saisie Depenses'!$E$5:$E$3004, "&lt;="&amp;EOMONTH(N$7,0))+SUMIFS('Saisie Depenses'!$H$5:$H$3004,'Saisie Depenses'!$G$5:$G$3004,Listes!$B$39,'Saisie Depenses'!$J$5:$J$3004, $G63,'Saisie Depenses'!$E$5:$E$3004, "&gt;="&amp;EOMONTH(N$7,-1)+1, 'Saisie Depenses'!$E$5:$E$3004, "&lt;="&amp;EOMONTH(N$7,0))</f>
        <v>0</v>
      </c>
      <c r="O63" s="151">
        <f>SUMIFS('Saisie Depenses'!$H$5:$H$3004,'Saisie Depenses'!$G$5:$G$3004,Listes!$B$39,'Saisie Depenses'!$J$5:$J$3004,$F63, 'Saisie Depenses'!$E$5:$E$3004, "&gt;="&amp;EOMONTH(O$7,-1)+1, 'Saisie Depenses'!$E$5:$E$3004, "&lt;="&amp;EOMONTH(O$7,0))+SUMIFS('Saisie Depenses'!$H$5:$H$3004,'Saisie Depenses'!$G$5:$G$3004,Listes!$B$39,'Saisie Depenses'!$J$5:$J$3004, $G63,'Saisie Depenses'!$E$5:$E$3004, "&gt;="&amp;EOMONTH(O$7,-1)+1, 'Saisie Depenses'!$E$5:$E$3004, "&lt;="&amp;EOMONTH(O$7,0))</f>
        <v>0</v>
      </c>
      <c r="P63" s="151">
        <f>SUMIFS('Saisie Depenses'!$H$5:$H$3004,'Saisie Depenses'!$G$5:$G$3004,Listes!$B$39,'Saisie Depenses'!$J$5:$J$3004,$F63, 'Saisie Depenses'!$E$5:$E$3004, "&gt;="&amp;EOMONTH(P$7,-1)+1, 'Saisie Depenses'!$E$5:$E$3004, "&lt;="&amp;EOMONTH(P$7,0))+SUMIFS('Saisie Depenses'!$H$5:$H$3004,'Saisie Depenses'!$G$5:$G$3004,Listes!$B$39,'Saisie Depenses'!$J$5:$J$3004, $G63,'Saisie Depenses'!$E$5:$E$3004, "&gt;="&amp;EOMONTH(P$7,-1)+1, 'Saisie Depenses'!$E$5:$E$3004, "&lt;="&amp;EOMONTH(P$7,0))</f>
        <v>0</v>
      </c>
      <c r="Q63" s="151">
        <f>SUMIFS('Saisie Depenses'!$H$5:$H$3004,'Saisie Depenses'!$G$5:$G$3004,Listes!$B$39,'Saisie Depenses'!$J$5:$J$3004,$F63, 'Saisie Depenses'!$E$5:$E$3004, "&gt;="&amp;EOMONTH(Q$7,-1)+1, 'Saisie Depenses'!$E$5:$E$3004, "&lt;="&amp;EOMONTH(Q$7,0))+SUMIFS('Saisie Depenses'!$H$5:$H$3004,'Saisie Depenses'!$G$5:$G$3004,Listes!$B$39,'Saisie Depenses'!$J$5:$J$3004, $G63,'Saisie Depenses'!$E$5:$E$3004, "&gt;="&amp;EOMONTH(Q$7,-1)+1, 'Saisie Depenses'!$E$5:$E$3004, "&lt;="&amp;EOMONTH(Q$7,0))</f>
        <v>0</v>
      </c>
      <c r="R63" s="151">
        <f>SUMIFS('Saisie Depenses'!$H$5:$H$3004,'Saisie Depenses'!$G$5:$G$3004,Listes!$B$39,'Saisie Depenses'!$J$5:$J$3004,$F63, 'Saisie Depenses'!$E$5:$E$3004, "&gt;="&amp;EOMONTH(R$7,-1)+1, 'Saisie Depenses'!$E$5:$E$3004, "&lt;="&amp;EOMONTH(R$7,0))+SUMIFS('Saisie Depenses'!$H$5:$H$3004,'Saisie Depenses'!$G$5:$G$3004,Listes!$B$39,'Saisie Depenses'!$J$5:$J$3004, $G63,'Saisie Depenses'!$E$5:$E$3004, "&gt;="&amp;EOMONTH(R$7,-1)+1, 'Saisie Depenses'!$E$5:$E$3004, "&lt;="&amp;EOMONTH(R$7,0))</f>
        <v>0</v>
      </c>
      <c r="S63" s="151">
        <f>SUMIFS('Saisie Depenses'!$H$5:$H$3004,'Saisie Depenses'!$G$5:$G$3004,Listes!$B$39,'Saisie Depenses'!$J$5:$J$3004,$F63, 'Saisie Depenses'!$E$5:$E$3004, "&gt;="&amp;EOMONTH(S$7,-1)+1, 'Saisie Depenses'!$E$5:$E$3004, "&lt;="&amp;EOMONTH(S$7,0))+SUMIFS('Saisie Depenses'!$H$5:$H$3004,'Saisie Depenses'!$G$5:$G$3004,Listes!$B$39,'Saisie Depenses'!$J$5:$J$3004, $G63,'Saisie Depenses'!$E$5:$E$3004, "&gt;="&amp;EOMONTH(S$7,-1)+1, 'Saisie Depenses'!$E$5:$E$3004, "&lt;="&amp;EOMONTH(S$7,0))</f>
        <v>0</v>
      </c>
      <c r="T63" s="151">
        <f>SUMIFS('Saisie Depenses'!$H$5:$H$3004,'Saisie Depenses'!$G$5:$G$3004,Listes!$B$39,'Saisie Depenses'!$J$5:$J$3004,$F63, 'Saisie Depenses'!$E$5:$E$3004, "&gt;="&amp;EOMONTH(T$7,-1)+1, 'Saisie Depenses'!$E$5:$E$3004, "&lt;="&amp;EOMONTH(T$7,0))+SUMIFS('Saisie Depenses'!$H$5:$H$3004,'Saisie Depenses'!$G$5:$G$3004,Listes!$B$39,'Saisie Depenses'!$J$5:$J$3004, $G63,'Saisie Depenses'!$E$5:$E$3004, "&gt;="&amp;EOMONTH(T$7,-1)+1, 'Saisie Depenses'!$E$5:$E$3004, "&lt;="&amp;EOMONTH(T$7,0))</f>
        <v>0</v>
      </c>
      <c r="U63" s="164">
        <f t="shared" si="154"/>
        <v>0</v>
      </c>
      <c r="W63" s="151">
        <f>SUMIFS('Saisie Depenses'!$H$5:$H$3004,'Saisie Depenses'!$G$5:$G$3004,Listes!$B$39,'Saisie Depenses'!$J$5:$J$3004,$F63, 'Saisie Depenses'!$E$5:$E$3004, "&gt;="&amp;EOMONTH(W$7,-1)+1, 'Saisie Depenses'!$E$5:$E$3004, "&lt;="&amp;EOMONTH(W$7,0))+SUMIFS('Saisie Depenses'!$H$5:$H$3004,'Saisie Depenses'!$G$5:$G$3004,Listes!$B$39,'Saisie Depenses'!$J$5:$J$3004, $G63,'Saisie Depenses'!$E$5:$E$3004, "&gt;="&amp;EOMONTH(W$7,-1)+1, 'Saisie Depenses'!$E$5:$E$3004, "&lt;="&amp;EOMONTH(W$7,0))</f>
        <v>0</v>
      </c>
      <c r="X63" s="151">
        <f>SUMIFS('Saisie Depenses'!$H$5:$H$3004,'Saisie Depenses'!$G$5:$G$3004,Listes!$B$39,'Saisie Depenses'!$J$5:$J$3004,$F63, 'Saisie Depenses'!$E$5:$E$3004, "&gt;="&amp;EOMONTH(X$7,-1)+1, 'Saisie Depenses'!$E$5:$E$3004, "&lt;="&amp;EOMONTH(X$7,0))+SUMIFS('Saisie Depenses'!$H$5:$H$3004,'Saisie Depenses'!$G$5:$G$3004,Listes!$B$39,'Saisie Depenses'!$J$5:$J$3004, $G63,'Saisie Depenses'!$E$5:$E$3004, "&gt;="&amp;EOMONTH(X$7,-1)+1, 'Saisie Depenses'!$E$5:$E$3004, "&lt;="&amp;EOMONTH(X$7,0))</f>
        <v>0</v>
      </c>
      <c r="Y63" s="151">
        <f>SUMIFS('Saisie Depenses'!$H$5:$H$3004,'Saisie Depenses'!$G$5:$G$3004,Listes!$B$39,'Saisie Depenses'!$J$5:$J$3004,$F63, 'Saisie Depenses'!$E$5:$E$3004, "&gt;="&amp;EOMONTH(Y$7,-1)+1, 'Saisie Depenses'!$E$5:$E$3004, "&lt;="&amp;EOMONTH(Y$7,0))+SUMIFS('Saisie Depenses'!$H$5:$H$3004,'Saisie Depenses'!$G$5:$G$3004,Listes!$B$39,'Saisie Depenses'!$J$5:$J$3004, $G63,'Saisie Depenses'!$E$5:$E$3004, "&gt;="&amp;EOMONTH(Y$7,-1)+1, 'Saisie Depenses'!$E$5:$E$3004, "&lt;="&amp;EOMONTH(Y$7,0))</f>
        <v>0</v>
      </c>
      <c r="Z63" s="151">
        <f>SUMIFS('Saisie Depenses'!$H$5:$H$3004,'Saisie Depenses'!$G$5:$G$3004,Listes!$B$39,'Saisie Depenses'!$J$5:$J$3004,$F63, 'Saisie Depenses'!$E$5:$E$3004, "&gt;="&amp;EOMONTH(Z$7,-1)+1, 'Saisie Depenses'!$E$5:$E$3004, "&lt;="&amp;EOMONTH(Z$7,0))+SUMIFS('Saisie Depenses'!$H$5:$H$3004,'Saisie Depenses'!$G$5:$G$3004,Listes!$B$39,'Saisie Depenses'!$J$5:$J$3004, $G63,'Saisie Depenses'!$E$5:$E$3004, "&gt;="&amp;EOMONTH(Z$7,-1)+1, 'Saisie Depenses'!$E$5:$E$3004, "&lt;="&amp;EOMONTH(Z$7,0))</f>
        <v>0</v>
      </c>
      <c r="AA63" s="151">
        <f>SUMIFS('Saisie Depenses'!$H$5:$H$3004,'Saisie Depenses'!$G$5:$G$3004,Listes!$B$39,'Saisie Depenses'!$J$5:$J$3004,$F63, 'Saisie Depenses'!$E$5:$E$3004, "&gt;="&amp;EOMONTH(AA$7,-1)+1, 'Saisie Depenses'!$E$5:$E$3004, "&lt;="&amp;EOMONTH(AA$7,0))+SUMIFS('Saisie Depenses'!$H$5:$H$3004,'Saisie Depenses'!$G$5:$G$3004,Listes!$B$39,'Saisie Depenses'!$J$5:$J$3004, $G63,'Saisie Depenses'!$E$5:$E$3004, "&gt;="&amp;EOMONTH(AA$7,-1)+1, 'Saisie Depenses'!$E$5:$E$3004, "&lt;="&amp;EOMONTH(AA$7,0))</f>
        <v>0</v>
      </c>
      <c r="AB63" s="151">
        <f>SUMIFS('Saisie Depenses'!$H$5:$H$3004,'Saisie Depenses'!$G$5:$G$3004,Listes!$B$39,'Saisie Depenses'!$J$5:$J$3004,$F63, 'Saisie Depenses'!$E$5:$E$3004, "&gt;="&amp;EOMONTH(AB$7,-1)+1, 'Saisie Depenses'!$E$5:$E$3004, "&lt;="&amp;EOMONTH(AB$7,0))+SUMIFS('Saisie Depenses'!$H$5:$H$3004,'Saisie Depenses'!$G$5:$G$3004,Listes!$B$39,'Saisie Depenses'!$J$5:$J$3004, $G63,'Saisie Depenses'!$E$5:$E$3004, "&gt;="&amp;EOMONTH(AB$7,-1)+1, 'Saisie Depenses'!$E$5:$E$3004, "&lt;="&amp;EOMONTH(AB$7,0))</f>
        <v>0</v>
      </c>
      <c r="AC63" s="151">
        <f>SUMIFS('Saisie Depenses'!$H$5:$H$3004,'Saisie Depenses'!$G$5:$G$3004,Listes!$B$39,'Saisie Depenses'!$J$5:$J$3004,$F63, 'Saisie Depenses'!$E$5:$E$3004, "&gt;="&amp;EOMONTH(AC$7,-1)+1, 'Saisie Depenses'!$E$5:$E$3004, "&lt;="&amp;EOMONTH(AC$7,0))+SUMIFS('Saisie Depenses'!$H$5:$H$3004,'Saisie Depenses'!$G$5:$G$3004,Listes!$B$39,'Saisie Depenses'!$J$5:$J$3004, $G63,'Saisie Depenses'!$E$5:$E$3004, "&gt;="&amp;EOMONTH(AC$7,-1)+1, 'Saisie Depenses'!$E$5:$E$3004, "&lt;="&amp;EOMONTH(AC$7,0))</f>
        <v>0</v>
      </c>
      <c r="AD63" s="151">
        <f>SUMIFS('Saisie Depenses'!$H$5:$H$3004,'Saisie Depenses'!$G$5:$G$3004,Listes!$B$39,'Saisie Depenses'!$J$5:$J$3004,$F63, 'Saisie Depenses'!$E$5:$E$3004, "&gt;="&amp;EOMONTH(AD$7,-1)+1, 'Saisie Depenses'!$E$5:$E$3004, "&lt;="&amp;EOMONTH(AD$7,0))+SUMIFS('Saisie Depenses'!$H$5:$H$3004,'Saisie Depenses'!$G$5:$G$3004,Listes!$B$39,'Saisie Depenses'!$J$5:$J$3004, $G63,'Saisie Depenses'!$E$5:$E$3004, "&gt;="&amp;EOMONTH(AD$7,-1)+1, 'Saisie Depenses'!$E$5:$E$3004, "&lt;="&amp;EOMONTH(AD$7,0))</f>
        <v>0</v>
      </c>
      <c r="AE63" s="151">
        <f>SUMIFS('Saisie Depenses'!$H$5:$H$3004,'Saisie Depenses'!$G$5:$G$3004,Listes!$B$39,'Saisie Depenses'!$J$5:$J$3004,$F63, 'Saisie Depenses'!$E$5:$E$3004, "&gt;="&amp;EOMONTH(AE$7,-1)+1, 'Saisie Depenses'!$E$5:$E$3004, "&lt;="&amp;EOMONTH(AE$7,0))+SUMIFS('Saisie Depenses'!$H$5:$H$3004,'Saisie Depenses'!$G$5:$G$3004,Listes!$B$39,'Saisie Depenses'!$J$5:$J$3004, $G63,'Saisie Depenses'!$E$5:$E$3004, "&gt;="&amp;EOMONTH(AE$7,-1)+1, 'Saisie Depenses'!$E$5:$E$3004, "&lt;="&amp;EOMONTH(AE$7,0))</f>
        <v>0</v>
      </c>
      <c r="AF63" s="151">
        <f>SUMIFS('Saisie Depenses'!$H$5:$H$3004,'Saisie Depenses'!$G$5:$G$3004,Listes!$B$39,'Saisie Depenses'!$J$5:$J$3004,$F63, 'Saisie Depenses'!$E$5:$E$3004, "&gt;="&amp;EOMONTH(AF$7,-1)+1, 'Saisie Depenses'!$E$5:$E$3004, "&lt;="&amp;EOMONTH(AF$7,0))+SUMIFS('Saisie Depenses'!$H$5:$H$3004,'Saisie Depenses'!$G$5:$G$3004,Listes!$B$39,'Saisie Depenses'!$J$5:$J$3004, $G63,'Saisie Depenses'!$E$5:$E$3004, "&gt;="&amp;EOMONTH(AF$7,-1)+1, 'Saisie Depenses'!$E$5:$E$3004, "&lt;="&amp;EOMONTH(AF$7,0))</f>
        <v>125000</v>
      </c>
      <c r="AG63" s="151">
        <f>SUMIFS('Saisie Depenses'!$H$5:$H$3004,'Saisie Depenses'!$G$5:$G$3004,Listes!$B$39,'Saisie Depenses'!$J$5:$J$3004,$F63, 'Saisie Depenses'!$E$5:$E$3004, "&gt;="&amp;EOMONTH(AG$7,-1)+1, 'Saisie Depenses'!$E$5:$E$3004, "&lt;="&amp;EOMONTH(AG$7,0))+SUMIFS('Saisie Depenses'!$H$5:$H$3004,'Saisie Depenses'!$G$5:$G$3004,Listes!$B$39,'Saisie Depenses'!$J$5:$J$3004, $G63,'Saisie Depenses'!$E$5:$E$3004, "&gt;="&amp;EOMONTH(AG$7,-1)+1, 'Saisie Depenses'!$E$5:$E$3004, "&lt;="&amp;EOMONTH(AG$7,0))</f>
        <v>190000</v>
      </c>
      <c r="AH63" s="151">
        <f>SUMIFS('Saisie Depenses'!$H$5:$H$3004,'Saisie Depenses'!$G$5:$G$3004,Listes!$B$39,'Saisie Depenses'!$J$5:$J$3004,$F63, 'Saisie Depenses'!$E$5:$E$3004, "&gt;="&amp;EOMONTH(AH$7,-1)+1, 'Saisie Depenses'!$E$5:$E$3004, "&lt;="&amp;EOMONTH(AH$7,0))+SUMIFS('Saisie Depenses'!$H$5:$H$3004,'Saisie Depenses'!$G$5:$G$3004,Listes!$B$39,'Saisie Depenses'!$J$5:$J$3004, $G63,'Saisie Depenses'!$E$5:$E$3004, "&gt;="&amp;EOMONTH(AH$7,-1)+1, 'Saisie Depenses'!$E$5:$E$3004, "&lt;="&amp;EOMONTH(AH$7,0))</f>
        <v>300000</v>
      </c>
      <c r="AI63" s="164">
        <f t="shared" ref="AI63:AI64" si="160">SUM(W63:AH63)</f>
        <v>615000</v>
      </c>
      <c r="AJ63" s="142"/>
      <c r="AK63" s="151">
        <f>SUMIFS('Saisie Depenses'!$H$5:$H$3004,'Saisie Depenses'!$G$5:$G$3004,Listes!$B$39,'Saisie Depenses'!$J$5:$J$3004,$F63, 'Saisie Depenses'!$E$5:$E$3004, "&gt;="&amp;EOMONTH(AK$7,-1)+1, 'Saisie Depenses'!$E$5:$E$3004, "&lt;="&amp;EOMONTH(AK$7,0))+SUMIFS('Saisie Depenses'!$H$5:$H$3004,'Saisie Depenses'!$G$5:$G$3004,Listes!$B$39,'Saisie Depenses'!$J$5:$J$3004, $G63,'Saisie Depenses'!$E$5:$E$3004, "&gt;="&amp;EOMONTH(AK$7,-1)+1, 'Saisie Depenses'!$E$5:$E$3004, "&lt;="&amp;EOMONTH(AK$7,0))</f>
        <v>0</v>
      </c>
      <c r="AL63" s="151">
        <f>SUMIFS('Saisie Depenses'!$H$5:$H$3004,'Saisie Depenses'!$G$5:$G$3004,Listes!$B$39,'Saisie Depenses'!$J$5:$J$3004,$F63, 'Saisie Depenses'!$E$5:$E$3004, "&gt;="&amp;EOMONTH(AL$7,-1)+1, 'Saisie Depenses'!$E$5:$E$3004, "&lt;="&amp;EOMONTH(AL$7,0))+SUMIFS('Saisie Depenses'!$H$5:$H$3004,'Saisie Depenses'!$G$5:$G$3004,Listes!$B$39,'Saisie Depenses'!$J$5:$J$3004, $G63,'Saisie Depenses'!$E$5:$E$3004, "&gt;="&amp;EOMONTH(AL$7,-1)+1, 'Saisie Depenses'!$E$5:$E$3004, "&lt;="&amp;EOMONTH(AL$7,0))</f>
        <v>250000</v>
      </c>
      <c r="AM63" s="151">
        <f>SUMIFS('Saisie Depenses'!$H$5:$H$3004,'Saisie Depenses'!$G$5:$G$3004,Listes!$B$39,'Saisie Depenses'!$J$5:$J$3004,$F63, 'Saisie Depenses'!$E$5:$E$3004, "&gt;="&amp;EOMONTH(AM$7,-1)+1, 'Saisie Depenses'!$E$5:$E$3004, "&lt;="&amp;EOMONTH(AM$7,0))+SUMIFS('Saisie Depenses'!$H$5:$H$3004,'Saisie Depenses'!$G$5:$G$3004,Listes!$B$39,'Saisie Depenses'!$J$5:$J$3004, $G63,'Saisie Depenses'!$E$5:$E$3004, "&gt;="&amp;EOMONTH(AM$7,-1)+1, 'Saisie Depenses'!$E$5:$E$3004, "&lt;="&amp;EOMONTH(AM$7,0))</f>
        <v>0</v>
      </c>
      <c r="AN63" s="151">
        <f>SUMIFS('Saisie Depenses'!$H$5:$H$3004,'Saisie Depenses'!$G$5:$G$3004,Listes!$B$39,'Saisie Depenses'!$J$5:$J$3004,$F63, 'Saisie Depenses'!$E$5:$E$3004, "&gt;="&amp;EOMONTH(AN$7,-1)+1, 'Saisie Depenses'!$E$5:$E$3004, "&lt;="&amp;EOMONTH(AN$7,0))+SUMIFS('Saisie Depenses'!$H$5:$H$3004,'Saisie Depenses'!$G$5:$G$3004,Listes!$B$39,'Saisie Depenses'!$J$5:$J$3004, $G63,'Saisie Depenses'!$E$5:$E$3004, "&gt;="&amp;EOMONTH(AN$7,-1)+1, 'Saisie Depenses'!$E$5:$E$3004, "&lt;="&amp;EOMONTH(AN$7,0))</f>
        <v>125000</v>
      </c>
      <c r="AO63" s="151">
        <f>SUMIFS('Saisie Depenses'!$H$5:$H$3004,'Saisie Depenses'!$G$5:$G$3004,Listes!$B$39,'Saisie Depenses'!$J$5:$J$3004,$F63, 'Saisie Depenses'!$E$5:$E$3004, "&gt;="&amp;EOMONTH(AO$7,-1)+1, 'Saisie Depenses'!$E$5:$E$3004, "&lt;="&amp;EOMONTH(AO$7,0))+SUMIFS('Saisie Depenses'!$H$5:$H$3004,'Saisie Depenses'!$G$5:$G$3004,Listes!$B$39,'Saisie Depenses'!$J$5:$J$3004, $G63,'Saisie Depenses'!$E$5:$E$3004, "&gt;="&amp;EOMONTH(AO$7,-1)+1, 'Saisie Depenses'!$E$5:$E$3004, "&lt;="&amp;EOMONTH(AO$7,0))</f>
        <v>0</v>
      </c>
      <c r="AP63" s="151">
        <f>SUMIFS('Saisie Depenses'!$H$5:$H$3004,'Saisie Depenses'!$G$5:$G$3004,Listes!$B$39,'Saisie Depenses'!$J$5:$J$3004,$F63, 'Saisie Depenses'!$E$5:$E$3004, "&gt;="&amp;EOMONTH(AP$7,-1)+1, 'Saisie Depenses'!$E$5:$E$3004, "&lt;="&amp;EOMONTH(AP$7,0))+SUMIFS('Saisie Depenses'!$H$5:$H$3004,'Saisie Depenses'!$G$5:$G$3004,Listes!$B$39,'Saisie Depenses'!$J$5:$J$3004, $G63,'Saisie Depenses'!$E$5:$E$3004, "&gt;="&amp;EOMONTH(AP$7,-1)+1, 'Saisie Depenses'!$E$5:$E$3004, "&lt;="&amp;EOMONTH(AP$7,0))</f>
        <v>0</v>
      </c>
      <c r="AQ63" s="151">
        <f>SUMIFS('Saisie Depenses'!$H$5:$H$3004,'Saisie Depenses'!$G$5:$G$3004,Listes!$B$39,'Saisie Depenses'!$J$5:$J$3004,$F63, 'Saisie Depenses'!$E$5:$E$3004, "&gt;="&amp;EOMONTH(AQ$7,-1)+1, 'Saisie Depenses'!$E$5:$E$3004, "&lt;="&amp;EOMONTH(AQ$7,0))+SUMIFS('Saisie Depenses'!$H$5:$H$3004,'Saisie Depenses'!$G$5:$G$3004,Listes!$B$39,'Saisie Depenses'!$J$5:$J$3004, $G63,'Saisie Depenses'!$E$5:$E$3004, "&gt;="&amp;EOMONTH(AQ$7,-1)+1, 'Saisie Depenses'!$E$5:$E$3004, "&lt;="&amp;EOMONTH(AQ$7,0))</f>
        <v>0</v>
      </c>
      <c r="AR63" s="151">
        <f>SUMIFS('Saisie Depenses'!$H$5:$H$3004,'Saisie Depenses'!$G$5:$G$3004,Listes!$B$39,'Saisie Depenses'!$J$5:$J$3004,$F63, 'Saisie Depenses'!$E$5:$E$3004, "&gt;="&amp;EOMONTH(AR$7,-1)+1, 'Saisie Depenses'!$E$5:$E$3004, "&lt;="&amp;EOMONTH(AR$7,0))+SUMIFS('Saisie Depenses'!$H$5:$H$3004,'Saisie Depenses'!$G$5:$G$3004,Listes!$B$39,'Saisie Depenses'!$J$5:$J$3004, $G63,'Saisie Depenses'!$E$5:$E$3004, "&gt;="&amp;EOMONTH(AR$7,-1)+1, 'Saisie Depenses'!$E$5:$E$3004, "&lt;="&amp;EOMONTH(AR$7,0))</f>
        <v>0</v>
      </c>
      <c r="AS63" s="151">
        <f>SUMIFS('Saisie Depenses'!$H$5:$H$3004,'Saisie Depenses'!$G$5:$G$3004,Listes!$B$39,'Saisie Depenses'!$J$5:$J$3004,$F63, 'Saisie Depenses'!$E$5:$E$3004, "&gt;="&amp;EOMONTH(AS$7,-1)+1, 'Saisie Depenses'!$E$5:$E$3004, "&lt;="&amp;EOMONTH(AS$7,0))+SUMIFS('Saisie Depenses'!$H$5:$H$3004,'Saisie Depenses'!$G$5:$G$3004,Listes!$B$39,'Saisie Depenses'!$J$5:$J$3004, $G63,'Saisie Depenses'!$E$5:$E$3004, "&gt;="&amp;EOMONTH(AS$7,-1)+1, 'Saisie Depenses'!$E$5:$E$3004, "&lt;="&amp;EOMONTH(AS$7,0))</f>
        <v>0</v>
      </c>
      <c r="AT63" s="151">
        <f>SUMIFS('Saisie Depenses'!$H$5:$H$3004,'Saisie Depenses'!$G$5:$G$3004,Listes!$B$39,'Saisie Depenses'!$J$5:$J$3004,$F63, 'Saisie Depenses'!$E$5:$E$3004, "&gt;="&amp;EOMONTH(AT$7,-1)+1, 'Saisie Depenses'!$E$5:$E$3004, "&lt;="&amp;EOMONTH(AT$7,0))+SUMIFS('Saisie Depenses'!$H$5:$H$3004,'Saisie Depenses'!$G$5:$G$3004,Listes!$B$39,'Saisie Depenses'!$J$5:$J$3004, $G63,'Saisie Depenses'!$E$5:$E$3004, "&gt;="&amp;EOMONTH(AT$7,-1)+1, 'Saisie Depenses'!$E$5:$E$3004, "&lt;="&amp;EOMONTH(AT$7,0))</f>
        <v>0</v>
      </c>
      <c r="AU63" s="151">
        <f>SUMIFS('Saisie Depenses'!$H$5:$H$3004,'Saisie Depenses'!$G$5:$G$3004,Listes!$B$39,'Saisie Depenses'!$J$5:$J$3004,$F63, 'Saisie Depenses'!$E$5:$E$3004, "&gt;="&amp;EOMONTH(AU$7,-1)+1, 'Saisie Depenses'!$E$5:$E$3004, "&lt;="&amp;EOMONTH(AU$7,0))+SUMIFS('Saisie Depenses'!$H$5:$H$3004,'Saisie Depenses'!$G$5:$G$3004,Listes!$B$39,'Saisie Depenses'!$J$5:$J$3004, $G63,'Saisie Depenses'!$E$5:$E$3004, "&gt;="&amp;EOMONTH(AU$7,-1)+1, 'Saisie Depenses'!$E$5:$E$3004, "&lt;="&amp;EOMONTH(AU$7,0))</f>
        <v>0</v>
      </c>
      <c r="AV63" s="151">
        <f>SUMIFS('Saisie Depenses'!$H$5:$H$3004,'Saisie Depenses'!$G$5:$G$3004,Listes!$B$39,'Saisie Depenses'!$J$5:$J$3004,$F63, 'Saisie Depenses'!$E$5:$E$3004, "&gt;="&amp;EOMONTH(AV$7,-1)+1, 'Saisie Depenses'!$E$5:$E$3004, "&lt;="&amp;EOMONTH(AV$7,0))+SUMIFS('Saisie Depenses'!$H$5:$H$3004,'Saisie Depenses'!$G$5:$G$3004,Listes!$B$39,'Saisie Depenses'!$J$5:$J$3004, $G63,'Saisie Depenses'!$E$5:$E$3004, "&gt;="&amp;EOMONTH(AV$7,-1)+1, 'Saisie Depenses'!$E$5:$E$3004, "&lt;="&amp;EOMONTH(AV$7,0))</f>
        <v>0</v>
      </c>
      <c r="AW63" s="164">
        <f t="shared" ref="AW63:AW65" si="161">SUM(AK63:AV63)</f>
        <v>375000</v>
      </c>
    </row>
    <row r="64" spans="3:49" ht="15.75" customHeight="1" x14ac:dyDescent="0.25">
      <c r="C64" s="150" t="str">
        <f t="shared" si="157"/>
        <v>Charges Salariales - agents de sécurité</v>
      </c>
      <c r="D64" s="143"/>
      <c r="E64" s="143"/>
      <c r="F64" s="150" t="str">
        <f t="shared" ref="F64:G65" si="162">F38</f>
        <v>Charges Salariales - agents de sécurité</v>
      </c>
      <c r="G64" s="133" t="str">
        <f t="shared" si="162"/>
        <v>x#56rgtte8</v>
      </c>
      <c r="I64" s="151">
        <f>SUMIFS('Saisie Depenses'!$H$5:$H$3004,'Saisie Depenses'!$G$5:$G$3004,Listes!$B$39,'Saisie Depenses'!$J$5:$J$3004,$F64, 'Saisie Depenses'!$E$5:$E$3004, "&gt;="&amp;EOMONTH(I$7,-1)+1, 'Saisie Depenses'!$E$5:$E$3004, "&lt;="&amp;EOMONTH(I$7,0))+SUMIFS('Saisie Depenses'!$H$5:$H$3004,'Saisie Depenses'!$G$5:$G$3004,Listes!$B$39,'Saisie Depenses'!$J$5:$J$3004, $G64,'Saisie Depenses'!$E$5:$E$3004, "&gt;="&amp;EOMONTH(I$7,-1)+1, 'Saisie Depenses'!$E$5:$E$3004, "&lt;="&amp;EOMONTH(I$7,0))</f>
        <v>0</v>
      </c>
      <c r="J64" s="151">
        <f>SUMIFS('Saisie Depenses'!$H$5:$H$3004,'Saisie Depenses'!$G$5:$G$3004,Listes!$B$39,'Saisie Depenses'!$J$5:$J$3004,$F64, 'Saisie Depenses'!$E$5:$E$3004, "&gt;="&amp;EOMONTH(J$7,-1)+1, 'Saisie Depenses'!$E$5:$E$3004, "&lt;="&amp;EOMONTH(J$7,0))+SUMIFS('Saisie Depenses'!$H$5:$H$3004,'Saisie Depenses'!$G$5:$G$3004,Listes!$B$39,'Saisie Depenses'!$J$5:$J$3004, $G64,'Saisie Depenses'!$E$5:$E$3004, "&gt;="&amp;EOMONTH(J$7,-1)+1, 'Saisie Depenses'!$E$5:$E$3004, "&lt;="&amp;EOMONTH(J$7,0))</f>
        <v>0</v>
      </c>
      <c r="K64" s="151">
        <f>SUMIFS('Saisie Depenses'!$H$5:$H$3004,'Saisie Depenses'!$G$5:$G$3004,Listes!$B$39,'Saisie Depenses'!$J$5:$J$3004,$F64, 'Saisie Depenses'!$E$5:$E$3004, "&gt;="&amp;EOMONTH(K$7,-1)+1, 'Saisie Depenses'!$E$5:$E$3004, "&lt;="&amp;EOMONTH(K$7,0))+SUMIFS('Saisie Depenses'!$H$5:$H$3004,'Saisie Depenses'!$G$5:$G$3004,Listes!$B$39,'Saisie Depenses'!$J$5:$J$3004, $G64,'Saisie Depenses'!$E$5:$E$3004, "&gt;="&amp;EOMONTH(K$7,-1)+1, 'Saisie Depenses'!$E$5:$E$3004, "&lt;="&amp;EOMONTH(K$7,0))</f>
        <v>0</v>
      </c>
      <c r="L64" s="151">
        <f>SUMIFS('Saisie Depenses'!$H$5:$H$3004,'Saisie Depenses'!$G$5:$G$3004,Listes!$B$39,'Saisie Depenses'!$J$5:$J$3004,$F64, 'Saisie Depenses'!$E$5:$E$3004, "&gt;="&amp;EOMONTH(L$7,-1)+1, 'Saisie Depenses'!$E$5:$E$3004, "&lt;="&amp;EOMONTH(L$7,0))+SUMIFS('Saisie Depenses'!$H$5:$H$3004,'Saisie Depenses'!$G$5:$G$3004,Listes!$B$39,'Saisie Depenses'!$J$5:$J$3004, $G64,'Saisie Depenses'!$E$5:$E$3004, "&gt;="&amp;EOMONTH(L$7,-1)+1, 'Saisie Depenses'!$E$5:$E$3004, "&lt;="&amp;EOMONTH(L$7,0))</f>
        <v>0</v>
      </c>
      <c r="M64" s="151">
        <f>SUMIFS('Saisie Depenses'!$H$5:$H$3004,'Saisie Depenses'!$G$5:$G$3004,Listes!$B$39,'Saisie Depenses'!$J$5:$J$3004,$F64, 'Saisie Depenses'!$E$5:$E$3004, "&gt;="&amp;EOMONTH(M$7,-1)+1, 'Saisie Depenses'!$E$5:$E$3004, "&lt;="&amp;EOMONTH(M$7,0))+SUMIFS('Saisie Depenses'!$H$5:$H$3004,'Saisie Depenses'!$G$5:$G$3004,Listes!$B$39,'Saisie Depenses'!$J$5:$J$3004, $G64,'Saisie Depenses'!$E$5:$E$3004, "&gt;="&amp;EOMONTH(M$7,-1)+1, 'Saisie Depenses'!$E$5:$E$3004, "&lt;="&amp;EOMONTH(M$7,0))</f>
        <v>0</v>
      </c>
      <c r="N64" s="151">
        <f>SUMIFS('Saisie Depenses'!$H$5:$H$3004,'Saisie Depenses'!$G$5:$G$3004,Listes!$B$39,'Saisie Depenses'!$J$5:$J$3004,$F64, 'Saisie Depenses'!$E$5:$E$3004, "&gt;="&amp;EOMONTH(N$7,-1)+1, 'Saisie Depenses'!$E$5:$E$3004, "&lt;="&amp;EOMONTH(N$7,0))+SUMIFS('Saisie Depenses'!$H$5:$H$3004,'Saisie Depenses'!$G$5:$G$3004,Listes!$B$39,'Saisie Depenses'!$J$5:$J$3004, $G64,'Saisie Depenses'!$E$5:$E$3004, "&gt;="&amp;EOMONTH(N$7,-1)+1, 'Saisie Depenses'!$E$5:$E$3004, "&lt;="&amp;EOMONTH(N$7,0))</f>
        <v>0</v>
      </c>
      <c r="O64" s="151">
        <f>SUMIFS('Saisie Depenses'!$H$5:$H$3004,'Saisie Depenses'!$G$5:$G$3004,Listes!$B$39,'Saisie Depenses'!$J$5:$J$3004,$F64, 'Saisie Depenses'!$E$5:$E$3004, "&gt;="&amp;EOMONTH(O$7,-1)+1, 'Saisie Depenses'!$E$5:$E$3004, "&lt;="&amp;EOMONTH(O$7,0))+SUMIFS('Saisie Depenses'!$H$5:$H$3004,'Saisie Depenses'!$G$5:$G$3004,Listes!$B$39,'Saisie Depenses'!$J$5:$J$3004, $G64,'Saisie Depenses'!$E$5:$E$3004, "&gt;="&amp;EOMONTH(O$7,-1)+1, 'Saisie Depenses'!$E$5:$E$3004, "&lt;="&amp;EOMONTH(O$7,0))</f>
        <v>0</v>
      </c>
      <c r="P64" s="151">
        <f>SUMIFS('Saisie Depenses'!$H$5:$H$3004,'Saisie Depenses'!$G$5:$G$3004,Listes!$B$39,'Saisie Depenses'!$J$5:$J$3004,$F64, 'Saisie Depenses'!$E$5:$E$3004, "&gt;="&amp;EOMONTH(P$7,-1)+1, 'Saisie Depenses'!$E$5:$E$3004, "&lt;="&amp;EOMONTH(P$7,0))+SUMIFS('Saisie Depenses'!$H$5:$H$3004,'Saisie Depenses'!$G$5:$G$3004,Listes!$B$39,'Saisie Depenses'!$J$5:$J$3004, $G64,'Saisie Depenses'!$E$5:$E$3004, "&gt;="&amp;EOMONTH(P$7,-1)+1, 'Saisie Depenses'!$E$5:$E$3004, "&lt;="&amp;EOMONTH(P$7,0))</f>
        <v>0</v>
      </c>
      <c r="Q64" s="151">
        <f>SUMIFS('Saisie Depenses'!$H$5:$H$3004,'Saisie Depenses'!$G$5:$G$3004,Listes!$B$39,'Saisie Depenses'!$J$5:$J$3004,$F64, 'Saisie Depenses'!$E$5:$E$3004, "&gt;="&amp;EOMONTH(Q$7,-1)+1, 'Saisie Depenses'!$E$5:$E$3004, "&lt;="&amp;EOMONTH(Q$7,0))+SUMIFS('Saisie Depenses'!$H$5:$H$3004,'Saisie Depenses'!$G$5:$G$3004,Listes!$B$39,'Saisie Depenses'!$J$5:$J$3004, $G64,'Saisie Depenses'!$E$5:$E$3004, "&gt;="&amp;EOMONTH(Q$7,-1)+1, 'Saisie Depenses'!$E$5:$E$3004, "&lt;="&amp;EOMONTH(Q$7,0))</f>
        <v>0</v>
      </c>
      <c r="R64" s="151">
        <f>SUMIFS('Saisie Depenses'!$H$5:$H$3004,'Saisie Depenses'!$G$5:$G$3004,Listes!$B$39,'Saisie Depenses'!$J$5:$J$3004,$F64, 'Saisie Depenses'!$E$5:$E$3004, "&gt;="&amp;EOMONTH(R$7,-1)+1, 'Saisie Depenses'!$E$5:$E$3004, "&lt;="&amp;EOMONTH(R$7,0))+SUMIFS('Saisie Depenses'!$H$5:$H$3004,'Saisie Depenses'!$G$5:$G$3004,Listes!$B$39,'Saisie Depenses'!$J$5:$J$3004, $G64,'Saisie Depenses'!$E$5:$E$3004, "&gt;="&amp;EOMONTH(R$7,-1)+1, 'Saisie Depenses'!$E$5:$E$3004, "&lt;="&amp;EOMONTH(R$7,0))</f>
        <v>0</v>
      </c>
      <c r="S64" s="151">
        <f>SUMIFS('Saisie Depenses'!$H$5:$H$3004,'Saisie Depenses'!$G$5:$G$3004,Listes!$B$39,'Saisie Depenses'!$J$5:$J$3004,$F64, 'Saisie Depenses'!$E$5:$E$3004, "&gt;="&amp;EOMONTH(S$7,-1)+1, 'Saisie Depenses'!$E$5:$E$3004, "&lt;="&amp;EOMONTH(S$7,0))+SUMIFS('Saisie Depenses'!$H$5:$H$3004,'Saisie Depenses'!$G$5:$G$3004,Listes!$B$39,'Saisie Depenses'!$J$5:$J$3004, $G64,'Saisie Depenses'!$E$5:$E$3004, "&gt;="&amp;EOMONTH(S$7,-1)+1, 'Saisie Depenses'!$E$5:$E$3004, "&lt;="&amp;EOMONTH(S$7,0))</f>
        <v>0</v>
      </c>
      <c r="T64" s="151">
        <f>SUMIFS('Saisie Depenses'!$H$5:$H$3004,'Saisie Depenses'!$G$5:$G$3004,Listes!$B$39,'Saisie Depenses'!$J$5:$J$3004,$F64, 'Saisie Depenses'!$E$5:$E$3004, "&gt;="&amp;EOMONTH(T$7,-1)+1, 'Saisie Depenses'!$E$5:$E$3004, "&lt;="&amp;EOMONTH(T$7,0))+SUMIFS('Saisie Depenses'!$H$5:$H$3004,'Saisie Depenses'!$G$5:$G$3004,Listes!$B$39,'Saisie Depenses'!$J$5:$J$3004, $G64,'Saisie Depenses'!$E$5:$E$3004, "&gt;="&amp;EOMONTH(T$7,-1)+1, 'Saisie Depenses'!$E$5:$E$3004, "&lt;="&amp;EOMONTH(T$7,0))</f>
        <v>0</v>
      </c>
      <c r="U64" s="164">
        <f t="shared" si="154"/>
        <v>0</v>
      </c>
      <c r="W64" s="151">
        <f>SUMIFS('Saisie Depenses'!$H$5:$H$3004,'Saisie Depenses'!$G$5:$G$3004,Listes!$B$39,'Saisie Depenses'!$J$5:$J$3004,$F64, 'Saisie Depenses'!$E$5:$E$3004, "&gt;="&amp;EOMONTH(W$7,-1)+1, 'Saisie Depenses'!$E$5:$E$3004, "&lt;="&amp;EOMONTH(W$7,0))+SUMIFS('Saisie Depenses'!$H$5:$H$3004,'Saisie Depenses'!$G$5:$G$3004,Listes!$B$39,'Saisie Depenses'!$J$5:$J$3004, $G64,'Saisie Depenses'!$E$5:$E$3004, "&gt;="&amp;EOMONTH(W$7,-1)+1, 'Saisie Depenses'!$E$5:$E$3004, "&lt;="&amp;EOMONTH(W$7,0))</f>
        <v>0</v>
      </c>
      <c r="X64" s="151">
        <f>SUMIFS('Saisie Depenses'!$H$5:$H$3004,'Saisie Depenses'!$G$5:$G$3004,Listes!$B$39,'Saisie Depenses'!$J$5:$J$3004,$F64, 'Saisie Depenses'!$E$5:$E$3004, "&gt;="&amp;EOMONTH(X$7,-1)+1, 'Saisie Depenses'!$E$5:$E$3004, "&lt;="&amp;EOMONTH(X$7,0))+SUMIFS('Saisie Depenses'!$H$5:$H$3004,'Saisie Depenses'!$G$5:$G$3004,Listes!$B$39,'Saisie Depenses'!$J$5:$J$3004, $G64,'Saisie Depenses'!$E$5:$E$3004, "&gt;="&amp;EOMONTH(X$7,-1)+1, 'Saisie Depenses'!$E$5:$E$3004, "&lt;="&amp;EOMONTH(X$7,0))</f>
        <v>0</v>
      </c>
      <c r="Y64" s="151">
        <f>SUMIFS('Saisie Depenses'!$H$5:$H$3004,'Saisie Depenses'!$G$5:$G$3004,Listes!$B$39,'Saisie Depenses'!$J$5:$J$3004,$F64, 'Saisie Depenses'!$E$5:$E$3004, "&gt;="&amp;EOMONTH(Y$7,-1)+1, 'Saisie Depenses'!$E$5:$E$3004, "&lt;="&amp;EOMONTH(Y$7,0))+SUMIFS('Saisie Depenses'!$H$5:$H$3004,'Saisie Depenses'!$G$5:$G$3004,Listes!$B$39,'Saisie Depenses'!$J$5:$J$3004, $G64,'Saisie Depenses'!$E$5:$E$3004, "&gt;="&amp;EOMONTH(Y$7,-1)+1, 'Saisie Depenses'!$E$5:$E$3004, "&lt;="&amp;EOMONTH(Y$7,0))</f>
        <v>0</v>
      </c>
      <c r="Z64" s="151">
        <f>SUMIFS('Saisie Depenses'!$H$5:$H$3004,'Saisie Depenses'!$G$5:$G$3004,Listes!$B$39,'Saisie Depenses'!$J$5:$J$3004,$F64, 'Saisie Depenses'!$E$5:$E$3004, "&gt;="&amp;EOMONTH(Z$7,-1)+1, 'Saisie Depenses'!$E$5:$E$3004, "&lt;="&amp;EOMONTH(Z$7,0))+SUMIFS('Saisie Depenses'!$H$5:$H$3004,'Saisie Depenses'!$G$5:$G$3004,Listes!$B$39,'Saisie Depenses'!$J$5:$J$3004, $G64,'Saisie Depenses'!$E$5:$E$3004, "&gt;="&amp;EOMONTH(Z$7,-1)+1, 'Saisie Depenses'!$E$5:$E$3004, "&lt;="&amp;EOMONTH(Z$7,0))</f>
        <v>0</v>
      </c>
      <c r="AA64" s="151">
        <f>SUMIFS('Saisie Depenses'!$H$5:$H$3004,'Saisie Depenses'!$G$5:$G$3004,Listes!$B$39,'Saisie Depenses'!$J$5:$J$3004,$F64, 'Saisie Depenses'!$E$5:$E$3004, "&gt;="&amp;EOMONTH(AA$7,-1)+1, 'Saisie Depenses'!$E$5:$E$3004, "&lt;="&amp;EOMONTH(AA$7,0))+SUMIFS('Saisie Depenses'!$H$5:$H$3004,'Saisie Depenses'!$G$5:$G$3004,Listes!$B$39,'Saisie Depenses'!$J$5:$J$3004, $G64,'Saisie Depenses'!$E$5:$E$3004, "&gt;="&amp;EOMONTH(AA$7,-1)+1, 'Saisie Depenses'!$E$5:$E$3004, "&lt;="&amp;EOMONTH(AA$7,0))</f>
        <v>0</v>
      </c>
      <c r="AB64" s="151">
        <f>SUMIFS('Saisie Depenses'!$H$5:$H$3004,'Saisie Depenses'!$G$5:$G$3004,Listes!$B$39,'Saisie Depenses'!$J$5:$J$3004,$F64, 'Saisie Depenses'!$E$5:$E$3004, "&gt;="&amp;EOMONTH(AB$7,-1)+1, 'Saisie Depenses'!$E$5:$E$3004, "&lt;="&amp;EOMONTH(AB$7,0))+SUMIFS('Saisie Depenses'!$H$5:$H$3004,'Saisie Depenses'!$G$5:$G$3004,Listes!$B$39,'Saisie Depenses'!$J$5:$J$3004, $G64,'Saisie Depenses'!$E$5:$E$3004, "&gt;="&amp;EOMONTH(AB$7,-1)+1, 'Saisie Depenses'!$E$5:$E$3004, "&lt;="&amp;EOMONTH(AB$7,0))</f>
        <v>0</v>
      </c>
      <c r="AC64" s="151">
        <f>SUMIFS('Saisie Depenses'!$H$5:$H$3004,'Saisie Depenses'!$G$5:$G$3004,Listes!$B$39,'Saisie Depenses'!$J$5:$J$3004,$F64, 'Saisie Depenses'!$E$5:$E$3004, "&gt;="&amp;EOMONTH(AC$7,-1)+1, 'Saisie Depenses'!$E$5:$E$3004, "&lt;="&amp;EOMONTH(AC$7,0))+SUMIFS('Saisie Depenses'!$H$5:$H$3004,'Saisie Depenses'!$G$5:$G$3004,Listes!$B$39,'Saisie Depenses'!$J$5:$J$3004, $G64,'Saisie Depenses'!$E$5:$E$3004, "&gt;="&amp;EOMONTH(AC$7,-1)+1, 'Saisie Depenses'!$E$5:$E$3004, "&lt;="&amp;EOMONTH(AC$7,0))</f>
        <v>0</v>
      </c>
      <c r="AD64" s="151">
        <f>SUMIFS('Saisie Depenses'!$H$5:$H$3004,'Saisie Depenses'!$G$5:$G$3004,Listes!$B$39,'Saisie Depenses'!$J$5:$J$3004,$F64, 'Saisie Depenses'!$E$5:$E$3004, "&gt;="&amp;EOMONTH(AD$7,-1)+1, 'Saisie Depenses'!$E$5:$E$3004, "&lt;="&amp;EOMONTH(AD$7,0))+SUMIFS('Saisie Depenses'!$H$5:$H$3004,'Saisie Depenses'!$G$5:$G$3004,Listes!$B$39,'Saisie Depenses'!$J$5:$J$3004, $G64,'Saisie Depenses'!$E$5:$E$3004, "&gt;="&amp;EOMONTH(AD$7,-1)+1, 'Saisie Depenses'!$E$5:$E$3004, "&lt;="&amp;EOMONTH(AD$7,0))</f>
        <v>0</v>
      </c>
      <c r="AE64" s="151">
        <f>SUMIFS('Saisie Depenses'!$H$5:$H$3004,'Saisie Depenses'!$G$5:$G$3004,Listes!$B$39,'Saisie Depenses'!$J$5:$J$3004,$F64, 'Saisie Depenses'!$E$5:$E$3004, "&gt;="&amp;EOMONTH(AE$7,-1)+1, 'Saisie Depenses'!$E$5:$E$3004, "&lt;="&amp;EOMONTH(AE$7,0))+SUMIFS('Saisie Depenses'!$H$5:$H$3004,'Saisie Depenses'!$G$5:$G$3004,Listes!$B$39,'Saisie Depenses'!$J$5:$J$3004, $G64,'Saisie Depenses'!$E$5:$E$3004, "&gt;="&amp;EOMONTH(AE$7,-1)+1, 'Saisie Depenses'!$E$5:$E$3004, "&lt;="&amp;EOMONTH(AE$7,0))</f>
        <v>0</v>
      </c>
      <c r="AF64" s="151">
        <f>SUMIFS('Saisie Depenses'!$H$5:$H$3004,'Saisie Depenses'!$G$5:$G$3004,Listes!$B$39,'Saisie Depenses'!$J$5:$J$3004,$F64, 'Saisie Depenses'!$E$5:$E$3004, "&gt;="&amp;EOMONTH(AF$7,-1)+1, 'Saisie Depenses'!$E$5:$E$3004, "&lt;="&amp;EOMONTH(AF$7,0))+SUMIFS('Saisie Depenses'!$H$5:$H$3004,'Saisie Depenses'!$G$5:$G$3004,Listes!$B$39,'Saisie Depenses'!$J$5:$J$3004, $G64,'Saisie Depenses'!$E$5:$E$3004, "&gt;="&amp;EOMONTH(AF$7,-1)+1, 'Saisie Depenses'!$E$5:$E$3004, "&lt;="&amp;EOMONTH(AF$7,0))</f>
        <v>290000</v>
      </c>
      <c r="AG64" s="151">
        <f>SUMIFS('Saisie Depenses'!$H$5:$H$3004,'Saisie Depenses'!$G$5:$G$3004,Listes!$B$39,'Saisie Depenses'!$J$5:$J$3004,$F64, 'Saisie Depenses'!$E$5:$E$3004, "&gt;="&amp;EOMONTH(AG$7,-1)+1, 'Saisie Depenses'!$E$5:$E$3004, "&lt;="&amp;EOMONTH(AG$7,0))+SUMIFS('Saisie Depenses'!$H$5:$H$3004,'Saisie Depenses'!$G$5:$G$3004,Listes!$B$39,'Saisie Depenses'!$J$5:$J$3004, $G64,'Saisie Depenses'!$E$5:$E$3004, "&gt;="&amp;EOMONTH(AG$7,-1)+1, 'Saisie Depenses'!$E$5:$E$3004, "&lt;="&amp;EOMONTH(AG$7,0))</f>
        <v>225000</v>
      </c>
      <c r="AH64" s="151">
        <f>SUMIFS('Saisie Depenses'!$H$5:$H$3004,'Saisie Depenses'!$G$5:$G$3004,Listes!$B$39,'Saisie Depenses'!$J$5:$J$3004,$F64, 'Saisie Depenses'!$E$5:$E$3004, "&gt;="&amp;EOMONTH(AH$7,-1)+1, 'Saisie Depenses'!$E$5:$E$3004, "&lt;="&amp;EOMONTH(AH$7,0))+SUMIFS('Saisie Depenses'!$H$5:$H$3004,'Saisie Depenses'!$G$5:$G$3004,Listes!$B$39,'Saisie Depenses'!$J$5:$J$3004, $G64,'Saisie Depenses'!$E$5:$E$3004, "&gt;="&amp;EOMONTH(AH$7,-1)+1, 'Saisie Depenses'!$E$5:$E$3004, "&lt;="&amp;EOMONTH(AH$7,0))</f>
        <v>585000</v>
      </c>
      <c r="AI64" s="164">
        <f t="shared" si="160"/>
        <v>1100000</v>
      </c>
      <c r="AJ64" s="142"/>
      <c r="AK64" s="151">
        <f>SUMIFS('Saisie Depenses'!$H$5:$H$3004,'Saisie Depenses'!$G$5:$G$3004,Listes!$B$39,'Saisie Depenses'!$J$5:$J$3004,$F64, 'Saisie Depenses'!$E$5:$E$3004, "&gt;="&amp;EOMONTH(AK$7,-1)+1, 'Saisie Depenses'!$E$5:$E$3004, "&lt;="&amp;EOMONTH(AK$7,0))+SUMIFS('Saisie Depenses'!$H$5:$H$3004,'Saisie Depenses'!$G$5:$G$3004,Listes!$B$39,'Saisie Depenses'!$J$5:$J$3004, $G64,'Saisie Depenses'!$E$5:$E$3004, "&gt;="&amp;EOMONTH(AK$7,-1)+1, 'Saisie Depenses'!$E$5:$E$3004, "&lt;="&amp;EOMONTH(AK$7,0))</f>
        <v>0</v>
      </c>
      <c r="AL64" s="151">
        <f>SUMIFS('Saisie Depenses'!$H$5:$H$3004,'Saisie Depenses'!$G$5:$G$3004,Listes!$B$39,'Saisie Depenses'!$J$5:$J$3004,$F64, 'Saisie Depenses'!$E$5:$E$3004, "&gt;="&amp;EOMONTH(AL$7,-1)+1, 'Saisie Depenses'!$E$5:$E$3004, "&lt;="&amp;EOMONTH(AL$7,0))+SUMIFS('Saisie Depenses'!$H$5:$H$3004,'Saisie Depenses'!$G$5:$G$3004,Listes!$B$39,'Saisie Depenses'!$J$5:$J$3004, $G64,'Saisie Depenses'!$E$5:$E$3004, "&gt;="&amp;EOMONTH(AL$7,-1)+1, 'Saisie Depenses'!$E$5:$E$3004, "&lt;="&amp;EOMONTH(AL$7,0))</f>
        <v>450000</v>
      </c>
      <c r="AM64" s="151">
        <f>SUMIFS('Saisie Depenses'!$H$5:$H$3004,'Saisie Depenses'!$G$5:$G$3004,Listes!$B$39,'Saisie Depenses'!$J$5:$J$3004,$F64, 'Saisie Depenses'!$E$5:$E$3004, "&gt;="&amp;EOMONTH(AM$7,-1)+1, 'Saisie Depenses'!$E$5:$E$3004, "&lt;="&amp;EOMONTH(AM$7,0))+SUMIFS('Saisie Depenses'!$H$5:$H$3004,'Saisie Depenses'!$G$5:$G$3004,Listes!$B$39,'Saisie Depenses'!$J$5:$J$3004, $G64,'Saisie Depenses'!$E$5:$E$3004, "&gt;="&amp;EOMONTH(AM$7,-1)+1, 'Saisie Depenses'!$E$5:$E$3004, "&lt;="&amp;EOMONTH(AM$7,0))</f>
        <v>0</v>
      </c>
      <c r="AN64" s="151">
        <f>SUMIFS('Saisie Depenses'!$H$5:$H$3004,'Saisie Depenses'!$G$5:$G$3004,Listes!$B$39,'Saisie Depenses'!$J$5:$J$3004,$F64, 'Saisie Depenses'!$E$5:$E$3004, "&gt;="&amp;EOMONTH(AN$7,-1)+1, 'Saisie Depenses'!$E$5:$E$3004, "&lt;="&amp;EOMONTH(AN$7,0))+SUMIFS('Saisie Depenses'!$H$5:$H$3004,'Saisie Depenses'!$G$5:$G$3004,Listes!$B$39,'Saisie Depenses'!$J$5:$J$3004, $G64,'Saisie Depenses'!$E$5:$E$3004, "&gt;="&amp;EOMONTH(AN$7,-1)+1, 'Saisie Depenses'!$E$5:$E$3004, "&lt;="&amp;EOMONTH(AN$7,0))</f>
        <v>225000</v>
      </c>
      <c r="AO64" s="151">
        <f>SUMIFS('Saisie Depenses'!$H$5:$H$3004,'Saisie Depenses'!$G$5:$G$3004,Listes!$B$39,'Saisie Depenses'!$J$5:$J$3004,$F64, 'Saisie Depenses'!$E$5:$E$3004, "&gt;="&amp;EOMONTH(AO$7,-1)+1, 'Saisie Depenses'!$E$5:$E$3004, "&lt;="&amp;EOMONTH(AO$7,0))+SUMIFS('Saisie Depenses'!$H$5:$H$3004,'Saisie Depenses'!$G$5:$G$3004,Listes!$B$39,'Saisie Depenses'!$J$5:$J$3004, $G64,'Saisie Depenses'!$E$5:$E$3004, "&gt;="&amp;EOMONTH(AO$7,-1)+1, 'Saisie Depenses'!$E$5:$E$3004, "&lt;="&amp;EOMONTH(AO$7,0))</f>
        <v>0</v>
      </c>
      <c r="AP64" s="151">
        <f>SUMIFS('Saisie Depenses'!$H$5:$H$3004,'Saisie Depenses'!$G$5:$G$3004,Listes!$B$39,'Saisie Depenses'!$J$5:$J$3004,$F64, 'Saisie Depenses'!$E$5:$E$3004, "&gt;="&amp;EOMONTH(AP$7,-1)+1, 'Saisie Depenses'!$E$5:$E$3004, "&lt;="&amp;EOMONTH(AP$7,0))+SUMIFS('Saisie Depenses'!$H$5:$H$3004,'Saisie Depenses'!$G$5:$G$3004,Listes!$B$39,'Saisie Depenses'!$J$5:$J$3004, $G64,'Saisie Depenses'!$E$5:$E$3004, "&gt;="&amp;EOMONTH(AP$7,-1)+1, 'Saisie Depenses'!$E$5:$E$3004, "&lt;="&amp;EOMONTH(AP$7,0))</f>
        <v>0</v>
      </c>
      <c r="AQ64" s="151">
        <f>SUMIFS('Saisie Depenses'!$H$5:$H$3004,'Saisie Depenses'!$G$5:$G$3004,Listes!$B$39,'Saisie Depenses'!$J$5:$J$3004,$F64, 'Saisie Depenses'!$E$5:$E$3004, "&gt;="&amp;EOMONTH(AQ$7,-1)+1, 'Saisie Depenses'!$E$5:$E$3004, "&lt;="&amp;EOMONTH(AQ$7,0))+SUMIFS('Saisie Depenses'!$H$5:$H$3004,'Saisie Depenses'!$G$5:$G$3004,Listes!$B$39,'Saisie Depenses'!$J$5:$J$3004, $G64,'Saisie Depenses'!$E$5:$E$3004, "&gt;="&amp;EOMONTH(AQ$7,-1)+1, 'Saisie Depenses'!$E$5:$E$3004, "&lt;="&amp;EOMONTH(AQ$7,0))</f>
        <v>0</v>
      </c>
      <c r="AR64" s="151">
        <f>SUMIFS('Saisie Depenses'!$H$5:$H$3004,'Saisie Depenses'!$G$5:$G$3004,Listes!$B$39,'Saisie Depenses'!$J$5:$J$3004,$F64, 'Saisie Depenses'!$E$5:$E$3004, "&gt;="&amp;EOMONTH(AR$7,-1)+1, 'Saisie Depenses'!$E$5:$E$3004, "&lt;="&amp;EOMONTH(AR$7,0))+SUMIFS('Saisie Depenses'!$H$5:$H$3004,'Saisie Depenses'!$G$5:$G$3004,Listes!$B$39,'Saisie Depenses'!$J$5:$J$3004, $G64,'Saisie Depenses'!$E$5:$E$3004, "&gt;="&amp;EOMONTH(AR$7,-1)+1, 'Saisie Depenses'!$E$5:$E$3004, "&lt;="&amp;EOMONTH(AR$7,0))</f>
        <v>0</v>
      </c>
      <c r="AS64" s="151">
        <f>SUMIFS('Saisie Depenses'!$H$5:$H$3004,'Saisie Depenses'!$G$5:$G$3004,Listes!$B$39,'Saisie Depenses'!$J$5:$J$3004,$F64, 'Saisie Depenses'!$E$5:$E$3004, "&gt;="&amp;EOMONTH(AS$7,-1)+1, 'Saisie Depenses'!$E$5:$E$3004, "&lt;="&amp;EOMONTH(AS$7,0))+SUMIFS('Saisie Depenses'!$H$5:$H$3004,'Saisie Depenses'!$G$5:$G$3004,Listes!$B$39,'Saisie Depenses'!$J$5:$J$3004, $G64,'Saisie Depenses'!$E$5:$E$3004, "&gt;="&amp;EOMONTH(AS$7,-1)+1, 'Saisie Depenses'!$E$5:$E$3004, "&lt;="&amp;EOMONTH(AS$7,0))</f>
        <v>0</v>
      </c>
      <c r="AT64" s="151">
        <f>SUMIFS('Saisie Depenses'!$H$5:$H$3004,'Saisie Depenses'!$G$5:$G$3004,Listes!$B$39,'Saisie Depenses'!$J$5:$J$3004,$F64, 'Saisie Depenses'!$E$5:$E$3004, "&gt;="&amp;EOMONTH(AT$7,-1)+1, 'Saisie Depenses'!$E$5:$E$3004, "&lt;="&amp;EOMONTH(AT$7,0))+SUMIFS('Saisie Depenses'!$H$5:$H$3004,'Saisie Depenses'!$G$5:$G$3004,Listes!$B$39,'Saisie Depenses'!$J$5:$J$3004, $G64,'Saisie Depenses'!$E$5:$E$3004, "&gt;="&amp;EOMONTH(AT$7,-1)+1, 'Saisie Depenses'!$E$5:$E$3004, "&lt;="&amp;EOMONTH(AT$7,0))</f>
        <v>0</v>
      </c>
      <c r="AU64" s="151">
        <f>SUMIFS('Saisie Depenses'!$H$5:$H$3004,'Saisie Depenses'!$G$5:$G$3004,Listes!$B$39,'Saisie Depenses'!$J$5:$J$3004,$F64, 'Saisie Depenses'!$E$5:$E$3004, "&gt;="&amp;EOMONTH(AU$7,-1)+1, 'Saisie Depenses'!$E$5:$E$3004, "&lt;="&amp;EOMONTH(AU$7,0))+SUMIFS('Saisie Depenses'!$H$5:$H$3004,'Saisie Depenses'!$G$5:$G$3004,Listes!$B$39,'Saisie Depenses'!$J$5:$J$3004, $G64,'Saisie Depenses'!$E$5:$E$3004, "&gt;="&amp;EOMONTH(AU$7,-1)+1, 'Saisie Depenses'!$E$5:$E$3004, "&lt;="&amp;EOMONTH(AU$7,0))</f>
        <v>0</v>
      </c>
      <c r="AV64" s="151">
        <f>SUMIFS('Saisie Depenses'!$H$5:$H$3004,'Saisie Depenses'!$G$5:$G$3004,Listes!$B$39,'Saisie Depenses'!$J$5:$J$3004,$F64, 'Saisie Depenses'!$E$5:$E$3004, "&gt;="&amp;EOMONTH(AV$7,-1)+1, 'Saisie Depenses'!$E$5:$E$3004, "&lt;="&amp;EOMONTH(AV$7,0))+SUMIFS('Saisie Depenses'!$H$5:$H$3004,'Saisie Depenses'!$G$5:$G$3004,Listes!$B$39,'Saisie Depenses'!$J$5:$J$3004, $G64,'Saisie Depenses'!$E$5:$E$3004, "&gt;="&amp;EOMONTH(AV$7,-1)+1, 'Saisie Depenses'!$E$5:$E$3004, "&lt;="&amp;EOMONTH(AV$7,0))</f>
        <v>0</v>
      </c>
      <c r="AW64" s="164">
        <f t="shared" si="161"/>
        <v>675000</v>
      </c>
    </row>
    <row r="65" spans="3:49" ht="15.75" customHeight="1" x14ac:dyDescent="0.25">
      <c r="C65" s="150" t="str">
        <f t="shared" ref="C65" si="163">F65</f>
        <v xml:space="preserve">Charges Salariales - divers/autres </v>
      </c>
      <c r="D65" s="143"/>
      <c r="E65" s="143"/>
      <c r="F65" s="150" t="str">
        <f t="shared" si="162"/>
        <v xml:space="preserve">Charges Salariales - divers/autres </v>
      </c>
      <c r="G65" s="133" t="str">
        <f t="shared" si="162"/>
        <v>x#56rgtte8</v>
      </c>
      <c r="I65" s="151">
        <f>SUMIFS('Saisie Depenses'!$H$5:$H$3004,'Saisie Depenses'!$G$5:$G$3004,Listes!$B$39,'Saisie Depenses'!$J$5:$J$3004,$F65, 'Saisie Depenses'!$E$5:$E$3004, "&gt;="&amp;EOMONTH(I$7,-1)+1, 'Saisie Depenses'!$E$5:$E$3004, "&lt;="&amp;EOMONTH(I$7,0))+SUMIFS('Saisie Depenses'!$H$5:$H$3004,'Saisie Depenses'!$G$5:$G$3004,Listes!$B$39,'Saisie Depenses'!$J$5:$J$3004, $G65,'Saisie Depenses'!$E$5:$E$3004, "&gt;="&amp;EOMONTH(I$7,-1)+1, 'Saisie Depenses'!$E$5:$E$3004, "&lt;="&amp;EOMONTH(I$7,0))</f>
        <v>0</v>
      </c>
      <c r="J65" s="151">
        <f>SUMIFS('Saisie Depenses'!$H$5:$H$3004,'Saisie Depenses'!$G$5:$G$3004,Listes!$B$39,'Saisie Depenses'!$J$5:$J$3004,$F65, 'Saisie Depenses'!$E$5:$E$3004, "&gt;="&amp;EOMONTH(J$7,-1)+1, 'Saisie Depenses'!$E$5:$E$3004, "&lt;="&amp;EOMONTH(J$7,0))+SUMIFS('Saisie Depenses'!$H$5:$H$3004,'Saisie Depenses'!$G$5:$G$3004,Listes!$B$39,'Saisie Depenses'!$J$5:$J$3004, $G65,'Saisie Depenses'!$E$5:$E$3004, "&gt;="&amp;EOMONTH(J$7,-1)+1, 'Saisie Depenses'!$E$5:$E$3004, "&lt;="&amp;EOMONTH(J$7,0))</f>
        <v>0</v>
      </c>
      <c r="K65" s="151">
        <f>SUMIFS('Saisie Depenses'!$H$5:$H$3004,'Saisie Depenses'!$G$5:$G$3004,Listes!$B$39,'Saisie Depenses'!$J$5:$J$3004,$F65, 'Saisie Depenses'!$E$5:$E$3004, "&gt;="&amp;EOMONTH(K$7,-1)+1, 'Saisie Depenses'!$E$5:$E$3004, "&lt;="&amp;EOMONTH(K$7,0))+SUMIFS('Saisie Depenses'!$H$5:$H$3004,'Saisie Depenses'!$G$5:$G$3004,Listes!$B$39,'Saisie Depenses'!$J$5:$J$3004, $G65,'Saisie Depenses'!$E$5:$E$3004, "&gt;="&amp;EOMONTH(K$7,-1)+1, 'Saisie Depenses'!$E$5:$E$3004, "&lt;="&amp;EOMONTH(K$7,0))</f>
        <v>0</v>
      </c>
      <c r="L65" s="151">
        <f>SUMIFS('Saisie Depenses'!$H$5:$H$3004,'Saisie Depenses'!$G$5:$G$3004,Listes!$B$39,'Saisie Depenses'!$J$5:$J$3004,$F65, 'Saisie Depenses'!$E$5:$E$3004, "&gt;="&amp;EOMONTH(L$7,-1)+1, 'Saisie Depenses'!$E$5:$E$3004, "&lt;="&amp;EOMONTH(L$7,0))+SUMIFS('Saisie Depenses'!$H$5:$H$3004,'Saisie Depenses'!$G$5:$G$3004,Listes!$B$39,'Saisie Depenses'!$J$5:$J$3004, $G65,'Saisie Depenses'!$E$5:$E$3004, "&gt;="&amp;EOMONTH(L$7,-1)+1, 'Saisie Depenses'!$E$5:$E$3004, "&lt;="&amp;EOMONTH(L$7,0))</f>
        <v>0</v>
      </c>
      <c r="M65" s="151">
        <f>SUMIFS('Saisie Depenses'!$H$5:$H$3004,'Saisie Depenses'!$G$5:$G$3004,Listes!$B$39,'Saisie Depenses'!$J$5:$J$3004,$F65, 'Saisie Depenses'!$E$5:$E$3004, "&gt;="&amp;EOMONTH(M$7,-1)+1, 'Saisie Depenses'!$E$5:$E$3004, "&lt;="&amp;EOMONTH(M$7,0))+SUMIFS('Saisie Depenses'!$H$5:$H$3004,'Saisie Depenses'!$G$5:$G$3004,Listes!$B$39,'Saisie Depenses'!$J$5:$J$3004, $G65,'Saisie Depenses'!$E$5:$E$3004, "&gt;="&amp;EOMONTH(M$7,-1)+1, 'Saisie Depenses'!$E$5:$E$3004, "&lt;="&amp;EOMONTH(M$7,0))</f>
        <v>0</v>
      </c>
      <c r="N65" s="151">
        <f>SUMIFS('Saisie Depenses'!$H$5:$H$3004,'Saisie Depenses'!$G$5:$G$3004,Listes!$B$39,'Saisie Depenses'!$J$5:$J$3004,$F65, 'Saisie Depenses'!$E$5:$E$3004, "&gt;="&amp;EOMONTH(N$7,-1)+1, 'Saisie Depenses'!$E$5:$E$3004, "&lt;="&amp;EOMONTH(N$7,0))+SUMIFS('Saisie Depenses'!$H$5:$H$3004,'Saisie Depenses'!$G$5:$G$3004,Listes!$B$39,'Saisie Depenses'!$J$5:$J$3004, $G65,'Saisie Depenses'!$E$5:$E$3004, "&gt;="&amp;EOMONTH(N$7,-1)+1, 'Saisie Depenses'!$E$5:$E$3004, "&lt;="&amp;EOMONTH(N$7,0))</f>
        <v>0</v>
      </c>
      <c r="O65" s="151">
        <f>SUMIFS('Saisie Depenses'!$H$5:$H$3004,'Saisie Depenses'!$G$5:$G$3004,Listes!$B$39,'Saisie Depenses'!$J$5:$J$3004,$F65, 'Saisie Depenses'!$E$5:$E$3004, "&gt;="&amp;EOMONTH(O$7,-1)+1, 'Saisie Depenses'!$E$5:$E$3004, "&lt;="&amp;EOMONTH(O$7,0))+SUMIFS('Saisie Depenses'!$H$5:$H$3004,'Saisie Depenses'!$G$5:$G$3004,Listes!$B$39,'Saisie Depenses'!$J$5:$J$3004, $G65,'Saisie Depenses'!$E$5:$E$3004, "&gt;="&amp;EOMONTH(O$7,-1)+1, 'Saisie Depenses'!$E$5:$E$3004, "&lt;="&amp;EOMONTH(O$7,0))</f>
        <v>0</v>
      </c>
      <c r="P65" s="151">
        <f>SUMIFS('Saisie Depenses'!$H$5:$H$3004,'Saisie Depenses'!$G$5:$G$3004,Listes!$B$39,'Saisie Depenses'!$J$5:$J$3004,$F65, 'Saisie Depenses'!$E$5:$E$3004, "&gt;="&amp;EOMONTH(P$7,-1)+1, 'Saisie Depenses'!$E$5:$E$3004, "&lt;="&amp;EOMONTH(P$7,0))+SUMIFS('Saisie Depenses'!$H$5:$H$3004,'Saisie Depenses'!$G$5:$G$3004,Listes!$B$39,'Saisie Depenses'!$J$5:$J$3004, $G65,'Saisie Depenses'!$E$5:$E$3004, "&gt;="&amp;EOMONTH(P$7,-1)+1, 'Saisie Depenses'!$E$5:$E$3004, "&lt;="&amp;EOMONTH(P$7,0))</f>
        <v>0</v>
      </c>
      <c r="Q65" s="151">
        <f>SUMIFS('Saisie Depenses'!$H$5:$H$3004,'Saisie Depenses'!$G$5:$G$3004,Listes!$B$39,'Saisie Depenses'!$J$5:$J$3004,$F65, 'Saisie Depenses'!$E$5:$E$3004, "&gt;="&amp;EOMONTH(Q$7,-1)+1, 'Saisie Depenses'!$E$5:$E$3004, "&lt;="&amp;EOMONTH(Q$7,0))+SUMIFS('Saisie Depenses'!$H$5:$H$3004,'Saisie Depenses'!$G$5:$G$3004,Listes!$B$39,'Saisie Depenses'!$J$5:$J$3004, $G65,'Saisie Depenses'!$E$5:$E$3004, "&gt;="&amp;EOMONTH(Q$7,-1)+1, 'Saisie Depenses'!$E$5:$E$3004, "&lt;="&amp;EOMONTH(Q$7,0))</f>
        <v>0</v>
      </c>
      <c r="R65" s="151">
        <f>SUMIFS('Saisie Depenses'!$H$5:$H$3004,'Saisie Depenses'!$G$5:$G$3004,Listes!$B$39,'Saisie Depenses'!$J$5:$J$3004,$F65, 'Saisie Depenses'!$E$5:$E$3004, "&gt;="&amp;EOMONTH(R$7,-1)+1, 'Saisie Depenses'!$E$5:$E$3004, "&lt;="&amp;EOMONTH(R$7,0))+SUMIFS('Saisie Depenses'!$H$5:$H$3004,'Saisie Depenses'!$G$5:$G$3004,Listes!$B$39,'Saisie Depenses'!$J$5:$J$3004, $G65,'Saisie Depenses'!$E$5:$E$3004, "&gt;="&amp;EOMONTH(R$7,-1)+1, 'Saisie Depenses'!$E$5:$E$3004, "&lt;="&amp;EOMONTH(R$7,0))</f>
        <v>0</v>
      </c>
      <c r="S65" s="151">
        <f>SUMIFS('Saisie Depenses'!$H$5:$H$3004,'Saisie Depenses'!$G$5:$G$3004,Listes!$B$39,'Saisie Depenses'!$J$5:$J$3004,$F65, 'Saisie Depenses'!$E$5:$E$3004, "&gt;="&amp;EOMONTH(S$7,-1)+1, 'Saisie Depenses'!$E$5:$E$3004, "&lt;="&amp;EOMONTH(S$7,0))+SUMIFS('Saisie Depenses'!$H$5:$H$3004,'Saisie Depenses'!$G$5:$G$3004,Listes!$B$39,'Saisie Depenses'!$J$5:$J$3004, $G65,'Saisie Depenses'!$E$5:$E$3004, "&gt;="&amp;EOMONTH(S$7,-1)+1, 'Saisie Depenses'!$E$5:$E$3004, "&lt;="&amp;EOMONTH(S$7,0))</f>
        <v>0</v>
      </c>
      <c r="T65" s="151">
        <f>SUMIFS('Saisie Depenses'!$H$5:$H$3004,'Saisie Depenses'!$G$5:$G$3004,Listes!$B$39,'Saisie Depenses'!$J$5:$J$3004,$F65, 'Saisie Depenses'!$E$5:$E$3004, "&gt;="&amp;EOMONTH(T$7,-1)+1, 'Saisie Depenses'!$E$5:$E$3004, "&lt;="&amp;EOMONTH(T$7,0))+SUMIFS('Saisie Depenses'!$H$5:$H$3004,'Saisie Depenses'!$G$5:$G$3004,Listes!$B$39,'Saisie Depenses'!$J$5:$J$3004, $G65,'Saisie Depenses'!$E$5:$E$3004, "&gt;="&amp;EOMONTH(T$7,-1)+1, 'Saisie Depenses'!$E$5:$E$3004, "&lt;="&amp;EOMONTH(T$7,0))</f>
        <v>0</v>
      </c>
      <c r="U65" s="164">
        <f t="shared" ref="U65" si="164">SUM(I65:T65)</f>
        <v>0</v>
      </c>
      <c r="W65" s="151">
        <f>SUMIFS('Saisie Depenses'!$H$5:$H$3004,'Saisie Depenses'!$G$5:$G$3004,Listes!$B$39,'Saisie Depenses'!$J$5:$J$3004,$F65, 'Saisie Depenses'!$E$5:$E$3004, "&gt;="&amp;EOMONTH(W$7,-1)+1, 'Saisie Depenses'!$E$5:$E$3004, "&lt;="&amp;EOMONTH(W$7,0))+SUMIFS('Saisie Depenses'!$H$5:$H$3004,'Saisie Depenses'!$G$5:$G$3004,Listes!$B$39,'Saisie Depenses'!$J$5:$J$3004, $G65,'Saisie Depenses'!$E$5:$E$3004, "&gt;="&amp;EOMONTH(W$7,-1)+1, 'Saisie Depenses'!$E$5:$E$3004, "&lt;="&amp;EOMONTH(W$7,0))</f>
        <v>0</v>
      </c>
      <c r="X65" s="151">
        <f>SUMIFS('Saisie Depenses'!$H$5:$H$3004,'Saisie Depenses'!$G$5:$G$3004,Listes!$B$39,'Saisie Depenses'!$J$5:$J$3004,$F65, 'Saisie Depenses'!$E$5:$E$3004, "&gt;="&amp;EOMONTH(X$7,-1)+1, 'Saisie Depenses'!$E$5:$E$3004, "&lt;="&amp;EOMONTH(X$7,0))+SUMIFS('Saisie Depenses'!$H$5:$H$3004,'Saisie Depenses'!$G$5:$G$3004,Listes!$B$39,'Saisie Depenses'!$J$5:$J$3004, $G65,'Saisie Depenses'!$E$5:$E$3004, "&gt;="&amp;EOMONTH(X$7,-1)+1, 'Saisie Depenses'!$E$5:$E$3004, "&lt;="&amp;EOMONTH(X$7,0))</f>
        <v>0</v>
      </c>
      <c r="Y65" s="151">
        <f>SUMIFS('Saisie Depenses'!$H$5:$H$3004,'Saisie Depenses'!$G$5:$G$3004,Listes!$B$39,'Saisie Depenses'!$J$5:$J$3004,$F65, 'Saisie Depenses'!$E$5:$E$3004, "&gt;="&amp;EOMONTH(Y$7,-1)+1, 'Saisie Depenses'!$E$5:$E$3004, "&lt;="&amp;EOMONTH(Y$7,0))+SUMIFS('Saisie Depenses'!$H$5:$H$3004,'Saisie Depenses'!$G$5:$G$3004,Listes!$B$39,'Saisie Depenses'!$J$5:$J$3004, $G65,'Saisie Depenses'!$E$5:$E$3004, "&gt;="&amp;EOMONTH(Y$7,-1)+1, 'Saisie Depenses'!$E$5:$E$3004, "&lt;="&amp;EOMONTH(Y$7,0))</f>
        <v>0</v>
      </c>
      <c r="Z65" s="151">
        <f>SUMIFS('Saisie Depenses'!$H$5:$H$3004,'Saisie Depenses'!$G$5:$G$3004,Listes!$B$39,'Saisie Depenses'!$J$5:$J$3004,$F65, 'Saisie Depenses'!$E$5:$E$3004, "&gt;="&amp;EOMONTH(Z$7,-1)+1, 'Saisie Depenses'!$E$5:$E$3004, "&lt;="&amp;EOMONTH(Z$7,0))+SUMIFS('Saisie Depenses'!$H$5:$H$3004,'Saisie Depenses'!$G$5:$G$3004,Listes!$B$39,'Saisie Depenses'!$J$5:$J$3004, $G65,'Saisie Depenses'!$E$5:$E$3004, "&gt;="&amp;EOMONTH(Z$7,-1)+1, 'Saisie Depenses'!$E$5:$E$3004, "&lt;="&amp;EOMONTH(Z$7,0))</f>
        <v>0</v>
      </c>
      <c r="AA65" s="151">
        <f>SUMIFS('Saisie Depenses'!$H$5:$H$3004,'Saisie Depenses'!$G$5:$G$3004,Listes!$B$39,'Saisie Depenses'!$J$5:$J$3004,$F65, 'Saisie Depenses'!$E$5:$E$3004, "&gt;="&amp;EOMONTH(AA$7,-1)+1, 'Saisie Depenses'!$E$5:$E$3004, "&lt;="&amp;EOMONTH(AA$7,0))+SUMIFS('Saisie Depenses'!$H$5:$H$3004,'Saisie Depenses'!$G$5:$G$3004,Listes!$B$39,'Saisie Depenses'!$J$5:$J$3004, $G65,'Saisie Depenses'!$E$5:$E$3004, "&gt;="&amp;EOMONTH(AA$7,-1)+1, 'Saisie Depenses'!$E$5:$E$3004, "&lt;="&amp;EOMONTH(AA$7,0))</f>
        <v>0</v>
      </c>
      <c r="AB65" s="151">
        <f>SUMIFS('Saisie Depenses'!$H$5:$H$3004,'Saisie Depenses'!$G$5:$G$3004,Listes!$B$39,'Saisie Depenses'!$J$5:$J$3004,$F65, 'Saisie Depenses'!$E$5:$E$3004, "&gt;="&amp;EOMONTH(AB$7,-1)+1, 'Saisie Depenses'!$E$5:$E$3004, "&lt;="&amp;EOMONTH(AB$7,0))+SUMIFS('Saisie Depenses'!$H$5:$H$3004,'Saisie Depenses'!$G$5:$G$3004,Listes!$B$39,'Saisie Depenses'!$J$5:$J$3004, $G65,'Saisie Depenses'!$E$5:$E$3004, "&gt;="&amp;EOMONTH(AB$7,-1)+1, 'Saisie Depenses'!$E$5:$E$3004, "&lt;="&amp;EOMONTH(AB$7,0))</f>
        <v>0</v>
      </c>
      <c r="AC65" s="151">
        <f>SUMIFS('Saisie Depenses'!$H$5:$H$3004,'Saisie Depenses'!$G$5:$G$3004,Listes!$B$39,'Saisie Depenses'!$J$5:$J$3004,$F65, 'Saisie Depenses'!$E$5:$E$3004, "&gt;="&amp;EOMONTH(AC$7,-1)+1, 'Saisie Depenses'!$E$5:$E$3004, "&lt;="&amp;EOMONTH(AC$7,0))+SUMIFS('Saisie Depenses'!$H$5:$H$3004,'Saisie Depenses'!$G$5:$G$3004,Listes!$B$39,'Saisie Depenses'!$J$5:$J$3004, $G65,'Saisie Depenses'!$E$5:$E$3004, "&gt;="&amp;EOMONTH(AC$7,-1)+1, 'Saisie Depenses'!$E$5:$E$3004, "&lt;="&amp;EOMONTH(AC$7,0))</f>
        <v>0</v>
      </c>
      <c r="AD65" s="151">
        <f>SUMIFS('Saisie Depenses'!$H$5:$H$3004,'Saisie Depenses'!$G$5:$G$3004,Listes!$B$39,'Saisie Depenses'!$J$5:$J$3004,$F65, 'Saisie Depenses'!$E$5:$E$3004, "&gt;="&amp;EOMONTH(AD$7,-1)+1, 'Saisie Depenses'!$E$5:$E$3004, "&lt;="&amp;EOMONTH(AD$7,0))+SUMIFS('Saisie Depenses'!$H$5:$H$3004,'Saisie Depenses'!$G$5:$G$3004,Listes!$B$39,'Saisie Depenses'!$J$5:$J$3004, $G65,'Saisie Depenses'!$E$5:$E$3004, "&gt;="&amp;EOMONTH(AD$7,-1)+1, 'Saisie Depenses'!$E$5:$E$3004, "&lt;="&amp;EOMONTH(AD$7,0))</f>
        <v>0</v>
      </c>
      <c r="AE65" s="151">
        <f>SUMIFS('Saisie Depenses'!$H$5:$H$3004,'Saisie Depenses'!$G$5:$G$3004,Listes!$B$39,'Saisie Depenses'!$J$5:$J$3004,$F65, 'Saisie Depenses'!$E$5:$E$3004, "&gt;="&amp;EOMONTH(AE$7,-1)+1, 'Saisie Depenses'!$E$5:$E$3004, "&lt;="&amp;EOMONTH(AE$7,0))+SUMIFS('Saisie Depenses'!$H$5:$H$3004,'Saisie Depenses'!$G$5:$G$3004,Listes!$B$39,'Saisie Depenses'!$J$5:$J$3004, $G65,'Saisie Depenses'!$E$5:$E$3004, "&gt;="&amp;EOMONTH(AE$7,-1)+1, 'Saisie Depenses'!$E$5:$E$3004, "&lt;="&amp;EOMONTH(AE$7,0))</f>
        <v>0</v>
      </c>
      <c r="AF65" s="151">
        <f>SUMIFS('Saisie Depenses'!$H$5:$H$3004,'Saisie Depenses'!$G$5:$G$3004,Listes!$B$39,'Saisie Depenses'!$J$5:$J$3004,$F65, 'Saisie Depenses'!$E$5:$E$3004, "&gt;="&amp;EOMONTH(AF$7,-1)+1, 'Saisie Depenses'!$E$5:$E$3004, "&lt;="&amp;EOMONTH(AF$7,0))+SUMIFS('Saisie Depenses'!$H$5:$H$3004,'Saisie Depenses'!$G$5:$G$3004,Listes!$B$39,'Saisie Depenses'!$J$5:$J$3004, $G65,'Saisie Depenses'!$E$5:$E$3004, "&gt;="&amp;EOMONTH(AF$7,-1)+1, 'Saisie Depenses'!$E$5:$E$3004, "&lt;="&amp;EOMONTH(AF$7,0))</f>
        <v>0</v>
      </c>
      <c r="AG65" s="151">
        <f>SUMIFS('Saisie Depenses'!$H$5:$H$3004,'Saisie Depenses'!$G$5:$G$3004,Listes!$B$39,'Saisie Depenses'!$J$5:$J$3004,$F65, 'Saisie Depenses'!$E$5:$E$3004, "&gt;="&amp;EOMONTH(AG$7,-1)+1, 'Saisie Depenses'!$E$5:$E$3004, "&lt;="&amp;EOMONTH(AG$7,0))+SUMIFS('Saisie Depenses'!$H$5:$H$3004,'Saisie Depenses'!$G$5:$G$3004,Listes!$B$39,'Saisie Depenses'!$J$5:$J$3004, $G65,'Saisie Depenses'!$E$5:$E$3004, "&gt;="&amp;EOMONTH(AG$7,-1)+1, 'Saisie Depenses'!$E$5:$E$3004, "&lt;="&amp;EOMONTH(AG$7,0))</f>
        <v>0</v>
      </c>
      <c r="AH65" s="151">
        <f>SUMIFS('Saisie Depenses'!$H$5:$H$3004,'Saisie Depenses'!$G$5:$G$3004,Listes!$B$39,'Saisie Depenses'!$J$5:$J$3004,$F65, 'Saisie Depenses'!$E$5:$E$3004, "&gt;="&amp;EOMONTH(AH$7,-1)+1, 'Saisie Depenses'!$E$5:$E$3004, "&lt;="&amp;EOMONTH(AH$7,0))+SUMIFS('Saisie Depenses'!$H$5:$H$3004,'Saisie Depenses'!$G$5:$G$3004,Listes!$B$39,'Saisie Depenses'!$J$5:$J$3004, $G65,'Saisie Depenses'!$E$5:$E$3004, "&gt;="&amp;EOMONTH(AH$7,-1)+1, 'Saisie Depenses'!$E$5:$E$3004, "&lt;="&amp;EOMONTH(AH$7,0))</f>
        <v>0</v>
      </c>
      <c r="AI65" s="164">
        <f t="shared" ref="AI65" si="165">SUM(W65:AH65)</f>
        <v>0</v>
      </c>
      <c r="AJ65" s="142"/>
      <c r="AK65" s="151">
        <f>SUMIFS('Saisie Depenses'!$H$5:$H$3004,'Saisie Depenses'!$G$5:$G$3004,Listes!$B$39,'Saisie Depenses'!$J$5:$J$3004,$F65, 'Saisie Depenses'!$E$5:$E$3004, "&gt;="&amp;EOMONTH(AK$7,-1)+1, 'Saisie Depenses'!$E$5:$E$3004, "&lt;="&amp;EOMONTH(AK$7,0))+SUMIFS('Saisie Depenses'!$H$5:$H$3004,'Saisie Depenses'!$G$5:$G$3004,Listes!$B$39,'Saisie Depenses'!$J$5:$J$3004, $G65,'Saisie Depenses'!$E$5:$E$3004, "&gt;="&amp;EOMONTH(AK$7,-1)+1, 'Saisie Depenses'!$E$5:$E$3004, "&lt;="&amp;EOMONTH(AK$7,0))</f>
        <v>0</v>
      </c>
      <c r="AL65" s="151">
        <f>SUMIFS('Saisie Depenses'!$H$5:$H$3004,'Saisie Depenses'!$G$5:$G$3004,Listes!$B$39,'Saisie Depenses'!$J$5:$J$3004,$F65, 'Saisie Depenses'!$E$5:$E$3004, "&gt;="&amp;EOMONTH(AL$7,-1)+1, 'Saisie Depenses'!$E$5:$E$3004, "&lt;="&amp;EOMONTH(AL$7,0))+SUMIFS('Saisie Depenses'!$H$5:$H$3004,'Saisie Depenses'!$G$5:$G$3004,Listes!$B$39,'Saisie Depenses'!$J$5:$J$3004, $G65,'Saisie Depenses'!$E$5:$E$3004, "&gt;="&amp;EOMONTH(AL$7,-1)+1, 'Saisie Depenses'!$E$5:$E$3004, "&lt;="&amp;EOMONTH(AL$7,0))</f>
        <v>0</v>
      </c>
      <c r="AM65" s="151">
        <f>SUMIFS('Saisie Depenses'!$H$5:$H$3004,'Saisie Depenses'!$G$5:$G$3004,Listes!$B$39,'Saisie Depenses'!$J$5:$J$3004,$F65, 'Saisie Depenses'!$E$5:$E$3004, "&gt;="&amp;EOMONTH(AM$7,-1)+1, 'Saisie Depenses'!$E$5:$E$3004, "&lt;="&amp;EOMONTH(AM$7,0))+SUMIFS('Saisie Depenses'!$H$5:$H$3004,'Saisie Depenses'!$G$5:$G$3004,Listes!$B$39,'Saisie Depenses'!$J$5:$J$3004, $G65,'Saisie Depenses'!$E$5:$E$3004, "&gt;="&amp;EOMONTH(AM$7,-1)+1, 'Saisie Depenses'!$E$5:$E$3004, "&lt;="&amp;EOMONTH(AM$7,0))</f>
        <v>0</v>
      </c>
      <c r="AN65" s="151">
        <f>SUMIFS('Saisie Depenses'!$H$5:$H$3004,'Saisie Depenses'!$G$5:$G$3004,Listes!$B$39,'Saisie Depenses'!$J$5:$J$3004,$F65, 'Saisie Depenses'!$E$5:$E$3004, "&gt;="&amp;EOMONTH(AN$7,-1)+1, 'Saisie Depenses'!$E$5:$E$3004, "&lt;="&amp;EOMONTH(AN$7,0))+SUMIFS('Saisie Depenses'!$H$5:$H$3004,'Saisie Depenses'!$G$5:$G$3004,Listes!$B$39,'Saisie Depenses'!$J$5:$J$3004, $G65,'Saisie Depenses'!$E$5:$E$3004, "&gt;="&amp;EOMONTH(AN$7,-1)+1, 'Saisie Depenses'!$E$5:$E$3004, "&lt;="&amp;EOMONTH(AN$7,0))</f>
        <v>0</v>
      </c>
      <c r="AO65" s="151">
        <f>SUMIFS('Saisie Depenses'!$H$5:$H$3004,'Saisie Depenses'!$G$5:$G$3004,Listes!$B$39,'Saisie Depenses'!$J$5:$J$3004,$F65, 'Saisie Depenses'!$E$5:$E$3004, "&gt;="&amp;EOMONTH(AO$7,-1)+1, 'Saisie Depenses'!$E$5:$E$3004, "&lt;="&amp;EOMONTH(AO$7,0))+SUMIFS('Saisie Depenses'!$H$5:$H$3004,'Saisie Depenses'!$G$5:$G$3004,Listes!$B$39,'Saisie Depenses'!$J$5:$J$3004, $G65,'Saisie Depenses'!$E$5:$E$3004, "&gt;="&amp;EOMONTH(AO$7,-1)+1, 'Saisie Depenses'!$E$5:$E$3004, "&lt;="&amp;EOMONTH(AO$7,0))</f>
        <v>0</v>
      </c>
      <c r="AP65" s="151">
        <f>SUMIFS('Saisie Depenses'!$H$5:$H$3004,'Saisie Depenses'!$G$5:$G$3004,Listes!$B$39,'Saisie Depenses'!$J$5:$J$3004,$F65, 'Saisie Depenses'!$E$5:$E$3004, "&gt;="&amp;EOMONTH(AP$7,-1)+1, 'Saisie Depenses'!$E$5:$E$3004, "&lt;="&amp;EOMONTH(AP$7,0))+SUMIFS('Saisie Depenses'!$H$5:$H$3004,'Saisie Depenses'!$G$5:$G$3004,Listes!$B$39,'Saisie Depenses'!$J$5:$J$3004, $G65,'Saisie Depenses'!$E$5:$E$3004, "&gt;="&amp;EOMONTH(AP$7,-1)+1, 'Saisie Depenses'!$E$5:$E$3004, "&lt;="&amp;EOMONTH(AP$7,0))</f>
        <v>0</v>
      </c>
      <c r="AQ65" s="151">
        <f>SUMIFS('Saisie Depenses'!$H$5:$H$3004,'Saisie Depenses'!$G$5:$G$3004,Listes!$B$39,'Saisie Depenses'!$J$5:$J$3004,$F65, 'Saisie Depenses'!$E$5:$E$3004, "&gt;="&amp;EOMONTH(AQ$7,-1)+1, 'Saisie Depenses'!$E$5:$E$3004, "&lt;="&amp;EOMONTH(AQ$7,0))+SUMIFS('Saisie Depenses'!$H$5:$H$3004,'Saisie Depenses'!$G$5:$G$3004,Listes!$B$39,'Saisie Depenses'!$J$5:$J$3004, $G65,'Saisie Depenses'!$E$5:$E$3004, "&gt;="&amp;EOMONTH(AQ$7,-1)+1, 'Saisie Depenses'!$E$5:$E$3004, "&lt;="&amp;EOMONTH(AQ$7,0))</f>
        <v>0</v>
      </c>
      <c r="AR65" s="151">
        <f>SUMIFS('Saisie Depenses'!$H$5:$H$3004,'Saisie Depenses'!$G$5:$G$3004,Listes!$B$39,'Saisie Depenses'!$J$5:$J$3004,$F65, 'Saisie Depenses'!$E$5:$E$3004, "&gt;="&amp;EOMONTH(AR$7,-1)+1, 'Saisie Depenses'!$E$5:$E$3004, "&lt;="&amp;EOMONTH(AR$7,0))+SUMIFS('Saisie Depenses'!$H$5:$H$3004,'Saisie Depenses'!$G$5:$G$3004,Listes!$B$39,'Saisie Depenses'!$J$5:$J$3004, $G65,'Saisie Depenses'!$E$5:$E$3004, "&gt;="&amp;EOMONTH(AR$7,-1)+1, 'Saisie Depenses'!$E$5:$E$3004, "&lt;="&amp;EOMONTH(AR$7,0))</f>
        <v>0</v>
      </c>
      <c r="AS65" s="151">
        <f>SUMIFS('Saisie Depenses'!$H$5:$H$3004,'Saisie Depenses'!$G$5:$G$3004,Listes!$B$39,'Saisie Depenses'!$J$5:$J$3004,$F65, 'Saisie Depenses'!$E$5:$E$3004, "&gt;="&amp;EOMONTH(AS$7,-1)+1, 'Saisie Depenses'!$E$5:$E$3004, "&lt;="&amp;EOMONTH(AS$7,0))+SUMIFS('Saisie Depenses'!$H$5:$H$3004,'Saisie Depenses'!$G$5:$G$3004,Listes!$B$39,'Saisie Depenses'!$J$5:$J$3004, $G65,'Saisie Depenses'!$E$5:$E$3004, "&gt;="&amp;EOMONTH(AS$7,-1)+1, 'Saisie Depenses'!$E$5:$E$3004, "&lt;="&amp;EOMONTH(AS$7,0))</f>
        <v>0</v>
      </c>
      <c r="AT65" s="151">
        <f>SUMIFS('Saisie Depenses'!$H$5:$H$3004,'Saisie Depenses'!$G$5:$G$3004,Listes!$B$39,'Saisie Depenses'!$J$5:$J$3004,$F65, 'Saisie Depenses'!$E$5:$E$3004, "&gt;="&amp;EOMONTH(AT$7,-1)+1, 'Saisie Depenses'!$E$5:$E$3004, "&lt;="&amp;EOMONTH(AT$7,0))+SUMIFS('Saisie Depenses'!$H$5:$H$3004,'Saisie Depenses'!$G$5:$G$3004,Listes!$B$39,'Saisie Depenses'!$J$5:$J$3004, $G65,'Saisie Depenses'!$E$5:$E$3004, "&gt;="&amp;EOMONTH(AT$7,-1)+1, 'Saisie Depenses'!$E$5:$E$3004, "&lt;="&amp;EOMONTH(AT$7,0))</f>
        <v>0</v>
      </c>
      <c r="AU65" s="151">
        <f>SUMIFS('Saisie Depenses'!$H$5:$H$3004,'Saisie Depenses'!$G$5:$G$3004,Listes!$B$39,'Saisie Depenses'!$J$5:$J$3004,$F65, 'Saisie Depenses'!$E$5:$E$3004, "&gt;="&amp;EOMONTH(AU$7,-1)+1, 'Saisie Depenses'!$E$5:$E$3004, "&lt;="&amp;EOMONTH(AU$7,0))+SUMIFS('Saisie Depenses'!$H$5:$H$3004,'Saisie Depenses'!$G$5:$G$3004,Listes!$B$39,'Saisie Depenses'!$J$5:$J$3004, $G65,'Saisie Depenses'!$E$5:$E$3004, "&gt;="&amp;EOMONTH(AU$7,-1)+1, 'Saisie Depenses'!$E$5:$E$3004, "&lt;="&amp;EOMONTH(AU$7,0))</f>
        <v>0</v>
      </c>
      <c r="AV65" s="151">
        <f>SUMIFS('Saisie Depenses'!$H$5:$H$3004,'Saisie Depenses'!$G$5:$G$3004,Listes!$B$39,'Saisie Depenses'!$J$5:$J$3004,$F65, 'Saisie Depenses'!$E$5:$E$3004, "&gt;="&amp;EOMONTH(AV$7,-1)+1, 'Saisie Depenses'!$E$5:$E$3004, "&lt;="&amp;EOMONTH(AV$7,0))+SUMIFS('Saisie Depenses'!$H$5:$H$3004,'Saisie Depenses'!$G$5:$G$3004,Listes!$B$39,'Saisie Depenses'!$J$5:$J$3004, $G65,'Saisie Depenses'!$E$5:$E$3004, "&gt;="&amp;EOMONTH(AV$7,-1)+1, 'Saisie Depenses'!$E$5:$E$3004, "&lt;="&amp;EOMONTH(AV$7,0))</f>
        <v>0</v>
      </c>
      <c r="AW65" s="164">
        <f t="shared" si="161"/>
        <v>0</v>
      </c>
    </row>
    <row r="66" spans="3:49" ht="15.75" customHeight="1" x14ac:dyDescent="0.25">
      <c r="C66" s="150" t="str">
        <f t="shared" si="157"/>
        <v xml:space="preserve">Consommation Eau </v>
      </c>
      <c r="D66" s="143"/>
      <c r="E66" s="143"/>
      <c r="F66" s="150" t="str">
        <f t="shared" ref="F66:G66" si="166">F40</f>
        <v xml:space="preserve">Consommation Eau </v>
      </c>
      <c r="G66" s="133" t="str">
        <f t="shared" si="166"/>
        <v>x#56rgtte8</v>
      </c>
      <c r="I66" s="151">
        <f>SUMIFS('Saisie Depenses'!$H$5:$H$3004,'Saisie Depenses'!$G$5:$G$3004,Listes!$B$39,'Saisie Depenses'!$J$5:$J$3004,$F66, 'Saisie Depenses'!$E$5:$E$3004, "&gt;="&amp;EOMONTH(I$7,-1)+1, 'Saisie Depenses'!$E$5:$E$3004, "&lt;="&amp;EOMONTH(I$7,0))+SUMIFS('Saisie Depenses'!$H$5:$H$3004,'Saisie Depenses'!$G$5:$G$3004,Listes!$B$39,'Saisie Depenses'!$J$5:$J$3004, $G66,'Saisie Depenses'!$E$5:$E$3004, "&gt;="&amp;EOMONTH(I$7,-1)+1, 'Saisie Depenses'!$E$5:$E$3004, "&lt;="&amp;EOMONTH(I$7,0))</f>
        <v>0</v>
      </c>
      <c r="J66" s="151">
        <f>SUMIFS('Saisie Depenses'!$H$5:$H$3004,'Saisie Depenses'!$G$5:$G$3004,Listes!$B$39,'Saisie Depenses'!$J$5:$J$3004,$F66, 'Saisie Depenses'!$E$5:$E$3004, "&gt;="&amp;EOMONTH(J$7,-1)+1, 'Saisie Depenses'!$E$5:$E$3004, "&lt;="&amp;EOMONTH(J$7,0))+SUMIFS('Saisie Depenses'!$H$5:$H$3004,'Saisie Depenses'!$G$5:$G$3004,Listes!$B$39,'Saisie Depenses'!$J$5:$J$3004, $G66,'Saisie Depenses'!$E$5:$E$3004, "&gt;="&amp;EOMONTH(J$7,-1)+1, 'Saisie Depenses'!$E$5:$E$3004, "&lt;="&amp;EOMONTH(J$7,0))</f>
        <v>0</v>
      </c>
      <c r="K66" s="151">
        <f>SUMIFS('Saisie Depenses'!$H$5:$H$3004,'Saisie Depenses'!$G$5:$G$3004,Listes!$B$39,'Saisie Depenses'!$J$5:$J$3004,$F66, 'Saisie Depenses'!$E$5:$E$3004, "&gt;="&amp;EOMONTH(K$7,-1)+1, 'Saisie Depenses'!$E$5:$E$3004, "&lt;="&amp;EOMONTH(K$7,0))+SUMIFS('Saisie Depenses'!$H$5:$H$3004,'Saisie Depenses'!$G$5:$G$3004,Listes!$B$39,'Saisie Depenses'!$J$5:$J$3004, $G66,'Saisie Depenses'!$E$5:$E$3004, "&gt;="&amp;EOMONTH(K$7,-1)+1, 'Saisie Depenses'!$E$5:$E$3004, "&lt;="&amp;EOMONTH(K$7,0))</f>
        <v>0</v>
      </c>
      <c r="L66" s="151">
        <f>SUMIFS('Saisie Depenses'!$H$5:$H$3004,'Saisie Depenses'!$G$5:$G$3004,Listes!$B$39,'Saisie Depenses'!$J$5:$J$3004,$F66, 'Saisie Depenses'!$E$5:$E$3004, "&gt;="&amp;EOMONTH(L$7,-1)+1, 'Saisie Depenses'!$E$5:$E$3004, "&lt;="&amp;EOMONTH(L$7,0))+SUMIFS('Saisie Depenses'!$H$5:$H$3004,'Saisie Depenses'!$G$5:$G$3004,Listes!$B$39,'Saisie Depenses'!$J$5:$J$3004, $G66,'Saisie Depenses'!$E$5:$E$3004, "&gt;="&amp;EOMONTH(L$7,-1)+1, 'Saisie Depenses'!$E$5:$E$3004, "&lt;="&amp;EOMONTH(L$7,0))</f>
        <v>0</v>
      </c>
      <c r="M66" s="151">
        <f>SUMIFS('Saisie Depenses'!$H$5:$H$3004,'Saisie Depenses'!$G$5:$G$3004,Listes!$B$39,'Saisie Depenses'!$J$5:$J$3004,$F66, 'Saisie Depenses'!$E$5:$E$3004, "&gt;="&amp;EOMONTH(M$7,-1)+1, 'Saisie Depenses'!$E$5:$E$3004, "&lt;="&amp;EOMONTH(M$7,0))+SUMIFS('Saisie Depenses'!$H$5:$H$3004,'Saisie Depenses'!$G$5:$G$3004,Listes!$B$39,'Saisie Depenses'!$J$5:$J$3004, $G66,'Saisie Depenses'!$E$5:$E$3004, "&gt;="&amp;EOMONTH(M$7,-1)+1, 'Saisie Depenses'!$E$5:$E$3004, "&lt;="&amp;EOMONTH(M$7,0))</f>
        <v>0</v>
      </c>
      <c r="N66" s="151">
        <f>SUMIFS('Saisie Depenses'!$H$5:$H$3004,'Saisie Depenses'!$G$5:$G$3004,Listes!$B$39,'Saisie Depenses'!$J$5:$J$3004,$F66, 'Saisie Depenses'!$E$5:$E$3004, "&gt;="&amp;EOMONTH(N$7,-1)+1, 'Saisie Depenses'!$E$5:$E$3004, "&lt;="&amp;EOMONTH(N$7,0))+SUMIFS('Saisie Depenses'!$H$5:$H$3004,'Saisie Depenses'!$G$5:$G$3004,Listes!$B$39,'Saisie Depenses'!$J$5:$J$3004, $G66,'Saisie Depenses'!$E$5:$E$3004, "&gt;="&amp;EOMONTH(N$7,-1)+1, 'Saisie Depenses'!$E$5:$E$3004, "&lt;="&amp;EOMONTH(N$7,0))</f>
        <v>0</v>
      </c>
      <c r="O66" s="151">
        <f>SUMIFS('Saisie Depenses'!$H$5:$H$3004,'Saisie Depenses'!$G$5:$G$3004,Listes!$B$39,'Saisie Depenses'!$J$5:$J$3004,$F66, 'Saisie Depenses'!$E$5:$E$3004, "&gt;="&amp;EOMONTH(O$7,-1)+1, 'Saisie Depenses'!$E$5:$E$3004, "&lt;="&amp;EOMONTH(O$7,0))+SUMIFS('Saisie Depenses'!$H$5:$H$3004,'Saisie Depenses'!$G$5:$G$3004,Listes!$B$39,'Saisie Depenses'!$J$5:$J$3004, $G66,'Saisie Depenses'!$E$5:$E$3004, "&gt;="&amp;EOMONTH(O$7,-1)+1, 'Saisie Depenses'!$E$5:$E$3004, "&lt;="&amp;EOMONTH(O$7,0))</f>
        <v>0</v>
      </c>
      <c r="P66" s="151">
        <f>SUMIFS('Saisie Depenses'!$H$5:$H$3004,'Saisie Depenses'!$G$5:$G$3004,Listes!$B$39,'Saisie Depenses'!$J$5:$J$3004,$F66, 'Saisie Depenses'!$E$5:$E$3004, "&gt;="&amp;EOMONTH(P$7,-1)+1, 'Saisie Depenses'!$E$5:$E$3004, "&lt;="&amp;EOMONTH(P$7,0))+SUMIFS('Saisie Depenses'!$H$5:$H$3004,'Saisie Depenses'!$G$5:$G$3004,Listes!$B$39,'Saisie Depenses'!$J$5:$J$3004, $G66,'Saisie Depenses'!$E$5:$E$3004, "&gt;="&amp;EOMONTH(P$7,-1)+1, 'Saisie Depenses'!$E$5:$E$3004, "&lt;="&amp;EOMONTH(P$7,0))</f>
        <v>27000</v>
      </c>
      <c r="Q66" s="151">
        <f>SUMIFS('Saisie Depenses'!$H$5:$H$3004,'Saisie Depenses'!$G$5:$G$3004,Listes!$B$39,'Saisie Depenses'!$J$5:$J$3004,$F66, 'Saisie Depenses'!$E$5:$E$3004, "&gt;="&amp;EOMONTH(Q$7,-1)+1, 'Saisie Depenses'!$E$5:$E$3004, "&lt;="&amp;EOMONTH(Q$7,0))+SUMIFS('Saisie Depenses'!$H$5:$H$3004,'Saisie Depenses'!$G$5:$G$3004,Listes!$B$39,'Saisie Depenses'!$J$5:$J$3004, $G66,'Saisie Depenses'!$E$5:$E$3004, "&gt;="&amp;EOMONTH(Q$7,-1)+1, 'Saisie Depenses'!$E$5:$E$3004, "&lt;="&amp;EOMONTH(Q$7,0))</f>
        <v>0</v>
      </c>
      <c r="R66" s="151">
        <f>SUMIFS('Saisie Depenses'!$H$5:$H$3004,'Saisie Depenses'!$G$5:$G$3004,Listes!$B$39,'Saisie Depenses'!$J$5:$J$3004,$F66, 'Saisie Depenses'!$E$5:$E$3004, "&gt;="&amp;EOMONTH(R$7,-1)+1, 'Saisie Depenses'!$E$5:$E$3004, "&lt;="&amp;EOMONTH(R$7,0))+SUMIFS('Saisie Depenses'!$H$5:$H$3004,'Saisie Depenses'!$G$5:$G$3004,Listes!$B$39,'Saisie Depenses'!$J$5:$J$3004, $G66,'Saisie Depenses'!$E$5:$E$3004, "&gt;="&amp;EOMONTH(R$7,-1)+1, 'Saisie Depenses'!$E$5:$E$3004, "&lt;="&amp;EOMONTH(R$7,0))</f>
        <v>0</v>
      </c>
      <c r="S66" s="151">
        <f>SUMIFS('Saisie Depenses'!$H$5:$H$3004,'Saisie Depenses'!$G$5:$G$3004,Listes!$B$39,'Saisie Depenses'!$J$5:$J$3004,$F66, 'Saisie Depenses'!$E$5:$E$3004, "&gt;="&amp;EOMONTH(S$7,-1)+1, 'Saisie Depenses'!$E$5:$E$3004, "&lt;="&amp;EOMONTH(S$7,0))+SUMIFS('Saisie Depenses'!$H$5:$H$3004,'Saisie Depenses'!$G$5:$G$3004,Listes!$B$39,'Saisie Depenses'!$J$5:$J$3004, $G66,'Saisie Depenses'!$E$5:$E$3004, "&gt;="&amp;EOMONTH(S$7,-1)+1, 'Saisie Depenses'!$E$5:$E$3004, "&lt;="&amp;EOMONTH(S$7,0))</f>
        <v>19500</v>
      </c>
      <c r="T66" s="151">
        <f>SUMIFS('Saisie Depenses'!$H$5:$H$3004,'Saisie Depenses'!$G$5:$G$3004,Listes!$B$39,'Saisie Depenses'!$J$5:$J$3004,$F66, 'Saisie Depenses'!$E$5:$E$3004, "&gt;="&amp;EOMONTH(T$7,-1)+1, 'Saisie Depenses'!$E$5:$E$3004, "&lt;="&amp;EOMONTH(T$7,0))+SUMIFS('Saisie Depenses'!$H$5:$H$3004,'Saisie Depenses'!$G$5:$G$3004,Listes!$B$39,'Saisie Depenses'!$J$5:$J$3004, $G66,'Saisie Depenses'!$E$5:$E$3004, "&gt;="&amp;EOMONTH(T$7,-1)+1, 'Saisie Depenses'!$E$5:$E$3004, "&lt;="&amp;EOMONTH(T$7,0))</f>
        <v>0</v>
      </c>
      <c r="U66" s="164">
        <f t="shared" si="154"/>
        <v>46500</v>
      </c>
      <c r="W66" s="151">
        <f>SUMIFS('Saisie Depenses'!$H$5:$H$3004,'Saisie Depenses'!$G$5:$G$3004,Listes!$B$39,'Saisie Depenses'!$J$5:$J$3004,$F66, 'Saisie Depenses'!$E$5:$E$3004, "&gt;="&amp;EOMONTH(W$7,-1)+1, 'Saisie Depenses'!$E$5:$E$3004, "&lt;="&amp;EOMONTH(W$7,0))+SUMIFS('Saisie Depenses'!$H$5:$H$3004,'Saisie Depenses'!$G$5:$G$3004,Listes!$B$39,'Saisie Depenses'!$J$5:$J$3004, $G66,'Saisie Depenses'!$E$5:$E$3004, "&gt;="&amp;EOMONTH(W$7,-1)+1, 'Saisie Depenses'!$E$5:$E$3004, "&lt;="&amp;EOMONTH(W$7,0))</f>
        <v>29500</v>
      </c>
      <c r="X66" s="151">
        <f>SUMIFS('Saisie Depenses'!$H$5:$H$3004,'Saisie Depenses'!$G$5:$G$3004,Listes!$B$39,'Saisie Depenses'!$J$5:$J$3004,$F66, 'Saisie Depenses'!$E$5:$E$3004, "&gt;="&amp;EOMONTH(X$7,-1)+1, 'Saisie Depenses'!$E$5:$E$3004, "&lt;="&amp;EOMONTH(X$7,0))+SUMIFS('Saisie Depenses'!$H$5:$H$3004,'Saisie Depenses'!$G$5:$G$3004,Listes!$B$39,'Saisie Depenses'!$J$5:$J$3004, $G66,'Saisie Depenses'!$E$5:$E$3004, "&gt;="&amp;EOMONTH(X$7,-1)+1, 'Saisie Depenses'!$E$5:$E$3004, "&lt;="&amp;EOMONTH(X$7,0))</f>
        <v>0</v>
      </c>
      <c r="Y66" s="151">
        <f>SUMIFS('Saisie Depenses'!$H$5:$H$3004,'Saisie Depenses'!$G$5:$G$3004,Listes!$B$39,'Saisie Depenses'!$J$5:$J$3004,$F66, 'Saisie Depenses'!$E$5:$E$3004, "&gt;="&amp;EOMONTH(Y$7,-1)+1, 'Saisie Depenses'!$E$5:$E$3004, "&lt;="&amp;EOMONTH(Y$7,0))+SUMIFS('Saisie Depenses'!$H$5:$H$3004,'Saisie Depenses'!$G$5:$G$3004,Listes!$B$39,'Saisie Depenses'!$J$5:$J$3004, $G66,'Saisie Depenses'!$E$5:$E$3004, "&gt;="&amp;EOMONTH(Y$7,-1)+1, 'Saisie Depenses'!$E$5:$E$3004, "&lt;="&amp;EOMONTH(Y$7,0))</f>
        <v>0</v>
      </c>
      <c r="Z66" s="151">
        <f>SUMIFS('Saisie Depenses'!$H$5:$H$3004,'Saisie Depenses'!$G$5:$G$3004,Listes!$B$39,'Saisie Depenses'!$J$5:$J$3004,$F66, 'Saisie Depenses'!$E$5:$E$3004, "&gt;="&amp;EOMONTH(Z$7,-1)+1, 'Saisie Depenses'!$E$5:$E$3004, "&lt;="&amp;EOMONTH(Z$7,0))+SUMIFS('Saisie Depenses'!$H$5:$H$3004,'Saisie Depenses'!$G$5:$G$3004,Listes!$B$39,'Saisie Depenses'!$J$5:$J$3004, $G66,'Saisie Depenses'!$E$5:$E$3004, "&gt;="&amp;EOMONTH(Z$7,-1)+1, 'Saisie Depenses'!$E$5:$E$3004, "&lt;="&amp;EOMONTH(Z$7,0))</f>
        <v>0</v>
      </c>
      <c r="AA66" s="151">
        <f>SUMIFS('Saisie Depenses'!$H$5:$H$3004,'Saisie Depenses'!$G$5:$G$3004,Listes!$B$39,'Saisie Depenses'!$J$5:$J$3004,$F66, 'Saisie Depenses'!$E$5:$E$3004, "&gt;="&amp;EOMONTH(AA$7,-1)+1, 'Saisie Depenses'!$E$5:$E$3004, "&lt;="&amp;EOMONTH(AA$7,0))+SUMIFS('Saisie Depenses'!$H$5:$H$3004,'Saisie Depenses'!$G$5:$G$3004,Listes!$B$39,'Saisie Depenses'!$J$5:$J$3004, $G66,'Saisie Depenses'!$E$5:$E$3004, "&gt;="&amp;EOMONTH(AA$7,-1)+1, 'Saisie Depenses'!$E$5:$E$3004, "&lt;="&amp;EOMONTH(AA$7,0))</f>
        <v>0</v>
      </c>
      <c r="AB66" s="151">
        <f>SUMIFS('Saisie Depenses'!$H$5:$H$3004,'Saisie Depenses'!$G$5:$G$3004,Listes!$B$39,'Saisie Depenses'!$J$5:$J$3004,$F66, 'Saisie Depenses'!$E$5:$E$3004, "&gt;="&amp;EOMONTH(AB$7,-1)+1, 'Saisie Depenses'!$E$5:$E$3004, "&lt;="&amp;EOMONTH(AB$7,0))+SUMIFS('Saisie Depenses'!$H$5:$H$3004,'Saisie Depenses'!$G$5:$G$3004,Listes!$B$39,'Saisie Depenses'!$J$5:$J$3004, $G66,'Saisie Depenses'!$E$5:$E$3004, "&gt;="&amp;EOMONTH(AB$7,-1)+1, 'Saisie Depenses'!$E$5:$E$3004, "&lt;="&amp;EOMONTH(AB$7,0))</f>
        <v>0</v>
      </c>
      <c r="AC66" s="151">
        <f>SUMIFS('Saisie Depenses'!$H$5:$H$3004,'Saisie Depenses'!$G$5:$G$3004,Listes!$B$39,'Saisie Depenses'!$J$5:$J$3004,$F66, 'Saisie Depenses'!$E$5:$E$3004, "&gt;="&amp;EOMONTH(AC$7,-1)+1, 'Saisie Depenses'!$E$5:$E$3004, "&lt;="&amp;EOMONTH(AC$7,0))+SUMIFS('Saisie Depenses'!$H$5:$H$3004,'Saisie Depenses'!$G$5:$G$3004,Listes!$B$39,'Saisie Depenses'!$J$5:$J$3004, $G66,'Saisie Depenses'!$E$5:$E$3004, "&gt;="&amp;EOMONTH(AC$7,-1)+1, 'Saisie Depenses'!$E$5:$E$3004, "&lt;="&amp;EOMONTH(AC$7,0))</f>
        <v>27019</v>
      </c>
      <c r="AD66" s="151">
        <f>SUMIFS('Saisie Depenses'!$H$5:$H$3004,'Saisie Depenses'!$G$5:$G$3004,Listes!$B$39,'Saisie Depenses'!$J$5:$J$3004,$F66, 'Saisie Depenses'!$E$5:$E$3004, "&gt;="&amp;EOMONTH(AD$7,-1)+1, 'Saisie Depenses'!$E$5:$E$3004, "&lt;="&amp;EOMONTH(AD$7,0))+SUMIFS('Saisie Depenses'!$H$5:$H$3004,'Saisie Depenses'!$G$5:$G$3004,Listes!$B$39,'Saisie Depenses'!$J$5:$J$3004, $G66,'Saisie Depenses'!$E$5:$E$3004, "&gt;="&amp;EOMONTH(AD$7,-1)+1, 'Saisie Depenses'!$E$5:$E$3004, "&lt;="&amp;EOMONTH(AD$7,0))</f>
        <v>0</v>
      </c>
      <c r="AE66" s="151">
        <f>SUMIFS('Saisie Depenses'!$H$5:$H$3004,'Saisie Depenses'!$G$5:$G$3004,Listes!$B$39,'Saisie Depenses'!$J$5:$J$3004,$F66, 'Saisie Depenses'!$E$5:$E$3004, "&gt;="&amp;EOMONTH(AE$7,-1)+1, 'Saisie Depenses'!$E$5:$E$3004, "&lt;="&amp;EOMONTH(AE$7,0))+SUMIFS('Saisie Depenses'!$H$5:$H$3004,'Saisie Depenses'!$G$5:$G$3004,Listes!$B$39,'Saisie Depenses'!$J$5:$J$3004, $G66,'Saisie Depenses'!$E$5:$E$3004, "&gt;="&amp;EOMONTH(AE$7,-1)+1, 'Saisie Depenses'!$E$5:$E$3004, "&lt;="&amp;EOMONTH(AE$7,0))</f>
        <v>0</v>
      </c>
      <c r="AF66" s="151">
        <f>SUMIFS('Saisie Depenses'!$H$5:$H$3004,'Saisie Depenses'!$G$5:$G$3004,Listes!$B$39,'Saisie Depenses'!$J$5:$J$3004,$F66, 'Saisie Depenses'!$E$5:$E$3004, "&gt;="&amp;EOMONTH(AF$7,-1)+1, 'Saisie Depenses'!$E$5:$E$3004, "&lt;="&amp;EOMONTH(AF$7,0))+SUMIFS('Saisie Depenses'!$H$5:$H$3004,'Saisie Depenses'!$G$5:$G$3004,Listes!$B$39,'Saisie Depenses'!$J$5:$J$3004, $G66,'Saisie Depenses'!$E$5:$E$3004, "&gt;="&amp;EOMONTH(AF$7,-1)+1, 'Saisie Depenses'!$E$5:$E$3004, "&lt;="&amp;EOMONTH(AF$7,0))</f>
        <v>0</v>
      </c>
      <c r="AG66" s="151">
        <f>SUMIFS('Saisie Depenses'!$H$5:$H$3004,'Saisie Depenses'!$G$5:$G$3004,Listes!$B$39,'Saisie Depenses'!$J$5:$J$3004,$F66, 'Saisie Depenses'!$E$5:$E$3004, "&gt;="&amp;EOMONTH(AG$7,-1)+1, 'Saisie Depenses'!$E$5:$E$3004, "&lt;="&amp;EOMONTH(AG$7,0))+SUMIFS('Saisie Depenses'!$H$5:$H$3004,'Saisie Depenses'!$G$5:$G$3004,Listes!$B$39,'Saisie Depenses'!$J$5:$J$3004, $G66,'Saisie Depenses'!$E$5:$E$3004, "&gt;="&amp;EOMONTH(AG$7,-1)+1, 'Saisie Depenses'!$E$5:$E$3004, "&lt;="&amp;EOMONTH(AG$7,0))</f>
        <v>90688</v>
      </c>
      <c r="AH66" s="151">
        <f>SUMIFS('Saisie Depenses'!$H$5:$H$3004,'Saisie Depenses'!$G$5:$G$3004,Listes!$B$39,'Saisie Depenses'!$J$5:$J$3004,$F66, 'Saisie Depenses'!$E$5:$E$3004, "&gt;="&amp;EOMONTH(AH$7,-1)+1, 'Saisie Depenses'!$E$5:$E$3004, "&lt;="&amp;EOMONTH(AH$7,0))+SUMIFS('Saisie Depenses'!$H$5:$H$3004,'Saisie Depenses'!$G$5:$G$3004,Listes!$B$39,'Saisie Depenses'!$J$5:$J$3004, $G66,'Saisie Depenses'!$E$5:$E$3004, "&gt;="&amp;EOMONTH(AH$7,-1)+1, 'Saisie Depenses'!$E$5:$E$3004, "&lt;="&amp;EOMONTH(AH$7,0))</f>
        <v>0</v>
      </c>
      <c r="AI66" s="164">
        <f>SUM(W66:AH66)</f>
        <v>147207</v>
      </c>
      <c r="AJ66" s="142"/>
      <c r="AK66" s="151">
        <f>SUMIFS('Saisie Depenses'!$H$5:$H$3004,'Saisie Depenses'!$G$5:$G$3004,Listes!$B$39,'Saisie Depenses'!$J$5:$J$3004,$F66, 'Saisie Depenses'!$E$5:$E$3004, "&gt;="&amp;EOMONTH(AK$7,-1)+1, 'Saisie Depenses'!$E$5:$E$3004, "&lt;="&amp;EOMONTH(AK$7,0))+SUMIFS('Saisie Depenses'!$H$5:$H$3004,'Saisie Depenses'!$G$5:$G$3004,Listes!$B$39,'Saisie Depenses'!$J$5:$J$3004, $G66,'Saisie Depenses'!$E$5:$E$3004, "&gt;="&amp;EOMONTH(AK$7,-1)+1, 'Saisie Depenses'!$E$5:$E$3004, "&lt;="&amp;EOMONTH(AK$7,0))</f>
        <v>66000</v>
      </c>
      <c r="AL66" s="151">
        <f>SUMIFS('Saisie Depenses'!$H$5:$H$3004,'Saisie Depenses'!$G$5:$G$3004,Listes!$B$39,'Saisie Depenses'!$J$5:$J$3004,$F66, 'Saisie Depenses'!$E$5:$E$3004, "&gt;="&amp;EOMONTH(AL$7,-1)+1, 'Saisie Depenses'!$E$5:$E$3004, "&lt;="&amp;EOMONTH(AL$7,0))+SUMIFS('Saisie Depenses'!$H$5:$H$3004,'Saisie Depenses'!$G$5:$G$3004,Listes!$B$39,'Saisie Depenses'!$J$5:$J$3004, $G66,'Saisie Depenses'!$E$5:$E$3004, "&gt;="&amp;EOMONTH(AL$7,-1)+1, 'Saisie Depenses'!$E$5:$E$3004, "&lt;="&amp;EOMONTH(AL$7,0))</f>
        <v>0</v>
      </c>
      <c r="AM66" s="151">
        <f>SUMIFS('Saisie Depenses'!$H$5:$H$3004,'Saisie Depenses'!$G$5:$G$3004,Listes!$B$39,'Saisie Depenses'!$J$5:$J$3004,$F66, 'Saisie Depenses'!$E$5:$E$3004, "&gt;="&amp;EOMONTH(AM$7,-1)+1, 'Saisie Depenses'!$E$5:$E$3004, "&lt;="&amp;EOMONTH(AM$7,0))+SUMIFS('Saisie Depenses'!$H$5:$H$3004,'Saisie Depenses'!$G$5:$G$3004,Listes!$B$39,'Saisie Depenses'!$J$5:$J$3004, $G66,'Saisie Depenses'!$E$5:$E$3004, "&gt;="&amp;EOMONTH(AM$7,-1)+1, 'Saisie Depenses'!$E$5:$E$3004, "&lt;="&amp;EOMONTH(AM$7,0))</f>
        <v>0</v>
      </c>
      <c r="AN66" s="151">
        <f>SUMIFS('Saisie Depenses'!$H$5:$H$3004,'Saisie Depenses'!$G$5:$G$3004,Listes!$B$39,'Saisie Depenses'!$J$5:$J$3004,$F66, 'Saisie Depenses'!$E$5:$E$3004, "&gt;="&amp;EOMONTH(AN$7,-1)+1, 'Saisie Depenses'!$E$5:$E$3004, "&lt;="&amp;EOMONTH(AN$7,0))+SUMIFS('Saisie Depenses'!$H$5:$H$3004,'Saisie Depenses'!$G$5:$G$3004,Listes!$B$39,'Saisie Depenses'!$J$5:$J$3004, $G66,'Saisie Depenses'!$E$5:$E$3004, "&gt;="&amp;EOMONTH(AN$7,-1)+1, 'Saisie Depenses'!$E$5:$E$3004, "&lt;="&amp;EOMONTH(AN$7,0))</f>
        <v>0</v>
      </c>
      <c r="AO66" s="151">
        <f>SUMIFS('Saisie Depenses'!$H$5:$H$3004,'Saisie Depenses'!$G$5:$G$3004,Listes!$B$39,'Saisie Depenses'!$J$5:$J$3004,$F66, 'Saisie Depenses'!$E$5:$E$3004, "&gt;="&amp;EOMONTH(AO$7,-1)+1, 'Saisie Depenses'!$E$5:$E$3004, "&lt;="&amp;EOMONTH(AO$7,0))+SUMIFS('Saisie Depenses'!$H$5:$H$3004,'Saisie Depenses'!$G$5:$G$3004,Listes!$B$39,'Saisie Depenses'!$J$5:$J$3004, $G66,'Saisie Depenses'!$E$5:$E$3004, "&gt;="&amp;EOMONTH(AO$7,-1)+1, 'Saisie Depenses'!$E$5:$E$3004, "&lt;="&amp;EOMONTH(AO$7,0))</f>
        <v>0</v>
      </c>
      <c r="AP66" s="151">
        <f>SUMIFS('Saisie Depenses'!$H$5:$H$3004,'Saisie Depenses'!$G$5:$G$3004,Listes!$B$39,'Saisie Depenses'!$J$5:$J$3004,$F66, 'Saisie Depenses'!$E$5:$E$3004, "&gt;="&amp;EOMONTH(AP$7,-1)+1, 'Saisie Depenses'!$E$5:$E$3004, "&lt;="&amp;EOMONTH(AP$7,0))+SUMIFS('Saisie Depenses'!$H$5:$H$3004,'Saisie Depenses'!$G$5:$G$3004,Listes!$B$39,'Saisie Depenses'!$J$5:$J$3004, $G66,'Saisie Depenses'!$E$5:$E$3004, "&gt;="&amp;EOMONTH(AP$7,-1)+1, 'Saisie Depenses'!$E$5:$E$3004, "&lt;="&amp;EOMONTH(AP$7,0))</f>
        <v>0</v>
      </c>
      <c r="AQ66" s="151">
        <f>SUMIFS('Saisie Depenses'!$H$5:$H$3004,'Saisie Depenses'!$G$5:$G$3004,Listes!$B$39,'Saisie Depenses'!$J$5:$J$3004,$F66, 'Saisie Depenses'!$E$5:$E$3004, "&gt;="&amp;EOMONTH(AQ$7,-1)+1, 'Saisie Depenses'!$E$5:$E$3004, "&lt;="&amp;EOMONTH(AQ$7,0))+SUMIFS('Saisie Depenses'!$H$5:$H$3004,'Saisie Depenses'!$G$5:$G$3004,Listes!$B$39,'Saisie Depenses'!$J$5:$J$3004, $G66,'Saisie Depenses'!$E$5:$E$3004, "&gt;="&amp;EOMONTH(AQ$7,-1)+1, 'Saisie Depenses'!$E$5:$E$3004, "&lt;="&amp;EOMONTH(AQ$7,0))</f>
        <v>0</v>
      </c>
      <c r="AR66" s="151">
        <f>SUMIFS('Saisie Depenses'!$H$5:$H$3004,'Saisie Depenses'!$G$5:$G$3004,Listes!$B$39,'Saisie Depenses'!$J$5:$J$3004,$F66, 'Saisie Depenses'!$E$5:$E$3004, "&gt;="&amp;EOMONTH(AR$7,-1)+1, 'Saisie Depenses'!$E$5:$E$3004, "&lt;="&amp;EOMONTH(AR$7,0))+SUMIFS('Saisie Depenses'!$H$5:$H$3004,'Saisie Depenses'!$G$5:$G$3004,Listes!$B$39,'Saisie Depenses'!$J$5:$J$3004, $G66,'Saisie Depenses'!$E$5:$E$3004, "&gt;="&amp;EOMONTH(AR$7,-1)+1, 'Saisie Depenses'!$E$5:$E$3004, "&lt;="&amp;EOMONTH(AR$7,0))</f>
        <v>0</v>
      </c>
      <c r="AS66" s="151">
        <f>SUMIFS('Saisie Depenses'!$H$5:$H$3004,'Saisie Depenses'!$G$5:$G$3004,Listes!$B$39,'Saisie Depenses'!$J$5:$J$3004,$F66, 'Saisie Depenses'!$E$5:$E$3004, "&gt;="&amp;EOMONTH(AS$7,-1)+1, 'Saisie Depenses'!$E$5:$E$3004, "&lt;="&amp;EOMONTH(AS$7,0))+SUMIFS('Saisie Depenses'!$H$5:$H$3004,'Saisie Depenses'!$G$5:$G$3004,Listes!$B$39,'Saisie Depenses'!$J$5:$J$3004, $G66,'Saisie Depenses'!$E$5:$E$3004, "&gt;="&amp;EOMONTH(AS$7,-1)+1, 'Saisie Depenses'!$E$5:$E$3004, "&lt;="&amp;EOMONTH(AS$7,0))</f>
        <v>0</v>
      </c>
      <c r="AT66" s="151">
        <f>SUMIFS('Saisie Depenses'!$H$5:$H$3004,'Saisie Depenses'!$G$5:$G$3004,Listes!$B$39,'Saisie Depenses'!$J$5:$J$3004,$F66, 'Saisie Depenses'!$E$5:$E$3004, "&gt;="&amp;EOMONTH(AT$7,-1)+1, 'Saisie Depenses'!$E$5:$E$3004, "&lt;="&amp;EOMONTH(AT$7,0))+SUMIFS('Saisie Depenses'!$H$5:$H$3004,'Saisie Depenses'!$G$5:$G$3004,Listes!$B$39,'Saisie Depenses'!$J$5:$J$3004, $G66,'Saisie Depenses'!$E$5:$E$3004, "&gt;="&amp;EOMONTH(AT$7,-1)+1, 'Saisie Depenses'!$E$5:$E$3004, "&lt;="&amp;EOMONTH(AT$7,0))</f>
        <v>0</v>
      </c>
      <c r="AU66" s="151">
        <f>SUMIFS('Saisie Depenses'!$H$5:$H$3004,'Saisie Depenses'!$G$5:$G$3004,Listes!$B$39,'Saisie Depenses'!$J$5:$J$3004,$F66, 'Saisie Depenses'!$E$5:$E$3004, "&gt;="&amp;EOMONTH(AU$7,-1)+1, 'Saisie Depenses'!$E$5:$E$3004, "&lt;="&amp;EOMONTH(AU$7,0))+SUMIFS('Saisie Depenses'!$H$5:$H$3004,'Saisie Depenses'!$G$5:$G$3004,Listes!$B$39,'Saisie Depenses'!$J$5:$J$3004, $G66,'Saisie Depenses'!$E$5:$E$3004, "&gt;="&amp;EOMONTH(AU$7,-1)+1, 'Saisie Depenses'!$E$5:$E$3004, "&lt;="&amp;EOMONTH(AU$7,0))</f>
        <v>0</v>
      </c>
      <c r="AV66" s="151">
        <f>SUMIFS('Saisie Depenses'!$H$5:$H$3004,'Saisie Depenses'!$G$5:$G$3004,Listes!$B$39,'Saisie Depenses'!$J$5:$J$3004,$F66, 'Saisie Depenses'!$E$5:$E$3004, "&gt;="&amp;EOMONTH(AV$7,-1)+1, 'Saisie Depenses'!$E$5:$E$3004, "&lt;="&amp;EOMONTH(AV$7,0))+SUMIFS('Saisie Depenses'!$H$5:$H$3004,'Saisie Depenses'!$G$5:$G$3004,Listes!$B$39,'Saisie Depenses'!$J$5:$J$3004, $G66,'Saisie Depenses'!$E$5:$E$3004, "&gt;="&amp;EOMONTH(AV$7,-1)+1, 'Saisie Depenses'!$E$5:$E$3004, "&lt;="&amp;EOMONTH(AV$7,0))</f>
        <v>0</v>
      </c>
      <c r="AW66" s="164">
        <f>SUM(AK66:AV66)</f>
        <v>66000</v>
      </c>
    </row>
    <row r="67" spans="3:49" ht="15.75" customHeight="1" x14ac:dyDescent="0.25">
      <c r="C67" s="150" t="str">
        <f t="shared" si="157"/>
        <v>Consommation Électricité</v>
      </c>
      <c r="D67" s="143"/>
      <c r="E67" s="143"/>
      <c r="F67" s="150" t="str">
        <f t="shared" ref="F67:G67" si="167">F41</f>
        <v>Consommation Électricité</v>
      </c>
      <c r="G67" s="133" t="str">
        <f t="shared" si="167"/>
        <v>x#56rgtte8</v>
      </c>
      <c r="I67" s="151">
        <f>SUMIFS('Saisie Depenses'!$H$5:$H$3004,'Saisie Depenses'!$G$5:$G$3004,Listes!$B$39,'Saisie Depenses'!$J$5:$J$3004,$F67, 'Saisie Depenses'!$E$5:$E$3004, "&gt;="&amp;EOMONTH(I$7,-1)+1, 'Saisie Depenses'!$E$5:$E$3004, "&lt;="&amp;EOMONTH(I$7,0))+SUMIFS('Saisie Depenses'!$H$5:$H$3004,'Saisie Depenses'!$G$5:$G$3004,Listes!$B$39,'Saisie Depenses'!$J$5:$J$3004, $G67,'Saisie Depenses'!$E$5:$E$3004, "&gt;="&amp;EOMONTH(I$7,-1)+1, 'Saisie Depenses'!$E$5:$E$3004, "&lt;="&amp;EOMONTH(I$7,0))</f>
        <v>0</v>
      </c>
      <c r="J67" s="151">
        <f>SUMIFS('Saisie Depenses'!$H$5:$H$3004,'Saisie Depenses'!$G$5:$G$3004,Listes!$B$39,'Saisie Depenses'!$J$5:$J$3004,$F67, 'Saisie Depenses'!$E$5:$E$3004, "&gt;="&amp;EOMONTH(J$7,-1)+1, 'Saisie Depenses'!$E$5:$E$3004, "&lt;="&amp;EOMONTH(J$7,0))+SUMIFS('Saisie Depenses'!$H$5:$H$3004,'Saisie Depenses'!$G$5:$G$3004,Listes!$B$39,'Saisie Depenses'!$J$5:$J$3004, $G67,'Saisie Depenses'!$E$5:$E$3004, "&gt;="&amp;EOMONTH(J$7,-1)+1, 'Saisie Depenses'!$E$5:$E$3004, "&lt;="&amp;EOMONTH(J$7,0))</f>
        <v>0</v>
      </c>
      <c r="K67" s="151">
        <f>SUMIFS('Saisie Depenses'!$H$5:$H$3004,'Saisie Depenses'!$G$5:$G$3004,Listes!$B$39,'Saisie Depenses'!$J$5:$J$3004,$F67, 'Saisie Depenses'!$E$5:$E$3004, "&gt;="&amp;EOMONTH(K$7,-1)+1, 'Saisie Depenses'!$E$5:$E$3004, "&lt;="&amp;EOMONTH(K$7,0))+SUMIFS('Saisie Depenses'!$H$5:$H$3004,'Saisie Depenses'!$G$5:$G$3004,Listes!$B$39,'Saisie Depenses'!$J$5:$J$3004, $G67,'Saisie Depenses'!$E$5:$E$3004, "&gt;="&amp;EOMONTH(K$7,-1)+1, 'Saisie Depenses'!$E$5:$E$3004, "&lt;="&amp;EOMONTH(K$7,0))</f>
        <v>0</v>
      </c>
      <c r="L67" s="151">
        <f>SUMIFS('Saisie Depenses'!$H$5:$H$3004,'Saisie Depenses'!$G$5:$G$3004,Listes!$B$39,'Saisie Depenses'!$J$5:$J$3004,$F67, 'Saisie Depenses'!$E$5:$E$3004, "&gt;="&amp;EOMONTH(L$7,-1)+1, 'Saisie Depenses'!$E$5:$E$3004, "&lt;="&amp;EOMONTH(L$7,0))+SUMIFS('Saisie Depenses'!$H$5:$H$3004,'Saisie Depenses'!$G$5:$G$3004,Listes!$B$39,'Saisie Depenses'!$J$5:$J$3004, $G67,'Saisie Depenses'!$E$5:$E$3004, "&gt;="&amp;EOMONTH(L$7,-1)+1, 'Saisie Depenses'!$E$5:$E$3004, "&lt;="&amp;EOMONTH(L$7,0))</f>
        <v>0</v>
      </c>
      <c r="M67" s="151">
        <f>SUMIFS('Saisie Depenses'!$H$5:$H$3004,'Saisie Depenses'!$G$5:$G$3004,Listes!$B$39,'Saisie Depenses'!$J$5:$J$3004,$F67, 'Saisie Depenses'!$E$5:$E$3004, "&gt;="&amp;EOMONTH(M$7,-1)+1, 'Saisie Depenses'!$E$5:$E$3004, "&lt;="&amp;EOMONTH(M$7,0))+SUMIFS('Saisie Depenses'!$H$5:$H$3004,'Saisie Depenses'!$G$5:$G$3004,Listes!$B$39,'Saisie Depenses'!$J$5:$J$3004, $G67,'Saisie Depenses'!$E$5:$E$3004, "&gt;="&amp;EOMONTH(M$7,-1)+1, 'Saisie Depenses'!$E$5:$E$3004, "&lt;="&amp;EOMONTH(M$7,0))</f>
        <v>0</v>
      </c>
      <c r="N67" s="151">
        <f>SUMIFS('Saisie Depenses'!$H$5:$H$3004,'Saisie Depenses'!$G$5:$G$3004,Listes!$B$39,'Saisie Depenses'!$J$5:$J$3004,$F67, 'Saisie Depenses'!$E$5:$E$3004, "&gt;="&amp;EOMONTH(N$7,-1)+1, 'Saisie Depenses'!$E$5:$E$3004, "&lt;="&amp;EOMONTH(N$7,0))+SUMIFS('Saisie Depenses'!$H$5:$H$3004,'Saisie Depenses'!$G$5:$G$3004,Listes!$B$39,'Saisie Depenses'!$J$5:$J$3004, $G67,'Saisie Depenses'!$E$5:$E$3004, "&gt;="&amp;EOMONTH(N$7,-1)+1, 'Saisie Depenses'!$E$5:$E$3004, "&lt;="&amp;EOMONTH(N$7,0))</f>
        <v>0</v>
      </c>
      <c r="O67" s="151">
        <f>SUMIFS('Saisie Depenses'!$H$5:$H$3004,'Saisie Depenses'!$G$5:$G$3004,Listes!$B$39,'Saisie Depenses'!$J$5:$J$3004,$F67, 'Saisie Depenses'!$E$5:$E$3004, "&gt;="&amp;EOMONTH(O$7,-1)+1, 'Saisie Depenses'!$E$5:$E$3004, "&lt;="&amp;EOMONTH(O$7,0))+SUMIFS('Saisie Depenses'!$H$5:$H$3004,'Saisie Depenses'!$G$5:$G$3004,Listes!$B$39,'Saisie Depenses'!$J$5:$J$3004, $G67,'Saisie Depenses'!$E$5:$E$3004, "&gt;="&amp;EOMONTH(O$7,-1)+1, 'Saisie Depenses'!$E$5:$E$3004, "&lt;="&amp;EOMONTH(O$7,0))</f>
        <v>0</v>
      </c>
      <c r="P67" s="151">
        <f>SUMIFS('Saisie Depenses'!$H$5:$H$3004,'Saisie Depenses'!$G$5:$G$3004,Listes!$B$39,'Saisie Depenses'!$J$5:$J$3004,$F67, 'Saisie Depenses'!$E$5:$E$3004, "&gt;="&amp;EOMONTH(P$7,-1)+1, 'Saisie Depenses'!$E$5:$E$3004, "&lt;="&amp;EOMONTH(P$7,0))+SUMIFS('Saisie Depenses'!$H$5:$H$3004,'Saisie Depenses'!$G$5:$G$3004,Listes!$B$39,'Saisie Depenses'!$J$5:$J$3004, $G67,'Saisie Depenses'!$E$5:$E$3004, "&gt;="&amp;EOMONTH(P$7,-1)+1, 'Saisie Depenses'!$E$5:$E$3004, "&lt;="&amp;EOMONTH(P$7,0))</f>
        <v>0</v>
      </c>
      <c r="Q67" s="151">
        <f>SUMIFS('Saisie Depenses'!$H$5:$H$3004,'Saisie Depenses'!$G$5:$G$3004,Listes!$B$39,'Saisie Depenses'!$J$5:$J$3004,$F67, 'Saisie Depenses'!$E$5:$E$3004, "&gt;="&amp;EOMONTH(Q$7,-1)+1, 'Saisie Depenses'!$E$5:$E$3004, "&lt;="&amp;EOMONTH(Q$7,0))+SUMIFS('Saisie Depenses'!$H$5:$H$3004,'Saisie Depenses'!$G$5:$G$3004,Listes!$B$39,'Saisie Depenses'!$J$5:$J$3004, $G67,'Saisie Depenses'!$E$5:$E$3004, "&gt;="&amp;EOMONTH(Q$7,-1)+1, 'Saisie Depenses'!$E$5:$E$3004, "&lt;="&amp;EOMONTH(Q$7,0))</f>
        <v>355200</v>
      </c>
      <c r="R67" s="151">
        <f>SUMIFS('Saisie Depenses'!$H$5:$H$3004,'Saisie Depenses'!$G$5:$G$3004,Listes!$B$39,'Saisie Depenses'!$J$5:$J$3004,$F67, 'Saisie Depenses'!$E$5:$E$3004, "&gt;="&amp;EOMONTH(R$7,-1)+1, 'Saisie Depenses'!$E$5:$E$3004, "&lt;="&amp;EOMONTH(R$7,0))+SUMIFS('Saisie Depenses'!$H$5:$H$3004,'Saisie Depenses'!$G$5:$G$3004,Listes!$B$39,'Saisie Depenses'!$J$5:$J$3004, $G67,'Saisie Depenses'!$E$5:$E$3004, "&gt;="&amp;EOMONTH(R$7,-1)+1, 'Saisie Depenses'!$E$5:$E$3004, "&lt;="&amp;EOMONTH(R$7,0))</f>
        <v>0</v>
      </c>
      <c r="S67" s="151">
        <f>SUMIFS('Saisie Depenses'!$H$5:$H$3004,'Saisie Depenses'!$G$5:$G$3004,Listes!$B$39,'Saisie Depenses'!$J$5:$J$3004,$F67, 'Saisie Depenses'!$E$5:$E$3004, "&gt;="&amp;EOMONTH(S$7,-1)+1, 'Saisie Depenses'!$E$5:$E$3004, "&lt;="&amp;EOMONTH(S$7,0))+SUMIFS('Saisie Depenses'!$H$5:$H$3004,'Saisie Depenses'!$G$5:$G$3004,Listes!$B$39,'Saisie Depenses'!$J$5:$J$3004, $G67,'Saisie Depenses'!$E$5:$E$3004, "&gt;="&amp;EOMONTH(S$7,-1)+1, 'Saisie Depenses'!$E$5:$E$3004, "&lt;="&amp;EOMONTH(S$7,0))</f>
        <v>372000</v>
      </c>
      <c r="T67" s="151">
        <f>SUMIFS('Saisie Depenses'!$H$5:$H$3004,'Saisie Depenses'!$G$5:$G$3004,Listes!$B$39,'Saisie Depenses'!$J$5:$J$3004,$F67, 'Saisie Depenses'!$E$5:$E$3004, "&gt;="&amp;EOMONTH(T$7,-1)+1, 'Saisie Depenses'!$E$5:$E$3004, "&lt;="&amp;EOMONTH(T$7,0))+SUMIFS('Saisie Depenses'!$H$5:$H$3004,'Saisie Depenses'!$G$5:$G$3004,Listes!$B$39,'Saisie Depenses'!$J$5:$J$3004, $G67,'Saisie Depenses'!$E$5:$E$3004, "&gt;="&amp;EOMONTH(T$7,-1)+1, 'Saisie Depenses'!$E$5:$E$3004, "&lt;="&amp;EOMONTH(T$7,0))</f>
        <v>0</v>
      </c>
      <c r="U67" s="164">
        <f>SUM(I67:T67)</f>
        <v>727200</v>
      </c>
      <c r="W67" s="151">
        <f>SUMIFS('Saisie Depenses'!$H$5:$H$3004,'Saisie Depenses'!$G$5:$G$3004,Listes!$B$39,'Saisie Depenses'!$J$5:$J$3004,$F67, 'Saisie Depenses'!$E$5:$E$3004, "&gt;="&amp;EOMONTH(W$7,-1)+1, 'Saisie Depenses'!$E$5:$E$3004, "&lt;="&amp;EOMONTH(W$7,0))+SUMIFS('Saisie Depenses'!$H$5:$H$3004,'Saisie Depenses'!$G$5:$G$3004,Listes!$B$39,'Saisie Depenses'!$J$5:$J$3004, $G67,'Saisie Depenses'!$E$5:$E$3004, "&gt;="&amp;EOMONTH(W$7,-1)+1, 'Saisie Depenses'!$E$5:$E$3004, "&lt;="&amp;EOMONTH(W$7,0))</f>
        <v>380685</v>
      </c>
      <c r="X67" s="151">
        <f>SUMIFS('Saisie Depenses'!$H$5:$H$3004,'Saisie Depenses'!$G$5:$G$3004,Listes!$B$39,'Saisie Depenses'!$J$5:$J$3004,$F67, 'Saisie Depenses'!$E$5:$E$3004, "&gt;="&amp;EOMONTH(X$7,-1)+1, 'Saisie Depenses'!$E$5:$E$3004, "&lt;="&amp;EOMONTH(X$7,0))+SUMIFS('Saisie Depenses'!$H$5:$H$3004,'Saisie Depenses'!$G$5:$G$3004,Listes!$B$39,'Saisie Depenses'!$J$5:$J$3004, $G67,'Saisie Depenses'!$E$5:$E$3004, "&gt;="&amp;EOMONTH(X$7,-1)+1, 'Saisie Depenses'!$E$5:$E$3004, "&lt;="&amp;EOMONTH(X$7,0))</f>
        <v>0</v>
      </c>
      <c r="Y67" s="151">
        <f>SUMIFS('Saisie Depenses'!$H$5:$H$3004,'Saisie Depenses'!$G$5:$G$3004,Listes!$B$39,'Saisie Depenses'!$J$5:$J$3004,$F67, 'Saisie Depenses'!$E$5:$E$3004, "&gt;="&amp;EOMONTH(Y$7,-1)+1, 'Saisie Depenses'!$E$5:$E$3004, "&lt;="&amp;EOMONTH(Y$7,0))+SUMIFS('Saisie Depenses'!$H$5:$H$3004,'Saisie Depenses'!$G$5:$G$3004,Listes!$B$39,'Saisie Depenses'!$J$5:$J$3004, $G67,'Saisie Depenses'!$E$5:$E$3004, "&gt;="&amp;EOMONTH(Y$7,-1)+1, 'Saisie Depenses'!$E$5:$E$3004, "&lt;="&amp;EOMONTH(Y$7,0))</f>
        <v>552650</v>
      </c>
      <c r="Z67" s="151">
        <f>SUMIFS('Saisie Depenses'!$H$5:$H$3004,'Saisie Depenses'!$G$5:$G$3004,Listes!$B$39,'Saisie Depenses'!$J$5:$J$3004,$F67, 'Saisie Depenses'!$E$5:$E$3004, "&gt;="&amp;EOMONTH(Z$7,-1)+1, 'Saisie Depenses'!$E$5:$E$3004, "&lt;="&amp;EOMONTH(Z$7,0))+SUMIFS('Saisie Depenses'!$H$5:$H$3004,'Saisie Depenses'!$G$5:$G$3004,Listes!$B$39,'Saisie Depenses'!$J$5:$J$3004, $G67,'Saisie Depenses'!$E$5:$E$3004, "&gt;="&amp;EOMONTH(Z$7,-1)+1, 'Saisie Depenses'!$E$5:$E$3004, "&lt;="&amp;EOMONTH(Z$7,0))</f>
        <v>0</v>
      </c>
      <c r="AA67" s="151">
        <f>SUMIFS('Saisie Depenses'!$H$5:$H$3004,'Saisie Depenses'!$G$5:$G$3004,Listes!$B$39,'Saisie Depenses'!$J$5:$J$3004,$F67, 'Saisie Depenses'!$E$5:$E$3004, "&gt;="&amp;EOMONTH(AA$7,-1)+1, 'Saisie Depenses'!$E$5:$E$3004, "&lt;="&amp;EOMONTH(AA$7,0))+SUMIFS('Saisie Depenses'!$H$5:$H$3004,'Saisie Depenses'!$G$5:$G$3004,Listes!$B$39,'Saisie Depenses'!$J$5:$J$3004, $G67,'Saisie Depenses'!$E$5:$E$3004, "&gt;="&amp;EOMONTH(AA$7,-1)+1, 'Saisie Depenses'!$E$5:$E$3004, "&lt;="&amp;EOMONTH(AA$7,0))</f>
        <v>0</v>
      </c>
      <c r="AB67" s="151">
        <f>SUMIFS('Saisie Depenses'!$H$5:$H$3004,'Saisie Depenses'!$G$5:$G$3004,Listes!$B$39,'Saisie Depenses'!$J$5:$J$3004,$F67, 'Saisie Depenses'!$E$5:$E$3004, "&gt;="&amp;EOMONTH(AB$7,-1)+1, 'Saisie Depenses'!$E$5:$E$3004, "&lt;="&amp;EOMONTH(AB$7,0))+SUMIFS('Saisie Depenses'!$H$5:$H$3004,'Saisie Depenses'!$G$5:$G$3004,Listes!$B$39,'Saisie Depenses'!$J$5:$J$3004, $G67,'Saisie Depenses'!$E$5:$E$3004, "&gt;="&amp;EOMONTH(AB$7,-1)+1, 'Saisie Depenses'!$E$5:$E$3004, "&lt;="&amp;EOMONTH(AB$7,0))</f>
        <v>0</v>
      </c>
      <c r="AC67" s="151">
        <f>SUMIFS('Saisie Depenses'!$H$5:$H$3004,'Saisie Depenses'!$G$5:$G$3004,Listes!$B$39,'Saisie Depenses'!$J$5:$J$3004,$F67, 'Saisie Depenses'!$E$5:$E$3004, "&gt;="&amp;EOMONTH(AC$7,-1)+1, 'Saisie Depenses'!$E$5:$E$3004, "&lt;="&amp;EOMONTH(AC$7,0))+SUMIFS('Saisie Depenses'!$H$5:$H$3004,'Saisie Depenses'!$G$5:$G$3004,Listes!$B$39,'Saisie Depenses'!$J$5:$J$3004, $G67,'Saisie Depenses'!$E$5:$E$3004, "&gt;="&amp;EOMONTH(AC$7,-1)+1, 'Saisie Depenses'!$E$5:$E$3004, "&lt;="&amp;EOMONTH(AC$7,0))</f>
        <v>0</v>
      </c>
      <c r="AD67" s="151">
        <f>SUMIFS('Saisie Depenses'!$H$5:$H$3004,'Saisie Depenses'!$G$5:$G$3004,Listes!$B$39,'Saisie Depenses'!$J$5:$J$3004,$F67, 'Saisie Depenses'!$E$5:$E$3004, "&gt;="&amp;EOMONTH(AD$7,-1)+1, 'Saisie Depenses'!$E$5:$E$3004, "&lt;="&amp;EOMONTH(AD$7,0))+SUMIFS('Saisie Depenses'!$H$5:$H$3004,'Saisie Depenses'!$G$5:$G$3004,Listes!$B$39,'Saisie Depenses'!$J$5:$J$3004, $G67,'Saisie Depenses'!$E$5:$E$3004, "&gt;="&amp;EOMONTH(AD$7,-1)+1, 'Saisie Depenses'!$E$5:$E$3004, "&lt;="&amp;EOMONTH(AD$7,0))</f>
        <v>0</v>
      </c>
      <c r="AE67" s="151">
        <f>SUMIFS('Saisie Depenses'!$H$5:$H$3004,'Saisie Depenses'!$G$5:$G$3004,Listes!$B$39,'Saisie Depenses'!$J$5:$J$3004,$F67, 'Saisie Depenses'!$E$5:$E$3004, "&gt;="&amp;EOMONTH(AE$7,-1)+1, 'Saisie Depenses'!$E$5:$E$3004, "&lt;="&amp;EOMONTH(AE$7,0))+SUMIFS('Saisie Depenses'!$H$5:$H$3004,'Saisie Depenses'!$G$5:$G$3004,Listes!$B$39,'Saisie Depenses'!$J$5:$J$3004, $G67,'Saisie Depenses'!$E$5:$E$3004, "&gt;="&amp;EOMONTH(AE$7,-1)+1, 'Saisie Depenses'!$E$5:$E$3004, "&lt;="&amp;EOMONTH(AE$7,0))</f>
        <v>0</v>
      </c>
      <c r="AF67" s="151">
        <f>SUMIFS('Saisie Depenses'!$H$5:$H$3004,'Saisie Depenses'!$G$5:$G$3004,Listes!$B$39,'Saisie Depenses'!$J$5:$J$3004,$F67, 'Saisie Depenses'!$E$5:$E$3004, "&gt;="&amp;EOMONTH(AF$7,-1)+1, 'Saisie Depenses'!$E$5:$E$3004, "&lt;="&amp;EOMONTH(AF$7,0))+SUMIFS('Saisie Depenses'!$H$5:$H$3004,'Saisie Depenses'!$G$5:$G$3004,Listes!$B$39,'Saisie Depenses'!$J$5:$J$3004, $G67,'Saisie Depenses'!$E$5:$E$3004, "&gt;="&amp;EOMONTH(AF$7,-1)+1, 'Saisie Depenses'!$E$5:$E$3004, "&lt;="&amp;EOMONTH(AF$7,0))</f>
        <v>0</v>
      </c>
      <c r="AG67" s="151">
        <f>SUMIFS('Saisie Depenses'!$H$5:$H$3004,'Saisie Depenses'!$G$5:$G$3004,Listes!$B$39,'Saisie Depenses'!$J$5:$J$3004,$F67, 'Saisie Depenses'!$E$5:$E$3004, "&gt;="&amp;EOMONTH(AG$7,-1)+1, 'Saisie Depenses'!$E$5:$E$3004, "&lt;="&amp;EOMONTH(AG$7,0))+SUMIFS('Saisie Depenses'!$H$5:$H$3004,'Saisie Depenses'!$G$5:$G$3004,Listes!$B$39,'Saisie Depenses'!$J$5:$J$3004, $G67,'Saisie Depenses'!$E$5:$E$3004, "&gt;="&amp;EOMONTH(AG$7,-1)+1, 'Saisie Depenses'!$E$5:$E$3004, "&lt;="&amp;EOMONTH(AG$7,0))</f>
        <v>316811</v>
      </c>
      <c r="AH67" s="151">
        <f>SUMIFS('Saisie Depenses'!$H$5:$H$3004,'Saisie Depenses'!$G$5:$G$3004,Listes!$B$39,'Saisie Depenses'!$J$5:$J$3004,$F67, 'Saisie Depenses'!$E$5:$E$3004, "&gt;="&amp;EOMONTH(AH$7,-1)+1, 'Saisie Depenses'!$E$5:$E$3004, "&lt;="&amp;EOMONTH(AH$7,0))+SUMIFS('Saisie Depenses'!$H$5:$H$3004,'Saisie Depenses'!$G$5:$G$3004,Listes!$B$39,'Saisie Depenses'!$J$5:$J$3004, $G67,'Saisie Depenses'!$E$5:$E$3004, "&gt;="&amp;EOMONTH(AH$7,-1)+1, 'Saisie Depenses'!$E$5:$E$3004, "&lt;="&amp;EOMONTH(AH$7,0))</f>
        <v>0</v>
      </c>
      <c r="AI67" s="164">
        <f t="shared" ref="AI67:AI84" si="168">SUM(W67:AH67)</f>
        <v>1250146</v>
      </c>
      <c r="AJ67" s="142"/>
      <c r="AK67" s="151">
        <f>SUMIFS('Saisie Depenses'!$H$5:$H$3004,'Saisie Depenses'!$G$5:$G$3004,Listes!$B$39,'Saisie Depenses'!$J$5:$J$3004,$F67, 'Saisie Depenses'!$E$5:$E$3004, "&gt;="&amp;EOMONTH(AK$7,-1)+1, 'Saisie Depenses'!$E$5:$E$3004, "&lt;="&amp;EOMONTH(AK$7,0))+SUMIFS('Saisie Depenses'!$H$5:$H$3004,'Saisie Depenses'!$G$5:$G$3004,Listes!$B$39,'Saisie Depenses'!$J$5:$J$3004, $G67,'Saisie Depenses'!$E$5:$E$3004, "&gt;="&amp;EOMONTH(AK$7,-1)+1, 'Saisie Depenses'!$E$5:$E$3004, "&lt;="&amp;EOMONTH(AK$7,0))</f>
        <v>309200</v>
      </c>
      <c r="AL67" s="151">
        <f>SUMIFS('Saisie Depenses'!$H$5:$H$3004,'Saisie Depenses'!$G$5:$G$3004,Listes!$B$39,'Saisie Depenses'!$J$5:$J$3004,$F67, 'Saisie Depenses'!$E$5:$E$3004, "&gt;="&amp;EOMONTH(AL$7,-1)+1, 'Saisie Depenses'!$E$5:$E$3004, "&lt;="&amp;EOMONTH(AL$7,0))+SUMIFS('Saisie Depenses'!$H$5:$H$3004,'Saisie Depenses'!$G$5:$G$3004,Listes!$B$39,'Saisie Depenses'!$J$5:$J$3004, $G67,'Saisie Depenses'!$E$5:$E$3004, "&gt;="&amp;EOMONTH(AL$7,-1)+1, 'Saisie Depenses'!$E$5:$E$3004, "&lt;="&amp;EOMONTH(AL$7,0))</f>
        <v>0</v>
      </c>
      <c r="AM67" s="151">
        <f>SUMIFS('Saisie Depenses'!$H$5:$H$3004,'Saisie Depenses'!$G$5:$G$3004,Listes!$B$39,'Saisie Depenses'!$J$5:$J$3004,$F67, 'Saisie Depenses'!$E$5:$E$3004, "&gt;="&amp;EOMONTH(AM$7,-1)+1, 'Saisie Depenses'!$E$5:$E$3004, "&lt;="&amp;EOMONTH(AM$7,0))+SUMIFS('Saisie Depenses'!$H$5:$H$3004,'Saisie Depenses'!$G$5:$G$3004,Listes!$B$39,'Saisie Depenses'!$J$5:$J$3004, $G67,'Saisie Depenses'!$E$5:$E$3004, "&gt;="&amp;EOMONTH(AM$7,-1)+1, 'Saisie Depenses'!$E$5:$E$3004, "&lt;="&amp;EOMONTH(AM$7,0))</f>
        <v>366805</v>
      </c>
      <c r="AN67" s="151">
        <f>SUMIFS('Saisie Depenses'!$H$5:$H$3004,'Saisie Depenses'!$G$5:$G$3004,Listes!$B$39,'Saisie Depenses'!$J$5:$J$3004,$F67, 'Saisie Depenses'!$E$5:$E$3004, "&gt;="&amp;EOMONTH(AN$7,-1)+1, 'Saisie Depenses'!$E$5:$E$3004, "&lt;="&amp;EOMONTH(AN$7,0))+SUMIFS('Saisie Depenses'!$H$5:$H$3004,'Saisie Depenses'!$G$5:$G$3004,Listes!$B$39,'Saisie Depenses'!$J$5:$J$3004, $G67,'Saisie Depenses'!$E$5:$E$3004, "&gt;="&amp;EOMONTH(AN$7,-1)+1, 'Saisie Depenses'!$E$5:$E$3004, "&lt;="&amp;EOMONTH(AN$7,0))</f>
        <v>0</v>
      </c>
      <c r="AO67" s="151">
        <f>SUMIFS('Saisie Depenses'!$H$5:$H$3004,'Saisie Depenses'!$G$5:$G$3004,Listes!$B$39,'Saisie Depenses'!$J$5:$J$3004,$F67, 'Saisie Depenses'!$E$5:$E$3004, "&gt;="&amp;EOMONTH(AO$7,-1)+1, 'Saisie Depenses'!$E$5:$E$3004, "&lt;="&amp;EOMONTH(AO$7,0))+SUMIFS('Saisie Depenses'!$H$5:$H$3004,'Saisie Depenses'!$G$5:$G$3004,Listes!$B$39,'Saisie Depenses'!$J$5:$J$3004, $G67,'Saisie Depenses'!$E$5:$E$3004, "&gt;="&amp;EOMONTH(AO$7,-1)+1, 'Saisie Depenses'!$E$5:$E$3004, "&lt;="&amp;EOMONTH(AO$7,0))</f>
        <v>0</v>
      </c>
      <c r="AP67" s="151">
        <f>SUMIFS('Saisie Depenses'!$H$5:$H$3004,'Saisie Depenses'!$G$5:$G$3004,Listes!$B$39,'Saisie Depenses'!$J$5:$J$3004,$F67, 'Saisie Depenses'!$E$5:$E$3004, "&gt;="&amp;EOMONTH(AP$7,-1)+1, 'Saisie Depenses'!$E$5:$E$3004, "&lt;="&amp;EOMONTH(AP$7,0))+SUMIFS('Saisie Depenses'!$H$5:$H$3004,'Saisie Depenses'!$G$5:$G$3004,Listes!$B$39,'Saisie Depenses'!$J$5:$J$3004, $G67,'Saisie Depenses'!$E$5:$E$3004, "&gt;="&amp;EOMONTH(AP$7,-1)+1, 'Saisie Depenses'!$E$5:$E$3004, "&lt;="&amp;EOMONTH(AP$7,0))</f>
        <v>0</v>
      </c>
      <c r="AQ67" s="151">
        <f>SUMIFS('Saisie Depenses'!$H$5:$H$3004,'Saisie Depenses'!$G$5:$G$3004,Listes!$B$39,'Saisie Depenses'!$J$5:$J$3004,$F67, 'Saisie Depenses'!$E$5:$E$3004, "&gt;="&amp;EOMONTH(AQ$7,-1)+1, 'Saisie Depenses'!$E$5:$E$3004, "&lt;="&amp;EOMONTH(AQ$7,0))+SUMIFS('Saisie Depenses'!$H$5:$H$3004,'Saisie Depenses'!$G$5:$G$3004,Listes!$B$39,'Saisie Depenses'!$J$5:$J$3004, $G67,'Saisie Depenses'!$E$5:$E$3004, "&gt;="&amp;EOMONTH(AQ$7,-1)+1, 'Saisie Depenses'!$E$5:$E$3004, "&lt;="&amp;EOMONTH(AQ$7,0))</f>
        <v>0</v>
      </c>
      <c r="AR67" s="151">
        <f>SUMIFS('Saisie Depenses'!$H$5:$H$3004,'Saisie Depenses'!$G$5:$G$3004,Listes!$B$39,'Saisie Depenses'!$J$5:$J$3004,$F67, 'Saisie Depenses'!$E$5:$E$3004, "&gt;="&amp;EOMONTH(AR$7,-1)+1, 'Saisie Depenses'!$E$5:$E$3004, "&lt;="&amp;EOMONTH(AR$7,0))+SUMIFS('Saisie Depenses'!$H$5:$H$3004,'Saisie Depenses'!$G$5:$G$3004,Listes!$B$39,'Saisie Depenses'!$J$5:$J$3004, $G67,'Saisie Depenses'!$E$5:$E$3004, "&gt;="&amp;EOMONTH(AR$7,-1)+1, 'Saisie Depenses'!$E$5:$E$3004, "&lt;="&amp;EOMONTH(AR$7,0))</f>
        <v>0</v>
      </c>
      <c r="AS67" s="151">
        <f>SUMIFS('Saisie Depenses'!$H$5:$H$3004,'Saisie Depenses'!$G$5:$G$3004,Listes!$B$39,'Saisie Depenses'!$J$5:$J$3004,$F67, 'Saisie Depenses'!$E$5:$E$3004, "&gt;="&amp;EOMONTH(AS$7,-1)+1, 'Saisie Depenses'!$E$5:$E$3004, "&lt;="&amp;EOMONTH(AS$7,0))+SUMIFS('Saisie Depenses'!$H$5:$H$3004,'Saisie Depenses'!$G$5:$G$3004,Listes!$B$39,'Saisie Depenses'!$J$5:$J$3004, $G67,'Saisie Depenses'!$E$5:$E$3004, "&gt;="&amp;EOMONTH(AS$7,-1)+1, 'Saisie Depenses'!$E$5:$E$3004, "&lt;="&amp;EOMONTH(AS$7,0))</f>
        <v>0</v>
      </c>
      <c r="AT67" s="151">
        <f>SUMIFS('Saisie Depenses'!$H$5:$H$3004,'Saisie Depenses'!$G$5:$G$3004,Listes!$B$39,'Saisie Depenses'!$J$5:$J$3004,$F67, 'Saisie Depenses'!$E$5:$E$3004, "&gt;="&amp;EOMONTH(AT$7,-1)+1, 'Saisie Depenses'!$E$5:$E$3004, "&lt;="&amp;EOMONTH(AT$7,0))+SUMIFS('Saisie Depenses'!$H$5:$H$3004,'Saisie Depenses'!$G$5:$G$3004,Listes!$B$39,'Saisie Depenses'!$J$5:$J$3004, $G67,'Saisie Depenses'!$E$5:$E$3004, "&gt;="&amp;EOMONTH(AT$7,-1)+1, 'Saisie Depenses'!$E$5:$E$3004, "&lt;="&amp;EOMONTH(AT$7,0))</f>
        <v>0</v>
      </c>
      <c r="AU67" s="151">
        <f>SUMIFS('Saisie Depenses'!$H$5:$H$3004,'Saisie Depenses'!$G$5:$G$3004,Listes!$B$39,'Saisie Depenses'!$J$5:$J$3004,$F67, 'Saisie Depenses'!$E$5:$E$3004, "&gt;="&amp;EOMONTH(AU$7,-1)+1, 'Saisie Depenses'!$E$5:$E$3004, "&lt;="&amp;EOMONTH(AU$7,0))+SUMIFS('Saisie Depenses'!$H$5:$H$3004,'Saisie Depenses'!$G$5:$G$3004,Listes!$B$39,'Saisie Depenses'!$J$5:$J$3004, $G67,'Saisie Depenses'!$E$5:$E$3004, "&gt;="&amp;EOMONTH(AU$7,-1)+1, 'Saisie Depenses'!$E$5:$E$3004, "&lt;="&amp;EOMONTH(AU$7,0))</f>
        <v>0</v>
      </c>
      <c r="AV67" s="151">
        <f>SUMIFS('Saisie Depenses'!$H$5:$H$3004,'Saisie Depenses'!$G$5:$G$3004,Listes!$B$39,'Saisie Depenses'!$J$5:$J$3004,$F67, 'Saisie Depenses'!$E$5:$E$3004, "&gt;="&amp;EOMONTH(AV$7,-1)+1, 'Saisie Depenses'!$E$5:$E$3004, "&lt;="&amp;EOMONTH(AV$7,0))+SUMIFS('Saisie Depenses'!$H$5:$H$3004,'Saisie Depenses'!$G$5:$G$3004,Listes!$B$39,'Saisie Depenses'!$J$5:$J$3004, $G67,'Saisie Depenses'!$E$5:$E$3004, "&gt;="&amp;EOMONTH(AV$7,-1)+1, 'Saisie Depenses'!$E$5:$E$3004, "&lt;="&amp;EOMONTH(AV$7,0))</f>
        <v>0</v>
      </c>
      <c r="AW67" s="164">
        <f t="shared" ref="AW67:AW84" si="169">SUM(AK67:AV67)</f>
        <v>676005</v>
      </c>
    </row>
    <row r="68" spans="3:49" ht="15.75" customHeight="1" x14ac:dyDescent="0.25">
      <c r="C68" s="150" t="str">
        <f t="shared" si="157"/>
        <v>Blanchisserie</v>
      </c>
      <c r="D68" s="143"/>
      <c r="E68" s="143"/>
      <c r="F68" s="150" t="str">
        <f t="shared" ref="F68:G68" si="170">F42</f>
        <v>Blanchisserie</v>
      </c>
      <c r="G68" s="133" t="str">
        <f t="shared" si="170"/>
        <v>x#56rgtte8</v>
      </c>
      <c r="I68" s="151">
        <f>SUMIFS('Saisie Depenses'!$H$5:$H$3004,'Saisie Depenses'!$G$5:$G$3004,Listes!$B$39,'Saisie Depenses'!$J$5:$J$3004,$F68, 'Saisie Depenses'!$E$5:$E$3004, "&gt;="&amp;EOMONTH(I$7,-1)+1, 'Saisie Depenses'!$E$5:$E$3004, "&lt;="&amp;EOMONTH(I$7,0))+SUMIFS('Saisie Depenses'!$H$5:$H$3004,'Saisie Depenses'!$G$5:$G$3004,Listes!$B$39,'Saisie Depenses'!$J$5:$J$3004, $G68,'Saisie Depenses'!$E$5:$E$3004, "&gt;="&amp;EOMONTH(I$7,-1)+1, 'Saisie Depenses'!$E$5:$E$3004, "&lt;="&amp;EOMONTH(I$7,0))</f>
        <v>0</v>
      </c>
      <c r="J68" s="151">
        <f>SUMIFS('Saisie Depenses'!$H$5:$H$3004,'Saisie Depenses'!$G$5:$G$3004,Listes!$B$39,'Saisie Depenses'!$J$5:$J$3004,$F68, 'Saisie Depenses'!$E$5:$E$3004, "&gt;="&amp;EOMONTH(J$7,-1)+1, 'Saisie Depenses'!$E$5:$E$3004, "&lt;="&amp;EOMONTH(J$7,0))+SUMIFS('Saisie Depenses'!$H$5:$H$3004,'Saisie Depenses'!$G$5:$G$3004,Listes!$B$39,'Saisie Depenses'!$J$5:$J$3004, $G68,'Saisie Depenses'!$E$5:$E$3004, "&gt;="&amp;EOMONTH(J$7,-1)+1, 'Saisie Depenses'!$E$5:$E$3004, "&lt;="&amp;EOMONTH(J$7,0))</f>
        <v>0</v>
      </c>
      <c r="K68" s="151">
        <f>SUMIFS('Saisie Depenses'!$H$5:$H$3004,'Saisie Depenses'!$G$5:$G$3004,Listes!$B$39,'Saisie Depenses'!$J$5:$J$3004,$F68, 'Saisie Depenses'!$E$5:$E$3004, "&gt;="&amp;EOMONTH(K$7,-1)+1, 'Saisie Depenses'!$E$5:$E$3004, "&lt;="&amp;EOMONTH(K$7,0))+SUMIFS('Saisie Depenses'!$H$5:$H$3004,'Saisie Depenses'!$G$5:$G$3004,Listes!$B$39,'Saisie Depenses'!$J$5:$J$3004, $G68,'Saisie Depenses'!$E$5:$E$3004, "&gt;="&amp;EOMONTH(K$7,-1)+1, 'Saisie Depenses'!$E$5:$E$3004, "&lt;="&amp;EOMONTH(K$7,0))</f>
        <v>0</v>
      </c>
      <c r="L68" s="151">
        <f>SUMIFS('Saisie Depenses'!$H$5:$H$3004,'Saisie Depenses'!$G$5:$G$3004,Listes!$B$39,'Saisie Depenses'!$J$5:$J$3004,$F68, 'Saisie Depenses'!$E$5:$E$3004, "&gt;="&amp;EOMONTH(L$7,-1)+1, 'Saisie Depenses'!$E$5:$E$3004, "&lt;="&amp;EOMONTH(L$7,0))+SUMIFS('Saisie Depenses'!$H$5:$H$3004,'Saisie Depenses'!$G$5:$G$3004,Listes!$B$39,'Saisie Depenses'!$J$5:$J$3004, $G68,'Saisie Depenses'!$E$5:$E$3004, "&gt;="&amp;EOMONTH(L$7,-1)+1, 'Saisie Depenses'!$E$5:$E$3004, "&lt;="&amp;EOMONTH(L$7,0))</f>
        <v>0</v>
      </c>
      <c r="M68" s="151">
        <f>SUMIFS('Saisie Depenses'!$H$5:$H$3004,'Saisie Depenses'!$G$5:$G$3004,Listes!$B$39,'Saisie Depenses'!$J$5:$J$3004,$F68, 'Saisie Depenses'!$E$5:$E$3004, "&gt;="&amp;EOMONTH(M$7,-1)+1, 'Saisie Depenses'!$E$5:$E$3004, "&lt;="&amp;EOMONTH(M$7,0))+SUMIFS('Saisie Depenses'!$H$5:$H$3004,'Saisie Depenses'!$G$5:$G$3004,Listes!$B$39,'Saisie Depenses'!$J$5:$J$3004, $G68,'Saisie Depenses'!$E$5:$E$3004, "&gt;="&amp;EOMONTH(M$7,-1)+1, 'Saisie Depenses'!$E$5:$E$3004, "&lt;="&amp;EOMONTH(M$7,0))</f>
        <v>0</v>
      </c>
      <c r="N68" s="151">
        <f>SUMIFS('Saisie Depenses'!$H$5:$H$3004,'Saisie Depenses'!$G$5:$G$3004,Listes!$B$39,'Saisie Depenses'!$J$5:$J$3004,$F68, 'Saisie Depenses'!$E$5:$E$3004, "&gt;="&amp;EOMONTH(N$7,-1)+1, 'Saisie Depenses'!$E$5:$E$3004, "&lt;="&amp;EOMONTH(N$7,0))+SUMIFS('Saisie Depenses'!$H$5:$H$3004,'Saisie Depenses'!$G$5:$G$3004,Listes!$B$39,'Saisie Depenses'!$J$5:$J$3004, $G68,'Saisie Depenses'!$E$5:$E$3004, "&gt;="&amp;EOMONTH(N$7,-1)+1, 'Saisie Depenses'!$E$5:$E$3004, "&lt;="&amp;EOMONTH(N$7,0))</f>
        <v>0</v>
      </c>
      <c r="O68" s="151">
        <f>SUMIFS('Saisie Depenses'!$H$5:$H$3004,'Saisie Depenses'!$G$5:$G$3004,Listes!$B$39,'Saisie Depenses'!$J$5:$J$3004,$F68, 'Saisie Depenses'!$E$5:$E$3004, "&gt;="&amp;EOMONTH(O$7,-1)+1, 'Saisie Depenses'!$E$5:$E$3004, "&lt;="&amp;EOMONTH(O$7,0))+SUMIFS('Saisie Depenses'!$H$5:$H$3004,'Saisie Depenses'!$G$5:$G$3004,Listes!$B$39,'Saisie Depenses'!$J$5:$J$3004, $G68,'Saisie Depenses'!$E$5:$E$3004, "&gt;="&amp;EOMONTH(O$7,-1)+1, 'Saisie Depenses'!$E$5:$E$3004, "&lt;="&amp;EOMONTH(O$7,0))</f>
        <v>0</v>
      </c>
      <c r="P68" s="151">
        <f>SUMIFS('Saisie Depenses'!$H$5:$H$3004,'Saisie Depenses'!$G$5:$G$3004,Listes!$B$39,'Saisie Depenses'!$J$5:$J$3004,$F68, 'Saisie Depenses'!$E$5:$E$3004, "&gt;="&amp;EOMONTH(P$7,-1)+1, 'Saisie Depenses'!$E$5:$E$3004, "&lt;="&amp;EOMONTH(P$7,0))+SUMIFS('Saisie Depenses'!$H$5:$H$3004,'Saisie Depenses'!$G$5:$G$3004,Listes!$B$39,'Saisie Depenses'!$J$5:$J$3004, $G68,'Saisie Depenses'!$E$5:$E$3004, "&gt;="&amp;EOMONTH(P$7,-1)+1, 'Saisie Depenses'!$E$5:$E$3004, "&lt;="&amp;EOMONTH(P$7,0))</f>
        <v>59000</v>
      </c>
      <c r="Q68" s="151">
        <f>SUMIFS('Saisie Depenses'!$H$5:$H$3004,'Saisie Depenses'!$G$5:$G$3004,Listes!$B$39,'Saisie Depenses'!$J$5:$J$3004,$F68, 'Saisie Depenses'!$E$5:$E$3004, "&gt;="&amp;EOMONTH(Q$7,-1)+1, 'Saisie Depenses'!$E$5:$E$3004, "&lt;="&amp;EOMONTH(Q$7,0))+SUMIFS('Saisie Depenses'!$H$5:$H$3004,'Saisie Depenses'!$G$5:$G$3004,Listes!$B$39,'Saisie Depenses'!$J$5:$J$3004, $G68,'Saisie Depenses'!$E$5:$E$3004, "&gt;="&amp;EOMONTH(Q$7,-1)+1, 'Saisie Depenses'!$E$5:$E$3004, "&lt;="&amp;EOMONTH(Q$7,0))</f>
        <v>60000</v>
      </c>
      <c r="R68" s="151">
        <f>SUMIFS('Saisie Depenses'!$H$5:$H$3004,'Saisie Depenses'!$G$5:$G$3004,Listes!$B$39,'Saisie Depenses'!$J$5:$J$3004,$F68, 'Saisie Depenses'!$E$5:$E$3004, "&gt;="&amp;EOMONTH(R$7,-1)+1, 'Saisie Depenses'!$E$5:$E$3004, "&lt;="&amp;EOMONTH(R$7,0))+SUMIFS('Saisie Depenses'!$H$5:$H$3004,'Saisie Depenses'!$G$5:$G$3004,Listes!$B$39,'Saisie Depenses'!$J$5:$J$3004, $G68,'Saisie Depenses'!$E$5:$E$3004, "&gt;="&amp;EOMONTH(R$7,-1)+1, 'Saisie Depenses'!$E$5:$E$3004, "&lt;="&amp;EOMONTH(R$7,0))</f>
        <v>59000</v>
      </c>
      <c r="S68" s="151">
        <f>SUMIFS('Saisie Depenses'!$H$5:$H$3004,'Saisie Depenses'!$G$5:$G$3004,Listes!$B$39,'Saisie Depenses'!$J$5:$J$3004,$F68, 'Saisie Depenses'!$E$5:$E$3004, "&gt;="&amp;EOMONTH(S$7,-1)+1, 'Saisie Depenses'!$E$5:$E$3004, "&lt;="&amp;EOMONTH(S$7,0))+SUMIFS('Saisie Depenses'!$H$5:$H$3004,'Saisie Depenses'!$G$5:$G$3004,Listes!$B$39,'Saisie Depenses'!$J$5:$J$3004, $G68,'Saisie Depenses'!$E$5:$E$3004, "&gt;="&amp;EOMONTH(S$7,-1)+1, 'Saisie Depenses'!$E$5:$E$3004, "&lt;="&amp;EOMONTH(S$7,0))</f>
        <v>58000</v>
      </c>
      <c r="T68" s="151">
        <f>SUMIFS('Saisie Depenses'!$H$5:$H$3004,'Saisie Depenses'!$G$5:$G$3004,Listes!$B$39,'Saisie Depenses'!$J$5:$J$3004,$F68, 'Saisie Depenses'!$E$5:$E$3004, "&gt;="&amp;EOMONTH(T$7,-1)+1, 'Saisie Depenses'!$E$5:$E$3004, "&lt;="&amp;EOMONTH(T$7,0))+SUMIFS('Saisie Depenses'!$H$5:$H$3004,'Saisie Depenses'!$G$5:$G$3004,Listes!$B$39,'Saisie Depenses'!$J$5:$J$3004, $G68,'Saisie Depenses'!$E$5:$E$3004, "&gt;="&amp;EOMONTH(T$7,-1)+1, 'Saisie Depenses'!$E$5:$E$3004, "&lt;="&amp;EOMONTH(T$7,0))</f>
        <v>59000</v>
      </c>
      <c r="U68" s="164">
        <f t="shared" ref="U68:U84" si="171">SUM(I68:T68)</f>
        <v>295000</v>
      </c>
      <c r="W68" s="151">
        <f>SUMIFS('Saisie Depenses'!$H$5:$H$3004,'Saisie Depenses'!$G$5:$G$3004,Listes!$B$39,'Saisie Depenses'!$J$5:$J$3004,$F68, 'Saisie Depenses'!$E$5:$E$3004, "&gt;="&amp;EOMONTH(W$7,-1)+1, 'Saisie Depenses'!$E$5:$E$3004, "&lt;="&amp;EOMONTH(W$7,0))+SUMIFS('Saisie Depenses'!$H$5:$H$3004,'Saisie Depenses'!$G$5:$G$3004,Listes!$B$39,'Saisie Depenses'!$J$5:$J$3004, $G68,'Saisie Depenses'!$E$5:$E$3004, "&gt;="&amp;EOMONTH(W$7,-1)+1, 'Saisie Depenses'!$E$5:$E$3004, "&lt;="&amp;EOMONTH(W$7,0))</f>
        <v>75000</v>
      </c>
      <c r="X68" s="151">
        <f>SUMIFS('Saisie Depenses'!$H$5:$H$3004,'Saisie Depenses'!$G$5:$G$3004,Listes!$B$39,'Saisie Depenses'!$J$5:$J$3004,$F68, 'Saisie Depenses'!$E$5:$E$3004, "&gt;="&amp;EOMONTH(X$7,-1)+1, 'Saisie Depenses'!$E$5:$E$3004, "&lt;="&amp;EOMONTH(X$7,0))+SUMIFS('Saisie Depenses'!$H$5:$H$3004,'Saisie Depenses'!$G$5:$G$3004,Listes!$B$39,'Saisie Depenses'!$J$5:$J$3004, $G68,'Saisie Depenses'!$E$5:$E$3004, "&gt;="&amp;EOMONTH(X$7,-1)+1, 'Saisie Depenses'!$E$5:$E$3004, "&lt;="&amp;EOMONTH(X$7,0))</f>
        <v>34000</v>
      </c>
      <c r="Y68" s="151">
        <f>SUMIFS('Saisie Depenses'!$H$5:$H$3004,'Saisie Depenses'!$G$5:$G$3004,Listes!$B$39,'Saisie Depenses'!$J$5:$J$3004,$F68, 'Saisie Depenses'!$E$5:$E$3004, "&gt;="&amp;EOMONTH(Y$7,-1)+1, 'Saisie Depenses'!$E$5:$E$3004, "&lt;="&amp;EOMONTH(Y$7,0))+SUMIFS('Saisie Depenses'!$H$5:$H$3004,'Saisie Depenses'!$G$5:$G$3004,Listes!$B$39,'Saisie Depenses'!$J$5:$J$3004, $G68,'Saisie Depenses'!$E$5:$E$3004, "&gt;="&amp;EOMONTH(Y$7,-1)+1, 'Saisie Depenses'!$E$5:$E$3004, "&lt;="&amp;EOMONTH(Y$7,0))</f>
        <v>38900</v>
      </c>
      <c r="Z68" s="151">
        <f>SUMIFS('Saisie Depenses'!$H$5:$H$3004,'Saisie Depenses'!$G$5:$G$3004,Listes!$B$39,'Saisie Depenses'!$J$5:$J$3004,$F68, 'Saisie Depenses'!$E$5:$E$3004, "&gt;="&amp;EOMONTH(Z$7,-1)+1, 'Saisie Depenses'!$E$5:$E$3004, "&lt;="&amp;EOMONTH(Z$7,0))+SUMIFS('Saisie Depenses'!$H$5:$H$3004,'Saisie Depenses'!$G$5:$G$3004,Listes!$B$39,'Saisie Depenses'!$J$5:$J$3004, $G68,'Saisie Depenses'!$E$5:$E$3004, "&gt;="&amp;EOMONTH(Z$7,-1)+1, 'Saisie Depenses'!$E$5:$E$3004, "&lt;="&amp;EOMONTH(Z$7,0))</f>
        <v>0</v>
      </c>
      <c r="AA68" s="151">
        <f>SUMIFS('Saisie Depenses'!$H$5:$H$3004,'Saisie Depenses'!$G$5:$G$3004,Listes!$B$39,'Saisie Depenses'!$J$5:$J$3004,$F68, 'Saisie Depenses'!$E$5:$E$3004, "&gt;="&amp;EOMONTH(AA$7,-1)+1, 'Saisie Depenses'!$E$5:$E$3004, "&lt;="&amp;EOMONTH(AA$7,0))+SUMIFS('Saisie Depenses'!$H$5:$H$3004,'Saisie Depenses'!$G$5:$G$3004,Listes!$B$39,'Saisie Depenses'!$J$5:$J$3004, $G68,'Saisie Depenses'!$E$5:$E$3004, "&gt;="&amp;EOMONTH(AA$7,-1)+1, 'Saisie Depenses'!$E$5:$E$3004, "&lt;="&amp;EOMONTH(AA$7,0))</f>
        <v>76600</v>
      </c>
      <c r="AB68" s="151">
        <f>SUMIFS('Saisie Depenses'!$H$5:$H$3004,'Saisie Depenses'!$G$5:$G$3004,Listes!$B$39,'Saisie Depenses'!$J$5:$J$3004,$F68, 'Saisie Depenses'!$E$5:$E$3004, "&gt;="&amp;EOMONTH(AB$7,-1)+1, 'Saisie Depenses'!$E$5:$E$3004, "&lt;="&amp;EOMONTH(AB$7,0))+SUMIFS('Saisie Depenses'!$H$5:$H$3004,'Saisie Depenses'!$G$5:$G$3004,Listes!$B$39,'Saisie Depenses'!$J$5:$J$3004, $G68,'Saisie Depenses'!$E$5:$E$3004, "&gt;="&amp;EOMONTH(AB$7,-1)+1, 'Saisie Depenses'!$E$5:$E$3004, "&lt;="&amp;EOMONTH(AB$7,0))</f>
        <v>0</v>
      </c>
      <c r="AC68" s="151">
        <f>SUMIFS('Saisie Depenses'!$H$5:$H$3004,'Saisie Depenses'!$G$5:$G$3004,Listes!$B$39,'Saisie Depenses'!$J$5:$J$3004,$F68, 'Saisie Depenses'!$E$5:$E$3004, "&gt;="&amp;EOMONTH(AC$7,-1)+1, 'Saisie Depenses'!$E$5:$E$3004, "&lt;="&amp;EOMONTH(AC$7,0))+SUMIFS('Saisie Depenses'!$H$5:$H$3004,'Saisie Depenses'!$G$5:$G$3004,Listes!$B$39,'Saisie Depenses'!$J$5:$J$3004, $G68,'Saisie Depenses'!$E$5:$E$3004, "&gt;="&amp;EOMONTH(AC$7,-1)+1, 'Saisie Depenses'!$E$5:$E$3004, "&lt;="&amp;EOMONTH(AC$7,0))</f>
        <v>46800</v>
      </c>
      <c r="AD68" s="151">
        <f>SUMIFS('Saisie Depenses'!$H$5:$H$3004,'Saisie Depenses'!$G$5:$G$3004,Listes!$B$39,'Saisie Depenses'!$J$5:$J$3004,$F68, 'Saisie Depenses'!$E$5:$E$3004, "&gt;="&amp;EOMONTH(AD$7,-1)+1, 'Saisie Depenses'!$E$5:$E$3004, "&lt;="&amp;EOMONTH(AD$7,0))+SUMIFS('Saisie Depenses'!$H$5:$H$3004,'Saisie Depenses'!$G$5:$G$3004,Listes!$B$39,'Saisie Depenses'!$J$5:$J$3004, $G68,'Saisie Depenses'!$E$5:$E$3004, "&gt;="&amp;EOMONTH(AD$7,-1)+1, 'Saisie Depenses'!$E$5:$E$3004, "&lt;="&amp;EOMONTH(AD$7,0))</f>
        <v>46000</v>
      </c>
      <c r="AE68" s="151">
        <f>SUMIFS('Saisie Depenses'!$H$5:$H$3004,'Saisie Depenses'!$G$5:$G$3004,Listes!$B$39,'Saisie Depenses'!$J$5:$J$3004,$F68, 'Saisie Depenses'!$E$5:$E$3004, "&gt;="&amp;EOMONTH(AE$7,-1)+1, 'Saisie Depenses'!$E$5:$E$3004, "&lt;="&amp;EOMONTH(AE$7,0))+SUMIFS('Saisie Depenses'!$H$5:$H$3004,'Saisie Depenses'!$G$5:$G$3004,Listes!$B$39,'Saisie Depenses'!$J$5:$J$3004, $G68,'Saisie Depenses'!$E$5:$E$3004, "&gt;="&amp;EOMONTH(AE$7,-1)+1, 'Saisie Depenses'!$E$5:$E$3004, "&lt;="&amp;EOMONTH(AE$7,0))</f>
        <v>0</v>
      </c>
      <c r="AF68" s="151">
        <f>SUMIFS('Saisie Depenses'!$H$5:$H$3004,'Saisie Depenses'!$G$5:$G$3004,Listes!$B$39,'Saisie Depenses'!$J$5:$J$3004,$F68, 'Saisie Depenses'!$E$5:$E$3004, "&gt;="&amp;EOMONTH(AF$7,-1)+1, 'Saisie Depenses'!$E$5:$E$3004, "&lt;="&amp;EOMONTH(AF$7,0))+SUMIFS('Saisie Depenses'!$H$5:$H$3004,'Saisie Depenses'!$G$5:$G$3004,Listes!$B$39,'Saisie Depenses'!$J$5:$J$3004, $G68,'Saisie Depenses'!$E$5:$E$3004, "&gt;="&amp;EOMONTH(AF$7,-1)+1, 'Saisie Depenses'!$E$5:$E$3004, "&lt;="&amp;EOMONTH(AF$7,0))</f>
        <v>50700</v>
      </c>
      <c r="AG68" s="151">
        <f>SUMIFS('Saisie Depenses'!$H$5:$H$3004,'Saisie Depenses'!$G$5:$G$3004,Listes!$B$39,'Saisie Depenses'!$J$5:$J$3004,$F68, 'Saisie Depenses'!$E$5:$E$3004, "&gt;="&amp;EOMONTH(AG$7,-1)+1, 'Saisie Depenses'!$E$5:$E$3004, "&lt;="&amp;EOMONTH(AG$7,0))+SUMIFS('Saisie Depenses'!$H$5:$H$3004,'Saisie Depenses'!$G$5:$G$3004,Listes!$B$39,'Saisie Depenses'!$J$5:$J$3004, $G68,'Saisie Depenses'!$E$5:$E$3004, "&gt;="&amp;EOMONTH(AG$7,-1)+1, 'Saisie Depenses'!$E$5:$E$3004, "&lt;="&amp;EOMONTH(AG$7,0))</f>
        <v>31900</v>
      </c>
      <c r="AH68" s="151">
        <f>SUMIFS('Saisie Depenses'!$H$5:$H$3004,'Saisie Depenses'!$G$5:$G$3004,Listes!$B$39,'Saisie Depenses'!$J$5:$J$3004,$F68, 'Saisie Depenses'!$E$5:$E$3004, "&gt;="&amp;EOMONTH(AH$7,-1)+1, 'Saisie Depenses'!$E$5:$E$3004, "&lt;="&amp;EOMONTH(AH$7,0))+SUMIFS('Saisie Depenses'!$H$5:$H$3004,'Saisie Depenses'!$G$5:$G$3004,Listes!$B$39,'Saisie Depenses'!$J$5:$J$3004, $G68,'Saisie Depenses'!$E$5:$E$3004, "&gt;="&amp;EOMONTH(AH$7,-1)+1, 'Saisie Depenses'!$E$5:$E$3004, "&lt;="&amp;EOMONTH(AH$7,0))</f>
        <v>35500</v>
      </c>
      <c r="AI68" s="164">
        <f t="shared" si="168"/>
        <v>435400</v>
      </c>
      <c r="AJ68" s="142"/>
      <c r="AK68" s="151">
        <f>SUMIFS('Saisie Depenses'!$H$5:$H$3004,'Saisie Depenses'!$G$5:$G$3004,Listes!$B$39,'Saisie Depenses'!$J$5:$J$3004,$F68, 'Saisie Depenses'!$E$5:$E$3004, "&gt;="&amp;EOMONTH(AK$7,-1)+1, 'Saisie Depenses'!$E$5:$E$3004, "&lt;="&amp;EOMONTH(AK$7,0))+SUMIFS('Saisie Depenses'!$H$5:$H$3004,'Saisie Depenses'!$G$5:$G$3004,Listes!$B$39,'Saisie Depenses'!$J$5:$J$3004, $G68,'Saisie Depenses'!$E$5:$E$3004, "&gt;="&amp;EOMONTH(AK$7,-1)+1, 'Saisie Depenses'!$E$5:$E$3004, "&lt;="&amp;EOMONTH(AK$7,0))</f>
        <v>31200</v>
      </c>
      <c r="AL68" s="151">
        <f>SUMIFS('Saisie Depenses'!$H$5:$H$3004,'Saisie Depenses'!$G$5:$G$3004,Listes!$B$39,'Saisie Depenses'!$J$5:$J$3004,$F68, 'Saisie Depenses'!$E$5:$E$3004, "&gt;="&amp;EOMONTH(AL$7,-1)+1, 'Saisie Depenses'!$E$5:$E$3004, "&lt;="&amp;EOMONTH(AL$7,0))+SUMIFS('Saisie Depenses'!$H$5:$H$3004,'Saisie Depenses'!$G$5:$G$3004,Listes!$B$39,'Saisie Depenses'!$J$5:$J$3004, $G68,'Saisie Depenses'!$E$5:$E$3004, "&gt;="&amp;EOMONTH(AL$7,-1)+1, 'Saisie Depenses'!$E$5:$E$3004, "&lt;="&amp;EOMONTH(AL$7,0))</f>
        <v>0</v>
      </c>
      <c r="AM68" s="151">
        <f>SUMIFS('Saisie Depenses'!$H$5:$H$3004,'Saisie Depenses'!$G$5:$G$3004,Listes!$B$39,'Saisie Depenses'!$J$5:$J$3004,$F68, 'Saisie Depenses'!$E$5:$E$3004, "&gt;="&amp;EOMONTH(AM$7,-1)+1, 'Saisie Depenses'!$E$5:$E$3004, "&lt;="&amp;EOMONTH(AM$7,0))+SUMIFS('Saisie Depenses'!$H$5:$H$3004,'Saisie Depenses'!$G$5:$G$3004,Listes!$B$39,'Saisie Depenses'!$J$5:$J$3004, $G68,'Saisie Depenses'!$E$5:$E$3004, "&gt;="&amp;EOMONTH(AM$7,-1)+1, 'Saisie Depenses'!$E$5:$E$3004, "&lt;="&amp;EOMONTH(AM$7,0))</f>
        <v>38000</v>
      </c>
      <c r="AN68" s="151">
        <f>SUMIFS('Saisie Depenses'!$H$5:$H$3004,'Saisie Depenses'!$G$5:$G$3004,Listes!$B$39,'Saisie Depenses'!$J$5:$J$3004,$F68, 'Saisie Depenses'!$E$5:$E$3004, "&gt;="&amp;EOMONTH(AN$7,-1)+1, 'Saisie Depenses'!$E$5:$E$3004, "&lt;="&amp;EOMONTH(AN$7,0))+SUMIFS('Saisie Depenses'!$H$5:$H$3004,'Saisie Depenses'!$G$5:$G$3004,Listes!$B$39,'Saisie Depenses'!$J$5:$J$3004, $G68,'Saisie Depenses'!$E$5:$E$3004, "&gt;="&amp;EOMONTH(AN$7,-1)+1, 'Saisie Depenses'!$E$5:$E$3004, "&lt;="&amp;EOMONTH(AN$7,0))</f>
        <v>38900</v>
      </c>
      <c r="AO68" s="151">
        <f>SUMIFS('Saisie Depenses'!$H$5:$H$3004,'Saisie Depenses'!$G$5:$G$3004,Listes!$B$39,'Saisie Depenses'!$J$5:$J$3004,$F68, 'Saisie Depenses'!$E$5:$E$3004, "&gt;="&amp;EOMONTH(AO$7,-1)+1, 'Saisie Depenses'!$E$5:$E$3004, "&lt;="&amp;EOMONTH(AO$7,0))+SUMIFS('Saisie Depenses'!$H$5:$H$3004,'Saisie Depenses'!$G$5:$G$3004,Listes!$B$39,'Saisie Depenses'!$J$5:$J$3004, $G68,'Saisie Depenses'!$E$5:$E$3004, "&gt;="&amp;EOMONTH(AO$7,-1)+1, 'Saisie Depenses'!$E$5:$E$3004, "&lt;="&amp;EOMONTH(AO$7,0))</f>
        <v>0</v>
      </c>
      <c r="AP68" s="151">
        <f>SUMIFS('Saisie Depenses'!$H$5:$H$3004,'Saisie Depenses'!$G$5:$G$3004,Listes!$B$39,'Saisie Depenses'!$J$5:$J$3004,$F68, 'Saisie Depenses'!$E$5:$E$3004, "&gt;="&amp;EOMONTH(AP$7,-1)+1, 'Saisie Depenses'!$E$5:$E$3004, "&lt;="&amp;EOMONTH(AP$7,0))+SUMIFS('Saisie Depenses'!$H$5:$H$3004,'Saisie Depenses'!$G$5:$G$3004,Listes!$B$39,'Saisie Depenses'!$J$5:$J$3004, $G68,'Saisie Depenses'!$E$5:$E$3004, "&gt;="&amp;EOMONTH(AP$7,-1)+1, 'Saisie Depenses'!$E$5:$E$3004, "&lt;="&amp;EOMONTH(AP$7,0))</f>
        <v>0</v>
      </c>
      <c r="AQ68" s="151">
        <f>SUMIFS('Saisie Depenses'!$H$5:$H$3004,'Saisie Depenses'!$G$5:$G$3004,Listes!$B$39,'Saisie Depenses'!$J$5:$J$3004,$F68, 'Saisie Depenses'!$E$5:$E$3004, "&gt;="&amp;EOMONTH(AQ$7,-1)+1, 'Saisie Depenses'!$E$5:$E$3004, "&lt;="&amp;EOMONTH(AQ$7,0))+SUMIFS('Saisie Depenses'!$H$5:$H$3004,'Saisie Depenses'!$G$5:$G$3004,Listes!$B$39,'Saisie Depenses'!$J$5:$J$3004, $G68,'Saisie Depenses'!$E$5:$E$3004, "&gt;="&amp;EOMONTH(AQ$7,-1)+1, 'Saisie Depenses'!$E$5:$E$3004, "&lt;="&amp;EOMONTH(AQ$7,0))</f>
        <v>0</v>
      </c>
      <c r="AR68" s="151">
        <f>SUMIFS('Saisie Depenses'!$H$5:$H$3004,'Saisie Depenses'!$G$5:$G$3004,Listes!$B$39,'Saisie Depenses'!$J$5:$J$3004,$F68, 'Saisie Depenses'!$E$5:$E$3004, "&gt;="&amp;EOMONTH(AR$7,-1)+1, 'Saisie Depenses'!$E$5:$E$3004, "&lt;="&amp;EOMONTH(AR$7,0))+SUMIFS('Saisie Depenses'!$H$5:$H$3004,'Saisie Depenses'!$G$5:$G$3004,Listes!$B$39,'Saisie Depenses'!$J$5:$J$3004, $G68,'Saisie Depenses'!$E$5:$E$3004, "&gt;="&amp;EOMONTH(AR$7,-1)+1, 'Saisie Depenses'!$E$5:$E$3004, "&lt;="&amp;EOMONTH(AR$7,0))</f>
        <v>0</v>
      </c>
      <c r="AS68" s="151">
        <f>SUMIFS('Saisie Depenses'!$H$5:$H$3004,'Saisie Depenses'!$G$5:$G$3004,Listes!$B$39,'Saisie Depenses'!$J$5:$J$3004,$F68, 'Saisie Depenses'!$E$5:$E$3004, "&gt;="&amp;EOMONTH(AS$7,-1)+1, 'Saisie Depenses'!$E$5:$E$3004, "&lt;="&amp;EOMONTH(AS$7,0))+SUMIFS('Saisie Depenses'!$H$5:$H$3004,'Saisie Depenses'!$G$5:$G$3004,Listes!$B$39,'Saisie Depenses'!$J$5:$J$3004, $G68,'Saisie Depenses'!$E$5:$E$3004, "&gt;="&amp;EOMONTH(AS$7,-1)+1, 'Saisie Depenses'!$E$5:$E$3004, "&lt;="&amp;EOMONTH(AS$7,0))</f>
        <v>0</v>
      </c>
      <c r="AT68" s="151">
        <f>SUMIFS('Saisie Depenses'!$H$5:$H$3004,'Saisie Depenses'!$G$5:$G$3004,Listes!$B$39,'Saisie Depenses'!$J$5:$J$3004,$F68, 'Saisie Depenses'!$E$5:$E$3004, "&gt;="&amp;EOMONTH(AT$7,-1)+1, 'Saisie Depenses'!$E$5:$E$3004, "&lt;="&amp;EOMONTH(AT$7,0))+SUMIFS('Saisie Depenses'!$H$5:$H$3004,'Saisie Depenses'!$G$5:$G$3004,Listes!$B$39,'Saisie Depenses'!$J$5:$J$3004, $G68,'Saisie Depenses'!$E$5:$E$3004, "&gt;="&amp;EOMONTH(AT$7,-1)+1, 'Saisie Depenses'!$E$5:$E$3004, "&lt;="&amp;EOMONTH(AT$7,0))</f>
        <v>0</v>
      </c>
      <c r="AU68" s="151">
        <f>SUMIFS('Saisie Depenses'!$H$5:$H$3004,'Saisie Depenses'!$G$5:$G$3004,Listes!$B$39,'Saisie Depenses'!$J$5:$J$3004,$F68, 'Saisie Depenses'!$E$5:$E$3004, "&gt;="&amp;EOMONTH(AU$7,-1)+1, 'Saisie Depenses'!$E$5:$E$3004, "&lt;="&amp;EOMONTH(AU$7,0))+SUMIFS('Saisie Depenses'!$H$5:$H$3004,'Saisie Depenses'!$G$5:$G$3004,Listes!$B$39,'Saisie Depenses'!$J$5:$J$3004, $G68,'Saisie Depenses'!$E$5:$E$3004, "&gt;="&amp;EOMONTH(AU$7,-1)+1, 'Saisie Depenses'!$E$5:$E$3004, "&lt;="&amp;EOMONTH(AU$7,0))</f>
        <v>0</v>
      </c>
      <c r="AV68" s="151">
        <f>SUMIFS('Saisie Depenses'!$H$5:$H$3004,'Saisie Depenses'!$G$5:$G$3004,Listes!$B$39,'Saisie Depenses'!$J$5:$J$3004,$F68, 'Saisie Depenses'!$E$5:$E$3004, "&gt;="&amp;EOMONTH(AV$7,-1)+1, 'Saisie Depenses'!$E$5:$E$3004, "&lt;="&amp;EOMONTH(AV$7,0))+SUMIFS('Saisie Depenses'!$H$5:$H$3004,'Saisie Depenses'!$G$5:$G$3004,Listes!$B$39,'Saisie Depenses'!$J$5:$J$3004, $G68,'Saisie Depenses'!$E$5:$E$3004, "&gt;="&amp;EOMONTH(AV$7,-1)+1, 'Saisie Depenses'!$E$5:$E$3004, "&lt;="&amp;EOMONTH(AV$7,0))</f>
        <v>0</v>
      </c>
      <c r="AW68" s="164">
        <f t="shared" si="169"/>
        <v>108100</v>
      </c>
    </row>
    <row r="69" spans="3:49" ht="15.75" customHeight="1" x14ac:dyDescent="0.25">
      <c r="C69" s="150" t="str">
        <f t="shared" si="157"/>
        <v xml:space="preserve">Consommables / Produits Entretiens </v>
      </c>
      <c r="D69" s="143"/>
      <c r="E69" s="143"/>
      <c r="F69" s="150" t="str">
        <f t="shared" ref="F69:G69" si="172">F43</f>
        <v xml:space="preserve">Consommables / Produits Entretiens </v>
      </c>
      <c r="G69" s="133" t="str">
        <f t="shared" si="172"/>
        <v>x#56rgtte8</v>
      </c>
      <c r="I69" s="151">
        <f>SUMIFS('Saisie Depenses'!$H$5:$H$3004,'Saisie Depenses'!$G$5:$G$3004,Listes!$B$39,'Saisie Depenses'!$J$5:$J$3004,$F69, 'Saisie Depenses'!$E$5:$E$3004, "&gt;="&amp;EOMONTH(I$7,-1)+1, 'Saisie Depenses'!$E$5:$E$3004, "&lt;="&amp;EOMONTH(I$7,0))+SUMIFS('Saisie Depenses'!$H$5:$H$3004,'Saisie Depenses'!$G$5:$G$3004,Listes!$B$39,'Saisie Depenses'!$J$5:$J$3004, $G69,'Saisie Depenses'!$E$5:$E$3004, "&gt;="&amp;EOMONTH(I$7,-1)+1, 'Saisie Depenses'!$E$5:$E$3004, "&lt;="&amp;EOMONTH(I$7,0))</f>
        <v>0</v>
      </c>
      <c r="J69" s="151">
        <f>SUMIFS('Saisie Depenses'!$H$5:$H$3004,'Saisie Depenses'!$G$5:$G$3004,Listes!$B$39,'Saisie Depenses'!$J$5:$J$3004,$F69, 'Saisie Depenses'!$E$5:$E$3004, "&gt;="&amp;EOMONTH(J$7,-1)+1, 'Saisie Depenses'!$E$5:$E$3004, "&lt;="&amp;EOMONTH(J$7,0))+SUMIFS('Saisie Depenses'!$H$5:$H$3004,'Saisie Depenses'!$G$5:$G$3004,Listes!$B$39,'Saisie Depenses'!$J$5:$J$3004, $G69,'Saisie Depenses'!$E$5:$E$3004, "&gt;="&amp;EOMONTH(J$7,-1)+1, 'Saisie Depenses'!$E$5:$E$3004, "&lt;="&amp;EOMONTH(J$7,0))</f>
        <v>0</v>
      </c>
      <c r="K69" s="151">
        <f>SUMIFS('Saisie Depenses'!$H$5:$H$3004,'Saisie Depenses'!$G$5:$G$3004,Listes!$B$39,'Saisie Depenses'!$J$5:$J$3004,$F69, 'Saisie Depenses'!$E$5:$E$3004, "&gt;="&amp;EOMONTH(K$7,-1)+1, 'Saisie Depenses'!$E$5:$E$3004, "&lt;="&amp;EOMONTH(K$7,0))+SUMIFS('Saisie Depenses'!$H$5:$H$3004,'Saisie Depenses'!$G$5:$G$3004,Listes!$B$39,'Saisie Depenses'!$J$5:$J$3004, $G69,'Saisie Depenses'!$E$5:$E$3004, "&gt;="&amp;EOMONTH(K$7,-1)+1, 'Saisie Depenses'!$E$5:$E$3004, "&lt;="&amp;EOMONTH(K$7,0))</f>
        <v>0</v>
      </c>
      <c r="L69" s="151">
        <f>SUMIFS('Saisie Depenses'!$H$5:$H$3004,'Saisie Depenses'!$G$5:$G$3004,Listes!$B$39,'Saisie Depenses'!$J$5:$J$3004,$F69, 'Saisie Depenses'!$E$5:$E$3004, "&gt;="&amp;EOMONTH(L$7,-1)+1, 'Saisie Depenses'!$E$5:$E$3004, "&lt;="&amp;EOMONTH(L$7,0))+SUMIFS('Saisie Depenses'!$H$5:$H$3004,'Saisie Depenses'!$G$5:$G$3004,Listes!$B$39,'Saisie Depenses'!$J$5:$J$3004, $G69,'Saisie Depenses'!$E$5:$E$3004, "&gt;="&amp;EOMONTH(L$7,-1)+1, 'Saisie Depenses'!$E$5:$E$3004, "&lt;="&amp;EOMONTH(L$7,0))</f>
        <v>0</v>
      </c>
      <c r="M69" s="151">
        <f>SUMIFS('Saisie Depenses'!$H$5:$H$3004,'Saisie Depenses'!$G$5:$G$3004,Listes!$B$39,'Saisie Depenses'!$J$5:$J$3004,$F69, 'Saisie Depenses'!$E$5:$E$3004, "&gt;="&amp;EOMONTH(M$7,-1)+1, 'Saisie Depenses'!$E$5:$E$3004, "&lt;="&amp;EOMONTH(M$7,0))+SUMIFS('Saisie Depenses'!$H$5:$H$3004,'Saisie Depenses'!$G$5:$G$3004,Listes!$B$39,'Saisie Depenses'!$J$5:$J$3004, $G69,'Saisie Depenses'!$E$5:$E$3004, "&gt;="&amp;EOMONTH(M$7,-1)+1, 'Saisie Depenses'!$E$5:$E$3004, "&lt;="&amp;EOMONTH(M$7,0))</f>
        <v>0</v>
      </c>
      <c r="N69" s="151">
        <f>SUMIFS('Saisie Depenses'!$H$5:$H$3004,'Saisie Depenses'!$G$5:$G$3004,Listes!$B$39,'Saisie Depenses'!$J$5:$J$3004,$F69, 'Saisie Depenses'!$E$5:$E$3004, "&gt;="&amp;EOMONTH(N$7,-1)+1, 'Saisie Depenses'!$E$5:$E$3004, "&lt;="&amp;EOMONTH(N$7,0))+SUMIFS('Saisie Depenses'!$H$5:$H$3004,'Saisie Depenses'!$G$5:$G$3004,Listes!$B$39,'Saisie Depenses'!$J$5:$J$3004, $G69,'Saisie Depenses'!$E$5:$E$3004, "&gt;="&amp;EOMONTH(N$7,-1)+1, 'Saisie Depenses'!$E$5:$E$3004, "&lt;="&amp;EOMONTH(N$7,0))</f>
        <v>0</v>
      </c>
      <c r="O69" s="151">
        <f>SUMIFS('Saisie Depenses'!$H$5:$H$3004,'Saisie Depenses'!$G$5:$G$3004,Listes!$B$39,'Saisie Depenses'!$J$5:$J$3004,$F69, 'Saisie Depenses'!$E$5:$E$3004, "&gt;="&amp;EOMONTH(O$7,-1)+1, 'Saisie Depenses'!$E$5:$E$3004, "&lt;="&amp;EOMONTH(O$7,0))+SUMIFS('Saisie Depenses'!$H$5:$H$3004,'Saisie Depenses'!$G$5:$G$3004,Listes!$B$39,'Saisie Depenses'!$J$5:$J$3004, $G69,'Saisie Depenses'!$E$5:$E$3004, "&gt;="&amp;EOMONTH(O$7,-1)+1, 'Saisie Depenses'!$E$5:$E$3004, "&lt;="&amp;EOMONTH(O$7,0))</f>
        <v>0</v>
      </c>
      <c r="P69" s="151">
        <f>SUMIFS('Saisie Depenses'!$H$5:$H$3004,'Saisie Depenses'!$G$5:$G$3004,Listes!$B$39,'Saisie Depenses'!$J$5:$J$3004,$F69, 'Saisie Depenses'!$E$5:$E$3004, "&gt;="&amp;EOMONTH(P$7,-1)+1, 'Saisie Depenses'!$E$5:$E$3004, "&lt;="&amp;EOMONTH(P$7,0))+SUMIFS('Saisie Depenses'!$H$5:$H$3004,'Saisie Depenses'!$G$5:$G$3004,Listes!$B$39,'Saisie Depenses'!$J$5:$J$3004, $G69,'Saisie Depenses'!$E$5:$E$3004, "&gt;="&amp;EOMONTH(P$7,-1)+1, 'Saisie Depenses'!$E$5:$E$3004, "&lt;="&amp;EOMONTH(P$7,0))</f>
        <v>49500</v>
      </c>
      <c r="Q69" s="151">
        <f>SUMIFS('Saisie Depenses'!$H$5:$H$3004,'Saisie Depenses'!$G$5:$G$3004,Listes!$B$39,'Saisie Depenses'!$J$5:$J$3004,$F69, 'Saisie Depenses'!$E$5:$E$3004, "&gt;="&amp;EOMONTH(Q$7,-1)+1, 'Saisie Depenses'!$E$5:$E$3004, "&lt;="&amp;EOMONTH(Q$7,0))+SUMIFS('Saisie Depenses'!$H$5:$H$3004,'Saisie Depenses'!$G$5:$G$3004,Listes!$B$39,'Saisie Depenses'!$J$5:$J$3004, $G69,'Saisie Depenses'!$E$5:$E$3004, "&gt;="&amp;EOMONTH(Q$7,-1)+1, 'Saisie Depenses'!$E$5:$E$3004, "&lt;="&amp;EOMONTH(Q$7,0))</f>
        <v>0</v>
      </c>
      <c r="R69" s="151">
        <f>SUMIFS('Saisie Depenses'!$H$5:$H$3004,'Saisie Depenses'!$G$5:$G$3004,Listes!$B$39,'Saisie Depenses'!$J$5:$J$3004,$F69, 'Saisie Depenses'!$E$5:$E$3004, "&gt;="&amp;EOMONTH(R$7,-1)+1, 'Saisie Depenses'!$E$5:$E$3004, "&lt;="&amp;EOMONTH(R$7,0))+SUMIFS('Saisie Depenses'!$H$5:$H$3004,'Saisie Depenses'!$G$5:$G$3004,Listes!$B$39,'Saisie Depenses'!$J$5:$J$3004, $G69,'Saisie Depenses'!$E$5:$E$3004, "&gt;="&amp;EOMONTH(R$7,-1)+1, 'Saisie Depenses'!$E$5:$E$3004, "&lt;="&amp;EOMONTH(R$7,0))</f>
        <v>57500</v>
      </c>
      <c r="S69" s="151">
        <f>SUMIFS('Saisie Depenses'!$H$5:$H$3004,'Saisie Depenses'!$G$5:$G$3004,Listes!$B$39,'Saisie Depenses'!$J$5:$J$3004,$F69, 'Saisie Depenses'!$E$5:$E$3004, "&gt;="&amp;EOMONTH(S$7,-1)+1, 'Saisie Depenses'!$E$5:$E$3004, "&lt;="&amp;EOMONTH(S$7,0))+SUMIFS('Saisie Depenses'!$H$5:$H$3004,'Saisie Depenses'!$G$5:$G$3004,Listes!$B$39,'Saisie Depenses'!$J$5:$J$3004, $G69,'Saisie Depenses'!$E$5:$E$3004, "&gt;="&amp;EOMONTH(S$7,-1)+1, 'Saisie Depenses'!$E$5:$E$3004, "&lt;="&amp;EOMONTH(S$7,0))</f>
        <v>0</v>
      </c>
      <c r="T69" s="151">
        <f>SUMIFS('Saisie Depenses'!$H$5:$H$3004,'Saisie Depenses'!$G$5:$G$3004,Listes!$B$39,'Saisie Depenses'!$J$5:$J$3004,$F69, 'Saisie Depenses'!$E$5:$E$3004, "&gt;="&amp;EOMONTH(T$7,-1)+1, 'Saisie Depenses'!$E$5:$E$3004, "&lt;="&amp;EOMONTH(T$7,0))+SUMIFS('Saisie Depenses'!$H$5:$H$3004,'Saisie Depenses'!$G$5:$G$3004,Listes!$B$39,'Saisie Depenses'!$J$5:$J$3004, $G69,'Saisie Depenses'!$E$5:$E$3004, "&gt;="&amp;EOMONTH(T$7,-1)+1, 'Saisie Depenses'!$E$5:$E$3004, "&lt;="&amp;EOMONTH(T$7,0))</f>
        <v>0</v>
      </c>
      <c r="U69" s="164">
        <f t="shared" si="171"/>
        <v>107000</v>
      </c>
      <c r="W69" s="151">
        <f>SUMIFS('Saisie Depenses'!$H$5:$H$3004,'Saisie Depenses'!$G$5:$G$3004,Listes!$B$39,'Saisie Depenses'!$J$5:$J$3004,$F69, 'Saisie Depenses'!$E$5:$E$3004, "&gt;="&amp;EOMONTH(W$7,-1)+1, 'Saisie Depenses'!$E$5:$E$3004, "&lt;="&amp;EOMONTH(W$7,0))+SUMIFS('Saisie Depenses'!$H$5:$H$3004,'Saisie Depenses'!$G$5:$G$3004,Listes!$B$39,'Saisie Depenses'!$J$5:$J$3004, $G69,'Saisie Depenses'!$E$5:$E$3004, "&gt;="&amp;EOMONTH(W$7,-1)+1, 'Saisie Depenses'!$E$5:$E$3004, "&lt;="&amp;EOMONTH(W$7,0))</f>
        <v>42000</v>
      </c>
      <c r="X69" s="151">
        <f>SUMIFS('Saisie Depenses'!$H$5:$H$3004,'Saisie Depenses'!$G$5:$G$3004,Listes!$B$39,'Saisie Depenses'!$J$5:$J$3004,$F69, 'Saisie Depenses'!$E$5:$E$3004, "&gt;="&amp;EOMONTH(X$7,-1)+1, 'Saisie Depenses'!$E$5:$E$3004, "&lt;="&amp;EOMONTH(X$7,0))+SUMIFS('Saisie Depenses'!$H$5:$H$3004,'Saisie Depenses'!$G$5:$G$3004,Listes!$B$39,'Saisie Depenses'!$J$5:$J$3004, $G69,'Saisie Depenses'!$E$5:$E$3004, "&gt;="&amp;EOMONTH(X$7,-1)+1, 'Saisie Depenses'!$E$5:$E$3004, "&lt;="&amp;EOMONTH(X$7,0))</f>
        <v>33000</v>
      </c>
      <c r="Y69" s="151">
        <f>SUMIFS('Saisie Depenses'!$H$5:$H$3004,'Saisie Depenses'!$G$5:$G$3004,Listes!$B$39,'Saisie Depenses'!$J$5:$J$3004,$F69, 'Saisie Depenses'!$E$5:$E$3004, "&gt;="&amp;EOMONTH(Y$7,-1)+1, 'Saisie Depenses'!$E$5:$E$3004, "&lt;="&amp;EOMONTH(Y$7,0))+SUMIFS('Saisie Depenses'!$H$5:$H$3004,'Saisie Depenses'!$G$5:$G$3004,Listes!$B$39,'Saisie Depenses'!$J$5:$J$3004, $G69,'Saisie Depenses'!$E$5:$E$3004, "&gt;="&amp;EOMONTH(Y$7,-1)+1, 'Saisie Depenses'!$E$5:$E$3004, "&lt;="&amp;EOMONTH(Y$7,0))</f>
        <v>0</v>
      </c>
      <c r="Z69" s="151">
        <f>SUMIFS('Saisie Depenses'!$H$5:$H$3004,'Saisie Depenses'!$G$5:$G$3004,Listes!$B$39,'Saisie Depenses'!$J$5:$J$3004,$F69, 'Saisie Depenses'!$E$5:$E$3004, "&gt;="&amp;EOMONTH(Z$7,-1)+1, 'Saisie Depenses'!$E$5:$E$3004, "&lt;="&amp;EOMONTH(Z$7,0))+SUMIFS('Saisie Depenses'!$H$5:$H$3004,'Saisie Depenses'!$G$5:$G$3004,Listes!$B$39,'Saisie Depenses'!$J$5:$J$3004, $G69,'Saisie Depenses'!$E$5:$E$3004, "&gt;="&amp;EOMONTH(Z$7,-1)+1, 'Saisie Depenses'!$E$5:$E$3004, "&lt;="&amp;EOMONTH(Z$7,0))</f>
        <v>60000</v>
      </c>
      <c r="AA69" s="151">
        <f>SUMIFS('Saisie Depenses'!$H$5:$H$3004,'Saisie Depenses'!$G$5:$G$3004,Listes!$B$39,'Saisie Depenses'!$J$5:$J$3004,$F69, 'Saisie Depenses'!$E$5:$E$3004, "&gt;="&amp;EOMONTH(AA$7,-1)+1, 'Saisie Depenses'!$E$5:$E$3004, "&lt;="&amp;EOMONTH(AA$7,0))+SUMIFS('Saisie Depenses'!$H$5:$H$3004,'Saisie Depenses'!$G$5:$G$3004,Listes!$B$39,'Saisie Depenses'!$J$5:$J$3004, $G69,'Saisie Depenses'!$E$5:$E$3004, "&gt;="&amp;EOMONTH(AA$7,-1)+1, 'Saisie Depenses'!$E$5:$E$3004, "&lt;="&amp;EOMONTH(AA$7,0))</f>
        <v>0</v>
      </c>
      <c r="AB69" s="151">
        <f>SUMIFS('Saisie Depenses'!$H$5:$H$3004,'Saisie Depenses'!$G$5:$G$3004,Listes!$B$39,'Saisie Depenses'!$J$5:$J$3004,$F69, 'Saisie Depenses'!$E$5:$E$3004, "&gt;="&amp;EOMONTH(AB$7,-1)+1, 'Saisie Depenses'!$E$5:$E$3004, "&lt;="&amp;EOMONTH(AB$7,0))+SUMIFS('Saisie Depenses'!$H$5:$H$3004,'Saisie Depenses'!$G$5:$G$3004,Listes!$B$39,'Saisie Depenses'!$J$5:$J$3004, $G69,'Saisie Depenses'!$E$5:$E$3004, "&gt;="&amp;EOMONTH(AB$7,-1)+1, 'Saisie Depenses'!$E$5:$E$3004, "&lt;="&amp;EOMONTH(AB$7,0))</f>
        <v>0</v>
      </c>
      <c r="AC69" s="151">
        <f>SUMIFS('Saisie Depenses'!$H$5:$H$3004,'Saisie Depenses'!$G$5:$G$3004,Listes!$B$39,'Saisie Depenses'!$J$5:$J$3004,$F69, 'Saisie Depenses'!$E$5:$E$3004, "&gt;="&amp;EOMONTH(AC$7,-1)+1, 'Saisie Depenses'!$E$5:$E$3004, "&lt;="&amp;EOMONTH(AC$7,0))+SUMIFS('Saisie Depenses'!$H$5:$H$3004,'Saisie Depenses'!$G$5:$G$3004,Listes!$B$39,'Saisie Depenses'!$J$5:$J$3004, $G69,'Saisie Depenses'!$E$5:$E$3004, "&gt;="&amp;EOMONTH(AC$7,-1)+1, 'Saisie Depenses'!$E$5:$E$3004, "&lt;="&amp;EOMONTH(AC$7,0))</f>
        <v>0</v>
      </c>
      <c r="AD69" s="151">
        <f>SUMIFS('Saisie Depenses'!$H$5:$H$3004,'Saisie Depenses'!$G$5:$G$3004,Listes!$B$39,'Saisie Depenses'!$J$5:$J$3004,$F69, 'Saisie Depenses'!$E$5:$E$3004, "&gt;="&amp;EOMONTH(AD$7,-1)+1, 'Saisie Depenses'!$E$5:$E$3004, "&lt;="&amp;EOMONTH(AD$7,0))+SUMIFS('Saisie Depenses'!$H$5:$H$3004,'Saisie Depenses'!$G$5:$G$3004,Listes!$B$39,'Saisie Depenses'!$J$5:$J$3004, $G69,'Saisie Depenses'!$E$5:$E$3004, "&gt;="&amp;EOMONTH(AD$7,-1)+1, 'Saisie Depenses'!$E$5:$E$3004, "&lt;="&amp;EOMONTH(AD$7,0))</f>
        <v>0</v>
      </c>
      <c r="AE69" s="151">
        <f>SUMIFS('Saisie Depenses'!$H$5:$H$3004,'Saisie Depenses'!$G$5:$G$3004,Listes!$B$39,'Saisie Depenses'!$J$5:$J$3004,$F69, 'Saisie Depenses'!$E$5:$E$3004, "&gt;="&amp;EOMONTH(AE$7,-1)+1, 'Saisie Depenses'!$E$5:$E$3004, "&lt;="&amp;EOMONTH(AE$7,0))+SUMIFS('Saisie Depenses'!$H$5:$H$3004,'Saisie Depenses'!$G$5:$G$3004,Listes!$B$39,'Saisie Depenses'!$J$5:$J$3004, $G69,'Saisie Depenses'!$E$5:$E$3004, "&gt;="&amp;EOMONTH(AE$7,-1)+1, 'Saisie Depenses'!$E$5:$E$3004, "&lt;="&amp;EOMONTH(AE$7,0))</f>
        <v>0</v>
      </c>
      <c r="AF69" s="151">
        <f>SUMIFS('Saisie Depenses'!$H$5:$H$3004,'Saisie Depenses'!$G$5:$G$3004,Listes!$B$39,'Saisie Depenses'!$J$5:$J$3004,$F69, 'Saisie Depenses'!$E$5:$E$3004, "&gt;="&amp;EOMONTH(AF$7,-1)+1, 'Saisie Depenses'!$E$5:$E$3004, "&lt;="&amp;EOMONTH(AF$7,0))+SUMIFS('Saisie Depenses'!$H$5:$H$3004,'Saisie Depenses'!$G$5:$G$3004,Listes!$B$39,'Saisie Depenses'!$J$5:$J$3004, $G69,'Saisie Depenses'!$E$5:$E$3004, "&gt;="&amp;EOMONTH(AF$7,-1)+1, 'Saisie Depenses'!$E$5:$E$3004, "&lt;="&amp;EOMONTH(AF$7,0))</f>
        <v>21500</v>
      </c>
      <c r="AG69" s="151">
        <f>SUMIFS('Saisie Depenses'!$H$5:$H$3004,'Saisie Depenses'!$G$5:$G$3004,Listes!$B$39,'Saisie Depenses'!$J$5:$J$3004,$F69, 'Saisie Depenses'!$E$5:$E$3004, "&gt;="&amp;EOMONTH(AG$7,-1)+1, 'Saisie Depenses'!$E$5:$E$3004, "&lt;="&amp;EOMONTH(AG$7,0))+SUMIFS('Saisie Depenses'!$H$5:$H$3004,'Saisie Depenses'!$G$5:$G$3004,Listes!$B$39,'Saisie Depenses'!$J$5:$J$3004, $G69,'Saisie Depenses'!$E$5:$E$3004, "&gt;="&amp;EOMONTH(AG$7,-1)+1, 'Saisie Depenses'!$E$5:$E$3004, "&lt;="&amp;EOMONTH(AG$7,0))</f>
        <v>0</v>
      </c>
      <c r="AH69" s="151">
        <f>SUMIFS('Saisie Depenses'!$H$5:$H$3004,'Saisie Depenses'!$G$5:$G$3004,Listes!$B$39,'Saisie Depenses'!$J$5:$J$3004,$F69, 'Saisie Depenses'!$E$5:$E$3004, "&gt;="&amp;EOMONTH(AH$7,-1)+1, 'Saisie Depenses'!$E$5:$E$3004, "&lt;="&amp;EOMONTH(AH$7,0))+SUMIFS('Saisie Depenses'!$H$5:$H$3004,'Saisie Depenses'!$G$5:$G$3004,Listes!$B$39,'Saisie Depenses'!$J$5:$J$3004, $G69,'Saisie Depenses'!$E$5:$E$3004, "&gt;="&amp;EOMONTH(AH$7,-1)+1, 'Saisie Depenses'!$E$5:$E$3004, "&lt;="&amp;EOMONTH(AH$7,0))</f>
        <v>11500</v>
      </c>
      <c r="AI69" s="164">
        <f t="shared" si="168"/>
        <v>168000</v>
      </c>
      <c r="AJ69" s="142"/>
      <c r="AK69" s="151">
        <f>SUMIFS('Saisie Depenses'!$H$5:$H$3004,'Saisie Depenses'!$G$5:$G$3004,Listes!$B$39,'Saisie Depenses'!$J$5:$J$3004,$F69, 'Saisie Depenses'!$E$5:$E$3004, "&gt;="&amp;EOMONTH(AK$7,-1)+1, 'Saisie Depenses'!$E$5:$E$3004, "&lt;="&amp;EOMONTH(AK$7,0))+SUMIFS('Saisie Depenses'!$H$5:$H$3004,'Saisie Depenses'!$G$5:$G$3004,Listes!$B$39,'Saisie Depenses'!$J$5:$J$3004, $G69,'Saisie Depenses'!$E$5:$E$3004, "&gt;="&amp;EOMONTH(AK$7,-1)+1, 'Saisie Depenses'!$E$5:$E$3004, "&lt;="&amp;EOMONTH(AK$7,0))</f>
        <v>0</v>
      </c>
      <c r="AL69" s="151">
        <f>SUMIFS('Saisie Depenses'!$H$5:$H$3004,'Saisie Depenses'!$G$5:$G$3004,Listes!$B$39,'Saisie Depenses'!$J$5:$J$3004,$F69, 'Saisie Depenses'!$E$5:$E$3004, "&gt;="&amp;EOMONTH(AL$7,-1)+1, 'Saisie Depenses'!$E$5:$E$3004, "&lt;="&amp;EOMONTH(AL$7,0))+SUMIFS('Saisie Depenses'!$H$5:$H$3004,'Saisie Depenses'!$G$5:$G$3004,Listes!$B$39,'Saisie Depenses'!$J$5:$J$3004, $G69,'Saisie Depenses'!$E$5:$E$3004, "&gt;="&amp;EOMONTH(AL$7,-1)+1, 'Saisie Depenses'!$E$5:$E$3004, "&lt;="&amp;EOMONTH(AL$7,0))</f>
        <v>6800</v>
      </c>
      <c r="AM69" s="151">
        <f>SUMIFS('Saisie Depenses'!$H$5:$H$3004,'Saisie Depenses'!$G$5:$G$3004,Listes!$B$39,'Saisie Depenses'!$J$5:$J$3004,$F69, 'Saisie Depenses'!$E$5:$E$3004, "&gt;="&amp;EOMONTH(AM$7,-1)+1, 'Saisie Depenses'!$E$5:$E$3004, "&lt;="&amp;EOMONTH(AM$7,0))+SUMIFS('Saisie Depenses'!$H$5:$H$3004,'Saisie Depenses'!$G$5:$G$3004,Listes!$B$39,'Saisie Depenses'!$J$5:$J$3004, $G69,'Saisie Depenses'!$E$5:$E$3004, "&gt;="&amp;EOMONTH(AM$7,-1)+1, 'Saisie Depenses'!$E$5:$E$3004, "&lt;="&amp;EOMONTH(AM$7,0))</f>
        <v>10000</v>
      </c>
      <c r="AN69" s="151">
        <f>SUMIFS('Saisie Depenses'!$H$5:$H$3004,'Saisie Depenses'!$G$5:$G$3004,Listes!$B$39,'Saisie Depenses'!$J$5:$J$3004,$F69, 'Saisie Depenses'!$E$5:$E$3004, "&gt;="&amp;EOMONTH(AN$7,-1)+1, 'Saisie Depenses'!$E$5:$E$3004, "&lt;="&amp;EOMONTH(AN$7,0))+SUMIFS('Saisie Depenses'!$H$5:$H$3004,'Saisie Depenses'!$G$5:$G$3004,Listes!$B$39,'Saisie Depenses'!$J$5:$J$3004, $G69,'Saisie Depenses'!$E$5:$E$3004, "&gt;="&amp;EOMONTH(AN$7,-1)+1, 'Saisie Depenses'!$E$5:$E$3004, "&lt;="&amp;EOMONTH(AN$7,0))</f>
        <v>0</v>
      </c>
      <c r="AO69" s="151">
        <f>SUMIFS('Saisie Depenses'!$H$5:$H$3004,'Saisie Depenses'!$G$5:$G$3004,Listes!$B$39,'Saisie Depenses'!$J$5:$J$3004,$F69, 'Saisie Depenses'!$E$5:$E$3004, "&gt;="&amp;EOMONTH(AO$7,-1)+1, 'Saisie Depenses'!$E$5:$E$3004, "&lt;="&amp;EOMONTH(AO$7,0))+SUMIFS('Saisie Depenses'!$H$5:$H$3004,'Saisie Depenses'!$G$5:$G$3004,Listes!$B$39,'Saisie Depenses'!$J$5:$J$3004, $G69,'Saisie Depenses'!$E$5:$E$3004, "&gt;="&amp;EOMONTH(AO$7,-1)+1, 'Saisie Depenses'!$E$5:$E$3004, "&lt;="&amp;EOMONTH(AO$7,0))</f>
        <v>0</v>
      </c>
      <c r="AP69" s="151">
        <f>SUMIFS('Saisie Depenses'!$H$5:$H$3004,'Saisie Depenses'!$G$5:$G$3004,Listes!$B$39,'Saisie Depenses'!$J$5:$J$3004,$F69, 'Saisie Depenses'!$E$5:$E$3004, "&gt;="&amp;EOMONTH(AP$7,-1)+1, 'Saisie Depenses'!$E$5:$E$3004, "&lt;="&amp;EOMONTH(AP$7,0))+SUMIFS('Saisie Depenses'!$H$5:$H$3004,'Saisie Depenses'!$G$5:$G$3004,Listes!$B$39,'Saisie Depenses'!$J$5:$J$3004, $G69,'Saisie Depenses'!$E$5:$E$3004, "&gt;="&amp;EOMONTH(AP$7,-1)+1, 'Saisie Depenses'!$E$5:$E$3004, "&lt;="&amp;EOMONTH(AP$7,0))</f>
        <v>0</v>
      </c>
      <c r="AQ69" s="151">
        <f>SUMIFS('Saisie Depenses'!$H$5:$H$3004,'Saisie Depenses'!$G$5:$G$3004,Listes!$B$39,'Saisie Depenses'!$J$5:$J$3004,$F69, 'Saisie Depenses'!$E$5:$E$3004, "&gt;="&amp;EOMONTH(AQ$7,-1)+1, 'Saisie Depenses'!$E$5:$E$3004, "&lt;="&amp;EOMONTH(AQ$7,0))+SUMIFS('Saisie Depenses'!$H$5:$H$3004,'Saisie Depenses'!$G$5:$G$3004,Listes!$B$39,'Saisie Depenses'!$J$5:$J$3004, $G69,'Saisie Depenses'!$E$5:$E$3004, "&gt;="&amp;EOMONTH(AQ$7,-1)+1, 'Saisie Depenses'!$E$5:$E$3004, "&lt;="&amp;EOMONTH(AQ$7,0))</f>
        <v>0</v>
      </c>
      <c r="AR69" s="151">
        <f>SUMIFS('Saisie Depenses'!$H$5:$H$3004,'Saisie Depenses'!$G$5:$G$3004,Listes!$B$39,'Saisie Depenses'!$J$5:$J$3004,$F69, 'Saisie Depenses'!$E$5:$E$3004, "&gt;="&amp;EOMONTH(AR$7,-1)+1, 'Saisie Depenses'!$E$5:$E$3004, "&lt;="&amp;EOMONTH(AR$7,0))+SUMIFS('Saisie Depenses'!$H$5:$H$3004,'Saisie Depenses'!$G$5:$G$3004,Listes!$B$39,'Saisie Depenses'!$J$5:$J$3004, $G69,'Saisie Depenses'!$E$5:$E$3004, "&gt;="&amp;EOMONTH(AR$7,-1)+1, 'Saisie Depenses'!$E$5:$E$3004, "&lt;="&amp;EOMONTH(AR$7,0))</f>
        <v>0</v>
      </c>
      <c r="AS69" s="151">
        <f>SUMIFS('Saisie Depenses'!$H$5:$H$3004,'Saisie Depenses'!$G$5:$G$3004,Listes!$B$39,'Saisie Depenses'!$J$5:$J$3004,$F69, 'Saisie Depenses'!$E$5:$E$3004, "&gt;="&amp;EOMONTH(AS$7,-1)+1, 'Saisie Depenses'!$E$5:$E$3004, "&lt;="&amp;EOMONTH(AS$7,0))+SUMIFS('Saisie Depenses'!$H$5:$H$3004,'Saisie Depenses'!$G$5:$G$3004,Listes!$B$39,'Saisie Depenses'!$J$5:$J$3004, $G69,'Saisie Depenses'!$E$5:$E$3004, "&gt;="&amp;EOMONTH(AS$7,-1)+1, 'Saisie Depenses'!$E$5:$E$3004, "&lt;="&amp;EOMONTH(AS$7,0))</f>
        <v>0</v>
      </c>
      <c r="AT69" s="151">
        <f>SUMIFS('Saisie Depenses'!$H$5:$H$3004,'Saisie Depenses'!$G$5:$G$3004,Listes!$B$39,'Saisie Depenses'!$J$5:$J$3004,$F69, 'Saisie Depenses'!$E$5:$E$3004, "&gt;="&amp;EOMONTH(AT$7,-1)+1, 'Saisie Depenses'!$E$5:$E$3004, "&lt;="&amp;EOMONTH(AT$7,0))+SUMIFS('Saisie Depenses'!$H$5:$H$3004,'Saisie Depenses'!$G$5:$G$3004,Listes!$B$39,'Saisie Depenses'!$J$5:$J$3004, $G69,'Saisie Depenses'!$E$5:$E$3004, "&gt;="&amp;EOMONTH(AT$7,-1)+1, 'Saisie Depenses'!$E$5:$E$3004, "&lt;="&amp;EOMONTH(AT$7,0))</f>
        <v>0</v>
      </c>
      <c r="AU69" s="151">
        <f>SUMIFS('Saisie Depenses'!$H$5:$H$3004,'Saisie Depenses'!$G$5:$G$3004,Listes!$B$39,'Saisie Depenses'!$J$5:$J$3004,$F69, 'Saisie Depenses'!$E$5:$E$3004, "&gt;="&amp;EOMONTH(AU$7,-1)+1, 'Saisie Depenses'!$E$5:$E$3004, "&lt;="&amp;EOMONTH(AU$7,0))+SUMIFS('Saisie Depenses'!$H$5:$H$3004,'Saisie Depenses'!$G$5:$G$3004,Listes!$B$39,'Saisie Depenses'!$J$5:$J$3004, $G69,'Saisie Depenses'!$E$5:$E$3004, "&gt;="&amp;EOMONTH(AU$7,-1)+1, 'Saisie Depenses'!$E$5:$E$3004, "&lt;="&amp;EOMONTH(AU$7,0))</f>
        <v>0</v>
      </c>
      <c r="AV69" s="151">
        <f>SUMIFS('Saisie Depenses'!$H$5:$H$3004,'Saisie Depenses'!$G$5:$G$3004,Listes!$B$39,'Saisie Depenses'!$J$5:$J$3004,$F69, 'Saisie Depenses'!$E$5:$E$3004, "&gt;="&amp;EOMONTH(AV$7,-1)+1, 'Saisie Depenses'!$E$5:$E$3004, "&lt;="&amp;EOMONTH(AV$7,0))+SUMIFS('Saisie Depenses'!$H$5:$H$3004,'Saisie Depenses'!$G$5:$G$3004,Listes!$B$39,'Saisie Depenses'!$J$5:$J$3004, $G69,'Saisie Depenses'!$E$5:$E$3004, "&gt;="&amp;EOMONTH(AV$7,-1)+1, 'Saisie Depenses'!$E$5:$E$3004, "&lt;="&amp;EOMONTH(AV$7,0))</f>
        <v>0</v>
      </c>
      <c r="AW69" s="164">
        <f t="shared" si="169"/>
        <v>16800</v>
      </c>
    </row>
    <row r="70" spans="3:49" ht="15.75" customHeight="1" x14ac:dyDescent="0.25">
      <c r="C70" s="150" t="str">
        <f t="shared" si="157"/>
        <v xml:space="preserve">Abonnement Canal Plus </v>
      </c>
      <c r="D70" s="143"/>
      <c r="E70" s="143"/>
      <c r="F70" s="150" t="str">
        <f t="shared" ref="F70:G70" si="173">F44</f>
        <v xml:space="preserve">Abonnement Canal Plus </v>
      </c>
      <c r="G70" s="133" t="str">
        <f t="shared" si="173"/>
        <v>x#56rgtte8</v>
      </c>
      <c r="I70" s="151">
        <f>SUMIFS('Saisie Depenses'!$H$5:$H$3004,'Saisie Depenses'!$G$5:$G$3004,Listes!$B$39,'Saisie Depenses'!$J$5:$J$3004,$F70, 'Saisie Depenses'!$E$5:$E$3004, "&gt;="&amp;EOMONTH(I$7,-1)+1, 'Saisie Depenses'!$E$5:$E$3004, "&lt;="&amp;EOMONTH(I$7,0))+SUMIFS('Saisie Depenses'!$H$5:$H$3004,'Saisie Depenses'!$G$5:$G$3004,Listes!$B$39,'Saisie Depenses'!$J$5:$J$3004, $G70,'Saisie Depenses'!$E$5:$E$3004, "&gt;="&amp;EOMONTH(I$7,-1)+1, 'Saisie Depenses'!$E$5:$E$3004, "&lt;="&amp;EOMONTH(I$7,0))</f>
        <v>0</v>
      </c>
      <c r="J70" s="151">
        <f>SUMIFS('Saisie Depenses'!$H$5:$H$3004,'Saisie Depenses'!$G$5:$G$3004,Listes!$B$39,'Saisie Depenses'!$J$5:$J$3004,$F70, 'Saisie Depenses'!$E$5:$E$3004, "&gt;="&amp;EOMONTH(J$7,-1)+1, 'Saisie Depenses'!$E$5:$E$3004, "&lt;="&amp;EOMONTH(J$7,0))+SUMIFS('Saisie Depenses'!$H$5:$H$3004,'Saisie Depenses'!$G$5:$G$3004,Listes!$B$39,'Saisie Depenses'!$J$5:$J$3004, $G70,'Saisie Depenses'!$E$5:$E$3004, "&gt;="&amp;EOMONTH(J$7,-1)+1, 'Saisie Depenses'!$E$5:$E$3004, "&lt;="&amp;EOMONTH(J$7,0))</f>
        <v>0</v>
      </c>
      <c r="K70" s="151">
        <f>SUMIFS('Saisie Depenses'!$H$5:$H$3004,'Saisie Depenses'!$G$5:$G$3004,Listes!$B$39,'Saisie Depenses'!$J$5:$J$3004,$F70, 'Saisie Depenses'!$E$5:$E$3004, "&gt;="&amp;EOMONTH(K$7,-1)+1, 'Saisie Depenses'!$E$5:$E$3004, "&lt;="&amp;EOMONTH(K$7,0))+SUMIFS('Saisie Depenses'!$H$5:$H$3004,'Saisie Depenses'!$G$5:$G$3004,Listes!$B$39,'Saisie Depenses'!$J$5:$J$3004, $G70,'Saisie Depenses'!$E$5:$E$3004, "&gt;="&amp;EOMONTH(K$7,-1)+1, 'Saisie Depenses'!$E$5:$E$3004, "&lt;="&amp;EOMONTH(K$7,0))</f>
        <v>0</v>
      </c>
      <c r="L70" s="151">
        <f>SUMIFS('Saisie Depenses'!$H$5:$H$3004,'Saisie Depenses'!$G$5:$G$3004,Listes!$B$39,'Saisie Depenses'!$J$5:$J$3004,$F70, 'Saisie Depenses'!$E$5:$E$3004, "&gt;="&amp;EOMONTH(L$7,-1)+1, 'Saisie Depenses'!$E$5:$E$3004, "&lt;="&amp;EOMONTH(L$7,0))+SUMIFS('Saisie Depenses'!$H$5:$H$3004,'Saisie Depenses'!$G$5:$G$3004,Listes!$B$39,'Saisie Depenses'!$J$5:$J$3004, $G70,'Saisie Depenses'!$E$5:$E$3004, "&gt;="&amp;EOMONTH(L$7,-1)+1, 'Saisie Depenses'!$E$5:$E$3004, "&lt;="&amp;EOMONTH(L$7,0))</f>
        <v>0</v>
      </c>
      <c r="M70" s="151">
        <f>SUMIFS('Saisie Depenses'!$H$5:$H$3004,'Saisie Depenses'!$G$5:$G$3004,Listes!$B$39,'Saisie Depenses'!$J$5:$J$3004,$F70, 'Saisie Depenses'!$E$5:$E$3004, "&gt;="&amp;EOMONTH(M$7,-1)+1, 'Saisie Depenses'!$E$5:$E$3004, "&lt;="&amp;EOMONTH(M$7,0))+SUMIFS('Saisie Depenses'!$H$5:$H$3004,'Saisie Depenses'!$G$5:$G$3004,Listes!$B$39,'Saisie Depenses'!$J$5:$J$3004, $G70,'Saisie Depenses'!$E$5:$E$3004, "&gt;="&amp;EOMONTH(M$7,-1)+1, 'Saisie Depenses'!$E$5:$E$3004, "&lt;="&amp;EOMONTH(M$7,0))</f>
        <v>0</v>
      </c>
      <c r="N70" s="151">
        <f>SUMIFS('Saisie Depenses'!$H$5:$H$3004,'Saisie Depenses'!$G$5:$G$3004,Listes!$B$39,'Saisie Depenses'!$J$5:$J$3004,$F70, 'Saisie Depenses'!$E$5:$E$3004, "&gt;="&amp;EOMONTH(N$7,-1)+1, 'Saisie Depenses'!$E$5:$E$3004, "&lt;="&amp;EOMONTH(N$7,0))+SUMIFS('Saisie Depenses'!$H$5:$H$3004,'Saisie Depenses'!$G$5:$G$3004,Listes!$B$39,'Saisie Depenses'!$J$5:$J$3004, $G70,'Saisie Depenses'!$E$5:$E$3004, "&gt;="&amp;EOMONTH(N$7,-1)+1, 'Saisie Depenses'!$E$5:$E$3004, "&lt;="&amp;EOMONTH(N$7,0))</f>
        <v>0</v>
      </c>
      <c r="O70" s="151">
        <f>SUMIFS('Saisie Depenses'!$H$5:$H$3004,'Saisie Depenses'!$G$5:$G$3004,Listes!$B$39,'Saisie Depenses'!$J$5:$J$3004,$F70, 'Saisie Depenses'!$E$5:$E$3004, "&gt;="&amp;EOMONTH(O$7,-1)+1, 'Saisie Depenses'!$E$5:$E$3004, "&lt;="&amp;EOMONTH(O$7,0))+SUMIFS('Saisie Depenses'!$H$5:$H$3004,'Saisie Depenses'!$G$5:$G$3004,Listes!$B$39,'Saisie Depenses'!$J$5:$J$3004, $G70,'Saisie Depenses'!$E$5:$E$3004, "&gt;="&amp;EOMONTH(O$7,-1)+1, 'Saisie Depenses'!$E$5:$E$3004, "&lt;="&amp;EOMONTH(O$7,0))</f>
        <v>0</v>
      </c>
      <c r="P70" s="151">
        <f>SUMIFS('Saisie Depenses'!$H$5:$H$3004,'Saisie Depenses'!$G$5:$G$3004,Listes!$B$39,'Saisie Depenses'!$J$5:$J$3004,$F70, 'Saisie Depenses'!$E$5:$E$3004, "&gt;="&amp;EOMONTH(P$7,-1)+1, 'Saisie Depenses'!$E$5:$E$3004, "&lt;="&amp;EOMONTH(P$7,0))+SUMIFS('Saisie Depenses'!$H$5:$H$3004,'Saisie Depenses'!$G$5:$G$3004,Listes!$B$39,'Saisie Depenses'!$J$5:$J$3004, $G70,'Saisie Depenses'!$E$5:$E$3004, "&gt;="&amp;EOMONTH(P$7,-1)+1, 'Saisie Depenses'!$E$5:$E$3004, "&lt;="&amp;EOMONTH(P$7,0))</f>
        <v>122720</v>
      </c>
      <c r="Q70" s="151">
        <f>SUMIFS('Saisie Depenses'!$H$5:$H$3004,'Saisie Depenses'!$G$5:$G$3004,Listes!$B$39,'Saisie Depenses'!$J$5:$J$3004,$F70, 'Saisie Depenses'!$E$5:$E$3004, "&gt;="&amp;EOMONTH(Q$7,-1)+1, 'Saisie Depenses'!$E$5:$E$3004, "&lt;="&amp;EOMONTH(Q$7,0))+SUMIFS('Saisie Depenses'!$H$5:$H$3004,'Saisie Depenses'!$G$5:$G$3004,Listes!$B$39,'Saisie Depenses'!$J$5:$J$3004, $G70,'Saisie Depenses'!$E$5:$E$3004, "&gt;="&amp;EOMONTH(Q$7,-1)+1, 'Saisie Depenses'!$E$5:$E$3004, "&lt;="&amp;EOMONTH(Q$7,0))</f>
        <v>122720</v>
      </c>
      <c r="R70" s="151">
        <f>SUMIFS('Saisie Depenses'!$H$5:$H$3004,'Saisie Depenses'!$G$5:$G$3004,Listes!$B$39,'Saisie Depenses'!$J$5:$J$3004,$F70, 'Saisie Depenses'!$E$5:$E$3004, "&gt;="&amp;EOMONTH(R$7,-1)+1, 'Saisie Depenses'!$E$5:$E$3004, "&lt;="&amp;EOMONTH(R$7,0))+SUMIFS('Saisie Depenses'!$H$5:$H$3004,'Saisie Depenses'!$G$5:$G$3004,Listes!$B$39,'Saisie Depenses'!$J$5:$J$3004, $G70,'Saisie Depenses'!$E$5:$E$3004, "&gt;="&amp;EOMONTH(R$7,-1)+1, 'Saisie Depenses'!$E$5:$E$3004, "&lt;="&amp;EOMONTH(R$7,0))</f>
        <v>122720</v>
      </c>
      <c r="S70" s="151">
        <f>SUMIFS('Saisie Depenses'!$H$5:$H$3004,'Saisie Depenses'!$G$5:$G$3004,Listes!$B$39,'Saisie Depenses'!$J$5:$J$3004,$F70, 'Saisie Depenses'!$E$5:$E$3004, "&gt;="&amp;EOMONTH(S$7,-1)+1, 'Saisie Depenses'!$E$5:$E$3004, "&lt;="&amp;EOMONTH(S$7,0))+SUMIFS('Saisie Depenses'!$H$5:$H$3004,'Saisie Depenses'!$G$5:$G$3004,Listes!$B$39,'Saisie Depenses'!$J$5:$J$3004, $G70,'Saisie Depenses'!$E$5:$E$3004, "&gt;="&amp;EOMONTH(S$7,-1)+1, 'Saisie Depenses'!$E$5:$E$3004, "&lt;="&amp;EOMONTH(S$7,0))</f>
        <v>122720</v>
      </c>
      <c r="T70" s="151">
        <f>SUMIFS('Saisie Depenses'!$H$5:$H$3004,'Saisie Depenses'!$G$5:$G$3004,Listes!$B$39,'Saisie Depenses'!$J$5:$J$3004,$F70, 'Saisie Depenses'!$E$5:$E$3004, "&gt;="&amp;EOMONTH(T$7,-1)+1, 'Saisie Depenses'!$E$5:$E$3004, "&lt;="&amp;EOMONTH(T$7,0))+SUMIFS('Saisie Depenses'!$H$5:$H$3004,'Saisie Depenses'!$G$5:$G$3004,Listes!$B$39,'Saisie Depenses'!$J$5:$J$3004, $G70,'Saisie Depenses'!$E$5:$E$3004, "&gt;="&amp;EOMONTH(T$7,-1)+1, 'Saisie Depenses'!$E$5:$E$3004, "&lt;="&amp;EOMONTH(T$7,0))</f>
        <v>122720</v>
      </c>
      <c r="U70" s="164">
        <f t="shared" si="171"/>
        <v>613600</v>
      </c>
      <c r="W70" s="151">
        <f>SUMIFS('Saisie Depenses'!$H$5:$H$3004,'Saisie Depenses'!$G$5:$G$3004,Listes!$B$39,'Saisie Depenses'!$J$5:$J$3004,$F70, 'Saisie Depenses'!$E$5:$E$3004, "&gt;="&amp;EOMONTH(W$7,-1)+1, 'Saisie Depenses'!$E$5:$E$3004, "&lt;="&amp;EOMONTH(W$7,0))+SUMIFS('Saisie Depenses'!$H$5:$H$3004,'Saisie Depenses'!$G$5:$G$3004,Listes!$B$39,'Saisie Depenses'!$J$5:$J$3004, $G70,'Saisie Depenses'!$E$5:$E$3004, "&gt;="&amp;EOMONTH(W$7,-1)+1, 'Saisie Depenses'!$E$5:$E$3004, "&lt;="&amp;EOMONTH(W$7,0))</f>
        <v>122720</v>
      </c>
      <c r="X70" s="151">
        <f>SUMIFS('Saisie Depenses'!$H$5:$H$3004,'Saisie Depenses'!$G$5:$G$3004,Listes!$B$39,'Saisie Depenses'!$J$5:$J$3004,$F70, 'Saisie Depenses'!$E$5:$E$3004, "&gt;="&amp;EOMONTH(X$7,-1)+1, 'Saisie Depenses'!$E$5:$E$3004, "&lt;="&amp;EOMONTH(X$7,0))+SUMIFS('Saisie Depenses'!$H$5:$H$3004,'Saisie Depenses'!$G$5:$G$3004,Listes!$B$39,'Saisie Depenses'!$J$5:$J$3004, $G70,'Saisie Depenses'!$E$5:$E$3004, "&gt;="&amp;EOMONTH(X$7,-1)+1, 'Saisie Depenses'!$E$5:$E$3004, "&lt;="&amp;EOMONTH(X$7,0))</f>
        <v>0</v>
      </c>
      <c r="Y70" s="151">
        <f>SUMIFS('Saisie Depenses'!$H$5:$H$3004,'Saisie Depenses'!$G$5:$G$3004,Listes!$B$39,'Saisie Depenses'!$J$5:$J$3004,$F70, 'Saisie Depenses'!$E$5:$E$3004, "&gt;="&amp;EOMONTH(Y$7,-1)+1, 'Saisie Depenses'!$E$5:$E$3004, "&lt;="&amp;EOMONTH(Y$7,0))+SUMIFS('Saisie Depenses'!$H$5:$H$3004,'Saisie Depenses'!$G$5:$G$3004,Listes!$B$39,'Saisie Depenses'!$J$5:$J$3004, $G70,'Saisie Depenses'!$E$5:$E$3004, "&gt;="&amp;EOMONTH(Y$7,-1)+1, 'Saisie Depenses'!$E$5:$E$3004, "&lt;="&amp;EOMONTH(Y$7,0))</f>
        <v>0</v>
      </c>
      <c r="Z70" s="151">
        <f>SUMIFS('Saisie Depenses'!$H$5:$H$3004,'Saisie Depenses'!$G$5:$G$3004,Listes!$B$39,'Saisie Depenses'!$J$5:$J$3004,$F70, 'Saisie Depenses'!$E$5:$E$3004, "&gt;="&amp;EOMONTH(Z$7,-1)+1, 'Saisie Depenses'!$E$5:$E$3004, "&lt;="&amp;EOMONTH(Z$7,0))+SUMIFS('Saisie Depenses'!$H$5:$H$3004,'Saisie Depenses'!$G$5:$G$3004,Listes!$B$39,'Saisie Depenses'!$J$5:$J$3004, $G70,'Saisie Depenses'!$E$5:$E$3004, "&gt;="&amp;EOMONTH(Z$7,-1)+1, 'Saisie Depenses'!$E$5:$E$3004, "&lt;="&amp;EOMONTH(Z$7,0))</f>
        <v>0</v>
      </c>
      <c r="AA70" s="151">
        <f>SUMIFS('Saisie Depenses'!$H$5:$H$3004,'Saisie Depenses'!$G$5:$G$3004,Listes!$B$39,'Saisie Depenses'!$J$5:$J$3004,$F70, 'Saisie Depenses'!$E$5:$E$3004, "&gt;="&amp;EOMONTH(AA$7,-1)+1, 'Saisie Depenses'!$E$5:$E$3004, "&lt;="&amp;EOMONTH(AA$7,0))+SUMIFS('Saisie Depenses'!$H$5:$H$3004,'Saisie Depenses'!$G$5:$G$3004,Listes!$B$39,'Saisie Depenses'!$J$5:$J$3004, $G70,'Saisie Depenses'!$E$5:$E$3004, "&gt;="&amp;EOMONTH(AA$7,-1)+1, 'Saisie Depenses'!$E$5:$E$3004, "&lt;="&amp;EOMONTH(AA$7,0))</f>
        <v>0</v>
      </c>
      <c r="AB70" s="151">
        <f>SUMIFS('Saisie Depenses'!$H$5:$H$3004,'Saisie Depenses'!$G$5:$G$3004,Listes!$B$39,'Saisie Depenses'!$J$5:$J$3004,$F70, 'Saisie Depenses'!$E$5:$E$3004, "&gt;="&amp;EOMONTH(AB$7,-1)+1, 'Saisie Depenses'!$E$5:$E$3004, "&lt;="&amp;EOMONTH(AB$7,0))+SUMIFS('Saisie Depenses'!$H$5:$H$3004,'Saisie Depenses'!$G$5:$G$3004,Listes!$B$39,'Saisie Depenses'!$J$5:$J$3004, $G70,'Saisie Depenses'!$E$5:$E$3004, "&gt;="&amp;EOMONTH(AB$7,-1)+1, 'Saisie Depenses'!$E$5:$E$3004, "&lt;="&amp;EOMONTH(AB$7,0))</f>
        <v>0</v>
      </c>
      <c r="AC70" s="151">
        <f>SUMIFS('Saisie Depenses'!$H$5:$H$3004,'Saisie Depenses'!$G$5:$G$3004,Listes!$B$39,'Saisie Depenses'!$J$5:$J$3004,$F70, 'Saisie Depenses'!$E$5:$E$3004, "&gt;="&amp;EOMONTH(AC$7,-1)+1, 'Saisie Depenses'!$E$5:$E$3004, "&lt;="&amp;EOMONTH(AC$7,0))+SUMIFS('Saisie Depenses'!$H$5:$H$3004,'Saisie Depenses'!$G$5:$G$3004,Listes!$B$39,'Saisie Depenses'!$J$5:$J$3004, $G70,'Saisie Depenses'!$E$5:$E$3004, "&gt;="&amp;EOMONTH(AC$7,-1)+1, 'Saisie Depenses'!$E$5:$E$3004, "&lt;="&amp;EOMONTH(AC$7,0))</f>
        <v>0</v>
      </c>
      <c r="AD70" s="151">
        <f>SUMIFS('Saisie Depenses'!$H$5:$H$3004,'Saisie Depenses'!$G$5:$G$3004,Listes!$B$39,'Saisie Depenses'!$J$5:$J$3004,$F70, 'Saisie Depenses'!$E$5:$E$3004, "&gt;="&amp;EOMONTH(AD$7,-1)+1, 'Saisie Depenses'!$E$5:$E$3004, "&lt;="&amp;EOMONTH(AD$7,0))+SUMIFS('Saisie Depenses'!$H$5:$H$3004,'Saisie Depenses'!$G$5:$G$3004,Listes!$B$39,'Saisie Depenses'!$J$5:$J$3004, $G70,'Saisie Depenses'!$E$5:$E$3004, "&gt;="&amp;EOMONTH(AD$7,-1)+1, 'Saisie Depenses'!$E$5:$E$3004, "&lt;="&amp;EOMONTH(AD$7,0))</f>
        <v>0</v>
      </c>
      <c r="AE70" s="151">
        <f>SUMIFS('Saisie Depenses'!$H$5:$H$3004,'Saisie Depenses'!$G$5:$G$3004,Listes!$B$39,'Saisie Depenses'!$J$5:$J$3004,$F70, 'Saisie Depenses'!$E$5:$E$3004, "&gt;="&amp;EOMONTH(AE$7,-1)+1, 'Saisie Depenses'!$E$5:$E$3004, "&lt;="&amp;EOMONTH(AE$7,0))+SUMIFS('Saisie Depenses'!$H$5:$H$3004,'Saisie Depenses'!$G$5:$G$3004,Listes!$B$39,'Saisie Depenses'!$J$5:$J$3004, $G70,'Saisie Depenses'!$E$5:$E$3004, "&gt;="&amp;EOMONTH(AE$7,-1)+1, 'Saisie Depenses'!$E$5:$E$3004, "&lt;="&amp;EOMONTH(AE$7,0))</f>
        <v>122720</v>
      </c>
      <c r="AF70" s="151">
        <f>SUMIFS('Saisie Depenses'!$H$5:$H$3004,'Saisie Depenses'!$G$5:$G$3004,Listes!$B$39,'Saisie Depenses'!$J$5:$J$3004,$F70, 'Saisie Depenses'!$E$5:$E$3004, "&gt;="&amp;EOMONTH(AF$7,-1)+1, 'Saisie Depenses'!$E$5:$E$3004, "&lt;="&amp;EOMONTH(AF$7,0))+SUMIFS('Saisie Depenses'!$H$5:$H$3004,'Saisie Depenses'!$G$5:$G$3004,Listes!$B$39,'Saisie Depenses'!$J$5:$J$3004, $G70,'Saisie Depenses'!$E$5:$E$3004, "&gt;="&amp;EOMONTH(AF$7,-1)+1, 'Saisie Depenses'!$E$5:$E$3004, "&lt;="&amp;EOMONTH(AF$7,0))</f>
        <v>0</v>
      </c>
      <c r="AG70" s="151">
        <f>SUMIFS('Saisie Depenses'!$H$5:$H$3004,'Saisie Depenses'!$G$5:$G$3004,Listes!$B$39,'Saisie Depenses'!$J$5:$J$3004,$F70, 'Saisie Depenses'!$E$5:$E$3004, "&gt;="&amp;EOMONTH(AG$7,-1)+1, 'Saisie Depenses'!$E$5:$E$3004, "&lt;="&amp;EOMONTH(AG$7,0))+SUMIFS('Saisie Depenses'!$H$5:$H$3004,'Saisie Depenses'!$G$5:$G$3004,Listes!$B$39,'Saisie Depenses'!$J$5:$J$3004, $G70,'Saisie Depenses'!$E$5:$E$3004, "&gt;="&amp;EOMONTH(AG$7,-1)+1, 'Saisie Depenses'!$E$5:$E$3004, "&lt;="&amp;EOMONTH(AG$7,0))</f>
        <v>122720</v>
      </c>
      <c r="AH70" s="151">
        <f>SUMIFS('Saisie Depenses'!$H$5:$H$3004,'Saisie Depenses'!$G$5:$G$3004,Listes!$B$39,'Saisie Depenses'!$J$5:$J$3004,$F70, 'Saisie Depenses'!$E$5:$E$3004, "&gt;="&amp;EOMONTH(AH$7,-1)+1, 'Saisie Depenses'!$E$5:$E$3004, "&lt;="&amp;EOMONTH(AH$7,0))+SUMIFS('Saisie Depenses'!$H$5:$H$3004,'Saisie Depenses'!$G$5:$G$3004,Listes!$B$39,'Saisie Depenses'!$J$5:$J$3004, $G70,'Saisie Depenses'!$E$5:$E$3004, "&gt;="&amp;EOMONTH(AH$7,-1)+1, 'Saisie Depenses'!$E$5:$E$3004, "&lt;="&amp;EOMONTH(AH$7,0))</f>
        <v>0</v>
      </c>
      <c r="AI70" s="164">
        <f t="shared" si="168"/>
        <v>368160</v>
      </c>
      <c r="AJ70" s="142"/>
      <c r="AK70" s="151">
        <f>SUMIFS('Saisie Depenses'!$H$5:$H$3004,'Saisie Depenses'!$G$5:$G$3004,Listes!$B$39,'Saisie Depenses'!$J$5:$J$3004,$F70, 'Saisie Depenses'!$E$5:$E$3004, "&gt;="&amp;EOMONTH(AK$7,-1)+1, 'Saisie Depenses'!$E$5:$E$3004, "&lt;="&amp;EOMONTH(AK$7,0))+SUMIFS('Saisie Depenses'!$H$5:$H$3004,'Saisie Depenses'!$G$5:$G$3004,Listes!$B$39,'Saisie Depenses'!$J$5:$J$3004, $G70,'Saisie Depenses'!$E$5:$E$3004, "&gt;="&amp;EOMONTH(AK$7,-1)+1, 'Saisie Depenses'!$E$5:$E$3004, "&lt;="&amp;EOMONTH(AK$7,0))</f>
        <v>0</v>
      </c>
      <c r="AL70" s="151">
        <f>SUMIFS('Saisie Depenses'!$H$5:$H$3004,'Saisie Depenses'!$G$5:$G$3004,Listes!$B$39,'Saisie Depenses'!$J$5:$J$3004,$F70, 'Saisie Depenses'!$E$5:$E$3004, "&gt;="&amp;EOMONTH(AL$7,-1)+1, 'Saisie Depenses'!$E$5:$E$3004, "&lt;="&amp;EOMONTH(AL$7,0))+SUMIFS('Saisie Depenses'!$H$5:$H$3004,'Saisie Depenses'!$G$5:$G$3004,Listes!$B$39,'Saisie Depenses'!$J$5:$J$3004, $G70,'Saisie Depenses'!$E$5:$E$3004, "&gt;="&amp;EOMONTH(AL$7,-1)+1, 'Saisie Depenses'!$E$5:$E$3004, "&lt;="&amp;EOMONTH(AL$7,0))</f>
        <v>122720</v>
      </c>
      <c r="AM70" s="151">
        <f>SUMIFS('Saisie Depenses'!$H$5:$H$3004,'Saisie Depenses'!$G$5:$G$3004,Listes!$B$39,'Saisie Depenses'!$J$5:$J$3004,$F70, 'Saisie Depenses'!$E$5:$E$3004, "&gt;="&amp;EOMONTH(AM$7,-1)+1, 'Saisie Depenses'!$E$5:$E$3004, "&lt;="&amp;EOMONTH(AM$7,0))+SUMIFS('Saisie Depenses'!$H$5:$H$3004,'Saisie Depenses'!$G$5:$G$3004,Listes!$B$39,'Saisie Depenses'!$J$5:$J$3004, $G70,'Saisie Depenses'!$E$5:$E$3004, "&gt;="&amp;EOMONTH(AM$7,-1)+1, 'Saisie Depenses'!$E$5:$E$3004, "&lt;="&amp;EOMONTH(AM$7,0))</f>
        <v>0</v>
      </c>
      <c r="AN70" s="151">
        <f>SUMIFS('Saisie Depenses'!$H$5:$H$3004,'Saisie Depenses'!$G$5:$G$3004,Listes!$B$39,'Saisie Depenses'!$J$5:$J$3004,$F70, 'Saisie Depenses'!$E$5:$E$3004, "&gt;="&amp;EOMONTH(AN$7,-1)+1, 'Saisie Depenses'!$E$5:$E$3004, "&lt;="&amp;EOMONTH(AN$7,0))+SUMIFS('Saisie Depenses'!$H$5:$H$3004,'Saisie Depenses'!$G$5:$G$3004,Listes!$B$39,'Saisie Depenses'!$J$5:$J$3004, $G70,'Saisie Depenses'!$E$5:$E$3004, "&gt;="&amp;EOMONTH(AN$7,-1)+1, 'Saisie Depenses'!$E$5:$E$3004, "&lt;="&amp;EOMONTH(AN$7,0))</f>
        <v>122720</v>
      </c>
      <c r="AO70" s="151">
        <f>SUMIFS('Saisie Depenses'!$H$5:$H$3004,'Saisie Depenses'!$G$5:$G$3004,Listes!$B$39,'Saisie Depenses'!$J$5:$J$3004,$F70, 'Saisie Depenses'!$E$5:$E$3004, "&gt;="&amp;EOMONTH(AO$7,-1)+1, 'Saisie Depenses'!$E$5:$E$3004, "&lt;="&amp;EOMONTH(AO$7,0))+SUMIFS('Saisie Depenses'!$H$5:$H$3004,'Saisie Depenses'!$G$5:$G$3004,Listes!$B$39,'Saisie Depenses'!$J$5:$J$3004, $G70,'Saisie Depenses'!$E$5:$E$3004, "&gt;="&amp;EOMONTH(AO$7,-1)+1, 'Saisie Depenses'!$E$5:$E$3004, "&lt;="&amp;EOMONTH(AO$7,0))</f>
        <v>0</v>
      </c>
      <c r="AP70" s="151">
        <f>SUMIFS('Saisie Depenses'!$H$5:$H$3004,'Saisie Depenses'!$G$5:$G$3004,Listes!$B$39,'Saisie Depenses'!$J$5:$J$3004,$F70, 'Saisie Depenses'!$E$5:$E$3004, "&gt;="&amp;EOMONTH(AP$7,-1)+1, 'Saisie Depenses'!$E$5:$E$3004, "&lt;="&amp;EOMONTH(AP$7,0))+SUMIFS('Saisie Depenses'!$H$5:$H$3004,'Saisie Depenses'!$G$5:$G$3004,Listes!$B$39,'Saisie Depenses'!$J$5:$J$3004, $G70,'Saisie Depenses'!$E$5:$E$3004, "&gt;="&amp;EOMONTH(AP$7,-1)+1, 'Saisie Depenses'!$E$5:$E$3004, "&lt;="&amp;EOMONTH(AP$7,0))</f>
        <v>0</v>
      </c>
      <c r="AQ70" s="151">
        <f>SUMIFS('Saisie Depenses'!$H$5:$H$3004,'Saisie Depenses'!$G$5:$G$3004,Listes!$B$39,'Saisie Depenses'!$J$5:$J$3004,$F70, 'Saisie Depenses'!$E$5:$E$3004, "&gt;="&amp;EOMONTH(AQ$7,-1)+1, 'Saisie Depenses'!$E$5:$E$3004, "&lt;="&amp;EOMONTH(AQ$7,0))+SUMIFS('Saisie Depenses'!$H$5:$H$3004,'Saisie Depenses'!$G$5:$G$3004,Listes!$B$39,'Saisie Depenses'!$J$5:$J$3004, $G70,'Saisie Depenses'!$E$5:$E$3004, "&gt;="&amp;EOMONTH(AQ$7,-1)+1, 'Saisie Depenses'!$E$5:$E$3004, "&lt;="&amp;EOMONTH(AQ$7,0))</f>
        <v>0</v>
      </c>
      <c r="AR70" s="151">
        <f>SUMIFS('Saisie Depenses'!$H$5:$H$3004,'Saisie Depenses'!$G$5:$G$3004,Listes!$B$39,'Saisie Depenses'!$J$5:$J$3004,$F70, 'Saisie Depenses'!$E$5:$E$3004, "&gt;="&amp;EOMONTH(AR$7,-1)+1, 'Saisie Depenses'!$E$5:$E$3004, "&lt;="&amp;EOMONTH(AR$7,0))+SUMIFS('Saisie Depenses'!$H$5:$H$3004,'Saisie Depenses'!$G$5:$G$3004,Listes!$B$39,'Saisie Depenses'!$J$5:$J$3004, $G70,'Saisie Depenses'!$E$5:$E$3004, "&gt;="&amp;EOMONTH(AR$7,-1)+1, 'Saisie Depenses'!$E$5:$E$3004, "&lt;="&amp;EOMONTH(AR$7,0))</f>
        <v>0</v>
      </c>
      <c r="AS70" s="151">
        <f>SUMIFS('Saisie Depenses'!$H$5:$H$3004,'Saisie Depenses'!$G$5:$G$3004,Listes!$B$39,'Saisie Depenses'!$J$5:$J$3004,$F70, 'Saisie Depenses'!$E$5:$E$3004, "&gt;="&amp;EOMONTH(AS$7,-1)+1, 'Saisie Depenses'!$E$5:$E$3004, "&lt;="&amp;EOMONTH(AS$7,0))+SUMIFS('Saisie Depenses'!$H$5:$H$3004,'Saisie Depenses'!$G$5:$G$3004,Listes!$B$39,'Saisie Depenses'!$J$5:$J$3004, $G70,'Saisie Depenses'!$E$5:$E$3004, "&gt;="&amp;EOMONTH(AS$7,-1)+1, 'Saisie Depenses'!$E$5:$E$3004, "&lt;="&amp;EOMONTH(AS$7,0))</f>
        <v>0</v>
      </c>
      <c r="AT70" s="151">
        <f>SUMIFS('Saisie Depenses'!$H$5:$H$3004,'Saisie Depenses'!$G$5:$G$3004,Listes!$B$39,'Saisie Depenses'!$J$5:$J$3004,$F70, 'Saisie Depenses'!$E$5:$E$3004, "&gt;="&amp;EOMONTH(AT$7,-1)+1, 'Saisie Depenses'!$E$5:$E$3004, "&lt;="&amp;EOMONTH(AT$7,0))+SUMIFS('Saisie Depenses'!$H$5:$H$3004,'Saisie Depenses'!$G$5:$G$3004,Listes!$B$39,'Saisie Depenses'!$J$5:$J$3004, $G70,'Saisie Depenses'!$E$5:$E$3004, "&gt;="&amp;EOMONTH(AT$7,-1)+1, 'Saisie Depenses'!$E$5:$E$3004, "&lt;="&amp;EOMONTH(AT$7,0))</f>
        <v>0</v>
      </c>
      <c r="AU70" s="151">
        <f>SUMIFS('Saisie Depenses'!$H$5:$H$3004,'Saisie Depenses'!$G$5:$G$3004,Listes!$B$39,'Saisie Depenses'!$J$5:$J$3004,$F70, 'Saisie Depenses'!$E$5:$E$3004, "&gt;="&amp;EOMONTH(AU$7,-1)+1, 'Saisie Depenses'!$E$5:$E$3004, "&lt;="&amp;EOMONTH(AU$7,0))+SUMIFS('Saisie Depenses'!$H$5:$H$3004,'Saisie Depenses'!$G$5:$G$3004,Listes!$B$39,'Saisie Depenses'!$J$5:$J$3004, $G70,'Saisie Depenses'!$E$5:$E$3004, "&gt;="&amp;EOMONTH(AU$7,-1)+1, 'Saisie Depenses'!$E$5:$E$3004, "&lt;="&amp;EOMONTH(AU$7,0))</f>
        <v>0</v>
      </c>
      <c r="AV70" s="151">
        <f>SUMIFS('Saisie Depenses'!$H$5:$H$3004,'Saisie Depenses'!$G$5:$G$3004,Listes!$B$39,'Saisie Depenses'!$J$5:$J$3004,$F70, 'Saisie Depenses'!$E$5:$E$3004, "&gt;="&amp;EOMONTH(AV$7,-1)+1, 'Saisie Depenses'!$E$5:$E$3004, "&lt;="&amp;EOMONTH(AV$7,0))+SUMIFS('Saisie Depenses'!$H$5:$H$3004,'Saisie Depenses'!$G$5:$G$3004,Listes!$B$39,'Saisie Depenses'!$J$5:$J$3004, $G70,'Saisie Depenses'!$E$5:$E$3004, "&gt;="&amp;EOMONTH(AV$7,-1)+1, 'Saisie Depenses'!$E$5:$E$3004, "&lt;="&amp;EOMONTH(AV$7,0))</f>
        <v>0</v>
      </c>
      <c r="AW70" s="164">
        <f t="shared" si="169"/>
        <v>245440</v>
      </c>
    </row>
    <row r="71" spans="3:49" ht="15.75" customHeight="1" x14ac:dyDescent="0.25">
      <c r="C71" s="150" t="str">
        <f t="shared" si="157"/>
        <v>Communication (Fibre optique, téléphone)</v>
      </c>
      <c r="D71" s="143"/>
      <c r="E71" s="143"/>
      <c r="F71" s="150" t="str">
        <f t="shared" ref="F71:G71" si="174">F45</f>
        <v>Communication (Fibre optique, téléphone)</v>
      </c>
      <c r="G71" s="133" t="str">
        <f t="shared" si="174"/>
        <v>x#56rgtte8</v>
      </c>
      <c r="I71" s="151">
        <f>SUMIFS('Saisie Depenses'!$H$5:$H$3004,'Saisie Depenses'!$G$5:$G$3004,Listes!$B$39,'Saisie Depenses'!$J$5:$J$3004,$F71, 'Saisie Depenses'!$E$5:$E$3004, "&gt;="&amp;EOMONTH(I$7,-1)+1, 'Saisie Depenses'!$E$5:$E$3004, "&lt;="&amp;EOMONTH(I$7,0))+SUMIFS('Saisie Depenses'!$H$5:$H$3004,'Saisie Depenses'!$G$5:$G$3004,Listes!$B$39,'Saisie Depenses'!$J$5:$J$3004, $G71,'Saisie Depenses'!$E$5:$E$3004, "&gt;="&amp;EOMONTH(I$7,-1)+1, 'Saisie Depenses'!$E$5:$E$3004, "&lt;="&amp;EOMONTH(I$7,0))</f>
        <v>0</v>
      </c>
      <c r="J71" s="151">
        <f>SUMIFS('Saisie Depenses'!$H$5:$H$3004,'Saisie Depenses'!$G$5:$G$3004,Listes!$B$39,'Saisie Depenses'!$J$5:$J$3004,$F71, 'Saisie Depenses'!$E$5:$E$3004, "&gt;="&amp;EOMONTH(J$7,-1)+1, 'Saisie Depenses'!$E$5:$E$3004, "&lt;="&amp;EOMONTH(J$7,0))+SUMIFS('Saisie Depenses'!$H$5:$H$3004,'Saisie Depenses'!$G$5:$G$3004,Listes!$B$39,'Saisie Depenses'!$J$5:$J$3004, $G71,'Saisie Depenses'!$E$5:$E$3004, "&gt;="&amp;EOMONTH(J$7,-1)+1, 'Saisie Depenses'!$E$5:$E$3004, "&lt;="&amp;EOMONTH(J$7,0))</f>
        <v>0</v>
      </c>
      <c r="K71" s="151">
        <f>SUMIFS('Saisie Depenses'!$H$5:$H$3004,'Saisie Depenses'!$G$5:$G$3004,Listes!$B$39,'Saisie Depenses'!$J$5:$J$3004,$F71, 'Saisie Depenses'!$E$5:$E$3004, "&gt;="&amp;EOMONTH(K$7,-1)+1, 'Saisie Depenses'!$E$5:$E$3004, "&lt;="&amp;EOMONTH(K$7,0))+SUMIFS('Saisie Depenses'!$H$5:$H$3004,'Saisie Depenses'!$G$5:$G$3004,Listes!$B$39,'Saisie Depenses'!$J$5:$J$3004, $G71,'Saisie Depenses'!$E$5:$E$3004, "&gt;="&amp;EOMONTH(K$7,-1)+1, 'Saisie Depenses'!$E$5:$E$3004, "&lt;="&amp;EOMONTH(K$7,0))</f>
        <v>0</v>
      </c>
      <c r="L71" s="151">
        <f>SUMIFS('Saisie Depenses'!$H$5:$H$3004,'Saisie Depenses'!$G$5:$G$3004,Listes!$B$39,'Saisie Depenses'!$J$5:$J$3004,$F71, 'Saisie Depenses'!$E$5:$E$3004, "&gt;="&amp;EOMONTH(L$7,-1)+1, 'Saisie Depenses'!$E$5:$E$3004, "&lt;="&amp;EOMONTH(L$7,0))+SUMIFS('Saisie Depenses'!$H$5:$H$3004,'Saisie Depenses'!$G$5:$G$3004,Listes!$B$39,'Saisie Depenses'!$J$5:$J$3004, $G71,'Saisie Depenses'!$E$5:$E$3004, "&gt;="&amp;EOMONTH(L$7,-1)+1, 'Saisie Depenses'!$E$5:$E$3004, "&lt;="&amp;EOMONTH(L$7,0))</f>
        <v>0</v>
      </c>
      <c r="M71" s="151">
        <f>SUMIFS('Saisie Depenses'!$H$5:$H$3004,'Saisie Depenses'!$G$5:$G$3004,Listes!$B$39,'Saisie Depenses'!$J$5:$J$3004,$F71, 'Saisie Depenses'!$E$5:$E$3004, "&gt;="&amp;EOMONTH(M$7,-1)+1, 'Saisie Depenses'!$E$5:$E$3004, "&lt;="&amp;EOMONTH(M$7,0))+SUMIFS('Saisie Depenses'!$H$5:$H$3004,'Saisie Depenses'!$G$5:$G$3004,Listes!$B$39,'Saisie Depenses'!$J$5:$J$3004, $G71,'Saisie Depenses'!$E$5:$E$3004, "&gt;="&amp;EOMONTH(M$7,-1)+1, 'Saisie Depenses'!$E$5:$E$3004, "&lt;="&amp;EOMONTH(M$7,0))</f>
        <v>0</v>
      </c>
      <c r="N71" s="151">
        <f>SUMIFS('Saisie Depenses'!$H$5:$H$3004,'Saisie Depenses'!$G$5:$G$3004,Listes!$B$39,'Saisie Depenses'!$J$5:$J$3004,$F71, 'Saisie Depenses'!$E$5:$E$3004, "&gt;="&amp;EOMONTH(N$7,-1)+1, 'Saisie Depenses'!$E$5:$E$3004, "&lt;="&amp;EOMONTH(N$7,0))+SUMIFS('Saisie Depenses'!$H$5:$H$3004,'Saisie Depenses'!$G$5:$G$3004,Listes!$B$39,'Saisie Depenses'!$J$5:$J$3004, $G71,'Saisie Depenses'!$E$5:$E$3004, "&gt;="&amp;EOMONTH(N$7,-1)+1, 'Saisie Depenses'!$E$5:$E$3004, "&lt;="&amp;EOMONTH(N$7,0))</f>
        <v>0</v>
      </c>
      <c r="O71" s="151">
        <f>SUMIFS('Saisie Depenses'!$H$5:$H$3004,'Saisie Depenses'!$G$5:$G$3004,Listes!$B$39,'Saisie Depenses'!$J$5:$J$3004,$F71, 'Saisie Depenses'!$E$5:$E$3004, "&gt;="&amp;EOMONTH(O$7,-1)+1, 'Saisie Depenses'!$E$5:$E$3004, "&lt;="&amp;EOMONTH(O$7,0))+SUMIFS('Saisie Depenses'!$H$5:$H$3004,'Saisie Depenses'!$G$5:$G$3004,Listes!$B$39,'Saisie Depenses'!$J$5:$J$3004, $G71,'Saisie Depenses'!$E$5:$E$3004, "&gt;="&amp;EOMONTH(O$7,-1)+1, 'Saisie Depenses'!$E$5:$E$3004, "&lt;="&amp;EOMONTH(O$7,0))</f>
        <v>0</v>
      </c>
      <c r="P71" s="151">
        <f>SUMIFS('Saisie Depenses'!$H$5:$H$3004,'Saisie Depenses'!$G$5:$G$3004,Listes!$B$39,'Saisie Depenses'!$J$5:$J$3004,$F71, 'Saisie Depenses'!$E$5:$E$3004, "&gt;="&amp;EOMONTH(P$7,-1)+1, 'Saisie Depenses'!$E$5:$E$3004, "&lt;="&amp;EOMONTH(P$7,0))+SUMIFS('Saisie Depenses'!$H$5:$H$3004,'Saisie Depenses'!$G$5:$G$3004,Listes!$B$39,'Saisie Depenses'!$J$5:$J$3004, $G71,'Saisie Depenses'!$E$5:$E$3004, "&gt;="&amp;EOMONTH(P$7,-1)+1, 'Saisie Depenses'!$E$5:$E$3004, "&lt;="&amp;EOMONTH(P$7,0))</f>
        <v>35000</v>
      </c>
      <c r="Q71" s="151">
        <f>SUMIFS('Saisie Depenses'!$H$5:$H$3004,'Saisie Depenses'!$G$5:$G$3004,Listes!$B$39,'Saisie Depenses'!$J$5:$J$3004,$F71, 'Saisie Depenses'!$E$5:$E$3004, "&gt;="&amp;EOMONTH(Q$7,-1)+1, 'Saisie Depenses'!$E$5:$E$3004, "&lt;="&amp;EOMONTH(Q$7,0))+SUMIFS('Saisie Depenses'!$H$5:$H$3004,'Saisie Depenses'!$G$5:$G$3004,Listes!$B$39,'Saisie Depenses'!$J$5:$J$3004, $G71,'Saisie Depenses'!$E$5:$E$3004, "&gt;="&amp;EOMONTH(Q$7,-1)+1, 'Saisie Depenses'!$E$5:$E$3004, "&lt;="&amp;EOMONTH(Q$7,0))</f>
        <v>30000</v>
      </c>
      <c r="R71" s="151">
        <f>SUMIFS('Saisie Depenses'!$H$5:$H$3004,'Saisie Depenses'!$G$5:$G$3004,Listes!$B$39,'Saisie Depenses'!$J$5:$J$3004,$F71, 'Saisie Depenses'!$E$5:$E$3004, "&gt;="&amp;EOMONTH(R$7,-1)+1, 'Saisie Depenses'!$E$5:$E$3004, "&lt;="&amp;EOMONTH(R$7,0))+SUMIFS('Saisie Depenses'!$H$5:$H$3004,'Saisie Depenses'!$G$5:$G$3004,Listes!$B$39,'Saisie Depenses'!$J$5:$J$3004, $G71,'Saisie Depenses'!$E$5:$E$3004, "&gt;="&amp;EOMONTH(R$7,-1)+1, 'Saisie Depenses'!$E$5:$E$3004, "&lt;="&amp;EOMONTH(R$7,0))</f>
        <v>33000</v>
      </c>
      <c r="S71" s="151">
        <f>SUMIFS('Saisie Depenses'!$H$5:$H$3004,'Saisie Depenses'!$G$5:$G$3004,Listes!$B$39,'Saisie Depenses'!$J$5:$J$3004,$F71, 'Saisie Depenses'!$E$5:$E$3004, "&gt;="&amp;EOMONTH(S$7,-1)+1, 'Saisie Depenses'!$E$5:$E$3004, "&lt;="&amp;EOMONTH(S$7,0))+SUMIFS('Saisie Depenses'!$H$5:$H$3004,'Saisie Depenses'!$G$5:$G$3004,Listes!$B$39,'Saisie Depenses'!$J$5:$J$3004, $G71,'Saisie Depenses'!$E$5:$E$3004, "&gt;="&amp;EOMONTH(S$7,-1)+1, 'Saisie Depenses'!$E$5:$E$3004, "&lt;="&amp;EOMONTH(S$7,0))</f>
        <v>33000</v>
      </c>
      <c r="T71" s="151">
        <f>SUMIFS('Saisie Depenses'!$H$5:$H$3004,'Saisie Depenses'!$G$5:$G$3004,Listes!$B$39,'Saisie Depenses'!$J$5:$J$3004,$F71, 'Saisie Depenses'!$E$5:$E$3004, "&gt;="&amp;EOMONTH(T$7,-1)+1, 'Saisie Depenses'!$E$5:$E$3004, "&lt;="&amp;EOMONTH(T$7,0))+SUMIFS('Saisie Depenses'!$H$5:$H$3004,'Saisie Depenses'!$G$5:$G$3004,Listes!$B$39,'Saisie Depenses'!$J$5:$J$3004, $G71,'Saisie Depenses'!$E$5:$E$3004, "&gt;="&amp;EOMONTH(T$7,-1)+1, 'Saisie Depenses'!$E$5:$E$3004, "&lt;="&amp;EOMONTH(T$7,0))</f>
        <v>33000</v>
      </c>
      <c r="U71" s="164">
        <f t="shared" si="171"/>
        <v>164000</v>
      </c>
      <c r="W71" s="151">
        <f>SUMIFS('Saisie Depenses'!$H$5:$H$3004,'Saisie Depenses'!$G$5:$G$3004,Listes!$B$39,'Saisie Depenses'!$J$5:$J$3004,$F71, 'Saisie Depenses'!$E$5:$E$3004, "&gt;="&amp;EOMONTH(W$7,-1)+1, 'Saisie Depenses'!$E$5:$E$3004, "&lt;="&amp;EOMONTH(W$7,0))+SUMIFS('Saisie Depenses'!$H$5:$H$3004,'Saisie Depenses'!$G$5:$G$3004,Listes!$B$39,'Saisie Depenses'!$J$5:$J$3004, $G71,'Saisie Depenses'!$E$5:$E$3004, "&gt;="&amp;EOMONTH(W$7,-1)+1, 'Saisie Depenses'!$E$5:$E$3004, "&lt;="&amp;EOMONTH(W$7,0))</f>
        <v>0</v>
      </c>
      <c r="X71" s="151">
        <f>SUMIFS('Saisie Depenses'!$H$5:$H$3004,'Saisie Depenses'!$G$5:$G$3004,Listes!$B$39,'Saisie Depenses'!$J$5:$J$3004,$F71, 'Saisie Depenses'!$E$5:$E$3004, "&gt;="&amp;EOMONTH(X$7,-1)+1, 'Saisie Depenses'!$E$5:$E$3004, "&lt;="&amp;EOMONTH(X$7,0))+SUMIFS('Saisie Depenses'!$H$5:$H$3004,'Saisie Depenses'!$G$5:$G$3004,Listes!$B$39,'Saisie Depenses'!$J$5:$J$3004, $G71,'Saisie Depenses'!$E$5:$E$3004, "&gt;="&amp;EOMONTH(X$7,-1)+1, 'Saisie Depenses'!$E$5:$E$3004, "&lt;="&amp;EOMONTH(X$7,0))</f>
        <v>10000</v>
      </c>
      <c r="Y71" s="151">
        <f>SUMIFS('Saisie Depenses'!$H$5:$H$3004,'Saisie Depenses'!$G$5:$G$3004,Listes!$B$39,'Saisie Depenses'!$J$5:$J$3004,$F71, 'Saisie Depenses'!$E$5:$E$3004, "&gt;="&amp;EOMONTH(Y$7,-1)+1, 'Saisie Depenses'!$E$5:$E$3004, "&lt;="&amp;EOMONTH(Y$7,0))+SUMIFS('Saisie Depenses'!$H$5:$H$3004,'Saisie Depenses'!$G$5:$G$3004,Listes!$B$39,'Saisie Depenses'!$J$5:$J$3004, $G71,'Saisie Depenses'!$E$5:$E$3004, "&gt;="&amp;EOMONTH(Y$7,-1)+1, 'Saisie Depenses'!$E$5:$E$3004, "&lt;="&amp;EOMONTH(Y$7,0))</f>
        <v>0</v>
      </c>
      <c r="Z71" s="151">
        <f>SUMIFS('Saisie Depenses'!$H$5:$H$3004,'Saisie Depenses'!$G$5:$G$3004,Listes!$B$39,'Saisie Depenses'!$J$5:$J$3004,$F71, 'Saisie Depenses'!$E$5:$E$3004, "&gt;="&amp;EOMONTH(Z$7,-1)+1, 'Saisie Depenses'!$E$5:$E$3004, "&lt;="&amp;EOMONTH(Z$7,0))+SUMIFS('Saisie Depenses'!$H$5:$H$3004,'Saisie Depenses'!$G$5:$G$3004,Listes!$B$39,'Saisie Depenses'!$J$5:$J$3004, $G71,'Saisie Depenses'!$E$5:$E$3004, "&gt;="&amp;EOMONTH(Z$7,-1)+1, 'Saisie Depenses'!$E$5:$E$3004, "&lt;="&amp;EOMONTH(Z$7,0))</f>
        <v>25000</v>
      </c>
      <c r="AA71" s="151">
        <f>SUMIFS('Saisie Depenses'!$H$5:$H$3004,'Saisie Depenses'!$G$5:$G$3004,Listes!$B$39,'Saisie Depenses'!$J$5:$J$3004,$F71, 'Saisie Depenses'!$E$5:$E$3004, "&gt;="&amp;EOMONTH(AA$7,-1)+1, 'Saisie Depenses'!$E$5:$E$3004, "&lt;="&amp;EOMONTH(AA$7,0))+SUMIFS('Saisie Depenses'!$H$5:$H$3004,'Saisie Depenses'!$G$5:$G$3004,Listes!$B$39,'Saisie Depenses'!$J$5:$J$3004, $G71,'Saisie Depenses'!$E$5:$E$3004, "&gt;="&amp;EOMONTH(AA$7,-1)+1, 'Saisie Depenses'!$E$5:$E$3004, "&lt;="&amp;EOMONTH(AA$7,0))</f>
        <v>0</v>
      </c>
      <c r="AB71" s="151">
        <f>SUMIFS('Saisie Depenses'!$H$5:$H$3004,'Saisie Depenses'!$G$5:$G$3004,Listes!$B$39,'Saisie Depenses'!$J$5:$J$3004,$F71, 'Saisie Depenses'!$E$5:$E$3004, "&gt;="&amp;EOMONTH(AB$7,-1)+1, 'Saisie Depenses'!$E$5:$E$3004, "&lt;="&amp;EOMONTH(AB$7,0))+SUMIFS('Saisie Depenses'!$H$5:$H$3004,'Saisie Depenses'!$G$5:$G$3004,Listes!$B$39,'Saisie Depenses'!$J$5:$J$3004, $G71,'Saisie Depenses'!$E$5:$E$3004, "&gt;="&amp;EOMONTH(AB$7,-1)+1, 'Saisie Depenses'!$E$5:$E$3004, "&lt;="&amp;EOMONTH(AB$7,0))</f>
        <v>0</v>
      </c>
      <c r="AC71" s="151">
        <f>SUMIFS('Saisie Depenses'!$H$5:$H$3004,'Saisie Depenses'!$G$5:$G$3004,Listes!$B$39,'Saisie Depenses'!$J$5:$J$3004,$F71, 'Saisie Depenses'!$E$5:$E$3004, "&gt;="&amp;EOMONTH(AC$7,-1)+1, 'Saisie Depenses'!$E$5:$E$3004, "&lt;="&amp;EOMONTH(AC$7,0))+SUMIFS('Saisie Depenses'!$H$5:$H$3004,'Saisie Depenses'!$G$5:$G$3004,Listes!$B$39,'Saisie Depenses'!$J$5:$J$3004, $G71,'Saisie Depenses'!$E$5:$E$3004, "&gt;="&amp;EOMONTH(AC$7,-1)+1, 'Saisie Depenses'!$E$5:$E$3004, "&lt;="&amp;EOMONTH(AC$7,0))</f>
        <v>0</v>
      </c>
      <c r="AD71" s="151">
        <f>SUMIFS('Saisie Depenses'!$H$5:$H$3004,'Saisie Depenses'!$G$5:$G$3004,Listes!$B$39,'Saisie Depenses'!$J$5:$J$3004,$F71, 'Saisie Depenses'!$E$5:$E$3004, "&gt;="&amp;EOMONTH(AD$7,-1)+1, 'Saisie Depenses'!$E$5:$E$3004, "&lt;="&amp;EOMONTH(AD$7,0))+SUMIFS('Saisie Depenses'!$H$5:$H$3004,'Saisie Depenses'!$G$5:$G$3004,Listes!$B$39,'Saisie Depenses'!$J$5:$J$3004, $G71,'Saisie Depenses'!$E$5:$E$3004, "&gt;="&amp;EOMONTH(AD$7,-1)+1, 'Saisie Depenses'!$E$5:$E$3004, "&lt;="&amp;EOMONTH(AD$7,0))</f>
        <v>0</v>
      </c>
      <c r="AE71" s="151">
        <f>SUMIFS('Saisie Depenses'!$H$5:$H$3004,'Saisie Depenses'!$G$5:$G$3004,Listes!$B$39,'Saisie Depenses'!$J$5:$J$3004,$F71, 'Saisie Depenses'!$E$5:$E$3004, "&gt;="&amp;EOMONTH(AE$7,-1)+1, 'Saisie Depenses'!$E$5:$E$3004, "&lt;="&amp;EOMONTH(AE$7,0))+SUMIFS('Saisie Depenses'!$H$5:$H$3004,'Saisie Depenses'!$G$5:$G$3004,Listes!$B$39,'Saisie Depenses'!$J$5:$J$3004, $G71,'Saisie Depenses'!$E$5:$E$3004, "&gt;="&amp;EOMONTH(AE$7,-1)+1, 'Saisie Depenses'!$E$5:$E$3004, "&lt;="&amp;EOMONTH(AE$7,0))</f>
        <v>0</v>
      </c>
      <c r="AF71" s="151">
        <f>SUMIFS('Saisie Depenses'!$H$5:$H$3004,'Saisie Depenses'!$G$5:$G$3004,Listes!$B$39,'Saisie Depenses'!$J$5:$J$3004,$F71, 'Saisie Depenses'!$E$5:$E$3004, "&gt;="&amp;EOMONTH(AF$7,-1)+1, 'Saisie Depenses'!$E$5:$E$3004, "&lt;="&amp;EOMONTH(AF$7,0))+SUMIFS('Saisie Depenses'!$H$5:$H$3004,'Saisie Depenses'!$G$5:$G$3004,Listes!$B$39,'Saisie Depenses'!$J$5:$J$3004, $G71,'Saisie Depenses'!$E$5:$E$3004, "&gt;="&amp;EOMONTH(AF$7,-1)+1, 'Saisie Depenses'!$E$5:$E$3004, "&lt;="&amp;EOMONTH(AF$7,0))</f>
        <v>0</v>
      </c>
      <c r="AG71" s="151">
        <f>SUMIFS('Saisie Depenses'!$H$5:$H$3004,'Saisie Depenses'!$G$5:$G$3004,Listes!$B$39,'Saisie Depenses'!$J$5:$J$3004,$F71, 'Saisie Depenses'!$E$5:$E$3004, "&gt;="&amp;EOMONTH(AG$7,-1)+1, 'Saisie Depenses'!$E$5:$E$3004, "&lt;="&amp;EOMONTH(AG$7,0))+SUMIFS('Saisie Depenses'!$H$5:$H$3004,'Saisie Depenses'!$G$5:$G$3004,Listes!$B$39,'Saisie Depenses'!$J$5:$J$3004, $G71,'Saisie Depenses'!$E$5:$E$3004, "&gt;="&amp;EOMONTH(AG$7,-1)+1, 'Saisie Depenses'!$E$5:$E$3004, "&lt;="&amp;EOMONTH(AG$7,0))</f>
        <v>25500</v>
      </c>
      <c r="AH71" s="151">
        <f>SUMIFS('Saisie Depenses'!$H$5:$H$3004,'Saisie Depenses'!$G$5:$G$3004,Listes!$B$39,'Saisie Depenses'!$J$5:$J$3004,$F71, 'Saisie Depenses'!$E$5:$E$3004, "&gt;="&amp;EOMONTH(AH$7,-1)+1, 'Saisie Depenses'!$E$5:$E$3004, "&lt;="&amp;EOMONTH(AH$7,0))+SUMIFS('Saisie Depenses'!$H$5:$H$3004,'Saisie Depenses'!$G$5:$G$3004,Listes!$B$39,'Saisie Depenses'!$J$5:$J$3004, $G71,'Saisie Depenses'!$E$5:$E$3004, "&gt;="&amp;EOMONTH(AH$7,-1)+1, 'Saisie Depenses'!$E$5:$E$3004, "&lt;="&amp;EOMONTH(AH$7,0))</f>
        <v>25500</v>
      </c>
      <c r="AI71" s="164">
        <f t="shared" si="168"/>
        <v>86000</v>
      </c>
      <c r="AJ71" s="142"/>
      <c r="AK71" s="151">
        <f>SUMIFS('Saisie Depenses'!$H$5:$H$3004,'Saisie Depenses'!$G$5:$G$3004,Listes!$B$39,'Saisie Depenses'!$J$5:$J$3004,$F71, 'Saisie Depenses'!$E$5:$E$3004, "&gt;="&amp;EOMONTH(AK$7,-1)+1, 'Saisie Depenses'!$E$5:$E$3004, "&lt;="&amp;EOMONTH(AK$7,0))+SUMIFS('Saisie Depenses'!$H$5:$H$3004,'Saisie Depenses'!$G$5:$G$3004,Listes!$B$39,'Saisie Depenses'!$J$5:$J$3004, $G71,'Saisie Depenses'!$E$5:$E$3004, "&gt;="&amp;EOMONTH(AK$7,-1)+1, 'Saisie Depenses'!$E$5:$E$3004, "&lt;="&amp;EOMONTH(AK$7,0))</f>
        <v>25500</v>
      </c>
      <c r="AL71" s="151">
        <f>SUMIFS('Saisie Depenses'!$H$5:$H$3004,'Saisie Depenses'!$G$5:$G$3004,Listes!$B$39,'Saisie Depenses'!$J$5:$J$3004,$F71, 'Saisie Depenses'!$E$5:$E$3004, "&gt;="&amp;EOMONTH(AL$7,-1)+1, 'Saisie Depenses'!$E$5:$E$3004, "&lt;="&amp;EOMONTH(AL$7,0))+SUMIFS('Saisie Depenses'!$H$5:$H$3004,'Saisie Depenses'!$G$5:$G$3004,Listes!$B$39,'Saisie Depenses'!$J$5:$J$3004, $G71,'Saisie Depenses'!$E$5:$E$3004, "&gt;="&amp;EOMONTH(AL$7,-1)+1, 'Saisie Depenses'!$E$5:$E$3004, "&lt;="&amp;EOMONTH(AL$7,0))</f>
        <v>28500</v>
      </c>
      <c r="AM71" s="151">
        <f>SUMIFS('Saisie Depenses'!$H$5:$H$3004,'Saisie Depenses'!$G$5:$G$3004,Listes!$B$39,'Saisie Depenses'!$J$5:$J$3004,$F71, 'Saisie Depenses'!$E$5:$E$3004, "&gt;="&amp;EOMONTH(AM$7,-1)+1, 'Saisie Depenses'!$E$5:$E$3004, "&lt;="&amp;EOMONTH(AM$7,0))+SUMIFS('Saisie Depenses'!$H$5:$H$3004,'Saisie Depenses'!$G$5:$G$3004,Listes!$B$39,'Saisie Depenses'!$J$5:$J$3004, $G71,'Saisie Depenses'!$E$5:$E$3004, "&gt;="&amp;EOMONTH(AM$7,-1)+1, 'Saisie Depenses'!$E$5:$E$3004, "&lt;="&amp;EOMONTH(AM$7,0))</f>
        <v>28000</v>
      </c>
      <c r="AN71" s="151">
        <f>SUMIFS('Saisie Depenses'!$H$5:$H$3004,'Saisie Depenses'!$G$5:$G$3004,Listes!$B$39,'Saisie Depenses'!$J$5:$J$3004,$F71, 'Saisie Depenses'!$E$5:$E$3004, "&gt;="&amp;EOMONTH(AN$7,-1)+1, 'Saisie Depenses'!$E$5:$E$3004, "&lt;="&amp;EOMONTH(AN$7,0))+SUMIFS('Saisie Depenses'!$H$5:$H$3004,'Saisie Depenses'!$G$5:$G$3004,Listes!$B$39,'Saisie Depenses'!$J$5:$J$3004, $G71,'Saisie Depenses'!$E$5:$E$3004, "&gt;="&amp;EOMONTH(AN$7,-1)+1, 'Saisie Depenses'!$E$5:$E$3004, "&lt;="&amp;EOMONTH(AN$7,0))</f>
        <v>28000</v>
      </c>
      <c r="AO71" s="151">
        <f>SUMIFS('Saisie Depenses'!$H$5:$H$3004,'Saisie Depenses'!$G$5:$G$3004,Listes!$B$39,'Saisie Depenses'!$J$5:$J$3004,$F71, 'Saisie Depenses'!$E$5:$E$3004, "&gt;="&amp;EOMONTH(AO$7,-1)+1, 'Saisie Depenses'!$E$5:$E$3004, "&lt;="&amp;EOMONTH(AO$7,0))+SUMIFS('Saisie Depenses'!$H$5:$H$3004,'Saisie Depenses'!$G$5:$G$3004,Listes!$B$39,'Saisie Depenses'!$J$5:$J$3004, $G71,'Saisie Depenses'!$E$5:$E$3004, "&gt;="&amp;EOMONTH(AO$7,-1)+1, 'Saisie Depenses'!$E$5:$E$3004, "&lt;="&amp;EOMONTH(AO$7,0))</f>
        <v>0</v>
      </c>
      <c r="AP71" s="151">
        <f>SUMIFS('Saisie Depenses'!$H$5:$H$3004,'Saisie Depenses'!$G$5:$G$3004,Listes!$B$39,'Saisie Depenses'!$J$5:$J$3004,$F71, 'Saisie Depenses'!$E$5:$E$3004, "&gt;="&amp;EOMONTH(AP$7,-1)+1, 'Saisie Depenses'!$E$5:$E$3004, "&lt;="&amp;EOMONTH(AP$7,0))+SUMIFS('Saisie Depenses'!$H$5:$H$3004,'Saisie Depenses'!$G$5:$G$3004,Listes!$B$39,'Saisie Depenses'!$J$5:$J$3004, $G71,'Saisie Depenses'!$E$5:$E$3004, "&gt;="&amp;EOMONTH(AP$7,-1)+1, 'Saisie Depenses'!$E$5:$E$3004, "&lt;="&amp;EOMONTH(AP$7,0))</f>
        <v>0</v>
      </c>
      <c r="AQ71" s="151">
        <f>SUMIFS('Saisie Depenses'!$H$5:$H$3004,'Saisie Depenses'!$G$5:$G$3004,Listes!$B$39,'Saisie Depenses'!$J$5:$J$3004,$F71, 'Saisie Depenses'!$E$5:$E$3004, "&gt;="&amp;EOMONTH(AQ$7,-1)+1, 'Saisie Depenses'!$E$5:$E$3004, "&lt;="&amp;EOMONTH(AQ$7,0))+SUMIFS('Saisie Depenses'!$H$5:$H$3004,'Saisie Depenses'!$G$5:$G$3004,Listes!$B$39,'Saisie Depenses'!$J$5:$J$3004, $G71,'Saisie Depenses'!$E$5:$E$3004, "&gt;="&amp;EOMONTH(AQ$7,-1)+1, 'Saisie Depenses'!$E$5:$E$3004, "&lt;="&amp;EOMONTH(AQ$7,0))</f>
        <v>0</v>
      </c>
      <c r="AR71" s="151">
        <f>SUMIFS('Saisie Depenses'!$H$5:$H$3004,'Saisie Depenses'!$G$5:$G$3004,Listes!$B$39,'Saisie Depenses'!$J$5:$J$3004,$F71, 'Saisie Depenses'!$E$5:$E$3004, "&gt;="&amp;EOMONTH(AR$7,-1)+1, 'Saisie Depenses'!$E$5:$E$3004, "&lt;="&amp;EOMONTH(AR$7,0))+SUMIFS('Saisie Depenses'!$H$5:$H$3004,'Saisie Depenses'!$G$5:$G$3004,Listes!$B$39,'Saisie Depenses'!$J$5:$J$3004, $G71,'Saisie Depenses'!$E$5:$E$3004, "&gt;="&amp;EOMONTH(AR$7,-1)+1, 'Saisie Depenses'!$E$5:$E$3004, "&lt;="&amp;EOMONTH(AR$7,0))</f>
        <v>0</v>
      </c>
      <c r="AS71" s="151">
        <f>SUMIFS('Saisie Depenses'!$H$5:$H$3004,'Saisie Depenses'!$G$5:$G$3004,Listes!$B$39,'Saisie Depenses'!$J$5:$J$3004,$F71, 'Saisie Depenses'!$E$5:$E$3004, "&gt;="&amp;EOMONTH(AS$7,-1)+1, 'Saisie Depenses'!$E$5:$E$3004, "&lt;="&amp;EOMONTH(AS$7,0))+SUMIFS('Saisie Depenses'!$H$5:$H$3004,'Saisie Depenses'!$G$5:$G$3004,Listes!$B$39,'Saisie Depenses'!$J$5:$J$3004, $G71,'Saisie Depenses'!$E$5:$E$3004, "&gt;="&amp;EOMONTH(AS$7,-1)+1, 'Saisie Depenses'!$E$5:$E$3004, "&lt;="&amp;EOMONTH(AS$7,0))</f>
        <v>0</v>
      </c>
      <c r="AT71" s="151">
        <f>SUMIFS('Saisie Depenses'!$H$5:$H$3004,'Saisie Depenses'!$G$5:$G$3004,Listes!$B$39,'Saisie Depenses'!$J$5:$J$3004,$F71, 'Saisie Depenses'!$E$5:$E$3004, "&gt;="&amp;EOMONTH(AT$7,-1)+1, 'Saisie Depenses'!$E$5:$E$3004, "&lt;="&amp;EOMONTH(AT$7,0))+SUMIFS('Saisie Depenses'!$H$5:$H$3004,'Saisie Depenses'!$G$5:$G$3004,Listes!$B$39,'Saisie Depenses'!$J$5:$J$3004, $G71,'Saisie Depenses'!$E$5:$E$3004, "&gt;="&amp;EOMONTH(AT$7,-1)+1, 'Saisie Depenses'!$E$5:$E$3004, "&lt;="&amp;EOMONTH(AT$7,0))</f>
        <v>0</v>
      </c>
      <c r="AU71" s="151">
        <f>SUMIFS('Saisie Depenses'!$H$5:$H$3004,'Saisie Depenses'!$G$5:$G$3004,Listes!$B$39,'Saisie Depenses'!$J$5:$J$3004,$F71, 'Saisie Depenses'!$E$5:$E$3004, "&gt;="&amp;EOMONTH(AU$7,-1)+1, 'Saisie Depenses'!$E$5:$E$3004, "&lt;="&amp;EOMONTH(AU$7,0))+SUMIFS('Saisie Depenses'!$H$5:$H$3004,'Saisie Depenses'!$G$5:$G$3004,Listes!$B$39,'Saisie Depenses'!$J$5:$J$3004, $G71,'Saisie Depenses'!$E$5:$E$3004, "&gt;="&amp;EOMONTH(AU$7,-1)+1, 'Saisie Depenses'!$E$5:$E$3004, "&lt;="&amp;EOMONTH(AU$7,0))</f>
        <v>0</v>
      </c>
      <c r="AV71" s="151">
        <f>SUMIFS('Saisie Depenses'!$H$5:$H$3004,'Saisie Depenses'!$G$5:$G$3004,Listes!$B$39,'Saisie Depenses'!$J$5:$J$3004,$F71, 'Saisie Depenses'!$E$5:$E$3004, "&gt;="&amp;EOMONTH(AV$7,-1)+1, 'Saisie Depenses'!$E$5:$E$3004, "&lt;="&amp;EOMONTH(AV$7,0))+SUMIFS('Saisie Depenses'!$H$5:$H$3004,'Saisie Depenses'!$G$5:$G$3004,Listes!$B$39,'Saisie Depenses'!$J$5:$J$3004, $G71,'Saisie Depenses'!$E$5:$E$3004, "&gt;="&amp;EOMONTH(AV$7,-1)+1, 'Saisie Depenses'!$E$5:$E$3004, "&lt;="&amp;EOMONTH(AV$7,0))</f>
        <v>0</v>
      </c>
      <c r="AW71" s="164">
        <f t="shared" si="169"/>
        <v>110000</v>
      </c>
    </row>
    <row r="72" spans="3:49" ht="15.75" customHeight="1" x14ac:dyDescent="0.25">
      <c r="C72" s="150" t="str">
        <f t="shared" si="157"/>
        <v>Marketing &amp; Publicité (Burida &amp; autres)</v>
      </c>
      <c r="D72" s="143"/>
      <c r="E72" s="143"/>
      <c r="F72" s="150" t="str">
        <f t="shared" ref="F72:G72" si="175">F46</f>
        <v>Marketing &amp; Publicité (Burida &amp; autres)</v>
      </c>
      <c r="G72" s="133" t="str">
        <f t="shared" si="175"/>
        <v>x#56rgtte8</v>
      </c>
      <c r="I72" s="151">
        <f>SUMIFS('Saisie Depenses'!$H$5:$H$3004,'Saisie Depenses'!$G$5:$G$3004,Listes!$B$39,'Saisie Depenses'!$J$5:$J$3004,$F72, 'Saisie Depenses'!$E$5:$E$3004, "&gt;="&amp;EOMONTH(I$7,-1)+1, 'Saisie Depenses'!$E$5:$E$3004, "&lt;="&amp;EOMONTH(I$7,0))+SUMIFS('Saisie Depenses'!$H$5:$H$3004,'Saisie Depenses'!$G$5:$G$3004,Listes!$B$39,'Saisie Depenses'!$J$5:$J$3004, $G72,'Saisie Depenses'!$E$5:$E$3004, "&gt;="&amp;EOMONTH(I$7,-1)+1, 'Saisie Depenses'!$E$5:$E$3004, "&lt;="&amp;EOMONTH(I$7,0))</f>
        <v>0</v>
      </c>
      <c r="J72" s="151">
        <f>SUMIFS('Saisie Depenses'!$H$5:$H$3004,'Saisie Depenses'!$G$5:$G$3004,Listes!$B$39,'Saisie Depenses'!$J$5:$J$3004,$F72, 'Saisie Depenses'!$E$5:$E$3004, "&gt;="&amp;EOMONTH(J$7,-1)+1, 'Saisie Depenses'!$E$5:$E$3004, "&lt;="&amp;EOMONTH(J$7,0))+SUMIFS('Saisie Depenses'!$H$5:$H$3004,'Saisie Depenses'!$G$5:$G$3004,Listes!$B$39,'Saisie Depenses'!$J$5:$J$3004, $G72,'Saisie Depenses'!$E$5:$E$3004, "&gt;="&amp;EOMONTH(J$7,-1)+1, 'Saisie Depenses'!$E$5:$E$3004, "&lt;="&amp;EOMONTH(J$7,0))</f>
        <v>0</v>
      </c>
      <c r="K72" s="151">
        <f>SUMIFS('Saisie Depenses'!$H$5:$H$3004,'Saisie Depenses'!$G$5:$G$3004,Listes!$B$39,'Saisie Depenses'!$J$5:$J$3004,$F72, 'Saisie Depenses'!$E$5:$E$3004, "&gt;="&amp;EOMONTH(K$7,-1)+1, 'Saisie Depenses'!$E$5:$E$3004, "&lt;="&amp;EOMONTH(K$7,0))+SUMIFS('Saisie Depenses'!$H$5:$H$3004,'Saisie Depenses'!$G$5:$G$3004,Listes!$B$39,'Saisie Depenses'!$J$5:$J$3004, $G72,'Saisie Depenses'!$E$5:$E$3004, "&gt;="&amp;EOMONTH(K$7,-1)+1, 'Saisie Depenses'!$E$5:$E$3004, "&lt;="&amp;EOMONTH(K$7,0))</f>
        <v>0</v>
      </c>
      <c r="L72" s="151">
        <f>SUMIFS('Saisie Depenses'!$H$5:$H$3004,'Saisie Depenses'!$G$5:$G$3004,Listes!$B$39,'Saisie Depenses'!$J$5:$J$3004,$F72, 'Saisie Depenses'!$E$5:$E$3004, "&gt;="&amp;EOMONTH(L$7,-1)+1, 'Saisie Depenses'!$E$5:$E$3004, "&lt;="&amp;EOMONTH(L$7,0))+SUMIFS('Saisie Depenses'!$H$5:$H$3004,'Saisie Depenses'!$G$5:$G$3004,Listes!$B$39,'Saisie Depenses'!$J$5:$J$3004, $G72,'Saisie Depenses'!$E$5:$E$3004, "&gt;="&amp;EOMONTH(L$7,-1)+1, 'Saisie Depenses'!$E$5:$E$3004, "&lt;="&amp;EOMONTH(L$7,0))</f>
        <v>0</v>
      </c>
      <c r="M72" s="151">
        <f>SUMIFS('Saisie Depenses'!$H$5:$H$3004,'Saisie Depenses'!$G$5:$G$3004,Listes!$B$39,'Saisie Depenses'!$J$5:$J$3004,$F72, 'Saisie Depenses'!$E$5:$E$3004, "&gt;="&amp;EOMONTH(M$7,-1)+1, 'Saisie Depenses'!$E$5:$E$3004, "&lt;="&amp;EOMONTH(M$7,0))+SUMIFS('Saisie Depenses'!$H$5:$H$3004,'Saisie Depenses'!$G$5:$G$3004,Listes!$B$39,'Saisie Depenses'!$J$5:$J$3004, $G72,'Saisie Depenses'!$E$5:$E$3004, "&gt;="&amp;EOMONTH(M$7,-1)+1, 'Saisie Depenses'!$E$5:$E$3004, "&lt;="&amp;EOMONTH(M$7,0))</f>
        <v>0</v>
      </c>
      <c r="N72" s="151">
        <f>SUMIFS('Saisie Depenses'!$H$5:$H$3004,'Saisie Depenses'!$G$5:$G$3004,Listes!$B$39,'Saisie Depenses'!$J$5:$J$3004,$F72, 'Saisie Depenses'!$E$5:$E$3004, "&gt;="&amp;EOMONTH(N$7,-1)+1, 'Saisie Depenses'!$E$5:$E$3004, "&lt;="&amp;EOMONTH(N$7,0))+SUMIFS('Saisie Depenses'!$H$5:$H$3004,'Saisie Depenses'!$G$5:$G$3004,Listes!$B$39,'Saisie Depenses'!$J$5:$J$3004, $G72,'Saisie Depenses'!$E$5:$E$3004, "&gt;="&amp;EOMONTH(N$7,-1)+1, 'Saisie Depenses'!$E$5:$E$3004, "&lt;="&amp;EOMONTH(N$7,0))</f>
        <v>0</v>
      </c>
      <c r="O72" s="151">
        <f>SUMIFS('Saisie Depenses'!$H$5:$H$3004,'Saisie Depenses'!$G$5:$G$3004,Listes!$B$39,'Saisie Depenses'!$J$5:$J$3004,$F72, 'Saisie Depenses'!$E$5:$E$3004, "&gt;="&amp;EOMONTH(O$7,-1)+1, 'Saisie Depenses'!$E$5:$E$3004, "&lt;="&amp;EOMONTH(O$7,0))+SUMIFS('Saisie Depenses'!$H$5:$H$3004,'Saisie Depenses'!$G$5:$G$3004,Listes!$B$39,'Saisie Depenses'!$J$5:$J$3004, $G72,'Saisie Depenses'!$E$5:$E$3004, "&gt;="&amp;EOMONTH(O$7,-1)+1, 'Saisie Depenses'!$E$5:$E$3004, "&lt;="&amp;EOMONTH(O$7,0))</f>
        <v>0</v>
      </c>
      <c r="P72" s="151">
        <f>SUMIFS('Saisie Depenses'!$H$5:$H$3004,'Saisie Depenses'!$G$5:$G$3004,Listes!$B$39,'Saisie Depenses'!$J$5:$J$3004,$F72, 'Saisie Depenses'!$E$5:$E$3004, "&gt;="&amp;EOMONTH(P$7,-1)+1, 'Saisie Depenses'!$E$5:$E$3004, "&lt;="&amp;EOMONTH(P$7,0))+SUMIFS('Saisie Depenses'!$H$5:$H$3004,'Saisie Depenses'!$G$5:$G$3004,Listes!$B$39,'Saisie Depenses'!$J$5:$J$3004, $G72,'Saisie Depenses'!$E$5:$E$3004, "&gt;="&amp;EOMONTH(P$7,-1)+1, 'Saisie Depenses'!$E$5:$E$3004, "&lt;="&amp;EOMONTH(P$7,0))</f>
        <v>83000</v>
      </c>
      <c r="Q72" s="151">
        <f>SUMIFS('Saisie Depenses'!$H$5:$H$3004,'Saisie Depenses'!$G$5:$G$3004,Listes!$B$39,'Saisie Depenses'!$J$5:$J$3004,$F72, 'Saisie Depenses'!$E$5:$E$3004, "&gt;="&amp;EOMONTH(Q$7,-1)+1, 'Saisie Depenses'!$E$5:$E$3004, "&lt;="&amp;EOMONTH(Q$7,0))+SUMIFS('Saisie Depenses'!$H$5:$H$3004,'Saisie Depenses'!$G$5:$G$3004,Listes!$B$39,'Saisie Depenses'!$J$5:$J$3004, $G72,'Saisie Depenses'!$E$5:$E$3004, "&gt;="&amp;EOMONTH(Q$7,-1)+1, 'Saisie Depenses'!$E$5:$E$3004, "&lt;="&amp;EOMONTH(Q$7,0))</f>
        <v>20000</v>
      </c>
      <c r="R72" s="151">
        <f>SUMIFS('Saisie Depenses'!$H$5:$H$3004,'Saisie Depenses'!$G$5:$G$3004,Listes!$B$39,'Saisie Depenses'!$J$5:$J$3004,$F72, 'Saisie Depenses'!$E$5:$E$3004, "&gt;="&amp;EOMONTH(R$7,-1)+1, 'Saisie Depenses'!$E$5:$E$3004, "&lt;="&amp;EOMONTH(R$7,0))+SUMIFS('Saisie Depenses'!$H$5:$H$3004,'Saisie Depenses'!$G$5:$G$3004,Listes!$B$39,'Saisie Depenses'!$J$5:$J$3004, $G72,'Saisie Depenses'!$E$5:$E$3004, "&gt;="&amp;EOMONTH(R$7,-1)+1, 'Saisie Depenses'!$E$5:$E$3004, "&lt;="&amp;EOMONTH(R$7,0))</f>
        <v>0</v>
      </c>
      <c r="S72" s="151">
        <f>SUMIFS('Saisie Depenses'!$H$5:$H$3004,'Saisie Depenses'!$G$5:$G$3004,Listes!$B$39,'Saisie Depenses'!$J$5:$J$3004,$F72, 'Saisie Depenses'!$E$5:$E$3004, "&gt;="&amp;EOMONTH(S$7,-1)+1, 'Saisie Depenses'!$E$5:$E$3004, "&lt;="&amp;EOMONTH(S$7,0))+SUMIFS('Saisie Depenses'!$H$5:$H$3004,'Saisie Depenses'!$G$5:$G$3004,Listes!$B$39,'Saisie Depenses'!$J$5:$J$3004, $G72,'Saisie Depenses'!$E$5:$E$3004, "&gt;="&amp;EOMONTH(S$7,-1)+1, 'Saisie Depenses'!$E$5:$E$3004, "&lt;="&amp;EOMONTH(S$7,0))</f>
        <v>83000</v>
      </c>
      <c r="T72" s="151">
        <f>SUMIFS('Saisie Depenses'!$H$5:$H$3004,'Saisie Depenses'!$G$5:$G$3004,Listes!$B$39,'Saisie Depenses'!$J$5:$J$3004,$F72, 'Saisie Depenses'!$E$5:$E$3004, "&gt;="&amp;EOMONTH(T$7,-1)+1, 'Saisie Depenses'!$E$5:$E$3004, "&lt;="&amp;EOMONTH(T$7,0))+SUMIFS('Saisie Depenses'!$H$5:$H$3004,'Saisie Depenses'!$G$5:$G$3004,Listes!$B$39,'Saisie Depenses'!$J$5:$J$3004, $G72,'Saisie Depenses'!$E$5:$E$3004, "&gt;="&amp;EOMONTH(T$7,-1)+1, 'Saisie Depenses'!$E$5:$E$3004, "&lt;="&amp;EOMONTH(T$7,0))</f>
        <v>0</v>
      </c>
      <c r="U72" s="164">
        <f t="shared" si="171"/>
        <v>186000</v>
      </c>
      <c r="W72" s="151">
        <f>SUMIFS('Saisie Depenses'!$H$5:$H$3004,'Saisie Depenses'!$G$5:$G$3004,Listes!$B$39,'Saisie Depenses'!$J$5:$J$3004,$F72, 'Saisie Depenses'!$E$5:$E$3004, "&gt;="&amp;EOMONTH(W$7,-1)+1, 'Saisie Depenses'!$E$5:$E$3004, "&lt;="&amp;EOMONTH(W$7,0))+SUMIFS('Saisie Depenses'!$H$5:$H$3004,'Saisie Depenses'!$G$5:$G$3004,Listes!$B$39,'Saisie Depenses'!$J$5:$J$3004, $G72,'Saisie Depenses'!$E$5:$E$3004, "&gt;="&amp;EOMONTH(W$7,-1)+1, 'Saisie Depenses'!$E$5:$E$3004, "&lt;="&amp;EOMONTH(W$7,0))</f>
        <v>0</v>
      </c>
      <c r="X72" s="151">
        <f>SUMIFS('Saisie Depenses'!$H$5:$H$3004,'Saisie Depenses'!$G$5:$G$3004,Listes!$B$39,'Saisie Depenses'!$J$5:$J$3004,$F72, 'Saisie Depenses'!$E$5:$E$3004, "&gt;="&amp;EOMONTH(X$7,-1)+1, 'Saisie Depenses'!$E$5:$E$3004, "&lt;="&amp;EOMONTH(X$7,0))+SUMIFS('Saisie Depenses'!$H$5:$H$3004,'Saisie Depenses'!$G$5:$G$3004,Listes!$B$39,'Saisie Depenses'!$J$5:$J$3004, $G72,'Saisie Depenses'!$E$5:$E$3004, "&gt;="&amp;EOMONTH(X$7,-1)+1, 'Saisie Depenses'!$E$5:$E$3004, "&lt;="&amp;EOMONTH(X$7,0))</f>
        <v>63000</v>
      </c>
      <c r="Y72" s="151">
        <f>SUMIFS('Saisie Depenses'!$H$5:$H$3004,'Saisie Depenses'!$G$5:$G$3004,Listes!$B$39,'Saisie Depenses'!$J$5:$J$3004,$F72, 'Saisie Depenses'!$E$5:$E$3004, "&gt;="&amp;EOMONTH(Y$7,-1)+1, 'Saisie Depenses'!$E$5:$E$3004, "&lt;="&amp;EOMONTH(Y$7,0))+SUMIFS('Saisie Depenses'!$H$5:$H$3004,'Saisie Depenses'!$G$5:$G$3004,Listes!$B$39,'Saisie Depenses'!$J$5:$J$3004, $G72,'Saisie Depenses'!$E$5:$E$3004, "&gt;="&amp;EOMONTH(Y$7,-1)+1, 'Saisie Depenses'!$E$5:$E$3004, "&lt;="&amp;EOMONTH(Y$7,0))</f>
        <v>0</v>
      </c>
      <c r="Z72" s="151">
        <f>SUMIFS('Saisie Depenses'!$H$5:$H$3004,'Saisie Depenses'!$G$5:$G$3004,Listes!$B$39,'Saisie Depenses'!$J$5:$J$3004,$F72, 'Saisie Depenses'!$E$5:$E$3004, "&gt;="&amp;EOMONTH(Z$7,-1)+1, 'Saisie Depenses'!$E$5:$E$3004, "&lt;="&amp;EOMONTH(Z$7,0))+SUMIFS('Saisie Depenses'!$H$5:$H$3004,'Saisie Depenses'!$G$5:$G$3004,Listes!$B$39,'Saisie Depenses'!$J$5:$J$3004, $G72,'Saisie Depenses'!$E$5:$E$3004, "&gt;="&amp;EOMONTH(Z$7,-1)+1, 'Saisie Depenses'!$E$5:$E$3004, "&lt;="&amp;EOMONTH(Z$7,0))</f>
        <v>0</v>
      </c>
      <c r="AA72" s="151">
        <f>SUMIFS('Saisie Depenses'!$H$5:$H$3004,'Saisie Depenses'!$G$5:$G$3004,Listes!$B$39,'Saisie Depenses'!$J$5:$J$3004,$F72, 'Saisie Depenses'!$E$5:$E$3004, "&gt;="&amp;EOMONTH(AA$7,-1)+1, 'Saisie Depenses'!$E$5:$E$3004, "&lt;="&amp;EOMONTH(AA$7,0))+SUMIFS('Saisie Depenses'!$H$5:$H$3004,'Saisie Depenses'!$G$5:$G$3004,Listes!$B$39,'Saisie Depenses'!$J$5:$J$3004, $G72,'Saisie Depenses'!$E$5:$E$3004, "&gt;="&amp;EOMONTH(AA$7,-1)+1, 'Saisie Depenses'!$E$5:$E$3004, "&lt;="&amp;EOMONTH(AA$7,0))</f>
        <v>63000</v>
      </c>
      <c r="AB72" s="151">
        <f>SUMIFS('Saisie Depenses'!$H$5:$H$3004,'Saisie Depenses'!$G$5:$G$3004,Listes!$B$39,'Saisie Depenses'!$J$5:$J$3004,$F72, 'Saisie Depenses'!$E$5:$E$3004, "&gt;="&amp;EOMONTH(AB$7,-1)+1, 'Saisie Depenses'!$E$5:$E$3004, "&lt;="&amp;EOMONTH(AB$7,0))+SUMIFS('Saisie Depenses'!$H$5:$H$3004,'Saisie Depenses'!$G$5:$G$3004,Listes!$B$39,'Saisie Depenses'!$J$5:$J$3004, $G72,'Saisie Depenses'!$E$5:$E$3004, "&gt;="&amp;EOMONTH(AB$7,-1)+1, 'Saisie Depenses'!$E$5:$E$3004, "&lt;="&amp;EOMONTH(AB$7,0))</f>
        <v>0</v>
      </c>
      <c r="AC72" s="151">
        <f>SUMIFS('Saisie Depenses'!$H$5:$H$3004,'Saisie Depenses'!$G$5:$G$3004,Listes!$B$39,'Saisie Depenses'!$J$5:$J$3004,$F72, 'Saisie Depenses'!$E$5:$E$3004, "&gt;="&amp;EOMONTH(AC$7,-1)+1, 'Saisie Depenses'!$E$5:$E$3004, "&lt;="&amp;EOMONTH(AC$7,0))+SUMIFS('Saisie Depenses'!$H$5:$H$3004,'Saisie Depenses'!$G$5:$G$3004,Listes!$B$39,'Saisie Depenses'!$J$5:$J$3004, $G72,'Saisie Depenses'!$E$5:$E$3004, "&gt;="&amp;EOMONTH(AC$7,-1)+1, 'Saisie Depenses'!$E$5:$E$3004, "&lt;="&amp;EOMONTH(AC$7,0))</f>
        <v>0</v>
      </c>
      <c r="AD72" s="151">
        <f>SUMIFS('Saisie Depenses'!$H$5:$H$3004,'Saisie Depenses'!$G$5:$G$3004,Listes!$B$39,'Saisie Depenses'!$J$5:$J$3004,$F72, 'Saisie Depenses'!$E$5:$E$3004, "&gt;="&amp;EOMONTH(AD$7,-1)+1, 'Saisie Depenses'!$E$5:$E$3004, "&lt;="&amp;EOMONTH(AD$7,0))+SUMIFS('Saisie Depenses'!$H$5:$H$3004,'Saisie Depenses'!$G$5:$G$3004,Listes!$B$39,'Saisie Depenses'!$J$5:$J$3004, $G72,'Saisie Depenses'!$E$5:$E$3004, "&gt;="&amp;EOMONTH(AD$7,-1)+1, 'Saisie Depenses'!$E$5:$E$3004, "&lt;="&amp;EOMONTH(AD$7,0))</f>
        <v>63000</v>
      </c>
      <c r="AE72" s="151">
        <f>SUMIFS('Saisie Depenses'!$H$5:$H$3004,'Saisie Depenses'!$G$5:$G$3004,Listes!$B$39,'Saisie Depenses'!$J$5:$J$3004,$F72, 'Saisie Depenses'!$E$5:$E$3004, "&gt;="&amp;EOMONTH(AE$7,-1)+1, 'Saisie Depenses'!$E$5:$E$3004, "&lt;="&amp;EOMONTH(AE$7,0))+SUMIFS('Saisie Depenses'!$H$5:$H$3004,'Saisie Depenses'!$G$5:$G$3004,Listes!$B$39,'Saisie Depenses'!$J$5:$J$3004, $G72,'Saisie Depenses'!$E$5:$E$3004, "&gt;="&amp;EOMONTH(AE$7,-1)+1, 'Saisie Depenses'!$E$5:$E$3004, "&lt;="&amp;EOMONTH(AE$7,0))</f>
        <v>0</v>
      </c>
      <c r="AF72" s="151">
        <f>SUMIFS('Saisie Depenses'!$H$5:$H$3004,'Saisie Depenses'!$G$5:$G$3004,Listes!$B$39,'Saisie Depenses'!$J$5:$J$3004,$F72, 'Saisie Depenses'!$E$5:$E$3004, "&gt;="&amp;EOMONTH(AF$7,-1)+1, 'Saisie Depenses'!$E$5:$E$3004, "&lt;="&amp;EOMONTH(AF$7,0))+SUMIFS('Saisie Depenses'!$H$5:$H$3004,'Saisie Depenses'!$G$5:$G$3004,Listes!$B$39,'Saisie Depenses'!$J$5:$J$3004, $G72,'Saisie Depenses'!$E$5:$E$3004, "&gt;="&amp;EOMONTH(AF$7,-1)+1, 'Saisie Depenses'!$E$5:$E$3004, "&lt;="&amp;EOMONTH(AF$7,0))</f>
        <v>0</v>
      </c>
      <c r="AG72" s="151">
        <f>SUMIFS('Saisie Depenses'!$H$5:$H$3004,'Saisie Depenses'!$G$5:$G$3004,Listes!$B$39,'Saisie Depenses'!$J$5:$J$3004,$F72, 'Saisie Depenses'!$E$5:$E$3004, "&gt;="&amp;EOMONTH(AG$7,-1)+1, 'Saisie Depenses'!$E$5:$E$3004, "&lt;="&amp;EOMONTH(AG$7,0))+SUMIFS('Saisie Depenses'!$H$5:$H$3004,'Saisie Depenses'!$G$5:$G$3004,Listes!$B$39,'Saisie Depenses'!$J$5:$J$3004, $G72,'Saisie Depenses'!$E$5:$E$3004, "&gt;="&amp;EOMONTH(AG$7,-1)+1, 'Saisie Depenses'!$E$5:$E$3004, "&lt;="&amp;EOMONTH(AG$7,0))</f>
        <v>63000</v>
      </c>
      <c r="AH72" s="151">
        <f>SUMIFS('Saisie Depenses'!$H$5:$H$3004,'Saisie Depenses'!$G$5:$G$3004,Listes!$B$39,'Saisie Depenses'!$J$5:$J$3004,$F72, 'Saisie Depenses'!$E$5:$E$3004, "&gt;="&amp;EOMONTH(AH$7,-1)+1, 'Saisie Depenses'!$E$5:$E$3004, "&lt;="&amp;EOMONTH(AH$7,0))+SUMIFS('Saisie Depenses'!$H$5:$H$3004,'Saisie Depenses'!$G$5:$G$3004,Listes!$B$39,'Saisie Depenses'!$J$5:$J$3004, $G72,'Saisie Depenses'!$E$5:$E$3004, "&gt;="&amp;EOMONTH(AH$7,-1)+1, 'Saisie Depenses'!$E$5:$E$3004, "&lt;="&amp;EOMONTH(AH$7,0))</f>
        <v>0</v>
      </c>
      <c r="AI72" s="164">
        <f t="shared" si="168"/>
        <v>252000</v>
      </c>
      <c r="AJ72" s="142"/>
      <c r="AK72" s="151">
        <f>SUMIFS('Saisie Depenses'!$H$5:$H$3004,'Saisie Depenses'!$G$5:$G$3004,Listes!$B$39,'Saisie Depenses'!$J$5:$J$3004,$F72, 'Saisie Depenses'!$E$5:$E$3004, "&gt;="&amp;EOMONTH(AK$7,-1)+1, 'Saisie Depenses'!$E$5:$E$3004, "&lt;="&amp;EOMONTH(AK$7,0))+SUMIFS('Saisie Depenses'!$H$5:$H$3004,'Saisie Depenses'!$G$5:$G$3004,Listes!$B$39,'Saisie Depenses'!$J$5:$J$3004, $G72,'Saisie Depenses'!$E$5:$E$3004, "&gt;="&amp;EOMONTH(AK$7,-1)+1, 'Saisie Depenses'!$E$5:$E$3004, "&lt;="&amp;EOMONTH(AK$7,0))</f>
        <v>0</v>
      </c>
      <c r="AL72" s="151">
        <f>SUMIFS('Saisie Depenses'!$H$5:$H$3004,'Saisie Depenses'!$G$5:$G$3004,Listes!$B$39,'Saisie Depenses'!$J$5:$J$3004,$F72, 'Saisie Depenses'!$E$5:$E$3004, "&gt;="&amp;EOMONTH(AL$7,-1)+1, 'Saisie Depenses'!$E$5:$E$3004, "&lt;="&amp;EOMONTH(AL$7,0))+SUMIFS('Saisie Depenses'!$H$5:$H$3004,'Saisie Depenses'!$G$5:$G$3004,Listes!$B$39,'Saisie Depenses'!$J$5:$J$3004, $G72,'Saisie Depenses'!$E$5:$E$3004, "&gt;="&amp;EOMONTH(AL$7,-1)+1, 'Saisie Depenses'!$E$5:$E$3004, "&lt;="&amp;EOMONTH(AL$7,0))</f>
        <v>0</v>
      </c>
      <c r="AM72" s="151">
        <f>SUMIFS('Saisie Depenses'!$H$5:$H$3004,'Saisie Depenses'!$G$5:$G$3004,Listes!$B$39,'Saisie Depenses'!$J$5:$J$3004,$F72, 'Saisie Depenses'!$E$5:$E$3004, "&gt;="&amp;EOMONTH(AM$7,-1)+1, 'Saisie Depenses'!$E$5:$E$3004, "&lt;="&amp;EOMONTH(AM$7,0))+SUMIFS('Saisie Depenses'!$H$5:$H$3004,'Saisie Depenses'!$G$5:$G$3004,Listes!$B$39,'Saisie Depenses'!$J$5:$J$3004, $G72,'Saisie Depenses'!$E$5:$E$3004, "&gt;="&amp;EOMONTH(AM$7,-1)+1, 'Saisie Depenses'!$E$5:$E$3004, "&lt;="&amp;EOMONTH(AM$7,0))</f>
        <v>0</v>
      </c>
      <c r="AN72" s="151">
        <f>SUMIFS('Saisie Depenses'!$H$5:$H$3004,'Saisie Depenses'!$G$5:$G$3004,Listes!$B$39,'Saisie Depenses'!$J$5:$J$3004,$F72, 'Saisie Depenses'!$E$5:$E$3004, "&gt;="&amp;EOMONTH(AN$7,-1)+1, 'Saisie Depenses'!$E$5:$E$3004, "&lt;="&amp;EOMONTH(AN$7,0))+SUMIFS('Saisie Depenses'!$H$5:$H$3004,'Saisie Depenses'!$G$5:$G$3004,Listes!$B$39,'Saisie Depenses'!$J$5:$J$3004, $G72,'Saisie Depenses'!$E$5:$E$3004, "&gt;="&amp;EOMONTH(AN$7,-1)+1, 'Saisie Depenses'!$E$5:$E$3004, "&lt;="&amp;EOMONTH(AN$7,0))</f>
        <v>63000</v>
      </c>
      <c r="AO72" s="151">
        <f>SUMIFS('Saisie Depenses'!$H$5:$H$3004,'Saisie Depenses'!$G$5:$G$3004,Listes!$B$39,'Saisie Depenses'!$J$5:$J$3004,$F72, 'Saisie Depenses'!$E$5:$E$3004, "&gt;="&amp;EOMONTH(AO$7,-1)+1, 'Saisie Depenses'!$E$5:$E$3004, "&lt;="&amp;EOMONTH(AO$7,0))+SUMIFS('Saisie Depenses'!$H$5:$H$3004,'Saisie Depenses'!$G$5:$G$3004,Listes!$B$39,'Saisie Depenses'!$J$5:$J$3004, $G72,'Saisie Depenses'!$E$5:$E$3004, "&gt;="&amp;EOMONTH(AO$7,-1)+1, 'Saisie Depenses'!$E$5:$E$3004, "&lt;="&amp;EOMONTH(AO$7,0))</f>
        <v>0</v>
      </c>
      <c r="AP72" s="151">
        <f>SUMIFS('Saisie Depenses'!$H$5:$H$3004,'Saisie Depenses'!$G$5:$G$3004,Listes!$B$39,'Saisie Depenses'!$J$5:$J$3004,$F72, 'Saisie Depenses'!$E$5:$E$3004, "&gt;="&amp;EOMONTH(AP$7,-1)+1, 'Saisie Depenses'!$E$5:$E$3004, "&lt;="&amp;EOMONTH(AP$7,0))+SUMIFS('Saisie Depenses'!$H$5:$H$3004,'Saisie Depenses'!$G$5:$G$3004,Listes!$B$39,'Saisie Depenses'!$J$5:$J$3004, $G72,'Saisie Depenses'!$E$5:$E$3004, "&gt;="&amp;EOMONTH(AP$7,-1)+1, 'Saisie Depenses'!$E$5:$E$3004, "&lt;="&amp;EOMONTH(AP$7,0))</f>
        <v>0</v>
      </c>
      <c r="AQ72" s="151">
        <f>SUMIFS('Saisie Depenses'!$H$5:$H$3004,'Saisie Depenses'!$G$5:$G$3004,Listes!$B$39,'Saisie Depenses'!$J$5:$J$3004,$F72, 'Saisie Depenses'!$E$5:$E$3004, "&gt;="&amp;EOMONTH(AQ$7,-1)+1, 'Saisie Depenses'!$E$5:$E$3004, "&lt;="&amp;EOMONTH(AQ$7,0))+SUMIFS('Saisie Depenses'!$H$5:$H$3004,'Saisie Depenses'!$G$5:$G$3004,Listes!$B$39,'Saisie Depenses'!$J$5:$J$3004, $G72,'Saisie Depenses'!$E$5:$E$3004, "&gt;="&amp;EOMONTH(AQ$7,-1)+1, 'Saisie Depenses'!$E$5:$E$3004, "&lt;="&amp;EOMONTH(AQ$7,0))</f>
        <v>0</v>
      </c>
      <c r="AR72" s="151">
        <f>SUMIFS('Saisie Depenses'!$H$5:$H$3004,'Saisie Depenses'!$G$5:$G$3004,Listes!$B$39,'Saisie Depenses'!$J$5:$J$3004,$F72, 'Saisie Depenses'!$E$5:$E$3004, "&gt;="&amp;EOMONTH(AR$7,-1)+1, 'Saisie Depenses'!$E$5:$E$3004, "&lt;="&amp;EOMONTH(AR$7,0))+SUMIFS('Saisie Depenses'!$H$5:$H$3004,'Saisie Depenses'!$G$5:$G$3004,Listes!$B$39,'Saisie Depenses'!$J$5:$J$3004, $G72,'Saisie Depenses'!$E$5:$E$3004, "&gt;="&amp;EOMONTH(AR$7,-1)+1, 'Saisie Depenses'!$E$5:$E$3004, "&lt;="&amp;EOMONTH(AR$7,0))</f>
        <v>0</v>
      </c>
      <c r="AS72" s="151">
        <f>SUMIFS('Saisie Depenses'!$H$5:$H$3004,'Saisie Depenses'!$G$5:$G$3004,Listes!$B$39,'Saisie Depenses'!$J$5:$J$3004,$F72, 'Saisie Depenses'!$E$5:$E$3004, "&gt;="&amp;EOMONTH(AS$7,-1)+1, 'Saisie Depenses'!$E$5:$E$3004, "&lt;="&amp;EOMONTH(AS$7,0))+SUMIFS('Saisie Depenses'!$H$5:$H$3004,'Saisie Depenses'!$G$5:$G$3004,Listes!$B$39,'Saisie Depenses'!$J$5:$J$3004, $G72,'Saisie Depenses'!$E$5:$E$3004, "&gt;="&amp;EOMONTH(AS$7,-1)+1, 'Saisie Depenses'!$E$5:$E$3004, "&lt;="&amp;EOMONTH(AS$7,0))</f>
        <v>0</v>
      </c>
      <c r="AT72" s="151">
        <f>SUMIFS('Saisie Depenses'!$H$5:$H$3004,'Saisie Depenses'!$G$5:$G$3004,Listes!$B$39,'Saisie Depenses'!$J$5:$J$3004,$F72, 'Saisie Depenses'!$E$5:$E$3004, "&gt;="&amp;EOMONTH(AT$7,-1)+1, 'Saisie Depenses'!$E$5:$E$3004, "&lt;="&amp;EOMONTH(AT$7,0))+SUMIFS('Saisie Depenses'!$H$5:$H$3004,'Saisie Depenses'!$G$5:$G$3004,Listes!$B$39,'Saisie Depenses'!$J$5:$J$3004, $G72,'Saisie Depenses'!$E$5:$E$3004, "&gt;="&amp;EOMONTH(AT$7,-1)+1, 'Saisie Depenses'!$E$5:$E$3004, "&lt;="&amp;EOMONTH(AT$7,0))</f>
        <v>0</v>
      </c>
      <c r="AU72" s="151">
        <f>SUMIFS('Saisie Depenses'!$H$5:$H$3004,'Saisie Depenses'!$G$5:$G$3004,Listes!$B$39,'Saisie Depenses'!$J$5:$J$3004,$F72, 'Saisie Depenses'!$E$5:$E$3004, "&gt;="&amp;EOMONTH(AU$7,-1)+1, 'Saisie Depenses'!$E$5:$E$3004, "&lt;="&amp;EOMONTH(AU$7,0))+SUMIFS('Saisie Depenses'!$H$5:$H$3004,'Saisie Depenses'!$G$5:$G$3004,Listes!$B$39,'Saisie Depenses'!$J$5:$J$3004, $G72,'Saisie Depenses'!$E$5:$E$3004, "&gt;="&amp;EOMONTH(AU$7,-1)+1, 'Saisie Depenses'!$E$5:$E$3004, "&lt;="&amp;EOMONTH(AU$7,0))</f>
        <v>0</v>
      </c>
      <c r="AV72" s="151">
        <f>SUMIFS('Saisie Depenses'!$H$5:$H$3004,'Saisie Depenses'!$G$5:$G$3004,Listes!$B$39,'Saisie Depenses'!$J$5:$J$3004,$F72, 'Saisie Depenses'!$E$5:$E$3004, "&gt;="&amp;EOMONTH(AV$7,-1)+1, 'Saisie Depenses'!$E$5:$E$3004, "&lt;="&amp;EOMONTH(AV$7,0))+SUMIFS('Saisie Depenses'!$H$5:$H$3004,'Saisie Depenses'!$G$5:$G$3004,Listes!$B$39,'Saisie Depenses'!$J$5:$J$3004, $G72,'Saisie Depenses'!$E$5:$E$3004, "&gt;="&amp;EOMONTH(AV$7,-1)+1, 'Saisie Depenses'!$E$5:$E$3004, "&lt;="&amp;EOMONTH(AV$7,0))</f>
        <v>0</v>
      </c>
      <c r="AW72" s="164">
        <f t="shared" si="169"/>
        <v>63000</v>
      </c>
    </row>
    <row r="73" spans="3:49" ht="15.75" customHeight="1" x14ac:dyDescent="0.25">
      <c r="C73" s="150" t="str">
        <f t="shared" si="157"/>
        <v>Réparations / Maintenance - Batiments (Main d'Oeuvre/Materiel)</v>
      </c>
      <c r="D73" s="143"/>
      <c r="E73" s="143"/>
      <c r="F73" s="150" t="str">
        <f t="shared" ref="F73:G73" si="176">F47</f>
        <v>Réparations / Maintenance - Batiments (Main d'Oeuvre/Materiel)</v>
      </c>
      <c r="G73" s="133" t="str">
        <f t="shared" si="176"/>
        <v xml:space="preserve">Main d'Oeuvres / Réparations </v>
      </c>
      <c r="I73" s="151">
        <f>SUMIFS('Saisie Depenses'!$H$5:$H$3004,'Saisie Depenses'!$G$5:$G$3004,Listes!$B$39,'Saisie Depenses'!$J$5:$J$3004,$F73, 'Saisie Depenses'!$E$5:$E$3004, "&gt;="&amp;EOMONTH(I$7,-1)+1, 'Saisie Depenses'!$E$5:$E$3004, "&lt;="&amp;EOMONTH(I$7,0))+SUMIFS('Saisie Depenses'!$H$5:$H$3004,'Saisie Depenses'!$G$5:$G$3004,Listes!$B$39,'Saisie Depenses'!$J$5:$J$3004, $G73,'Saisie Depenses'!$E$5:$E$3004, "&gt;="&amp;EOMONTH(I$7,-1)+1, 'Saisie Depenses'!$E$5:$E$3004, "&lt;="&amp;EOMONTH(I$7,0))</f>
        <v>0</v>
      </c>
      <c r="J73" s="151">
        <f>SUMIFS('Saisie Depenses'!$H$5:$H$3004,'Saisie Depenses'!$G$5:$G$3004,Listes!$B$39,'Saisie Depenses'!$J$5:$J$3004,$F73, 'Saisie Depenses'!$E$5:$E$3004, "&gt;="&amp;EOMONTH(J$7,-1)+1, 'Saisie Depenses'!$E$5:$E$3004, "&lt;="&amp;EOMONTH(J$7,0))+SUMIFS('Saisie Depenses'!$H$5:$H$3004,'Saisie Depenses'!$G$5:$G$3004,Listes!$B$39,'Saisie Depenses'!$J$5:$J$3004, $G73,'Saisie Depenses'!$E$5:$E$3004, "&gt;="&amp;EOMONTH(J$7,-1)+1, 'Saisie Depenses'!$E$5:$E$3004, "&lt;="&amp;EOMONTH(J$7,0))</f>
        <v>0</v>
      </c>
      <c r="K73" s="151">
        <f>SUMIFS('Saisie Depenses'!$H$5:$H$3004,'Saisie Depenses'!$G$5:$G$3004,Listes!$B$39,'Saisie Depenses'!$J$5:$J$3004,$F73, 'Saisie Depenses'!$E$5:$E$3004, "&gt;="&amp;EOMONTH(K$7,-1)+1, 'Saisie Depenses'!$E$5:$E$3004, "&lt;="&amp;EOMONTH(K$7,0))+SUMIFS('Saisie Depenses'!$H$5:$H$3004,'Saisie Depenses'!$G$5:$G$3004,Listes!$B$39,'Saisie Depenses'!$J$5:$J$3004, $G73,'Saisie Depenses'!$E$5:$E$3004, "&gt;="&amp;EOMONTH(K$7,-1)+1, 'Saisie Depenses'!$E$5:$E$3004, "&lt;="&amp;EOMONTH(K$7,0))</f>
        <v>0</v>
      </c>
      <c r="L73" s="151">
        <f>SUMIFS('Saisie Depenses'!$H$5:$H$3004,'Saisie Depenses'!$G$5:$G$3004,Listes!$B$39,'Saisie Depenses'!$J$5:$J$3004,$F73, 'Saisie Depenses'!$E$5:$E$3004, "&gt;="&amp;EOMONTH(L$7,-1)+1, 'Saisie Depenses'!$E$5:$E$3004, "&lt;="&amp;EOMONTH(L$7,0))+SUMIFS('Saisie Depenses'!$H$5:$H$3004,'Saisie Depenses'!$G$5:$G$3004,Listes!$B$39,'Saisie Depenses'!$J$5:$J$3004, $G73,'Saisie Depenses'!$E$5:$E$3004, "&gt;="&amp;EOMONTH(L$7,-1)+1, 'Saisie Depenses'!$E$5:$E$3004, "&lt;="&amp;EOMONTH(L$7,0))</f>
        <v>0</v>
      </c>
      <c r="M73" s="151">
        <f>SUMIFS('Saisie Depenses'!$H$5:$H$3004,'Saisie Depenses'!$G$5:$G$3004,Listes!$B$39,'Saisie Depenses'!$J$5:$J$3004,$F73, 'Saisie Depenses'!$E$5:$E$3004, "&gt;="&amp;EOMONTH(M$7,-1)+1, 'Saisie Depenses'!$E$5:$E$3004, "&lt;="&amp;EOMONTH(M$7,0))+SUMIFS('Saisie Depenses'!$H$5:$H$3004,'Saisie Depenses'!$G$5:$G$3004,Listes!$B$39,'Saisie Depenses'!$J$5:$J$3004, $G73,'Saisie Depenses'!$E$5:$E$3004, "&gt;="&amp;EOMONTH(M$7,-1)+1, 'Saisie Depenses'!$E$5:$E$3004, "&lt;="&amp;EOMONTH(M$7,0))</f>
        <v>0</v>
      </c>
      <c r="N73" s="151">
        <f>SUMIFS('Saisie Depenses'!$H$5:$H$3004,'Saisie Depenses'!$G$5:$G$3004,Listes!$B$39,'Saisie Depenses'!$J$5:$J$3004,$F73, 'Saisie Depenses'!$E$5:$E$3004, "&gt;="&amp;EOMONTH(N$7,-1)+1, 'Saisie Depenses'!$E$5:$E$3004, "&lt;="&amp;EOMONTH(N$7,0))+SUMIFS('Saisie Depenses'!$H$5:$H$3004,'Saisie Depenses'!$G$5:$G$3004,Listes!$B$39,'Saisie Depenses'!$J$5:$J$3004, $G73,'Saisie Depenses'!$E$5:$E$3004, "&gt;="&amp;EOMONTH(N$7,-1)+1, 'Saisie Depenses'!$E$5:$E$3004, "&lt;="&amp;EOMONTH(N$7,0))</f>
        <v>0</v>
      </c>
      <c r="O73" s="151">
        <f>SUMIFS('Saisie Depenses'!$H$5:$H$3004,'Saisie Depenses'!$G$5:$G$3004,Listes!$B$39,'Saisie Depenses'!$J$5:$J$3004,$F73, 'Saisie Depenses'!$E$5:$E$3004, "&gt;="&amp;EOMONTH(O$7,-1)+1, 'Saisie Depenses'!$E$5:$E$3004, "&lt;="&amp;EOMONTH(O$7,0))+SUMIFS('Saisie Depenses'!$H$5:$H$3004,'Saisie Depenses'!$G$5:$G$3004,Listes!$B$39,'Saisie Depenses'!$J$5:$J$3004, $G73,'Saisie Depenses'!$E$5:$E$3004, "&gt;="&amp;EOMONTH(O$7,-1)+1, 'Saisie Depenses'!$E$5:$E$3004, "&lt;="&amp;EOMONTH(O$7,0))</f>
        <v>0</v>
      </c>
      <c r="P73" s="151">
        <f>SUMIFS('Saisie Depenses'!$H$5:$H$3004,'Saisie Depenses'!$G$5:$G$3004,Listes!$B$39,'Saisie Depenses'!$J$5:$J$3004,$F73, 'Saisie Depenses'!$E$5:$E$3004, "&gt;="&amp;EOMONTH(P$7,-1)+1, 'Saisie Depenses'!$E$5:$E$3004, "&lt;="&amp;EOMONTH(P$7,0))+SUMIFS('Saisie Depenses'!$H$5:$H$3004,'Saisie Depenses'!$G$5:$G$3004,Listes!$B$39,'Saisie Depenses'!$J$5:$J$3004, $G73,'Saisie Depenses'!$E$5:$E$3004, "&gt;="&amp;EOMONTH(P$7,-1)+1, 'Saisie Depenses'!$E$5:$E$3004, "&lt;="&amp;EOMONTH(P$7,0))</f>
        <v>96000</v>
      </c>
      <c r="Q73" s="151">
        <f>SUMIFS('Saisie Depenses'!$H$5:$H$3004,'Saisie Depenses'!$G$5:$G$3004,Listes!$B$39,'Saisie Depenses'!$J$5:$J$3004,$F73, 'Saisie Depenses'!$E$5:$E$3004, "&gt;="&amp;EOMONTH(Q$7,-1)+1, 'Saisie Depenses'!$E$5:$E$3004, "&lt;="&amp;EOMONTH(Q$7,0))+SUMIFS('Saisie Depenses'!$H$5:$H$3004,'Saisie Depenses'!$G$5:$G$3004,Listes!$B$39,'Saisie Depenses'!$J$5:$J$3004, $G73,'Saisie Depenses'!$E$5:$E$3004, "&gt;="&amp;EOMONTH(Q$7,-1)+1, 'Saisie Depenses'!$E$5:$E$3004, "&lt;="&amp;EOMONTH(Q$7,0))</f>
        <v>19000</v>
      </c>
      <c r="R73" s="151">
        <f>SUMIFS('Saisie Depenses'!$H$5:$H$3004,'Saisie Depenses'!$G$5:$G$3004,Listes!$B$39,'Saisie Depenses'!$J$5:$J$3004,$F73, 'Saisie Depenses'!$E$5:$E$3004, "&gt;="&amp;EOMONTH(R$7,-1)+1, 'Saisie Depenses'!$E$5:$E$3004, "&lt;="&amp;EOMONTH(R$7,0))+SUMIFS('Saisie Depenses'!$H$5:$H$3004,'Saisie Depenses'!$G$5:$G$3004,Listes!$B$39,'Saisie Depenses'!$J$5:$J$3004, $G73,'Saisie Depenses'!$E$5:$E$3004, "&gt;="&amp;EOMONTH(R$7,-1)+1, 'Saisie Depenses'!$E$5:$E$3004, "&lt;="&amp;EOMONTH(R$7,0))</f>
        <v>97500</v>
      </c>
      <c r="S73" s="151">
        <f>SUMIFS('Saisie Depenses'!$H$5:$H$3004,'Saisie Depenses'!$G$5:$G$3004,Listes!$B$39,'Saisie Depenses'!$J$5:$J$3004,$F73, 'Saisie Depenses'!$E$5:$E$3004, "&gt;="&amp;EOMONTH(S$7,-1)+1, 'Saisie Depenses'!$E$5:$E$3004, "&lt;="&amp;EOMONTH(S$7,0))+SUMIFS('Saisie Depenses'!$H$5:$H$3004,'Saisie Depenses'!$G$5:$G$3004,Listes!$B$39,'Saisie Depenses'!$J$5:$J$3004, $G73,'Saisie Depenses'!$E$5:$E$3004, "&gt;="&amp;EOMONTH(S$7,-1)+1, 'Saisie Depenses'!$E$5:$E$3004, "&lt;="&amp;EOMONTH(S$7,0))</f>
        <v>12000</v>
      </c>
      <c r="T73" s="151">
        <f>SUMIFS('Saisie Depenses'!$H$5:$H$3004,'Saisie Depenses'!$G$5:$G$3004,Listes!$B$39,'Saisie Depenses'!$J$5:$J$3004,$F73, 'Saisie Depenses'!$E$5:$E$3004, "&gt;="&amp;EOMONTH(T$7,-1)+1, 'Saisie Depenses'!$E$5:$E$3004, "&lt;="&amp;EOMONTH(T$7,0))+SUMIFS('Saisie Depenses'!$H$5:$H$3004,'Saisie Depenses'!$G$5:$G$3004,Listes!$B$39,'Saisie Depenses'!$J$5:$J$3004, $G73,'Saisie Depenses'!$E$5:$E$3004, "&gt;="&amp;EOMONTH(T$7,-1)+1, 'Saisie Depenses'!$E$5:$E$3004, "&lt;="&amp;EOMONTH(T$7,0))</f>
        <v>75500</v>
      </c>
      <c r="U73" s="164">
        <f t="shared" si="171"/>
        <v>300000</v>
      </c>
      <c r="W73" s="151">
        <f>SUMIFS('Saisie Depenses'!$H$5:$H$3004,'Saisie Depenses'!$G$5:$G$3004,Listes!$B$39,'Saisie Depenses'!$J$5:$J$3004,$F73, 'Saisie Depenses'!$E$5:$E$3004, "&gt;="&amp;EOMONTH(W$7,-1)+1, 'Saisie Depenses'!$E$5:$E$3004, "&lt;="&amp;EOMONTH(W$7,0))+SUMIFS('Saisie Depenses'!$H$5:$H$3004,'Saisie Depenses'!$G$5:$G$3004,Listes!$B$39,'Saisie Depenses'!$J$5:$J$3004, $G73,'Saisie Depenses'!$E$5:$E$3004, "&gt;="&amp;EOMONTH(W$7,-1)+1, 'Saisie Depenses'!$E$5:$E$3004, "&lt;="&amp;EOMONTH(W$7,0))</f>
        <v>2000</v>
      </c>
      <c r="X73" s="151">
        <f>SUMIFS('Saisie Depenses'!$H$5:$H$3004,'Saisie Depenses'!$G$5:$G$3004,Listes!$B$39,'Saisie Depenses'!$J$5:$J$3004,$F73, 'Saisie Depenses'!$E$5:$E$3004, "&gt;="&amp;EOMONTH(X$7,-1)+1, 'Saisie Depenses'!$E$5:$E$3004, "&lt;="&amp;EOMONTH(X$7,0))+SUMIFS('Saisie Depenses'!$H$5:$H$3004,'Saisie Depenses'!$G$5:$G$3004,Listes!$B$39,'Saisie Depenses'!$J$5:$J$3004, $G73,'Saisie Depenses'!$E$5:$E$3004, "&gt;="&amp;EOMONTH(X$7,-1)+1, 'Saisie Depenses'!$E$5:$E$3004, "&lt;="&amp;EOMONTH(X$7,0))</f>
        <v>450000</v>
      </c>
      <c r="Y73" s="151">
        <f>SUMIFS('Saisie Depenses'!$H$5:$H$3004,'Saisie Depenses'!$G$5:$G$3004,Listes!$B$39,'Saisie Depenses'!$J$5:$J$3004,$F73, 'Saisie Depenses'!$E$5:$E$3004, "&gt;="&amp;EOMONTH(Y$7,-1)+1, 'Saisie Depenses'!$E$5:$E$3004, "&lt;="&amp;EOMONTH(Y$7,0))+SUMIFS('Saisie Depenses'!$H$5:$H$3004,'Saisie Depenses'!$G$5:$G$3004,Listes!$B$39,'Saisie Depenses'!$J$5:$J$3004, $G73,'Saisie Depenses'!$E$5:$E$3004, "&gt;="&amp;EOMONTH(Y$7,-1)+1, 'Saisie Depenses'!$E$5:$E$3004, "&lt;="&amp;EOMONTH(Y$7,0))</f>
        <v>35000</v>
      </c>
      <c r="Z73" s="151">
        <f>SUMIFS('Saisie Depenses'!$H$5:$H$3004,'Saisie Depenses'!$G$5:$G$3004,Listes!$B$39,'Saisie Depenses'!$J$5:$J$3004,$F73, 'Saisie Depenses'!$E$5:$E$3004, "&gt;="&amp;EOMONTH(Z$7,-1)+1, 'Saisie Depenses'!$E$5:$E$3004, "&lt;="&amp;EOMONTH(Z$7,0))+SUMIFS('Saisie Depenses'!$H$5:$H$3004,'Saisie Depenses'!$G$5:$G$3004,Listes!$B$39,'Saisie Depenses'!$J$5:$J$3004, $G73,'Saisie Depenses'!$E$5:$E$3004, "&gt;="&amp;EOMONTH(Z$7,-1)+1, 'Saisie Depenses'!$E$5:$E$3004, "&lt;="&amp;EOMONTH(Z$7,0))</f>
        <v>0</v>
      </c>
      <c r="AA73" s="151">
        <f>SUMIFS('Saisie Depenses'!$H$5:$H$3004,'Saisie Depenses'!$G$5:$G$3004,Listes!$B$39,'Saisie Depenses'!$J$5:$J$3004,$F73, 'Saisie Depenses'!$E$5:$E$3004, "&gt;="&amp;EOMONTH(AA$7,-1)+1, 'Saisie Depenses'!$E$5:$E$3004, "&lt;="&amp;EOMONTH(AA$7,0))+SUMIFS('Saisie Depenses'!$H$5:$H$3004,'Saisie Depenses'!$G$5:$G$3004,Listes!$B$39,'Saisie Depenses'!$J$5:$J$3004, $G73,'Saisie Depenses'!$E$5:$E$3004, "&gt;="&amp;EOMONTH(AA$7,-1)+1, 'Saisie Depenses'!$E$5:$E$3004, "&lt;="&amp;EOMONTH(AA$7,0))</f>
        <v>35000</v>
      </c>
      <c r="AB73" s="151">
        <f>SUMIFS('Saisie Depenses'!$H$5:$H$3004,'Saisie Depenses'!$G$5:$G$3004,Listes!$B$39,'Saisie Depenses'!$J$5:$J$3004,$F73, 'Saisie Depenses'!$E$5:$E$3004, "&gt;="&amp;EOMONTH(AB$7,-1)+1, 'Saisie Depenses'!$E$5:$E$3004, "&lt;="&amp;EOMONTH(AB$7,0))+SUMIFS('Saisie Depenses'!$H$5:$H$3004,'Saisie Depenses'!$G$5:$G$3004,Listes!$B$39,'Saisie Depenses'!$J$5:$J$3004, $G73,'Saisie Depenses'!$E$5:$E$3004, "&gt;="&amp;EOMONTH(AB$7,-1)+1, 'Saisie Depenses'!$E$5:$E$3004, "&lt;="&amp;EOMONTH(AB$7,0))</f>
        <v>0</v>
      </c>
      <c r="AC73" s="151">
        <f>SUMIFS('Saisie Depenses'!$H$5:$H$3004,'Saisie Depenses'!$G$5:$G$3004,Listes!$B$39,'Saisie Depenses'!$J$5:$J$3004,$F73, 'Saisie Depenses'!$E$5:$E$3004, "&gt;="&amp;EOMONTH(AC$7,-1)+1, 'Saisie Depenses'!$E$5:$E$3004, "&lt;="&amp;EOMONTH(AC$7,0))+SUMIFS('Saisie Depenses'!$H$5:$H$3004,'Saisie Depenses'!$G$5:$G$3004,Listes!$B$39,'Saisie Depenses'!$J$5:$J$3004, $G73,'Saisie Depenses'!$E$5:$E$3004, "&gt;="&amp;EOMONTH(AC$7,-1)+1, 'Saisie Depenses'!$E$5:$E$3004, "&lt;="&amp;EOMONTH(AC$7,0))</f>
        <v>0</v>
      </c>
      <c r="AD73" s="151">
        <f>SUMIFS('Saisie Depenses'!$H$5:$H$3004,'Saisie Depenses'!$G$5:$G$3004,Listes!$B$39,'Saisie Depenses'!$J$5:$J$3004,$F73, 'Saisie Depenses'!$E$5:$E$3004, "&gt;="&amp;EOMONTH(AD$7,-1)+1, 'Saisie Depenses'!$E$5:$E$3004, "&lt;="&amp;EOMONTH(AD$7,0))+SUMIFS('Saisie Depenses'!$H$5:$H$3004,'Saisie Depenses'!$G$5:$G$3004,Listes!$B$39,'Saisie Depenses'!$J$5:$J$3004, $G73,'Saisie Depenses'!$E$5:$E$3004, "&gt;="&amp;EOMONTH(AD$7,-1)+1, 'Saisie Depenses'!$E$5:$E$3004, "&lt;="&amp;EOMONTH(AD$7,0))</f>
        <v>0</v>
      </c>
      <c r="AE73" s="151">
        <f>SUMIFS('Saisie Depenses'!$H$5:$H$3004,'Saisie Depenses'!$G$5:$G$3004,Listes!$B$39,'Saisie Depenses'!$J$5:$J$3004,$F73, 'Saisie Depenses'!$E$5:$E$3004, "&gt;="&amp;EOMONTH(AE$7,-1)+1, 'Saisie Depenses'!$E$5:$E$3004, "&lt;="&amp;EOMONTH(AE$7,0))+SUMIFS('Saisie Depenses'!$H$5:$H$3004,'Saisie Depenses'!$G$5:$G$3004,Listes!$B$39,'Saisie Depenses'!$J$5:$J$3004, $G73,'Saisie Depenses'!$E$5:$E$3004, "&gt;="&amp;EOMONTH(AE$7,-1)+1, 'Saisie Depenses'!$E$5:$E$3004, "&lt;="&amp;EOMONTH(AE$7,0))</f>
        <v>0</v>
      </c>
      <c r="AF73" s="151">
        <f>SUMIFS('Saisie Depenses'!$H$5:$H$3004,'Saisie Depenses'!$G$5:$G$3004,Listes!$B$39,'Saisie Depenses'!$J$5:$J$3004,$F73, 'Saisie Depenses'!$E$5:$E$3004, "&gt;="&amp;EOMONTH(AF$7,-1)+1, 'Saisie Depenses'!$E$5:$E$3004, "&lt;="&amp;EOMONTH(AF$7,0))+SUMIFS('Saisie Depenses'!$H$5:$H$3004,'Saisie Depenses'!$G$5:$G$3004,Listes!$B$39,'Saisie Depenses'!$J$5:$J$3004, $G73,'Saisie Depenses'!$E$5:$E$3004, "&gt;="&amp;EOMONTH(AF$7,-1)+1, 'Saisie Depenses'!$E$5:$E$3004, "&lt;="&amp;EOMONTH(AF$7,0))</f>
        <v>0</v>
      </c>
      <c r="AG73" s="151">
        <f>SUMIFS('Saisie Depenses'!$H$5:$H$3004,'Saisie Depenses'!$G$5:$G$3004,Listes!$B$39,'Saisie Depenses'!$J$5:$J$3004,$F73, 'Saisie Depenses'!$E$5:$E$3004, "&gt;="&amp;EOMONTH(AG$7,-1)+1, 'Saisie Depenses'!$E$5:$E$3004, "&lt;="&amp;EOMONTH(AG$7,0))+SUMIFS('Saisie Depenses'!$H$5:$H$3004,'Saisie Depenses'!$G$5:$G$3004,Listes!$B$39,'Saisie Depenses'!$J$5:$J$3004, $G73,'Saisie Depenses'!$E$5:$E$3004, "&gt;="&amp;EOMONTH(AG$7,-1)+1, 'Saisie Depenses'!$E$5:$E$3004, "&lt;="&amp;EOMONTH(AG$7,0))</f>
        <v>0</v>
      </c>
      <c r="AH73" s="151">
        <f>SUMIFS('Saisie Depenses'!$H$5:$H$3004,'Saisie Depenses'!$G$5:$G$3004,Listes!$B$39,'Saisie Depenses'!$J$5:$J$3004,$F73, 'Saisie Depenses'!$E$5:$E$3004, "&gt;="&amp;EOMONTH(AH$7,-1)+1, 'Saisie Depenses'!$E$5:$E$3004, "&lt;="&amp;EOMONTH(AH$7,0))+SUMIFS('Saisie Depenses'!$H$5:$H$3004,'Saisie Depenses'!$G$5:$G$3004,Listes!$B$39,'Saisie Depenses'!$J$5:$J$3004, $G73,'Saisie Depenses'!$E$5:$E$3004, "&gt;="&amp;EOMONTH(AH$7,-1)+1, 'Saisie Depenses'!$E$5:$E$3004, "&lt;="&amp;EOMONTH(AH$7,0))</f>
        <v>0</v>
      </c>
      <c r="AI73" s="164">
        <f t="shared" si="168"/>
        <v>522000</v>
      </c>
      <c r="AJ73" s="142"/>
      <c r="AK73" s="151">
        <f>SUMIFS('Saisie Depenses'!$H$5:$H$3004,'Saisie Depenses'!$G$5:$G$3004,Listes!$B$39,'Saisie Depenses'!$J$5:$J$3004,$F73, 'Saisie Depenses'!$E$5:$E$3004, "&gt;="&amp;EOMONTH(AK$7,-1)+1, 'Saisie Depenses'!$E$5:$E$3004, "&lt;="&amp;EOMONTH(AK$7,0))+SUMIFS('Saisie Depenses'!$H$5:$H$3004,'Saisie Depenses'!$G$5:$G$3004,Listes!$B$39,'Saisie Depenses'!$J$5:$J$3004, $G73,'Saisie Depenses'!$E$5:$E$3004, "&gt;="&amp;EOMONTH(AK$7,-1)+1, 'Saisie Depenses'!$E$5:$E$3004, "&lt;="&amp;EOMONTH(AK$7,0))</f>
        <v>0</v>
      </c>
      <c r="AL73" s="151">
        <f>SUMIFS('Saisie Depenses'!$H$5:$H$3004,'Saisie Depenses'!$G$5:$G$3004,Listes!$B$39,'Saisie Depenses'!$J$5:$J$3004,$F73, 'Saisie Depenses'!$E$5:$E$3004, "&gt;="&amp;EOMONTH(AL$7,-1)+1, 'Saisie Depenses'!$E$5:$E$3004, "&lt;="&amp;EOMONTH(AL$7,0))+SUMIFS('Saisie Depenses'!$H$5:$H$3004,'Saisie Depenses'!$G$5:$G$3004,Listes!$B$39,'Saisie Depenses'!$J$5:$J$3004, $G73,'Saisie Depenses'!$E$5:$E$3004, "&gt;="&amp;EOMONTH(AL$7,-1)+1, 'Saisie Depenses'!$E$5:$E$3004, "&lt;="&amp;EOMONTH(AL$7,0))</f>
        <v>0</v>
      </c>
      <c r="AM73" s="151">
        <f>SUMIFS('Saisie Depenses'!$H$5:$H$3004,'Saisie Depenses'!$G$5:$G$3004,Listes!$B$39,'Saisie Depenses'!$J$5:$J$3004,$F73, 'Saisie Depenses'!$E$5:$E$3004, "&gt;="&amp;EOMONTH(AM$7,-1)+1, 'Saisie Depenses'!$E$5:$E$3004, "&lt;="&amp;EOMONTH(AM$7,0))+SUMIFS('Saisie Depenses'!$H$5:$H$3004,'Saisie Depenses'!$G$5:$G$3004,Listes!$B$39,'Saisie Depenses'!$J$5:$J$3004, $G73,'Saisie Depenses'!$E$5:$E$3004, "&gt;="&amp;EOMONTH(AM$7,-1)+1, 'Saisie Depenses'!$E$5:$E$3004, "&lt;="&amp;EOMONTH(AM$7,0))</f>
        <v>0</v>
      </c>
      <c r="AN73" s="151">
        <f>SUMIFS('Saisie Depenses'!$H$5:$H$3004,'Saisie Depenses'!$G$5:$G$3004,Listes!$B$39,'Saisie Depenses'!$J$5:$J$3004,$F73, 'Saisie Depenses'!$E$5:$E$3004, "&gt;="&amp;EOMONTH(AN$7,-1)+1, 'Saisie Depenses'!$E$5:$E$3004, "&lt;="&amp;EOMONTH(AN$7,0))+SUMIFS('Saisie Depenses'!$H$5:$H$3004,'Saisie Depenses'!$G$5:$G$3004,Listes!$B$39,'Saisie Depenses'!$J$5:$J$3004, $G73,'Saisie Depenses'!$E$5:$E$3004, "&gt;="&amp;EOMONTH(AN$7,-1)+1, 'Saisie Depenses'!$E$5:$E$3004, "&lt;="&amp;EOMONTH(AN$7,0))</f>
        <v>0</v>
      </c>
      <c r="AO73" s="151">
        <f>SUMIFS('Saisie Depenses'!$H$5:$H$3004,'Saisie Depenses'!$G$5:$G$3004,Listes!$B$39,'Saisie Depenses'!$J$5:$J$3004,$F73, 'Saisie Depenses'!$E$5:$E$3004, "&gt;="&amp;EOMONTH(AO$7,-1)+1, 'Saisie Depenses'!$E$5:$E$3004, "&lt;="&amp;EOMONTH(AO$7,0))+SUMIFS('Saisie Depenses'!$H$5:$H$3004,'Saisie Depenses'!$G$5:$G$3004,Listes!$B$39,'Saisie Depenses'!$J$5:$J$3004, $G73,'Saisie Depenses'!$E$5:$E$3004, "&gt;="&amp;EOMONTH(AO$7,-1)+1, 'Saisie Depenses'!$E$5:$E$3004, "&lt;="&amp;EOMONTH(AO$7,0))</f>
        <v>0</v>
      </c>
      <c r="AP73" s="151">
        <f>SUMIFS('Saisie Depenses'!$H$5:$H$3004,'Saisie Depenses'!$G$5:$G$3004,Listes!$B$39,'Saisie Depenses'!$J$5:$J$3004,$F73, 'Saisie Depenses'!$E$5:$E$3004, "&gt;="&amp;EOMONTH(AP$7,-1)+1, 'Saisie Depenses'!$E$5:$E$3004, "&lt;="&amp;EOMONTH(AP$7,0))+SUMIFS('Saisie Depenses'!$H$5:$H$3004,'Saisie Depenses'!$G$5:$G$3004,Listes!$B$39,'Saisie Depenses'!$J$5:$J$3004, $G73,'Saisie Depenses'!$E$5:$E$3004, "&gt;="&amp;EOMONTH(AP$7,-1)+1, 'Saisie Depenses'!$E$5:$E$3004, "&lt;="&amp;EOMONTH(AP$7,0))</f>
        <v>0</v>
      </c>
      <c r="AQ73" s="151">
        <f>SUMIFS('Saisie Depenses'!$H$5:$H$3004,'Saisie Depenses'!$G$5:$G$3004,Listes!$B$39,'Saisie Depenses'!$J$5:$J$3004,$F73, 'Saisie Depenses'!$E$5:$E$3004, "&gt;="&amp;EOMONTH(AQ$7,-1)+1, 'Saisie Depenses'!$E$5:$E$3004, "&lt;="&amp;EOMONTH(AQ$7,0))+SUMIFS('Saisie Depenses'!$H$5:$H$3004,'Saisie Depenses'!$G$5:$G$3004,Listes!$B$39,'Saisie Depenses'!$J$5:$J$3004, $G73,'Saisie Depenses'!$E$5:$E$3004, "&gt;="&amp;EOMONTH(AQ$7,-1)+1, 'Saisie Depenses'!$E$5:$E$3004, "&lt;="&amp;EOMONTH(AQ$7,0))</f>
        <v>0</v>
      </c>
      <c r="AR73" s="151">
        <f>SUMIFS('Saisie Depenses'!$H$5:$H$3004,'Saisie Depenses'!$G$5:$G$3004,Listes!$B$39,'Saisie Depenses'!$J$5:$J$3004,$F73, 'Saisie Depenses'!$E$5:$E$3004, "&gt;="&amp;EOMONTH(AR$7,-1)+1, 'Saisie Depenses'!$E$5:$E$3004, "&lt;="&amp;EOMONTH(AR$7,0))+SUMIFS('Saisie Depenses'!$H$5:$H$3004,'Saisie Depenses'!$G$5:$G$3004,Listes!$B$39,'Saisie Depenses'!$J$5:$J$3004, $G73,'Saisie Depenses'!$E$5:$E$3004, "&gt;="&amp;EOMONTH(AR$7,-1)+1, 'Saisie Depenses'!$E$5:$E$3004, "&lt;="&amp;EOMONTH(AR$7,0))</f>
        <v>0</v>
      </c>
      <c r="AS73" s="151">
        <f>SUMIFS('Saisie Depenses'!$H$5:$H$3004,'Saisie Depenses'!$G$5:$G$3004,Listes!$B$39,'Saisie Depenses'!$J$5:$J$3004,$F73, 'Saisie Depenses'!$E$5:$E$3004, "&gt;="&amp;EOMONTH(AS$7,-1)+1, 'Saisie Depenses'!$E$5:$E$3004, "&lt;="&amp;EOMONTH(AS$7,0))+SUMIFS('Saisie Depenses'!$H$5:$H$3004,'Saisie Depenses'!$G$5:$G$3004,Listes!$B$39,'Saisie Depenses'!$J$5:$J$3004, $G73,'Saisie Depenses'!$E$5:$E$3004, "&gt;="&amp;EOMONTH(AS$7,-1)+1, 'Saisie Depenses'!$E$5:$E$3004, "&lt;="&amp;EOMONTH(AS$7,0))</f>
        <v>0</v>
      </c>
      <c r="AT73" s="151">
        <f>SUMIFS('Saisie Depenses'!$H$5:$H$3004,'Saisie Depenses'!$G$5:$G$3004,Listes!$B$39,'Saisie Depenses'!$J$5:$J$3004,$F73, 'Saisie Depenses'!$E$5:$E$3004, "&gt;="&amp;EOMONTH(AT$7,-1)+1, 'Saisie Depenses'!$E$5:$E$3004, "&lt;="&amp;EOMONTH(AT$7,0))+SUMIFS('Saisie Depenses'!$H$5:$H$3004,'Saisie Depenses'!$G$5:$G$3004,Listes!$B$39,'Saisie Depenses'!$J$5:$J$3004, $G73,'Saisie Depenses'!$E$5:$E$3004, "&gt;="&amp;EOMONTH(AT$7,-1)+1, 'Saisie Depenses'!$E$5:$E$3004, "&lt;="&amp;EOMONTH(AT$7,0))</f>
        <v>0</v>
      </c>
      <c r="AU73" s="151">
        <f>SUMIFS('Saisie Depenses'!$H$5:$H$3004,'Saisie Depenses'!$G$5:$G$3004,Listes!$B$39,'Saisie Depenses'!$J$5:$J$3004,$F73, 'Saisie Depenses'!$E$5:$E$3004, "&gt;="&amp;EOMONTH(AU$7,-1)+1, 'Saisie Depenses'!$E$5:$E$3004, "&lt;="&amp;EOMONTH(AU$7,0))+SUMIFS('Saisie Depenses'!$H$5:$H$3004,'Saisie Depenses'!$G$5:$G$3004,Listes!$B$39,'Saisie Depenses'!$J$5:$J$3004, $G73,'Saisie Depenses'!$E$5:$E$3004, "&gt;="&amp;EOMONTH(AU$7,-1)+1, 'Saisie Depenses'!$E$5:$E$3004, "&lt;="&amp;EOMONTH(AU$7,0))</f>
        <v>0</v>
      </c>
      <c r="AV73" s="151">
        <f>SUMIFS('Saisie Depenses'!$H$5:$H$3004,'Saisie Depenses'!$G$5:$G$3004,Listes!$B$39,'Saisie Depenses'!$J$5:$J$3004,$F73, 'Saisie Depenses'!$E$5:$E$3004, "&gt;="&amp;EOMONTH(AV$7,-1)+1, 'Saisie Depenses'!$E$5:$E$3004, "&lt;="&amp;EOMONTH(AV$7,0))+SUMIFS('Saisie Depenses'!$H$5:$H$3004,'Saisie Depenses'!$G$5:$G$3004,Listes!$B$39,'Saisie Depenses'!$J$5:$J$3004, $G73,'Saisie Depenses'!$E$5:$E$3004, "&gt;="&amp;EOMONTH(AV$7,-1)+1, 'Saisie Depenses'!$E$5:$E$3004, "&lt;="&amp;EOMONTH(AV$7,0))</f>
        <v>0</v>
      </c>
      <c r="AW73" s="164">
        <f t="shared" si="169"/>
        <v>0</v>
      </c>
    </row>
    <row r="74" spans="3:49" ht="15.75" customHeight="1" x14ac:dyDescent="0.25">
      <c r="C74" s="150" t="str">
        <f t="shared" si="157"/>
        <v>Réparations / Maintenance - Vehicules (Main d'Oeuvre/Materiel)</v>
      </c>
      <c r="D74" s="143"/>
      <c r="E74" s="143"/>
      <c r="F74" s="150" t="str">
        <f t="shared" ref="F74:G74" si="177">F48</f>
        <v>Réparations / Maintenance - Vehicules (Main d'Oeuvre/Materiel)</v>
      </c>
      <c r="G74" s="133" t="str">
        <f t="shared" si="177"/>
        <v>x#56rgtte8</v>
      </c>
      <c r="I74" s="151">
        <f>SUMIFS('Saisie Depenses'!$H$5:$H$3004,'Saisie Depenses'!$G$5:$G$3004,Listes!$B$39,'Saisie Depenses'!$J$5:$J$3004,$F74, 'Saisie Depenses'!$E$5:$E$3004, "&gt;="&amp;EOMONTH(I$7,-1)+1, 'Saisie Depenses'!$E$5:$E$3004, "&lt;="&amp;EOMONTH(I$7,0))+SUMIFS('Saisie Depenses'!$H$5:$H$3004,'Saisie Depenses'!$G$5:$G$3004,Listes!$B$39,'Saisie Depenses'!$J$5:$J$3004, $G74,'Saisie Depenses'!$E$5:$E$3004, "&gt;="&amp;EOMONTH(I$7,-1)+1, 'Saisie Depenses'!$E$5:$E$3004, "&lt;="&amp;EOMONTH(I$7,0))</f>
        <v>0</v>
      </c>
      <c r="J74" s="151">
        <f>SUMIFS('Saisie Depenses'!$H$5:$H$3004,'Saisie Depenses'!$G$5:$G$3004,Listes!$B$39,'Saisie Depenses'!$J$5:$J$3004,$F74, 'Saisie Depenses'!$E$5:$E$3004, "&gt;="&amp;EOMONTH(J$7,-1)+1, 'Saisie Depenses'!$E$5:$E$3004, "&lt;="&amp;EOMONTH(J$7,0))+SUMIFS('Saisie Depenses'!$H$5:$H$3004,'Saisie Depenses'!$G$5:$G$3004,Listes!$B$39,'Saisie Depenses'!$J$5:$J$3004, $G74,'Saisie Depenses'!$E$5:$E$3004, "&gt;="&amp;EOMONTH(J$7,-1)+1, 'Saisie Depenses'!$E$5:$E$3004, "&lt;="&amp;EOMONTH(J$7,0))</f>
        <v>0</v>
      </c>
      <c r="K74" s="151">
        <f>SUMIFS('Saisie Depenses'!$H$5:$H$3004,'Saisie Depenses'!$G$5:$G$3004,Listes!$B$39,'Saisie Depenses'!$J$5:$J$3004,$F74, 'Saisie Depenses'!$E$5:$E$3004, "&gt;="&amp;EOMONTH(K$7,-1)+1, 'Saisie Depenses'!$E$5:$E$3004, "&lt;="&amp;EOMONTH(K$7,0))+SUMIFS('Saisie Depenses'!$H$5:$H$3004,'Saisie Depenses'!$G$5:$G$3004,Listes!$B$39,'Saisie Depenses'!$J$5:$J$3004, $G74,'Saisie Depenses'!$E$5:$E$3004, "&gt;="&amp;EOMONTH(K$7,-1)+1, 'Saisie Depenses'!$E$5:$E$3004, "&lt;="&amp;EOMONTH(K$7,0))</f>
        <v>0</v>
      </c>
      <c r="L74" s="151">
        <f>SUMIFS('Saisie Depenses'!$H$5:$H$3004,'Saisie Depenses'!$G$5:$G$3004,Listes!$B$39,'Saisie Depenses'!$J$5:$J$3004,$F74, 'Saisie Depenses'!$E$5:$E$3004, "&gt;="&amp;EOMONTH(L$7,-1)+1, 'Saisie Depenses'!$E$5:$E$3004, "&lt;="&amp;EOMONTH(L$7,0))+SUMIFS('Saisie Depenses'!$H$5:$H$3004,'Saisie Depenses'!$G$5:$G$3004,Listes!$B$39,'Saisie Depenses'!$J$5:$J$3004, $G74,'Saisie Depenses'!$E$5:$E$3004, "&gt;="&amp;EOMONTH(L$7,-1)+1, 'Saisie Depenses'!$E$5:$E$3004, "&lt;="&amp;EOMONTH(L$7,0))</f>
        <v>0</v>
      </c>
      <c r="M74" s="151">
        <f>SUMIFS('Saisie Depenses'!$H$5:$H$3004,'Saisie Depenses'!$G$5:$G$3004,Listes!$B$39,'Saisie Depenses'!$J$5:$J$3004,$F74, 'Saisie Depenses'!$E$5:$E$3004, "&gt;="&amp;EOMONTH(M$7,-1)+1, 'Saisie Depenses'!$E$5:$E$3004, "&lt;="&amp;EOMONTH(M$7,0))+SUMIFS('Saisie Depenses'!$H$5:$H$3004,'Saisie Depenses'!$G$5:$G$3004,Listes!$B$39,'Saisie Depenses'!$J$5:$J$3004, $G74,'Saisie Depenses'!$E$5:$E$3004, "&gt;="&amp;EOMONTH(M$7,-1)+1, 'Saisie Depenses'!$E$5:$E$3004, "&lt;="&amp;EOMONTH(M$7,0))</f>
        <v>0</v>
      </c>
      <c r="N74" s="151">
        <f>SUMIFS('Saisie Depenses'!$H$5:$H$3004,'Saisie Depenses'!$G$5:$G$3004,Listes!$B$39,'Saisie Depenses'!$J$5:$J$3004,$F74, 'Saisie Depenses'!$E$5:$E$3004, "&gt;="&amp;EOMONTH(N$7,-1)+1, 'Saisie Depenses'!$E$5:$E$3004, "&lt;="&amp;EOMONTH(N$7,0))+SUMIFS('Saisie Depenses'!$H$5:$H$3004,'Saisie Depenses'!$G$5:$G$3004,Listes!$B$39,'Saisie Depenses'!$J$5:$J$3004, $G74,'Saisie Depenses'!$E$5:$E$3004, "&gt;="&amp;EOMONTH(N$7,-1)+1, 'Saisie Depenses'!$E$5:$E$3004, "&lt;="&amp;EOMONTH(N$7,0))</f>
        <v>0</v>
      </c>
      <c r="O74" s="151">
        <f>SUMIFS('Saisie Depenses'!$H$5:$H$3004,'Saisie Depenses'!$G$5:$G$3004,Listes!$B$39,'Saisie Depenses'!$J$5:$J$3004,$F74, 'Saisie Depenses'!$E$5:$E$3004, "&gt;="&amp;EOMONTH(O$7,-1)+1, 'Saisie Depenses'!$E$5:$E$3004, "&lt;="&amp;EOMONTH(O$7,0))+SUMIFS('Saisie Depenses'!$H$5:$H$3004,'Saisie Depenses'!$G$5:$G$3004,Listes!$B$39,'Saisie Depenses'!$J$5:$J$3004, $G74,'Saisie Depenses'!$E$5:$E$3004, "&gt;="&amp;EOMONTH(O$7,-1)+1, 'Saisie Depenses'!$E$5:$E$3004, "&lt;="&amp;EOMONTH(O$7,0))</f>
        <v>0</v>
      </c>
      <c r="P74" s="151">
        <f>SUMIFS('Saisie Depenses'!$H$5:$H$3004,'Saisie Depenses'!$G$5:$G$3004,Listes!$B$39,'Saisie Depenses'!$J$5:$J$3004,$F74, 'Saisie Depenses'!$E$5:$E$3004, "&gt;="&amp;EOMONTH(P$7,-1)+1, 'Saisie Depenses'!$E$5:$E$3004, "&lt;="&amp;EOMONTH(P$7,0))+SUMIFS('Saisie Depenses'!$H$5:$H$3004,'Saisie Depenses'!$G$5:$G$3004,Listes!$B$39,'Saisie Depenses'!$J$5:$J$3004, $G74,'Saisie Depenses'!$E$5:$E$3004, "&gt;="&amp;EOMONTH(P$7,-1)+1, 'Saisie Depenses'!$E$5:$E$3004, "&lt;="&amp;EOMONTH(P$7,0))</f>
        <v>0</v>
      </c>
      <c r="Q74" s="151">
        <f>SUMIFS('Saisie Depenses'!$H$5:$H$3004,'Saisie Depenses'!$G$5:$G$3004,Listes!$B$39,'Saisie Depenses'!$J$5:$J$3004,$F74, 'Saisie Depenses'!$E$5:$E$3004, "&gt;="&amp;EOMONTH(Q$7,-1)+1, 'Saisie Depenses'!$E$5:$E$3004, "&lt;="&amp;EOMONTH(Q$7,0))+SUMIFS('Saisie Depenses'!$H$5:$H$3004,'Saisie Depenses'!$G$5:$G$3004,Listes!$B$39,'Saisie Depenses'!$J$5:$J$3004, $G74,'Saisie Depenses'!$E$5:$E$3004, "&gt;="&amp;EOMONTH(Q$7,-1)+1, 'Saisie Depenses'!$E$5:$E$3004, "&lt;="&amp;EOMONTH(Q$7,0))</f>
        <v>0</v>
      </c>
      <c r="R74" s="151">
        <f>SUMIFS('Saisie Depenses'!$H$5:$H$3004,'Saisie Depenses'!$G$5:$G$3004,Listes!$B$39,'Saisie Depenses'!$J$5:$J$3004,$F74, 'Saisie Depenses'!$E$5:$E$3004, "&gt;="&amp;EOMONTH(R$7,-1)+1, 'Saisie Depenses'!$E$5:$E$3004, "&lt;="&amp;EOMONTH(R$7,0))+SUMIFS('Saisie Depenses'!$H$5:$H$3004,'Saisie Depenses'!$G$5:$G$3004,Listes!$B$39,'Saisie Depenses'!$J$5:$J$3004, $G74,'Saisie Depenses'!$E$5:$E$3004, "&gt;="&amp;EOMONTH(R$7,-1)+1, 'Saisie Depenses'!$E$5:$E$3004, "&lt;="&amp;EOMONTH(R$7,0))</f>
        <v>0</v>
      </c>
      <c r="S74" s="151">
        <f>SUMIFS('Saisie Depenses'!$H$5:$H$3004,'Saisie Depenses'!$G$5:$G$3004,Listes!$B$39,'Saisie Depenses'!$J$5:$J$3004,$F74, 'Saisie Depenses'!$E$5:$E$3004, "&gt;="&amp;EOMONTH(S$7,-1)+1, 'Saisie Depenses'!$E$5:$E$3004, "&lt;="&amp;EOMONTH(S$7,0))+SUMIFS('Saisie Depenses'!$H$5:$H$3004,'Saisie Depenses'!$G$5:$G$3004,Listes!$B$39,'Saisie Depenses'!$J$5:$J$3004, $G74,'Saisie Depenses'!$E$5:$E$3004, "&gt;="&amp;EOMONTH(S$7,-1)+1, 'Saisie Depenses'!$E$5:$E$3004, "&lt;="&amp;EOMONTH(S$7,0))</f>
        <v>0</v>
      </c>
      <c r="T74" s="151">
        <f>SUMIFS('Saisie Depenses'!$H$5:$H$3004,'Saisie Depenses'!$G$5:$G$3004,Listes!$B$39,'Saisie Depenses'!$J$5:$J$3004,$F74, 'Saisie Depenses'!$E$5:$E$3004, "&gt;="&amp;EOMONTH(T$7,-1)+1, 'Saisie Depenses'!$E$5:$E$3004, "&lt;="&amp;EOMONTH(T$7,0))+SUMIFS('Saisie Depenses'!$H$5:$H$3004,'Saisie Depenses'!$G$5:$G$3004,Listes!$B$39,'Saisie Depenses'!$J$5:$J$3004, $G74,'Saisie Depenses'!$E$5:$E$3004, "&gt;="&amp;EOMONTH(T$7,-1)+1, 'Saisie Depenses'!$E$5:$E$3004, "&lt;="&amp;EOMONTH(T$7,0))</f>
        <v>0</v>
      </c>
      <c r="U74" s="164">
        <f t="shared" si="171"/>
        <v>0</v>
      </c>
      <c r="W74" s="151">
        <f>SUMIFS('Saisie Depenses'!$H$5:$H$3004,'Saisie Depenses'!$G$5:$G$3004,Listes!$B$39,'Saisie Depenses'!$J$5:$J$3004,$F74, 'Saisie Depenses'!$E$5:$E$3004, "&gt;="&amp;EOMONTH(W$7,-1)+1, 'Saisie Depenses'!$E$5:$E$3004, "&lt;="&amp;EOMONTH(W$7,0))+SUMIFS('Saisie Depenses'!$H$5:$H$3004,'Saisie Depenses'!$G$5:$G$3004,Listes!$B$39,'Saisie Depenses'!$J$5:$J$3004, $G74,'Saisie Depenses'!$E$5:$E$3004, "&gt;="&amp;EOMONTH(W$7,-1)+1, 'Saisie Depenses'!$E$5:$E$3004, "&lt;="&amp;EOMONTH(W$7,0))</f>
        <v>0</v>
      </c>
      <c r="X74" s="151">
        <f>SUMIFS('Saisie Depenses'!$H$5:$H$3004,'Saisie Depenses'!$G$5:$G$3004,Listes!$B$39,'Saisie Depenses'!$J$5:$J$3004,$F74, 'Saisie Depenses'!$E$5:$E$3004, "&gt;="&amp;EOMONTH(X$7,-1)+1, 'Saisie Depenses'!$E$5:$E$3004, "&lt;="&amp;EOMONTH(X$7,0))+SUMIFS('Saisie Depenses'!$H$5:$H$3004,'Saisie Depenses'!$G$5:$G$3004,Listes!$B$39,'Saisie Depenses'!$J$5:$J$3004, $G74,'Saisie Depenses'!$E$5:$E$3004, "&gt;="&amp;EOMONTH(X$7,-1)+1, 'Saisie Depenses'!$E$5:$E$3004, "&lt;="&amp;EOMONTH(X$7,0))</f>
        <v>0</v>
      </c>
      <c r="Y74" s="151">
        <f>SUMIFS('Saisie Depenses'!$H$5:$H$3004,'Saisie Depenses'!$G$5:$G$3004,Listes!$B$39,'Saisie Depenses'!$J$5:$J$3004,$F74, 'Saisie Depenses'!$E$5:$E$3004, "&gt;="&amp;EOMONTH(Y$7,-1)+1, 'Saisie Depenses'!$E$5:$E$3004, "&lt;="&amp;EOMONTH(Y$7,0))+SUMIFS('Saisie Depenses'!$H$5:$H$3004,'Saisie Depenses'!$G$5:$G$3004,Listes!$B$39,'Saisie Depenses'!$J$5:$J$3004, $G74,'Saisie Depenses'!$E$5:$E$3004, "&gt;="&amp;EOMONTH(Y$7,-1)+1, 'Saisie Depenses'!$E$5:$E$3004, "&lt;="&amp;EOMONTH(Y$7,0))</f>
        <v>0</v>
      </c>
      <c r="Z74" s="151">
        <f>SUMIFS('Saisie Depenses'!$H$5:$H$3004,'Saisie Depenses'!$G$5:$G$3004,Listes!$B$39,'Saisie Depenses'!$J$5:$J$3004,$F74, 'Saisie Depenses'!$E$5:$E$3004, "&gt;="&amp;EOMONTH(Z$7,-1)+1, 'Saisie Depenses'!$E$5:$E$3004, "&lt;="&amp;EOMONTH(Z$7,0))+SUMIFS('Saisie Depenses'!$H$5:$H$3004,'Saisie Depenses'!$G$5:$G$3004,Listes!$B$39,'Saisie Depenses'!$J$5:$J$3004, $G74,'Saisie Depenses'!$E$5:$E$3004, "&gt;="&amp;EOMONTH(Z$7,-1)+1, 'Saisie Depenses'!$E$5:$E$3004, "&lt;="&amp;EOMONTH(Z$7,0))</f>
        <v>0</v>
      </c>
      <c r="AA74" s="151">
        <f>SUMIFS('Saisie Depenses'!$H$5:$H$3004,'Saisie Depenses'!$G$5:$G$3004,Listes!$B$39,'Saisie Depenses'!$J$5:$J$3004,$F74, 'Saisie Depenses'!$E$5:$E$3004, "&gt;="&amp;EOMONTH(AA$7,-1)+1, 'Saisie Depenses'!$E$5:$E$3004, "&lt;="&amp;EOMONTH(AA$7,0))+SUMIFS('Saisie Depenses'!$H$5:$H$3004,'Saisie Depenses'!$G$5:$G$3004,Listes!$B$39,'Saisie Depenses'!$J$5:$J$3004, $G74,'Saisie Depenses'!$E$5:$E$3004, "&gt;="&amp;EOMONTH(AA$7,-1)+1, 'Saisie Depenses'!$E$5:$E$3004, "&lt;="&amp;EOMONTH(AA$7,0))</f>
        <v>0</v>
      </c>
      <c r="AB74" s="151">
        <f>SUMIFS('Saisie Depenses'!$H$5:$H$3004,'Saisie Depenses'!$G$5:$G$3004,Listes!$B$39,'Saisie Depenses'!$J$5:$J$3004,$F74, 'Saisie Depenses'!$E$5:$E$3004, "&gt;="&amp;EOMONTH(AB$7,-1)+1, 'Saisie Depenses'!$E$5:$E$3004, "&lt;="&amp;EOMONTH(AB$7,0))+SUMIFS('Saisie Depenses'!$H$5:$H$3004,'Saisie Depenses'!$G$5:$G$3004,Listes!$B$39,'Saisie Depenses'!$J$5:$J$3004, $G74,'Saisie Depenses'!$E$5:$E$3004, "&gt;="&amp;EOMONTH(AB$7,-1)+1, 'Saisie Depenses'!$E$5:$E$3004, "&lt;="&amp;EOMONTH(AB$7,0))</f>
        <v>0</v>
      </c>
      <c r="AC74" s="151">
        <f>SUMIFS('Saisie Depenses'!$H$5:$H$3004,'Saisie Depenses'!$G$5:$G$3004,Listes!$B$39,'Saisie Depenses'!$J$5:$J$3004,$F74, 'Saisie Depenses'!$E$5:$E$3004, "&gt;="&amp;EOMONTH(AC$7,-1)+1, 'Saisie Depenses'!$E$5:$E$3004, "&lt;="&amp;EOMONTH(AC$7,0))+SUMIFS('Saisie Depenses'!$H$5:$H$3004,'Saisie Depenses'!$G$5:$G$3004,Listes!$B$39,'Saisie Depenses'!$J$5:$J$3004, $G74,'Saisie Depenses'!$E$5:$E$3004, "&gt;="&amp;EOMONTH(AC$7,-1)+1, 'Saisie Depenses'!$E$5:$E$3004, "&lt;="&amp;EOMONTH(AC$7,0))</f>
        <v>0</v>
      </c>
      <c r="AD74" s="151">
        <f>SUMIFS('Saisie Depenses'!$H$5:$H$3004,'Saisie Depenses'!$G$5:$G$3004,Listes!$B$39,'Saisie Depenses'!$J$5:$J$3004,$F74, 'Saisie Depenses'!$E$5:$E$3004, "&gt;="&amp;EOMONTH(AD$7,-1)+1, 'Saisie Depenses'!$E$5:$E$3004, "&lt;="&amp;EOMONTH(AD$7,0))+SUMIFS('Saisie Depenses'!$H$5:$H$3004,'Saisie Depenses'!$G$5:$G$3004,Listes!$B$39,'Saisie Depenses'!$J$5:$J$3004, $G74,'Saisie Depenses'!$E$5:$E$3004, "&gt;="&amp;EOMONTH(AD$7,-1)+1, 'Saisie Depenses'!$E$5:$E$3004, "&lt;="&amp;EOMONTH(AD$7,0))</f>
        <v>0</v>
      </c>
      <c r="AE74" s="151">
        <f>SUMIFS('Saisie Depenses'!$H$5:$H$3004,'Saisie Depenses'!$G$5:$G$3004,Listes!$B$39,'Saisie Depenses'!$J$5:$J$3004,$F74, 'Saisie Depenses'!$E$5:$E$3004, "&gt;="&amp;EOMONTH(AE$7,-1)+1, 'Saisie Depenses'!$E$5:$E$3004, "&lt;="&amp;EOMONTH(AE$7,0))+SUMIFS('Saisie Depenses'!$H$5:$H$3004,'Saisie Depenses'!$G$5:$G$3004,Listes!$B$39,'Saisie Depenses'!$J$5:$J$3004, $G74,'Saisie Depenses'!$E$5:$E$3004, "&gt;="&amp;EOMONTH(AE$7,-1)+1, 'Saisie Depenses'!$E$5:$E$3004, "&lt;="&amp;EOMONTH(AE$7,0))</f>
        <v>0</v>
      </c>
      <c r="AF74" s="151">
        <f>SUMIFS('Saisie Depenses'!$H$5:$H$3004,'Saisie Depenses'!$G$5:$G$3004,Listes!$B$39,'Saisie Depenses'!$J$5:$J$3004,$F74, 'Saisie Depenses'!$E$5:$E$3004, "&gt;="&amp;EOMONTH(AF$7,-1)+1, 'Saisie Depenses'!$E$5:$E$3004, "&lt;="&amp;EOMONTH(AF$7,0))+SUMIFS('Saisie Depenses'!$H$5:$H$3004,'Saisie Depenses'!$G$5:$G$3004,Listes!$B$39,'Saisie Depenses'!$J$5:$J$3004, $G74,'Saisie Depenses'!$E$5:$E$3004, "&gt;="&amp;EOMONTH(AF$7,-1)+1, 'Saisie Depenses'!$E$5:$E$3004, "&lt;="&amp;EOMONTH(AF$7,0))</f>
        <v>0</v>
      </c>
      <c r="AG74" s="151">
        <f>SUMIFS('Saisie Depenses'!$H$5:$H$3004,'Saisie Depenses'!$G$5:$G$3004,Listes!$B$39,'Saisie Depenses'!$J$5:$J$3004,$F74, 'Saisie Depenses'!$E$5:$E$3004, "&gt;="&amp;EOMONTH(AG$7,-1)+1, 'Saisie Depenses'!$E$5:$E$3004, "&lt;="&amp;EOMONTH(AG$7,0))+SUMIFS('Saisie Depenses'!$H$5:$H$3004,'Saisie Depenses'!$G$5:$G$3004,Listes!$B$39,'Saisie Depenses'!$J$5:$J$3004, $G74,'Saisie Depenses'!$E$5:$E$3004, "&gt;="&amp;EOMONTH(AG$7,-1)+1, 'Saisie Depenses'!$E$5:$E$3004, "&lt;="&amp;EOMONTH(AG$7,0))</f>
        <v>0</v>
      </c>
      <c r="AH74" s="151">
        <f>SUMIFS('Saisie Depenses'!$H$5:$H$3004,'Saisie Depenses'!$G$5:$G$3004,Listes!$B$39,'Saisie Depenses'!$J$5:$J$3004,$F74, 'Saisie Depenses'!$E$5:$E$3004, "&gt;="&amp;EOMONTH(AH$7,-1)+1, 'Saisie Depenses'!$E$5:$E$3004, "&lt;="&amp;EOMONTH(AH$7,0))+SUMIFS('Saisie Depenses'!$H$5:$H$3004,'Saisie Depenses'!$G$5:$G$3004,Listes!$B$39,'Saisie Depenses'!$J$5:$J$3004, $G74,'Saisie Depenses'!$E$5:$E$3004, "&gt;="&amp;EOMONTH(AH$7,-1)+1, 'Saisie Depenses'!$E$5:$E$3004, "&lt;="&amp;EOMONTH(AH$7,0))</f>
        <v>0</v>
      </c>
      <c r="AI74" s="164">
        <f t="shared" si="168"/>
        <v>0</v>
      </c>
      <c r="AJ74" s="142"/>
      <c r="AK74" s="151">
        <f>SUMIFS('Saisie Depenses'!$H$5:$H$3004,'Saisie Depenses'!$G$5:$G$3004,Listes!$B$39,'Saisie Depenses'!$J$5:$J$3004,$F74, 'Saisie Depenses'!$E$5:$E$3004, "&gt;="&amp;EOMONTH(AK$7,-1)+1, 'Saisie Depenses'!$E$5:$E$3004, "&lt;="&amp;EOMONTH(AK$7,0))+SUMIFS('Saisie Depenses'!$H$5:$H$3004,'Saisie Depenses'!$G$5:$G$3004,Listes!$B$39,'Saisie Depenses'!$J$5:$J$3004, $G74,'Saisie Depenses'!$E$5:$E$3004, "&gt;="&amp;EOMONTH(AK$7,-1)+1, 'Saisie Depenses'!$E$5:$E$3004, "&lt;="&amp;EOMONTH(AK$7,0))</f>
        <v>0</v>
      </c>
      <c r="AL74" s="151">
        <f>SUMIFS('Saisie Depenses'!$H$5:$H$3004,'Saisie Depenses'!$G$5:$G$3004,Listes!$B$39,'Saisie Depenses'!$J$5:$J$3004,$F74, 'Saisie Depenses'!$E$5:$E$3004, "&gt;="&amp;EOMONTH(AL$7,-1)+1, 'Saisie Depenses'!$E$5:$E$3004, "&lt;="&amp;EOMONTH(AL$7,0))+SUMIFS('Saisie Depenses'!$H$5:$H$3004,'Saisie Depenses'!$G$5:$G$3004,Listes!$B$39,'Saisie Depenses'!$J$5:$J$3004, $G74,'Saisie Depenses'!$E$5:$E$3004, "&gt;="&amp;EOMONTH(AL$7,-1)+1, 'Saisie Depenses'!$E$5:$E$3004, "&lt;="&amp;EOMONTH(AL$7,0))</f>
        <v>0</v>
      </c>
      <c r="AM74" s="151">
        <f>SUMIFS('Saisie Depenses'!$H$5:$H$3004,'Saisie Depenses'!$G$5:$G$3004,Listes!$B$39,'Saisie Depenses'!$J$5:$J$3004,$F74, 'Saisie Depenses'!$E$5:$E$3004, "&gt;="&amp;EOMONTH(AM$7,-1)+1, 'Saisie Depenses'!$E$5:$E$3004, "&lt;="&amp;EOMONTH(AM$7,0))+SUMIFS('Saisie Depenses'!$H$5:$H$3004,'Saisie Depenses'!$G$5:$G$3004,Listes!$B$39,'Saisie Depenses'!$J$5:$J$3004, $G74,'Saisie Depenses'!$E$5:$E$3004, "&gt;="&amp;EOMONTH(AM$7,-1)+1, 'Saisie Depenses'!$E$5:$E$3004, "&lt;="&amp;EOMONTH(AM$7,0))</f>
        <v>0</v>
      </c>
      <c r="AN74" s="151">
        <f>SUMIFS('Saisie Depenses'!$H$5:$H$3004,'Saisie Depenses'!$G$5:$G$3004,Listes!$B$39,'Saisie Depenses'!$J$5:$J$3004,$F74, 'Saisie Depenses'!$E$5:$E$3004, "&gt;="&amp;EOMONTH(AN$7,-1)+1, 'Saisie Depenses'!$E$5:$E$3004, "&lt;="&amp;EOMONTH(AN$7,0))+SUMIFS('Saisie Depenses'!$H$5:$H$3004,'Saisie Depenses'!$G$5:$G$3004,Listes!$B$39,'Saisie Depenses'!$J$5:$J$3004, $G74,'Saisie Depenses'!$E$5:$E$3004, "&gt;="&amp;EOMONTH(AN$7,-1)+1, 'Saisie Depenses'!$E$5:$E$3004, "&lt;="&amp;EOMONTH(AN$7,0))</f>
        <v>0</v>
      </c>
      <c r="AO74" s="151">
        <f>SUMIFS('Saisie Depenses'!$H$5:$H$3004,'Saisie Depenses'!$G$5:$G$3004,Listes!$B$39,'Saisie Depenses'!$J$5:$J$3004,$F74, 'Saisie Depenses'!$E$5:$E$3004, "&gt;="&amp;EOMONTH(AO$7,-1)+1, 'Saisie Depenses'!$E$5:$E$3004, "&lt;="&amp;EOMONTH(AO$7,0))+SUMIFS('Saisie Depenses'!$H$5:$H$3004,'Saisie Depenses'!$G$5:$G$3004,Listes!$B$39,'Saisie Depenses'!$J$5:$J$3004, $G74,'Saisie Depenses'!$E$5:$E$3004, "&gt;="&amp;EOMONTH(AO$7,-1)+1, 'Saisie Depenses'!$E$5:$E$3004, "&lt;="&amp;EOMONTH(AO$7,0))</f>
        <v>0</v>
      </c>
      <c r="AP74" s="151">
        <f>SUMIFS('Saisie Depenses'!$H$5:$H$3004,'Saisie Depenses'!$G$5:$G$3004,Listes!$B$39,'Saisie Depenses'!$J$5:$J$3004,$F74, 'Saisie Depenses'!$E$5:$E$3004, "&gt;="&amp;EOMONTH(AP$7,-1)+1, 'Saisie Depenses'!$E$5:$E$3004, "&lt;="&amp;EOMONTH(AP$7,0))+SUMIFS('Saisie Depenses'!$H$5:$H$3004,'Saisie Depenses'!$G$5:$G$3004,Listes!$B$39,'Saisie Depenses'!$J$5:$J$3004, $G74,'Saisie Depenses'!$E$5:$E$3004, "&gt;="&amp;EOMONTH(AP$7,-1)+1, 'Saisie Depenses'!$E$5:$E$3004, "&lt;="&amp;EOMONTH(AP$7,0))</f>
        <v>0</v>
      </c>
      <c r="AQ74" s="151">
        <f>SUMIFS('Saisie Depenses'!$H$5:$H$3004,'Saisie Depenses'!$G$5:$G$3004,Listes!$B$39,'Saisie Depenses'!$J$5:$J$3004,$F74, 'Saisie Depenses'!$E$5:$E$3004, "&gt;="&amp;EOMONTH(AQ$7,-1)+1, 'Saisie Depenses'!$E$5:$E$3004, "&lt;="&amp;EOMONTH(AQ$7,0))+SUMIFS('Saisie Depenses'!$H$5:$H$3004,'Saisie Depenses'!$G$5:$G$3004,Listes!$B$39,'Saisie Depenses'!$J$5:$J$3004, $G74,'Saisie Depenses'!$E$5:$E$3004, "&gt;="&amp;EOMONTH(AQ$7,-1)+1, 'Saisie Depenses'!$E$5:$E$3004, "&lt;="&amp;EOMONTH(AQ$7,0))</f>
        <v>0</v>
      </c>
      <c r="AR74" s="151">
        <f>SUMIFS('Saisie Depenses'!$H$5:$H$3004,'Saisie Depenses'!$G$5:$G$3004,Listes!$B$39,'Saisie Depenses'!$J$5:$J$3004,$F74, 'Saisie Depenses'!$E$5:$E$3004, "&gt;="&amp;EOMONTH(AR$7,-1)+1, 'Saisie Depenses'!$E$5:$E$3004, "&lt;="&amp;EOMONTH(AR$7,0))+SUMIFS('Saisie Depenses'!$H$5:$H$3004,'Saisie Depenses'!$G$5:$G$3004,Listes!$B$39,'Saisie Depenses'!$J$5:$J$3004, $G74,'Saisie Depenses'!$E$5:$E$3004, "&gt;="&amp;EOMONTH(AR$7,-1)+1, 'Saisie Depenses'!$E$5:$E$3004, "&lt;="&amp;EOMONTH(AR$7,0))</f>
        <v>0</v>
      </c>
      <c r="AS74" s="151">
        <f>SUMIFS('Saisie Depenses'!$H$5:$H$3004,'Saisie Depenses'!$G$5:$G$3004,Listes!$B$39,'Saisie Depenses'!$J$5:$J$3004,$F74, 'Saisie Depenses'!$E$5:$E$3004, "&gt;="&amp;EOMONTH(AS$7,-1)+1, 'Saisie Depenses'!$E$5:$E$3004, "&lt;="&amp;EOMONTH(AS$7,0))+SUMIFS('Saisie Depenses'!$H$5:$H$3004,'Saisie Depenses'!$G$5:$G$3004,Listes!$B$39,'Saisie Depenses'!$J$5:$J$3004, $G74,'Saisie Depenses'!$E$5:$E$3004, "&gt;="&amp;EOMONTH(AS$7,-1)+1, 'Saisie Depenses'!$E$5:$E$3004, "&lt;="&amp;EOMONTH(AS$7,0))</f>
        <v>0</v>
      </c>
      <c r="AT74" s="151">
        <f>SUMIFS('Saisie Depenses'!$H$5:$H$3004,'Saisie Depenses'!$G$5:$G$3004,Listes!$B$39,'Saisie Depenses'!$J$5:$J$3004,$F74, 'Saisie Depenses'!$E$5:$E$3004, "&gt;="&amp;EOMONTH(AT$7,-1)+1, 'Saisie Depenses'!$E$5:$E$3004, "&lt;="&amp;EOMONTH(AT$7,0))+SUMIFS('Saisie Depenses'!$H$5:$H$3004,'Saisie Depenses'!$G$5:$G$3004,Listes!$B$39,'Saisie Depenses'!$J$5:$J$3004, $G74,'Saisie Depenses'!$E$5:$E$3004, "&gt;="&amp;EOMONTH(AT$7,-1)+1, 'Saisie Depenses'!$E$5:$E$3004, "&lt;="&amp;EOMONTH(AT$7,0))</f>
        <v>0</v>
      </c>
      <c r="AU74" s="151">
        <f>SUMIFS('Saisie Depenses'!$H$5:$H$3004,'Saisie Depenses'!$G$5:$G$3004,Listes!$B$39,'Saisie Depenses'!$J$5:$J$3004,$F74, 'Saisie Depenses'!$E$5:$E$3004, "&gt;="&amp;EOMONTH(AU$7,-1)+1, 'Saisie Depenses'!$E$5:$E$3004, "&lt;="&amp;EOMONTH(AU$7,0))+SUMIFS('Saisie Depenses'!$H$5:$H$3004,'Saisie Depenses'!$G$5:$G$3004,Listes!$B$39,'Saisie Depenses'!$J$5:$J$3004, $G74,'Saisie Depenses'!$E$5:$E$3004, "&gt;="&amp;EOMONTH(AU$7,-1)+1, 'Saisie Depenses'!$E$5:$E$3004, "&lt;="&amp;EOMONTH(AU$7,0))</f>
        <v>0</v>
      </c>
      <c r="AV74" s="151">
        <f>SUMIFS('Saisie Depenses'!$H$5:$H$3004,'Saisie Depenses'!$G$5:$G$3004,Listes!$B$39,'Saisie Depenses'!$J$5:$J$3004,$F74, 'Saisie Depenses'!$E$5:$E$3004, "&gt;="&amp;EOMONTH(AV$7,-1)+1, 'Saisie Depenses'!$E$5:$E$3004, "&lt;="&amp;EOMONTH(AV$7,0))+SUMIFS('Saisie Depenses'!$H$5:$H$3004,'Saisie Depenses'!$G$5:$G$3004,Listes!$B$39,'Saisie Depenses'!$J$5:$J$3004, $G74,'Saisie Depenses'!$E$5:$E$3004, "&gt;="&amp;EOMONTH(AV$7,-1)+1, 'Saisie Depenses'!$E$5:$E$3004, "&lt;="&amp;EOMONTH(AV$7,0))</f>
        <v>0</v>
      </c>
      <c r="AW74" s="164">
        <f t="shared" si="169"/>
        <v>0</v>
      </c>
    </row>
    <row r="75" spans="3:49" ht="15.6" customHeight="1" x14ac:dyDescent="0.25">
      <c r="C75" s="150" t="str">
        <f t="shared" si="157"/>
        <v>Transport</v>
      </c>
      <c r="D75" s="143"/>
      <c r="E75" s="143"/>
      <c r="F75" s="133" t="str">
        <f t="shared" ref="F75:G75" si="178">F49</f>
        <v>Transport</v>
      </c>
      <c r="G75" s="133" t="str">
        <f t="shared" si="178"/>
        <v>x#56rgtte8</v>
      </c>
      <c r="I75" s="151">
        <f>SUMIFS('Saisie Depenses'!$H$5:$H$3004,'Saisie Depenses'!$G$5:$G$3004,Listes!$B$39,'Saisie Depenses'!$J$5:$J$3004,$F75, 'Saisie Depenses'!$E$5:$E$3004, "&gt;="&amp;EOMONTH(I$7,-1)+1, 'Saisie Depenses'!$E$5:$E$3004, "&lt;="&amp;EOMONTH(I$7,0))+SUMIFS('Saisie Depenses'!$H$5:$H$3004,'Saisie Depenses'!$G$5:$G$3004,Listes!$B$39,'Saisie Depenses'!$J$5:$J$3004, $G75,'Saisie Depenses'!$E$5:$E$3004, "&gt;="&amp;EOMONTH(I$7,-1)+1, 'Saisie Depenses'!$E$5:$E$3004, "&lt;="&amp;EOMONTH(I$7,0))</f>
        <v>0</v>
      </c>
      <c r="J75" s="151">
        <f>SUMIFS('Saisie Depenses'!$H$5:$H$3004,'Saisie Depenses'!$G$5:$G$3004,Listes!$B$39,'Saisie Depenses'!$J$5:$J$3004,$F75, 'Saisie Depenses'!$E$5:$E$3004, "&gt;="&amp;EOMONTH(J$7,-1)+1, 'Saisie Depenses'!$E$5:$E$3004, "&lt;="&amp;EOMONTH(J$7,0))+SUMIFS('Saisie Depenses'!$H$5:$H$3004,'Saisie Depenses'!$G$5:$G$3004,Listes!$B$39,'Saisie Depenses'!$J$5:$J$3004, $G75,'Saisie Depenses'!$E$5:$E$3004, "&gt;="&amp;EOMONTH(J$7,-1)+1, 'Saisie Depenses'!$E$5:$E$3004, "&lt;="&amp;EOMONTH(J$7,0))</f>
        <v>0</v>
      </c>
      <c r="K75" s="151">
        <f>SUMIFS('Saisie Depenses'!$H$5:$H$3004,'Saisie Depenses'!$G$5:$G$3004,Listes!$B$39,'Saisie Depenses'!$J$5:$J$3004,$F75, 'Saisie Depenses'!$E$5:$E$3004, "&gt;="&amp;EOMONTH(K$7,-1)+1, 'Saisie Depenses'!$E$5:$E$3004, "&lt;="&amp;EOMONTH(K$7,0))+SUMIFS('Saisie Depenses'!$H$5:$H$3004,'Saisie Depenses'!$G$5:$G$3004,Listes!$B$39,'Saisie Depenses'!$J$5:$J$3004, $G75,'Saisie Depenses'!$E$5:$E$3004, "&gt;="&amp;EOMONTH(K$7,-1)+1, 'Saisie Depenses'!$E$5:$E$3004, "&lt;="&amp;EOMONTH(K$7,0))</f>
        <v>0</v>
      </c>
      <c r="L75" s="151">
        <f>SUMIFS('Saisie Depenses'!$H$5:$H$3004,'Saisie Depenses'!$G$5:$G$3004,Listes!$B$39,'Saisie Depenses'!$J$5:$J$3004,$F75, 'Saisie Depenses'!$E$5:$E$3004, "&gt;="&amp;EOMONTH(L$7,-1)+1, 'Saisie Depenses'!$E$5:$E$3004, "&lt;="&amp;EOMONTH(L$7,0))+SUMIFS('Saisie Depenses'!$H$5:$H$3004,'Saisie Depenses'!$G$5:$G$3004,Listes!$B$39,'Saisie Depenses'!$J$5:$J$3004, $G75,'Saisie Depenses'!$E$5:$E$3004, "&gt;="&amp;EOMONTH(L$7,-1)+1, 'Saisie Depenses'!$E$5:$E$3004, "&lt;="&amp;EOMONTH(L$7,0))</f>
        <v>0</v>
      </c>
      <c r="M75" s="151">
        <f>SUMIFS('Saisie Depenses'!$H$5:$H$3004,'Saisie Depenses'!$G$5:$G$3004,Listes!$B$39,'Saisie Depenses'!$J$5:$J$3004,$F75, 'Saisie Depenses'!$E$5:$E$3004, "&gt;="&amp;EOMONTH(M$7,-1)+1, 'Saisie Depenses'!$E$5:$E$3004, "&lt;="&amp;EOMONTH(M$7,0))+SUMIFS('Saisie Depenses'!$H$5:$H$3004,'Saisie Depenses'!$G$5:$G$3004,Listes!$B$39,'Saisie Depenses'!$J$5:$J$3004, $G75,'Saisie Depenses'!$E$5:$E$3004, "&gt;="&amp;EOMONTH(M$7,-1)+1, 'Saisie Depenses'!$E$5:$E$3004, "&lt;="&amp;EOMONTH(M$7,0))</f>
        <v>0</v>
      </c>
      <c r="N75" s="151">
        <f>SUMIFS('Saisie Depenses'!$H$5:$H$3004,'Saisie Depenses'!$G$5:$G$3004,Listes!$B$39,'Saisie Depenses'!$J$5:$J$3004,$F75, 'Saisie Depenses'!$E$5:$E$3004, "&gt;="&amp;EOMONTH(N$7,-1)+1, 'Saisie Depenses'!$E$5:$E$3004, "&lt;="&amp;EOMONTH(N$7,0))+SUMIFS('Saisie Depenses'!$H$5:$H$3004,'Saisie Depenses'!$G$5:$G$3004,Listes!$B$39,'Saisie Depenses'!$J$5:$J$3004, $G75,'Saisie Depenses'!$E$5:$E$3004, "&gt;="&amp;EOMONTH(N$7,-1)+1, 'Saisie Depenses'!$E$5:$E$3004, "&lt;="&amp;EOMONTH(N$7,0))</f>
        <v>0</v>
      </c>
      <c r="O75" s="151">
        <f>SUMIFS('Saisie Depenses'!$H$5:$H$3004,'Saisie Depenses'!$G$5:$G$3004,Listes!$B$39,'Saisie Depenses'!$J$5:$J$3004,$F75, 'Saisie Depenses'!$E$5:$E$3004, "&gt;="&amp;EOMONTH(O$7,-1)+1, 'Saisie Depenses'!$E$5:$E$3004, "&lt;="&amp;EOMONTH(O$7,0))+SUMIFS('Saisie Depenses'!$H$5:$H$3004,'Saisie Depenses'!$G$5:$G$3004,Listes!$B$39,'Saisie Depenses'!$J$5:$J$3004, $G75,'Saisie Depenses'!$E$5:$E$3004, "&gt;="&amp;EOMONTH(O$7,-1)+1, 'Saisie Depenses'!$E$5:$E$3004, "&lt;="&amp;EOMONTH(O$7,0))</f>
        <v>0</v>
      </c>
      <c r="P75" s="151">
        <f>SUMIFS('Saisie Depenses'!$H$5:$H$3004,'Saisie Depenses'!$G$5:$G$3004,Listes!$B$39,'Saisie Depenses'!$J$5:$J$3004,$F75, 'Saisie Depenses'!$E$5:$E$3004, "&gt;="&amp;EOMONTH(P$7,-1)+1, 'Saisie Depenses'!$E$5:$E$3004, "&lt;="&amp;EOMONTH(P$7,0))+SUMIFS('Saisie Depenses'!$H$5:$H$3004,'Saisie Depenses'!$G$5:$G$3004,Listes!$B$39,'Saisie Depenses'!$J$5:$J$3004, $G75,'Saisie Depenses'!$E$5:$E$3004, "&gt;="&amp;EOMONTH(P$7,-1)+1, 'Saisie Depenses'!$E$5:$E$3004, "&lt;="&amp;EOMONTH(P$7,0))</f>
        <v>15500</v>
      </c>
      <c r="Q75" s="151">
        <f>SUMIFS('Saisie Depenses'!$H$5:$H$3004,'Saisie Depenses'!$G$5:$G$3004,Listes!$B$39,'Saisie Depenses'!$J$5:$J$3004,$F75, 'Saisie Depenses'!$E$5:$E$3004, "&gt;="&amp;EOMONTH(Q$7,-1)+1, 'Saisie Depenses'!$E$5:$E$3004, "&lt;="&amp;EOMONTH(Q$7,0))+SUMIFS('Saisie Depenses'!$H$5:$H$3004,'Saisie Depenses'!$G$5:$G$3004,Listes!$B$39,'Saisie Depenses'!$J$5:$J$3004, $G75,'Saisie Depenses'!$E$5:$E$3004, "&gt;="&amp;EOMONTH(Q$7,-1)+1, 'Saisie Depenses'!$E$5:$E$3004, "&lt;="&amp;EOMONTH(Q$7,0))</f>
        <v>17500</v>
      </c>
      <c r="R75" s="151">
        <f>SUMIFS('Saisie Depenses'!$H$5:$H$3004,'Saisie Depenses'!$G$5:$G$3004,Listes!$B$39,'Saisie Depenses'!$J$5:$J$3004,$F75, 'Saisie Depenses'!$E$5:$E$3004, "&gt;="&amp;EOMONTH(R$7,-1)+1, 'Saisie Depenses'!$E$5:$E$3004, "&lt;="&amp;EOMONTH(R$7,0))+SUMIFS('Saisie Depenses'!$H$5:$H$3004,'Saisie Depenses'!$G$5:$G$3004,Listes!$B$39,'Saisie Depenses'!$J$5:$J$3004, $G75,'Saisie Depenses'!$E$5:$E$3004, "&gt;="&amp;EOMONTH(R$7,-1)+1, 'Saisie Depenses'!$E$5:$E$3004, "&lt;="&amp;EOMONTH(R$7,0))</f>
        <v>5000</v>
      </c>
      <c r="S75" s="151">
        <f>SUMIFS('Saisie Depenses'!$H$5:$H$3004,'Saisie Depenses'!$G$5:$G$3004,Listes!$B$39,'Saisie Depenses'!$J$5:$J$3004,$F75, 'Saisie Depenses'!$E$5:$E$3004, "&gt;="&amp;EOMONTH(S$7,-1)+1, 'Saisie Depenses'!$E$5:$E$3004, "&lt;="&amp;EOMONTH(S$7,0))+SUMIFS('Saisie Depenses'!$H$5:$H$3004,'Saisie Depenses'!$G$5:$G$3004,Listes!$B$39,'Saisie Depenses'!$J$5:$J$3004, $G75,'Saisie Depenses'!$E$5:$E$3004, "&gt;="&amp;EOMONTH(S$7,-1)+1, 'Saisie Depenses'!$E$5:$E$3004, "&lt;="&amp;EOMONTH(S$7,0))</f>
        <v>11000</v>
      </c>
      <c r="T75" s="151">
        <f>SUMIFS('Saisie Depenses'!$H$5:$H$3004,'Saisie Depenses'!$G$5:$G$3004,Listes!$B$39,'Saisie Depenses'!$J$5:$J$3004,$F75, 'Saisie Depenses'!$E$5:$E$3004, "&gt;="&amp;EOMONTH(T$7,-1)+1, 'Saisie Depenses'!$E$5:$E$3004, "&lt;="&amp;EOMONTH(T$7,0))+SUMIFS('Saisie Depenses'!$H$5:$H$3004,'Saisie Depenses'!$G$5:$G$3004,Listes!$B$39,'Saisie Depenses'!$J$5:$J$3004, $G75,'Saisie Depenses'!$E$5:$E$3004, "&gt;="&amp;EOMONTH(T$7,-1)+1, 'Saisie Depenses'!$E$5:$E$3004, "&lt;="&amp;EOMONTH(T$7,0))</f>
        <v>17000</v>
      </c>
      <c r="U75" s="164">
        <f t="shared" si="171"/>
        <v>66000</v>
      </c>
      <c r="W75" s="151">
        <f>SUMIFS('Saisie Depenses'!$H$5:$H$3004,'Saisie Depenses'!$G$5:$G$3004,Listes!$B$39,'Saisie Depenses'!$J$5:$J$3004,$F75, 'Saisie Depenses'!$E$5:$E$3004, "&gt;="&amp;EOMONTH(W$7,-1)+1, 'Saisie Depenses'!$E$5:$E$3004, "&lt;="&amp;EOMONTH(W$7,0))+SUMIFS('Saisie Depenses'!$H$5:$H$3004,'Saisie Depenses'!$G$5:$G$3004,Listes!$B$39,'Saisie Depenses'!$J$5:$J$3004, $G75,'Saisie Depenses'!$E$5:$E$3004, "&gt;="&amp;EOMONTH(W$7,-1)+1, 'Saisie Depenses'!$E$5:$E$3004, "&lt;="&amp;EOMONTH(W$7,0))</f>
        <v>3000</v>
      </c>
      <c r="X75" s="151">
        <f>SUMIFS('Saisie Depenses'!$H$5:$H$3004,'Saisie Depenses'!$G$5:$G$3004,Listes!$B$39,'Saisie Depenses'!$J$5:$J$3004,$F75, 'Saisie Depenses'!$E$5:$E$3004, "&gt;="&amp;EOMONTH(X$7,-1)+1, 'Saisie Depenses'!$E$5:$E$3004, "&lt;="&amp;EOMONTH(X$7,0))+SUMIFS('Saisie Depenses'!$H$5:$H$3004,'Saisie Depenses'!$G$5:$G$3004,Listes!$B$39,'Saisie Depenses'!$J$5:$J$3004, $G75,'Saisie Depenses'!$E$5:$E$3004, "&gt;="&amp;EOMONTH(X$7,-1)+1, 'Saisie Depenses'!$E$5:$E$3004, "&lt;="&amp;EOMONTH(X$7,0))</f>
        <v>6000</v>
      </c>
      <c r="Y75" s="151">
        <f>SUMIFS('Saisie Depenses'!$H$5:$H$3004,'Saisie Depenses'!$G$5:$G$3004,Listes!$B$39,'Saisie Depenses'!$J$5:$J$3004,$F75, 'Saisie Depenses'!$E$5:$E$3004, "&gt;="&amp;EOMONTH(Y$7,-1)+1, 'Saisie Depenses'!$E$5:$E$3004, "&lt;="&amp;EOMONTH(Y$7,0))+SUMIFS('Saisie Depenses'!$H$5:$H$3004,'Saisie Depenses'!$G$5:$G$3004,Listes!$B$39,'Saisie Depenses'!$J$5:$J$3004, $G75,'Saisie Depenses'!$E$5:$E$3004, "&gt;="&amp;EOMONTH(Y$7,-1)+1, 'Saisie Depenses'!$E$5:$E$3004, "&lt;="&amp;EOMONTH(Y$7,0))</f>
        <v>0</v>
      </c>
      <c r="Z75" s="151">
        <f>SUMIFS('Saisie Depenses'!$H$5:$H$3004,'Saisie Depenses'!$G$5:$G$3004,Listes!$B$39,'Saisie Depenses'!$J$5:$J$3004,$F75, 'Saisie Depenses'!$E$5:$E$3004, "&gt;="&amp;EOMONTH(Z$7,-1)+1, 'Saisie Depenses'!$E$5:$E$3004, "&lt;="&amp;EOMONTH(Z$7,0))+SUMIFS('Saisie Depenses'!$H$5:$H$3004,'Saisie Depenses'!$G$5:$G$3004,Listes!$B$39,'Saisie Depenses'!$J$5:$J$3004, $G75,'Saisie Depenses'!$E$5:$E$3004, "&gt;="&amp;EOMONTH(Z$7,-1)+1, 'Saisie Depenses'!$E$5:$E$3004, "&lt;="&amp;EOMONTH(Z$7,0))</f>
        <v>4000</v>
      </c>
      <c r="AA75" s="151">
        <f>SUMIFS('Saisie Depenses'!$H$5:$H$3004,'Saisie Depenses'!$G$5:$G$3004,Listes!$B$39,'Saisie Depenses'!$J$5:$J$3004,$F75, 'Saisie Depenses'!$E$5:$E$3004, "&gt;="&amp;EOMONTH(AA$7,-1)+1, 'Saisie Depenses'!$E$5:$E$3004, "&lt;="&amp;EOMONTH(AA$7,0))+SUMIFS('Saisie Depenses'!$H$5:$H$3004,'Saisie Depenses'!$G$5:$G$3004,Listes!$B$39,'Saisie Depenses'!$J$5:$J$3004, $G75,'Saisie Depenses'!$E$5:$E$3004, "&gt;="&amp;EOMONTH(AA$7,-1)+1, 'Saisie Depenses'!$E$5:$E$3004, "&lt;="&amp;EOMONTH(AA$7,0))</f>
        <v>0</v>
      </c>
      <c r="AB75" s="151">
        <f>SUMIFS('Saisie Depenses'!$H$5:$H$3004,'Saisie Depenses'!$G$5:$G$3004,Listes!$B$39,'Saisie Depenses'!$J$5:$J$3004,$F75, 'Saisie Depenses'!$E$5:$E$3004, "&gt;="&amp;EOMONTH(AB$7,-1)+1, 'Saisie Depenses'!$E$5:$E$3004, "&lt;="&amp;EOMONTH(AB$7,0))+SUMIFS('Saisie Depenses'!$H$5:$H$3004,'Saisie Depenses'!$G$5:$G$3004,Listes!$B$39,'Saisie Depenses'!$J$5:$J$3004, $G75,'Saisie Depenses'!$E$5:$E$3004, "&gt;="&amp;EOMONTH(AB$7,-1)+1, 'Saisie Depenses'!$E$5:$E$3004, "&lt;="&amp;EOMONTH(AB$7,0))</f>
        <v>7000</v>
      </c>
      <c r="AC75" s="151">
        <f>SUMIFS('Saisie Depenses'!$H$5:$H$3004,'Saisie Depenses'!$G$5:$G$3004,Listes!$B$39,'Saisie Depenses'!$J$5:$J$3004,$F75, 'Saisie Depenses'!$E$5:$E$3004, "&gt;="&amp;EOMONTH(AC$7,-1)+1, 'Saisie Depenses'!$E$5:$E$3004, "&lt;="&amp;EOMONTH(AC$7,0))+SUMIFS('Saisie Depenses'!$H$5:$H$3004,'Saisie Depenses'!$G$5:$G$3004,Listes!$B$39,'Saisie Depenses'!$J$5:$J$3004, $G75,'Saisie Depenses'!$E$5:$E$3004, "&gt;="&amp;EOMONTH(AC$7,-1)+1, 'Saisie Depenses'!$E$5:$E$3004, "&lt;="&amp;EOMONTH(AC$7,0))</f>
        <v>9000</v>
      </c>
      <c r="AD75" s="151">
        <f>SUMIFS('Saisie Depenses'!$H$5:$H$3004,'Saisie Depenses'!$G$5:$G$3004,Listes!$B$39,'Saisie Depenses'!$J$5:$J$3004,$F75, 'Saisie Depenses'!$E$5:$E$3004, "&gt;="&amp;EOMONTH(AD$7,-1)+1, 'Saisie Depenses'!$E$5:$E$3004, "&lt;="&amp;EOMONTH(AD$7,0))+SUMIFS('Saisie Depenses'!$H$5:$H$3004,'Saisie Depenses'!$G$5:$G$3004,Listes!$B$39,'Saisie Depenses'!$J$5:$J$3004, $G75,'Saisie Depenses'!$E$5:$E$3004, "&gt;="&amp;EOMONTH(AD$7,-1)+1, 'Saisie Depenses'!$E$5:$E$3004, "&lt;="&amp;EOMONTH(AD$7,0))</f>
        <v>6000</v>
      </c>
      <c r="AE75" s="151">
        <f>SUMIFS('Saisie Depenses'!$H$5:$H$3004,'Saisie Depenses'!$G$5:$G$3004,Listes!$B$39,'Saisie Depenses'!$J$5:$J$3004,$F75, 'Saisie Depenses'!$E$5:$E$3004, "&gt;="&amp;EOMONTH(AE$7,-1)+1, 'Saisie Depenses'!$E$5:$E$3004, "&lt;="&amp;EOMONTH(AE$7,0))+SUMIFS('Saisie Depenses'!$H$5:$H$3004,'Saisie Depenses'!$G$5:$G$3004,Listes!$B$39,'Saisie Depenses'!$J$5:$J$3004, $G75,'Saisie Depenses'!$E$5:$E$3004, "&gt;="&amp;EOMONTH(AE$7,-1)+1, 'Saisie Depenses'!$E$5:$E$3004, "&lt;="&amp;EOMONTH(AE$7,0))</f>
        <v>4000</v>
      </c>
      <c r="AF75" s="151">
        <f>SUMIFS('Saisie Depenses'!$H$5:$H$3004,'Saisie Depenses'!$G$5:$G$3004,Listes!$B$39,'Saisie Depenses'!$J$5:$J$3004,$F75, 'Saisie Depenses'!$E$5:$E$3004, "&gt;="&amp;EOMONTH(AF$7,-1)+1, 'Saisie Depenses'!$E$5:$E$3004, "&lt;="&amp;EOMONTH(AF$7,0))+SUMIFS('Saisie Depenses'!$H$5:$H$3004,'Saisie Depenses'!$G$5:$G$3004,Listes!$B$39,'Saisie Depenses'!$J$5:$J$3004, $G75,'Saisie Depenses'!$E$5:$E$3004, "&gt;="&amp;EOMONTH(AF$7,-1)+1, 'Saisie Depenses'!$E$5:$E$3004, "&lt;="&amp;EOMONTH(AF$7,0))</f>
        <v>5300</v>
      </c>
      <c r="AG75" s="151">
        <f>SUMIFS('Saisie Depenses'!$H$5:$H$3004,'Saisie Depenses'!$G$5:$G$3004,Listes!$B$39,'Saisie Depenses'!$J$5:$J$3004,$F75, 'Saisie Depenses'!$E$5:$E$3004, "&gt;="&amp;EOMONTH(AG$7,-1)+1, 'Saisie Depenses'!$E$5:$E$3004, "&lt;="&amp;EOMONTH(AG$7,0))+SUMIFS('Saisie Depenses'!$H$5:$H$3004,'Saisie Depenses'!$G$5:$G$3004,Listes!$B$39,'Saisie Depenses'!$J$5:$J$3004, $G75,'Saisie Depenses'!$E$5:$E$3004, "&gt;="&amp;EOMONTH(AG$7,-1)+1, 'Saisie Depenses'!$E$5:$E$3004, "&lt;="&amp;EOMONTH(AG$7,0))</f>
        <v>7000</v>
      </c>
      <c r="AH75" s="151">
        <f>SUMIFS('Saisie Depenses'!$H$5:$H$3004,'Saisie Depenses'!$G$5:$G$3004,Listes!$B$39,'Saisie Depenses'!$J$5:$J$3004,$F75, 'Saisie Depenses'!$E$5:$E$3004, "&gt;="&amp;EOMONTH(AH$7,-1)+1, 'Saisie Depenses'!$E$5:$E$3004, "&lt;="&amp;EOMONTH(AH$7,0))+SUMIFS('Saisie Depenses'!$H$5:$H$3004,'Saisie Depenses'!$G$5:$G$3004,Listes!$B$39,'Saisie Depenses'!$J$5:$J$3004, $G75,'Saisie Depenses'!$E$5:$E$3004, "&gt;="&amp;EOMONTH(AH$7,-1)+1, 'Saisie Depenses'!$E$5:$E$3004, "&lt;="&amp;EOMONTH(AH$7,0))</f>
        <v>7000</v>
      </c>
      <c r="AI75" s="164">
        <f t="shared" si="168"/>
        <v>58300</v>
      </c>
      <c r="AJ75" s="142"/>
      <c r="AK75" s="151">
        <f>SUMIFS('Saisie Depenses'!$H$5:$H$3004,'Saisie Depenses'!$G$5:$G$3004,Listes!$B$39,'Saisie Depenses'!$J$5:$J$3004,$F75, 'Saisie Depenses'!$E$5:$E$3004, "&gt;="&amp;EOMONTH(AK$7,-1)+1, 'Saisie Depenses'!$E$5:$E$3004, "&lt;="&amp;EOMONTH(AK$7,0))+SUMIFS('Saisie Depenses'!$H$5:$H$3004,'Saisie Depenses'!$G$5:$G$3004,Listes!$B$39,'Saisie Depenses'!$J$5:$J$3004, $G75,'Saisie Depenses'!$E$5:$E$3004, "&gt;="&amp;EOMONTH(AK$7,-1)+1, 'Saisie Depenses'!$E$5:$E$3004, "&lt;="&amp;EOMONTH(AK$7,0))</f>
        <v>11000</v>
      </c>
      <c r="AL75" s="151">
        <f>SUMIFS('Saisie Depenses'!$H$5:$H$3004,'Saisie Depenses'!$G$5:$G$3004,Listes!$B$39,'Saisie Depenses'!$J$5:$J$3004,$F75, 'Saisie Depenses'!$E$5:$E$3004, "&gt;="&amp;EOMONTH(AL$7,-1)+1, 'Saisie Depenses'!$E$5:$E$3004, "&lt;="&amp;EOMONTH(AL$7,0))+SUMIFS('Saisie Depenses'!$H$5:$H$3004,'Saisie Depenses'!$G$5:$G$3004,Listes!$B$39,'Saisie Depenses'!$J$5:$J$3004, $G75,'Saisie Depenses'!$E$5:$E$3004, "&gt;="&amp;EOMONTH(AL$7,-1)+1, 'Saisie Depenses'!$E$5:$E$3004, "&lt;="&amp;EOMONTH(AL$7,0))</f>
        <v>8700</v>
      </c>
      <c r="AM75" s="151">
        <f>SUMIFS('Saisie Depenses'!$H$5:$H$3004,'Saisie Depenses'!$G$5:$G$3004,Listes!$B$39,'Saisie Depenses'!$J$5:$J$3004,$F75, 'Saisie Depenses'!$E$5:$E$3004, "&gt;="&amp;EOMONTH(AM$7,-1)+1, 'Saisie Depenses'!$E$5:$E$3004, "&lt;="&amp;EOMONTH(AM$7,0))+SUMIFS('Saisie Depenses'!$H$5:$H$3004,'Saisie Depenses'!$G$5:$G$3004,Listes!$B$39,'Saisie Depenses'!$J$5:$J$3004, $G75,'Saisie Depenses'!$E$5:$E$3004, "&gt;="&amp;EOMONTH(AM$7,-1)+1, 'Saisie Depenses'!$E$5:$E$3004, "&lt;="&amp;EOMONTH(AM$7,0))</f>
        <v>5500</v>
      </c>
      <c r="AN75" s="151">
        <f>SUMIFS('Saisie Depenses'!$H$5:$H$3004,'Saisie Depenses'!$G$5:$G$3004,Listes!$B$39,'Saisie Depenses'!$J$5:$J$3004,$F75, 'Saisie Depenses'!$E$5:$E$3004, "&gt;="&amp;EOMONTH(AN$7,-1)+1, 'Saisie Depenses'!$E$5:$E$3004, "&lt;="&amp;EOMONTH(AN$7,0))+SUMIFS('Saisie Depenses'!$H$5:$H$3004,'Saisie Depenses'!$G$5:$G$3004,Listes!$B$39,'Saisie Depenses'!$J$5:$J$3004, $G75,'Saisie Depenses'!$E$5:$E$3004, "&gt;="&amp;EOMONTH(AN$7,-1)+1, 'Saisie Depenses'!$E$5:$E$3004, "&lt;="&amp;EOMONTH(AN$7,0))</f>
        <v>1000</v>
      </c>
      <c r="AO75" s="151">
        <f>SUMIFS('Saisie Depenses'!$H$5:$H$3004,'Saisie Depenses'!$G$5:$G$3004,Listes!$B$39,'Saisie Depenses'!$J$5:$J$3004,$F75, 'Saisie Depenses'!$E$5:$E$3004, "&gt;="&amp;EOMONTH(AO$7,-1)+1, 'Saisie Depenses'!$E$5:$E$3004, "&lt;="&amp;EOMONTH(AO$7,0))+SUMIFS('Saisie Depenses'!$H$5:$H$3004,'Saisie Depenses'!$G$5:$G$3004,Listes!$B$39,'Saisie Depenses'!$J$5:$J$3004, $G75,'Saisie Depenses'!$E$5:$E$3004, "&gt;="&amp;EOMONTH(AO$7,-1)+1, 'Saisie Depenses'!$E$5:$E$3004, "&lt;="&amp;EOMONTH(AO$7,0))</f>
        <v>0</v>
      </c>
      <c r="AP75" s="151">
        <f>SUMIFS('Saisie Depenses'!$H$5:$H$3004,'Saisie Depenses'!$G$5:$G$3004,Listes!$B$39,'Saisie Depenses'!$J$5:$J$3004,$F75, 'Saisie Depenses'!$E$5:$E$3004, "&gt;="&amp;EOMONTH(AP$7,-1)+1, 'Saisie Depenses'!$E$5:$E$3004, "&lt;="&amp;EOMONTH(AP$7,0))+SUMIFS('Saisie Depenses'!$H$5:$H$3004,'Saisie Depenses'!$G$5:$G$3004,Listes!$B$39,'Saisie Depenses'!$J$5:$J$3004, $G75,'Saisie Depenses'!$E$5:$E$3004, "&gt;="&amp;EOMONTH(AP$7,-1)+1, 'Saisie Depenses'!$E$5:$E$3004, "&lt;="&amp;EOMONTH(AP$7,0))</f>
        <v>0</v>
      </c>
      <c r="AQ75" s="151">
        <f>SUMIFS('Saisie Depenses'!$H$5:$H$3004,'Saisie Depenses'!$G$5:$G$3004,Listes!$B$39,'Saisie Depenses'!$J$5:$J$3004,$F75, 'Saisie Depenses'!$E$5:$E$3004, "&gt;="&amp;EOMONTH(AQ$7,-1)+1, 'Saisie Depenses'!$E$5:$E$3004, "&lt;="&amp;EOMONTH(AQ$7,0))+SUMIFS('Saisie Depenses'!$H$5:$H$3004,'Saisie Depenses'!$G$5:$G$3004,Listes!$B$39,'Saisie Depenses'!$J$5:$J$3004, $G75,'Saisie Depenses'!$E$5:$E$3004, "&gt;="&amp;EOMONTH(AQ$7,-1)+1, 'Saisie Depenses'!$E$5:$E$3004, "&lt;="&amp;EOMONTH(AQ$7,0))</f>
        <v>0</v>
      </c>
      <c r="AR75" s="151">
        <f>SUMIFS('Saisie Depenses'!$H$5:$H$3004,'Saisie Depenses'!$G$5:$G$3004,Listes!$B$39,'Saisie Depenses'!$J$5:$J$3004,$F75, 'Saisie Depenses'!$E$5:$E$3004, "&gt;="&amp;EOMONTH(AR$7,-1)+1, 'Saisie Depenses'!$E$5:$E$3004, "&lt;="&amp;EOMONTH(AR$7,0))+SUMIFS('Saisie Depenses'!$H$5:$H$3004,'Saisie Depenses'!$G$5:$G$3004,Listes!$B$39,'Saisie Depenses'!$J$5:$J$3004, $G75,'Saisie Depenses'!$E$5:$E$3004, "&gt;="&amp;EOMONTH(AR$7,-1)+1, 'Saisie Depenses'!$E$5:$E$3004, "&lt;="&amp;EOMONTH(AR$7,0))</f>
        <v>0</v>
      </c>
      <c r="AS75" s="151">
        <f>SUMIFS('Saisie Depenses'!$H$5:$H$3004,'Saisie Depenses'!$G$5:$G$3004,Listes!$B$39,'Saisie Depenses'!$J$5:$J$3004,$F75, 'Saisie Depenses'!$E$5:$E$3004, "&gt;="&amp;EOMONTH(AS$7,-1)+1, 'Saisie Depenses'!$E$5:$E$3004, "&lt;="&amp;EOMONTH(AS$7,0))+SUMIFS('Saisie Depenses'!$H$5:$H$3004,'Saisie Depenses'!$G$5:$G$3004,Listes!$B$39,'Saisie Depenses'!$J$5:$J$3004, $G75,'Saisie Depenses'!$E$5:$E$3004, "&gt;="&amp;EOMONTH(AS$7,-1)+1, 'Saisie Depenses'!$E$5:$E$3004, "&lt;="&amp;EOMONTH(AS$7,0))</f>
        <v>0</v>
      </c>
      <c r="AT75" s="151">
        <f>SUMIFS('Saisie Depenses'!$H$5:$H$3004,'Saisie Depenses'!$G$5:$G$3004,Listes!$B$39,'Saisie Depenses'!$J$5:$J$3004,$F75, 'Saisie Depenses'!$E$5:$E$3004, "&gt;="&amp;EOMONTH(AT$7,-1)+1, 'Saisie Depenses'!$E$5:$E$3004, "&lt;="&amp;EOMONTH(AT$7,0))+SUMIFS('Saisie Depenses'!$H$5:$H$3004,'Saisie Depenses'!$G$5:$G$3004,Listes!$B$39,'Saisie Depenses'!$J$5:$J$3004, $G75,'Saisie Depenses'!$E$5:$E$3004, "&gt;="&amp;EOMONTH(AT$7,-1)+1, 'Saisie Depenses'!$E$5:$E$3004, "&lt;="&amp;EOMONTH(AT$7,0))</f>
        <v>0</v>
      </c>
      <c r="AU75" s="151">
        <f>SUMIFS('Saisie Depenses'!$H$5:$H$3004,'Saisie Depenses'!$G$5:$G$3004,Listes!$B$39,'Saisie Depenses'!$J$5:$J$3004,$F75, 'Saisie Depenses'!$E$5:$E$3004, "&gt;="&amp;EOMONTH(AU$7,-1)+1, 'Saisie Depenses'!$E$5:$E$3004, "&lt;="&amp;EOMONTH(AU$7,0))+SUMIFS('Saisie Depenses'!$H$5:$H$3004,'Saisie Depenses'!$G$5:$G$3004,Listes!$B$39,'Saisie Depenses'!$J$5:$J$3004, $G75,'Saisie Depenses'!$E$5:$E$3004, "&gt;="&amp;EOMONTH(AU$7,-1)+1, 'Saisie Depenses'!$E$5:$E$3004, "&lt;="&amp;EOMONTH(AU$7,0))</f>
        <v>0</v>
      </c>
      <c r="AV75" s="151">
        <f>SUMIFS('Saisie Depenses'!$H$5:$H$3004,'Saisie Depenses'!$G$5:$G$3004,Listes!$B$39,'Saisie Depenses'!$J$5:$J$3004,$F75, 'Saisie Depenses'!$E$5:$E$3004, "&gt;="&amp;EOMONTH(AV$7,-1)+1, 'Saisie Depenses'!$E$5:$E$3004, "&lt;="&amp;EOMONTH(AV$7,0))+SUMIFS('Saisie Depenses'!$H$5:$H$3004,'Saisie Depenses'!$G$5:$G$3004,Listes!$B$39,'Saisie Depenses'!$J$5:$J$3004, $G75,'Saisie Depenses'!$E$5:$E$3004, "&gt;="&amp;EOMONTH(AV$7,-1)+1, 'Saisie Depenses'!$E$5:$E$3004, "&lt;="&amp;EOMONTH(AV$7,0))</f>
        <v>0</v>
      </c>
      <c r="AW75" s="164">
        <f t="shared" si="169"/>
        <v>26200</v>
      </c>
    </row>
    <row r="76" spans="3:49" ht="15.75" customHeight="1" x14ac:dyDescent="0.25">
      <c r="C76" s="150" t="str">
        <f t="shared" si="157"/>
        <v>Cabinet Fiscal/RH/Juridique</v>
      </c>
      <c r="D76" s="143"/>
      <c r="E76" s="143"/>
      <c r="F76" s="150" t="str">
        <f t="shared" ref="F76:G76" si="179">F50</f>
        <v>Cabinet Fiscal/RH/Juridique</v>
      </c>
      <c r="G76" s="133" t="str">
        <f t="shared" si="179"/>
        <v>x#56rgtte8</v>
      </c>
      <c r="I76" s="151">
        <f>SUMIFS('Saisie Depenses'!$H$5:$H$3004,'Saisie Depenses'!$G$5:$G$3004,Listes!$B$39,'Saisie Depenses'!$J$5:$J$3004,$F76, 'Saisie Depenses'!$E$5:$E$3004, "&gt;="&amp;EOMONTH(I$7,-1)+1, 'Saisie Depenses'!$E$5:$E$3004, "&lt;="&amp;EOMONTH(I$7,0))+SUMIFS('Saisie Depenses'!$H$5:$H$3004,'Saisie Depenses'!$G$5:$G$3004,Listes!$B$39,'Saisie Depenses'!$J$5:$J$3004, $G76,'Saisie Depenses'!$E$5:$E$3004, "&gt;="&amp;EOMONTH(I$7,-1)+1, 'Saisie Depenses'!$E$5:$E$3004, "&lt;="&amp;EOMONTH(I$7,0))</f>
        <v>0</v>
      </c>
      <c r="J76" s="151">
        <f>SUMIFS('Saisie Depenses'!$H$5:$H$3004,'Saisie Depenses'!$G$5:$G$3004,Listes!$B$39,'Saisie Depenses'!$J$5:$J$3004,$F76, 'Saisie Depenses'!$E$5:$E$3004, "&gt;="&amp;EOMONTH(J$7,-1)+1, 'Saisie Depenses'!$E$5:$E$3004, "&lt;="&amp;EOMONTH(J$7,0))+SUMIFS('Saisie Depenses'!$H$5:$H$3004,'Saisie Depenses'!$G$5:$G$3004,Listes!$B$39,'Saisie Depenses'!$J$5:$J$3004, $G76,'Saisie Depenses'!$E$5:$E$3004, "&gt;="&amp;EOMONTH(J$7,-1)+1, 'Saisie Depenses'!$E$5:$E$3004, "&lt;="&amp;EOMONTH(J$7,0))</f>
        <v>0</v>
      </c>
      <c r="K76" s="151">
        <f>SUMIFS('Saisie Depenses'!$H$5:$H$3004,'Saisie Depenses'!$G$5:$G$3004,Listes!$B$39,'Saisie Depenses'!$J$5:$J$3004,$F76, 'Saisie Depenses'!$E$5:$E$3004, "&gt;="&amp;EOMONTH(K$7,-1)+1, 'Saisie Depenses'!$E$5:$E$3004, "&lt;="&amp;EOMONTH(K$7,0))+SUMIFS('Saisie Depenses'!$H$5:$H$3004,'Saisie Depenses'!$G$5:$G$3004,Listes!$B$39,'Saisie Depenses'!$J$5:$J$3004, $G76,'Saisie Depenses'!$E$5:$E$3004, "&gt;="&amp;EOMONTH(K$7,-1)+1, 'Saisie Depenses'!$E$5:$E$3004, "&lt;="&amp;EOMONTH(K$7,0))</f>
        <v>0</v>
      </c>
      <c r="L76" s="151">
        <f>SUMIFS('Saisie Depenses'!$H$5:$H$3004,'Saisie Depenses'!$G$5:$G$3004,Listes!$B$39,'Saisie Depenses'!$J$5:$J$3004,$F76, 'Saisie Depenses'!$E$5:$E$3004, "&gt;="&amp;EOMONTH(L$7,-1)+1, 'Saisie Depenses'!$E$5:$E$3004, "&lt;="&amp;EOMONTH(L$7,0))+SUMIFS('Saisie Depenses'!$H$5:$H$3004,'Saisie Depenses'!$G$5:$G$3004,Listes!$B$39,'Saisie Depenses'!$J$5:$J$3004, $G76,'Saisie Depenses'!$E$5:$E$3004, "&gt;="&amp;EOMONTH(L$7,-1)+1, 'Saisie Depenses'!$E$5:$E$3004, "&lt;="&amp;EOMONTH(L$7,0))</f>
        <v>0</v>
      </c>
      <c r="M76" s="151">
        <f>SUMIFS('Saisie Depenses'!$H$5:$H$3004,'Saisie Depenses'!$G$5:$G$3004,Listes!$B$39,'Saisie Depenses'!$J$5:$J$3004,$F76, 'Saisie Depenses'!$E$5:$E$3004, "&gt;="&amp;EOMONTH(M$7,-1)+1, 'Saisie Depenses'!$E$5:$E$3004, "&lt;="&amp;EOMONTH(M$7,0))+SUMIFS('Saisie Depenses'!$H$5:$H$3004,'Saisie Depenses'!$G$5:$G$3004,Listes!$B$39,'Saisie Depenses'!$J$5:$J$3004, $G76,'Saisie Depenses'!$E$5:$E$3004, "&gt;="&amp;EOMONTH(M$7,-1)+1, 'Saisie Depenses'!$E$5:$E$3004, "&lt;="&amp;EOMONTH(M$7,0))</f>
        <v>0</v>
      </c>
      <c r="N76" s="151">
        <f>SUMIFS('Saisie Depenses'!$H$5:$H$3004,'Saisie Depenses'!$G$5:$G$3004,Listes!$B$39,'Saisie Depenses'!$J$5:$J$3004,$F76, 'Saisie Depenses'!$E$5:$E$3004, "&gt;="&amp;EOMONTH(N$7,-1)+1, 'Saisie Depenses'!$E$5:$E$3004, "&lt;="&amp;EOMONTH(N$7,0))+SUMIFS('Saisie Depenses'!$H$5:$H$3004,'Saisie Depenses'!$G$5:$G$3004,Listes!$B$39,'Saisie Depenses'!$J$5:$J$3004, $G76,'Saisie Depenses'!$E$5:$E$3004, "&gt;="&amp;EOMONTH(N$7,-1)+1, 'Saisie Depenses'!$E$5:$E$3004, "&lt;="&amp;EOMONTH(N$7,0))</f>
        <v>0</v>
      </c>
      <c r="O76" s="151">
        <f>SUMIFS('Saisie Depenses'!$H$5:$H$3004,'Saisie Depenses'!$G$5:$G$3004,Listes!$B$39,'Saisie Depenses'!$J$5:$J$3004,$F76, 'Saisie Depenses'!$E$5:$E$3004, "&gt;="&amp;EOMONTH(O$7,-1)+1, 'Saisie Depenses'!$E$5:$E$3004, "&lt;="&amp;EOMONTH(O$7,0))+SUMIFS('Saisie Depenses'!$H$5:$H$3004,'Saisie Depenses'!$G$5:$G$3004,Listes!$B$39,'Saisie Depenses'!$J$5:$J$3004, $G76,'Saisie Depenses'!$E$5:$E$3004, "&gt;="&amp;EOMONTH(O$7,-1)+1, 'Saisie Depenses'!$E$5:$E$3004, "&lt;="&amp;EOMONTH(O$7,0))</f>
        <v>0</v>
      </c>
      <c r="P76" s="151">
        <f>SUMIFS('Saisie Depenses'!$H$5:$H$3004,'Saisie Depenses'!$G$5:$G$3004,Listes!$B$39,'Saisie Depenses'!$J$5:$J$3004,$F76, 'Saisie Depenses'!$E$5:$E$3004, "&gt;="&amp;EOMONTH(P$7,-1)+1, 'Saisie Depenses'!$E$5:$E$3004, "&lt;="&amp;EOMONTH(P$7,0))+SUMIFS('Saisie Depenses'!$H$5:$H$3004,'Saisie Depenses'!$G$5:$G$3004,Listes!$B$39,'Saisie Depenses'!$J$5:$J$3004, $G76,'Saisie Depenses'!$E$5:$E$3004, "&gt;="&amp;EOMONTH(P$7,-1)+1, 'Saisie Depenses'!$E$5:$E$3004, "&lt;="&amp;EOMONTH(P$7,0))</f>
        <v>0</v>
      </c>
      <c r="Q76" s="151">
        <f>SUMIFS('Saisie Depenses'!$H$5:$H$3004,'Saisie Depenses'!$G$5:$G$3004,Listes!$B$39,'Saisie Depenses'!$J$5:$J$3004,$F76, 'Saisie Depenses'!$E$5:$E$3004, "&gt;="&amp;EOMONTH(Q$7,-1)+1, 'Saisie Depenses'!$E$5:$E$3004, "&lt;="&amp;EOMONTH(Q$7,0))+SUMIFS('Saisie Depenses'!$H$5:$H$3004,'Saisie Depenses'!$G$5:$G$3004,Listes!$B$39,'Saisie Depenses'!$J$5:$J$3004, $G76,'Saisie Depenses'!$E$5:$E$3004, "&gt;="&amp;EOMONTH(Q$7,-1)+1, 'Saisie Depenses'!$E$5:$E$3004, "&lt;="&amp;EOMONTH(Q$7,0))</f>
        <v>0</v>
      </c>
      <c r="R76" s="151">
        <f>SUMIFS('Saisie Depenses'!$H$5:$H$3004,'Saisie Depenses'!$G$5:$G$3004,Listes!$B$39,'Saisie Depenses'!$J$5:$J$3004,$F76, 'Saisie Depenses'!$E$5:$E$3004, "&gt;="&amp;EOMONTH(R$7,-1)+1, 'Saisie Depenses'!$E$5:$E$3004, "&lt;="&amp;EOMONTH(R$7,0))+SUMIFS('Saisie Depenses'!$H$5:$H$3004,'Saisie Depenses'!$G$5:$G$3004,Listes!$B$39,'Saisie Depenses'!$J$5:$J$3004, $G76,'Saisie Depenses'!$E$5:$E$3004, "&gt;="&amp;EOMONTH(R$7,-1)+1, 'Saisie Depenses'!$E$5:$E$3004, "&lt;="&amp;EOMONTH(R$7,0))</f>
        <v>0</v>
      </c>
      <c r="S76" s="151">
        <f>SUMIFS('Saisie Depenses'!$H$5:$H$3004,'Saisie Depenses'!$G$5:$G$3004,Listes!$B$39,'Saisie Depenses'!$J$5:$J$3004,$F76, 'Saisie Depenses'!$E$5:$E$3004, "&gt;="&amp;EOMONTH(S$7,-1)+1, 'Saisie Depenses'!$E$5:$E$3004, "&lt;="&amp;EOMONTH(S$7,0))+SUMIFS('Saisie Depenses'!$H$5:$H$3004,'Saisie Depenses'!$G$5:$G$3004,Listes!$B$39,'Saisie Depenses'!$J$5:$J$3004, $G76,'Saisie Depenses'!$E$5:$E$3004, "&gt;="&amp;EOMONTH(S$7,-1)+1, 'Saisie Depenses'!$E$5:$E$3004, "&lt;="&amp;EOMONTH(S$7,0))</f>
        <v>0</v>
      </c>
      <c r="T76" s="151">
        <f>SUMIFS('Saisie Depenses'!$H$5:$H$3004,'Saisie Depenses'!$G$5:$G$3004,Listes!$B$39,'Saisie Depenses'!$J$5:$J$3004,$F76, 'Saisie Depenses'!$E$5:$E$3004, "&gt;="&amp;EOMONTH(T$7,-1)+1, 'Saisie Depenses'!$E$5:$E$3004, "&lt;="&amp;EOMONTH(T$7,0))+SUMIFS('Saisie Depenses'!$H$5:$H$3004,'Saisie Depenses'!$G$5:$G$3004,Listes!$B$39,'Saisie Depenses'!$J$5:$J$3004, $G76,'Saisie Depenses'!$E$5:$E$3004, "&gt;="&amp;EOMONTH(T$7,-1)+1, 'Saisie Depenses'!$E$5:$E$3004, "&lt;="&amp;EOMONTH(T$7,0))</f>
        <v>0</v>
      </c>
      <c r="U76" s="164">
        <f t="shared" si="171"/>
        <v>0</v>
      </c>
      <c r="W76" s="151">
        <f>SUMIFS('Saisie Depenses'!$H$5:$H$3004,'Saisie Depenses'!$G$5:$G$3004,Listes!$B$39,'Saisie Depenses'!$J$5:$J$3004,$F76, 'Saisie Depenses'!$E$5:$E$3004, "&gt;="&amp;EOMONTH(W$7,-1)+1, 'Saisie Depenses'!$E$5:$E$3004, "&lt;="&amp;EOMONTH(W$7,0))+SUMIFS('Saisie Depenses'!$H$5:$H$3004,'Saisie Depenses'!$G$5:$G$3004,Listes!$B$39,'Saisie Depenses'!$J$5:$J$3004, $G76,'Saisie Depenses'!$E$5:$E$3004, "&gt;="&amp;EOMONTH(W$7,-1)+1, 'Saisie Depenses'!$E$5:$E$3004, "&lt;="&amp;EOMONTH(W$7,0))</f>
        <v>0</v>
      </c>
      <c r="X76" s="151">
        <f>SUMIFS('Saisie Depenses'!$H$5:$H$3004,'Saisie Depenses'!$G$5:$G$3004,Listes!$B$39,'Saisie Depenses'!$J$5:$J$3004,$F76, 'Saisie Depenses'!$E$5:$E$3004, "&gt;="&amp;EOMONTH(X$7,-1)+1, 'Saisie Depenses'!$E$5:$E$3004, "&lt;="&amp;EOMONTH(X$7,0))+SUMIFS('Saisie Depenses'!$H$5:$H$3004,'Saisie Depenses'!$G$5:$G$3004,Listes!$B$39,'Saisie Depenses'!$J$5:$J$3004, $G76,'Saisie Depenses'!$E$5:$E$3004, "&gt;="&amp;EOMONTH(X$7,-1)+1, 'Saisie Depenses'!$E$5:$E$3004, "&lt;="&amp;EOMONTH(X$7,0))</f>
        <v>0</v>
      </c>
      <c r="Y76" s="151">
        <f>SUMIFS('Saisie Depenses'!$H$5:$H$3004,'Saisie Depenses'!$G$5:$G$3004,Listes!$B$39,'Saisie Depenses'!$J$5:$J$3004,$F76, 'Saisie Depenses'!$E$5:$E$3004, "&gt;="&amp;EOMONTH(Y$7,-1)+1, 'Saisie Depenses'!$E$5:$E$3004, "&lt;="&amp;EOMONTH(Y$7,0))+SUMIFS('Saisie Depenses'!$H$5:$H$3004,'Saisie Depenses'!$G$5:$G$3004,Listes!$B$39,'Saisie Depenses'!$J$5:$J$3004, $G76,'Saisie Depenses'!$E$5:$E$3004, "&gt;="&amp;EOMONTH(Y$7,-1)+1, 'Saisie Depenses'!$E$5:$E$3004, "&lt;="&amp;EOMONTH(Y$7,0))</f>
        <v>0</v>
      </c>
      <c r="Z76" s="151">
        <f>SUMIFS('Saisie Depenses'!$H$5:$H$3004,'Saisie Depenses'!$G$5:$G$3004,Listes!$B$39,'Saisie Depenses'!$J$5:$J$3004,$F76, 'Saisie Depenses'!$E$5:$E$3004, "&gt;="&amp;EOMONTH(Z$7,-1)+1, 'Saisie Depenses'!$E$5:$E$3004, "&lt;="&amp;EOMONTH(Z$7,0))+SUMIFS('Saisie Depenses'!$H$5:$H$3004,'Saisie Depenses'!$G$5:$G$3004,Listes!$B$39,'Saisie Depenses'!$J$5:$J$3004, $G76,'Saisie Depenses'!$E$5:$E$3004, "&gt;="&amp;EOMONTH(Z$7,-1)+1, 'Saisie Depenses'!$E$5:$E$3004, "&lt;="&amp;EOMONTH(Z$7,0))</f>
        <v>0</v>
      </c>
      <c r="AA76" s="151">
        <f>SUMIFS('Saisie Depenses'!$H$5:$H$3004,'Saisie Depenses'!$G$5:$G$3004,Listes!$B$39,'Saisie Depenses'!$J$5:$J$3004,$F76, 'Saisie Depenses'!$E$5:$E$3004, "&gt;="&amp;EOMONTH(AA$7,-1)+1, 'Saisie Depenses'!$E$5:$E$3004, "&lt;="&amp;EOMONTH(AA$7,0))+SUMIFS('Saisie Depenses'!$H$5:$H$3004,'Saisie Depenses'!$G$5:$G$3004,Listes!$B$39,'Saisie Depenses'!$J$5:$J$3004, $G76,'Saisie Depenses'!$E$5:$E$3004, "&gt;="&amp;EOMONTH(AA$7,-1)+1, 'Saisie Depenses'!$E$5:$E$3004, "&lt;="&amp;EOMONTH(AA$7,0))</f>
        <v>0</v>
      </c>
      <c r="AB76" s="151">
        <f>SUMIFS('Saisie Depenses'!$H$5:$H$3004,'Saisie Depenses'!$G$5:$G$3004,Listes!$B$39,'Saisie Depenses'!$J$5:$J$3004,$F76, 'Saisie Depenses'!$E$5:$E$3004, "&gt;="&amp;EOMONTH(AB$7,-1)+1, 'Saisie Depenses'!$E$5:$E$3004, "&lt;="&amp;EOMONTH(AB$7,0))+SUMIFS('Saisie Depenses'!$H$5:$H$3004,'Saisie Depenses'!$G$5:$G$3004,Listes!$B$39,'Saisie Depenses'!$J$5:$J$3004, $G76,'Saisie Depenses'!$E$5:$E$3004, "&gt;="&amp;EOMONTH(AB$7,-1)+1, 'Saisie Depenses'!$E$5:$E$3004, "&lt;="&amp;EOMONTH(AB$7,0))</f>
        <v>0</v>
      </c>
      <c r="AC76" s="151">
        <f>SUMIFS('Saisie Depenses'!$H$5:$H$3004,'Saisie Depenses'!$G$5:$G$3004,Listes!$B$39,'Saisie Depenses'!$J$5:$J$3004,$F76, 'Saisie Depenses'!$E$5:$E$3004, "&gt;="&amp;EOMONTH(AC$7,-1)+1, 'Saisie Depenses'!$E$5:$E$3004, "&lt;="&amp;EOMONTH(AC$7,0))+SUMIFS('Saisie Depenses'!$H$5:$H$3004,'Saisie Depenses'!$G$5:$G$3004,Listes!$B$39,'Saisie Depenses'!$J$5:$J$3004, $G76,'Saisie Depenses'!$E$5:$E$3004, "&gt;="&amp;EOMONTH(AC$7,-1)+1, 'Saisie Depenses'!$E$5:$E$3004, "&lt;="&amp;EOMONTH(AC$7,0))</f>
        <v>0</v>
      </c>
      <c r="AD76" s="151">
        <f>SUMIFS('Saisie Depenses'!$H$5:$H$3004,'Saisie Depenses'!$G$5:$G$3004,Listes!$B$39,'Saisie Depenses'!$J$5:$J$3004,$F76, 'Saisie Depenses'!$E$5:$E$3004, "&gt;="&amp;EOMONTH(AD$7,-1)+1, 'Saisie Depenses'!$E$5:$E$3004, "&lt;="&amp;EOMONTH(AD$7,0))+SUMIFS('Saisie Depenses'!$H$5:$H$3004,'Saisie Depenses'!$G$5:$G$3004,Listes!$B$39,'Saisie Depenses'!$J$5:$J$3004, $G76,'Saisie Depenses'!$E$5:$E$3004, "&gt;="&amp;EOMONTH(AD$7,-1)+1, 'Saisie Depenses'!$E$5:$E$3004, "&lt;="&amp;EOMONTH(AD$7,0))</f>
        <v>0</v>
      </c>
      <c r="AE76" s="151">
        <f>SUMIFS('Saisie Depenses'!$H$5:$H$3004,'Saisie Depenses'!$G$5:$G$3004,Listes!$B$39,'Saisie Depenses'!$J$5:$J$3004,$F76, 'Saisie Depenses'!$E$5:$E$3004, "&gt;="&amp;EOMONTH(AE$7,-1)+1, 'Saisie Depenses'!$E$5:$E$3004, "&lt;="&amp;EOMONTH(AE$7,0))+SUMIFS('Saisie Depenses'!$H$5:$H$3004,'Saisie Depenses'!$G$5:$G$3004,Listes!$B$39,'Saisie Depenses'!$J$5:$J$3004, $G76,'Saisie Depenses'!$E$5:$E$3004, "&gt;="&amp;EOMONTH(AE$7,-1)+1, 'Saisie Depenses'!$E$5:$E$3004, "&lt;="&amp;EOMONTH(AE$7,0))</f>
        <v>0</v>
      </c>
      <c r="AF76" s="151">
        <f>SUMIFS('Saisie Depenses'!$H$5:$H$3004,'Saisie Depenses'!$G$5:$G$3004,Listes!$B$39,'Saisie Depenses'!$J$5:$J$3004,$F76, 'Saisie Depenses'!$E$5:$E$3004, "&gt;="&amp;EOMONTH(AF$7,-1)+1, 'Saisie Depenses'!$E$5:$E$3004, "&lt;="&amp;EOMONTH(AF$7,0))+SUMIFS('Saisie Depenses'!$H$5:$H$3004,'Saisie Depenses'!$G$5:$G$3004,Listes!$B$39,'Saisie Depenses'!$J$5:$J$3004, $G76,'Saisie Depenses'!$E$5:$E$3004, "&gt;="&amp;EOMONTH(AF$7,-1)+1, 'Saisie Depenses'!$E$5:$E$3004, "&lt;="&amp;EOMONTH(AF$7,0))</f>
        <v>0</v>
      </c>
      <c r="AG76" s="151">
        <f>SUMIFS('Saisie Depenses'!$H$5:$H$3004,'Saisie Depenses'!$G$5:$G$3004,Listes!$B$39,'Saisie Depenses'!$J$5:$J$3004,$F76, 'Saisie Depenses'!$E$5:$E$3004, "&gt;="&amp;EOMONTH(AG$7,-1)+1, 'Saisie Depenses'!$E$5:$E$3004, "&lt;="&amp;EOMONTH(AG$7,0))+SUMIFS('Saisie Depenses'!$H$5:$H$3004,'Saisie Depenses'!$G$5:$G$3004,Listes!$B$39,'Saisie Depenses'!$J$5:$J$3004, $G76,'Saisie Depenses'!$E$5:$E$3004, "&gt;="&amp;EOMONTH(AG$7,-1)+1, 'Saisie Depenses'!$E$5:$E$3004, "&lt;="&amp;EOMONTH(AG$7,0))</f>
        <v>0</v>
      </c>
      <c r="AH76" s="151">
        <f>SUMIFS('Saisie Depenses'!$H$5:$H$3004,'Saisie Depenses'!$G$5:$G$3004,Listes!$B$39,'Saisie Depenses'!$J$5:$J$3004,$F76, 'Saisie Depenses'!$E$5:$E$3004, "&gt;="&amp;EOMONTH(AH$7,-1)+1, 'Saisie Depenses'!$E$5:$E$3004, "&lt;="&amp;EOMONTH(AH$7,0))+SUMIFS('Saisie Depenses'!$H$5:$H$3004,'Saisie Depenses'!$G$5:$G$3004,Listes!$B$39,'Saisie Depenses'!$J$5:$J$3004, $G76,'Saisie Depenses'!$E$5:$E$3004, "&gt;="&amp;EOMONTH(AH$7,-1)+1, 'Saisie Depenses'!$E$5:$E$3004, "&lt;="&amp;EOMONTH(AH$7,0))</f>
        <v>0</v>
      </c>
      <c r="AI76" s="164">
        <f t="shared" si="168"/>
        <v>0</v>
      </c>
      <c r="AJ76" s="142"/>
      <c r="AK76" s="151">
        <f>SUMIFS('Saisie Depenses'!$H$5:$H$3004,'Saisie Depenses'!$G$5:$G$3004,Listes!$B$39,'Saisie Depenses'!$J$5:$J$3004,$F76, 'Saisie Depenses'!$E$5:$E$3004, "&gt;="&amp;EOMONTH(AK$7,-1)+1, 'Saisie Depenses'!$E$5:$E$3004, "&lt;="&amp;EOMONTH(AK$7,0))+SUMIFS('Saisie Depenses'!$H$5:$H$3004,'Saisie Depenses'!$G$5:$G$3004,Listes!$B$39,'Saisie Depenses'!$J$5:$J$3004, $G76,'Saisie Depenses'!$E$5:$E$3004, "&gt;="&amp;EOMONTH(AK$7,-1)+1, 'Saisie Depenses'!$E$5:$E$3004, "&lt;="&amp;EOMONTH(AK$7,0))</f>
        <v>0</v>
      </c>
      <c r="AL76" s="151">
        <f>SUMIFS('Saisie Depenses'!$H$5:$H$3004,'Saisie Depenses'!$G$5:$G$3004,Listes!$B$39,'Saisie Depenses'!$J$5:$J$3004,$F76, 'Saisie Depenses'!$E$5:$E$3004, "&gt;="&amp;EOMONTH(AL$7,-1)+1, 'Saisie Depenses'!$E$5:$E$3004, "&lt;="&amp;EOMONTH(AL$7,0))+SUMIFS('Saisie Depenses'!$H$5:$H$3004,'Saisie Depenses'!$G$5:$G$3004,Listes!$B$39,'Saisie Depenses'!$J$5:$J$3004, $G76,'Saisie Depenses'!$E$5:$E$3004, "&gt;="&amp;EOMONTH(AL$7,-1)+1, 'Saisie Depenses'!$E$5:$E$3004, "&lt;="&amp;EOMONTH(AL$7,0))</f>
        <v>0</v>
      </c>
      <c r="AM76" s="151">
        <f>SUMIFS('Saisie Depenses'!$H$5:$H$3004,'Saisie Depenses'!$G$5:$G$3004,Listes!$B$39,'Saisie Depenses'!$J$5:$J$3004,$F76, 'Saisie Depenses'!$E$5:$E$3004, "&gt;="&amp;EOMONTH(AM$7,-1)+1, 'Saisie Depenses'!$E$5:$E$3004, "&lt;="&amp;EOMONTH(AM$7,0))+SUMIFS('Saisie Depenses'!$H$5:$H$3004,'Saisie Depenses'!$G$5:$G$3004,Listes!$B$39,'Saisie Depenses'!$J$5:$J$3004, $G76,'Saisie Depenses'!$E$5:$E$3004, "&gt;="&amp;EOMONTH(AM$7,-1)+1, 'Saisie Depenses'!$E$5:$E$3004, "&lt;="&amp;EOMONTH(AM$7,0))</f>
        <v>0</v>
      </c>
      <c r="AN76" s="151">
        <f>SUMIFS('Saisie Depenses'!$H$5:$H$3004,'Saisie Depenses'!$G$5:$G$3004,Listes!$B$39,'Saisie Depenses'!$J$5:$J$3004,$F76, 'Saisie Depenses'!$E$5:$E$3004, "&gt;="&amp;EOMONTH(AN$7,-1)+1, 'Saisie Depenses'!$E$5:$E$3004, "&lt;="&amp;EOMONTH(AN$7,0))+SUMIFS('Saisie Depenses'!$H$5:$H$3004,'Saisie Depenses'!$G$5:$G$3004,Listes!$B$39,'Saisie Depenses'!$J$5:$J$3004, $G76,'Saisie Depenses'!$E$5:$E$3004, "&gt;="&amp;EOMONTH(AN$7,-1)+1, 'Saisie Depenses'!$E$5:$E$3004, "&lt;="&amp;EOMONTH(AN$7,0))</f>
        <v>0</v>
      </c>
      <c r="AO76" s="151">
        <f>SUMIFS('Saisie Depenses'!$H$5:$H$3004,'Saisie Depenses'!$G$5:$G$3004,Listes!$B$39,'Saisie Depenses'!$J$5:$J$3004,$F76, 'Saisie Depenses'!$E$5:$E$3004, "&gt;="&amp;EOMONTH(AO$7,-1)+1, 'Saisie Depenses'!$E$5:$E$3004, "&lt;="&amp;EOMONTH(AO$7,0))+SUMIFS('Saisie Depenses'!$H$5:$H$3004,'Saisie Depenses'!$G$5:$G$3004,Listes!$B$39,'Saisie Depenses'!$J$5:$J$3004, $G76,'Saisie Depenses'!$E$5:$E$3004, "&gt;="&amp;EOMONTH(AO$7,-1)+1, 'Saisie Depenses'!$E$5:$E$3004, "&lt;="&amp;EOMONTH(AO$7,0))</f>
        <v>0</v>
      </c>
      <c r="AP76" s="151">
        <f>SUMIFS('Saisie Depenses'!$H$5:$H$3004,'Saisie Depenses'!$G$5:$G$3004,Listes!$B$39,'Saisie Depenses'!$J$5:$J$3004,$F76, 'Saisie Depenses'!$E$5:$E$3004, "&gt;="&amp;EOMONTH(AP$7,-1)+1, 'Saisie Depenses'!$E$5:$E$3004, "&lt;="&amp;EOMONTH(AP$7,0))+SUMIFS('Saisie Depenses'!$H$5:$H$3004,'Saisie Depenses'!$G$5:$G$3004,Listes!$B$39,'Saisie Depenses'!$J$5:$J$3004, $G76,'Saisie Depenses'!$E$5:$E$3004, "&gt;="&amp;EOMONTH(AP$7,-1)+1, 'Saisie Depenses'!$E$5:$E$3004, "&lt;="&amp;EOMONTH(AP$7,0))</f>
        <v>0</v>
      </c>
      <c r="AQ76" s="151">
        <f>SUMIFS('Saisie Depenses'!$H$5:$H$3004,'Saisie Depenses'!$G$5:$G$3004,Listes!$B$39,'Saisie Depenses'!$J$5:$J$3004,$F76, 'Saisie Depenses'!$E$5:$E$3004, "&gt;="&amp;EOMONTH(AQ$7,-1)+1, 'Saisie Depenses'!$E$5:$E$3004, "&lt;="&amp;EOMONTH(AQ$7,0))+SUMIFS('Saisie Depenses'!$H$5:$H$3004,'Saisie Depenses'!$G$5:$G$3004,Listes!$B$39,'Saisie Depenses'!$J$5:$J$3004, $G76,'Saisie Depenses'!$E$5:$E$3004, "&gt;="&amp;EOMONTH(AQ$7,-1)+1, 'Saisie Depenses'!$E$5:$E$3004, "&lt;="&amp;EOMONTH(AQ$7,0))</f>
        <v>0</v>
      </c>
      <c r="AR76" s="151">
        <f>SUMIFS('Saisie Depenses'!$H$5:$H$3004,'Saisie Depenses'!$G$5:$G$3004,Listes!$B$39,'Saisie Depenses'!$J$5:$J$3004,$F76, 'Saisie Depenses'!$E$5:$E$3004, "&gt;="&amp;EOMONTH(AR$7,-1)+1, 'Saisie Depenses'!$E$5:$E$3004, "&lt;="&amp;EOMONTH(AR$7,0))+SUMIFS('Saisie Depenses'!$H$5:$H$3004,'Saisie Depenses'!$G$5:$G$3004,Listes!$B$39,'Saisie Depenses'!$J$5:$J$3004, $G76,'Saisie Depenses'!$E$5:$E$3004, "&gt;="&amp;EOMONTH(AR$7,-1)+1, 'Saisie Depenses'!$E$5:$E$3004, "&lt;="&amp;EOMONTH(AR$7,0))</f>
        <v>0</v>
      </c>
      <c r="AS76" s="151">
        <f>SUMIFS('Saisie Depenses'!$H$5:$H$3004,'Saisie Depenses'!$G$5:$G$3004,Listes!$B$39,'Saisie Depenses'!$J$5:$J$3004,$F76, 'Saisie Depenses'!$E$5:$E$3004, "&gt;="&amp;EOMONTH(AS$7,-1)+1, 'Saisie Depenses'!$E$5:$E$3004, "&lt;="&amp;EOMONTH(AS$7,0))+SUMIFS('Saisie Depenses'!$H$5:$H$3004,'Saisie Depenses'!$G$5:$G$3004,Listes!$B$39,'Saisie Depenses'!$J$5:$J$3004, $G76,'Saisie Depenses'!$E$5:$E$3004, "&gt;="&amp;EOMONTH(AS$7,-1)+1, 'Saisie Depenses'!$E$5:$E$3004, "&lt;="&amp;EOMONTH(AS$7,0))</f>
        <v>0</v>
      </c>
      <c r="AT76" s="151">
        <f>SUMIFS('Saisie Depenses'!$H$5:$H$3004,'Saisie Depenses'!$G$5:$G$3004,Listes!$B$39,'Saisie Depenses'!$J$5:$J$3004,$F76, 'Saisie Depenses'!$E$5:$E$3004, "&gt;="&amp;EOMONTH(AT$7,-1)+1, 'Saisie Depenses'!$E$5:$E$3004, "&lt;="&amp;EOMONTH(AT$7,0))+SUMIFS('Saisie Depenses'!$H$5:$H$3004,'Saisie Depenses'!$G$5:$G$3004,Listes!$B$39,'Saisie Depenses'!$J$5:$J$3004, $G76,'Saisie Depenses'!$E$5:$E$3004, "&gt;="&amp;EOMONTH(AT$7,-1)+1, 'Saisie Depenses'!$E$5:$E$3004, "&lt;="&amp;EOMONTH(AT$7,0))</f>
        <v>0</v>
      </c>
      <c r="AU76" s="151">
        <f>SUMIFS('Saisie Depenses'!$H$5:$H$3004,'Saisie Depenses'!$G$5:$G$3004,Listes!$B$39,'Saisie Depenses'!$J$5:$J$3004,$F76, 'Saisie Depenses'!$E$5:$E$3004, "&gt;="&amp;EOMONTH(AU$7,-1)+1, 'Saisie Depenses'!$E$5:$E$3004, "&lt;="&amp;EOMONTH(AU$7,0))+SUMIFS('Saisie Depenses'!$H$5:$H$3004,'Saisie Depenses'!$G$5:$G$3004,Listes!$B$39,'Saisie Depenses'!$J$5:$J$3004, $G76,'Saisie Depenses'!$E$5:$E$3004, "&gt;="&amp;EOMONTH(AU$7,-1)+1, 'Saisie Depenses'!$E$5:$E$3004, "&lt;="&amp;EOMONTH(AU$7,0))</f>
        <v>0</v>
      </c>
      <c r="AV76" s="151">
        <f>SUMIFS('Saisie Depenses'!$H$5:$H$3004,'Saisie Depenses'!$G$5:$G$3004,Listes!$B$39,'Saisie Depenses'!$J$5:$J$3004,$F76, 'Saisie Depenses'!$E$5:$E$3004, "&gt;="&amp;EOMONTH(AV$7,-1)+1, 'Saisie Depenses'!$E$5:$E$3004, "&lt;="&amp;EOMONTH(AV$7,0))+SUMIFS('Saisie Depenses'!$H$5:$H$3004,'Saisie Depenses'!$G$5:$G$3004,Listes!$B$39,'Saisie Depenses'!$J$5:$J$3004, $G76,'Saisie Depenses'!$E$5:$E$3004, "&gt;="&amp;EOMONTH(AV$7,-1)+1, 'Saisie Depenses'!$E$5:$E$3004, "&lt;="&amp;EOMONTH(AV$7,0))</f>
        <v>0</v>
      </c>
      <c r="AW76" s="164">
        <f t="shared" si="169"/>
        <v>0</v>
      </c>
    </row>
    <row r="77" spans="3:49" ht="15.75" customHeight="1" x14ac:dyDescent="0.25">
      <c r="C77" s="150" t="str">
        <f t="shared" si="157"/>
        <v xml:space="preserve">Assurances </v>
      </c>
      <c r="D77" s="143"/>
      <c r="E77" s="143"/>
      <c r="F77" s="150" t="str">
        <f t="shared" ref="F77:G77" si="180">F51</f>
        <v xml:space="preserve">Assurances </v>
      </c>
      <c r="G77" s="133" t="str">
        <f t="shared" si="180"/>
        <v>x#56rgtte8</v>
      </c>
      <c r="I77" s="151">
        <f>SUMIFS('Saisie Depenses'!$H$5:$H$3004,'Saisie Depenses'!$G$5:$G$3004,Listes!$B$39,'Saisie Depenses'!$J$5:$J$3004,$F77, 'Saisie Depenses'!$E$5:$E$3004, "&gt;="&amp;EOMONTH(I$7,-1)+1, 'Saisie Depenses'!$E$5:$E$3004, "&lt;="&amp;EOMONTH(I$7,0))+SUMIFS('Saisie Depenses'!$H$5:$H$3004,'Saisie Depenses'!$G$5:$G$3004,Listes!$B$39,'Saisie Depenses'!$J$5:$J$3004, $G77,'Saisie Depenses'!$E$5:$E$3004, "&gt;="&amp;EOMONTH(I$7,-1)+1, 'Saisie Depenses'!$E$5:$E$3004, "&lt;="&amp;EOMONTH(I$7,0))</f>
        <v>0</v>
      </c>
      <c r="J77" s="151">
        <f>SUMIFS('Saisie Depenses'!$H$5:$H$3004,'Saisie Depenses'!$G$5:$G$3004,Listes!$B$39,'Saisie Depenses'!$J$5:$J$3004,$F77, 'Saisie Depenses'!$E$5:$E$3004, "&gt;="&amp;EOMONTH(J$7,-1)+1, 'Saisie Depenses'!$E$5:$E$3004, "&lt;="&amp;EOMONTH(J$7,0))+SUMIFS('Saisie Depenses'!$H$5:$H$3004,'Saisie Depenses'!$G$5:$G$3004,Listes!$B$39,'Saisie Depenses'!$J$5:$J$3004, $G77,'Saisie Depenses'!$E$5:$E$3004, "&gt;="&amp;EOMONTH(J$7,-1)+1, 'Saisie Depenses'!$E$5:$E$3004, "&lt;="&amp;EOMONTH(J$7,0))</f>
        <v>0</v>
      </c>
      <c r="K77" s="151">
        <f>SUMIFS('Saisie Depenses'!$H$5:$H$3004,'Saisie Depenses'!$G$5:$G$3004,Listes!$B$39,'Saisie Depenses'!$J$5:$J$3004,$F77, 'Saisie Depenses'!$E$5:$E$3004, "&gt;="&amp;EOMONTH(K$7,-1)+1, 'Saisie Depenses'!$E$5:$E$3004, "&lt;="&amp;EOMONTH(K$7,0))+SUMIFS('Saisie Depenses'!$H$5:$H$3004,'Saisie Depenses'!$G$5:$G$3004,Listes!$B$39,'Saisie Depenses'!$J$5:$J$3004, $G77,'Saisie Depenses'!$E$5:$E$3004, "&gt;="&amp;EOMONTH(K$7,-1)+1, 'Saisie Depenses'!$E$5:$E$3004, "&lt;="&amp;EOMONTH(K$7,0))</f>
        <v>0</v>
      </c>
      <c r="L77" s="151">
        <f>SUMIFS('Saisie Depenses'!$H$5:$H$3004,'Saisie Depenses'!$G$5:$G$3004,Listes!$B$39,'Saisie Depenses'!$J$5:$J$3004,$F77, 'Saisie Depenses'!$E$5:$E$3004, "&gt;="&amp;EOMONTH(L$7,-1)+1, 'Saisie Depenses'!$E$5:$E$3004, "&lt;="&amp;EOMONTH(L$7,0))+SUMIFS('Saisie Depenses'!$H$5:$H$3004,'Saisie Depenses'!$G$5:$G$3004,Listes!$B$39,'Saisie Depenses'!$J$5:$J$3004, $G77,'Saisie Depenses'!$E$5:$E$3004, "&gt;="&amp;EOMONTH(L$7,-1)+1, 'Saisie Depenses'!$E$5:$E$3004, "&lt;="&amp;EOMONTH(L$7,0))</f>
        <v>0</v>
      </c>
      <c r="M77" s="151">
        <f>SUMIFS('Saisie Depenses'!$H$5:$H$3004,'Saisie Depenses'!$G$5:$G$3004,Listes!$B$39,'Saisie Depenses'!$J$5:$J$3004,$F77, 'Saisie Depenses'!$E$5:$E$3004, "&gt;="&amp;EOMONTH(M$7,-1)+1, 'Saisie Depenses'!$E$5:$E$3004, "&lt;="&amp;EOMONTH(M$7,0))+SUMIFS('Saisie Depenses'!$H$5:$H$3004,'Saisie Depenses'!$G$5:$G$3004,Listes!$B$39,'Saisie Depenses'!$J$5:$J$3004, $G77,'Saisie Depenses'!$E$5:$E$3004, "&gt;="&amp;EOMONTH(M$7,-1)+1, 'Saisie Depenses'!$E$5:$E$3004, "&lt;="&amp;EOMONTH(M$7,0))</f>
        <v>0</v>
      </c>
      <c r="N77" s="151">
        <f>SUMIFS('Saisie Depenses'!$H$5:$H$3004,'Saisie Depenses'!$G$5:$G$3004,Listes!$B$39,'Saisie Depenses'!$J$5:$J$3004,$F77, 'Saisie Depenses'!$E$5:$E$3004, "&gt;="&amp;EOMONTH(N$7,-1)+1, 'Saisie Depenses'!$E$5:$E$3004, "&lt;="&amp;EOMONTH(N$7,0))+SUMIFS('Saisie Depenses'!$H$5:$H$3004,'Saisie Depenses'!$G$5:$G$3004,Listes!$B$39,'Saisie Depenses'!$J$5:$J$3004, $G77,'Saisie Depenses'!$E$5:$E$3004, "&gt;="&amp;EOMONTH(N$7,-1)+1, 'Saisie Depenses'!$E$5:$E$3004, "&lt;="&amp;EOMONTH(N$7,0))</f>
        <v>0</v>
      </c>
      <c r="O77" s="151">
        <f>SUMIFS('Saisie Depenses'!$H$5:$H$3004,'Saisie Depenses'!$G$5:$G$3004,Listes!$B$39,'Saisie Depenses'!$J$5:$J$3004,$F77, 'Saisie Depenses'!$E$5:$E$3004, "&gt;="&amp;EOMONTH(O$7,-1)+1, 'Saisie Depenses'!$E$5:$E$3004, "&lt;="&amp;EOMONTH(O$7,0))+SUMIFS('Saisie Depenses'!$H$5:$H$3004,'Saisie Depenses'!$G$5:$G$3004,Listes!$B$39,'Saisie Depenses'!$J$5:$J$3004, $G77,'Saisie Depenses'!$E$5:$E$3004, "&gt;="&amp;EOMONTH(O$7,-1)+1, 'Saisie Depenses'!$E$5:$E$3004, "&lt;="&amp;EOMONTH(O$7,0))</f>
        <v>0</v>
      </c>
      <c r="P77" s="151">
        <f>SUMIFS('Saisie Depenses'!$H$5:$H$3004,'Saisie Depenses'!$G$5:$G$3004,Listes!$B$39,'Saisie Depenses'!$J$5:$J$3004,$F77, 'Saisie Depenses'!$E$5:$E$3004, "&gt;="&amp;EOMONTH(P$7,-1)+1, 'Saisie Depenses'!$E$5:$E$3004, "&lt;="&amp;EOMONTH(P$7,0))+SUMIFS('Saisie Depenses'!$H$5:$H$3004,'Saisie Depenses'!$G$5:$G$3004,Listes!$B$39,'Saisie Depenses'!$J$5:$J$3004, $G77,'Saisie Depenses'!$E$5:$E$3004, "&gt;="&amp;EOMONTH(P$7,-1)+1, 'Saisie Depenses'!$E$5:$E$3004, "&lt;="&amp;EOMONTH(P$7,0))</f>
        <v>0</v>
      </c>
      <c r="Q77" s="151">
        <f>SUMIFS('Saisie Depenses'!$H$5:$H$3004,'Saisie Depenses'!$G$5:$G$3004,Listes!$B$39,'Saisie Depenses'!$J$5:$J$3004,$F77, 'Saisie Depenses'!$E$5:$E$3004, "&gt;="&amp;EOMONTH(Q$7,-1)+1, 'Saisie Depenses'!$E$5:$E$3004, "&lt;="&amp;EOMONTH(Q$7,0))+SUMIFS('Saisie Depenses'!$H$5:$H$3004,'Saisie Depenses'!$G$5:$G$3004,Listes!$B$39,'Saisie Depenses'!$J$5:$J$3004, $G77,'Saisie Depenses'!$E$5:$E$3004, "&gt;="&amp;EOMONTH(Q$7,-1)+1, 'Saisie Depenses'!$E$5:$E$3004, "&lt;="&amp;EOMONTH(Q$7,0))</f>
        <v>0</v>
      </c>
      <c r="R77" s="151">
        <f>SUMIFS('Saisie Depenses'!$H$5:$H$3004,'Saisie Depenses'!$G$5:$G$3004,Listes!$B$39,'Saisie Depenses'!$J$5:$J$3004,$F77, 'Saisie Depenses'!$E$5:$E$3004, "&gt;="&amp;EOMONTH(R$7,-1)+1, 'Saisie Depenses'!$E$5:$E$3004, "&lt;="&amp;EOMONTH(R$7,0))+SUMIFS('Saisie Depenses'!$H$5:$H$3004,'Saisie Depenses'!$G$5:$G$3004,Listes!$B$39,'Saisie Depenses'!$J$5:$J$3004, $G77,'Saisie Depenses'!$E$5:$E$3004, "&gt;="&amp;EOMONTH(R$7,-1)+1, 'Saisie Depenses'!$E$5:$E$3004, "&lt;="&amp;EOMONTH(R$7,0))</f>
        <v>0</v>
      </c>
      <c r="S77" s="151">
        <f>SUMIFS('Saisie Depenses'!$H$5:$H$3004,'Saisie Depenses'!$G$5:$G$3004,Listes!$B$39,'Saisie Depenses'!$J$5:$J$3004,$F77, 'Saisie Depenses'!$E$5:$E$3004, "&gt;="&amp;EOMONTH(S$7,-1)+1, 'Saisie Depenses'!$E$5:$E$3004, "&lt;="&amp;EOMONTH(S$7,0))+SUMIFS('Saisie Depenses'!$H$5:$H$3004,'Saisie Depenses'!$G$5:$G$3004,Listes!$B$39,'Saisie Depenses'!$J$5:$J$3004, $G77,'Saisie Depenses'!$E$5:$E$3004, "&gt;="&amp;EOMONTH(S$7,-1)+1, 'Saisie Depenses'!$E$5:$E$3004, "&lt;="&amp;EOMONTH(S$7,0))</f>
        <v>0</v>
      </c>
      <c r="T77" s="151">
        <f>SUMIFS('Saisie Depenses'!$H$5:$H$3004,'Saisie Depenses'!$G$5:$G$3004,Listes!$B$39,'Saisie Depenses'!$J$5:$J$3004,$F77, 'Saisie Depenses'!$E$5:$E$3004, "&gt;="&amp;EOMONTH(T$7,-1)+1, 'Saisie Depenses'!$E$5:$E$3004, "&lt;="&amp;EOMONTH(T$7,0))+SUMIFS('Saisie Depenses'!$H$5:$H$3004,'Saisie Depenses'!$G$5:$G$3004,Listes!$B$39,'Saisie Depenses'!$J$5:$J$3004, $G77,'Saisie Depenses'!$E$5:$E$3004, "&gt;="&amp;EOMONTH(T$7,-1)+1, 'Saisie Depenses'!$E$5:$E$3004, "&lt;="&amp;EOMONTH(T$7,0))</f>
        <v>0</v>
      </c>
      <c r="U77" s="164">
        <f t="shared" si="171"/>
        <v>0</v>
      </c>
      <c r="W77" s="151">
        <f>SUMIFS('Saisie Depenses'!$H$5:$H$3004,'Saisie Depenses'!$G$5:$G$3004,Listes!$B$39,'Saisie Depenses'!$J$5:$J$3004,$F77, 'Saisie Depenses'!$E$5:$E$3004, "&gt;="&amp;EOMONTH(W$7,-1)+1, 'Saisie Depenses'!$E$5:$E$3004, "&lt;="&amp;EOMONTH(W$7,0))+SUMIFS('Saisie Depenses'!$H$5:$H$3004,'Saisie Depenses'!$G$5:$G$3004,Listes!$B$39,'Saisie Depenses'!$J$5:$J$3004, $G77,'Saisie Depenses'!$E$5:$E$3004, "&gt;="&amp;EOMONTH(W$7,-1)+1, 'Saisie Depenses'!$E$5:$E$3004, "&lt;="&amp;EOMONTH(W$7,0))</f>
        <v>0</v>
      </c>
      <c r="X77" s="151">
        <f>SUMIFS('Saisie Depenses'!$H$5:$H$3004,'Saisie Depenses'!$G$5:$G$3004,Listes!$B$39,'Saisie Depenses'!$J$5:$J$3004,$F77, 'Saisie Depenses'!$E$5:$E$3004, "&gt;="&amp;EOMONTH(X$7,-1)+1, 'Saisie Depenses'!$E$5:$E$3004, "&lt;="&amp;EOMONTH(X$7,0))+SUMIFS('Saisie Depenses'!$H$5:$H$3004,'Saisie Depenses'!$G$5:$G$3004,Listes!$B$39,'Saisie Depenses'!$J$5:$J$3004, $G77,'Saisie Depenses'!$E$5:$E$3004, "&gt;="&amp;EOMONTH(X$7,-1)+1, 'Saisie Depenses'!$E$5:$E$3004, "&lt;="&amp;EOMONTH(X$7,0))</f>
        <v>0</v>
      </c>
      <c r="Y77" s="151">
        <f>SUMIFS('Saisie Depenses'!$H$5:$H$3004,'Saisie Depenses'!$G$5:$G$3004,Listes!$B$39,'Saisie Depenses'!$J$5:$J$3004,$F77, 'Saisie Depenses'!$E$5:$E$3004, "&gt;="&amp;EOMONTH(Y$7,-1)+1, 'Saisie Depenses'!$E$5:$E$3004, "&lt;="&amp;EOMONTH(Y$7,0))+SUMIFS('Saisie Depenses'!$H$5:$H$3004,'Saisie Depenses'!$G$5:$G$3004,Listes!$B$39,'Saisie Depenses'!$J$5:$J$3004, $G77,'Saisie Depenses'!$E$5:$E$3004, "&gt;="&amp;EOMONTH(Y$7,-1)+1, 'Saisie Depenses'!$E$5:$E$3004, "&lt;="&amp;EOMONTH(Y$7,0))</f>
        <v>0</v>
      </c>
      <c r="Z77" s="151">
        <f>SUMIFS('Saisie Depenses'!$H$5:$H$3004,'Saisie Depenses'!$G$5:$G$3004,Listes!$B$39,'Saisie Depenses'!$J$5:$J$3004,$F77, 'Saisie Depenses'!$E$5:$E$3004, "&gt;="&amp;EOMONTH(Z$7,-1)+1, 'Saisie Depenses'!$E$5:$E$3004, "&lt;="&amp;EOMONTH(Z$7,0))+SUMIFS('Saisie Depenses'!$H$5:$H$3004,'Saisie Depenses'!$G$5:$G$3004,Listes!$B$39,'Saisie Depenses'!$J$5:$J$3004, $G77,'Saisie Depenses'!$E$5:$E$3004, "&gt;="&amp;EOMONTH(Z$7,-1)+1, 'Saisie Depenses'!$E$5:$E$3004, "&lt;="&amp;EOMONTH(Z$7,0))</f>
        <v>0</v>
      </c>
      <c r="AA77" s="151">
        <f>SUMIFS('Saisie Depenses'!$H$5:$H$3004,'Saisie Depenses'!$G$5:$G$3004,Listes!$B$39,'Saisie Depenses'!$J$5:$J$3004,$F77, 'Saisie Depenses'!$E$5:$E$3004, "&gt;="&amp;EOMONTH(AA$7,-1)+1, 'Saisie Depenses'!$E$5:$E$3004, "&lt;="&amp;EOMONTH(AA$7,0))+SUMIFS('Saisie Depenses'!$H$5:$H$3004,'Saisie Depenses'!$G$5:$G$3004,Listes!$B$39,'Saisie Depenses'!$J$5:$J$3004, $G77,'Saisie Depenses'!$E$5:$E$3004, "&gt;="&amp;EOMONTH(AA$7,-1)+1, 'Saisie Depenses'!$E$5:$E$3004, "&lt;="&amp;EOMONTH(AA$7,0))</f>
        <v>0</v>
      </c>
      <c r="AB77" s="151">
        <f>SUMIFS('Saisie Depenses'!$H$5:$H$3004,'Saisie Depenses'!$G$5:$G$3004,Listes!$B$39,'Saisie Depenses'!$J$5:$J$3004,$F77, 'Saisie Depenses'!$E$5:$E$3004, "&gt;="&amp;EOMONTH(AB$7,-1)+1, 'Saisie Depenses'!$E$5:$E$3004, "&lt;="&amp;EOMONTH(AB$7,0))+SUMIFS('Saisie Depenses'!$H$5:$H$3004,'Saisie Depenses'!$G$5:$G$3004,Listes!$B$39,'Saisie Depenses'!$J$5:$J$3004, $G77,'Saisie Depenses'!$E$5:$E$3004, "&gt;="&amp;EOMONTH(AB$7,-1)+1, 'Saisie Depenses'!$E$5:$E$3004, "&lt;="&amp;EOMONTH(AB$7,0))</f>
        <v>0</v>
      </c>
      <c r="AC77" s="151">
        <f>SUMIFS('Saisie Depenses'!$H$5:$H$3004,'Saisie Depenses'!$G$5:$G$3004,Listes!$B$39,'Saisie Depenses'!$J$5:$J$3004,$F77, 'Saisie Depenses'!$E$5:$E$3004, "&gt;="&amp;EOMONTH(AC$7,-1)+1, 'Saisie Depenses'!$E$5:$E$3004, "&lt;="&amp;EOMONTH(AC$7,0))+SUMIFS('Saisie Depenses'!$H$5:$H$3004,'Saisie Depenses'!$G$5:$G$3004,Listes!$B$39,'Saisie Depenses'!$J$5:$J$3004, $G77,'Saisie Depenses'!$E$5:$E$3004, "&gt;="&amp;EOMONTH(AC$7,-1)+1, 'Saisie Depenses'!$E$5:$E$3004, "&lt;="&amp;EOMONTH(AC$7,0))</f>
        <v>0</v>
      </c>
      <c r="AD77" s="151">
        <f>SUMIFS('Saisie Depenses'!$H$5:$H$3004,'Saisie Depenses'!$G$5:$G$3004,Listes!$B$39,'Saisie Depenses'!$J$5:$J$3004,$F77, 'Saisie Depenses'!$E$5:$E$3004, "&gt;="&amp;EOMONTH(AD$7,-1)+1, 'Saisie Depenses'!$E$5:$E$3004, "&lt;="&amp;EOMONTH(AD$7,0))+SUMIFS('Saisie Depenses'!$H$5:$H$3004,'Saisie Depenses'!$G$5:$G$3004,Listes!$B$39,'Saisie Depenses'!$J$5:$J$3004, $G77,'Saisie Depenses'!$E$5:$E$3004, "&gt;="&amp;EOMONTH(AD$7,-1)+1, 'Saisie Depenses'!$E$5:$E$3004, "&lt;="&amp;EOMONTH(AD$7,0))</f>
        <v>0</v>
      </c>
      <c r="AE77" s="151">
        <f>SUMIFS('Saisie Depenses'!$H$5:$H$3004,'Saisie Depenses'!$G$5:$G$3004,Listes!$B$39,'Saisie Depenses'!$J$5:$J$3004,$F77, 'Saisie Depenses'!$E$5:$E$3004, "&gt;="&amp;EOMONTH(AE$7,-1)+1, 'Saisie Depenses'!$E$5:$E$3004, "&lt;="&amp;EOMONTH(AE$7,0))+SUMIFS('Saisie Depenses'!$H$5:$H$3004,'Saisie Depenses'!$G$5:$G$3004,Listes!$B$39,'Saisie Depenses'!$J$5:$J$3004, $G77,'Saisie Depenses'!$E$5:$E$3004, "&gt;="&amp;EOMONTH(AE$7,-1)+1, 'Saisie Depenses'!$E$5:$E$3004, "&lt;="&amp;EOMONTH(AE$7,0))</f>
        <v>0</v>
      </c>
      <c r="AF77" s="151">
        <f>SUMIFS('Saisie Depenses'!$H$5:$H$3004,'Saisie Depenses'!$G$5:$G$3004,Listes!$B$39,'Saisie Depenses'!$J$5:$J$3004,$F77, 'Saisie Depenses'!$E$5:$E$3004, "&gt;="&amp;EOMONTH(AF$7,-1)+1, 'Saisie Depenses'!$E$5:$E$3004, "&lt;="&amp;EOMONTH(AF$7,0))+SUMIFS('Saisie Depenses'!$H$5:$H$3004,'Saisie Depenses'!$G$5:$G$3004,Listes!$B$39,'Saisie Depenses'!$J$5:$J$3004, $G77,'Saisie Depenses'!$E$5:$E$3004, "&gt;="&amp;EOMONTH(AF$7,-1)+1, 'Saisie Depenses'!$E$5:$E$3004, "&lt;="&amp;EOMONTH(AF$7,0))</f>
        <v>0</v>
      </c>
      <c r="AG77" s="151">
        <f>SUMIFS('Saisie Depenses'!$H$5:$H$3004,'Saisie Depenses'!$G$5:$G$3004,Listes!$B$39,'Saisie Depenses'!$J$5:$J$3004,$F77, 'Saisie Depenses'!$E$5:$E$3004, "&gt;="&amp;EOMONTH(AG$7,-1)+1, 'Saisie Depenses'!$E$5:$E$3004, "&lt;="&amp;EOMONTH(AG$7,0))+SUMIFS('Saisie Depenses'!$H$5:$H$3004,'Saisie Depenses'!$G$5:$G$3004,Listes!$B$39,'Saisie Depenses'!$J$5:$J$3004, $G77,'Saisie Depenses'!$E$5:$E$3004, "&gt;="&amp;EOMONTH(AG$7,-1)+1, 'Saisie Depenses'!$E$5:$E$3004, "&lt;="&amp;EOMONTH(AG$7,0))</f>
        <v>0</v>
      </c>
      <c r="AH77" s="151">
        <f>SUMIFS('Saisie Depenses'!$H$5:$H$3004,'Saisie Depenses'!$G$5:$G$3004,Listes!$B$39,'Saisie Depenses'!$J$5:$J$3004,$F77, 'Saisie Depenses'!$E$5:$E$3004, "&gt;="&amp;EOMONTH(AH$7,-1)+1, 'Saisie Depenses'!$E$5:$E$3004, "&lt;="&amp;EOMONTH(AH$7,0))+SUMIFS('Saisie Depenses'!$H$5:$H$3004,'Saisie Depenses'!$G$5:$G$3004,Listes!$B$39,'Saisie Depenses'!$J$5:$J$3004, $G77,'Saisie Depenses'!$E$5:$E$3004, "&gt;="&amp;EOMONTH(AH$7,-1)+1, 'Saisie Depenses'!$E$5:$E$3004, "&lt;="&amp;EOMONTH(AH$7,0))</f>
        <v>0</v>
      </c>
      <c r="AI77" s="164">
        <f t="shared" si="168"/>
        <v>0</v>
      </c>
      <c r="AJ77" s="142"/>
      <c r="AK77" s="151">
        <f>SUMIFS('Saisie Depenses'!$H$5:$H$3004,'Saisie Depenses'!$G$5:$G$3004,Listes!$B$39,'Saisie Depenses'!$J$5:$J$3004,$F77, 'Saisie Depenses'!$E$5:$E$3004, "&gt;="&amp;EOMONTH(AK$7,-1)+1, 'Saisie Depenses'!$E$5:$E$3004, "&lt;="&amp;EOMONTH(AK$7,0))+SUMIFS('Saisie Depenses'!$H$5:$H$3004,'Saisie Depenses'!$G$5:$G$3004,Listes!$B$39,'Saisie Depenses'!$J$5:$J$3004, $G77,'Saisie Depenses'!$E$5:$E$3004, "&gt;="&amp;EOMONTH(AK$7,-1)+1, 'Saisie Depenses'!$E$5:$E$3004, "&lt;="&amp;EOMONTH(AK$7,0))</f>
        <v>0</v>
      </c>
      <c r="AL77" s="151">
        <f>SUMIFS('Saisie Depenses'!$H$5:$H$3004,'Saisie Depenses'!$G$5:$G$3004,Listes!$B$39,'Saisie Depenses'!$J$5:$J$3004,$F77, 'Saisie Depenses'!$E$5:$E$3004, "&gt;="&amp;EOMONTH(AL$7,-1)+1, 'Saisie Depenses'!$E$5:$E$3004, "&lt;="&amp;EOMONTH(AL$7,0))+SUMIFS('Saisie Depenses'!$H$5:$H$3004,'Saisie Depenses'!$G$5:$G$3004,Listes!$B$39,'Saisie Depenses'!$J$5:$J$3004, $G77,'Saisie Depenses'!$E$5:$E$3004, "&gt;="&amp;EOMONTH(AL$7,-1)+1, 'Saisie Depenses'!$E$5:$E$3004, "&lt;="&amp;EOMONTH(AL$7,0))</f>
        <v>0</v>
      </c>
      <c r="AM77" s="151">
        <f>SUMIFS('Saisie Depenses'!$H$5:$H$3004,'Saisie Depenses'!$G$5:$G$3004,Listes!$B$39,'Saisie Depenses'!$J$5:$J$3004,$F77, 'Saisie Depenses'!$E$5:$E$3004, "&gt;="&amp;EOMONTH(AM$7,-1)+1, 'Saisie Depenses'!$E$5:$E$3004, "&lt;="&amp;EOMONTH(AM$7,0))+SUMIFS('Saisie Depenses'!$H$5:$H$3004,'Saisie Depenses'!$G$5:$G$3004,Listes!$B$39,'Saisie Depenses'!$J$5:$J$3004, $G77,'Saisie Depenses'!$E$5:$E$3004, "&gt;="&amp;EOMONTH(AM$7,-1)+1, 'Saisie Depenses'!$E$5:$E$3004, "&lt;="&amp;EOMONTH(AM$7,0))</f>
        <v>0</v>
      </c>
      <c r="AN77" s="151">
        <f>SUMIFS('Saisie Depenses'!$H$5:$H$3004,'Saisie Depenses'!$G$5:$G$3004,Listes!$B$39,'Saisie Depenses'!$J$5:$J$3004,$F77, 'Saisie Depenses'!$E$5:$E$3004, "&gt;="&amp;EOMONTH(AN$7,-1)+1, 'Saisie Depenses'!$E$5:$E$3004, "&lt;="&amp;EOMONTH(AN$7,0))+SUMIFS('Saisie Depenses'!$H$5:$H$3004,'Saisie Depenses'!$G$5:$G$3004,Listes!$B$39,'Saisie Depenses'!$J$5:$J$3004, $G77,'Saisie Depenses'!$E$5:$E$3004, "&gt;="&amp;EOMONTH(AN$7,-1)+1, 'Saisie Depenses'!$E$5:$E$3004, "&lt;="&amp;EOMONTH(AN$7,0))</f>
        <v>0</v>
      </c>
      <c r="AO77" s="151">
        <f>SUMIFS('Saisie Depenses'!$H$5:$H$3004,'Saisie Depenses'!$G$5:$G$3004,Listes!$B$39,'Saisie Depenses'!$J$5:$J$3004,$F77, 'Saisie Depenses'!$E$5:$E$3004, "&gt;="&amp;EOMONTH(AO$7,-1)+1, 'Saisie Depenses'!$E$5:$E$3004, "&lt;="&amp;EOMONTH(AO$7,0))+SUMIFS('Saisie Depenses'!$H$5:$H$3004,'Saisie Depenses'!$G$5:$G$3004,Listes!$B$39,'Saisie Depenses'!$J$5:$J$3004, $G77,'Saisie Depenses'!$E$5:$E$3004, "&gt;="&amp;EOMONTH(AO$7,-1)+1, 'Saisie Depenses'!$E$5:$E$3004, "&lt;="&amp;EOMONTH(AO$7,0))</f>
        <v>0</v>
      </c>
      <c r="AP77" s="151">
        <f>SUMIFS('Saisie Depenses'!$H$5:$H$3004,'Saisie Depenses'!$G$5:$G$3004,Listes!$B$39,'Saisie Depenses'!$J$5:$J$3004,$F77, 'Saisie Depenses'!$E$5:$E$3004, "&gt;="&amp;EOMONTH(AP$7,-1)+1, 'Saisie Depenses'!$E$5:$E$3004, "&lt;="&amp;EOMONTH(AP$7,0))+SUMIFS('Saisie Depenses'!$H$5:$H$3004,'Saisie Depenses'!$G$5:$G$3004,Listes!$B$39,'Saisie Depenses'!$J$5:$J$3004, $G77,'Saisie Depenses'!$E$5:$E$3004, "&gt;="&amp;EOMONTH(AP$7,-1)+1, 'Saisie Depenses'!$E$5:$E$3004, "&lt;="&amp;EOMONTH(AP$7,0))</f>
        <v>0</v>
      </c>
      <c r="AQ77" s="151">
        <f>SUMIFS('Saisie Depenses'!$H$5:$H$3004,'Saisie Depenses'!$G$5:$G$3004,Listes!$B$39,'Saisie Depenses'!$J$5:$J$3004,$F77, 'Saisie Depenses'!$E$5:$E$3004, "&gt;="&amp;EOMONTH(AQ$7,-1)+1, 'Saisie Depenses'!$E$5:$E$3004, "&lt;="&amp;EOMONTH(AQ$7,0))+SUMIFS('Saisie Depenses'!$H$5:$H$3004,'Saisie Depenses'!$G$5:$G$3004,Listes!$B$39,'Saisie Depenses'!$J$5:$J$3004, $G77,'Saisie Depenses'!$E$5:$E$3004, "&gt;="&amp;EOMONTH(AQ$7,-1)+1, 'Saisie Depenses'!$E$5:$E$3004, "&lt;="&amp;EOMONTH(AQ$7,0))</f>
        <v>0</v>
      </c>
      <c r="AR77" s="151">
        <f>SUMIFS('Saisie Depenses'!$H$5:$H$3004,'Saisie Depenses'!$G$5:$G$3004,Listes!$B$39,'Saisie Depenses'!$J$5:$J$3004,$F77, 'Saisie Depenses'!$E$5:$E$3004, "&gt;="&amp;EOMONTH(AR$7,-1)+1, 'Saisie Depenses'!$E$5:$E$3004, "&lt;="&amp;EOMONTH(AR$7,0))+SUMIFS('Saisie Depenses'!$H$5:$H$3004,'Saisie Depenses'!$G$5:$G$3004,Listes!$B$39,'Saisie Depenses'!$J$5:$J$3004, $G77,'Saisie Depenses'!$E$5:$E$3004, "&gt;="&amp;EOMONTH(AR$7,-1)+1, 'Saisie Depenses'!$E$5:$E$3004, "&lt;="&amp;EOMONTH(AR$7,0))</f>
        <v>0</v>
      </c>
      <c r="AS77" s="151">
        <f>SUMIFS('Saisie Depenses'!$H$5:$H$3004,'Saisie Depenses'!$G$5:$G$3004,Listes!$B$39,'Saisie Depenses'!$J$5:$J$3004,$F77, 'Saisie Depenses'!$E$5:$E$3004, "&gt;="&amp;EOMONTH(AS$7,-1)+1, 'Saisie Depenses'!$E$5:$E$3004, "&lt;="&amp;EOMONTH(AS$7,0))+SUMIFS('Saisie Depenses'!$H$5:$H$3004,'Saisie Depenses'!$G$5:$G$3004,Listes!$B$39,'Saisie Depenses'!$J$5:$J$3004, $G77,'Saisie Depenses'!$E$5:$E$3004, "&gt;="&amp;EOMONTH(AS$7,-1)+1, 'Saisie Depenses'!$E$5:$E$3004, "&lt;="&amp;EOMONTH(AS$7,0))</f>
        <v>0</v>
      </c>
      <c r="AT77" s="151">
        <f>SUMIFS('Saisie Depenses'!$H$5:$H$3004,'Saisie Depenses'!$G$5:$G$3004,Listes!$B$39,'Saisie Depenses'!$J$5:$J$3004,$F77, 'Saisie Depenses'!$E$5:$E$3004, "&gt;="&amp;EOMONTH(AT$7,-1)+1, 'Saisie Depenses'!$E$5:$E$3004, "&lt;="&amp;EOMONTH(AT$7,0))+SUMIFS('Saisie Depenses'!$H$5:$H$3004,'Saisie Depenses'!$G$5:$G$3004,Listes!$B$39,'Saisie Depenses'!$J$5:$J$3004, $G77,'Saisie Depenses'!$E$5:$E$3004, "&gt;="&amp;EOMONTH(AT$7,-1)+1, 'Saisie Depenses'!$E$5:$E$3004, "&lt;="&amp;EOMONTH(AT$7,0))</f>
        <v>0</v>
      </c>
      <c r="AU77" s="151">
        <f>SUMIFS('Saisie Depenses'!$H$5:$H$3004,'Saisie Depenses'!$G$5:$G$3004,Listes!$B$39,'Saisie Depenses'!$J$5:$J$3004,$F77, 'Saisie Depenses'!$E$5:$E$3004, "&gt;="&amp;EOMONTH(AU$7,-1)+1, 'Saisie Depenses'!$E$5:$E$3004, "&lt;="&amp;EOMONTH(AU$7,0))+SUMIFS('Saisie Depenses'!$H$5:$H$3004,'Saisie Depenses'!$G$5:$G$3004,Listes!$B$39,'Saisie Depenses'!$J$5:$J$3004, $G77,'Saisie Depenses'!$E$5:$E$3004, "&gt;="&amp;EOMONTH(AU$7,-1)+1, 'Saisie Depenses'!$E$5:$E$3004, "&lt;="&amp;EOMONTH(AU$7,0))</f>
        <v>0</v>
      </c>
      <c r="AV77" s="151">
        <f>SUMIFS('Saisie Depenses'!$H$5:$H$3004,'Saisie Depenses'!$G$5:$G$3004,Listes!$B$39,'Saisie Depenses'!$J$5:$J$3004,$F77, 'Saisie Depenses'!$E$5:$E$3004, "&gt;="&amp;EOMONTH(AV$7,-1)+1, 'Saisie Depenses'!$E$5:$E$3004, "&lt;="&amp;EOMONTH(AV$7,0))+SUMIFS('Saisie Depenses'!$H$5:$H$3004,'Saisie Depenses'!$G$5:$G$3004,Listes!$B$39,'Saisie Depenses'!$J$5:$J$3004, $G77,'Saisie Depenses'!$E$5:$E$3004, "&gt;="&amp;EOMONTH(AV$7,-1)+1, 'Saisie Depenses'!$E$5:$E$3004, "&lt;="&amp;EOMONTH(AV$7,0))</f>
        <v>0</v>
      </c>
      <c r="AW77" s="164">
        <f t="shared" si="169"/>
        <v>0</v>
      </c>
    </row>
    <row r="78" spans="3:49" ht="15.75" customHeight="1" x14ac:dyDescent="0.25">
      <c r="C78" s="150" t="str">
        <f t="shared" si="157"/>
        <v>Taxes Foncières</v>
      </c>
      <c r="D78" s="143"/>
      <c r="E78" s="143"/>
      <c r="F78" s="150" t="str">
        <f t="shared" ref="F78:G78" si="181">F52</f>
        <v>Taxes Foncières</v>
      </c>
      <c r="G78" s="133" t="str">
        <f t="shared" si="181"/>
        <v>x#56rgtte8</v>
      </c>
      <c r="I78" s="151">
        <f>SUMIFS('Saisie Depenses'!$H$5:$H$3004,'Saisie Depenses'!$G$5:$G$3004,Listes!$B$39,'Saisie Depenses'!$J$5:$J$3004,$F78, 'Saisie Depenses'!$E$5:$E$3004, "&gt;="&amp;EOMONTH(I$7,-1)+1, 'Saisie Depenses'!$E$5:$E$3004, "&lt;="&amp;EOMONTH(I$7,0))+SUMIFS('Saisie Depenses'!$H$5:$H$3004,'Saisie Depenses'!$G$5:$G$3004,Listes!$B$39,'Saisie Depenses'!$J$5:$J$3004, $G78,'Saisie Depenses'!$E$5:$E$3004, "&gt;="&amp;EOMONTH(I$7,-1)+1, 'Saisie Depenses'!$E$5:$E$3004, "&lt;="&amp;EOMONTH(I$7,0))</f>
        <v>0</v>
      </c>
      <c r="J78" s="151">
        <f>SUMIFS('Saisie Depenses'!$H$5:$H$3004,'Saisie Depenses'!$G$5:$G$3004,Listes!$B$39,'Saisie Depenses'!$J$5:$J$3004,$F78, 'Saisie Depenses'!$E$5:$E$3004, "&gt;="&amp;EOMONTH(J$7,-1)+1, 'Saisie Depenses'!$E$5:$E$3004, "&lt;="&amp;EOMONTH(J$7,0))+SUMIFS('Saisie Depenses'!$H$5:$H$3004,'Saisie Depenses'!$G$5:$G$3004,Listes!$B$39,'Saisie Depenses'!$J$5:$J$3004, $G78,'Saisie Depenses'!$E$5:$E$3004, "&gt;="&amp;EOMONTH(J$7,-1)+1, 'Saisie Depenses'!$E$5:$E$3004, "&lt;="&amp;EOMONTH(J$7,0))</f>
        <v>0</v>
      </c>
      <c r="K78" s="151">
        <f>SUMIFS('Saisie Depenses'!$H$5:$H$3004,'Saisie Depenses'!$G$5:$G$3004,Listes!$B$39,'Saisie Depenses'!$J$5:$J$3004,$F78, 'Saisie Depenses'!$E$5:$E$3004, "&gt;="&amp;EOMONTH(K$7,-1)+1, 'Saisie Depenses'!$E$5:$E$3004, "&lt;="&amp;EOMONTH(K$7,0))+SUMIFS('Saisie Depenses'!$H$5:$H$3004,'Saisie Depenses'!$G$5:$G$3004,Listes!$B$39,'Saisie Depenses'!$J$5:$J$3004, $G78,'Saisie Depenses'!$E$5:$E$3004, "&gt;="&amp;EOMONTH(K$7,-1)+1, 'Saisie Depenses'!$E$5:$E$3004, "&lt;="&amp;EOMONTH(K$7,0))</f>
        <v>0</v>
      </c>
      <c r="L78" s="151">
        <f>SUMIFS('Saisie Depenses'!$H$5:$H$3004,'Saisie Depenses'!$G$5:$G$3004,Listes!$B$39,'Saisie Depenses'!$J$5:$J$3004,$F78, 'Saisie Depenses'!$E$5:$E$3004, "&gt;="&amp;EOMONTH(L$7,-1)+1, 'Saisie Depenses'!$E$5:$E$3004, "&lt;="&amp;EOMONTH(L$7,0))+SUMIFS('Saisie Depenses'!$H$5:$H$3004,'Saisie Depenses'!$G$5:$G$3004,Listes!$B$39,'Saisie Depenses'!$J$5:$J$3004, $G78,'Saisie Depenses'!$E$5:$E$3004, "&gt;="&amp;EOMONTH(L$7,-1)+1, 'Saisie Depenses'!$E$5:$E$3004, "&lt;="&amp;EOMONTH(L$7,0))</f>
        <v>0</v>
      </c>
      <c r="M78" s="151">
        <f>SUMIFS('Saisie Depenses'!$H$5:$H$3004,'Saisie Depenses'!$G$5:$G$3004,Listes!$B$39,'Saisie Depenses'!$J$5:$J$3004,$F78, 'Saisie Depenses'!$E$5:$E$3004, "&gt;="&amp;EOMONTH(M$7,-1)+1, 'Saisie Depenses'!$E$5:$E$3004, "&lt;="&amp;EOMONTH(M$7,0))+SUMIFS('Saisie Depenses'!$H$5:$H$3004,'Saisie Depenses'!$G$5:$G$3004,Listes!$B$39,'Saisie Depenses'!$J$5:$J$3004, $G78,'Saisie Depenses'!$E$5:$E$3004, "&gt;="&amp;EOMONTH(M$7,-1)+1, 'Saisie Depenses'!$E$5:$E$3004, "&lt;="&amp;EOMONTH(M$7,0))</f>
        <v>0</v>
      </c>
      <c r="N78" s="151">
        <f>SUMIFS('Saisie Depenses'!$H$5:$H$3004,'Saisie Depenses'!$G$5:$G$3004,Listes!$B$39,'Saisie Depenses'!$J$5:$J$3004,$F78, 'Saisie Depenses'!$E$5:$E$3004, "&gt;="&amp;EOMONTH(N$7,-1)+1, 'Saisie Depenses'!$E$5:$E$3004, "&lt;="&amp;EOMONTH(N$7,0))+SUMIFS('Saisie Depenses'!$H$5:$H$3004,'Saisie Depenses'!$G$5:$G$3004,Listes!$B$39,'Saisie Depenses'!$J$5:$J$3004, $G78,'Saisie Depenses'!$E$5:$E$3004, "&gt;="&amp;EOMONTH(N$7,-1)+1, 'Saisie Depenses'!$E$5:$E$3004, "&lt;="&amp;EOMONTH(N$7,0))</f>
        <v>0</v>
      </c>
      <c r="O78" s="151">
        <f>SUMIFS('Saisie Depenses'!$H$5:$H$3004,'Saisie Depenses'!$G$5:$G$3004,Listes!$B$39,'Saisie Depenses'!$J$5:$J$3004,$F78, 'Saisie Depenses'!$E$5:$E$3004, "&gt;="&amp;EOMONTH(O$7,-1)+1, 'Saisie Depenses'!$E$5:$E$3004, "&lt;="&amp;EOMONTH(O$7,0))+SUMIFS('Saisie Depenses'!$H$5:$H$3004,'Saisie Depenses'!$G$5:$G$3004,Listes!$B$39,'Saisie Depenses'!$J$5:$J$3004, $G78,'Saisie Depenses'!$E$5:$E$3004, "&gt;="&amp;EOMONTH(O$7,-1)+1, 'Saisie Depenses'!$E$5:$E$3004, "&lt;="&amp;EOMONTH(O$7,0))</f>
        <v>0</v>
      </c>
      <c r="P78" s="151">
        <f>SUMIFS('Saisie Depenses'!$H$5:$H$3004,'Saisie Depenses'!$G$5:$G$3004,Listes!$B$39,'Saisie Depenses'!$J$5:$J$3004,$F78, 'Saisie Depenses'!$E$5:$E$3004, "&gt;="&amp;EOMONTH(P$7,-1)+1, 'Saisie Depenses'!$E$5:$E$3004, "&lt;="&amp;EOMONTH(P$7,0))+SUMIFS('Saisie Depenses'!$H$5:$H$3004,'Saisie Depenses'!$G$5:$G$3004,Listes!$B$39,'Saisie Depenses'!$J$5:$J$3004, $G78,'Saisie Depenses'!$E$5:$E$3004, "&gt;="&amp;EOMONTH(P$7,-1)+1, 'Saisie Depenses'!$E$5:$E$3004, "&lt;="&amp;EOMONTH(P$7,0))</f>
        <v>0</v>
      </c>
      <c r="Q78" s="151">
        <f>SUMIFS('Saisie Depenses'!$H$5:$H$3004,'Saisie Depenses'!$G$5:$G$3004,Listes!$B$39,'Saisie Depenses'!$J$5:$J$3004,$F78, 'Saisie Depenses'!$E$5:$E$3004, "&gt;="&amp;EOMONTH(Q$7,-1)+1, 'Saisie Depenses'!$E$5:$E$3004, "&lt;="&amp;EOMONTH(Q$7,0))+SUMIFS('Saisie Depenses'!$H$5:$H$3004,'Saisie Depenses'!$G$5:$G$3004,Listes!$B$39,'Saisie Depenses'!$J$5:$J$3004, $G78,'Saisie Depenses'!$E$5:$E$3004, "&gt;="&amp;EOMONTH(Q$7,-1)+1, 'Saisie Depenses'!$E$5:$E$3004, "&lt;="&amp;EOMONTH(Q$7,0))</f>
        <v>0</v>
      </c>
      <c r="R78" s="151">
        <f>SUMIFS('Saisie Depenses'!$H$5:$H$3004,'Saisie Depenses'!$G$5:$G$3004,Listes!$B$39,'Saisie Depenses'!$J$5:$J$3004,$F78, 'Saisie Depenses'!$E$5:$E$3004, "&gt;="&amp;EOMONTH(R$7,-1)+1, 'Saisie Depenses'!$E$5:$E$3004, "&lt;="&amp;EOMONTH(R$7,0))+SUMIFS('Saisie Depenses'!$H$5:$H$3004,'Saisie Depenses'!$G$5:$G$3004,Listes!$B$39,'Saisie Depenses'!$J$5:$J$3004, $G78,'Saisie Depenses'!$E$5:$E$3004, "&gt;="&amp;EOMONTH(R$7,-1)+1, 'Saisie Depenses'!$E$5:$E$3004, "&lt;="&amp;EOMONTH(R$7,0))</f>
        <v>0</v>
      </c>
      <c r="S78" s="151">
        <f>SUMIFS('Saisie Depenses'!$H$5:$H$3004,'Saisie Depenses'!$G$5:$G$3004,Listes!$B$39,'Saisie Depenses'!$J$5:$J$3004,$F78, 'Saisie Depenses'!$E$5:$E$3004, "&gt;="&amp;EOMONTH(S$7,-1)+1, 'Saisie Depenses'!$E$5:$E$3004, "&lt;="&amp;EOMONTH(S$7,0))+SUMIFS('Saisie Depenses'!$H$5:$H$3004,'Saisie Depenses'!$G$5:$G$3004,Listes!$B$39,'Saisie Depenses'!$J$5:$J$3004, $G78,'Saisie Depenses'!$E$5:$E$3004, "&gt;="&amp;EOMONTH(S$7,-1)+1, 'Saisie Depenses'!$E$5:$E$3004, "&lt;="&amp;EOMONTH(S$7,0))</f>
        <v>0</v>
      </c>
      <c r="T78" s="151">
        <f>SUMIFS('Saisie Depenses'!$H$5:$H$3004,'Saisie Depenses'!$G$5:$G$3004,Listes!$B$39,'Saisie Depenses'!$J$5:$J$3004,$F78, 'Saisie Depenses'!$E$5:$E$3004, "&gt;="&amp;EOMONTH(T$7,-1)+1, 'Saisie Depenses'!$E$5:$E$3004, "&lt;="&amp;EOMONTH(T$7,0))+SUMIFS('Saisie Depenses'!$H$5:$H$3004,'Saisie Depenses'!$G$5:$G$3004,Listes!$B$39,'Saisie Depenses'!$J$5:$J$3004, $G78,'Saisie Depenses'!$E$5:$E$3004, "&gt;="&amp;EOMONTH(T$7,-1)+1, 'Saisie Depenses'!$E$5:$E$3004, "&lt;="&amp;EOMONTH(T$7,0))</f>
        <v>0</v>
      </c>
      <c r="U78" s="164">
        <f t="shared" si="171"/>
        <v>0</v>
      </c>
      <c r="W78" s="151">
        <f>SUMIFS('Saisie Depenses'!$H$5:$H$3004,'Saisie Depenses'!$G$5:$G$3004,Listes!$B$39,'Saisie Depenses'!$J$5:$J$3004,$F78, 'Saisie Depenses'!$E$5:$E$3004, "&gt;="&amp;EOMONTH(W$7,-1)+1, 'Saisie Depenses'!$E$5:$E$3004, "&lt;="&amp;EOMONTH(W$7,0))+SUMIFS('Saisie Depenses'!$H$5:$H$3004,'Saisie Depenses'!$G$5:$G$3004,Listes!$B$39,'Saisie Depenses'!$J$5:$J$3004, $G78,'Saisie Depenses'!$E$5:$E$3004, "&gt;="&amp;EOMONTH(W$7,-1)+1, 'Saisie Depenses'!$E$5:$E$3004, "&lt;="&amp;EOMONTH(W$7,0))</f>
        <v>0</v>
      </c>
      <c r="X78" s="151">
        <f>SUMIFS('Saisie Depenses'!$H$5:$H$3004,'Saisie Depenses'!$G$5:$G$3004,Listes!$B$39,'Saisie Depenses'!$J$5:$J$3004,$F78, 'Saisie Depenses'!$E$5:$E$3004, "&gt;="&amp;EOMONTH(X$7,-1)+1, 'Saisie Depenses'!$E$5:$E$3004, "&lt;="&amp;EOMONTH(X$7,0))+SUMIFS('Saisie Depenses'!$H$5:$H$3004,'Saisie Depenses'!$G$5:$G$3004,Listes!$B$39,'Saisie Depenses'!$J$5:$J$3004, $G78,'Saisie Depenses'!$E$5:$E$3004, "&gt;="&amp;EOMONTH(X$7,-1)+1, 'Saisie Depenses'!$E$5:$E$3004, "&lt;="&amp;EOMONTH(X$7,0))</f>
        <v>0</v>
      </c>
      <c r="Y78" s="151">
        <f>SUMIFS('Saisie Depenses'!$H$5:$H$3004,'Saisie Depenses'!$G$5:$G$3004,Listes!$B$39,'Saisie Depenses'!$J$5:$J$3004,$F78, 'Saisie Depenses'!$E$5:$E$3004, "&gt;="&amp;EOMONTH(Y$7,-1)+1, 'Saisie Depenses'!$E$5:$E$3004, "&lt;="&amp;EOMONTH(Y$7,0))+SUMIFS('Saisie Depenses'!$H$5:$H$3004,'Saisie Depenses'!$G$5:$G$3004,Listes!$B$39,'Saisie Depenses'!$J$5:$J$3004, $G78,'Saisie Depenses'!$E$5:$E$3004, "&gt;="&amp;EOMONTH(Y$7,-1)+1, 'Saisie Depenses'!$E$5:$E$3004, "&lt;="&amp;EOMONTH(Y$7,0))</f>
        <v>0</v>
      </c>
      <c r="Z78" s="151">
        <f>SUMIFS('Saisie Depenses'!$H$5:$H$3004,'Saisie Depenses'!$G$5:$G$3004,Listes!$B$39,'Saisie Depenses'!$J$5:$J$3004,$F78, 'Saisie Depenses'!$E$5:$E$3004, "&gt;="&amp;EOMONTH(Z$7,-1)+1, 'Saisie Depenses'!$E$5:$E$3004, "&lt;="&amp;EOMONTH(Z$7,0))+SUMIFS('Saisie Depenses'!$H$5:$H$3004,'Saisie Depenses'!$G$5:$G$3004,Listes!$B$39,'Saisie Depenses'!$J$5:$J$3004, $G78,'Saisie Depenses'!$E$5:$E$3004, "&gt;="&amp;EOMONTH(Z$7,-1)+1, 'Saisie Depenses'!$E$5:$E$3004, "&lt;="&amp;EOMONTH(Z$7,0))</f>
        <v>0</v>
      </c>
      <c r="AA78" s="151">
        <f>SUMIFS('Saisie Depenses'!$H$5:$H$3004,'Saisie Depenses'!$G$5:$G$3004,Listes!$B$39,'Saisie Depenses'!$J$5:$J$3004,$F78, 'Saisie Depenses'!$E$5:$E$3004, "&gt;="&amp;EOMONTH(AA$7,-1)+1, 'Saisie Depenses'!$E$5:$E$3004, "&lt;="&amp;EOMONTH(AA$7,0))+SUMIFS('Saisie Depenses'!$H$5:$H$3004,'Saisie Depenses'!$G$5:$G$3004,Listes!$B$39,'Saisie Depenses'!$J$5:$J$3004, $G78,'Saisie Depenses'!$E$5:$E$3004, "&gt;="&amp;EOMONTH(AA$7,-1)+1, 'Saisie Depenses'!$E$5:$E$3004, "&lt;="&amp;EOMONTH(AA$7,0))</f>
        <v>0</v>
      </c>
      <c r="AB78" s="151">
        <f>SUMIFS('Saisie Depenses'!$H$5:$H$3004,'Saisie Depenses'!$G$5:$G$3004,Listes!$B$39,'Saisie Depenses'!$J$5:$J$3004,$F78, 'Saisie Depenses'!$E$5:$E$3004, "&gt;="&amp;EOMONTH(AB$7,-1)+1, 'Saisie Depenses'!$E$5:$E$3004, "&lt;="&amp;EOMONTH(AB$7,0))+SUMIFS('Saisie Depenses'!$H$5:$H$3004,'Saisie Depenses'!$G$5:$G$3004,Listes!$B$39,'Saisie Depenses'!$J$5:$J$3004, $G78,'Saisie Depenses'!$E$5:$E$3004, "&gt;="&amp;EOMONTH(AB$7,-1)+1, 'Saisie Depenses'!$E$5:$E$3004, "&lt;="&amp;EOMONTH(AB$7,0))</f>
        <v>0</v>
      </c>
      <c r="AC78" s="151">
        <f>SUMIFS('Saisie Depenses'!$H$5:$H$3004,'Saisie Depenses'!$G$5:$G$3004,Listes!$B$39,'Saisie Depenses'!$J$5:$J$3004,$F78, 'Saisie Depenses'!$E$5:$E$3004, "&gt;="&amp;EOMONTH(AC$7,-1)+1, 'Saisie Depenses'!$E$5:$E$3004, "&lt;="&amp;EOMONTH(AC$7,0))+SUMIFS('Saisie Depenses'!$H$5:$H$3004,'Saisie Depenses'!$G$5:$G$3004,Listes!$B$39,'Saisie Depenses'!$J$5:$J$3004, $G78,'Saisie Depenses'!$E$5:$E$3004, "&gt;="&amp;EOMONTH(AC$7,-1)+1, 'Saisie Depenses'!$E$5:$E$3004, "&lt;="&amp;EOMONTH(AC$7,0))</f>
        <v>0</v>
      </c>
      <c r="AD78" s="151">
        <f>SUMIFS('Saisie Depenses'!$H$5:$H$3004,'Saisie Depenses'!$G$5:$G$3004,Listes!$B$39,'Saisie Depenses'!$J$5:$J$3004,$F78, 'Saisie Depenses'!$E$5:$E$3004, "&gt;="&amp;EOMONTH(AD$7,-1)+1, 'Saisie Depenses'!$E$5:$E$3004, "&lt;="&amp;EOMONTH(AD$7,0))+SUMIFS('Saisie Depenses'!$H$5:$H$3004,'Saisie Depenses'!$G$5:$G$3004,Listes!$B$39,'Saisie Depenses'!$J$5:$J$3004, $G78,'Saisie Depenses'!$E$5:$E$3004, "&gt;="&amp;EOMONTH(AD$7,-1)+1, 'Saisie Depenses'!$E$5:$E$3004, "&lt;="&amp;EOMONTH(AD$7,0))</f>
        <v>0</v>
      </c>
      <c r="AE78" s="151">
        <f>SUMIFS('Saisie Depenses'!$H$5:$H$3004,'Saisie Depenses'!$G$5:$G$3004,Listes!$B$39,'Saisie Depenses'!$J$5:$J$3004,$F78, 'Saisie Depenses'!$E$5:$E$3004, "&gt;="&amp;EOMONTH(AE$7,-1)+1, 'Saisie Depenses'!$E$5:$E$3004, "&lt;="&amp;EOMONTH(AE$7,0))+SUMIFS('Saisie Depenses'!$H$5:$H$3004,'Saisie Depenses'!$G$5:$G$3004,Listes!$B$39,'Saisie Depenses'!$J$5:$J$3004, $G78,'Saisie Depenses'!$E$5:$E$3004, "&gt;="&amp;EOMONTH(AE$7,-1)+1, 'Saisie Depenses'!$E$5:$E$3004, "&lt;="&amp;EOMONTH(AE$7,0))</f>
        <v>0</v>
      </c>
      <c r="AF78" s="151">
        <f>SUMIFS('Saisie Depenses'!$H$5:$H$3004,'Saisie Depenses'!$G$5:$G$3004,Listes!$B$39,'Saisie Depenses'!$J$5:$J$3004,$F78, 'Saisie Depenses'!$E$5:$E$3004, "&gt;="&amp;EOMONTH(AF$7,-1)+1, 'Saisie Depenses'!$E$5:$E$3004, "&lt;="&amp;EOMONTH(AF$7,0))+SUMIFS('Saisie Depenses'!$H$5:$H$3004,'Saisie Depenses'!$G$5:$G$3004,Listes!$B$39,'Saisie Depenses'!$J$5:$J$3004, $G78,'Saisie Depenses'!$E$5:$E$3004, "&gt;="&amp;EOMONTH(AF$7,-1)+1, 'Saisie Depenses'!$E$5:$E$3004, "&lt;="&amp;EOMONTH(AF$7,0))</f>
        <v>0</v>
      </c>
      <c r="AG78" s="151">
        <f>SUMIFS('Saisie Depenses'!$H$5:$H$3004,'Saisie Depenses'!$G$5:$G$3004,Listes!$B$39,'Saisie Depenses'!$J$5:$J$3004,$F78, 'Saisie Depenses'!$E$5:$E$3004, "&gt;="&amp;EOMONTH(AG$7,-1)+1, 'Saisie Depenses'!$E$5:$E$3004, "&lt;="&amp;EOMONTH(AG$7,0))+SUMIFS('Saisie Depenses'!$H$5:$H$3004,'Saisie Depenses'!$G$5:$G$3004,Listes!$B$39,'Saisie Depenses'!$J$5:$J$3004, $G78,'Saisie Depenses'!$E$5:$E$3004, "&gt;="&amp;EOMONTH(AG$7,-1)+1, 'Saisie Depenses'!$E$5:$E$3004, "&lt;="&amp;EOMONTH(AG$7,0))</f>
        <v>0</v>
      </c>
      <c r="AH78" s="151">
        <f>SUMIFS('Saisie Depenses'!$H$5:$H$3004,'Saisie Depenses'!$G$5:$G$3004,Listes!$B$39,'Saisie Depenses'!$J$5:$J$3004,$F78, 'Saisie Depenses'!$E$5:$E$3004, "&gt;="&amp;EOMONTH(AH$7,-1)+1, 'Saisie Depenses'!$E$5:$E$3004, "&lt;="&amp;EOMONTH(AH$7,0))+SUMIFS('Saisie Depenses'!$H$5:$H$3004,'Saisie Depenses'!$G$5:$G$3004,Listes!$B$39,'Saisie Depenses'!$J$5:$J$3004, $G78,'Saisie Depenses'!$E$5:$E$3004, "&gt;="&amp;EOMONTH(AH$7,-1)+1, 'Saisie Depenses'!$E$5:$E$3004, "&lt;="&amp;EOMONTH(AH$7,0))</f>
        <v>0</v>
      </c>
      <c r="AI78" s="164">
        <f t="shared" si="168"/>
        <v>0</v>
      </c>
      <c r="AJ78" s="142"/>
      <c r="AK78" s="151">
        <f>SUMIFS('Saisie Depenses'!$H$5:$H$3004,'Saisie Depenses'!$G$5:$G$3004,Listes!$B$39,'Saisie Depenses'!$J$5:$J$3004,$F78, 'Saisie Depenses'!$E$5:$E$3004, "&gt;="&amp;EOMONTH(AK$7,-1)+1, 'Saisie Depenses'!$E$5:$E$3004, "&lt;="&amp;EOMONTH(AK$7,0))+SUMIFS('Saisie Depenses'!$H$5:$H$3004,'Saisie Depenses'!$G$5:$G$3004,Listes!$B$39,'Saisie Depenses'!$J$5:$J$3004, $G78,'Saisie Depenses'!$E$5:$E$3004, "&gt;="&amp;EOMONTH(AK$7,-1)+1, 'Saisie Depenses'!$E$5:$E$3004, "&lt;="&amp;EOMONTH(AK$7,0))</f>
        <v>0</v>
      </c>
      <c r="AL78" s="151">
        <f>SUMIFS('Saisie Depenses'!$H$5:$H$3004,'Saisie Depenses'!$G$5:$G$3004,Listes!$B$39,'Saisie Depenses'!$J$5:$J$3004,$F78, 'Saisie Depenses'!$E$5:$E$3004, "&gt;="&amp;EOMONTH(AL$7,-1)+1, 'Saisie Depenses'!$E$5:$E$3004, "&lt;="&amp;EOMONTH(AL$7,0))+SUMIFS('Saisie Depenses'!$H$5:$H$3004,'Saisie Depenses'!$G$5:$G$3004,Listes!$B$39,'Saisie Depenses'!$J$5:$J$3004, $G78,'Saisie Depenses'!$E$5:$E$3004, "&gt;="&amp;EOMONTH(AL$7,-1)+1, 'Saisie Depenses'!$E$5:$E$3004, "&lt;="&amp;EOMONTH(AL$7,0))</f>
        <v>0</v>
      </c>
      <c r="AM78" s="151">
        <f>SUMIFS('Saisie Depenses'!$H$5:$H$3004,'Saisie Depenses'!$G$5:$G$3004,Listes!$B$39,'Saisie Depenses'!$J$5:$J$3004,$F78, 'Saisie Depenses'!$E$5:$E$3004, "&gt;="&amp;EOMONTH(AM$7,-1)+1, 'Saisie Depenses'!$E$5:$E$3004, "&lt;="&amp;EOMONTH(AM$7,0))+SUMIFS('Saisie Depenses'!$H$5:$H$3004,'Saisie Depenses'!$G$5:$G$3004,Listes!$B$39,'Saisie Depenses'!$J$5:$J$3004, $G78,'Saisie Depenses'!$E$5:$E$3004, "&gt;="&amp;EOMONTH(AM$7,-1)+1, 'Saisie Depenses'!$E$5:$E$3004, "&lt;="&amp;EOMONTH(AM$7,0))</f>
        <v>0</v>
      </c>
      <c r="AN78" s="151">
        <f>SUMIFS('Saisie Depenses'!$H$5:$H$3004,'Saisie Depenses'!$G$5:$G$3004,Listes!$B$39,'Saisie Depenses'!$J$5:$J$3004,$F78, 'Saisie Depenses'!$E$5:$E$3004, "&gt;="&amp;EOMONTH(AN$7,-1)+1, 'Saisie Depenses'!$E$5:$E$3004, "&lt;="&amp;EOMONTH(AN$7,0))+SUMIFS('Saisie Depenses'!$H$5:$H$3004,'Saisie Depenses'!$G$5:$G$3004,Listes!$B$39,'Saisie Depenses'!$J$5:$J$3004, $G78,'Saisie Depenses'!$E$5:$E$3004, "&gt;="&amp;EOMONTH(AN$7,-1)+1, 'Saisie Depenses'!$E$5:$E$3004, "&lt;="&amp;EOMONTH(AN$7,0))</f>
        <v>0</v>
      </c>
      <c r="AO78" s="151">
        <f>SUMIFS('Saisie Depenses'!$H$5:$H$3004,'Saisie Depenses'!$G$5:$G$3004,Listes!$B$39,'Saisie Depenses'!$J$5:$J$3004,$F78, 'Saisie Depenses'!$E$5:$E$3004, "&gt;="&amp;EOMONTH(AO$7,-1)+1, 'Saisie Depenses'!$E$5:$E$3004, "&lt;="&amp;EOMONTH(AO$7,0))+SUMIFS('Saisie Depenses'!$H$5:$H$3004,'Saisie Depenses'!$G$5:$G$3004,Listes!$B$39,'Saisie Depenses'!$J$5:$J$3004, $G78,'Saisie Depenses'!$E$5:$E$3004, "&gt;="&amp;EOMONTH(AO$7,-1)+1, 'Saisie Depenses'!$E$5:$E$3004, "&lt;="&amp;EOMONTH(AO$7,0))</f>
        <v>0</v>
      </c>
      <c r="AP78" s="151">
        <f>SUMIFS('Saisie Depenses'!$H$5:$H$3004,'Saisie Depenses'!$G$5:$G$3004,Listes!$B$39,'Saisie Depenses'!$J$5:$J$3004,$F78, 'Saisie Depenses'!$E$5:$E$3004, "&gt;="&amp;EOMONTH(AP$7,-1)+1, 'Saisie Depenses'!$E$5:$E$3004, "&lt;="&amp;EOMONTH(AP$7,0))+SUMIFS('Saisie Depenses'!$H$5:$H$3004,'Saisie Depenses'!$G$5:$G$3004,Listes!$B$39,'Saisie Depenses'!$J$5:$J$3004, $G78,'Saisie Depenses'!$E$5:$E$3004, "&gt;="&amp;EOMONTH(AP$7,-1)+1, 'Saisie Depenses'!$E$5:$E$3004, "&lt;="&amp;EOMONTH(AP$7,0))</f>
        <v>0</v>
      </c>
      <c r="AQ78" s="151">
        <f>SUMIFS('Saisie Depenses'!$H$5:$H$3004,'Saisie Depenses'!$G$5:$G$3004,Listes!$B$39,'Saisie Depenses'!$J$5:$J$3004,$F78, 'Saisie Depenses'!$E$5:$E$3004, "&gt;="&amp;EOMONTH(AQ$7,-1)+1, 'Saisie Depenses'!$E$5:$E$3004, "&lt;="&amp;EOMONTH(AQ$7,0))+SUMIFS('Saisie Depenses'!$H$5:$H$3004,'Saisie Depenses'!$G$5:$G$3004,Listes!$B$39,'Saisie Depenses'!$J$5:$J$3004, $G78,'Saisie Depenses'!$E$5:$E$3004, "&gt;="&amp;EOMONTH(AQ$7,-1)+1, 'Saisie Depenses'!$E$5:$E$3004, "&lt;="&amp;EOMONTH(AQ$7,0))</f>
        <v>0</v>
      </c>
      <c r="AR78" s="151">
        <f>SUMIFS('Saisie Depenses'!$H$5:$H$3004,'Saisie Depenses'!$G$5:$G$3004,Listes!$B$39,'Saisie Depenses'!$J$5:$J$3004,$F78, 'Saisie Depenses'!$E$5:$E$3004, "&gt;="&amp;EOMONTH(AR$7,-1)+1, 'Saisie Depenses'!$E$5:$E$3004, "&lt;="&amp;EOMONTH(AR$7,0))+SUMIFS('Saisie Depenses'!$H$5:$H$3004,'Saisie Depenses'!$G$5:$G$3004,Listes!$B$39,'Saisie Depenses'!$J$5:$J$3004, $G78,'Saisie Depenses'!$E$5:$E$3004, "&gt;="&amp;EOMONTH(AR$7,-1)+1, 'Saisie Depenses'!$E$5:$E$3004, "&lt;="&amp;EOMONTH(AR$7,0))</f>
        <v>0</v>
      </c>
      <c r="AS78" s="151">
        <f>SUMIFS('Saisie Depenses'!$H$5:$H$3004,'Saisie Depenses'!$G$5:$G$3004,Listes!$B$39,'Saisie Depenses'!$J$5:$J$3004,$F78, 'Saisie Depenses'!$E$5:$E$3004, "&gt;="&amp;EOMONTH(AS$7,-1)+1, 'Saisie Depenses'!$E$5:$E$3004, "&lt;="&amp;EOMONTH(AS$7,0))+SUMIFS('Saisie Depenses'!$H$5:$H$3004,'Saisie Depenses'!$G$5:$G$3004,Listes!$B$39,'Saisie Depenses'!$J$5:$J$3004, $G78,'Saisie Depenses'!$E$5:$E$3004, "&gt;="&amp;EOMONTH(AS$7,-1)+1, 'Saisie Depenses'!$E$5:$E$3004, "&lt;="&amp;EOMONTH(AS$7,0))</f>
        <v>0</v>
      </c>
      <c r="AT78" s="151">
        <f>SUMIFS('Saisie Depenses'!$H$5:$H$3004,'Saisie Depenses'!$G$5:$G$3004,Listes!$B$39,'Saisie Depenses'!$J$5:$J$3004,$F78, 'Saisie Depenses'!$E$5:$E$3004, "&gt;="&amp;EOMONTH(AT$7,-1)+1, 'Saisie Depenses'!$E$5:$E$3004, "&lt;="&amp;EOMONTH(AT$7,0))+SUMIFS('Saisie Depenses'!$H$5:$H$3004,'Saisie Depenses'!$G$5:$G$3004,Listes!$B$39,'Saisie Depenses'!$J$5:$J$3004, $G78,'Saisie Depenses'!$E$5:$E$3004, "&gt;="&amp;EOMONTH(AT$7,-1)+1, 'Saisie Depenses'!$E$5:$E$3004, "&lt;="&amp;EOMONTH(AT$7,0))</f>
        <v>0</v>
      </c>
      <c r="AU78" s="151">
        <f>SUMIFS('Saisie Depenses'!$H$5:$H$3004,'Saisie Depenses'!$G$5:$G$3004,Listes!$B$39,'Saisie Depenses'!$J$5:$J$3004,$F78, 'Saisie Depenses'!$E$5:$E$3004, "&gt;="&amp;EOMONTH(AU$7,-1)+1, 'Saisie Depenses'!$E$5:$E$3004, "&lt;="&amp;EOMONTH(AU$7,0))+SUMIFS('Saisie Depenses'!$H$5:$H$3004,'Saisie Depenses'!$G$5:$G$3004,Listes!$B$39,'Saisie Depenses'!$J$5:$J$3004, $G78,'Saisie Depenses'!$E$5:$E$3004, "&gt;="&amp;EOMONTH(AU$7,-1)+1, 'Saisie Depenses'!$E$5:$E$3004, "&lt;="&amp;EOMONTH(AU$7,0))</f>
        <v>0</v>
      </c>
      <c r="AV78" s="151">
        <f>SUMIFS('Saisie Depenses'!$H$5:$H$3004,'Saisie Depenses'!$G$5:$G$3004,Listes!$B$39,'Saisie Depenses'!$J$5:$J$3004,$F78, 'Saisie Depenses'!$E$5:$E$3004, "&gt;="&amp;EOMONTH(AV$7,-1)+1, 'Saisie Depenses'!$E$5:$E$3004, "&lt;="&amp;EOMONTH(AV$7,0))+SUMIFS('Saisie Depenses'!$H$5:$H$3004,'Saisie Depenses'!$G$5:$G$3004,Listes!$B$39,'Saisie Depenses'!$J$5:$J$3004, $G78,'Saisie Depenses'!$E$5:$E$3004, "&gt;="&amp;EOMONTH(AV$7,-1)+1, 'Saisie Depenses'!$E$5:$E$3004, "&lt;="&amp;EOMONTH(AV$7,0))</f>
        <v>0</v>
      </c>
      <c r="AW78" s="164">
        <f t="shared" si="169"/>
        <v>0</v>
      </c>
    </row>
    <row r="79" spans="3:49" ht="15.75" customHeight="1" x14ac:dyDescent="0.25">
      <c r="C79" s="150" t="str">
        <f t="shared" si="157"/>
        <v xml:space="preserve">Taxes Municipales </v>
      </c>
      <c r="D79" s="143"/>
      <c r="E79" s="143"/>
      <c r="F79" s="150" t="str">
        <f t="shared" ref="F79:G79" si="182">F53</f>
        <v xml:space="preserve">Taxes Municipales </v>
      </c>
      <c r="G79" s="133" t="str">
        <f t="shared" si="182"/>
        <v>x#56rgtte8</v>
      </c>
      <c r="I79" s="151">
        <f>SUMIFS('Saisie Depenses'!$H$5:$H$3004,'Saisie Depenses'!$G$5:$G$3004,Listes!$B$39,'Saisie Depenses'!$J$5:$J$3004,$F79, 'Saisie Depenses'!$E$5:$E$3004, "&gt;="&amp;EOMONTH(I$7,-1)+1, 'Saisie Depenses'!$E$5:$E$3004, "&lt;="&amp;EOMONTH(I$7,0))+SUMIFS('Saisie Depenses'!$H$5:$H$3004,'Saisie Depenses'!$G$5:$G$3004,Listes!$B$39,'Saisie Depenses'!$J$5:$J$3004, $G79,'Saisie Depenses'!$E$5:$E$3004, "&gt;="&amp;EOMONTH(I$7,-1)+1, 'Saisie Depenses'!$E$5:$E$3004, "&lt;="&amp;EOMONTH(I$7,0))</f>
        <v>0</v>
      </c>
      <c r="J79" s="151">
        <f>SUMIFS('Saisie Depenses'!$H$5:$H$3004,'Saisie Depenses'!$G$5:$G$3004,Listes!$B$39,'Saisie Depenses'!$J$5:$J$3004,$F79, 'Saisie Depenses'!$E$5:$E$3004, "&gt;="&amp;EOMONTH(J$7,-1)+1, 'Saisie Depenses'!$E$5:$E$3004, "&lt;="&amp;EOMONTH(J$7,0))+SUMIFS('Saisie Depenses'!$H$5:$H$3004,'Saisie Depenses'!$G$5:$G$3004,Listes!$B$39,'Saisie Depenses'!$J$5:$J$3004, $G79,'Saisie Depenses'!$E$5:$E$3004, "&gt;="&amp;EOMONTH(J$7,-1)+1, 'Saisie Depenses'!$E$5:$E$3004, "&lt;="&amp;EOMONTH(J$7,0))</f>
        <v>0</v>
      </c>
      <c r="K79" s="151">
        <f>SUMIFS('Saisie Depenses'!$H$5:$H$3004,'Saisie Depenses'!$G$5:$G$3004,Listes!$B$39,'Saisie Depenses'!$J$5:$J$3004,$F79, 'Saisie Depenses'!$E$5:$E$3004, "&gt;="&amp;EOMONTH(K$7,-1)+1, 'Saisie Depenses'!$E$5:$E$3004, "&lt;="&amp;EOMONTH(K$7,0))+SUMIFS('Saisie Depenses'!$H$5:$H$3004,'Saisie Depenses'!$G$5:$G$3004,Listes!$B$39,'Saisie Depenses'!$J$5:$J$3004, $G79,'Saisie Depenses'!$E$5:$E$3004, "&gt;="&amp;EOMONTH(K$7,-1)+1, 'Saisie Depenses'!$E$5:$E$3004, "&lt;="&amp;EOMONTH(K$7,0))</f>
        <v>0</v>
      </c>
      <c r="L79" s="151">
        <f>SUMIFS('Saisie Depenses'!$H$5:$H$3004,'Saisie Depenses'!$G$5:$G$3004,Listes!$B$39,'Saisie Depenses'!$J$5:$J$3004,$F79, 'Saisie Depenses'!$E$5:$E$3004, "&gt;="&amp;EOMONTH(L$7,-1)+1, 'Saisie Depenses'!$E$5:$E$3004, "&lt;="&amp;EOMONTH(L$7,0))+SUMIFS('Saisie Depenses'!$H$5:$H$3004,'Saisie Depenses'!$G$5:$G$3004,Listes!$B$39,'Saisie Depenses'!$J$5:$J$3004, $G79,'Saisie Depenses'!$E$5:$E$3004, "&gt;="&amp;EOMONTH(L$7,-1)+1, 'Saisie Depenses'!$E$5:$E$3004, "&lt;="&amp;EOMONTH(L$7,0))</f>
        <v>0</v>
      </c>
      <c r="M79" s="151">
        <f>SUMIFS('Saisie Depenses'!$H$5:$H$3004,'Saisie Depenses'!$G$5:$G$3004,Listes!$B$39,'Saisie Depenses'!$J$5:$J$3004,$F79, 'Saisie Depenses'!$E$5:$E$3004, "&gt;="&amp;EOMONTH(M$7,-1)+1, 'Saisie Depenses'!$E$5:$E$3004, "&lt;="&amp;EOMONTH(M$7,0))+SUMIFS('Saisie Depenses'!$H$5:$H$3004,'Saisie Depenses'!$G$5:$G$3004,Listes!$B$39,'Saisie Depenses'!$J$5:$J$3004, $G79,'Saisie Depenses'!$E$5:$E$3004, "&gt;="&amp;EOMONTH(M$7,-1)+1, 'Saisie Depenses'!$E$5:$E$3004, "&lt;="&amp;EOMONTH(M$7,0))</f>
        <v>0</v>
      </c>
      <c r="N79" s="151">
        <f>SUMIFS('Saisie Depenses'!$H$5:$H$3004,'Saisie Depenses'!$G$5:$G$3004,Listes!$B$39,'Saisie Depenses'!$J$5:$J$3004,$F79, 'Saisie Depenses'!$E$5:$E$3004, "&gt;="&amp;EOMONTH(N$7,-1)+1, 'Saisie Depenses'!$E$5:$E$3004, "&lt;="&amp;EOMONTH(N$7,0))+SUMIFS('Saisie Depenses'!$H$5:$H$3004,'Saisie Depenses'!$G$5:$G$3004,Listes!$B$39,'Saisie Depenses'!$J$5:$J$3004, $G79,'Saisie Depenses'!$E$5:$E$3004, "&gt;="&amp;EOMONTH(N$7,-1)+1, 'Saisie Depenses'!$E$5:$E$3004, "&lt;="&amp;EOMONTH(N$7,0))</f>
        <v>0</v>
      </c>
      <c r="O79" s="151">
        <f>SUMIFS('Saisie Depenses'!$H$5:$H$3004,'Saisie Depenses'!$G$5:$G$3004,Listes!$B$39,'Saisie Depenses'!$J$5:$J$3004,$F79, 'Saisie Depenses'!$E$5:$E$3004, "&gt;="&amp;EOMONTH(O$7,-1)+1, 'Saisie Depenses'!$E$5:$E$3004, "&lt;="&amp;EOMONTH(O$7,0))+SUMIFS('Saisie Depenses'!$H$5:$H$3004,'Saisie Depenses'!$G$5:$G$3004,Listes!$B$39,'Saisie Depenses'!$J$5:$J$3004, $G79,'Saisie Depenses'!$E$5:$E$3004, "&gt;="&amp;EOMONTH(O$7,-1)+1, 'Saisie Depenses'!$E$5:$E$3004, "&lt;="&amp;EOMONTH(O$7,0))</f>
        <v>0</v>
      </c>
      <c r="P79" s="151">
        <f>SUMIFS('Saisie Depenses'!$H$5:$H$3004,'Saisie Depenses'!$G$5:$G$3004,Listes!$B$39,'Saisie Depenses'!$J$5:$J$3004,$F79, 'Saisie Depenses'!$E$5:$E$3004, "&gt;="&amp;EOMONTH(P$7,-1)+1, 'Saisie Depenses'!$E$5:$E$3004, "&lt;="&amp;EOMONTH(P$7,0))+SUMIFS('Saisie Depenses'!$H$5:$H$3004,'Saisie Depenses'!$G$5:$G$3004,Listes!$B$39,'Saisie Depenses'!$J$5:$J$3004, $G79,'Saisie Depenses'!$E$5:$E$3004, "&gt;="&amp;EOMONTH(P$7,-1)+1, 'Saisie Depenses'!$E$5:$E$3004, "&lt;="&amp;EOMONTH(P$7,0))</f>
        <v>0</v>
      </c>
      <c r="Q79" s="151">
        <f>SUMIFS('Saisie Depenses'!$H$5:$H$3004,'Saisie Depenses'!$G$5:$G$3004,Listes!$B$39,'Saisie Depenses'!$J$5:$J$3004,$F79, 'Saisie Depenses'!$E$5:$E$3004, "&gt;="&amp;EOMONTH(Q$7,-1)+1, 'Saisie Depenses'!$E$5:$E$3004, "&lt;="&amp;EOMONTH(Q$7,0))+SUMIFS('Saisie Depenses'!$H$5:$H$3004,'Saisie Depenses'!$G$5:$G$3004,Listes!$B$39,'Saisie Depenses'!$J$5:$J$3004, $G79,'Saisie Depenses'!$E$5:$E$3004, "&gt;="&amp;EOMONTH(Q$7,-1)+1, 'Saisie Depenses'!$E$5:$E$3004, "&lt;="&amp;EOMONTH(Q$7,0))</f>
        <v>0</v>
      </c>
      <c r="R79" s="151">
        <f>SUMIFS('Saisie Depenses'!$H$5:$H$3004,'Saisie Depenses'!$G$5:$G$3004,Listes!$B$39,'Saisie Depenses'!$J$5:$J$3004,$F79, 'Saisie Depenses'!$E$5:$E$3004, "&gt;="&amp;EOMONTH(R$7,-1)+1, 'Saisie Depenses'!$E$5:$E$3004, "&lt;="&amp;EOMONTH(R$7,0))+SUMIFS('Saisie Depenses'!$H$5:$H$3004,'Saisie Depenses'!$G$5:$G$3004,Listes!$B$39,'Saisie Depenses'!$J$5:$J$3004, $G79,'Saisie Depenses'!$E$5:$E$3004, "&gt;="&amp;EOMONTH(R$7,-1)+1, 'Saisie Depenses'!$E$5:$E$3004, "&lt;="&amp;EOMONTH(R$7,0))</f>
        <v>0</v>
      </c>
      <c r="S79" s="151">
        <f>SUMIFS('Saisie Depenses'!$H$5:$H$3004,'Saisie Depenses'!$G$5:$G$3004,Listes!$B$39,'Saisie Depenses'!$J$5:$J$3004,$F79, 'Saisie Depenses'!$E$5:$E$3004, "&gt;="&amp;EOMONTH(S$7,-1)+1, 'Saisie Depenses'!$E$5:$E$3004, "&lt;="&amp;EOMONTH(S$7,0))+SUMIFS('Saisie Depenses'!$H$5:$H$3004,'Saisie Depenses'!$G$5:$G$3004,Listes!$B$39,'Saisie Depenses'!$J$5:$J$3004, $G79,'Saisie Depenses'!$E$5:$E$3004, "&gt;="&amp;EOMONTH(S$7,-1)+1, 'Saisie Depenses'!$E$5:$E$3004, "&lt;="&amp;EOMONTH(S$7,0))</f>
        <v>0</v>
      </c>
      <c r="T79" s="151">
        <f>SUMIFS('Saisie Depenses'!$H$5:$H$3004,'Saisie Depenses'!$G$5:$G$3004,Listes!$B$39,'Saisie Depenses'!$J$5:$J$3004,$F79, 'Saisie Depenses'!$E$5:$E$3004, "&gt;="&amp;EOMONTH(T$7,-1)+1, 'Saisie Depenses'!$E$5:$E$3004, "&lt;="&amp;EOMONTH(T$7,0))+SUMIFS('Saisie Depenses'!$H$5:$H$3004,'Saisie Depenses'!$G$5:$G$3004,Listes!$B$39,'Saisie Depenses'!$J$5:$J$3004, $G79,'Saisie Depenses'!$E$5:$E$3004, "&gt;="&amp;EOMONTH(T$7,-1)+1, 'Saisie Depenses'!$E$5:$E$3004, "&lt;="&amp;EOMONTH(T$7,0))</f>
        <v>0</v>
      </c>
      <c r="U79" s="164">
        <f t="shared" si="171"/>
        <v>0</v>
      </c>
      <c r="W79" s="151">
        <f>SUMIFS('Saisie Depenses'!$H$5:$H$3004,'Saisie Depenses'!$G$5:$G$3004,Listes!$B$39,'Saisie Depenses'!$J$5:$J$3004,$F79, 'Saisie Depenses'!$E$5:$E$3004, "&gt;="&amp;EOMONTH(W$7,-1)+1, 'Saisie Depenses'!$E$5:$E$3004, "&lt;="&amp;EOMONTH(W$7,0))+SUMIFS('Saisie Depenses'!$H$5:$H$3004,'Saisie Depenses'!$G$5:$G$3004,Listes!$B$39,'Saisie Depenses'!$J$5:$J$3004, $G79,'Saisie Depenses'!$E$5:$E$3004, "&gt;="&amp;EOMONTH(W$7,-1)+1, 'Saisie Depenses'!$E$5:$E$3004, "&lt;="&amp;EOMONTH(W$7,0))</f>
        <v>0</v>
      </c>
      <c r="X79" s="151">
        <f>SUMIFS('Saisie Depenses'!$H$5:$H$3004,'Saisie Depenses'!$G$5:$G$3004,Listes!$B$39,'Saisie Depenses'!$J$5:$J$3004,$F79, 'Saisie Depenses'!$E$5:$E$3004, "&gt;="&amp;EOMONTH(X$7,-1)+1, 'Saisie Depenses'!$E$5:$E$3004, "&lt;="&amp;EOMONTH(X$7,0))+SUMIFS('Saisie Depenses'!$H$5:$H$3004,'Saisie Depenses'!$G$5:$G$3004,Listes!$B$39,'Saisie Depenses'!$J$5:$J$3004, $G79,'Saisie Depenses'!$E$5:$E$3004, "&gt;="&amp;EOMONTH(X$7,-1)+1, 'Saisie Depenses'!$E$5:$E$3004, "&lt;="&amp;EOMONTH(X$7,0))</f>
        <v>0</v>
      </c>
      <c r="Y79" s="151">
        <f>SUMIFS('Saisie Depenses'!$H$5:$H$3004,'Saisie Depenses'!$G$5:$G$3004,Listes!$B$39,'Saisie Depenses'!$J$5:$J$3004,$F79, 'Saisie Depenses'!$E$5:$E$3004, "&gt;="&amp;EOMONTH(Y$7,-1)+1, 'Saisie Depenses'!$E$5:$E$3004, "&lt;="&amp;EOMONTH(Y$7,0))+SUMIFS('Saisie Depenses'!$H$5:$H$3004,'Saisie Depenses'!$G$5:$G$3004,Listes!$B$39,'Saisie Depenses'!$J$5:$J$3004, $G79,'Saisie Depenses'!$E$5:$E$3004, "&gt;="&amp;EOMONTH(Y$7,-1)+1, 'Saisie Depenses'!$E$5:$E$3004, "&lt;="&amp;EOMONTH(Y$7,0))</f>
        <v>0</v>
      </c>
      <c r="Z79" s="151">
        <f>SUMIFS('Saisie Depenses'!$H$5:$H$3004,'Saisie Depenses'!$G$5:$G$3004,Listes!$B$39,'Saisie Depenses'!$J$5:$J$3004,$F79, 'Saisie Depenses'!$E$5:$E$3004, "&gt;="&amp;EOMONTH(Z$7,-1)+1, 'Saisie Depenses'!$E$5:$E$3004, "&lt;="&amp;EOMONTH(Z$7,0))+SUMIFS('Saisie Depenses'!$H$5:$H$3004,'Saisie Depenses'!$G$5:$G$3004,Listes!$B$39,'Saisie Depenses'!$J$5:$J$3004, $G79,'Saisie Depenses'!$E$5:$E$3004, "&gt;="&amp;EOMONTH(Z$7,-1)+1, 'Saisie Depenses'!$E$5:$E$3004, "&lt;="&amp;EOMONTH(Z$7,0))</f>
        <v>0</v>
      </c>
      <c r="AA79" s="151">
        <f>SUMIFS('Saisie Depenses'!$H$5:$H$3004,'Saisie Depenses'!$G$5:$G$3004,Listes!$B$39,'Saisie Depenses'!$J$5:$J$3004,$F79, 'Saisie Depenses'!$E$5:$E$3004, "&gt;="&amp;EOMONTH(AA$7,-1)+1, 'Saisie Depenses'!$E$5:$E$3004, "&lt;="&amp;EOMONTH(AA$7,0))+SUMIFS('Saisie Depenses'!$H$5:$H$3004,'Saisie Depenses'!$G$5:$G$3004,Listes!$B$39,'Saisie Depenses'!$J$5:$J$3004, $G79,'Saisie Depenses'!$E$5:$E$3004, "&gt;="&amp;EOMONTH(AA$7,-1)+1, 'Saisie Depenses'!$E$5:$E$3004, "&lt;="&amp;EOMONTH(AA$7,0))</f>
        <v>0</v>
      </c>
      <c r="AB79" s="151">
        <f>SUMIFS('Saisie Depenses'!$H$5:$H$3004,'Saisie Depenses'!$G$5:$G$3004,Listes!$B$39,'Saisie Depenses'!$J$5:$J$3004,$F79, 'Saisie Depenses'!$E$5:$E$3004, "&gt;="&amp;EOMONTH(AB$7,-1)+1, 'Saisie Depenses'!$E$5:$E$3004, "&lt;="&amp;EOMONTH(AB$7,0))+SUMIFS('Saisie Depenses'!$H$5:$H$3004,'Saisie Depenses'!$G$5:$G$3004,Listes!$B$39,'Saisie Depenses'!$J$5:$J$3004, $G79,'Saisie Depenses'!$E$5:$E$3004, "&gt;="&amp;EOMONTH(AB$7,-1)+1, 'Saisie Depenses'!$E$5:$E$3004, "&lt;="&amp;EOMONTH(AB$7,0))</f>
        <v>0</v>
      </c>
      <c r="AC79" s="151">
        <f>SUMIFS('Saisie Depenses'!$H$5:$H$3004,'Saisie Depenses'!$G$5:$G$3004,Listes!$B$39,'Saisie Depenses'!$J$5:$J$3004,$F79, 'Saisie Depenses'!$E$5:$E$3004, "&gt;="&amp;EOMONTH(AC$7,-1)+1, 'Saisie Depenses'!$E$5:$E$3004, "&lt;="&amp;EOMONTH(AC$7,0))+SUMIFS('Saisie Depenses'!$H$5:$H$3004,'Saisie Depenses'!$G$5:$G$3004,Listes!$B$39,'Saisie Depenses'!$J$5:$J$3004, $G79,'Saisie Depenses'!$E$5:$E$3004, "&gt;="&amp;EOMONTH(AC$7,-1)+1, 'Saisie Depenses'!$E$5:$E$3004, "&lt;="&amp;EOMONTH(AC$7,0))</f>
        <v>0</v>
      </c>
      <c r="AD79" s="151">
        <f>SUMIFS('Saisie Depenses'!$H$5:$H$3004,'Saisie Depenses'!$G$5:$G$3004,Listes!$B$39,'Saisie Depenses'!$J$5:$J$3004,$F79, 'Saisie Depenses'!$E$5:$E$3004, "&gt;="&amp;EOMONTH(AD$7,-1)+1, 'Saisie Depenses'!$E$5:$E$3004, "&lt;="&amp;EOMONTH(AD$7,0))+SUMIFS('Saisie Depenses'!$H$5:$H$3004,'Saisie Depenses'!$G$5:$G$3004,Listes!$B$39,'Saisie Depenses'!$J$5:$J$3004, $G79,'Saisie Depenses'!$E$5:$E$3004, "&gt;="&amp;EOMONTH(AD$7,-1)+1, 'Saisie Depenses'!$E$5:$E$3004, "&lt;="&amp;EOMONTH(AD$7,0))</f>
        <v>0</v>
      </c>
      <c r="AE79" s="151">
        <f>SUMIFS('Saisie Depenses'!$H$5:$H$3004,'Saisie Depenses'!$G$5:$G$3004,Listes!$B$39,'Saisie Depenses'!$J$5:$J$3004,$F79, 'Saisie Depenses'!$E$5:$E$3004, "&gt;="&amp;EOMONTH(AE$7,-1)+1, 'Saisie Depenses'!$E$5:$E$3004, "&lt;="&amp;EOMONTH(AE$7,0))+SUMIFS('Saisie Depenses'!$H$5:$H$3004,'Saisie Depenses'!$G$5:$G$3004,Listes!$B$39,'Saisie Depenses'!$J$5:$J$3004, $G79,'Saisie Depenses'!$E$5:$E$3004, "&gt;="&amp;EOMONTH(AE$7,-1)+1, 'Saisie Depenses'!$E$5:$E$3004, "&lt;="&amp;EOMONTH(AE$7,0))</f>
        <v>0</v>
      </c>
      <c r="AF79" s="151">
        <f>SUMIFS('Saisie Depenses'!$H$5:$H$3004,'Saisie Depenses'!$G$5:$G$3004,Listes!$B$39,'Saisie Depenses'!$J$5:$J$3004,$F79, 'Saisie Depenses'!$E$5:$E$3004, "&gt;="&amp;EOMONTH(AF$7,-1)+1, 'Saisie Depenses'!$E$5:$E$3004, "&lt;="&amp;EOMONTH(AF$7,0))+SUMIFS('Saisie Depenses'!$H$5:$H$3004,'Saisie Depenses'!$G$5:$G$3004,Listes!$B$39,'Saisie Depenses'!$J$5:$J$3004, $G79,'Saisie Depenses'!$E$5:$E$3004, "&gt;="&amp;EOMONTH(AF$7,-1)+1, 'Saisie Depenses'!$E$5:$E$3004, "&lt;="&amp;EOMONTH(AF$7,0))</f>
        <v>0</v>
      </c>
      <c r="AG79" s="151">
        <f>SUMIFS('Saisie Depenses'!$H$5:$H$3004,'Saisie Depenses'!$G$5:$G$3004,Listes!$B$39,'Saisie Depenses'!$J$5:$J$3004,$F79, 'Saisie Depenses'!$E$5:$E$3004, "&gt;="&amp;EOMONTH(AG$7,-1)+1, 'Saisie Depenses'!$E$5:$E$3004, "&lt;="&amp;EOMONTH(AG$7,0))+SUMIFS('Saisie Depenses'!$H$5:$H$3004,'Saisie Depenses'!$G$5:$G$3004,Listes!$B$39,'Saisie Depenses'!$J$5:$J$3004, $G79,'Saisie Depenses'!$E$5:$E$3004, "&gt;="&amp;EOMONTH(AG$7,-1)+1, 'Saisie Depenses'!$E$5:$E$3004, "&lt;="&amp;EOMONTH(AG$7,0))</f>
        <v>0</v>
      </c>
      <c r="AH79" s="151">
        <f>SUMIFS('Saisie Depenses'!$H$5:$H$3004,'Saisie Depenses'!$G$5:$G$3004,Listes!$B$39,'Saisie Depenses'!$J$5:$J$3004,$F79, 'Saisie Depenses'!$E$5:$E$3004, "&gt;="&amp;EOMONTH(AH$7,-1)+1, 'Saisie Depenses'!$E$5:$E$3004, "&lt;="&amp;EOMONTH(AH$7,0))+SUMIFS('Saisie Depenses'!$H$5:$H$3004,'Saisie Depenses'!$G$5:$G$3004,Listes!$B$39,'Saisie Depenses'!$J$5:$J$3004, $G79,'Saisie Depenses'!$E$5:$E$3004, "&gt;="&amp;EOMONTH(AH$7,-1)+1, 'Saisie Depenses'!$E$5:$E$3004, "&lt;="&amp;EOMONTH(AH$7,0))</f>
        <v>0</v>
      </c>
      <c r="AI79" s="164">
        <f t="shared" si="168"/>
        <v>0</v>
      </c>
      <c r="AJ79" s="142"/>
      <c r="AK79" s="151">
        <f>SUMIFS('Saisie Depenses'!$H$5:$H$3004,'Saisie Depenses'!$G$5:$G$3004,Listes!$B$39,'Saisie Depenses'!$J$5:$J$3004,$F79, 'Saisie Depenses'!$E$5:$E$3004, "&gt;="&amp;EOMONTH(AK$7,-1)+1, 'Saisie Depenses'!$E$5:$E$3004, "&lt;="&amp;EOMONTH(AK$7,0))+SUMIFS('Saisie Depenses'!$H$5:$H$3004,'Saisie Depenses'!$G$5:$G$3004,Listes!$B$39,'Saisie Depenses'!$J$5:$J$3004, $G79,'Saisie Depenses'!$E$5:$E$3004, "&gt;="&amp;EOMONTH(AK$7,-1)+1, 'Saisie Depenses'!$E$5:$E$3004, "&lt;="&amp;EOMONTH(AK$7,0))</f>
        <v>0</v>
      </c>
      <c r="AL79" s="151">
        <f>SUMIFS('Saisie Depenses'!$H$5:$H$3004,'Saisie Depenses'!$G$5:$G$3004,Listes!$B$39,'Saisie Depenses'!$J$5:$J$3004,$F79, 'Saisie Depenses'!$E$5:$E$3004, "&gt;="&amp;EOMONTH(AL$7,-1)+1, 'Saisie Depenses'!$E$5:$E$3004, "&lt;="&amp;EOMONTH(AL$7,0))+SUMIFS('Saisie Depenses'!$H$5:$H$3004,'Saisie Depenses'!$G$5:$G$3004,Listes!$B$39,'Saisie Depenses'!$J$5:$J$3004, $G79,'Saisie Depenses'!$E$5:$E$3004, "&gt;="&amp;EOMONTH(AL$7,-1)+1, 'Saisie Depenses'!$E$5:$E$3004, "&lt;="&amp;EOMONTH(AL$7,0))</f>
        <v>0</v>
      </c>
      <c r="AM79" s="151">
        <f>SUMIFS('Saisie Depenses'!$H$5:$H$3004,'Saisie Depenses'!$G$5:$G$3004,Listes!$B$39,'Saisie Depenses'!$J$5:$J$3004,$F79, 'Saisie Depenses'!$E$5:$E$3004, "&gt;="&amp;EOMONTH(AM$7,-1)+1, 'Saisie Depenses'!$E$5:$E$3004, "&lt;="&amp;EOMONTH(AM$7,0))+SUMIFS('Saisie Depenses'!$H$5:$H$3004,'Saisie Depenses'!$G$5:$G$3004,Listes!$B$39,'Saisie Depenses'!$J$5:$J$3004, $G79,'Saisie Depenses'!$E$5:$E$3004, "&gt;="&amp;EOMONTH(AM$7,-1)+1, 'Saisie Depenses'!$E$5:$E$3004, "&lt;="&amp;EOMONTH(AM$7,0))</f>
        <v>0</v>
      </c>
      <c r="AN79" s="151">
        <f>SUMIFS('Saisie Depenses'!$H$5:$H$3004,'Saisie Depenses'!$G$5:$G$3004,Listes!$B$39,'Saisie Depenses'!$J$5:$J$3004,$F79, 'Saisie Depenses'!$E$5:$E$3004, "&gt;="&amp;EOMONTH(AN$7,-1)+1, 'Saisie Depenses'!$E$5:$E$3004, "&lt;="&amp;EOMONTH(AN$7,0))+SUMIFS('Saisie Depenses'!$H$5:$H$3004,'Saisie Depenses'!$G$5:$G$3004,Listes!$B$39,'Saisie Depenses'!$J$5:$J$3004, $G79,'Saisie Depenses'!$E$5:$E$3004, "&gt;="&amp;EOMONTH(AN$7,-1)+1, 'Saisie Depenses'!$E$5:$E$3004, "&lt;="&amp;EOMONTH(AN$7,0))</f>
        <v>0</v>
      </c>
      <c r="AO79" s="151">
        <f>SUMIFS('Saisie Depenses'!$H$5:$H$3004,'Saisie Depenses'!$G$5:$G$3004,Listes!$B$39,'Saisie Depenses'!$J$5:$J$3004,$F79, 'Saisie Depenses'!$E$5:$E$3004, "&gt;="&amp;EOMONTH(AO$7,-1)+1, 'Saisie Depenses'!$E$5:$E$3004, "&lt;="&amp;EOMONTH(AO$7,0))+SUMIFS('Saisie Depenses'!$H$5:$H$3004,'Saisie Depenses'!$G$5:$G$3004,Listes!$B$39,'Saisie Depenses'!$J$5:$J$3004, $G79,'Saisie Depenses'!$E$5:$E$3004, "&gt;="&amp;EOMONTH(AO$7,-1)+1, 'Saisie Depenses'!$E$5:$E$3004, "&lt;="&amp;EOMONTH(AO$7,0))</f>
        <v>0</v>
      </c>
      <c r="AP79" s="151">
        <f>SUMIFS('Saisie Depenses'!$H$5:$H$3004,'Saisie Depenses'!$G$5:$G$3004,Listes!$B$39,'Saisie Depenses'!$J$5:$J$3004,$F79, 'Saisie Depenses'!$E$5:$E$3004, "&gt;="&amp;EOMONTH(AP$7,-1)+1, 'Saisie Depenses'!$E$5:$E$3004, "&lt;="&amp;EOMONTH(AP$7,0))+SUMIFS('Saisie Depenses'!$H$5:$H$3004,'Saisie Depenses'!$G$5:$G$3004,Listes!$B$39,'Saisie Depenses'!$J$5:$J$3004, $G79,'Saisie Depenses'!$E$5:$E$3004, "&gt;="&amp;EOMONTH(AP$7,-1)+1, 'Saisie Depenses'!$E$5:$E$3004, "&lt;="&amp;EOMONTH(AP$7,0))</f>
        <v>0</v>
      </c>
      <c r="AQ79" s="151">
        <f>SUMIFS('Saisie Depenses'!$H$5:$H$3004,'Saisie Depenses'!$G$5:$G$3004,Listes!$B$39,'Saisie Depenses'!$J$5:$J$3004,$F79, 'Saisie Depenses'!$E$5:$E$3004, "&gt;="&amp;EOMONTH(AQ$7,-1)+1, 'Saisie Depenses'!$E$5:$E$3004, "&lt;="&amp;EOMONTH(AQ$7,0))+SUMIFS('Saisie Depenses'!$H$5:$H$3004,'Saisie Depenses'!$G$5:$G$3004,Listes!$B$39,'Saisie Depenses'!$J$5:$J$3004, $G79,'Saisie Depenses'!$E$5:$E$3004, "&gt;="&amp;EOMONTH(AQ$7,-1)+1, 'Saisie Depenses'!$E$5:$E$3004, "&lt;="&amp;EOMONTH(AQ$7,0))</f>
        <v>0</v>
      </c>
      <c r="AR79" s="151">
        <f>SUMIFS('Saisie Depenses'!$H$5:$H$3004,'Saisie Depenses'!$G$5:$G$3004,Listes!$B$39,'Saisie Depenses'!$J$5:$J$3004,$F79, 'Saisie Depenses'!$E$5:$E$3004, "&gt;="&amp;EOMONTH(AR$7,-1)+1, 'Saisie Depenses'!$E$5:$E$3004, "&lt;="&amp;EOMONTH(AR$7,0))+SUMIFS('Saisie Depenses'!$H$5:$H$3004,'Saisie Depenses'!$G$5:$G$3004,Listes!$B$39,'Saisie Depenses'!$J$5:$J$3004, $G79,'Saisie Depenses'!$E$5:$E$3004, "&gt;="&amp;EOMONTH(AR$7,-1)+1, 'Saisie Depenses'!$E$5:$E$3004, "&lt;="&amp;EOMONTH(AR$7,0))</f>
        <v>0</v>
      </c>
      <c r="AS79" s="151">
        <f>SUMIFS('Saisie Depenses'!$H$5:$H$3004,'Saisie Depenses'!$G$5:$G$3004,Listes!$B$39,'Saisie Depenses'!$J$5:$J$3004,$F79, 'Saisie Depenses'!$E$5:$E$3004, "&gt;="&amp;EOMONTH(AS$7,-1)+1, 'Saisie Depenses'!$E$5:$E$3004, "&lt;="&amp;EOMONTH(AS$7,0))+SUMIFS('Saisie Depenses'!$H$5:$H$3004,'Saisie Depenses'!$G$5:$G$3004,Listes!$B$39,'Saisie Depenses'!$J$5:$J$3004, $G79,'Saisie Depenses'!$E$5:$E$3004, "&gt;="&amp;EOMONTH(AS$7,-1)+1, 'Saisie Depenses'!$E$5:$E$3004, "&lt;="&amp;EOMONTH(AS$7,0))</f>
        <v>0</v>
      </c>
      <c r="AT79" s="151">
        <f>SUMIFS('Saisie Depenses'!$H$5:$H$3004,'Saisie Depenses'!$G$5:$G$3004,Listes!$B$39,'Saisie Depenses'!$J$5:$J$3004,$F79, 'Saisie Depenses'!$E$5:$E$3004, "&gt;="&amp;EOMONTH(AT$7,-1)+1, 'Saisie Depenses'!$E$5:$E$3004, "&lt;="&amp;EOMONTH(AT$7,0))+SUMIFS('Saisie Depenses'!$H$5:$H$3004,'Saisie Depenses'!$G$5:$G$3004,Listes!$B$39,'Saisie Depenses'!$J$5:$J$3004, $G79,'Saisie Depenses'!$E$5:$E$3004, "&gt;="&amp;EOMONTH(AT$7,-1)+1, 'Saisie Depenses'!$E$5:$E$3004, "&lt;="&amp;EOMONTH(AT$7,0))</f>
        <v>0</v>
      </c>
      <c r="AU79" s="151">
        <f>SUMIFS('Saisie Depenses'!$H$5:$H$3004,'Saisie Depenses'!$G$5:$G$3004,Listes!$B$39,'Saisie Depenses'!$J$5:$J$3004,$F79, 'Saisie Depenses'!$E$5:$E$3004, "&gt;="&amp;EOMONTH(AU$7,-1)+1, 'Saisie Depenses'!$E$5:$E$3004, "&lt;="&amp;EOMONTH(AU$7,0))+SUMIFS('Saisie Depenses'!$H$5:$H$3004,'Saisie Depenses'!$G$5:$G$3004,Listes!$B$39,'Saisie Depenses'!$J$5:$J$3004, $G79,'Saisie Depenses'!$E$5:$E$3004, "&gt;="&amp;EOMONTH(AU$7,-1)+1, 'Saisie Depenses'!$E$5:$E$3004, "&lt;="&amp;EOMONTH(AU$7,0))</f>
        <v>0</v>
      </c>
      <c r="AV79" s="151">
        <f>SUMIFS('Saisie Depenses'!$H$5:$H$3004,'Saisie Depenses'!$G$5:$G$3004,Listes!$B$39,'Saisie Depenses'!$J$5:$J$3004,$F79, 'Saisie Depenses'!$E$5:$E$3004, "&gt;="&amp;EOMONTH(AV$7,-1)+1, 'Saisie Depenses'!$E$5:$E$3004, "&lt;="&amp;EOMONTH(AV$7,0))+SUMIFS('Saisie Depenses'!$H$5:$H$3004,'Saisie Depenses'!$G$5:$G$3004,Listes!$B$39,'Saisie Depenses'!$J$5:$J$3004, $G79,'Saisie Depenses'!$E$5:$E$3004, "&gt;="&amp;EOMONTH(AV$7,-1)+1, 'Saisie Depenses'!$E$5:$E$3004, "&lt;="&amp;EOMONTH(AV$7,0))</f>
        <v>0</v>
      </c>
      <c r="AW79" s="164">
        <f t="shared" si="169"/>
        <v>0</v>
      </c>
    </row>
    <row r="80" spans="3:49" ht="15.6" customHeight="1" x14ac:dyDescent="0.25">
      <c r="C80" s="150" t="str">
        <f t="shared" si="157"/>
        <v>Taxes Police</v>
      </c>
      <c r="D80" s="143"/>
      <c r="E80" s="143"/>
      <c r="F80" s="150" t="str">
        <f t="shared" ref="F80:G80" si="183">F54</f>
        <v>Taxes Police</v>
      </c>
      <c r="G80" s="133" t="str">
        <f t="shared" si="183"/>
        <v>x#56rgtte8</v>
      </c>
      <c r="I80" s="151">
        <f>SUMIFS('Saisie Depenses'!$H$5:$H$3004,'Saisie Depenses'!$G$5:$G$3004,Listes!$B$39,'Saisie Depenses'!$J$5:$J$3004,$F80, 'Saisie Depenses'!$E$5:$E$3004, "&gt;="&amp;EOMONTH(I$7,-1)+1, 'Saisie Depenses'!$E$5:$E$3004, "&lt;="&amp;EOMONTH(I$7,0))+SUMIFS('Saisie Depenses'!$H$5:$H$3004,'Saisie Depenses'!$G$5:$G$3004,Listes!$B$39,'Saisie Depenses'!$J$5:$J$3004, $G80,'Saisie Depenses'!$E$5:$E$3004, "&gt;="&amp;EOMONTH(I$7,-1)+1, 'Saisie Depenses'!$E$5:$E$3004, "&lt;="&amp;EOMONTH(I$7,0))</f>
        <v>0</v>
      </c>
      <c r="J80" s="151">
        <f>SUMIFS('Saisie Depenses'!$H$5:$H$3004,'Saisie Depenses'!$G$5:$G$3004,Listes!$B$39,'Saisie Depenses'!$J$5:$J$3004,$F80, 'Saisie Depenses'!$E$5:$E$3004, "&gt;="&amp;EOMONTH(J$7,-1)+1, 'Saisie Depenses'!$E$5:$E$3004, "&lt;="&amp;EOMONTH(J$7,0))+SUMIFS('Saisie Depenses'!$H$5:$H$3004,'Saisie Depenses'!$G$5:$G$3004,Listes!$B$39,'Saisie Depenses'!$J$5:$J$3004, $G80,'Saisie Depenses'!$E$5:$E$3004, "&gt;="&amp;EOMONTH(J$7,-1)+1, 'Saisie Depenses'!$E$5:$E$3004, "&lt;="&amp;EOMONTH(J$7,0))</f>
        <v>0</v>
      </c>
      <c r="K80" s="151">
        <f>SUMIFS('Saisie Depenses'!$H$5:$H$3004,'Saisie Depenses'!$G$5:$G$3004,Listes!$B$39,'Saisie Depenses'!$J$5:$J$3004,$F80, 'Saisie Depenses'!$E$5:$E$3004, "&gt;="&amp;EOMONTH(K$7,-1)+1, 'Saisie Depenses'!$E$5:$E$3004, "&lt;="&amp;EOMONTH(K$7,0))+SUMIFS('Saisie Depenses'!$H$5:$H$3004,'Saisie Depenses'!$G$5:$G$3004,Listes!$B$39,'Saisie Depenses'!$J$5:$J$3004, $G80,'Saisie Depenses'!$E$5:$E$3004, "&gt;="&amp;EOMONTH(K$7,-1)+1, 'Saisie Depenses'!$E$5:$E$3004, "&lt;="&amp;EOMONTH(K$7,0))</f>
        <v>0</v>
      </c>
      <c r="L80" s="151">
        <f>SUMIFS('Saisie Depenses'!$H$5:$H$3004,'Saisie Depenses'!$G$5:$G$3004,Listes!$B$39,'Saisie Depenses'!$J$5:$J$3004,$F80, 'Saisie Depenses'!$E$5:$E$3004, "&gt;="&amp;EOMONTH(L$7,-1)+1, 'Saisie Depenses'!$E$5:$E$3004, "&lt;="&amp;EOMONTH(L$7,0))+SUMIFS('Saisie Depenses'!$H$5:$H$3004,'Saisie Depenses'!$G$5:$G$3004,Listes!$B$39,'Saisie Depenses'!$J$5:$J$3004, $G80,'Saisie Depenses'!$E$5:$E$3004, "&gt;="&amp;EOMONTH(L$7,-1)+1, 'Saisie Depenses'!$E$5:$E$3004, "&lt;="&amp;EOMONTH(L$7,0))</f>
        <v>0</v>
      </c>
      <c r="M80" s="151">
        <f>SUMIFS('Saisie Depenses'!$H$5:$H$3004,'Saisie Depenses'!$G$5:$G$3004,Listes!$B$39,'Saisie Depenses'!$J$5:$J$3004,$F80, 'Saisie Depenses'!$E$5:$E$3004, "&gt;="&amp;EOMONTH(M$7,-1)+1, 'Saisie Depenses'!$E$5:$E$3004, "&lt;="&amp;EOMONTH(M$7,0))+SUMIFS('Saisie Depenses'!$H$5:$H$3004,'Saisie Depenses'!$G$5:$G$3004,Listes!$B$39,'Saisie Depenses'!$J$5:$J$3004, $G80,'Saisie Depenses'!$E$5:$E$3004, "&gt;="&amp;EOMONTH(M$7,-1)+1, 'Saisie Depenses'!$E$5:$E$3004, "&lt;="&amp;EOMONTH(M$7,0))</f>
        <v>0</v>
      </c>
      <c r="N80" s="151">
        <f>SUMIFS('Saisie Depenses'!$H$5:$H$3004,'Saisie Depenses'!$G$5:$G$3004,Listes!$B$39,'Saisie Depenses'!$J$5:$J$3004,$F80, 'Saisie Depenses'!$E$5:$E$3004, "&gt;="&amp;EOMONTH(N$7,-1)+1, 'Saisie Depenses'!$E$5:$E$3004, "&lt;="&amp;EOMONTH(N$7,0))+SUMIFS('Saisie Depenses'!$H$5:$H$3004,'Saisie Depenses'!$G$5:$G$3004,Listes!$B$39,'Saisie Depenses'!$J$5:$J$3004, $G80,'Saisie Depenses'!$E$5:$E$3004, "&gt;="&amp;EOMONTH(N$7,-1)+1, 'Saisie Depenses'!$E$5:$E$3004, "&lt;="&amp;EOMONTH(N$7,0))</f>
        <v>0</v>
      </c>
      <c r="O80" s="151">
        <f>SUMIFS('Saisie Depenses'!$H$5:$H$3004,'Saisie Depenses'!$G$5:$G$3004,Listes!$B$39,'Saisie Depenses'!$J$5:$J$3004,$F80, 'Saisie Depenses'!$E$5:$E$3004, "&gt;="&amp;EOMONTH(O$7,-1)+1, 'Saisie Depenses'!$E$5:$E$3004, "&lt;="&amp;EOMONTH(O$7,0))+SUMIFS('Saisie Depenses'!$H$5:$H$3004,'Saisie Depenses'!$G$5:$G$3004,Listes!$B$39,'Saisie Depenses'!$J$5:$J$3004, $G80,'Saisie Depenses'!$E$5:$E$3004, "&gt;="&amp;EOMONTH(O$7,-1)+1, 'Saisie Depenses'!$E$5:$E$3004, "&lt;="&amp;EOMONTH(O$7,0))</f>
        <v>0</v>
      </c>
      <c r="P80" s="151">
        <f>SUMIFS('Saisie Depenses'!$H$5:$H$3004,'Saisie Depenses'!$G$5:$G$3004,Listes!$B$39,'Saisie Depenses'!$J$5:$J$3004,$F80, 'Saisie Depenses'!$E$5:$E$3004, "&gt;="&amp;EOMONTH(P$7,-1)+1, 'Saisie Depenses'!$E$5:$E$3004, "&lt;="&amp;EOMONTH(P$7,0))+SUMIFS('Saisie Depenses'!$H$5:$H$3004,'Saisie Depenses'!$G$5:$G$3004,Listes!$B$39,'Saisie Depenses'!$J$5:$J$3004, $G80,'Saisie Depenses'!$E$5:$E$3004, "&gt;="&amp;EOMONTH(P$7,-1)+1, 'Saisie Depenses'!$E$5:$E$3004, "&lt;="&amp;EOMONTH(P$7,0))</f>
        <v>6000</v>
      </c>
      <c r="Q80" s="151">
        <f>SUMIFS('Saisie Depenses'!$H$5:$H$3004,'Saisie Depenses'!$G$5:$G$3004,Listes!$B$39,'Saisie Depenses'!$J$5:$J$3004,$F80, 'Saisie Depenses'!$E$5:$E$3004, "&gt;="&amp;EOMONTH(Q$7,-1)+1, 'Saisie Depenses'!$E$5:$E$3004, "&lt;="&amp;EOMONTH(Q$7,0))+SUMIFS('Saisie Depenses'!$H$5:$H$3004,'Saisie Depenses'!$G$5:$G$3004,Listes!$B$39,'Saisie Depenses'!$J$5:$J$3004, $G80,'Saisie Depenses'!$E$5:$E$3004, "&gt;="&amp;EOMONTH(Q$7,-1)+1, 'Saisie Depenses'!$E$5:$E$3004, "&lt;="&amp;EOMONTH(Q$7,0))</f>
        <v>8000</v>
      </c>
      <c r="R80" s="151">
        <f>SUMIFS('Saisie Depenses'!$H$5:$H$3004,'Saisie Depenses'!$G$5:$G$3004,Listes!$B$39,'Saisie Depenses'!$J$5:$J$3004,$F80, 'Saisie Depenses'!$E$5:$E$3004, "&gt;="&amp;EOMONTH(R$7,-1)+1, 'Saisie Depenses'!$E$5:$E$3004, "&lt;="&amp;EOMONTH(R$7,0))+SUMIFS('Saisie Depenses'!$H$5:$H$3004,'Saisie Depenses'!$G$5:$G$3004,Listes!$B$39,'Saisie Depenses'!$J$5:$J$3004, $G80,'Saisie Depenses'!$E$5:$E$3004, "&gt;="&amp;EOMONTH(R$7,-1)+1, 'Saisie Depenses'!$E$5:$E$3004, "&lt;="&amp;EOMONTH(R$7,0))</f>
        <v>10000</v>
      </c>
      <c r="S80" s="151">
        <f>SUMIFS('Saisie Depenses'!$H$5:$H$3004,'Saisie Depenses'!$G$5:$G$3004,Listes!$B$39,'Saisie Depenses'!$J$5:$J$3004,$F80, 'Saisie Depenses'!$E$5:$E$3004, "&gt;="&amp;EOMONTH(S$7,-1)+1, 'Saisie Depenses'!$E$5:$E$3004, "&lt;="&amp;EOMONTH(S$7,0))+SUMIFS('Saisie Depenses'!$H$5:$H$3004,'Saisie Depenses'!$G$5:$G$3004,Listes!$B$39,'Saisie Depenses'!$J$5:$J$3004, $G80,'Saisie Depenses'!$E$5:$E$3004, "&gt;="&amp;EOMONTH(S$7,-1)+1, 'Saisie Depenses'!$E$5:$E$3004, "&lt;="&amp;EOMONTH(S$7,0))</f>
        <v>8000</v>
      </c>
      <c r="T80" s="151">
        <f>SUMIFS('Saisie Depenses'!$H$5:$H$3004,'Saisie Depenses'!$G$5:$G$3004,Listes!$B$39,'Saisie Depenses'!$J$5:$J$3004,$F80, 'Saisie Depenses'!$E$5:$E$3004, "&gt;="&amp;EOMONTH(T$7,-1)+1, 'Saisie Depenses'!$E$5:$E$3004, "&lt;="&amp;EOMONTH(T$7,0))+SUMIFS('Saisie Depenses'!$H$5:$H$3004,'Saisie Depenses'!$G$5:$G$3004,Listes!$B$39,'Saisie Depenses'!$J$5:$J$3004, $G80,'Saisie Depenses'!$E$5:$E$3004, "&gt;="&amp;EOMONTH(T$7,-1)+1, 'Saisie Depenses'!$E$5:$E$3004, "&lt;="&amp;EOMONTH(T$7,0))</f>
        <v>25000</v>
      </c>
      <c r="U80" s="164">
        <f t="shared" si="171"/>
        <v>57000</v>
      </c>
      <c r="W80" s="151">
        <f>SUMIFS('Saisie Depenses'!$H$5:$H$3004,'Saisie Depenses'!$G$5:$G$3004,Listes!$B$39,'Saisie Depenses'!$J$5:$J$3004,$F80, 'Saisie Depenses'!$E$5:$E$3004, "&gt;="&amp;EOMONTH(W$7,-1)+1, 'Saisie Depenses'!$E$5:$E$3004, "&lt;="&amp;EOMONTH(W$7,0))+SUMIFS('Saisie Depenses'!$H$5:$H$3004,'Saisie Depenses'!$G$5:$G$3004,Listes!$B$39,'Saisie Depenses'!$J$5:$J$3004, $G80,'Saisie Depenses'!$E$5:$E$3004, "&gt;="&amp;EOMONTH(W$7,-1)+1, 'Saisie Depenses'!$E$5:$E$3004, "&lt;="&amp;EOMONTH(W$7,0))</f>
        <v>4000</v>
      </c>
      <c r="X80" s="151">
        <f>SUMIFS('Saisie Depenses'!$H$5:$H$3004,'Saisie Depenses'!$G$5:$G$3004,Listes!$B$39,'Saisie Depenses'!$J$5:$J$3004,$F80, 'Saisie Depenses'!$E$5:$E$3004, "&gt;="&amp;EOMONTH(X$7,-1)+1, 'Saisie Depenses'!$E$5:$E$3004, "&lt;="&amp;EOMONTH(X$7,0))+SUMIFS('Saisie Depenses'!$H$5:$H$3004,'Saisie Depenses'!$G$5:$G$3004,Listes!$B$39,'Saisie Depenses'!$J$5:$J$3004, $G80,'Saisie Depenses'!$E$5:$E$3004, "&gt;="&amp;EOMONTH(X$7,-1)+1, 'Saisie Depenses'!$E$5:$E$3004, "&lt;="&amp;EOMONTH(X$7,0))</f>
        <v>0</v>
      </c>
      <c r="Y80" s="151">
        <f>SUMIFS('Saisie Depenses'!$H$5:$H$3004,'Saisie Depenses'!$G$5:$G$3004,Listes!$B$39,'Saisie Depenses'!$J$5:$J$3004,$F80, 'Saisie Depenses'!$E$5:$E$3004, "&gt;="&amp;EOMONTH(Y$7,-1)+1, 'Saisie Depenses'!$E$5:$E$3004, "&lt;="&amp;EOMONTH(Y$7,0))+SUMIFS('Saisie Depenses'!$H$5:$H$3004,'Saisie Depenses'!$G$5:$G$3004,Listes!$B$39,'Saisie Depenses'!$J$5:$J$3004, $G80,'Saisie Depenses'!$E$5:$E$3004, "&gt;="&amp;EOMONTH(Y$7,-1)+1, 'Saisie Depenses'!$E$5:$E$3004, "&lt;="&amp;EOMONTH(Y$7,0))</f>
        <v>3000</v>
      </c>
      <c r="Z80" s="151">
        <f>SUMIFS('Saisie Depenses'!$H$5:$H$3004,'Saisie Depenses'!$G$5:$G$3004,Listes!$B$39,'Saisie Depenses'!$J$5:$J$3004,$F80, 'Saisie Depenses'!$E$5:$E$3004, "&gt;="&amp;EOMONTH(Z$7,-1)+1, 'Saisie Depenses'!$E$5:$E$3004, "&lt;="&amp;EOMONTH(Z$7,0))+SUMIFS('Saisie Depenses'!$H$5:$H$3004,'Saisie Depenses'!$G$5:$G$3004,Listes!$B$39,'Saisie Depenses'!$J$5:$J$3004, $G80,'Saisie Depenses'!$E$5:$E$3004, "&gt;="&amp;EOMONTH(Z$7,-1)+1, 'Saisie Depenses'!$E$5:$E$3004, "&lt;="&amp;EOMONTH(Z$7,0))</f>
        <v>4000</v>
      </c>
      <c r="AA80" s="151">
        <f>SUMIFS('Saisie Depenses'!$H$5:$H$3004,'Saisie Depenses'!$G$5:$G$3004,Listes!$B$39,'Saisie Depenses'!$J$5:$J$3004,$F80, 'Saisie Depenses'!$E$5:$E$3004, "&gt;="&amp;EOMONTH(AA$7,-1)+1, 'Saisie Depenses'!$E$5:$E$3004, "&lt;="&amp;EOMONTH(AA$7,0))+SUMIFS('Saisie Depenses'!$H$5:$H$3004,'Saisie Depenses'!$G$5:$G$3004,Listes!$B$39,'Saisie Depenses'!$J$5:$J$3004, $G80,'Saisie Depenses'!$E$5:$E$3004, "&gt;="&amp;EOMONTH(AA$7,-1)+1, 'Saisie Depenses'!$E$5:$E$3004, "&lt;="&amp;EOMONTH(AA$7,0))</f>
        <v>6000</v>
      </c>
      <c r="AB80" s="151">
        <f>SUMIFS('Saisie Depenses'!$H$5:$H$3004,'Saisie Depenses'!$G$5:$G$3004,Listes!$B$39,'Saisie Depenses'!$J$5:$J$3004,$F80, 'Saisie Depenses'!$E$5:$E$3004, "&gt;="&amp;EOMONTH(AB$7,-1)+1, 'Saisie Depenses'!$E$5:$E$3004, "&lt;="&amp;EOMONTH(AB$7,0))+SUMIFS('Saisie Depenses'!$H$5:$H$3004,'Saisie Depenses'!$G$5:$G$3004,Listes!$B$39,'Saisie Depenses'!$J$5:$J$3004, $G80,'Saisie Depenses'!$E$5:$E$3004, "&gt;="&amp;EOMONTH(AB$7,-1)+1, 'Saisie Depenses'!$E$5:$E$3004, "&lt;="&amp;EOMONTH(AB$7,0))</f>
        <v>3000</v>
      </c>
      <c r="AC80" s="151">
        <f>SUMIFS('Saisie Depenses'!$H$5:$H$3004,'Saisie Depenses'!$G$5:$G$3004,Listes!$B$39,'Saisie Depenses'!$J$5:$J$3004,$F80, 'Saisie Depenses'!$E$5:$E$3004, "&gt;="&amp;EOMONTH(AC$7,-1)+1, 'Saisie Depenses'!$E$5:$E$3004, "&lt;="&amp;EOMONTH(AC$7,0))+SUMIFS('Saisie Depenses'!$H$5:$H$3004,'Saisie Depenses'!$G$5:$G$3004,Listes!$B$39,'Saisie Depenses'!$J$5:$J$3004, $G80,'Saisie Depenses'!$E$5:$E$3004, "&gt;="&amp;EOMONTH(AC$7,-1)+1, 'Saisie Depenses'!$E$5:$E$3004, "&lt;="&amp;EOMONTH(AC$7,0))</f>
        <v>0</v>
      </c>
      <c r="AD80" s="151">
        <f>SUMIFS('Saisie Depenses'!$H$5:$H$3004,'Saisie Depenses'!$G$5:$G$3004,Listes!$B$39,'Saisie Depenses'!$J$5:$J$3004,$F80, 'Saisie Depenses'!$E$5:$E$3004, "&gt;="&amp;EOMONTH(AD$7,-1)+1, 'Saisie Depenses'!$E$5:$E$3004, "&lt;="&amp;EOMONTH(AD$7,0))+SUMIFS('Saisie Depenses'!$H$5:$H$3004,'Saisie Depenses'!$G$5:$G$3004,Listes!$B$39,'Saisie Depenses'!$J$5:$J$3004, $G80,'Saisie Depenses'!$E$5:$E$3004, "&gt;="&amp;EOMONTH(AD$7,-1)+1, 'Saisie Depenses'!$E$5:$E$3004, "&lt;="&amp;EOMONTH(AD$7,0))</f>
        <v>0</v>
      </c>
      <c r="AE80" s="151">
        <f>SUMIFS('Saisie Depenses'!$H$5:$H$3004,'Saisie Depenses'!$G$5:$G$3004,Listes!$B$39,'Saisie Depenses'!$J$5:$J$3004,$F80, 'Saisie Depenses'!$E$5:$E$3004, "&gt;="&amp;EOMONTH(AE$7,-1)+1, 'Saisie Depenses'!$E$5:$E$3004, "&lt;="&amp;EOMONTH(AE$7,0))+SUMIFS('Saisie Depenses'!$H$5:$H$3004,'Saisie Depenses'!$G$5:$G$3004,Listes!$B$39,'Saisie Depenses'!$J$5:$J$3004, $G80,'Saisie Depenses'!$E$5:$E$3004, "&gt;="&amp;EOMONTH(AE$7,-1)+1, 'Saisie Depenses'!$E$5:$E$3004, "&lt;="&amp;EOMONTH(AE$7,0))</f>
        <v>5000</v>
      </c>
      <c r="AF80" s="151">
        <f>SUMIFS('Saisie Depenses'!$H$5:$H$3004,'Saisie Depenses'!$G$5:$G$3004,Listes!$B$39,'Saisie Depenses'!$J$5:$J$3004,$F80, 'Saisie Depenses'!$E$5:$E$3004, "&gt;="&amp;EOMONTH(AF$7,-1)+1, 'Saisie Depenses'!$E$5:$E$3004, "&lt;="&amp;EOMONTH(AF$7,0))+SUMIFS('Saisie Depenses'!$H$5:$H$3004,'Saisie Depenses'!$G$5:$G$3004,Listes!$B$39,'Saisie Depenses'!$J$5:$J$3004, $G80,'Saisie Depenses'!$E$5:$E$3004, "&gt;="&amp;EOMONTH(AF$7,-1)+1, 'Saisie Depenses'!$E$5:$E$3004, "&lt;="&amp;EOMONTH(AF$7,0))</f>
        <v>4000</v>
      </c>
      <c r="AG80" s="151">
        <f>SUMIFS('Saisie Depenses'!$H$5:$H$3004,'Saisie Depenses'!$G$5:$G$3004,Listes!$B$39,'Saisie Depenses'!$J$5:$J$3004,$F80, 'Saisie Depenses'!$E$5:$E$3004, "&gt;="&amp;EOMONTH(AG$7,-1)+1, 'Saisie Depenses'!$E$5:$E$3004, "&lt;="&amp;EOMONTH(AG$7,0))+SUMIFS('Saisie Depenses'!$H$5:$H$3004,'Saisie Depenses'!$G$5:$G$3004,Listes!$B$39,'Saisie Depenses'!$J$5:$J$3004, $G80,'Saisie Depenses'!$E$5:$E$3004, "&gt;="&amp;EOMONTH(AG$7,-1)+1, 'Saisie Depenses'!$E$5:$E$3004, "&lt;="&amp;EOMONTH(AG$7,0))</f>
        <v>4000</v>
      </c>
      <c r="AH80" s="151">
        <f>SUMIFS('Saisie Depenses'!$H$5:$H$3004,'Saisie Depenses'!$G$5:$G$3004,Listes!$B$39,'Saisie Depenses'!$J$5:$J$3004,$F80, 'Saisie Depenses'!$E$5:$E$3004, "&gt;="&amp;EOMONTH(AH$7,-1)+1, 'Saisie Depenses'!$E$5:$E$3004, "&lt;="&amp;EOMONTH(AH$7,0))+SUMIFS('Saisie Depenses'!$H$5:$H$3004,'Saisie Depenses'!$G$5:$G$3004,Listes!$B$39,'Saisie Depenses'!$J$5:$J$3004, $G80,'Saisie Depenses'!$E$5:$E$3004, "&gt;="&amp;EOMONTH(AH$7,-1)+1, 'Saisie Depenses'!$E$5:$E$3004, "&lt;="&amp;EOMONTH(AH$7,0))</f>
        <v>25000</v>
      </c>
      <c r="AI80" s="164">
        <f t="shared" si="168"/>
        <v>58000</v>
      </c>
      <c r="AJ80" s="142"/>
      <c r="AK80" s="151">
        <f>SUMIFS('Saisie Depenses'!$H$5:$H$3004,'Saisie Depenses'!$G$5:$G$3004,Listes!$B$39,'Saisie Depenses'!$J$5:$J$3004,$F80, 'Saisie Depenses'!$E$5:$E$3004, "&gt;="&amp;EOMONTH(AK$7,-1)+1, 'Saisie Depenses'!$E$5:$E$3004, "&lt;="&amp;EOMONTH(AK$7,0))+SUMIFS('Saisie Depenses'!$H$5:$H$3004,'Saisie Depenses'!$G$5:$G$3004,Listes!$B$39,'Saisie Depenses'!$J$5:$J$3004, $G80,'Saisie Depenses'!$E$5:$E$3004, "&gt;="&amp;EOMONTH(AK$7,-1)+1, 'Saisie Depenses'!$E$5:$E$3004, "&lt;="&amp;EOMONTH(AK$7,0))</f>
        <v>4000</v>
      </c>
      <c r="AL80" s="151">
        <f>SUMIFS('Saisie Depenses'!$H$5:$H$3004,'Saisie Depenses'!$G$5:$G$3004,Listes!$B$39,'Saisie Depenses'!$J$5:$J$3004,$F80, 'Saisie Depenses'!$E$5:$E$3004, "&gt;="&amp;EOMONTH(AL$7,-1)+1, 'Saisie Depenses'!$E$5:$E$3004, "&lt;="&amp;EOMONTH(AL$7,0))+SUMIFS('Saisie Depenses'!$H$5:$H$3004,'Saisie Depenses'!$G$5:$G$3004,Listes!$B$39,'Saisie Depenses'!$J$5:$J$3004, $G80,'Saisie Depenses'!$E$5:$E$3004, "&gt;="&amp;EOMONTH(AL$7,-1)+1, 'Saisie Depenses'!$E$5:$E$3004, "&lt;="&amp;EOMONTH(AL$7,0))</f>
        <v>4000</v>
      </c>
      <c r="AM80" s="151">
        <f>SUMIFS('Saisie Depenses'!$H$5:$H$3004,'Saisie Depenses'!$G$5:$G$3004,Listes!$B$39,'Saisie Depenses'!$J$5:$J$3004,$F80, 'Saisie Depenses'!$E$5:$E$3004, "&gt;="&amp;EOMONTH(AM$7,-1)+1, 'Saisie Depenses'!$E$5:$E$3004, "&lt;="&amp;EOMONTH(AM$7,0))+SUMIFS('Saisie Depenses'!$H$5:$H$3004,'Saisie Depenses'!$G$5:$G$3004,Listes!$B$39,'Saisie Depenses'!$J$5:$J$3004, $G80,'Saisie Depenses'!$E$5:$E$3004, "&gt;="&amp;EOMONTH(AM$7,-1)+1, 'Saisie Depenses'!$E$5:$E$3004, "&lt;="&amp;EOMONTH(AM$7,0))</f>
        <v>5000</v>
      </c>
      <c r="AN80" s="151">
        <f>SUMIFS('Saisie Depenses'!$H$5:$H$3004,'Saisie Depenses'!$G$5:$G$3004,Listes!$B$39,'Saisie Depenses'!$J$5:$J$3004,$F80, 'Saisie Depenses'!$E$5:$E$3004, "&gt;="&amp;EOMONTH(AN$7,-1)+1, 'Saisie Depenses'!$E$5:$E$3004, "&lt;="&amp;EOMONTH(AN$7,0))+SUMIFS('Saisie Depenses'!$H$5:$H$3004,'Saisie Depenses'!$G$5:$G$3004,Listes!$B$39,'Saisie Depenses'!$J$5:$J$3004, $G80,'Saisie Depenses'!$E$5:$E$3004, "&gt;="&amp;EOMONTH(AN$7,-1)+1, 'Saisie Depenses'!$E$5:$E$3004, "&lt;="&amp;EOMONTH(AN$7,0))</f>
        <v>0</v>
      </c>
      <c r="AO80" s="151">
        <f>SUMIFS('Saisie Depenses'!$H$5:$H$3004,'Saisie Depenses'!$G$5:$G$3004,Listes!$B$39,'Saisie Depenses'!$J$5:$J$3004,$F80, 'Saisie Depenses'!$E$5:$E$3004, "&gt;="&amp;EOMONTH(AO$7,-1)+1, 'Saisie Depenses'!$E$5:$E$3004, "&lt;="&amp;EOMONTH(AO$7,0))+SUMIFS('Saisie Depenses'!$H$5:$H$3004,'Saisie Depenses'!$G$5:$G$3004,Listes!$B$39,'Saisie Depenses'!$J$5:$J$3004, $G80,'Saisie Depenses'!$E$5:$E$3004, "&gt;="&amp;EOMONTH(AO$7,-1)+1, 'Saisie Depenses'!$E$5:$E$3004, "&lt;="&amp;EOMONTH(AO$7,0))</f>
        <v>0</v>
      </c>
      <c r="AP80" s="151">
        <f>SUMIFS('Saisie Depenses'!$H$5:$H$3004,'Saisie Depenses'!$G$5:$G$3004,Listes!$B$39,'Saisie Depenses'!$J$5:$J$3004,$F80, 'Saisie Depenses'!$E$5:$E$3004, "&gt;="&amp;EOMONTH(AP$7,-1)+1, 'Saisie Depenses'!$E$5:$E$3004, "&lt;="&amp;EOMONTH(AP$7,0))+SUMIFS('Saisie Depenses'!$H$5:$H$3004,'Saisie Depenses'!$G$5:$G$3004,Listes!$B$39,'Saisie Depenses'!$J$5:$J$3004, $G80,'Saisie Depenses'!$E$5:$E$3004, "&gt;="&amp;EOMONTH(AP$7,-1)+1, 'Saisie Depenses'!$E$5:$E$3004, "&lt;="&amp;EOMONTH(AP$7,0))</f>
        <v>0</v>
      </c>
      <c r="AQ80" s="151">
        <f>SUMIFS('Saisie Depenses'!$H$5:$H$3004,'Saisie Depenses'!$G$5:$G$3004,Listes!$B$39,'Saisie Depenses'!$J$5:$J$3004,$F80, 'Saisie Depenses'!$E$5:$E$3004, "&gt;="&amp;EOMONTH(AQ$7,-1)+1, 'Saisie Depenses'!$E$5:$E$3004, "&lt;="&amp;EOMONTH(AQ$7,0))+SUMIFS('Saisie Depenses'!$H$5:$H$3004,'Saisie Depenses'!$G$5:$G$3004,Listes!$B$39,'Saisie Depenses'!$J$5:$J$3004, $G80,'Saisie Depenses'!$E$5:$E$3004, "&gt;="&amp;EOMONTH(AQ$7,-1)+1, 'Saisie Depenses'!$E$5:$E$3004, "&lt;="&amp;EOMONTH(AQ$7,0))</f>
        <v>0</v>
      </c>
      <c r="AR80" s="151">
        <f>SUMIFS('Saisie Depenses'!$H$5:$H$3004,'Saisie Depenses'!$G$5:$G$3004,Listes!$B$39,'Saisie Depenses'!$J$5:$J$3004,$F80, 'Saisie Depenses'!$E$5:$E$3004, "&gt;="&amp;EOMONTH(AR$7,-1)+1, 'Saisie Depenses'!$E$5:$E$3004, "&lt;="&amp;EOMONTH(AR$7,0))+SUMIFS('Saisie Depenses'!$H$5:$H$3004,'Saisie Depenses'!$G$5:$G$3004,Listes!$B$39,'Saisie Depenses'!$J$5:$J$3004, $G80,'Saisie Depenses'!$E$5:$E$3004, "&gt;="&amp;EOMONTH(AR$7,-1)+1, 'Saisie Depenses'!$E$5:$E$3004, "&lt;="&amp;EOMONTH(AR$7,0))</f>
        <v>0</v>
      </c>
      <c r="AS80" s="151">
        <f>SUMIFS('Saisie Depenses'!$H$5:$H$3004,'Saisie Depenses'!$G$5:$G$3004,Listes!$B$39,'Saisie Depenses'!$J$5:$J$3004,$F80, 'Saisie Depenses'!$E$5:$E$3004, "&gt;="&amp;EOMONTH(AS$7,-1)+1, 'Saisie Depenses'!$E$5:$E$3004, "&lt;="&amp;EOMONTH(AS$7,0))+SUMIFS('Saisie Depenses'!$H$5:$H$3004,'Saisie Depenses'!$G$5:$G$3004,Listes!$B$39,'Saisie Depenses'!$J$5:$J$3004, $G80,'Saisie Depenses'!$E$5:$E$3004, "&gt;="&amp;EOMONTH(AS$7,-1)+1, 'Saisie Depenses'!$E$5:$E$3004, "&lt;="&amp;EOMONTH(AS$7,0))</f>
        <v>0</v>
      </c>
      <c r="AT80" s="151">
        <f>SUMIFS('Saisie Depenses'!$H$5:$H$3004,'Saisie Depenses'!$G$5:$G$3004,Listes!$B$39,'Saisie Depenses'!$J$5:$J$3004,$F80, 'Saisie Depenses'!$E$5:$E$3004, "&gt;="&amp;EOMONTH(AT$7,-1)+1, 'Saisie Depenses'!$E$5:$E$3004, "&lt;="&amp;EOMONTH(AT$7,0))+SUMIFS('Saisie Depenses'!$H$5:$H$3004,'Saisie Depenses'!$G$5:$G$3004,Listes!$B$39,'Saisie Depenses'!$J$5:$J$3004, $G80,'Saisie Depenses'!$E$5:$E$3004, "&gt;="&amp;EOMONTH(AT$7,-1)+1, 'Saisie Depenses'!$E$5:$E$3004, "&lt;="&amp;EOMONTH(AT$7,0))</f>
        <v>0</v>
      </c>
      <c r="AU80" s="151">
        <f>SUMIFS('Saisie Depenses'!$H$5:$H$3004,'Saisie Depenses'!$G$5:$G$3004,Listes!$B$39,'Saisie Depenses'!$J$5:$J$3004,$F80, 'Saisie Depenses'!$E$5:$E$3004, "&gt;="&amp;EOMONTH(AU$7,-1)+1, 'Saisie Depenses'!$E$5:$E$3004, "&lt;="&amp;EOMONTH(AU$7,0))+SUMIFS('Saisie Depenses'!$H$5:$H$3004,'Saisie Depenses'!$G$5:$G$3004,Listes!$B$39,'Saisie Depenses'!$J$5:$J$3004, $G80,'Saisie Depenses'!$E$5:$E$3004, "&gt;="&amp;EOMONTH(AU$7,-1)+1, 'Saisie Depenses'!$E$5:$E$3004, "&lt;="&amp;EOMONTH(AU$7,0))</f>
        <v>0</v>
      </c>
      <c r="AV80" s="151">
        <f>SUMIFS('Saisie Depenses'!$H$5:$H$3004,'Saisie Depenses'!$G$5:$G$3004,Listes!$B$39,'Saisie Depenses'!$J$5:$J$3004,$F80, 'Saisie Depenses'!$E$5:$E$3004, "&gt;="&amp;EOMONTH(AV$7,-1)+1, 'Saisie Depenses'!$E$5:$E$3004, "&lt;="&amp;EOMONTH(AV$7,0))+SUMIFS('Saisie Depenses'!$H$5:$H$3004,'Saisie Depenses'!$G$5:$G$3004,Listes!$B$39,'Saisie Depenses'!$J$5:$J$3004, $G80,'Saisie Depenses'!$E$5:$E$3004, "&gt;="&amp;EOMONTH(AV$7,-1)+1, 'Saisie Depenses'!$E$5:$E$3004, "&lt;="&amp;EOMONTH(AV$7,0))</f>
        <v>0</v>
      </c>
      <c r="AW80" s="164">
        <f t="shared" si="169"/>
        <v>13000</v>
      </c>
    </row>
    <row r="81" spans="3:49" ht="15.6" customHeight="1" x14ac:dyDescent="0.25">
      <c r="C81" s="150" t="str">
        <f t="shared" si="157"/>
        <v xml:space="preserve">Charges Sociales / CNPS </v>
      </c>
      <c r="D81" s="143"/>
      <c r="E81" s="143"/>
      <c r="F81" s="150" t="str">
        <f t="shared" ref="F81:G81" si="184">F55</f>
        <v xml:space="preserve">Charges Sociales / CNPS </v>
      </c>
      <c r="G81" s="133" t="str">
        <f t="shared" si="184"/>
        <v>x#56rgtte8</v>
      </c>
      <c r="I81" s="151">
        <f>SUMIFS('Saisie Depenses'!$H$5:$H$3004,'Saisie Depenses'!$G$5:$G$3004,Listes!$B$39,'Saisie Depenses'!$J$5:$J$3004,$F81, 'Saisie Depenses'!$E$5:$E$3004, "&gt;="&amp;EOMONTH(I$7,-1)+1, 'Saisie Depenses'!$E$5:$E$3004, "&lt;="&amp;EOMONTH(I$7,0))+SUMIFS('Saisie Depenses'!$H$5:$H$3004,'Saisie Depenses'!$G$5:$G$3004,Listes!$B$39,'Saisie Depenses'!$J$5:$J$3004, $G81,'Saisie Depenses'!$E$5:$E$3004, "&gt;="&amp;EOMONTH(I$7,-1)+1, 'Saisie Depenses'!$E$5:$E$3004, "&lt;="&amp;EOMONTH(I$7,0))</f>
        <v>0</v>
      </c>
      <c r="J81" s="151">
        <f>SUMIFS('Saisie Depenses'!$H$5:$H$3004,'Saisie Depenses'!$G$5:$G$3004,Listes!$B$39,'Saisie Depenses'!$J$5:$J$3004,$F81, 'Saisie Depenses'!$E$5:$E$3004, "&gt;="&amp;EOMONTH(J$7,-1)+1, 'Saisie Depenses'!$E$5:$E$3004, "&lt;="&amp;EOMONTH(J$7,0))+SUMIFS('Saisie Depenses'!$H$5:$H$3004,'Saisie Depenses'!$G$5:$G$3004,Listes!$B$39,'Saisie Depenses'!$J$5:$J$3004, $G81,'Saisie Depenses'!$E$5:$E$3004, "&gt;="&amp;EOMONTH(J$7,-1)+1, 'Saisie Depenses'!$E$5:$E$3004, "&lt;="&amp;EOMONTH(J$7,0))</f>
        <v>0</v>
      </c>
      <c r="K81" s="151">
        <f>SUMIFS('Saisie Depenses'!$H$5:$H$3004,'Saisie Depenses'!$G$5:$G$3004,Listes!$B$39,'Saisie Depenses'!$J$5:$J$3004,$F81, 'Saisie Depenses'!$E$5:$E$3004, "&gt;="&amp;EOMONTH(K$7,-1)+1, 'Saisie Depenses'!$E$5:$E$3004, "&lt;="&amp;EOMONTH(K$7,0))+SUMIFS('Saisie Depenses'!$H$5:$H$3004,'Saisie Depenses'!$G$5:$G$3004,Listes!$B$39,'Saisie Depenses'!$J$5:$J$3004, $G81,'Saisie Depenses'!$E$5:$E$3004, "&gt;="&amp;EOMONTH(K$7,-1)+1, 'Saisie Depenses'!$E$5:$E$3004, "&lt;="&amp;EOMONTH(K$7,0))</f>
        <v>0</v>
      </c>
      <c r="L81" s="151">
        <f>SUMIFS('Saisie Depenses'!$H$5:$H$3004,'Saisie Depenses'!$G$5:$G$3004,Listes!$B$39,'Saisie Depenses'!$J$5:$J$3004,$F81, 'Saisie Depenses'!$E$5:$E$3004, "&gt;="&amp;EOMONTH(L$7,-1)+1, 'Saisie Depenses'!$E$5:$E$3004, "&lt;="&amp;EOMONTH(L$7,0))+SUMIFS('Saisie Depenses'!$H$5:$H$3004,'Saisie Depenses'!$G$5:$G$3004,Listes!$B$39,'Saisie Depenses'!$J$5:$J$3004, $G81,'Saisie Depenses'!$E$5:$E$3004, "&gt;="&amp;EOMONTH(L$7,-1)+1, 'Saisie Depenses'!$E$5:$E$3004, "&lt;="&amp;EOMONTH(L$7,0))</f>
        <v>0</v>
      </c>
      <c r="M81" s="151">
        <f>SUMIFS('Saisie Depenses'!$H$5:$H$3004,'Saisie Depenses'!$G$5:$G$3004,Listes!$B$39,'Saisie Depenses'!$J$5:$J$3004,$F81, 'Saisie Depenses'!$E$5:$E$3004, "&gt;="&amp;EOMONTH(M$7,-1)+1, 'Saisie Depenses'!$E$5:$E$3004, "&lt;="&amp;EOMONTH(M$7,0))+SUMIFS('Saisie Depenses'!$H$5:$H$3004,'Saisie Depenses'!$G$5:$G$3004,Listes!$B$39,'Saisie Depenses'!$J$5:$J$3004, $G81,'Saisie Depenses'!$E$5:$E$3004, "&gt;="&amp;EOMONTH(M$7,-1)+1, 'Saisie Depenses'!$E$5:$E$3004, "&lt;="&amp;EOMONTH(M$7,0))</f>
        <v>0</v>
      </c>
      <c r="N81" s="151">
        <f>SUMIFS('Saisie Depenses'!$H$5:$H$3004,'Saisie Depenses'!$G$5:$G$3004,Listes!$B$39,'Saisie Depenses'!$J$5:$J$3004,$F81, 'Saisie Depenses'!$E$5:$E$3004, "&gt;="&amp;EOMONTH(N$7,-1)+1, 'Saisie Depenses'!$E$5:$E$3004, "&lt;="&amp;EOMONTH(N$7,0))+SUMIFS('Saisie Depenses'!$H$5:$H$3004,'Saisie Depenses'!$G$5:$G$3004,Listes!$B$39,'Saisie Depenses'!$J$5:$J$3004, $G81,'Saisie Depenses'!$E$5:$E$3004, "&gt;="&amp;EOMONTH(N$7,-1)+1, 'Saisie Depenses'!$E$5:$E$3004, "&lt;="&amp;EOMONTH(N$7,0))</f>
        <v>0</v>
      </c>
      <c r="O81" s="151">
        <f>SUMIFS('Saisie Depenses'!$H$5:$H$3004,'Saisie Depenses'!$G$5:$G$3004,Listes!$B$39,'Saisie Depenses'!$J$5:$J$3004,$F81, 'Saisie Depenses'!$E$5:$E$3004, "&gt;="&amp;EOMONTH(O$7,-1)+1, 'Saisie Depenses'!$E$5:$E$3004, "&lt;="&amp;EOMONTH(O$7,0))+SUMIFS('Saisie Depenses'!$H$5:$H$3004,'Saisie Depenses'!$G$5:$G$3004,Listes!$B$39,'Saisie Depenses'!$J$5:$J$3004, $G81,'Saisie Depenses'!$E$5:$E$3004, "&gt;="&amp;EOMONTH(O$7,-1)+1, 'Saisie Depenses'!$E$5:$E$3004, "&lt;="&amp;EOMONTH(O$7,0))</f>
        <v>0</v>
      </c>
      <c r="P81" s="151">
        <f>SUMIFS('Saisie Depenses'!$H$5:$H$3004,'Saisie Depenses'!$G$5:$G$3004,Listes!$B$39,'Saisie Depenses'!$J$5:$J$3004,$F81, 'Saisie Depenses'!$E$5:$E$3004, "&gt;="&amp;EOMONTH(P$7,-1)+1, 'Saisie Depenses'!$E$5:$E$3004, "&lt;="&amp;EOMONTH(P$7,0))+SUMIFS('Saisie Depenses'!$H$5:$H$3004,'Saisie Depenses'!$G$5:$G$3004,Listes!$B$39,'Saisie Depenses'!$J$5:$J$3004, $G81,'Saisie Depenses'!$E$5:$E$3004, "&gt;="&amp;EOMONTH(P$7,-1)+1, 'Saisie Depenses'!$E$5:$E$3004, "&lt;="&amp;EOMONTH(P$7,0))</f>
        <v>0</v>
      </c>
      <c r="Q81" s="151">
        <f>SUMIFS('Saisie Depenses'!$H$5:$H$3004,'Saisie Depenses'!$G$5:$G$3004,Listes!$B$39,'Saisie Depenses'!$J$5:$J$3004,$F81, 'Saisie Depenses'!$E$5:$E$3004, "&gt;="&amp;EOMONTH(Q$7,-1)+1, 'Saisie Depenses'!$E$5:$E$3004, "&lt;="&amp;EOMONTH(Q$7,0))+SUMIFS('Saisie Depenses'!$H$5:$H$3004,'Saisie Depenses'!$G$5:$G$3004,Listes!$B$39,'Saisie Depenses'!$J$5:$J$3004, $G81,'Saisie Depenses'!$E$5:$E$3004, "&gt;="&amp;EOMONTH(Q$7,-1)+1, 'Saisie Depenses'!$E$5:$E$3004, "&lt;="&amp;EOMONTH(Q$7,0))</f>
        <v>0</v>
      </c>
      <c r="R81" s="151">
        <f>SUMIFS('Saisie Depenses'!$H$5:$H$3004,'Saisie Depenses'!$G$5:$G$3004,Listes!$B$39,'Saisie Depenses'!$J$5:$J$3004,$F81, 'Saisie Depenses'!$E$5:$E$3004, "&gt;="&amp;EOMONTH(R$7,-1)+1, 'Saisie Depenses'!$E$5:$E$3004, "&lt;="&amp;EOMONTH(R$7,0))+SUMIFS('Saisie Depenses'!$H$5:$H$3004,'Saisie Depenses'!$G$5:$G$3004,Listes!$B$39,'Saisie Depenses'!$J$5:$J$3004, $G81,'Saisie Depenses'!$E$5:$E$3004, "&gt;="&amp;EOMONTH(R$7,-1)+1, 'Saisie Depenses'!$E$5:$E$3004, "&lt;="&amp;EOMONTH(R$7,0))</f>
        <v>0</v>
      </c>
      <c r="S81" s="151">
        <f>SUMIFS('Saisie Depenses'!$H$5:$H$3004,'Saisie Depenses'!$G$5:$G$3004,Listes!$B$39,'Saisie Depenses'!$J$5:$J$3004,$F81, 'Saisie Depenses'!$E$5:$E$3004, "&gt;="&amp;EOMONTH(S$7,-1)+1, 'Saisie Depenses'!$E$5:$E$3004, "&lt;="&amp;EOMONTH(S$7,0))+SUMIFS('Saisie Depenses'!$H$5:$H$3004,'Saisie Depenses'!$G$5:$G$3004,Listes!$B$39,'Saisie Depenses'!$J$5:$J$3004, $G81,'Saisie Depenses'!$E$5:$E$3004, "&gt;="&amp;EOMONTH(S$7,-1)+1, 'Saisie Depenses'!$E$5:$E$3004, "&lt;="&amp;EOMONTH(S$7,0))</f>
        <v>0</v>
      </c>
      <c r="T81" s="151">
        <f>SUMIFS('Saisie Depenses'!$H$5:$H$3004,'Saisie Depenses'!$G$5:$G$3004,Listes!$B$39,'Saisie Depenses'!$J$5:$J$3004,$F81, 'Saisie Depenses'!$E$5:$E$3004, "&gt;="&amp;EOMONTH(T$7,-1)+1, 'Saisie Depenses'!$E$5:$E$3004, "&lt;="&amp;EOMONTH(T$7,0))+SUMIFS('Saisie Depenses'!$H$5:$H$3004,'Saisie Depenses'!$G$5:$G$3004,Listes!$B$39,'Saisie Depenses'!$J$5:$J$3004, $G81,'Saisie Depenses'!$E$5:$E$3004, "&gt;="&amp;EOMONTH(T$7,-1)+1, 'Saisie Depenses'!$E$5:$E$3004, "&lt;="&amp;EOMONTH(T$7,0))</f>
        <v>0</v>
      </c>
      <c r="U81" s="164">
        <f t="shared" ref="U81:U83" si="185">SUM(I81:T81)</f>
        <v>0</v>
      </c>
      <c r="W81" s="151">
        <f>SUMIFS('Saisie Depenses'!$H$5:$H$3004,'Saisie Depenses'!$G$5:$G$3004,Listes!$B$39,'Saisie Depenses'!$J$5:$J$3004,$F81, 'Saisie Depenses'!$E$5:$E$3004, "&gt;="&amp;EOMONTH(W$7,-1)+1, 'Saisie Depenses'!$E$5:$E$3004, "&lt;="&amp;EOMONTH(W$7,0))+SUMIFS('Saisie Depenses'!$H$5:$H$3004,'Saisie Depenses'!$G$5:$G$3004,Listes!$B$39,'Saisie Depenses'!$J$5:$J$3004, $G81,'Saisie Depenses'!$E$5:$E$3004, "&gt;="&amp;EOMONTH(W$7,-1)+1, 'Saisie Depenses'!$E$5:$E$3004, "&lt;="&amp;EOMONTH(W$7,0))</f>
        <v>0</v>
      </c>
      <c r="X81" s="151">
        <f>SUMIFS('Saisie Depenses'!$H$5:$H$3004,'Saisie Depenses'!$G$5:$G$3004,Listes!$B$39,'Saisie Depenses'!$J$5:$J$3004,$F81, 'Saisie Depenses'!$E$5:$E$3004, "&gt;="&amp;EOMONTH(X$7,-1)+1, 'Saisie Depenses'!$E$5:$E$3004, "&lt;="&amp;EOMONTH(X$7,0))+SUMIFS('Saisie Depenses'!$H$5:$H$3004,'Saisie Depenses'!$G$5:$G$3004,Listes!$B$39,'Saisie Depenses'!$J$5:$J$3004, $G81,'Saisie Depenses'!$E$5:$E$3004, "&gt;="&amp;EOMONTH(X$7,-1)+1, 'Saisie Depenses'!$E$5:$E$3004, "&lt;="&amp;EOMONTH(X$7,0))</f>
        <v>0</v>
      </c>
      <c r="Y81" s="151">
        <f>SUMIFS('Saisie Depenses'!$H$5:$H$3004,'Saisie Depenses'!$G$5:$G$3004,Listes!$B$39,'Saisie Depenses'!$J$5:$J$3004,$F81, 'Saisie Depenses'!$E$5:$E$3004, "&gt;="&amp;EOMONTH(Y$7,-1)+1, 'Saisie Depenses'!$E$5:$E$3004, "&lt;="&amp;EOMONTH(Y$7,0))+SUMIFS('Saisie Depenses'!$H$5:$H$3004,'Saisie Depenses'!$G$5:$G$3004,Listes!$B$39,'Saisie Depenses'!$J$5:$J$3004, $G81,'Saisie Depenses'!$E$5:$E$3004, "&gt;="&amp;EOMONTH(Y$7,-1)+1, 'Saisie Depenses'!$E$5:$E$3004, "&lt;="&amp;EOMONTH(Y$7,0))</f>
        <v>0</v>
      </c>
      <c r="Z81" s="151">
        <f>SUMIFS('Saisie Depenses'!$H$5:$H$3004,'Saisie Depenses'!$G$5:$G$3004,Listes!$B$39,'Saisie Depenses'!$J$5:$J$3004,$F81, 'Saisie Depenses'!$E$5:$E$3004, "&gt;="&amp;EOMONTH(Z$7,-1)+1, 'Saisie Depenses'!$E$5:$E$3004, "&lt;="&amp;EOMONTH(Z$7,0))+SUMIFS('Saisie Depenses'!$H$5:$H$3004,'Saisie Depenses'!$G$5:$G$3004,Listes!$B$39,'Saisie Depenses'!$J$5:$J$3004, $G81,'Saisie Depenses'!$E$5:$E$3004, "&gt;="&amp;EOMONTH(Z$7,-1)+1, 'Saisie Depenses'!$E$5:$E$3004, "&lt;="&amp;EOMONTH(Z$7,0))</f>
        <v>0</v>
      </c>
      <c r="AA81" s="151">
        <f>SUMIFS('Saisie Depenses'!$H$5:$H$3004,'Saisie Depenses'!$G$5:$G$3004,Listes!$B$39,'Saisie Depenses'!$J$5:$J$3004,$F81, 'Saisie Depenses'!$E$5:$E$3004, "&gt;="&amp;EOMONTH(AA$7,-1)+1, 'Saisie Depenses'!$E$5:$E$3004, "&lt;="&amp;EOMONTH(AA$7,0))+SUMIFS('Saisie Depenses'!$H$5:$H$3004,'Saisie Depenses'!$G$5:$G$3004,Listes!$B$39,'Saisie Depenses'!$J$5:$J$3004, $G81,'Saisie Depenses'!$E$5:$E$3004, "&gt;="&amp;EOMONTH(AA$7,-1)+1, 'Saisie Depenses'!$E$5:$E$3004, "&lt;="&amp;EOMONTH(AA$7,0))</f>
        <v>0</v>
      </c>
      <c r="AB81" s="151">
        <f>SUMIFS('Saisie Depenses'!$H$5:$H$3004,'Saisie Depenses'!$G$5:$G$3004,Listes!$B$39,'Saisie Depenses'!$J$5:$J$3004,$F81, 'Saisie Depenses'!$E$5:$E$3004, "&gt;="&amp;EOMONTH(AB$7,-1)+1, 'Saisie Depenses'!$E$5:$E$3004, "&lt;="&amp;EOMONTH(AB$7,0))+SUMIFS('Saisie Depenses'!$H$5:$H$3004,'Saisie Depenses'!$G$5:$G$3004,Listes!$B$39,'Saisie Depenses'!$J$5:$J$3004, $G81,'Saisie Depenses'!$E$5:$E$3004, "&gt;="&amp;EOMONTH(AB$7,-1)+1, 'Saisie Depenses'!$E$5:$E$3004, "&lt;="&amp;EOMONTH(AB$7,0))</f>
        <v>0</v>
      </c>
      <c r="AC81" s="151">
        <f>SUMIFS('Saisie Depenses'!$H$5:$H$3004,'Saisie Depenses'!$G$5:$G$3004,Listes!$B$39,'Saisie Depenses'!$J$5:$J$3004,$F81, 'Saisie Depenses'!$E$5:$E$3004, "&gt;="&amp;EOMONTH(AC$7,-1)+1, 'Saisie Depenses'!$E$5:$E$3004, "&lt;="&amp;EOMONTH(AC$7,0))+SUMIFS('Saisie Depenses'!$H$5:$H$3004,'Saisie Depenses'!$G$5:$G$3004,Listes!$B$39,'Saisie Depenses'!$J$5:$J$3004, $G81,'Saisie Depenses'!$E$5:$E$3004, "&gt;="&amp;EOMONTH(AC$7,-1)+1, 'Saisie Depenses'!$E$5:$E$3004, "&lt;="&amp;EOMONTH(AC$7,0))</f>
        <v>0</v>
      </c>
      <c r="AD81" s="151">
        <f>SUMIFS('Saisie Depenses'!$H$5:$H$3004,'Saisie Depenses'!$G$5:$G$3004,Listes!$B$39,'Saisie Depenses'!$J$5:$J$3004,$F81, 'Saisie Depenses'!$E$5:$E$3004, "&gt;="&amp;EOMONTH(AD$7,-1)+1, 'Saisie Depenses'!$E$5:$E$3004, "&lt;="&amp;EOMONTH(AD$7,0))+SUMIFS('Saisie Depenses'!$H$5:$H$3004,'Saisie Depenses'!$G$5:$G$3004,Listes!$B$39,'Saisie Depenses'!$J$5:$J$3004, $G81,'Saisie Depenses'!$E$5:$E$3004, "&gt;="&amp;EOMONTH(AD$7,-1)+1, 'Saisie Depenses'!$E$5:$E$3004, "&lt;="&amp;EOMONTH(AD$7,0))</f>
        <v>0</v>
      </c>
      <c r="AE81" s="151">
        <f>SUMIFS('Saisie Depenses'!$H$5:$H$3004,'Saisie Depenses'!$G$5:$G$3004,Listes!$B$39,'Saisie Depenses'!$J$5:$J$3004,$F81, 'Saisie Depenses'!$E$5:$E$3004, "&gt;="&amp;EOMONTH(AE$7,-1)+1, 'Saisie Depenses'!$E$5:$E$3004, "&lt;="&amp;EOMONTH(AE$7,0))+SUMIFS('Saisie Depenses'!$H$5:$H$3004,'Saisie Depenses'!$G$5:$G$3004,Listes!$B$39,'Saisie Depenses'!$J$5:$J$3004, $G81,'Saisie Depenses'!$E$5:$E$3004, "&gt;="&amp;EOMONTH(AE$7,-1)+1, 'Saisie Depenses'!$E$5:$E$3004, "&lt;="&amp;EOMONTH(AE$7,0))</f>
        <v>0</v>
      </c>
      <c r="AF81" s="151">
        <f>SUMIFS('Saisie Depenses'!$H$5:$H$3004,'Saisie Depenses'!$G$5:$G$3004,Listes!$B$39,'Saisie Depenses'!$J$5:$J$3004,$F81, 'Saisie Depenses'!$E$5:$E$3004, "&gt;="&amp;EOMONTH(AF$7,-1)+1, 'Saisie Depenses'!$E$5:$E$3004, "&lt;="&amp;EOMONTH(AF$7,0))+SUMIFS('Saisie Depenses'!$H$5:$H$3004,'Saisie Depenses'!$G$5:$G$3004,Listes!$B$39,'Saisie Depenses'!$J$5:$J$3004, $G81,'Saisie Depenses'!$E$5:$E$3004, "&gt;="&amp;EOMONTH(AF$7,-1)+1, 'Saisie Depenses'!$E$5:$E$3004, "&lt;="&amp;EOMONTH(AF$7,0))</f>
        <v>0</v>
      </c>
      <c r="AG81" s="151">
        <f>SUMIFS('Saisie Depenses'!$H$5:$H$3004,'Saisie Depenses'!$G$5:$G$3004,Listes!$B$39,'Saisie Depenses'!$J$5:$J$3004,$F81, 'Saisie Depenses'!$E$5:$E$3004, "&gt;="&amp;EOMONTH(AG$7,-1)+1, 'Saisie Depenses'!$E$5:$E$3004, "&lt;="&amp;EOMONTH(AG$7,0))+SUMIFS('Saisie Depenses'!$H$5:$H$3004,'Saisie Depenses'!$G$5:$G$3004,Listes!$B$39,'Saisie Depenses'!$J$5:$J$3004, $G81,'Saisie Depenses'!$E$5:$E$3004, "&gt;="&amp;EOMONTH(AG$7,-1)+1, 'Saisie Depenses'!$E$5:$E$3004, "&lt;="&amp;EOMONTH(AG$7,0))</f>
        <v>0</v>
      </c>
      <c r="AH81" s="151">
        <f>SUMIFS('Saisie Depenses'!$H$5:$H$3004,'Saisie Depenses'!$G$5:$G$3004,Listes!$B$39,'Saisie Depenses'!$J$5:$J$3004,$F81, 'Saisie Depenses'!$E$5:$E$3004, "&gt;="&amp;EOMONTH(AH$7,-1)+1, 'Saisie Depenses'!$E$5:$E$3004, "&lt;="&amp;EOMONTH(AH$7,0))+SUMIFS('Saisie Depenses'!$H$5:$H$3004,'Saisie Depenses'!$G$5:$G$3004,Listes!$B$39,'Saisie Depenses'!$J$5:$J$3004, $G81,'Saisie Depenses'!$E$5:$E$3004, "&gt;="&amp;EOMONTH(AH$7,-1)+1, 'Saisie Depenses'!$E$5:$E$3004, "&lt;="&amp;EOMONTH(AH$7,0))</f>
        <v>0</v>
      </c>
      <c r="AI81" s="164">
        <f t="shared" ref="AI81:AI83" si="186">SUM(W81:AH81)</f>
        <v>0</v>
      </c>
      <c r="AJ81" s="142"/>
      <c r="AK81" s="151">
        <f>SUMIFS('Saisie Depenses'!$H$5:$H$3004,'Saisie Depenses'!$G$5:$G$3004,Listes!$B$39,'Saisie Depenses'!$J$5:$J$3004,$F81, 'Saisie Depenses'!$E$5:$E$3004, "&gt;="&amp;EOMONTH(AK$7,-1)+1, 'Saisie Depenses'!$E$5:$E$3004, "&lt;="&amp;EOMONTH(AK$7,0))+SUMIFS('Saisie Depenses'!$H$5:$H$3004,'Saisie Depenses'!$G$5:$G$3004,Listes!$B$39,'Saisie Depenses'!$J$5:$J$3004, $G81,'Saisie Depenses'!$E$5:$E$3004, "&gt;="&amp;EOMONTH(AK$7,-1)+1, 'Saisie Depenses'!$E$5:$E$3004, "&lt;="&amp;EOMONTH(AK$7,0))</f>
        <v>0</v>
      </c>
      <c r="AL81" s="151">
        <f>SUMIFS('Saisie Depenses'!$H$5:$H$3004,'Saisie Depenses'!$G$5:$G$3004,Listes!$B$39,'Saisie Depenses'!$J$5:$J$3004,$F81, 'Saisie Depenses'!$E$5:$E$3004, "&gt;="&amp;EOMONTH(AL$7,-1)+1, 'Saisie Depenses'!$E$5:$E$3004, "&lt;="&amp;EOMONTH(AL$7,0))+SUMIFS('Saisie Depenses'!$H$5:$H$3004,'Saisie Depenses'!$G$5:$G$3004,Listes!$B$39,'Saisie Depenses'!$J$5:$J$3004, $G81,'Saisie Depenses'!$E$5:$E$3004, "&gt;="&amp;EOMONTH(AL$7,-1)+1, 'Saisie Depenses'!$E$5:$E$3004, "&lt;="&amp;EOMONTH(AL$7,0))</f>
        <v>0</v>
      </c>
      <c r="AM81" s="151">
        <f>SUMIFS('Saisie Depenses'!$H$5:$H$3004,'Saisie Depenses'!$G$5:$G$3004,Listes!$B$39,'Saisie Depenses'!$J$5:$J$3004,$F81, 'Saisie Depenses'!$E$5:$E$3004, "&gt;="&amp;EOMONTH(AM$7,-1)+1, 'Saisie Depenses'!$E$5:$E$3004, "&lt;="&amp;EOMONTH(AM$7,0))+SUMIFS('Saisie Depenses'!$H$5:$H$3004,'Saisie Depenses'!$G$5:$G$3004,Listes!$B$39,'Saisie Depenses'!$J$5:$J$3004, $G81,'Saisie Depenses'!$E$5:$E$3004, "&gt;="&amp;EOMONTH(AM$7,-1)+1, 'Saisie Depenses'!$E$5:$E$3004, "&lt;="&amp;EOMONTH(AM$7,0))</f>
        <v>0</v>
      </c>
      <c r="AN81" s="151">
        <f>SUMIFS('Saisie Depenses'!$H$5:$H$3004,'Saisie Depenses'!$G$5:$G$3004,Listes!$B$39,'Saisie Depenses'!$J$5:$J$3004,$F81, 'Saisie Depenses'!$E$5:$E$3004, "&gt;="&amp;EOMONTH(AN$7,-1)+1, 'Saisie Depenses'!$E$5:$E$3004, "&lt;="&amp;EOMONTH(AN$7,0))+SUMIFS('Saisie Depenses'!$H$5:$H$3004,'Saisie Depenses'!$G$5:$G$3004,Listes!$B$39,'Saisie Depenses'!$J$5:$J$3004, $G81,'Saisie Depenses'!$E$5:$E$3004, "&gt;="&amp;EOMONTH(AN$7,-1)+1, 'Saisie Depenses'!$E$5:$E$3004, "&lt;="&amp;EOMONTH(AN$7,0))</f>
        <v>0</v>
      </c>
      <c r="AO81" s="151">
        <f>SUMIFS('Saisie Depenses'!$H$5:$H$3004,'Saisie Depenses'!$G$5:$G$3004,Listes!$B$39,'Saisie Depenses'!$J$5:$J$3004,$F81, 'Saisie Depenses'!$E$5:$E$3004, "&gt;="&amp;EOMONTH(AO$7,-1)+1, 'Saisie Depenses'!$E$5:$E$3004, "&lt;="&amp;EOMONTH(AO$7,0))+SUMIFS('Saisie Depenses'!$H$5:$H$3004,'Saisie Depenses'!$G$5:$G$3004,Listes!$B$39,'Saisie Depenses'!$J$5:$J$3004, $G81,'Saisie Depenses'!$E$5:$E$3004, "&gt;="&amp;EOMONTH(AO$7,-1)+1, 'Saisie Depenses'!$E$5:$E$3004, "&lt;="&amp;EOMONTH(AO$7,0))</f>
        <v>0</v>
      </c>
      <c r="AP81" s="151">
        <f>SUMIFS('Saisie Depenses'!$H$5:$H$3004,'Saisie Depenses'!$G$5:$G$3004,Listes!$B$39,'Saisie Depenses'!$J$5:$J$3004,$F81, 'Saisie Depenses'!$E$5:$E$3004, "&gt;="&amp;EOMONTH(AP$7,-1)+1, 'Saisie Depenses'!$E$5:$E$3004, "&lt;="&amp;EOMONTH(AP$7,0))+SUMIFS('Saisie Depenses'!$H$5:$H$3004,'Saisie Depenses'!$G$5:$G$3004,Listes!$B$39,'Saisie Depenses'!$J$5:$J$3004, $G81,'Saisie Depenses'!$E$5:$E$3004, "&gt;="&amp;EOMONTH(AP$7,-1)+1, 'Saisie Depenses'!$E$5:$E$3004, "&lt;="&amp;EOMONTH(AP$7,0))</f>
        <v>0</v>
      </c>
      <c r="AQ81" s="151">
        <f>SUMIFS('Saisie Depenses'!$H$5:$H$3004,'Saisie Depenses'!$G$5:$G$3004,Listes!$B$39,'Saisie Depenses'!$J$5:$J$3004,$F81, 'Saisie Depenses'!$E$5:$E$3004, "&gt;="&amp;EOMONTH(AQ$7,-1)+1, 'Saisie Depenses'!$E$5:$E$3004, "&lt;="&amp;EOMONTH(AQ$7,0))+SUMIFS('Saisie Depenses'!$H$5:$H$3004,'Saisie Depenses'!$G$5:$G$3004,Listes!$B$39,'Saisie Depenses'!$J$5:$J$3004, $G81,'Saisie Depenses'!$E$5:$E$3004, "&gt;="&amp;EOMONTH(AQ$7,-1)+1, 'Saisie Depenses'!$E$5:$E$3004, "&lt;="&amp;EOMONTH(AQ$7,0))</f>
        <v>0</v>
      </c>
      <c r="AR81" s="151">
        <f>SUMIFS('Saisie Depenses'!$H$5:$H$3004,'Saisie Depenses'!$G$5:$G$3004,Listes!$B$39,'Saisie Depenses'!$J$5:$J$3004,$F81, 'Saisie Depenses'!$E$5:$E$3004, "&gt;="&amp;EOMONTH(AR$7,-1)+1, 'Saisie Depenses'!$E$5:$E$3004, "&lt;="&amp;EOMONTH(AR$7,0))+SUMIFS('Saisie Depenses'!$H$5:$H$3004,'Saisie Depenses'!$G$5:$G$3004,Listes!$B$39,'Saisie Depenses'!$J$5:$J$3004, $G81,'Saisie Depenses'!$E$5:$E$3004, "&gt;="&amp;EOMONTH(AR$7,-1)+1, 'Saisie Depenses'!$E$5:$E$3004, "&lt;="&amp;EOMONTH(AR$7,0))</f>
        <v>0</v>
      </c>
      <c r="AS81" s="151">
        <f>SUMIFS('Saisie Depenses'!$H$5:$H$3004,'Saisie Depenses'!$G$5:$G$3004,Listes!$B$39,'Saisie Depenses'!$J$5:$J$3004,$F81, 'Saisie Depenses'!$E$5:$E$3004, "&gt;="&amp;EOMONTH(AS$7,-1)+1, 'Saisie Depenses'!$E$5:$E$3004, "&lt;="&amp;EOMONTH(AS$7,0))+SUMIFS('Saisie Depenses'!$H$5:$H$3004,'Saisie Depenses'!$G$5:$G$3004,Listes!$B$39,'Saisie Depenses'!$J$5:$J$3004, $G81,'Saisie Depenses'!$E$5:$E$3004, "&gt;="&amp;EOMONTH(AS$7,-1)+1, 'Saisie Depenses'!$E$5:$E$3004, "&lt;="&amp;EOMONTH(AS$7,0))</f>
        <v>0</v>
      </c>
      <c r="AT81" s="151">
        <f>SUMIFS('Saisie Depenses'!$H$5:$H$3004,'Saisie Depenses'!$G$5:$G$3004,Listes!$B$39,'Saisie Depenses'!$J$5:$J$3004,$F81, 'Saisie Depenses'!$E$5:$E$3004, "&gt;="&amp;EOMONTH(AT$7,-1)+1, 'Saisie Depenses'!$E$5:$E$3004, "&lt;="&amp;EOMONTH(AT$7,0))+SUMIFS('Saisie Depenses'!$H$5:$H$3004,'Saisie Depenses'!$G$5:$G$3004,Listes!$B$39,'Saisie Depenses'!$J$5:$J$3004, $G81,'Saisie Depenses'!$E$5:$E$3004, "&gt;="&amp;EOMONTH(AT$7,-1)+1, 'Saisie Depenses'!$E$5:$E$3004, "&lt;="&amp;EOMONTH(AT$7,0))</f>
        <v>0</v>
      </c>
      <c r="AU81" s="151">
        <f>SUMIFS('Saisie Depenses'!$H$5:$H$3004,'Saisie Depenses'!$G$5:$G$3004,Listes!$B$39,'Saisie Depenses'!$J$5:$J$3004,$F81, 'Saisie Depenses'!$E$5:$E$3004, "&gt;="&amp;EOMONTH(AU$7,-1)+1, 'Saisie Depenses'!$E$5:$E$3004, "&lt;="&amp;EOMONTH(AU$7,0))+SUMIFS('Saisie Depenses'!$H$5:$H$3004,'Saisie Depenses'!$G$5:$G$3004,Listes!$B$39,'Saisie Depenses'!$J$5:$J$3004, $G81,'Saisie Depenses'!$E$5:$E$3004, "&gt;="&amp;EOMONTH(AU$7,-1)+1, 'Saisie Depenses'!$E$5:$E$3004, "&lt;="&amp;EOMONTH(AU$7,0))</f>
        <v>0</v>
      </c>
      <c r="AV81" s="151">
        <f>SUMIFS('Saisie Depenses'!$H$5:$H$3004,'Saisie Depenses'!$G$5:$G$3004,Listes!$B$39,'Saisie Depenses'!$J$5:$J$3004,$F81, 'Saisie Depenses'!$E$5:$E$3004, "&gt;="&amp;EOMONTH(AV$7,-1)+1, 'Saisie Depenses'!$E$5:$E$3004, "&lt;="&amp;EOMONTH(AV$7,0))+SUMIFS('Saisie Depenses'!$H$5:$H$3004,'Saisie Depenses'!$G$5:$G$3004,Listes!$B$39,'Saisie Depenses'!$J$5:$J$3004, $G81,'Saisie Depenses'!$E$5:$E$3004, "&gt;="&amp;EOMONTH(AV$7,-1)+1, 'Saisie Depenses'!$E$5:$E$3004, "&lt;="&amp;EOMONTH(AV$7,0))</f>
        <v>0</v>
      </c>
      <c r="AW81" s="164">
        <f t="shared" si="169"/>
        <v>0</v>
      </c>
    </row>
    <row r="82" spans="3:49" ht="15.6" customHeight="1" x14ac:dyDescent="0.25">
      <c r="C82" s="150" t="str">
        <f t="shared" si="157"/>
        <v>Impot BIC</v>
      </c>
      <c r="D82" s="143"/>
      <c r="E82" s="143"/>
      <c r="F82" s="150" t="str">
        <f t="shared" ref="F82:G82" si="187">F56</f>
        <v>Impot BIC</v>
      </c>
      <c r="G82" s="133" t="str">
        <f t="shared" si="187"/>
        <v>x#56rgtte8</v>
      </c>
      <c r="I82" s="151">
        <f>SUMIFS('Saisie Depenses'!$H$5:$H$3004,'Saisie Depenses'!$G$5:$G$3004,Listes!$B$39,'Saisie Depenses'!$J$5:$J$3004,$F82, 'Saisie Depenses'!$E$5:$E$3004, "&gt;="&amp;EOMONTH(I$7,-1)+1, 'Saisie Depenses'!$E$5:$E$3004, "&lt;="&amp;EOMONTH(I$7,0))+SUMIFS('Saisie Depenses'!$H$5:$H$3004,'Saisie Depenses'!$G$5:$G$3004,Listes!$B$39,'Saisie Depenses'!$J$5:$J$3004, $G82,'Saisie Depenses'!$E$5:$E$3004, "&gt;="&amp;EOMONTH(I$7,-1)+1, 'Saisie Depenses'!$E$5:$E$3004, "&lt;="&amp;EOMONTH(I$7,0))</f>
        <v>0</v>
      </c>
      <c r="J82" s="151">
        <f>SUMIFS('Saisie Depenses'!$H$5:$H$3004,'Saisie Depenses'!$G$5:$G$3004,Listes!$B$39,'Saisie Depenses'!$J$5:$J$3004,$F82, 'Saisie Depenses'!$E$5:$E$3004, "&gt;="&amp;EOMONTH(J$7,-1)+1, 'Saisie Depenses'!$E$5:$E$3004, "&lt;="&amp;EOMONTH(J$7,0))+SUMIFS('Saisie Depenses'!$H$5:$H$3004,'Saisie Depenses'!$G$5:$G$3004,Listes!$B$39,'Saisie Depenses'!$J$5:$J$3004, $G82,'Saisie Depenses'!$E$5:$E$3004, "&gt;="&amp;EOMONTH(J$7,-1)+1, 'Saisie Depenses'!$E$5:$E$3004, "&lt;="&amp;EOMONTH(J$7,0))</f>
        <v>0</v>
      </c>
      <c r="K82" s="151">
        <f>SUMIFS('Saisie Depenses'!$H$5:$H$3004,'Saisie Depenses'!$G$5:$G$3004,Listes!$B$39,'Saisie Depenses'!$J$5:$J$3004,$F82, 'Saisie Depenses'!$E$5:$E$3004, "&gt;="&amp;EOMONTH(K$7,-1)+1, 'Saisie Depenses'!$E$5:$E$3004, "&lt;="&amp;EOMONTH(K$7,0))+SUMIFS('Saisie Depenses'!$H$5:$H$3004,'Saisie Depenses'!$G$5:$G$3004,Listes!$B$39,'Saisie Depenses'!$J$5:$J$3004, $G82,'Saisie Depenses'!$E$5:$E$3004, "&gt;="&amp;EOMONTH(K$7,-1)+1, 'Saisie Depenses'!$E$5:$E$3004, "&lt;="&amp;EOMONTH(K$7,0))</f>
        <v>0</v>
      </c>
      <c r="L82" s="151">
        <f>SUMIFS('Saisie Depenses'!$H$5:$H$3004,'Saisie Depenses'!$G$5:$G$3004,Listes!$B$39,'Saisie Depenses'!$J$5:$J$3004,$F82, 'Saisie Depenses'!$E$5:$E$3004, "&gt;="&amp;EOMONTH(L$7,-1)+1, 'Saisie Depenses'!$E$5:$E$3004, "&lt;="&amp;EOMONTH(L$7,0))+SUMIFS('Saisie Depenses'!$H$5:$H$3004,'Saisie Depenses'!$G$5:$G$3004,Listes!$B$39,'Saisie Depenses'!$J$5:$J$3004, $G82,'Saisie Depenses'!$E$5:$E$3004, "&gt;="&amp;EOMONTH(L$7,-1)+1, 'Saisie Depenses'!$E$5:$E$3004, "&lt;="&amp;EOMONTH(L$7,0))</f>
        <v>0</v>
      </c>
      <c r="M82" s="151">
        <f>SUMIFS('Saisie Depenses'!$H$5:$H$3004,'Saisie Depenses'!$G$5:$G$3004,Listes!$B$39,'Saisie Depenses'!$J$5:$J$3004,$F82, 'Saisie Depenses'!$E$5:$E$3004, "&gt;="&amp;EOMONTH(M$7,-1)+1, 'Saisie Depenses'!$E$5:$E$3004, "&lt;="&amp;EOMONTH(M$7,0))+SUMIFS('Saisie Depenses'!$H$5:$H$3004,'Saisie Depenses'!$G$5:$G$3004,Listes!$B$39,'Saisie Depenses'!$J$5:$J$3004, $G82,'Saisie Depenses'!$E$5:$E$3004, "&gt;="&amp;EOMONTH(M$7,-1)+1, 'Saisie Depenses'!$E$5:$E$3004, "&lt;="&amp;EOMONTH(M$7,0))</f>
        <v>0</v>
      </c>
      <c r="N82" s="151">
        <f>SUMIFS('Saisie Depenses'!$H$5:$H$3004,'Saisie Depenses'!$G$5:$G$3004,Listes!$B$39,'Saisie Depenses'!$J$5:$J$3004,$F82, 'Saisie Depenses'!$E$5:$E$3004, "&gt;="&amp;EOMONTH(N$7,-1)+1, 'Saisie Depenses'!$E$5:$E$3004, "&lt;="&amp;EOMONTH(N$7,0))+SUMIFS('Saisie Depenses'!$H$5:$H$3004,'Saisie Depenses'!$G$5:$G$3004,Listes!$B$39,'Saisie Depenses'!$J$5:$J$3004, $G82,'Saisie Depenses'!$E$5:$E$3004, "&gt;="&amp;EOMONTH(N$7,-1)+1, 'Saisie Depenses'!$E$5:$E$3004, "&lt;="&amp;EOMONTH(N$7,0))</f>
        <v>0</v>
      </c>
      <c r="O82" s="151">
        <f>SUMIFS('Saisie Depenses'!$H$5:$H$3004,'Saisie Depenses'!$G$5:$G$3004,Listes!$B$39,'Saisie Depenses'!$J$5:$J$3004,$F82, 'Saisie Depenses'!$E$5:$E$3004, "&gt;="&amp;EOMONTH(O$7,-1)+1, 'Saisie Depenses'!$E$5:$E$3004, "&lt;="&amp;EOMONTH(O$7,0))+SUMIFS('Saisie Depenses'!$H$5:$H$3004,'Saisie Depenses'!$G$5:$G$3004,Listes!$B$39,'Saisie Depenses'!$J$5:$J$3004, $G82,'Saisie Depenses'!$E$5:$E$3004, "&gt;="&amp;EOMONTH(O$7,-1)+1, 'Saisie Depenses'!$E$5:$E$3004, "&lt;="&amp;EOMONTH(O$7,0))</f>
        <v>0</v>
      </c>
      <c r="P82" s="151">
        <f>SUMIFS('Saisie Depenses'!$H$5:$H$3004,'Saisie Depenses'!$G$5:$G$3004,Listes!$B$39,'Saisie Depenses'!$J$5:$J$3004,$F82, 'Saisie Depenses'!$E$5:$E$3004, "&gt;="&amp;EOMONTH(P$7,-1)+1, 'Saisie Depenses'!$E$5:$E$3004, "&lt;="&amp;EOMONTH(P$7,0))+SUMIFS('Saisie Depenses'!$H$5:$H$3004,'Saisie Depenses'!$G$5:$G$3004,Listes!$B$39,'Saisie Depenses'!$J$5:$J$3004, $G82,'Saisie Depenses'!$E$5:$E$3004, "&gt;="&amp;EOMONTH(P$7,-1)+1, 'Saisie Depenses'!$E$5:$E$3004, "&lt;="&amp;EOMONTH(P$7,0))</f>
        <v>0</v>
      </c>
      <c r="Q82" s="151">
        <f>SUMIFS('Saisie Depenses'!$H$5:$H$3004,'Saisie Depenses'!$G$5:$G$3004,Listes!$B$39,'Saisie Depenses'!$J$5:$J$3004,$F82, 'Saisie Depenses'!$E$5:$E$3004, "&gt;="&amp;EOMONTH(Q$7,-1)+1, 'Saisie Depenses'!$E$5:$E$3004, "&lt;="&amp;EOMONTH(Q$7,0))+SUMIFS('Saisie Depenses'!$H$5:$H$3004,'Saisie Depenses'!$G$5:$G$3004,Listes!$B$39,'Saisie Depenses'!$J$5:$J$3004, $G82,'Saisie Depenses'!$E$5:$E$3004, "&gt;="&amp;EOMONTH(Q$7,-1)+1, 'Saisie Depenses'!$E$5:$E$3004, "&lt;="&amp;EOMONTH(Q$7,0))</f>
        <v>0</v>
      </c>
      <c r="R82" s="151">
        <f>SUMIFS('Saisie Depenses'!$H$5:$H$3004,'Saisie Depenses'!$G$5:$G$3004,Listes!$B$39,'Saisie Depenses'!$J$5:$J$3004,$F82, 'Saisie Depenses'!$E$5:$E$3004, "&gt;="&amp;EOMONTH(R$7,-1)+1, 'Saisie Depenses'!$E$5:$E$3004, "&lt;="&amp;EOMONTH(R$7,0))+SUMIFS('Saisie Depenses'!$H$5:$H$3004,'Saisie Depenses'!$G$5:$G$3004,Listes!$B$39,'Saisie Depenses'!$J$5:$J$3004, $G82,'Saisie Depenses'!$E$5:$E$3004, "&gt;="&amp;EOMONTH(R$7,-1)+1, 'Saisie Depenses'!$E$5:$E$3004, "&lt;="&amp;EOMONTH(R$7,0))</f>
        <v>0</v>
      </c>
      <c r="S82" s="151">
        <f>SUMIFS('Saisie Depenses'!$H$5:$H$3004,'Saisie Depenses'!$G$5:$G$3004,Listes!$B$39,'Saisie Depenses'!$J$5:$J$3004,$F82, 'Saisie Depenses'!$E$5:$E$3004, "&gt;="&amp;EOMONTH(S$7,-1)+1, 'Saisie Depenses'!$E$5:$E$3004, "&lt;="&amp;EOMONTH(S$7,0))+SUMIFS('Saisie Depenses'!$H$5:$H$3004,'Saisie Depenses'!$G$5:$G$3004,Listes!$B$39,'Saisie Depenses'!$J$5:$J$3004, $G82,'Saisie Depenses'!$E$5:$E$3004, "&gt;="&amp;EOMONTH(S$7,-1)+1, 'Saisie Depenses'!$E$5:$E$3004, "&lt;="&amp;EOMONTH(S$7,0))</f>
        <v>0</v>
      </c>
      <c r="T82" s="151">
        <f>SUMIFS('Saisie Depenses'!$H$5:$H$3004,'Saisie Depenses'!$G$5:$G$3004,Listes!$B$39,'Saisie Depenses'!$J$5:$J$3004,$F82, 'Saisie Depenses'!$E$5:$E$3004, "&gt;="&amp;EOMONTH(T$7,-1)+1, 'Saisie Depenses'!$E$5:$E$3004, "&lt;="&amp;EOMONTH(T$7,0))+SUMIFS('Saisie Depenses'!$H$5:$H$3004,'Saisie Depenses'!$G$5:$G$3004,Listes!$B$39,'Saisie Depenses'!$J$5:$J$3004, $G82,'Saisie Depenses'!$E$5:$E$3004, "&gt;="&amp;EOMONTH(T$7,-1)+1, 'Saisie Depenses'!$E$5:$E$3004, "&lt;="&amp;EOMONTH(T$7,0))</f>
        <v>0</v>
      </c>
      <c r="U82" s="164">
        <f t="shared" si="185"/>
        <v>0</v>
      </c>
      <c r="W82" s="151">
        <f>SUMIFS('Saisie Depenses'!$H$5:$H$3004,'Saisie Depenses'!$G$5:$G$3004,Listes!$B$39,'Saisie Depenses'!$J$5:$J$3004,$F82, 'Saisie Depenses'!$E$5:$E$3004, "&gt;="&amp;EOMONTH(W$7,-1)+1, 'Saisie Depenses'!$E$5:$E$3004, "&lt;="&amp;EOMONTH(W$7,0))+SUMIFS('Saisie Depenses'!$H$5:$H$3004,'Saisie Depenses'!$G$5:$G$3004,Listes!$B$39,'Saisie Depenses'!$J$5:$J$3004, $G82,'Saisie Depenses'!$E$5:$E$3004, "&gt;="&amp;EOMONTH(W$7,-1)+1, 'Saisie Depenses'!$E$5:$E$3004, "&lt;="&amp;EOMONTH(W$7,0))</f>
        <v>0</v>
      </c>
      <c r="X82" s="151">
        <f>SUMIFS('Saisie Depenses'!$H$5:$H$3004,'Saisie Depenses'!$G$5:$G$3004,Listes!$B$39,'Saisie Depenses'!$J$5:$J$3004,$F82, 'Saisie Depenses'!$E$5:$E$3004, "&gt;="&amp;EOMONTH(X$7,-1)+1, 'Saisie Depenses'!$E$5:$E$3004, "&lt;="&amp;EOMONTH(X$7,0))+SUMIFS('Saisie Depenses'!$H$5:$H$3004,'Saisie Depenses'!$G$5:$G$3004,Listes!$B$39,'Saisie Depenses'!$J$5:$J$3004, $G82,'Saisie Depenses'!$E$5:$E$3004, "&gt;="&amp;EOMONTH(X$7,-1)+1, 'Saisie Depenses'!$E$5:$E$3004, "&lt;="&amp;EOMONTH(X$7,0))</f>
        <v>0</v>
      </c>
      <c r="Y82" s="151">
        <f>SUMIFS('Saisie Depenses'!$H$5:$H$3004,'Saisie Depenses'!$G$5:$G$3004,Listes!$B$39,'Saisie Depenses'!$J$5:$J$3004,$F82, 'Saisie Depenses'!$E$5:$E$3004, "&gt;="&amp;EOMONTH(Y$7,-1)+1, 'Saisie Depenses'!$E$5:$E$3004, "&lt;="&amp;EOMONTH(Y$7,0))+SUMIFS('Saisie Depenses'!$H$5:$H$3004,'Saisie Depenses'!$G$5:$G$3004,Listes!$B$39,'Saisie Depenses'!$J$5:$J$3004, $G82,'Saisie Depenses'!$E$5:$E$3004, "&gt;="&amp;EOMONTH(Y$7,-1)+1, 'Saisie Depenses'!$E$5:$E$3004, "&lt;="&amp;EOMONTH(Y$7,0))</f>
        <v>0</v>
      </c>
      <c r="Z82" s="151">
        <f>SUMIFS('Saisie Depenses'!$H$5:$H$3004,'Saisie Depenses'!$G$5:$G$3004,Listes!$B$39,'Saisie Depenses'!$J$5:$J$3004,$F82, 'Saisie Depenses'!$E$5:$E$3004, "&gt;="&amp;EOMONTH(Z$7,-1)+1, 'Saisie Depenses'!$E$5:$E$3004, "&lt;="&amp;EOMONTH(Z$7,0))+SUMIFS('Saisie Depenses'!$H$5:$H$3004,'Saisie Depenses'!$G$5:$G$3004,Listes!$B$39,'Saisie Depenses'!$J$5:$J$3004, $G82,'Saisie Depenses'!$E$5:$E$3004, "&gt;="&amp;EOMONTH(Z$7,-1)+1, 'Saisie Depenses'!$E$5:$E$3004, "&lt;="&amp;EOMONTH(Z$7,0))</f>
        <v>0</v>
      </c>
      <c r="AA82" s="151">
        <f>SUMIFS('Saisie Depenses'!$H$5:$H$3004,'Saisie Depenses'!$G$5:$G$3004,Listes!$B$39,'Saisie Depenses'!$J$5:$J$3004,$F82, 'Saisie Depenses'!$E$5:$E$3004, "&gt;="&amp;EOMONTH(AA$7,-1)+1, 'Saisie Depenses'!$E$5:$E$3004, "&lt;="&amp;EOMONTH(AA$7,0))+SUMIFS('Saisie Depenses'!$H$5:$H$3004,'Saisie Depenses'!$G$5:$G$3004,Listes!$B$39,'Saisie Depenses'!$J$5:$J$3004, $G82,'Saisie Depenses'!$E$5:$E$3004, "&gt;="&amp;EOMONTH(AA$7,-1)+1, 'Saisie Depenses'!$E$5:$E$3004, "&lt;="&amp;EOMONTH(AA$7,0))</f>
        <v>0</v>
      </c>
      <c r="AB82" s="151">
        <f>SUMIFS('Saisie Depenses'!$H$5:$H$3004,'Saisie Depenses'!$G$5:$G$3004,Listes!$B$39,'Saisie Depenses'!$J$5:$J$3004,$F82, 'Saisie Depenses'!$E$5:$E$3004, "&gt;="&amp;EOMONTH(AB$7,-1)+1, 'Saisie Depenses'!$E$5:$E$3004, "&lt;="&amp;EOMONTH(AB$7,0))+SUMIFS('Saisie Depenses'!$H$5:$H$3004,'Saisie Depenses'!$G$5:$G$3004,Listes!$B$39,'Saisie Depenses'!$J$5:$J$3004, $G82,'Saisie Depenses'!$E$5:$E$3004, "&gt;="&amp;EOMONTH(AB$7,-1)+1, 'Saisie Depenses'!$E$5:$E$3004, "&lt;="&amp;EOMONTH(AB$7,0))</f>
        <v>0</v>
      </c>
      <c r="AC82" s="151">
        <f>SUMIFS('Saisie Depenses'!$H$5:$H$3004,'Saisie Depenses'!$G$5:$G$3004,Listes!$B$39,'Saisie Depenses'!$J$5:$J$3004,$F82, 'Saisie Depenses'!$E$5:$E$3004, "&gt;="&amp;EOMONTH(AC$7,-1)+1, 'Saisie Depenses'!$E$5:$E$3004, "&lt;="&amp;EOMONTH(AC$7,0))+SUMIFS('Saisie Depenses'!$H$5:$H$3004,'Saisie Depenses'!$G$5:$G$3004,Listes!$B$39,'Saisie Depenses'!$J$5:$J$3004, $G82,'Saisie Depenses'!$E$5:$E$3004, "&gt;="&amp;EOMONTH(AC$7,-1)+1, 'Saisie Depenses'!$E$5:$E$3004, "&lt;="&amp;EOMONTH(AC$7,0))</f>
        <v>0</v>
      </c>
      <c r="AD82" s="151">
        <f>SUMIFS('Saisie Depenses'!$H$5:$H$3004,'Saisie Depenses'!$G$5:$G$3004,Listes!$B$39,'Saisie Depenses'!$J$5:$J$3004,$F82, 'Saisie Depenses'!$E$5:$E$3004, "&gt;="&amp;EOMONTH(AD$7,-1)+1, 'Saisie Depenses'!$E$5:$E$3004, "&lt;="&amp;EOMONTH(AD$7,0))+SUMIFS('Saisie Depenses'!$H$5:$H$3004,'Saisie Depenses'!$G$5:$G$3004,Listes!$B$39,'Saisie Depenses'!$J$5:$J$3004, $G82,'Saisie Depenses'!$E$5:$E$3004, "&gt;="&amp;EOMONTH(AD$7,-1)+1, 'Saisie Depenses'!$E$5:$E$3004, "&lt;="&amp;EOMONTH(AD$7,0))</f>
        <v>0</v>
      </c>
      <c r="AE82" s="151">
        <f>SUMIFS('Saisie Depenses'!$H$5:$H$3004,'Saisie Depenses'!$G$5:$G$3004,Listes!$B$39,'Saisie Depenses'!$J$5:$J$3004,$F82, 'Saisie Depenses'!$E$5:$E$3004, "&gt;="&amp;EOMONTH(AE$7,-1)+1, 'Saisie Depenses'!$E$5:$E$3004, "&lt;="&amp;EOMONTH(AE$7,0))+SUMIFS('Saisie Depenses'!$H$5:$H$3004,'Saisie Depenses'!$G$5:$G$3004,Listes!$B$39,'Saisie Depenses'!$J$5:$J$3004, $G82,'Saisie Depenses'!$E$5:$E$3004, "&gt;="&amp;EOMONTH(AE$7,-1)+1, 'Saisie Depenses'!$E$5:$E$3004, "&lt;="&amp;EOMONTH(AE$7,0))</f>
        <v>0</v>
      </c>
      <c r="AF82" s="151">
        <f>SUMIFS('Saisie Depenses'!$H$5:$H$3004,'Saisie Depenses'!$G$5:$G$3004,Listes!$B$39,'Saisie Depenses'!$J$5:$J$3004,$F82, 'Saisie Depenses'!$E$5:$E$3004, "&gt;="&amp;EOMONTH(AF$7,-1)+1, 'Saisie Depenses'!$E$5:$E$3004, "&lt;="&amp;EOMONTH(AF$7,0))+SUMIFS('Saisie Depenses'!$H$5:$H$3004,'Saisie Depenses'!$G$5:$G$3004,Listes!$B$39,'Saisie Depenses'!$J$5:$J$3004, $G82,'Saisie Depenses'!$E$5:$E$3004, "&gt;="&amp;EOMONTH(AF$7,-1)+1, 'Saisie Depenses'!$E$5:$E$3004, "&lt;="&amp;EOMONTH(AF$7,0))</f>
        <v>0</v>
      </c>
      <c r="AG82" s="151">
        <f>SUMIFS('Saisie Depenses'!$H$5:$H$3004,'Saisie Depenses'!$G$5:$G$3004,Listes!$B$39,'Saisie Depenses'!$J$5:$J$3004,$F82, 'Saisie Depenses'!$E$5:$E$3004, "&gt;="&amp;EOMONTH(AG$7,-1)+1, 'Saisie Depenses'!$E$5:$E$3004, "&lt;="&amp;EOMONTH(AG$7,0))+SUMIFS('Saisie Depenses'!$H$5:$H$3004,'Saisie Depenses'!$G$5:$G$3004,Listes!$B$39,'Saisie Depenses'!$J$5:$J$3004, $G82,'Saisie Depenses'!$E$5:$E$3004, "&gt;="&amp;EOMONTH(AG$7,-1)+1, 'Saisie Depenses'!$E$5:$E$3004, "&lt;="&amp;EOMONTH(AG$7,0))</f>
        <v>0</v>
      </c>
      <c r="AH82" s="151">
        <f>SUMIFS('Saisie Depenses'!$H$5:$H$3004,'Saisie Depenses'!$G$5:$G$3004,Listes!$B$39,'Saisie Depenses'!$J$5:$J$3004,$F82, 'Saisie Depenses'!$E$5:$E$3004, "&gt;="&amp;EOMONTH(AH$7,-1)+1, 'Saisie Depenses'!$E$5:$E$3004, "&lt;="&amp;EOMONTH(AH$7,0))+SUMIFS('Saisie Depenses'!$H$5:$H$3004,'Saisie Depenses'!$G$5:$G$3004,Listes!$B$39,'Saisie Depenses'!$J$5:$J$3004, $G82,'Saisie Depenses'!$E$5:$E$3004, "&gt;="&amp;EOMONTH(AH$7,-1)+1, 'Saisie Depenses'!$E$5:$E$3004, "&lt;="&amp;EOMONTH(AH$7,0))</f>
        <v>0</v>
      </c>
      <c r="AI82" s="164">
        <f t="shared" si="186"/>
        <v>0</v>
      </c>
      <c r="AJ82" s="142"/>
      <c r="AK82" s="151">
        <f>SUMIFS('Saisie Depenses'!$H$5:$H$3004,'Saisie Depenses'!$G$5:$G$3004,Listes!$B$39,'Saisie Depenses'!$J$5:$J$3004,$F82, 'Saisie Depenses'!$E$5:$E$3004, "&gt;="&amp;EOMONTH(AK$7,-1)+1, 'Saisie Depenses'!$E$5:$E$3004, "&lt;="&amp;EOMONTH(AK$7,0))+SUMIFS('Saisie Depenses'!$H$5:$H$3004,'Saisie Depenses'!$G$5:$G$3004,Listes!$B$39,'Saisie Depenses'!$J$5:$J$3004, $G82,'Saisie Depenses'!$E$5:$E$3004, "&gt;="&amp;EOMONTH(AK$7,-1)+1, 'Saisie Depenses'!$E$5:$E$3004, "&lt;="&amp;EOMONTH(AK$7,0))</f>
        <v>0</v>
      </c>
      <c r="AL82" s="151">
        <f>SUMIFS('Saisie Depenses'!$H$5:$H$3004,'Saisie Depenses'!$G$5:$G$3004,Listes!$B$39,'Saisie Depenses'!$J$5:$J$3004,$F82, 'Saisie Depenses'!$E$5:$E$3004, "&gt;="&amp;EOMONTH(AL$7,-1)+1, 'Saisie Depenses'!$E$5:$E$3004, "&lt;="&amp;EOMONTH(AL$7,0))+SUMIFS('Saisie Depenses'!$H$5:$H$3004,'Saisie Depenses'!$G$5:$G$3004,Listes!$B$39,'Saisie Depenses'!$J$5:$J$3004, $G82,'Saisie Depenses'!$E$5:$E$3004, "&gt;="&amp;EOMONTH(AL$7,-1)+1, 'Saisie Depenses'!$E$5:$E$3004, "&lt;="&amp;EOMONTH(AL$7,0))</f>
        <v>0</v>
      </c>
      <c r="AM82" s="151">
        <f>SUMIFS('Saisie Depenses'!$H$5:$H$3004,'Saisie Depenses'!$G$5:$G$3004,Listes!$B$39,'Saisie Depenses'!$J$5:$J$3004,$F82, 'Saisie Depenses'!$E$5:$E$3004, "&gt;="&amp;EOMONTH(AM$7,-1)+1, 'Saisie Depenses'!$E$5:$E$3004, "&lt;="&amp;EOMONTH(AM$7,0))+SUMIFS('Saisie Depenses'!$H$5:$H$3004,'Saisie Depenses'!$G$5:$G$3004,Listes!$B$39,'Saisie Depenses'!$J$5:$J$3004, $G82,'Saisie Depenses'!$E$5:$E$3004, "&gt;="&amp;EOMONTH(AM$7,-1)+1, 'Saisie Depenses'!$E$5:$E$3004, "&lt;="&amp;EOMONTH(AM$7,0))</f>
        <v>0</v>
      </c>
      <c r="AN82" s="151">
        <f>SUMIFS('Saisie Depenses'!$H$5:$H$3004,'Saisie Depenses'!$G$5:$G$3004,Listes!$B$39,'Saisie Depenses'!$J$5:$J$3004,$F82, 'Saisie Depenses'!$E$5:$E$3004, "&gt;="&amp;EOMONTH(AN$7,-1)+1, 'Saisie Depenses'!$E$5:$E$3004, "&lt;="&amp;EOMONTH(AN$7,0))+SUMIFS('Saisie Depenses'!$H$5:$H$3004,'Saisie Depenses'!$G$5:$G$3004,Listes!$B$39,'Saisie Depenses'!$J$5:$J$3004, $G82,'Saisie Depenses'!$E$5:$E$3004, "&gt;="&amp;EOMONTH(AN$7,-1)+1, 'Saisie Depenses'!$E$5:$E$3004, "&lt;="&amp;EOMONTH(AN$7,0))</f>
        <v>0</v>
      </c>
      <c r="AO82" s="151">
        <f>SUMIFS('Saisie Depenses'!$H$5:$H$3004,'Saisie Depenses'!$G$5:$G$3004,Listes!$B$39,'Saisie Depenses'!$J$5:$J$3004,$F82, 'Saisie Depenses'!$E$5:$E$3004, "&gt;="&amp;EOMONTH(AO$7,-1)+1, 'Saisie Depenses'!$E$5:$E$3004, "&lt;="&amp;EOMONTH(AO$7,0))+SUMIFS('Saisie Depenses'!$H$5:$H$3004,'Saisie Depenses'!$G$5:$G$3004,Listes!$B$39,'Saisie Depenses'!$J$5:$J$3004, $G82,'Saisie Depenses'!$E$5:$E$3004, "&gt;="&amp;EOMONTH(AO$7,-1)+1, 'Saisie Depenses'!$E$5:$E$3004, "&lt;="&amp;EOMONTH(AO$7,0))</f>
        <v>0</v>
      </c>
      <c r="AP82" s="151">
        <f>SUMIFS('Saisie Depenses'!$H$5:$H$3004,'Saisie Depenses'!$G$5:$G$3004,Listes!$B$39,'Saisie Depenses'!$J$5:$J$3004,$F82, 'Saisie Depenses'!$E$5:$E$3004, "&gt;="&amp;EOMONTH(AP$7,-1)+1, 'Saisie Depenses'!$E$5:$E$3004, "&lt;="&amp;EOMONTH(AP$7,0))+SUMIFS('Saisie Depenses'!$H$5:$H$3004,'Saisie Depenses'!$G$5:$G$3004,Listes!$B$39,'Saisie Depenses'!$J$5:$J$3004, $G82,'Saisie Depenses'!$E$5:$E$3004, "&gt;="&amp;EOMONTH(AP$7,-1)+1, 'Saisie Depenses'!$E$5:$E$3004, "&lt;="&amp;EOMONTH(AP$7,0))</f>
        <v>0</v>
      </c>
      <c r="AQ82" s="151">
        <f>SUMIFS('Saisie Depenses'!$H$5:$H$3004,'Saisie Depenses'!$G$5:$G$3004,Listes!$B$39,'Saisie Depenses'!$J$5:$J$3004,$F82, 'Saisie Depenses'!$E$5:$E$3004, "&gt;="&amp;EOMONTH(AQ$7,-1)+1, 'Saisie Depenses'!$E$5:$E$3004, "&lt;="&amp;EOMONTH(AQ$7,0))+SUMIFS('Saisie Depenses'!$H$5:$H$3004,'Saisie Depenses'!$G$5:$G$3004,Listes!$B$39,'Saisie Depenses'!$J$5:$J$3004, $G82,'Saisie Depenses'!$E$5:$E$3004, "&gt;="&amp;EOMONTH(AQ$7,-1)+1, 'Saisie Depenses'!$E$5:$E$3004, "&lt;="&amp;EOMONTH(AQ$7,0))</f>
        <v>0</v>
      </c>
      <c r="AR82" s="151">
        <f>SUMIFS('Saisie Depenses'!$H$5:$H$3004,'Saisie Depenses'!$G$5:$G$3004,Listes!$B$39,'Saisie Depenses'!$J$5:$J$3004,$F82, 'Saisie Depenses'!$E$5:$E$3004, "&gt;="&amp;EOMONTH(AR$7,-1)+1, 'Saisie Depenses'!$E$5:$E$3004, "&lt;="&amp;EOMONTH(AR$7,0))+SUMIFS('Saisie Depenses'!$H$5:$H$3004,'Saisie Depenses'!$G$5:$G$3004,Listes!$B$39,'Saisie Depenses'!$J$5:$J$3004, $G82,'Saisie Depenses'!$E$5:$E$3004, "&gt;="&amp;EOMONTH(AR$7,-1)+1, 'Saisie Depenses'!$E$5:$E$3004, "&lt;="&amp;EOMONTH(AR$7,0))</f>
        <v>0</v>
      </c>
      <c r="AS82" s="151">
        <f>SUMIFS('Saisie Depenses'!$H$5:$H$3004,'Saisie Depenses'!$G$5:$G$3004,Listes!$B$39,'Saisie Depenses'!$J$5:$J$3004,$F82, 'Saisie Depenses'!$E$5:$E$3004, "&gt;="&amp;EOMONTH(AS$7,-1)+1, 'Saisie Depenses'!$E$5:$E$3004, "&lt;="&amp;EOMONTH(AS$7,0))+SUMIFS('Saisie Depenses'!$H$5:$H$3004,'Saisie Depenses'!$G$5:$G$3004,Listes!$B$39,'Saisie Depenses'!$J$5:$J$3004, $G82,'Saisie Depenses'!$E$5:$E$3004, "&gt;="&amp;EOMONTH(AS$7,-1)+1, 'Saisie Depenses'!$E$5:$E$3004, "&lt;="&amp;EOMONTH(AS$7,0))</f>
        <v>0</v>
      </c>
      <c r="AT82" s="151">
        <f>SUMIFS('Saisie Depenses'!$H$5:$H$3004,'Saisie Depenses'!$G$5:$G$3004,Listes!$B$39,'Saisie Depenses'!$J$5:$J$3004,$F82, 'Saisie Depenses'!$E$5:$E$3004, "&gt;="&amp;EOMONTH(AT$7,-1)+1, 'Saisie Depenses'!$E$5:$E$3004, "&lt;="&amp;EOMONTH(AT$7,0))+SUMIFS('Saisie Depenses'!$H$5:$H$3004,'Saisie Depenses'!$G$5:$G$3004,Listes!$B$39,'Saisie Depenses'!$J$5:$J$3004, $G82,'Saisie Depenses'!$E$5:$E$3004, "&gt;="&amp;EOMONTH(AT$7,-1)+1, 'Saisie Depenses'!$E$5:$E$3004, "&lt;="&amp;EOMONTH(AT$7,0))</f>
        <v>0</v>
      </c>
      <c r="AU82" s="151">
        <f>SUMIFS('Saisie Depenses'!$H$5:$H$3004,'Saisie Depenses'!$G$5:$G$3004,Listes!$B$39,'Saisie Depenses'!$J$5:$J$3004,$F82, 'Saisie Depenses'!$E$5:$E$3004, "&gt;="&amp;EOMONTH(AU$7,-1)+1, 'Saisie Depenses'!$E$5:$E$3004, "&lt;="&amp;EOMONTH(AU$7,0))+SUMIFS('Saisie Depenses'!$H$5:$H$3004,'Saisie Depenses'!$G$5:$G$3004,Listes!$B$39,'Saisie Depenses'!$J$5:$J$3004, $G82,'Saisie Depenses'!$E$5:$E$3004, "&gt;="&amp;EOMONTH(AU$7,-1)+1, 'Saisie Depenses'!$E$5:$E$3004, "&lt;="&amp;EOMONTH(AU$7,0))</f>
        <v>0</v>
      </c>
      <c r="AV82" s="151">
        <f>SUMIFS('Saisie Depenses'!$H$5:$H$3004,'Saisie Depenses'!$G$5:$G$3004,Listes!$B$39,'Saisie Depenses'!$J$5:$J$3004,$F82, 'Saisie Depenses'!$E$5:$E$3004, "&gt;="&amp;EOMONTH(AV$7,-1)+1, 'Saisie Depenses'!$E$5:$E$3004, "&lt;="&amp;EOMONTH(AV$7,0))+SUMIFS('Saisie Depenses'!$H$5:$H$3004,'Saisie Depenses'!$G$5:$G$3004,Listes!$B$39,'Saisie Depenses'!$J$5:$J$3004, $G82,'Saisie Depenses'!$E$5:$E$3004, "&gt;="&amp;EOMONTH(AV$7,-1)+1, 'Saisie Depenses'!$E$5:$E$3004, "&lt;="&amp;EOMONTH(AV$7,0))</f>
        <v>0</v>
      </c>
      <c r="AW82" s="164">
        <f t="shared" si="169"/>
        <v>0</v>
      </c>
    </row>
    <row r="83" spans="3:49" ht="15.6" customHeight="1" x14ac:dyDescent="0.25">
      <c r="C83" s="150" t="str">
        <f t="shared" si="157"/>
        <v xml:space="preserve">Autres Taxes &amp; Impots </v>
      </c>
      <c r="D83" s="143"/>
      <c r="E83" s="143"/>
      <c r="F83" s="150" t="str">
        <f t="shared" ref="F83:G83" si="188">F57</f>
        <v xml:space="preserve">Autres Taxes &amp; Impots </v>
      </c>
      <c r="G83" s="133" t="str">
        <f t="shared" si="188"/>
        <v>x#56rgtte8</v>
      </c>
      <c r="I83" s="151">
        <f>SUMIFS('Saisie Depenses'!$H$5:$H$3004,'Saisie Depenses'!$G$5:$G$3004,Listes!$B$39,'Saisie Depenses'!$J$5:$J$3004,$F83, 'Saisie Depenses'!$E$5:$E$3004, "&gt;="&amp;EOMONTH(I$7,-1)+1, 'Saisie Depenses'!$E$5:$E$3004, "&lt;="&amp;EOMONTH(I$7,0))+SUMIFS('Saisie Depenses'!$H$5:$H$3004,'Saisie Depenses'!$G$5:$G$3004,Listes!$B$39,'Saisie Depenses'!$J$5:$J$3004, $G83,'Saisie Depenses'!$E$5:$E$3004, "&gt;="&amp;EOMONTH(I$7,-1)+1, 'Saisie Depenses'!$E$5:$E$3004, "&lt;="&amp;EOMONTH(I$7,0))</f>
        <v>0</v>
      </c>
      <c r="J83" s="151">
        <f>SUMIFS('Saisie Depenses'!$H$5:$H$3004,'Saisie Depenses'!$G$5:$G$3004,Listes!$B$39,'Saisie Depenses'!$J$5:$J$3004,$F83, 'Saisie Depenses'!$E$5:$E$3004, "&gt;="&amp;EOMONTH(J$7,-1)+1, 'Saisie Depenses'!$E$5:$E$3004, "&lt;="&amp;EOMONTH(J$7,0))+SUMIFS('Saisie Depenses'!$H$5:$H$3004,'Saisie Depenses'!$G$5:$G$3004,Listes!$B$39,'Saisie Depenses'!$J$5:$J$3004, $G83,'Saisie Depenses'!$E$5:$E$3004, "&gt;="&amp;EOMONTH(J$7,-1)+1, 'Saisie Depenses'!$E$5:$E$3004, "&lt;="&amp;EOMONTH(J$7,0))</f>
        <v>0</v>
      </c>
      <c r="K83" s="151">
        <f>SUMIFS('Saisie Depenses'!$H$5:$H$3004,'Saisie Depenses'!$G$5:$G$3004,Listes!$B$39,'Saisie Depenses'!$J$5:$J$3004,$F83, 'Saisie Depenses'!$E$5:$E$3004, "&gt;="&amp;EOMONTH(K$7,-1)+1, 'Saisie Depenses'!$E$5:$E$3004, "&lt;="&amp;EOMONTH(K$7,0))+SUMIFS('Saisie Depenses'!$H$5:$H$3004,'Saisie Depenses'!$G$5:$G$3004,Listes!$B$39,'Saisie Depenses'!$J$5:$J$3004, $G83,'Saisie Depenses'!$E$5:$E$3004, "&gt;="&amp;EOMONTH(K$7,-1)+1, 'Saisie Depenses'!$E$5:$E$3004, "&lt;="&amp;EOMONTH(K$7,0))</f>
        <v>0</v>
      </c>
      <c r="L83" s="151">
        <f>SUMIFS('Saisie Depenses'!$H$5:$H$3004,'Saisie Depenses'!$G$5:$G$3004,Listes!$B$39,'Saisie Depenses'!$J$5:$J$3004,$F83, 'Saisie Depenses'!$E$5:$E$3004, "&gt;="&amp;EOMONTH(L$7,-1)+1, 'Saisie Depenses'!$E$5:$E$3004, "&lt;="&amp;EOMONTH(L$7,0))+SUMIFS('Saisie Depenses'!$H$5:$H$3004,'Saisie Depenses'!$G$5:$G$3004,Listes!$B$39,'Saisie Depenses'!$J$5:$J$3004, $G83,'Saisie Depenses'!$E$5:$E$3004, "&gt;="&amp;EOMONTH(L$7,-1)+1, 'Saisie Depenses'!$E$5:$E$3004, "&lt;="&amp;EOMONTH(L$7,0))</f>
        <v>0</v>
      </c>
      <c r="M83" s="151">
        <f>SUMIFS('Saisie Depenses'!$H$5:$H$3004,'Saisie Depenses'!$G$5:$G$3004,Listes!$B$39,'Saisie Depenses'!$J$5:$J$3004,$F83, 'Saisie Depenses'!$E$5:$E$3004, "&gt;="&amp;EOMONTH(M$7,-1)+1, 'Saisie Depenses'!$E$5:$E$3004, "&lt;="&amp;EOMONTH(M$7,0))+SUMIFS('Saisie Depenses'!$H$5:$H$3004,'Saisie Depenses'!$G$5:$G$3004,Listes!$B$39,'Saisie Depenses'!$J$5:$J$3004, $G83,'Saisie Depenses'!$E$5:$E$3004, "&gt;="&amp;EOMONTH(M$7,-1)+1, 'Saisie Depenses'!$E$5:$E$3004, "&lt;="&amp;EOMONTH(M$7,0))</f>
        <v>0</v>
      </c>
      <c r="N83" s="151">
        <f>SUMIFS('Saisie Depenses'!$H$5:$H$3004,'Saisie Depenses'!$G$5:$G$3004,Listes!$B$39,'Saisie Depenses'!$J$5:$J$3004,$F83, 'Saisie Depenses'!$E$5:$E$3004, "&gt;="&amp;EOMONTH(N$7,-1)+1, 'Saisie Depenses'!$E$5:$E$3004, "&lt;="&amp;EOMONTH(N$7,0))+SUMIFS('Saisie Depenses'!$H$5:$H$3004,'Saisie Depenses'!$G$5:$G$3004,Listes!$B$39,'Saisie Depenses'!$J$5:$J$3004, $G83,'Saisie Depenses'!$E$5:$E$3004, "&gt;="&amp;EOMONTH(N$7,-1)+1, 'Saisie Depenses'!$E$5:$E$3004, "&lt;="&amp;EOMONTH(N$7,0))</f>
        <v>0</v>
      </c>
      <c r="O83" s="151">
        <f>SUMIFS('Saisie Depenses'!$H$5:$H$3004,'Saisie Depenses'!$G$5:$G$3004,Listes!$B$39,'Saisie Depenses'!$J$5:$J$3004,$F83, 'Saisie Depenses'!$E$5:$E$3004, "&gt;="&amp;EOMONTH(O$7,-1)+1, 'Saisie Depenses'!$E$5:$E$3004, "&lt;="&amp;EOMONTH(O$7,0))+SUMIFS('Saisie Depenses'!$H$5:$H$3004,'Saisie Depenses'!$G$5:$G$3004,Listes!$B$39,'Saisie Depenses'!$J$5:$J$3004, $G83,'Saisie Depenses'!$E$5:$E$3004, "&gt;="&amp;EOMONTH(O$7,-1)+1, 'Saisie Depenses'!$E$5:$E$3004, "&lt;="&amp;EOMONTH(O$7,0))</f>
        <v>0</v>
      </c>
      <c r="P83" s="151">
        <f>SUMIFS('Saisie Depenses'!$H$5:$H$3004,'Saisie Depenses'!$G$5:$G$3004,Listes!$B$39,'Saisie Depenses'!$J$5:$J$3004,$F83, 'Saisie Depenses'!$E$5:$E$3004, "&gt;="&amp;EOMONTH(P$7,-1)+1, 'Saisie Depenses'!$E$5:$E$3004, "&lt;="&amp;EOMONTH(P$7,0))+SUMIFS('Saisie Depenses'!$H$5:$H$3004,'Saisie Depenses'!$G$5:$G$3004,Listes!$B$39,'Saisie Depenses'!$J$5:$J$3004, $G83,'Saisie Depenses'!$E$5:$E$3004, "&gt;="&amp;EOMONTH(P$7,-1)+1, 'Saisie Depenses'!$E$5:$E$3004, "&lt;="&amp;EOMONTH(P$7,0))</f>
        <v>0</v>
      </c>
      <c r="Q83" s="151">
        <f>SUMIFS('Saisie Depenses'!$H$5:$H$3004,'Saisie Depenses'!$G$5:$G$3004,Listes!$B$39,'Saisie Depenses'!$J$5:$J$3004,$F83, 'Saisie Depenses'!$E$5:$E$3004, "&gt;="&amp;EOMONTH(Q$7,-1)+1, 'Saisie Depenses'!$E$5:$E$3004, "&lt;="&amp;EOMONTH(Q$7,0))+SUMIFS('Saisie Depenses'!$H$5:$H$3004,'Saisie Depenses'!$G$5:$G$3004,Listes!$B$39,'Saisie Depenses'!$J$5:$J$3004, $G83,'Saisie Depenses'!$E$5:$E$3004, "&gt;="&amp;EOMONTH(Q$7,-1)+1, 'Saisie Depenses'!$E$5:$E$3004, "&lt;="&amp;EOMONTH(Q$7,0))</f>
        <v>0</v>
      </c>
      <c r="R83" s="151">
        <f>SUMIFS('Saisie Depenses'!$H$5:$H$3004,'Saisie Depenses'!$G$5:$G$3004,Listes!$B$39,'Saisie Depenses'!$J$5:$J$3004,$F83, 'Saisie Depenses'!$E$5:$E$3004, "&gt;="&amp;EOMONTH(R$7,-1)+1, 'Saisie Depenses'!$E$5:$E$3004, "&lt;="&amp;EOMONTH(R$7,0))+SUMIFS('Saisie Depenses'!$H$5:$H$3004,'Saisie Depenses'!$G$5:$G$3004,Listes!$B$39,'Saisie Depenses'!$J$5:$J$3004, $G83,'Saisie Depenses'!$E$5:$E$3004, "&gt;="&amp;EOMONTH(R$7,-1)+1, 'Saisie Depenses'!$E$5:$E$3004, "&lt;="&amp;EOMONTH(R$7,0))</f>
        <v>0</v>
      </c>
      <c r="S83" s="151">
        <f>SUMIFS('Saisie Depenses'!$H$5:$H$3004,'Saisie Depenses'!$G$5:$G$3004,Listes!$B$39,'Saisie Depenses'!$J$5:$J$3004,$F83, 'Saisie Depenses'!$E$5:$E$3004, "&gt;="&amp;EOMONTH(S$7,-1)+1, 'Saisie Depenses'!$E$5:$E$3004, "&lt;="&amp;EOMONTH(S$7,0))+SUMIFS('Saisie Depenses'!$H$5:$H$3004,'Saisie Depenses'!$G$5:$G$3004,Listes!$B$39,'Saisie Depenses'!$J$5:$J$3004, $G83,'Saisie Depenses'!$E$5:$E$3004, "&gt;="&amp;EOMONTH(S$7,-1)+1, 'Saisie Depenses'!$E$5:$E$3004, "&lt;="&amp;EOMONTH(S$7,0))</f>
        <v>0</v>
      </c>
      <c r="T83" s="151">
        <f>SUMIFS('Saisie Depenses'!$H$5:$H$3004,'Saisie Depenses'!$G$5:$G$3004,Listes!$B$39,'Saisie Depenses'!$J$5:$J$3004,$F83, 'Saisie Depenses'!$E$5:$E$3004, "&gt;="&amp;EOMONTH(T$7,-1)+1, 'Saisie Depenses'!$E$5:$E$3004, "&lt;="&amp;EOMONTH(T$7,0))+SUMIFS('Saisie Depenses'!$H$5:$H$3004,'Saisie Depenses'!$G$5:$G$3004,Listes!$B$39,'Saisie Depenses'!$J$5:$J$3004, $G83,'Saisie Depenses'!$E$5:$E$3004, "&gt;="&amp;EOMONTH(T$7,-1)+1, 'Saisie Depenses'!$E$5:$E$3004, "&lt;="&amp;EOMONTH(T$7,0))</f>
        <v>0</v>
      </c>
      <c r="U83" s="164">
        <f t="shared" si="185"/>
        <v>0</v>
      </c>
      <c r="W83" s="151">
        <f>SUMIFS('Saisie Depenses'!$H$5:$H$3004,'Saisie Depenses'!$G$5:$G$3004,Listes!$B$39,'Saisie Depenses'!$J$5:$J$3004,$F83, 'Saisie Depenses'!$E$5:$E$3004, "&gt;="&amp;EOMONTH(W$7,-1)+1, 'Saisie Depenses'!$E$5:$E$3004, "&lt;="&amp;EOMONTH(W$7,0))+SUMIFS('Saisie Depenses'!$H$5:$H$3004,'Saisie Depenses'!$G$5:$G$3004,Listes!$B$39,'Saisie Depenses'!$J$5:$J$3004, $G83,'Saisie Depenses'!$E$5:$E$3004, "&gt;="&amp;EOMONTH(W$7,-1)+1, 'Saisie Depenses'!$E$5:$E$3004, "&lt;="&amp;EOMONTH(W$7,0))</f>
        <v>0</v>
      </c>
      <c r="X83" s="151">
        <f>SUMIFS('Saisie Depenses'!$H$5:$H$3004,'Saisie Depenses'!$G$5:$G$3004,Listes!$B$39,'Saisie Depenses'!$J$5:$J$3004,$F83, 'Saisie Depenses'!$E$5:$E$3004, "&gt;="&amp;EOMONTH(X$7,-1)+1, 'Saisie Depenses'!$E$5:$E$3004, "&lt;="&amp;EOMONTH(X$7,0))+SUMIFS('Saisie Depenses'!$H$5:$H$3004,'Saisie Depenses'!$G$5:$G$3004,Listes!$B$39,'Saisie Depenses'!$J$5:$J$3004, $G83,'Saisie Depenses'!$E$5:$E$3004, "&gt;="&amp;EOMONTH(X$7,-1)+1, 'Saisie Depenses'!$E$5:$E$3004, "&lt;="&amp;EOMONTH(X$7,0))</f>
        <v>0</v>
      </c>
      <c r="Y83" s="151">
        <f>SUMIFS('Saisie Depenses'!$H$5:$H$3004,'Saisie Depenses'!$G$5:$G$3004,Listes!$B$39,'Saisie Depenses'!$J$5:$J$3004,$F83, 'Saisie Depenses'!$E$5:$E$3004, "&gt;="&amp;EOMONTH(Y$7,-1)+1, 'Saisie Depenses'!$E$5:$E$3004, "&lt;="&amp;EOMONTH(Y$7,0))+SUMIFS('Saisie Depenses'!$H$5:$H$3004,'Saisie Depenses'!$G$5:$G$3004,Listes!$B$39,'Saisie Depenses'!$J$5:$J$3004, $G83,'Saisie Depenses'!$E$5:$E$3004, "&gt;="&amp;EOMONTH(Y$7,-1)+1, 'Saisie Depenses'!$E$5:$E$3004, "&lt;="&amp;EOMONTH(Y$7,0))</f>
        <v>0</v>
      </c>
      <c r="Z83" s="151">
        <f>SUMIFS('Saisie Depenses'!$H$5:$H$3004,'Saisie Depenses'!$G$5:$G$3004,Listes!$B$39,'Saisie Depenses'!$J$5:$J$3004,$F83, 'Saisie Depenses'!$E$5:$E$3004, "&gt;="&amp;EOMONTH(Z$7,-1)+1, 'Saisie Depenses'!$E$5:$E$3004, "&lt;="&amp;EOMONTH(Z$7,0))+SUMIFS('Saisie Depenses'!$H$5:$H$3004,'Saisie Depenses'!$G$5:$G$3004,Listes!$B$39,'Saisie Depenses'!$J$5:$J$3004, $G83,'Saisie Depenses'!$E$5:$E$3004, "&gt;="&amp;EOMONTH(Z$7,-1)+1, 'Saisie Depenses'!$E$5:$E$3004, "&lt;="&amp;EOMONTH(Z$7,0))</f>
        <v>0</v>
      </c>
      <c r="AA83" s="151">
        <f>SUMIFS('Saisie Depenses'!$H$5:$H$3004,'Saisie Depenses'!$G$5:$G$3004,Listes!$B$39,'Saisie Depenses'!$J$5:$J$3004,$F83, 'Saisie Depenses'!$E$5:$E$3004, "&gt;="&amp;EOMONTH(AA$7,-1)+1, 'Saisie Depenses'!$E$5:$E$3004, "&lt;="&amp;EOMONTH(AA$7,0))+SUMIFS('Saisie Depenses'!$H$5:$H$3004,'Saisie Depenses'!$G$5:$G$3004,Listes!$B$39,'Saisie Depenses'!$J$5:$J$3004, $G83,'Saisie Depenses'!$E$5:$E$3004, "&gt;="&amp;EOMONTH(AA$7,-1)+1, 'Saisie Depenses'!$E$5:$E$3004, "&lt;="&amp;EOMONTH(AA$7,0))</f>
        <v>0</v>
      </c>
      <c r="AB83" s="151">
        <f>SUMIFS('Saisie Depenses'!$H$5:$H$3004,'Saisie Depenses'!$G$5:$G$3004,Listes!$B$39,'Saisie Depenses'!$J$5:$J$3004,$F83, 'Saisie Depenses'!$E$5:$E$3004, "&gt;="&amp;EOMONTH(AB$7,-1)+1, 'Saisie Depenses'!$E$5:$E$3004, "&lt;="&amp;EOMONTH(AB$7,0))+SUMIFS('Saisie Depenses'!$H$5:$H$3004,'Saisie Depenses'!$G$5:$G$3004,Listes!$B$39,'Saisie Depenses'!$J$5:$J$3004, $G83,'Saisie Depenses'!$E$5:$E$3004, "&gt;="&amp;EOMONTH(AB$7,-1)+1, 'Saisie Depenses'!$E$5:$E$3004, "&lt;="&amp;EOMONTH(AB$7,0))</f>
        <v>0</v>
      </c>
      <c r="AC83" s="151">
        <f>SUMIFS('Saisie Depenses'!$H$5:$H$3004,'Saisie Depenses'!$G$5:$G$3004,Listes!$B$39,'Saisie Depenses'!$J$5:$J$3004,$F83, 'Saisie Depenses'!$E$5:$E$3004, "&gt;="&amp;EOMONTH(AC$7,-1)+1, 'Saisie Depenses'!$E$5:$E$3004, "&lt;="&amp;EOMONTH(AC$7,0))+SUMIFS('Saisie Depenses'!$H$5:$H$3004,'Saisie Depenses'!$G$5:$G$3004,Listes!$B$39,'Saisie Depenses'!$J$5:$J$3004, $G83,'Saisie Depenses'!$E$5:$E$3004, "&gt;="&amp;EOMONTH(AC$7,-1)+1, 'Saisie Depenses'!$E$5:$E$3004, "&lt;="&amp;EOMONTH(AC$7,0))</f>
        <v>0</v>
      </c>
      <c r="AD83" s="151">
        <f>SUMIFS('Saisie Depenses'!$H$5:$H$3004,'Saisie Depenses'!$G$5:$G$3004,Listes!$B$39,'Saisie Depenses'!$J$5:$J$3004,$F83, 'Saisie Depenses'!$E$5:$E$3004, "&gt;="&amp;EOMONTH(AD$7,-1)+1, 'Saisie Depenses'!$E$5:$E$3004, "&lt;="&amp;EOMONTH(AD$7,0))+SUMIFS('Saisie Depenses'!$H$5:$H$3004,'Saisie Depenses'!$G$5:$G$3004,Listes!$B$39,'Saisie Depenses'!$J$5:$J$3004, $G83,'Saisie Depenses'!$E$5:$E$3004, "&gt;="&amp;EOMONTH(AD$7,-1)+1, 'Saisie Depenses'!$E$5:$E$3004, "&lt;="&amp;EOMONTH(AD$7,0))</f>
        <v>0</v>
      </c>
      <c r="AE83" s="151">
        <f>SUMIFS('Saisie Depenses'!$H$5:$H$3004,'Saisie Depenses'!$G$5:$G$3004,Listes!$B$39,'Saisie Depenses'!$J$5:$J$3004,$F83, 'Saisie Depenses'!$E$5:$E$3004, "&gt;="&amp;EOMONTH(AE$7,-1)+1, 'Saisie Depenses'!$E$5:$E$3004, "&lt;="&amp;EOMONTH(AE$7,0))+SUMIFS('Saisie Depenses'!$H$5:$H$3004,'Saisie Depenses'!$G$5:$G$3004,Listes!$B$39,'Saisie Depenses'!$J$5:$J$3004, $G83,'Saisie Depenses'!$E$5:$E$3004, "&gt;="&amp;EOMONTH(AE$7,-1)+1, 'Saisie Depenses'!$E$5:$E$3004, "&lt;="&amp;EOMONTH(AE$7,0))</f>
        <v>0</v>
      </c>
      <c r="AF83" s="151">
        <f>SUMIFS('Saisie Depenses'!$H$5:$H$3004,'Saisie Depenses'!$G$5:$G$3004,Listes!$B$39,'Saisie Depenses'!$J$5:$J$3004,$F83, 'Saisie Depenses'!$E$5:$E$3004, "&gt;="&amp;EOMONTH(AF$7,-1)+1, 'Saisie Depenses'!$E$5:$E$3004, "&lt;="&amp;EOMONTH(AF$7,0))+SUMIFS('Saisie Depenses'!$H$5:$H$3004,'Saisie Depenses'!$G$5:$G$3004,Listes!$B$39,'Saisie Depenses'!$J$5:$J$3004, $G83,'Saisie Depenses'!$E$5:$E$3004, "&gt;="&amp;EOMONTH(AF$7,-1)+1, 'Saisie Depenses'!$E$5:$E$3004, "&lt;="&amp;EOMONTH(AF$7,0))</f>
        <v>0</v>
      </c>
      <c r="AG83" s="151">
        <f>SUMIFS('Saisie Depenses'!$H$5:$H$3004,'Saisie Depenses'!$G$5:$G$3004,Listes!$B$39,'Saisie Depenses'!$J$5:$J$3004,$F83, 'Saisie Depenses'!$E$5:$E$3004, "&gt;="&amp;EOMONTH(AG$7,-1)+1, 'Saisie Depenses'!$E$5:$E$3004, "&lt;="&amp;EOMONTH(AG$7,0))+SUMIFS('Saisie Depenses'!$H$5:$H$3004,'Saisie Depenses'!$G$5:$G$3004,Listes!$B$39,'Saisie Depenses'!$J$5:$J$3004, $G83,'Saisie Depenses'!$E$5:$E$3004, "&gt;="&amp;EOMONTH(AG$7,-1)+1, 'Saisie Depenses'!$E$5:$E$3004, "&lt;="&amp;EOMONTH(AG$7,0))</f>
        <v>0</v>
      </c>
      <c r="AH83" s="151">
        <f>SUMIFS('Saisie Depenses'!$H$5:$H$3004,'Saisie Depenses'!$G$5:$G$3004,Listes!$B$39,'Saisie Depenses'!$J$5:$J$3004,$F83, 'Saisie Depenses'!$E$5:$E$3004, "&gt;="&amp;EOMONTH(AH$7,-1)+1, 'Saisie Depenses'!$E$5:$E$3004, "&lt;="&amp;EOMONTH(AH$7,0))+SUMIFS('Saisie Depenses'!$H$5:$H$3004,'Saisie Depenses'!$G$5:$G$3004,Listes!$B$39,'Saisie Depenses'!$J$5:$J$3004, $G83,'Saisie Depenses'!$E$5:$E$3004, "&gt;="&amp;EOMONTH(AH$7,-1)+1, 'Saisie Depenses'!$E$5:$E$3004, "&lt;="&amp;EOMONTH(AH$7,0))</f>
        <v>0</v>
      </c>
      <c r="AI83" s="164">
        <f t="shared" si="186"/>
        <v>0</v>
      </c>
      <c r="AJ83" s="142"/>
      <c r="AK83" s="151">
        <f>SUMIFS('Saisie Depenses'!$H$5:$H$3004,'Saisie Depenses'!$G$5:$G$3004,Listes!$B$39,'Saisie Depenses'!$J$5:$J$3004,$F83, 'Saisie Depenses'!$E$5:$E$3004, "&gt;="&amp;EOMONTH(AK$7,-1)+1, 'Saisie Depenses'!$E$5:$E$3004, "&lt;="&amp;EOMONTH(AK$7,0))+SUMIFS('Saisie Depenses'!$H$5:$H$3004,'Saisie Depenses'!$G$5:$G$3004,Listes!$B$39,'Saisie Depenses'!$J$5:$J$3004, $G83,'Saisie Depenses'!$E$5:$E$3004, "&gt;="&amp;EOMONTH(AK$7,-1)+1, 'Saisie Depenses'!$E$5:$E$3004, "&lt;="&amp;EOMONTH(AK$7,0))</f>
        <v>0</v>
      </c>
      <c r="AL83" s="151">
        <f>SUMIFS('Saisie Depenses'!$H$5:$H$3004,'Saisie Depenses'!$G$5:$G$3004,Listes!$B$39,'Saisie Depenses'!$J$5:$J$3004,$F83, 'Saisie Depenses'!$E$5:$E$3004, "&gt;="&amp;EOMONTH(AL$7,-1)+1, 'Saisie Depenses'!$E$5:$E$3004, "&lt;="&amp;EOMONTH(AL$7,0))+SUMIFS('Saisie Depenses'!$H$5:$H$3004,'Saisie Depenses'!$G$5:$G$3004,Listes!$B$39,'Saisie Depenses'!$J$5:$J$3004, $G83,'Saisie Depenses'!$E$5:$E$3004, "&gt;="&amp;EOMONTH(AL$7,-1)+1, 'Saisie Depenses'!$E$5:$E$3004, "&lt;="&amp;EOMONTH(AL$7,0))</f>
        <v>0</v>
      </c>
      <c r="AM83" s="151">
        <f>SUMIFS('Saisie Depenses'!$H$5:$H$3004,'Saisie Depenses'!$G$5:$G$3004,Listes!$B$39,'Saisie Depenses'!$J$5:$J$3004,$F83, 'Saisie Depenses'!$E$5:$E$3004, "&gt;="&amp;EOMONTH(AM$7,-1)+1, 'Saisie Depenses'!$E$5:$E$3004, "&lt;="&amp;EOMONTH(AM$7,0))+SUMIFS('Saisie Depenses'!$H$5:$H$3004,'Saisie Depenses'!$G$5:$G$3004,Listes!$B$39,'Saisie Depenses'!$J$5:$J$3004, $G83,'Saisie Depenses'!$E$5:$E$3004, "&gt;="&amp;EOMONTH(AM$7,-1)+1, 'Saisie Depenses'!$E$5:$E$3004, "&lt;="&amp;EOMONTH(AM$7,0))</f>
        <v>0</v>
      </c>
      <c r="AN83" s="151">
        <f>SUMIFS('Saisie Depenses'!$H$5:$H$3004,'Saisie Depenses'!$G$5:$G$3004,Listes!$B$39,'Saisie Depenses'!$J$5:$J$3004,$F83, 'Saisie Depenses'!$E$5:$E$3004, "&gt;="&amp;EOMONTH(AN$7,-1)+1, 'Saisie Depenses'!$E$5:$E$3004, "&lt;="&amp;EOMONTH(AN$7,0))+SUMIFS('Saisie Depenses'!$H$5:$H$3004,'Saisie Depenses'!$G$5:$G$3004,Listes!$B$39,'Saisie Depenses'!$J$5:$J$3004, $G83,'Saisie Depenses'!$E$5:$E$3004, "&gt;="&amp;EOMONTH(AN$7,-1)+1, 'Saisie Depenses'!$E$5:$E$3004, "&lt;="&amp;EOMONTH(AN$7,0))</f>
        <v>0</v>
      </c>
      <c r="AO83" s="151">
        <f>SUMIFS('Saisie Depenses'!$H$5:$H$3004,'Saisie Depenses'!$G$5:$G$3004,Listes!$B$39,'Saisie Depenses'!$J$5:$J$3004,$F83, 'Saisie Depenses'!$E$5:$E$3004, "&gt;="&amp;EOMONTH(AO$7,-1)+1, 'Saisie Depenses'!$E$5:$E$3004, "&lt;="&amp;EOMONTH(AO$7,0))+SUMIFS('Saisie Depenses'!$H$5:$H$3004,'Saisie Depenses'!$G$5:$G$3004,Listes!$B$39,'Saisie Depenses'!$J$5:$J$3004, $G83,'Saisie Depenses'!$E$5:$E$3004, "&gt;="&amp;EOMONTH(AO$7,-1)+1, 'Saisie Depenses'!$E$5:$E$3004, "&lt;="&amp;EOMONTH(AO$7,0))</f>
        <v>0</v>
      </c>
      <c r="AP83" s="151">
        <f>SUMIFS('Saisie Depenses'!$H$5:$H$3004,'Saisie Depenses'!$G$5:$G$3004,Listes!$B$39,'Saisie Depenses'!$J$5:$J$3004,$F83, 'Saisie Depenses'!$E$5:$E$3004, "&gt;="&amp;EOMONTH(AP$7,-1)+1, 'Saisie Depenses'!$E$5:$E$3004, "&lt;="&amp;EOMONTH(AP$7,0))+SUMIFS('Saisie Depenses'!$H$5:$H$3004,'Saisie Depenses'!$G$5:$G$3004,Listes!$B$39,'Saisie Depenses'!$J$5:$J$3004, $G83,'Saisie Depenses'!$E$5:$E$3004, "&gt;="&amp;EOMONTH(AP$7,-1)+1, 'Saisie Depenses'!$E$5:$E$3004, "&lt;="&amp;EOMONTH(AP$7,0))</f>
        <v>0</v>
      </c>
      <c r="AQ83" s="151">
        <f>SUMIFS('Saisie Depenses'!$H$5:$H$3004,'Saisie Depenses'!$G$5:$G$3004,Listes!$B$39,'Saisie Depenses'!$J$5:$J$3004,$F83, 'Saisie Depenses'!$E$5:$E$3004, "&gt;="&amp;EOMONTH(AQ$7,-1)+1, 'Saisie Depenses'!$E$5:$E$3004, "&lt;="&amp;EOMONTH(AQ$7,0))+SUMIFS('Saisie Depenses'!$H$5:$H$3004,'Saisie Depenses'!$G$5:$G$3004,Listes!$B$39,'Saisie Depenses'!$J$5:$J$3004, $G83,'Saisie Depenses'!$E$5:$E$3004, "&gt;="&amp;EOMONTH(AQ$7,-1)+1, 'Saisie Depenses'!$E$5:$E$3004, "&lt;="&amp;EOMONTH(AQ$7,0))</f>
        <v>0</v>
      </c>
      <c r="AR83" s="151">
        <f>SUMIFS('Saisie Depenses'!$H$5:$H$3004,'Saisie Depenses'!$G$5:$G$3004,Listes!$B$39,'Saisie Depenses'!$J$5:$J$3004,$F83, 'Saisie Depenses'!$E$5:$E$3004, "&gt;="&amp;EOMONTH(AR$7,-1)+1, 'Saisie Depenses'!$E$5:$E$3004, "&lt;="&amp;EOMONTH(AR$7,0))+SUMIFS('Saisie Depenses'!$H$5:$H$3004,'Saisie Depenses'!$G$5:$G$3004,Listes!$B$39,'Saisie Depenses'!$J$5:$J$3004, $G83,'Saisie Depenses'!$E$5:$E$3004, "&gt;="&amp;EOMONTH(AR$7,-1)+1, 'Saisie Depenses'!$E$5:$E$3004, "&lt;="&amp;EOMONTH(AR$7,0))</f>
        <v>0</v>
      </c>
      <c r="AS83" s="151">
        <f>SUMIFS('Saisie Depenses'!$H$5:$H$3004,'Saisie Depenses'!$G$5:$G$3004,Listes!$B$39,'Saisie Depenses'!$J$5:$J$3004,$F83, 'Saisie Depenses'!$E$5:$E$3004, "&gt;="&amp;EOMONTH(AS$7,-1)+1, 'Saisie Depenses'!$E$5:$E$3004, "&lt;="&amp;EOMONTH(AS$7,0))+SUMIFS('Saisie Depenses'!$H$5:$H$3004,'Saisie Depenses'!$G$5:$G$3004,Listes!$B$39,'Saisie Depenses'!$J$5:$J$3004, $G83,'Saisie Depenses'!$E$5:$E$3004, "&gt;="&amp;EOMONTH(AS$7,-1)+1, 'Saisie Depenses'!$E$5:$E$3004, "&lt;="&amp;EOMONTH(AS$7,0))</f>
        <v>0</v>
      </c>
      <c r="AT83" s="151">
        <f>SUMIFS('Saisie Depenses'!$H$5:$H$3004,'Saisie Depenses'!$G$5:$G$3004,Listes!$B$39,'Saisie Depenses'!$J$5:$J$3004,$F83, 'Saisie Depenses'!$E$5:$E$3004, "&gt;="&amp;EOMONTH(AT$7,-1)+1, 'Saisie Depenses'!$E$5:$E$3004, "&lt;="&amp;EOMONTH(AT$7,0))+SUMIFS('Saisie Depenses'!$H$5:$H$3004,'Saisie Depenses'!$G$5:$G$3004,Listes!$B$39,'Saisie Depenses'!$J$5:$J$3004, $G83,'Saisie Depenses'!$E$5:$E$3004, "&gt;="&amp;EOMONTH(AT$7,-1)+1, 'Saisie Depenses'!$E$5:$E$3004, "&lt;="&amp;EOMONTH(AT$7,0))</f>
        <v>0</v>
      </c>
      <c r="AU83" s="151">
        <f>SUMIFS('Saisie Depenses'!$H$5:$H$3004,'Saisie Depenses'!$G$5:$G$3004,Listes!$B$39,'Saisie Depenses'!$J$5:$J$3004,$F83, 'Saisie Depenses'!$E$5:$E$3004, "&gt;="&amp;EOMONTH(AU$7,-1)+1, 'Saisie Depenses'!$E$5:$E$3004, "&lt;="&amp;EOMONTH(AU$7,0))+SUMIFS('Saisie Depenses'!$H$5:$H$3004,'Saisie Depenses'!$G$5:$G$3004,Listes!$B$39,'Saisie Depenses'!$J$5:$J$3004, $G83,'Saisie Depenses'!$E$5:$E$3004, "&gt;="&amp;EOMONTH(AU$7,-1)+1, 'Saisie Depenses'!$E$5:$E$3004, "&lt;="&amp;EOMONTH(AU$7,0))</f>
        <v>0</v>
      </c>
      <c r="AV83" s="151">
        <f>SUMIFS('Saisie Depenses'!$H$5:$H$3004,'Saisie Depenses'!$G$5:$G$3004,Listes!$B$39,'Saisie Depenses'!$J$5:$J$3004,$F83, 'Saisie Depenses'!$E$5:$E$3004, "&gt;="&amp;EOMONTH(AV$7,-1)+1, 'Saisie Depenses'!$E$5:$E$3004, "&lt;="&amp;EOMONTH(AV$7,0))+SUMIFS('Saisie Depenses'!$H$5:$H$3004,'Saisie Depenses'!$G$5:$G$3004,Listes!$B$39,'Saisie Depenses'!$J$5:$J$3004, $G83,'Saisie Depenses'!$E$5:$E$3004, "&gt;="&amp;EOMONTH(AV$7,-1)+1, 'Saisie Depenses'!$E$5:$E$3004, "&lt;="&amp;EOMONTH(AV$7,0))</f>
        <v>0</v>
      </c>
      <c r="AW83" s="164">
        <f t="shared" si="169"/>
        <v>0</v>
      </c>
    </row>
    <row r="84" spans="3:49" ht="15.75" customHeight="1" x14ac:dyDescent="0.25">
      <c r="C84" s="153" t="str">
        <f>F84</f>
        <v>Divers/Autres</v>
      </c>
      <c r="D84" s="154"/>
      <c r="E84" s="153"/>
      <c r="F84" s="150" t="str">
        <f t="shared" ref="F84:G84" si="189">F58</f>
        <v>Divers/Autres</v>
      </c>
      <c r="G84" s="153" t="str">
        <f t="shared" si="189"/>
        <v>x#56rgtte8</v>
      </c>
      <c r="H84" s="153"/>
      <c r="I84" s="151">
        <f>SUMIFS('Saisie Depenses'!$H$5:$H$3004,'Saisie Depenses'!$G$5:$G$3004,Listes!$B$39,'Saisie Depenses'!$J$5:$J$3004,$F84, 'Saisie Depenses'!$E$5:$E$3004, "&gt;="&amp;EOMONTH(I$7,-1)+1, 'Saisie Depenses'!$E$5:$E$3004, "&lt;="&amp;EOMONTH(I$7,0))+SUMIFS('Saisie Depenses'!$H$5:$H$3004,'Saisie Depenses'!$G$5:$G$3004,Listes!$B$39,'Saisie Depenses'!$J$5:$J$3004, $G84,'Saisie Depenses'!$E$5:$E$3004, "&gt;="&amp;EOMONTH(I$7,-1)+1, 'Saisie Depenses'!$E$5:$E$3004, "&lt;="&amp;EOMONTH(I$7,0))</f>
        <v>0</v>
      </c>
      <c r="J84" s="151">
        <f>SUMIFS('Saisie Depenses'!$H$5:$H$3004,'Saisie Depenses'!$G$5:$G$3004,Listes!$B$39,'Saisie Depenses'!$J$5:$J$3004,$F84, 'Saisie Depenses'!$E$5:$E$3004, "&gt;="&amp;EOMONTH(J$7,-1)+1, 'Saisie Depenses'!$E$5:$E$3004, "&lt;="&amp;EOMONTH(J$7,0))+SUMIFS('Saisie Depenses'!$H$5:$H$3004,'Saisie Depenses'!$G$5:$G$3004,Listes!$B$39,'Saisie Depenses'!$J$5:$J$3004, $G84,'Saisie Depenses'!$E$5:$E$3004, "&gt;="&amp;EOMONTH(J$7,-1)+1, 'Saisie Depenses'!$E$5:$E$3004, "&lt;="&amp;EOMONTH(J$7,0))</f>
        <v>0</v>
      </c>
      <c r="K84" s="151">
        <f>SUMIFS('Saisie Depenses'!$H$5:$H$3004,'Saisie Depenses'!$G$5:$G$3004,Listes!$B$39,'Saisie Depenses'!$J$5:$J$3004,$F84, 'Saisie Depenses'!$E$5:$E$3004, "&gt;="&amp;EOMONTH(K$7,-1)+1, 'Saisie Depenses'!$E$5:$E$3004, "&lt;="&amp;EOMONTH(K$7,0))+SUMIFS('Saisie Depenses'!$H$5:$H$3004,'Saisie Depenses'!$G$5:$G$3004,Listes!$B$39,'Saisie Depenses'!$J$5:$J$3004, $G84,'Saisie Depenses'!$E$5:$E$3004, "&gt;="&amp;EOMONTH(K$7,-1)+1, 'Saisie Depenses'!$E$5:$E$3004, "&lt;="&amp;EOMONTH(K$7,0))</f>
        <v>0</v>
      </c>
      <c r="L84" s="151">
        <f>SUMIFS('Saisie Depenses'!$H$5:$H$3004,'Saisie Depenses'!$G$5:$G$3004,Listes!$B$39,'Saisie Depenses'!$J$5:$J$3004,$F84, 'Saisie Depenses'!$E$5:$E$3004, "&gt;="&amp;EOMONTH(L$7,-1)+1, 'Saisie Depenses'!$E$5:$E$3004, "&lt;="&amp;EOMONTH(L$7,0))+SUMIFS('Saisie Depenses'!$H$5:$H$3004,'Saisie Depenses'!$G$5:$G$3004,Listes!$B$39,'Saisie Depenses'!$J$5:$J$3004, $G84,'Saisie Depenses'!$E$5:$E$3004, "&gt;="&amp;EOMONTH(L$7,-1)+1, 'Saisie Depenses'!$E$5:$E$3004, "&lt;="&amp;EOMONTH(L$7,0))</f>
        <v>0</v>
      </c>
      <c r="M84" s="151">
        <f>SUMIFS('Saisie Depenses'!$H$5:$H$3004,'Saisie Depenses'!$G$5:$G$3004,Listes!$B$39,'Saisie Depenses'!$J$5:$J$3004,$F84, 'Saisie Depenses'!$E$5:$E$3004, "&gt;="&amp;EOMONTH(M$7,-1)+1, 'Saisie Depenses'!$E$5:$E$3004, "&lt;="&amp;EOMONTH(M$7,0))+SUMIFS('Saisie Depenses'!$H$5:$H$3004,'Saisie Depenses'!$G$5:$G$3004,Listes!$B$39,'Saisie Depenses'!$J$5:$J$3004, $G84,'Saisie Depenses'!$E$5:$E$3004, "&gt;="&amp;EOMONTH(M$7,-1)+1, 'Saisie Depenses'!$E$5:$E$3004, "&lt;="&amp;EOMONTH(M$7,0))</f>
        <v>0</v>
      </c>
      <c r="N84" s="151">
        <f>SUMIFS('Saisie Depenses'!$H$5:$H$3004,'Saisie Depenses'!$G$5:$G$3004,Listes!$B$39,'Saisie Depenses'!$J$5:$J$3004,$F84, 'Saisie Depenses'!$E$5:$E$3004, "&gt;="&amp;EOMONTH(N$7,-1)+1, 'Saisie Depenses'!$E$5:$E$3004, "&lt;="&amp;EOMONTH(N$7,0))+SUMIFS('Saisie Depenses'!$H$5:$H$3004,'Saisie Depenses'!$G$5:$G$3004,Listes!$B$39,'Saisie Depenses'!$J$5:$J$3004, $G84,'Saisie Depenses'!$E$5:$E$3004, "&gt;="&amp;EOMONTH(N$7,-1)+1, 'Saisie Depenses'!$E$5:$E$3004, "&lt;="&amp;EOMONTH(N$7,0))</f>
        <v>0</v>
      </c>
      <c r="O84" s="151">
        <f>SUMIFS('Saisie Depenses'!$H$5:$H$3004,'Saisie Depenses'!$G$5:$G$3004,Listes!$B$39,'Saisie Depenses'!$J$5:$J$3004,$F84, 'Saisie Depenses'!$E$5:$E$3004, "&gt;="&amp;EOMONTH(O$7,-1)+1, 'Saisie Depenses'!$E$5:$E$3004, "&lt;="&amp;EOMONTH(O$7,0))+SUMIFS('Saisie Depenses'!$H$5:$H$3004,'Saisie Depenses'!$G$5:$G$3004,Listes!$B$39,'Saisie Depenses'!$J$5:$J$3004, $G84,'Saisie Depenses'!$E$5:$E$3004, "&gt;="&amp;EOMONTH(O$7,-1)+1, 'Saisie Depenses'!$E$5:$E$3004, "&lt;="&amp;EOMONTH(O$7,0))</f>
        <v>0</v>
      </c>
      <c r="P84" s="151">
        <f>SUMIFS('Saisie Depenses'!$H$5:$H$3004,'Saisie Depenses'!$G$5:$G$3004,Listes!$B$39,'Saisie Depenses'!$J$5:$J$3004,$F84, 'Saisie Depenses'!$E$5:$E$3004, "&gt;="&amp;EOMONTH(P$7,-1)+1, 'Saisie Depenses'!$E$5:$E$3004, "&lt;="&amp;EOMONTH(P$7,0))+SUMIFS('Saisie Depenses'!$H$5:$H$3004,'Saisie Depenses'!$G$5:$G$3004,Listes!$B$39,'Saisie Depenses'!$J$5:$J$3004, $G84,'Saisie Depenses'!$E$5:$E$3004, "&gt;="&amp;EOMONTH(P$7,-1)+1, 'Saisie Depenses'!$E$5:$E$3004, "&lt;="&amp;EOMONTH(P$7,0))</f>
        <v>366500</v>
      </c>
      <c r="Q84" s="151">
        <f>SUMIFS('Saisie Depenses'!$H$5:$H$3004,'Saisie Depenses'!$G$5:$G$3004,Listes!$B$39,'Saisie Depenses'!$J$5:$J$3004,$F84, 'Saisie Depenses'!$E$5:$E$3004, "&gt;="&amp;EOMONTH(Q$7,-1)+1, 'Saisie Depenses'!$E$5:$E$3004, "&lt;="&amp;EOMONTH(Q$7,0))+SUMIFS('Saisie Depenses'!$H$5:$H$3004,'Saisie Depenses'!$G$5:$G$3004,Listes!$B$39,'Saisie Depenses'!$J$5:$J$3004, $G84,'Saisie Depenses'!$E$5:$E$3004, "&gt;="&amp;EOMONTH(Q$7,-1)+1, 'Saisie Depenses'!$E$5:$E$3004, "&lt;="&amp;EOMONTH(Q$7,0))</f>
        <v>93250</v>
      </c>
      <c r="R84" s="151">
        <f>SUMIFS('Saisie Depenses'!$H$5:$H$3004,'Saisie Depenses'!$G$5:$G$3004,Listes!$B$39,'Saisie Depenses'!$J$5:$J$3004,$F84, 'Saisie Depenses'!$E$5:$E$3004, "&gt;="&amp;EOMONTH(R$7,-1)+1, 'Saisie Depenses'!$E$5:$E$3004, "&lt;="&amp;EOMONTH(R$7,0))+SUMIFS('Saisie Depenses'!$H$5:$H$3004,'Saisie Depenses'!$G$5:$G$3004,Listes!$B$39,'Saisie Depenses'!$J$5:$J$3004, $G84,'Saisie Depenses'!$E$5:$E$3004, "&gt;="&amp;EOMONTH(R$7,-1)+1, 'Saisie Depenses'!$E$5:$E$3004, "&lt;="&amp;EOMONTH(R$7,0))</f>
        <v>444000</v>
      </c>
      <c r="S84" s="151">
        <f>SUMIFS('Saisie Depenses'!$H$5:$H$3004,'Saisie Depenses'!$G$5:$G$3004,Listes!$B$39,'Saisie Depenses'!$J$5:$J$3004,$F84, 'Saisie Depenses'!$E$5:$E$3004, "&gt;="&amp;EOMONTH(S$7,-1)+1, 'Saisie Depenses'!$E$5:$E$3004, "&lt;="&amp;EOMONTH(S$7,0))+SUMIFS('Saisie Depenses'!$H$5:$H$3004,'Saisie Depenses'!$G$5:$G$3004,Listes!$B$39,'Saisie Depenses'!$J$5:$J$3004, $G84,'Saisie Depenses'!$E$5:$E$3004, "&gt;="&amp;EOMONTH(S$7,-1)+1, 'Saisie Depenses'!$E$5:$E$3004, "&lt;="&amp;EOMONTH(S$7,0))</f>
        <v>27000</v>
      </c>
      <c r="T84" s="151">
        <f>SUMIFS('Saisie Depenses'!$H$5:$H$3004,'Saisie Depenses'!$G$5:$G$3004,Listes!$B$39,'Saisie Depenses'!$J$5:$J$3004,$F84, 'Saisie Depenses'!$E$5:$E$3004, "&gt;="&amp;EOMONTH(T$7,-1)+1, 'Saisie Depenses'!$E$5:$E$3004, "&lt;="&amp;EOMONTH(T$7,0))+SUMIFS('Saisie Depenses'!$H$5:$H$3004,'Saisie Depenses'!$G$5:$G$3004,Listes!$B$39,'Saisie Depenses'!$J$5:$J$3004, $G84,'Saisie Depenses'!$E$5:$E$3004, "&gt;="&amp;EOMONTH(T$7,-1)+1, 'Saisie Depenses'!$E$5:$E$3004, "&lt;="&amp;EOMONTH(T$7,0))</f>
        <v>587500</v>
      </c>
      <c r="U84" s="165">
        <f t="shared" si="171"/>
        <v>1518250</v>
      </c>
      <c r="W84" s="151">
        <f>SUMIFS('Saisie Depenses'!$H$5:$H$3004,'Saisie Depenses'!$G$5:$G$3004,Listes!$B$39,'Saisie Depenses'!$J$5:$J$3004,$F84, 'Saisie Depenses'!$E$5:$E$3004, "&gt;="&amp;EOMONTH(W$7,-1)+1, 'Saisie Depenses'!$E$5:$E$3004, "&lt;="&amp;EOMONTH(W$7,0))+SUMIFS('Saisie Depenses'!$H$5:$H$3004,'Saisie Depenses'!$G$5:$G$3004,Listes!$B$39,'Saisie Depenses'!$J$5:$J$3004, $G84,'Saisie Depenses'!$E$5:$E$3004, "&gt;="&amp;EOMONTH(W$7,-1)+1, 'Saisie Depenses'!$E$5:$E$3004, "&lt;="&amp;EOMONTH(W$7,0))</f>
        <v>12000</v>
      </c>
      <c r="X84" s="151">
        <f>SUMIFS('Saisie Depenses'!$H$5:$H$3004,'Saisie Depenses'!$G$5:$G$3004,Listes!$B$39,'Saisie Depenses'!$J$5:$J$3004,$F84, 'Saisie Depenses'!$E$5:$E$3004, "&gt;="&amp;EOMONTH(X$7,-1)+1, 'Saisie Depenses'!$E$5:$E$3004, "&lt;="&amp;EOMONTH(X$7,0))+SUMIFS('Saisie Depenses'!$H$5:$H$3004,'Saisie Depenses'!$G$5:$G$3004,Listes!$B$39,'Saisie Depenses'!$J$5:$J$3004, $G84,'Saisie Depenses'!$E$5:$E$3004, "&gt;="&amp;EOMONTH(X$7,-1)+1, 'Saisie Depenses'!$E$5:$E$3004, "&lt;="&amp;EOMONTH(X$7,0))</f>
        <v>41000</v>
      </c>
      <c r="Y84" s="151">
        <f>SUMIFS('Saisie Depenses'!$H$5:$H$3004,'Saisie Depenses'!$G$5:$G$3004,Listes!$B$39,'Saisie Depenses'!$J$5:$J$3004,$F84, 'Saisie Depenses'!$E$5:$E$3004, "&gt;="&amp;EOMONTH(Y$7,-1)+1, 'Saisie Depenses'!$E$5:$E$3004, "&lt;="&amp;EOMONTH(Y$7,0))+SUMIFS('Saisie Depenses'!$H$5:$H$3004,'Saisie Depenses'!$G$5:$G$3004,Listes!$B$39,'Saisie Depenses'!$J$5:$J$3004, $G84,'Saisie Depenses'!$E$5:$E$3004, "&gt;="&amp;EOMONTH(Y$7,-1)+1, 'Saisie Depenses'!$E$5:$E$3004, "&lt;="&amp;EOMONTH(Y$7,0))</f>
        <v>29200</v>
      </c>
      <c r="Z84" s="151">
        <f>SUMIFS('Saisie Depenses'!$H$5:$H$3004,'Saisie Depenses'!$G$5:$G$3004,Listes!$B$39,'Saisie Depenses'!$J$5:$J$3004,$F84, 'Saisie Depenses'!$E$5:$E$3004, "&gt;="&amp;EOMONTH(Z$7,-1)+1, 'Saisie Depenses'!$E$5:$E$3004, "&lt;="&amp;EOMONTH(Z$7,0))+SUMIFS('Saisie Depenses'!$H$5:$H$3004,'Saisie Depenses'!$G$5:$G$3004,Listes!$B$39,'Saisie Depenses'!$J$5:$J$3004, $G84,'Saisie Depenses'!$E$5:$E$3004, "&gt;="&amp;EOMONTH(Z$7,-1)+1, 'Saisie Depenses'!$E$5:$E$3004, "&lt;="&amp;EOMONTH(Z$7,0))</f>
        <v>118000</v>
      </c>
      <c r="AA84" s="151">
        <f>SUMIFS('Saisie Depenses'!$H$5:$H$3004,'Saisie Depenses'!$G$5:$G$3004,Listes!$B$39,'Saisie Depenses'!$J$5:$J$3004,$F84, 'Saisie Depenses'!$E$5:$E$3004, "&gt;="&amp;EOMONTH(AA$7,-1)+1, 'Saisie Depenses'!$E$5:$E$3004, "&lt;="&amp;EOMONTH(AA$7,0))+SUMIFS('Saisie Depenses'!$H$5:$H$3004,'Saisie Depenses'!$G$5:$G$3004,Listes!$B$39,'Saisie Depenses'!$J$5:$J$3004, $G84,'Saisie Depenses'!$E$5:$E$3004, "&gt;="&amp;EOMONTH(AA$7,-1)+1, 'Saisie Depenses'!$E$5:$E$3004, "&lt;="&amp;EOMONTH(AA$7,0))</f>
        <v>76000</v>
      </c>
      <c r="AB84" s="151">
        <f>SUMIFS('Saisie Depenses'!$H$5:$H$3004,'Saisie Depenses'!$G$5:$G$3004,Listes!$B$39,'Saisie Depenses'!$J$5:$J$3004,$F84, 'Saisie Depenses'!$E$5:$E$3004, "&gt;="&amp;EOMONTH(AB$7,-1)+1, 'Saisie Depenses'!$E$5:$E$3004, "&lt;="&amp;EOMONTH(AB$7,0))+SUMIFS('Saisie Depenses'!$H$5:$H$3004,'Saisie Depenses'!$G$5:$G$3004,Listes!$B$39,'Saisie Depenses'!$J$5:$J$3004, $G84,'Saisie Depenses'!$E$5:$E$3004, "&gt;="&amp;EOMONTH(AB$7,-1)+1, 'Saisie Depenses'!$E$5:$E$3004, "&lt;="&amp;EOMONTH(AB$7,0))</f>
        <v>14000</v>
      </c>
      <c r="AC84" s="151">
        <f>SUMIFS('Saisie Depenses'!$H$5:$H$3004,'Saisie Depenses'!$G$5:$G$3004,Listes!$B$39,'Saisie Depenses'!$J$5:$J$3004,$F84, 'Saisie Depenses'!$E$5:$E$3004, "&gt;="&amp;EOMONTH(AC$7,-1)+1, 'Saisie Depenses'!$E$5:$E$3004, "&lt;="&amp;EOMONTH(AC$7,0))+SUMIFS('Saisie Depenses'!$H$5:$H$3004,'Saisie Depenses'!$G$5:$G$3004,Listes!$B$39,'Saisie Depenses'!$J$5:$J$3004, $G84,'Saisie Depenses'!$E$5:$E$3004, "&gt;="&amp;EOMONTH(AC$7,-1)+1, 'Saisie Depenses'!$E$5:$E$3004, "&lt;="&amp;EOMONTH(AC$7,0))</f>
        <v>37000</v>
      </c>
      <c r="AD84" s="151">
        <f>SUMIFS('Saisie Depenses'!$H$5:$H$3004,'Saisie Depenses'!$G$5:$G$3004,Listes!$B$39,'Saisie Depenses'!$J$5:$J$3004,$F84, 'Saisie Depenses'!$E$5:$E$3004, "&gt;="&amp;EOMONTH(AD$7,-1)+1, 'Saisie Depenses'!$E$5:$E$3004, "&lt;="&amp;EOMONTH(AD$7,0))+SUMIFS('Saisie Depenses'!$H$5:$H$3004,'Saisie Depenses'!$G$5:$G$3004,Listes!$B$39,'Saisie Depenses'!$J$5:$J$3004, $G84,'Saisie Depenses'!$E$5:$E$3004, "&gt;="&amp;EOMONTH(AD$7,-1)+1, 'Saisie Depenses'!$E$5:$E$3004, "&lt;="&amp;EOMONTH(AD$7,0))</f>
        <v>123000</v>
      </c>
      <c r="AE84" s="151">
        <f>SUMIFS('Saisie Depenses'!$H$5:$H$3004,'Saisie Depenses'!$G$5:$G$3004,Listes!$B$39,'Saisie Depenses'!$J$5:$J$3004,$F84, 'Saisie Depenses'!$E$5:$E$3004, "&gt;="&amp;EOMONTH(AE$7,-1)+1, 'Saisie Depenses'!$E$5:$E$3004, "&lt;="&amp;EOMONTH(AE$7,0))+SUMIFS('Saisie Depenses'!$H$5:$H$3004,'Saisie Depenses'!$G$5:$G$3004,Listes!$B$39,'Saisie Depenses'!$J$5:$J$3004, $G84,'Saisie Depenses'!$E$5:$E$3004, "&gt;="&amp;EOMONTH(AE$7,-1)+1, 'Saisie Depenses'!$E$5:$E$3004, "&lt;="&amp;EOMONTH(AE$7,0))</f>
        <v>20500</v>
      </c>
      <c r="AF84" s="151">
        <f>SUMIFS('Saisie Depenses'!$H$5:$H$3004,'Saisie Depenses'!$G$5:$G$3004,Listes!$B$39,'Saisie Depenses'!$J$5:$J$3004,$F84, 'Saisie Depenses'!$E$5:$E$3004, "&gt;="&amp;EOMONTH(AF$7,-1)+1, 'Saisie Depenses'!$E$5:$E$3004, "&lt;="&amp;EOMONTH(AF$7,0))+SUMIFS('Saisie Depenses'!$H$5:$H$3004,'Saisie Depenses'!$G$5:$G$3004,Listes!$B$39,'Saisie Depenses'!$J$5:$J$3004, $G84,'Saisie Depenses'!$E$5:$E$3004, "&gt;="&amp;EOMONTH(AF$7,-1)+1, 'Saisie Depenses'!$E$5:$E$3004, "&lt;="&amp;EOMONTH(AF$7,0))</f>
        <v>16500</v>
      </c>
      <c r="AG84" s="151">
        <f>SUMIFS('Saisie Depenses'!$H$5:$H$3004,'Saisie Depenses'!$G$5:$G$3004,Listes!$B$39,'Saisie Depenses'!$J$5:$J$3004,$F84, 'Saisie Depenses'!$E$5:$E$3004, "&gt;="&amp;EOMONTH(AG$7,-1)+1, 'Saisie Depenses'!$E$5:$E$3004, "&lt;="&amp;EOMONTH(AG$7,0))+SUMIFS('Saisie Depenses'!$H$5:$H$3004,'Saisie Depenses'!$G$5:$G$3004,Listes!$B$39,'Saisie Depenses'!$J$5:$J$3004, $G84,'Saisie Depenses'!$E$5:$E$3004, "&gt;="&amp;EOMONTH(AG$7,-1)+1, 'Saisie Depenses'!$E$5:$E$3004, "&lt;="&amp;EOMONTH(AG$7,0))</f>
        <v>27000</v>
      </c>
      <c r="AH84" s="151">
        <f>SUMIFS('Saisie Depenses'!$H$5:$H$3004,'Saisie Depenses'!$G$5:$G$3004,Listes!$B$39,'Saisie Depenses'!$J$5:$J$3004,$F84, 'Saisie Depenses'!$E$5:$E$3004, "&gt;="&amp;EOMONTH(AH$7,-1)+1, 'Saisie Depenses'!$E$5:$E$3004, "&lt;="&amp;EOMONTH(AH$7,0))+SUMIFS('Saisie Depenses'!$H$5:$H$3004,'Saisie Depenses'!$G$5:$G$3004,Listes!$B$39,'Saisie Depenses'!$J$5:$J$3004, $G84,'Saisie Depenses'!$E$5:$E$3004, "&gt;="&amp;EOMONTH(AH$7,-1)+1, 'Saisie Depenses'!$E$5:$E$3004, "&lt;="&amp;EOMONTH(AH$7,0))</f>
        <v>19500</v>
      </c>
      <c r="AI84" s="165">
        <f t="shared" si="168"/>
        <v>533700</v>
      </c>
      <c r="AJ84" s="142"/>
      <c r="AK84" s="151">
        <f>SUMIFS('Saisie Depenses'!$H$5:$H$3004,'Saisie Depenses'!$G$5:$G$3004,Listes!$B$39,'Saisie Depenses'!$J$5:$J$3004,$F84, 'Saisie Depenses'!$E$5:$E$3004, "&gt;="&amp;EOMONTH(AK$7,-1)+1, 'Saisie Depenses'!$E$5:$E$3004, "&lt;="&amp;EOMONTH(AK$7,0))+SUMIFS('Saisie Depenses'!$H$5:$H$3004,'Saisie Depenses'!$G$5:$G$3004,Listes!$B$39,'Saisie Depenses'!$J$5:$J$3004, $G84,'Saisie Depenses'!$E$5:$E$3004, "&gt;="&amp;EOMONTH(AK$7,-1)+1, 'Saisie Depenses'!$E$5:$E$3004, "&lt;="&amp;EOMONTH(AK$7,0))</f>
        <v>49500</v>
      </c>
      <c r="AL84" s="151">
        <f>SUMIFS('Saisie Depenses'!$H$5:$H$3004,'Saisie Depenses'!$G$5:$G$3004,Listes!$B$39,'Saisie Depenses'!$J$5:$J$3004,$F84, 'Saisie Depenses'!$E$5:$E$3004, "&gt;="&amp;EOMONTH(AL$7,-1)+1, 'Saisie Depenses'!$E$5:$E$3004, "&lt;="&amp;EOMONTH(AL$7,0))+SUMIFS('Saisie Depenses'!$H$5:$H$3004,'Saisie Depenses'!$G$5:$G$3004,Listes!$B$39,'Saisie Depenses'!$J$5:$J$3004, $G84,'Saisie Depenses'!$E$5:$E$3004, "&gt;="&amp;EOMONTH(AL$7,-1)+1, 'Saisie Depenses'!$E$5:$E$3004, "&lt;="&amp;EOMONTH(AL$7,0))</f>
        <v>3067500</v>
      </c>
      <c r="AM84" s="151">
        <f>SUMIFS('Saisie Depenses'!$H$5:$H$3004,'Saisie Depenses'!$G$5:$G$3004,Listes!$B$39,'Saisie Depenses'!$J$5:$J$3004,$F84, 'Saisie Depenses'!$E$5:$E$3004, "&gt;="&amp;EOMONTH(AM$7,-1)+1, 'Saisie Depenses'!$E$5:$E$3004, "&lt;="&amp;EOMONTH(AM$7,0))+SUMIFS('Saisie Depenses'!$H$5:$H$3004,'Saisie Depenses'!$G$5:$G$3004,Listes!$B$39,'Saisie Depenses'!$J$5:$J$3004, $G84,'Saisie Depenses'!$E$5:$E$3004, "&gt;="&amp;EOMONTH(AM$7,-1)+1, 'Saisie Depenses'!$E$5:$E$3004, "&lt;="&amp;EOMONTH(AM$7,0))</f>
        <v>18870</v>
      </c>
      <c r="AN84" s="151">
        <f>SUMIFS('Saisie Depenses'!$H$5:$H$3004,'Saisie Depenses'!$G$5:$G$3004,Listes!$B$39,'Saisie Depenses'!$J$5:$J$3004,$F84, 'Saisie Depenses'!$E$5:$E$3004, "&gt;="&amp;EOMONTH(AN$7,-1)+1, 'Saisie Depenses'!$E$5:$E$3004, "&lt;="&amp;EOMONTH(AN$7,0))+SUMIFS('Saisie Depenses'!$H$5:$H$3004,'Saisie Depenses'!$G$5:$G$3004,Listes!$B$39,'Saisie Depenses'!$J$5:$J$3004, $G84,'Saisie Depenses'!$E$5:$E$3004, "&gt;="&amp;EOMONTH(AN$7,-1)+1, 'Saisie Depenses'!$E$5:$E$3004, "&lt;="&amp;EOMONTH(AN$7,0))</f>
        <v>13500</v>
      </c>
      <c r="AO84" s="151">
        <f>SUMIFS('Saisie Depenses'!$H$5:$H$3004,'Saisie Depenses'!$G$5:$G$3004,Listes!$B$39,'Saisie Depenses'!$J$5:$J$3004,$F84, 'Saisie Depenses'!$E$5:$E$3004, "&gt;="&amp;EOMONTH(AO$7,-1)+1, 'Saisie Depenses'!$E$5:$E$3004, "&lt;="&amp;EOMONTH(AO$7,0))+SUMIFS('Saisie Depenses'!$H$5:$H$3004,'Saisie Depenses'!$G$5:$G$3004,Listes!$B$39,'Saisie Depenses'!$J$5:$J$3004, $G84,'Saisie Depenses'!$E$5:$E$3004, "&gt;="&amp;EOMONTH(AO$7,-1)+1, 'Saisie Depenses'!$E$5:$E$3004, "&lt;="&amp;EOMONTH(AO$7,0))</f>
        <v>0</v>
      </c>
      <c r="AP84" s="151">
        <f>SUMIFS('Saisie Depenses'!$H$5:$H$3004,'Saisie Depenses'!$G$5:$G$3004,Listes!$B$39,'Saisie Depenses'!$J$5:$J$3004,$F84, 'Saisie Depenses'!$E$5:$E$3004, "&gt;="&amp;EOMONTH(AP$7,-1)+1, 'Saisie Depenses'!$E$5:$E$3004, "&lt;="&amp;EOMONTH(AP$7,0))+SUMIFS('Saisie Depenses'!$H$5:$H$3004,'Saisie Depenses'!$G$5:$G$3004,Listes!$B$39,'Saisie Depenses'!$J$5:$J$3004, $G84,'Saisie Depenses'!$E$5:$E$3004, "&gt;="&amp;EOMONTH(AP$7,-1)+1, 'Saisie Depenses'!$E$5:$E$3004, "&lt;="&amp;EOMONTH(AP$7,0))</f>
        <v>0</v>
      </c>
      <c r="AQ84" s="151">
        <f>SUMIFS('Saisie Depenses'!$H$5:$H$3004,'Saisie Depenses'!$G$5:$G$3004,Listes!$B$39,'Saisie Depenses'!$J$5:$J$3004,$F84, 'Saisie Depenses'!$E$5:$E$3004, "&gt;="&amp;EOMONTH(AQ$7,-1)+1, 'Saisie Depenses'!$E$5:$E$3004, "&lt;="&amp;EOMONTH(AQ$7,0))+SUMIFS('Saisie Depenses'!$H$5:$H$3004,'Saisie Depenses'!$G$5:$G$3004,Listes!$B$39,'Saisie Depenses'!$J$5:$J$3004, $G84,'Saisie Depenses'!$E$5:$E$3004, "&gt;="&amp;EOMONTH(AQ$7,-1)+1, 'Saisie Depenses'!$E$5:$E$3004, "&lt;="&amp;EOMONTH(AQ$7,0))</f>
        <v>0</v>
      </c>
      <c r="AR84" s="151">
        <f>SUMIFS('Saisie Depenses'!$H$5:$H$3004,'Saisie Depenses'!$G$5:$G$3004,Listes!$B$39,'Saisie Depenses'!$J$5:$J$3004,$F84, 'Saisie Depenses'!$E$5:$E$3004, "&gt;="&amp;EOMONTH(AR$7,-1)+1, 'Saisie Depenses'!$E$5:$E$3004, "&lt;="&amp;EOMONTH(AR$7,0))+SUMIFS('Saisie Depenses'!$H$5:$H$3004,'Saisie Depenses'!$G$5:$G$3004,Listes!$B$39,'Saisie Depenses'!$J$5:$J$3004, $G84,'Saisie Depenses'!$E$5:$E$3004, "&gt;="&amp;EOMONTH(AR$7,-1)+1, 'Saisie Depenses'!$E$5:$E$3004, "&lt;="&amp;EOMONTH(AR$7,0))</f>
        <v>0</v>
      </c>
      <c r="AS84" s="151">
        <f>SUMIFS('Saisie Depenses'!$H$5:$H$3004,'Saisie Depenses'!$G$5:$G$3004,Listes!$B$39,'Saisie Depenses'!$J$5:$J$3004,$F84, 'Saisie Depenses'!$E$5:$E$3004, "&gt;="&amp;EOMONTH(AS$7,-1)+1, 'Saisie Depenses'!$E$5:$E$3004, "&lt;="&amp;EOMONTH(AS$7,0))+SUMIFS('Saisie Depenses'!$H$5:$H$3004,'Saisie Depenses'!$G$5:$G$3004,Listes!$B$39,'Saisie Depenses'!$J$5:$J$3004, $G84,'Saisie Depenses'!$E$5:$E$3004, "&gt;="&amp;EOMONTH(AS$7,-1)+1, 'Saisie Depenses'!$E$5:$E$3004, "&lt;="&amp;EOMONTH(AS$7,0))</f>
        <v>0</v>
      </c>
      <c r="AT84" s="151">
        <f>SUMIFS('Saisie Depenses'!$H$5:$H$3004,'Saisie Depenses'!$G$5:$G$3004,Listes!$B$39,'Saisie Depenses'!$J$5:$J$3004,$F84, 'Saisie Depenses'!$E$5:$E$3004, "&gt;="&amp;EOMONTH(AT$7,-1)+1, 'Saisie Depenses'!$E$5:$E$3004, "&lt;="&amp;EOMONTH(AT$7,0))+SUMIFS('Saisie Depenses'!$H$5:$H$3004,'Saisie Depenses'!$G$5:$G$3004,Listes!$B$39,'Saisie Depenses'!$J$5:$J$3004, $G84,'Saisie Depenses'!$E$5:$E$3004, "&gt;="&amp;EOMONTH(AT$7,-1)+1, 'Saisie Depenses'!$E$5:$E$3004, "&lt;="&amp;EOMONTH(AT$7,0))</f>
        <v>0</v>
      </c>
      <c r="AU84" s="151">
        <f>SUMIFS('Saisie Depenses'!$H$5:$H$3004,'Saisie Depenses'!$G$5:$G$3004,Listes!$B$39,'Saisie Depenses'!$J$5:$J$3004,$F84, 'Saisie Depenses'!$E$5:$E$3004, "&gt;="&amp;EOMONTH(AU$7,-1)+1, 'Saisie Depenses'!$E$5:$E$3004, "&lt;="&amp;EOMONTH(AU$7,0))+SUMIFS('Saisie Depenses'!$H$5:$H$3004,'Saisie Depenses'!$G$5:$G$3004,Listes!$B$39,'Saisie Depenses'!$J$5:$J$3004, $G84,'Saisie Depenses'!$E$5:$E$3004, "&gt;="&amp;EOMONTH(AU$7,-1)+1, 'Saisie Depenses'!$E$5:$E$3004, "&lt;="&amp;EOMONTH(AU$7,0))</f>
        <v>0</v>
      </c>
      <c r="AV84" s="151">
        <f>SUMIFS('Saisie Depenses'!$H$5:$H$3004,'Saisie Depenses'!$G$5:$G$3004,Listes!$B$39,'Saisie Depenses'!$J$5:$J$3004,$F84, 'Saisie Depenses'!$E$5:$E$3004, "&gt;="&amp;EOMONTH(AV$7,-1)+1, 'Saisie Depenses'!$E$5:$E$3004, "&lt;="&amp;EOMONTH(AV$7,0))+SUMIFS('Saisie Depenses'!$H$5:$H$3004,'Saisie Depenses'!$G$5:$G$3004,Listes!$B$39,'Saisie Depenses'!$J$5:$J$3004, $G84,'Saisie Depenses'!$E$5:$E$3004, "&gt;="&amp;EOMONTH(AV$7,-1)+1, 'Saisie Depenses'!$E$5:$E$3004, "&lt;="&amp;EOMONTH(AV$7,0))</f>
        <v>0</v>
      </c>
      <c r="AW84" s="165">
        <f t="shared" si="169"/>
        <v>3149370</v>
      </c>
    </row>
    <row r="85" spans="3:49" s="158" customFormat="1" ht="15.75" customHeight="1" x14ac:dyDescent="0.25">
      <c r="C85" s="155" t="s">
        <v>376</v>
      </c>
      <c r="D85" s="156"/>
      <c r="E85" s="156"/>
      <c r="F85" s="157"/>
      <c r="G85" s="157"/>
      <c r="H85" s="157"/>
      <c r="I85" s="157">
        <f>SUM(I61:I84)</f>
        <v>0</v>
      </c>
      <c r="J85" s="157">
        <f t="shared" ref="J85:O85" si="190">SUM(J61:J84)</f>
        <v>0</v>
      </c>
      <c r="K85" s="157">
        <f t="shared" si="190"/>
        <v>0</v>
      </c>
      <c r="L85" s="157">
        <f t="shared" si="190"/>
        <v>0</v>
      </c>
      <c r="M85" s="157">
        <f t="shared" si="190"/>
        <v>0</v>
      </c>
      <c r="N85" s="157">
        <f t="shared" si="190"/>
        <v>0</v>
      </c>
      <c r="O85" s="157">
        <f t="shared" si="190"/>
        <v>0</v>
      </c>
      <c r="P85" s="157">
        <f>SUM(P61:P84)</f>
        <v>2328432</v>
      </c>
      <c r="Q85" s="157">
        <f t="shared" ref="Q85:U85" si="191">SUM(Q61:Q84)</f>
        <v>771670</v>
      </c>
      <c r="R85" s="157">
        <f t="shared" si="191"/>
        <v>2108576</v>
      </c>
      <c r="S85" s="157">
        <f t="shared" si="191"/>
        <v>1309720</v>
      </c>
      <c r="T85" s="157">
        <f t="shared" si="191"/>
        <v>964720</v>
      </c>
      <c r="U85" s="157">
        <f t="shared" si="191"/>
        <v>7483118</v>
      </c>
      <c r="W85" s="157">
        <f t="shared" ref="W85:AI85" si="192">SUM(W61:W84)</f>
        <v>670905</v>
      </c>
      <c r="X85" s="157">
        <f t="shared" si="192"/>
        <v>1667500</v>
      </c>
      <c r="Y85" s="157">
        <f t="shared" si="192"/>
        <v>1253750</v>
      </c>
      <c r="Z85" s="157">
        <f t="shared" si="192"/>
        <v>806000</v>
      </c>
      <c r="AA85" s="157">
        <f t="shared" si="192"/>
        <v>256600</v>
      </c>
      <c r="AB85" s="157">
        <f t="shared" si="192"/>
        <v>619000</v>
      </c>
      <c r="AC85" s="157">
        <f t="shared" si="192"/>
        <v>649819</v>
      </c>
      <c r="AD85" s="157">
        <f t="shared" si="192"/>
        <v>828000</v>
      </c>
      <c r="AE85" s="157">
        <f t="shared" si="192"/>
        <v>742220</v>
      </c>
      <c r="AF85" s="157">
        <f t="shared" si="192"/>
        <v>613000</v>
      </c>
      <c r="AG85" s="157">
        <f t="shared" si="192"/>
        <v>1343619</v>
      </c>
      <c r="AH85" s="157">
        <f t="shared" si="192"/>
        <v>1598000</v>
      </c>
      <c r="AI85" s="157">
        <f t="shared" si="192"/>
        <v>11048413</v>
      </c>
      <c r="AJ85" s="159"/>
      <c r="AK85" s="157">
        <f t="shared" ref="AK85:AW85" si="193">SUM(AK61:AK84)</f>
        <v>496400</v>
      </c>
      <c r="AL85" s="157">
        <f t="shared" si="193"/>
        <v>4488220</v>
      </c>
      <c r="AM85" s="157">
        <f t="shared" si="193"/>
        <v>472175</v>
      </c>
      <c r="AN85" s="157">
        <f t="shared" si="193"/>
        <v>857120</v>
      </c>
      <c r="AO85" s="157">
        <f t="shared" si="193"/>
        <v>0</v>
      </c>
      <c r="AP85" s="157">
        <f t="shared" si="193"/>
        <v>0</v>
      </c>
      <c r="AQ85" s="157">
        <f t="shared" si="193"/>
        <v>0</v>
      </c>
      <c r="AR85" s="157">
        <f t="shared" si="193"/>
        <v>0</v>
      </c>
      <c r="AS85" s="157">
        <f t="shared" si="193"/>
        <v>0</v>
      </c>
      <c r="AT85" s="157">
        <f t="shared" si="193"/>
        <v>0</v>
      </c>
      <c r="AU85" s="157">
        <f t="shared" si="193"/>
        <v>0</v>
      </c>
      <c r="AV85" s="157">
        <f t="shared" si="193"/>
        <v>0</v>
      </c>
      <c r="AW85" s="157">
        <f t="shared" si="193"/>
        <v>6313915</v>
      </c>
    </row>
    <row r="86" spans="3:49" ht="15.75" customHeight="1" x14ac:dyDescent="0.25"/>
    <row r="87" spans="3:49" ht="15.75" customHeight="1" x14ac:dyDescent="0.25">
      <c r="C87" s="150" t="str">
        <f>F87</f>
        <v>Charges Salariales - Manager Molibety Center</v>
      </c>
      <c r="D87" s="143"/>
      <c r="E87" s="143"/>
      <c r="F87" s="150" t="str">
        <f>F61</f>
        <v>Charges Salariales - Manager Molibety Center</v>
      </c>
      <c r="G87" s="150" t="str">
        <f>G61</f>
        <v>x#56rgtte8</v>
      </c>
      <c r="I87" s="151">
        <f>SUMIFS('Saisie Depenses'!$H$5:$H$3004,'Saisie Depenses'!$G$5:$G$3004,Listes!$B$40,'Saisie Depenses'!$J$5:$J$3004,$F87, 'Saisie Depenses'!$E$5:$E$3004, "&gt;="&amp;EOMONTH(I$7,-1)+1, 'Saisie Depenses'!$E$5:$E$3004, "&lt;="&amp;EOMONTH(I$7,0))+SUMIFS('Saisie Depenses'!$H$5:$H$3004,'Saisie Depenses'!$G$5:$G$3004,Listes!$B$40,'Saisie Depenses'!$J$5:$J$3004, $G87,'Saisie Depenses'!$E$5:$E$3004, "&gt;="&amp;EOMONTH(I$7,-1)+1, 'Saisie Depenses'!$E$5:$E$3004, "&lt;="&amp;EOMONTH(I$7,0))</f>
        <v>0</v>
      </c>
      <c r="J87" s="151">
        <f>SUMIFS('Saisie Depenses'!$H$5:$H$3004,'Saisie Depenses'!$G$5:$G$3004,Listes!$B$40,'Saisie Depenses'!$J$5:$J$3004,$F87, 'Saisie Depenses'!$E$5:$E$3004, "&gt;="&amp;EOMONTH(J$7,-1)+1, 'Saisie Depenses'!$E$5:$E$3004, "&lt;="&amp;EOMONTH(J$7,0))+SUMIFS('Saisie Depenses'!$H$5:$H$3004,'Saisie Depenses'!$G$5:$G$3004,Listes!$B$40,'Saisie Depenses'!$J$5:$J$3004, $G87,'Saisie Depenses'!$E$5:$E$3004, "&gt;="&amp;EOMONTH(J$7,-1)+1, 'Saisie Depenses'!$E$5:$E$3004, "&lt;="&amp;EOMONTH(J$7,0))</f>
        <v>0</v>
      </c>
      <c r="K87" s="151">
        <f>SUMIFS('Saisie Depenses'!$H$5:$H$3004,'Saisie Depenses'!$G$5:$G$3004,Listes!$B$40,'Saisie Depenses'!$J$5:$J$3004,$F87, 'Saisie Depenses'!$E$5:$E$3004, "&gt;="&amp;EOMONTH(K$7,-1)+1, 'Saisie Depenses'!$E$5:$E$3004, "&lt;="&amp;EOMONTH(K$7,0))+SUMIFS('Saisie Depenses'!$H$5:$H$3004,'Saisie Depenses'!$G$5:$G$3004,Listes!$B$40,'Saisie Depenses'!$J$5:$J$3004, $G87,'Saisie Depenses'!$E$5:$E$3004, "&gt;="&amp;EOMONTH(K$7,-1)+1, 'Saisie Depenses'!$E$5:$E$3004, "&lt;="&amp;EOMONTH(K$7,0))</f>
        <v>0</v>
      </c>
      <c r="L87" s="151">
        <f>SUMIFS('Saisie Depenses'!$H$5:$H$3004,'Saisie Depenses'!$G$5:$G$3004,Listes!$B$40,'Saisie Depenses'!$J$5:$J$3004,$F87, 'Saisie Depenses'!$E$5:$E$3004, "&gt;="&amp;EOMONTH(L$7,-1)+1, 'Saisie Depenses'!$E$5:$E$3004, "&lt;="&amp;EOMONTH(L$7,0))+SUMIFS('Saisie Depenses'!$H$5:$H$3004,'Saisie Depenses'!$G$5:$G$3004,Listes!$B$40,'Saisie Depenses'!$J$5:$J$3004, $G87,'Saisie Depenses'!$E$5:$E$3004, "&gt;="&amp;EOMONTH(L$7,-1)+1, 'Saisie Depenses'!$E$5:$E$3004, "&lt;="&amp;EOMONTH(L$7,0))</f>
        <v>0</v>
      </c>
      <c r="M87" s="151">
        <f>SUMIFS('Saisie Depenses'!$H$5:$H$3004,'Saisie Depenses'!$G$5:$G$3004,Listes!$B$40,'Saisie Depenses'!$J$5:$J$3004,$F87, 'Saisie Depenses'!$E$5:$E$3004, "&gt;="&amp;EOMONTH(M$7,-1)+1, 'Saisie Depenses'!$E$5:$E$3004, "&lt;="&amp;EOMONTH(M$7,0))+SUMIFS('Saisie Depenses'!$H$5:$H$3004,'Saisie Depenses'!$G$5:$G$3004,Listes!$B$40,'Saisie Depenses'!$J$5:$J$3004, $G87,'Saisie Depenses'!$E$5:$E$3004, "&gt;="&amp;EOMONTH(M$7,-1)+1, 'Saisie Depenses'!$E$5:$E$3004, "&lt;="&amp;EOMONTH(M$7,0))</f>
        <v>0</v>
      </c>
      <c r="N87" s="151">
        <f>SUMIFS('Saisie Depenses'!$H$5:$H$3004,'Saisie Depenses'!$G$5:$G$3004,Listes!$B$40,'Saisie Depenses'!$J$5:$J$3004,$F87, 'Saisie Depenses'!$E$5:$E$3004, "&gt;="&amp;EOMONTH(N$7,-1)+1, 'Saisie Depenses'!$E$5:$E$3004, "&lt;="&amp;EOMONTH(N$7,0))+SUMIFS('Saisie Depenses'!$H$5:$H$3004,'Saisie Depenses'!$G$5:$G$3004,Listes!$B$40,'Saisie Depenses'!$J$5:$J$3004, $G87,'Saisie Depenses'!$E$5:$E$3004, "&gt;="&amp;EOMONTH(N$7,-1)+1, 'Saisie Depenses'!$E$5:$E$3004, "&lt;="&amp;EOMONTH(N$7,0))</f>
        <v>0</v>
      </c>
      <c r="O87" s="151">
        <f>SUMIFS('Saisie Depenses'!$H$5:$H$3004,'Saisie Depenses'!$G$5:$G$3004,Listes!$B$40,'Saisie Depenses'!$J$5:$J$3004,$F87, 'Saisie Depenses'!$E$5:$E$3004, "&gt;="&amp;EOMONTH(O$7,-1)+1, 'Saisie Depenses'!$E$5:$E$3004, "&lt;="&amp;EOMONTH(O$7,0))+SUMIFS('Saisie Depenses'!$H$5:$H$3004,'Saisie Depenses'!$G$5:$G$3004,Listes!$B$40,'Saisie Depenses'!$J$5:$J$3004, $G87,'Saisie Depenses'!$E$5:$E$3004, "&gt;="&amp;EOMONTH(O$7,-1)+1, 'Saisie Depenses'!$E$5:$E$3004, "&lt;="&amp;EOMONTH(O$7,0))</f>
        <v>0</v>
      </c>
      <c r="P87" s="151">
        <f>SUMIFS('Saisie Depenses'!$H$5:$H$3004,'Saisie Depenses'!$G$5:$G$3004,Listes!$B$40,'Saisie Depenses'!$J$5:$J$3004,$F87, 'Saisie Depenses'!$E$5:$E$3004, "&gt;="&amp;EOMONTH(P$7,-1)+1, 'Saisie Depenses'!$E$5:$E$3004, "&lt;="&amp;EOMONTH(P$7,0))+SUMIFS('Saisie Depenses'!$H$5:$H$3004,'Saisie Depenses'!$G$5:$G$3004,Listes!$B$40,'Saisie Depenses'!$J$5:$J$3004, $G87,'Saisie Depenses'!$E$5:$E$3004, "&gt;="&amp;EOMONTH(P$7,-1)+1, 'Saisie Depenses'!$E$5:$E$3004, "&lt;="&amp;EOMONTH(P$7,0))</f>
        <v>0</v>
      </c>
      <c r="Q87" s="151">
        <f>SUMIFS('Saisie Depenses'!$H$5:$H$3004,'Saisie Depenses'!$G$5:$G$3004,Listes!$B$40,'Saisie Depenses'!$J$5:$J$3004,$F87, 'Saisie Depenses'!$E$5:$E$3004, "&gt;="&amp;EOMONTH(Q$7,-1)+1, 'Saisie Depenses'!$E$5:$E$3004, "&lt;="&amp;EOMONTH(Q$7,0))+SUMIFS('Saisie Depenses'!$H$5:$H$3004,'Saisie Depenses'!$G$5:$G$3004,Listes!$B$40,'Saisie Depenses'!$J$5:$J$3004, $G87,'Saisie Depenses'!$E$5:$E$3004, "&gt;="&amp;EOMONTH(Q$7,-1)+1, 'Saisie Depenses'!$E$5:$E$3004, "&lt;="&amp;EOMONTH(Q$7,0))</f>
        <v>0</v>
      </c>
      <c r="R87" s="151">
        <f>SUMIFS('Saisie Depenses'!$H$5:$H$3004,'Saisie Depenses'!$G$5:$G$3004,Listes!$B$40,'Saisie Depenses'!$J$5:$J$3004,$F87, 'Saisie Depenses'!$E$5:$E$3004, "&gt;="&amp;EOMONTH(R$7,-1)+1, 'Saisie Depenses'!$E$5:$E$3004, "&lt;="&amp;EOMONTH(R$7,0))+SUMIFS('Saisie Depenses'!$H$5:$H$3004,'Saisie Depenses'!$G$5:$G$3004,Listes!$B$40,'Saisie Depenses'!$J$5:$J$3004, $G87,'Saisie Depenses'!$E$5:$E$3004, "&gt;="&amp;EOMONTH(R$7,-1)+1, 'Saisie Depenses'!$E$5:$E$3004, "&lt;="&amp;EOMONTH(R$7,0))</f>
        <v>0</v>
      </c>
      <c r="S87" s="151">
        <f>SUMIFS('Saisie Depenses'!$H$5:$H$3004,'Saisie Depenses'!$G$5:$G$3004,Listes!$B$40,'Saisie Depenses'!$J$5:$J$3004,$F87, 'Saisie Depenses'!$E$5:$E$3004, "&gt;="&amp;EOMONTH(S$7,-1)+1, 'Saisie Depenses'!$E$5:$E$3004, "&lt;="&amp;EOMONTH(S$7,0))+SUMIFS('Saisie Depenses'!$H$5:$H$3004,'Saisie Depenses'!$G$5:$G$3004,Listes!$B$40,'Saisie Depenses'!$J$5:$J$3004, $G87,'Saisie Depenses'!$E$5:$E$3004, "&gt;="&amp;EOMONTH(S$7,-1)+1, 'Saisie Depenses'!$E$5:$E$3004, "&lt;="&amp;EOMONTH(S$7,0))</f>
        <v>0</v>
      </c>
      <c r="T87" s="151">
        <f>SUMIFS('Saisie Depenses'!$H$5:$H$3004,'Saisie Depenses'!$G$5:$G$3004,Listes!$B$40,'Saisie Depenses'!$J$5:$J$3004,$F87, 'Saisie Depenses'!$E$5:$E$3004, "&gt;="&amp;EOMONTH(T$7,-1)+1, 'Saisie Depenses'!$E$5:$E$3004, "&lt;="&amp;EOMONTH(T$7,0))+SUMIFS('Saisie Depenses'!$H$5:$H$3004,'Saisie Depenses'!$G$5:$G$3004,Listes!$B$40,'Saisie Depenses'!$J$5:$J$3004, $G87,'Saisie Depenses'!$E$5:$E$3004, "&gt;="&amp;EOMONTH(T$7,-1)+1, 'Saisie Depenses'!$E$5:$E$3004, "&lt;="&amp;EOMONTH(T$7,0))</f>
        <v>0</v>
      </c>
      <c r="U87" s="164">
        <f t="shared" ref="U87:U92" si="194">SUM(I87:T87)</f>
        <v>0</v>
      </c>
      <c r="W87" s="151">
        <f>SUMIFS('Saisie Depenses'!$H$5:$H$3004,'Saisie Depenses'!$G$5:$G$3004,Listes!$B$40,'Saisie Depenses'!$J$5:$J$3004,$F87, 'Saisie Depenses'!$E$5:$E$3004, "&gt;="&amp;EOMONTH(W$7,-1)+1, 'Saisie Depenses'!$E$5:$E$3004, "&lt;="&amp;EOMONTH(W$7,0))+SUMIFS('Saisie Depenses'!$H$5:$H$3004,'Saisie Depenses'!$G$5:$G$3004,Listes!$B$40,'Saisie Depenses'!$J$5:$J$3004, $G87,'Saisie Depenses'!$E$5:$E$3004, "&gt;="&amp;EOMONTH(W$7,-1)+1, 'Saisie Depenses'!$E$5:$E$3004, "&lt;="&amp;EOMONTH(W$7,0))</f>
        <v>0</v>
      </c>
      <c r="X87" s="151">
        <f>SUMIFS('Saisie Depenses'!$H$5:$H$3004,'Saisie Depenses'!$G$5:$G$3004,Listes!$B$40,'Saisie Depenses'!$J$5:$J$3004,$F87, 'Saisie Depenses'!$E$5:$E$3004, "&gt;="&amp;EOMONTH(X$7,-1)+1, 'Saisie Depenses'!$E$5:$E$3004, "&lt;="&amp;EOMONTH(X$7,0))+SUMIFS('Saisie Depenses'!$H$5:$H$3004,'Saisie Depenses'!$G$5:$G$3004,Listes!$B$40,'Saisie Depenses'!$J$5:$J$3004, $G87,'Saisie Depenses'!$E$5:$E$3004, "&gt;="&amp;EOMONTH(X$7,-1)+1, 'Saisie Depenses'!$E$5:$E$3004, "&lt;="&amp;EOMONTH(X$7,0))</f>
        <v>0</v>
      </c>
      <c r="Y87" s="151">
        <f>SUMIFS('Saisie Depenses'!$H$5:$H$3004,'Saisie Depenses'!$G$5:$G$3004,Listes!$B$40,'Saisie Depenses'!$J$5:$J$3004,$F87, 'Saisie Depenses'!$E$5:$E$3004, "&gt;="&amp;EOMONTH(Y$7,-1)+1, 'Saisie Depenses'!$E$5:$E$3004, "&lt;="&amp;EOMONTH(Y$7,0))+SUMIFS('Saisie Depenses'!$H$5:$H$3004,'Saisie Depenses'!$G$5:$G$3004,Listes!$B$40,'Saisie Depenses'!$J$5:$J$3004, $G87,'Saisie Depenses'!$E$5:$E$3004, "&gt;="&amp;EOMONTH(Y$7,-1)+1, 'Saisie Depenses'!$E$5:$E$3004, "&lt;="&amp;EOMONTH(Y$7,0))</f>
        <v>0</v>
      </c>
      <c r="Z87" s="151">
        <f>SUMIFS('Saisie Depenses'!$H$5:$H$3004,'Saisie Depenses'!$G$5:$G$3004,Listes!$B$40,'Saisie Depenses'!$J$5:$J$3004,$F87, 'Saisie Depenses'!$E$5:$E$3004, "&gt;="&amp;EOMONTH(Z$7,-1)+1, 'Saisie Depenses'!$E$5:$E$3004, "&lt;="&amp;EOMONTH(Z$7,0))+SUMIFS('Saisie Depenses'!$H$5:$H$3004,'Saisie Depenses'!$G$5:$G$3004,Listes!$B$40,'Saisie Depenses'!$J$5:$J$3004, $G87,'Saisie Depenses'!$E$5:$E$3004, "&gt;="&amp;EOMONTH(Z$7,-1)+1, 'Saisie Depenses'!$E$5:$E$3004, "&lt;="&amp;EOMONTH(Z$7,0))</f>
        <v>0</v>
      </c>
      <c r="AA87" s="151">
        <f>SUMIFS('Saisie Depenses'!$H$5:$H$3004,'Saisie Depenses'!$G$5:$G$3004,Listes!$B$40,'Saisie Depenses'!$J$5:$J$3004,$F87, 'Saisie Depenses'!$E$5:$E$3004, "&gt;="&amp;EOMONTH(AA$7,-1)+1, 'Saisie Depenses'!$E$5:$E$3004, "&lt;="&amp;EOMONTH(AA$7,0))+SUMIFS('Saisie Depenses'!$H$5:$H$3004,'Saisie Depenses'!$G$5:$G$3004,Listes!$B$40,'Saisie Depenses'!$J$5:$J$3004, $G87,'Saisie Depenses'!$E$5:$E$3004, "&gt;="&amp;EOMONTH(AA$7,-1)+1, 'Saisie Depenses'!$E$5:$E$3004, "&lt;="&amp;EOMONTH(AA$7,0))</f>
        <v>0</v>
      </c>
      <c r="AB87" s="151">
        <f>SUMIFS('Saisie Depenses'!$H$5:$H$3004,'Saisie Depenses'!$G$5:$G$3004,Listes!$B$40,'Saisie Depenses'!$J$5:$J$3004,$F87, 'Saisie Depenses'!$E$5:$E$3004, "&gt;="&amp;EOMONTH(AB$7,-1)+1, 'Saisie Depenses'!$E$5:$E$3004, "&lt;="&amp;EOMONTH(AB$7,0))+SUMIFS('Saisie Depenses'!$H$5:$H$3004,'Saisie Depenses'!$G$5:$G$3004,Listes!$B$40,'Saisie Depenses'!$J$5:$J$3004, $G87,'Saisie Depenses'!$E$5:$E$3004, "&gt;="&amp;EOMONTH(AB$7,-1)+1, 'Saisie Depenses'!$E$5:$E$3004, "&lt;="&amp;EOMONTH(AB$7,0))</f>
        <v>0</v>
      </c>
      <c r="AC87" s="151">
        <f>SUMIFS('Saisie Depenses'!$H$5:$H$3004,'Saisie Depenses'!$G$5:$G$3004,Listes!$B$40,'Saisie Depenses'!$J$5:$J$3004,$F87, 'Saisie Depenses'!$E$5:$E$3004, "&gt;="&amp;EOMONTH(AC$7,-1)+1, 'Saisie Depenses'!$E$5:$E$3004, "&lt;="&amp;EOMONTH(AC$7,0))+SUMIFS('Saisie Depenses'!$H$5:$H$3004,'Saisie Depenses'!$G$5:$G$3004,Listes!$B$40,'Saisie Depenses'!$J$5:$J$3004, $G87,'Saisie Depenses'!$E$5:$E$3004, "&gt;="&amp;EOMONTH(AC$7,-1)+1, 'Saisie Depenses'!$E$5:$E$3004, "&lt;="&amp;EOMONTH(AC$7,0))</f>
        <v>0</v>
      </c>
      <c r="AD87" s="151">
        <f>SUMIFS('Saisie Depenses'!$H$5:$H$3004,'Saisie Depenses'!$G$5:$G$3004,Listes!$B$40,'Saisie Depenses'!$J$5:$J$3004,$F87, 'Saisie Depenses'!$E$5:$E$3004, "&gt;="&amp;EOMONTH(AD$7,-1)+1, 'Saisie Depenses'!$E$5:$E$3004, "&lt;="&amp;EOMONTH(AD$7,0))+SUMIFS('Saisie Depenses'!$H$5:$H$3004,'Saisie Depenses'!$G$5:$G$3004,Listes!$B$40,'Saisie Depenses'!$J$5:$J$3004, $G87,'Saisie Depenses'!$E$5:$E$3004, "&gt;="&amp;EOMONTH(AD$7,-1)+1, 'Saisie Depenses'!$E$5:$E$3004, "&lt;="&amp;EOMONTH(AD$7,0))</f>
        <v>0</v>
      </c>
      <c r="AE87" s="151">
        <f>SUMIFS('Saisie Depenses'!$H$5:$H$3004,'Saisie Depenses'!$G$5:$G$3004,Listes!$B$40,'Saisie Depenses'!$J$5:$J$3004,$F87, 'Saisie Depenses'!$E$5:$E$3004, "&gt;="&amp;EOMONTH(AE$7,-1)+1, 'Saisie Depenses'!$E$5:$E$3004, "&lt;="&amp;EOMONTH(AE$7,0))+SUMIFS('Saisie Depenses'!$H$5:$H$3004,'Saisie Depenses'!$G$5:$G$3004,Listes!$B$40,'Saisie Depenses'!$J$5:$J$3004, $G87,'Saisie Depenses'!$E$5:$E$3004, "&gt;="&amp;EOMONTH(AE$7,-1)+1, 'Saisie Depenses'!$E$5:$E$3004, "&lt;="&amp;EOMONTH(AE$7,0))</f>
        <v>0</v>
      </c>
      <c r="AF87" s="151">
        <f>SUMIFS('Saisie Depenses'!$H$5:$H$3004,'Saisie Depenses'!$G$5:$G$3004,Listes!$B$40,'Saisie Depenses'!$J$5:$J$3004,$F87, 'Saisie Depenses'!$E$5:$E$3004, "&gt;="&amp;EOMONTH(AF$7,-1)+1, 'Saisie Depenses'!$E$5:$E$3004, "&lt;="&amp;EOMONTH(AF$7,0))+SUMIFS('Saisie Depenses'!$H$5:$H$3004,'Saisie Depenses'!$G$5:$G$3004,Listes!$B$40,'Saisie Depenses'!$J$5:$J$3004, $G87,'Saisie Depenses'!$E$5:$E$3004, "&gt;="&amp;EOMONTH(AF$7,-1)+1, 'Saisie Depenses'!$E$5:$E$3004, "&lt;="&amp;EOMONTH(AF$7,0))</f>
        <v>0</v>
      </c>
      <c r="AG87" s="151">
        <f>SUMIFS('Saisie Depenses'!$H$5:$H$3004,'Saisie Depenses'!$G$5:$G$3004,Listes!$B$40,'Saisie Depenses'!$J$5:$J$3004,$F87, 'Saisie Depenses'!$E$5:$E$3004, "&gt;="&amp;EOMONTH(AG$7,-1)+1, 'Saisie Depenses'!$E$5:$E$3004, "&lt;="&amp;EOMONTH(AG$7,0))+SUMIFS('Saisie Depenses'!$H$5:$H$3004,'Saisie Depenses'!$G$5:$G$3004,Listes!$B$40,'Saisie Depenses'!$J$5:$J$3004, $G87,'Saisie Depenses'!$E$5:$E$3004, "&gt;="&amp;EOMONTH(AG$7,-1)+1, 'Saisie Depenses'!$E$5:$E$3004, "&lt;="&amp;EOMONTH(AG$7,0))</f>
        <v>0</v>
      </c>
      <c r="AH87" s="151">
        <f>SUMIFS('Saisie Depenses'!$H$5:$H$3004,'Saisie Depenses'!$G$5:$G$3004,Listes!$B$40,'Saisie Depenses'!$J$5:$J$3004,$F87, 'Saisie Depenses'!$E$5:$E$3004, "&gt;="&amp;EOMONTH(AH$7,-1)+1, 'Saisie Depenses'!$E$5:$E$3004, "&lt;="&amp;EOMONTH(AH$7,0))+SUMIFS('Saisie Depenses'!$H$5:$H$3004,'Saisie Depenses'!$G$5:$G$3004,Listes!$B$40,'Saisie Depenses'!$J$5:$J$3004, $G87,'Saisie Depenses'!$E$5:$E$3004, "&gt;="&amp;EOMONTH(AH$7,-1)+1, 'Saisie Depenses'!$E$5:$E$3004, "&lt;="&amp;EOMONTH(AH$7,0))</f>
        <v>0</v>
      </c>
      <c r="AI87" s="164">
        <f t="shared" ref="AI87" si="195">SUM(W87:AH87)</f>
        <v>0</v>
      </c>
      <c r="AJ87" s="142"/>
      <c r="AK87" s="151">
        <f>SUMIFS('Saisie Depenses'!$H$5:$H$3004,'Saisie Depenses'!$G$5:$G$3004,Listes!$B$40,'Saisie Depenses'!$J$5:$J$3004,$F87, 'Saisie Depenses'!$E$5:$E$3004, "&gt;="&amp;EOMONTH(AK$7,-1)+1, 'Saisie Depenses'!$E$5:$E$3004, "&lt;="&amp;EOMONTH(AK$7,0))+SUMIFS('Saisie Depenses'!$H$5:$H$3004,'Saisie Depenses'!$G$5:$G$3004,Listes!$B$40,'Saisie Depenses'!$J$5:$J$3004, $G87,'Saisie Depenses'!$E$5:$E$3004, "&gt;="&amp;EOMONTH(AK$7,-1)+1, 'Saisie Depenses'!$E$5:$E$3004, "&lt;="&amp;EOMONTH(AK$7,0))</f>
        <v>0</v>
      </c>
      <c r="AL87" s="151">
        <f>SUMIFS('Saisie Depenses'!$H$5:$H$3004,'Saisie Depenses'!$G$5:$G$3004,Listes!$B$40,'Saisie Depenses'!$J$5:$J$3004,$F87, 'Saisie Depenses'!$E$5:$E$3004, "&gt;="&amp;EOMONTH(AL$7,-1)+1, 'Saisie Depenses'!$E$5:$E$3004, "&lt;="&amp;EOMONTH(AL$7,0))+SUMIFS('Saisie Depenses'!$H$5:$H$3004,'Saisie Depenses'!$G$5:$G$3004,Listes!$B$40,'Saisie Depenses'!$J$5:$J$3004, $G87,'Saisie Depenses'!$E$5:$E$3004, "&gt;="&amp;EOMONTH(AL$7,-1)+1, 'Saisie Depenses'!$E$5:$E$3004, "&lt;="&amp;EOMONTH(AL$7,0))</f>
        <v>0</v>
      </c>
      <c r="AM87" s="151">
        <f>SUMIFS('Saisie Depenses'!$H$5:$H$3004,'Saisie Depenses'!$G$5:$G$3004,Listes!$B$40,'Saisie Depenses'!$J$5:$J$3004,$F87, 'Saisie Depenses'!$E$5:$E$3004, "&gt;="&amp;EOMONTH(AM$7,-1)+1, 'Saisie Depenses'!$E$5:$E$3004, "&lt;="&amp;EOMONTH(AM$7,0))+SUMIFS('Saisie Depenses'!$H$5:$H$3004,'Saisie Depenses'!$G$5:$G$3004,Listes!$B$40,'Saisie Depenses'!$J$5:$J$3004, $G87,'Saisie Depenses'!$E$5:$E$3004, "&gt;="&amp;EOMONTH(AM$7,-1)+1, 'Saisie Depenses'!$E$5:$E$3004, "&lt;="&amp;EOMONTH(AM$7,0))</f>
        <v>0</v>
      </c>
      <c r="AN87" s="151">
        <f>SUMIFS('Saisie Depenses'!$H$5:$H$3004,'Saisie Depenses'!$G$5:$G$3004,Listes!$B$40,'Saisie Depenses'!$J$5:$J$3004,$F87, 'Saisie Depenses'!$E$5:$E$3004, "&gt;="&amp;EOMONTH(AN$7,-1)+1, 'Saisie Depenses'!$E$5:$E$3004, "&lt;="&amp;EOMONTH(AN$7,0))+SUMIFS('Saisie Depenses'!$H$5:$H$3004,'Saisie Depenses'!$G$5:$G$3004,Listes!$B$40,'Saisie Depenses'!$J$5:$J$3004, $G87,'Saisie Depenses'!$E$5:$E$3004, "&gt;="&amp;EOMONTH(AN$7,-1)+1, 'Saisie Depenses'!$E$5:$E$3004, "&lt;="&amp;EOMONTH(AN$7,0))</f>
        <v>0</v>
      </c>
      <c r="AO87" s="151">
        <f>SUMIFS('Saisie Depenses'!$H$5:$H$3004,'Saisie Depenses'!$G$5:$G$3004,Listes!$B$40,'Saisie Depenses'!$J$5:$J$3004,$F87, 'Saisie Depenses'!$E$5:$E$3004, "&gt;="&amp;EOMONTH(AO$7,-1)+1, 'Saisie Depenses'!$E$5:$E$3004, "&lt;="&amp;EOMONTH(AO$7,0))+SUMIFS('Saisie Depenses'!$H$5:$H$3004,'Saisie Depenses'!$G$5:$G$3004,Listes!$B$40,'Saisie Depenses'!$J$5:$J$3004, $G87,'Saisie Depenses'!$E$5:$E$3004, "&gt;="&amp;EOMONTH(AO$7,-1)+1, 'Saisie Depenses'!$E$5:$E$3004, "&lt;="&amp;EOMONTH(AO$7,0))</f>
        <v>0</v>
      </c>
      <c r="AP87" s="151">
        <f>SUMIFS('Saisie Depenses'!$H$5:$H$3004,'Saisie Depenses'!$G$5:$G$3004,Listes!$B$40,'Saisie Depenses'!$J$5:$J$3004,$F87, 'Saisie Depenses'!$E$5:$E$3004, "&gt;="&amp;EOMONTH(AP$7,-1)+1, 'Saisie Depenses'!$E$5:$E$3004, "&lt;="&amp;EOMONTH(AP$7,0))+SUMIFS('Saisie Depenses'!$H$5:$H$3004,'Saisie Depenses'!$G$5:$G$3004,Listes!$B$40,'Saisie Depenses'!$J$5:$J$3004, $G87,'Saisie Depenses'!$E$5:$E$3004, "&gt;="&amp;EOMONTH(AP$7,-1)+1, 'Saisie Depenses'!$E$5:$E$3004, "&lt;="&amp;EOMONTH(AP$7,0))</f>
        <v>0</v>
      </c>
      <c r="AQ87" s="151">
        <f>SUMIFS('Saisie Depenses'!$H$5:$H$3004,'Saisie Depenses'!$G$5:$G$3004,Listes!$B$40,'Saisie Depenses'!$J$5:$J$3004,$F87, 'Saisie Depenses'!$E$5:$E$3004, "&gt;="&amp;EOMONTH(AQ$7,-1)+1, 'Saisie Depenses'!$E$5:$E$3004, "&lt;="&amp;EOMONTH(AQ$7,0))+SUMIFS('Saisie Depenses'!$H$5:$H$3004,'Saisie Depenses'!$G$5:$G$3004,Listes!$B$40,'Saisie Depenses'!$J$5:$J$3004, $G87,'Saisie Depenses'!$E$5:$E$3004, "&gt;="&amp;EOMONTH(AQ$7,-1)+1, 'Saisie Depenses'!$E$5:$E$3004, "&lt;="&amp;EOMONTH(AQ$7,0))</f>
        <v>0</v>
      </c>
      <c r="AR87" s="151">
        <f>SUMIFS('Saisie Depenses'!$H$5:$H$3004,'Saisie Depenses'!$G$5:$G$3004,Listes!$B$40,'Saisie Depenses'!$J$5:$J$3004,$F87, 'Saisie Depenses'!$E$5:$E$3004, "&gt;="&amp;EOMONTH(AR$7,-1)+1, 'Saisie Depenses'!$E$5:$E$3004, "&lt;="&amp;EOMONTH(AR$7,0))+SUMIFS('Saisie Depenses'!$H$5:$H$3004,'Saisie Depenses'!$G$5:$G$3004,Listes!$B$40,'Saisie Depenses'!$J$5:$J$3004, $G87,'Saisie Depenses'!$E$5:$E$3004, "&gt;="&amp;EOMONTH(AR$7,-1)+1, 'Saisie Depenses'!$E$5:$E$3004, "&lt;="&amp;EOMONTH(AR$7,0))</f>
        <v>0</v>
      </c>
      <c r="AS87" s="151">
        <f>SUMIFS('Saisie Depenses'!$H$5:$H$3004,'Saisie Depenses'!$G$5:$G$3004,Listes!$B$40,'Saisie Depenses'!$J$5:$J$3004,$F87, 'Saisie Depenses'!$E$5:$E$3004, "&gt;="&amp;EOMONTH(AS$7,-1)+1, 'Saisie Depenses'!$E$5:$E$3004, "&lt;="&amp;EOMONTH(AS$7,0))+SUMIFS('Saisie Depenses'!$H$5:$H$3004,'Saisie Depenses'!$G$5:$G$3004,Listes!$B$40,'Saisie Depenses'!$J$5:$J$3004, $G87,'Saisie Depenses'!$E$5:$E$3004, "&gt;="&amp;EOMONTH(AS$7,-1)+1, 'Saisie Depenses'!$E$5:$E$3004, "&lt;="&amp;EOMONTH(AS$7,0))</f>
        <v>0</v>
      </c>
      <c r="AT87" s="151">
        <f>SUMIFS('Saisie Depenses'!$H$5:$H$3004,'Saisie Depenses'!$G$5:$G$3004,Listes!$B$40,'Saisie Depenses'!$J$5:$J$3004,$F87, 'Saisie Depenses'!$E$5:$E$3004, "&gt;="&amp;EOMONTH(AT$7,-1)+1, 'Saisie Depenses'!$E$5:$E$3004, "&lt;="&amp;EOMONTH(AT$7,0))+SUMIFS('Saisie Depenses'!$H$5:$H$3004,'Saisie Depenses'!$G$5:$G$3004,Listes!$B$40,'Saisie Depenses'!$J$5:$J$3004, $G87,'Saisie Depenses'!$E$5:$E$3004, "&gt;="&amp;EOMONTH(AT$7,-1)+1, 'Saisie Depenses'!$E$5:$E$3004, "&lt;="&amp;EOMONTH(AT$7,0))</f>
        <v>0</v>
      </c>
      <c r="AU87" s="151">
        <f>SUMIFS('Saisie Depenses'!$H$5:$H$3004,'Saisie Depenses'!$G$5:$G$3004,Listes!$B$40,'Saisie Depenses'!$J$5:$J$3004,$F87, 'Saisie Depenses'!$E$5:$E$3004, "&gt;="&amp;EOMONTH(AU$7,-1)+1, 'Saisie Depenses'!$E$5:$E$3004, "&lt;="&amp;EOMONTH(AU$7,0))+SUMIFS('Saisie Depenses'!$H$5:$H$3004,'Saisie Depenses'!$G$5:$G$3004,Listes!$B$40,'Saisie Depenses'!$J$5:$J$3004, $G87,'Saisie Depenses'!$E$5:$E$3004, "&gt;="&amp;EOMONTH(AU$7,-1)+1, 'Saisie Depenses'!$E$5:$E$3004, "&lt;="&amp;EOMONTH(AU$7,0))</f>
        <v>0</v>
      </c>
      <c r="AV87" s="151">
        <f>SUMIFS('Saisie Depenses'!$H$5:$H$3004,'Saisie Depenses'!$G$5:$G$3004,Listes!$B$40,'Saisie Depenses'!$J$5:$J$3004,$F87, 'Saisie Depenses'!$E$5:$E$3004, "&gt;="&amp;EOMONTH(AV$7,-1)+1, 'Saisie Depenses'!$E$5:$E$3004, "&lt;="&amp;EOMONTH(AV$7,0))+SUMIFS('Saisie Depenses'!$H$5:$H$3004,'Saisie Depenses'!$G$5:$G$3004,Listes!$B$40,'Saisie Depenses'!$J$5:$J$3004, $G87,'Saisie Depenses'!$E$5:$E$3004, "&gt;="&amp;EOMONTH(AV$7,-1)+1, 'Saisie Depenses'!$E$5:$E$3004, "&lt;="&amp;EOMONTH(AV$7,0))</f>
        <v>0</v>
      </c>
      <c r="AW87" s="164">
        <f t="shared" ref="AW87" si="196">SUM(AK87:AV87)</f>
        <v>0</v>
      </c>
    </row>
    <row r="88" spans="3:49" ht="15.75" customHeight="1" x14ac:dyDescent="0.25">
      <c r="C88" s="150" t="str">
        <f t="shared" ref="C88:C109" si="197">F88</f>
        <v>Charges Salariales - staff suites-apparts</v>
      </c>
      <c r="D88" s="143"/>
      <c r="E88" s="143"/>
      <c r="F88" s="150" t="str">
        <f t="shared" ref="F88:G88" si="198">F62</f>
        <v>Charges Salariales - staff suites-apparts</v>
      </c>
      <c r="G88" s="133" t="str">
        <f t="shared" si="198"/>
        <v>Salaires</v>
      </c>
      <c r="I88" s="151">
        <f>SUMIFS('Saisie Depenses'!$H$5:$H$3004,'Saisie Depenses'!$G$5:$G$3004,Listes!$B$40,'Saisie Depenses'!$J$5:$J$3004,$F88, 'Saisie Depenses'!$E$5:$E$3004, "&gt;="&amp;EOMONTH(I$7,-1)+1, 'Saisie Depenses'!$E$5:$E$3004, "&lt;="&amp;EOMONTH(I$7,0))+SUMIFS('Saisie Depenses'!$H$5:$H$3004,'Saisie Depenses'!$G$5:$G$3004,Listes!$B$40,'Saisie Depenses'!$J$5:$J$3004, $G88,'Saisie Depenses'!$E$5:$E$3004, "&gt;="&amp;EOMONTH(I$7,-1)+1, 'Saisie Depenses'!$E$5:$E$3004, "&lt;="&amp;EOMONTH(I$7,0))</f>
        <v>0</v>
      </c>
      <c r="J88" s="151">
        <f>SUMIFS('Saisie Depenses'!$H$5:$H$3004,'Saisie Depenses'!$G$5:$G$3004,Listes!$B$40,'Saisie Depenses'!$J$5:$J$3004,$F88, 'Saisie Depenses'!$E$5:$E$3004, "&gt;="&amp;EOMONTH(J$7,-1)+1, 'Saisie Depenses'!$E$5:$E$3004, "&lt;="&amp;EOMONTH(J$7,0))+SUMIFS('Saisie Depenses'!$H$5:$H$3004,'Saisie Depenses'!$G$5:$G$3004,Listes!$B$40,'Saisie Depenses'!$J$5:$J$3004, $G88,'Saisie Depenses'!$E$5:$E$3004, "&gt;="&amp;EOMONTH(J$7,-1)+1, 'Saisie Depenses'!$E$5:$E$3004, "&lt;="&amp;EOMONTH(J$7,0))</f>
        <v>0</v>
      </c>
      <c r="K88" s="151">
        <f>SUMIFS('Saisie Depenses'!$H$5:$H$3004,'Saisie Depenses'!$G$5:$G$3004,Listes!$B$40,'Saisie Depenses'!$J$5:$J$3004,$F88, 'Saisie Depenses'!$E$5:$E$3004, "&gt;="&amp;EOMONTH(K$7,-1)+1, 'Saisie Depenses'!$E$5:$E$3004, "&lt;="&amp;EOMONTH(K$7,0))+SUMIFS('Saisie Depenses'!$H$5:$H$3004,'Saisie Depenses'!$G$5:$G$3004,Listes!$B$40,'Saisie Depenses'!$J$5:$J$3004, $G88,'Saisie Depenses'!$E$5:$E$3004, "&gt;="&amp;EOMONTH(K$7,-1)+1, 'Saisie Depenses'!$E$5:$E$3004, "&lt;="&amp;EOMONTH(K$7,0))</f>
        <v>0</v>
      </c>
      <c r="L88" s="151">
        <f>SUMIFS('Saisie Depenses'!$H$5:$H$3004,'Saisie Depenses'!$G$5:$G$3004,Listes!$B$40,'Saisie Depenses'!$J$5:$J$3004,$F88, 'Saisie Depenses'!$E$5:$E$3004, "&gt;="&amp;EOMONTH(L$7,-1)+1, 'Saisie Depenses'!$E$5:$E$3004, "&lt;="&amp;EOMONTH(L$7,0))+SUMIFS('Saisie Depenses'!$H$5:$H$3004,'Saisie Depenses'!$G$5:$G$3004,Listes!$B$40,'Saisie Depenses'!$J$5:$J$3004, $G88,'Saisie Depenses'!$E$5:$E$3004, "&gt;="&amp;EOMONTH(L$7,-1)+1, 'Saisie Depenses'!$E$5:$E$3004, "&lt;="&amp;EOMONTH(L$7,0))</f>
        <v>0</v>
      </c>
      <c r="M88" s="151">
        <f>SUMIFS('Saisie Depenses'!$H$5:$H$3004,'Saisie Depenses'!$G$5:$G$3004,Listes!$B$40,'Saisie Depenses'!$J$5:$J$3004,$F88, 'Saisie Depenses'!$E$5:$E$3004, "&gt;="&amp;EOMONTH(M$7,-1)+1, 'Saisie Depenses'!$E$5:$E$3004, "&lt;="&amp;EOMONTH(M$7,0))+SUMIFS('Saisie Depenses'!$H$5:$H$3004,'Saisie Depenses'!$G$5:$G$3004,Listes!$B$40,'Saisie Depenses'!$J$5:$J$3004, $G88,'Saisie Depenses'!$E$5:$E$3004, "&gt;="&amp;EOMONTH(M$7,-1)+1, 'Saisie Depenses'!$E$5:$E$3004, "&lt;="&amp;EOMONTH(M$7,0))</f>
        <v>0</v>
      </c>
      <c r="N88" s="151">
        <f>SUMIFS('Saisie Depenses'!$H$5:$H$3004,'Saisie Depenses'!$G$5:$G$3004,Listes!$B$40,'Saisie Depenses'!$J$5:$J$3004,$F88, 'Saisie Depenses'!$E$5:$E$3004, "&gt;="&amp;EOMONTH(N$7,-1)+1, 'Saisie Depenses'!$E$5:$E$3004, "&lt;="&amp;EOMONTH(N$7,0))+SUMIFS('Saisie Depenses'!$H$5:$H$3004,'Saisie Depenses'!$G$5:$G$3004,Listes!$B$40,'Saisie Depenses'!$J$5:$J$3004, $G88,'Saisie Depenses'!$E$5:$E$3004, "&gt;="&amp;EOMONTH(N$7,-1)+1, 'Saisie Depenses'!$E$5:$E$3004, "&lt;="&amp;EOMONTH(N$7,0))</f>
        <v>0</v>
      </c>
      <c r="O88" s="151">
        <f>SUMIFS('Saisie Depenses'!$H$5:$H$3004,'Saisie Depenses'!$G$5:$G$3004,Listes!$B$40,'Saisie Depenses'!$J$5:$J$3004,$F88, 'Saisie Depenses'!$E$5:$E$3004, "&gt;="&amp;EOMONTH(O$7,-1)+1, 'Saisie Depenses'!$E$5:$E$3004, "&lt;="&amp;EOMONTH(O$7,0))+SUMIFS('Saisie Depenses'!$H$5:$H$3004,'Saisie Depenses'!$G$5:$G$3004,Listes!$B$40,'Saisie Depenses'!$J$5:$J$3004, $G88,'Saisie Depenses'!$E$5:$E$3004, "&gt;="&amp;EOMONTH(O$7,-1)+1, 'Saisie Depenses'!$E$5:$E$3004, "&lt;="&amp;EOMONTH(O$7,0))</f>
        <v>0</v>
      </c>
      <c r="P88" s="151">
        <f>SUMIFS('Saisie Depenses'!$H$5:$H$3004,'Saisie Depenses'!$G$5:$G$3004,Listes!$B$40,'Saisie Depenses'!$J$5:$J$3004,$F88, 'Saisie Depenses'!$E$5:$E$3004, "&gt;="&amp;EOMONTH(P$7,-1)+1, 'Saisie Depenses'!$E$5:$E$3004, "&lt;="&amp;EOMONTH(P$7,0))+SUMIFS('Saisie Depenses'!$H$5:$H$3004,'Saisie Depenses'!$G$5:$G$3004,Listes!$B$40,'Saisie Depenses'!$J$5:$J$3004, $G88,'Saisie Depenses'!$E$5:$E$3004, "&gt;="&amp;EOMONTH(P$7,-1)+1, 'Saisie Depenses'!$E$5:$E$3004, "&lt;="&amp;EOMONTH(P$7,0))</f>
        <v>0</v>
      </c>
      <c r="Q88" s="151">
        <f>SUMIFS('Saisie Depenses'!$H$5:$H$3004,'Saisie Depenses'!$G$5:$G$3004,Listes!$B$40,'Saisie Depenses'!$J$5:$J$3004,$F88, 'Saisie Depenses'!$E$5:$E$3004, "&gt;="&amp;EOMONTH(Q$7,-1)+1, 'Saisie Depenses'!$E$5:$E$3004, "&lt;="&amp;EOMONTH(Q$7,0))+SUMIFS('Saisie Depenses'!$H$5:$H$3004,'Saisie Depenses'!$G$5:$G$3004,Listes!$B$40,'Saisie Depenses'!$J$5:$J$3004, $G88,'Saisie Depenses'!$E$5:$E$3004, "&gt;="&amp;EOMONTH(Q$7,-1)+1, 'Saisie Depenses'!$E$5:$E$3004, "&lt;="&amp;EOMONTH(Q$7,0))</f>
        <v>0</v>
      </c>
      <c r="R88" s="151">
        <f>SUMIFS('Saisie Depenses'!$H$5:$H$3004,'Saisie Depenses'!$G$5:$G$3004,Listes!$B$40,'Saisie Depenses'!$J$5:$J$3004,$F88, 'Saisie Depenses'!$E$5:$E$3004, "&gt;="&amp;EOMONTH(R$7,-1)+1, 'Saisie Depenses'!$E$5:$E$3004, "&lt;="&amp;EOMONTH(R$7,0))+SUMIFS('Saisie Depenses'!$H$5:$H$3004,'Saisie Depenses'!$G$5:$G$3004,Listes!$B$40,'Saisie Depenses'!$J$5:$J$3004, $G88,'Saisie Depenses'!$E$5:$E$3004, "&gt;="&amp;EOMONTH(R$7,-1)+1, 'Saisie Depenses'!$E$5:$E$3004, "&lt;="&amp;EOMONTH(R$7,0))</f>
        <v>0</v>
      </c>
      <c r="S88" s="151">
        <f>SUMIFS('Saisie Depenses'!$H$5:$H$3004,'Saisie Depenses'!$G$5:$G$3004,Listes!$B$40,'Saisie Depenses'!$J$5:$J$3004,$F88, 'Saisie Depenses'!$E$5:$E$3004, "&gt;="&amp;EOMONTH(S$7,-1)+1, 'Saisie Depenses'!$E$5:$E$3004, "&lt;="&amp;EOMONTH(S$7,0))+SUMIFS('Saisie Depenses'!$H$5:$H$3004,'Saisie Depenses'!$G$5:$G$3004,Listes!$B$40,'Saisie Depenses'!$J$5:$J$3004, $G88,'Saisie Depenses'!$E$5:$E$3004, "&gt;="&amp;EOMONTH(S$7,-1)+1, 'Saisie Depenses'!$E$5:$E$3004, "&lt;="&amp;EOMONTH(S$7,0))</f>
        <v>0</v>
      </c>
      <c r="T88" s="151">
        <f>SUMIFS('Saisie Depenses'!$H$5:$H$3004,'Saisie Depenses'!$G$5:$G$3004,Listes!$B$40,'Saisie Depenses'!$J$5:$J$3004,$F88, 'Saisie Depenses'!$E$5:$E$3004, "&gt;="&amp;EOMONTH(T$7,-1)+1, 'Saisie Depenses'!$E$5:$E$3004, "&lt;="&amp;EOMONTH(T$7,0))+SUMIFS('Saisie Depenses'!$H$5:$H$3004,'Saisie Depenses'!$G$5:$G$3004,Listes!$B$40,'Saisie Depenses'!$J$5:$J$3004, $G88,'Saisie Depenses'!$E$5:$E$3004, "&gt;="&amp;EOMONTH(T$7,-1)+1, 'Saisie Depenses'!$E$5:$E$3004, "&lt;="&amp;EOMONTH(T$7,0))</f>
        <v>0</v>
      </c>
      <c r="U88" s="164">
        <f t="shared" si="194"/>
        <v>0</v>
      </c>
      <c r="W88" s="151">
        <f>SUMIFS('Saisie Depenses'!$H$5:$H$3004,'Saisie Depenses'!$G$5:$G$3004,Listes!$B$40,'Saisie Depenses'!$J$5:$J$3004,$F88, 'Saisie Depenses'!$E$5:$E$3004, "&gt;="&amp;EOMONTH(W$7,-1)+1, 'Saisie Depenses'!$E$5:$E$3004, "&lt;="&amp;EOMONTH(W$7,0))+SUMIFS('Saisie Depenses'!$H$5:$H$3004,'Saisie Depenses'!$G$5:$G$3004,Listes!$B$40,'Saisie Depenses'!$J$5:$J$3004, $G88,'Saisie Depenses'!$E$5:$E$3004, "&gt;="&amp;EOMONTH(W$7,-1)+1, 'Saisie Depenses'!$E$5:$E$3004, "&lt;="&amp;EOMONTH(W$7,0))</f>
        <v>0</v>
      </c>
      <c r="X88" s="151">
        <f>SUMIFS('Saisie Depenses'!$H$5:$H$3004,'Saisie Depenses'!$G$5:$G$3004,Listes!$B$40,'Saisie Depenses'!$J$5:$J$3004,$F88, 'Saisie Depenses'!$E$5:$E$3004, "&gt;="&amp;EOMONTH(X$7,-1)+1, 'Saisie Depenses'!$E$5:$E$3004, "&lt;="&amp;EOMONTH(X$7,0))+SUMIFS('Saisie Depenses'!$H$5:$H$3004,'Saisie Depenses'!$G$5:$G$3004,Listes!$B$40,'Saisie Depenses'!$J$5:$J$3004, $G88,'Saisie Depenses'!$E$5:$E$3004, "&gt;="&amp;EOMONTH(X$7,-1)+1, 'Saisie Depenses'!$E$5:$E$3004, "&lt;="&amp;EOMONTH(X$7,0))</f>
        <v>0</v>
      </c>
      <c r="Y88" s="151">
        <f>SUMIFS('Saisie Depenses'!$H$5:$H$3004,'Saisie Depenses'!$G$5:$G$3004,Listes!$B$40,'Saisie Depenses'!$J$5:$J$3004,$F88, 'Saisie Depenses'!$E$5:$E$3004, "&gt;="&amp;EOMONTH(Y$7,-1)+1, 'Saisie Depenses'!$E$5:$E$3004, "&lt;="&amp;EOMONTH(Y$7,0))+SUMIFS('Saisie Depenses'!$H$5:$H$3004,'Saisie Depenses'!$G$5:$G$3004,Listes!$B$40,'Saisie Depenses'!$J$5:$J$3004, $G88,'Saisie Depenses'!$E$5:$E$3004, "&gt;="&amp;EOMONTH(Y$7,-1)+1, 'Saisie Depenses'!$E$5:$E$3004, "&lt;="&amp;EOMONTH(Y$7,0))</f>
        <v>0</v>
      </c>
      <c r="Z88" s="151">
        <f>SUMIFS('Saisie Depenses'!$H$5:$H$3004,'Saisie Depenses'!$G$5:$G$3004,Listes!$B$40,'Saisie Depenses'!$J$5:$J$3004,$F88, 'Saisie Depenses'!$E$5:$E$3004, "&gt;="&amp;EOMONTH(Z$7,-1)+1, 'Saisie Depenses'!$E$5:$E$3004, "&lt;="&amp;EOMONTH(Z$7,0))+SUMIFS('Saisie Depenses'!$H$5:$H$3004,'Saisie Depenses'!$G$5:$G$3004,Listes!$B$40,'Saisie Depenses'!$J$5:$J$3004, $G88,'Saisie Depenses'!$E$5:$E$3004, "&gt;="&amp;EOMONTH(Z$7,-1)+1, 'Saisie Depenses'!$E$5:$E$3004, "&lt;="&amp;EOMONTH(Z$7,0))</f>
        <v>0</v>
      </c>
      <c r="AA88" s="151">
        <f>SUMIFS('Saisie Depenses'!$H$5:$H$3004,'Saisie Depenses'!$G$5:$G$3004,Listes!$B$40,'Saisie Depenses'!$J$5:$J$3004,$F88, 'Saisie Depenses'!$E$5:$E$3004, "&gt;="&amp;EOMONTH(AA$7,-1)+1, 'Saisie Depenses'!$E$5:$E$3004, "&lt;="&amp;EOMONTH(AA$7,0))+SUMIFS('Saisie Depenses'!$H$5:$H$3004,'Saisie Depenses'!$G$5:$G$3004,Listes!$B$40,'Saisie Depenses'!$J$5:$J$3004, $G88,'Saisie Depenses'!$E$5:$E$3004, "&gt;="&amp;EOMONTH(AA$7,-1)+1, 'Saisie Depenses'!$E$5:$E$3004, "&lt;="&amp;EOMONTH(AA$7,0))</f>
        <v>0</v>
      </c>
      <c r="AB88" s="151">
        <f>SUMIFS('Saisie Depenses'!$H$5:$H$3004,'Saisie Depenses'!$G$5:$G$3004,Listes!$B$40,'Saisie Depenses'!$J$5:$J$3004,$F88, 'Saisie Depenses'!$E$5:$E$3004, "&gt;="&amp;EOMONTH(AB$7,-1)+1, 'Saisie Depenses'!$E$5:$E$3004, "&lt;="&amp;EOMONTH(AB$7,0))+SUMIFS('Saisie Depenses'!$H$5:$H$3004,'Saisie Depenses'!$G$5:$G$3004,Listes!$B$40,'Saisie Depenses'!$J$5:$J$3004, $G88,'Saisie Depenses'!$E$5:$E$3004, "&gt;="&amp;EOMONTH(AB$7,-1)+1, 'Saisie Depenses'!$E$5:$E$3004, "&lt;="&amp;EOMONTH(AB$7,0))</f>
        <v>0</v>
      </c>
      <c r="AC88" s="151">
        <f>SUMIFS('Saisie Depenses'!$H$5:$H$3004,'Saisie Depenses'!$G$5:$G$3004,Listes!$B$40,'Saisie Depenses'!$J$5:$J$3004,$F88, 'Saisie Depenses'!$E$5:$E$3004, "&gt;="&amp;EOMONTH(AC$7,-1)+1, 'Saisie Depenses'!$E$5:$E$3004, "&lt;="&amp;EOMONTH(AC$7,0))+SUMIFS('Saisie Depenses'!$H$5:$H$3004,'Saisie Depenses'!$G$5:$G$3004,Listes!$B$40,'Saisie Depenses'!$J$5:$J$3004, $G88,'Saisie Depenses'!$E$5:$E$3004, "&gt;="&amp;EOMONTH(AC$7,-1)+1, 'Saisie Depenses'!$E$5:$E$3004, "&lt;="&amp;EOMONTH(AC$7,0))</f>
        <v>0</v>
      </c>
      <c r="AD88" s="151">
        <f>SUMIFS('Saisie Depenses'!$H$5:$H$3004,'Saisie Depenses'!$G$5:$G$3004,Listes!$B$40,'Saisie Depenses'!$J$5:$J$3004,$F88, 'Saisie Depenses'!$E$5:$E$3004, "&gt;="&amp;EOMONTH(AD$7,-1)+1, 'Saisie Depenses'!$E$5:$E$3004, "&lt;="&amp;EOMONTH(AD$7,0))+SUMIFS('Saisie Depenses'!$H$5:$H$3004,'Saisie Depenses'!$G$5:$G$3004,Listes!$B$40,'Saisie Depenses'!$J$5:$J$3004, $G88,'Saisie Depenses'!$E$5:$E$3004, "&gt;="&amp;EOMONTH(AD$7,-1)+1, 'Saisie Depenses'!$E$5:$E$3004, "&lt;="&amp;EOMONTH(AD$7,0))</f>
        <v>0</v>
      </c>
      <c r="AE88" s="151">
        <f>SUMIFS('Saisie Depenses'!$H$5:$H$3004,'Saisie Depenses'!$G$5:$G$3004,Listes!$B$40,'Saisie Depenses'!$J$5:$J$3004,$F88, 'Saisie Depenses'!$E$5:$E$3004, "&gt;="&amp;EOMONTH(AE$7,-1)+1, 'Saisie Depenses'!$E$5:$E$3004, "&lt;="&amp;EOMONTH(AE$7,0))+SUMIFS('Saisie Depenses'!$H$5:$H$3004,'Saisie Depenses'!$G$5:$G$3004,Listes!$B$40,'Saisie Depenses'!$J$5:$J$3004, $G88,'Saisie Depenses'!$E$5:$E$3004, "&gt;="&amp;EOMONTH(AE$7,-1)+1, 'Saisie Depenses'!$E$5:$E$3004, "&lt;="&amp;EOMONTH(AE$7,0))</f>
        <v>0</v>
      </c>
      <c r="AF88" s="151">
        <f>SUMIFS('Saisie Depenses'!$H$5:$H$3004,'Saisie Depenses'!$G$5:$G$3004,Listes!$B$40,'Saisie Depenses'!$J$5:$J$3004,$F88, 'Saisie Depenses'!$E$5:$E$3004, "&gt;="&amp;EOMONTH(AF$7,-1)+1, 'Saisie Depenses'!$E$5:$E$3004, "&lt;="&amp;EOMONTH(AF$7,0))+SUMIFS('Saisie Depenses'!$H$5:$H$3004,'Saisie Depenses'!$G$5:$G$3004,Listes!$B$40,'Saisie Depenses'!$J$5:$J$3004, $G88,'Saisie Depenses'!$E$5:$E$3004, "&gt;="&amp;EOMONTH(AF$7,-1)+1, 'Saisie Depenses'!$E$5:$E$3004, "&lt;="&amp;EOMONTH(AF$7,0))</f>
        <v>0</v>
      </c>
      <c r="AG88" s="151">
        <f>SUMIFS('Saisie Depenses'!$H$5:$H$3004,'Saisie Depenses'!$G$5:$G$3004,Listes!$B$40,'Saisie Depenses'!$J$5:$J$3004,$F88, 'Saisie Depenses'!$E$5:$E$3004, "&gt;="&amp;EOMONTH(AG$7,-1)+1, 'Saisie Depenses'!$E$5:$E$3004, "&lt;="&amp;EOMONTH(AG$7,0))+SUMIFS('Saisie Depenses'!$H$5:$H$3004,'Saisie Depenses'!$G$5:$G$3004,Listes!$B$40,'Saisie Depenses'!$J$5:$J$3004, $G88,'Saisie Depenses'!$E$5:$E$3004, "&gt;="&amp;EOMONTH(AG$7,-1)+1, 'Saisie Depenses'!$E$5:$E$3004, "&lt;="&amp;EOMONTH(AG$7,0))</f>
        <v>0</v>
      </c>
      <c r="AH88" s="151">
        <f>SUMIFS('Saisie Depenses'!$H$5:$H$3004,'Saisie Depenses'!$G$5:$G$3004,Listes!$B$40,'Saisie Depenses'!$J$5:$J$3004,$F88, 'Saisie Depenses'!$E$5:$E$3004, "&gt;="&amp;EOMONTH(AH$7,-1)+1, 'Saisie Depenses'!$E$5:$E$3004, "&lt;="&amp;EOMONTH(AH$7,0))+SUMIFS('Saisie Depenses'!$H$5:$H$3004,'Saisie Depenses'!$G$5:$G$3004,Listes!$B$40,'Saisie Depenses'!$J$5:$J$3004, $G88,'Saisie Depenses'!$E$5:$E$3004, "&gt;="&amp;EOMONTH(AH$7,-1)+1, 'Saisie Depenses'!$E$5:$E$3004, "&lt;="&amp;EOMONTH(AH$7,0))</f>
        <v>0</v>
      </c>
      <c r="AI88" s="164">
        <f>SUM(W88:AH88)</f>
        <v>0</v>
      </c>
      <c r="AJ88" s="142"/>
      <c r="AK88" s="151">
        <f>SUMIFS('Saisie Depenses'!$H$5:$H$3004,'Saisie Depenses'!$G$5:$G$3004,Listes!$B$40,'Saisie Depenses'!$J$5:$J$3004,$F88, 'Saisie Depenses'!$E$5:$E$3004, "&gt;="&amp;EOMONTH(AK$7,-1)+1, 'Saisie Depenses'!$E$5:$E$3004, "&lt;="&amp;EOMONTH(AK$7,0))+SUMIFS('Saisie Depenses'!$H$5:$H$3004,'Saisie Depenses'!$G$5:$G$3004,Listes!$B$40,'Saisie Depenses'!$J$5:$J$3004, $G88,'Saisie Depenses'!$E$5:$E$3004, "&gt;="&amp;EOMONTH(AK$7,-1)+1, 'Saisie Depenses'!$E$5:$E$3004, "&lt;="&amp;EOMONTH(AK$7,0))</f>
        <v>0</v>
      </c>
      <c r="AL88" s="151">
        <f>SUMIFS('Saisie Depenses'!$H$5:$H$3004,'Saisie Depenses'!$G$5:$G$3004,Listes!$B$40,'Saisie Depenses'!$J$5:$J$3004,$F88, 'Saisie Depenses'!$E$5:$E$3004, "&gt;="&amp;EOMONTH(AL$7,-1)+1, 'Saisie Depenses'!$E$5:$E$3004, "&lt;="&amp;EOMONTH(AL$7,0))+SUMIFS('Saisie Depenses'!$H$5:$H$3004,'Saisie Depenses'!$G$5:$G$3004,Listes!$B$40,'Saisie Depenses'!$J$5:$J$3004, $G88,'Saisie Depenses'!$E$5:$E$3004, "&gt;="&amp;EOMONTH(AL$7,-1)+1, 'Saisie Depenses'!$E$5:$E$3004, "&lt;="&amp;EOMONTH(AL$7,0))</f>
        <v>0</v>
      </c>
      <c r="AM88" s="151">
        <f>SUMIFS('Saisie Depenses'!$H$5:$H$3004,'Saisie Depenses'!$G$5:$G$3004,Listes!$B$40,'Saisie Depenses'!$J$5:$J$3004,$F88, 'Saisie Depenses'!$E$5:$E$3004, "&gt;="&amp;EOMONTH(AM$7,-1)+1, 'Saisie Depenses'!$E$5:$E$3004, "&lt;="&amp;EOMONTH(AM$7,0))+SUMIFS('Saisie Depenses'!$H$5:$H$3004,'Saisie Depenses'!$G$5:$G$3004,Listes!$B$40,'Saisie Depenses'!$J$5:$J$3004, $G88,'Saisie Depenses'!$E$5:$E$3004, "&gt;="&amp;EOMONTH(AM$7,-1)+1, 'Saisie Depenses'!$E$5:$E$3004, "&lt;="&amp;EOMONTH(AM$7,0))</f>
        <v>0</v>
      </c>
      <c r="AN88" s="151">
        <f>SUMIFS('Saisie Depenses'!$H$5:$H$3004,'Saisie Depenses'!$G$5:$G$3004,Listes!$B$40,'Saisie Depenses'!$J$5:$J$3004,$F88, 'Saisie Depenses'!$E$5:$E$3004, "&gt;="&amp;EOMONTH(AN$7,-1)+1, 'Saisie Depenses'!$E$5:$E$3004, "&lt;="&amp;EOMONTH(AN$7,0))+SUMIFS('Saisie Depenses'!$H$5:$H$3004,'Saisie Depenses'!$G$5:$G$3004,Listes!$B$40,'Saisie Depenses'!$J$5:$J$3004, $G88,'Saisie Depenses'!$E$5:$E$3004, "&gt;="&amp;EOMONTH(AN$7,-1)+1, 'Saisie Depenses'!$E$5:$E$3004, "&lt;="&amp;EOMONTH(AN$7,0))</f>
        <v>0</v>
      </c>
      <c r="AO88" s="151">
        <f>SUMIFS('Saisie Depenses'!$H$5:$H$3004,'Saisie Depenses'!$G$5:$G$3004,Listes!$B$40,'Saisie Depenses'!$J$5:$J$3004,$F88, 'Saisie Depenses'!$E$5:$E$3004, "&gt;="&amp;EOMONTH(AO$7,-1)+1, 'Saisie Depenses'!$E$5:$E$3004, "&lt;="&amp;EOMONTH(AO$7,0))+SUMIFS('Saisie Depenses'!$H$5:$H$3004,'Saisie Depenses'!$G$5:$G$3004,Listes!$B$40,'Saisie Depenses'!$J$5:$J$3004, $G88,'Saisie Depenses'!$E$5:$E$3004, "&gt;="&amp;EOMONTH(AO$7,-1)+1, 'Saisie Depenses'!$E$5:$E$3004, "&lt;="&amp;EOMONTH(AO$7,0))</f>
        <v>0</v>
      </c>
      <c r="AP88" s="151">
        <f>SUMIFS('Saisie Depenses'!$H$5:$H$3004,'Saisie Depenses'!$G$5:$G$3004,Listes!$B$40,'Saisie Depenses'!$J$5:$J$3004,$F88, 'Saisie Depenses'!$E$5:$E$3004, "&gt;="&amp;EOMONTH(AP$7,-1)+1, 'Saisie Depenses'!$E$5:$E$3004, "&lt;="&amp;EOMONTH(AP$7,0))+SUMIFS('Saisie Depenses'!$H$5:$H$3004,'Saisie Depenses'!$G$5:$G$3004,Listes!$B$40,'Saisie Depenses'!$J$5:$J$3004, $G88,'Saisie Depenses'!$E$5:$E$3004, "&gt;="&amp;EOMONTH(AP$7,-1)+1, 'Saisie Depenses'!$E$5:$E$3004, "&lt;="&amp;EOMONTH(AP$7,0))</f>
        <v>0</v>
      </c>
      <c r="AQ88" s="151">
        <f>SUMIFS('Saisie Depenses'!$H$5:$H$3004,'Saisie Depenses'!$G$5:$G$3004,Listes!$B$40,'Saisie Depenses'!$J$5:$J$3004,$F88, 'Saisie Depenses'!$E$5:$E$3004, "&gt;="&amp;EOMONTH(AQ$7,-1)+1, 'Saisie Depenses'!$E$5:$E$3004, "&lt;="&amp;EOMONTH(AQ$7,0))+SUMIFS('Saisie Depenses'!$H$5:$H$3004,'Saisie Depenses'!$G$5:$G$3004,Listes!$B$40,'Saisie Depenses'!$J$5:$J$3004, $G88,'Saisie Depenses'!$E$5:$E$3004, "&gt;="&amp;EOMONTH(AQ$7,-1)+1, 'Saisie Depenses'!$E$5:$E$3004, "&lt;="&amp;EOMONTH(AQ$7,0))</f>
        <v>0</v>
      </c>
      <c r="AR88" s="151">
        <f>SUMIFS('Saisie Depenses'!$H$5:$H$3004,'Saisie Depenses'!$G$5:$G$3004,Listes!$B$40,'Saisie Depenses'!$J$5:$J$3004,$F88, 'Saisie Depenses'!$E$5:$E$3004, "&gt;="&amp;EOMONTH(AR$7,-1)+1, 'Saisie Depenses'!$E$5:$E$3004, "&lt;="&amp;EOMONTH(AR$7,0))+SUMIFS('Saisie Depenses'!$H$5:$H$3004,'Saisie Depenses'!$G$5:$G$3004,Listes!$B$40,'Saisie Depenses'!$J$5:$J$3004, $G88,'Saisie Depenses'!$E$5:$E$3004, "&gt;="&amp;EOMONTH(AR$7,-1)+1, 'Saisie Depenses'!$E$5:$E$3004, "&lt;="&amp;EOMONTH(AR$7,0))</f>
        <v>0</v>
      </c>
      <c r="AS88" s="151">
        <f>SUMIFS('Saisie Depenses'!$H$5:$H$3004,'Saisie Depenses'!$G$5:$G$3004,Listes!$B$40,'Saisie Depenses'!$J$5:$J$3004,$F88, 'Saisie Depenses'!$E$5:$E$3004, "&gt;="&amp;EOMONTH(AS$7,-1)+1, 'Saisie Depenses'!$E$5:$E$3004, "&lt;="&amp;EOMONTH(AS$7,0))+SUMIFS('Saisie Depenses'!$H$5:$H$3004,'Saisie Depenses'!$G$5:$G$3004,Listes!$B$40,'Saisie Depenses'!$J$5:$J$3004, $G88,'Saisie Depenses'!$E$5:$E$3004, "&gt;="&amp;EOMONTH(AS$7,-1)+1, 'Saisie Depenses'!$E$5:$E$3004, "&lt;="&amp;EOMONTH(AS$7,0))</f>
        <v>0</v>
      </c>
      <c r="AT88" s="151">
        <f>SUMIFS('Saisie Depenses'!$H$5:$H$3004,'Saisie Depenses'!$G$5:$G$3004,Listes!$B$40,'Saisie Depenses'!$J$5:$J$3004,$F88, 'Saisie Depenses'!$E$5:$E$3004, "&gt;="&amp;EOMONTH(AT$7,-1)+1, 'Saisie Depenses'!$E$5:$E$3004, "&lt;="&amp;EOMONTH(AT$7,0))+SUMIFS('Saisie Depenses'!$H$5:$H$3004,'Saisie Depenses'!$G$5:$G$3004,Listes!$B$40,'Saisie Depenses'!$J$5:$J$3004, $G88,'Saisie Depenses'!$E$5:$E$3004, "&gt;="&amp;EOMONTH(AT$7,-1)+1, 'Saisie Depenses'!$E$5:$E$3004, "&lt;="&amp;EOMONTH(AT$7,0))</f>
        <v>0</v>
      </c>
      <c r="AU88" s="151">
        <f>SUMIFS('Saisie Depenses'!$H$5:$H$3004,'Saisie Depenses'!$G$5:$G$3004,Listes!$B$40,'Saisie Depenses'!$J$5:$J$3004,$F88, 'Saisie Depenses'!$E$5:$E$3004, "&gt;="&amp;EOMONTH(AU$7,-1)+1, 'Saisie Depenses'!$E$5:$E$3004, "&lt;="&amp;EOMONTH(AU$7,0))+SUMIFS('Saisie Depenses'!$H$5:$H$3004,'Saisie Depenses'!$G$5:$G$3004,Listes!$B$40,'Saisie Depenses'!$J$5:$J$3004, $G88,'Saisie Depenses'!$E$5:$E$3004, "&gt;="&amp;EOMONTH(AU$7,-1)+1, 'Saisie Depenses'!$E$5:$E$3004, "&lt;="&amp;EOMONTH(AU$7,0))</f>
        <v>0</v>
      </c>
      <c r="AV88" s="151">
        <f>SUMIFS('Saisie Depenses'!$H$5:$H$3004,'Saisie Depenses'!$G$5:$G$3004,Listes!$B$40,'Saisie Depenses'!$J$5:$J$3004,$F88, 'Saisie Depenses'!$E$5:$E$3004, "&gt;="&amp;EOMONTH(AV$7,-1)+1, 'Saisie Depenses'!$E$5:$E$3004, "&lt;="&amp;EOMONTH(AV$7,0))+SUMIFS('Saisie Depenses'!$H$5:$H$3004,'Saisie Depenses'!$G$5:$G$3004,Listes!$B$40,'Saisie Depenses'!$J$5:$J$3004, $G88,'Saisie Depenses'!$E$5:$E$3004, "&gt;="&amp;EOMONTH(AV$7,-1)+1, 'Saisie Depenses'!$E$5:$E$3004, "&lt;="&amp;EOMONTH(AV$7,0))</f>
        <v>0</v>
      </c>
      <c r="AW88" s="164">
        <f>SUM(AK88:AV88)</f>
        <v>0</v>
      </c>
    </row>
    <row r="89" spans="3:49" ht="15.75" customHeight="1" x14ac:dyDescent="0.25">
      <c r="C89" s="150" t="str">
        <f t="shared" si="197"/>
        <v>Charges Salariales - agents de nettoyage</v>
      </c>
      <c r="D89" s="143"/>
      <c r="E89" s="143"/>
      <c r="F89" s="150" t="str">
        <f t="shared" ref="F89:G89" si="199">F63</f>
        <v>Charges Salariales - agents de nettoyage</v>
      </c>
      <c r="G89" s="133" t="str">
        <f t="shared" si="199"/>
        <v>x#56rgtte8</v>
      </c>
      <c r="I89" s="151">
        <f>SUMIFS('Saisie Depenses'!$H$5:$H$3004,'Saisie Depenses'!$G$5:$G$3004,Listes!$B$40,'Saisie Depenses'!$J$5:$J$3004,$F89, 'Saisie Depenses'!$E$5:$E$3004, "&gt;="&amp;EOMONTH(I$7,-1)+1, 'Saisie Depenses'!$E$5:$E$3004, "&lt;="&amp;EOMONTH(I$7,0))+SUMIFS('Saisie Depenses'!$H$5:$H$3004,'Saisie Depenses'!$G$5:$G$3004,Listes!$B$40,'Saisie Depenses'!$J$5:$J$3004, $G89,'Saisie Depenses'!$E$5:$E$3004, "&gt;="&amp;EOMONTH(I$7,-1)+1, 'Saisie Depenses'!$E$5:$E$3004, "&lt;="&amp;EOMONTH(I$7,0))</f>
        <v>0</v>
      </c>
      <c r="J89" s="151">
        <f>SUMIFS('Saisie Depenses'!$H$5:$H$3004,'Saisie Depenses'!$G$5:$G$3004,Listes!$B$40,'Saisie Depenses'!$J$5:$J$3004,$F89, 'Saisie Depenses'!$E$5:$E$3004, "&gt;="&amp;EOMONTH(J$7,-1)+1, 'Saisie Depenses'!$E$5:$E$3004, "&lt;="&amp;EOMONTH(J$7,0))+SUMIFS('Saisie Depenses'!$H$5:$H$3004,'Saisie Depenses'!$G$5:$G$3004,Listes!$B$40,'Saisie Depenses'!$J$5:$J$3004, $G89,'Saisie Depenses'!$E$5:$E$3004, "&gt;="&amp;EOMONTH(J$7,-1)+1, 'Saisie Depenses'!$E$5:$E$3004, "&lt;="&amp;EOMONTH(J$7,0))</f>
        <v>0</v>
      </c>
      <c r="K89" s="151">
        <f>SUMIFS('Saisie Depenses'!$H$5:$H$3004,'Saisie Depenses'!$G$5:$G$3004,Listes!$B$40,'Saisie Depenses'!$J$5:$J$3004,$F89, 'Saisie Depenses'!$E$5:$E$3004, "&gt;="&amp;EOMONTH(K$7,-1)+1, 'Saisie Depenses'!$E$5:$E$3004, "&lt;="&amp;EOMONTH(K$7,0))+SUMIFS('Saisie Depenses'!$H$5:$H$3004,'Saisie Depenses'!$G$5:$G$3004,Listes!$B$40,'Saisie Depenses'!$J$5:$J$3004, $G89,'Saisie Depenses'!$E$5:$E$3004, "&gt;="&amp;EOMONTH(K$7,-1)+1, 'Saisie Depenses'!$E$5:$E$3004, "&lt;="&amp;EOMONTH(K$7,0))</f>
        <v>0</v>
      </c>
      <c r="L89" s="151">
        <f>SUMIFS('Saisie Depenses'!$H$5:$H$3004,'Saisie Depenses'!$G$5:$G$3004,Listes!$B$40,'Saisie Depenses'!$J$5:$J$3004,$F89, 'Saisie Depenses'!$E$5:$E$3004, "&gt;="&amp;EOMONTH(L$7,-1)+1, 'Saisie Depenses'!$E$5:$E$3004, "&lt;="&amp;EOMONTH(L$7,0))+SUMIFS('Saisie Depenses'!$H$5:$H$3004,'Saisie Depenses'!$G$5:$G$3004,Listes!$B$40,'Saisie Depenses'!$J$5:$J$3004, $G89,'Saisie Depenses'!$E$5:$E$3004, "&gt;="&amp;EOMONTH(L$7,-1)+1, 'Saisie Depenses'!$E$5:$E$3004, "&lt;="&amp;EOMONTH(L$7,0))</f>
        <v>0</v>
      </c>
      <c r="M89" s="151">
        <f>SUMIFS('Saisie Depenses'!$H$5:$H$3004,'Saisie Depenses'!$G$5:$G$3004,Listes!$B$40,'Saisie Depenses'!$J$5:$J$3004,$F89, 'Saisie Depenses'!$E$5:$E$3004, "&gt;="&amp;EOMONTH(M$7,-1)+1, 'Saisie Depenses'!$E$5:$E$3004, "&lt;="&amp;EOMONTH(M$7,0))+SUMIFS('Saisie Depenses'!$H$5:$H$3004,'Saisie Depenses'!$G$5:$G$3004,Listes!$B$40,'Saisie Depenses'!$J$5:$J$3004, $G89,'Saisie Depenses'!$E$5:$E$3004, "&gt;="&amp;EOMONTH(M$7,-1)+1, 'Saisie Depenses'!$E$5:$E$3004, "&lt;="&amp;EOMONTH(M$7,0))</f>
        <v>0</v>
      </c>
      <c r="N89" s="151">
        <f>SUMIFS('Saisie Depenses'!$H$5:$H$3004,'Saisie Depenses'!$G$5:$G$3004,Listes!$B$40,'Saisie Depenses'!$J$5:$J$3004,$F89, 'Saisie Depenses'!$E$5:$E$3004, "&gt;="&amp;EOMONTH(N$7,-1)+1, 'Saisie Depenses'!$E$5:$E$3004, "&lt;="&amp;EOMONTH(N$7,0))+SUMIFS('Saisie Depenses'!$H$5:$H$3004,'Saisie Depenses'!$G$5:$G$3004,Listes!$B$40,'Saisie Depenses'!$J$5:$J$3004, $G89,'Saisie Depenses'!$E$5:$E$3004, "&gt;="&amp;EOMONTH(N$7,-1)+1, 'Saisie Depenses'!$E$5:$E$3004, "&lt;="&amp;EOMONTH(N$7,0))</f>
        <v>0</v>
      </c>
      <c r="O89" s="151">
        <f>SUMIFS('Saisie Depenses'!$H$5:$H$3004,'Saisie Depenses'!$G$5:$G$3004,Listes!$B$40,'Saisie Depenses'!$J$5:$J$3004,$F89, 'Saisie Depenses'!$E$5:$E$3004, "&gt;="&amp;EOMONTH(O$7,-1)+1, 'Saisie Depenses'!$E$5:$E$3004, "&lt;="&amp;EOMONTH(O$7,0))+SUMIFS('Saisie Depenses'!$H$5:$H$3004,'Saisie Depenses'!$G$5:$G$3004,Listes!$B$40,'Saisie Depenses'!$J$5:$J$3004, $G89,'Saisie Depenses'!$E$5:$E$3004, "&gt;="&amp;EOMONTH(O$7,-1)+1, 'Saisie Depenses'!$E$5:$E$3004, "&lt;="&amp;EOMONTH(O$7,0))</f>
        <v>0</v>
      </c>
      <c r="P89" s="151">
        <f>SUMIFS('Saisie Depenses'!$H$5:$H$3004,'Saisie Depenses'!$G$5:$G$3004,Listes!$B$40,'Saisie Depenses'!$J$5:$J$3004,$F89, 'Saisie Depenses'!$E$5:$E$3004, "&gt;="&amp;EOMONTH(P$7,-1)+1, 'Saisie Depenses'!$E$5:$E$3004, "&lt;="&amp;EOMONTH(P$7,0))+SUMIFS('Saisie Depenses'!$H$5:$H$3004,'Saisie Depenses'!$G$5:$G$3004,Listes!$B$40,'Saisie Depenses'!$J$5:$J$3004, $G89,'Saisie Depenses'!$E$5:$E$3004, "&gt;="&amp;EOMONTH(P$7,-1)+1, 'Saisie Depenses'!$E$5:$E$3004, "&lt;="&amp;EOMONTH(P$7,0))</f>
        <v>0</v>
      </c>
      <c r="Q89" s="151">
        <f>SUMIFS('Saisie Depenses'!$H$5:$H$3004,'Saisie Depenses'!$G$5:$G$3004,Listes!$B$40,'Saisie Depenses'!$J$5:$J$3004,$F89, 'Saisie Depenses'!$E$5:$E$3004, "&gt;="&amp;EOMONTH(Q$7,-1)+1, 'Saisie Depenses'!$E$5:$E$3004, "&lt;="&amp;EOMONTH(Q$7,0))+SUMIFS('Saisie Depenses'!$H$5:$H$3004,'Saisie Depenses'!$G$5:$G$3004,Listes!$B$40,'Saisie Depenses'!$J$5:$J$3004, $G89,'Saisie Depenses'!$E$5:$E$3004, "&gt;="&amp;EOMONTH(Q$7,-1)+1, 'Saisie Depenses'!$E$5:$E$3004, "&lt;="&amp;EOMONTH(Q$7,0))</f>
        <v>0</v>
      </c>
      <c r="R89" s="151">
        <f>SUMIFS('Saisie Depenses'!$H$5:$H$3004,'Saisie Depenses'!$G$5:$G$3004,Listes!$B$40,'Saisie Depenses'!$J$5:$J$3004,$F89, 'Saisie Depenses'!$E$5:$E$3004, "&gt;="&amp;EOMONTH(R$7,-1)+1, 'Saisie Depenses'!$E$5:$E$3004, "&lt;="&amp;EOMONTH(R$7,0))+SUMIFS('Saisie Depenses'!$H$5:$H$3004,'Saisie Depenses'!$G$5:$G$3004,Listes!$B$40,'Saisie Depenses'!$J$5:$J$3004, $G89,'Saisie Depenses'!$E$5:$E$3004, "&gt;="&amp;EOMONTH(R$7,-1)+1, 'Saisie Depenses'!$E$5:$E$3004, "&lt;="&amp;EOMONTH(R$7,0))</f>
        <v>0</v>
      </c>
      <c r="S89" s="151">
        <f>SUMIFS('Saisie Depenses'!$H$5:$H$3004,'Saisie Depenses'!$G$5:$G$3004,Listes!$B$40,'Saisie Depenses'!$J$5:$J$3004,$F89, 'Saisie Depenses'!$E$5:$E$3004, "&gt;="&amp;EOMONTH(S$7,-1)+1, 'Saisie Depenses'!$E$5:$E$3004, "&lt;="&amp;EOMONTH(S$7,0))+SUMIFS('Saisie Depenses'!$H$5:$H$3004,'Saisie Depenses'!$G$5:$G$3004,Listes!$B$40,'Saisie Depenses'!$J$5:$J$3004, $G89,'Saisie Depenses'!$E$5:$E$3004, "&gt;="&amp;EOMONTH(S$7,-1)+1, 'Saisie Depenses'!$E$5:$E$3004, "&lt;="&amp;EOMONTH(S$7,0))</f>
        <v>0</v>
      </c>
      <c r="T89" s="151">
        <f>SUMIFS('Saisie Depenses'!$H$5:$H$3004,'Saisie Depenses'!$G$5:$G$3004,Listes!$B$40,'Saisie Depenses'!$J$5:$J$3004,$F89, 'Saisie Depenses'!$E$5:$E$3004, "&gt;="&amp;EOMONTH(T$7,-1)+1, 'Saisie Depenses'!$E$5:$E$3004, "&lt;="&amp;EOMONTH(T$7,0))+SUMIFS('Saisie Depenses'!$H$5:$H$3004,'Saisie Depenses'!$G$5:$G$3004,Listes!$B$40,'Saisie Depenses'!$J$5:$J$3004, $G89,'Saisie Depenses'!$E$5:$E$3004, "&gt;="&amp;EOMONTH(T$7,-1)+1, 'Saisie Depenses'!$E$5:$E$3004, "&lt;="&amp;EOMONTH(T$7,0))</f>
        <v>0</v>
      </c>
      <c r="U89" s="164">
        <f t="shared" si="194"/>
        <v>0</v>
      </c>
      <c r="W89" s="151">
        <f>SUMIFS('Saisie Depenses'!$H$5:$H$3004,'Saisie Depenses'!$G$5:$G$3004,Listes!$B$40,'Saisie Depenses'!$J$5:$J$3004,$F89, 'Saisie Depenses'!$E$5:$E$3004, "&gt;="&amp;EOMONTH(W$7,-1)+1, 'Saisie Depenses'!$E$5:$E$3004, "&lt;="&amp;EOMONTH(W$7,0))+SUMIFS('Saisie Depenses'!$H$5:$H$3004,'Saisie Depenses'!$G$5:$G$3004,Listes!$B$40,'Saisie Depenses'!$J$5:$J$3004, $G89,'Saisie Depenses'!$E$5:$E$3004, "&gt;="&amp;EOMONTH(W$7,-1)+1, 'Saisie Depenses'!$E$5:$E$3004, "&lt;="&amp;EOMONTH(W$7,0))</f>
        <v>0</v>
      </c>
      <c r="X89" s="151">
        <f>SUMIFS('Saisie Depenses'!$H$5:$H$3004,'Saisie Depenses'!$G$5:$G$3004,Listes!$B$40,'Saisie Depenses'!$J$5:$J$3004,$F89, 'Saisie Depenses'!$E$5:$E$3004, "&gt;="&amp;EOMONTH(X$7,-1)+1, 'Saisie Depenses'!$E$5:$E$3004, "&lt;="&amp;EOMONTH(X$7,0))+SUMIFS('Saisie Depenses'!$H$5:$H$3004,'Saisie Depenses'!$G$5:$G$3004,Listes!$B$40,'Saisie Depenses'!$J$5:$J$3004, $G89,'Saisie Depenses'!$E$5:$E$3004, "&gt;="&amp;EOMONTH(X$7,-1)+1, 'Saisie Depenses'!$E$5:$E$3004, "&lt;="&amp;EOMONTH(X$7,0))</f>
        <v>0</v>
      </c>
      <c r="Y89" s="151">
        <f>SUMIFS('Saisie Depenses'!$H$5:$H$3004,'Saisie Depenses'!$G$5:$G$3004,Listes!$B$40,'Saisie Depenses'!$J$5:$J$3004,$F89, 'Saisie Depenses'!$E$5:$E$3004, "&gt;="&amp;EOMONTH(Y$7,-1)+1, 'Saisie Depenses'!$E$5:$E$3004, "&lt;="&amp;EOMONTH(Y$7,0))+SUMIFS('Saisie Depenses'!$H$5:$H$3004,'Saisie Depenses'!$G$5:$G$3004,Listes!$B$40,'Saisie Depenses'!$J$5:$J$3004, $G89,'Saisie Depenses'!$E$5:$E$3004, "&gt;="&amp;EOMONTH(Y$7,-1)+1, 'Saisie Depenses'!$E$5:$E$3004, "&lt;="&amp;EOMONTH(Y$7,0))</f>
        <v>0</v>
      </c>
      <c r="Z89" s="151">
        <f>SUMIFS('Saisie Depenses'!$H$5:$H$3004,'Saisie Depenses'!$G$5:$G$3004,Listes!$B$40,'Saisie Depenses'!$J$5:$J$3004,$F89, 'Saisie Depenses'!$E$5:$E$3004, "&gt;="&amp;EOMONTH(Z$7,-1)+1, 'Saisie Depenses'!$E$5:$E$3004, "&lt;="&amp;EOMONTH(Z$7,0))+SUMIFS('Saisie Depenses'!$H$5:$H$3004,'Saisie Depenses'!$G$5:$G$3004,Listes!$B$40,'Saisie Depenses'!$J$5:$J$3004, $G89,'Saisie Depenses'!$E$5:$E$3004, "&gt;="&amp;EOMONTH(Z$7,-1)+1, 'Saisie Depenses'!$E$5:$E$3004, "&lt;="&amp;EOMONTH(Z$7,0))</f>
        <v>0</v>
      </c>
      <c r="AA89" s="151">
        <f>SUMIFS('Saisie Depenses'!$H$5:$H$3004,'Saisie Depenses'!$G$5:$G$3004,Listes!$B$40,'Saisie Depenses'!$J$5:$J$3004,$F89, 'Saisie Depenses'!$E$5:$E$3004, "&gt;="&amp;EOMONTH(AA$7,-1)+1, 'Saisie Depenses'!$E$5:$E$3004, "&lt;="&amp;EOMONTH(AA$7,0))+SUMIFS('Saisie Depenses'!$H$5:$H$3004,'Saisie Depenses'!$G$5:$G$3004,Listes!$B$40,'Saisie Depenses'!$J$5:$J$3004, $G89,'Saisie Depenses'!$E$5:$E$3004, "&gt;="&amp;EOMONTH(AA$7,-1)+1, 'Saisie Depenses'!$E$5:$E$3004, "&lt;="&amp;EOMONTH(AA$7,0))</f>
        <v>0</v>
      </c>
      <c r="AB89" s="151">
        <f>SUMIFS('Saisie Depenses'!$H$5:$H$3004,'Saisie Depenses'!$G$5:$G$3004,Listes!$B$40,'Saisie Depenses'!$J$5:$J$3004,$F89, 'Saisie Depenses'!$E$5:$E$3004, "&gt;="&amp;EOMONTH(AB$7,-1)+1, 'Saisie Depenses'!$E$5:$E$3004, "&lt;="&amp;EOMONTH(AB$7,0))+SUMIFS('Saisie Depenses'!$H$5:$H$3004,'Saisie Depenses'!$G$5:$G$3004,Listes!$B$40,'Saisie Depenses'!$J$5:$J$3004, $G89,'Saisie Depenses'!$E$5:$E$3004, "&gt;="&amp;EOMONTH(AB$7,-1)+1, 'Saisie Depenses'!$E$5:$E$3004, "&lt;="&amp;EOMONTH(AB$7,0))</f>
        <v>0</v>
      </c>
      <c r="AC89" s="151">
        <f>SUMIFS('Saisie Depenses'!$H$5:$H$3004,'Saisie Depenses'!$G$5:$G$3004,Listes!$B$40,'Saisie Depenses'!$J$5:$J$3004,$F89, 'Saisie Depenses'!$E$5:$E$3004, "&gt;="&amp;EOMONTH(AC$7,-1)+1, 'Saisie Depenses'!$E$5:$E$3004, "&lt;="&amp;EOMONTH(AC$7,0))+SUMIFS('Saisie Depenses'!$H$5:$H$3004,'Saisie Depenses'!$G$5:$G$3004,Listes!$B$40,'Saisie Depenses'!$J$5:$J$3004, $G89,'Saisie Depenses'!$E$5:$E$3004, "&gt;="&amp;EOMONTH(AC$7,-1)+1, 'Saisie Depenses'!$E$5:$E$3004, "&lt;="&amp;EOMONTH(AC$7,0))</f>
        <v>0</v>
      </c>
      <c r="AD89" s="151">
        <f>SUMIFS('Saisie Depenses'!$H$5:$H$3004,'Saisie Depenses'!$G$5:$G$3004,Listes!$B$40,'Saisie Depenses'!$J$5:$J$3004,$F89, 'Saisie Depenses'!$E$5:$E$3004, "&gt;="&amp;EOMONTH(AD$7,-1)+1, 'Saisie Depenses'!$E$5:$E$3004, "&lt;="&amp;EOMONTH(AD$7,0))+SUMIFS('Saisie Depenses'!$H$5:$H$3004,'Saisie Depenses'!$G$5:$G$3004,Listes!$B$40,'Saisie Depenses'!$J$5:$J$3004, $G89,'Saisie Depenses'!$E$5:$E$3004, "&gt;="&amp;EOMONTH(AD$7,-1)+1, 'Saisie Depenses'!$E$5:$E$3004, "&lt;="&amp;EOMONTH(AD$7,0))</f>
        <v>0</v>
      </c>
      <c r="AE89" s="151">
        <f>SUMIFS('Saisie Depenses'!$H$5:$H$3004,'Saisie Depenses'!$G$5:$G$3004,Listes!$B$40,'Saisie Depenses'!$J$5:$J$3004,$F89, 'Saisie Depenses'!$E$5:$E$3004, "&gt;="&amp;EOMONTH(AE$7,-1)+1, 'Saisie Depenses'!$E$5:$E$3004, "&lt;="&amp;EOMONTH(AE$7,0))+SUMIFS('Saisie Depenses'!$H$5:$H$3004,'Saisie Depenses'!$G$5:$G$3004,Listes!$B$40,'Saisie Depenses'!$J$5:$J$3004, $G89,'Saisie Depenses'!$E$5:$E$3004, "&gt;="&amp;EOMONTH(AE$7,-1)+1, 'Saisie Depenses'!$E$5:$E$3004, "&lt;="&amp;EOMONTH(AE$7,0))</f>
        <v>0</v>
      </c>
      <c r="AF89" s="151">
        <f>SUMIFS('Saisie Depenses'!$H$5:$H$3004,'Saisie Depenses'!$G$5:$G$3004,Listes!$B$40,'Saisie Depenses'!$J$5:$J$3004,$F89, 'Saisie Depenses'!$E$5:$E$3004, "&gt;="&amp;EOMONTH(AF$7,-1)+1, 'Saisie Depenses'!$E$5:$E$3004, "&lt;="&amp;EOMONTH(AF$7,0))+SUMIFS('Saisie Depenses'!$H$5:$H$3004,'Saisie Depenses'!$G$5:$G$3004,Listes!$B$40,'Saisie Depenses'!$J$5:$J$3004, $G89,'Saisie Depenses'!$E$5:$E$3004, "&gt;="&amp;EOMONTH(AF$7,-1)+1, 'Saisie Depenses'!$E$5:$E$3004, "&lt;="&amp;EOMONTH(AF$7,0))</f>
        <v>0</v>
      </c>
      <c r="AG89" s="151">
        <f>SUMIFS('Saisie Depenses'!$H$5:$H$3004,'Saisie Depenses'!$G$5:$G$3004,Listes!$B$40,'Saisie Depenses'!$J$5:$J$3004,$F89, 'Saisie Depenses'!$E$5:$E$3004, "&gt;="&amp;EOMONTH(AG$7,-1)+1, 'Saisie Depenses'!$E$5:$E$3004, "&lt;="&amp;EOMONTH(AG$7,0))+SUMIFS('Saisie Depenses'!$H$5:$H$3004,'Saisie Depenses'!$G$5:$G$3004,Listes!$B$40,'Saisie Depenses'!$J$5:$J$3004, $G89,'Saisie Depenses'!$E$5:$E$3004, "&gt;="&amp;EOMONTH(AG$7,-1)+1, 'Saisie Depenses'!$E$5:$E$3004, "&lt;="&amp;EOMONTH(AG$7,0))</f>
        <v>0</v>
      </c>
      <c r="AH89" s="151">
        <f>SUMIFS('Saisie Depenses'!$H$5:$H$3004,'Saisie Depenses'!$G$5:$G$3004,Listes!$B$40,'Saisie Depenses'!$J$5:$J$3004,$F89, 'Saisie Depenses'!$E$5:$E$3004, "&gt;="&amp;EOMONTH(AH$7,-1)+1, 'Saisie Depenses'!$E$5:$E$3004, "&lt;="&amp;EOMONTH(AH$7,0))+SUMIFS('Saisie Depenses'!$H$5:$H$3004,'Saisie Depenses'!$G$5:$G$3004,Listes!$B$40,'Saisie Depenses'!$J$5:$J$3004, $G89,'Saisie Depenses'!$E$5:$E$3004, "&gt;="&amp;EOMONTH(AH$7,-1)+1, 'Saisie Depenses'!$E$5:$E$3004, "&lt;="&amp;EOMONTH(AH$7,0))</f>
        <v>0</v>
      </c>
      <c r="AI89" s="164">
        <f t="shared" ref="AI89:AI90" si="200">SUM(W89:AH89)</f>
        <v>0</v>
      </c>
      <c r="AJ89" s="142"/>
      <c r="AK89" s="151">
        <f>SUMIFS('Saisie Depenses'!$H$5:$H$3004,'Saisie Depenses'!$G$5:$G$3004,Listes!$B$40,'Saisie Depenses'!$J$5:$J$3004,$F89, 'Saisie Depenses'!$E$5:$E$3004, "&gt;="&amp;EOMONTH(AK$7,-1)+1, 'Saisie Depenses'!$E$5:$E$3004, "&lt;="&amp;EOMONTH(AK$7,0))+SUMIFS('Saisie Depenses'!$H$5:$H$3004,'Saisie Depenses'!$G$5:$G$3004,Listes!$B$40,'Saisie Depenses'!$J$5:$J$3004, $G89,'Saisie Depenses'!$E$5:$E$3004, "&gt;="&amp;EOMONTH(AK$7,-1)+1, 'Saisie Depenses'!$E$5:$E$3004, "&lt;="&amp;EOMONTH(AK$7,0))</f>
        <v>0</v>
      </c>
      <c r="AL89" s="151">
        <f>SUMIFS('Saisie Depenses'!$H$5:$H$3004,'Saisie Depenses'!$G$5:$G$3004,Listes!$B$40,'Saisie Depenses'!$J$5:$J$3004,$F89, 'Saisie Depenses'!$E$5:$E$3004, "&gt;="&amp;EOMONTH(AL$7,-1)+1, 'Saisie Depenses'!$E$5:$E$3004, "&lt;="&amp;EOMONTH(AL$7,0))+SUMIFS('Saisie Depenses'!$H$5:$H$3004,'Saisie Depenses'!$G$5:$G$3004,Listes!$B$40,'Saisie Depenses'!$J$5:$J$3004, $G89,'Saisie Depenses'!$E$5:$E$3004, "&gt;="&amp;EOMONTH(AL$7,-1)+1, 'Saisie Depenses'!$E$5:$E$3004, "&lt;="&amp;EOMONTH(AL$7,0))</f>
        <v>0</v>
      </c>
      <c r="AM89" s="151">
        <f>SUMIFS('Saisie Depenses'!$H$5:$H$3004,'Saisie Depenses'!$G$5:$G$3004,Listes!$B$40,'Saisie Depenses'!$J$5:$J$3004,$F89, 'Saisie Depenses'!$E$5:$E$3004, "&gt;="&amp;EOMONTH(AM$7,-1)+1, 'Saisie Depenses'!$E$5:$E$3004, "&lt;="&amp;EOMONTH(AM$7,0))+SUMIFS('Saisie Depenses'!$H$5:$H$3004,'Saisie Depenses'!$G$5:$G$3004,Listes!$B$40,'Saisie Depenses'!$J$5:$J$3004, $G89,'Saisie Depenses'!$E$5:$E$3004, "&gt;="&amp;EOMONTH(AM$7,-1)+1, 'Saisie Depenses'!$E$5:$E$3004, "&lt;="&amp;EOMONTH(AM$7,0))</f>
        <v>0</v>
      </c>
      <c r="AN89" s="151">
        <f>SUMIFS('Saisie Depenses'!$H$5:$H$3004,'Saisie Depenses'!$G$5:$G$3004,Listes!$B$40,'Saisie Depenses'!$J$5:$J$3004,$F89, 'Saisie Depenses'!$E$5:$E$3004, "&gt;="&amp;EOMONTH(AN$7,-1)+1, 'Saisie Depenses'!$E$5:$E$3004, "&lt;="&amp;EOMONTH(AN$7,0))+SUMIFS('Saisie Depenses'!$H$5:$H$3004,'Saisie Depenses'!$G$5:$G$3004,Listes!$B$40,'Saisie Depenses'!$J$5:$J$3004, $G89,'Saisie Depenses'!$E$5:$E$3004, "&gt;="&amp;EOMONTH(AN$7,-1)+1, 'Saisie Depenses'!$E$5:$E$3004, "&lt;="&amp;EOMONTH(AN$7,0))</f>
        <v>0</v>
      </c>
      <c r="AO89" s="151">
        <f>SUMIFS('Saisie Depenses'!$H$5:$H$3004,'Saisie Depenses'!$G$5:$G$3004,Listes!$B$40,'Saisie Depenses'!$J$5:$J$3004,$F89, 'Saisie Depenses'!$E$5:$E$3004, "&gt;="&amp;EOMONTH(AO$7,-1)+1, 'Saisie Depenses'!$E$5:$E$3004, "&lt;="&amp;EOMONTH(AO$7,0))+SUMIFS('Saisie Depenses'!$H$5:$H$3004,'Saisie Depenses'!$G$5:$G$3004,Listes!$B$40,'Saisie Depenses'!$J$5:$J$3004, $G89,'Saisie Depenses'!$E$5:$E$3004, "&gt;="&amp;EOMONTH(AO$7,-1)+1, 'Saisie Depenses'!$E$5:$E$3004, "&lt;="&amp;EOMONTH(AO$7,0))</f>
        <v>0</v>
      </c>
      <c r="AP89" s="151">
        <f>SUMIFS('Saisie Depenses'!$H$5:$H$3004,'Saisie Depenses'!$G$5:$G$3004,Listes!$B$40,'Saisie Depenses'!$J$5:$J$3004,$F89, 'Saisie Depenses'!$E$5:$E$3004, "&gt;="&amp;EOMONTH(AP$7,-1)+1, 'Saisie Depenses'!$E$5:$E$3004, "&lt;="&amp;EOMONTH(AP$7,0))+SUMIFS('Saisie Depenses'!$H$5:$H$3004,'Saisie Depenses'!$G$5:$G$3004,Listes!$B$40,'Saisie Depenses'!$J$5:$J$3004, $G89,'Saisie Depenses'!$E$5:$E$3004, "&gt;="&amp;EOMONTH(AP$7,-1)+1, 'Saisie Depenses'!$E$5:$E$3004, "&lt;="&amp;EOMONTH(AP$7,0))</f>
        <v>0</v>
      </c>
      <c r="AQ89" s="151">
        <f>SUMIFS('Saisie Depenses'!$H$5:$H$3004,'Saisie Depenses'!$G$5:$G$3004,Listes!$B$40,'Saisie Depenses'!$J$5:$J$3004,$F89, 'Saisie Depenses'!$E$5:$E$3004, "&gt;="&amp;EOMONTH(AQ$7,-1)+1, 'Saisie Depenses'!$E$5:$E$3004, "&lt;="&amp;EOMONTH(AQ$7,0))+SUMIFS('Saisie Depenses'!$H$5:$H$3004,'Saisie Depenses'!$G$5:$G$3004,Listes!$B$40,'Saisie Depenses'!$J$5:$J$3004, $G89,'Saisie Depenses'!$E$5:$E$3004, "&gt;="&amp;EOMONTH(AQ$7,-1)+1, 'Saisie Depenses'!$E$5:$E$3004, "&lt;="&amp;EOMONTH(AQ$7,0))</f>
        <v>0</v>
      </c>
      <c r="AR89" s="151">
        <f>SUMIFS('Saisie Depenses'!$H$5:$H$3004,'Saisie Depenses'!$G$5:$G$3004,Listes!$B$40,'Saisie Depenses'!$J$5:$J$3004,$F89, 'Saisie Depenses'!$E$5:$E$3004, "&gt;="&amp;EOMONTH(AR$7,-1)+1, 'Saisie Depenses'!$E$5:$E$3004, "&lt;="&amp;EOMONTH(AR$7,0))+SUMIFS('Saisie Depenses'!$H$5:$H$3004,'Saisie Depenses'!$G$5:$G$3004,Listes!$B$40,'Saisie Depenses'!$J$5:$J$3004, $G89,'Saisie Depenses'!$E$5:$E$3004, "&gt;="&amp;EOMONTH(AR$7,-1)+1, 'Saisie Depenses'!$E$5:$E$3004, "&lt;="&amp;EOMONTH(AR$7,0))</f>
        <v>0</v>
      </c>
      <c r="AS89" s="151">
        <f>SUMIFS('Saisie Depenses'!$H$5:$H$3004,'Saisie Depenses'!$G$5:$G$3004,Listes!$B$40,'Saisie Depenses'!$J$5:$J$3004,$F89, 'Saisie Depenses'!$E$5:$E$3004, "&gt;="&amp;EOMONTH(AS$7,-1)+1, 'Saisie Depenses'!$E$5:$E$3004, "&lt;="&amp;EOMONTH(AS$7,0))+SUMIFS('Saisie Depenses'!$H$5:$H$3004,'Saisie Depenses'!$G$5:$G$3004,Listes!$B$40,'Saisie Depenses'!$J$5:$J$3004, $G89,'Saisie Depenses'!$E$5:$E$3004, "&gt;="&amp;EOMONTH(AS$7,-1)+1, 'Saisie Depenses'!$E$5:$E$3004, "&lt;="&amp;EOMONTH(AS$7,0))</f>
        <v>0</v>
      </c>
      <c r="AT89" s="151">
        <f>SUMIFS('Saisie Depenses'!$H$5:$H$3004,'Saisie Depenses'!$G$5:$G$3004,Listes!$B$40,'Saisie Depenses'!$J$5:$J$3004,$F89, 'Saisie Depenses'!$E$5:$E$3004, "&gt;="&amp;EOMONTH(AT$7,-1)+1, 'Saisie Depenses'!$E$5:$E$3004, "&lt;="&amp;EOMONTH(AT$7,0))+SUMIFS('Saisie Depenses'!$H$5:$H$3004,'Saisie Depenses'!$G$5:$G$3004,Listes!$B$40,'Saisie Depenses'!$J$5:$J$3004, $G89,'Saisie Depenses'!$E$5:$E$3004, "&gt;="&amp;EOMONTH(AT$7,-1)+1, 'Saisie Depenses'!$E$5:$E$3004, "&lt;="&amp;EOMONTH(AT$7,0))</f>
        <v>0</v>
      </c>
      <c r="AU89" s="151">
        <f>SUMIFS('Saisie Depenses'!$H$5:$H$3004,'Saisie Depenses'!$G$5:$G$3004,Listes!$B$40,'Saisie Depenses'!$J$5:$J$3004,$F89, 'Saisie Depenses'!$E$5:$E$3004, "&gt;="&amp;EOMONTH(AU$7,-1)+1, 'Saisie Depenses'!$E$5:$E$3004, "&lt;="&amp;EOMONTH(AU$7,0))+SUMIFS('Saisie Depenses'!$H$5:$H$3004,'Saisie Depenses'!$G$5:$G$3004,Listes!$B$40,'Saisie Depenses'!$J$5:$J$3004, $G89,'Saisie Depenses'!$E$5:$E$3004, "&gt;="&amp;EOMONTH(AU$7,-1)+1, 'Saisie Depenses'!$E$5:$E$3004, "&lt;="&amp;EOMONTH(AU$7,0))</f>
        <v>0</v>
      </c>
      <c r="AV89" s="151">
        <f>SUMIFS('Saisie Depenses'!$H$5:$H$3004,'Saisie Depenses'!$G$5:$G$3004,Listes!$B$40,'Saisie Depenses'!$J$5:$J$3004,$F89, 'Saisie Depenses'!$E$5:$E$3004, "&gt;="&amp;EOMONTH(AV$7,-1)+1, 'Saisie Depenses'!$E$5:$E$3004, "&lt;="&amp;EOMONTH(AV$7,0))+SUMIFS('Saisie Depenses'!$H$5:$H$3004,'Saisie Depenses'!$G$5:$G$3004,Listes!$B$40,'Saisie Depenses'!$J$5:$J$3004, $G89,'Saisie Depenses'!$E$5:$E$3004, "&gt;="&amp;EOMONTH(AV$7,-1)+1, 'Saisie Depenses'!$E$5:$E$3004, "&lt;="&amp;EOMONTH(AV$7,0))</f>
        <v>0</v>
      </c>
      <c r="AW89" s="164">
        <f t="shared" ref="AW89:AW91" si="201">SUM(AK89:AV89)</f>
        <v>0</v>
      </c>
    </row>
    <row r="90" spans="3:49" ht="15.75" customHeight="1" x14ac:dyDescent="0.25">
      <c r="C90" s="150" t="str">
        <f t="shared" si="197"/>
        <v>Charges Salariales - agents de sécurité</v>
      </c>
      <c r="D90" s="143"/>
      <c r="E90" s="143"/>
      <c r="F90" s="150" t="str">
        <f t="shared" ref="F90:G91" si="202">F64</f>
        <v>Charges Salariales - agents de sécurité</v>
      </c>
      <c r="G90" s="133" t="str">
        <f t="shared" si="202"/>
        <v>x#56rgtte8</v>
      </c>
      <c r="I90" s="151">
        <f>SUMIFS('Saisie Depenses'!$H$5:$H$3004,'Saisie Depenses'!$G$5:$G$3004,Listes!$B$40,'Saisie Depenses'!$J$5:$J$3004,$F90, 'Saisie Depenses'!$E$5:$E$3004, "&gt;="&amp;EOMONTH(I$7,-1)+1, 'Saisie Depenses'!$E$5:$E$3004, "&lt;="&amp;EOMONTH(I$7,0))+SUMIFS('Saisie Depenses'!$H$5:$H$3004,'Saisie Depenses'!$G$5:$G$3004,Listes!$B$40,'Saisie Depenses'!$J$5:$J$3004, $G90,'Saisie Depenses'!$E$5:$E$3004, "&gt;="&amp;EOMONTH(I$7,-1)+1, 'Saisie Depenses'!$E$5:$E$3004, "&lt;="&amp;EOMONTH(I$7,0))</f>
        <v>0</v>
      </c>
      <c r="J90" s="151">
        <f>SUMIFS('Saisie Depenses'!$H$5:$H$3004,'Saisie Depenses'!$G$5:$G$3004,Listes!$B$40,'Saisie Depenses'!$J$5:$J$3004,$F90, 'Saisie Depenses'!$E$5:$E$3004, "&gt;="&amp;EOMONTH(J$7,-1)+1, 'Saisie Depenses'!$E$5:$E$3004, "&lt;="&amp;EOMONTH(J$7,0))+SUMIFS('Saisie Depenses'!$H$5:$H$3004,'Saisie Depenses'!$G$5:$G$3004,Listes!$B$40,'Saisie Depenses'!$J$5:$J$3004, $G90,'Saisie Depenses'!$E$5:$E$3004, "&gt;="&amp;EOMONTH(J$7,-1)+1, 'Saisie Depenses'!$E$5:$E$3004, "&lt;="&amp;EOMONTH(J$7,0))</f>
        <v>0</v>
      </c>
      <c r="K90" s="151">
        <f>SUMIFS('Saisie Depenses'!$H$5:$H$3004,'Saisie Depenses'!$G$5:$G$3004,Listes!$B$40,'Saisie Depenses'!$J$5:$J$3004,$F90, 'Saisie Depenses'!$E$5:$E$3004, "&gt;="&amp;EOMONTH(K$7,-1)+1, 'Saisie Depenses'!$E$5:$E$3004, "&lt;="&amp;EOMONTH(K$7,0))+SUMIFS('Saisie Depenses'!$H$5:$H$3004,'Saisie Depenses'!$G$5:$G$3004,Listes!$B$40,'Saisie Depenses'!$J$5:$J$3004, $G90,'Saisie Depenses'!$E$5:$E$3004, "&gt;="&amp;EOMONTH(K$7,-1)+1, 'Saisie Depenses'!$E$5:$E$3004, "&lt;="&amp;EOMONTH(K$7,0))</f>
        <v>0</v>
      </c>
      <c r="L90" s="151">
        <f>SUMIFS('Saisie Depenses'!$H$5:$H$3004,'Saisie Depenses'!$G$5:$G$3004,Listes!$B$40,'Saisie Depenses'!$J$5:$J$3004,$F90, 'Saisie Depenses'!$E$5:$E$3004, "&gt;="&amp;EOMONTH(L$7,-1)+1, 'Saisie Depenses'!$E$5:$E$3004, "&lt;="&amp;EOMONTH(L$7,0))+SUMIFS('Saisie Depenses'!$H$5:$H$3004,'Saisie Depenses'!$G$5:$G$3004,Listes!$B$40,'Saisie Depenses'!$J$5:$J$3004, $G90,'Saisie Depenses'!$E$5:$E$3004, "&gt;="&amp;EOMONTH(L$7,-1)+1, 'Saisie Depenses'!$E$5:$E$3004, "&lt;="&amp;EOMONTH(L$7,0))</f>
        <v>0</v>
      </c>
      <c r="M90" s="151">
        <f>SUMIFS('Saisie Depenses'!$H$5:$H$3004,'Saisie Depenses'!$G$5:$G$3004,Listes!$B$40,'Saisie Depenses'!$J$5:$J$3004,$F90, 'Saisie Depenses'!$E$5:$E$3004, "&gt;="&amp;EOMONTH(M$7,-1)+1, 'Saisie Depenses'!$E$5:$E$3004, "&lt;="&amp;EOMONTH(M$7,0))+SUMIFS('Saisie Depenses'!$H$5:$H$3004,'Saisie Depenses'!$G$5:$G$3004,Listes!$B$40,'Saisie Depenses'!$J$5:$J$3004, $G90,'Saisie Depenses'!$E$5:$E$3004, "&gt;="&amp;EOMONTH(M$7,-1)+1, 'Saisie Depenses'!$E$5:$E$3004, "&lt;="&amp;EOMONTH(M$7,0))</f>
        <v>0</v>
      </c>
      <c r="N90" s="151">
        <f>SUMIFS('Saisie Depenses'!$H$5:$H$3004,'Saisie Depenses'!$G$5:$G$3004,Listes!$B$40,'Saisie Depenses'!$J$5:$J$3004,$F90, 'Saisie Depenses'!$E$5:$E$3004, "&gt;="&amp;EOMONTH(N$7,-1)+1, 'Saisie Depenses'!$E$5:$E$3004, "&lt;="&amp;EOMONTH(N$7,0))+SUMIFS('Saisie Depenses'!$H$5:$H$3004,'Saisie Depenses'!$G$5:$G$3004,Listes!$B$40,'Saisie Depenses'!$J$5:$J$3004, $G90,'Saisie Depenses'!$E$5:$E$3004, "&gt;="&amp;EOMONTH(N$7,-1)+1, 'Saisie Depenses'!$E$5:$E$3004, "&lt;="&amp;EOMONTH(N$7,0))</f>
        <v>0</v>
      </c>
      <c r="O90" s="151">
        <f>SUMIFS('Saisie Depenses'!$H$5:$H$3004,'Saisie Depenses'!$G$5:$G$3004,Listes!$B$40,'Saisie Depenses'!$J$5:$J$3004,$F90, 'Saisie Depenses'!$E$5:$E$3004, "&gt;="&amp;EOMONTH(O$7,-1)+1, 'Saisie Depenses'!$E$5:$E$3004, "&lt;="&amp;EOMONTH(O$7,0))+SUMIFS('Saisie Depenses'!$H$5:$H$3004,'Saisie Depenses'!$G$5:$G$3004,Listes!$B$40,'Saisie Depenses'!$J$5:$J$3004, $G90,'Saisie Depenses'!$E$5:$E$3004, "&gt;="&amp;EOMONTH(O$7,-1)+1, 'Saisie Depenses'!$E$5:$E$3004, "&lt;="&amp;EOMONTH(O$7,0))</f>
        <v>0</v>
      </c>
      <c r="P90" s="151">
        <f>SUMIFS('Saisie Depenses'!$H$5:$H$3004,'Saisie Depenses'!$G$5:$G$3004,Listes!$B$40,'Saisie Depenses'!$J$5:$J$3004,$F90, 'Saisie Depenses'!$E$5:$E$3004, "&gt;="&amp;EOMONTH(P$7,-1)+1, 'Saisie Depenses'!$E$5:$E$3004, "&lt;="&amp;EOMONTH(P$7,0))+SUMIFS('Saisie Depenses'!$H$5:$H$3004,'Saisie Depenses'!$G$5:$G$3004,Listes!$B$40,'Saisie Depenses'!$J$5:$J$3004, $G90,'Saisie Depenses'!$E$5:$E$3004, "&gt;="&amp;EOMONTH(P$7,-1)+1, 'Saisie Depenses'!$E$5:$E$3004, "&lt;="&amp;EOMONTH(P$7,0))</f>
        <v>0</v>
      </c>
      <c r="Q90" s="151">
        <f>SUMIFS('Saisie Depenses'!$H$5:$H$3004,'Saisie Depenses'!$G$5:$G$3004,Listes!$B$40,'Saisie Depenses'!$J$5:$J$3004,$F90, 'Saisie Depenses'!$E$5:$E$3004, "&gt;="&amp;EOMONTH(Q$7,-1)+1, 'Saisie Depenses'!$E$5:$E$3004, "&lt;="&amp;EOMONTH(Q$7,0))+SUMIFS('Saisie Depenses'!$H$5:$H$3004,'Saisie Depenses'!$G$5:$G$3004,Listes!$B$40,'Saisie Depenses'!$J$5:$J$3004, $G90,'Saisie Depenses'!$E$5:$E$3004, "&gt;="&amp;EOMONTH(Q$7,-1)+1, 'Saisie Depenses'!$E$5:$E$3004, "&lt;="&amp;EOMONTH(Q$7,0))</f>
        <v>0</v>
      </c>
      <c r="R90" s="151">
        <f>SUMIFS('Saisie Depenses'!$H$5:$H$3004,'Saisie Depenses'!$G$5:$G$3004,Listes!$B$40,'Saisie Depenses'!$J$5:$J$3004,$F90, 'Saisie Depenses'!$E$5:$E$3004, "&gt;="&amp;EOMONTH(R$7,-1)+1, 'Saisie Depenses'!$E$5:$E$3004, "&lt;="&amp;EOMONTH(R$7,0))+SUMIFS('Saisie Depenses'!$H$5:$H$3004,'Saisie Depenses'!$G$5:$G$3004,Listes!$B$40,'Saisie Depenses'!$J$5:$J$3004, $G90,'Saisie Depenses'!$E$5:$E$3004, "&gt;="&amp;EOMONTH(R$7,-1)+1, 'Saisie Depenses'!$E$5:$E$3004, "&lt;="&amp;EOMONTH(R$7,0))</f>
        <v>0</v>
      </c>
      <c r="S90" s="151">
        <f>SUMIFS('Saisie Depenses'!$H$5:$H$3004,'Saisie Depenses'!$G$5:$G$3004,Listes!$B$40,'Saisie Depenses'!$J$5:$J$3004,$F90, 'Saisie Depenses'!$E$5:$E$3004, "&gt;="&amp;EOMONTH(S$7,-1)+1, 'Saisie Depenses'!$E$5:$E$3004, "&lt;="&amp;EOMONTH(S$7,0))+SUMIFS('Saisie Depenses'!$H$5:$H$3004,'Saisie Depenses'!$G$5:$G$3004,Listes!$B$40,'Saisie Depenses'!$J$5:$J$3004, $G90,'Saisie Depenses'!$E$5:$E$3004, "&gt;="&amp;EOMONTH(S$7,-1)+1, 'Saisie Depenses'!$E$5:$E$3004, "&lt;="&amp;EOMONTH(S$7,0))</f>
        <v>0</v>
      </c>
      <c r="T90" s="151">
        <f>SUMIFS('Saisie Depenses'!$H$5:$H$3004,'Saisie Depenses'!$G$5:$G$3004,Listes!$B$40,'Saisie Depenses'!$J$5:$J$3004,$F90, 'Saisie Depenses'!$E$5:$E$3004, "&gt;="&amp;EOMONTH(T$7,-1)+1, 'Saisie Depenses'!$E$5:$E$3004, "&lt;="&amp;EOMONTH(T$7,0))+SUMIFS('Saisie Depenses'!$H$5:$H$3004,'Saisie Depenses'!$G$5:$G$3004,Listes!$B$40,'Saisie Depenses'!$J$5:$J$3004, $G90,'Saisie Depenses'!$E$5:$E$3004, "&gt;="&amp;EOMONTH(T$7,-1)+1, 'Saisie Depenses'!$E$5:$E$3004, "&lt;="&amp;EOMONTH(T$7,0))</f>
        <v>0</v>
      </c>
      <c r="U90" s="164">
        <f t="shared" si="194"/>
        <v>0</v>
      </c>
      <c r="W90" s="151">
        <f>SUMIFS('Saisie Depenses'!$H$5:$H$3004,'Saisie Depenses'!$G$5:$G$3004,Listes!$B$40,'Saisie Depenses'!$J$5:$J$3004,$F90, 'Saisie Depenses'!$E$5:$E$3004, "&gt;="&amp;EOMONTH(W$7,-1)+1, 'Saisie Depenses'!$E$5:$E$3004, "&lt;="&amp;EOMONTH(W$7,0))+SUMIFS('Saisie Depenses'!$H$5:$H$3004,'Saisie Depenses'!$G$5:$G$3004,Listes!$B$40,'Saisie Depenses'!$J$5:$J$3004, $G90,'Saisie Depenses'!$E$5:$E$3004, "&gt;="&amp;EOMONTH(W$7,-1)+1, 'Saisie Depenses'!$E$5:$E$3004, "&lt;="&amp;EOMONTH(W$7,0))</f>
        <v>0</v>
      </c>
      <c r="X90" s="151">
        <f>SUMIFS('Saisie Depenses'!$H$5:$H$3004,'Saisie Depenses'!$G$5:$G$3004,Listes!$B$40,'Saisie Depenses'!$J$5:$J$3004,$F90, 'Saisie Depenses'!$E$5:$E$3004, "&gt;="&amp;EOMONTH(X$7,-1)+1, 'Saisie Depenses'!$E$5:$E$3004, "&lt;="&amp;EOMONTH(X$7,0))+SUMIFS('Saisie Depenses'!$H$5:$H$3004,'Saisie Depenses'!$G$5:$G$3004,Listes!$B$40,'Saisie Depenses'!$J$5:$J$3004, $G90,'Saisie Depenses'!$E$5:$E$3004, "&gt;="&amp;EOMONTH(X$7,-1)+1, 'Saisie Depenses'!$E$5:$E$3004, "&lt;="&amp;EOMONTH(X$7,0))</f>
        <v>0</v>
      </c>
      <c r="Y90" s="151">
        <f>SUMIFS('Saisie Depenses'!$H$5:$H$3004,'Saisie Depenses'!$G$5:$G$3004,Listes!$B$40,'Saisie Depenses'!$J$5:$J$3004,$F90, 'Saisie Depenses'!$E$5:$E$3004, "&gt;="&amp;EOMONTH(Y$7,-1)+1, 'Saisie Depenses'!$E$5:$E$3004, "&lt;="&amp;EOMONTH(Y$7,0))+SUMIFS('Saisie Depenses'!$H$5:$H$3004,'Saisie Depenses'!$G$5:$G$3004,Listes!$B$40,'Saisie Depenses'!$J$5:$J$3004, $G90,'Saisie Depenses'!$E$5:$E$3004, "&gt;="&amp;EOMONTH(Y$7,-1)+1, 'Saisie Depenses'!$E$5:$E$3004, "&lt;="&amp;EOMONTH(Y$7,0))</f>
        <v>0</v>
      </c>
      <c r="Z90" s="151">
        <f>SUMIFS('Saisie Depenses'!$H$5:$H$3004,'Saisie Depenses'!$G$5:$G$3004,Listes!$B$40,'Saisie Depenses'!$J$5:$J$3004,$F90, 'Saisie Depenses'!$E$5:$E$3004, "&gt;="&amp;EOMONTH(Z$7,-1)+1, 'Saisie Depenses'!$E$5:$E$3004, "&lt;="&amp;EOMONTH(Z$7,0))+SUMIFS('Saisie Depenses'!$H$5:$H$3004,'Saisie Depenses'!$G$5:$G$3004,Listes!$B$40,'Saisie Depenses'!$J$5:$J$3004, $G90,'Saisie Depenses'!$E$5:$E$3004, "&gt;="&amp;EOMONTH(Z$7,-1)+1, 'Saisie Depenses'!$E$5:$E$3004, "&lt;="&amp;EOMONTH(Z$7,0))</f>
        <v>0</v>
      </c>
      <c r="AA90" s="151">
        <f>SUMIFS('Saisie Depenses'!$H$5:$H$3004,'Saisie Depenses'!$G$5:$G$3004,Listes!$B$40,'Saisie Depenses'!$J$5:$J$3004,$F90, 'Saisie Depenses'!$E$5:$E$3004, "&gt;="&amp;EOMONTH(AA$7,-1)+1, 'Saisie Depenses'!$E$5:$E$3004, "&lt;="&amp;EOMONTH(AA$7,0))+SUMIFS('Saisie Depenses'!$H$5:$H$3004,'Saisie Depenses'!$G$5:$G$3004,Listes!$B$40,'Saisie Depenses'!$J$5:$J$3004, $G90,'Saisie Depenses'!$E$5:$E$3004, "&gt;="&amp;EOMONTH(AA$7,-1)+1, 'Saisie Depenses'!$E$5:$E$3004, "&lt;="&amp;EOMONTH(AA$7,0))</f>
        <v>0</v>
      </c>
      <c r="AB90" s="151">
        <f>SUMIFS('Saisie Depenses'!$H$5:$H$3004,'Saisie Depenses'!$G$5:$G$3004,Listes!$B$40,'Saisie Depenses'!$J$5:$J$3004,$F90, 'Saisie Depenses'!$E$5:$E$3004, "&gt;="&amp;EOMONTH(AB$7,-1)+1, 'Saisie Depenses'!$E$5:$E$3004, "&lt;="&amp;EOMONTH(AB$7,0))+SUMIFS('Saisie Depenses'!$H$5:$H$3004,'Saisie Depenses'!$G$5:$G$3004,Listes!$B$40,'Saisie Depenses'!$J$5:$J$3004, $G90,'Saisie Depenses'!$E$5:$E$3004, "&gt;="&amp;EOMONTH(AB$7,-1)+1, 'Saisie Depenses'!$E$5:$E$3004, "&lt;="&amp;EOMONTH(AB$7,0))</f>
        <v>0</v>
      </c>
      <c r="AC90" s="151">
        <f>SUMIFS('Saisie Depenses'!$H$5:$H$3004,'Saisie Depenses'!$G$5:$G$3004,Listes!$B$40,'Saisie Depenses'!$J$5:$J$3004,$F90, 'Saisie Depenses'!$E$5:$E$3004, "&gt;="&amp;EOMONTH(AC$7,-1)+1, 'Saisie Depenses'!$E$5:$E$3004, "&lt;="&amp;EOMONTH(AC$7,0))+SUMIFS('Saisie Depenses'!$H$5:$H$3004,'Saisie Depenses'!$G$5:$G$3004,Listes!$B$40,'Saisie Depenses'!$J$5:$J$3004, $G90,'Saisie Depenses'!$E$5:$E$3004, "&gt;="&amp;EOMONTH(AC$7,-1)+1, 'Saisie Depenses'!$E$5:$E$3004, "&lt;="&amp;EOMONTH(AC$7,0))</f>
        <v>0</v>
      </c>
      <c r="AD90" s="151">
        <f>SUMIFS('Saisie Depenses'!$H$5:$H$3004,'Saisie Depenses'!$G$5:$G$3004,Listes!$B$40,'Saisie Depenses'!$J$5:$J$3004,$F90, 'Saisie Depenses'!$E$5:$E$3004, "&gt;="&amp;EOMONTH(AD$7,-1)+1, 'Saisie Depenses'!$E$5:$E$3004, "&lt;="&amp;EOMONTH(AD$7,0))+SUMIFS('Saisie Depenses'!$H$5:$H$3004,'Saisie Depenses'!$G$5:$G$3004,Listes!$B$40,'Saisie Depenses'!$J$5:$J$3004, $G90,'Saisie Depenses'!$E$5:$E$3004, "&gt;="&amp;EOMONTH(AD$7,-1)+1, 'Saisie Depenses'!$E$5:$E$3004, "&lt;="&amp;EOMONTH(AD$7,0))</f>
        <v>0</v>
      </c>
      <c r="AE90" s="151">
        <f>SUMIFS('Saisie Depenses'!$H$5:$H$3004,'Saisie Depenses'!$G$5:$G$3004,Listes!$B$40,'Saisie Depenses'!$J$5:$J$3004,$F90, 'Saisie Depenses'!$E$5:$E$3004, "&gt;="&amp;EOMONTH(AE$7,-1)+1, 'Saisie Depenses'!$E$5:$E$3004, "&lt;="&amp;EOMONTH(AE$7,0))+SUMIFS('Saisie Depenses'!$H$5:$H$3004,'Saisie Depenses'!$G$5:$G$3004,Listes!$B$40,'Saisie Depenses'!$J$5:$J$3004, $G90,'Saisie Depenses'!$E$5:$E$3004, "&gt;="&amp;EOMONTH(AE$7,-1)+1, 'Saisie Depenses'!$E$5:$E$3004, "&lt;="&amp;EOMONTH(AE$7,0))</f>
        <v>0</v>
      </c>
      <c r="AF90" s="151">
        <f>SUMIFS('Saisie Depenses'!$H$5:$H$3004,'Saisie Depenses'!$G$5:$G$3004,Listes!$B$40,'Saisie Depenses'!$J$5:$J$3004,$F90, 'Saisie Depenses'!$E$5:$E$3004, "&gt;="&amp;EOMONTH(AF$7,-1)+1, 'Saisie Depenses'!$E$5:$E$3004, "&lt;="&amp;EOMONTH(AF$7,0))+SUMIFS('Saisie Depenses'!$H$5:$H$3004,'Saisie Depenses'!$G$5:$G$3004,Listes!$B$40,'Saisie Depenses'!$J$5:$J$3004, $G90,'Saisie Depenses'!$E$5:$E$3004, "&gt;="&amp;EOMONTH(AF$7,-1)+1, 'Saisie Depenses'!$E$5:$E$3004, "&lt;="&amp;EOMONTH(AF$7,0))</f>
        <v>0</v>
      </c>
      <c r="AG90" s="151">
        <f>SUMIFS('Saisie Depenses'!$H$5:$H$3004,'Saisie Depenses'!$G$5:$G$3004,Listes!$B$40,'Saisie Depenses'!$J$5:$J$3004,$F90, 'Saisie Depenses'!$E$5:$E$3004, "&gt;="&amp;EOMONTH(AG$7,-1)+1, 'Saisie Depenses'!$E$5:$E$3004, "&lt;="&amp;EOMONTH(AG$7,0))+SUMIFS('Saisie Depenses'!$H$5:$H$3004,'Saisie Depenses'!$G$5:$G$3004,Listes!$B$40,'Saisie Depenses'!$J$5:$J$3004, $G90,'Saisie Depenses'!$E$5:$E$3004, "&gt;="&amp;EOMONTH(AG$7,-1)+1, 'Saisie Depenses'!$E$5:$E$3004, "&lt;="&amp;EOMONTH(AG$7,0))</f>
        <v>0</v>
      </c>
      <c r="AH90" s="151">
        <f>SUMIFS('Saisie Depenses'!$H$5:$H$3004,'Saisie Depenses'!$G$5:$G$3004,Listes!$B$40,'Saisie Depenses'!$J$5:$J$3004,$F90, 'Saisie Depenses'!$E$5:$E$3004, "&gt;="&amp;EOMONTH(AH$7,-1)+1, 'Saisie Depenses'!$E$5:$E$3004, "&lt;="&amp;EOMONTH(AH$7,0))+SUMIFS('Saisie Depenses'!$H$5:$H$3004,'Saisie Depenses'!$G$5:$G$3004,Listes!$B$40,'Saisie Depenses'!$J$5:$J$3004, $G90,'Saisie Depenses'!$E$5:$E$3004, "&gt;="&amp;EOMONTH(AH$7,-1)+1, 'Saisie Depenses'!$E$5:$E$3004, "&lt;="&amp;EOMONTH(AH$7,0))</f>
        <v>0</v>
      </c>
      <c r="AI90" s="164">
        <f t="shared" si="200"/>
        <v>0</v>
      </c>
      <c r="AJ90" s="142"/>
      <c r="AK90" s="151">
        <f>SUMIFS('Saisie Depenses'!$H$5:$H$3004,'Saisie Depenses'!$G$5:$G$3004,Listes!$B$40,'Saisie Depenses'!$J$5:$J$3004,$F90, 'Saisie Depenses'!$E$5:$E$3004, "&gt;="&amp;EOMONTH(AK$7,-1)+1, 'Saisie Depenses'!$E$5:$E$3004, "&lt;="&amp;EOMONTH(AK$7,0))+SUMIFS('Saisie Depenses'!$H$5:$H$3004,'Saisie Depenses'!$G$5:$G$3004,Listes!$B$40,'Saisie Depenses'!$J$5:$J$3004, $G90,'Saisie Depenses'!$E$5:$E$3004, "&gt;="&amp;EOMONTH(AK$7,-1)+1, 'Saisie Depenses'!$E$5:$E$3004, "&lt;="&amp;EOMONTH(AK$7,0))</f>
        <v>0</v>
      </c>
      <c r="AL90" s="151">
        <f>SUMIFS('Saisie Depenses'!$H$5:$H$3004,'Saisie Depenses'!$G$5:$G$3004,Listes!$B$40,'Saisie Depenses'!$J$5:$J$3004,$F90, 'Saisie Depenses'!$E$5:$E$3004, "&gt;="&amp;EOMONTH(AL$7,-1)+1, 'Saisie Depenses'!$E$5:$E$3004, "&lt;="&amp;EOMONTH(AL$7,0))+SUMIFS('Saisie Depenses'!$H$5:$H$3004,'Saisie Depenses'!$G$5:$G$3004,Listes!$B$40,'Saisie Depenses'!$J$5:$J$3004, $G90,'Saisie Depenses'!$E$5:$E$3004, "&gt;="&amp;EOMONTH(AL$7,-1)+1, 'Saisie Depenses'!$E$5:$E$3004, "&lt;="&amp;EOMONTH(AL$7,0))</f>
        <v>0</v>
      </c>
      <c r="AM90" s="151">
        <f>SUMIFS('Saisie Depenses'!$H$5:$H$3004,'Saisie Depenses'!$G$5:$G$3004,Listes!$B$40,'Saisie Depenses'!$J$5:$J$3004,$F90, 'Saisie Depenses'!$E$5:$E$3004, "&gt;="&amp;EOMONTH(AM$7,-1)+1, 'Saisie Depenses'!$E$5:$E$3004, "&lt;="&amp;EOMONTH(AM$7,0))+SUMIFS('Saisie Depenses'!$H$5:$H$3004,'Saisie Depenses'!$G$5:$G$3004,Listes!$B$40,'Saisie Depenses'!$J$5:$J$3004, $G90,'Saisie Depenses'!$E$5:$E$3004, "&gt;="&amp;EOMONTH(AM$7,-1)+1, 'Saisie Depenses'!$E$5:$E$3004, "&lt;="&amp;EOMONTH(AM$7,0))</f>
        <v>0</v>
      </c>
      <c r="AN90" s="151">
        <f>SUMIFS('Saisie Depenses'!$H$5:$H$3004,'Saisie Depenses'!$G$5:$G$3004,Listes!$B$40,'Saisie Depenses'!$J$5:$J$3004,$F90, 'Saisie Depenses'!$E$5:$E$3004, "&gt;="&amp;EOMONTH(AN$7,-1)+1, 'Saisie Depenses'!$E$5:$E$3004, "&lt;="&amp;EOMONTH(AN$7,0))+SUMIFS('Saisie Depenses'!$H$5:$H$3004,'Saisie Depenses'!$G$5:$G$3004,Listes!$B$40,'Saisie Depenses'!$J$5:$J$3004, $G90,'Saisie Depenses'!$E$5:$E$3004, "&gt;="&amp;EOMONTH(AN$7,-1)+1, 'Saisie Depenses'!$E$5:$E$3004, "&lt;="&amp;EOMONTH(AN$7,0))</f>
        <v>0</v>
      </c>
      <c r="AO90" s="151">
        <f>SUMIFS('Saisie Depenses'!$H$5:$H$3004,'Saisie Depenses'!$G$5:$G$3004,Listes!$B$40,'Saisie Depenses'!$J$5:$J$3004,$F90, 'Saisie Depenses'!$E$5:$E$3004, "&gt;="&amp;EOMONTH(AO$7,-1)+1, 'Saisie Depenses'!$E$5:$E$3004, "&lt;="&amp;EOMONTH(AO$7,0))+SUMIFS('Saisie Depenses'!$H$5:$H$3004,'Saisie Depenses'!$G$5:$G$3004,Listes!$B$40,'Saisie Depenses'!$J$5:$J$3004, $G90,'Saisie Depenses'!$E$5:$E$3004, "&gt;="&amp;EOMONTH(AO$7,-1)+1, 'Saisie Depenses'!$E$5:$E$3004, "&lt;="&amp;EOMONTH(AO$7,0))</f>
        <v>0</v>
      </c>
      <c r="AP90" s="151">
        <f>SUMIFS('Saisie Depenses'!$H$5:$H$3004,'Saisie Depenses'!$G$5:$G$3004,Listes!$B$40,'Saisie Depenses'!$J$5:$J$3004,$F90, 'Saisie Depenses'!$E$5:$E$3004, "&gt;="&amp;EOMONTH(AP$7,-1)+1, 'Saisie Depenses'!$E$5:$E$3004, "&lt;="&amp;EOMONTH(AP$7,0))+SUMIFS('Saisie Depenses'!$H$5:$H$3004,'Saisie Depenses'!$G$5:$G$3004,Listes!$B$40,'Saisie Depenses'!$J$5:$J$3004, $G90,'Saisie Depenses'!$E$5:$E$3004, "&gt;="&amp;EOMONTH(AP$7,-1)+1, 'Saisie Depenses'!$E$5:$E$3004, "&lt;="&amp;EOMONTH(AP$7,0))</f>
        <v>0</v>
      </c>
      <c r="AQ90" s="151">
        <f>SUMIFS('Saisie Depenses'!$H$5:$H$3004,'Saisie Depenses'!$G$5:$G$3004,Listes!$B$40,'Saisie Depenses'!$J$5:$J$3004,$F90, 'Saisie Depenses'!$E$5:$E$3004, "&gt;="&amp;EOMONTH(AQ$7,-1)+1, 'Saisie Depenses'!$E$5:$E$3004, "&lt;="&amp;EOMONTH(AQ$7,0))+SUMIFS('Saisie Depenses'!$H$5:$H$3004,'Saisie Depenses'!$G$5:$G$3004,Listes!$B$40,'Saisie Depenses'!$J$5:$J$3004, $G90,'Saisie Depenses'!$E$5:$E$3004, "&gt;="&amp;EOMONTH(AQ$7,-1)+1, 'Saisie Depenses'!$E$5:$E$3004, "&lt;="&amp;EOMONTH(AQ$7,0))</f>
        <v>0</v>
      </c>
      <c r="AR90" s="151">
        <f>SUMIFS('Saisie Depenses'!$H$5:$H$3004,'Saisie Depenses'!$G$5:$G$3004,Listes!$B$40,'Saisie Depenses'!$J$5:$J$3004,$F90, 'Saisie Depenses'!$E$5:$E$3004, "&gt;="&amp;EOMONTH(AR$7,-1)+1, 'Saisie Depenses'!$E$5:$E$3004, "&lt;="&amp;EOMONTH(AR$7,0))+SUMIFS('Saisie Depenses'!$H$5:$H$3004,'Saisie Depenses'!$G$5:$G$3004,Listes!$B$40,'Saisie Depenses'!$J$5:$J$3004, $G90,'Saisie Depenses'!$E$5:$E$3004, "&gt;="&amp;EOMONTH(AR$7,-1)+1, 'Saisie Depenses'!$E$5:$E$3004, "&lt;="&amp;EOMONTH(AR$7,0))</f>
        <v>0</v>
      </c>
      <c r="AS90" s="151">
        <f>SUMIFS('Saisie Depenses'!$H$5:$H$3004,'Saisie Depenses'!$G$5:$G$3004,Listes!$B$40,'Saisie Depenses'!$J$5:$J$3004,$F90, 'Saisie Depenses'!$E$5:$E$3004, "&gt;="&amp;EOMONTH(AS$7,-1)+1, 'Saisie Depenses'!$E$5:$E$3004, "&lt;="&amp;EOMONTH(AS$7,0))+SUMIFS('Saisie Depenses'!$H$5:$H$3004,'Saisie Depenses'!$G$5:$G$3004,Listes!$B$40,'Saisie Depenses'!$J$5:$J$3004, $G90,'Saisie Depenses'!$E$5:$E$3004, "&gt;="&amp;EOMONTH(AS$7,-1)+1, 'Saisie Depenses'!$E$5:$E$3004, "&lt;="&amp;EOMONTH(AS$7,0))</f>
        <v>0</v>
      </c>
      <c r="AT90" s="151">
        <f>SUMIFS('Saisie Depenses'!$H$5:$H$3004,'Saisie Depenses'!$G$5:$G$3004,Listes!$B$40,'Saisie Depenses'!$J$5:$J$3004,$F90, 'Saisie Depenses'!$E$5:$E$3004, "&gt;="&amp;EOMONTH(AT$7,-1)+1, 'Saisie Depenses'!$E$5:$E$3004, "&lt;="&amp;EOMONTH(AT$7,0))+SUMIFS('Saisie Depenses'!$H$5:$H$3004,'Saisie Depenses'!$G$5:$G$3004,Listes!$B$40,'Saisie Depenses'!$J$5:$J$3004, $G90,'Saisie Depenses'!$E$5:$E$3004, "&gt;="&amp;EOMONTH(AT$7,-1)+1, 'Saisie Depenses'!$E$5:$E$3004, "&lt;="&amp;EOMONTH(AT$7,0))</f>
        <v>0</v>
      </c>
      <c r="AU90" s="151">
        <f>SUMIFS('Saisie Depenses'!$H$5:$H$3004,'Saisie Depenses'!$G$5:$G$3004,Listes!$B$40,'Saisie Depenses'!$J$5:$J$3004,$F90, 'Saisie Depenses'!$E$5:$E$3004, "&gt;="&amp;EOMONTH(AU$7,-1)+1, 'Saisie Depenses'!$E$5:$E$3004, "&lt;="&amp;EOMONTH(AU$7,0))+SUMIFS('Saisie Depenses'!$H$5:$H$3004,'Saisie Depenses'!$G$5:$G$3004,Listes!$B$40,'Saisie Depenses'!$J$5:$J$3004, $G90,'Saisie Depenses'!$E$5:$E$3004, "&gt;="&amp;EOMONTH(AU$7,-1)+1, 'Saisie Depenses'!$E$5:$E$3004, "&lt;="&amp;EOMONTH(AU$7,0))</f>
        <v>0</v>
      </c>
      <c r="AV90" s="151">
        <f>SUMIFS('Saisie Depenses'!$H$5:$H$3004,'Saisie Depenses'!$G$5:$G$3004,Listes!$B$40,'Saisie Depenses'!$J$5:$J$3004,$F90, 'Saisie Depenses'!$E$5:$E$3004, "&gt;="&amp;EOMONTH(AV$7,-1)+1, 'Saisie Depenses'!$E$5:$E$3004, "&lt;="&amp;EOMONTH(AV$7,0))+SUMIFS('Saisie Depenses'!$H$5:$H$3004,'Saisie Depenses'!$G$5:$G$3004,Listes!$B$40,'Saisie Depenses'!$J$5:$J$3004, $G90,'Saisie Depenses'!$E$5:$E$3004, "&gt;="&amp;EOMONTH(AV$7,-1)+1, 'Saisie Depenses'!$E$5:$E$3004, "&lt;="&amp;EOMONTH(AV$7,0))</f>
        <v>0</v>
      </c>
      <c r="AW90" s="164">
        <f t="shared" si="201"/>
        <v>0</v>
      </c>
    </row>
    <row r="91" spans="3:49" ht="15.75" customHeight="1" x14ac:dyDescent="0.25">
      <c r="C91" s="150" t="str">
        <f t="shared" si="197"/>
        <v xml:space="preserve">Charges Salariales - divers/autres </v>
      </c>
      <c r="D91" s="143"/>
      <c r="E91" s="143"/>
      <c r="F91" s="150" t="str">
        <f t="shared" si="202"/>
        <v xml:space="preserve">Charges Salariales - divers/autres </v>
      </c>
      <c r="G91" s="133" t="str">
        <f t="shared" si="202"/>
        <v>x#56rgtte8</v>
      </c>
      <c r="I91" s="151">
        <f>SUMIFS('Saisie Depenses'!$H$5:$H$3004,'Saisie Depenses'!$G$5:$G$3004,Listes!$B$40,'Saisie Depenses'!$J$5:$J$3004,$F91, 'Saisie Depenses'!$E$5:$E$3004, "&gt;="&amp;EOMONTH(I$7,-1)+1, 'Saisie Depenses'!$E$5:$E$3004, "&lt;="&amp;EOMONTH(I$7,0))+SUMIFS('Saisie Depenses'!$H$5:$H$3004,'Saisie Depenses'!$G$5:$G$3004,Listes!$B$40,'Saisie Depenses'!$J$5:$J$3004, $G91,'Saisie Depenses'!$E$5:$E$3004, "&gt;="&amp;EOMONTH(I$7,-1)+1, 'Saisie Depenses'!$E$5:$E$3004, "&lt;="&amp;EOMONTH(I$7,0))</f>
        <v>0</v>
      </c>
      <c r="J91" s="151">
        <f>SUMIFS('Saisie Depenses'!$H$5:$H$3004,'Saisie Depenses'!$G$5:$G$3004,Listes!$B$40,'Saisie Depenses'!$J$5:$J$3004,$F91, 'Saisie Depenses'!$E$5:$E$3004, "&gt;="&amp;EOMONTH(J$7,-1)+1, 'Saisie Depenses'!$E$5:$E$3004, "&lt;="&amp;EOMONTH(J$7,0))+SUMIFS('Saisie Depenses'!$H$5:$H$3004,'Saisie Depenses'!$G$5:$G$3004,Listes!$B$40,'Saisie Depenses'!$J$5:$J$3004, $G91,'Saisie Depenses'!$E$5:$E$3004, "&gt;="&amp;EOMONTH(J$7,-1)+1, 'Saisie Depenses'!$E$5:$E$3004, "&lt;="&amp;EOMONTH(J$7,0))</f>
        <v>0</v>
      </c>
      <c r="K91" s="151">
        <f>SUMIFS('Saisie Depenses'!$H$5:$H$3004,'Saisie Depenses'!$G$5:$G$3004,Listes!$B$40,'Saisie Depenses'!$J$5:$J$3004,$F91, 'Saisie Depenses'!$E$5:$E$3004, "&gt;="&amp;EOMONTH(K$7,-1)+1, 'Saisie Depenses'!$E$5:$E$3004, "&lt;="&amp;EOMONTH(K$7,0))+SUMIFS('Saisie Depenses'!$H$5:$H$3004,'Saisie Depenses'!$G$5:$G$3004,Listes!$B$40,'Saisie Depenses'!$J$5:$J$3004, $G91,'Saisie Depenses'!$E$5:$E$3004, "&gt;="&amp;EOMONTH(K$7,-1)+1, 'Saisie Depenses'!$E$5:$E$3004, "&lt;="&amp;EOMONTH(K$7,0))</f>
        <v>0</v>
      </c>
      <c r="L91" s="151">
        <f>SUMIFS('Saisie Depenses'!$H$5:$H$3004,'Saisie Depenses'!$G$5:$G$3004,Listes!$B$40,'Saisie Depenses'!$J$5:$J$3004,$F91, 'Saisie Depenses'!$E$5:$E$3004, "&gt;="&amp;EOMONTH(L$7,-1)+1, 'Saisie Depenses'!$E$5:$E$3004, "&lt;="&amp;EOMONTH(L$7,0))+SUMIFS('Saisie Depenses'!$H$5:$H$3004,'Saisie Depenses'!$G$5:$G$3004,Listes!$B$40,'Saisie Depenses'!$J$5:$J$3004, $G91,'Saisie Depenses'!$E$5:$E$3004, "&gt;="&amp;EOMONTH(L$7,-1)+1, 'Saisie Depenses'!$E$5:$E$3004, "&lt;="&amp;EOMONTH(L$7,0))</f>
        <v>0</v>
      </c>
      <c r="M91" s="151">
        <f>SUMIFS('Saisie Depenses'!$H$5:$H$3004,'Saisie Depenses'!$G$5:$G$3004,Listes!$B$40,'Saisie Depenses'!$J$5:$J$3004,$F91, 'Saisie Depenses'!$E$5:$E$3004, "&gt;="&amp;EOMONTH(M$7,-1)+1, 'Saisie Depenses'!$E$5:$E$3004, "&lt;="&amp;EOMONTH(M$7,0))+SUMIFS('Saisie Depenses'!$H$5:$H$3004,'Saisie Depenses'!$G$5:$G$3004,Listes!$B$40,'Saisie Depenses'!$J$5:$J$3004, $G91,'Saisie Depenses'!$E$5:$E$3004, "&gt;="&amp;EOMONTH(M$7,-1)+1, 'Saisie Depenses'!$E$5:$E$3004, "&lt;="&amp;EOMONTH(M$7,0))</f>
        <v>0</v>
      </c>
      <c r="N91" s="151">
        <f>SUMIFS('Saisie Depenses'!$H$5:$H$3004,'Saisie Depenses'!$G$5:$G$3004,Listes!$B$40,'Saisie Depenses'!$J$5:$J$3004,$F91, 'Saisie Depenses'!$E$5:$E$3004, "&gt;="&amp;EOMONTH(N$7,-1)+1, 'Saisie Depenses'!$E$5:$E$3004, "&lt;="&amp;EOMONTH(N$7,0))+SUMIFS('Saisie Depenses'!$H$5:$H$3004,'Saisie Depenses'!$G$5:$G$3004,Listes!$B$40,'Saisie Depenses'!$J$5:$J$3004, $G91,'Saisie Depenses'!$E$5:$E$3004, "&gt;="&amp;EOMONTH(N$7,-1)+1, 'Saisie Depenses'!$E$5:$E$3004, "&lt;="&amp;EOMONTH(N$7,0))</f>
        <v>0</v>
      </c>
      <c r="O91" s="151">
        <f>SUMIFS('Saisie Depenses'!$H$5:$H$3004,'Saisie Depenses'!$G$5:$G$3004,Listes!$B$40,'Saisie Depenses'!$J$5:$J$3004,$F91, 'Saisie Depenses'!$E$5:$E$3004, "&gt;="&amp;EOMONTH(O$7,-1)+1, 'Saisie Depenses'!$E$5:$E$3004, "&lt;="&amp;EOMONTH(O$7,0))+SUMIFS('Saisie Depenses'!$H$5:$H$3004,'Saisie Depenses'!$G$5:$G$3004,Listes!$B$40,'Saisie Depenses'!$J$5:$J$3004, $G91,'Saisie Depenses'!$E$5:$E$3004, "&gt;="&amp;EOMONTH(O$7,-1)+1, 'Saisie Depenses'!$E$5:$E$3004, "&lt;="&amp;EOMONTH(O$7,0))</f>
        <v>0</v>
      </c>
      <c r="P91" s="151">
        <f>SUMIFS('Saisie Depenses'!$H$5:$H$3004,'Saisie Depenses'!$G$5:$G$3004,Listes!$B$40,'Saisie Depenses'!$J$5:$J$3004,$F91, 'Saisie Depenses'!$E$5:$E$3004, "&gt;="&amp;EOMONTH(P$7,-1)+1, 'Saisie Depenses'!$E$5:$E$3004, "&lt;="&amp;EOMONTH(P$7,0))+SUMIFS('Saisie Depenses'!$H$5:$H$3004,'Saisie Depenses'!$G$5:$G$3004,Listes!$B$40,'Saisie Depenses'!$J$5:$J$3004, $G91,'Saisie Depenses'!$E$5:$E$3004, "&gt;="&amp;EOMONTH(P$7,-1)+1, 'Saisie Depenses'!$E$5:$E$3004, "&lt;="&amp;EOMONTH(P$7,0))</f>
        <v>0</v>
      </c>
      <c r="Q91" s="151">
        <f>SUMIFS('Saisie Depenses'!$H$5:$H$3004,'Saisie Depenses'!$G$5:$G$3004,Listes!$B$40,'Saisie Depenses'!$J$5:$J$3004,$F91, 'Saisie Depenses'!$E$5:$E$3004, "&gt;="&amp;EOMONTH(Q$7,-1)+1, 'Saisie Depenses'!$E$5:$E$3004, "&lt;="&amp;EOMONTH(Q$7,0))+SUMIFS('Saisie Depenses'!$H$5:$H$3004,'Saisie Depenses'!$G$5:$G$3004,Listes!$B$40,'Saisie Depenses'!$J$5:$J$3004, $G91,'Saisie Depenses'!$E$5:$E$3004, "&gt;="&amp;EOMONTH(Q$7,-1)+1, 'Saisie Depenses'!$E$5:$E$3004, "&lt;="&amp;EOMONTH(Q$7,0))</f>
        <v>0</v>
      </c>
      <c r="R91" s="151">
        <f>SUMIFS('Saisie Depenses'!$H$5:$H$3004,'Saisie Depenses'!$G$5:$G$3004,Listes!$B$40,'Saisie Depenses'!$J$5:$J$3004,$F91, 'Saisie Depenses'!$E$5:$E$3004, "&gt;="&amp;EOMONTH(R$7,-1)+1, 'Saisie Depenses'!$E$5:$E$3004, "&lt;="&amp;EOMONTH(R$7,0))+SUMIFS('Saisie Depenses'!$H$5:$H$3004,'Saisie Depenses'!$G$5:$G$3004,Listes!$B$40,'Saisie Depenses'!$J$5:$J$3004, $G91,'Saisie Depenses'!$E$5:$E$3004, "&gt;="&amp;EOMONTH(R$7,-1)+1, 'Saisie Depenses'!$E$5:$E$3004, "&lt;="&amp;EOMONTH(R$7,0))</f>
        <v>0</v>
      </c>
      <c r="S91" s="151">
        <f>SUMIFS('Saisie Depenses'!$H$5:$H$3004,'Saisie Depenses'!$G$5:$G$3004,Listes!$B$40,'Saisie Depenses'!$J$5:$J$3004,$F91, 'Saisie Depenses'!$E$5:$E$3004, "&gt;="&amp;EOMONTH(S$7,-1)+1, 'Saisie Depenses'!$E$5:$E$3004, "&lt;="&amp;EOMONTH(S$7,0))+SUMIFS('Saisie Depenses'!$H$5:$H$3004,'Saisie Depenses'!$G$5:$G$3004,Listes!$B$40,'Saisie Depenses'!$J$5:$J$3004, $G91,'Saisie Depenses'!$E$5:$E$3004, "&gt;="&amp;EOMONTH(S$7,-1)+1, 'Saisie Depenses'!$E$5:$E$3004, "&lt;="&amp;EOMONTH(S$7,0))</f>
        <v>0</v>
      </c>
      <c r="T91" s="151">
        <f>SUMIFS('Saisie Depenses'!$H$5:$H$3004,'Saisie Depenses'!$G$5:$G$3004,Listes!$B$40,'Saisie Depenses'!$J$5:$J$3004,$F91, 'Saisie Depenses'!$E$5:$E$3004, "&gt;="&amp;EOMONTH(T$7,-1)+1, 'Saisie Depenses'!$E$5:$E$3004, "&lt;="&amp;EOMONTH(T$7,0))+SUMIFS('Saisie Depenses'!$H$5:$H$3004,'Saisie Depenses'!$G$5:$G$3004,Listes!$B$40,'Saisie Depenses'!$J$5:$J$3004, $G91,'Saisie Depenses'!$E$5:$E$3004, "&gt;="&amp;EOMONTH(T$7,-1)+1, 'Saisie Depenses'!$E$5:$E$3004, "&lt;="&amp;EOMONTH(T$7,0))</f>
        <v>0</v>
      </c>
      <c r="U91" s="164">
        <f t="shared" ref="U91" si="203">SUM(I91:T91)</f>
        <v>0</v>
      </c>
      <c r="W91" s="151">
        <f>SUMIFS('Saisie Depenses'!$H$5:$H$3004,'Saisie Depenses'!$G$5:$G$3004,Listes!$B$40,'Saisie Depenses'!$J$5:$J$3004,$F91, 'Saisie Depenses'!$E$5:$E$3004, "&gt;="&amp;EOMONTH(W$7,-1)+1, 'Saisie Depenses'!$E$5:$E$3004, "&lt;="&amp;EOMONTH(W$7,0))+SUMIFS('Saisie Depenses'!$H$5:$H$3004,'Saisie Depenses'!$G$5:$G$3004,Listes!$B$40,'Saisie Depenses'!$J$5:$J$3004, $G91,'Saisie Depenses'!$E$5:$E$3004, "&gt;="&amp;EOMONTH(W$7,-1)+1, 'Saisie Depenses'!$E$5:$E$3004, "&lt;="&amp;EOMONTH(W$7,0))</f>
        <v>0</v>
      </c>
      <c r="X91" s="151">
        <f>SUMIFS('Saisie Depenses'!$H$5:$H$3004,'Saisie Depenses'!$G$5:$G$3004,Listes!$B$40,'Saisie Depenses'!$J$5:$J$3004,$F91, 'Saisie Depenses'!$E$5:$E$3004, "&gt;="&amp;EOMONTH(X$7,-1)+1, 'Saisie Depenses'!$E$5:$E$3004, "&lt;="&amp;EOMONTH(X$7,0))+SUMIFS('Saisie Depenses'!$H$5:$H$3004,'Saisie Depenses'!$G$5:$G$3004,Listes!$B$40,'Saisie Depenses'!$J$5:$J$3004, $G91,'Saisie Depenses'!$E$5:$E$3004, "&gt;="&amp;EOMONTH(X$7,-1)+1, 'Saisie Depenses'!$E$5:$E$3004, "&lt;="&amp;EOMONTH(X$7,0))</f>
        <v>0</v>
      </c>
      <c r="Y91" s="151">
        <f>SUMIFS('Saisie Depenses'!$H$5:$H$3004,'Saisie Depenses'!$G$5:$G$3004,Listes!$B$40,'Saisie Depenses'!$J$5:$J$3004,$F91, 'Saisie Depenses'!$E$5:$E$3004, "&gt;="&amp;EOMONTH(Y$7,-1)+1, 'Saisie Depenses'!$E$5:$E$3004, "&lt;="&amp;EOMONTH(Y$7,0))+SUMIFS('Saisie Depenses'!$H$5:$H$3004,'Saisie Depenses'!$G$5:$G$3004,Listes!$B$40,'Saisie Depenses'!$J$5:$J$3004, $G91,'Saisie Depenses'!$E$5:$E$3004, "&gt;="&amp;EOMONTH(Y$7,-1)+1, 'Saisie Depenses'!$E$5:$E$3004, "&lt;="&amp;EOMONTH(Y$7,0))</f>
        <v>0</v>
      </c>
      <c r="Z91" s="151">
        <f>SUMIFS('Saisie Depenses'!$H$5:$H$3004,'Saisie Depenses'!$G$5:$G$3004,Listes!$B$40,'Saisie Depenses'!$J$5:$J$3004,$F91, 'Saisie Depenses'!$E$5:$E$3004, "&gt;="&amp;EOMONTH(Z$7,-1)+1, 'Saisie Depenses'!$E$5:$E$3004, "&lt;="&amp;EOMONTH(Z$7,0))+SUMIFS('Saisie Depenses'!$H$5:$H$3004,'Saisie Depenses'!$G$5:$G$3004,Listes!$B$40,'Saisie Depenses'!$J$5:$J$3004, $G91,'Saisie Depenses'!$E$5:$E$3004, "&gt;="&amp;EOMONTH(Z$7,-1)+1, 'Saisie Depenses'!$E$5:$E$3004, "&lt;="&amp;EOMONTH(Z$7,0))</f>
        <v>0</v>
      </c>
      <c r="AA91" s="151">
        <f>SUMIFS('Saisie Depenses'!$H$5:$H$3004,'Saisie Depenses'!$G$5:$G$3004,Listes!$B$40,'Saisie Depenses'!$J$5:$J$3004,$F91, 'Saisie Depenses'!$E$5:$E$3004, "&gt;="&amp;EOMONTH(AA$7,-1)+1, 'Saisie Depenses'!$E$5:$E$3004, "&lt;="&amp;EOMONTH(AA$7,0))+SUMIFS('Saisie Depenses'!$H$5:$H$3004,'Saisie Depenses'!$G$5:$G$3004,Listes!$B$40,'Saisie Depenses'!$J$5:$J$3004, $G91,'Saisie Depenses'!$E$5:$E$3004, "&gt;="&amp;EOMONTH(AA$7,-1)+1, 'Saisie Depenses'!$E$5:$E$3004, "&lt;="&amp;EOMONTH(AA$7,0))</f>
        <v>0</v>
      </c>
      <c r="AB91" s="151">
        <f>SUMIFS('Saisie Depenses'!$H$5:$H$3004,'Saisie Depenses'!$G$5:$G$3004,Listes!$B$40,'Saisie Depenses'!$J$5:$J$3004,$F91, 'Saisie Depenses'!$E$5:$E$3004, "&gt;="&amp;EOMONTH(AB$7,-1)+1, 'Saisie Depenses'!$E$5:$E$3004, "&lt;="&amp;EOMONTH(AB$7,0))+SUMIFS('Saisie Depenses'!$H$5:$H$3004,'Saisie Depenses'!$G$5:$G$3004,Listes!$B$40,'Saisie Depenses'!$J$5:$J$3004, $G91,'Saisie Depenses'!$E$5:$E$3004, "&gt;="&amp;EOMONTH(AB$7,-1)+1, 'Saisie Depenses'!$E$5:$E$3004, "&lt;="&amp;EOMONTH(AB$7,0))</f>
        <v>0</v>
      </c>
      <c r="AC91" s="151">
        <f>SUMIFS('Saisie Depenses'!$H$5:$H$3004,'Saisie Depenses'!$G$5:$G$3004,Listes!$B$40,'Saisie Depenses'!$J$5:$J$3004,$F91, 'Saisie Depenses'!$E$5:$E$3004, "&gt;="&amp;EOMONTH(AC$7,-1)+1, 'Saisie Depenses'!$E$5:$E$3004, "&lt;="&amp;EOMONTH(AC$7,0))+SUMIFS('Saisie Depenses'!$H$5:$H$3004,'Saisie Depenses'!$G$5:$G$3004,Listes!$B$40,'Saisie Depenses'!$J$5:$J$3004, $G91,'Saisie Depenses'!$E$5:$E$3004, "&gt;="&amp;EOMONTH(AC$7,-1)+1, 'Saisie Depenses'!$E$5:$E$3004, "&lt;="&amp;EOMONTH(AC$7,0))</f>
        <v>0</v>
      </c>
      <c r="AD91" s="151">
        <f>SUMIFS('Saisie Depenses'!$H$5:$H$3004,'Saisie Depenses'!$G$5:$G$3004,Listes!$B$40,'Saisie Depenses'!$J$5:$J$3004,$F91, 'Saisie Depenses'!$E$5:$E$3004, "&gt;="&amp;EOMONTH(AD$7,-1)+1, 'Saisie Depenses'!$E$5:$E$3004, "&lt;="&amp;EOMONTH(AD$7,0))+SUMIFS('Saisie Depenses'!$H$5:$H$3004,'Saisie Depenses'!$G$5:$G$3004,Listes!$B$40,'Saisie Depenses'!$J$5:$J$3004, $G91,'Saisie Depenses'!$E$5:$E$3004, "&gt;="&amp;EOMONTH(AD$7,-1)+1, 'Saisie Depenses'!$E$5:$E$3004, "&lt;="&amp;EOMONTH(AD$7,0))</f>
        <v>0</v>
      </c>
      <c r="AE91" s="151">
        <f>SUMIFS('Saisie Depenses'!$H$5:$H$3004,'Saisie Depenses'!$G$5:$G$3004,Listes!$B$40,'Saisie Depenses'!$J$5:$J$3004,$F91, 'Saisie Depenses'!$E$5:$E$3004, "&gt;="&amp;EOMONTH(AE$7,-1)+1, 'Saisie Depenses'!$E$5:$E$3004, "&lt;="&amp;EOMONTH(AE$7,0))+SUMIFS('Saisie Depenses'!$H$5:$H$3004,'Saisie Depenses'!$G$5:$G$3004,Listes!$B$40,'Saisie Depenses'!$J$5:$J$3004, $G91,'Saisie Depenses'!$E$5:$E$3004, "&gt;="&amp;EOMONTH(AE$7,-1)+1, 'Saisie Depenses'!$E$5:$E$3004, "&lt;="&amp;EOMONTH(AE$7,0))</f>
        <v>0</v>
      </c>
      <c r="AF91" s="151">
        <f>SUMIFS('Saisie Depenses'!$H$5:$H$3004,'Saisie Depenses'!$G$5:$G$3004,Listes!$B$40,'Saisie Depenses'!$J$5:$J$3004,$F91, 'Saisie Depenses'!$E$5:$E$3004, "&gt;="&amp;EOMONTH(AF$7,-1)+1, 'Saisie Depenses'!$E$5:$E$3004, "&lt;="&amp;EOMONTH(AF$7,0))+SUMIFS('Saisie Depenses'!$H$5:$H$3004,'Saisie Depenses'!$G$5:$G$3004,Listes!$B$40,'Saisie Depenses'!$J$5:$J$3004, $G91,'Saisie Depenses'!$E$5:$E$3004, "&gt;="&amp;EOMONTH(AF$7,-1)+1, 'Saisie Depenses'!$E$5:$E$3004, "&lt;="&amp;EOMONTH(AF$7,0))</f>
        <v>0</v>
      </c>
      <c r="AG91" s="151">
        <f>SUMIFS('Saisie Depenses'!$H$5:$H$3004,'Saisie Depenses'!$G$5:$G$3004,Listes!$B$40,'Saisie Depenses'!$J$5:$J$3004,$F91, 'Saisie Depenses'!$E$5:$E$3004, "&gt;="&amp;EOMONTH(AG$7,-1)+1, 'Saisie Depenses'!$E$5:$E$3004, "&lt;="&amp;EOMONTH(AG$7,0))+SUMIFS('Saisie Depenses'!$H$5:$H$3004,'Saisie Depenses'!$G$5:$G$3004,Listes!$B$40,'Saisie Depenses'!$J$5:$J$3004, $G91,'Saisie Depenses'!$E$5:$E$3004, "&gt;="&amp;EOMONTH(AG$7,-1)+1, 'Saisie Depenses'!$E$5:$E$3004, "&lt;="&amp;EOMONTH(AG$7,0))</f>
        <v>0</v>
      </c>
      <c r="AH91" s="151">
        <f>SUMIFS('Saisie Depenses'!$H$5:$H$3004,'Saisie Depenses'!$G$5:$G$3004,Listes!$B$40,'Saisie Depenses'!$J$5:$J$3004,$F91, 'Saisie Depenses'!$E$5:$E$3004, "&gt;="&amp;EOMONTH(AH$7,-1)+1, 'Saisie Depenses'!$E$5:$E$3004, "&lt;="&amp;EOMONTH(AH$7,0))+SUMIFS('Saisie Depenses'!$H$5:$H$3004,'Saisie Depenses'!$G$5:$G$3004,Listes!$B$40,'Saisie Depenses'!$J$5:$J$3004, $G91,'Saisie Depenses'!$E$5:$E$3004, "&gt;="&amp;EOMONTH(AH$7,-1)+1, 'Saisie Depenses'!$E$5:$E$3004, "&lt;="&amp;EOMONTH(AH$7,0))</f>
        <v>0</v>
      </c>
      <c r="AI91" s="164">
        <f t="shared" ref="AI91" si="204">SUM(W91:AH91)</f>
        <v>0</v>
      </c>
      <c r="AJ91" s="142"/>
      <c r="AK91" s="151">
        <f>SUMIFS('Saisie Depenses'!$H$5:$H$3004,'Saisie Depenses'!$G$5:$G$3004,Listes!$B$40,'Saisie Depenses'!$J$5:$J$3004,$F91, 'Saisie Depenses'!$E$5:$E$3004, "&gt;="&amp;EOMONTH(AK$7,-1)+1, 'Saisie Depenses'!$E$5:$E$3004, "&lt;="&amp;EOMONTH(AK$7,0))+SUMIFS('Saisie Depenses'!$H$5:$H$3004,'Saisie Depenses'!$G$5:$G$3004,Listes!$B$40,'Saisie Depenses'!$J$5:$J$3004, $G91,'Saisie Depenses'!$E$5:$E$3004, "&gt;="&amp;EOMONTH(AK$7,-1)+1, 'Saisie Depenses'!$E$5:$E$3004, "&lt;="&amp;EOMONTH(AK$7,0))</f>
        <v>0</v>
      </c>
      <c r="AL91" s="151">
        <f>SUMIFS('Saisie Depenses'!$H$5:$H$3004,'Saisie Depenses'!$G$5:$G$3004,Listes!$B$40,'Saisie Depenses'!$J$5:$J$3004,$F91, 'Saisie Depenses'!$E$5:$E$3004, "&gt;="&amp;EOMONTH(AL$7,-1)+1, 'Saisie Depenses'!$E$5:$E$3004, "&lt;="&amp;EOMONTH(AL$7,0))+SUMIFS('Saisie Depenses'!$H$5:$H$3004,'Saisie Depenses'!$G$5:$G$3004,Listes!$B$40,'Saisie Depenses'!$J$5:$J$3004, $G91,'Saisie Depenses'!$E$5:$E$3004, "&gt;="&amp;EOMONTH(AL$7,-1)+1, 'Saisie Depenses'!$E$5:$E$3004, "&lt;="&amp;EOMONTH(AL$7,0))</f>
        <v>0</v>
      </c>
      <c r="AM91" s="151">
        <f>SUMIFS('Saisie Depenses'!$H$5:$H$3004,'Saisie Depenses'!$G$5:$G$3004,Listes!$B$40,'Saisie Depenses'!$J$5:$J$3004,$F91, 'Saisie Depenses'!$E$5:$E$3004, "&gt;="&amp;EOMONTH(AM$7,-1)+1, 'Saisie Depenses'!$E$5:$E$3004, "&lt;="&amp;EOMONTH(AM$7,0))+SUMIFS('Saisie Depenses'!$H$5:$H$3004,'Saisie Depenses'!$G$5:$G$3004,Listes!$B$40,'Saisie Depenses'!$J$5:$J$3004, $G91,'Saisie Depenses'!$E$5:$E$3004, "&gt;="&amp;EOMONTH(AM$7,-1)+1, 'Saisie Depenses'!$E$5:$E$3004, "&lt;="&amp;EOMONTH(AM$7,0))</f>
        <v>0</v>
      </c>
      <c r="AN91" s="151">
        <f>SUMIFS('Saisie Depenses'!$H$5:$H$3004,'Saisie Depenses'!$G$5:$G$3004,Listes!$B$40,'Saisie Depenses'!$J$5:$J$3004,$F91, 'Saisie Depenses'!$E$5:$E$3004, "&gt;="&amp;EOMONTH(AN$7,-1)+1, 'Saisie Depenses'!$E$5:$E$3004, "&lt;="&amp;EOMONTH(AN$7,0))+SUMIFS('Saisie Depenses'!$H$5:$H$3004,'Saisie Depenses'!$G$5:$G$3004,Listes!$B$40,'Saisie Depenses'!$J$5:$J$3004, $G91,'Saisie Depenses'!$E$5:$E$3004, "&gt;="&amp;EOMONTH(AN$7,-1)+1, 'Saisie Depenses'!$E$5:$E$3004, "&lt;="&amp;EOMONTH(AN$7,0))</f>
        <v>0</v>
      </c>
      <c r="AO91" s="151">
        <f>SUMIFS('Saisie Depenses'!$H$5:$H$3004,'Saisie Depenses'!$G$5:$G$3004,Listes!$B$40,'Saisie Depenses'!$J$5:$J$3004,$F91, 'Saisie Depenses'!$E$5:$E$3004, "&gt;="&amp;EOMONTH(AO$7,-1)+1, 'Saisie Depenses'!$E$5:$E$3004, "&lt;="&amp;EOMONTH(AO$7,0))+SUMIFS('Saisie Depenses'!$H$5:$H$3004,'Saisie Depenses'!$G$5:$G$3004,Listes!$B$40,'Saisie Depenses'!$J$5:$J$3004, $G91,'Saisie Depenses'!$E$5:$E$3004, "&gt;="&amp;EOMONTH(AO$7,-1)+1, 'Saisie Depenses'!$E$5:$E$3004, "&lt;="&amp;EOMONTH(AO$7,0))</f>
        <v>0</v>
      </c>
      <c r="AP91" s="151">
        <f>SUMIFS('Saisie Depenses'!$H$5:$H$3004,'Saisie Depenses'!$G$5:$G$3004,Listes!$B$40,'Saisie Depenses'!$J$5:$J$3004,$F91, 'Saisie Depenses'!$E$5:$E$3004, "&gt;="&amp;EOMONTH(AP$7,-1)+1, 'Saisie Depenses'!$E$5:$E$3004, "&lt;="&amp;EOMONTH(AP$7,0))+SUMIFS('Saisie Depenses'!$H$5:$H$3004,'Saisie Depenses'!$G$5:$G$3004,Listes!$B$40,'Saisie Depenses'!$J$5:$J$3004, $G91,'Saisie Depenses'!$E$5:$E$3004, "&gt;="&amp;EOMONTH(AP$7,-1)+1, 'Saisie Depenses'!$E$5:$E$3004, "&lt;="&amp;EOMONTH(AP$7,0))</f>
        <v>0</v>
      </c>
      <c r="AQ91" s="151">
        <f>SUMIFS('Saisie Depenses'!$H$5:$H$3004,'Saisie Depenses'!$G$5:$G$3004,Listes!$B$40,'Saisie Depenses'!$J$5:$J$3004,$F91, 'Saisie Depenses'!$E$5:$E$3004, "&gt;="&amp;EOMONTH(AQ$7,-1)+1, 'Saisie Depenses'!$E$5:$E$3004, "&lt;="&amp;EOMONTH(AQ$7,0))+SUMIFS('Saisie Depenses'!$H$5:$H$3004,'Saisie Depenses'!$G$5:$G$3004,Listes!$B$40,'Saisie Depenses'!$J$5:$J$3004, $G91,'Saisie Depenses'!$E$5:$E$3004, "&gt;="&amp;EOMONTH(AQ$7,-1)+1, 'Saisie Depenses'!$E$5:$E$3004, "&lt;="&amp;EOMONTH(AQ$7,0))</f>
        <v>0</v>
      </c>
      <c r="AR91" s="151">
        <f>SUMIFS('Saisie Depenses'!$H$5:$H$3004,'Saisie Depenses'!$G$5:$G$3004,Listes!$B$40,'Saisie Depenses'!$J$5:$J$3004,$F91, 'Saisie Depenses'!$E$5:$E$3004, "&gt;="&amp;EOMONTH(AR$7,-1)+1, 'Saisie Depenses'!$E$5:$E$3004, "&lt;="&amp;EOMONTH(AR$7,0))+SUMIFS('Saisie Depenses'!$H$5:$H$3004,'Saisie Depenses'!$G$5:$G$3004,Listes!$B$40,'Saisie Depenses'!$J$5:$J$3004, $G91,'Saisie Depenses'!$E$5:$E$3004, "&gt;="&amp;EOMONTH(AR$7,-1)+1, 'Saisie Depenses'!$E$5:$E$3004, "&lt;="&amp;EOMONTH(AR$7,0))</f>
        <v>0</v>
      </c>
      <c r="AS91" s="151">
        <f>SUMIFS('Saisie Depenses'!$H$5:$H$3004,'Saisie Depenses'!$G$5:$G$3004,Listes!$B$40,'Saisie Depenses'!$J$5:$J$3004,$F91, 'Saisie Depenses'!$E$5:$E$3004, "&gt;="&amp;EOMONTH(AS$7,-1)+1, 'Saisie Depenses'!$E$5:$E$3004, "&lt;="&amp;EOMONTH(AS$7,0))+SUMIFS('Saisie Depenses'!$H$5:$H$3004,'Saisie Depenses'!$G$5:$G$3004,Listes!$B$40,'Saisie Depenses'!$J$5:$J$3004, $G91,'Saisie Depenses'!$E$5:$E$3004, "&gt;="&amp;EOMONTH(AS$7,-1)+1, 'Saisie Depenses'!$E$5:$E$3004, "&lt;="&amp;EOMONTH(AS$7,0))</f>
        <v>0</v>
      </c>
      <c r="AT91" s="151">
        <f>SUMIFS('Saisie Depenses'!$H$5:$H$3004,'Saisie Depenses'!$G$5:$G$3004,Listes!$B$40,'Saisie Depenses'!$J$5:$J$3004,$F91, 'Saisie Depenses'!$E$5:$E$3004, "&gt;="&amp;EOMONTH(AT$7,-1)+1, 'Saisie Depenses'!$E$5:$E$3004, "&lt;="&amp;EOMONTH(AT$7,0))+SUMIFS('Saisie Depenses'!$H$5:$H$3004,'Saisie Depenses'!$G$5:$G$3004,Listes!$B$40,'Saisie Depenses'!$J$5:$J$3004, $G91,'Saisie Depenses'!$E$5:$E$3004, "&gt;="&amp;EOMONTH(AT$7,-1)+1, 'Saisie Depenses'!$E$5:$E$3004, "&lt;="&amp;EOMONTH(AT$7,0))</f>
        <v>0</v>
      </c>
      <c r="AU91" s="151">
        <f>SUMIFS('Saisie Depenses'!$H$5:$H$3004,'Saisie Depenses'!$G$5:$G$3004,Listes!$B$40,'Saisie Depenses'!$J$5:$J$3004,$F91, 'Saisie Depenses'!$E$5:$E$3004, "&gt;="&amp;EOMONTH(AU$7,-1)+1, 'Saisie Depenses'!$E$5:$E$3004, "&lt;="&amp;EOMONTH(AU$7,0))+SUMIFS('Saisie Depenses'!$H$5:$H$3004,'Saisie Depenses'!$G$5:$G$3004,Listes!$B$40,'Saisie Depenses'!$J$5:$J$3004, $G91,'Saisie Depenses'!$E$5:$E$3004, "&gt;="&amp;EOMONTH(AU$7,-1)+1, 'Saisie Depenses'!$E$5:$E$3004, "&lt;="&amp;EOMONTH(AU$7,0))</f>
        <v>0</v>
      </c>
      <c r="AV91" s="151">
        <f>SUMIFS('Saisie Depenses'!$H$5:$H$3004,'Saisie Depenses'!$G$5:$G$3004,Listes!$B$40,'Saisie Depenses'!$J$5:$J$3004,$F91, 'Saisie Depenses'!$E$5:$E$3004, "&gt;="&amp;EOMONTH(AV$7,-1)+1, 'Saisie Depenses'!$E$5:$E$3004, "&lt;="&amp;EOMONTH(AV$7,0))+SUMIFS('Saisie Depenses'!$H$5:$H$3004,'Saisie Depenses'!$G$5:$G$3004,Listes!$B$40,'Saisie Depenses'!$J$5:$J$3004, $G91,'Saisie Depenses'!$E$5:$E$3004, "&gt;="&amp;EOMONTH(AV$7,-1)+1, 'Saisie Depenses'!$E$5:$E$3004, "&lt;="&amp;EOMONTH(AV$7,0))</f>
        <v>0</v>
      </c>
      <c r="AW91" s="164">
        <f t="shared" si="201"/>
        <v>0</v>
      </c>
    </row>
    <row r="92" spans="3:49" ht="15.75" customHeight="1" x14ac:dyDescent="0.25">
      <c r="C92" s="150" t="str">
        <f t="shared" si="197"/>
        <v xml:space="preserve">Consommation Eau </v>
      </c>
      <c r="D92" s="143"/>
      <c r="E92" s="143"/>
      <c r="F92" s="150" t="str">
        <f t="shared" ref="F92:G92" si="205">F66</f>
        <v xml:space="preserve">Consommation Eau </v>
      </c>
      <c r="G92" s="133" t="str">
        <f t="shared" si="205"/>
        <v>x#56rgtte8</v>
      </c>
      <c r="I92" s="151">
        <f>SUMIFS('Saisie Depenses'!$H$5:$H$3004,'Saisie Depenses'!$G$5:$G$3004,Listes!$B$40,'Saisie Depenses'!$J$5:$J$3004,$F92, 'Saisie Depenses'!$E$5:$E$3004, "&gt;="&amp;EOMONTH(I$7,-1)+1, 'Saisie Depenses'!$E$5:$E$3004, "&lt;="&amp;EOMONTH(I$7,0))+SUMIFS('Saisie Depenses'!$H$5:$H$3004,'Saisie Depenses'!$G$5:$G$3004,Listes!$B$40,'Saisie Depenses'!$J$5:$J$3004, $G92,'Saisie Depenses'!$E$5:$E$3004, "&gt;="&amp;EOMONTH(I$7,-1)+1, 'Saisie Depenses'!$E$5:$E$3004, "&lt;="&amp;EOMONTH(I$7,0))</f>
        <v>0</v>
      </c>
      <c r="J92" s="151">
        <f>SUMIFS('Saisie Depenses'!$H$5:$H$3004,'Saisie Depenses'!$G$5:$G$3004,Listes!$B$40,'Saisie Depenses'!$J$5:$J$3004,$F92, 'Saisie Depenses'!$E$5:$E$3004, "&gt;="&amp;EOMONTH(J$7,-1)+1, 'Saisie Depenses'!$E$5:$E$3004, "&lt;="&amp;EOMONTH(J$7,0))+SUMIFS('Saisie Depenses'!$H$5:$H$3004,'Saisie Depenses'!$G$5:$G$3004,Listes!$B$40,'Saisie Depenses'!$J$5:$J$3004, $G92,'Saisie Depenses'!$E$5:$E$3004, "&gt;="&amp;EOMONTH(J$7,-1)+1, 'Saisie Depenses'!$E$5:$E$3004, "&lt;="&amp;EOMONTH(J$7,0))</f>
        <v>0</v>
      </c>
      <c r="K92" s="151">
        <f>SUMIFS('Saisie Depenses'!$H$5:$H$3004,'Saisie Depenses'!$G$5:$G$3004,Listes!$B$40,'Saisie Depenses'!$J$5:$J$3004,$F92, 'Saisie Depenses'!$E$5:$E$3004, "&gt;="&amp;EOMONTH(K$7,-1)+1, 'Saisie Depenses'!$E$5:$E$3004, "&lt;="&amp;EOMONTH(K$7,0))+SUMIFS('Saisie Depenses'!$H$5:$H$3004,'Saisie Depenses'!$G$5:$G$3004,Listes!$B$40,'Saisie Depenses'!$J$5:$J$3004, $G92,'Saisie Depenses'!$E$5:$E$3004, "&gt;="&amp;EOMONTH(K$7,-1)+1, 'Saisie Depenses'!$E$5:$E$3004, "&lt;="&amp;EOMONTH(K$7,0))</f>
        <v>0</v>
      </c>
      <c r="L92" s="151">
        <f>SUMIFS('Saisie Depenses'!$H$5:$H$3004,'Saisie Depenses'!$G$5:$G$3004,Listes!$B$40,'Saisie Depenses'!$J$5:$J$3004,$F92, 'Saisie Depenses'!$E$5:$E$3004, "&gt;="&amp;EOMONTH(L$7,-1)+1, 'Saisie Depenses'!$E$5:$E$3004, "&lt;="&amp;EOMONTH(L$7,0))+SUMIFS('Saisie Depenses'!$H$5:$H$3004,'Saisie Depenses'!$G$5:$G$3004,Listes!$B$40,'Saisie Depenses'!$J$5:$J$3004, $G92,'Saisie Depenses'!$E$5:$E$3004, "&gt;="&amp;EOMONTH(L$7,-1)+1, 'Saisie Depenses'!$E$5:$E$3004, "&lt;="&amp;EOMONTH(L$7,0))</f>
        <v>0</v>
      </c>
      <c r="M92" s="151">
        <f>SUMIFS('Saisie Depenses'!$H$5:$H$3004,'Saisie Depenses'!$G$5:$G$3004,Listes!$B$40,'Saisie Depenses'!$J$5:$J$3004,$F92, 'Saisie Depenses'!$E$5:$E$3004, "&gt;="&amp;EOMONTH(M$7,-1)+1, 'Saisie Depenses'!$E$5:$E$3004, "&lt;="&amp;EOMONTH(M$7,0))+SUMIFS('Saisie Depenses'!$H$5:$H$3004,'Saisie Depenses'!$G$5:$G$3004,Listes!$B$40,'Saisie Depenses'!$J$5:$J$3004, $G92,'Saisie Depenses'!$E$5:$E$3004, "&gt;="&amp;EOMONTH(M$7,-1)+1, 'Saisie Depenses'!$E$5:$E$3004, "&lt;="&amp;EOMONTH(M$7,0))</f>
        <v>0</v>
      </c>
      <c r="N92" s="151">
        <f>SUMIFS('Saisie Depenses'!$H$5:$H$3004,'Saisie Depenses'!$G$5:$G$3004,Listes!$B$40,'Saisie Depenses'!$J$5:$J$3004,$F92, 'Saisie Depenses'!$E$5:$E$3004, "&gt;="&amp;EOMONTH(N$7,-1)+1, 'Saisie Depenses'!$E$5:$E$3004, "&lt;="&amp;EOMONTH(N$7,0))+SUMIFS('Saisie Depenses'!$H$5:$H$3004,'Saisie Depenses'!$G$5:$G$3004,Listes!$B$40,'Saisie Depenses'!$J$5:$J$3004, $G92,'Saisie Depenses'!$E$5:$E$3004, "&gt;="&amp;EOMONTH(N$7,-1)+1, 'Saisie Depenses'!$E$5:$E$3004, "&lt;="&amp;EOMONTH(N$7,0))</f>
        <v>0</v>
      </c>
      <c r="O92" s="151">
        <f>SUMIFS('Saisie Depenses'!$H$5:$H$3004,'Saisie Depenses'!$G$5:$G$3004,Listes!$B$40,'Saisie Depenses'!$J$5:$J$3004,$F92, 'Saisie Depenses'!$E$5:$E$3004, "&gt;="&amp;EOMONTH(O$7,-1)+1, 'Saisie Depenses'!$E$5:$E$3004, "&lt;="&amp;EOMONTH(O$7,0))+SUMIFS('Saisie Depenses'!$H$5:$H$3004,'Saisie Depenses'!$G$5:$G$3004,Listes!$B$40,'Saisie Depenses'!$J$5:$J$3004, $G92,'Saisie Depenses'!$E$5:$E$3004, "&gt;="&amp;EOMONTH(O$7,-1)+1, 'Saisie Depenses'!$E$5:$E$3004, "&lt;="&amp;EOMONTH(O$7,0))</f>
        <v>0</v>
      </c>
      <c r="P92" s="151">
        <f>SUMIFS('Saisie Depenses'!$H$5:$H$3004,'Saisie Depenses'!$G$5:$G$3004,Listes!$B$40,'Saisie Depenses'!$J$5:$J$3004,$F92, 'Saisie Depenses'!$E$5:$E$3004, "&gt;="&amp;EOMONTH(P$7,-1)+1, 'Saisie Depenses'!$E$5:$E$3004, "&lt;="&amp;EOMONTH(P$7,0))+SUMIFS('Saisie Depenses'!$H$5:$H$3004,'Saisie Depenses'!$G$5:$G$3004,Listes!$B$40,'Saisie Depenses'!$J$5:$J$3004, $G92,'Saisie Depenses'!$E$5:$E$3004, "&gt;="&amp;EOMONTH(P$7,-1)+1, 'Saisie Depenses'!$E$5:$E$3004, "&lt;="&amp;EOMONTH(P$7,0))</f>
        <v>0</v>
      </c>
      <c r="Q92" s="151">
        <f>SUMIFS('Saisie Depenses'!$H$5:$H$3004,'Saisie Depenses'!$G$5:$G$3004,Listes!$B$40,'Saisie Depenses'!$J$5:$J$3004,$F92, 'Saisie Depenses'!$E$5:$E$3004, "&gt;="&amp;EOMONTH(Q$7,-1)+1, 'Saisie Depenses'!$E$5:$E$3004, "&lt;="&amp;EOMONTH(Q$7,0))+SUMIFS('Saisie Depenses'!$H$5:$H$3004,'Saisie Depenses'!$G$5:$G$3004,Listes!$B$40,'Saisie Depenses'!$J$5:$J$3004, $G92,'Saisie Depenses'!$E$5:$E$3004, "&gt;="&amp;EOMONTH(Q$7,-1)+1, 'Saisie Depenses'!$E$5:$E$3004, "&lt;="&amp;EOMONTH(Q$7,0))</f>
        <v>0</v>
      </c>
      <c r="R92" s="151">
        <f>SUMIFS('Saisie Depenses'!$H$5:$H$3004,'Saisie Depenses'!$G$5:$G$3004,Listes!$B$40,'Saisie Depenses'!$J$5:$J$3004,$F92, 'Saisie Depenses'!$E$5:$E$3004, "&gt;="&amp;EOMONTH(R$7,-1)+1, 'Saisie Depenses'!$E$5:$E$3004, "&lt;="&amp;EOMONTH(R$7,0))+SUMIFS('Saisie Depenses'!$H$5:$H$3004,'Saisie Depenses'!$G$5:$G$3004,Listes!$B$40,'Saisie Depenses'!$J$5:$J$3004, $G92,'Saisie Depenses'!$E$5:$E$3004, "&gt;="&amp;EOMONTH(R$7,-1)+1, 'Saisie Depenses'!$E$5:$E$3004, "&lt;="&amp;EOMONTH(R$7,0))</f>
        <v>0</v>
      </c>
      <c r="S92" s="151">
        <f>SUMIFS('Saisie Depenses'!$H$5:$H$3004,'Saisie Depenses'!$G$5:$G$3004,Listes!$B$40,'Saisie Depenses'!$J$5:$J$3004,$F92, 'Saisie Depenses'!$E$5:$E$3004, "&gt;="&amp;EOMONTH(S$7,-1)+1, 'Saisie Depenses'!$E$5:$E$3004, "&lt;="&amp;EOMONTH(S$7,0))+SUMIFS('Saisie Depenses'!$H$5:$H$3004,'Saisie Depenses'!$G$5:$G$3004,Listes!$B$40,'Saisie Depenses'!$J$5:$J$3004, $G92,'Saisie Depenses'!$E$5:$E$3004, "&gt;="&amp;EOMONTH(S$7,-1)+1, 'Saisie Depenses'!$E$5:$E$3004, "&lt;="&amp;EOMONTH(S$7,0))</f>
        <v>0</v>
      </c>
      <c r="T92" s="151">
        <f>SUMIFS('Saisie Depenses'!$H$5:$H$3004,'Saisie Depenses'!$G$5:$G$3004,Listes!$B$40,'Saisie Depenses'!$J$5:$J$3004,$F92, 'Saisie Depenses'!$E$5:$E$3004, "&gt;="&amp;EOMONTH(T$7,-1)+1, 'Saisie Depenses'!$E$5:$E$3004, "&lt;="&amp;EOMONTH(T$7,0))+SUMIFS('Saisie Depenses'!$H$5:$H$3004,'Saisie Depenses'!$G$5:$G$3004,Listes!$B$40,'Saisie Depenses'!$J$5:$J$3004, $G92,'Saisie Depenses'!$E$5:$E$3004, "&gt;="&amp;EOMONTH(T$7,-1)+1, 'Saisie Depenses'!$E$5:$E$3004, "&lt;="&amp;EOMONTH(T$7,0))</f>
        <v>0</v>
      </c>
      <c r="U92" s="164">
        <f t="shared" si="194"/>
        <v>0</v>
      </c>
      <c r="W92" s="151">
        <f>SUMIFS('Saisie Depenses'!$H$5:$H$3004,'Saisie Depenses'!$G$5:$G$3004,Listes!$B$40,'Saisie Depenses'!$J$5:$J$3004,$F92, 'Saisie Depenses'!$E$5:$E$3004, "&gt;="&amp;EOMONTH(W$7,-1)+1, 'Saisie Depenses'!$E$5:$E$3004, "&lt;="&amp;EOMONTH(W$7,0))+SUMIFS('Saisie Depenses'!$H$5:$H$3004,'Saisie Depenses'!$G$5:$G$3004,Listes!$B$40,'Saisie Depenses'!$J$5:$J$3004, $G92,'Saisie Depenses'!$E$5:$E$3004, "&gt;="&amp;EOMONTH(W$7,-1)+1, 'Saisie Depenses'!$E$5:$E$3004, "&lt;="&amp;EOMONTH(W$7,0))</f>
        <v>0</v>
      </c>
      <c r="X92" s="151">
        <f>SUMIFS('Saisie Depenses'!$H$5:$H$3004,'Saisie Depenses'!$G$5:$G$3004,Listes!$B$40,'Saisie Depenses'!$J$5:$J$3004,$F92, 'Saisie Depenses'!$E$5:$E$3004, "&gt;="&amp;EOMONTH(X$7,-1)+1, 'Saisie Depenses'!$E$5:$E$3004, "&lt;="&amp;EOMONTH(X$7,0))+SUMIFS('Saisie Depenses'!$H$5:$H$3004,'Saisie Depenses'!$G$5:$G$3004,Listes!$B$40,'Saisie Depenses'!$J$5:$J$3004, $G92,'Saisie Depenses'!$E$5:$E$3004, "&gt;="&amp;EOMONTH(X$7,-1)+1, 'Saisie Depenses'!$E$5:$E$3004, "&lt;="&amp;EOMONTH(X$7,0))</f>
        <v>0</v>
      </c>
      <c r="Y92" s="151">
        <f>SUMIFS('Saisie Depenses'!$H$5:$H$3004,'Saisie Depenses'!$G$5:$G$3004,Listes!$B$40,'Saisie Depenses'!$J$5:$J$3004,$F92, 'Saisie Depenses'!$E$5:$E$3004, "&gt;="&amp;EOMONTH(Y$7,-1)+1, 'Saisie Depenses'!$E$5:$E$3004, "&lt;="&amp;EOMONTH(Y$7,0))+SUMIFS('Saisie Depenses'!$H$5:$H$3004,'Saisie Depenses'!$G$5:$G$3004,Listes!$B$40,'Saisie Depenses'!$J$5:$J$3004, $G92,'Saisie Depenses'!$E$5:$E$3004, "&gt;="&amp;EOMONTH(Y$7,-1)+1, 'Saisie Depenses'!$E$5:$E$3004, "&lt;="&amp;EOMONTH(Y$7,0))</f>
        <v>0</v>
      </c>
      <c r="Z92" s="151">
        <f>SUMIFS('Saisie Depenses'!$H$5:$H$3004,'Saisie Depenses'!$G$5:$G$3004,Listes!$B$40,'Saisie Depenses'!$J$5:$J$3004,$F92, 'Saisie Depenses'!$E$5:$E$3004, "&gt;="&amp;EOMONTH(Z$7,-1)+1, 'Saisie Depenses'!$E$5:$E$3004, "&lt;="&amp;EOMONTH(Z$7,0))+SUMIFS('Saisie Depenses'!$H$5:$H$3004,'Saisie Depenses'!$G$5:$G$3004,Listes!$B$40,'Saisie Depenses'!$J$5:$J$3004, $G92,'Saisie Depenses'!$E$5:$E$3004, "&gt;="&amp;EOMONTH(Z$7,-1)+1, 'Saisie Depenses'!$E$5:$E$3004, "&lt;="&amp;EOMONTH(Z$7,0))</f>
        <v>0</v>
      </c>
      <c r="AA92" s="151">
        <f>SUMIFS('Saisie Depenses'!$H$5:$H$3004,'Saisie Depenses'!$G$5:$G$3004,Listes!$B$40,'Saisie Depenses'!$J$5:$J$3004,$F92, 'Saisie Depenses'!$E$5:$E$3004, "&gt;="&amp;EOMONTH(AA$7,-1)+1, 'Saisie Depenses'!$E$5:$E$3004, "&lt;="&amp;EOMONTH(AA$7,0))+SUMIFS('Saisie Depenses'!$H$5:$H$3004,'Saisie Depenses'!$G$5:$G$3004,Listes!$B$40,'Saisie Depenses'!$J$5:$J$3004, $G92,'Saisie Depenses'!$E$5:$E$3004, "&gt;="&amp;EOMONTH(AA$7,-1)+1, 'Saisie Depenses'!$E$5:$E$3004, "&lt;="&amp;EOMONTH(AA$7,0))</f>
        <v>0</v>
      </c>
      <c r="AB92" s="151">
        <f>SUMIFS('Saisie Depenses'!$H$5:$H$3004,'Saisie Depenses'!$G$5:$G$3004,Listes!$B$40,'Saisie Depenses'!$J$5:$J$3004,$F92, 'Saisie Depenses'!$E$5:$E$3004, "&gt;="&amp;EOMONTH(AB$7,-1)+1, 'Saisie Depenses'!$E$5:$E$3004, "&lt;="&amp;EOMONTH(AB$7,0))+SUMIFS('Saisie Depenses'!$H$5:$H$3004,'Saisie Depenses'!$G$5:$G$3004,Listes!$B$40,'Saisie Depenses'!$J$5:$J$3004, $G92,'Saisie Depenses'!$E$5:$E$3004, "&gt;="&amp;EOMONTH(AB$7,-1)+1, 'Saisie Depenses'!$E$5:$E$3004, "&lt;="&amp;EOMONTH(AB$7,0))</f>
        <v>0</v>
      </c>
      <c r="AC92" s="151">
        <f>SUMIFS('Saisie Depenses'!$H$5:$H$3004,'Saisie Depenses'!$G$5:$G$3004,Listes!$B$40,'Saisie Depenses'!$J$5:$J$3004,$F92, 'Saisie Depenses'!$E$5:$E$3004, "&gt;="&amp;EOMONTH(AC$7,-1)+1, 'Saisie Depenses'!$E$5:$E$3004, "&lt;="&amp;EOMONTH(AC$7,0))+SUMIFS('Saisie Depenses'!$H$5:$H$3004,'Saisie Depenses'!$G$5:$G$3004,Listes!$B$40,'Saisie Depenses'!$J$5:$J$3004, $G92,'Saisie Depenses'!$E$5:$E$3004, "&gt;="&amp;EOMONTH(AC$7,-1)+1, 'Saisie Depenses'!$E$5:$E$3004, "&lt;="&amp;EOMONTH(AC$7,0))</f>
        <v>0</v>
      </c>
      <c r="AD92" s="151">
        <f>SUMIFS('Saisie Depenses'!$H$5:$H$3004,'Saisie Depenses'!$G$5:$G$3004,Listes!$B$40,'Saisie Depenses'!$J$5:$J$3004,$F92, 'Saisie Depenses'!$E$5:$E$3004, "&gt;="&amp;EOMONTH(AD$7,-1)+1, 'Saisie Depenses'!$E$5:$E$3004, "&lt;="&amp;EOMONTH(AD$7,0))+SUMIFS('Saisie Depenses'!$H$5:$H$3004,'Saisie Depenses'!$G$5:$G$3004,Listes!$B$40,'Saisie Depenses'!$J$5:$J$3004, $G92,'Saisie Depenses'!$E$5:$E$3004, "&gt;="&amp;EOMONTH(AD$7,-1)+1, 'Saisie Depenses'!$E$5:$E$3004, "&lt;="&amp;EOMONTH(AD$7,0))</f>
        <v>0</v>
      </c>
      <c r="AE92" s="151">
        <f>SUMIFS('Saisie Depenses'!$H$5:$H$3004,'Saisie Depenses'!$G$5:$G$3004,Listes!$B$40,'Saisie Depenses'!$J$5:$J$3004,$F92, 'Saisie Depenses'!$E$5:$E$3004, "&gt;="&amp;EOMONTH(AE$7,-1)+1, 'Saisie Depenses'!$E$5:$E$3004, "&lt;="&amp;EOMONTH(AE$7,0))+SUMIFS('Saisie Depenses'!$H$5:$H$3004,'Saisie Depenses'!$G$5:$G$3004,Listes!$B$40,'Saisie Depenses'!$J$5:$J$3004, $G92,'Saisie Depenses'!$E$5:$E$3004, "&gt;="&amp;EOMONTH(AE$7,-1)+1, 'Saisie Depenses'!$E$5:$E$3004, "&lt;="&amp;EOMONTH(AE$7,0))</f>
        <v>0</v>
      </c>
      <c r="AF92" s="151">
        <f>SUMIFS('Saisie Depenses'!$H$5:$H$3004,'Saisie Depenses'!$G$5:$G$3004,Listes!$B$40,'Saisie Depenses'!$J$5:$J$3004,$F92, 'Saisie Depenses'!$E$5:$E$3004, "&gt;="&amp;EOMONTH(AF$7,-1)+1, 'Saisie Depenses'!$E$5:$E$3004, "&lt;="&amp;EOMONTH(AF$7,0))+SUMIFS('Saisie Depenses'!$H$5:$H$3004,'Saisie Depenses'!$G$5:$G$3004,Listes!$B$40,'Saisie Depenses'!$J$5:$J$3004, $G92,'Saisie Depenses'!$E$5:$E$3004, "&gt;="&amp;EOMONTH(AF$7,-1)+1, 'Saisie Depenses'!$E$5:$E$3004, "&lt;="&amp;EOMONTH(AF$7,0))</f>
        <v>0</v>
      </c>
      <c r="AG92" s="151">
        <f>SUMIFS('Saisie Depenses'!$H$5:$H$3004,'Saisie Depenses'!$G$5:$G$3004,Listes!$B$40,'Saisie Depenses'!$J$5:$J$3004,$F92, 'Saisie Depenses'!$E$5:$E$3004, "&gt;="&amp;EOMONTH(AG$7,-1)+1, 'Saisie Depenses'!$E$5:$E$3004, "&lt;="&amp;EOMONTH(AG$7,0))+SUMIFS('Saisie Depenses'!$H$5:$H$3004,'Saisie Depenses'!$G$5:$G$3004,Listes!$B$40,'Saisie Depenses'!$J$5:$J$3004, $G92,'Saisie Depenses'!$E$5:$E$3004, "&gt;="&amp;EOMONTH(AG$7,-1)+1, 'Saisie Depenses'!$E$5:$E$3004, "&lt;="&amp;EOMONTH(AG$7,0))</f>
        <v>0</v>
      </c>
      <c r="AH92" s="151">
        <f>SUMIFS('Saisie Depenses'!$H$5:$H$3004,'Saisie Depenses'!$G$5:$G$3004,Listes!$B$40,'Saisie Depenses'!$J$5:$J$3004,$F92, 'Saisie Depenses'!$E$5:$E$3004, "&gt;="&amp;EOMONTH(AH$7,-1)+1, 'Saisie Depenses'!$E$5:$E$3004, "&lt;="&amp;EOMONTH(AH$7,0))+SUMIFS('Saisie Depenses'!$H$5:$H$3004,'Saisie Depenses'!$G$5:$G$3004,Listes!$B$40,'Saisie Depenses'!$J$5:$J$3004, $G92,'Saisie Depenses'!$E$5:$E$3004, "&gt;="&amp;EOMONTH(AH$7,-1)+1, 'Saisie Depenses'!$E$5:$E$3004, "&lt;="&amp;EOMONTH(AH$7,0))</f>
        <v>0</v>
      </c>
      <c r="AI92" s="164">
        <f>SUM(W92:AH92)</f>
        <v>0</v>
      </c>
      <c r="AJ92" s="142"/>
      <c r="AK92" s="151">
        <f>SUMIFS('Saisie Depenses'!$H$5:$H$3004,'Saisie Depenses'!$G$5:$G$3004,Listes!$B$40,'Saisie Depenses'!$J$5:$J$3004,$F92, 'Saisie Depenses'!$E$5:$E$3004, "&gt;="&amp;EOMONTH(AK$7,-1)+1, 'Saisie Depenses'!$E$5:$E$3004, "&lt;="&amp;EOMONTH(AK$7,0))+SUMIFS('Saisie Depenses'!$H$5:$H$3004,'Saisie Depenses'!$G$5:$G$3004,Listes!$B$40,'Saisie Depenses'!$J$5:$J$3004, $G92,'Saisie Depenses'!$E$5:$E$3004, "&gt;="&amp;EOMONTH(AK$7,-1)+1, 'Saisie Depenses'!$E$5:$E$3004, "&lt;="&amp;EOMONTH(AK$7,0))</f>
        <v>0</v>
      </c>
      <c r="AL92" s="151">
        <f>SUMIFS('Saisie Depenses'!$H$5:$H$3004,'Saisie Depenses'!$G$5:$G$3004,Listes!$B$40,'Saisie Depenses'!$J$5:$J$3004,$F92, 'Saisie Depenses'!$E$5:$E$3004, "&gt;="&amp;EOMONTH(AL$7,-1)+1, 'Saisie Depenses'!$E$5:$E$3004, "&lt;="&amp;EOMONTH(AL$7,0))+SUMIFS('Saisie Depenses'!$H$5:$H$3004,'Saisie Depenses'!$G$5:$G$3004,Listes!$B$40,'Saisie Depenses'!$J$5:$J$3004, $G92,'Saisie Depenses'!$E$5:$E$3004, "&gt;="&amp;EOMONTH(AL$7,-1)+1, 'Saisie Depenses'!$E$5:$E$3004, "&lt;="&amp;EOMONTH(AL$7,0))</f>
        <v>0</v>
      </c>
      <c r="AM92" s="151">
        <f>SUMIFS('Saisie Depenses'!$H$5:$H$3004,'Saisie Depenses'!$G$5:$G$3004,Listes!$B$40,'Saisie Depenses'!$J$5:$J$3004,$F92, 'Saisie Depenses'!$E$5:$E$3004, "&gt;="&amp;EOMONTH(AM$7,-1)+1, 'Saisie Depenses'!$E$5:$E$3004, "&lt;="&amp;EOMONTH(AM$7,0))+SUMIFS('Saisie Depenses'!$H$5:$H$3004,'Saisie Depenses'!$G$5:$G$3004,Listes!$B$40,'Saisie Depenses'!$J$5:$J$3004, $G92,'Saisie Depenses'!$E$5:$E$3004, "&gt;="&amp;EOMONTH(AM$7,-1)+1, 'Saisie Depenses'!$E$5:$E$3004, "&lt;="&amp;EOMONTH(AM$7,0))</f>
        <v>0</v>
      </c>
      <c r="AN92" s="151">
        <f>SUMIFS('Saisie Depenses'!$H$5:$H$3004,'Saisie Depenses'!$G$5:$G$3004,Listes!$B$40,'Saisie Depenses'!$J$5:$J$3004,$F92, 'Saisie Depenses'!$E$5:$E$3004, "&gt;="&amp;EOMONTH(AN$7,-1)+1, 'Saisie Depenses'!$E$5:$E$3004, "&lt;="&amp;EOMONTH(AN$7,0))+SUMIFS('Saisie Depenses'!$H$5:$H$3004,'Saisie Depenses'!$G$5:$G$3004,Listes!$B$40,'Saisie Depenses'!$J$5:$J$3004, $G92,'Saisie Depenses'!$E$5:$E$3004, "&gt;="&amp;EOMONTH(AN$7,-1)+1, 'Saisie Depenses'!$E$5:$E$3004, "&lt;="&amp;EOMONTH(AN$7,0))</f>
        <v>0</v>
      </c>
      <c r="AO92" s="151">
        <f>SUMIFS('Saisie Depenses'!$H$5:$H$3004,'Saisie Depenses'!$G$5:$G$3004,Listes!$B$40,'Saisie Depenses'!$J$5:$J$3004,$F92, 'Saisie Depenses'!$E$5:$E$3004, "&gt;="&amp;EOMONTH(AO$7,-1)+1, 'Saisie Depenses'!$E$5:$E$3004, "&lt;="&amp;EOMONTH(AO$7,0))+SUMIFS('Saisie Depenses'!$H$5:$H$3004,'Saisie Depenses'!$G$5:$G$3004,Listes!$B$40,'Saisie Depenses'!$J$5:$J$3004, $G92,'Saisie Depenses'!$E$5:$E$3004, "&gt;="&amp;EOMONTH(AO$7,-1)+1, 'Saisie Depenses'!$E$5:$E$3004, "&lt;="&amp;EOMONTH(AO$7,0))</f>
        <v>0</v>
      </c>
      <c r="AP92" s="151">
        <f>SUMIFS('Saisie Depenses'!$H$5:$H$3004,'Saisie Depenses'!$G$5:$G$3004,Listes!$B$40,'Saisie Depenses'!$J$5:$J$3004,$F92, 'Saisie Depenses'!$E$5:$E$3004, "&gt;="&amp;EOMONTH(AP$7,-1)+1, 'Saisie Depenses'!$E$5:$E$3004, "&lt;="&amp;EOMONTH(AP$7,0))+SUMIFS('Saisie Depenses'!$H$5:$H$3004,'Saisie Depenses'!$G$5:$G$3004,Listes!$B$40,'Saisie Depenses'!$J$5:$J$3004, $G92,'Saisie Depenses'!$E$5:$E$3004, "&gt;="&amp;EOMONTH(AP$7,-1)+1, 'Saisie Depenses'!$E$5:$E$3004, "&lt;="&amp;EOMONTH(AP$7,0))</f>
        <v>0</v>
      </c>
      <c r="AQ92" s="151">
        <f>SUMIFS('Saisie Depenses'!$H$5:$H$3004,'Saisie Depenses'!$G$5:$G$3004,Listes!$B$40,'Saisie Depenses'!$J$5:$J$3004,$F92, 'Saisie Depenses'!$E$5:$E$3004, "&gt;="&amp;EOMONTH(AQ$7,-1)+1, 'Saisie Depenses'!$E$5:$E$3004, "&lt;="&amp;EOMONTH(AQ$7,0))+SUMIFS('Saisie Depenses'!$H$5:$H$3004,'Saisie Depenses'!$G$5:$G$3004,Listes!$B$40,'Saisie Depenses'!$J$5:$J$3004, $G92,'Saisie Depenses'!$E$5:$E$3004, "&gt;="&amp;EOMONTH(AQ$7,-1)+1, 'Saisie Depenses'!$E$5:$E$3004, "&lt;="&amp;EOMONTH(AQ$7,0))</f>
        <v>0</v>
      </c>
      <c r="AR92" s="151">
        <f>SUMIFS('Saisie Depenses'!$H$5:$H$3004,'Saisie Depenses'!$G$5:$G$3004,Listes!$B$40,'Saisie Depenses'!$J$5:$J$3004,$F92, 'Saisie Depenses'!$E$5:$E$3004, "&gt;="&amp;EOMONTH(AR$7,-1)+1, 'Saisie Depenses'!$E$5:$E$3004, "&lt;="&amp;EOMONTH(AR$7,0))+SUMIFS('Saisie Depenses'!$H$5:$H$3004,'Saisie Depenses'!$G$5:$G$3004,Listes!$B$40,'Saisie Depenses'!$J$5:$J$3004, $G92,'Saisie Depenses'!$E$5:$E$3004, "&gt;="&amp;EOMONTH(AR$7,-1)+1, 'Saisie Depenses'!$E$5:$E$3004, "&lt;="&amp;EOMONTH(AR$7,0))</f>
        <v>0</v>
      </c>
      <c r="AS92" s="151">
        <f>SUMIFS('Saisie Depenses'!$H$5:$H$3004,'Saisie Depenses'!$G$5:$G$3004,Listes!$B$40,'Saisie Depenses'!$J$5:$J$3004,$F92, 'Saisie Depenses'!$E$5:$E$3004, "&gt;="&amp;EOMONTH(AS$7,-1)+1, 'Saisie Depenses'!$E$5:$E$3004, "&lt;="&amp;EOMONTH(AS$7,0))+SUMIFS('Saisie Depenses'!$H$5:$H$3004,'Saisie Depenses'!$G$5:$G$3004,Listes!$B$40,'Saisie Depenses'!$J$5:$J$3004, $G92,'Saisie Depenses'!$E$5:$E$3004, "&gt;="&amp;EOMONTH(AS$7,-1)+1, 'Saisie Depenses'!$E$5:$E$3004, "&lt;="&amp;EOMONTH(AS$7,0))</f>
        <v>0</v>
      </c>
      <c r="AT92" s="151">
        <f>SUMIFS('Saisie Depenses'!$H$5:$H$3004,'Saisie Depenses'!$G$5:$G$3004,Listes!$B$40,'Saisie Depenses'!$J$5:$J$3004,$F92, 'Saisie Depenses'!$E$5:$E$3004, "&gt;="&amp;EOMONTH(AT$7,-1)+1, 'Saisie Depenses'!$E$5:$E$3004, "&lt;="&amp;EOMONTH(AT$7,0))+SUMIFS('Saisie Depenses'!$H$5:$H$3004,'Saisie Depenses'!$G$5:$G$3004,Listes!$B$40,'Saisie Depenses'!$J$5:$J$3004, $G92,'Saisie Depenses'!$E$5:$E$3004, "&gt;="&amp;EOMONTH(AT$7,-1)+1, 'Saisie Depenses'!$E$5:$E$3004, "&lt;="&amp;EOMONTH(AT$7,0))</f>
        <v>0</v>
      </c>
      <c r="AU92" s="151">
        <f>SUMIFS('Saisie Depenses'!$H$5:$H$3004,'Saisie Depenses'!$G$5:$G$3004,Listes!$B$40,'Saisie Depenses'!$J$5:$J$3004,$F92, 'Saisie Depenses'!$E$5:$E$3004, "&gt;="&amp;EOMONTH(AU$7,-1)+1, 'Saisie Depenses'!$E$5:$E$3004, "&lt;="&amp;EOMONTH(AU$7,0))+SUMIFS('Saisie Depenses'!$H$5:$H$3004,'Saisie Depenses'!$G$5:$G$3004,Listes!$B$40,'Saisie Depenses'!$J$5:$J$3004, $G92,'Saisie Depenses'!$E$5:$E$3004, "&gt;="&amp;EOMONTH(AU$7,-1)+1, 'Saisie Depenses'!$E$5:$E$3004, "&lt;="&amp;EOMONTH(AU$7,0))</f>
        <v>0</v>
      </c>
      <c r="AV92" s="151">
        <f>SUMIFS('Saisie Depenses'!$H$5:$H$3004,'Saisie Depenses'!$G$5:$G$3004,Listes!$B$40,'Saisie Depenses'!$J$5:$J$3004,$F92, 'Saisie Depenses'!$E$5:$E$3004, "&gt;="&amp;EOMONTH(AV$7,-1)+1, 'Saisie Depenses'!$E$5:$E$3004, "&lt;="&amp;EOMONTH(AV$7,0))+SUMIFS('Saisie Depenses'!$H$5:$H$3004,'Saisie Depenses'!$G$5:$G$3004,Listes!$B$40,'Saisie Depenses'!$J$5:$J$3004, $G92,'Saisie Depenses'!$E$5:$E$3004, "&gt;="&amp;EOMONTH(AV$7,-1)+1, 'Saisie Depenses'!$E$5:$E$3004, "&lt;="&amp;EOMONTH(AV$7,0))</f>
        <v>0</v>
      </c>
      <c r="AW92" s="164">
        <f>SUM(AK92:AV92)</f>
        <v>0</v>
      </c>
    </row>
    <row r="93" spans="3:49" ht="15.75" customHeight="1" x14ac:dyDescent="0.25">
      <c r="C93" s="150" t="str">
        <f t="shared" si="197"/>
        <v>Consommation Électricité</v>
      </c>
      <c r="D93" s="143"/>
      <c r="E93" s="143"/>
      <c r="F93" s="150" t="str">
        <f t="shared" ref="F93:G93" si="206">F67</f>
        <v>Consommation Électricité</v>
      </c>
      <c r="G93" s="133" t="str">
        <f t="shared" si="206"/>
        <v>x#56rgtte8</v>
      </c>
      <c r="I93" s="151">
        <f>SUMIFS('Saisie Depenses'!$H$5:$H$3004,'Saisie Depenses'!$G$5:$G$3004,Listes!$B$40,'Saisie Depenses'!$J$5:$J$3004,$F93, 'Saisie Depenses'!$E$5:$E$3004, "&gt;="&amp;EOMONTH(I$7,-1)+1, 'Saisie Depenses'!$E$5:$E$3004, "&lt;="&amp;EOMONTH(I$7,0))+SUMIFS('Saisie Depenses'!$H$5:$H$3004,'Saisie Depenses'!$G$5:$G$3004,Listes!$B$40,'Saisie Depenses'!$J$5:$J$3004, $G93,'Saisie Depenses'!$E$5:$E$3004, "&gt;="&amp;EOMONTH(I$7,-1)+1, 'Saisie Depenses'!$E$5:$E$3004, "&lt;="&amp;EOMONTH(I$7,0))</f>
        <v>0</v>
      </c>
      <c r="J93" s="151">
        <f>SUMIFS('Saisie Depenses'!$H$5:$H$3004,'Saisie Depenses'!$G$5:$G$3004,Listes!$B$40,'Saisie Depenses'!$J$5:$J$3004,$F93, 'Saisie Depenses'!$E$5:$E$3004, "&gt;="&amp;EOMONTH(J$7,-1)+1, 'Saisie Depenses'!$E$5:$E$3004, "&lt;="&amp;EOMONTH(J$7,0))+SUMIFS('Saisie Depenses'!$H$5:$H$3004,'Saisie Depenses'!$G$5:$G$3004,Listes!$B$40,'Saisie Depenses'!$J$5:$J$3004, $G93,'Saisie Depenses'!$E$5:$E$3004, "&gt;="&amp;EOMONTH(J$7,-1)+1, 'Saisie Depenses'!$E$5:$E$3004, "&lt;="&amp;EOMONTH(J$7,0))</f>
        <v>0</v>
      </c>
      <c r="K93" s="151">
        <f>SUMIFS('Saisie Depenses'!$H$5:$H$3004,'Saisie Depenses'!$G$5:$G$3004,Listes!$B$40,'Saisie Depenses'!$J$5:$J$3004,$F93, 'Saisie Depenses'!$E$5:$E$3004, "&gt;="&amp;EOMONTH(K$7,-1)+1, 'Saisie Depenses'!$E$5:$E$3004, "&lt;="&amp;EOMONTH(K$7,0))+SUMIFS('Saisie Depenses'!$H$5:$H$3004,'Saisie Depenses'!$G$5:$G$3004,Listes!$B$40,'Saisie Depenses'!$J$5:$J$3004, $G93,'Saisie Depenses'!$E$5:$E$3004, "&gt;="&amp;EOMONTH(K$7,-1)+1, 'Saisie Depenses'!$E$5:$E$3004, "&lt;="&amp;EOMONTH(K$7,0))</f>
        <v>0</v>
      </c>
      <c r="L93" s="151">
        <f>SUMIFS('Saisie Depenses'!$H$5:$H$3004,'Saisie Depenses'!$G$5:$G$3004,Listes!$B$40,'Saisie Depenses'!$J$5:$J$3004,$F93, 'Saisie Depenses'!$E$5:$E$3004, "&gt;="&amp;EOMONTH(L$7,-1)+1, 'Saisie Depenses'!$E$5:$E$3004, "&lt;="&amp;EOMONTH(L$7,0))+SUMIFS('Saisie Depenses'!$H$5:$H$3004,'Saisie Depenses'!$G$5:$G$3004,Listes!$B$40,'Saisie Depenses'!$J$5:$J$3004, $G93,'Saisie Depenses'!$E$5:$E$3004, "&gt;="&amp;EOMONTH(L$7,-1)+1, 'Saisie Depenses'!$E$5:$E$3004, "&lt;="&amp;EOMONTH(L$7,0))</f>
        <v>0</v>
      </c>
      <c r="M93" s="151">
        <f>SUMIFS('Saisie Depenses'!$H$5:$H$3004,'Saisie Depenses'!$G$5:$G$3004,Listes!$B$40,'Saisie Depenses'!$J$5:$J$3004,$F93, 'Saisie Depenses'!$E$5:$E$3004, "&gt;="&amp;EOMONTH(M$7,-1)+1, 'Saisie Depenses'!$E$5:$E$3004, "&lt;="&amp;EOMONTH(M$7,0))+SUMIFS('Saisie Depenses'!$H$5:$H$3004,'Saisie Depenses'!$G$5:$G$3004,Listes!$B$40,'Saisie Depenses'!$J$5:$J$3004, $G93,'Saisie Depenses'!$E$5:$E$3004, "&gt;="&amp;EOMONTH(M$7,-1)+1, 'Saisie Depenses'!$E$5:$E$3004, "&lt;="&amp;EOMONTH(M$7,0))</f>
        <v>0</v>
      </c>
      <c r="N93" s="151">
        <f>SUMIFS('Saisie Depenses'!$H$5:$H$3004,'Saisie Depenses'!$G$5:$G$3004,Listes!$B$40,'Saisie Depenses'!$J$5:$J$3004,$F93, 'Saisie Depenses'!$E$5:$E$3004, "&gt;="&amp;EOMONTH(N$7,-1)+1, 'Saisie Depenses'!$E$5:$E$3004, "&lt;="&amp;EOMONTH(N$7,0))+SUMIFS('Saisie Depenses'!$H$5:$H$3004,'Saisie Depenses'!$G$5:$G$3004,Listes!$B$40,'Saisie Depenses'!$J$5:$J$3004, $G93,'Saisie Depenses'!$E$5:$E$3004, "&gt;="&amp;EOMONTH(N$7,-1)+1, 'Saisie Depenses'!$E$5:$E$3004, "&lt;="&amp;EOMONTH(N$7,0))</f>
        <v>0</v>
      </c>
      <c r="O93" s="151">
        <f>SUMIFS('Saisie Depenses'!$H$5:$H$3004,'Saisie Depenses'!$G$5:$G$3004,Listes!$B$40,'Saisie Depenses'!$J$5:$J$3004,$F93, 'Saisie Depenses'!$E$5:$E$3004, "&gt;="&amp;EOMONTH(O$7,-1)+1, 'Saisie Depenses'!$E$5:$E$3004, "&lt;="&amp;EOMONTH(O$7,0))+SUMIFS('Saisie Depenses'!$H$5:$H$3004,'Saisie Depenses'!$G$5:$G$3004,Listes!$B$40,'Saisie Depenses'!$J$5:$J$3004, $G93,'Saisie Depenses'!$E$5:$E$3004, "&gt;="&amp;EOMONTH(O$7,-1)+1, 'Saisie Depenses'!$E$5:$E$3004, "&lt;="&amp;EOMONTH(O$7,0))</f>
        <v>0</v>
      </c>
      <c r="P93" s="151">
        <f>SUMIFS('Saisie Depenses'!$H$5:$H$3004,'Saisie Depenses'!$G$5:$G$3004,Listes!$B$40,'Saisie Depenses'!$J$5:$J$3004,$F93, 'Saisie Depenses'!$E$5:$E$3004, "&gt;="&amp;EOMONTH(P$7,-1)+1, 'Saisie Depenses'!$E$5:$E$3004, "&lt;="&amp;EOMONTH(P$7,0))+SUMIFS('Saisie Depenses'!$H$5:$H$3004,'Saisie Depenses'!$G$5:$G$3004,Listes!$B$40,'Saisie Depenses'!$J$5:$J$3004, $G93,'Saisie Depenses'!$E$5:$E$3004, "&gt;="&amp;EOMONTH(P$7,-1)+1, 'Saisie Depenses'!$E$5:$E$3004, "&lt;="&amp;EOMONTH(P$7,0))</f>
        <v>0</v>
      </c>
      <c r="Q93" s="151">
        <f>SUMIFS('Saisie Depenses'!$H$5:$H$3004,'Saisie Depenses'!$G$5:$G$3004,Listes!$B$40,'Saisie Depenses'!$J$5:$J$3004,$F93, 'Saisie Depenses'!$E$5:$E$3004, "&gt;="&amp;EOMONTH(Q$7,-1)+1, 'Saisie Depenses'!$E$5:$E$3004, "&lt;="&amp;EOMONTH(Q$7,0))+SUMIFS('Saisie Depenses'!$H$5:$H$3004,'Saisie Depenses'!$G$5:$G$3004,Listes!$B$40,'Saisie Depenses'!$J$5:$J$3004, $G93,'Saisie Depenses'!$E$5:$E$3004, "&gt;="&amp;EOMONTH(Q$7,-1)+1, 'Saisie Depenses'!$E$5:$E$3004, "&lt;="&amp;EOMONTH(Q$7,0))</f>
        <v>0</v>
      </c>
      <c r="R93" s="151">
        <f>SUMIFS('Saisie Depenses'!$H$5:$H$3004,'Saisie Depenses'!$G$5:$G$3004,Listes!$B$40,'Saisie Depenses'!$J$5:$J$3004,$F93, 'Saisie Depenses'!$E$5:$E$3004, "&gt;="&amp;EOMONTH(R$7,-1)+1, 'Saisie Depenses'!$E$5:$E$3004, "&lt;="&amp;EOMONTH(R$7,0))+SUMIFS('Saisie Depenses'!$H$5:$H$3004,'Saisie Depenses'!$G$5:$G$3004,Listes!$B$40,'Saisie Depenses'!$J$5:$J$3004, $G93,'Saisie Depenses'!$E$5:$E$3004, "&gt;="&amp;EOMONTH(R$7,-1)+1, 'Saisie Depenses'!$E$5:$E$3004, "&lt;="&amp;EOMONTH(R$7,0))</f>
        <v>0</v>
      </c>
      <c r="S93" s="151">
        <f>SUMIFS('Saisie Depenses'!$H$5:$H$3004,'Saisie Depenses'!$G$5:$G$3004,Listes!$B$40,'Saisie Depenses'!$J$5:$J$3004,$F93, 'Saisie Depenses'!$E$5:$E$3004, "&gt;="&amp;EOMONTH(S$7,-1)+1, 'Saisie Depenses'!$E$5:$E$3004, "&lt;="&amp;EOMONTH(S$7,0))+SUMIFS('Saisie Depenses'!$H$5:$H$3004,'Saisie Depenses'!$G$5:$G$3004,Listes!$B$40,'Saisie Depenses'!$J$5:$J$3004, $G93,'Saisie Depenses'!$E$5:$E$3004, "&gt;="&amp;EOMONTH(S$7,-1)+1, 'Saisie Depenses'!$E$5:$E$3004, "&lt;="&amp;EOMONTH(S$7,0))</f>
        <v>0</v>
      </c>
      <c r="T93" s="151">
        <f>SUMIFS('Saisie Depenses'!$H$5:$H$3004,'Saisie Depenses'!$G$5:$G$3004,Listes!$B$40,'Saisie Depenses'!$J$5:$J$3004,$F93, 'Saisie Depenses'!$E$5:$E$3004, "&gt;="&amp;EOMONTH(T$7,-1)+1, 'Saisie Depenses'!$E$5:$E$3004, "&lt;="&amp;EOMONTH(T$7,0))+SUMIFS('Saisie Depenses'!$H$5:$H$3004,'Saisie Depenses'!$G$5:$G$3004,Listes!$B$40,'Saisie Depenses'!$J$5:$J$3004, $G93,'Saisie Depenses'!$E$5:$E$3004, "&gt;="&amp;EOMONTH(T$7,-1)+1, 'Saisie Depenses'!$E$5:$E$3004, "&lt;="&amp;EOMONTH(T$7,0))</f>
        <v>0</v>
      </c>
      <c r="U93" s="164">
        <f>SUM(I93:T93)</f>
        <v>0</v>
      </c>
      <c r="W93" s="151">
        <f>SUMIFS('Saisie Depenses'!$H$5:$H$3004,'Saisie Depenses'!$G$5:$G$3004,Listes!$B$40,'Saisie Depenses'!$J$5:$J$3004,$F93, 'Saisie Depenses'!$E$5:$E$3004, "&gt;="&amp;EOMONTH(W$7,-1)+1, 'Saisie Depenses'!$E$5:$E$3004, "&lt;="&amp;EOMONTH(W$7,0))+SUMIFS('Saisie Depenses'!$H$5:$H$3004,'Saisie Depenses'!$G$5:$G$3004,Listes!$B$40,'Saisie Depenses'!$J$5:$J$3004, $G93,'Saisie Depenses'!$E$5:$E$3004, "&gt;="&amp;EOMONTH(W$7,-1)+1, 'Saisie Depenses'!$E$5:$E$3004, "&lt;="&amp;EOMONTH(W$7,0))</f>
        <v>0</v>
      </c>
      <c r="X93" s="151">
        <f>SUMIFS('Saisie Depenses'!$H$5:$H$3004,'Saisie Depenses'!$G$5:$G$3004,Listes!$B$40,'Saisie Depenses'!$J$5:$J$3004,$F93, 'Saisie Depenses'!$E$5:$E$3004, "&gt;="&amp;EOMONTH(X$7,-1)+1, 'Saisie Depenses'!$E$5:$E$3004, "&lt;="&amp;EOMONTH(X$7,0))+SUMIFS('Saisie Depenses'!$H$5:$H$3004,'Saisie Depenses'!$G$5:$G$3004,Listes!$B$40,'Saisie Depenses'!$J$5:$J$3004, $G93,'Saisie Depenses'!$E$5:$E$3004, "&gt;="&amp;EOMONTH(X$7,-1)+1, 'Saisie Depenses'!$E$5:$E$3004, "&lt;="&amp;EOMONTH(X$7,0))</f>
        <v>0</v>
      </c>
      <c r="Y93" s="151">
        <f>SUMIFS('Saisie Depenses'!$H$5:$H$3004,'Saisie Depenses'!$G$5:$G$3004,Listes!$B$40,'Saisie Depenses'!$J$5:$J$3004,$F93, 'Saisie Depenses'!$E$5:$E$3004, "&gt;="&amp;EOMONTH(Y$7,-1)+1, 'Saisie Depenses'!$E$5:$E$3004, "&lt;="&amp;EOMONTH(Y$7,0))+SUMIFS('Saisie Depenses'!$H$5:$H$3004,'Saisie Depenses'!$G$5:$G$3004,Listes!$B$40,'Saisie Depenses'!$J$5:$J$3004, $G93,'Saisie Depenses'!$E$5:$E$3004, "&gt;="&amp;EOMONTH(Y$7,-1)+1, 'Saisie Depenses'!$E$5:$E$3004, "&lt;="&amp;EOMONTH(Y$7,0))</f>
        <v>0</v>
      </c>
      <c r="Z93" s="151">
        <f>SUMIFS('Saisie Depenses'!$H$5:$H$3004,'Saisie Depenses'!$G$5:$G$3004,Listes!$B$40,'Saisie Depenses'!$J$5:$J$3004,$F93, 'Saisie Depenses'!$E$5:$E$3004, "&gt;="&amp;EOMONTH(Z$7,-1)+1, 'Saisie Depenses'!$E$5:$E$3004, "&lt;="&amp;EOMONTH(Z$7,0))+SUMIFS('Saisie Depenses'!$H$5:$H$3004,'Saisie Depenses'!$G$5:$G$3004,Listes!$B$40,'Saisie Depenses'!$J$5:$J$3004, $G93,'Saisie Depenses'!$E$5:$E$3004, "&gt;="&amp;EOMONTH(Z$7,-1)+1, 'Saisie Depenses'!$E$5:$E$3004, "&lt;="&amp;EOMONTH(Z$7,0))</f>
        <v>0</v>
      </c>
      <c r="AA93" s="151">
        <f>SUMIFS('Saisie Depenses'!$H$5:$H$3004,'Saisie Depenses'!$G$5:$G$3004,Listes!$B$40,'Saisie Depenses'!$J$5:$J$3004,$F93, 'Saisie Depenses'!$E$5:$E$3004, "&gt;="&amp;EOMONTH(AA$7,-1)+1, 'Saisie Depenses'!$E$5:$E$3004, "&lt;="&amp;EOMONTH(AA$7,0))+SUMIFS('Saisie Depenses'!$H$5:$H$3004,'Saisie Depenses'!$G$5:$G$3004,Listes!$B$40,'Saisie Depenses'!$J$5:$J$3004, $G93,'Saisie Depenses'!$E$5:$E$3004, "&gt;="&amp;EOMONTH(AA$7,-1)+1, 'Saisie Depenses'!$E$5:$E$3004, "&lt;="&amp;EOMONTH(AA$7,0))</f>
        <v>0</v>
      </c>
      <c r="AB93" s="151">
        <f>SUMIFS('Saisie Depenses'!$H$5:$H$3004,'Saisie Depenses'!$G$5:$G$3004,Listes!$B$40,'Saisie Depenses'!$J$5:$J$3004,$F93, 'Saisie Depenses'!$E$5:$E$3004, "&gt;="&amp;EOMONTH(AB$7,-1)+1, 'Saisie Depenses'!$E$5:$E$3004, "&lt;="&amp;EOMONTH(AB$7,0))+SUMIFS('Saisie Depenses'!$H$5:$H$3004,'Saisie Depenses'!$G$5:$G$3004,Listes!$B$40,'Saisie Depenses'!$J$5:$J$3004, $G93,'Saisie Depenses'!$E$5:$E$3004, "&gt;="&amp;EOMONTH(AB$7,-1)+1, 'Saisie Depenses'!$E$5:$E$3004, "&lt;="&amp;EOMONTH(AB$7,0))</f>
        <v>0</v>
      </c>
      <c r="AC93" s="151">
        <f>SUMIFS('Saisie Depenses'!$H$5:$H$3004,'Saisie Depenses'!$G$5:$G$3004,Listes!$B$40,'Saisie Depenses'!$J$5:$J$3004,$F93, 'Saisie Depenses'!$E$5:$E$3004, "&gt;="&amp;EOMONTH(AC$7,-1)+1, 'Saisie Depenses'!$E$5:$E$3004, "&lt;="&amp;EOMONTH(AC$7,0))+SUMIFS('Saisie Depenses'!$H$5:$H$3004,'Saisie Depenses'!$G$5:$G$3004,Listes!$B$40,'Saisie Depenses'!$J$5:$J$3004, $G93,'Saisie Depenses'!$E$5:$E$3004, "&gt;="&amp;EOMONTH(AC$7,-1)+1, 'Saisie Depenses'!$E$5:$E$3004, "&lt;="&amp;EOMONTH(AC$7,0))</f>
        <v>0</v>
      </c>
      <c r="AD93" s="151">
        <f>SUMIFS('Saisie Depenses'!$H$5:$H$3004,'Saisie Depenses'!$G$5:$G$3004,Listes!$B$40,'Saisie Depenses'!$J$5:$J$3004,$F93, 'Saisie Depenses'!$E$5:$E$3004, "&gt;="&amp;EOMONTH(AD$7,-1)+1, 'Saisie Depenses'!$E$5:$E$3004, "&lt;="&amp;EOMONTH(AD$7,0))+SUMIFS('Saisie Depenses'!$H$5:$H$3004,'Saisie Depenses'!$G$5:$G$3004,Listes!$B$40,'Saisie Depenses'!$J$5:$J$3004, $G93,'Saisie Depenses'!$E$5:$E$3004, "&gt;="&amp;EOMONTH(AD$7,-1)+1, 'Saisie Depenses'!$E$5:$E$3004, "&lt;="&amp;EOMONTH(AD$7,0))</f>
        <v>0</v>
      </c>
      <c r="AE93" s="151">
        <f>SUMIFS('Saisie Depenses'!$H$5:$H$3004,'Saisie Depenses'!$G$5:$G$3004,Listes!$B$40,'Saisie Depenses'!$J$5:$J$3004,$F93, 'Saisie Depenses'!$E$5:$E$3004, "&gt;="&amp;EOMONTH(AE$7,-1)+1, 'Saisie Depenses'!$E$5:$E$3004, "&lt;="&amp;EOMONTH(AE$7,0))+SUMIFS('Saisie Depenses'!$H$5:$H$3004,'Saisie Depenses'!$G$5:$G$3004,Listes!$B$40,'Saisie Depenses'!$J$5:$J$3004, $G93,'Saisie Depenses'!$E$5:$E$3004, "&gt;="&amp;EOMONTH(AE$7,-1)+1, 'Saisie Depenses'!$E$5:$E$3004, "&lt;="&amp;EOMONTH(AE$7,0))</f>
        <v>0</v>
      </c>
      <c r="AF93" s="151">
        <f>SUMIFS('Saisie Depenses'!$H$5:$H$3004,'Saisie Depenses'!$G$5:$G$3004,Listes!$B$40,'Saisie Depenses'!$J$5:$J$3004,$F93, 'Saisie Depenses'!$E$5:$E$3004, "&gt;="&amp;EOMONTH(AF$7,-1)+1, 'Saisie Depenses'!$E$5:$E$3004, "&lt;="&amp;EOMONTH(AF$7,0))+SUMIFS('Saisie Depenses'!$H$5:$H$3004,'Saisie Depenses'!$G$5:$G$3004,Listes!$B$40,'Saisie Depenses'!$J$5:$J$3004, $G93,'Saisie Depenses'!$E$5:$E$3004, "&gt;="&amp;EOMONTH(AF$7,-1)+1, 'Saisie Depenses'!$E$5:$E$3004, "&lt;="&amp;EOMONTH(AF$7,0))</f>
        <v>0</v>
      </c>
      <c r="AG93" s="151">
        <f>SUMIFS('Saisie Depenses'!$H$5:$H$3004,'Saisie Depenses'!$G$5:$G$3004,Listes!$B$40,'Saisie Depenses'!$J$5:$J$3004,$F93, 'Saisie Depenses'!$E$5:$E$3004, "&gt;="&amp;EOMONTH(AG$7,-1)+1, 'Saisie Depenses'!$E$5:$E$3004, "&lt;="&amp;EOMONTH(AG$7,0))+SUMIFS('Saisie Depenses'!$H$5:$H$3004,'Saisie Depenses'!$G$5:$G$3004,Listes!$B$40,'Saisie Depenses'!$J$5:$J$3004, $G93,'Saisie Depenses'!$E$5:$E$3004, "&gt;="&amp;EOMONTH(AG$7,-1)+1, 'Saisie Depenses'!$E$5:$E$3004, "&lt;="&amp;EOMONTH(AG$7,0))</f>
        <v>0</v>
      </c>
      <c r="AH93" s="151">
        <f>SUMIFS('Saisie Depenses'!$H$5:$H$3004,'Saisie Depenses'!$G$5:$G$3004,Listes!$B$40,'Saisie Depenses'!$J$5:$J$3004,$F93, 'Saisie Depenses'!$E$5:$E$3004, "&gt;="&amp;EOMONTH(AH$7,-1)+1, 'Saisie Depenses'!$E$5:$E$3004, "&lt;="&amp;EOMONTH(AH$7,0))+SUMIFS('Saisie Depenses'!$H$5:$H$3004,'Saisie Depenses'!$G$5:$G$3004,Listes!$B$40,'Saisie Depenses'!$J$5:$J$3004, $G93,'Saisie Depenses'!$E$5:$E$3004, "&gt;="&amp;EOMONTH(AH$7,-1)+1, 'Saisie Depenses'!$E$5:$E$3004, "&lt;="&amp;EOMONTH(AH$7,0))</f>
        <v>0</v>
      </c>
      <c r="AI93" s="164">
        <f t="shared" ref="AI93:AI110" si="207">SUM(W93:AH93)</f>
        <v>0</v>
      </c>
      <c r="AJ93" s="142"/>
      <c r="AK93" s="151">
        <f>SUMIFS('Saisie Depenses'!$H$5:$H$3004,'Saisie Depenses'!$G$5:$G$3004,Listes!$B$40,'Saisie Depenses'!$J$5:$J$3004,$F93, 'Saisie Depenses'!$E$5:$E$3004, "&gt;="&amp;EOMONTH(AK$7,-1)+1, 'Saisie Depenses'!$E$5:$E$3004, "&lt;="&amp;EOMONTH(AK$7,0))+SUMIFS('Saisie Depenses'!$H$5:$H$3004,'Saisie Depenses'!$G$5:$G$3004,Listes!$B$40,'Saisie Depenses'!$J$5:$J$3004, $G93,'Saisie Depenses'!$E$5:$E$3004, "&gt;="&amp;EOMONTH(AK$7,-1)+1, 'Saisie Depenses'!$E$5:$E$3004, "&lt;="&amp;EOMONTH(AK$7,0))</f>
        <v>0</v>
      </c>
      <c r="AL93" s="151">
        <f>SUMIFS('Saisie Depenses'!$H$5:$H$3004,'Saisie Depenses'!$G$5:$G$3004,Listes!$B$40,'Saisie Depenses'!$J$5:$J$3004,$F93, 'Saisie Depenses'!$E$5:$E$3004, "&gt;="&amp;EOMONTH(AL$7,-1)+1, 'Saisie Depenses'!$E$5:$E$3004, "&lt;="&amp;EOMONTH(AL$7,0))+SUMIFS('Saisie Depenses'!$H$5:$H$3004,'Saisie Depenses'!$G$5:$G$3004,Listes!$B$40,'Saisie Depenses'!$J$5:$J$3004, $G93,'Saisie Depenses'!$E$5:$E$3004, "&gt;="&amp;EOMONTH(AL$7,-1)+1, 'Saisie Depenses'!$E$5:$E$3004, "&lt;="&amp;EOMONTH(AL$7,0))</f>
        <v>0</v>
      </c>
      <c r="AM93" s="151">
        <f>SUMIFS('Saisie Depenses'!$H$5:$H$3004,'Saisie Depenses'!$G$5:$G$3004,Listes!$B$40,'Saisie Depenses'!$J$5:$J$3004,$F93, 'Saisie Depenses'!$E$5:$E$3004, "&gt;="&amp;EOMONTH(AM$7,-1)+1, 'Saisie Depenses'!$E$5:$E$3004, "&lt;="&amp;EOMONTH(AM$7,0))+SUMIFS('Saisie Depenses'!$H$5:$H$3004,'Saisie Depenses'!$G$5:$G$3004,Listes!$B$40,'Saisie Depenses'!$J$5:$J$3004, $G93,'Saisie Depenses'!$E$5:$E$3004, "&gt;="&amp;EOMONTH(AM$7,-1)+1, 'Saisie Depenses'!$E$5:$E$3004, "&lt;="&amp;EOMONTH(AM$7,0))</f>
        <v>0</v>
      </c>
      <c r="AN93" s="151">
        <f>SUMIFS('Saisie Depenses'!$H$5:$H$3004,'Saisie Depenses'!$G$5:$G$3004,Listes!$B$40,'Saisie Depenses'!$J$5:$J$3004,$F93, 'Saisie Depenses'!$E$5:$E$3004, "&gt;="&amp;EOMONTH(AN$7,-1)+1, 'Saisie Depenses'!$E$5:$E$3004, "&lt;="&amp;EOMONTH(AN$7,0))+SUMIFS('Saisie Depenses'!$H$5:$H$3004,'Saisie Depenses'!$G$5:$G$3004,Listes!$B$40,'Saisie Depenses'!$J$5:$J$3004, $G93,'Saisie Depenses'!$E$5:$E$3004, "&gt;="&amp;EOMONTH(AN$7,-1)+1, 'Saisie Depenses'!$E$5:$E$3004, "&lt;="&amp;EOMONTH(AN$7,0))</f>
        <v>0</v>
      </c>
      <c r="AO93" s="151">
        <f>SUMIFS('Saisie Depenses'!$H$5:$H$3004,'Saisie Depenses'!$G$5:$G$3004,Listes!$B$40,'Saisie Depenses'!$J$5:$J$3004,$F93, 'Saisie Depenses'!$E$5:$E$3004, "&gt;="&amp;EOMONTH(AO$7,-1)+1, 'Saisie Depenses'!$E$5:$E$3004, "&lt;="&amp;EOMONTH(AO$7,0))+SUMIFS('Saisie Depenses'!$H$5:$H$3004,'Saisie Depenses'!$G$5:$G$3004,Listes!$B$40,'Saisie Depenses'!$J$5:$J$3004, $G93,'Saisie Depenses'!$E$5:$E$3004, "&gt;="&amp;EOMONTH(AO$7,-1)+1, 'Saisie Depenses'!$E$5:$E$3004, "&lt;="&amp;EOMONTH(AO$7,0))</f>
        <v>0</v>
      </c>
      <c r="AP93" s="151">
        <f>SUMIFS('Saisie Depenses'!$H$5:$H$3004,'Saisie Depenses'!$G$5:$G$3004,Listes!$B$40,'Saisie Depenses'!$J$5:$J$3004,$F93, 'Saisie Depenses'!$E$5:$E$3004, "&gt;="&amp;EOMONTH(AP$7,-1)+1, 'Saisie Depenses'!$E$5:$E$3004, "&lt;="&amp;EOMONTH(AP$7,0))+SUMIFS('Saisie Depenses'!$H$5:$H$3004,'Saisie Depenses'!$G$5:$G$3004,Listes!$B$40,'Saisie Depenses'!$J$5:$J$3004, $G93,'Saisie Depenses'!$E$5:$E$3004, "&gt;="&amp;EOMONTH(AP$7,-1)+1, 'Saisie Depenses'!$E$5:$E$3004, "&lt;="&amp;EOMONTH(AP$7,0))</f>
        <v>0</v>
      </c>
      <c r="AQ93" s="151">
        <f>SUMIFS('Saisie Depenses'!$H$5:$H$3004,'Saisie Depenses'!$G$5:$G$3004,Listes!$B$40,'Saisie Depenses'!$J$5:$J$3004,$F93, 'Saisie Depenses'!$E$5:$E$3004, "&gt;="&amp;EOMONTH(AQ$7,-1)+1, 'Saisie Depenses'!$E$5:$E$3004, "&lt;="&amp;EOMONTH(AQ$7,0))+SUMIFS('Saisie Depenses'!$H$5:$H$3004,'Saisie Depenses'!$G$5:$G$3004,Listes!$B$40,'Saisie Depenses'!$J$5:$J$3004, $G93,'Saisie Depenses'!$E$5:$E$3004, "&gt;="&amp;EOMONTH(AQ$7,-1)+1, 'Saisie Depenses'!$E$5:$E$3004, "&lt;="&amp;EOMONTH(AQ$7,0))</f>
        <v>0</v>
      </c>
      <c r="AR93" s="151">
        <f>SUMIFS('Saisie Depenses'!$H$5:$H$3004,'Saisie Depenses'!$G$5:$G$3004,Listes!$B$40,'Saisie Depenses'!$J$5:$J$3004,$F93, 'Saisie Depenses'!$E$5:$E$3004, "&gt;="&amp;EOMONTH(AR$7,-1)+1, 'Saisie Depenses'!$E$5:$E$3004, "&lt;="&amp;EOMONTH(AR$7,0))+SUMIFS('Saisie Depenses'!$H$5:$H$3004,'Saisie Depenses'!$G$5:$G$3004,Listes!$B$40,'Saisie Depenses'!$J$5:$J$3004, $G93,'Saisie Depenses'!$E$5:$E$3004, "&gt;="&amp;EOMONTH(AR$7,-1)+1, 'Saisie Depenses'!$E$5:$E$3004, "&lt;="&amp;EOMONTH(AR$7,0))</f>
        <v>0</v>
      </c>
      <c r="AS93" s="151">
        <f>SUMIFS('Saisie Depenses'!$H$5:$H$3004,'Saisie Depenses'!$G$5:$G$3004,Listes!$B$40,'Saisie Depenses'!$J$5:$J$3004,$F93, 'Saisie Depenses'!$E$5:$E$3004, "&gt;="&amp;EOMONTH(AS$7,-1)+1, 'Saisie Depenses'!$E$5:$E$3004, "&lt;="&amp;EOMONTH(AS$7,0))+SUMIFS('Saisie Depenses'!$H$5:$H$3004,'Saisie Depenses'!$G$5:$G$3004,Listes!$B$40,'Saisie Depenses'!$J$5:$J$3004, $G93,'Saisie Depenses'!$E$5:$E$3004, "&gt;="&amp;EOMONTH(AS$7,-1)+1, 'Saisie Depenses'!$E$5:$E$3004, "&lt;="&amp;EOMONTH(AS$7,0))</f>
        <v>0</v>
      </c>
      <c r="AT93" s="151">
        <f>SUMIFS('Saisie Depenses'!$H$5:$H$3004,'Saisie Depenses'!$G$5:$G$3004,Listes!$B$40,'Saisie Depenses'!$J$5:$J$3004,$F93, 'Saisie Depenses'!$E$5:$E$3004, "&gt;="&amp;EOMONTH(AT$7,-1)+1, 'Saisie Depenses'!$E$5:$E$3004, "&lt;="&amp;EOMONTH(AT$7,0))+SUMIFS('Saisie Depenses'!$H$5:$H$3004,'Saisie Depenses'!$G$5:$G$3004,Listes!$B$40,'Saisie Depenses'!$J$5:$J$3004, $G93,'Saisie Depenses'!$E$5:$E$3004, "&gt;="&amp;EOMONTH(AT$7,-1)+1, 'Saisie Depenses'!$E$5:$E$3004, "&lt;="&amp;EOMONTH(AT$7,0))</f>
        <v>0</v>
      </c>
      <c r="AU93" s="151">
        <f>SUMIFS('Saisie Depenses'!$H$5:$H$3004,'Saisie Depenses'!$G$5:$G$3004,Listes!$B$40,'Saisie Depenses'!$J$5:$J$3004,$F93, 'Saisie Depenses'!$E$5:$E$3004, "&gt;="&amp;EOMONTH(AU$7,-1)+1, 'Saisie Depenses'!$E$5:$E$3004, "&lt;="&amp;EOMONTH(AU$7,0))+SUMIFS('Saisie Depenses'!$H$5:$H$3004,'Saisie Depenses'!$G$5:$G$3004,Listes!$B$40,'Saisie Depenses'!$J$5:$J$3004, $G93,'Saisie Depenses'!$E$5:$E$3004, "&gt;="&amp;EOMONTH(AU$7,-1)+1, 'Saisie Depenses'!$E$5:$E$3004, "&lt;="&amp;EOMONTH(AU$7,0))</f>
        <v>0</v>
      </c>
      <c r="AV93" s="151">
        <f>SUMIFS('Saisie Depenses'!$H$5:$H$3004,'Saisie Depenses'!$G$5:$G$3004,Listes!$B$40,'Saisie Depenses'!$J$5:$J$3004,$F93, 'Saisie Depenses'!$E$5:$E$3004, "&gt;="&amp;EOMONTH(AV$7,-1)+1, 'Saisie Depenses'!$E$5:$E$3004, "&lt;="&amp;EOMONTH(AV$7,0))+SUMIFS('Saisie Depenses'!$H$5:$H$3004,'Saisie Depenses'!$G$5:$G$3004,Listes!$B$40,'Saisie Depenses'!$J$5:$J$3004, $G93,'Saisie Depenses'!$E$5:$E$3004, "&gt;="&amp;EOMONTH(AV$7,-1)+1, 'Saisie Depenses'!$E$5:$E$3004, "&lt;="&amp;EOMONTH(AV$7,0))</f>
        <v>0</v>
      </c>
      <c r="AW93" s="164">
        <f t="shared" ref="AW93:AW110" si="208">SUM(AK93:AV93)</f>
        <v>0</v>
      </c>
    </row>
    <row r="94" spans="3:49" ht="15.75" customHeight="1" x14ac:dyDescent="0.25">
      <c r="C94" s="150" t="str">
        <f t="shared" si="197"/>
        <v>Blanchisserie</v>
      </c>
      <c r="D94" s="143"/>
      <c r="E94" s="143"/>
      <c r="F94" s="150" t="str">
        <f t="shared" ref="F94:G94" si="209">F68</f>
        <v>Blanchisserie</v>
      </c>
      <c r="G94" s="133" t="str">
        <f t="shared" si="209"/>
        <v>x#56rgtte8</v>
      </c>
      <c r="I94" s="151">
        <f>SUMIFS('Saisie Depenses'!$H$5:$H$3004,'Saisie Depenses'!$G$5:$G$3004,Listes!$B$40,'Saisie Depenses'!$J$5:$J$3004,$F94, 'Saisie Depenses'!$E$5:$E$3004, "&gt;="&amp;EOMONTH(I$7,-1)+1, 'Saisie Depenses'!$E$5:$E$3004, "&lt;="&amp;EOMONTH(I$7,0))+SUMIFS('Saisie Depenses'!$H$5:$H$3004,'Saisie Depenses'!$G$5:$G$3004,Listes!$B$40,'Saisie Depenses'!$J$5:$J$3004, $G94,'Saisie Depenses'!$E$5:$E$3004, "&gt;="&amp;EOMONTH(I$7,-1)+1, 'Saisie Depenses'!$E$5:$E$3004, "&lt;="&amp;EOMONTH(I$7,0))</f>
        <v>0</v>
      </c>
      <c r="J94" s="151">
        <f>SUMIFS('Saisie Depenses'!$H$5:$H$3004,'Saisie Depenses'!$G$5:$G$3004,Listes!$B$40,'Saisie Depenses'!$J$5:$J$3004,$F94, 'Saisie Depenses'!$E$5:$E$3004, "&gt;="&amp;EOMONTH(J$7,-1)+1, 'Saisie Depenses'!$E$5:$E$3004, "&lt;="&amp;EOMONTH(J$7,0))+SUMIFS('Saisie Depenses'!$H$5:$H$3004,'Saisie Depenses'!$G$5:$G$3004,Listes!$B$40,'Saisie Depenses'!$J$5:$J$3004, $G94,'Saisie Depenses'!$E$5:$E$3004, "&gt;="&amp;EOMONTH(J$7,-1)+1, 'Saisie Depenses'!$E$5:$E$3004, "&lt;="&amp;EOMONTH(J$7,0))</f>
        <v>0</v>
      </c>
      <c r="K94" s="151">
        <f>SUMIFS('Saisie Depenses'!$H$5:$H$3004,'Saisie Depenses'!$G$5:$G$3004,Listes!$B$40,'Saisie Depenses'!$J$5:$J$3004,$F94, 'Saisie Depenses'!$E$5:$E$3004, "&gt;="&amp;EOMONTH(K$7,-1)+1, 'Saisie Depenses'!$E$5:$E$3004, "&lt;="&amp;EOMONTH(K$7,0))+SUMIFS('Saisie Depenses'!$H$5:$H$3004,'Saisie Depenses'!$G$5:$G$3004,Listes!$B$40,'Saisie Depenses'!$J$5:$J$3004, $G94,'Saisie Depenses'!$E$5:$E$3004, "&gt;="&amp;EOMONTH(K$7,-1)+1, 'Saisie Depenses'!$E$5:$E$3004, "&lt;="&amp;EOMONTH(K$7,0))</f>
        <v>0</v>
      </c>
      <c r="L94" s="151">
        <f>SUMIFS('Saisie Depenses'!$H$5:$H$3004,'Saisie Depenses'!$G$5:$G$3004,Listes!$B$40,'Saisie Depenses'!$J$5:$J$3004,$F94, 'Saisie Depenses'!$E$5:$E$3004, "&gt;="&amp;EOMONTH(L$7,-1)+1, 'Saisie Depenses'!$E$5:$E$3004, "&lt;="&amp;EOMONTH(L$7,0))+SUMIFS('Saisie Depenses'!$H$5:$H$3004,'Saisie Depenses'!$G$5:$G$3004,Listes!$B$40,'Saisie Depenses'!$J$5:$J$3004, $G94,'Saisie Depenses'!$E$5:$E$3004, "&gt;="&amp;EOMONTH(L$7,-1)+1, 'Saisie Depenses'!$E$5:$E$3004, "&lt;="&amp;EOMONTH(L$7,0))</f>
        <v>0</v>
      </c>
      <c r="M94" s="151">
        <f>SUMIFS('Saisie Depenses'!$H$5:$H$3004,'Saisie Depenses'!$G$5:$G$3004,Listes!$B$40,'Saisie Depenses'!$J$5:$J$3004,$F94, 'Saisie Depenses'!$E$5:$E$3004, "&gt;="&amp;EOMONTH(M$7,-1)+1, 'Saisie Depenses'!$E$5:$E$3004, "&lt;="&amp;EOMONTH(M$7,0))+SUMIFS('Saisie Depenses'!$H$5:$H$3004,'Saisie Depenses'!$G$5:$G$3004,Listes!$B$40,'Saisie Depenses'!$J$5:$J$3004, $G94,'Saisie Depenses'!$E$5:$E$3004, "&gt;="&amp;EOMONTH(M$7,-1)+1, 'Saisie Depenses'!$E$5:$E$3004, "&lt;="&amp;EOMONTH(M$7,0))</f>
        <v>0</v>
      </c>
      <c r="N94" s="151">
        <f>SUMIFS('Saisie Depenses'!$H$5:$H$3004,'Saisie Depenses'!$G$5:$G$3004,Listes!$B$40,'Saisie Depenses'!$J$5:$J$3004,$F94, 'Saisie Depenses'!$E$5:$E$3004, "&gt;="&amp;EOMONTH(N$7,-1)+1, 'Saisie Depenses'!$E$5:$E$3004, "&lt;="&amp;EOMONTH(N$7,0))+SUMIFS('Saisie Depenses'!$H$5:$H$3004,'Saisie Depenses'!$G$5:$G$3004,Listes!$B$40,'Saisie Depenses'!$J$5:$J$3004, $G94,'Saisie Depenses'!$E$5:$E$3004, "&gt;="&amp;EOMONTH(N$7,-1)+1, 'Saisie Depenses'!$E$5:$E$3004, "&lt;="&amp;EOMONTH(N$7,0))</f>
        <v>0</v>
      </c>
      <c r="O94" s="151">
        <f>SUMIFS('Saisie Depenses'!$H$5:$H$3004,'Saisie Depenses'!$G$5:$G$3004,Listes!$B$40,'Saisie Depenses'!$J$5:$J$3004,$F94, 'Saisie Depenses'!$E$5:$E$3004, "&gt;="&amp;EOMONTH(O$7,-1)+1, 'Saisie Depenses'!$E$5:$E$3004, "&lt;="&amp;EOMONTH(O$7,0))+SUMIFS('Saisie Depenses'!$H$5:$H$3004,'Saisie Depenses'!$G$5:$G$3004,Listes!$B$40,'Saisie Depenses'!$J$5:$J$3004, $G94,'Saisie Depenses'!$E$5:$E$3004, "&gt;="&amp;EOMONTH(O$7,-1)+1, 'Saisie Depenses'!$E$5:$E$3004, "&lt;="&amp;EOMONTH(O$7,0))</f>
        <v>0</v>
      </c>
      <c r="P94" s="151">
        <f>SUMIFS('Saisie Depenses'!$H$5:$H$3004,'Saisie Depenses'!$G$5:$G$3004,Listes!$B$40,'Saisie Depenses'!$J$5:$J$3004,$F94, 'Saisie Depenses'!$E$5:$E$3004, "&gt;="&amp;EOMONTH(P$7,-1)+1, 'Saisie Depenses'!$E$5:$E$3004, "&lt;="&amp;EOMONTH(P$7,0))+SUMIFS('Saisie Depenses'!$H$5:$H$3004,'Saisie Depenses'!$G$5:$G$3004,Listes!$B$40,'Saisie Depenses'!$J$5:$J$3004, $G94,'Saisie Depenses'!$E$5:$E$3004, "&gt;="&amp;EOMONTH(P$7,-1)+1, 'Saisie Depenses'!$E$5:$E$3004, "&lt;="&amp;EOMONTH(P$7,0))</f>
        <v>0</v>
      </c>
      <c r="Q94" s="151">
        <f>SUMIFS('Saisie Depenses'!$H$5:$H$3004,'Saisie Depenses'!$G$5:$G$3004,Listes!$B$40,'Saisie Depenses'!$J$5:$J$3004,$F94, 'Saisie Depenses'!$E$5:$E$3004, "&gt;="&amp;EOMONTH(Q$7,-1)+1, 'Saisie Depenses'!$E$5:$E$3004, "&lt;="&amp;EOMONTH(Q$7,0))+SUMIFS('Saisie Depenses'!$H$5:$H$3004,'Saisie Depenses'!$G$5:$G$3004,Listes!$B$40,'Saisie Depenses'!$J$5:$J$3004, $G94,'Saisie Depenses'!$E$5:$E$3004, "&gt;="&amp;EOMONTH(Q$7,-1)+1, 'Saisie Depenses'!$E$5:$E$3004, "&lt;="&amp;EOMONTH(Q$7,0))</f>
        <v>0</v>
      </c>
      <c r="R94" s="151">
        <f>SUMIFS('Saisie Depenses'!$H$5:$H$3004,'Saisie Depenses'!$G$5:$G$3004,Listes!$B$40,'Saisie Depenses'!$J$5:$J$3004,$F94, 'Saisie Depenses'!$E$5:$E$3004, "&gt;="&amp;EOMONTH(R$7,-1)+1, 'Saisie Depenses'!$E$5:$E$3004, "&lt;="&amp;EOMONTH(R$7,0))+SUMIFS('Saisie Depenses'!$H$5:$H$3004,'Saisie Depenses'!$G$5:$G$3004,Listes!$B$40,'Saisie Depenses'!$J$5:$J$3004, $G94,'Saisie Depenses'!$E$5:$E$3004, "&gt;="&amp;EOMONTH(R$7,-1)+1, 'Saisie Depenses'!$E$5:$E$3004, "&lt;="&amp;EOMONTH(R$7,0))</f>
        <v>0</v>
      </c>
      <c r="S94" s="151">
        <f>SUMIFS('Saisie Depenses'!$H$5:$H$3004,'Saisie Depenses'!$G$5:$G$3004,Listes!$B$40,'Saisie Depenses'!$J$5:$J$3004,$F94, 'Saisie Depenses'!$E$5:$E$3004, "&gt;="&amp;EOMONTH(S$7,-1)+1, 'Saisie Depenses'!$E$5:$E$3004, "&lt;="&amp;EOMONTH(S$7,0))+SUMIFS('Saisie Depenses'!$H$5:$H$3004,'Saisie Depenses'!$G$5:$G$3004,Listes!$B$40,'Saisie Depenses'!$J$5:$J$3004, $G94,'Saisie Depenses'!$E$5:$E$3004, "&gt;="&amp;EOMONTH(S$7,-1)+1, 'Saisie Depenses'!$E$5:$E$3004, "&lt;="&amp;EOMONTH(S$7,0))</f>
        <v>0</v>
      </c>
      <c r="T94" s="151">
        <f>SUMIFS('Saisie Depenses'!$H$5:$H$3004,'Saisie Depenses'!$G$5:$G$3004,Listes!$B$40,'Saisie Depenses'!$J$5:$J$3004,$F94, 'Saisie Depenses'!$E$5:$E$3004, "&gt;="&amp;EOMONTH(T$7,-1)+1, 'Saisie Depenses'!$E$5:$E$3004, "&lt;="&amp;EOMONTH(T$7,0))+SUMIFS('Saisie Depenses'!$H$5:$H$3004,'Saisie Depenses'!$G$5:$G$3004,Listes!$B$40,'Saisie Depenses'!$J$5:$J$3004, $G94,'Saisie Depenses'!$E$5:$E$3004, "&gt;="&amp;EOMONTH(T$7,-1)+1, 'Saisie Depenses'!$E$5:$E$3004, "&lt;="&amp;EOMONTH(T$7,0))</f>
        <v>0</v>
      </c>
      <c r="U94" s="164">
        <f t="shared" ref="U94:U110" si="210">SUM(I94:T94)</f>
        <v>0</v>
      </c>
      <c r="W94" s="151">
        <f>SUMIFS('Saisie Depenses'!$H$5:$H$3004,'Saisie Depenses'!$G$5:$G$3004,Listes!$B$40,'Saisie Depenses'!$J$5:$J$3004,$F94, 'Saisie Depenses'!$E$5:$E$3004, "&gt;="&amp;EOMONTH(W$7,-1)+1, 'Saisie Depenses'!$E$5:$E$3004, "&lt;="&amp;EOMONTH(W$7,0))+SUMIFS('Saisie Depenses'!$H$5:$H$3004,'Saisie Depenses'!$G$5:$G$3004,Listes!$B$40,'Saisie Depenses'!$J$5:$J$3004, $G94,'Saisie Depenses'!$E$5:$E$3004, "&gt;="&amp;EOMONTH(W$7,-1)+1, 'Saisie Depenses'!$E$5:$E$3004, "&lt;="&amp;EOMONTH(W$7,0))</f>
        <v>0</v>
      </c>
      <c r="X94" s="151">
        <f>SUMIFS('Saisie Depenses'!$H$5:$H$3004,'Saisie Depenses'!$G$5:$G$3004,Listes!$B$40,'Saisie Depenses'!$J$5:$J$3004,$F94, 'Saisie Depenses'!$E$5:$E$3004, "&gt;="&amp;EOMONTH(X$7,-1)+1, 'Saisie Depenses'!$E$5:$E$3004, "&lt;="&amp;EOMONTH(X$7,0))+SUMIFS('Saisie Depenses'!$H$5:$H$3004,'Saisie Depenses'!$G$5:$G$3004,Listes!$B$40,'Saisie Depenses'!$J$5:$J$3004, $G94,'Saisie Depenses'!$E$5:$E$3004, "&gt;="&amp;EOMONTH(X$7,-1)+1, 'Saisie Depenses'!$E$5:$E$3004, "&lt;="&amp;EOMONTH(X$7,0))</f>
        <v>0</v>
      </c>
      <c r="Y94" s="151">
        <f>SUMIFS('Saisie Depenses'!$H$5:$H$3004,'Saisie Depenses'!$G$5:$G$3004,Listes!$B$40,'Saisie Depenses'!$J$5:$J$3004,$F94, 'Saisie Depenses'!$E$5:$E$3004, "&gt;="&amp;EOMONTH(Y$7,-1)+1, 'Saisie Depenses'!$E$5:$E$3004, "&lt;="&amp;EOMONTH(Y$7,0))+SUMIFS('Saisie Depenses'!$H$5:$H$3004,'Saisie Depenses'!$G$5:$G$3004,Listes!$B$40,'Saisie Depenses'!$J$5:$J$3004, $G94,'Saisie Depenses'!$E$5:$E$3004, "&gt;="&amp;EOMONTH(Y$7,-1)+1, 'Saisie Depenses'!$E$5:$E$3004, "&lt;="&amp;EOMONTH(Y$7,0))</f>
        <v>0</v>
      </c>
      <c r="Z94" s="151">
        <f>SUMIFS('Saisie Depenses'!$H$5:$H$3004,'Saisie Depenses'!$G$5:$G$3004,Listes!$B$40,'Saisie Depenses'!$J$5:$J$3004,$F94, 'Saisie Depenses'!$E$5:$E$3004, "&gt;="&amp;EOMONTH(Z$7,-1)+1, 'Saisie Depenses'!$E$5:$E$3004, "&lt;="&amp;EOMONTH(Z$7,0))+SUMIFS('Saisie Depenses'!$H$5:$H$3004,'Saisie Depenses'!$G$5:$G$3004,Listes!$B$40,'Saisie Depenses'!$J$5:$J$3004, $G94,'Saisie Depenses'!$E$5:$E$3004, "&gt;="&amp;EOMONTH(Z$7,-1)+1, 'Saisie Depenses'!$E$5:$E$3004, "&lt;="&amp;EOMONTH(Z$7,0))</f>
        <v>0</v>
      </c>
      <c r="AA94" s="151">
        <f>SUMIFS('Saisie Depenses'!$H$5:$H$3004,'Saisie Depenses'!$G$5:$G$3004,Listes!$B$40,'Saisie Depenses'!$J$5:$J$3004,$F94, 'Saisie Depenses'!$E$5:$E$3004, "&gt;="&amp;EOMONTH(AA$7,-1)+1, 'Saisie Depenses'!$E$5:$E$3004, "&lt;="&amp;EOMONTH(AA$7,0))+SUMIFS('Saisie Depenses'!$H$5:$H$3004,'Saisie Depenses'!$G$5:$G$3004,Listes!$B$40,'Saisie Depenses'!$J$5:$J$3004, $G94,'Saisie Depenses'!$E$5:$E$3004, "&gt;="&amp;EOMONTH(AA$7,-1)+1, 'Saisie Depenses'!$E$5:$E$3004, "&lt;="&amp;EOMONTH(AA$7,0))</f>
        <v>0</v>
      </c>
      <c r="AB94" s="151">
        <f>SUMIFS('Saisie Depenses'!$H$5:$H$3004,'Saisie Depenses'!$G$5:$G$3004,Listes!$B$40,'Saisie Depenses'!$J$5:$J$3004,$F94, 'Saisie Depenses'!$E$5:$E$3004, "&gt;="&amp;EOMONTH(AB$7,-1)+1, 'Saisie Depenses'!$E$5:$E$3004, "&lt;="&amp;EOMONTH(AB$7,0))+SUMIFS('Saisie Depenses'!$H$5:$H$3004,'Saisie Depenses'!$G$5:$G$3004,Listes!$B$40,'Saisie Depenses'!$J$5:$J$3004, $G94,'Saisie Depenses'!$E$5:$E$3004, "&gt;="&amp;EOMONTH(AB$7,-1)+1, 'Saisie Depenses'!$E$5:$E$3004, "&lt;="&amp;EOMONTH(AB$7,0))</f>
        <v>0</v>
      </c>
      <c r="AC94" s="151">
        <f>SUMIFS('Saisie Depenses'!$H$5:$H$3004,'Saisie Depenses'!$G$5:$G$3004,Listes!$B$40,'Saisie Depenses'!$J$5:$J$3004,$F94, 'Saisie Depenses'!$E$5:$E$3004, "&gt;="&amp;EOMONTH(AC$7,-1)+1, 'Saisie Depenses'!$E$5:$E$3004, "&lt;="&amp;EOMONTH(AC$7,0))+SUMIFS('Saisie Depenses'!$H$5:$H$3004,'Saisie Depenses'!$G$5:$G$3004,Listes!$B$40,'Saisie Depenses'!$J$5:$J$3004, $G94,'Saisie Depenses'!$E$5:$E$3004, "&gt;="&amp;EOMONTH(AC$7,-1)+1, 'Saisie Depenses'!$E$5:$E$3004, "&lt;="&amp;EOMONTH(AC$7,0))</f>
        <v>0</v>
      </c>
      <c r="AD94" s="151">
        <f>SUMIFS('Saisie Depenses'!$H$5:$H$3004,'Saisie Depenses'!$G$5:$G$3004,Listes!$B$40,'Saisie Depenses'!$J$5:$J$3004,$F94, 'Saisie Depenses'!$E$5:$E$3004, "&gt;="&amp;EOMONTH(AD$7,-1)+1, 'Saisie Depenses'!$E$5:$E$3004, "&lt;="&amp;EOMONTH(AD$7,0))+SUMIFS('Saisie Depenses'!$H$5:$H$3004,'Saisie Depenses'!$G$5:$G$3004,Listes!$B$40,'Saisie Depenses'!$J$5:$J$3004, $G94,'Saisie Depenses'!$E$5:$E$3004, "&gt;="&amp;EOMONTH(AD$7,-1)+1, 'Saisie Depenses'!$E$5:$E$3004, "&lt;="&amp;EOMONTH(AD$7,0))</f>
        <v>0</v>
      </c>
      <c r="AE94" s="151">
        <f>SUMIFS('Saisie Depenses'!$H$5:$H$3004,'Saisie Depenses'!$G$5:$G$3004,Listes!$B$40,'Saisie Depenses'!$J$5:$J$3004,$F94, 'Saisie Depenses'!$E$5:$E$3004, "&gt;="&amp;EOMONTH(AE$7,-1)+1, 'Saisie Depenses'!$E$5:$E$3004, "&lt;="&amp;EOMONTH(AE$7,0))+SUMIFS('Saisie Depenses'!$H$5:$H$3004,'Saisie Depenses'!$G$5:$G$3004,Listes!$B$40,'Saisie Depenses'!$J$5:$J$3004, $G94,'Saisie Depenses'!$E$5:$E$3004, "&gt;="&amp;EOMONTH(AE$7,-1)+1, 'Saisie Depenses'!$E$5:$E$3004, "&lt;="&amp;EOMONTH(AE$7,0))</f>
        <v>0</v>
      </c>
      <c r="AF94" s="151">
        <f>SUMIFS('Saisie Depenses'!$H$5:$H$3004,'Saisie Depenses'!$G$5:$G$3004,Listes!$B$40,'Saisie Depenses'!$J$5:$J$3004,$F94, 'Saisie Depenses'!$E$5:$E$3004, "&gt;="&amp;EOMONTH(AF$7,-1)+1, 'Saisie Depenses'!$E$5:$E$3004, "&lt;="&amp;EOMONTH(AF$7,0))+SUMIFS('Saisie Depenses'!$H$5:$H$3004,'Saisie Depenses'!$G$5:$G$3004,Listes!$B$40,'Saisie Depenses'!$J$5:$J$3004, $G94,'Saisie Depenses'!$E$5:$E$3004, "&gt;="&amp;EOMONTH(AF$7,-1)+1, 'Saisie Depenses'!$E$5:$E$3004, "&lt;="&amp;EOMONTH(AF$7,0))</f>
        <v>0</v>
      </c>
      <c r="AG94" s="151">
        <f>SUMIFS('Saisie Depenses'!$H$5:$H$3004,'Saisie Depenses'!$G$5:$G$3004,Listes!$B$40,'Saisie Depenses'!$J$5:$J$3004,$F94, 'Saisie Depenses'!$E$5:$E$3004, "&gt;="&amp;EOMONTH(AG$7,-1)+1, 'Saisie Depenses'!$E$5:$E$3004, "&lt;="&amp;EOMONTH(AG$7,0))+SUMIFS('Saisie Depenses'!$H$5:$H$3004,'Saisie Depenses'!$G$5:$G$3004,Listes!$B$40,'Saisie Depenses'!$J$5:$J$3004, $G94,'Saisie Depenses'!$E$5:$E$3004, "&gt;="&amp;EOMONTH(AG$7,-1)+1, 'Saisie Depenses'!$E$5:$E$3004, "&lt;="&amp;EOMONTH(AG$7,0))</f>
        <v>0</v>
      </c>
      <c r="AH94" s="151">
        <f>SUMIFS('Saisie Depenses'!$H$5:$H$3004,'Saisie Depenses'!$G$5:$G$3004,Listes!$B$40,'Saisie Depenses'!$J$5:$J$3004,$F94, 'Saisie Depenses'!$E$5:$E$3004, "&gt;="&amp;EOMONTH(AH$7,-1)+1, 'Saisie Depenses'!$E$5:$E$3004, "&lt;="&amp;EOMONTH(AH$7,0))+SUMIFS('Saisie Depenses'!$H$5:$H$3004,'Saisie Depenses'!$G$5:$G$3004,Listes!$B$40,'Saisie Depenses'!$J$5:$J$3004, $G94,'Saisie Depenses'!$E$5:$E$3004, "&gt;="&amp;EOMONTH(AH$7,-1)+1, 'Saisie Depenses'!$E$5:$E$3004, "&lt;="&amp;EOMONTH(AH$7,0))</f>
        <v>0</v>
      </c>
      <c r="AI94" s="164">
        <f t="shared" si="207"/>
        <v>0</v>
      </c>
      <c r="AJ94" s="142"/>
      <c r="AK94" s="151">
        <f>SUMIFS('Saisie Depenses'!$H$5:$H$3004,'Saisie Depenses'!$G$5:$G$3004,Listes!$B$40,'Saisie Depenses'!$J$5:$J$3004,$F94, 'Saisie Depenses'!$E$5:$E$3004, "&gt;="&amp;EOMONTH(AK$7,-1)+1, 'Saisie Depenses'!$E$5:$E$3004, "&lt;="&amp;EOMONTH(AK$7,0))+SUMIFS('Saisie Depenses'!$H$5:$H$3004,'Saisie Depenses'!$G$5:$G$3004,Listes!$B$40,'Saisie Depenses'!$J$5:$J$3004, $G94,'Saisie Depenses'!$E$5:$E$3004, "&gt;="&amp;EOMONTH(AK$7,-1)+1, 'Saisie Depenses'!$E$5:$E$3004, "&lt;="&amp;EOMONTH(AK$7,0))</f>
        <v>0</v>
      </c>
      <c r="AL94" s="151">
        <f>SUMIFS('Saisie Depenses'!$H$5:$H$3004,'Saisie Depenses'!$G$5:$G$3004,Listes!$B$40,'Saisie Depenses'!$J$5:$J$3004,$F94, 'Saisie Depenses'!$E$5:$E$3004, "&gt;="&amp;EOMONTH(AL$7,-1)+1, 'Saisie Depenses'!$E$5:$E$3004, "&lt;="&amp;EOMONTH(AL$7,0))+SUMIFS('Saisie Depenses'!$H$5:$H$3004,'Saisie Depenses'!$G$5:$G$3004,Listes!$B$40,'Saisie Depenses'!$J$5:$J$3004, $G94,'Saisie Depenses'!$E$5:$E$3004, "&gt;="&amp;EOMONTH(AL$7,-1)+1, 'Saisie Depenses'!$E$5:$E$3004, "&lt;="&amp;EOMONTH(AL$7,0))</f>
        <v>0</v>
      </c>
      <c r="AM94" s="151">
        <f>SUMIFS('Saisie Depenses'!$H$5:$H$3004,'Saisie Depenses'!$G$5:$G$3004,Listes!$B$40,'Saisie Depenses'!$J$5:$J$3004,$F94, 'Saisie Depenses'!$E$5:$E$3004, "&gt;="&amp;EOMONTH(AM$7,-1)+1, 'Saisie Depenses'!$E$5:$E$3004, "&lt;="&amp;EOMONTH(AM$7,0))+SUMIFS('Saisie Depenses'!$H$5:$H$3004,'Saisie Depenses'!$G$5:$G$3004,Listes!$B$40,'Saisie Depenses'!$J$5:$J$3004, $G94,'Saisie Depenses'!$E$5:$E$3004, "&gt;="&amp;EOMONTH(AM$7,-1)+1, 'Saisie Depenses'!$E$5:$E$3004, "&lt;="&amp;EOMONTH(AM$7,0))</f>
        <v>0</v>
      </c>
      <c r="AN94" s="151">
        <f>SUMIFS('Saisie Depenses'!$H$5:$H$3004,'Saisie Depenses'!$G$5:$G$3004,Listes!$B$40,'Saisie Depenses'!$J$5:$J$3004,$F94, 'Saisie Depenses'!$E$5:$E$3004, "&gt;="&amp;EOMONTH(AN$7,-1)+1, 'Saisie Depenses'!$E$5:$E$3004, "&lt;="&amp;EOMONTH(AN$7,0))+SUMIFS('Saisie Depenses'!$H$5:$H$3004,'Saisie Depenses'!$G$5:$G$3004,Listes!$B$40,'Saisie Depenses'!$J$5:$J$3004, $G94,'Saisie Depenses'!$E$5:$E$3004, "&gt;="&amp;EOMONTH(AN$7,-1)+1, 'Saisie Depenses'!$E$5:$E$3004, "&lt;="&amp;EOMONTH(AN$7,0))</f>
        <v>0</v>
      </c>
      <c r="AO94" s="151">
        <f>SUMIFS('Saisie Depenses'!$H$5:$H$3004,'Saisie Depenses'!$G$5:$G$3004,Listes!$B$40,'Saisie Depenses'!$J$5:$J$3004,$F94, 'Saisie Depenses'!$E$5:$E$3004, "&gt;="&amp;EOMONTH(AO$7,-1)+1, 'Saisie Depenses'!$E$5:$E$3004, "&lt;="&amp;EOMONTH(AO$7,0))+SUMIFS('Saisie Depenses'!$H$5:$H$3004,'Saisie Depenses'!$G$5:$G$3004,Listes!$B$40,'Saisie Depenses'!$J$5:$J$3004, $G94,'Saisie Depenses'!$E$5:$E$3004, "&gt;="&amp;EOMONTH(AO$7,-1)+1, 'Saisie Depenses'!$E$5:$E$3004, "&lt;="&amp;EOMONTH(AO$7,0))</f>
        <v>0</v>
      </c>
      <c r="AP94" s="151">
        <f>SUMIFS('Saisie Depenses'!$H$5:$H$3004,'Saisie Depenses'!$G$5:$G$3004,Listes!$B$40,'Saisie Depenses'!$J$5:$J$3004,$F94, 'Saisie Depenses'!$E$5:$E$3004, "&gt;="&amp;EOMONTH(AP$7,-1)+1, 'Saisie Depenses'!$E$5:$E$3004, "&lt;="&amp;EOMONTH(AP$7,0))+SUMIFS('Saisie Depenses'!$H$5:$H$3004,'Saisie Depenses'!$G$5:$G$3004,Listes!$B$40,'Saisie Depenses'!$J$5:$J$3004, $G94,'Saisie Depenses'!$E$5:$E$3004, "&gt;="&amp;EOMONTH(AP$7,-1)+1, 'Saisie Depenses'!$E$5:$E$3004, "&lt;="&amp;EOMONTH(AP$7,0))</f>
        <v>0</v>
      </c>
      <c r="AQ94" s="151">
        <f>SUMIFS('Saisie Depenses'!$H$5:$H$3004,'Saisie Depenses'!$G$5:$G$3004,Listes!$B$40,'Saisie Depenses'!$J$5:$J$3004,$F94, 'Saisie Depenses'!$E$5:$E$3004, "&gt;="&amp;EOMONTH(AQ$7,-1)+1, 'Saisie Depenses'!$E$5:$E$3004, "&lt;="&amp;EOMONTH(AQ$7,0))+SUMIFS('Saisie Depenses'!$H$5:$H$3004,'Saisie Depenses'!$G$5:$G$3004,Listes!$B$40,'Saisie Depenses'!$J$5:$J$3004, $G94,'Saisie Depenses'!$E$5:$E$3004, "&gt;="&amp;EOMONTH(AQ$7,-1)+1, 'Saisie Depenses'!$E$5:$E$3004, "&lt;="&amp;EOMONTH(AQ$7,0))</f>
        <v>0</v>
      </c>
      <c r="AR94" s="151">
        <f>SUMIFS('Saisie Depenses'!$H$5:$H$3004,'Saisie Depenses'!$G$5:$G$3004,Listes!$B$40,'Saisie Depenses'!$J$5:$J$3004,$F94, 'Saisie Depenses'!$E$5:$E$3004, "&gt;="&amp;EOMONTH(AR$7,-1)+1, 'Saisie Depenses'!$E$5:$E$3004, "&lt;="&amp;EOMONTH(AR$7,0))+SUMIFS('Saisie Depenses'!$H$5:$H$3004,'Saisie Depenses'!$G$5:$G$3004,Listes!$B$40,'Saisie Depenses'!$J$5:$J$3004, $G94,'Saisie Depenses'!$E$5:$E$3004, "&gt;="&amp;EOMONTH(AR$7,-1)+1, 'Saisie Depenses'!$E$5:$E$3004, "&lt;="&amp;EOMONTH(AR$7,0))</f>
        <v>0</v>
      </c>
      <c r="AS94" s="151">
        <f>SUMIFS('Saisie Depenses'!$H$5:$H$3004,'Saisie Depenses'!$G$5:$G$3004,Listes!$B$40,'Saisie Depenses'!$J$5:$J$3004,$F94, 'Saisie Depenses'!$E$5:$E$3004, "&gt;="&amp;EOMONTH(AS$7,-1)+1, 'Saisie Depenses'!$E$5:$E$3004, "&lt;="&amp;EOMONTH(AS$7,0))+SUMIFS('Saisie Depenses'!$H$5:$H$3004,'Saisie Depenses'!$G$5:$G$3004,Listes!$B$40,'Saisie Depenses'!$J$5:$J$3004, $G94,'Saisie Depenses'!$E$5:$E$3004, "&gt;="&amp;EOMONTH(AS$7,-1)+1, 'Saisie Depenses'!$E$5:$E$3004, "&lt;="&amp;EOMONTH(AS$7,0))</f>
        <v>0</v>
      </c>
      <c r="AT94" s="151">
        <f>SUMIFS('Saisie Depenses'!$H$5:$H$3004,'Saisie Depenses'!$G$5:$G$3004,Listes!$B$40,'Saisie Depenses'!$J$5:$J$3004,$F94, 'Saisie Depenses'!$E$5:$E$3004, "&gt;="&amp;EOMONTH(AT$7,-1)+1, 'Saisie Depenses'!$E$5:$E$3004, "&lt;="&amp;EOMONTH(AT$7,0))+SUMIFS('Saisie Depenses'!$H$5:$H$3004,'Saisie Depenses'!$G$5:$G$3004,Listes!$B$40,'Saisie Depenses'!$J$5:$J$3004, $G94,'Saisie Depenses'!$E$5:$E$3004, "&gt;="&amp;EOMONTH(AT$7,-1)+1, 'Saisie Depenses'!$E$5:$E$3004, "&lt;="&amp;EOMONTH(AT$7,0))</f>
        <v>0</v>
      </c>
      <c r="AU94" s="151">
        <f>SUMIFS('Saisie Depenses'!$H$5:$H$3004,'Saisie Depenses'!$G$5:$G$3004,Listes!$B$40,'Saisie Depenses'!$J$5:$J$3004,$F94, 'Saisie Depenses'!$E$5:$E$3004, "&gt;="&amp;EOMONTH(AU$7,-1)+1, 'Saisie Depenses'!$E$5:$E$3004, "&lt;="&amp;EOMONTH(AU$7,0))+SUMIFS('Saisie Depenses'!$H$5:$H$3004,'Saisie Depenses'!$G$5:$G$3004,Listes!$B$40,'Saisie Depenses'!$J$5:$J$3004, $G94,'Saisie Depenses'!$E$5:$E$3004, "&gt;="&amp;EOMONTH(AU$7,-1)+1, 'Saisie Depenses'!$E$5:$E$3004, "&lt;="&amp;EOMONTH(AU$7,0))</f>
        <v>0</v>
      </c>
      <c r="AV94" s="151">
        <f>SUMIFS('Saisie Depenses'!$H$5:$H$3004,'Saisie Depenses'!$G$5:$G$3004,Listes!$B$40,'Saisie Depenses'!$J$5:$J$3004,$F94, 'Saisie Depenses'!$E$5:$E$3004, "&gt;="&amp;EOMONTH(AV$7,-1)+1, 'Saisie Depenses'!$E$5:$E$3004, "&lt;="&amp;EOMONTH(AV$7,0))+SUMIFS('Saisie Depenses'!$H$5:$H$3004,'Saisie Depenses'!$G$5:$G$3004,Listes!$B$40,'Saisie Depenses'!$J$5:$J$3004, $G94,'Saisie Depenses'!$E$5:$E$3004, "&gt;="&amp;EOMONTH(AV$7,-1)+1, 'Saisie Depenses'!$E$5:$E$3004, "&lt;="&amp;EOMONTH(AV$7,0))</f>
        <v>0</v>
      </c>
      <c r="AW94" s="164">
        <f t="shared" si="208"/>
        <v>0</v>
      </c>
    </row>
    <row r="95" spans="3:49" ht="15.75" customHeight="1" x14ac:dyDescent="0.25">
      <c r="C95" s="150" t="str">
        <f t="shared" si="197"/>
        <v xml:space="preserve">Consommables / Produits Entretiens </v>
      </c>
      <c r="D95" s="143"/>
      <c r="E95" s="143"/>
      <c r="F95" s="150" t="str">
        <f t="shared" ref="F95:G95" si="211">F69</f>
        <v xml:space="preserve">Consommables / Produits Entretiens </v>
      </c>
      <c r="G95" s="133" t="str">
        <f t="shared" si="211"/>
        <v>x#56rgtte8</v>
      </c>
      <c r="I95" s="151">
        <f>SUMIFS('Saisie Depenses'!$H$5:$H$3004,'Saisie Depenses'!$G$5:$G$3004,Listes!$B$40,'Saisie Depenses'!$J$5:$J$3004,$F95, 'Saisie Depenses'!$E$5:$E$3004, "&gt;="&amp;EOMONTH(I$7,-1)+1, 'Saisie Depenses'!$E$5:$E$3004, "&lt;="&amp;EOMONTH(I$7,0))+SUMIFS('Saisie Depenses'!$H$5:$H$3004,'Saisie Depenses'!$G$5:$G$3004,Listes!$B$40,'Saisie Depenses'!$J$5:$J$3004, $G95,'Saisie Depenses'!$E$5:$E$3004, "&gt;="&amp;EOMONTH(I$7,-1)+1, 'Saisie Depenses'!$E$5:$E$3004, "&lt;="&amp;EOMONTH(I$7,0))</f>
        <v>0</v>
      </c>
      <c r="J95" s="151">
        <f>SUMIFS('Saisie Depenses'!$H$5:$H$3004,'Saisie Depenses'!$G$5:$G$3004,Listes!$B$40,'Saisie Depenses'!$J$5:$J$3004,$F95, 'Saisie Depenses'!$E$5:$E$3004, "&gt;="&amp;EOMONTH(J$7,-1)+1, 'Saisie Depenses'!$E$5:$E$3004, "&lt;="&amp;EOMONTH(J$7,0))+SUMIFS('Saisie Depenses'!$H$5:$H$3004,'Saisie Depenses'!$G$5:$G$3004,Listes!$B$40,'Saisie Depenses'!$J$5:$J$3004, $G95,'Saisie Depenses'!$E$5:$E$3004, "&gt;="&amp;EOMONTH(J$7,-1)+1, 'Saisie Depenses'!$E$5:$E$3004, "&lt;="&amp;EOMONTH(J$7,0))</f>
        <v>0</v>
      </c>
      <c r="K95" s="151">
        <f>SUMIFS('Saisie Depenses'!$H$5:$H$3004,'Saisie Depenses'!$G$5:$G$3004,Listes!$B$40,'Saisie Depenses'!$J$5:$J$3004,$F95, 'Saisie Depenses'!$E$5:$E$3004, "&gt;="&amp;EOMONTH(K$7,-1)+1, 'Saisie Depenses'!$E$5:$E$3004, "&lt;="&amp;EOMONTH(K$7,0))+SUMIFS('Saisie Depenses'!$H$5:$H$3004,'Saisie Depenses'!$G$5:$G$3004,Listes!$B$40,'Saisie Depenses'!$J$5:$J$3004, $G95,'Saisie Depenses'!$E$5:$E$3004, "&gt;="&amp;EOMONTH(K$7,-1)+1, 'Saisie Depenses'!$E$5:$E$3004, "&lt;="&amp;EOMONTH(K$7,0))</f>
        <v>0</v>
      </c>
      <c r="L95" s="151">
        <f>SUMIFS('Saisie Depenses'!$H$5:$H$3004,'Saisie Depenses'!$G$5:$G$3004,Listes!$B$40,'Saisie Depenses'!$J$5:$J$3004,$F95, 'Saisie Depenses'!$E$5:$E$3004, "&gt;="&amp;EOMONTH(L$7,-1)+1, 'Saisie Depenses'!$E$5:$E$3004, "&lt;="&amp;EOMONTH(L$7,0))+SUMIFS('Saisie Depenses'!$H$5:$H$3004,'Saisie Depenses'!$G$5:$G$3004,Listes!$B$40,'Saisie Depenses'!$J$5:$J$3004, $G95,'Saisie Depenses'!$E$5:$E$3004, "&gt;="&amp;EOMONTH(L$7,-1)+1, 'Saisie Depenses'!$E$5:$E$3004, "&lt;="&amp;EOMONTH(L$7,0))</f>
        <v>0</v>
      </c>
      <c r="M95" s="151">
        <f>SUMIFS('Saisie Depenses'!$H$5:$H$3004,'Saisie Depenses'!$G$5:$G$3004,Listes!$B$40,'Saisie Depenses'!$J$5:$J$3004,$F95, 'Saisie Depenses'!$E$5:$E$3004, "&gt;="&amp;EOMONTH(M$7,-1)+1, 'Saisie Depenses'!$E$5:$E$3004, "&lt;="&amp;EOMONTH(M$7,0))+SUMIFS('Saisie Depenses'!$H$5:$H$3004,'Saisie Depenses'!$G$5:$G$3004,Listes!$B$40,'Saisie Depenses'!$J$5:$J$3004, $G95,'Saisie Depenses'!$E$5:$E$3004, "&gt;="&amp;EOMONTH(M$7,-1)+1, 'Saisie Depenses'!$E$5:$E$3004, "&lt;="&amp;EOMONTH(M$7,0))</f>
        <v>0</v>
      </c>
      <c r="N95" s="151">
        <f>SUMIFS('Saisie Depenses'!$H$5:$H$3004,'Saisie Depenses'!$G$5:$G$3004,Listes!$B$40,'Saisie Depenses'!$J$5:$J$3004,$F95, 'Saisie Depenses'!$E$5:$E$3004, "&gt;="&amp;EOMONTH(N$7,-1)+1, 'Saisie Depenses'!$E$5:$E$3004, "&lt;="&amp;EOMONTH(N$7,0))+SUMIFS('Saisie Depenses'!$H$5:$H$3004,'Saisie Depenses'!$G$5:$G$3004,Listes!$B$40,'Saisie Depenses'!$J$5:$J$3004, $G95,'Saisie Depenses'!$E$5:$E$3004, "&gt;="&amp;EOMONTH(N$7,-1)+1, 'Saisie Depenses'!$E$5:$E$3004, "&lt;="&amp;EOMONTH(N$7,0))</f>
        <v>0</v>
      </c>
      <c r="O95" s="151">
        <f>SUMIFS('Saisie Depenses'!$H$5:$H$3004,'Saisie Depenses'!$G$5:$G$3004,Listes!$B$40,'Saisie Depenses'!$J$5:$J$3004,$F95, 'Saisie Depenses'!$E$5:$E$3004, "&gt;="&amp;EOMONTH(O$7,-1)+1, 'Saisie Depenses'!$E$5:$E$3004, "&lt;="&amp;EOMONTH(O$7,0))+SUMIFS('Saisie Depenses'!$H$5:$H$3004,'Saisie Depenses'!$G$5:$G$3004,Listes!$B$40,'Saisie Depenses'!$J$5:$J$3004, $G95,'Saisie Depenses'!$E$5:$E$3004, "&gt;="&amp;EOMONTH(O$7,-1)+1, 'Saisie Depenses'!$E$5:$E$3004, "&lt;="&amp;EOMONTH(O$7,0))</f>
        <v>0</v>
      </c>
      <c r="P95" s="151">
        <f>SUMIFS('Saisie Depenses'!$H$5:$H$3004,'Saisie Depenses'!$G$5:$G$3004,Listes!$B$40,'Saisie Depenses'!$J$5:$J$3004,$F95, 'Saisie Depenses'!$E$5:$E$3004, "&gt;="&amp;EOMONTH(P$7,-1)+1, 'Saisie Depenses'!$E$5:$E$3004, "&lt;="&amp;EOMONTH(P$7,0))+SUMIFS('Saisie Depenses'!$H$5:$H$3004,'Saisie Depenses'!$G$5:$G$3004,Listes!$B$40,'Saisie Depenses'!$J$5:$J$3004, $G95,'Saisie Depenses'!$E$5:$E$3004, "&gt;="&amp;EOMONTH(P$7,-1)+1, 'Saisie Depenses'!$E$5:$E$3004, "&lt;="&amp;EOMONTH(P$7,0))</f>
        <v>0</v>
      </c>
      <c r="Q95" s="151">
        <f>SUMIFS('Saisie Depenses'!$H$5:$H$3004,'Saisie Depenses'!$G$5:$G$3004,Listes!$B$40,'Saisie Depenses'!$J$5:$J$3004,$F95, 'Saisie Depenses'!$E$5:$E$3004, "&gt;="&amp;EOMONTH(Q$7,-1)+1, 'Saisie Depenses'!$E$5:$E$3004, "&lt;="&amp;EOMONTH(Q$7,0))+SUMIFS('Saisie Depenses'!$H$5:$H$3004,'Saisie Depenses'!$G$5:$G$3004,Listes!$B$40,'Saisie Depenses'!$J$5:$J$3004, $G95,'Saisie Depenses'!$E$5:$E$3004, "&gt;="&amp;EOMONTH(Q$7,-1)+1, 'Saisie Depenses'!$E$5:$E$3004, "&lt;="&amp;EOMONTH(Q$7,0))</f>
        <v>0</v>
      </c>
      <c r="R95" s="151">
        <f>SUMIFS('Saisie Depenses'!$H$5:$H$3004,'Saisie Depenses'!$G$5:$G$3004,Listes!$B$40,'Saisie Depenses'!$J$5:$J$3004,$F95, 'Saisie Depenses'!$E$5:$E$3004, "&gt;="&amp;EOMONTH(R$7,-1)+1, 'Saisie Depenses'!$E$5:$E$3004, "&lt;="&amp;EOMONTH(R$7,0))+SUMIFS('Saisie Depenses'!$H$5:$H$3004,'Saisie Depenses'!$G$5:$G$3004,Listes!$B$40,'Saisie Depenses'!$J$5:$J$3004, $G95,'Saisie Depenses'!$E$5:$E$3004, "&gt;="&amp;EOMONTH(R$7,-1)+1, 'Saisie Depenses'!$E$5:$E$3004, "&lt;="&amp;EOMONTH(R$7,0))</f>
        <v>0</v>
      </c>
      <c r="S95" s="151">
        <f>SUMIFS('Saisie Depenses'!$H$5:$H$3004,'Saisie Depenses'!$G$5:$G$3004,Listes!$B$40,'Saisie Depenses'!$J$5:$J$3004,$F95, 'Saisie Depenses'!$E$5:$E$3004, "&gt;="&amp;EOMONTH(S$7,-1)+1, 'Saisie Depenses'!$E$5:$E$3004, "&lt;="&amp;EOMONTH(S$7,0))+SUMIFS('Saisie Depenses'!$H$5:$H$3004,'Saisie Depenses'!$G$5:$G$3004,Listes!$B$40,'Saisie Depenses'!$J$5:$J$3004, $G95,'Saisie Depenses'!$E$5:$E$3004, "&gt;="&amp;EOMONTH(S$7,-1)+1, 'Saisie Depenses'!$E$5:$E$3004, "&lt;="&amp;EOMONTH(S$7,0))</f>
        <v>0</v>
      </c>
      <c r="T95" s="151">
        <f>SUMIFS('Saisie Depenses'!$H$5:$H$3004,'Saisie Depenses'!$G$5:$G$3004,Listes!$B$40,'Saisie Depenses'!$J$5:$J$3004,$F95, 'Saisie Depenses'!$E$5:$E$3004, "&gt;="&amp;EOMONTH(T$7,-1)+1, 'Saisie Depenses'!$E$5:$E$3004, "&lt;="&amp;EOMONTH(T$7,0))+SUMIFS('Saisie Depenses'!$H$5:$H$3004,'Saisie Depenses'!$G$5:$G$3004,Listes!$B$40,'Saisie Depenses'!$J$5:$J$3004, $G95,'Saisie Depenses'!$E$5:$E$3004, "&gt;="&amp;EOMONTH(T$7,-1)+1, 'Saisie Depenses'!$E$5:$E$3004, "&lt;="&amp;EOMONTH(T$7,0))</f>
        <v>0</v>
      </c>
      <c r="U95" s="164">
        <f t="shared" si="210"/>
        <v>0</v>
      </c>
      <c r="W95" s="151">
        <f>SUMIFS('Saisie Depenses'!$H$5:$H$3004,'Saisie Depenses'!$G$5:$G$3004,Listes!$B$40,'Saisie Depenses'!$J$5:$J$3004,$F95, 'Saisie Depenses'!$E$5:$E$3004, "&gt;="&amp;EOMONTH(W$7,-1)+1, 'Saisie Depenses'!$E$5:$E$3004, "&lt;="&amp;EOMONTH(W$7,0))+SUMIFS('Saisie Depenses'!$H$5:$H$3004,'Saisie Depenses'!$G$5:$G$3004,Listes!$B$40,'Saisie Depenses'!$J$5:$J$3004, $G95,'Saisie Depenses'!$E$5:$E$3004, "&gt;="&amp;EOMONTH(W$7,-1)+1, 'Saisie Depenses'!$E$5:$E$3004, "&lt;="&amp;EOMONTH(W$7,0))</f>
        <v>0</v>
      </c>
      <c r="X95" s="151">
        <f>SUMIFS('Saisie Depenses'!$H$5:$H$3004,'Saisie Depenses'!$G$5:$G$3004,Listes!$B$40,'Saisie Depenses'!$J$5:$J$3004,$F95, 'Saisie Depenses'!$E$5:$E$3004, "&gt;="&amp;EOMONTH(X$7,-1)+1, 'Saisie Depenses'!$E$5:$E$3004, "&lt;="&amp;EOMONTH(X$7,0))+SUMIFS('Saisie Depenses'!$H$5:$H$3004,'Saisie Depenses'!$G$5:$G$3004,Listes!$B$40,'Saisie Depenses'!$J$5:$J$3004, $G95,'Saisie Depenses'!$E$5:$E$3004, "&gt;="&amp;EOMONTH(X$7,-1)+1, 'Saisie Depenses'!$E$5:$E$3004, "&lt;="&amp;EOMONTH(X$7,0))</f>
        <v>0</v>
      </c>
      <c r="Y95" s="151">
        <f>SUMIFS('Saisie Depenses'!$H$5:$H$3004,'Saisie Depenses'!$G$5:$G$3004,Listes!$B$40,'Saisie Depenses'!$J$5:$J$3004,$F95, 'Saisie Depenses'!$E$5:$E$3004, "&gt;="&amp;EOMONTH(Y$7,-1)+1, 'Saisie Depenses'!$E$5:$E$3004, "&lt;="&amp;EOMONTH(Y$7,0))+SUMIFS('Saisie Depenses'!$H$5:$H$3004,'Saisie Depenses'!$G$5:$G$3004,Listes!$B$40,'Saisie Depenses'!$J$5:$J$3004, $G95,'Saisie Depenses'!$E$5:$E$3004, "&gt;="&amp;EOMONTH(Y$7,-1)+1, 'Saisie Depenses'!$E$5:$E$3004, "&lt;="&amp;EOMONTH(Y$7,0))</f>
        <v>0</v>
      </c>
      <c r="Z95" s="151">
        <f>SUMIFS('Saisie Depenses'!$H$5:$H$3004,'Saisie Depenses'!$G$5:$G$3004,Listes!$B$40,'Saisie Depenses'!$J$5:$J$3004,$F95, 'Saisie Depenses'!$E$5:$E$3004, "&gt;="&amp;EOMONTH(Z$7,-1)+1, 'Saisie Depenses'!$E$5:$E$3004, "&lt;="&amp;EOMONTH(Z$7,0))+SUMIFS('Saisie Depenses'!$H$5:$H$3004,'Saisie Depenses'!$G$5:$G$3004,Listes!$B$40,'Saisie Depenses'!$J$5:$J$3004, $G95,'Saisie Depenses'!$E$5:$E$3004, "&gt;="&amp;EOMONTH(Z$7,-1)+1, 'Saisie Depenses'!$E$5:$E$3004, "&lt;="&amp;EOMONTH(Z$7,0))</f>
        <v>0</v>
      </c>
      <c r="AA95" s="151">
        <f>SUMIFS('Saisie Depenses'!$H$5:$H$3004,'Saisie Depenses'!$G$5:$G$3004,Listes!$B$40,'Saisie Depenses'!$J$5:$J$3004,$F95, 'Saisie Depenses'!$E$5:$E$3004, "&gt;="&amp;EOMONTH(AA$7,-1)+1, 'Saisie Depenses'!$E$5:$E$3004, "&lt;="&amp;EOMONTH(AA$7,0))+SUMIFS('Saisie Depenses'!$H$5:$H$3004,'Saisie Depenses'!$G$5:$G$3004,Listes!$B$40,'Saisie Depenses'!$J$5:$J$3004, $G95,'Saisie Depenses'!$E$5:$E$3004, "&gt;="&amp;EOMONTH(AA$7,-1)+1, 'Saisie Depenses'!$E$5:$E$3004, "&lt;="&amp;EOMONTH(AA$7,0))</f>
        <v>0</v>
      </c>
      <c r="AB95" s="151">
        <f>SUMIFS('Saisie Depenses'!$H$5:$H$3004,'Saisie Depenses'!$G$5:$G$3004,Listes!$B$40,'Saisie Depenses'!$J$5:$J$3004,$F95, 'Saisie Depenses'!$E$5:$E$3004, "&gt;="&amp;EOMONTH(AB$7,-1)+1, 'Saisie Depenses'!$E$5:$E$3004, "&lt;="&amp;EOMONTH(AB$7,0))+SUMIFS('Saisie Depenses'!$H$5:$H$3004,'Saisie Depenses'!$G$5:$G$3004,Listes!$B$40,'Saisie Depenses'!$J$5:$J$3004, $G95,'Saisie Depenses'!$E$5:$E$3004, "&gt;="&amp;EOMONTH(AB$7,-1)+1, 'Saisie Depenses'!$E$5:$E$3004, "&lt;="&amp;EOMONTH(AB$7,0))</f>
        <v>0</v>
      </c>
      <c r="AC95" s="151">
        <f>SUMIFS('Saisie Depenses'!$H$5:$H$3004,'Saisie Depenses'!$G$5:$G$3004,Listes!$B$40,'Saisie Depenses'!$J$5:$J$3004,$F95, 'Saisie Depenses'!$E$5:$E$3004, "&gt;="&amp;EOMONTH(AC$7,-1)+1, 'Saisie Depenses'!$E$5:$E$3004, "&lt;="&amp;EOMONTH(AC$7,0))+SUMIFS('Saisie Depenses'!$H$5:$H$3004,'Saisie Depenses'!$G$5:$G$3004,Listes!$B$40,'Saisie Depenses'!$J$5:$J$3004, $G95,'Saisie Depenses'!$E$5:$E$3004, "&gt;="&amp;EOMONTH(AC$7,-1)+1, 'Saisie Depenses'!$E$5:$E$3004, "&lt;="&amp;EOMONTH(AC$7,0))</f>
        <v>0</v>
      </c>
      <c r="AD95" s="151">
        <f>SUMIFS('Saisie Depenses'!$H$5:$H$3004,'Saisie Depenses'!$G$5:$G$3004,Listes!$B$40,'Saisie Depenses'!$J$5:$J$3004,$F95, 'Saisie Depenses'!$E$5:$E$3004, "&gt;="&amp;EOMONTH(AD$7,-1)+1, 'Saisie Depenses'!$E$5:$E$3004, "&lt;="&amp;EOMONTH(AD$7,0))+SUMIFS('Saisie Depenses'!$H$5:$H$3004,'Saisie Depenses'!$G$5:$G$3004,Listes!$B$40,'Saisie Depenses'!$J$5:$J$3004, $G95,'Saisie Depenses'!$E$5:$E$3004, "&gt;="&amp;EOMONTH(AD$7,-1)+1, 'Saisie Depenses'!$E$5:$E$3004, "&lt;="&amp;EOMONTH(AD$7,0))</f>
        <v>0</v>
      </c>
      <c r="AE95" s="151">
        <f>SUMIFS('Saisie Depenses'!$H$5:$H$3004,'Saisie Depenses'!$G$5:$G$3004,Listes!$B$40,'Saisie Depenses'!$J$5:$J$3004,$F95, 'Saisie Depenses'!$E$5:$E$3004, "&gt;="&amp;EOMONTH(AE$7,-1)+1, 'Saisie Depenses'!$E$5:$E$3004, "&lt;="&amp;EOMONTH(AE$7,0))+SUMIFS('Saisie Depenses'!$H$5:$H$3004,'Saisie Depenses'!$G$5:$G$3004,Listes!$B$40,'Saisie Depenses'!$J$5:$J$3004, $G95,'Saisie Depenses'!$E$5:$E$3004, "&gt;="&amp;EOMONTH(AE$7,-1)+1, 'Saisie Depenses'!$E$5:$E$3004, "&lt;="&amp;EOMONTH(AE$7,0))</f>
        <v>0</v>
      </c>
      <c r="AF95" s="151">
        <f>SUMIFS('Saisie Depenses'!$H$5:$H$3004,'Saisie Depenses'!$G$5:$G$3004,Listes!$B$40,'Saisie Depenses'!$J$5:$J$3004,$F95, 'Saisie Depenses'!$E$5:$E$3004, "&gt;="&amp;EOMONTH(AF$7,-1)+1, 'Saisie Depenses'!$E$5:$E$3004, "&lt;="&amp;EOMONTH(AF$7,0))+SUMIFS('Saisie Depenses'!$H$5:$H$3004,'Saisie Depenses'!$G$5:$G$3004,Listes!$B$40,'Saisie Depenses'!$J$5:$J$3004, $G95,'Saisie Depenses'!$E$5:$E$3004, "&gt;="&amp;EOMONTH(AF$7,-1)+1, 'Saisie Depenses'!$E$5:$E$3004, "&lt;="&amp;EOMONTH(AF$7,0))</f>
        <v>0</v>
      </c>
      <c r="AG95" s="151">
        <f>SUMIFS('Saisie Depenses'!$H$5:$H$3004,'Saisie Depenses'!$G$5:$G$3004,Listes!$B$40,'Saisie Depenses'!$J$5:$J$3004,$F95, 'Saisie Depenses'!$E$5:$E$3004, "&gt;="&amp;EOMONTH(AG$7,-1)+1, 'Saisie Depenses'!$E$5:$E$3004, "&lt;="&amp;EOMONTH(AG$7,0))+SUMIFS('Saisie Depenses'!$H$5:$H$3004,'Saisie Depenses'!$G$5:$G$3004,Listes!$B$40,'Saisie Depenses'!$J$5:$J$3004, $G95,'Saisie Depenses'!$E$5:$E$3004, "&gt;="&amp;EOMONTH(AG$7,-1)+1, 'Saisie Depenses'!$E$5:$E$3004, "&lt;="&amp;EOMONTH(AG$7,0))</f>
        <v>0</v>
      </c>
      <c r="AH95" s="151">
        <f>SUMIFS('Saisie Depenses'!$H$5:$H$3004,'Saisie Depenses'!$G$5:$G$3004,Listes!$B$40,'Saisie Depenses'!$J$5:$J$3004,$F95, 'Saisie Depenses'!$E$5:$E$3004, "&gt;="&amp;EOMONTH(AH$7,-1)+1, 'Saisie Depenses'!$E$5:$E$3004, "&lt;="&amp;EOMONTH(AH$7,0))+SUMIFS('Saisie Depenses'!$H$5:$H$3004,'Saisie Depenses'!$G$5:$G$3004,Listes!$B$40,'Saisie Depenses'!$J$5:$J$3004, $G95,'Saisie Depenses'!$E$5:$E$3004, "&gt;="&amp;EOMONTH(AH$7,-1)+1, 'Saisie Depenses'!$E$5:$E$3004, "&lt;="&amp;EOMONTH(AH$7,0))</f>
        <v>0</v>
      </c>
      <c r="AI95" s="164">
        <f t="shared" si="207"/>
        <v>0</v>
      </c>
      <c r="AJ95" s="142"/>
      <c r="AK95" s="151">
        <f>SUMIFS('Saisie Depenses'!$H$5:$H$3004,'Saisie Depenses'!$G$5:$G$3004,Listes!$B$40,'Saisie Depenses'!$J$5:$J$3004,$F95, 'Saisie Depenses'!$E$5:$E$3004, "&gt;="&amp;EOMONTH(AK$7,-1)+1, 'Saisie Depenses'!$E$5:$E$3004, "&lt;="&amp;EOMONTH(AK$7,0))+SUMIFS('Saisie Depenses'!$H$5:$H$3004,'Saisie Depenses'!$G$5:$G$3004,Listes!$B$40,'Saisie Depenses'!$J$5:$J$3004, $G95,'Saisie Depenses'!$E$5:$E$3004, "&gt;="&amp;EOMONTH(AK$7,-1)+1, 'Saisie Depenses'!$E$5:$E$3004, "&lt;="&amp;EOMONTH(AK$7,0))</f>
        <v>0</v>
      </c>
      <c r="AL95" s="151">
        <f>SUMIFS('Saisie Depenses'!$H$5:$H$3004,'Saisie Depenses'!$G$5:$G$3004,Listes!$B$40,'Saisie Depenses'!$J$5:$J$3004,$F95, 'Saisie Depenses'!$E$5:$E$3004, "&gt;="&amp;EOMONTH(AL$7,-1)+1, 'Saisie Depenses'!$E$5:$E$3004, "&lt;="&amp;EOMONTH(AL$7,0))+SUMIFS('Saisie Depenses'!$H$5:$H$3004,'Saisie Depenses'!$G$5:$G$3004,Listes!$B$40,'Saisie Depenses'!$J$5:$J$3004, $G95,'Saisie Depenses'!$E$5:$E$3004, "&gt;="&amp;EOMONTH(AL$7,-1)+1, 'Saisie Depenses'!$E$5:$E$3004, "&lt;="&amp;EOMONTH(AL$7,0))</f>
        <v>0</v>
      </c>
      <c r="AM95" s="151">
        <f>SUMIFS('Saisie Depenses'!$H$5:$H$3004,'Saisie Depenses'!$G$5:$G$3004,Listes!$B$40,'Saisie Depenses'!$J$5:$J$3004,$F95, 'Saisie Depenses'!$E$5:$E$3004, "&gt;="&amp;EOMONTH(AM$7,-1)+1, 'Saisie Depenses'!$E$5:$E$3004, "&lt;="&amp;EOMONTH(AM$7,0))+SUMIFS('Saisie Depenses'!$H$5:$H$3004,'Saisie Depenses'!$G$5:$G$3004,Listes!$B$40,'Saisie Depenses'!$J$5:$J$3004, $G95,'Saisie Depenses'!$E$5:$E$3004, "&gt;="&amp;EOMONTH(AM$7,-1)+1, 'Saisie Depenses'!$E$5:$E$3004, "&lt;="&amp;EOMONTH(AM$7,0))</f>
        <v>0</v>
      </c>
      <c r="AN95" s="151">
        <f>SUMIFS('Saisie Depenses'!$H$5:$H$3004,'Saisie Depenses'!$G$5:$G$3004,Listes!$B$40,'Saisie Depenses'!$J$5:$J$3004,$F95, 'Saisie Depenses'!$E$5:$E$3004, "&gt;="&amp;EOMONTH(AN$7,-1)+1, 'Saisie Depenses'!$E$5:$E$3004, "&lt;="&amp;EOMONTH(AN$7,0))+SUMIFS('Saisie Depenses'!$H$5:$H$3004,'Saisie Depenses'!$G$5:$G$3004,Listes!$B$40,'Saisie Depenses'!$J$5:$J$3004, $G95,'Saisie Depenses'!$E$5:$E$3004, "&gt;="&amp;EOMONTH(AN$7,-1)+1, 'Saisie Depenses'!$E$5:$E$3004, "&lt;="&amp;EOMONTH(AN$7,0))</f>
        <v>0</v>
      </c>
      <c r="AO95" s="151">
        <f>SUMIFS('Saisie Depenses'!$H$5:$H$3004,'Saisie Depenses'!$G$5:$G$3004,Listes!$B$40,'Saisie Depenses'!$J$5:$J$3004,$F95, 'Saisie Depenses'!$E$5:$E$3004, "&gt;="&amp;EOMONTH(AO$7,-1)+1, 'Saisie Depenses'!$E$5:$E$3004, "&lt;="&amp;EOMONTH(AO$7,0))+SUMIFS('Saisie Depenses'!$H$5:$H$3004,'Saisie Depenses'!$G$5:$G$3004,Listes!$B$40,'Saisie Depenses'!$J$5:$J$3004, $G95,'Saisie Depenses'!$E$5:$E$3004, "&gt;="&amp;EOMONTH(AO$7,-1)+1, 'Saisie Depenses'!$E$5:$E$3004, "&lt;="&amp;EOMONTH(AO$7,0))</f>
        <v>0</v>
      </c>
      <c r="AP95" s="151">
        <f>SUMIFS('Saisie Depenses'!$H$5:$H$3004,'Saisie Depenses'!$G$5:$G$3004,Listes!$B$40,'Saisie Depenses'!$J$5:$J$3004,$F95, 'Saisie Depenses'!$E$5:$E$3004, "&gt;="&amp;EOMONTH(AP$7,-1)+1, 'Saisie Depenses'!$E$5:$E$3004, "&lt;="&amp;EOMONTH(AP$7,0))+SUMIFS('Saisie Depenses'!$H$5:$H$3004,'Saisie Depenses'!$G$5:$G$3004,Listes!$B$40,'Saisie Depenses'!$J$5:$J$3004, $G95,'Saisie Depenses'!$E$5:$E$3004, "&gt;="&amp;EOMONTH(AP$7,-1)+1, 'Saisie Depenses'!$E$5:$E$3004, "&lt;="&amp;EOMONTH(AP$7,0))</f>
        <v>0</v>
      </c>
      <c r="AQ95" s="151">
        <f>SUMIFS('Saisie Depenses'!$H$5:$H$3004,'Saisie Depenses'!$G$5:$G$3004,Listes!$B$40,'Saisie Depenses'!$J$5:$J$3004,$F95, 'Saisie Depenses'!$E$5:$E$3004, "&gt;="&amp;EOMONTH(AQ$7,-1)+1, 'Saisie Depenses'!$E$5:$E$3004, "&lt;="&amp;EOMONTH(AQ$7,0))+SUMIFS('Saisie Depenses'!$H$5:$H$3004,'Saisie Depenses'!$G$5:$G$3004,Listes!$B$40,'Saisie Depenses'!$J$5:$J$3004, $G95,'Saisie Depenses'!$E$5:$E$3004, "&gt;="&amp;EOMONTH(AQ$7,-1)+1, 'Saisie Depenses'!$E$5:$E$3004, "&lt;="&amp;EOMONTH(AQ$7,0))</f>
        <v>0</v>
      </c>
      <c r="AR95" s="151">
        <f>SUMIFS('Saisie Depenses'!$H$5:$H$3004,'Saisie Depenses'!$G$5:$G$3004,Listes!$B$40,'Saisie Depenses'!$J$5:$J$3004,$F95, 'Saisie Depenses'!$E$5:$E$3004, "&gt;="&amp;EOMONTH(AR$7,-1)+1, 'Saisie Depenses'!$E$5:$E$3004, "&lt;="&amp;EOMONTH(AR$7,0))+SUMIFS('Saisie Depenses'!$H$5:$H$3004,'Saisie Depenses'!$G$5:$G$3004,Listes!$B$40,'Saisie Depenses'!$J$5:$J$3004, $G95,'Saisie Depenses'!$E$5:$E$3004, "&gt;="&amp;EOMONTH(AR$7,-1)+1, 'Saisie Depenses'!$E$5:$E$3004, "&lt;="&amp;EOMONTH(AR$7,0))</f>
        <v>0</v>
      </c>
      <c r="AS95" s="151">
        <f>SUMIFS('Saisie Depenses'!$H$5:$H$3004,'Saisie Depenses'!$G$5:$G$3004,Listes!$B$40,'Saisie Depenses'!$J$5:$J$3004,$F95, 'Saisie Depenses'!$E$5:$E$3004, "&gt;="&amp;EOMONTH(AS$7,-1)+1, 'Saisie Depenses'!$E$5:$E$3004, "&lt;="&amp;EOMONTH(AS$7,0))+SUMIFS('Saisie Depenses'!$H$5:$H$3004,'Saisie Depenses'!$G$5:$G$3004,Listes!$B$40,'Saisie Depenses'!$J$5:$J$3004, $G95,'Saisie Depenses'!$E$5:$E$3004, "&gt;="&amp;EOMONTH(AS$7,-1)+1, 'Saisie Depenses'!$E$5:$E$3004, "&lt;="&amp;EOMONTH(AS$7,0))</f>
        <v>0</v>
      </c>
      <c r="AT95" s="151">
        <f>SUMIFS('Saisie Depenses'!$H$5:$H$3004,'Saisie Depenses'!$G$5:$G$3004,Listes!$B$40,'Saisie Depenses'!$J$5:$J$3004,$F95, 'Saisie Depenses'!$E$5:$E$3004, "&gt;="&amp;EOMONTH(AT$7,-1)+1, 'Saisie Depenses'!$E$5:$E$3004, "&lt;="&amp;EOMONTH(AT$7,0))+SUMIFS('Saisie Depenses'!$H$5:$H$3004,'Saisie Depenses'!$G$5:$G$3004,Listes!$B$40,'Saisie Depenses'!$J$5:$J$3004, $G95,'Saisie Depenses'!$E$5:$E$3004, "&gt;="&amp;EOMONTH(AT$7,-1)+1, 'Saisie Depenses'!$E$5:$E$3004, "&lt;="&amp;EOMONTH(AT$7,0))</f>
        <v>0</v>
      </c>
      <c r="AU95" s="151">
        <f>SUMIFS('Saisie Depenses'!$H$5:$H$3004,'Saisie Depenses'!$G$5:$G$3004,Listes!$B$40,'Saisie Depenses'!$J$5:$J$3004,$F95, 'Saisie Depenses'!$E$5:$E$3004, "&gt;="&amp;EOMONTH(AU$7,-1)+1, 'Saisie Depenses'!$E$5:$E$3004, "&lt;="&amp;EOMONTH(AU$7,0))+SUMIFS('Saisie Depenses'!$H$5:$H$3004,'Saisie Depenses'!$G$5:$G$3004,Listes!$B$40,'Saisie Depenses'!$J$5:$J$3004, $G95,'Saisie Depenses'!$E$5:$E$3004, "&gt;="&amp;EOMONTH(AU$7,-1)+1, 'Saisie Depenses'!$E$5:$E$3004, "&lt;="&amp;EOMONTH(AU$7,0))</f>
        <v>0</v>
      </c>
      <c r="AV95" s="151">
        <f>SUMIFS('Saisie Depenses'!$H$5:$H$3004,'Saisie Depenses'!$G$5:$G$3004,Listes!$B$40,'Saisie Depenses'!$J$5:$J$3004,$F95, 'Saisie Depenses'!$E$5:$E$3004, "&gt;="&amp;EOMONTH(AV$7,-1)+1, 'Saisie Depenses'!$E$5:$E$3004, "&lt;="&amp;EOMONTH(AV$7,0))+SUMIFS('Saisie Depenses'!$H$5:$H$3004,'Saisie Depenses'!$G$5:$G$3004,Listes!$B$40,'Saisie Depenses'!$J$5:$J$3004, $G95,'Saisie Depenses'!$E$5:$E$3004, "&gt;="&amp;EOMONTH(AV$7,-1)+1, 'Saisie Depenses'!$E$5:$E$3004, "&lt;="&amp;EOMONTH(AV$7,0))</f>
        <v>0</v>
      </c>
      <c r="AW95" s="164">
        <f t="shared" si="208"/>
        <v>0</v>
      </c>
    </row>
    <row r="96" spans="3:49" ht="15.75" customHeight="1" x14ac:dyDescent="0.25">
      <c r="C96" s="150" t="str">
        <f t="shared" si="197"/>
        <v xml:space="preserve">Abonnement Canal Plus </v>
      </c>
      <c r="D96" s="143"/>
      <c r="E96" s="143"/>
      <c r="F96" s="150" t="str">
        <f t="shared" ref="F96:G96" si="212">F70</f>
        <v xml:space="preserve">Abonnement Canal Plus </v>
      </c>
      <c r="G96" s="133" t="str">
        <f t="shared" si="212"/>
        <v>x#56rgtte8</v>
      </c>
      <c r="I96" s="151">
        <f>SUMIFS('Saisie Depenses'!$H$5:$H$3004,'Saisie Depenses'!$G$5:$G$3004,Listes!$B$40,'Saisie Depenses'!$J$5:$J$3004,$F96, 'Saisie Depenses'!$E$5:$E$3004, "&gt;="&amp;EOMONTH(I$7,-1)+1, 'Saisie Depenses'!$E$5:$E$3004, "&lt;="&amp;EOMONTH(I$7,0))+SUMIFS('Saisie Depenses'!$H$5:$H$3004,'Saisie Depenses'!$G$5:$G$3004,Listes!$B$40,'Saisie Depenses'!$J$5:$J$3004, $G96,'Saisie Depenses'!$E$5:$E$3004, "&gt;="&amp;EOMONTH(I$7,-1)+1, 'Saisie Depenses'!$E$5:$E$3004, "&lt;="&amp;EOMONTH(I$7,0))</f>
        <v>0</v>
      </c>
      <c r="J96" s="151">
        <f>SUMIFS('Saisie Depenses'!$H$5:$H$3004,'Saisie Depenses'!$G$5:$G$3004,Listes!$B$40,'Saisie Depenses'!$J$5:$J$3004,$F96, 'Saisie Depenses'!$E$5:$E$3004, "&gt;="&amp;EOMONTH(J$7,-1)+1, 'Saisie Depenses'!$E$5:$E$3004, "&lt;="&amp;EOMONTH(J$7,0))+SUMIFS('Saisie Depenses'!$H$5:$H$3004,'Saisie Depenses'!$G$5:$G$3004,Listes!$B$40,'Saisie Depenses'!$J$5:$J$3004, $G96,'Saisie Depenses'!$E$5:$E$3004, "&gt;="&amp;EOMONTH(J$7,-1)+1, 'Saisie Depenses'!$E$5:$E$3004, "&lt;="&amp;EOMONTH(J$7,0))</f>
        <v>0</v>
      </c>
      <c r="K96" s="151">
        <f>SUMIFS('Saisie Depenses'!$H$5:$H$3004,'Saisie Depenses'!$G$5:$G$3004,Listes!$B$40,'Saisie Depenses'!$J$5:$J$3004,$F96, 'Saisie Depenses'!$E$5:$E$3004, "&gt;="&amp;EOMONTH(K$7,-1)+1, 'Saisie Depenses'!$E$5:$E$3004, "&lt;="&amp;EOMONTH(K$7,0))+SUMIFS('Saisie Depenses'!$H$5:$H$3004,'Saisie Depenses'!$G$5:$G$3004,Listes!$B$40,'Saisie Depenses'!$J$5:$J$3004, $G96,'Saisie Depenses'!$E$5:$E$3004, "&gt;="&amp;EOMONTH(K$7,-1)+1, 'Saisie Depenses'!$E$5:$E$3004, "&lt;="&amp;EOMONTH(K$7,0))</f>
        <v>0</v>
      </c>
      <c r="L96" s="151">
        <f>SUMIFS('Saisie Depenses'!$H$5:$H$3004,'Saisie Depenses'!$G$5:$G$3004,Listes!$B$40,'Saisie Depenses'!$J$5:$J$3004,$F96, 'Saisie Depenses'!$E$5:$E$3004, "&gt;="&amp;EOMONTH(L$7,-1)+1, 'Saisie Depenses'!$E$5:$E$3004, "&lt;="&amp;EOMONTH(L$7,0))+SUMIFS('Saisie Depenses'!$H$5:$H$3004,'Saisie Depenses'!$G$5:$G$3004,Listes!$B$40,'Saisie Depenses'!$J$5:$J$3004, $G96,'Saisie Depenses'!$E$5:$E$3004, "&gt;="&amp;EOMONTH(L$7,-1)+1, 'Saisie Depenses'!$E$5:$E$3004, "&lt;="&amp;EOMONTH(L$7,0))</f>
        <v>0</v>
      </c>
      <c r="M96" s="151">
        <f>SUMIFS('Saisie Depenses'!$H$5:$H$3004,'Saisie Depenses'!$G$5:$G$3004,Listes!$B$40,'Saisie Depenses'!$J$5:$J$3004,$F96, 'Saisie Depenses'!$E$5:$E$3004, "&gt;="&amp;EOMONTH(M$7,-1)+1, 'Saisie Depenses'!$E$5:$E$3004, "&lt;="&amp;EOMONTH(M$7,0))+SUMIFS('Saisie Depenses'!$H$5:$H$3004,'Saisie Depenses'!$G$5:$G$3004,Listes!$B$40,'Saisie Depenses'!$J$5:$J$3004, $G96,'Saisie Depenses'!$E$5:$E$3004, "&gt;="&amp;EOMONTH(M$7,-1)+1, 'Saisie Depenses'!$E$5:$E$3004, "&lt;="&amp;EOMONTH(M$7,0))</f>
        <v>0</v>
      </c>
      <c r="N96" s="151">
        <f>SUMIFS('Saisie Depenses'!$H$5:$H$3004,'Saisie Depenses'!$G$5:$G$3004,Listes!$B$40,'Saisie Depenses'!$J$5:$J$3004,$F96, 'Saisie Depenses'!$E$5:$E$3004, "&gt;="&amp;EOMONTH(N$7,-1)+1, 'Saisie Depenses'!$E$5:$E$3004, "&lt;="&amp;EOMONTH(N$7,0))+SUMIFS('Saisie Depenses'!$H$5:$H$3004,'Saisie Depenses'!$G$5:$G$3004,Listes!$B$40,'Saisie Depenses'!$J$5:$J$3004, $G96,'Saisie Depenses'!$E$5:$E$3004, "&gt;="&amp;EOMONTH(N$7,-1)+1, 'Saisie Depenses'!$E$5:$E$3004, "&lt;="&amp;EOMONTH(N$7,0))</f>
        <v>0</v>
      </c>
      <c r="O96" s="151">
        <f>SUMIFS('Saisie Depenses'!$H$5:$H$3004,'Saisie Depenses'!$G$5:$G$3004,Listes!$B$40,'Saisie Depenses'!$J$5:$J$3004,$F96, 'Saisie Depenses'!$E$5:$E$3004, "&gt;="&amp;EOMONTH(O$7,-1)+1, 'Saisie Depenses'!$E$5:$E$3004, "&lt;="&amp;EOMONTH(O$7,0))+SUMIFS('Saisie Depenses'!$H$5:$H$3004,'Saisie Depenses'!$G$5:$G$3004,Listes!$B$40,'Saisie Depenses'!$J$5:$J$3004, $G96,'Saisie Depenses'!$E$5:$E$3004, "&gt;="&amp;EOMONTH(O$7,-1)+1, 'Saisie Depenses'!$E$5:$E$3004, "&lt;="&amp;EOMONTH(O$7,0))</f>
        <v>0</v>
      </c>
      <c r="P96" s="151">
        <f>SUMIFS('Saisie Depenses'!$H$5:$H$3004,'Saisie Depenses'!$G$5:$G$3004,Listes!$B$40,'Saisie Depenses'!$J$5:$J$3004,$F96, 'Saisie Depenses'!$E$5:$E$3004, "&gt;="&amp;EOMONTH(P$7,-1)+1, 'Saisie Depenses'!$E$5:$E$3004, "&lt;="&amp;EOMONTH(P$7,0))+SUMIFS('Saisie Depenses'!$H$5:$H$3004,'Saisie Depenses'!$G$5:$G$3004,Listes!$B$40,'Saisie Depenses'!$J$5:$J$3004, $G96,'Saisie Depenses'!$E$5:$E$3004, "&gt;="&amp;EOMONTH(P$7,-1)+1, 'Saisie Depenses'!$E$5:$E$3004, "&lt;="&amp;EOMONTH(P$7,0))</f>
        <v>0</v>
      </c>
      <c r="Q96" s="151">
        <f>SUMIFS('Saisie Depenses'!$H$5:$H$3004,'Saisie Depenses'!$G$5:$G$3004,Listes!$B$40,'Saisie Depenses'!$J$5:$J$3004,$F96, 'Saisie Depenses'!$E$5:$E$3004, "&gt;="&amp;EOMONTH(Q$7,-1)+1, 'Saisie Depenses'!$E$5:$E$3004, "&lt;="&amp;EOMONTH(Q$7,0))+SUMIFS('Saisie Depenses'!$H$5:$H$3004,'Saisie Depenses'!$G$5:$G$3004,Listes!$B$40,'Saisie Depenses'!$J$5:$J$3004, $G96,'Saisie Depenses'!$E$5:$E$3004, "&gt;="&amp;EOMONTH(Q$7,-1)+1, 'Saisie Depenses'!$E$5:$E$3004, "&lt;="&amp;EOMONTH(Q$7,0))</f>
        <v>0</v>
      </c>
      <c r="R96" s="151">
        <f>SUMIFS('Saisie Depenses'!$H$5:$H$3004,'Saisie Depenses'!$G$5:$G$3004,Listes!$B$40,'Saisie Depenses'!$J$5:$J$3004,$F96, 'Saisie Depenses'!$E$5:$E$3004, "&gt;="&amp;EOMONTH(R$7,-1)+1, 'Saisie Depenses'!$E$5:$E$3004, "&lt;="&amp;EOMONTH(R$7,0))+SUMIFS('Saisie Depenses'!$H$5:$H$3004,'Saisie Depenses'!$G$5:$G$3004,Listes!$B$40,'Saisie Depenses'!$J$5:$J$3004, $G96,'Saisie Depenses'!$E$5:$E$3004, "&gt;="&amp;EOMONTH(R$7,-1)+1, 'Saisie Depenses'!$E$5:$E$3004, "&lt;="&amp;EOMONTH(R$7,0))</f>
        <v>0</v>
      </c>
      <c r="S96" s="151">
        <f>SUMIFS('Saisie Depenses'!$H$5:$H$3004,'Saisie Depenses'!$G$5:$G$3004,Listes!$B$40,'Saisie Depenses'!$J$5:$J$3004,$F96, 'Saisie Depenses'!$E$5:$E$3004, "&gt;="&amp;EOMONTH(S$7,-1)+1, 'Saisie Depenses'!$E$5:$E$3004, "&lt;="&amp;EOMONTH(S$7,0))+SUMIFS('Saisie Depenses'!$H$5:$H$3004,'Saisie Depenses'!$G$5:$G$3004,Listes!$B$40,'Saisie Depenses'!$J$5:$J$3004, $G96,'Saisie Depenses'!$E$5:$E$3004, "&gt;="&amp;EOMONTH(S$7,-1)+1, 'Saisie Depenses'!$E$5:$E$3004, "&lt;="&amp;EOMONTH(S$7,0))</f>
        <v>0</v>
      </c>
      <c r="T96" s="151">
        <f>SUMIFS('Saisie Depenses'!$H$5:$H$3004,'Saisie Depenses'!$G$5:$G$3004,Listes!$B$40,'Saisie Depenses'!$J$5:$J$3004,$F96, 'Saisie Depenses'!$E$5:$E$3004, "&gt;="&amp;EOMONTH(T$7,-1)+1, 'Saisie Depenses'!$E$5:$E$3004, "&lt;="&amp;EOMONTH(T$7,0))+SUMIFS('Saisie Depenses'!$H$5:$H$3004,'Saisie Depenses'!$G$5:$G$3004,Listes!$B$40,'Saisie Depenses'!$J$5:$J$3004, $G96,'Saisie Depenses'!$E$5:$E$3004, "&gt;="&amp;EOMONTH(T$7,-1)+1, 'Saisie Depenses'!$E$5:$E$3004, "&lt;="&amp;EOMONTH(T$7,0))</f>
        <v>0</v>
      </c>
      <c r="U96" s="164">
        <f t="shared" si="210"/>
        <v>0</v>
      </c>
      <c r="W96" s="151">
        <f>SUMIFS('Saisie Depenses'!$H$5:$H$3004,'Saisie Depenses'!$G$5:$G$3004,Listes!$B$40,'Saisie Depenses'!$J$5:$J$3004,$F96, 'Saisie Depenses'!$E$5:$E$3004, "&gt;="&amp;EOMONTH(W$7,-1)+1, 'Saisie Depenses'!$E$5:$E$3004, "&lt;="&amp;EOMONTH(W$7,0))+SUMIFS('Saisie Depenses'!$H$5:$H$3004,'Saisie Depenses'!$G$5:$G$3004,Listes!$B$40,'Saisie Depenses'!$J$5:$J$3004, $G96,'Saisie Depenses'!$E$5:$E$3004, "&gt;="&amp;EOMONTH(W$7,-1)+1, 'Saisie Depenses'!$E$5:$E$3004, "&lt;="&amp;EOMONTH(W$7,0))</f>
        <v>0</v>
      </c>
      <c r="X96" s="151">
        <f>SUMIFS('Saisie Depenses'!$H$5:$H$3004,'Saisie Depenses'!$G$5:$G$3004,Listes!$B$40,'Saisie Depenses'!$J$5:$J$3004,$F96, 'Saisie Depenses'!$E$5:$E$3004, "&gt;="&amp;EOMONTH(X$7,-1)+1, 'Saisie Depenses'!$E$5:$E$3004, "&lt;="&amp;EOMONTH(X$7,0))+SUMIFS('Saisie Depenses'!$H$5:$H$3004,'Saisie Depenses'!$G$5:$G$3004,Listes!$B$40,'Saisie Depenses'!$J$5:$J$3004, $G96,'Saisie Depenses'!$E$5:$E$3004, "&gt;="&amp;EOMONTH(X$7,-1)+1, 'Saisie Depenses'!$E$5:$E$3004, "&lt;="&amp;EOMONTH(X$7,0))</f>
        <v>0</v>
      </c>
      <c r="Y96" s="151">
        <f>SUMIFS('Saisie Depenses'!$H$5:$H$3004,'Saisie Depenses'!$G$5:$G$3004,Listes!$B$40,'Saisie Depenses'!$J$5:$J$3004,$F96, 'Saisie Depenses'!$E$5:$E$3004, "&gt;="&amp;EOMONTH(Y$7,-1)+1, 'Saisie Depenses'!$E$5:$E$3004, "&lt;="&amp;EOMONTH(Y$7,0))+SUMIFS('Saisie Depenses'!$H$5:$H$3004,'Saisie Depenses'!$G$5:$G$3004,Listes!$B$40,'Saisie Depenses'!$J$5:$J$3004, $G96,'Saisie Depenses'!$E$5:$E$3004, "&gt;="&amp;EOMONTH(Y$7,-1)+1, 'Saisie Depenses'!$E$5:$E$3004, "&lt;="&amp;EOMONTH(Y$7,0))</f>
        <v>0</v>
      </c>
      <c r="Z96" s="151">
        <f>SUMIFS('Saisie Depenses'!$H$5:$H$3004,'Saisie Depenses'!$G$5:$G$3004,Listes!$B$40,'Saisie Depenses'!$J$5:$J$3004,$F96, 'Saisie Depenses'!$E$5:$E$3004, "&gt;="&amp;EOMONTH(Z$7,-1)+1, 'Saisie Depenses'!$E$5:$E$3004, "&lt;="&amp;EOMONTH(Z$7,0))+SUMIFS('Saisie Depenses'!$H$5:$H$3004,'Saisie Depenses'!$G$5:$G$3004,Listes!$B$40,'Saisie Depenses'!$J$5:$J$3004, $G96,'Saisie Depenses'!$E$5:$E$3004, "&gt;="&amp;EOMONTH(Z$7,-1)+1, 'Saisie Depenses'!$E$5:$E$3004, "&lt;="&amp;EOMONTH(Z$7,0))</f>
        <v>0</v>
      </c>
      <c r="AA96" s="151">
        <f>SUMIFS('Saisie Depenses'!$H$5:$H$3004,'Saisie Depenses'!$G$5:$G$3004,Listes!$B$40,'Saisie Depenses'!$J$5:$J$3004,$F96, 'Saisie Depenses'!$E$5:$E$3004, "&gt;="&amp;EOMONTH(AA$7,-1)+1, 'Saisie Depenses'!$E$5:$E$3004, "&lt;="&amp;EOMONTH(AA$7,0))+SUMIFS('Saisie Depenses'!$H$5:$H$3004,'Saisie Depenses'!$G$5:$G$3004,Listes!$B$40,'Saisie Depenses'!$J$5:$J$3004, $G96,'Saisie Depenses'!$E$5:$E$3004, "&gt;="&amp;EOMONTH(AA$7,-1)+1, 'Saisie Depenses'!$E$5:$E$3004, "&lt;="&amp;EOMONTH(AA$7,0))</f>
        <v>0</v>
      </c>
      <c r="AB96" s="151">
        <f>SUMIFS('Saisie Depenses'!$H$5:$H$3004,'Saisie Depenses'!$G$5:$G$3004,Listes!$B$40,'Saisie Depenses'!$J$5:$J$3004,$F96, 'Saisie Depenses'!$E$5:$E$3004, "&gt;="&amp;EOMONTH(AB$7,-1)+1, 'Saisie Depenses'!$E$5:$E$3004, "&lt;="&amp;EOMONTH(AB$7,0))+SUMIFS('Saisie Depenses'!$H$5:$H$3004,'Saisie Depenses'!$G$5:$G$3004,Listes!$B$40,'Saisie Depenses'!$J$5:$J$3004, $G96,'Saisie Depenses'!$E$5:$E$3004, "&gt;="&amp;EOMONTH(AB$7,-1)+1, 'Saisie Depenses'!$E$5:$E$3004, "&lt;="&amp;EOMONTH(AB$7,0))</f>
        <v>0</v>
      </c>
      <c r="AC96" s="151">
        <f>SUMIFS('Saisie Depenses'!$H$5:$H$3004,'Saisie Depenses'!$G$5:$G$3004,Listes!$B$40,'Saisie Depenses'!$J$5:$J$3004,$F96, 'Saisie Depenses'!$E$5:$E$3004, "&gt;="&amp;EOMONTH(AC$7,-1)+1, 'Saisie Depenses'!$E$5:$E$3004, "&lt;="&amp;EOMONTH(AC$7,0))+SUMIFS('Saisie Depenses'!$H$5:$H$3004,'Saisie Depenses'!$G$5:$G$3004,Listes!$B$40,'Saisie Depenses'!$J$5:$J$3004, $G96,'Saisie Depenses'!$E$5:$E$3004, "&gt;="&amp;EOMONTH(AC$7,-1)+1, 'Saisie Depenses'!$E$5:$E$3004, "&lt;="&amp;EOMONTH(AC$7,0))</f>
        <v>0</v>
      </c>
      <c r="AD96" s="151">
        <f>SUMIFS('Saisie Depenses'!$H$5:$H$3004,'Saisie Depenses'!$G$5:$G$3004,Listes!$B$40,'Saisie Depenses'!$J$5:$J$3004,$F96, 'Saisie Depenses'!$E$5:$E$3004, "&gt;="&amp;EOMONTH(AD$7,-1)+1, 'Saisie Depenses'!$E$5:$E$3004, "&lt;="&amp;EOMONTH(AD$7,0))+SUMIFS('Saisie Depenses'!$H$5:$H$3004,'Saisie Depenses'!$G$5:$G$3004,Listes!$B$40,'Saisie Depenses'!$J$5:$J$3004, $G96,'Saisie Depenses'!$E$5:$E$3004, "&gt;="&amp;EOMONTH(AD$7,-1)+1, 'Saisie Depenses'!$E$5:$E$3004, "&lt;="&amp;EOMONTH(AD$7,0))</f>
        <v>0</v>
      </c>
      <c r="AE96" s="151">
        <f>SUMIFS('Saisie Depenses'!$H$5:$H$3004,'Saisie Depenses'!$G$5:$G$3004,Listes!$B$40,'Saisie Depenses'!$J$5:$J$3004,$F96, 'Saisie Depenses'!$E$5:$E$3004, "&gt;="&amp;EOMONTH(AE$7,-1)+1, 'Saisie Depenses'!$E$5:$E$3004, "&lt;="&amp;EOMONTH(AE$7,0))+SUMIFS('Saisie Depenses'!$H$5:$H$3004,'Saisie Depenses'!$G$5:$G$3004,Listes!$B$40,'Saisie Depenses'!$J$5:$J$3004, $G96,'Saisie Depenses'!$E$5:$E$3004, "&gt;="&amp;EOMONTH(AE$7,-1)+1, 'Saisie Depenses'!$E$5:$E$3004, "&lt;="&amp;EOMONTH(AE$7,0))</f>
        <v>0</v>
      </c>
      <c r="AF96" s="151">
        <f>SUMIFS('Saisie Depenses'!$H$5:$H$3004,'Saisie Depenses'!$G$5:$G$3004,Listes!$B$40,'Saisie Depenses'!$J$5:$J$3004,$F96, 'Saisie Depenses'!$E$5:$E$3004, "&gt;="&amp;EOMONTH(AF$7,-1)+1, 'Saisie Depenses'!$E$5:$E$3004, "&lt;="&amp;EOMONTH(AF$7,0))+SUMIFS('Saisie Depenses'!$H$5:$H$3004,'Saisie Depenses'!$G$5:$G$3004,Listes!$B$40,'Saisie Depenses'!$J$5:$J$3004, $G96,'Saisie Depenses'!$E$5:$E$3004, "&gt;="&amp;EOMONTH(AF$7,-1)+1, 'Saisie Depenses'!$E$5:$E$3004, "&lt;="&amp;EOMONTH(AF$7,0))</f>
        <v>0</v>
      </c>
      <c r="AG96" s="151">
        <f>SUMIFS('Saisie Depenses'!$H$5:$H$3004,'Saisie Depenses'!$G$5:$G$3004,Listes!$B$40,'Saisie Depenses'!$J$5:$J$3004,$F96, 'Saisie Depenses'!$E$5:$E$3004, "&gt;="&amp;EOMONTH(AG$7,-1)+1, 'Saisie Depenses'!$E$5:$E$3004, "&lt;="&amp;EOMONTH(AG$7,0))+SUMIFS('Saisie Depenses'!$H$5:$H$3004,'Saisie Depenses'!$G$5:$G$3004,Listes!$B$40,'Saisie Depenses'!$J$5:$J$3004, $G96,'Saisie Depenses'!$E$5:$E$3004, "&gt;="&amp;EOMONTH(AG$7,-1)+1, 'Saisie Depenses'!$E$5:$E$3004, "&lt;="&amp;EOMONTH(AG$7,0))</f>
        <v>0</v>
      </c>
      <c r="AH96" s="151">
        <f>SUMIFS('Saisie Depenses'!$H$5:$H$3004,'Saisie Depenses'!$G$5:$G$3004,Listes!$B$40,'Saisie Depenses'!$J$5:$J$3004,$F96, 'Saisie Depenses'!$E$5:$E$3004, "&gt;="&amp;EOMONTH(AH$7,-1)+1, 'Saisie Depenses'!$E$5:$E$3004, "&lt;="&amp;EOMONTH(AH$7,0))+SUMIFS('Saisie Depenses'!$H$5:$H$3004,'Saisie Depenses'!$G$5:$G$3004,Listes!$B$40,'Saisie Depenses'!$J$5:$J$3004, $G96,'Saisie Depenses'!$E$5:$E$3004, "&gt;="&amp;EOMONTH(AH$7,-1)+1, 'Saisie Depenses'!$E$5:$E$3004, "&lt;="&amp;EOMONTH(AH$7,0))</f>
        <v>0</v>
      </c>
      <c r="AI96" s="164">
        <f t="shared" si="207"/>
        <v>0</v>
      </c>
      <c r="AJ96" s="142"/>
      <c r="AK96" s="151">
        <f>SUMIFS('Saisie Depenses'!$H$5:$H$3004,'Saisie Depenses'!$G$5:$G$3004,Listes!$B$40,'Saisie Depenses'!$J$5:$J$3004,$F96, 'Saisie Depenses'!$E$5:$E$3004, "&gt;="&amp;EOMONTH(AK$7,-1)+1, 'Saisie Depenses'!$E$5:$E$3004, "&lt;="&amp;EOMONTH(AK$7,0))+SUMIFS('Saisie Depenses'!$H$5:$H$3004,'Saisie Depenses'!$G$5:$G$3004,Listes!$B$40,'Saisie Depenses'!$J$5:$J$3004, $G96,'Saisie Depenses'!$E$5:$E$3004, "&gt;="&amp;EOMONTH(AK$7,-1)+1, 'Saisie Depenses'!$E$5:$E$3004, "&lt;="&amp;EOMONTH(AK$7,0))</f>
        <v>0</v>
      </c>
      <c r="AL96" s="151">
        <f>SUMIFS('Saisie Depenses'!$H$5:$H$3004,'Saisie Depenses'!$G$5:$G$3004,Listes!$B$40,'Saisie Depenses'!$J$5:$J$3004,$F96, 'Saisie Depenses'!$E$5:$E$3004, "&gt;="&amp;EOMONTH(AL$7,-1)+1, 'Saisie Depenses'!$E$5:$E$3004, "&lt;="&amp;EOMONTH(AL$7,0))+SUMIFS('Saisie Depenses'!$H$5:$H$3004,'Saisie Depenses'!$G$5:$G$3004,Listes!$B$40,'Saisie Depenses'!$J$5:$J$3004, $G96,'Saisie Depenses'!$E$5:$E$3004, "&gt;="&amp;EOMONTH(AL$7,-1)+1, 'Saisie Depenses'!$E$5:$E$3004, "&lt;="&amp;EOMONTH(AL$7,0))</f>
        <v>0</v>
      </c>
      <c r="AM96" s="151">
        <f>SUMIFS('Saisie Depenses'!$H$5:$H$3004,'Saisie Depenses'!$G$5:$G$3004,Listes!$B$40,'Saisie Depenses'!$J$5:$J$3004,$F96, 'Saisie Depenses'!$E$5:$E$3004, "&gt;="&amp;EOMONTH(AM$7,-1)+1, 'Saisie Depenses'!$E$5:$E$3004, "&lt;="&amp;EOMONTH(AM$7,0))+SUMIFS('Saisie Depenses'!$H$5:$H$3004,'Saisie Depenses'!$G$5:$G$3004,Listes!$B$40,'Saisie Depenses'!$J$5:$J$3004, $G96,'Saisie Depenses'!$E$5:$E$3004, "&gt;="&amp;EOMONTH(AM$7,-1)+1, 'Saisie Depenses'!$E$5:$E$3004, "&lt;="&amp;EOMONTH(AM$7,0))</f>
        <v>0</v>
      </c>
      <c r="AN96" s="151">
        <f>SUMIFS('Saisie Depenses'!$H$5:$H$3004,'Saisie Depenses'!$G$5:$G$3004,Listes!$B$40,'Saisie Depenses'!$J$5:$J$3004,$F96, 'Saisie Depenses'!$E$5:$E$3004, "&gt;="&amp;EOMONTH(AN$7,-1)+1, 'Saisie Depenses'!$E$5:$E$3004, "&lt;="&amp;EOMONTH(AN$7,0))+SUMIFS('Saisie Depenses'!$H$5:$H$3004,'Saisie Depenses'!$G$5:$G$3004,Listes!$B$40,'Saisie Depenses'!$J$5:$J$3004, $G96,'Saisie Depenses'!$E$5:$E$3004, "&gt;="&amp;EOMONTH(AN$7,-1)+1, 'Saisie Depenses'!$E$5:$E$3004, "&lt;="&amp;EOMONTH(AN$7,0))</f>
        <v>0</v>
      </c>
      <c r="AO96" s="151">
        <f>SUMIFS('Saisie Depenses'!$H$5:$H$3004,'Saisie Depenses'!$G$5:$G$3004,Listes!$B$40,'Saisie Depenses'!$J$5:$J$3004,$F96, 'Saisie Depenses'!$E$5:$E$3004, "&gt;="&amp;EOMONTH(AO$7,-1)+1, 'Saisie Depenses'!$E$5:$E$3004, "&lt;="&amp;EOMONTH(AO$7,0))+SUMIFS('Saisie Depenses'!$H$5:$H$3004,'Saisie Depenses'!$G$5:$G$3004,Listes!$B$40,'Saisie Depenses'!$J$5:$J$3004, $G96,'Saisie Depenses'!$E$5:$E$3004, "&gt;="&amp;EOMONTH(AO$7,-1)+1, 'Saisie Depenses'!$E$5:$E$3004, "&lt;="&amp;EOMONTH(AO$7,0))</f>
        <v>0</v>
      </c>
      <c r="AP96" s="151">
        <f>SUMIFS('Saisie Depenses'!$H$5:$H$3004,'Saisie Depenses'!$G$5:$G$3004,Listes!$B$40,'Saisie Depenses'!$J$5:$J$3004,$F96, 'Saisie Depenses'!$E$5:$E$3004, "&gt;="&amp;EOMONTH(AP$7,-1)+1, 'Saisie Depenses'!$E$5:$E$3004, "&lt;="&amp;EOMONTH(AP$7,0))+SUMIFS('Saisie Depenses'!$H$5:$H$3004,'Saisie Depenses'!$G$5:$G$3004,Listes!$B$40,'Saisie Depenses'!$J$5:$J$3004, $G96,'Saisie Depenses'!$E$5:$E$3004, "&gt;="&amp;EOMONTH(AP$7,-1)+1, 'Saisie Depenses'!$E$5:$E$3004, "&lt;="&amp;EOMONTH(AP$7,0))</f>
        <v>0</v>
      </c>
      <c r="AQ96" s="151">
        <f>SUMIFS('Saisie Depenses'!$H$5:$H$3004,'Saisie Depenses'!$G$5:$G$3004,Listes!$B$40,'Saisie Depenses'!$J$5:$J$3004,$F96, 'Saisie Depenses'!$E$5:$E$3004, "&gt;="&amp;EOMONTH(AQ$7,-1)+1, 'Saisie Depenses'!$E$5:$E$3004, "&lt;="&amp;EOMONTH(AQ$7,0))+SUMIFS('Saisie Depenses'!$H$5:$H$3004,'Saisie Depenses'!$G$5:$G$3004,Listes!$B$40,'Saisie Depenses'!$J$5:$J$3004, $G96,'Saisie Depenses'!$E$5:$E$3004, "&gt;="&amp;EOMONTH(AQ$7,-1)+1, 'Saisie Depenses'!$E$5:$E$3004, "&lt;="&amp;EOMONTH(AQ$7,0))</f>
        <v>0</v>
      </c>
      <c r="AR96" s="151">
        <f>SUMIFS('Saisie Depenses'!$H$5:$H$3004,'Saisie Depenses'!$G$5:$G$3004,Listes!$B$40,'Saisie Depenses'!$J$5:$J$3004,$F96, 'Saisie Depenses'!$E$5:$E$3004, "&gt;="&amp;EOMONTH(AR$7,-1)+1, 'Saisie Depenses'!$E$5:$E$3004, "&lt;="&amp;EOMONTH(AR$7,0))+SUMIFS('Saisie Depenses'!$H$5:$H$3004,'Saisie Depenses'!$G$5:$G$3004,Listes!$B$40,'Saisie Depenses'!$J$5:$J$3004, $G96,'Saisie Depenses'!$E$5:$E$3004, "&gt;="&amp;EOMONTH(AR$7,-1)+1, 'Saisie Depenses'!$E$5:$E$3004, "&lt;="&amp;EOMONTH(AR$7,0))</f>
        <v>0</v>
      </c>
      <c r="AS96" s="151">
        <f>SUMIFS('Saisie Depenses'!$H$5:$H$3004,'Saisie Depenses'!$G$5:$G$3004,Listes!$B$40,'Saisie Depenses'!$J$5:$J$3004,$F96, 'Saisie Depenses'!$E$5:$E$3004, "&gt;="&amp;EOMONTH(AS$7,-1)+1, 'Saisie Depenses'!$E$5:$E$3004, "&lt;="&amp;EOMONTH(AS$7,0))+SUMIFS('Saisie Depenses'!$H$5:$H$3004,'Saisie Depenses'!$G$5:$G$3004,Listes!$B$40,'Saisie Depenses'!$J$5:$J$3004, $G96,'Saisie Depenses'!$E$5:$E$3004, "&gt;="&amp;EOMONTH(AS$7,-1)+1, 'Saisie Depenses'!$E$5:$E$3004, "&lt;="&amp;EOMONTH(AS$7,0))</f>
        <v>0</v>
      </c>
      <c r="AT96" s="151">
        <f>SUMIFS('Saisie Depenses'!$H$5:$H$3004,'Saisie Depenses'!$G$5:$G$3004,Listes!$B$40,'Saisie Depenses'!$J$5:$J$3004,$F96, 'Saisie Depenses'!$E$5:$E$3004, "&gt;="&amp;EOMONTH(AT$7,-1)+1, 'Saisie Depenses'!$E$5:$E$3004, "&lt;="&amp;EOMONTH(AT$7,0))+SUMIFS('Saisie Depenses'!$H$5:$H$3004,'Saisie Depenses'!$G$5:$G$3004,Listes!$B$40,'Saisie Depenses'!$J$5:$J$3004, $G96,'Saisie Depenses'!$E$5:$E$3004, "&gt;="&amp;EOMONTH(AT$7,-1)+1, 'Saisie Depenses'!$E$5:$E$3004, "&lt;="&amp;EOMONTH(AT$7,0))</f>
        <v>0</v>
      </c>
      <c r="AU96" s="151">
        <f>SUMIFS('Saisie Depenses'!$H$5:$H$3004,'Saisie Depenses'!$G$5:$G$3004,Listes!$B$40,'Saisie Depenses'!$J$5:$J$3004,$F96, 'Saisie Depenses'!$E$5:$E$3004, "&gt;="&amp;EOMONTH(AU$7,-1)+1, 'Saisie Depenses'!$E$5:$E$3004, "&lt;="&amp;EOMONTH(AU$7,0))+SUMIFS('Saisie Depenses'!$H$5:$H$3004,'Saisie Depenses'!$G$5:$G$3004,Listes!$B$40,'Saisie Depenses'!$J$5:$J$3004, $G96,'Saisie Depenses'!$E$5:$E$3004, "&gt;="&amp;EOMONTH(AU$7,-1)+1, 'Saisie Depenses'!$E$5:$E$3004, "&lt;="&amp;EOMONTH(AU$7,0))</f>
        <v>0</v>
      </c>
      <c r="AV96" s="151">
        <f>SUMIFS('Saisie Depenses'!$H$5:$H$3004,'Saisie Depenses'!$G$5:$G$3004,Listes!$B$40,'Saisie Depenses'!$J$5:$J$3004,$F96, 'Saisie Depenses'!$E$5:$E$3004, "&gt;="&amp;EOMONTH(AV$7,-1)+1, 'Saisie Depenses'!$E$5:$E$3004, "&lt;="&amp;EOMONTH(AV$7,0))+SUMIFS('Saisie Depenses'!$H$5:$H$3004,'Saisie Depenses'!$G$5:$G$3004,Listes!$B$40,'Saisie Depenses'!$J$5:$J$3004, $G96,'Saisie Depenses'!$E$5:$E$3004, "&gt;="&amp;EOMONTH(AV$7,-1)+1, 'Saisie Depenses'!$E$5:$E$3004, "&lt;="&amp;EOMONTH(AV$7,0))</f>
        <v>0</v>
      </c>
      <c r="AW96" s="164">
        <f t="shared" si="208"/>
        <v>0</v>
      </c>
    </row>
    <row r="97" spans="3:49" ht="15.75" customHeight="1" x14ac:dyDescent="0.25">
      <c r="C97" s="150" t="str">
        <f t="shared" si="197"/>
        <v>Communication (Fibre optique, téléphone)</v>
      </c>
      <c r="D97" s="143"/>
      <c r="E97" s="143"/>
      <c r="F97" s="150" t="str">
        <f t="shared" ref="F97:G97" si="213">F71</f>
        <v>Communication (Fibre optique, téléphone)</v>
      </c>
      <c r="G97" s="133" t="str">
        <f t="shared" si="213"/>
        <v>x#56rgtte8</v>
      </c>
      <c r="I97" s="151">
        <f>SUMIFS('Saisie Depenses'!$H$5:$H$3004,'Saisie Depenses'!$G$5:$G$3004,Listes!$B$40,'Saisie Depenses'!$J$5:$J$3004,$F97, 'Saisie Depenses'!$E$5:$E$3004, "&gt;="&amp;EOMONTH(I$7,-1)+1, 'Saisie Depenses'!$E$5:$E$3004, "&lt;="&amp;EOMONTH(I$7,0))+SUMIFS('Saisie Depenses'!$H$5:$H$3004,'Saisie Depenses'!$G$5:$G$3004,Listes!$B$40,'Saisie Depenses'!$J$5:$J$3004, $G97,'Saisie Depenses'!$E$5:$E$3004, "&gt;="&amp;EOMONTH(I$7,-1)+1, 'Saisie Depenses'!$E$5:$E$3004, "&lt;="&amp;EOMONTH(I$7,0))</f>
        <v>0</v>
      </c>
      <c r="J97" s="151">
        <f>SUMIFS('Saisie Depenses'!$H$5:$H$3004,'Saisie Depenses'!$G$5:$G$3004,Listes!$B$40,'Saisie Depenses'!$J$5:$J$3004,$F97, 'Saisie Depenses'!$E$5:$E$3004, "&gt;="&amp;EOMONTH(J$7,-1)+1, 'Saisie Depenses'!$E$5:$E$3004, "&lt;="&amp;EOMONTH(J$7,0))+SUMIFS('Saisie Depenses'!$H$5:$H$3004,'Saisie Depenses'!$G$5:$G$3004,Listes!$B$40,'Saisie Depenses'!$J$5:$J$3004, $G97,'Saisie Depenses'!$E$5:$E$3004, "&gt;="&amp;EOMONTH(J$7,-1)+1, 'Saisie Depenses'!$E$5:$E$3004, "&lt;="&amp;EOMONTH(J$7,0))</f>
        <v>0</v>
      </c>
      <c r="K97" s="151">
        <f>SUMIFS('Saisie Depenses'!$H$5:$H$3004,'Saisie Depenses'!$G$5:$G$3004,Listes!$B$40,'Saisie Depenses'!$J$5:$J$3004,$F97, 'Saisie Depenses'!$E$5:$E$3004, "&gt;="&amp;EOMONTH(K$7,-1)+1, 'Saisie Depenses'!$E$5:$E$3004, "&lt;="&amp;EOMONTH(K$7,0))+SUMIFS('Saisie Depenses'!$H$5:$H$3004,'Saisie Depenses'!$G$5:$G$3004,Listes!$B$40,'Saisie Depenses'!$J$5:$J$3004, $G97,'Saisie Depenses'!$E$5:$E$3004, "&gt;="&amp;EOMONTH(K$7,-1)+1, 'Saisie Depenses'!$E$5:$E$3004, "&lt;="&amp;EOMONTH(K$7,0))</f>
        <v>0</v>
      </c>
      <c r="L97" s="151">
        <f>SUMIFS('Saisie Depenses'!$H$5:$H$3004,'Saisie Depenses'!$G$5:$G$3004,Listes!$B$40,'Saisie Depenses'!$J$5:$J$3004,$F97, 'Saisie Depenses'!$E$5:$E$3004, "&gt;="&amp;EOMONTH(L$7,-1)+1, 'Saisie Depenses'!$E$5:$E$3004, "&lt;="&amp;EOMONTH(L$7,0))+SUMIFS('Saisie Depenses'!$H$5:$H$3004,'Saisie Depenses'!$G$5:$G$3004,Listes!$B$40,'Saisie Depenses'!$J$5:$J$3004, $G97,'Saisie Depenses'!$E$5:$E$3004, "&gt;="&amp;EOMONTH(L$7,-1)+1, 'Saisie Depenses'!$E$5:$E$3004, "&lt;="&amp;EOMONTH(L$7,0))</f>
        <v>0</v>
      </c>
      <c r="M97" s="151">
        <f>SUMIFS('Saisie Depenses'!$H$5:$H$3004,'Saisie Depenses'!$G$5:$G$3004,Listes!$B$40,'Saisie Depenses'!$J$5:$J$3004,$F97, 'Saisie Depenses'!$E$5:$E$3004, "&gt;="&amp;EOMONTH(M$7,-1)+1, 'Saisie Depenses'!$E$5:$E$3004, "&lt;="&amp;EOMONTH(M$7,0))+SUMIFS('Saisie Depenses'!$H$5:$H$3004,'Saisie Depenses'!$G$5:$G$3004,Listes!$B$40,'Saisie Depenses'!$J$5:$J$3004, $G97,'Saisie Depenses'!$E$5:$E$3004, "&gt;="&amp;EOMONTH(M$7,-1)+1, 'Saisie Depenses'!$E$5:$E$3004, "&lt;="&amp;EOMONTH(M$7,0))</f>
        <v>0</v>
      </c>
      <c r="N97" s="151">
        <f>SUMIFS('Saisie Depenses'!$H$5:$H$3004,'Saisie Depenses'!$G$5:$G$3004,Listes!$B$40,'Saisie Depenses'!$J$5:$J$3004,$F97, 'Saisie Depenses'!$E$5:$E$3004, "&gt;="&amp;EOMONTH(N$7,-1)+1, 'Saisie Depenses'!$E$5:$E$3004, "&lt;="&amp;EOMONTH(N$7,0))+SUMIFS('Saisie Depenses'!$H$5:$H$3004,'Saisie Depenses'!$G$5:$G$3004,Listes!$B$40,'Saisie Depenses'!$J$5:$J$3004, $G97,'Saisie Depenses'!$E$5:$E$3004, "&gt;="&amp;EOMONTH(N$7,-1)+1, 'Saisie Depenses'!$E$5:$E$3004, "&lt;="&amp;EOMONTH(N$7,0))</f>
        <v>0</v>
      </c>
      <c r="O97" s="151">
        <f>SUMIFS('Saisie Depenses'!$H$5:$H$3004,'Saisie Depenses'!$G$5:$G$3004,Listes!$B$40,'Saisie Depenses'!$J$5:$J$3004,$F97, 'Saisie Depenses'!$E$5:$E$3004, "&gt;="&amp;EOMONTH(O$7,-1)+1, 'Saisie Depenses'!$E$5:$E$3004, "&lt;="&amp;EOMONTH(O$7,0))+SUMIFS('Saisie Depenses'!$H$5:$H$3004,'Saisie Depenses'!$G$5:$G$3004,Listes!$B$40,'Saisie Depenses'!$J$5:$J$3004, $G97,'Saisie Depenses'!$E$5:$E$3004, "&gt;="&amp;EOMONTH(O$7,-1)+1, 'Saisie Depenses'!$E$5:$E$3004, "&lt;="&amp;EOMONTH(O$7,0))</f>
        <v>0</v>
      </c>
      <c r="P97" s="151">
        <f>SUMIFS('Saisie Depenses'!$H$5:$H$3004,'Saisie Depenses'!$G$5:$G$3004,Listes!$B$40,'Saisie Depenses'!$J$5:$J$3004,$F97, 'Saisie Depenses'!$E$5:$E$3004, "&gt;="&amp;EOMONTH(P$7,-1)+1, 'Saisie Depenses'!$E$5:$E$3004, "&lt;="&amp;EOMONTH(P$7,0))+SUMIFS('Saisie Depenses'!$H$5:$H$3004,'Saisie Depenses'!$G$5:$G$3004,Listes!$B$40,'Saisie Depenses'!$J$5:$J$3004, $G97,'Saisie Depenses'!$E$5:$E$3004, "&gt;="&amp;EOMONTH(P$7,-1)+1, 'Saisie Depenses'!$E$5:$E$3004, "&lt;="&amp;EOMONTH(P$7,0))</f>
        <v>0</v>
      </c>
      <c r="Q97" s="151">
        <f>SUMIFS('Saisie Depenses'!$H$5:$H$3004,'Saisie Depenses'!$G$5:$G$3004,Listes!$B$40,'Saisie Depenses'!$J$5:$J$3004,$F97, 'Saisie Depenses'!$E$5:$E$3004, "&gt;="&amp;EOMONTH(Q$7,-1)+1, 'Saisie Depenses'!$E$5:$E$3004, "&lt;="&amp;EOMONTH(Q$7,0))+SUMIFS('Saisie Depenses'!$H$5:$H$3004,'Saisie Depenses'!$G$5:$G$3004,Listes!$B$40,'Saisie Depenses'!$J$5:$J$3004, $G97,'Saisie Depenses'!$E$5:$E$3004, "&gt;="&amp;EOMONTH(Q$7,-1)+1, 'Saisie Depenses'!$E$5:$E$3004, "&lt;="&amp;EOMONTH(Q$7,0))</f>
        <v>0</v>
      </c>
      <c r="R97" s="151">
        <f>SUMIFS('Saisie Depenses'!$H$5:$H$3004,'Saisie Depenses'!$G$5:$G$3004,Listes!$B$40,'Saisie Depenses'!$J$5:$J$3004,$F97, 'Saisie Depenses'!$E$5:$E$3004, "&gt;="&amp;EOMONTH(R$7,-1)+1, 'Saisie Depenses'!$E$5:$E$3004, "&lt;="&amp;EOMONTH(R$7,0))+SUMIFS('Saisie Depenses'!$H$5:$H$3004,'Saisie Depenses'!$G$5:$G$3004,Listes!$B$40,'Saisie Depenses'!$J$5:$J$3004, $G97,'Saisie Depenses'!$E$5:$E$3004, "&gt;="&amp;EOMONTH(R$7,-1)+1, 'Saisie Depenses'!$E$5:$E$3004, "&lt;="&amp;EOMONTH(R$7,0))</f>
        <v>0</v>
      </c>
      <c r="S97" s="151">
        <f>SUMIFS('Saisie Depenses'!$H$5:$H$3004,'Saisie Depenses'!$G$5:$G$3004,Listes!$B$40,'Saisie Depenses'!$J$5:$J$3004,$F97, 'Saisie Depenses'!$E$5:$E$3004, "&gt;="&amp;EOMONTH(S$7,-1)+1, 'Saisie Depenses'!$E$5:$E$3004, "&lt;="&amp;EOMONTH(S$7,0))+SUMIFS('Saisie Depenses'!$H$5:$H$3004,'Saisie Depenses'!$G$5:$G$3004,Listes!$B$40,'Saisie Depenses'!$J$5:$J$3004, $G97,'Saisie Depenses'!$E$5:$E$3004, "&gt;="&amp;EOMONTH(S$7,-1)+1, 'Saisie Depenses'!$E$5:$E$3004, "&lt;="&amp;EOMONTH(S$7,0))</f>
        <v>0</v>
      </c>
      <c r="T97" s="151">
        <f>SUMIFS('Saisie Depenses'!$H$5:$H$3004,'Saisie Depenses'!$G$5:$G$3004,Listes!$B$40,'Saisie Depenses'!$J$5:$J$3004,$F97, 'Saisie Depenses'!$E$5:$E$3004, "&gt;="&amp;EOMONTH(T$7,-1)+1, 'Saisie Depenses'!$E$5:$E$3004, "&lt;="&amp;EOMONTH(T$7,0))+SUMIFS('Saisie Depenses'!$H$5:$H$3004,'Saisie Depenses'!$G$5:$G$3004,Listes!$B$40,'Saisie Depenses'!$J$5:$J$3004, $G97,'Saisie Depenses'!$E$5:$E$3004, "&gt;="&amp;EOMONTH(T$7,-1)+1, 'Saisie Depenses'!$E$5:$E$3004, "&lt;="&amp;EOMONTH(T$7,0))</f>
        <v>0</v>
      </c>
      <c r="U97" s="164">
        <f t="shared" si="210"/>
        <v>0</v>
      </c>
      <c r="W97" s="151">
        <f>SUMIFS('Saisie Depenses'!$H$5:$H$3004,'Saisie Depenses'!$G$5:$G$3004,Listes!$B$40,'Saisie Depenses'!$J$5:$J$3004,$F97, 'Saisie Depenses'!$E$5:$E$3004, "&gt;="&amp;EOMONTH(W$7,-1)+1, 'Saisie Depenses'!$E$5:$E$3004, "&lt;="&amp;EOMONTH(W$7,0))+SUMIFS('Saisie Depenses'!$H$5:$H$3004,'Saisie Depenses'!$G$5:$G$3004,Listes!$B$40,'Saisie Depenses'!$J$5:$J$3004, $G97,'Saisie Depenses'!$E$5:$E$3004, "&gt;="&amp;EOMONTH(W$7,-1)+1, 'Saisie Depenses'!$E$5:$E$3004, "&lt;="&amp;EOMONTH(W$7,0))</f>
        <v>0</v>
      </c>
      <c r="X97" s="151">
        <f>SUMIFS('Saisie Depenses'!$H$5:$H$3004,'Saisie Depenses'!$G$5:$G$3004,Listes!$B$40,'Saisie Depenses'!$J$5:$J$3004,$F97, 'Saisie Depenses'!$E$5:$E$3004, "&gt;="&amp;EOMONTH(X$7,-1)+1, 'Saisie Depenses'!$E$5:$E$3004, "&lt;="&amp;EOMONTH(X$7,0))+SUMIFS('Saisie Depenses'!$H$5:$H$3004,'Saisie Depenses'!$G$5:$G$3004,Listes!$B$40,'Saisie Depenses'!$J$5:$J$3004, $G97,'Saisie Depenses'!$E$5:$E$3004, "&gt;="&amp;EOMONTH(X$7,-1)+1, 'Saisie Depenses'!$E$5:$E$3004, "&lt;="&amp;EOMONTH(X$7,0))</f>
        <v>0</v>
      </c>
      <c r="Y97" s="151">
        <f>SUMIFS('Saisie Depenses'!$H$5:$H$3004,'Saisie Depenses'!$G$5:$G$3004,Listes!$B$40,'Saisie Depenses'!$J$5:$J$3004,$F97, 'Saisie Depenses'!$E$5:$E$3004, "&gt;="&amp;EOMONTH(Y$7,-1)+1, 'Saisie Depenses'!$E$5:$E$3004, "&lt;="&amp;EOMONTH(Y$7,0))+SUMIFS('Saisie Depenses'!$H$5:$H$3004,'Saisie Depenses'!$G$5:$G$3004,Listes!$B$40,'Saisie Depenses'!$J$5:$J$3004, $G97,'Saisie Depenses'!$E$5:$E$3004, "&gt;="&amp;EOMONTH(Y$7,-1)+1, 'Saisie Depenses'!$E$5:$E$3004, "&lt;="&amp;EOMONTH(Y$7,0))</f>
        <v>0</v>
      </c>
      <c r="Z97" s="151">
        <f>SUMIFS('Saisie Depenses'!$H$5:$H$3004,'Saisie Depenses'!$G$5:$G$3004,Listes!$B$40,'Saisie Depenses'!$J$5:$J$3004,$F97, 'Saisie Depenses'!$E$5:$E$3004, "&gt;="&amp;EOMONTH(Z$7,-1)+1, 'Saisie Depenses'!$E$5:$E$3004, "&lt;="&amp;EOMONTH(Z$7,0))+SUMIFS('Saisie Depenses'!$H$5:$H$3004,'Saisie Depenses'!$G$5:$G$3004,Listes!$B$40,'Saisie Depenses'!$J$5:$J$3004, $G97,'Saisie Depenses'!$E$5:$E$3004, "&gt;="&amp;EOMONTH(Z$7,-1)+1, 'Saisie Depenses'!$E$5:$E$3004, "&lt;="&amp;EOMONTH(Z$7,0))</f>
        <v>0</v>
      </c>
      <c r="AA97" s="151">
        <f>SUMIFS('Saisie Depenses'!$H$5:$H$3004,'Saisie Depenses'!$G$5:$G$3004,Listes!$B$40,'Saisie Depenses'!$J$5:$J$3004,$F97, 'Saisie Depenses'!$E$5:$E$3004, "&gt;="&amp;EOMONTH(AA$7,-1)+1, 'Saisie Depenses'!$E$5:$E$3004, "&lt;="&amp;EOMONTH(AA$7,0))+SUMIFS('Saisie Depenses'!$H$5:$H$3004,'Saisie Depenses'!$G$5:$G$3004,Listes!$B$40,'Saisie Depenses'!$J$5:$J$3004, $G97,'Saisie Depenses'!$E$5:$E$3004, "&gt;="&amp;EOMONTH(AA$7,-1)+1, 'Saisie Depenses'!$E$5:$E$3004, "&lt;="&amp;EOMONTH(AA$7,0))</f>
        <v>0</v>
      </c>
      <c r="AB97" s="151">
        <f>SUMIFS('Saisie Depenses'!$H$5:$H$3004,'Saisie Depenses'!$G$5:$G$3004,Listes!$B$40,'Saisie Depenses'!$J$5:$J$3004,$F97, 'Saisie Depenses'!$E$5:$E$3004, "&gt;="&amp;EOMONTH(AB$7,-1)+1, 'Saisie Depenses'!$E$5:$E$3004, "&lt;="&amp;EOMONTH(AB$7,0))+SUMIFS('Saisie Depenses'!$H$5:$H$3004,'Saisie Depenses'!$G$5:$G$3004,Listes!$B$40,'Saisie Depenses'!$J$5:$J$3004, $G97,'Saisie Depenses'!$E$5:$E$3004, "&gt;="&amp;EOMONTH(AB$7,-1)+1, 'Saisie Depenses'!$E$5:$E$3004, "&lt;="&amp;EOMONTH(AB$7,0))</f>
        <v>0</v>
      </c>
      <c r="AC97" s="151">
        <f>SUMIFS('Saisie Depenses'!$H$5:$H$3004,'Saisie Depenses'!$G$5:$G$3004,Listes!$B$40,'Saisie Depenses'!$J$5:$J$3004,$F97, 'Saisie Depenses'!$E$5:$E$3004, "&gt;="&amp;EOMONTH(AC$7,-1)+1, 'Saisie Depenses'!$E$5:$E$3004, "&lt;="&amp;EOMONTH(AC$7,0))+SUMIFS('Saisie Depenses'!$H$5:$H$3004,'Saisie Depenses'!$G$5:$G$3004,Listes!$B$40,'Saisie Depenses'!$J$5:$J$3004, $G97,'Saisie Depenses'!$E$5:$E$3004, "&gt;="&amp;EOMONTH(AC$7,-1)+1, 'Saisie Depenses'!$E$5:$E$3004, "&lt;="&amp;EOMONTH(AC$7,0))</f>
        <v>0</v>
      </c>
      <c r="AD97" s="151">
        <f>SUMIFS('Saisie Depenses'!$H$5:$H$3004,'Saisie Depenses'!$G$5:$G$3004,Listes!$B$40,'Saisie Depenses'!$J$5:$J$3004,$F97, 'Saisie Depenses'!$E$5:$E$3004, "&gt;="&amp;EOMONTH(AD$7,-1)+1, 'Saisie Depenses'!$E$5:$E$3004, "&lt;="&amp;EOMONTH(AD$7,0))+SUMIFS('Saisie Depenses'!$H$5:$H$3004,'Saisie Depenses'!$G$5:$G$3004,Listes!$B$40,'Saisie Depenses'!$J$5:$J$3004, $G97,'Saisie Depenses'!$E$5:$E$3004, "&gt;="&amp;EOMONTH(AD$7,-1)+1, 'Saisie Depenses'!$E$5:$E$3004, "&lt;="&amp;EOMONTH(AD$7,0))</f>
        <v>0</v>
      </c>
      <c r="AE97" s="151">
        <f>SUMIFS('Saisie Depenses'!$H$5:$H$3004,'Saisie Depenses'!$G$5:$G$3004,Listes!$B$40,'Saisie Depenses'!$J$5:$J$3004,$F97, 'Saisie Depenses'!$E$5:$E$3004, "&gt;="&amp;EOMONTH(AE$7,-1)+1, 'Saisie Depenses'!$E$5:$E$3004, "&lt;="&amp;EOMONTH(AE$7,0))+SUMIFS('Saisie Depenses'!$H$5:$H$3004,'Saisie Depenses'!$G$5:$G$3004,Listes!$B$40,'Saisie Depenses'!$J$5:$J$3004, $G97,'Saisie Depenses'!$E$5:$E$3004, "&gt;="&amp;EOMONTH(AE$7,-1)+1, 'Saisie Depenses'!$E$5:$E$3004, "&lt;="&amp;EOMONTH(AE$7,0))</f>
        <v>0</v>
      </c>
      <c r="AF97" s="151">
        <f>SUMIFS('Saisie Depenses'!$H$5:$H$3004,'Saisie Depenses'!$G$5:$G$3004,Listes!$B$40,'Saisie Depenses'!$J$5:$J$3004,$F97, 'Saisie Depenses'!$E$5:$E$3004, "&gt;="&amp;EOMONTH(AF$7,-1)+1, 'Saisie Depenses'!$E$5:$E$3004, "&lt;="&amp;EOMONTH(AF$7,0))+SUMIFS('Saisie Depenses'!$H$5:$H$3004,'Saisie Depenses'!$G$5:$G$3004,Listes!$B$40,'Saisie Depenses'!$J$5:$J$3004, $G97,'Saisie Depenses'!$E$5:$E$3004, "&gt;="&amp;EOMONTH(AF$7,-1)+1, 'Saisie Depenses'!$E$5:$E$3004, "&lt;="&amp;EOMONTH(AF$7,0))</f>
        <v>0</v>
      </c>
      <c r="AG97" s="151">
        <f>SUMIFS('Saisie Depenses'!$H$5:$H$3004,'Saisie Depenses'!$G$5:$G$3004,Listes!$B$40,'Saisie Depenses'!$J$5:$J$3004,$F97, 'Saisie Depenses'!$E$5:$E$3004, "&gt;="&amp;EOMONTH(AG$7,-1)+1, 'Saisie Depenses'!$E$5:$E$3004, "&lt;="&amp;EOMONTH(AG$7,0))+SUMIFS('Saisie Depenses'!$H$5:$H$3004,'Saisie Depenses'!$G$5:$G$3004,Listes!$B$40,'Saisie Depenses'!$J$5:$J$3004, $G97,'Saisie Depenses'!$E$5:$E$3004, "&gt;="&amp;EOMONTH(AG$7,-1)+1, 'Saisie Depenses'!$E$5:$E$3004, "&lt;="&amp;EOMONTH(AG$7,0))</f>
        <v>0</v>
      </c>
      <c r="AH97" s="151">
        <f>SUMIFS('Saisie Depenses'!$H$5:$H$3004,'Saisie Depenses'!$G$5:$G$3004,Listes!$B$40,'Saisie Depenses'!$J$5:$J$3004,$F97, 'Saisie Depenses'!$E$5:$E$3004, "&gt;="&amp;EOMONTH(AH$7,-1)+1, 'Saisie Depenses'!$E$5:$E$3004, "&lt;="&amp;EOMONTH(AH$7,0))+SUMIFS('Saisie Depenses'!$H$5:$H$3004,'Saisie Depenses'!$G$5:$G$3004,Listes!$B$40,'Saisie Depenses'!$J$5:$J$3004, $G97,'Saisie Depenses'!$E$5:$E$3004, "&gt;="&amp;EOMONTH(AH$7,-1)+1, 'Saisie Depenses'!$E$5:$E$3004, "&lt;="&amp;EOMONTH(AH$7,0))</f>
        <v>0</v>
      </c>
      <c r="AI97" s="164">
        <f t="shared" si="207"/>
        <v>0</v>
      </c>
      <c r="AJ97" s="142"/>
      <c r="AK97" s="151">
        <f>SUMIFS('Saisie Depenses'!$H$5:$H$3004,'Saisie Depenses'!$G$5:$G$3004,Listes!$B$40,'Saisie Depenses'!$J$5:$J$3004,$F97, 'Saisie Depenses'!$E$5:$E$3004, "&gt;="&amp;EOMONTH(AK$7,-1)+1, 'Saisie Depenses'!$E$5:$E$3004, "&lt;="&amp;EOMONTH(AK$7,0))+SUMIFS('Saisie Depenses'!$H$5:$H$3004,'Saisie Depenses'!$G$5:$G$3004,Listes!$B$40,'Saisie Depenses'!$J$5:$J$3004, $G97,'Saisie Depenses'!$E$5:$E$3004, "&gt;="&amp;EOMONTH(AK$7,-1)+1, 'Saisie Depenses'!$E$5:$E$3004, "&lt;="&amp;EOMONTH(AK$7,0))</f>
        <v>0</v>
      </c>
      <c r="AL97" s="151">
        <f>SUMIFS('Saisie Depenses'!$H$5:$H$3004,'Saisie Depenses'!$G$5:$G$3004,Listes!$B$40,'Saisie Depenses'!$J$5:$J$3004,$F97, 'Saisie Depenses'!$E$5:$E$3004, "&gt;="&amp;EOMONTH(AL$7,-1)+1, 'Saisie Depenses'!$E$5:$E$3004, "&lt;="&amp;EOMONTH(AL$7,0))+SUMIFS('Saisie Depenses'!$H$5:$H$3004,'Saisie Depenses'!$G$5:$G$3004,Listes!$B$40,'Saisie Depenses'!$J$5:$J$3004, $G97,'Saisie Depenses'!$E$5:$E$3004, "&gt;="&amp;EOMONTH(AL$7,-1)+1, 'Saisie Depenses'!$E$5:$E$3004, "&lt;="&amp;EOMONTH(AL$7,0))</f>
        <v>0</v>
      </c>
      <c r="AM97" s="151">
        <f>SUMIFS('Saisie Depenses'!$H$5:$H$3004,'Saisie Depenses'!$G$5:$G$3004,Listes!$B$40,'Saisie Depenses'!$J$5:$J$3004,$F97, 'Saisie Depenses'!$E$5:$E$3004, "&gt;="&amp;EOMONTH(AM$7,-1)+1, 'Saisie Depenses'!$E$5:$E$3004, "&lt;="&amp;EOMONTH(AM$7,0))+SUMIFS('Saisie Depenses'!$H$5:$H$3004,'Saisie Depenses'!$G$5:$G$3004,Listes!$B$40,'Saisie Depenses'!$J$5:$J$3004, $G97,'Saisie Depenses'!$E$5:$E$3004, "&gt;="&amp;EOMONTH(AM$7,-1)+1, 'Saisie Depenses'!$E$5:$E$3004, "&lt;="&amp;EOMONTH(AM$7,0))</f>
        <v>0</v>
      </c>
      <c r="AN97" s="151">
        <f>SUMIFS('Saisie Depenses'!$H$5:$H$3004,'Saisie Depenses'!$G$5:$G$3004,Listes!$B$40,'Saisie Depenses'!$J$5:$J$3004,$F97, 'Saisie Depenses'!$E$5:$E$3004, "&gt;="&amp;EOMONTH(AN$7,-1)+1, 'Saisie Depenses'!$E$5:$E$3004, "&lt;="&amp;EOMONTH(AN$7,0))+SUMIFS('Saisie Depenses'!$H$5:$H$3004,'Saisie Depenses'!$G$5:$G$3004,Listes!$B$40,'Saisie Depenses'!$J$5:$J$3004, $G97,'Saisie Depenses'!$E$5:$E$3004, "&gt;="&amp;EOMONTH(AN$7,-1)+1, 'Saisie Depenses'!$E$5:$E$3004, "&lt;="&amp;EOMONTH(AN$7,0))</f>
        <v>0</v>
      </c>
      <c r="AO97" s="151">
        <f>SUMIFS('Saisie Depenses'!$H$5:$H$3004,'Saisie Depenses'!$G$5:$G$3004,Listes!$B$40,'Saisie Depenses'!$J$5:$J$3004,$F97, 'Saisie Depenses'!$E$5:$E$3004, "&gt;="&amp;EOMONTH(AO$7,-1)+1, 'Saisie Depenses'!$E$5:$E$3004, "&lt;="&amp;EOMONTH(AO$7,0))+SUMIFS('Saisie Depenses'!$H$5:$H$3004,'Saisie Depenses'!$G$5:$G$3004,Listes!$B$40,'Saisie Depenses'!$J$5:$J$3004, $G97,'Saisie Depenses'!$E$5:$E$3004, "&gt;="&amp;EOMONTH(AO$7,-1)+1, 'Saisie Depenses'!$E$5:$E$3004, "&lt;="&amp;EOMONTH(AO$7,0))</f>
        <v>0</v>
      </c>
      <c r="AP97" s="151">
        <f>SUMIFS('Saisie Depenses'!$H$5:$H$3004,'Saisie Depenses'!$G$5:$G$3004,Listes!$B$40,'Saisie Depenses'!$J$5:$J$3004,$F97, 'Saisie Depenses'!$E$5:$E$3004, "&gt;="&amp;EOMONTH(AP$7,-1)+1, 'Saisie Depenses'!$E$5:$E$3004, "&lt;="&amp;EOMONTH(AP$7,0))+SUMIFS('Saisie Depenses'!$H$5:$H$3004,'Saisie Depenses'!$G$5:$G$3004,Listes!$B$40,'Saisie Depenses'!$J$5:$J$3004, $G97,'Saisie Depenses'!$E$5:$E$3004, "&gt;="&amp;EOMONTH(AP$7,-1)+1, 'Saisie Depenses'!$E$5:$E$3004, "&lt;="&amp;EOMONTH(AP$7,0))</f>
        <v>0</v>
      </c>
      <c r="AQ97" s="151">
        <f>SUMIFS('Saisie Depenses'!$H$5:$H$3004,'Saisie Depenses'!$G$5:$G$3004,Listes!$B$40,'Saisie Depenses'!$J$5:$J$3004,$F97, 'Saisie Depenses'!$E$5:$E$3004, "&gt;="&amp;EOMONTH(AQ$7,-1)+1, 'Saisie Depenses'!$E$5:$E$3004, "&lt;="&amp;EOMONTH(AQ$7,0))+SUMIFS('Saisie Depenses'!$H$5:$H$3004,'Saisie Depenses'!$G$5:$G$3004,Listes!$B$40,'Saisie Depenses'!$J$5:$J$3004, $G97,'Saisie Depenses'!$E$5:$E$3004, "&gt;="&amp;EOMONTH(AQ$7,-1)+1, 'Saisie Depenses'!$E$5:$E$3004, "&lt;="&amp;EOMONTH(AQ$7,0))</f>
        <v>0</v>
      </c>
      <c r="AR97" s="151">
        <f>SUMIFS('Saisie Depenses'!$H$5:$H$3004,'Saisie Depenses'!$G$5:$G$3004,Listes!$B$40,'Saisie Depenses'!$J$5:$J$3004,$F97, 'Saisie Depenses'!$E$5:$E$3004, "&gt;="&amp;EOMONTH(AR$7,-1)+1, 'Saisie Depenses'!$E$5:$E$3004, "&lt;="&amp;EOMONTH(AR$7,0))+SUMIFS('Saisie Depenses'!$H$5:$H$3004,'Saisie Depenses'!$G$5:$G$3004,Listes!$B$40,'Saisie Depenses'!$J$5:$J$3004, $G97,'Saisie Depenses'!$E$5:$E$3004, "&gt;="&amp;EOMONTH(AR$7,-1)+1, 'Saisie Depenses'!$E$5:$E$3004, "&lt;="&amp;EOMONTH(AR$7,0))</f>
        <v>0</v>
      </c>
      <c r="AS97" s="151">
        <f>SUMIFS('Saisie Depenses'!$H$5:$H$3004,'Saisie Depenses'!$G$5:$G$3004,Listes!$B$40,'Saisie Depenses'!$J$5:$J$3004,$F97, 'Saisie Depenses'!$E$5:$E$3004, "&gt;="&amp;EOMONTH(AS$7,-1)+1, 'Saisie Depenses'!$E$5:$E$3004, "&lt;="&amp;EOMONTH(AS$7,0))+SUMIFS('Saisie Depenses'!$H$5:$H$3004,'Saisie Depenses'!$G$5:$G$3004,Listes!$B$40,'Saisie Depenses'!$J$5:$J$3004, $G97,'Saisie Depenses'!$E$5:$E$3004, "&gt;="&amp;EOMONTH(AS$7,-1)+1, 'Saisie Depenses'!$E$5:$E$3004, "&lt;="&amp;EOMONTH(AS$7,0))</f>
        <v>0</v>
      </c>
      <c r="AT97" s="151">
        <f>SUMIFS('Saisie Depenses'!$H$5:$H$3004,'Saisie Depenses'!$G$5:$G$3004,Listes!$B$40,'Saisie Depenses'!$J$5:$J$3004,$F97, 'Saisie Depenses'!$E$5:$E$3004, "&gt;="&amp;EOMONTH(AT$7,-1)+1, 'Saisie Depenses'!$E$5:$E$3004, "&lt;="&amp;EOMONTH(AT$7,0))+SUMIFS('Saisie Depenses'!$H$5:$H$3004,'Saisie Depenses'!$G$5:$G$3004,Listes!$B$40,'Saisie Depenses'!$J$5:$J$3004, $G97,'Saisie Depenses'!$E$5:$E$3004, "&gt;="&amp;EOMONTH(AT$7,-1)+1, 'Saisie Depenses'!$E$5:$E$3004, "&lt;="&amp;EOMONTH(AT$7,0))</f>
        <v>0</v>
      </c>
      <c r="AU97" s="151">
        <f>SUMIFS('Saisie Depenses'!$H$5:$H$3004,'Saisie Depenses'!$G$5:$G$3004,Listes!$B$40,'Saisie Depenses'!$J$5:$J$3004,$F97, 'Saisie Depenses'!$E$5:$E$3004, "&gt;="&amp;EOMONTH(AU$7,-1)+1, 'Saisie Depenses'!$E$5:$E$3004, "&lt;="&amp;EOMONTH(AU$7,0))+SUMIFS('Saisie Depenses'!$H$5:$H$3004,'Saisie Depenses'!$G$5:$G$3004,Listes!$B$40,'Saisie Depenses'!$J$5:$J$3004, $G97,'Saisie Depenses'!$E$5:$E$3004, "&gt;="&amp;EOMONTH(AU$7,-1)+1, 'Saisie Depenses'!$E$5:$E$3004, "&lt;="&amp;EOMONTH(AU$7,0))</f>
        <v>0</v>
      </c>
      <c r="AV97" s="151">
        <f>SUMIFS('Saisie Depenses'!$H$5:$H$3004,'Saisie Depenses'!$G$5:$G$3004,Listes!$B$40,'Saisie Depenses'!$J$5:$J$3004,$F97, 'Saisie Depenses'!$E$5:$E$3004, "&gt;="&amp;EOMONTH(AV$7,-1)+1, 'Saisie Depenses'!$E$5:$E$3004, "&lt;="&amp;EOMONTH(AV$7,0))+SUMIFS('Saisie Depenses'!$H$5:$H$3004,'Saisie Depenses'!$G$5:$G$3004,Listes!$B$40,'Saisie Depenses'!$J$5:$J$3004, $G97,'Saisie Depenses'!$E$5:$E$3004, "&gt;="&amp;EOMONTH(AV$7,-1)+1, 'Saisie Depenses'!$E$5:$E$3004, "&lt;="&amp;EOMONTH(AV$7,0))</f>
        <v>0</v>
      </c>
      <c r="AW97" s="164">
        <f t="shared" si="208"/>
        <v>0</v>
      </c>
    </row>
    <row r="98" spans="3:49" ht="15.75" customHeight="1" x14ac:dyDescent="0.25">
      <c r="C98" s="150" t="str">
        <f t="shared" si="197"/>
        <v>Marketing &amp; Publicité (Burida &amp; autres)</v>
      </c>
      <c r="D98" s="143"/>
      <c r="E98" s="143"/>
      <c r="F98" s="150" t="str">
        <f t="shared" ref="F98:G98" si="214">F72</f>
        <v>Marketing &amp; Publicité (Burida &amp; autres)</v>
      </c>
      <c r="G98" s="133" t="str">
        <f t="shared" si="214"/>
        <v>x#56rgtte8</v>
      </c>
      <c r="I98" s="151">
        <f>SUMIFS('Saisie Depenses'!$H$5:$H$3004,'Saisie Depenses'!$G$5:$G$3004,Listes!$B$40,'Saisie Depenses'!$J$5:$J$3004,$F98, 'Saisie Depenses'!$E$5:$E$3004, "&gt;="&amp;EOMONTH(I$7,-1)+1, 'Saisie Depenses'!$E$5:$E$3004, "&lt;="&amp;EOMONTH(I$7,0))+SUMIFS('Saisie Depenses'!$H$5:$H$3004,'Saisie Depenses'!$G$5:$G$3004,Listes!$B$40,'Saisie Depenses'!$J$5:$J$3004, $G98,'Saisie Depenses'!$E$5:$E$3004, "&gt;="&amp;EOMONTH(I$7,-1)+1, 'Saisie Depenses'!$E$5:$E$3004, "&lt;="&amp;EOMONTH(I$7,0))</f>
        <v>0</v>
      </c>
      <c r="J98" s="151">
        <f>SUMIFS('Saisie Depenses'!$H$5:$H$3004,'Saisie Depenses'!$G$5:$G$3004,Listes!$B$40,'Saisie Depenses'!$J$5:$J$3004,$F98, 'Saisie Depenses'!$E$5:$E$3004, "&gt;="&amp;EOMONTH(J$7,-1)+1, 'Saisie Depenses'!$E$5:$E$3004, "&lt;="&amp;EOMONTH(J$7,0))+SUMIFS('Saisie Depenses'!$H$5:$H$3004,'Saisie Depenses'!$G$5:$G$3004,Listes!$B$40,'Saisie Depenses'!$J$5:$J$3004, $G98,'Saisie Depenses'!$E$5:$E$3004, "&gt;="&amp;EOMONTH(J$7,-1)+1, 'Saisie Depenses'!$E$5:$E$3004, "&lt;="&amp;EOMONTH(J$7,0))</f>
        <v>0</v>
      </c>
      <c r="K98" s="151">
        <f>SUMIFS('Saisie Depenses'!$H$5:$H$3004,'Saisie Depenses'!$G$5:$G$3004,Listes!$B$40,'Saisie Depenses'!$J$5:$J$3004,$F98, 'Saisie Depenses'!$E$5:$E$3004, "&gt;="&amp;EOMONTH(K$7,-1)+1, 'Saisie Depenses'!$E$5:$E$3004, "&lt;="&amp;EOMONTH(K$7,0))+SUMIFS('Saisie Depenses'!$H$5:$H$3004,'Saisie Depenses'!$G$5:$G$3004,Listes!$B$40,'Saisie Depenses'!$J$5:$J$3004, $G98,'Saisie Depenses'!$E$5:$E$3004, "&gt;="&amp;EOMONTH(K$7,-1)+1, 'Saisie Depenses'!$E$5:$E$3004, "&lt;="&amp;EOMONTH(K$7,0))</f>
        <v>0</v>
      </c>
      <c r="L98" s="151">
        <f>SUMIFS('Saisie Depenses'!$H$5:$H$3004,'Saisie Depenses'!$G$5:$G$3004,Listes!$B$40,'Saisie Depenses'!$J$5:$J$3004,$F98, 'Saisie Depenses'!$E$5:$E$3004, "&gt;="&amp;EOMONTH(L$7,-1)+1, 'Saisie Depenses'!$E$5:$E$3004, "&lt;="&amp;EOMONTH(L$7,0))+SUMIFS('Saisie Depenses'!$H$5:$H$3004,'Saisie Depenses'!$G$5:$G$3004,Listes!$B$40,'Saisie Depenses'!$J$5:$J$3004, $G98,'Saisie Depenses'!$E$5:$E$3004, "&gt;="&amp;EOMONTH(L$7,-1)+1, 'Saisie Depenses'!$E$5:$E$3004, "&lt;="&amp;EOMONTH(L$7,0))</f>
        <v>0</v>
      </c>
      <c r="M98" s="151">
        <f>SUMIFS('Saisie Depenses'!$H$5:$H$3004,'Saisie Depenses'!$G$5:$G$3004,Listes!$B$40,'Saisie Depenses'!$J$5:$J$3004,$F98, 'Saisie Depenses'!$E$5:$E$3004, "&gt;="&amp;EOMONTH(M$7,-1)+1, 'Saisie Depenses'!$E$5:$E$3004, "&lt;="&amp;EOMONTH(M$7,0))+SUMIFS('Saisie Depenses'!$H$5:$H$3004,'Saisie Depenses'!$G$5:$G$3004,Listes!$B$40,'Saisie Depenses'!$J$5:$J$3004, $G98,'Saisie Depenses'!$E$5:$E$3004, "&gt;="&amp;EOMONTH(M$7,-1)+1, 'Saisie Depenses'!$E$5:$E$3004, "&lt;="&amp;EOMONTH(M$7,0))</f>
        <v>0</v>
      </c>
      <c r="N98" s="151">
        <f>SUMIFS('Saisie Depenses'!$H$5:$H$3004,'Saisie Depenses'!$G$5:$G$3004,Listes!$B$40,'Saisie Depenses'!$J$5:$J$3004,$F98, 'Saisie Depenses'!$E$5:$E$3004, "&gt;="&amp;EOMONTH(N$7,-1)+1, 'Saisie Depenses'!$E$5:$E$3004, "&lt;="&amp;EOMONTH(N$7,0))+SUMIFS('Saisie Depenses'!$H$5:$H$3004,'Saisie Depenses'!$G$5:$G$3004,Listes!$B$40,'Saisie Depenses'!$J$5:$J$3004, $G98,'Saisie Depenses'!$E$5:$E$3004, "&gt;="&amp;EOMONTH(N$7,-1)+1, 'Saisie Depenses'!$E$5:$E$3004, "&lt;="&amp;EOMONTH(N$7,0))</f>
        <v>0</v>
      </c>
      <c r="O98" s="151">
        <f>SUMIFS('Saisie Depenses'!$H$5:$H$3004,'Saisie Depenses'!$G$5:$G$3004,Listes!$B$40,'Saisie Depenses'!$J$5:$J$3004,$F98, 'Saisie Depenses'!$E$5:$E$3004, "&gt;="&amp;EOMONTH(O$7,-1)+1, 'Saisie Depenses'!$E$5:$E$3004, "&lt;="&amp;EOMONTH(O$7,0))+SUMIFS('Saisie Depenses'!$H$5:$H$3004,'Saisie Depenses'!$G$5:$G$3004,Listes!$B$40,'Saisie Depenses'!$J$5:$J$3004, $G98,'Saisie Depenses'!$E$5:$E$3004, "&gt;="&amp;EOMONTH(O$7,-1)+1, 'Saisie Depenses'!$E$5:$E$3004, "&lt;="&amp;EOMONTH(O$7,0))</f>
        <v>0</v>
      </c>
      <c r="P98" s="151">
        <f>SUMIFS('Saisie Depenses'!$H$5:$H$3004,'Saisie Depenses'!$G$5:$G$3004,Listes!$B$40,'Saisie Depenses'!$J$5:$J$3004,$F98, 'Saisie Depenses'!$E$5:$E$3004, "&gt;="&amp;EOMONTH(P$7,-1)+1, 'Saisie Depenses'!$E$5:$E$3004, "&lt;="&amp;EOMONTH(P$7,0))+SUMIFS('Saisie Depenses'!$H$5:$H$3004,'Saisie Depenses'!$G$5:$G$3004,Listes!$B$40,'Saisie Depenses'!$J$5:$J$3004, $G98,'Saisie Depenses'!$E$5:$E$3004, "&gt;="&amp;EOMONTH(P$7,-1)+1, 'Saisie Depenses'!$E$5:$E$3004, "&lt;="&amp;EOMONTH(P$7,0))</f>
        <v>0</v>
      </c>
      <c r="Q98" s="151">
        <f>SUMIFS('Saisie Depenses'!$H$5:$H$3004,'Saisie Depenses'!$G$5:$G$3004,Listes!$B$40,'Saisie Depenses'!$J$5:$J$3004,$F98, 'Saisie Depenses'!$E$5:$E$3004, "&gt;="&amp;EOMONTH(Q$7,-1)+1, 'Saisie Depenses'!$E$5:$E$3004, "&lt;="&amp;EOMONTH(Q$7,0))+SUMIFS('Saisie Depenses'!$H$5:$H$3004,'Saisie Depenses'!$G$5:$G$3004,Listes!$B$40,'Saisie Depenses'!$J$5:$J$3004, $G98,'Saisie Depenses'!$E$5:$E$3004, "&gt;="&amp;EOMONTH(Q$7,-1)+1, 'Saisie Depenses'!$E$5:$E$3004, "&lt;="&amp;EOMONTH(Q$7,0))</f>
        <v>0</v>
      </c>
      <c r="R98" s="151">
        <f>SUMIFS('Saisie Depenses'!$H$5:$H$3004,'Saisie Depenses'!$G$5:$G$3004,Listes!$B$40,'Saisie Depenses'!$J$5:$J$3004,$F98, 'Saisie Depenses'!$E$5:$E$3004, "&gt;="&amp;EOMONTH(R$7,-1)+1, 'Saisie Depenses'!$E$5:$E$3004, "&lt;="&amp;EOMONTH(R$7,0))+SUMIFS('Saisie Depenses'!$H$5:$H$3004,'Saisie Depenses'!$G$5:$G$3004,Listes!$B$40,'Saisie Depenses'!$J$5:$J$3004, $G98,'Saisie Depenses'!$E$5:$E$3004, "&gt;="&amp;EOMONTH(R$7,-1)+1, 'Saisie Depenses'!$E$5:$E$3004, "&lt;="&amp;EOMONTH(R$7,0))</f>
        <v>0</v>
      </c>
      <c r="S98" s="151">
        <f>SUMIFS('Saisie Depenses'!$H$5:$H$3004,'Saisie Depenses'!$G$5:$G$3004,Listes!$B$40,'Saisie Depenses'!$J$5:$J$3004,$F98, 'Saisie Depenses'!$E$5:$E$3004, "&gt;="&amp;EOMONTH(S$7,-1)+1, 'Saisie Depenses'!$E$5:$E$3004, "&lt;="&amp;EOMONTH(S$7,0))+SUMIFS('Saisie Depenses'!$H$5:$H$3004,'Saisie Depenses'!$G$5:$G$3004,Listes!$B$40,'Saisie Depenses'!$J$5:$J$3004, $G98,'Saisie Depenses'!$E$5:$E$3004, "&gt;="&amp;EOMONTH(S$7,-1)+1, 'Saisie Depenses'!$E$5:$E$3004, "&lt;="&amp;EOMONTH(S$7,0))</f>
        <v>0</v>
      </c>
      <c r="T98" s="151">
        <f>SUMIFS('Saisie Depenses'!$H$5:$H$3004,'Saisie Depenses'!$G$5:$G$3004,Listes!$B$40,'Saisie Depenses'!$J$5:$J$3004,$F98, 'Saisie Depenses'!$E$5:$E$3004, "&gt;="&amp;EOMONTH(T$7,-1)+1, 'Saisie Depenses'!$E$5:$E$3004, "&lt;="&amp;EOMONTH(T$7,0))+SUMIFS('Saisie Depenses'!$H$5:$H$3004,'Saisie Depenses'!$G$5:$G$3004,Listes!$B$40,'Saisie Depenses'!$J$5:$J$3004, $G98,'Saisie Depenses'!$E$5:$E$3004, "&gt;="&amp;EOMONTH(T$7,-1)+1, 'Saisie Depenses'!$E$5:$E$3004, "&lt;="&amp;EOMONTH(T$7,0))</f>
        <v>0</v>
      </c>
      <c r="U98" s="164">
        <f t="shared" si="210"/>
        <v>0</v>
      </c>
      <c r="W98" s="151">
        <f>SUMIFS('Saisie Depenses'!$H$5:$H$3004,'Saisie Depenses'!$G$5:$G$3004,Listes!$B$40,'Saisie Depenses'!$J$5:$J$3004,$F98, 'Saisie Depenses'!$E$5:$E$3004, "&gt;="&amp;EOMONTH(W$7,-1)+1, 'Saisie Depenses'!$E$5:$E$3004, "&lt;="&amp;EOMONTH(W$7,0))+SUMIFS('Saisie Depenses'!$H$5:$H$3004,'Saisie Depenses'!$G$5:$G$3004,Listes!$B$40,'Saisie Depenses'!$J$5:$J$3004, $G98,'Saisie Depenses'!$E$5:$E$3004, "&gt;="&amp;EOMONTH(W$7,-1)+1, 'Saisie Depenses'!$E$5:$E$3004, "&lt;="&amp;EOMONTH(W$7,0))</f>
        <v>0</v>
      </c>
      <c r="X98" s="151">
        <f>SUMIFS('Saisie Depenses'!$H$5:$H$3004,'Saisie Depenses'!$G$5:$G$3004,Listes!$B$40,'Saisie Depenses'!$J$5:$J$3004,$F98, 'Saisie Depenses'!$E$5:$E$3004, "&gt;="&amp;EOMONTH(X$7,-1)+1, 'Saisie Depenses'!$E$5:$E$3004, "&lt;="&amp;EOMONTH(X$7,0))+SUMIFS('Saisie Depenses'!$H$5:$H$3004,'Saisie Depenses'!$G$5:$G$3004,Listes!$B$40,'Saisie Depenses'!$J$5:$J$3004, $G98,'Saisie Depenses'!$E$5:$E$3004, "&gt;="&amp;EOMONTH(X$7,-1)+1, 'Saisie Depenses'!$E$5:$E$3004, "&lt;="&amp;EOMONTH(X$7,0))</f>
        <v>0</v>
      </c>
      <c r="Y98" s="151">
        <f>SUMIFS('Saisie Depenses'!$H$5:$H$3004,'Saisie Depenses'!$G$5:$G$3004,Listes!$B$40,'Saisie Depenses'!$J$5:$J$3004,$F98, 'Saisie Depenses'!$E$5:$E$3004, "&gt;="&amp;EOMONTH(Y$7,-1)+1, 'Saisie Depenses'!$E$5:$E$3004, "&lt;="&amp;EOMONTH(Y$7,0))+SUMIFS('Saisie Depenses'!$H$5:$H$3004,'Saisie Depenses'!$G$5:$G$3004,Listes!$B$40,'Saisie Depenses'!$J$5:$J$3004, $G98,'Saisie Depenses'!$E$5:$E$3004, "&gt;="&amp;EOMONTH(Y$7,-1)+1, 'Saisie Depenses'!$E$5:$E$3004, "&lt;="&amp;EOMONTH(Y$7,0))</f>
        <v>0</v>
      </c>
      <c r="Z98" s="151">
        <f>SUMIFS('Saisie Depenses'!$H$5:$H$3004,'Saisie Depenses'!$G$5:$G$3004,Listes!$B$40,'Saisie Depenses'!$J$5:$J$3004,$F98, 'Saisie Depenses'!$E$5:$E$3004, "&gt;="&amp;EOMONTH(Z$7,-1)+1, 'Saisie Depenses'!$E$5:$E$3004, "&lt;="&amp;EOMONTH(Z$7,0))+SUMIFS('Saisie Depenses'!$H$5:$H$3004,'Saisie Depenses'!$G$5:$G$3004,Listes!$B$40,'Saisie Depenses'!$J$5:$J$3004, $G98,'Saisie Depenses'!$E$5:$E$3004, "&gt;="&amp;EOMONTH(Z$7,-1)+1, 'Saisie Depenses'!$E$5:$E$3004, "&lt;="&amp;EOMONTH(Z$7,0))</f>
        <v>0</v>
      </c>
      <c r="AA98" s="151">
        <f>SUMIFS('Saisie Depenses'!$H$5:$H$3004,'Saisie Depenses'!$G$5:$G$3004,Listes!$B$40,'Saisie Depenses'!$J$5:$J$3004,$F98, 'Saisie Depenses'!$E$5:$E$3004, "&gt;="&amp;EOMONTH(AA$7,-1)+1, 'Saisie Depenses'!$E$5:$E$3004, "&lt;="&amp;EOMONTH(AA$7,0))+SUMIFS('Saisie Depenses'!$H$5:$H$3004,'Saisie Depenses'!$G$5:$G$3004,Listes!$B$40,'Saisie Depenses'!$J$5:$J$3004, $G98,'Saisie Depenses'!$E$5:$E$3004, "&gt;="&amp;EOMONTH(AA$7,-1)+1, 'Saisie Depenses'!$E$5:$E$3004, "&lt;="&amp;EOMONTH(AA$7,0))</f>
        <v>0</v>
      </c>
      <c r="AB98" s="151">
        <f>SUMIFS('Saisie Depenses'!$H$5:$H$3004,'Saisie Depenses'!$G$5:$G$3004,Listes!$B$40,'Saisie Depenses'!$J$5:$J$3004,$F98, 'Saisie Depenses'!$E$5:$E$3004, "&gt;="&amp;EOMONTH(AB$7,-1)+1, 'Saisie Depenses'!$E$5:$E$3004, "&lt;="&amp;EOMONTH(AB$7,0))+SUMIFS('Saisie Depenses'!$H$5:$H$3004,'Saisie Depenses'!$G$5:$G$3004,Listes!$B$40,'Saisie Depenses'!$J$5:$J$3004, $G98,'Saisie Depenses'!$E$5:$E$3004, "&gt;="&amp;EOMONTH(AB$7,-1)+1, 'Saisie Depenses'!$E$5:$E$3004, "&lt;="&amp;EOMONTH(AB$7,0))</f>
        <v>0</v>
      </c>
      <c r="AC98" s="151">
        <f>SUMIFS('Saisie Depenses'!$H$5:$H$3004,'Saisie Depenses'!$G$5:$G$3004,Listes!$B$40,'Saisie Depenses'!$J$5:$J$3004,$F98, 'Saisie Depenses'!$E$5:$E$3004, "&gt;="&amp;EOMONTH(AC$7,-1)+1, 'Saisie Depenses'!$E$5:$E$3004, "&lt;="&amp;EOMONTH(AC$7,0))+SUMIFS('Saisie Depenses'!$H$5:$H$3004,'Saisie Depenses'!$G$5:$G$3004,Listes!$B$40,'Saisie Depenses'!$J$5:$J$3004, $G98,'Saisie Depenses'!$E$5:$E$3004, "&gt;="&amp;EOMONTH(AC$7,-1)+1, 'Saisie Depenses'!$E$5:$E$3004, "&lt;="&amp;EOMONTH(AC$7,0))</f>
        <v>0</v>
      </c>
      <c r="AD98" s="151">
        <f>SUMIFS('Saisie Depenses'!$H$5:$H$3004,'Saisie Depenses'!$G$5:$G$3004,Listes!$B$40,'Saisie Depenses'!$J$5:$J$3004,$F98, 'Saisie Depenses'!$E$5:$E$3004, "&gt;="&amp;EOMONTH(AD$7,-1)+1, 'Saisie Depenses'!$E$5:$E$3004, "&lt;="&amp;EOMONTH(AD$7,0))+SUMIFS('Saisie Depenses'!$H$5:$H$3004,'Saisie Depenses'!$G$5:$G$3004,Listes!$B$40,'Saisie Depenses'!$J$5:$J$3004, $G98,'Saisie Depenses'!$E$5:$E$3004, "&gt;="&amp;EOMONTH(AD$7,-1)+1, 'Saisie Depenses'!$E$5:$E$3004, "&lt;="&amp;EOMONTH(AD$7,0))</f>
        <v>0</v>
      </c>
      <c r="AE98" s="151">
        <f>SUMIFS('Saisie Depenses'!$H$5:$H$3004,'Saisie Depenses'!$G$5:$G$3004,Listes!$B$40,'Saisie Depenses'!$J$5:$J$3004,$F98, 'Saisie Depenses'!$E$5:$E$3004, "&gt;="&amp;EOMONTH(AE$7,-1)+1, 'Saisie Depenses'!$E$5:$E$3004, "&lt;="&amp;EOMONTH(AE$7,0))+SUMIFS('Saisie Depenses'!$H$5:$H$3004,'Saisie Depenses'!$G$5:$G$3004,Listes!$B$40,'Saisie Depenses'!$J$5:$J$3004, $G98,'Saisie Depenses'!$E$5:$E$3004, "&gt;="&amp;EOMONTH(AE$7,-1)+1, 'Saisie Depenses'!$E$5:$E$3004, "&lt;="&amp;EOMONTH(AE$7,0))</f>
        <v>0</v>
      </c>
      <c r="AF98" s="151">
        <f>SUMIFS('Saisie Depenses'!$H$5:$H$3004,'Saisie Depenses'!$G$5:$G$3004,Listes!$B$40,'Saisie Depenses'!$J$5:$J$3004,$F98, 'Saisie Depenses'!$E$5:$E$3004, "&gt;="&amp;EOMONTH(AF$7,-1)+1, 'Saisie Depenses'!$E$5:$E$3004, "&lt;="&amp;EOMONTH(AF$7,0))+SUMIFS('Saisie Depenses'!$H$5:$H$3004,'Saisie Depenses'!$G$5:$G$3004,Listes!$B$40,'Saisie Depenses'!$J$5:$J$3004, $G98,'Saisie Depenses'!$E$5:$E$3004, "&gt;="&amp;EOMONTH(AF$7,-1)+1, 'Saisie Depenses'!$E$5:$E$3004, "&lt;="&amp;EOMONTH(AF$7,0))</f>
        <v>0</v>
      </c>
      <c r="AG98" s="151">
        <f>SUMIFS('Saisie Depenses'!$H$5:$H$3004,'Saisie Depenses'!$G$5:$G$3004,Listes!$B$40,'Saisie Depenses'!$J$5:$J$3004,$F98, 'Saisie Depenses'!$E$5:$E$3004, "&gt;="&amp;EOMONTH(AG$7,-1)+1, 'Saisie Depenses'!$E$5:$E$3004, "&lt;="&amp;EOMONTH(AG$7,0))+SUMIFS('Saisie Depenses'!$H$5:$H$3004,'Saisie Depenses'!$G$5:$G$3004,Listes!$B$40,'Saisie Depenses'!$J$5:$J$3004, $G98,'Saisie Depenses'!$E$5:$E$3004, "&gt;="&amp;EOMONTH(AG$7,-1)+1, 'Saisie Depenses'!$E$5:$E$3004, "&lt;="&amp;EOMONTH(AG$7,0))</f>
        <v>0</v>
      </c>
      <c r="AH98" s="151">
        <f>SUMIFS('Saisie Depenses'!$H$5:$H$3004,'Saisie Depenses'!$G$5:$G$3004,Listes!$B$40,'Saisie Depenses'!$J$5:$J$3004,$F98, 'Saisie Depenses'!$E$5:$E$3004, "&gt;="&amp;EOMONTH(AH$7,-1)+1, 'Saisie Depenses'!$E$5:$E$3004, "&lt;="&amp;EOMONTH(AH$7,0))+SUMIFS('Saisie Depenses'!$H$5:$H$3004,'Saisie Depenses'!$G$5:$G$3004,Listes!$B$40,'Saisie Depenses'!$J$5:$J$3004, $G98,'Saisie Depenses'!$E$5:$E$3004, "&gt;="&amp;EOMONTH(AH$7,-1)+1, 'Saisie Depenses'!$E$5:$E$3004, "&lt;="&amp;EOMONTH(AH$7,0))</f>
        <v>0</v>
      </c>
      <c r="AI98" s="164">
        <f t="shared" si="207"/>
        <v>0</v>
      </c>
      <c r="AJ98" s="142"/>
      <c r="AK98" s="151">
        <f>SUMIFS('Saisie Depenses'!$H$5:$H$3004,'Saisie Depenses'!$G$5:$G$3004,Listes!$B$40,'Saisie Depenses'!$J$5:$J$3004,$F98, 'Saisie Depenses'!$E$5:$E$3004, "&gt;="&amp;EOMONTH(AK$7,-1)+1, 'Saisie Depenses'!$E$5:$E$3004, "&lt;="&amp;EOMONTH(AK$7,0))+SUMIFS('Saisie Depenses'!$H$5:$H$3004,'Saisie Depenses'!$G$5:$G$3004,Listes!$B$40,'Saisie Depenses'!$J$5:$J$3004, $G98,'Saisie Depenses'!$E$5:$E$3004, "&gt;="&amp;EOMONTH(AK$7,-1)+1, 'Saisie Depenses'!$E$5:$E$3004, "&lt;="&amp;EOMONTH(AK$7,0))</f>
        <v>0</v>
      </c>
      <c r="AL98" s="151">
        <f>SUMIFS('Saisie Depenses'!$H$5:$H$3004,'Saisie Depenses'!$G$5:$G$3004,Listes!$B$40,'Saisie Depenses'!$J$5:$J$3004,$F98, 'Saisie Depenses'!$E$5:$E$3004, "&gt;="&amp;EOMONTH(AL$7,-1)+1, 'Saisie Depenses'!$E$5:$E$3004, "&lt;="&amp;EOMONTH(AL$7,0))+SUMIFS('Saisie Depenses'!$H$5:$H$3004,'Saisie Depenses'!$G$5:$G$3004,Listes!$B$40,'Saisie Depenses'!$J$5:$J$3004, $G98,'Saisie Depenses'!$E$5:$E$3004, "&gt;="&amp;EOMONTH(AL$7,-1)+1, 'Saisie Depenses'!$E$5:$E$3004, "&lt;="&amp;EOMONTH(AL$7,0))</f>
        <v>0</v>
      </c>
      <c r="AM98" s="151">
        <f>SUMIFS('Saisie Depenses'!$H$5:$H$3004,'Saisie Depenses'!$G$5:$G$3004,Listes!$B$40,'Saisie Depenses'!$J$5:$J$3004,$F98, 'Saisie Depenses'!$E$5:$E$3004, "&gt;="&amp;EOMONTH(AM$7,-1)+1, 'Saisie Depenses'!$E$5:$E$3004, "&lt;="&amp;EOMONTH(AM$7,0))+SUMIFS('Saisie Depenses'!$H$5:$H$3004,'Saisie Depenses'!$G$5:$G$3004,Listes!$B$40,'Saisie Depenses'!$J$5:$J$3004, $G98,'Saisie Depenses'!$E$5:$E$3004, "&gt;="&amp;EOMONTH(AM$7,-1)+1, 'Saisie Depenses'!$E$5:$E$3004, "&lt;="&amp;EOMONTH(AM$7,0))</f>
        <v>0</v>
      </c>
      <c r="AN98" s="151">
        <f>SUMIFS('Saisie Depenses'!$H$5:$H$3004,'Saisie Depenses'!$G$5:$G$3004,Listes!$B$40,'Saisie Depenses'!$J$5:$J$3004,$F98, 'Saisie Depenses'!$E$5:$E$3004, "&gt;="&amp;EOMONTH(AN$7,-1)+1, 'Saisie Depenses'!$E$5:$E$3004, "&lt;="&amp;EOMONTH(AN$7,0))+SUMIFS('Saisie Depenses'!$H$5:$H$3004,'Saisie Depenses'!$G$5:$G$3004,Listes!$B$40,'Saisie Depenses'!$J$5:$J$3004, $G98,'Saisie Depenses'!$E$5:$E$3004, "&gt;="&amp;EOMONTH(AN$7,-1)+1, 'Saisie Depenses'!$E$5:$E$3004, "&lt;="&amp;EOMONTH(AN$7,0))</f>
        <v>0</v>
      </c>
      <c r="AO98" s="151">
        <f>SUMIFS('Saisie Depenses'!$H$5:$H$3004,'Saisie Depenses'!$G$5:$G$3004,Listes!$B$40,'Saisie Depenses'!$J$5:$J$3004,$F98, 'Saisie Depenses'!$E$5:$E$3004, "&gt;="&amp;EOMONTH(AO$7,-1)+1, 'Saisie Depenses'!$E$5:$E$3004, "&lt;="&amp;EOMONTH(AO$7,0))+SUMIFS('Saisie Depenses'!$H$5:$H$3004,'Saisie Depenses'!$G$5:$G$3004,Listes!$B$40,'Saisie Depenses'!$J$5:$J$3004, $G98,'Saisie Depenses'!$E$5:$E$3004, "&gt;="&amp;EOMONTH(AO$7,-1)+1, 'Saisie Depenses'!$E$5:$E$3004, "&lt;="&amp;EOMONTH(AO$7,0))</f>
        <v>0</v>
      </c>
      <c r="AP98" s="151">
        <f>SUMIFS('Saisie Depenses'!$H$5:$H$3004,'Saisie Depenses'!$G$5:$G$3004,Listes!$B$40,'Saisie Depenses'!$J$5:$J$3004,$F98, 'Saisie Depenses'!$E$5:$E$3004, "&gt;="&amp;EOMONTH(AP$7,-1)+1, 'Saisie Depenses'!$E$5:$E$3004, "&lt;="&amp;EOMONTH(AP$7,0))+SUMIFS('Saisie Depenses'!$H$5:$H$3004,'Saisie Depenses'!$G$5:$G$3004,Listes!$B$40,'Saisie Depenses'!$J$5:$J$3004, $G98,'Saisie Depenses'!$E$5:$E$3004, "&gt;="&amp;EOMONTH(AP$7,-1)+1, 'Saisie Depenses'!$E$5:$E$3004, "&lt;="&amp;EOMONTH(AP$7,0))</f>
        <v>0</v>
      </c>
      <c r="AQ98" s="151">
        <f>SUMIFS('Saisie Depenses'!$H$5:$H$3004,'Saisie Depenses'!$G$5:$G$3004,Listes!$B$40,'Saisie Depenses'!$J$5:$J$3004,$F98, 'Saisie Depenses'!$E$5:$E$3004, "&gt;="&amp;EOMONTH(AQ$7,-1)+1, 'Saisie Depenses'!$E$5:$E$3004, "&lt;="&amp;EOMONTH(AQ$7,0))+SUMIFS('Saisie Depenses'!$H$5:$H$3004,'Saisie Depenses'!$G$5:$G$3004,Listes!$B$40,'Saisie Depenses'!$J$5:$J$3004, $G98,'Saisie Depenses'!$E$5:$E$3004, "&gt;="&amp;EOMONTH(AQ$7,-1)+1, 'Saisie Depenses'!$E$5:$E$3004, "&lt;="&amp;EOMONTH(AQ$7,0))</f>
        <v>0</v>
      </c>
      <c r="AR98" s="151">
        <f>SUMIFS('Saisie Depenses'!$H$5:$H$3004,'Saisie Depenses'!$G$5:$G$3004,Listes!$B$40,'Saisie Depenses'!$J$5:$J$3004,$F98, 'Saisie Depenses'!$E$5:$E$3004, "&gt;="&amp;EOMONTH(AR$7,-1)+1, 'Saisie Depenses'!$E$5:$E$3004, "&lt;="&amp;EOMONTH(AR$7,0))+SUMIFS('Saisie Depenses'!$H$5:$H$3004,'Saisie Depenses'!$G$5:$G$3004,Listes!$B$40,'Saisie Depenses'!$J$5:$J$3004, $G98,'Saisie Depenses'!$E$5:$E$3004, "&gt;="&amp;EOMONTH(AR$7,-1)+1, 'Saisie Depenses'!$E$5:$E$3004, "&lt;="&amp;EOMONTH(AR$7,0))</f>
        <v>0</v>
      </c>
      <c r="AS98" s="151">
        <f>SUMIFS('Saisie Depenses'!$H$5:$H$3004,'Saisie Depenses'!$G$5:$G$3004,Listes!$B$40,'Saisie Depenses'!$J$5:$J$3004,$F98, 'Saisie Depenses'!$E$5:$E$3004, "&gt;="&amp;EOMONTH(AS$7,-1)+1, 'Saisie Depenses'!$E$5:$E$3004, "&lt;="&amp;EOMONTH(AS$7,0))+SUMIFS('Saisie Depenses'!$H$5:$H$3004,'Saisie Depenses'!$G$5:$G$3004,Listes!$B$40,'Saisie Depenses'!$J$5:$J$3004, $G98,'Saisie Depenses'!$E$5:$E$3004, "&gt;="&amp;EOMONTH(AS$7,-1)+1, 'Saisie Depenses'!$E$5:$E$3004, "&lt;="&amp;EOMONTH(AS$7,0))</f>
        <v>0</v>
      </c>
      <c r="AT98" s="151">
        <f>SUMIFS('Saisie Depenses'!$H$5:$H$3004,'Saisie Depenses'!$G$5:$G$3004,Listes!$B$40,'Saisie Depenses'!$J$5:$J$3004,$F98, 'Saisie Depenses'!$E$5:$E$3004, "&gt;="&amp;EOMONTH(AT$7,-1)+1, 'Saisie Depenses'!$E$5:$E$3004, "&lt;="&amp;EOMONTH(AT$7,0))+SUMIFS('Saisie Depenses'!$H$5:$H$3004,'Saisie Depenses'!$G$5:$G$3004,Listes!$B$40,'Saisie Depenses'!$J$5:$J$3004, $G98,'Saisie Depenses'!$E$5:$E$3004, "&gt;="&amp;EOMONTH(AT$7,-1)+1, 'Saisie Depenses'!$E$5:$E$3004, "&lt;="&amp;EOMONTH(AT$7,0))</f>
        <v>0</v>
      </c>
      <c r="AU98" s="151">
        <f>SUMIFS('Saisie Depenses'!$H$5:$H$3004,'Saisie Depenses'!$G$5:$G$3004,Listes!$B$40,'Saisie Depenses'!$J$5:$J$3004,$F98, 'Saisie Depenses'!$E$5:$E$3004, "&gt;="&amp;EOMONTH(AU$7,-1)+1, 'Saisie Depenses'!$E$5:$E$3004, "&lt;="&amp;EOMONTH(AU$7,0))+SUMIFS('Saisie Depenses'!$H$5:$H$3004,'Saisie Depenses'!$G$5:$G$3004,Listes!$B$40,'Saisie Depenses'!$J$5:$J$3004, $G98,'Saisie Depenses'!$E$5:$E$3004, "&gt;="&amp;EOMONTH(AU$7,-1)+1, 'Saisie Depenses'!$E$5:$E$3004, "&lt;="&amp;EOMONTH(AU$7,0))</f>
        <v>0</v>
      </c>
      <c r="AV98" s="151">
        <f>SUMIFS('Saisie Depenses'!$H$5:$H$3004,'Saisie Depenses'!$G$5:$G$3004,Listes!$B$40,'Saisie Depenses'!$J$5:$J$3004,$F98, 'Saisie Depenses'!$E$5:$E$3004, "&gt;="&amp;EOMONTH(AV$7,-1)+1, 'Saisie Depenses'!$E$5:$E$3004, "&lt;="&amp;EOMONTH(AV$7,0))+SUMIFS('Saisie Depenses'!$H$5:$H$3004,'Saisie Depenses'!$G$5:$G$3004,Listes!$B$40,'Saisie Depenses'!$J$5:$J$3004, $G98,'Saisie Depenses'!$E$5:$E$3004, "&gt;="&amp;EOMONTH(AV$7,-1)+1, 'Saisie Depenses'!$E$5:$E$3004, "&lt;="&amp;EOMONTH(AV$7,0))</f>
        <v>0</v>
      </c>
      <c r="AW98" s="164">
        <f t="shared" si="208"/>
        <v>0</v>
      </c>
    </row>
    <row r="99" spans="3:49" ht="15.75" customHeight="1" x14ac:dyDescent="0.25">
      <c r="C99" s="150" t="str">
        <f t="shared" si="197"/>
        <v>Réparations / Maintenance - Batiments (Main d'Oeuvre/Materiel)</v>
      </c>
      <c r="D99" s="143"/>
      <c r="E99" s="143"/>
      <c r="F99" s="150" t="str">
        <f t="shared" ref="F99:G99" si="215">F73</f>
        <v>Réparations / Maintenance - Batiments (Main d'Oeuvre/Materiel)</v>
      </c>
      <c r="G99" s="133" t="str">
        <f t="shared" si="215"/>
        <v xml:space="preserve">Main d'Oeuvres / Réparations </v>
      </c>
      <c r="I99" s="151">
        <f>SUMIFS('Saisie Depenses'!$H$5:$H$3004,'Saisie Depenses'!$G$5:$G$3004,Listes!$B$40,'Saisie Depenses'!$J$5:$J$3004,$F99, 'Saisie Depenses'!$E$5:$E$3004, "&gt;="&amp;EOMONTH(I$7,-1)+1, 'Saisie Depenses'!$E$5:$E$3004, "&lt;="&amp;EOMONTH(I$7,0))+SUMIFS('Saisie Depenses'!$H$5:$H$3004,'Saisie Depenses'!$G$5:$G$3004,Listes!$B$40,'Saisie Depenses'!$J$5:$J$3004, $G99,'Saisie Depenses'!$E$5:$E$3004, "&gt;="&amp;EOMONTH(I$7,-1)+1, 'Saisie Depenses'!$E$5:$E$3004, "&lt;="&amp;EOMONTH(I$7,0))</f>
        <v>0</v>
      </c>
      <c r="J99" s="151">
        <f>SUMIFS('Saisie Depenses'!$H$5:$H$3004,'Saisie Depenses'!$G$5:$G$3004,Listes!$B$40,'Saisie Depenses'!$J$5:$J$3004,$F99, 'Saisie Depenses'!$E$5:$E$3004, "&gt;="&amp;EOMONTH(J$7,-1)+1, 'Saisie Depenses'!$E$5:$E$3004, "&lt;="&amp;EOMONTH(J$7,0))+SUMIFS('Saisie Depenses'!$H$5:$H$3004,'Saisie Depenses'!$G$5:$G$3004,Listes!$B$40,'Saisie Depenses'!$J$5:$J$3004, $G99,'Saisie Depenses'!$E$5:$E$3004, "&gt;="&amp;EOMONTH(J$7,-1)+1, 'Saisie Depenses'!$E$5:$E$3004, "&lt;="&amp;EOMONTH(J$7,0))</f>
        <v>0</v>
      </c>
      <c r="K99" s="151">
        <f>SUMIFS('Saisie Depenses'!$H$5:$H$3004,'Saisie Depenses'!$G$5:$G$3004,Listes!$B$40,'Saisie Depenses'!$J$5:$J$3004,$F99, 'Saisie Depenses'!$E$5:$E$3004, "&gt;="&amp;EOMONTH(K$7,-1)+1, 'Saisie Depenses'!$E$5:$E$3004, "&lt;="&amp;EOMONTH(K$7,0))+SUMIFS('Saisie Depenses'!$H$5:$H$3004,'Saisie Depenses'!$G$5:$G$3004,Listes!$B$40,'Saisie Depenses'!$J$5:$J$3004, $G99,'Saisie Depenses'!$E$5:$E$3004, "&gt;="&amp;EOMONTH(K$7,-1)+1, 'Saisie Depenses'!$E$5:$E$3004, "&lt;="&amp;EOMONTH(K$7,0))</f>
        <v>0</v>
      </c>
      <c r="L99" s="151">
        <f>SUMIFS('Saisie Depenses'!$H$5:$H$3004,'Saisie Depenses'!$G$5:$G$3004,Listes!$B$40,'Saisie Depenses'!$J$5:$J$3004,$F99, 'Saisie Depenses'!$E$5:$E$3004, "&gt;="&amp;EOMONTH(L$7,-1)+1, 'Saisie Depenses'!$E$5:$E$3004, "&lt;="&amp;EOMONTH(L$7,0))+SUMIFS('Saisie Depenses'!$H$5:$H$3004,'Saisie Depenses'!$G$5:$G$3004,Listes!$B$40,'Saisie Depenses'!$J$5:$J$3004, $G99,'Saisie Depenses'!$E$5:$E$3004, "&gt;="&amp;EOMONTH(L$7,-1)+1, 'Saisie Depenses'!$E$5:$E$3004, "&lt;="&amp;EOMONTH(L$7,0))</f>
        <v>0</v>
      </c>
      <c r="M99" s="151">
        <f>SUMIFS('Saisie Depenses'!$H$5:$H$3004,'Saisie Depenses'!$G$5:$G$3004,Listes!$B$40,'Saisie Depenses'!$J$5:$J$3004,$F99, 'Saisie Depenses'!$E$5:$E$3004, "&gt;="&amp;EOMONTH(M$7,-1)+1, 'Saisie Depenses'!$E$5:$E$3004, "&lt;="&amp;EOMONTH(M$7,0))+SUMIFS('Saisie Depenses'!$H$5:$H$3004,'Saisie Depenses'!$G$5:$G$3004,Listes!$B$40,'Saisie Depenses'!$J$5:$J$3004, $G99,'Saisie Depenses'!$E$5:$E$3004, "&gt;="&amp;EOMONTH(M$7,-1)+1, 'Saisie Depenses'!$E$5:$E$3004, "&lt;="&amp;EOMONTH(M$7,0))</f>
        <v>0</v>
      </c>
      <c r="N99" s="151">
        <f>SUMIFS('Saisie Depenses'!$H$5:$H$3004,'Saisie Depenses'!$G$5:$G$3004,Listes!$B$40,'Saisie Depenses'!$J$5:$J$3004,$F99, 'Saisie Depenses'!$E$5:$E$3004, "&gt;="&amp;EOMONTH(N$7,-1)+1, 'Saisie Depenses'!$E$5:$E$3004, "&lt;="&amp;EOMONTH(N$7,0))+SUMIFS('Saisie Depenses'!$H$5:$H$3004,'Saisie Depenses'!$G$5:$G$3004,Listes!$B$40,'Saisie Depenses'!$J$5:$J$3004, $G99,'Saisie Depenses'!$E$5:$E$3004, "&gt;="&amp;EOMONTH(N$7,-1)+1, 'Saisie Depenses'!$E$5:$E$3004, "&lt;="&amp;EOMONTH(N$7,0))</f>
        <v>0</v>
      </c>
      <c r="O99" s="151">
        <f>SUMIFS('Saisie Depenses'!$H$5:$H$3004,'Saisie Depenses'!$G$5:$G$3004,Listes!$B$40,'Saisie Depenses'!$J$5:$J$3004,$F99, 'Saisie Depenses'!$E$5:$E$3004, "&gt;="&amp;EOMONTH(O$7,-1)+1, 'Saisie Depenses'!$E$5:$E$3004, "&lt;="&amp;EOMONTH(O$7,0))+SUMIFS('Saisie Depenses'!$H$5:$H$3004,'Saisie Depenses'!$G$5:$G$3004,Listes!$B$40,'Saisie Depenses'!$J$5:$J$3004, $G99,'Saisie Depenses'!$E$5:$E$3004, "&gt;="&amp;EOMONTH(O$7,-1)+1, 'Saisie Depenses'!$E$5:$E$3004, "&lt;="&amp;EOMONTH(O$7,0))</f>
        <v>0</v>
      </c>
      <c r="P99" s="151">
        <f>SUMIFS('Saisie Depenses'!$H$5:$H$3004,'Saisie Depenses'!$G$5:$G$3004,Listes!$B$40,'Saisie Depenses'!$J$5:$J$3004,$F99, 'Saisie Depenses'!$E$5:$E$3004, "&gt;="&amp;EOMONTH(P$7,-1)+1, 'Saisie Depenses'!$E$5:$E$3004, "&lt;="&amp;EOMONTH(P$7,0))+SUMIFS('Saisie Depenses'!$H$5:$H$3004,'Saisie Depenses'!$G$5:$G$3004,Listes!$B$40,'Saisie Depenses'!$J$5:$J$3004, $G99,'Saisie Depenses'!$E$5:$E$3004, "&gt;="&amp;EOMONTH(P$7,-1)+1, 'Saisie Depenses'!$E$5:$E$3004, "&lt;="&amp;EOMONTH(P$7,0))</f>
        <v>0</v>
      </c>
      <c r="Q99" s="151">
        <f>SUMIFS('Saisie Depenses'!$H$5:$H$3004,'Saisie Depenses'!$G$5:$G$3004,Listes!$B$40,'Saisie Depenses'!$J$5:$J$3004,$F99, 'Saisie Depenses'!$E$5:$E$3004, "&gt;="&amp;EOMONTH(Q$7,-1)+1, 'Saisie Depenses'!$E$5:$E$3004, "&lt;="&amp;EOMONTH(Q$7,0))+SUMIFS('Saisie Depenses'!$H$5:$H$3004,'Saisie Depenses'!$G$5:$G$3004,Listes!$B$40,'Saisie Depenses'!$J$5:$J$3004, $G99,'Saisie Depenses'!$E$5:$E$3004, "&gt;="&amp;EOMONTH(Q$7,-1)+1, 'Saisie Depenses'!$E$5:$E$3004, "&lt;="&amp;EOMONTH(Q$7,0))</f>
        <v>0</v>
      </c>
      <c r="R99" s="151">
        <f>SUMIFS('Saisie Depenses'!$H$5:$H$3004,'Saisie Depenses'!$G$5:$G$3004,Listes!$B$40,'Saisie Depenses'!$J$5:$J$3004,$F99, 'Saisie Depenses'!$E$5:$E$3004, "&gt;="&amp;EOMONTH(R$7,-1)+1, 'Saisie Depenses'!$E$5:$E$3004, "&lt;="&amp;EOMONTH(R$7,0))+SUMIFS('Saisie Depenses'!$H$5:$H$3004,'Saisie Depenses'!$G$5:$G$3004,Listes!$B$40,'Saisie Depenses'!$J$5:$J$3004, $G99,'Saisie Depenses'!$E$5:$E$3004, "&gt;="&amp;EOMONTH(R$7,-1)+1, 'Saisie Depenses'!$E$5:$E$3004, "&lt;="&amp;EOMONTH(R$7,0))</f>
        <v>0</v>
      </c>
      <c r="S99" s="151">
        <f>SUMIFS('Saisie Depenses'!$H$5:$H$3004,'Saisie Depenses'!$G$5:$G$3004,Listes!$B$40,'Saisie Depenses'!$J$5:$J$3004,$F99, 'Saisie Depenses'!$E$5:$E$3004, "&gt;="&amp;EOMONTH(S$7,-1)+1, 'Saisie Depenses'!$E$5:$E$3004, "&lt;="&amp;EOMONTH(S$7,0))+SUMIFS('Saisie Depenses'!$H$5:$H$3004,'Saisie Depenses'!$G$5:$G$3004,Listes!$B$40,'Saisie Depenses'!$J$5:$J$3004, $G99,'Saisie Depenses'!$E$5:$E$3004, "&gt;="&amp;EOMONTH(S$7,-1)+1, 'Saisie Depenses'!$E$5:$E$3004, "&lt;="&amp;EOMONTH(S$7,0))</f>
        <v>0</v>
      </c>
      <c r="T99" s="151">
        <f>SUMIFS('Saisie Depenses'!$H$5:$H$3004,'Saisie Depenses'!$G$5:$G$3004,Listes!$B$40,'Saisie Depenses'!$J$5:$J$3004,$F99, 'Saisie Depenses'!$E$5:$E$3004, "&gt;="&amp;EOMONTH(T$7,-1)+1, 'Saisie Depenses'!$E$5:$E$3004, "&lt;="&amp;EOMONTH(T$7,0))+SUMIFS('Saisie Depenses'!$H$5:$H$3004,'Saisie Depenses'!$G$5:$G$3004,Listes!$B$40,'Saisie Depenses'!$J$5:$J$3004, $G99,'Saisie Depenses'!$E$5:$E$3004, "&gt;="&amp;EOMONTH(T$7,-1)+1, 'Saisie Depenses'!$E$5:$E$3004, "&lt;="&amp;EOMONTH(T$7,0))</f>
        <v>0</v>
      </c>
      <c r="U99" s="164">
        <f t="shared" si="210"/>
        <v>0</v>
      </c>
      <c r="W99" s="151">
        <f>SUMIFS('Saisie Depenses'!$H$5:$H$3004,'Saisie Depenses'!$G$5:$G$3004,Listes!$B$40,'Saisie Depenses'!$J$5:$J$3004,$F99, 'Saisie Depenses'!$E$5:$E$3004, "&gt;="&amp;EOMONTH(W$7,-1)+1, 'Saisie Depenses'!$E$5:$E$3004, "&lt;="&amp;EOMONTH(W$7,0))+SUMIFS('Saisie Depenses'!$H$5:$H$3004,'Saisie Depenses'!$G$5:$G$3004,Listes!$B$40,'Saisie Depenses'!$J$5:$J$3004, $G99,'Saisie Depenses'!$E$5:$E$3004, "&gt;="&amp;EOMONTH(W$7,-1)+1, 'Saisie Depenses'!$E$5:$E$3004, "&lt;="&amp;EOMONTH(W$7,0))</f>
        <v>0</v>
      </c>
      <c r="X99" s="151">
        <f>SUMIFS('Saisie Depenses'!$H$5:$H$3004,'Saisie Depenses'!$G$5:$G$3004,Listes!$B$40,'Saisie Depenses'!$J$5:$J$3004,$F99, 'Saisie Depenses'!$E$5:$E$3004, "&gt;="&amp;EOMONTH(X$7,-1)+1, 'Saisie Depenses'!$E$5:$E$3004, "&lt;="&amp;EOMONTH(X$7,0))+SUMIFS('Saisie Depenses'!$H$5:$H$3004,'Saisie Depenses'!$G$5:$G$3004,Listes!$B$40,'Saisie Depenses'!$J$5:$J$3004, $G99,'Saisie Depenses'!$E$5:$E$3004, "&gt;="&amp;EOMONTH(X$7,-1)+1, 'Saisie Depenses'!$E$5:$E$3004, "&lt;="&amp;EOMONTH(X$7,0))</f>
        <v>0</v>
      </c>
      <c r="Y99" s="151">
        <f>SUMIFS('Saisie Depenses'!$H$5:$H$3004,'Saisie Depenses'!$G$5:$G$3004,Listes!$B$40,'Saisie Depenses'!$J$5:$J$3004,$F99, 'Saisie Depenses'!$E$5:$E$3004, "&gt;="&amp;EOMONTH(Y$7,-1)+1, 'Saisie Depenses'!$E$5:$E$3004, "&lt;="&amp;EOMONTH(Y$7,0))+SUMIFS('Saisie Depenses'!$H$5:$H$3004,'Saisie Depenses'!$G$5:$G$3004,Listes!$B$40,'Saisie Depenses'!$J$5:$J$3004, $G99,'Saisie Depenses'!$E$5:$E$3004, "&gt;="&amp;EOMONTH(Y$7,-1)+1, 'Saisie Depenses'!$E$5:$E$3004, "&lt;="&amp;EOMONTH(Y$7,0))</f>
        <v>0</v>
      </c>
      <c r="Z99" s="151">
        <f>SUMIFS('Saisie Depenses'!$H$5:$H$3004,'Saisie Depenses'!$G$5:$G$3004,Listes!$B$40,'Saisie Depenses'!$J$5:$J$3004,$F99, 'Saisie Depenses'!$E$5:$E$3004, "&gt;="&amp;EOMONTH(Z$7,-1)+1, 'Saisie Depenses'!$E$5:$E$3004, "&lt;="&amp;EOMONTH(Z$7,0))+SUMIFS('Saisie Depenses'!$H$5:$H$3004,'Saisie Depenses'!$G$5:$G$3004,Listes!$B$40,'Saisie Depenses'!$J$5:$J$3004, $G99,'Saisie Depenses'!$E$5:$E$3004, "&gt;="&amp;EOMONTH(Z$7,-1)+1, 'Saisie Depenses'!$E$5:$E$3004, "&lt;="&amp;EOMONTH(Z$7,0))</f>
        <v>0</v>
      </c>
      <c r="AA99" s="151">
        <f>SUMIFS('Saisie Depenses'!$H$5:$H$3004,'Saisie Depenses'!$G$5:$G$3004,Listes!$B$40,'Saisie Depenses'!$J$5:$J$3004,$F99, 'Saisie Depenses'!$E$5:$E$3004, "&gt;="&amp;EOMONTH(AA$7,-1)+1, 'Saisie Depenses'!$E$5:$E$3004, "&lt;="&amp;EOMONTH(AA$7,0))+SUMIFS('Saisie Depenses'!$H$5:$H$3004,'Saisie Depenses'!$G$5:$G$3004,Listes!$B$40,'Saisie Depenses'!$J$5:$J$3004, $G99,'Saisie Depenses'!$E$5:$E$3004, "&gt;="&amp;EOMONTH(AA$7,-1)+1, 'Saisie Depenses'!$E$5:$E$3004, "&lt;="&amp;EOMONTH(AA$7,0))</f>
        <v>0</v>
      </c>
      <c r="AB99" s="151">
        <f>SUMIFS('Saisie Depenses'!$H$5:$H$3004,'Saisie Depenses'!$G$5:$G$3004,Listes!$B$40,'Saisie Depenses'!$J$5:$J$3004,$F99, 'Saisie Depenses'!$E$5:$E$3004, "&gt;="&amp;EOMONTH(AB$7,-1)+1, 'Saisie Depenses'!$E$5:$E$3004, "&lt;="&amp;EOMONTH(AB$7,0))+SUMIFS('Saisie Depenses'!$H$5:$H$3004,'Saisie Depenses'!$G$5:$G$3004,Listes!$B$40,'Saisie Depenses'!$J$5:$J$3004, $G99,'Saisie Depenses'!$E$5:$E$3004, "&gt;="&amp;EOMONTH(AB$7,-1)+1, 'Saisie Depenses'!$E$5:$E$3004, "&lt;="&amp;EOMONTH(AB$7,0))</f>
        <v>0</v>
      </c>
      <c r="AC99" s="151">
        <f>SUMIFS('Saisie Depenses'!$H$5:$H$3004,'Saisie Depenses'!$G$5:$G$3004,Listes!$B$40,'Saisie Depenses'!$J$5:$J$3004,$F99, 'Saisie Depenses'!$E$5:$E$3004, "&gt;="&amp;EOMONTH(AC$7,-1)+1, 'Saisie Depenses'!$E$5:$E$3004, "&lt;="&amp;EOMONTH(AC$7,0))+SUMIFS('Saisie Depenses'!$H$5:$H$3004,'Saisie Depenses'!$G$5:$G$3004,Listes!$B$40,'Saisie Depenses'!$J$5:$J$3004, $G99,'Saisie Depenses'!$E$5:$E$3004, "&gt;="&amp;EOMONTH(AC$7,-1)+1, 'Saisie Depenses'!$E$5:$E$3004, "&lt;="&amp;EOMONTH(AC$7,0))</f>
        <v>0</v>
      </c>
      <c r="AD99" s="151">
        <f>SUMIFS('Saisie Depenses'!$H$5:$H$3004,'Saisie Depenses'!$G$5:$G$3004,Listes!$B$40,'Saisie Depenses'!$J$5:$J$3004,$F99, 'Saisie Depenses'!$E$5:$E$3004, "&gt;="&amp;EOMONTH(AD$7,-1)+1, 'Saisie Depenses'!$E$5:$E$3004, "&lt;="&amp;EOMONTH(AD$7,0))+SUMIFS('Saisie Depenses'!$H$5:$H$3004,'Saisie Depenses'!$G$5:$G$3004,Listes!$B$40,'Saisie Depenses'!$J$5:$J$3004, $G99,'Saisie Depenses'!$E$5:$E$3004, "&gt;="&amp;EOMONTH(AD$7,-1)+1, 'Saisie Depenses'!$E$5:$E$3004, "&lt;="&amp;EOMONTH(AD$7,0))</f>
        <v>0</v>
      </c>
      <c r="AE99" s="151">
        <f>SUMIFS('Saisie Depenses'!$H$5:$H$3004,'Saisie Depenses'!$G$5:$G$3004,Listes!$B$40,'Saisie Depenses'!$J$5:$J$3004,$F99, 'Saisie Depenses'!$E$5:$E$3004, "&gt;="&amp;EOMONTH(AE$7,-1)+1, 'Saisie Depenses'!$E$5:$E$3004, "&lt;="&amp;EOMONTH(AE$7,0))+SUMIFS('Saisie Depenses'!$H$5:$H$3004,'Saisie Depenses'!$G$5:$G$3004,Listes!$B$40,'Saisie Depenses'!$J$5:$J$3004, $G99,'Saisie Depenses'!$E$5:$E$3004, "&gt;="&amp;EOMONTH(AE$7,-1)+1, 'Saisie Depenses'!$E$5:$E$3004, "&lt;="&amp;EOMONTH(AE$7,0))</f>
        <v>0</v>
      </c>
      <c r="AF99" s="151">
        <f>SUMIFS('Saisie Depenses'!$H$5:$H$3004,'Saisie Depenses'!$G$5:$G$3004,Listes!$B$40,'Saisie Depenses'!$J$5:$J$3004,$F99, 'Saisie Depenses'!$E$5:$E$3004, "&gt;="&amp;EOMONTH(AF$7,-1)+1, 'Saisie Depenses'!$E$5:$E$3004, "&lt;="&amp;EOMONTH(AF$7,0))+SUMIFS('Saisie Depenses'!$H$5:$H$3004,'Saisie Depenses'!$G$5:$G$3004,Listes!$B$40,'Saisie Depenses'!$J$5:$J$3004, $G99,'Saisie Depenses'!$E$5:$E$3004, "&gt;="&amp;EOMONTH(AF$7,-1)+1, 'Saisie Depenses'!$E$5:$E$3004, "&lt;="&amp;EOMONTH(AF$7,0))</f>
        <v>0</v>
      </c>
      <c r="AG99" s="151">
        <f>SUMIFS('Saisie Depenses'!$H$5:$H$3004,'Saisie Depenses'!$G$5:$G$3004,Listes!$B$40,'Saisie Depenses'!$J$5:$J$3004,$F99, 'Saisie Depenses'!$E$5:$E$3004, "&gt;="&amp;EOMONTH(AG$7,-1)+1, 'Saisie Depenses'!$E$5:$E$3004, "&lt;="&amp;EOMONTH(AG$7,0))+SUMIFS('Saisie Depenses'!$H$5:$H$3004,'Saisie Depenses'!$G$5:$G$3004,Listes!$B$40,'Saisie Depenses'!$J$5:$J$3004, $G99,'Saisie Depenses'!$E$5:$E$3004, "&gt;="&amp;EOMONTH(AG$7,-1)+1, 'Saisie Depenses'!$E$5:$E$3004, "&lt;="&amp;EOMONTH(AG$7,0))</f>
        <v>0</v>
      </c>
      <c r="AH99" s="151">
        <f>SUMIFS('Saisie Depenses'!$H$5:$H$3004,'Saisie Depenses'!$G$5:$G$3004,Listes!$B$40,'Saisie Depenses'!$J$5:$J$3004,$F99, 'Saisie Depenses'!$E$5:$E$3004, "&gt;="&amp;EOMONTH(AH$7,-1)+1, 'Saisie Depenses'!$E$5:$E$3004, "&lt;="&amp;EOMONTH(AH$7,0))+SUMIFS('Saisie Depenses'!$H$5:$H$3004,'Saisie Depenses'!$G$5:$G$3004,Listes!$B$40,'Saisie Depenses'!$J$5:$J$3004, $G99,'Saisie Depenses'!$E$5:$E$3004, "&gt;="&amp;EOMONTH(AH$7,-1)+1, 'Saisie Depenses'!$E$5:$E$3004, "&lt;="&amp;EOMONTH(AH$7,0))</f>
        <v>0</v>
      </c>
      <c r="AI99" s="164">
        <f t="shared" si="207"/>
        <v>0</v>
      </c>
      <c r="AJ99" s="142"/>
      <c r="AK99" s="151">
        <f>SUMIFS('Saisie Depenses'!$H$5:$H$3004,'Saisie Depenses'!$G$5:$G$3004,Listes!$B$40,'Saisie Depenses'!$J$5:$J$3004,$F99, 'Saisie Depenses'!$E$5:$E$3004, "&gt;="&amp;EOMONTH(AK$7,-1)+1, 'Saisie Depenses'!$E$5:$E$3004, "&lt;="&amp;EOMONTH(AK$7,0))+SUMIFS('Saisie Depenses'!$H$5:$H$3004,'Saisie Depenses'!$G$5:$G$3004,Listes!$B$40,'Saisie Depenses'!$J$5:$J$3004, $G99,'Saisie Depenses'!$E$5:$E$3004, "&gt;="&amp;EOMONTH(AK$7,-1)+1, 'Saisie Depenses'!$E$5:$E$3004, "&lt;="&amp;EOMONTH(AK$7,0))</f>
        <v>0</v>
      </c>
      <c r="AL99" s="151">
        <f>SUMIFS('Saisie Depenses'!$H$5:$H$3004,'Saisie Depenses'!$G$5:$G$3004,Listes!$B$40,'Saisie Depenses'!$J$5:$J$3004,$F99, 'Saisie Depenses'!$E$5:$E$3004, "&gt;="&amp;EOMONTH(AL$7,-1)+1, 'Saisie Depenses'!$E$5:$E$3004, "&lt;="&amp;EOMONTH(AL$7,0))+SUMIFS('Saisie Depenses'!$H$5:$H$3004,'Saisie Depenses'!$G$5:$G$3004,Listes!$B$40,'Saisie Depenses'!$J$5:$J$3004, $G99,'Saisie Depenses'!$E$5:$E$3004, "&gt;="&amp;EOMONTH(AL$7,-1)+1, 'Saisie Depenses'!$E$5:$E$3004, "&lt;="&amp;EOMONTH(AL$7,0))</f>
        <v>0</v>
      </c>
      <c r="AM99" s="151">
        <f>SUMIFS('Saisie Depenses'!$H$5:$H$3004,'Saisie Depenses'!$G$5:$G$3004,Listes!$B$40,'Saisie Depenses'!$J$5:$J$3004,$F99, 'Saisie Depenses'!$E$5:$E$3004, "&gt;="&amp;EOMONTH(AM$7,-1)+1, 'Saisie Depenses'!$E$5:$E$3004, "&lt;="&amp;EOMONTH(AM$7,0))+SUMIFS('Saisie Depenses'!$H$5:$H$3004,'Saisie Depenses'!$G$5:$G$3004,Listes!$B$40,'Saisie Depenses'!$J$5:$J$3004, $G99,'Saisie Depenses'!$E$5:$E$3004, "&gt;="&amp;EOMONTH(AM$7,-1)+1, 'Saisie Depenses'!$E$5:$E$3004, "&lt;="&amp;EOMONTH(AM$7,0))</f>
        <v>0</v>
      </c>
      <c r="AN99" s="151">
        <f>SUMIFS('Saisie Depenses'!$H$5:$H$3004,'Saisie Depenses'!$G$5:$G$3004,Listes!$B$40,'Saisie Depenses'!$J$5:$J$3004,$F99, 'Saisie Depenses'!$E$5:$E$3004, "&gt;="&amp;EOMONTH(AN$7,-1)+1, 'Saisie Depenses'!$E$5:$E$3004, "&lt;="&amp;EOMONTH(AN$7,0))+SUMIFS('Saisie Depenses'!$H$5:$H$3004,'Saisie Depenses'!$G$5:$G$3004,Listes!$B$40,'Saisie Depenses'!$J$5:$J$3004, $G99,'Saisie Depenses'!$E$5:$E$3004, "&gt;="&amp;EOMONTH(AN$7,-1)+1, 'Saisie Depenses'!$E$5:$E$3004, "&lt;="&amp;EOMONTH(AN$7,0))</f>
        <v>0</v>
      </c>
      <c r="AO99" s="151">
        <f>SUMIFS('Saisie Depenses'!$H$5:$H$3004,'Saisie Depenses'!$G$5:$G$3004,Listes!$B$40,'Saisie Depenses'!$J$5:$J$3004,$F99, 'Saisie Depenses'!$E$5:$E$3004, "&gt;="&amp;EOMONTH(AO$7,-1)+1, 'Saisie Depenses'!$E$5:$E$3004, "&lt;="&amp;EOMONTH(AO$7,0))+SUMIFS('Saisie Depenses'!$H$5:$H$3004,'Saisie Depenses'!$G$5:$G$3004,Listes!$B$40,'Saisie Depenses'!$J$5:$J$3004, $G99,'Saisie Depenses'!$E$5:$E$3004, "&gt;="&amp;EOMONTH(AO$7,-1)+1, 'Saisie Depenses'!$E$5:$E$3004, "&lt;="&amp;EOMONTH(AO$7,0))</f>
        <v>0</v>
      </c>
      <c r="AP99" s="151">
        <f>SUMIFS('Saisie Depenses'!$H$5:$H$3004,'Saisie Depenses'!$G$5:$G$3004,Listes!$B$40,'Saisie Depenses'!$J$5:$J$3004,$F99, 'Saisie Depenses'!$E$5:$E$3004, "&gt;="&amp;EOMONTH(AP$7,-1)+1, 'Saisie Depenses'!$E$5:$E$3004, "&lt;="&amp;EOMONTH(AP$7,0))+SUMIFS('Saisie Depenses'!$H$5:$H$3004,'Saisie Depenses'!$G$5:$G$3004,Listes!$B$40,'Saisie Depenses'!$J$5:$J$3004, $G99,'Saisie Depenses'!$E$5:$E$3004, "&gt;="&amp;EOMONTH(AP$7,-1)+1, 'Saisie Depenses'!$E$5:$E$3004, "&lt;="&amp;EOMONTH(AP$7,0))</f>
        <v>0</v>
      </c>
      <c r="AQ99" s="151">
        <f>SUMIFS('Saisie Depenses'!$H$5:$H$3004,'Saisie Depenses'!$G$5:$G$3004,Listes!$B$40,'Saisie Depenses'!$J$5:$J$3004,$F99, 'Saisie Depenses'!$E$5:$E$3004, "&gt;="&amp;EOMONTH(AQ$7,-1)+1, 'Saisie Depenses'!$E$5:$E$3004, "&lt;="&amp;EOMONTH(AQ$7,0))+SUMIFS('Saisie Depenses'!$H$5:$H$3004,'Saisie Depenses'!$G$5:$G$3004,Listes!$B$40,'Saisie Depenses'!$J$5:$J$3004, $G99,'Saisie Depenses'!$E$5:$E$3004, "&gt;="&amp;EOMONTH(AQ$7,-1)+1, 'Saisie Depenses'!$E$5:$E$3004, "&lt;="&amp;EOMONTH(AQ$7,0))</f>
        <v>0</v>
      </c>
      <c r="AR99" s="151">
        <f>SUMIFS('Saisie Depenses'!$H$5:$H$3004,'Saisie Depenses'!$G$5:$G$3004,Listes!$B$40,'Saisie Depenses'!$J$5:$J$3004,$F99, 'Saisie Depenses'!$E$5:$E$3004, "&gt;="&amp;EOMONTH(AR$7,-1)+1, 'Saisie Depenses'!$E$5:$E$3004, "&lt;="&amp;EOMONTH(AR$7,0))+SUMIFS('Saisie Depenses'!$H$5:$H$3004,'Saisie Depenses'!$G$5:$G$3004,Listes!$B$40,'Saisie Depenses'!$J$5:$J$3004, $G99,'Saisie Depenses'!$E$5:$E$3004, "&gt;="&amp;EOMONTH(AR$7,-1)+1, 'Saisie Depenses'!$E$5:$E$3004, "&lt;="&amp;EOMONTH(AR$7,0))</f>
        <v>0</v>
      </c>
      <c r="AS99" s="151">
        <f>SUMIFS('Saisie Depenses'!$H$5:$H$3004,'Saisie Depenses'!$G$5:$G$3004,Listes!$B$40,'Saisie Depenses'!$J$5:$J$3004,$F99, 'Saisie Depenses'!$E$5:$E$3004, "&gt;="&amp;EOMONTH(AS$7,-1)+1, 'Saisie Depenses'!$E$5:$E$3004, "&lt;="&amp;EOMONTH(AS$7,0))+SUMIFS('Saisie Depenses'!$H$5:$H$3004,'Saisie Depenses'!$G$5:$G$3004,Listes!$B$40,'Saisie Depenses'!$J$5:$J$3004, $G99,'Saisie Depenses'!$E$5:$E$3004, "&gt;="&amp;EOMONTH(AS$7,-1)+1, 'Saisie Depenses'!$E$5:$E$3004, "&lt;="&amp;EOMONTH(AS$7,0))</f>
        <v>0</v>
      </c>
      <c r="AT99" s="151">
        <f>SUMIFS('Saisie Depenses'!$H$5:$H$3004,'Saisie Depenses'!$G$5:$G$3004,Listes!$B$40,'Saisie Depenses'!$J$5:$J$3004,$F99, 'Saisie Depenses'!$E$5:$E$3004, "&gt;="&amp;EOMONTH(AT$7,-1)+1, 'Saisie Depenses'!$E$5:$E$3004, "&lt;="&amp;EOMONTH(AT$7,0))+SUMIFS('Saisie Depenses'!$H$5:$H$3004,'Saisie Depenses'!$G$5:$G$3004,Listes!$B$40,'Saisie Depenses'!$J$5:$J$3004, $G99,'Saisie Depenses'!$E$5:$E$3004, "&gt;="&amp;EOMONTH(AT$7,-1)+1, 'Saisie Depenses'!$E$5:$E$3004, "&lt;="&amp;EOMONTH(AT$7,0))</f>
        <v>0</v>
      </c>
      <c r="AU99" s="151">
        <f>SUMIFS('Saisie Depenses'!$H$5:$H$3004,'Saisie Depenses'!$G$5:$G$3004,Listes!$B$40,'Saisie Depenses'!$J$5:$J$3004,$F99, 'Saisie Depenses'!$E$5:$E$3004, "&gt;="&amp;EOMONTH(AU$7,-1)+1, 'Saisie Depenses'!$E$5:$E$3004, "&lt;="&amp;EOMONTH(AU$7,0))+SUMIFS('Saisie Depenses'!$H$5:$H$3004,'Saisie Depenses'!$G$5:$G$3004,Listes!$B$40,'Saisie Depenses'!$J$5:$J$3004, $G99,'Saisie Depenses'!$E$5:$E$3004, "&gt;="&amp;EOMONTH(AU$7,-1)+1, 'Saisie Depenses'!$E$5:$E$3004, "&lt;="&amp;EOMONTH(AU$7,0))</f>
        <v>0</v>
      </c>
      <c r="AV99" s="151">
        <f>SUMIFS('Saisie Depenses'!$H$5:$H$3004,'Saisie Depenses'!$G$5:$G$3004,Listes!$B$40,'Saisie Depenses'!$J$5:$J$3004,$F99, 'Saisie Depenses'!$E$5:$E$3004, "&gt;="&amp;EOMONTH(AV$7,-1)+1, 'Saisie Depenses'!$E$5:$E$3004, "&lt;="&amp;EOMONTH(AV$7,0))+SUMIFS('Saisie Depenses'!$H$5:$H$3004,'Saisie Depenses'!$G$5:$G$3004,Listes!$B$40,'Saisie Depenses'!$J$5:$J$3004, $G99,'Saisie Depenses'!$E$5:$E$3004, "&gt;="&amp;EOMONTH(AV$7,-1)+1, 'Saisie Depenses'!$E$5:$E$3004, "&lt;="&amp;EOMONTH(AV$7,0))</f>
        <v>0</v>
      </c>
      <c r="AW99" s="164">
        <f t="shared" si="208"/>
        <v>0</v>
      </c>
    </row>
    <row r="100" spans="3:49" ht="15.75" customHeight="1" x14ac:dyDescent="0.25">
      <c r="C100" s="150" t="str">
        <f t="shared" si="197"/>
        <v>Réparations / Maintenance - Vehicules (Main d'Oeuvre/Materiel)</v>
      </c>
      <c r="D100" s="143"/>
      <c r="E100" s="143"/>
      <c r="F100" s="150" t="str">
        <f t="shared" ref="F100:G100" si="216">F74</f>
        <v>Réparations / Maintenance - Vehicules (Main d'Oeuvre/Materiel)</v>
      </c>
      <c r="G100" s="133" t="str">
        <f t="shared" si="216"/>
        <v>x#56rgtte8</v>
      </c>
      <c r="I100" s="151">
        <f>SUMIFS('Saisie Depenses'!$H$5:$H$3004,'Saisie Depenses'!$G$5:$G$3004,Listes!$B$40,'Saisie Depenses'!$J$5:$J$3004,$F100, 'Saisie Depenses'!$E$5:$E$3004, "&gt;="&amp;EOMONTH(I$7,-1)+1, 'Saisie Depenses'!$E$5:$E$3004, "&lt;="&amp;EOMONTH(I$7,0))+SUMIFS('Saisie Depenses'!$H$5:$H$3004,'Saisie Depenses'!$G$5:$G$3004,Listes!$B$40,'Saisie Depenses'!$J$5:$J$3004, $G100,'Saisie Depenses'!$E$5:$E$3004, "&gt;="&amp;EOMONTH(I$7,-1)+1, 'Saisie Depenses'!$E$5:$E$3004, "&lt;="&amp;EOMONTH(I$7,0))</f>
        <v>0</v>
      </c>
      <c r="J100" s="151">
        <f>SUMIFS('Saisie Depenses'!$H$5:$H$3004,'Saisie Depenses'!$G$5:$G$3004,Listes!$B$40,'Saisie Depenses'!$J$5:$J$3004,$F100, 'Saisie Depenses'!$E$5:$E$3004, "&gt;="&amp;EOMONTH(J$7,-1)+1, 'Saisie Depenses'!$E$5:$E$3004, "&lt;="&amp;EOMONTH(J$7,0))+SUMIFS('Saisie Depenses'!$H$5:$H$3004,'Saisie Depenses'!$G$5:$G$3004,Listes!$B$40,'Saisie Depenses'!$J$5:$J$3004, $G100,'Saisie Depenses'!$E$5:$E$3004, "&gt;="&amp;EOMONTH(J$7,-1)+1, 'Saisie Depenses'!$E$5:$E$3004, "&lt;="&amp;EOMONTH(J$7,0))</f>
        <v>0</v>
      </c>
      <c r="K100" s="151">
        <f>SUMIFS('Saisie Depenses'!$H$5:$H$3004,'Saisie Depenses'!$G$5:$G$3004,Listes!$B$40,'Saisie Depenses'!$J$5:$J$3004,$F100, 'Saisie Depenses'!$E$5:$E$3004, "&gt;="&amp;EOMONTH(K$7,-1)+1, 'Saisie Depenses'!$E$5:$E$3004, "&lt;="&amp;EOMONTH(K$7,0))+SUMIFS('Saisie Depenses'!$H$5:$H$3004,'Saisie Depenses'!$G$5:$G$3004,Listes!$B$40,'Saisie Depenses'!$J$5:$J$3004, $G100,'Saisie Depenses'!$E$5:$E$3004, "&gt;="&amp;EOMONTH(K$7,-1)+1, 'Saisie Depenses'!$E$5:$E$3004, "&lt;="&amp;EOMONTH(K$7,0))</f>
        <v>0</v>
      </c>
      <c r="L100" s="151">
        <f>SUMIFS('Saisie Depenses'!$H$5:$H$3004,'Saisie Depenses'!$G$5:$G$3004,Listes!$B$40,'Saisie Depenses'!$J$5:$J$3004,$F100, 'Saisie Depenses'!$E$5:$E$3004, "&gt;="&amp;EOMONTH(L$7,-1)+1, 'Saisie Depenses'!$E$5:$E$3004, "&lt;="&amp;EOMONTH(L$7,0))+SUMIFS('Saisie Depenses'!$H$5:$H$3004,'Saisie Depenses'!$G$5:$G$3004,Listes!$B$40,'Saisie Depenses'!$J$5:$J$3004, $G100,'Saisie Depenses'!$E$5:$E$3004, "&gt;="&amp;EOMONTH(L$7,-1)+1, 'Saisie Depenses'!$E$5:$E$3004, "&lt;="&amp;EOMONTH(L$7,0))</f>
        <v>0</v>
      </c>
      <c r="M100" s="151">
        <f>SUMIFS('Saisie Depenses'!$H$5:$H$3004,'Saisie Depenses'!$G$5:$G$3004,Listes!$B$40,'Saisie Depenses'!$J$5:$J$3004,$F100, 'Saisie Depenses'!$E$5:$E$3004, "&gt;="&amp;EOMONTH(M$7,-1)+1, 'Saisie Depenses'!$E$5:$E$3004, "&lt;="&amp;EOMONTH(M$7,0))+SUMIFS('Saisie Depenses'!$H$5:$H$3004,'Saisie Depenses'!$G$5:$G$3004,Listes!$B$40,'Saisie Depenses'!$J$5:$J$3004, $G100,'Saisie Depenses'!$E$5:$E$3004, "&gt;="&amp;EOMONTH(M$7,-1)+1, 'Saisie Depenses'!$E$5:$E$3004, "&lt;="&amp;EOMONTH(M$7,0))</f>
        <v>0</v>
      </c>
      <c r="N100" s="151">
        <f>SUMIFS('Saisie Depenses'!$H$5:$H$3004,'Saisie Depenses'!$G$5:$G$3004,Listes!$B$40,'Saisie Depenses'!$J$5:$J$3004,$F100, 'Saisie Depenses'!$E$5:$E$3004, "&gt;="&amp;EOMONTH(N$7,-1)+1, 'Saisie Depenses'!$E$5:$E$3004, "&lt;="&amp;EOMONTH(N$7,0))+SUMIFS('Saisie Depenses'!$H$5:$H$3004,'Saisie Depenses'!$G$5:$G$3004,Listes!$B$40,'Saisie Depenses'!$J$5:$J$3004, $G100,'Saisie Depenses'!$E$5:$E$3004, "&gt;="&amp;EOMONTH(N$7,-1)+1, 'Saisie Depenses'!$E$5:$E$3004, "&lt;="&amp;EOMONTH(N$7,0))</f>
        <v>0</v>
      </c>
      <c r="O100" s="151">
        <f>SUMIFS('Saisie Depenses'!$H$5:$H$3004,'Saisie Depenses'!$G$5:$G$3004,Listes!$B$40,'Saisie Depenses'!$J$5:$J$3004,$F100, 'Saisie Depenses'!$E$5:$E$3004, "&gt;="&amp;EOMONTH(O$7,-1)+1, 'Saisie Depenses'!$E$5:$E$3004, "&lt;="&amp;EOMONTH(O$7,0))+SUMIFS('Saisie Depenses'!$H$5:$H$3004,'Saisie Depenses'!$G$5:$G$3004,Listes!$B$40,'Saisie Depenses'!$J$5:$J$3004, $G100,'Saisie Depenses'!$E$5:$E$3004, "&gt;="&amp;EOMONTH(O$7,-1)+1, 'Saisie Depenses'!$E$5:$E$3004, "&lt;="&amp;EOMONTH(O$7,0))</f>
        <v>0</v>
      </c>
      <c r="P100" s="151">
        <f>SUMIFS('Saisie Depenses'!$H$5:$H$3004,'Saisie Depenses'!$G$5:$G$3004,Listes!$B$40,'Saisie Depenses'!$J$5:$J$3004,$F100, 'Saisie Depenses'!$E$5:$E$3004, "&gt;="&amp;EOMONTH(P$7,-1)+1, 'Saisie Depenses'!$E$5:$E$3004, "&lt;="&amp;EOMONTH(P$7,0))+SUMIFS('Saisie Depenses'!$H$5:$H$3004,'Saisie Depenses'!$G$5:$G$3004,Listes!$B$40,'Saisie Depenses'!$J$5:$J$3004, $G100,'Saisie Depenses'!$E$5:$E$3004, "&gt;="&amp;EOMONTH(P$7,-1)+1, 'Saisie Depenses'!$E$5:$E$3004, "&lt;="&amp;EOMONTH(P$7,0))</f>
        <v>0</v>
      </c>
      <c r="Q100" s="151">
        <f>SUMIFS('Saisie Depenses'!$H$5:$H$3004,'Saisie Depenses'!$G$5:$G$3004,Listes!$B$40,'Saisie Depenses'!$J$5:$J$3004,$F100, 'Saisie Depenses'!$E$5:$E$3004, "&gt;="&amp;EOMONTH(Q$7,-1)+1, 'Saisie Depenses'!$E$5:$E$3004, "&lt;="&amp;EOMONTH(Q$7,0))+SUMIFS('Saisie Depenses'!$H$5:$H$3004,'Saisie Depenses'!$G$5:$G$3004,Listes!$B$40,'Saisie Depenses'!$J$5:$J$3004, $G100,'Saisie Depenses'!$E$5:$E$3004, "&gt;="&amp;EOMONTH(Q$7,-1)+1, 'Saisie Depenses'!$E$5:$E$3004, "&lt;="&amp;EOMONTH(Q$7,0))</f>
        <v>0</v>
      </c>
      <c r="R100" s="151">
        <f>SUMIFS('Saisie Depenses'!$H$5:$H$3004,'Saisie Depenses'!$G$5:$G$3004,Listes!$B$40,'Saisie Depenses'!$J$5:$J$3004,$F100, 'Saisie Depenses'!$E$5:$E$3004, "&gt;="&amp;EOMONTH(R$7,-1)+1, 'Saisie Depenses'!$E$5:$E$3004, "&lt;="&amp;EOMONTH(R$7,0))+SUMIFS('Saisie Depenses'!$H$5:$H$3004,'Saisie Depenses'!$G$5:$G$3004,Listes!$B$40,'Saisie Depenses'!$J$5:$J$3004, $G100,'Saisie Depenses'!$E$5:$E$3004, "&gt;="&amp;EOMONTH(R$7,-1)+1, 'Saisie Depenses'!$E$5:$E$3004, "&lt;="&amp;EOMONTH(R$7,0))</f>
        <v>0</v>
      </c>
      <c r="S100" s="151">
        <f>SUMIFS('Saisie Depenses'!$H$5:$H$3004,'Saisie Depenses'!$G$5:$G$3004,Listes!$B$40,'Saisie Depenses'!$J$5:$J$3004,$F100, 'Saisie Depenses'!$E$5:$E$3004, "&gt;="&amp;EOMONTH(S$7,-1)+1, 'Saisie Depenses'!$E$5:$E$3004, "&lt;="&amp;EOMONTH(S$7,0))+SUMIFS('Saisie Depenses'!$H$5:$H$3004,'Saisie Depenses'!$G$5:$G$3004,Listes!$B$40,'Saisie Depenses'!$J$5:$J$3004, $G100,'Saisie Depenses'!$E$5:$E$3004, "&gt;="&amp;EOMONTH(S$7,-1)+1, 'Saisie Depenses'!$E$5:$E$3004, "&lt;="&amp;EOMONTH(S$7,0))</f>
        <v>0</v>
      </c>
      <c r="T100" s="151">
        <f>SUMIFS('Saisie Depenses'!$H$5:$H$3004,'Saisie Depenses'!$G$5:$G$3004,Listes!$B$40,'Saisie Depenses'!$J$5:$J$3004,$F100, 'Saisie Depenses'!$E$5:$E$3004, "&gt;="&amp;EOMONTH(T$7,-1)+1, 'Saisie Depenses'!$E$5:$E$3004, "&lt;="&amp;EOMONTH(T$7,0))+SUMIFS('Saisie Depenses'!$H$5:$H$3004,'Saisie Depenses'!$G$5:$G$3004,Listes!$B$40,'Saisie Depenses'!$J$5:$J$3004, $G100,'Saisie Depenses'!$E$5:$E$3004, "&gt;="&amp;EOMONTH(T$7,-1)+1, 'Saisie Depenses'!$E$5:$E$3004, "&lt;="&amp;EOMONTH(T$7,0))</f>
        <v>0</v>
      </c>
      <c r="U100" s="164">
        <f t="shared" si="210"/>
        <v>0</v>
      </c>
      <c r="W100" s="151">
        <f>SUMIFS('Saisie Depenses'!$H$5:$H$3004,'Saisie Depenses'!$G$5:$G$3004,Listes!$B$40,'Saisie Depenses'!$J$5:$J$3004,$F100, 'Saisie Depenses'!$E$5:$E$3004, "&gt;="&amp;EOMONTH(W$7,-1)+1, 'Saisie Depenses'!$E$5:$E$3004, "&lt;="&amp;EOMONTH(W$7,0))+SUMIFS('Saisie Depenses'!$H$5:$H$3004,'Saisie Depenses'!$G$5:$G$3004,Listes!$B$40,'Saisie Depenses'!$J$5:$J$3004, $G100,'Saisie Depenses'!$E$5:$E$3004, "&gt;="&amp;EOMONTH(W$7,-1)+1, 'Saisie Depenses'!$E$5:$E$3004, "&lt;="&amp;EOMONTH(W$7,0))</f>
        <v>0</v>
      </c>
      <c r="X100" s="151">
        <f>SUMIFS('Saisie Depenses'!$H$5:$H$3004,'Saisie Depenses'!$G$5:$G$3004,Listes!$B$40,'Saisie Depenses'!$J$5:$J$3004,$F100, 'Saisie Depenses'!$E$5:$E$3004, "&gt;="&amp;EOMONTH(X$7,-1)+1, 'Saisie Depenses'!$E$5:$E$3004, "&lt;="&amp;EOMONTH(X$7,0))+SUMIFS('Saisie Depenses'!$H$5:$H$3004,'Saisie Depenses'!$G$5:$G$3004,Listes!$B$40,'Saisie Depenses'!$J$5:$J$3004, $G100,'Saisie Depenses'!$E$5:$E$3004, "&gt;="&amp;EOMONTH(X$7,-1)+1, 'Saisie Depenses'!$E$5:$E$3004, "&lt;="&amp;EOMONTH(X$7,0))</f>
        <v>0</v>
      </c>
      <c r="Y100" s="151">
        <f>SUMIFS('Saisie Depenses'!$H$5:$H$3004,'Saisie Depenses'!$G$5:$G$3004,Listes!$B$40,'Saisie Depenses'!$J$5:$J$3004,$F100, 'Saisie Depenses'!$E$5:$E$3004, "&gt;="&amp;EOMONTH(Y$7,-1)+1, 'Saisie Depenses'!$E$5:$E$3004, "&lt;="&amp;EOMONTH(Y$7,0))+SUMIFS('Saisie Depenses'!$H$5:$H$3004,'Saisie Depenses'!$G$5:$G$3004,Listes!$B$40,'Saisie Depenses'!$J$5:$J$3004, $G100,'Saisie Depenses'!$E$5:$E$3004, "&gt;="&amp;EOMONTH(Y$7,-1)+1, 'Saisie Depenses'!$E$5:$E$3004, "&lt;="&amp;EOMONTH(Y$7,0))</f>
        <v>0</v>
      </c>
      <c r="Z100" s="151">
        <f>SUMIFS('Saisie Depenses'!$H$5:$H$3004,'Saisie Depenses'!$G$5:$G$3004,Listes!$B$40,'Saisie Depenses'!$J$5:$J$3004,$F100, 'Saisie Depenses'!$E$5:$E$3004, "&gt;="&amp;EOMONTH(Z$7,-1)+1, 'Saisie Depenses'!$E$5:$E$3004, "&lt;="&amp;EOMONTH(Z$7,0))+SUMIFS('Saisie Depenses'!$H$5:$H$3004,'Saisie Depenses'!$G$5:$G$3004,Listes!$B$40,'Saisie Depenses'!$J$5:$J$3004, $G100,'Saisie Depenses'!$E$5:$E$3004, "&gt;="&amp;EOMONTH(Z$7,-1)+1, 'Saisie Depenses'!$E$5:$E$3004, "&lt;="&amp;EOMONTH(Z$7,0))</f>
        <v>0</v>
      </c>
      <c r="AA100" s="151">
        <f>SUMIFS('Saisie Depenses'!$H$5:$H$3004,'Saisie Depenses'!$G$5:$G$3004,Listes!$B$40,'Saisie Depenses'!$J$5:$J$3004,$F100, 'Saisie Depenses'!$E$5:$E$3004, "&gt;="&amp;EOMONTH(AA$7,-1)+1, 'Saisie Depenses'!$E$5:$E$3004, "&lt;="&amp;EOMONTH(AA$7,0))+SUMIFS('Saisie Depenses'!$H$5:$H$3004,'Saisie Depenses'!$G$5:$G$3004,Listes!$B$40,'Saisie Depenses'!$J$5:$J$3004, $G100,'Saisie Depenses'!$E$5:$E$3004, "&gt;="&amp;EOMONTH(AA$7,-1)+1, 'Saisie Depenses'!$E$5:$E$3004, "&lt;="&amp;EOMONTH(AA$7,0))</f>
        <v>0</v>
      </c>
      <c r="AB100" s="151">
        <f>SUMIFS('Saisie Depenses'!$H$5:$H$3004,'Saisie Depenses'!$G$5:$G$3004,Listes!$B$40,'Saisie Depenses'!$J$5:$J$3004,$F100, 'Saisie Depenses'!$E$5:$E$3004, "&gt;="&amp;EOMONTH(AB$7,-1)+1, 'Saisie Depenses'!$E$5:$E$3004, "&lt;="&amp;EOMONTH(AB$7,0))+SUMIFS('Saisie Depenses'!$H$5:$H$3004,'Saisie Depenses'!$G$5:$G$3004,Listes!$B$40,'Saisie Depenses'!$J$5:$J$3004, $G100,'Saisie Depenses'!$E$5:$E$3004, "&gt;="&amp;EOMONTH(AB$7,-1)+1, 'Saisie Depenses'!$E$5:$E$3004, "&lt;="&amp;EOMONTH(AB$7,0))</f>
        <v>0</v>
      </c>
      <c r="AC100" s="151">
        <f>SUMIFS('Saisie Depenses'!$H$5:$H$3004,'Saisie Depenses'!$G$5:$G$3004,Listes!$B$40,'Saisie Depenses'!$J$5:$J$3004,$F100, 'Saisie Depenses'!$E$5:$E$3004, "&gt;="&amp;EOMONTH(AC$7,-1)+1, 'Saisie Depenses'!$E$5:$E$3004, "&lt;="&amp;EOMONTH(AC$7,0))+SUMIFS('Saisie Depenses'!$H$5:$H$3004,'Saisie Depenses'!$G$5:$G$3004,Listes!$B$40,'Saisie Depenses'!$J$5:$J$3004, $G100,'Saisie Depenses'!$E$5:$E$3004, "&gt;="&amp;EOMONTH(AC$7,-1)+1, 'Saisie Depenses'!$E$5:$E$3004, "&lt;="&amp;EOMONTH(AC$7,0))</f>
        <v>0</v>
      </c>
      <c r="AD100" s="151">
        <f>SUMIFS('Saisie Depenses'!$H$5:$H$3004,'Saisie Depenses'!$G$5:$G$3004,Listes!$B$40,'Saisie Depenses'!$J$5:$J$3004,$F100, 'Saisie Depenses'!$E$5:$E$3004, "&gt;="&amp;EOMONTH(AD$7,-1)+1, 'Saisie Depenses'!$E$5:$E$3004, "&lt;="&amp;EOMONTH(AD$7,0))+SUMIFS('Saisie Depenses'!$H$5:$H$3004,'Saisie Depenses'!$G$5:$G$3004,Listes!$B$40,'Saisie Depenses'!$J$5:$J$3004, $G100,'Saisie Depenses'!$E$5:$E$3004, "&gt;="&amp;EOMONTH(AD$7,-1)+1, 'Saisie Depenses'!$E$5:$E$3004, "&lt;="&amp;EOMONTH(AD$7,0))</f>
        <v>0</v>
      </c>
      <c r="AE100" s="151">
        <f>SUMIFS('Saisie Depenses'!$H$5:$H$3004,'Saisie Depenses'!$G$5:$G$3004,Listes!$B$40,'Saisie Depenses'!$J$5:$J$3004,$F100, 'Saisie Depenses'!$E$5:$E$3004, "&gt;="&amp;EOMONTH(AE$7,-1)+1, 'Saisie Depenses'!$E$5:$E$3004, "&lt;="&amp;EOMONTH(AE$7,0))+SUMIFS('Saisie Depenses'!$H$5:$H$3004,'Saisie Depenses'!$G$5:$G$3004,Listes!$B$40,'Saisie Depenses'!$J$5:$J$3004, $G100,'Saisie Depenses'!$E$5:$E$3004, "&gt;="&amp;EOMONTH(AE$7,-1)+1, 'Saisie Depenses'!$E$5:$E$3004, "&lt;="&amp;EOMONTH(AE$7,0))</f>
        <v>0</v>
      </c>
      <c r="AF100" s="151">
        <f>SUMIFS('Saisie Depenses'!$H$5:$H$3004,'Saisie Depenses'!$G$5:$G$3004,Listes!$B$40,'Saisie Depenses'!$J$5:$J$3004,$F100, 'Saisie Depenses'!$E$5:$E$3004, "&gt;="&amp;EOMONTH(AF$7,-1)+1, 'Saisie Depenses'!$E$5:$E$3004, "&lt;="&amp;EOMONTH(AF$7,0))+SUMIFS('Saisie Depenses'!$H$5:$H$3004,'Saisie Depenses'!$G$5:$G$3004,Listes!$B$40,'Saisie Depenses'!$J$5:$J$3004, $G100,'Saisie Depenses'!$E$5:$E$3004, "&gt;="&amp;EOMONTH(AF$7,-1)+1, 'Saisie Depenses'!$E$5:$E$3004, "&lt;="&amp;EOMONTH(AF$7,0))</f>
        <v>0</v>
      </c>
      <c r="AG100" s="151">
        <f>SUMIFS('Saisie Depenses'!$H$5:$H$3004,'Saisie Depenses'!$G$5:$G$3004,Listes!$B$40,'Saisie Depenses'!$J$5:$J$3004,$F100, 'Saisie Depenses'!$E$5:$E$3004, "&gt;="&amp;EOMONTH(AG$7,-1)+1, 'Saisie Depenses'!$E$5:$E$3004, "&lt;="&amp;EOMONTH(AG$7,0))+SUMIFS('Saisie Depenses'!$H$5:$H$3004,'Saisie Depenses'!$G$5:$G$3004,Listes!$B$40,'Saisie Depenses'!$J$5:$J$3004, $G100,'Saisie Depenses'!$E$5:$E$3004, "&gt;="&amp;EOMONTH(AG$7,-1)+1, 'Saisie Depenses'!$E$5:$E$3004, "&lt;="&amp;EOMONTH(AG$7,0))</f>
        <v>0</v>
      </c>
      <c r="AH100" s="151">
        <f>SUMIFS('Saisie Depenses'!$H$5:$H$3004,'Saisie Depenses'!$G$5:$G$3004,Listes!$B$40,'Saisie Depenses'!$J$5:$J$3004,$F100, 'Saisie Depenses'!$E$5:$E$3004, "&gt;="&amp;EOMONTH(AH$7,-1)+1, 'Saisie Depenses'!$E$5:$E$3004, "&lt;="&amp;EOMONTH(AH$7,0))+SUMIFS('Saisie Depenses'!$H$5:$H$3004,'Saisie Depenses'!$G$5:$G$3004,Listes!$B$40,'Saisie Depenses'!$J$5:$J$3004, $G100,'Saisie Depenses'!$E$5:$E$3004, "&gt;="&amp;EOMONTH(AH$7,-1)+1, 'Saisie Depenses'!$E$5:$E$3004, "&lt;="&amp;EOMONTH(AH$7,0))</f>
        <v>0</v>
      </c>
      <c r="AI100" s="164">
        <f t="shared" si="207"/>
        <v>0</v>
      </c>
      <c r="AJ100" s="142"/>
      <c r="AK100" s="151">
        <f>SUMIFS('Saisie Depenses'!$H$5:$H$3004,'Saisie Depenses'!$G$5:$G$3004,Listes!$B$40,'Saisie Depenses'!$J$5:$J$3004,$F100, 'Saisie Depenses'!$E$5:$E$3004, "&gt;="&amp;EOMONTH(AK$7,-1)+1, 'Saisie Depenses'!$E$5:$E$3004, "&lt;="&amp;EOMONTH(AK$7,0))+SUMIFS('Saisie Depenses'!$H$5:$H$3004,'Saisie Depenses'!$G$5:$G$3004,Listes!$B$40,'Saisie Depenses'!$J$5:$J$3004, $G100,'Saisie Depenses'!$E$5:$E$3004, "&gt;="&amp;EOMONTH(AK$7,-1)+1, 'Saisie Depenses'!$E$5:$E$3004, "&lt;="&amp;EOMONTH(AK$7,0))</f>
        <v>0</v>
      </c>
      <c r="AL100" s="151">
        <f>SUMIFS('Saisie Depenses'!$H$5:$H$3004,'Saisie Depenses'!$G$5:$G$3004,Listes!$B$40,'Saisie Depenses'!$J$5:$J$3004,$F100, 'Saisie Depenses'!$E$5:$E$3004, "&gt;="&amp;EOMONTH(AL$7,-1)+1, 'Saisie Depenses'!$E$5:$E$3004, "&lt;="&amp;EOMONTH(AL$7,0))+SUMIFS('Saisie Depenses'!$H$5:$H$3004,'Saisie Depenses'!$G$5:$G$3004,Listes!$B$40,'Saisie Depenses'!$J$5:$J$3004, $G100,'Saisie Depenses'!$E$5:$E$3004, "&gt;="&amp;EOMONTH(AL$7,-1)+1, 'Saisie Depenses'!$E$5:$E$3004, "&lt;="&amp;EOMONTH(AL$7,0))</f>
        <v>0</v>
      </c>
      <c r="AM100" s="151">
        <f>SUMIFS('Saisie Depenses'!$H$5:$H$3004,'Saisie Depenses'!$G$5:$G$3004,Listes!$B$40,'Saisie Depenses'!$J$5:$J$3004,$F100, 'Saisie Depenses'!$E$5:$E$3004, "&gt;="&amp;EOMONTH(AM$7,-1)+1, 'Saisie Depenses'!$E$5:$E$3004, "&lt;="&amp;EOMONTH(AM$7,0))+SUMIFS('Saisie Depenses'!$H$5:$H$3004,'Saisie Depenses'!$G$5:$G$3004,Listes!$B$40,'Saisie Depenses'!$J$5:$J$3004, $G100,'Saisie Depenses'!$E$5:$E$3004, "&gt;="&amp;EOMONTH(AM$7,-1)+1, 'Saisie Depenses'!$E$5:$E$3004, "&lt;="&amp;EOMONTH(AM$7,0))</f>
        <v>0</v>
      </c>
      <c r="AN100" s="151">
        <f>SUMIFS('Saisie Depenses'!$H$5:$H$3004,'Saisie Depenses'!$G$5:$G$3004,Listes!$B$40,'Saisie Depenses'!$J$5:$J$3004,$F100, 'Saisie Depenses'!$E$5:$E$3004, "&gt;="&amp;EOMONTH(AN$7,-1)+1, 'Saisie Depenses'!$E$5:$E$3004, "&lt;="&amp;EOMONTH(AN$7,0))+SUMIFS('Saisie Depenses'!$H$5:$H$3004,'Saisie Depenses'!$G$5:$G$3004,Listes!$B$40,'Saisie Depenses'!$J$5:$J$3004, $G100,'Saisie Depenses'!$E$5:$E$3004, "&gt;="&amp;EOMONTH(AN$7,-1)+1, 'Saisie Depenses'!$E$5:$E$3004, "&lt;="&amp;EOMONTH(AN$7,0))</f>
        <v>0</v>
      </c>
      <c r="AO100" s="151">
        <f>SUMIFS('Saisie Depenses'!$H$5:$H$3004,'Saisie Depenses'!$G$5:$G$3004,Listes!$B$40,'Saisie Depenses'!$J$5:$J$3004,$F100, 'Saisie Depenses'!$E$5:$E$3004, "&gt;="&amp;EOMONTH(AO$7,-1)+1, 'Saisie Depenses'!$E$5:$E$3004, "&lt;="&amp;EOMONTH(AO$7,0))+SUMIFS('Saisie Depenses'!$H$5:$H$3004,'Saisie Depenses'!$G$5:$G$3004,Listes!$B$40,'Saisie Depenses'!$J$5:$J$3004, $G100,'Saisie Depenses'!$E$5:$E$3004, "&gt;="&amp;EOMONTH(AO$7,-1)+1, 'Saisie Depenses'!$E$5:$E$3004, "&lt;="&amp;EOMONTH(AO$7,0))</f>
        <v>0</v>
      </c>
      <c r="AP100" s="151">
        <f>SUMIFS('Saisie Depenses'!$H$5:$H$3004,'Saisie Depenses'!$G$5:$G$3004,Listes!$B$40,'Saisie Depenses'!$J$5:$J$3004,$F100, 'Saisie Depenses'!$E$5:$E$3004, "&gt;="&amp;EOMONTH(AP$7,-1)+1, 'Saisie Depenses'!$E$5:$E$3004, "&lt;="&amp;EOMONTH(AP$7,0))+SUMIFS('Saisie Depenses'!$H$5:$H$3004,'Saisie Depenses'!$G$5:$G$3004,Listes!$B$40,'Saisie Depenses'!$J$5:$J$3004, $G100,'Saisie Depenses'!$E$5:$E$3004, "&gt;="&amp;EOMONTH(AP$7,-1)+1, 'Saisie Depenses'!$E$5:$E$3004, "&lt;="&amp;EOMONTH(AP$7,0))</f>
        <v>0</v>
      </c>
      <c r="AQ100" s="151">
        <f>SUMIFS('Saisie Depenses'!$H$5:$H$3004,'Saisie Depenses'!$G$5:$G$3004,Listes!$B$40,'Saisie Depenses'!$J$5:$J$3004,$F100, 'Saisie Depenses'!$E$5:$E$3004, "&gt;="&amp;EOMONTH(AQ$7,-1)+1, 'Saisie Depenses'!$E$5:$E$3004, "&lt;="&amp;EOMONTH(AQ$7,0))+SUMIFS('Saisie Depenses'!$H$5:$H$3004,'Saisie Depenses'!$G$5:$G$3004,Listes!$B$40,'Saisie Depenses'!$J$5:$J$3004, $G100,'Saisie Depenses'!$E$5:$E$3004, "&gt;="&amp;EOMONTH(AQ$7,-1)+1, 'Saisie Depenses'!$E$5:$E$3004, "&lt;="&amp;EOMONTH(AQ$7,0))</f>
        <v>0</v>
      </c>
      <c r="AR100" s="151">
        <f>SUMIFS('Saisie Depenses'!$H$5:$H$3004,'Saisie Depenses'!$G$5:$G$3004,Listes!$B$40,'Saisie Depenses'!$J$5:$J$3004,$F100, 'Saisie Depenses'!$E$5:$E$3004, "&gt;="&amp;EOMONTH(AR$7,-1)+1, 'Saisie Depenses'!$E$5:$E$3004, "&lt;="&amp;EOMONTH(AR$7,0))+SUMIFS('Saisie Depenses'!$H$5:$H$3004,'Saisie Depenses'!$G$5:$G$3004,Listes!$B$40,'Saisie Depenses'!$J$5:$J$3004, $G100,'Saisie Depenses'!$E$5:$E$3004, "&gt;="&amp;EOMONTH(AR$7,-1)+1, 'Saisie Depenses'!$E$5:$E$3004, "&lt;="&amp;EOMONTH(AR$7,0))</f>
        <v>0</v>
      </c>
      <c r="AS100" s="151">
        <f>SUMIFS('Saisie Depenses'!$H$5:$H$3004,'Saisie Depenses'!$G$5:$G$3004,Listes!$B$40,'Saisie Depenses'!$J$5:$J$3004,$F100, 'Saisie Depenses'!$E$5:$E$3004, "&gt;="&amp;EOMONTH(AS$7,-1)+1, 'Saisie Depenses'!$E$5:$E$3004, "&lt;="&amp;EOMONTH(AS$7,0))+SUMIFS('Saisie Depenses'!$H$5:$H$3004,'Saisie Depenses'!$G$5:$G$3004,Listes!$B$40,'Saisie Depenses'!$J$5:$J$3004, $G100,'Saisie Depenses'!$E$5:$E$3004, "&gt;="&amp;EOMONTH(AS$7,-1)+1, 'Saisie Depenses'!$E$5:$E$3004, "&lt;="&amp;EOMONTH(AS$7,0))</f>
        <v>0</v>
      </c>
      <c r="AT100" s="151">
        <f>SUMIFS('Saisie Depenses'!$H$5:$H$3004,'Saisie Depenses'!$G$5:$G$3004,Listes!$B$40,'Saisie Depenses'!$J$5:$J$3004,$F100, 'Saisie Depenses'!$E$5:$E$3004, "&gt;="&amp;EOMONTH(AT$7,-1)+1, 'Saisie Depenses'!$E$5:$E$3004, "&lt;="&amp;EOMONTH(AT$7,0))+SUMIFS('Saisie Depenses'!$H$5:$H$3004,'Saisie Depenses'!$G$5:$G$3004,Listes!$B$40,'Saisie Depenses'!$J$5:$J$3004, $G100,'Saisie Depenses'!$E$5:$E$3004, "&gt;="&amp;EOMONTH(AT$7,-1)+1, 'Saisie Depenses'!$E$5:$E$3004, "&lt;="&amp;EOMONTH(AT$7,0))</f>
        <v>0</v>
      </c>
      <c r="AU100" s="151">
        <f>SUMIFS('Saisie Depenses'!$H$5:$H$3004,'Saisie Depenses'!$G$5:$G$3004,Listes!$B$40,'Saisie Depenses'!$J$5:$J$3004,$F100, 'Saisie Depenses'!$E$5:$E$3004, "&gt;="&amp;EOMONTH(AU$7,-1)+1, 'Saisie Depenses'!$E$5:$E$3004, "&lt;="&amp;EOMONTH(AU$7,0))+SUMIFS('Saisie Depenses'!$H$5:$H$3004,'Saisie Depenses'!$G$5:$G$3004,Listes!$B$40,'Saisie Depenses'!$J$5:$J$3004, $G100,'Saisie Depenses'!$E$5:$E$3004, "&gt;="&amp;EOMONTH(AU$7,-1)+1, 'Saisie Depenses'!$E$5:$E$3004, "&lt;="&amp;EOMONTH(AU$7,0))</f>
        <v>0</v>
      </c>
      <c r="AV100" s="151">
        <f>SUMIFS('Saisie Depenses'!$H$5:$H$3004,'Saisie Depenses'!$G$5:$G$3004,Listes!$B$40,'Saisie Depenses'!$J$5:$J$3004,$F100, 'Saisie Depenses'!$E$5:$E$3004, "&gt;="&amp;EOMONTH(AV$7,-1)+1, 'Saisie Depenses'!$E$5:$E$3004, "&lt;="&amp;EOMONTH(AV$7,0))+SUMIFS('Saisie Depenses'!$H$5:$H$3004,'Saisie Depenses'!$G$5:$G$3004,Listes!$B$40,'Saisie Depenses'!$J$5:$J$3004, $G100,'Saisie Depenses'!$E$5:$E$3004, "&gt;="&amp;EOMONTH(AV$7,-1)+1, 'Saisie Depenses'!$E$5:$E$3004, "&lt;="&amp;EOMONTH(AV$7,0))</f>
        <v>0</v>
      </c>
      <c r="AW100" s="164">
        <f t="shared" si="208"/>
        <v>0</v>
      </c>
    </row>
    <row r="101" spans="3:49" ht="15.6" customHeight="1" x14ac:dyDescent="0.25">
      <c r="C101" s="150" t="str">
        <f t="shared" si="197"/>
        <v>Transport</v>
      </c>
      <c r="D101" s="143"/>
      <c r="E101" s="143"/>
      <c r="F101" s="133" t="str">
        <f t="shared" ref="F101:G101" si="217">F75</f>
        <v>Transport</v>
      </c>
      <c r="G101" s="133" t="str">
        <f t="shared" si="217"/>
        <v>x#56rgtte8</v>
      </c>
      <c r="I101" s="151">
        <f>SUMIFS('Saisie Depenses'!$H$5:$H$3004,'Saisie Depenses'!$G$5:$G$3004,Listes!$B$40,'Saisie Depenses'!$J$5:$J$3004,$F101, 'Saisie Depenses'!$E$5:$E$3004, "&gt;="&amp;EOMONTH(I$7,-1)+1, 'Saisie Depenses'!$E$5:$E$3004, "&lt;="&amp;EOMONTH(I$7,0))+SUMIFS('Saisie Depenses'!$H$5:$H$3004,'Saisie Depenses'!$G$5:$G$3004,Listes!$B$40,'Saisie Depenses'!$J$5:$J$3004, $G101,'Saisie Depenses'!$E$5:$E$3004, "&gt;="&amp;EOMONTH(I$7,-1)+1, 'Saisie Depenses'!$E$5:$E$3004, "&lt;="&amp;EOMONTH(I$7,0))</f>
        <v>0</v>
      </c>
      <c r="J101" s="151">
        <f>SUMIFS('Saisie Depenses'!$H$5:$H$3004,'Saisie Depenses'!$G$5:$G$3004,Listes!$B$40,'Saisie Depenses'!$J$5:$J$3004,$F101, 'Saisie Depenses'!$E$5:$E$3004, "&gt;="&amp;EOMONTH(J$7,-1)+1, 'Saisie Depenses'!$E$5:$E$3004, "&lt;="&amp;EOMONTH(J$7,0))+SUMIFS('Saisie Depenses'!$H$5:$H$3004,'Saisie Depenses'!$G$5:$G$3004,Listes!$B$40,'Saisie Depenses'!$J$5:$J$3004, $G101,'Saisie Depenses'!$E$5:$E$3004, "&gt;="&amp;EOMONTH(J$7,-1)+1, 'Saisie Depenses'!$E$5:$E$3004, "&lt;="&amp;EOMONTH(J$7,0))</f>
        <v>0</v>
      </c>
      <c r="K101" s="151">
        <f>SUMIFS('Saisie Depenses'!$H$5:$H$3004,'Saisie Depenses'!$G$5:$G$3004,Listes!$B$40,'Saisie Depenses'!$J$5:$J$3004,$F101, 'Saisie Depenses'!$E$5:$E$3004, "&gt;="&amp;EOMONTH(K$7,-1)+1, 'Saisie Depenses'!$E$5:$E$3004, "&lt;="&amp;EOMONTH(K$7,0))+SUMIFS('Saisie Depenses'!$H$5:$H$3004,'Saisie Depenses'!$G$5:$G$3004,Listes!$B$40,'Saisie Depenses'!$J$5:$J$3004, $G101,'Saisie Depenses'!$E$5:$E$3004, "&gt;="&amp;EOMONTH(K$7,-1)+1, 'Saisie Depenses'!$E$5:$E$3004, "&lt;="&amp;EOMONTH(K$7,0))</f>
        <v>0</v>
      </c>
      <c r="L101" s="151">
        <f>SUMIFS('Saisie Depenses'!$H$5:$H$3004,'Saisie Depenses'!$G$5:$G$3004,Listes!$B$40,'Saisie Depenses'!$J$5:$J$3004,$F101, 'Saisie Depenses'!$E$5:$E$3004, "&gt;="&amp;EOMONTH(L$7,-1)+1, 'Saisie Depenses'!$E$5:$E$3004, "&lt;="&amp;EOMONTH(L$7,0))+SUMIFS('Saisie Depenses'!$H$5:$H$3004,'Saisie Depenses'!$G$5:$G$3004,Listes!$B$40,'Saisie Depenses'!$J$5:$J$3004, $G101,'Saisie Depenses'!$E$5:$E$3004, "&gt;="&amp;EOMONTH(L$7,-1)+1, 'Saisie Depenses'!$E$5:$E$3004, "&lt;="&amp;EOMONTH(L$7,0))</f>
        <v>0</v>
      </c>
      <c r="M101" s="151">
        <f>SUMIFS('Saisie Depenses'!$H$5:$H$3004,'Saisie Depenses'!$G$5:$G$3004,Listes!$B$40,'Saisie Depenses'!$J$5:$J$3004,$F101, 'Saisie Depenses'!$E$5:$E$3004, "&gt;="&amp;EOMONTH(M$7,-1)+1, 'Saisie Depenses'!$E$5:$E$3004, "&lt;="&amp;EOMONTH(M$7,0))+SUMIFS('Saisie Depenses'!$H$5:$H$3004,'Saisie Depenses'!$G$5:$G$3004,Listes!$B$40,'Saisie Depenses'!$J$5:$J$3004, $G101,'Saisie Depenses'!$E$5:$E$3004, "&gt;="&amp;EOMONTH(M$7,-1)+1, 'Saisie Depenses'!$E$5:$E$3004, "&lt;="&amp;EOMONTH(M$7,0))</f>
        <v>0</v>
      </c>
      <c r="N101" s="151">
        <f>SUMIFS('Saisie Depenses'!$H$5:$H$3004,'Saisie Depenses'!$G$5:$G$3004,Listes!$B$40,'Saisie Depenses'!$J$5:$J$3004,$F101, 'Saisie Depenses'!$E$5:$E$3004, "&gt;="&amp;EOMONTH(N$7,-1)+1, 'Saisie Depenses'!$E$5:$E$3004, "&lt;="&amp;EOMONTH(N$7,0))+SUMIFS('Saisie Depenses'!$H$5:$H$3004,'Saisie Depenses'!$G$5:$G$3004,Listes!$B$40,'Saisie Depenses'!$J$5:$J$3004, $G101,'Saisie Depenses'!$E$5:$E$3004, "&gt;="&amp;EOMONTH(N$7,-1)+1, 'Saisie Depenses'!$E$5:$E$3004, "&lt;="&amp;EOMONTH(N$7,0))</f>
        <v>0</v>
      </c>
      <c r="O101" s="151">
        <f>SUMIFS('Saisie Depenses'!$H$5:$H$3004,'Saisie Depenses'!$G$5:$G$3004,Listes!$B$40,'Saisie Depenses'!$J$5:$J$3004,$F101, 'Saisie Depenses'!$E$5:$E$3004, "&gt;="&amp;EOMONTH(O$7,-1)+1, 'Saisie Depenses'!$E$5:$E$3004, "&lt;="&amp;EOMONTH(O$7,0))+SUMIFS('Saisie Depenses'!$H$5:$H$3004,'Saisie Depenses'!$G$5:$G$3004,Listes!$B$40,'Saisie Depenses'!$J$5:$J$3004, $G101,'Saisie Depenses'!$E$5:$E$3004, "&gt;="&amp;EOMONTH(O$7,-1)+1, 'Saisie Depenses'!$E$5:$E$3004, "&lt;="&amp;EOMONTH(O$7,0))</f>
        <v>0</v>
      </c>
      <c r="P101" s="151">
        <f>SUMIFS('Saisie Depenses'!$H$5:$H$3004,'Saisie Depenses'!$G$5:$G$3004,Listes!$B$40,'Saisie Depenses'!$J$5:$J$3004,$F101, 'Saisie Depenses'!$E$5:$E$3004, "&gt;="&amp;EOMONTH(P$7,-1)+1, 'Saisie Depenses'!$E$5:$E$3004, "&lt;="&amp;EOMONTH(P$7,0))+SUMIFS('Saisie Depenses'!$H$5:$H$3004,'Saisie Depenses'!$G$5:$G$3004,Listes!$B$40,'Saisie Depenses'!$J$5:$J$3004, $G101,'Saisie Depenses'!$E$5:$E$3004, "&gt;="&amp;EOMONTH(P$7,-1)+1, 'Saisie Depenses'!$E$5:$E$3004, "&lt;="&amp;EOMONTH(P$7,0))</f>
        <v>0</v>
      </c>
      <c r="Q101" s="151">
        <f>SUMIFS('Saisie Depenses'!$H$5:$H$3004,'Saisie Depenses'!$G$5:$G$3004,Listes!$B$40,'Saisie Depenses'!$J$5:$J$3004,$F101, 'Saisie Depenses'!$E$5:$E$3004, "&gt;="&amp;EOMONTH(Q$7,-1)+1, 'Saisie Depenses'!$E$5:$E$3004, "&lt;="&amp;EOMONTH(Q$7,0))+SUMIFS('Saisie Depenses'!$H$5:$H$3004,'Saisie Depenses'!$G$5:$G$3004,Listes!$B$40,'Saisie Depenses'!$J$5:$J$3004, $G101,'Saisie Depenses'!$E$5:$E$3004, "&gt;="&amp;EOMONTH(Q$7,-1)+1, 'Saisie Depenses'!$E$5:$E$3004, "&lt;="&amp;EOMONTH(Q$7,0))</f>
        <v>0</v>
      </c>
      <c r="R101" s="151">
        <f>SUMIFS('Saisie Depenses'!$H$5:$H$3004,'Saisie Depenses'!$G$5:$G$3004,Listes!$B$40,'Saisie Depenses'!$J$5:$J$3004,$F101, 'Saisie Depenses'!$E$5:$E$3004, "&gt;="&amp;EOMONTH(R$7,-1)+1, 'Saisie Depenses'!$E$5:$E$3004, "&lt;="&amp;EOMONTH(R$7,0))+SUMIFS('Saisie Depenses'!$H$5:$H$3004,'Saisie Depenses'!$G$5:$G$3004,Listes!$B$40,'Saisie Depenses'!$J$5:$J$3004, $G101,'Saisie Depenses'!$E$5:$E$3004, "&gt;="&amp;EOMONTH(R$7,-1)+1, 'Saisie Depenses'!$E$5:$E$3004, "&lt;="&amp;EOMONTH(R$7,0))</f>
        <v>0</v>
      </c>
      <c r="S101" s="151">
        <f>SUMIFS('Saisie Depenses'!$H$5:$H$3004,'Saisie Depenses'!$G$5:$G$3004,Listes!$B$40,'Saisie Depenses'!$J$5:$J$3004,$F101, 'Saisie Depenses'!$E$5:$E$3004, "&gt;="&amp;EOMONTH(S$7,-1)+1, 'Saisie Depenses'!$E$5:$E$3004, "&lt;="&amp;EOMONTH(S$7,0))+SUMIFS('Saisie Depenses'!$H$5:$H$3004,'Saisie Depenses'!$G$5:$G$3004,Listes!$B$40,'Saisie Depenses'!$J$5:$J$3004, $G101,'Saisie Depenses'!$E$5:$E$3004, "&gt;="&amp;EOMONTH(S$7,-1)+1, 'Saisie Depenses'!$E$5:$E$3004, "&lt;="&amp;EOMONTH(S$7,0))</f>
        <v>0</v>
      </c>
      <c r="T101" s="151">
        <f>SUMIFS('Saisie Depenses'!$H$5:$H$3004,'Saisie Depenses'!$G$5:$G$3004,Listes!$B$40,'Saisie Depenses'!$J$5:$J$3004,$F101, 'Saisie Depenses'!$E$5:$E$3004, "&gt;="&amp;EOMONTH(T$7,-1)+1, 'Saisie Depenses'!$E$5:$E$3004, "&lt;="&amp;EOMONTH(T$7,0))+SUMIFS('Saisie Depenses'!$H$5:$H$3004,'Saisie Depenses'!$G$5:$G$3004,Listes!$B$40,'Saisie Depenses'!$J$5:$J$3004, $G101,'Saisie Depenses'!$E$5:$E$3004, "&gt;="&amp;EOMONTH(T$7,-1)+1, 'Saisie Depenses'!$E$5:$E$3004, "&lt;="&amp;EOMONTH(T$7,0))</f>
        <v>0</v>
      </c>
      <c r="U101" s="164">
        <f t="shared" si="210"/>
        <v>0</v>
      </c>
      <c r="W101" s="151">
        <f>SUMIFS('Saisie Depenses'!$H$5:$H$3004,'Saisie Depenses'!$G$5:$G$3004,Listes!$B$40,'Saisie Depenses'!$J$5:$J$3004,$F101, 'Saisie Depenses'!$E$5:$E$3004, "&gt;="&amp;EOMONTH(W$7,-1)+1, 'Saisie Depenses'!$E$5:$E$3004, "&lt;="&amp;EOMONTH(W$7,0))+SUMIFS('Saisie Depenses'!$H$5:$H$3004,'Saisie Depenses'!$G$5:$G$3004,Listes!$B$40,'Saisie Depenses'!$J$5:$J$3004, $G101,'Saisie Depenses'!$E$5:$E$3004, "&gt;="&amp;EOMONTH(W$7,-1)+1, 'Saisie Depenses'!$E$5:$E$3004, "&lt;="&amp;EOMONTH(W$7,0))</f>
        <v>0</v>
      </c>
      <c r="X101" s="151">
        <f>SUMIFS('Saisie Depenses'!$H$5:$H$3004,'Saisie Depenses'!$G$5:$G$3004,Listes!$B$40,'Saisie Depenses'!$J$5:$J$3004,$F101, 'Saisie Depenses'!$E$5:$E$3004, "&gt;="&amp;EOMONTH(X$7,-1)+1, 'Saisie Depenses'!$E$5:$E$3004, "&lt;="&amp;EOMONTH(X$7,0))+SUMIFS('Saisie Depenses'!$H$5:$H$3004,'Saisie Depenses'!$G$5:$G$3004,Listes!$B$40,'Saisie Depenses'!$J$5:$J$3004, $G101,'Saisie Depenses'!$E$5:$E$3004, "&gt;="&amp;EOMONTH(X$7,-1)+1, 'Saisie Depenses'!$E$5:$E$3004, "&lt;="&amp;EOMONTH(X$7,0))</f>
        <v>0</v>
      </c>
      <c r="Y101" s="151">
        <f>SUMIFS('Saisie Depenses'!$H$5:$H$3004,'Saisie Depenses'!$G$5:$G$3004,Listes!$B$40,'Saisie Depenses'!$J$5:$J$3004,$F101, 'Saisie Depenses'!$E$5:$E$3004, "&gt;="&amp;EOMONTH(Y$7,-1)+1, 'Saisie Depenses'!$E$5:$E$3004, "&lt;="&amp;EOMONTH(Y$7,0))+SUMIFS('Saisie Depenses'!$H$5:$H$3004,'Saisie Depenses'!$G$5:$G$3004,Listes!$B$40,'Saisie Depenses'!$J$5:$J$3004, $G101,'Saisie Depenses'!$E$5:$E$3004, "&gt;="&amp;EOMONTH(Y$7,-1)+1, 'Saisie Depenses'!$E$5:$E$3004, "&lt;="&amp;EOMONTH(Y$7,0))</f>
        <v>0</v>
      </c>
      <c r="Z101" s="151">
        <f>SUMIFS('Saisie Depenses'!$H$5:$H$3004,'Saisie Depenses'!$G$5:$G$3004,Listes!$B$40,'Saisie Depenses'!$J$5:$J$3004,$F101, 'Saisie Depenses'!$E$5:$E$3004, "&gt;="&amp;EOMONTH(Z$7,-1)+1, 'Saisie Depenses'!$E$5:$E$3004, "&lt;="&amp;EOMONTH(Z$7,0))+SUMIFS('Saisie Depenses'!$H$5:$H$3004,'Saisie Depenses'!$G$5:$G$3004,Listes!$B$40,'Saisie Depenses'!$J$5:$J$3004, $G101,'Saisie Depenses'!$E$5:$E$3004, "&gt;="&amp;EOMONTH(Z$7,-1)+1, 'Saisie Depenses'!$E$5:$E$3004, "&lt;="&amp;EOMONTH(Z$7,0))</f>
        <v>0</v>
      </c>
      <c r="AA101" s="151">
        <f>SUMIFS('Saisie Depenses'!$H$5:$H$3004,'Saisie Depenses'!$G$5:$G$3004,Listes!$B$40,'Saisie Depenses'!$J$5:$J$3004,$F101, 'Saisie Depenses'!$E$5:$E$3004, "&gt;="&amp;EOMONTH(AA$7,-1)+1, 'Saisie Depenses'!$E$5:$E$3004, "&lt;="&amp;EOMONTH(AA$7,0))+SUMIFS('Saisie Depenses'!$H$5:$H$3004,'Saisie Depenses'!$G$5:$G$3004,Listes!$B$40,'Saisie Depenses'!$J$5:$J$3004, $G101,'Saisie Depenses'!$E$5:$E$3004, "&gt;="&amp;EOMONTH(AA$7,-1)+1, 'Saisie Depenses'!$E$5:$E$3004, "&lt;="&amp;EOMONTH(AA$7,0))</f>
        <v>0</v>
      </c>
      <c r="AB101" s="151">
        <f>SUMIFS('Saisie Depenses'!$H$5:$H$3004,'Saisie Depenses'!$G$5:$G$3004,Listes!$B$40,'Saisie Depenses'!$J$5:$J$3004,$F101, 'Saisie Depenses'!$E$5:$E$3004, "&gt;="&amp;EOMONTH(AB$7,-1)+1, 'Saisie Depenses'!$E$5:$E$3004, "&lt;="&amp;EOMONTH(AB$7,0))+SUMIFS('Saisie Depenses'!$H$5:$H$3004,'Saisie Depenses'!$G$5:$G$3004,Listes!$B$40,'Saisie Depenses'!$J$5:$J$3004, $G101,'Saisie Depenses'!$E$5:$E$3004, "&gt;="&amp;EOMONTH(AB$7,-1)+1, 'Saisie Depenses'!$E$5:$E$3004, "&lt;="&amp;EOMONTH(AB$7,0))</f>
        <v>0</v>
      </c>
      <c r="AC101" s="151">
        <f>SUMIFS('Saisie Depenses'!$H$5:$H$3004,'Saisie Depenses'!$G$5:$G$3004,Listes!$B$40,'Saisie Depenses'!$J$5:$J$3004,$F101, 'Saisie Depenses'!$E$5:$E$3004, "&gt;="&amp;EOMONTH(AC$7,-1)+1, 'Saisie Depenses'!$E$5:$E$3004, "&lt;="&amp;EOMONTH(AC$7,0))+SUMIFS('Saisie Depenses'!$H$5:$H$3004,'Saisie Depenses'!$G$5:$G$3004,Listes!$B$40,'Saisie Depenses'!$J$5:$J$3004, $G101,'Saisie Depenses'!$E$5:$E$3004, "&gt;="&amp;EOMONTH(AC$7,-1)+1, 'Saisie Depenses'!$E$5:$E$3004, "&lt;="&amp;EOMONTH(AC$7,0))</f>
        <v>0</v>
      </c>
      <c r="AD101" s="151">
        <f>SUMIFS('Saisie Depenses'!$H$5:$H$3004,'Saisie Depenses'!$G$5:$G$3004,Listes!$B$40,'Saisie Depenses'!$J$5:$J$3004,$F101, 'Saisie Depenses'!$E$5:$E$3004, "&gt;="&amp;EOMONTH(AD$7,-1)+1, 'Saisie Depenses'!$E$5:$E$3004, "&lt;="&amp;EOMONTH(AD$7,0))+SUMIFS('Saisie Depenses'!$H$5:$H$3004,'Saisie Depenses'!$G$5:$G$3004,Listes!$B$40,'Saisie Depenses'!$J$5:$J$3004, $G101,'Saisie Depenses'!$E$5:$E$3004, "&gt;="&amp;EOMONTH(AD$7,-1)+1, 'Saisie Depenses'!$E$5:$E$3004, "&lt;="&amp;EOMONTH(AD$7,0))</f>
        <v>0</v>
      </c>
      <c r="AE101" s="151">
        <f>SUMIFS('Saisie Depenses'!$H$5:$H$3004,'Saisie Depenses'!$G$5:$G$3004,Listes!$B$40,'Saisie Depenses'!$J$5:$J$3004,$F101, 'Saisie Depenses'!$E$5:$E$3004, "&gt;="&amp;EOMONTH(AE$7,-1)+1, 'Saisie Depenses'!$E$5:$E$3004, "&lt;="&amp;EOMONTH(AE$7,0))+SUMIFS('Saisie Depenses'!$H$5:$H$3004,'Saisie Depenses'!$G$5:$G$3004,Listes!$B$40,'Saisie Depenses'!$J$5:$J$3004, $G101,'Saisie Depenses'!$E$5:$E$3004, "&gt;="&amp;EOMONTH(AE$7,-1)+1, 'Saisie Depenses'!$E$5:$E$3004, "&lt;="&amp;EOMONTH(AE$7,0))</f>
        <v>0</v>
      </c>
      <c r="AF101" s="151">
        <f>SUMIFS('Saisie Depenses'!$H$5:$H$3004,'Saisie Depenses'!$G$5:$G$3004,Listes!$B$40,'Saisie Depenses'!$J$5:$J$3004,$F101, 'Saisie Depenses'!$E$5:$E$3004, "&gt;="&amp;EOMONTH(AF$7,-1)+1, 'Saisie Depenses'!$E$5:$E$3004, "&lt;="&amp;EOMONTH(AF$7,0))+SUMIFS('Saisie Depenses'!$H$5:$H$3004,'Saisie Depenses'!$G$5:$G$3004,Listes!$B$40,'Saisie Depenses'!$J$5:$J$3004, $G101,'Saisie Depenses'!$E$5:$E$3004, "&gt;="&amp;EOMONTH(AF$7,-1)+1, 'Saisie Depenses'!$E$5:$E$3004, "&lt;="&amp;EOMONTH(AF$7,0))</f>
        <v>0</v>
      </c>
      <c r="AG101" s="151">
        <f>SUMIFS('Saisie Depenses'!$H$5:$H$3004,'Saisie Depenses'!$G$5:$G$3004,Listes!$B$40,'Saisie Depenses'!$J$5:$J$3004,$F101, 'Saisie Depenses'!$E$5:$E$3004, "&gt;="&amp;EOMONTH(AG$7,-1)+1, 'Saisie Depenses'!$E$5:$E$3004, "&lt;="&amp;EOMONTH(AG$7,0))+SUMIFS('Saisie Depenses'!$H$5:$H$3004,'Saisie Depenses'!$G$5:$G$3004,Listes!$B$40,'Saisie Depenses'!$J$5:$J$3004, $G101,'Saisie Depenses'!$E$5:$E$3004, "&gt;="&amp;EOMONTH(AG$7,-1)+1, 'Saisie Depenses'!$E$5:$E$3004, "&lt;="&amp;EOMONTH(AG$7,0))</f>
        <v>0</v>
      </c>
      <c r="AH101" s="151">
        <f>SUMIFS('Saisie Depenses'!$H$5:$H$3004,'Saisie Depenses'!$G$5:$G$3004,Listes!$B$40,'Saisie Depenses'!$J$5:$J$3004,$F101, 'Saisie Depenses'!$E$5:$E$3004, "&gt;="&amp;EOMONTH(AH$7,-1)+1, 'Saisie Depenses'!$E$5:$E$3004, "&lt;="&amp;EOMONTH(AH$7,0))+SUMIFS('Saisie Depenses'!$H$5:$H$3004,'Saisie Depenses'!$G$5:$G$3004,Listes!$B$40,'Saisie Depenses'!$J$5:$J$3004, $G101,'Saisie Depenses'!$E$5:$E$3004, "&gt;="&amp;EOMONTH(AH$7,-1)+1, 'Saisie Depenses'!$E$5:$E$3004, "&lt;="&amp;EOMONTH(AH$7,0))</f>
        <v>0</v>
      </c>
      <c r="AI101" s="164">
        <f t="shared" si="207"/>
        <v>0</v>
      </c>
      <c r="AJ101" s="142"/>
      <c r="AK101" s="151">
        <f>SUMIFS('Saisie Depenses'!$H$5:$H$3004,'Saisie Depenses'!$G$5:$G$3004,Listes!$B$40,'Saisie Depenses'!$J$5:$J$3004,$F101, 'Saisie Depenses'!$E$5:$E$3004, "&gt;="&amp;EOMONTH(AK$7,-1)+1, 'Saisie Depenses'!$E$5:$E$3004, "&lt;="&amp;EOMONTH(AK$7,0))+SUMIFS('Saisie Depenses'!$H$5:$H$3004,'Saisie Depenses'!$G$5:$G$3004,Listes!$B$40,'Saisie Depenses'!$J$5:$J$3004, $G101,'Saisie Depenses'!$E$5:$E$3004, "&gt;="&amp;EOMONTH(AK$7,-1)+1, 'Saisie Depenses'!$E$5:$E$3004, "&lt;="&amp;EOMONTH(AK$7,0))</f>
        <v>0</v>
      </c>
      <c r="AL101" s="151">
        <f>SUMIFS('Saisie Depenses'!$H$5:$H$3004,'Saisie Depenses'!$G$5:$G$3004,Listes!$B$40,'Saisie Depenses'!$J$5:$J$3004,$F101, 'Saisie Depenses'!$E$5:$E$3004, "&gt;="&amp;EOMONTH(AL$7,-1)+1, 'Saisie Depenses'!$E$5:$E$3004, "&lt;="&amp;EOMONTH(AL$7,0))+SUMIFS('Saisie Depenses'!$H$5:$H$3004,'Saisie Depenses'!$G$5:$G$3004,Listes!$B$40,'Saisie Depenses'!$J$5:$J$3004, $G101,'Saisie Depenses'!$E$5:$E$3004, "&gt;="&amp;EOMONTH(AL$7,-1)+1, 'Saisie Depenses'!$E$5:$E$3004, "&lt;="&amp;EOMONTH(AL$7,0))</f>
        <v>0</v>
      </c>
      <c r="AM101" s="151">
        <f>SUMIFS('Saisie Depenses'!$H$5:$H$3004,'Saisie Depenses'!$G$5:$G$3004,Listes!$B$40,'Saisie Depenses'!$J$5:$J$3004,$F101, 'Saisie Depenses'!$E$5:$E$3004, "&gt;="&amp;EOMONTH(AM$7,-1)+1, 'Saisie Depenses'!$E$5:$E$3004, "&lt;="&amp;EOMONTH(AM$7,0))+SUMIFS('Saisie Depenses'!$H$5:$H$3004,'Saisie Depenses'!$G$5:$G$3004,Listes!$B$40,'Saisie Depenses'!$J$5:$J$3004, $G101,'Saisie Depenses'!$E$5:$E$3004, "&gt;="&amp;EOMONTH(AM$7,-1)+1, 'Saisie Depenses'!$E$5:$E$3004, "&lt;="&amp;EOMONTH(AM$7,0))</f>
        <v>0</v>
      </c>
      <c r="AN101" s="151">
        <f>SUMIFS('Saisie Depenses'!$H$5:$H$3004,'Saisie Depenses'!$G$5:$G$3004,Listes!$B$40,'Saisie Depenses'!$J$5:$J$3004,$F101, 'Saisie Depenses'!$E$5:$E$3004, "&gt;="&amp;EOMONTH(AN$7,-1)+1, 'Saisie Depenses'!$E$5:$E$3004, "&lt;="&amp;EOMONTH(AN$7,0))+SUMIFS('Saisie Depenses'!$H$5:$H$3004,'Saisie Depenses'!$G$5:$G$3004,Listes!$B$40,'Saisie Depenses'!$J$5:$J$3004, $G101,'Saisie Depenses'!$E$5:$E$3004, "&gt;="&amp;EOMONTH(AN$7,-1)+1, 'Saisie Depenses'!$E$5:$E$3004, "&lt;="&amp;EOMONTH(AN$7,0))</f>
        <v>0</v>
      </c>
      <c r="AO101" s="151">
        <f>SUMIFS('Saisie Depenses'!$H$5:$H$3004,'Saisie Depenses'!$G$5:$G$3004,Listes!$B$40,'Saisie Depenses'!$J$5:$J$3004,$F101, 'Saisie Depenses'!$E$5:$E$3004, "&gt;="&amp;EOMONTH(AO$7,-1)+1, 'Saisie Depenses'!$E$5:$E$3004, "&lt;="&amp;EOMONTH(AO$7,0))+SUMIFS('Saisie Depenses'!$H$5:$H$3004,'Saisie Depenses'!$G$5:$G$3004,Listes!$B$40,'Saisie Depenses'!$J$5:$J$3004, $G101,'Saisie Depenses'!$E$5:$E$3004, "&gt;="&amp;EOMONTH(AO$7,-1)+1, 'Saisie Depenses'!$E$5:$E$3004, "&lt;="&amp;EOMONTH(AO$7,0))</f>
        <v>0</v>
      </c>
      <c r="AP101" s="151">
        <f>SUMIFS('Saisie Depenses'!$H$5:$H$3004,'Saisie Depenses'!$G$5:$G$3004,Listes!$B$40,'Saisie Depenses'!$J$5:$J$3004,$F101, 'Saisie Depenses'!$E$5:$E$3004, "&gt;="&amp;EOMONTH(AP$7,-1)+1, 'Saisie Depenses'!$E$5:$E$3004, "&lt;="&amp;EOMONTH(AP$7,0))+SUMIFS('Saisie Depenses'!$H$5:$H$3004,'Saisie Depenses'!$G$5:$G$3004,Listes!$B$40,'Saisie Depenses'!$J$5:$J$3004, $G101,'Saisie Depenses'!$E$5:$E$3004, "&gt;="&amp;EOMONTH(AP$7,-1)+1, 'Saisie Depenses'!$E$5:$E$3004, "&lt;="&amp;EOMONTH(AP$7,0))</f>
        <v>0</v>
      </c>
      <c r="AQ101" s="151">
        <f>SUMIFS('Saisie Depenses'!$H$5:$H$3004,'Saisie Depenses'!$G$5:$G$3004,Listes!$B$40,'Saisie Depenses'!$J$5:$J$3004,$F101, 'Saisie Depenses'!$E$5:$E$3004, "&gt;="&amp;EOMONTH(AQ$7,-1)+1, 'Saisie Depenses'!$E$5:$E$3004, "&lt;="&amp;EOMONTH(AQ$7,0))+SUMIFS('Saisie Depenses'!$H$5:$H$3004,'Saisie Depenses'!$G$5:$G$3004,Listes!$B$40,'Saisie Depenses'!$J$5:$J$3004, $G101,'Saisie Depenses'!$E$5:$E$3004, "&gt;="&amp;EOMONTH(AQ$7,-1)+1, 'Saisie Depenses'!$E$5:$E$3004, "&lt;="&amp;EOMONTH(AQ$7,0))</f>
        <v>0</v>
      </c>
      <c r="AR101" s="151">
        <f>SUMIFS('Saisie Depenses'!$H$5:$H$3004,'Saisie Depenses'!$G$5:$G$3004,Listes!$B$40,'Saisie Depenses'!$J$5:$J$3004,$F101, 'Saisie Depenses'!$E$5:$E$3004, "&gt;="&amp;EOMONTH(AR$7,-1)+1, 'Saisie Depenses'!$E$5:$E$3004, "&lt;="&amp;EOMONTH(AR$7,0))+SUMIFS('Saisie Depenses'!$H$5:$H$3004,'Saisie Depenses'!$G$5:$G$3004,Listes!$B$40,'Saisie Depenses'!$J$5:$J$3004, $G101,'Saisie Depenses'!$E$5:$E$3004, "&gt;="&amp;EOMONTH(AR$7,-1)+1, 'Saisie Depenses'!$E$5:$E$3004, "&lt;="&amp;EOMONTH(AR$7,0))</f>
        <v>0</v>
      </c>
      <c r="AS101" s="151">
        <f>SUMIFS('Saisie Depenses'!$H$5:$H$3004,'Saisie Depenses'!$G$5:$G$3004,Listes!$B$40,'Saisie Depenses'!$J$5:$J$3004,$F101, 'Saisie Depenses'!$E$5:$E$3004, "&gt;="&amp;EOMONTH(AS$7,-1)+1, 'Saisie Depenses'!$E$5:$E$3004, "&lt;="&amp;EOMONTH(AS$7,0))+SUMIFS('Saisie Depenses'!$H$5:$H$3004,'Saisie Depenses'!$G$5:$G$3004,Listes!$B$40,'Saisie Depenses'!$J$5:$J$3004, $G101,'Saisie Depenses'!$E$5:$E$3004, "&gt;="&amp;EOMONTH(AS$7,-1)+1, 'Saisie Depenses'!$E$5:$E$3004, "&lt;="&amp;EOMONTH(AS$7,0))</f>
        <v>0</v>
      </c>
      <c r="AT101" s="151">
        <f>SUMIFS('Saisie Depenses'!$H$5:$H$3004,'Saisie Depenses'!$G$5:$G$3004,Listes!$B$40,'Saisie Depenses'!$J$5:$J$3004,$F101, 'Saisie Depenses'!$E$5:$E$3004, "&gt;="&amp;EOMONTH(AT$7,-1)+1, 'Saisie Depenses'!$E$5:$E$3004, "&lt;="&amp;EOMONTH(AT$7,0))+SUMIFS('Saisie Depenses'!$H$5:$H$3004,'Saisie Depenses'!$G$5:$G$3004,Listes!$B$40,'Saisie Depenses'!$J$5:$J$3004, $G101,'Saisie Depenses'!$E$5:$E$3004, "&gt;="&amp;EOMONTH(AT$7,-1)+1, 'Saisie Depenses'!$E$5:$E$3004, "&lt;="&amp;EOMONTH(AT$7,0))</f>
        <v>0</v>
      </c>
      <c r="AU101" s="151">
        <f>SUMIFS('Saisie Depenses'!$H$5:$H$3004,'Saisie Depenses'!$G$5:$G$3004,Listes!$B$40,'Saisie Depenses'!$J$5:$J$3004,$F101, 'Saisie Depenses'!$E$5:$E$3004, "&gt;="&amp;EOMONTH(AU$7,-1)+1, 'Saisie Depenses'!$E$5:$E$3004, "&lt;="&amp;EOMONTH(AU$7,0))+SUMIFS('Saisie Depenses'!$H$5:$H$3004,'Saisie Depenses'!$G$5:$G$3004,Listes!$B$40,'Saisie Depenses'!$J$5:$J$3004, $G101,'Saisie Depenses'!$E$5:$E$3004, "&gt;="&amp;EOMONTH(AU$7,-1)+1, 'Saisie Depenses'!$E$5:$E$3004, "&lt;="&amp;EOMONTH(AU$7,0))</f>
        <v>0</v>
      </c>
      <c r="AV101" s="151">
        <f>SUMIFS('Saisie Depenses'!$H$5:$H$3004,'Saisie Depenses'!$G$5:$G$3004,Listes!$B$40,'Saisie Depenses'!$J$5:$J$3004,$F101, 'Saisie Depenses'!$E$5:$E$3004, "&gt;="&amp;EOMONTH(AV$7,-1)+1, 'Saisie Depenses'!$E$5:$E$3004, "&lt;="&amp;EOMONTH(AV$7,0))+SUMIFS('Saisie Depenses'!$H$5:$H$3004,'Saisie Depenses'!$G$5:$G$3004,Listes!$B$40,'Saisie Depenses'!$J$5:$J$3004, $G101,'Saisie Depenses'!$E$5:$E$3004, "&gt;="&amp;EOMONTH(AV$7,-1)+1, 'Saisie Depenses'!$E$5:$E$3004, "&lt;="&amp;EOMONTH(AV$7,0))</f>
        <v>0</v>
      </c>
      <c r="AW101" s="164">
        <f t="shared" si="208"/>
        <v>0</v>
      </c>
    </row>
    <row r="102" spans="3:49" ht="15.75" customHeight="1" x14ac:dyDescent="0.25">
      <c r="C102" s="150" t="str">
        <f t="shared" si="197"/>
        <v>Cabinet Fiscal/RH/Juridique</v>
      </c>
      <c r="D102" s="143"/>
      <c r="E102" s="143"/>
      <c r="F102" s="150" t="str">
        <f t="shared" ref="F102:G102" si="218">F76</f>
        <v>Cabinet Fiscal/RH/Juridique</v>
      </c>
      <c r="G102" s="133" t="str">
        <f t="shared" si="218"/>
        <v>x#56rgtte8</v>
      </c>
      <c r="I102" s="151">
        <f>SUMIFS('Saisie Depenses'!$H$5:$H$3004,'Saisie Depenses'!$G$5:$G$3004,Listes!$B$40,'Saisie Depenses'!$J$5:$J$3004,$F102, 'Saisie Depenses'!$E$5:$E$3004, "&gt;="&amp;EOMONTH(I$7,-1)+1, 'Saisie Depenses'!$E$5:$E$3004, "&lt;="&amp;EOMONTH(I$7,0))+SUMIFS('Saisie Depenses'!$H$5:$H$3004,'Saisie Depenses'!$G$5:$G$3004,Listes!$B$40,'Saisie Depenses'!$J$5:$J$3004, $G102,'Saisie Depenses'!$E$5:$E$3004, "&gt;="&amp;EOMONTH(I$7,-1)+1, 'Saisie Depenses'!$E$5:$E$3004, "&lt;="&amp;EOMONTH(I$7,0))</f>
        <v>0</v>
      </c>
      <c r="J102" s="151">
        <f>SUMIFS('Saisie Depenses'!$H$5:$H$3004,'Saisie Depenses'!$G$5:$G$3004,Listes!$B$40,'Saisie Depenses'!$J$5:$J$3004,$F102, 'Saisie Depenses'!$E$5:$E$3004, "&gt;="&amp;EOMONTH(J$7,-1)+1, 'Saisie Depenses'!$E$5:$E$3004, "&lt;="&amp;EOMONTH(J$7,0))+SUMIFS('Saisie Depenses'!$H$5:$H$3004,'Saisie Depenses'!$G$5:$G$3004,Listes!$B$40,'Saisie Depenses'!$J$5:$J$3004, $G102,'Saisie Depenses'!$E$5:$E$3004, "&gt;="&amp;EOMONTH(J$7,-1)+1, 'Saisie Depenses'!$E$5:$E$3004, "&lt;="&amp;EOMONTH(J$7,0))</f>
        <v>0</v>
      </c>
      <c r="K102" s="151">
        <f>SUMIFS('Saisie Depenses'!$H$5:$H$3004,'Saisie Depenses'!$G$5:$G$3004,Listes!$B$40,'Saisie Depenses'!$J$5:$J$3004,$F102, 'Saisie Depenses'!$E$5:$E$3004, "&gt;="&amp;EOMONTH(K$7,-1)+1, 'Saisie Depenses'!$E$5:$E$3004, "&lt;="&amp;EOMONTH(K$7,0))+SUMIFS('Saisie Depenses'!$H$5:$H$3004,'Saisie Depenses'!$G$5:$G$3004,Listes!$B$40,'Saisie Depenses'!$J$5:$J$3004, $G102,'Saisie Depenses'!$E$5:$E$3004, "&gt;="&amp;EOMONTH(K$7,-1)+1, 'Saisie Depenses'!$E$5:$E$3004, "&lt;="&amp;EOMONTH(K$7,0))</f>
        <v>0</v>
      </c>
      <c r="L102" s="151">
        <f>SUMIFS('Saisie Depenses'!$H$5:$H$3004,'Saisie Depenses'!$G$5:$G$3004,Listes!$B$40,'Saisie Depenses'!$J$5:$J$3004,$F102, 'Saisie Depenses'!$E$5:$E$3004, "&gt;="&amp;EOMONTH(L$7,-1)+1, 'Saisie Depenses'!$E$5:$E$3004, "&lt;="&amp;EOMONTH(L$7,0))+SUMIFS('Saisie Depenses'!$H$5:$H$3004,'Saisie Depenses'!$G$5:$G$3004,Listes!$B$40,'Saisie Depenses'!$J$5:$J$3004, $G102,'Saisie Depenses'!$E$5:$E$3004, "&gt;="&amp;EOMONTH(L$7,-1)+1, 'Saisie Depenses'!$E$5:$E$3004, "&lt;="&amp;EOMONTH(L$7,0))</f>
        <v>0</v>
      </c>
      <c r="M102" s="151">
        <f>SUMIFS('Saisie Depenses'!$H$5:$H$3004,'Saisie Depenses'!$G$5:$G$3004,Listes!$B$40,'Saisie Depenses'!$J$5:$J$3004,$F102, 'Saisie Depenses'!$E$5:$E$3004, "&gt;="&amp;EOMONTH(M$7,-1)+1, 'Saisie Depenses'!$E$5:$E$3004, "&lt;="&amp;EOMONTH(M$7,0))+SUMIFS('Saisie Depenses'!$H$5:$H$3004,'Saisie Depenses'!$G$5:$G$3004,Listes!$B$40,'Saisie Depenses'!$J$5:$J$3004, $G102,'Saisie Depenses'!$E$5:$E$3004, "&gt;="&amp;EOMONTH(M$7,-1)+1, 'Saisie Depenses'!$E$5:$E$3004, "&lt;="&amp;EOMONTH(M$7,0))</f>
        <v>0</v>
      </c>
      <c r="N102" s="151">
        <f>SUMIFS('Saisie Depenses'!$H$5:$H$3004,'Saisie Depenses'!$G$5:$G$3004,Listes!$B$40,'Saisie Depenses'!$J$5:$J$3004,$F102, 'Saisie Depenses'!$E$5:$E$3004, "&gt;="&amp;EOMONTH(N$7,-1)+1, 'Saisie Depenses'!$E$5:$E$3004, "&lt;="&amp;EOMONTH(N$7,0))+SUMIFS('Saisie Depenses'!$H$5:$H$3004,'Saisie Depenses'!$G$5:$G$3004,Listes!$B$40,'Saisie Depenses'!$J$5:$J$3004, $G102,'Saisie Depenses'!$E$5:$E$3004, "&gt;="&amp;EOMONTH(N$7,-1)+1, 'Saisie Depenses'!$E$5:$E$3004, "&lt;="&amp;EOMONTH(N$7,0))</f>
        <v>0</v>
      </c>
      <c r="O102" s="151">
        <f>SUMIFS('Saisie Depenses'!$H$5:$H$3004,'Saisie Depenses'!$G$5:$G$3004,Listes!$B$40,'Saisie Depenses'!$J$5:$J$3004,$F102, 'Saisie Depenses'!$E$5:$E$3004, "&gt;="&amp;EOMONTH(O$7,-1)+1, 'Saisie Depenses'!$E$5:$E$3004, "&lt;="&amp;EOMONTH(O$7,0))+SUMIFS('Saisie Depenses'!$H$5:$H$3004,'Saisie Depenses'!$G$5:$G$3004,Listes!$B$40,'Saisie Depenses'!$J$5:$J$3004, $G102,'Saisie Depenses'!$E$5:$E$3004, "&gt;="&amp;EOMONTH(O$7,-1)+1, 'Saisie Depenses'!$E$5:$E$3004, "&lt;="&amp;EOMONTH(O$7,0))</f>
        <v>0</v>
      </c>
      <c r="P102" s="151">
        <f>SUMIFS('Saisie Depenses'!$H$5:$H$3004,'Saisie Depenses'!$G$5:$G$3004,Listes!$B$40,'Saisie Depenses'!$J$5:$J$3004,$F102, 'Saisie Depenses'!$E$5:$E$3004, "&gt;="&amp;EOMONTH(P$7,-1)+1, 'Saisie Depenses'!$E$5:$E$3004, "&lt;="&amp;EOMONTH(P$7,0))+SUMIFS('Saisie Depenses'!$H$5:$H$3004,'Saisie Depenses'!$G$5:$G$3004,Listes!$B$40,'Saisie Depenses'!$J$5:$J$3004, $G102,'Saisie Depenses'!$E$5:$E$3004, "&gt;="&amp;EOMONTH(P$7,-1)+1, 'Saisie Depenses'!$E$5:$E$3004, "&lt;="&amp;EOMONTH(P$7,0))</f>
        <v>0</v>
      </c>
      <c r="Q102" s="151">
        <f>SUMIFS('Saisie Depenses'!$H$5:$H$3004,'Saisie Depenses'!$G$5:$G$3004,Listes!$B$40,'Saisie Depenses'!$J$5:$J$3004,$F102, 'Saisie Depenses'!$E$5:$E$3004, "&gt;="&amp;EOMONTH(Q$7,-1)+1, 'Saisie Depenses'!$E$5:$E$3004, "&lt;="&amp;EOMONTH(Q$7,0))+SUMIFS('Saisie Depenses'!$H$5:$H$3004,'Saisie Depenses'!$G$5:$G$3004,Listes!$B$40,'Saisie Depenses'!$J$5:$J$3004, $G102,'Saisie Depenses'!$E$5:$E$3004, "&gt;="&amp;EOMONTH(Q$7,-1)+1, 'Saisie Depenses'!$E$5:$E$3004, "&lt;="&amp;EOMONTH(Q$7,0))</f>
        <v>0</v>
      </c>
      <c r="R102" s="151">
        <f>SUMIFS('Saisie Depenses'!$H$5:$H$3004,'Saisie Depenses'!$G$5:$G$3004,Listes!$B$40,'Saisie Depenses'!$J$5:$J$3004,$F102, 'Saisie Depenses'!$E$5:$E$3004, "&gt;="&amp;EOMONTH(R$7,-1)+1, 'Saisie Depenses'!$E$5:$E$3004, "&lt;="&amp;EOMONTH(R$7,0))+SUMIFS('Saisie Depenses'!$H$5:$H$3004,'Saisie Depenses'!$G$5:$G$3004,Listes!$B$40,'Saisie Depenses'!$J$5:$J$3004, $G102,'Saisie Depenses'!$E$5:$E$3004, "&gt;="&amp;EOMONTH(R$7,-1)+1, 'Saisie Depenses'!$E$5:$E$3004, "&lt;="&amp;EOMONTH(R$7,0))</f>
        <v>0</v>
      </c>
      <c r="S102" s="151">
        <f>SUMIFS('Saisie Depenses'!$H$5:$H$3004,'Saisie Depenses'!$G$5:$G$3004,Listes!$B$40,'Saisie Depenses'!$J$5:$J$3004,$F102, 'Saisie Depenses'!$E$5:$E$3004, "&gt;="&amp;EOMONTH(S$7,-1)+1, 'Saisie Depenses'!$E$5:$E$3004, "&lt;="&amp;EOMONTH(S$7,0))+SUMIFS('Saisie Depenses'!$H$5:$H$3004,'Saisie Depenses'!$G$5:$G$3004,Listes!$B$40,'Saisie Depenses'!$J$5:$J$3004, $G102,'Saisie Depenses'!$E$5:$E$3004, "&gt;="&amp;EOMONTH(S$7,-1)+1, 'Saisie Depenses'!$E$5:$E$3004, "&lt;="&amp;EOMONTH(S$7,0))</f>
        <v>0</v>
      </c>
      <c r="T102" s="151">
        <f>SUMIFS('Saisie Depenses'!$H$5:$H$3004,'Saisie Depenses'!$G$5:$G$3004,Listes!$B$40,'Saisie Depenses'!$J$5:$J$3004,$F102, 'Saisie Depenses'!$E$5:$E$3004, "&gt;="&amp;EOMONTH(T$7,-1)+1, 'Saisie Depenses'!$E$5:$E$3004, "&lt;="&amp;EOMONTH(T$7,0))+SUMIFS('Saisie Depenses'!$H$5:$H$3004,'Saisie Depenses'!$G$5:$G$3004,Listes!$B$40,'Saisie Depenses'!$J$5:$J$3004, $G102,'Saisie Depenses'!$E$5:$E$3004, "&gt;="&amp;EOMONTH(T$7,-1)+1, 'Saisie Depenses'!$E$5:$E$3004, "&lt;="&amp;EOMONTH(T$7,0))</f>
        <v>0</v>
      </c>
      <c r="U102" s="164">
        <f t="shared" si="210"/>
        <v>0</v>
      </c>
      <c r="W102" s="151">
        <f>SUMIFS('Saisie Depenses'!$H$5:$H$3004,'Saisie Depenses'!$G$5:$G$3004,Listes!$B$40,'Saisie Depenses'!$J$5:$J$3004,$F102, 'Saisie Depenses'!$E$5:$E$3004, "&gt;="&amp;EOMONTH(W$7,-1)+1, 'Saisie Depenses'!$E$5:$E$3004, "&lt;="&amp;EOMONTH(W$7,0))+SUMIFS('Saisie Depenses'!$H$5:$H$3004,'Saisie Depenses'!$G$5:$G$3004,Listes!$B$40,'Saisie Depenses'!$J$5:$J$3004, $G102,'Saisie Depenses'!$E$5:$E$3004, "&gt;="&amp;EOMONTH(W$7,-1)+1, 'Saisie Depenses'!$E$5:$E$3004, "&lt;="&amp;EOMONTH(W$7,0))</f>
        <v>0</v>
      </c>
      <c r="X102" s="151">
        <f>SUMIFS('Saisie Depenses'!$H$5:$H$3004,'Saisie Depenses'!$G$5:$G$3004,Listes!$B$40,'Saisie Depenses'!$J$5:$J$3004,$F102, 'Saisie Depenses'!$E$5:$E$3004, "&gt;="&amp;EOMONTH(X$7,-1)+1, 'Saisie Depenses'!$E$5:$E$3004, "&lt;="&amp;EOMONTH(X$7,0))+SUMIFS('Saisie Depenses'!$H$5:$H$3004,'Saisie Depenses'!$G$5:$G$3004,Listes!$B$40,'Saisie Depenses'!$J$5:$J$3004, $G102,'Saisie Depenses'!$E$5:$E$3004, "&gt;="&amp;EOMONTH(X$7,-1)+1, 'Saisie Depenses'!$E$5:$E$3004, "&lt;="&amp;EOMONTH(X$7,0))</f>
        <v>0</v>
      </c>
      <c r="Y102" s="151">
        <f>SUMIFS('Saisie Depenses'!$H$5:$H$3004,'Saisie Depenses'!$G$5:$G$3004,Listes!$B$40,'Saisie Depenses'!$J$5:$J$3004,$F102, 'Saisie Depenses'!$E$5:$E$3004, "&gt;="&amp;EOMONTH(Y$7,-1)+1, 'Saisie Depenses'!$E$5:$E$3004, "&lt;="&amp;EOMONTH(Y$7,0))+SUMIFS('Saisie Depenses'!$H$5:$H$3004,'Saisie Depenses'!$G$5:$G$3004,Listes!$B$40,'Saisie Depenses'!$J$5:$J$3004, $G102,'Saisie Depenses'!$E$5:$E$3004, "&gt;="&amp;EOMONTH(Y$7,-1)+1, 'Saisie Depenses'!$E$5:$E$3004, "&lt;="&amp;EOMONTH(Y$7,0))</f>
        <v>0</v>
      </c>
      <c r="Z102" s="151">
        <f>SUMIFS('Saisie Depenses'!$H$5:$H$3004,'Saisie Depenses'!$G$5:$G$3004,Listes!$B$40,'Saisie Depenses'!$J$5:$J$3004,$F102, 'Saisie Depenses'!$E$5:$E$3004, "&gt;="&amp;EOMONTH(Z$7,-1)+1, 'Saisie Depenses'!$E$5:$E$3004, "&lt;="&amp;EOMONTH(Z$7,0))+SUMIFS('Saisie Depenses'!$H$5:$H$3004,'Saisie Depenses'!$G$5:$G$3004,Listes!$B$40,'Saisie Depenses'!$J$5:$J$3004, $G102,'Saisie Depenses'!$E$5:$E$3004, "&gt;="&amp;EOMONTH(Z$7,-1)+1, 'Saisie Depenses'!$E$5:$E$3004, "&lt;="&amp;EOMONTH(Z$7,0))</f>
        <v>0</v>
      </c>
      <c r="AA102" s="151">
        <f>SUMIFS('Saisie Depenses'!$H$5:$H$3004,'Saisie Depenses'!$G$5:$G$3004,Listes!$B$40,'Saisie Depenses'!$J$5:$J$3004,$F102, 'Saisie Depenses'!$E$5:$E$3004, "&gt;="&amp;EOMONTH(AA$7,-1)+1, 'Saisie Depenses'!$E$5:$E$3004, "&lt;="&amp;EOMONTH(AA$7,0))+SUMIFS('Saisie Depenses'!$H$5:$H$3004,'Saisie Depenses'!$G$5:$G$3004,Listes!$B$40,'Saisie Depenses'!$J$5:$J$3004, $G102,'Saisie Depenses'!$E$5:$E$3004, "&gt;="&amp;EOMONTH(AA$7,-1)+1, 'Saisie Depenses'!$E$5:$E$3004, "&lt;="&amp;EOMONTH(AA$7,0))</f>
        <v>0</v>
      </c>
      <c r="AB102" s="151">
        <f>SUMIFS('Saisie Depenses'!$H$5:$H$3004,'Saisie Depenses'!$G$5:$G$3004,Listes!$B$40,'Saisie Depenses'!$J$5:$J$3004,$F102, 'Saisie Depenses'!$E$5:$E$3004, "&gt;="&amp;EOMONTH(AB$7,-1)+1, 'Saisie Depenses'!$E$5:$E$3004, "&lt;="&amp;EOMONTH(AB$7,0))+SUMIFS('Saisie Depenses'!$H$5:$H$3004,'Saisie Depenses'!$G$5:$G$3004,Listes!$B$40,'Saisie Depenses'!$J$5:$J$3004, $G102,'Saisie Depenses'!$E$5:$E$3004, "&gt;="&amp;EOMONTH(AB$7,-1)+1, 'Saisie Depenses'!$E$5:$E$3004, "&lt;="&amp;EOMONTH(AB$7,0))</f>
        <v>0</v>
      </c>
      <c r="AC102" s="151">
        <f>SUMIFS('Saisie Depenses'!$H$5:$H$3004,'Saisie Depenses'!$G$5:$G$3004,Listes!$B$40,'Saisie Depenses'!$J$5:$J$3004,$F102, 'Saisie Depenses'!$E$5:$E$3004, "&gt;="&amp;EOMONTH(AC$7,-1)+1, 'Saisie Depenses'!$E$5:$E$3004, "&lt;="&amp;EOMONTH(AC$7,0))+SUMIFS('Saisie Depenses'!$H$5:$H$3004,'Saisie Depenses'!$G$5:$G$3004,Listes!$B$40,'Saisie Depenses'!$J$5:$J$3004, $G102,'Saisie Depenses'!$E$5:$E$3004, "&gt;="&amp;EOMONTH(AC$7,-1)+1, 'Saisie Depenses'!$E$5:$E$3004, "&lt;="&amp;EOMONTH(AC$7,0))</f>
        <v>0</v>
      </c>
      <c r="AD102" s="151">
        <f>SUMIFS('Saisie Depenses'!$H$5:$H$3004,'Saisie Depenses'!$G$5:$G$3004,Listes!$B$40,'Saisie Depenses'!$J$5:$J$3004,$F102, 'Saisie Depenses'!$E$5:$E$3004, "&gt;="&amp;EOMONTH(AD$7,-1)+1, 'Saisie Depenses'!$E$5:$E$3004, "&lt;="&amp;EOMONTH(AD$7,0))+SUMIFS('Saisie Depenses'!$H$5:$H$3004,'Saisie Depenses'!$G$5:$G$3004,Listes!$B$40,'Saisie Depenses'!$J$5:$J$3004, $G102,'Saisie Depenses'!$E$5:$E$3004, "&gt;="&amp;EOMONTH(AD$7,-1)+1, 'Saisie Depenses'!$E$5:$E$3004, "&lt;="&amp;EOMONTH(AD$7,0))</f>
        <v>0</v>
      </c>
      <c r="AE102" s="151">
        <f>SUMIFS('Saisie Depenses'!$H$5:$H$3004,'Saisie Depenses'!$G$5:$G$3004,Listes!$B$40,'Saisie Depenses'!$J$5:$J$3004,$F102, 'Saisie Depenses'!$E$5:$E$3004, "&gt;="&amp;EOMONTH(AE$7,-1)+1, 'Saisie Depenses'!$E$5:$E$3004, "&lt;="&amp;EOMONTH(AE$7,0))+SUMIFS('Saisie Depenses'!$H$5:$H$3004,'Saisie Depenses'!$G$5:$G$3004,Listes!$B$40,'Saisie Depenses'!$J$5:$J$3004, $G102,'Saisie Depenses'!$E$5:$E$3004, "&gt;="&amp;EOMONTH(AE$7,-1)+1, 'Saisie Depenses'!$E$5:$E$3004, "&lt;="&amp;EOMONTH(AE$7,0))</f>
        <v>0</v>
      </c>
      <c r="AF102" s="151">
        <f>SUMIFS('Saisie Depenses'!$H$5:$H$3004,'Saisie Depenses'!$G$5:$G$3004,Listes!$B$40,'Saisie Depenses'!$J$5:$J$3004,$F102, 'Saisie Depenses'!$E$5:$E$3004, "&gt;="&amp;EOMONTH(AF$7,-1)+1, 'Saisie Depenses'!$E$5:$E$3004, "&lt;="&amp;EOMONTH(AF$7,0))+SUMIFS('Saisie Depenses'!$H$5:$H$3004,'Saisie Depenses'!$G$5:$G$3004,Listes!$B$40,'Saisie Depenses'!$J$5:$J$3004, $G102,'Saisie Depenses'!$E$5:$E$3004, "&gt;="&amp;EOMONTH(AF$7,-1)+1, 'Saisie Depenses'!$E$5:$E$3004, "&lt;="&amp;EOMONTH(AF$7,0))</f>
        <v>0</v>
      </c>
      <c r="AG102" s="151">
        <f>SUMIFS('Saisie Depenses'!$H$5:$H$3004,'Saisie Depenses'!$G$5:$G$3004,Listes!$B$40,'Saisie Depenses'!$J$5:$J$3004,$F102, 'Saisie Depenses'!$E$5:$E$3004, "&gt;="&amp;EOMONTH(AG$7,-1)+1, 'Saisie Depenses'!$E$5:$E$3004, "&lt;="&amp;EOMONTH(AG$7,0))+SUMIFS('Saisie Depenses'!$H$5:$H$3004,'Saisie Depenses'!$G$5:$G$3004,Listes!$B$40,'Saisie Depenses'!$J$5:$J$3004, $G102,'Saisie Depenses'!$E$5:$E$3004, "&gt;="&amp;EOMONTH(AG$7,-1)+1, 'Saisie Depenses'!$E$5:$E$3004, "&lt;="&amp;EOMONTH(AG$7,0))</f>
        <v>0</v>
      </c>
      <c r="AH102" s="151">
        <f>SUMIFS('Saisie Depenses'!$H$5:$H$3004,'Saisie Depenses'!$G$5:$G$3004,Listes!$B$40,'Saisie Depenses'!$J$5:$J$3004,$F102, 'Saisie Depenses'!$E$5:$E$3004, "&gt;="&amp;EOMONTH(AH$7,-1)+1, 'Saisie Depenses'!$E$5:$E$3004, "&lt;="&amp;EOMONTH(AH$7,0))+SUMIFS('Saisie Depenses'!$H$5:$H$3004,'Saisie Depenses'!$G$5:$G$3004,Listes!$B$40,'Saisie Depenses'!$J$5:$J$3004, $G102,'Saisie Depenses'!$E$5:$E$3004, "&gt;="&amp;EOMONTH(AH$7,-1)+1, 'Saisie Depenses'!$E$5:$E$3004, "&lt;="&amp;EOMONTH(AH$7,0))</f>
        <v>0</v>
      </c>
      <c r="AI102" s="164">
        <f t="shared" si="207"/>
        <v>0</v>
      </c>
      <c r="AJ102" s="142"/>
      <c r="AK102" s="151">
        <f>SUMIFS('Saisie Depenses'!$H$5:$H$3004,'Saisie Depenses'!$G$5:$G$3004,Listes!$B$40,'Saisie Depenses'!$J$5:$J$3004,$F102, 'Saisie Depenses'!$E$5:$E$3004, "&gt;="&amp;EOMONTH(AK$7,-1)+1, 'Saisie Depenses'!$E$5:$E$3004, "&lt;="&amp;EOMONTH(AK$7,0))+SUMIFS('Saisie Depenses'!$H$5:$H$3004,'Saisie Depenses'!$G$5:$G$3004,Listes!$B$40,'Saisie Depenses'!$J$5:$J$3004, $G102,'Saisie Depenses'!$E$5:$E$3004, "&gt;="&amp;EOMONTH(AK$7,-1)+1, 'Saisie Depenses'!$E$5:$E$3004, "&lt;="&amp;EOMONTH(AK$7,0))</f>
        <v>0</v>
      </c>
      <c r="AL102" s="151">
        <f>SUMIFS('Saisie Depenses'!$H$5:$H$3004,'Saisie Depenses'!$G$5:$G$3004,Listes!$B$40,'Saisie Depenses'!$J$5:$J$3004,$F102, 'Saisie Depenses'!$E$5:$E$3004, "&gt;="&amp;EOMONTH(AL$7,-1)+1, 'Saisie Depenses'!$E$5:$E$3004, "&lt;="&amp;EOMONTH(AL$7,0))+SUMIFS('Saisie Depenses'!$H$5:$H$3004,'Saisie Depenses'!$G$5:$G$3004,Listes!$B$40,'Saisie Depenses'!$J$5:$J$3004, $G102,'Saisie Depenses'!$E$5:$E$3004, "&gt;="&amp;EOMONTH(AL$7,-1)+1, 'Saisie Depenses'!$E$5:$E$3004, "&lt;="&amp;EOMONTH(AL$7,0))</f>
        <v>0</v>
      </c>
      <c r="AM102" s="151">
        <f>SUMIFS('Saisie Depenses'!$H$5:$H$3004,'Saisie Depenses'!$G$5:$G$3004,Listes!$B$40,'Saisie Depenses'!$J$5:$J$3004,$F102, 'Saisie Depenses'!$E$5:$E$3004, "&gt;="&amp;EOMONTH(AM$7,-1)+1, 'Saisie Depenses'!$E$5:$E$3004, "&lt;="&amp;EOMONTH(AM$7,0))+SUMIFS('Saisie Depenses'!$H$5:$H$3004,'Saisie Depenses'!$G$5:$G$3004,Listes!$B$40,'Saisie Depenses'!$J$5:$J$3004, $G102,'Saisie Depenses'!$E$5:$E$3004, "&gt;="&amp;EOMONTH(AM$7,-1)+1, 'Saisie Depenses'!$E$5:$E$3004, "&lt;="&amp;EOMONTH(AM$7,0))</f>
        <v>0</v>
      </c>
      <c r="AN102" s="151">
        <f>SUMIFS('Saisie Depenses'!$H$5:$H$3004,'Saisie Depenses'!$G$5:$G$3004,Listes!$B$40,'Saisie Depenses'!$J$5:$J$3004,$F102, 'Saisie Depenses'!$E$5:$E$3004, "&gt;="&amp;EOMONTH(AN$7,-1)+1, 'Saisie Depenses'!$E$5:$E$3004, "&lt;="&amp;EOMONTH(AN$7,0))+SUMIFS('Saisie Depenses'!$H$5:$H$3004,'Saisie Depenses'!$G$5:$G$3004,Listes!$B$40,'Saisie Depenses'!$J$5:$J$3004, $G102,'Saisie Depenses'!$E$5:$E$3004, "&gt;="&amp;EOMONTH(AN$7,-1)+1, 'Saisie Depenses'!$E$5:$E$3004, "&lt;="&amp;EOMONTH(AN$7,0))</f>
        <v>0</v>
      </c>
      <c r="AO102" s="151">
        <f>SUMIFS('Saisie Depenses'!$H$5:$H$3004,'Saisie Depenses'!$G$5:$G$3004,Listes!$B$40,'Saisie Depenses'!$J$5:$J$3004,$F102, 'Saisie Depenses'!$E$5:$E$3004, "&gt;="&amp;EOMONTH(AO$7,-1)+1, 'Saisie Depenses'!$E$5:$E$3004, "&lt;="&amp;EOMONTH(AO$7,0))+SUMIFS('Saisie Depenses'!$H$5:$H$3004,'Saisie Depenses'!$G$5:$G$3004,Listes!$B$40,'Saisie Depenses'!$J$5:$J$3004, $G102,'Saisie Depenses'!$E$5:$E$3004, "&gt;="&amp;EOMONTH(AO$7,-1)+1, 'Saisie Depenses'!$E$5:$E$3004, "&lt;="&amp;EOMONTH(AO$7,0))</f>
        <v>0</v>
      </c>
      <c r="AP102" s="151">
        <f>SUMIFS('Saisie Depenses'!$H$5:$H$3004,'Saisie Depenses'!$G$5:$G$3004,Listes!$B$40,'Saisie Depenses'!$J$5:$J$3004,$F102, 'Saisie Depenses'!$E$5:$E$3004, "&gt;="&amp;EOMONTH(AP$7,-1)+1, 'Saisie Depenses'!$E$5:$E$3004, "&lt;="&amp;EOMONTH(AP$7,0))+SUMIFS('Saisie Depenses'!$H$5:$H$3004,'Saisie Depenses'!$G$5:$G$3004,Listes!$B$40,'Saisie Depenses'!$J$5:$J$3004, $G102,'Saisie Depenses'!$E$5:$E$3004, "&gt;="&amp;EOMONTH(AP$7,-1)+1, 'Saisie Depenses'!$E$5:$E$3004, "&lt;="&amp;EOMONTH(AP$7,0))</f>
        <v>0</v>
      </c>
      <c r="AQ102" s="151">
        <f>SUMIFS('Saisie Depenses'!$H$5:$H$3004,'Saisie Depenses'!$G$5:$G$3004,Listes!$B$40,'Saisie Depenses'!$J$5:$J$3004,$F102, 'Saisie Depenses'!$E$5:$E$3004, "&gt;="&amp;EOMONTH(AQ$7,-1)+1, 'Saisie Depenses'!$E$5:$E$3004, "&lt;="&amp;EOMONTH(AQ$7,0))+SUMIFS('Saisie Depenses'!$H$5:$H$3004,'Saisie Depenses'!$G$5:$G$3004,Listes!$B$40,'Saisie Depenses'!$J$5:$J$3004, $G102,'Saisie Depenses'!$E$5:$E$3004, "&gt;="&amp;EOMONTH(AQ$7,-1)+1, 'Saisie Depenses'!$E$5:$E$3004, "&lt;="&amp;EOMONTH(AQ$7,0))</f>
        <v>0</v>
      </c>
      <c r="AR102" s="151">
        <f>SUMIFS('Saisie Depenses'!$H$5:$H$3004,'Saisie Depenses'!$G$5:$G$3004,Listes!$B$40,'Saisie Depenses'!$J$5:$J$3004,$F102, 'Saisie Depenses'!$E$5:$E$3004, "&gt;="&amp;EOMONTH(AR$7,-1)+1, 'Saisie Depenses'!$E$5:$E$3004, "&lt;="&amp;EOMONTH(AR$7,0))+SUMIFS('Saisie Depenses'!$H$5:$H$3004,'Saisie Depenses'!$G$5:$G$3004,Listes!$B$40,'Saisie Depenses'!$J$5:$J$3004, $G102,'Saisie Depenses'!$E$5:$E$3004, "&gt;="&amp;EOMONTH(AR$7,-1)+1, 'Saisie Depenses'!$E$5:$E$3004, "&lt;="&amp;EOMONTH(AR$7,0))</f>
        <v>0</v>
      </c>
      <c r="AS102" s="151">
        <f>SUMIFS('Saisie Depenses'!$H$5:$H$3004,'Saisie Depenses'!$G$5:$G$3004,Listes!$B$40,'Saisie Depenses'!$J$5:$J$3004,$F102, 'Saisie Depenses'!$E$5:$E$3004, "&gt;="&amp;EOMONTH(AS$7,-1)+1, 'Saisie Depenses'!$E$5:$E$3004, "&lt;="&amp;EOMONTH(AS$7,0))+SUMIFS('Saisie Depenses'!$H$5:$H$3004,'Saisie Depenses'!$G$5:$G$3004,Listes!$B$40,'Saisie Depenses'!$J$5:$J$3004, $G102,'Saisie Depenses'!$E$5:$E$3004, "&gt;="&amp;EOMONTH(AS$7,-1)+1, 'Saisie Depenses'!$E$5:$E$3004, "&lt;="&amp;EOMONTH(AS$7,0))</f>
        <v>0</v>
      </c>
      <c r="AT102" s="151">
        <f>SUMIFS('Saisie Depenses'!$H$5:$H$3004,'Saisie Depenses'!$G$5:$G$3004,Listes!$B$40,'Saisie Depenses'!$J$5:$J$3004,$F102, 'Saisie Depenses'!$E$5:$E$3004, "&gt;="&amp;EOMONTH(AT$7,-1)+1, 'Saisie Depenses'!$E$5:$E$3004, "&lt;="&amp;EOMONTH(AT$7,0))+SUMIFS('Saisie Depenses'!$H$5:$H$3004,'Saisie Depenses'!$G$5:$G$3004,Listes!$B$40,'Saisie Depenses'!$J$5:$J$3004, $G102,'Saisie Depenses'!$E$5:$E$3004, "&gt;="&amp;EOMONTH(AT$7,-1)+1, 'Saisie Depenses'!$E$5:$E$3004, "&lt;="&amp;EOMONTH(AT$7,0))</f>
        <v>0</v>
      </c>
      <c r="AU102" s="151">
        <f>SUMIFS('Saisie Depenses'!$H$5:$H$3004,'Saisie Depenses'!$G$5:$G$3004,Listes!$B$40,'Saisie Depenses'!$J$5:$J$3004,$F102, 'Saisie Depenses'!$E$5:$E$3004, "&gt;="&amp;EOMONTH(AU$7,-1)+1, 'Saisie Depenses'!$E$5:$E$3004, "&lt;="&amp;EOMONTH(AU$7,0))+SUMIFS('Saisie Depenses'!$H$5:$H$3004,'Saisie Depenses'!$G$5:$G$3004,Listes!$B$40,'Saisie Depenses'!$J$5:$J$3004, $G102,'Saisie Depenses'!$E$5:$E$3004, "&gt;="&amp;EOMONTH(AU$7,-1)+1, 'Saisie Depenses'!$E$5:$E$3004, "&lt;="&amp;EOMONTH(AU$7,0))</f>
        <v>0</v>
      </c>
      <c r="AV102" s="151">
        <f>SUMIFS('Saisie Depenses'!$H$5:$H$3004,'Saisie Depenses'!$G$5:$G$3004,Listes!$B$40,'Saisie Depenses'!$J$5:$J$3004,$F102, 'Saisie Depenses'!$E$5:$E$3004, "&gt;="&amp;EOMONTH(AV$7,-1)+1, 'Saisie Depenses'!$E$5:$E$3004, "&lt;="&amp;EOMONTH(AV$7,0))+SUMIFS('Saisie Depenses'!$H$5:$H$3004,'Saisie Depenses'!$G$5:$G$3004,Listes!$B$40,'Saisie Depenses'!$J$5:$J$3004, $G102,'Saisie Depenses'!$E$5:$E$3004, "&gt;="&amp;EOMONTH(AV$7,-1)+1, 'Saisie Depenses'!$E$5:$E$3004, "&lt;="&amp;EOMONTH(AV$7,0))</f>
        <v>0</v>
      </c>
      <c r="AW102" s="164">
        <f t="shared" si="208"/>
        <v>0</v>
      </c>
    </row>
    <row r="103" spans="3:49" ht="15.75" customHeight="1" x14ac:dyDescent="0.25">
      <c r="C103" s="150" t="str">
        <f t="shared" si="197"/>
        <v xml:space="preserve">Assurances </v>
      </c>
      <c r="D103" s="143"/>
      <c r="E103" s="143"/>
      <c r="F103" s="150" t="str">
        <f t="shared" ref="F103:G103" si="219">F77</f>
        <v xml:space="preserve">Assurances </v>
      </c>
      <c r="G103" s="133" t="str">
        <f t="shared" si="219"/>
        <v>x#56rgtte8</v>
      </c>
      <c r="I103" s="151">
        <f>SUMIFS('Saisie Depenses'!$H$5:$H$3004,'Saisie Depenses'!$G$5:$G$3004,Listes!$B$40,'Saisie Depenses'!$J$5:$J$3004,$F103, 'Saisie Depenses'!$E$5:$E$3004, "&gt;="&amp;EOMONTH(I$7,-1)+1, 'Saisie Depenses'!$E$5:$E$3004, "&lt;="&amp;EOMONTH(I$7,0))+SUMIFS('Saisie Depenses'!$H$5:$H$3004,'Saisie Depenses'!$G$5:$G$3004,Listes!$B$40,'Saisie Depenses'!$J$5:$J$3004, $G103,'Saisie Depenses'!$E$5:$E$3004, "&gt;="&amp;EOMONTH(I$7,-1)+1, 'Saisie Depenses'!$E$5:$E$3004, "&lt;="&amp;EOMONTH(I$7,0))</f>
        <v>0</v>
      </c>
      <c r="J103" s="151">
        <f>SUMIFS('Saisie Depenses'!$H$5:$H$3004,'Saisie Depenses'!$G$5:$G$3004,Listes!$B$40,'Saisie Depenses'!$J$5:$J$3004,$F103, 'Saisie Depenses'!$E$5:$E$3004, "&gt;="&amp;EOMONTH(J$7,-1)+1, 'Saisie Depenses'!$E$5:$E$3004, "&lt;="&amp;EOMONTH(J$7,0))+SUMIFS('Saisie Depenses'!$H$5:$H$3004,'Saisie Depenses'!$G$5:$G$3004,Listes!$B$40,'Saisie Depenses'!$J$5:$J$3004, $G103,'Saisie Depenses'!$E$5:$E$3004, "&gt;="&amp;EOMONTH(J$7,-1)+1, 'Saisie Depenses'!$E$5:$E$3004, "&lt;="&amp;EOMONTH(J$7,0))</f>
        <v>0</v>
      </c>
      <c r="K103" s="151">
        <f>SUMIFS('Saisie Depenses'!$H$5:$H$3004,'Saisie Depenses'!$G$5:$G$3004,Listes!$B$40,'Saisie Depenses'!$J$5:$J$3004,$F103, 'Saisie Depenses'!$E$5:$E$3004, "&gt;="&amp;EOMONTH(K$7,-1)+1, 'Saisie Depenses'!$E$5:$E$3004, "&lt;="&amp;EOMONTH(K$7,0))+SUMIFS('Saisie Depenses'!$H$5:$H$3004,'Saisie Depenses'!$G$5:$G$3004,Listes!$B$40,'Saisie Depenses'!$J$5:$J$3004, $G103,'Saisie Depenses'!$E$5:$E$3004, "&gt;="&amp;EOMONTH(K$7,-1)+1, 'Saisie Depenses'!$E$5:$E$3004, "&lt;="&amp;EOMONTH(K$7,0))</f>
        <v>0</v>
      </c>
      <c r="L103" s="151">
        <f>SUMIFS('Saisie Depenses'!$H$5:$H$3004,'Saisie Depenses'!$G$5:$G$3004,Listes!$B$40,'Saisie Depenses'!$J$5:$J$3004,$F103, 'Saisie Depenses'!$E$5:$E$3004, "&gt;="&amp;EOMONTH(L$7,-1)+1, 'Saisie Depenses'!$E$5:$E$3004, "&lt;="&amp;EOMONTH(L$7,0))+SUMIFS('Saisie Depenses'!$H$5:$H$3004,'Saisie Depenses'!$G$5:$G$3004,Listes!$B$40,'Saisie Depenses'!$J$5:$J$3004, $G103,'Saisie Depenses'!$E$5:$E$3004, "&gt;="&amp;EOMONTH(L$7,-1)+1, 'Saisie Depenses'!$E$5:$E$3004, "&lt;="&amp;EOMONTH(L$7,0))</f>
        <v>0</v>
      </c>
      <c r="M103" s="151">
        <f>SUMIFS('Saisie Depenses'!$H$5:$H$3004,'Saisie Depenses'!$G$5:$G$3004,Listes!$B$40,'Saisie Depenses'!$J$5:$J$3004,$F103, 'Saisie Depenses'!$E$5:$E$3004, "&gt;="&amp;EOMONTH(M$7,-1)+1, 'Saisie Depenses'!$E$5:$E$3004, "&lt;="&amp;EOMONTH(M$7,0))+SUMIFS('Saisie Depenses'!$H$5:$H$3004,'Saisie Depenses'!$G$5:$G$3004,Listes!$B$40,'Saisie Depenses'!$J$5:$J$3004, $G103,'Saisie Depenses'!$E$5:$E$3004, "&gt;="&amp;EOMONTH(M$7,-1)+1, 'Saisie Depenses'!$E$5:$E$3004, "&lt;="&amp;EOMONTH(M$7,0))</f>
        <v>0</v>
      </c>
      <c r="N103" s="151">
        <f>SUMIFS('Saisie Depenses'!$H$5:$H$3004,'Saisie Depenses'!$G$5:$G$3004,Listes!$B$40,'Saisie Depenses'!$J$5:$J$3004,$F103, 'Saisie Depenses'!$E$5:$E$3004, "&gt;="&amp;EOMONTH(N$7,-1)+1, 'Saisie Depenses'!$E$5:$E$3004, "&lt;="&amp;EOMONTH(N$7,0))+SUMIFS('Saisie Depenses'!$H$5:$H$3004,'Saisie Depenses'!$G$5:$G$3004,Listes!$B$40,'Saisie Depenses'!$J$5:$J$3004, $G103,'Saisie Depenses'!$E$5:$E$3004, "&gt;="&amp;EOMONTH(N$7,-1)+1, 'Saisie Depenses'!$E$5:$E$3004, "&lt;="&amp;EOMONTH(N$7,0))</f>
        <v>0</v>
      </c>
      <c r="O103" s="151">
        <f>SUMIFS('Saisie Depenses'!$H$5:$H$3004,'Saisie Depenses'!$G$5:$G$3004,Listes!$B$40,'Saisie Depenses'!$J$5:$J$3004,$F103, 'Saisie Depenses'!$E$5:$E$3004, "&gt;="&amp;EOMONTH(O$7,-1)+1, 'Saisie Depenses'!$E$5:$E$3004, "&lt;="&amp;EOMONTH(O$7,0))+SUMIFS('Saisie Depenses'!$H$5:$H$3004,'Saisie Depenses'!$G$5:$G$3004,Listes!$B$40,'Saisie Depenses'!$J$5:$J$3004, $G103,'Saisie Depenses'!$E$5:$E$3004, "&gt;="&amp;EOMONTH(O$7,-1)+1, 'Saisie Depenses'!$E$5:$E$3004, "&lt;="&amp;EOMONTH(O$7,0))</f>
        <v>0</v>
      </c>
      <c r="P103" s="151">
        <f>SUMIFS('Saisie Depenses'!$H$5:$H$3004,'Saisie Depenses'!$G$5:$G$3004,Listes!$B$40,'Saisie Depenses'!$J$5:$J$3004,$F103, 'Saisie Depenses'!$E$5:$E$3004, "&gt;="&amp;EOMONTH(P$7,-1)+1, 'Saisie Depenses'!$E$5:$E$3004, "&lt;="&amp;EOMONTH(P$7,0))+SUMIFS('Saisie Depenses'!$H$5:$H$3004,'Saisie Depenses'!$G$5:$G$3004,Listes!$B$40,'Saisie Depenses'!$J$5:$J$3004, $G103,'Saisie Depenses'!$E$5:$E$3004, "&gt;="&amp;EOMONTH(P$7,-1)+1, 'Saisie Depenses'!$E$5:$E$3004, "&lt;="&amp;EOMONTH(P$7,0))</f>
        <v>0</v>
      </c>
      <c r="Q103" s="151">
        <f>SUMIFS('Saisie Depenses'!$H$5:$H$3004,'Saisie Depenses'!$G$5:$G$3004,Listes!$B$40,'Saisie Depenses'!$J$5:$J$3004,$F103, 'Saisie Depenses'!$E$5:$E$3004, "&gt;="&amp;EOMONTH(Q$7,-1)+1, 'Saisie Depenses'!$E$5:$E$3004, "&lt;="&amp;EOMONTH(Q$7,0))+SUMIFS('Saisie Depenses'!$H$5:$H$3004,'Saisie Depenses'!$G$5:$G$3004,Listes!$B$40,'Saisie Depenses'!$J$5:$J$3004, $G103,'Saisie Depenses'!$E$5:$E$3004, "&gt;="&amp;EOMONTH(Q$7,-1)+1, 'Saisie Depenses'!$E$5:$E$3004, "&lt;="&amp;EOMONTH(Q$7,0))</f>
        <v>0</v>
      </c>
      <c r="R103" s="151">
        <f>SUMIFS('Saisie Depenses'!$H$5:$H$3004,'Saisie Depenses'!$G$5:$G$3004,Listes!$B$40,'Saisie Depenses'!$J$5:$J$3004,$F103, 'Saisie Depenses'!$E$5:$E$3004, "&gt;="&amp;EOMONTH(R$7,-1)+1, 'Saisie Depenses'!$E$5:$E$3004, "&lt;="&amp;EOMONTH(R$7,0))+SUMIFS('Saisie Depenses'!$H$5:$H$3004,'Saisie Depenses'!$G$5:$G$3004,Listes!$B$40,'Saisie Depenses'!$J$5:$J$3004, $G103,'Saisie Depenses'!$E$5:$E$3004, "&gt;="&amp;EOMONTH(R$7,-1)+1, 'Saisie Depenses'!$E$5:$E$3004, "&lt;="&amp;EOMONTH(R$7,0))</f>
        <v>0</v>
      </c>
      <c r="S103" s="151">
        <f>SUMIFS('Saisie Depenses'!$H$5:$H$3004,'Saisie Depenses'!$G$5:$G$3004,Listes!$B$40,'Saisie Depenses'!$J$5:$J$3004,$F103, 'Saisie Depenses'!$E$5:$E$3004, "&gt;="&amp;EOMONTH(S$7,-1)+1, 'Saisie Depenses'!$E$5:$E$3004, "&lt;="&amp;EOMONTH(S$7,0))+SUMIFS('Saisie Depenses'!$H$5:$H$3004,'Saisie Depenses'!$G$5:$G$3004,Listes!$B$40,'Saisie Depenses'!$J$5:$J$3004, $G103,'Saisie Depenses'!$E$5:$E$3004, "&gt;="&amp;EOMONTH(S$7,-1)+1, 'Saisie Depenses'!$E$5:$E$3004, "&lt;="&amp;EOMONTH(S$7,0))</f>
        <v>0</v>
      </c>
      <c r="T103" s="151">
        <f>SUMIFS('Saisie Depenses'!$H$5:$H$3004,'Saisie Depenses'!$G$5:$G$3004,Listes!$B$40,'Saisie Depenses'!$J$5:$J$3004,$F103, 'Saisie Depenses'!$E$5:$E$3004, "&gt;="&amp;EOMONTH(T$7,-1)+1, 'Saisie Depenses'!$E$5:$E$3004, "&lt;="&amp;EOMONTH(T$7,0))+SUMIFS('Saisie Depenses'!$H$5:$H$3004,'Saisie Depenses'!$G$5:$G$3004,Listes!$B$40,'Saisie Depenses'!$J$5:$J$3004, $G103,'Saisie Depenses'!$E$5:$E$3004, "&gt;="&amp;EOMONTH(T$7,-1)+1, 'Saisie Depenses'!$E$5:$E$3004, "&lt;="&amp;EOMONTH(T$7,0))</f>
        <v>0</v>
      </c>
      <c r="U103" s="164">
        <f t="shared" si="210"/>
        <v>0</v>
      </c>
      <c r="W103" s="151">
        <f>SUMIFS('Saisie Depenses'!$H$5:$H$3004,'Saisie Depenses'!$G$5:$G$3004,Listes!$B$40,'Saisie Depenses'!$J$5:$J$3004,$F103, 'Saisie Depenses'!$E$5:$E$3004, "&gt;="&amp;EOMONTH(W$7,-1)+1, 'Saisie Depenses'!$E$5:$E$3004, "&lt;="&amp;EOMONTH(W$7,0))+SUMIFS('Saisie Depenses'!$H$5:$H$3004,'Saisie Depenses'!$G$5:$G$3004,Listes!$B$40,'Saisie Depenses'!$J$5:$J$3004, $G103,'Saisie Depenses'!$E$5:$E$3004, "&gt;="&amp;EOMONTH(W$7,-1)+1, 'Saisie Depenses'!$E$5:$E$3004, "&lt;="&amp;EOMONTH(W$7,0))</f>
        <v>0</v>
      </c>
      <c r="X103" s="151">
        <f>SUMIFS('Saisie Depenses'!$H$5:$H$3004,'Saisie Depenses'!$G$5:$G$3004,Listes!$B$40,'Saisie Depenses'!$J$5:$J$3004,$F103, 'Saisie Depenses'!$E$5:$E$3004, "&gt;="&amp;EOMONTH(X$7,-1)+1, 'Saisie Depenses'!$E$5:$E$3004, "&lt;="&amp;EOMONTH(X$7,0))+SUMIFS('Saisie Depenses'!$H$5:$H$3004,'Saisie Depenses'!$G$5:$G$3004,Listes!$B$40,'Saisie Depenses'!$J$5:$J$3004, $G103,'Saisie Depenses'!$E$5:$E$3004, "&gt;="&amp;EOMONTH(X$7,-1)+1, 'Saisie Depenses'!$E$5:$E$3004, "&lt;="&amp;EOMONTH(X$7,0))</f>
        <v>0</v>
      </c>
      <c r="Y103" s="151">
        <f>SUMIFS('Saisie Depenses'!$H$5:$H$3004,'Saisie Depenses'!$G$5:$G$3004,Listes!$B$40,'Saisie Depenses'!$J$5:$J$3004,$F103, 'Saisie Depenses'!$E$5:$E$3004, "&gt;="&amp;EOMONTH(Y$7,-1)+1, 'Saisie Depenses'!$E$5:$E$3004, "&lt;="&amp;EOMONTH(Y$7,0))+SUMIFS('Saisie Depenses'!$H$5:$H$3004,'Saisie Depenses'!$G$5:$G$3004,Listes!$B$40,'Saisie Depenses'!$J$5:$J$3004, $G103,'Saisie Depenses'!$E$5:$E$3004, "&gt;="&amp;EOMONTH(Y$7,-1)+1, 'Saisie Depenses'!$E$5:$E$3004, "&lt;="&amp;EOMONTH(Y$7,0))</f>
        <v>0</v>
      </c>
      <c r="Z103" s="151">
        <f>SUMIFS('Saisie Depenses'!$H$5:$H$3004,'Saisie Depenses'!$G$5:$G$3004,Listes!$B$40,'Saisie Depenses'!$J$5:$J$3004,$F103, 'Saisie Depenses'!$E$5:$E$3004, "&gt;="&amp;EOMONTH(Z$7,-1)+1, 'Saisie Depenses'!$E$5:$E$3004, "&lt;="&amp;EOMONTH(Z$7,0))+SUMIFS('Saisie Depenses'!$H$5:$H$3004,'Saisie Depenses'!$G$5:$G$3004,Listes!$B$40,'Saisie Depenses'!$J$5:$J$3004, $G103,'Saisie Depenses'!$E$5:$E$3004, "&gt;="&amp;EOMONTH(Z$7,-1)+1, 'Saisie Depenses'!$E$5:$E$3004, "&lt;="&amp;EOMONTH(Z$7,0))</f>
        <v>0</v>
      </c>
      <c r="AA103" s="151">
        <f>SUMIFS('Saisie Depenses'!$H$5:$H$3004,'Saisie Depenses'!$G$5:$G$3004,Listes!$B$40,'Saisie Depenses'!$J$5:$J$3004,$F103, 'Saisie Depenses'!$E$5:$E$3004, "&gt;="&amp;EOMONTH(AA$7,-1)+1, 'Saisie Depenses'!$E$5:$E$3004, "&lt;="&amp;EOMONTH(AA$7,0))+SUMIFS('Saisie Depenses'!$H$5:$H$3004,'Saisie Depenses'!$G$5:$G$3004,Listes!$B$40,'Saisie Depenses'!$J$5:$J$3004, $G103,'Saisie Depenses'!$E$5:$E$3004, "&gt;="&amp;EOMONTH(AA$7,-1)+1, 'Saisie Depenses'!$E$5:$E$3004, "&lt;="&amp;EOMONTH(AA$7,0))</f>
        <v>0</v>
      </c>
      <c r="AB103" s="151">
        <f>SUMIFS('Saisie Depenses'!$H$5:$H$3004,'Saisie Depenses'!$G$5:$G$3004,Listes!$B$40,'Saisie Depenses'!$J$5:$J$3004,$F103, 'Saisie Depenses'!$E$5:$E$3004, "&gt;="&amp;EOMONTH(AB$7,-1)+1, 'Saisie Depenses'!$E$5:$E$3004, "&lt;="&amp;EOMONTH(AB$7,0))+SUMIFS('Saisie Depenses'!$H$5:$H$3004,'Saisie Depenses'!$G$5:$G$3004,Listes!$B$40,'Saisie Depenses'!$J$5:$J$3004, $G103,'Saisie Depenses'!$E$5:$E$3004, "&gt;="&amp;EOMONTH(AB$7,-1)+1, 'Saisie Depenses'!$E$5:$E$3004, "&lt;="&amp;EOMONTH(AB$7,0))</f>
        <v>0</v>
      </c>
      <c r="AC103" s="151">
        <f>SUMIFS('Saisie Depenses'!$H$5:$H$3004,'Saisie Depenses'!$G$5:$G$3004,Listes!$B$40,'Saisie Depenses'!$J$5:$J$3004,$F103, 'Saisie Depenses'!$E$5:$E$3004, "&gt;="&amp;EOMONTH(AC$7,-1)+1, 'Saisie Depenses'!$E$5:$E$3004, "&lt;="&amp;EOMONTH(AC$7,0))+SUMIFS('Saisie Depenses'!$H$5:$H$3004,'Saisie Depenses'!$G$5:$G$3004,Listes!$B$40,'Saisie Depenses'!$J$5:$J$3004, $G103,'Saisie Depenses'!$E$5:$E$3004, "&gt;="&amp;EOMONTH(AC$7,-1)+1, 'Saisie Depenses'!$E$5:$E$3004, "&lt;="&amp;EOMONTH(AC$7,0))</f>
        <v>0</v>
      </c>
      <c r="AD103" s="151">
        <f>SUMIFS('Saisie Depenses'!$H$5:$H$3004,'Saisie Depenses'!$G$5:$G$3004,Listes!$B$40,'Saisie Depenses'!$J$5:$J$3004,$F103, 'Saisie Depenses'!$E$5:$E$3004, "&gt;="&amp;EOMONTH(AD$7,-1)+1, 'Saisie Depenses'!$E$5:$E$3004, "&lt;="&amp;EOMONTH(AD$7,0))+SUMIFS('Saisie Depenses'!$H$5:$H$3004,'Saisie Depenses'!$G$5:$G$3004,Listes!$B$40,'Saisie Depenses'!$J$5:$J$3004, $G103,'Saisie Depenses'!$E$5:$E$3004, "&gt;="&amp;EOMONTH(AD$7,-1)+1, 'Saisie Depenses'!$E$5:$E$3004, "&lt;="&amp;EOMONTH(AD$7,0))</f>
        <v>0</v>
      </c>
      <c r="AE103" s="151">
        <f>SUMIFS('Saisie Depenses'!$H$5:$H$3004,'Saisie Depenses'!$G$5:$G$3004,Listes!$B$40,'Saisie Depenses'!$J$5:$J$3004,$F103, 'Saisie Depenses'!$E$5:$E$3004, "&gt;="&amp;EOMONTH(AE$7,-1)+1, 'Saisie Depenses'!$E$5:$E$3004, "&lt;="&amp;EOMONTH(AE$7,0))+SUMIFS('Saisie Depenses'!$H$5:$H$3004,'Saisie Depenses'!$G$5:$G$3004,Listes!$B$40,'Saisie Depenses'!$J$5:$J$3004, $G103,'Saisie Depenses'!$E$5:$E$3004, "&gt;="&amp;EOMONTH(AE$7,-1)+1, 'Saisie Depenses'!$E$5:$E$3004, "&lt;="&amp;EOMONTH(AE$7,0))</f>
        <v>0</v>
      </c>
      <c r="AF103" s="151">
        <f>SUMIFS('Saisie Depenses'!$H$5:$H$3004,'Saisie Depenses'!$G$5:$G$3004,Listes!$B$40,'Saisie Depenses'!$J$5:$J$3004,$F103, 'Saisie Depenses'!$E$5:$E$3004, "&gt;="&amp;EOMONTH(AF$7,-1)+1, 'Saisie Depenses'!$E$5:$E$3004, "&lt;="&amp;EOMONTH(AF$7,0))+SUMIFS('Saisie Depenses'!$H$5:$H$3004,'Saisie Depenses'!$G$5:$G$3004,Listes!$B$40,'Saisie Depenses'!$J$5:$J$3004, $G103,'Saisie Depenses'!$E$5:$E$3004, "&gt;="&amp;EOMONTH(AF$7,-1)+1, 'Saisie Depenses'!$E$5:$E$3004, "&lt;="&amp;EOMONTH(AF$7,0))</f>
        <v>0</v>
      </c>
      <c r="AG103" s="151">
        <f>SUMIFS('Saisie Depenses'!$H$5:$H$3004,'Saisie Depenses'!$G$5:$G$3004,Listes!$B$40,'Saisie Depenses'!$J$5:$J$3004,$F103, 'Saisie Depenses'!$E$5:$E$3004, "&gt;="&amp;EOMONTH(AG$7,-1)+1, 'Saisie Depenses'!$E$5:$E$3004, "&lt;="&amp;EOMONTH(AG$7,0))+SUMIFS('Saisie Depenses'!$H$5:$H$3004,'Saisie Depenses'!$G$5:$G$3004,Listes!$B$40,'Saisie Depenses'!$J$5:$J$3004, $G103,'Saisie Depenses'!$E$5:$E$3004, "&gt;="&amp;EOMONTH(AG$7,-1)+1, 'Saisie Depenses'!$E$5:$E$3004, "&lt;="&amp;EOMONTH(AG$7,0))</f>
        <v>0</v>
      </c>
      <c r="AH103" s="151">
        <f>SUMIFS('Saisie Depenses'!$H$5:$H$3004,'Saisie Depenses'!$G$5:$G$3004,Listes!$B$40,'Saisie Depenses'!$J$5:$J$3004,$F103, 'Saisie Depenses'!$E$5:$E$3004, "&gt;="&amp;EOMONTH(AH$7,-1)+1, 'Saisie Depenses'!$E$5:$E$3004, "&lt;="&amp;EOMONTH(AH$7,0))+SUMIFS('Saisie Depenses'!$H$5:$H$3004,'Saisie Depenses'!$G$5:$G$3004,Listes!$B$40,'Saisie Depenses'!$J$5:$J$3004, $G103,'Saisie Depenses'!$E$5:$E$3004, "&gt;="&amp;EOMONTH(AH$7,-1)+1, 'Saisie Depenses'!$E$5:$E$3004, "&lt;="&amp;EOMONTH(AH$7,0))</f>
        <v>0</v>
      </c>
      <c r="AI103" s="164">
        <f t="shared" si="207"/>
        <v>0</v>
      </c>
      <c r="AJ103" s="142"/>
      <c r="AK103" s="151">
        <f>SUMIFS('Saisie Depenses'!$H$5:$H$3004,'Saisie Depenses'!$G$5:$G$3004,Listes!$B$40,'Saisie Depenses'!$J$5:$J$3004,$F103, 'Saisie Depenses'!$E$5:$E$3004, "&gt;="&amp;EOMONTH(AK$7,-1)+1, 'Saisie Depenses'!$E$5:$E$3004, "&lt;="&amp;EOMONTH(AK$7,0))+SUMIFS('Saisie Depenses'!$H$5:$H$3004,'Saisie Depenses'!$G$5:$G$3004,Listes!$B$40,'Saisie Depenses'!$J$5:$J$3004, $G103,'Saisie Depenses'!$E$5:$E$3004, "&gt;="&amp;EOMONTH(AK$7,-1)+1, 'Saisie Depenses'!$E$5:$E$3004, "&lt;="&amp;EOMONTH(AK$7,0))</f>
        <v>0</v>
      </c>
      <c r="AL103" s="151">
        <f>SUMIFS('Saisie Depenses'!$H$5:$H$3004,'Saisie Depenses'!$G$5:$G$3004,Listes!$B$40,'Saisie Depenses'!$J$5:$J$3004,$F103, 'Saisie Depenses'!$E$5:$E$3004, "&gt;="&amp;EOMONTH(AL$7,-1)+1, 'Saisie Depenses'!$E$5:$E$3004, "&lt;="&amp;EOMONTH(AL$7,0))+SUMIFS('Saisie Depenses'!$H$5:$H$3004,'Saisie Depenses'!$G$5:$G$3004,Listes!$B$40,'Saisie Depenses'!$J$5:$J$3004, $G103,'Saisie Depenses'!$E$5:$E$3004, "&gt;="&amp;EOMONTH(AL$7,-1)+1, 'Saisie Depenses'!$E$5:$E$3004, "&lt;="&amp;EOMONTH(AL$7,0))</f>
        <v>0</v>
      </c>
      <c r="AM103" s="151">
        <f>SUMIFS('Saisie Depenses'!$H$5:$H$3004,'Saisie Depenses'!$G$5:$G$3004,Listes!$B$40,'Saisie Depenses'!$J$5:$J$3004,$F103, 'Saisie Depenses'!$E$5:$E$3004, "&gt;="&amp;EOMONTH(AM$7,-1)+1, 'Saisie Depenses'!$E$5:$E$3004, "&lt;="&amp;EOMONTH(AM$7,0))+SUMIFS('Saisie Depenses'!$H$5:$H$3004,'Saisie Depenses'!$G$5:$G$3004,Listes!$B$40,'Saisie Depenses'!$J$5:$J$3004, $G103,'Saisie Depenses'!$E$5:$E$3004, "&gt;="&amp;EOMONTH(AM$7,-1)+1, 'Saisie Depenses'!$E$5:$E$3004, "&lt;="&amp;EOMONTH(AM$7,0))</f>
        <v>0</v>
      </c>
      <c r="AN103" s="151">
        <f>SUMIFS('Saisie Depenses'!$H$5:$H$3004,'Saisie Depenses'!$G$5:$G$3004,Listes!$B$40,'Saisie Depenses'!$J$5:$J$3004,$F103, 'Saisie Depenses'!$E$5:$E$3004, "&gt;="&amp;EOMONTH(AN$7,-1)+1, 'Saisie Depenses'!$E$5:$E$3004, "&lt;="&amp;EOMONTH(AN$7,0))+SUMIFS('Saisie Depenses'!$H$5:$H$3004,'Saisie Depenses'!$G$5:$G$3004,Listes!$B$40,'Saisie Depenses'!$J$5:$J$3004, $G103,'Saisie Depenses'!$E$5:$E$3004, "&gt;="&amp;EOMONTH(AN$7,-1)+1, 'Saisie Depenses'!$E$5:$E$3004, "&lt;="&amp;EOMONTH(AN$7,0))</f>
        <v>0</v>
      </c>
      <c r="AO103" s="151">
        <f>SUMIFS('Saisie Depenses'!$H$5:$H$3004,'Saisie Depenses'!$G$5:$G$3004,Listes!$B$40,'Saisie Depenses'!$J$5:$J$3004,$F103, 'Saisie Depenses'!$E$5:$E$3004, "&gt;="&amp;EOMONTH(AO$7,-1)+1, 'Saisie Depenses'!$E$5:$E$3004, "&lt;="&amp;EOMONTH(AO$7,0))+SUMIFS('Saisie Depenses'!$H$5:$H$3004,'Saisie Depenses'!$G$5:$G$3004,Listes!$B$40,'Saisie Depenses'!$J$5:$J$3004, $G103,'Saisie Depenses'!$E$5:$E$3004, "&gt;="&amp;EOMONTH(AO$7,-1)+1, 'Saisie Depenses'!$E$5:$E$3004, "&lt;="&amp;EOMONTH(AO$7,0))</f>
        <v>0</v>
      </c>
      <c r="AP103" s="151">
        <f>SUMIFS('Saisie Depenses'!$H$5:$H$3004,'Saisie Depenses'!$G$5:$G$3004,Listes!$B$40,'Saisie Depenses'!$J$5:$J$3004,$F103, 'Saisie Depenses'!$E$5:$E$3004, "&gt;="&amp;EOMONTH(AP$7,-1)+1, 'Saisie Depenses'!$E$5:$E$3004, "&lt;="&amp;EOMONTH(AP$7,0))+SUMIFS('Saisie Depenses'!$H$5:$H$3004,'Saisie Depenses'!$G$5:$G$3004,Listes!$B$40,'Saisie Depenses'!$J$5:$J$3004, $G103,'Saisie Depenses'!$E$5:$E$3004, "&gt;="&amp;EOMONTH(AP$7,-1)+1, 'Saisie Depenses'!$E$5:$E$3004, "&lt;="&amp;EOMONTH(AP$7,0))</f>
        <v>0</v>
      </c>
      <c r="AQ103" s="151">
        <f>SUMIFS('Saisie Depenses'!$H$5:$H$3004,'Saisie Depenses'!$G$5:$G$3004,Listes!$B$40,'Saisie Depenses'!$J$5:$J$3004,$F103, 'Saisie Depenses'!$E$5:$E$3004, "&gt;="&amp;EOMONTH(AQ$7,-1)+1, 'Saisie Depenses'!$E$5:$E$3004, "&lt;="&amp;EOMONTH(AQ$7,0))+SUMIFS('Saisie Depenses'!$H$5:$H$3004,'Saisie Depenses'!$G$5:$G$3004,Listes!$B$40,'Saisie Depenses'!$J$5:$J$3004, $G103,'Saisie Depenses'!$E$5:$E$3004, "&gt;="&amp;EOMONTH(AQ$7,-1)+1, 'Saisie Depenses'!$E$5:$E$3004, "&lt;="&amp;EOMONTH(AQ$7,0))</f>
        <v>0</v>
      </c>
      <c r="AR103" s="151">
        <f>SUMIFS('Saisie Depenses'!$H$5:$H$3004,'Saisie Depenses'!$G$5:$G$3004,Listes!$B$40,'Saisie Depenses'!$J$5:$J$3004,$F103, 'Saisie Depenses'!$E$5:$E$3004, "&gt;="&amp;EOMONTH(AR$7,-1)+1, 'Saisie Depenses'!$E$5:$E$3004, "&lt;="&amp;EOMONTH(AR$7,0))+SUMIFS('Saisie Depenses'!$H$5:$H$3004,'Saisie Depenses'!$G$5:$G$3004,Listes!$B$40,'Saisie Depenses'!$J$5:$J$3004, $G103,'Saisie Depenses'!$E$5:$E$3004, "&gt;="&amp;EOMONTH(AR$7,-1)+1, 'Saisie Depenses'!$E$5:$E$3004, "&lt;="&amp;EOMONTH(AR$7,0))</f>
        <v>0</v>
      </c>
      <c r="AS103" s="151">
        <f>SUMIFS('Saisie Depenses'!$H$5:$H$3004,'Saisie Depenses'!$G$5:$G$3004,Listes!$B$40,'Saisie Depenses'!$J$5:$J$3004,$F103, 'Saisie Depenses'!$E$5:$E$3004, "&gt;="&amp;EOMONTH(AS$7,-1)+1, 'Saisie Depenses'!$E$5:$E$3004, "&lt;="&amp;EOMONTH(AS$7,0))+SUMIFS('Saisie Depenses'!$H$5:$H$3004,'Saisie Depenses'!$G$5:$G$3004,Listes!$B$40,'Saisie Depenses'!$J$5:$J$3004, $G103,'Saisie Depenses'!$E$5:$E$3004, "&gt;="&amp;EOMONTH(AS$7,-1)+1, 'Saisie Depenses'!$E$5:$E$3004, "&lt;="&amp;EOMONTH(AS$7,0))</f>
        <v>0</v>
      </c>
      <c r="AT103" s="151">
        <f>SUMIFS('Saisie Depenses'!$H$5:$H$3004,'Saisie Depenses'!$G$5:$G$3004,Listes!$B$40,'Saisie Depenses'!$J$5:$J$3004,$F103, 'Saisie Depenses'!$E$5:$E$3004, "&gt;="&amp;EOMONTH(AT$7,-1)+1, 'Saisie Depenses'!$E$5:$E$3004, "&lt;="&amp;EOMONTH(AT$7,0))+SUMIFS('Saisie Depenses'!$H$5:$H$3004,'Saisie Depenses'!$G$5:$G$3004,Listes!$B$40,'Saisie Depenses'!$J$5:$J$3004, $G103,'Saisie Depenses'!$E$5:$E$3004, "&gt;="&amp;EOMONTH(AT$7,-1)+1, 'Saisie Depenses'!$E$5:$E$3004, "&lt;="&amp;EOMONTH(AT$7,0))</f>
        <v>0</v>
      </c>
      <c r="AU103" s="151">
        <f>SUMIFS('Saisie Depenses'!$H$5:$H$3004,'Saisie Depenses'!$G$5:$G$3004,Listes!$B$40,'Saisie Depenses'!$J$5:$J$3004,$F103, 'Saisie Depenses'!$E$5:$E$3004, "&gt;="&amp;EOMONTH(AU$7,-1)+1, 'Saisie Depenses'!$E$5:$E$3004, "&lt;="&amp;EOMONTH(AU$7,0))+SUMIFS('Saisie Depenses'!$H$5:$H$3004,'Saisie Depenses'!$G$5:$G$3004,Listes!$B$40,'Saisie Depenses'!$J$5:$J$3004, $G103,'Saisie Depenses'!$E$5:$E$3004, "&gt;="&amp;EOMONTH(AU$7,-1)+1, 'Saisie Depenses'!$E$5:$E$3004, "&lt;="&amp;EOMONTH(AU$7,0))</f>
        <v>0</v>
      </c>
      <c r="AV103" s="151">
        <f>SUMIFS('Saisie Depenses'!$H$5:$H$3004,'Saisie Depenses'!$G$5:$G$3004,Listes!$B$40,'Saisie Depenses'!$J$5:$J$3004,$F103, 'Saisie Depenses'!$E$5:$E$3004, "&gt;="&amp;EOMONTH(AV$7,-1)+1, 'Saisie Depenses'!$E$5:$E$3004, "&lt;="&amp;EOMONTH(AV$7,0))+SUMIFS('Saisie Depenses'!$H$5:$H$3004,'Saisie Depenses'!$G$5:$G$3004,Listes!$B$40,'Saisie Depenses'!$J$5:$J$3004, $G103,'Saisie Depenses'!$E$5:$E$3004, "&gt;="&amp;EOMONTH(AV$7,-1)+1, 'Saisie Depenses'!$E$5:$E$3004, "&lt;="&amp;EOMONTH(AV$7,0))</f>
        <v>0</v>
      </c>
      <c r="AW103" s="164">
        <f t="shared" si="208"/>
        <v>0</v>
      </c>
    </row>
    <row r="104" spans="3:49" ht="15.75" customHeight="1" x14ac:dyDescent="0.25">
      <c r="C104" s="150" t="str">
        <f t="shared" si="197"/>
        <v>Taxes Foncières</v>
      </c>
      <c r="D104" s="143"/>
      <c r="E104" s="143"/>
      <c r="F104" s="150" t="str">
        <f t="shared" ref="F104:G104" si="220">F78</f>
        <v>Taxes Foncières</v>
      </c>
      <c r="G104" s="133" t="str">
        <f t="shared" si="220"/>
        <v>x#56rgtte8</v>
      </c>
      <c r="I104" s="151">
        <f>SUMIFS('Saisie Depenses'!$H$5:$H$3004,'Saisie Depenses'!$G$5:$G$3004,Listes!$B$40,'Saisie Depenses'!$J$5:$J$3004,$F104, 'Saisie Depenses'!$E$5:$E$3004, "&gt;="&amp;EOMONTH(I$7,-1)+1, 'Saisie Depenses'!$E$5:$E$3004, "&lt;="&amp;EOMONTH(I$7,0))+SUMIFS('Saisie Depenses'!$H$5:$H$3004,'Saisie Depenses'!$G$5:$G$3004,Listes!$B$40,'Saisie Depenses'!$J$5:$J$3004, $G104,'Saisie Depenses'!$E$5:$E$3004, "&gt;="&amp;EOMONTH(I$7,-1)+1, 'Saisie Depenses'!$E$5:$E$3004, "&lt;="&amp;EOMONTH(I$7,0))</f>
        <v>0</v>
      </c>
      <c r="J104" s="151">
        <f>SUMIFS('Saisie Depenses'!$H$5:$H$3004,'Saisie Depenses'!$G$5:$G$3004,Listes!$B$40,'Saisie Depenses'!$J$5:$J$3004,$F104, 'Saisie Depenses'!$E$5:$E$3004, "&gt;="&amp;EOMONTH(J$7,-1)+1, 'Saisie Depenses'!$E$5:$E$3004, "&lt;="&amp;EOMONTH(J$7,0))+SUMIFS('Saisie Depenses'!$H$5:$H$3004,'Saisie Depenses'!$G$5:$G$3004,Listes!$B$40,'Saisie Depenses'!$J$5:$J$3004, $G104,'Saisie Depenses'!$E$5:$E$3004, "&gt;="&amp;EOMONTH(J$7,-1)+1, 'Saisie Depenses'!$E$5:$E$3004, "&lt;="&amp;EOMONTH(J$7,0))</f>
        <v>0</v>
      </c>
      <c r="K104" s="151">
        <f>SUMIFS('Saisie Depenses'!$H$5:$H$3004,'Saisie Depenses'!$G$5:$G$3004,Listes!$B$40,'Saisie Depenses'!$J$5:$J$3004,$F104, 'Saisie Depenses'!$E$5:$E$3004, "&gt;="&amp;EOMONTH(K$7,-1)+1, 'Saisie Depenses'!$E$5:$E$3004, "&lt;="&amp;EOMONTH(K$7,0))+SUMIFS('Saisie Depenses'!$H$5:$H$3004,'Saisie Depenses'!$G$5:$G$3004,Listes!$B$40,'Saisie Depenses'!$J$5:$J$3004, $G104,'Saisie Depenses'!$E$5:$E$3004, "&gt;="&amp;EOMONTH(K$7,-1)+1, 'Saisie Depenses'!$E$5:$E$3004, "&lt;="&amp;EOMONTH(K$7,0))</f>
        <v>0</v>
      </c>
      <c r="L104" s="151">
        <f>SUMIFS('Saisie Depenses'!$H$5:$H$3004,'Saisie Depenses'!$G$5:$G$3004,Listes!$B$40,'Saisie Depenses'!$J$5:$J$3004,$F104, 'Saisie Depenses'!$E$5:$E$3004, "&gt;="&amp;EOMONTH(L$7,-1)+1, 'Saisie Depenses'!$E$5:$E$3004, "&lt;="&amp;EOMONTH(L$7,0))+SUMIFS('Saisie Depenses'!$H$5:$H$3004,'Saisie Depenses'!$G$5:$G$3004,Listes!$B$40,'Saisie Depenses'!$J$5:$J$3004, $G104,'Saisie Depenses'!$E$5:$E$3004, "&gt;="&amp;EOMONTH(L$7,-1)+1, 'Saisie Depenses'!$E$5:$E$3004, "&lt;="&amp;EOMONTH(L$7,0))</f>
        <v>0</v>
      </c>
      <c r="M104" s="151">
        <f>SUMIFS('Saisie Depenses'!$H$5:$H$3004,'Saisie Depenses'!$G$5:$G$3004,Listes!$B$40,'Saisie Depenses'!$J$5:$J$3004,$F104, 'Saisie Depenses'!$E$5:$E$3004, "&gt;="&amp;EOMONTH(M$7,-1)+1, 'Saisie Depenses'!$E$5:$E$3004, "&lt;="&amp;EOMONTH(M$7,0))+SUMIFS('Saisie Depenses'!$H$5:$H$3004,'Saisie Depenses'!$G$5:$G$3004,Listes!$B$40,'Saisie Depenses'!$J$5:$J$3004, $G104,'Saisie Depenses'!$E$5:$E$3004, "&gt;="&amp;EOMONTH(M$7,-1)+1, 'Saisie Depenses'!$E$5:$E$3004, "&lt;="&amp;EOMONTH(M$7,0))</f>
        <v>0</v>
      </c>
      <c r="N104" s="151">
        <f>SUMIFS('Saisie Depenses'!$H$5:$H$3004,'Saisie Depenses'!$G$5:$G$3004,Listes!$B$40,'Saisie Depenses'!$J$5:$J$3004,$F104, 'Saisie Depenses'!$E$5:$E$3004, "&gt;="&amp;EOMONTH(N$7,-1)+1, 'Saisie Depenses'!$E$5:$E$3004, "&lt;="&amp;EOMONTH(N$7,0))+SUMIFS('Saisie Depenses'!$H$5:$H$3004,'Saisie Depenses'!$G$5:$G$3004,Listes!$B$40,'Saisie Depenses'!$J$5:$J$3004, $G104,'Saisie Depenses'!$E$5:$E$3004, "&gt;="&amp;EOMONTH(N$7,-1)+1, 'Saisie Depenses'!$E$5:$E$3004, "&lt;="&amp;EOMONTH(N$7,0))</f>
        <v>0</v>
      </c>
      <c r="O104" s="151">
        <f>SUMIFS('Saisie Depenses'!$H$5:$H$3004,'Saisie Depenses'!$G$5:$G$3004,Listes!$B$40,'Saisie Depenses'!$J$5:$J$3004,$F104, 'Saisie Depenses'!$E$5:$E$3004, "&gt;="&amp;EOMONTH(O$7,-1)+1, 'Saisie Depenses'!$E$5:$E$3004, "&lt;="&amp;EOMONTH(O$7,0))+SUMIFS('Saisie Depenses'!$H$5:$H$3004,'Saisie Depenses'!$G$5:$G$3004,Listes!$B$40,'Saisie Depenses'!$J$5:$J$3004, $G104,'Saisie Depenses'!$E$5:$E$3004, "&gt;="&amp;EOMONTH(O$7,-1)+1, 'Saisie Depenses'!$E$5:$E$3004, "&lt;="&amp;EOMONTH(O$7,0))</f>
        <v>0</v>
      </c>
      <c r="P104" s="151">
        <f>SUMIFS('Saisie Depenses'!$H$5:$H$3004,'Saisie Depenses'!$G$5:$G$3004,Listes!$B$40,'Saisie Depenses'!$J$5:$J$3004,$F104, 'Saisie Depenses'!$E$5:$E$3004, "&gt;="&amp;EOMONTH(P$7,-1)+1, 'Saisie Depenses'!$E$5:$E$3004, "&lt;="&amp;EOMONTH(P$7,0))+SUMIFS('Saisie Depenses'!$H$5:$H$3004,'Saisie Depenses'!$G$5:$G$3004,Listes!$B$40,'Saisie Depenses'!$J$5:$J$3004, $G104,'Saisie Depenses'!$E$5:$E$3004, "&gt;="&amp;EOMONTH(P$7,-1)+1, 'Saisie Depenses'!$E$5:$E$3004, "&lt;="&amp;EOMONTH(P$7,0))</f>
        <v>0</v>
      </c>
      <c r="Q104" s="151">
        <f>SUMIFS('Saisie Depenses'!$H$5:$H$3004,'Saisie Depenses'!$G$5:$G$3004,Listes!$B$40,'Saisie Depenses'!$J$5:$J$3004,$F104, 'Saisie Depenses'!$E$5:$E$3004, "&gt;="&amp;EOMONTH(Q$7,-1)+1, 'Saisie Depenses'!$E$5:$E$3004, "&lt;="&amp;EOMONTH(Q$7,0))+SUMIFS('Saisie Depenses'!$H$5:$H$3004,'Saisie Depenses'!$G$5:$G$3004,Listes!$B$40,'Saisie Depenses'!$J$5:$J$3004, $G104,'Saisie Depenses'!$E$5:$E$3004, "&gt;="&amp;EOMONTH(Q$7,-1)+1, 'Saisie Depenses'!$E$5:$E$3004, "&lt;="&amp;EOMONTH(Q$7,0))</f>
        <v>0</v>
      </c>
      <c r="R104" s="151">
        <f>SUMIFS('Saisie Depenses'!$H$5:$H$3004,'Saisie Depenses'!$G$5:$G$3004,Listes!$B$40,'Saisie Depenses'!$J$5:$J$3004,$F104, 'Saisie Depenses'!$E$5:$E$3004, "&gt;="&amp;EOMONTH(R$7,-1)+1, 'Saisie Depenses'!$E$5:$E$3004, "&lt;="&amp;EOMONTH(R$7,0))+SUMIFS('Saisie Depenses'!$H$5:$H$3004,'Saisie Depenses'!$G$5:$G$3004,Listes!$B$40,'Saisie Depenses'!$J$5:$J$3004, $G104,'Saisie Depenses'!$E$5:$E$3004, "&gt;="&amp;EOMONTH(R$7,-1)+1, 'Saisie Depenses'!$E$5:$E$3004, "&lt;="&amp;EOMONTH(R$7,0))</f>
        <v>0</v>
      </c>
      <c r="S104" s="151">
        <f>SUMIFS('Saisie Depenses'!$H$5:$H$3004,'Saisie Depenses'!$G$5:$G$3004,Listes!$B$40,'Saisie Depenses'!$J$5:$J$3004,$F104, 'Saisie Depenses'!$E$5:$E$3004, "&gt;="&amp;EOMONTH(S$7,-1)+1, 'Saisie Depenses'!$E$5:$E$3004, "&lt;="&amp;EOMONTH(S$7,0))+SUMIFS('Saisie Depenses'!$H$5:$H$3004,'Saisie Depenses'!$G$5:$G$3004,Listes!$B$40,'Saisie Depenses'!$J$5:$J$3004, $G104,'Saisie Depenses'!$E$5:$E$3004, "&gt;="&amp;EOMONTH(S$7,-1)+1, 'Saisie Depenses'!$E$5:$E$3004, "&lt;="&amp;EOMONTH(S$7,0))</f>
        <v>0</v>
      </c>
      <c r="T104" s="151">
        <f>SUMIFS('Saisie Depenses'!$H$5:$H$3004,'Saisie Depenses'!$G$5:$G$3004,Listes!$B$40,'Saisie Depenses'!$J$5:$J$3004,$F104, 'Saisie Depenses'!$E$5:$E$3004, "&gt;="&amp;EOMONTH(T$7,-1)+1, 'Saisie Depenses'!$E$5:$E$3004, "&lt;="&amp;EOMONTH(T$7,0))+SUMIFS('Saisie Depenses'!$H$5:$H$3004,'Saisie Depenses'!$G$5:$G$3004,Listes!$B$40,'Saisie Depenses'!$J$5:$J$3004, $G104,'Saisie Depenses'!$E$5:$E$3004, "&gt;="&amp;EOMONTH(T$7,-1)+1, 'Saisie Depenses'!$E$5:$E$3004, "&lt;="&amp;EOMONTH(T$7,0))</f>
        <v>0</v>
      </c>
      <c r="U104" s="164">
        <f t="shared" si="210"/>
        <v>0</v>
      </c>
      <c r="W104" s="151">
        <f>SUMIFS('Saisie Depenses'!$H$5:$H$3004,'Saisie Depenses'!$G$5:$G$3004,Listes!$B$40,'Saisie Depenses'!$J$5:$J$3004,$F104, 'Saisie Depenses'!$E$5:$E$3004, "&gt;="&amp;EOMONTH(W$7,-1)+1, 'Saisie Depenses'!$E$5:$E$3004, "&lt;="&amp;EOMONTH(W$7,0))+SUMIFS('Saisie Depenses'!$H$5:$H$3004,'Saisie Depenses'!$G$5:$G$3004,Listes!$B$40,'Saisie Depenses'!$J$5:$J$3004, $G104,'Saisie Depenses'!$E$5:$E$3004, "&gt;="&amp;EOMONTH(W$7,-1)+1, 'Saisie Depenses'!$E$5:$E$3004, "&lt;="&amp;EOMONTH(W$7,0))</f>
        <v>0</v>
      </c>
      <c r="X104" s="151">
        <f>SUMIFS('Saisie Depenses'!$H$5:$H$3004,'Saisie Depenses'!$G$5:$G$3004,Listes!$B$40,'Saisie Depenses'!$J$5:$J$3004,$F104, 'Saisie Depenses'!$E$5:$E$3004, "&gt;="&amp;EOMONTH(X$7,-1)+1, 'Saisie Depenses'!$E$5:$E$3004, "&lt;="&amp;EOMONTH(X$7,0))+SUMIFS('Saisie Depenses'!$H$5:$H$3004,'Saisie Depenses'!$G$5:$G$3004,Listes!$B$40,'Saisie Depenses'!$J$5:$J$3004, $G104,'Saisie Depenses'!$E$5:$E$3004, "&gt;="&amp;EOMONTH(X$7,-1)+1, 'Saisie Depenses'!$E$5:$E$3004, "&lt;="&amp;EOMONTH(X$7,0))</f>
        <v>0</v>
      </c>
      <c r="Y104" s="151">
        <f>SUMIFS('Saisie Depenses'!$H$5:$H$3004,'Saisie Depenses'!$G$5:$G$3004,Listes!$B$40,'Saisie Depenses'!$J$5:$J$3004,$F104, 'Saisie Depenses'!$E$5:$E$3004, "&gt;="&amp;EOMONTH(Y$7,-1)+1, 'Saisie Depenses'!$E$5:$E$3004, "&lt;="&amp;EOMONTH(Y$7,0))+SUMIFS('Saisie Depenses'!$H$5:$H$3004,'Saisie Depenses'!$G$5:$G$3004,Listes!$B$40,'Saisie Depenses'!$J$5:$J$3004, $G104,'Saisie Depenses'!$E$5:$E$3004, "&gt;="&amp;EOMONTH(Y$7,-1)+1, 'Saisie Depenses'!$E$5:$E$3004, "&lt;="&amp;EOMONTH(Y$7,0))</f>
        <v>0</v>
      </c>
      <c r="Z104" s="151">
        <f>SUMIFS('Saisie Depenses'!$H$5:$H$3004,'Saisie Depenses'!$G$5:$G$3004,Listes!$B$40,'Saisie Depenses'!$J$5:$J$3004,$F104, 'Saisie Depenses'!$E$5:$E$3004, "&gt;="&amp;EOMONTH(Z$7,-1)+1, 'Saisie Depenses'!$E$5:$E$3004, "&lt;="&amp;EOMONTH(Z$7,0))+SUMIFS('Saisie Depenses'!$H$5:$H$3004,'Saisie Depenses'!$G$5:$G$3004,Listes!$B$40,'Saisie Depenses'!$J$5:$J$3004, $G104,'Saisie Depenses'!$E$5:$E$3004, "&gt;="&amp;EOMONTH(Z$7,-1)+1, 'Saisie Depenses'!$E$5:$E$3004, "&lt;="&amp;EOMONTH(Z$7,0))</f>
        <v>0</v>
      </c>
      <c r="AA104" s="151">
        <f>SUMIFS('Saisie Depenses'!$H$5:$H$3004,'Saisie Depenses'!$G$5:$G$3004,Listes!$B$40,'Saisie Depenses'!$J$5:$J$3004,$F104, 'Saisie Depenses'!$E$5:$E$3004, "&gt;="&amp;EOMONTH(AA$7,-1)+1, 'Saisie Depenses'!$E$5:$E$3004, "&lt;="&amp;EOMONTH(AA$7,0))+SUMIFS('Saisie Depenses'!$H$5:$H$3004,'Saisie Depenses'!$G$5:$G$3004,Listes!$B$40,'Saisie Depenses'!$J$5:$J$3004, $G104,'Saisie Depenses'!$E$5:$E$3004, "&gt;="&amp;EOMONTH(AA$7,-1)+1, 'Saisie Depenses'!$E$5:$E$3004, "&lt;="&amp;EOMONTH(AA$7,0))</f>
        <v>0</v>
      </c>
      <c r="AB104" s="151">
        <f>SUMIFS('Saisie Depenses'!$H$5:$H$3004,'Saisie Depenses'!$G$5:$G$3004,Listes!$B$40,'Saisie Depenses'!$J$5:$J$3004,$F104, 'Saisie Depenses'!$E$5:$E$3004, "&gt;="&amp;EOMONTH(AB$7,-1)+1, 'Saisie Depenses'!$E$5:$E$3004, "&lt;="&amp;EOMONTH(AB$7,0))+SUMIFS('Saisie Depenses'!$H$5:$H$3004,'Saisie Depenses'!$G$5:$G$3004,Listes!$B$40,'Saisie Depenses'!$J$5:$J$3004, $G104,'Saisie Depenses'!$E$5:$E$3004, "&gt;="&amp;EOMONTH(AB$7,-1)+1, 'Saisie Depenses'!$E$5:$E$3004, "&lt;="&amp;EOMONTH(AB$7,0))</f>
        <v>0</v>
      </c>
      <c r="AC104" s="151">
        <f>SUMIFS('Saisie Depenses'!$H$5:$H$3004,'Saisie Depenses'!$G$5:$G$3004,Listes!$B$40,'Saisie Depenses'!$J$5:$J$3004,$F104, 'Saisie Depenses'!$E$5:$E$3004, "&gt;="&amp;EOMONTH(AC$7,-1)+1, 'Saisie Depenses'!$E$5:$E$3004, "&lt;="&amp;EOMONTH(AC$7,0))+SUMIFS('Saisie Depenses'!$H$5:$H$3004,'Saisie Depenses'!$G$5:$G$3004,Listes!$B$40,'Saisie Depenses'!$J$5:$J$3004, $G104,'Saisie Depenses'!$E$5:$E$3004, "&gt;="&amp;EOMONTH(AC$7,-1)+1, 'Saisie Depenses'!$E$5:$E$3004, "&lt;="&amp;EOMONTH(AC$7,0))</f>
        <v>0</v>
      </c>
      <c r="AD104" s="151">
        <f>SUMIFS('Saisie Depenses'!$H$5:$H$3004,'Saisie Depenses'!$G$5:$G$3004,Listes!$B$40,'Saisie Depenses'!$J$5:$J$3004,$F104, 'Saisie Depenses'!$E$5:$E$3004, "&gt;="&amp;EOMONTH(AD$7,-1)+1, 'Saisie Depenses'!$E$5:$E$3004, "&lt;="&amp;EOMONTH(AD$7,0))+SUMIFS('Saisie Depenses'!$H$5:$H$3004,'Saisie Depenses'!$G$5:$G$3004,Listes!$B$40,'Saisie Depenses'!$J$5:$J$3004, $G104,'Saisie Depenses'!$E$5:$E$3004, "&gt;="&amp;EOMONTH(AD$7,-1)+1, 'Saisie Depenses'!$E$5:$E$3004, "&lt;="&amp;EOMONTH(AD$7,0))</f>
        <v>0</v>
      </c>
      <c r="AE104" s="151">
        <f>SUMIFS('Saisie Depenses'!$H$5:$H$3004,'Saisie Depenses'!$G$5:$G$3004,Listes!$B$40,'Saisie Depenses'!$J$5:$J$3004,$F104, 'Saisie Depenses'!$E$5:$E$3004, "&gt;="&amp;EOMONTH(AE$7,-1)+1, 'Saisie Depenses'!$E$5:$E$3004, "&lt;="&amp;EOMONTH(AE$7,0))+SUMIFS('Saisie Depenses'!$H$5:$H$3004,'Saisie Depenses'!$G$5:$G$3004,Listes!$B$40,'Saisie Depenses'!$J$5:$J$3004, $G104,'Saisie Depenses'!$E$5:$E$3004, "&gt;="&amp;EOMONTH(AE$7,-1)+1, 'Saisie Depenses'!$E$5:$E$3004, "&lt;="&amp;EOMONTH(AE$7,0))</f>
        <v>0</v>
      </c>
      <c r="AF104" s="151">
        <f>SUMIFS('Saisie Depenses'!$H$5:$H$3004,'Saisie Depenses'!$G$5:$G$3004,Listes!$B$40,'Saisie Depenses'!$J$5:$J$3004,$F104, 'Saisie Depenses'!$E$5:$E$3004, "&gt;="&amp;EOMONTH(AF$7,-1)+1, 'Saisie Depenses'!$E$5:$E$3004, "&lt;="&amp;EOMONTH(AF$7,0))+SUMIFS('Saisie Depenses'!$H$5:$H$3004,'Saisie Depenses'!$G$5:$G$3004,Listes!$B$40,'Saisie Depenses'!$J$5:$J$3004, $G104,'Saisie Depenses'!$E$5:$E$3004, "&gt;="&amp;EOMONTH(AF$7,-1)+1, 'Saisie Depenses'!$E$5:$E$3004, "&lt;="&amp;EOMONTH(AF$7,0))</f>
        <v>0</v>
      </c>
      <c r="AG104" s="151">
        <f>SUMIFS('Saisie Depenses'!$H$5:$H$3004,'Saisie Depenses'!$G$5:$G$3004,Listes!$B$40,'Saisie Depenses'!$J$5:$J$3004,$F104, 'Saisie Depenses'!$E$5:$E$3004, "&gt;="&amp;EOMONTH(AG$7,-1)+1, 'Saisie Depenses'!$E$5:$E$3004, "&lt;="&amp;EOMONTH(AG$7,0))+SUMIFS('Saisie Depenses'!$H$5:$H$3004,'Saisie Depenses'!$G$5:$G$3004,Listes!$B$40,'Saisie Depenses'!$J$5:$J$3004, $G104,'Saisie Depenses'!$E$5:$E$3004, "&gt;="&amp;EOMONTH(AG$7,-1)+1, 'Saisie Depenses'!$E$5:$E$3004, "&lt;="&amp;EOMONTH(AG$7,0))</f>
        <v>0</v>
      </c>
      <c r="AH104" s="151">
        <f>SUMIFS('Saisie Depenses'!$H$5:$H$3004,'Saisie Depenses'!$G$5:$G$3004,Listes!$B$40,'Saisie Depenses'!$J$5:$J$3004,$F104, 'Saisie Depenses'!$E$5:$E$3004, "&gt;="&amp;EOMONTH(AH$7,-1)+1, 'Saisie Depenses'!$E$5:$E$3004, "&lt;="&amp;EOMONTH(AH$7,0))+SUMIFS('Saisie Depenses'!$H$5:$H$3004,'Saisie Depenses'!$G$5:$G$3004,Listes!$B$40,'Saisie Depenses'!$J$5:$J$3004, $G104,'Saisie Depenses'!$E$5:$E$3004, "&gt;="&amp;EOMONTH(AH$7,-1)+1, 'Saisie Depenses'!$E$5:$E$3004, "&lt;="&amp;EOMONTH(AH$7,0))</f>
        <v>0</v>
      </c>
      <c r="AI104" s="164">
        <f t="shared" si="207"/>
        <v>0</v>
      </c>
      <c r="AJ104" s="142"/>
      <c r="AK104" s="151">
        <f>SUMIFS('Saisie Depenses'!$H$5:$H$3004,'Saisie Depenses'!$G$5:$G$3004,Listes!$B$40,'Saisie Depenses'!$J$5:$J$3004,$F104, 'Saisie Depenses'!$E$5:$E$3004, "&gt;="&amp;EOMONTH(AK$7,-1)+1, 'Saisie Depenses'!$E$5:$E$3004, "&lt;="&amp;EOMONTH(AK$7,0))+SUMIFS('Saisie Depenses'!$H$5:$H$3004,'Saisie Depenses'!$G$5:$G$3004,Listes!$B$40,'Saisie Depenses'!$J$5:$J$3004, $G104,'Saisie Depenses'!$E$5:$E$3004, "&gt;="&amp;EOMONTH(AK$7,-1)+1, 'Saisie Depenses'!$E$5:$E$3004, "&lt;="&amp;EOMONTH(AK$7,0))</f>
        <v>0</v>
      </c>
      <c r="AL104" s="151">
        <f>SUMIFS('Saisie Depenses'!$H$5:$H$3004,'Saisie Depenses'!$G$5:$G$3004,Listes!$B$40,'Saisie Depenses'!$J$5:$J$3004,$F104, 'Saisie Depenses'!$E$5:$E$3004, "&gt;="&amp;EOMONTH(AL$7,-1)+1, 'Saisie Depenses'!$E$5:$E$3004, "&lt;="&amp;EOMONTH(AL$7,0))+SUMIFS('Saisie Depenses'!$H$5:$H$3004,'Saisie Depenses'!$G$5:$G$3004,Listes!$B$40,'Saisie Depenses'!$J$5:$J$3004, $G104,'Saisie Depenses'!$E$5:$E$3004, "&gt;="&amp;EOMONTH(AL$7,-1)+1, 'Saisie Depenses'!$E$5:$E$3004, "&lt;="&amp;EOMONTH(AL$7,0))</f>
        <v>0</v>
      </c>
      <c r="AM104" s="151">
        <f>SUMIFS('Saisie Depenses'!$H$5:$H$3004,'Saisie Depenses'!$G$5:$G$3004,Listes!$B$40,'Saisie Depenses'!$J$5:$J$3004,$F104, 'Saisie Depenses'!$E$5:$E$3004, "&gt;="&amp;EOMONTH(AM$7,-1)+1, 'Saisie Depenses'!$E$5:$E$3004, "&lt;="&amp;EOMONTH(AM$7,0))+SUMIFS('Saisie Depenses'!$H$5:$H$3004,'Saisie Depenses'!$G$5:$G$3004,Listes!$B$40,'Saisie Depenses'!$J$5:$J$3004, $G104,'Saisie Depenses'!$E$5:$E$3004, "&gt;="&amp;EOMONTH(AM$7,-1)+1, 'Saisie Depenses'!$E$5:$E$3004, "&lt;="&amp;EOMONTH(AM$7,0))</f>
        <v>0</v>
      </c>
      <c r="AN104" s="151">
        <f>SUMIFS('Saisie Depenses'!$H$5:$H$3004,'Saisie Depenses'!$G$5:$G$3004,Listes!$B$40,'Saisie Depenses'!$J$5:$J$3004,$F104, 'Saisie Depenses'!$E$5:$E$3004, "&gt;="&amp;EOMONTH(AN$7,-1)+1, 'Saisie Depenses'!$E$5:$E$3004, "&lt;="&amp;EOMONTH(AN$7,0))+SUMIFS('Saisie Depenses'!$H$5:$H$3004,'Saisie Depenses'!$G$5:$G$3004,Listes!$B$40,'Saisie Depenses'!$J$5:$J$3004, $G104,'Saisie Depenses'!$E$5:$E$3004, "&gt;="&amp;EOMONTH(AN$7,-1)+1, 'Saisie Depenses'!$E$5:$E$3004, "&lt;="&amp;EOMONTH(AN$7,0))</f>
        <v>0</v>
      </c>
      <c r="AO104" s="151">
        <f>SUMIFS('Saisie Depenses'!$H$5:$H$3004,'Saisie Depenses'!$G$5:$G$3004,Listes!$B$40,'Saisie Depenses'!$J$5:$J$3004,$F104, 'Saisie Depenses'!$E$5:$E$3004, "&gt;="&amp;EOMONTH(AO$7,-1)+1, 'Saisie Depenses'!$E$5:$E$3004, "&lt;="&amp;EOMONTH(AO$7,0))+SUMIFS('Saisie Depenses'!$H$5:$H$3004,'Saisie Depenses'!$G$5:$G$3004,Listes!$B$40,'Saisie Depenses'!$J$5:$J$3004, $G104,'Saisie Depenses'!$E$5:$E$3004, "&gt;="&amp;EOMONTH(AO$7,-1)+1, 'Saisie Depenses'!$E$5:$E$3004, "&lt;="&amp;EOMONTH(AO$7,0))</f>
        <v>0</v>
      </c>
      <c r="AP104" s="151">
        <f>SUMIFS('Saisie Depenses'!$H$5:$H$3004,'Saisie Depenses'!$G$5:$G$3004,Listes!$B$40,'Saisie Depenses'!$J$5:$J$3004,$F104, 'Saisie Depenses'!$E$5:$E$3004, "&gt;="&amp;EOMONTH(AP$7,-1)+1, 'Saisie Depenses'!$E$5:$E$3004, "&lt;="&amp;EOMONTH(AP$7,0))+SUMIFS('Saisie Depenses'!$H$5:$H$3004,'Saisie Depenses'!$G$5:$G$3004,Listes!$B$40,'Saisie Depenses'!$J$5:$J$3004, $G104,'Saisie Depenses'!$E$5:$E$3004, "&gt;="&amp;EOMONTH(AP$7,-1)+1, 'Saisie Depenses'!$E$5:$E$3004, "&lt;="&amp;EOMONTH(AP$7,0))</f>
        <v>0</v>
      </c>
      <c r="AQ104" s="151">
        <f>SUMIFS('Saisie Depenses'!$H$5:$H$3004,'Saisie Depenses'!$G$5:$G$3004,Listes!$B$40,'Saisie Depenses'!$J$5:$J$3004,$F104, 'Saisie Depenses'!$E$5:$E$3004, "&gt;="&amp;EOMONTH(AQ$7,-1)+1, 'Saisie Depenses'!$E$5:$E$3004, "&lt;="&amp;EOMONTH(AQ$7,0))+SUMIFS('Saisie Depenses'!$H$5:$H$3004,'Saisie Depenses'!$G$5:$G$3004,Listes!$B$40,'Saisie Depenses'!$J$5:$J$3004, $G104,'Saisie Depenses'!$E$5:$E$3004, "&gt;="&amp;EOMONTH(AQ$7,-1)+1, 'Saisie Depenses'!$E$5:$E$3004, "&lt;="&amp;EOMONTH(AQ$7,0))</f>
        <v>0</v>
      </c>
      <c r="AR104" s="151">
        <f>SUMIFS('Saisie Depenses'!$H$5:$H$3004,'Saisie Depenses'!$G$5:$G$3004,Listes!$B$40,'Saisie Depenses'!$J$5:$J$3004,$F104, 'Saisie Depenses'!$E$5:$E$3004, "&gt;="&amp;EOMONTH(AR$7,-1)+1, 'Saisie Depenses'!$E$5:$E$3004, "&lt;="&amp;EOMONTH(AR$7,0))+SUMIFS('Saisie Depenses'!$H$5:$H$3004,'Saisie Depenses'!$G$5:$G$3004,Listes!$B$40,'Saisie Depenses'!$J$5:$J$3004, $G104,'Saisie Depenses'!$E$5:$E$3004, "&gt;="&amp;EOMONTH(AR$7,-1)+1, 'Saisie Depenses'!$E$5:$E$3004, "&lt;="&amp;EOMONTH(AR$7,0))</f>
        <v>0</v>
      </c>
      <c r="AS104" s="151">
        <f>SUMIFS('Saisie Depenses'!$H$5:$H$3004,'Saisie Depenses'!$G$5:$G$3004,Listes!$B$40,'Saisie Depenses'!$J$5:$J$3004,$F104, 'Saisie Depenses'!$E$5:$E$3004, "&gt;="&amp;EOMONTH(AS$7,-1)+1, 'Saisie Depenses'!$E$5:$E$3004, "&lt;="&amp;EOMONTH(AS$7,0))+SUMIFS('Saisie Depenses'!$H$5:$H$3004,'Saisie Depenses'!$G$5:$G$3004,Listes!$B$40,'Saisie Depenses'!$J$5:$J$3004, $G104,'Saisie Depenses'!$E$5:$E$3004, "&gt;="&amp;EOMONTH(AS$7,-1)+1, 'Saisie Depenses'!$E$5:$E$3004, "&lt;="&amp;EOMONTH(AS$7,0))</f>
        <v>0</v>
      </c>
      <c r="AT104" s="151">
        <f>SUMIFS('Saisie Depenses'!$H$5:$H$3004,'Saisie Depenses'!$G$5:$G$3004,Listes!$B$40,'Saisie Depenses'!$J$5:$J$3004,$F104, 'Saisie Depenses'!$E$5:$E$3004, "&gt;="&amp;EOMONTH(AT$7,-1)+1, 'Saisie Depenses'!$E$5:$E$3004, "&lt;="&amp;EOMONTH(AT$7,0))+SUMIFS('Saisie Depenses'!$H$5:$H$3004,'Saisie Depenses'!$G$5:$G$3004,Listes!$B$40,'Saisie Depenses'!$J$5:$J$3004, $G104,'Saisie Depenses'!$E$5:$E$3004, "&gt;="&amp;EOMONTH(AT$7,-1)+1, 'Saisie Depenses'!$E$5:$E$3004, "&lt;="&amp;EOMONTH(AT$7,0))</f>
        <v>0</v>
      </c>
      <c r="AU104" s="151">
        <f>SUMIFS('Saisie Depenses'!$H$5:$H$3004,'Saisie Depenses'!$G$5:$G$3004,Listes!$B$40,'Saisie Depenses'!$J$5:$J$3004,$F104, 'Saisie Depenses'!$E$5:$E$3004, "&gt;="&amp;EOMONTH(AU$7,-1)+1, 'Saisie Depenses'!$E$5:$E$3004, "&lt;="&amp;EOMONTH(AU$7,0))+SUMIFS('Saisie Depenses'!$H$5:$H$3004,'Saisie Depenses'!$G$5:$G$3004,Listes!$B$40,'Saisie Depenses'!$J$5:$J$3004, $G104,'Saisie Depenses'!$E$5:$E$3004, "&gt;="&amp;EOMONTH(AU$7,-1)+1, 'Saisie Depenses'!$E$5:$E$3004, "&lt;="&amp;EOMONTH(AU$7,0))</f>
        <v>0</v>
      </c>
      <c r="AV104" s="151">
        <f>SUMIFS('Saisie Depenses'!$H$5:$H$3004,'Saisie Depenses'!$G$5:$G$3004,Listes!$B$40,'Saisie Depenses'!$J$5:$J$3004,$F104, 'Saisie Depenses'!$E$5:$E$3004, "&gt;="&amp;EOMONTH(AV$7,-1)+1, 'Saisie Depenses'!$E$5:$E$3004, "&lt;="&amp;EOMONTH(AV$7,0))+SUMIFS('Saisie Depenses'!$H$5:$H$3004,'Saisie Depenses'!$G$5:$G$3004,Listes!$B$40,'Saisie Depenses'!$J$5:$J$3004, $G104,'Saisie Depenses'!$E$5:$E$3004, "&gt;="&amp;EOMONTH(AV$7,-1)+1, 'Saisie Depenses'!$E$5:$E$3004, "&lt;="&amp;EOMONTH(AV$7,0))</f>
        <v>0</v>
      </c>
      <c r="AW104" s="164">
        <f t="shared" si="208"/>
        <v>0</v>
      </c>
    </row>
    <row r="105" spans="3:49" ht="15.75" customHeight="1" x14ac:dyDescent="0.25">
      <c r="C105" s="150" t="str">
        <f t="shared" si="197"/>
        <v xml:space="preserve">Taxes Municipales </v>
      </c>
      <c r="D105" s="143"/>
      <c r="E105" s="143"/>
      <c r="F105" s="150" t="str">
        <f t="shared" ref="F105:G105" si="221">F79</f>
        <v xml:space="preserve">Taxes Municipales </v>
      </c>
      <c r="G105" s="133" t="str">
        <f t="shared" si="221"/>
        <v>x#56rgtte8</v>
      </c>
      <c r="I105" s="151">
        <f>SUMIFS('Saisie Depenses'!$H$5:$H$3004,'Saisie Depenses'!$G$5:$G$3004,Listes!$B$40,'Saisie Depenses'!$J$5:$J$3004,$F105, 'Saisie Depenses'!$E$5:$E$3004, "&gt;="&amp;EOMONTH(I$7,-1)+1, 'Saisie Depenses'!$E$5:$E$3004, "&lt;="&amp;EOMONTH(I$7,0))+SUMIFS('Saisie Depenses'!$H$5:$H$3004,'Saisie Depenses'!$G$5:$G$3004,Listes!$B$40,'Saisie Depenses'!$J$5:$J$3004, $G105,'Saisie Depenses'!$E$5:$E$3004, "&gt;="&amp;EOMONTH(I$7,-1)+1, 'Saisie Depenses'!$E$5:$E$3004, "&lt;="&amp;EOMONTH(I$7,0))</f>
        <v>0</v>
      </c>
      <c r="J105" s="151">
        <f>SUMIFS('Saisie Depenses'!$H$5:$H$3004,'Saisie Depenses'!$G$5:$G$3004,Listes!$B$40,'Saisie Depenses'!$J$5:$J$3004,$F105, 'Saisie Depenses'!$E$5:$E$3004, "&gt;="&amp;EOMONTH(J$7,-1)+1, 'Saisie Depenses'!$E$5:$E$3004, "&lt;="&amp;EOMONTH(J$7,0))+SUMIFS('Saisie Depenses'!$H$5:$H$3004,'Saisie Depenses'!$G$5:$G$3004,Listes!$B$40,'Saisie Depenses'!$J$5:$J$3004, $G105,'Saisie Depenses'!$E$5:$E$3004, "&gt;="&amp;EOMONTH(J$7,-1)+1, 'Saisie Depenses'!$E$5:$E$3004, "&lt;="&amp;EOMONTH(J$7,0))</f>
        <v>0</v>
      </c>
      <c r="K105" s="151">
        <f>SUMIFS('Saisie Depenses'!$H$5:$H$3004,'Saisie Depenses'!$G$5:$G$3004,Listes!$B$40,'Saisie Depenses'!$J$5:$J$3004,$F105, 'Saisie Depenses'!$E$5:$E$3004, "&gt;="&amp;EOMONTH(K$7,-1)+1, 'Saisie Depenses'!$E$5:$E$3004, "&lt;="&amp;EOMONTH(K$7,0))+SUMIFS('Saisie Depenses'!$H$5:$H$3004,'Saisie Depenses'!$G$5:$G$3004,Listes!$B$40,'Saisie Depenses'!$J$5:$J$3004, $G105,'Saisie Depenses'!$E$5:$E$3004, "&gt;="&amp;EOMONTH(K$7,-1)+1, 'Saisie Depenses'!$E$5:$E$3004, "&lt;="&amp;EOMONTH(K$7,0))</f>
        <v>0</v>
      </c>
      <c r="L105" s="151">
        <f>SUMIFS('Saisie Depenses'!$H$5:$H$3004,'Saisie Depenses'!$G$5:$G$3004,Listes!$B$40,'Saisie Depenses'!$J$5:$J$3004,$F105, 'Saisie Depenses'!$E$5:$E$3004, "&gt;="&amp;EOMONTH(L$7,-1)+1, 'Saisie Depenses'!$E$5:$E$3004, "&lt;="&amp;EOMONTH(L$7,0))+SUMIFS('Saisie Depenses'!$H$5:$H$3004,'Saisie Depenses'!$G$5:$G$3004,Listes!$B$40,'Saisie Depenses'!$J$5:$J$3004, $G105,'Saisie Depenses'!$E$5:$E$3004, "&gt;="&amp;EOMONTH(L$7,-1)+1, 'Saisie Depenses'!$E$5:$E$3004, "&lt;="&amp;EOMONTH(L$7,0))</f>
        <v>0</v>
      </c>
      <c r="M105" s="151">
        <f>SUMIFS('Saisie Depenses'!$H$5:$H$3004,'Saisie Depenses'!$G$5:$G$3004,Listes!$B$40,'Saisie Depenses'!$J$5:$J$3004,$F105, 'Saisie Depenses'!$E$5:$E$3004, "&gt;="&amp;EOMONTH(M$7,-1)+1, 'Saisie Depenses'!$E$5:$E$3004, "&lt;="&amp;EOMONTH(M$7,0))+SUMIFS('Saisie Depenses'!$H$5:$H$3004,'Saisie Depenses'!$G$5:$G$3004,Listes!$B$40,'Saisie Depenses'!$J$5:$J$3004, $G105,'Saisie Depenses'!$E$5:$E$3004, "&gt;="&amp;EOMONTH(M$7,-1)+1, 'Saisie Depenses'!$E$5:$E$3004, "&lt;="&amp;EOMONTH(M$7,0))</f>
        <v>0</v>
      </c>
      <c r="N105" s="151">
        <f>SUMIFS('Saisie Depenses'!$H$5:$H$3004,'Saisie Depenses'!$G$5:$G$3004,Listes!$B$40,'Saisie Depenses'!$J$5:$J$3004,$F105, 'Saisie Depenses'!$E$5:$E$3004, "&gt;="&amp;EOMONTH(N$7,-1)+1, 'Saisie Depenses'!$E$5:$E$3004, "&lt;="&amp;EOMONTH(N$7,0))+SUMIFS('Saisie Depenses'!$H$5:$H$3004,'Saisie Depenses'!$G$5:$G$3004,Listes!$B$40,'Saisie Depenses'!$J$5:$J$3004, $G105,'Saisie Depenses'!$E$5:$E$3004, "&gt;="&amp;EOMONTH(N$7,-1)+1, 'Saisie Depenses'!$E$5:$E$3004, "&lt;="&amp;EOMONTH(N$7,0))</f>
        <v>0</v>
      </c>
      <c r="O105" s="151">
        <f>SUMIFS('Saisie Depenses'!$H$5:$H$3004,'Saisie Depenses'!$G$5:$G$3004,Listes!$B$40,'Saisie Depenses'!$J$5:$J$3004,$F105, 'Saisie Depenses'!$E$5:$E$3004, "&gt;="&amp;EOMONTH(O$7,-1)+1, 'Saisie Depenses'!$E$5:$E$3004, "&lt;="&amp;EOMONTH(O$7,0))+SUMIFS('Saisie Depenses'!$H$5:$H$3004,'Saisie Depenses'!$G$5:$G$3004,Listes!$B$40,'Saisie Depenses'!$J$5:$J$3004, $G105,'Saisie Depenses'!$E$5:$E$3004, "&gt;="&amp;EOMONTH(O$7,-1)+1, 'Saisie Depenses'!$E$5:$E$3004, "&lt;="&amp;EOMONTH(O$7,0))</f>
        <v>0</v>
      </c>
      <c r="P105" s="151">
        <f>SUMIFS('Saisie Depenses'!$H$5:$H$3004,'Saisie Depenses'!$G$5:$G$3004,Listes!$B$40,'Saisie Depenses'!$J$5:$J$3004,$F105, 'Saisie Depenses'!$E$5:$E$3004, "&gt;="&amp;EOMONTH(P$7,-1)+1, 'Saisie Depenses'!$E$5:$E$3004, "&lt;="&amp;EOMONTH(P$7,0))+SUMIFS('Saisie Depenses'!$H$5:$H$3004,'Saisie Depenses'!$G$5:$G$3004,Listes!$B$40,'Saisie Depenses'!$J$5:$J$3004, $G105,'Saisie Depenses'!$E$5:$E$3004, "&gt;="&amp;EOMONTH(P$7,-1)+1, 'Saisie Depenses'!$E$5:$E$3004, "&lt;="&amp;EOMONTH(P$7,0))</f>
        <v>0</v>
      </c>
      <c r="Q105" s="151">
        <f>SUMIFS('Saisie Depenses'!$H$5:$H$3004,'Saisie Depenses'!$G$5:$G$3004,Listes!$B$40,'Saisie Depenses'!$J$5:$J$3004,$F105, 'Saisie Depenses'!$E$5:$E$3004, "&gt;="&amp;EOMONTH(Q$7,-1)+1, 'Saisie Depenses'!$E$5:$E$3004, "&lt;="&amp;EOMONTH(Q$7,0))+SUMIFS('Saisie Depenses'!$H$5:$H$3004,'Saisie Depenses'!$G$5:$G$3004,Listes!$B$40,'Saisie Depenses'!$J$5:$J$3004, $G105,'Saisie Depenses'!$E$5:$E$3004, "&gt;="&amp;EOMONTH(Q$7,-1)+1, 'Saisie Depenses'!$E$5:$E$3004, "&lt;="&amp;EOMONTH(Q$7,0))</f>
        <v>0</v>
      </c>
      <c r="R105" s="151">
        <f>SUMIFS('Saisie Depenses'!$H$5:$H$3004,'Saisie Depenses'!$G$5:$G$3004,Listes!$B$40,'Saisie Depenses'!$J$5:$J$3004,$F105, 'Saisie Depenses'!$E$5:$E$3004, "&gt;="&amp;EOMONTH(R$7,-1)+1, 'Saisie Depenses'!$E$5:$E$3004, "&lt;="&amp;EOMONTH(R$7,0))+SUMIFS('Saisie Depenses'!$H$5:$H$3004,'Saisie Depenses'!$G$5:$G$3004,Listes!$B$40,'Saisie Depenses'!$J$5:$J$3004, $G105,'Saisie Depenses'!$E$5:$E$3004, "&gt;="&amp;EOMONTH(R$7,-1)+1, 'Saisie Depenses'!$E$5:$E$3004, "&lt;="&amp;EOMONTH(R$7,0))</f>
        <v>0</v>
      </c>
      <c r="S105" s="151">
        <f>SUMIFS('Saisie Depenses'!$H$5:$H$3004,'Saisie Depenses'!$G$5:$G$3004,Listes!$B$40,'Saisie Depenses'!$J$5:$J$3004,$F105, 'Saisie Depenses'!$E$5:$E$3004, "&gt;="&amp;EOMONTH(S$7,-1)+1, 'Saisie Depenses'!$E$5:$E$3004, "&lt;="&amp;EOMONTH(S$7,0))+SUMIFS('Saisie Depenses'!$H$5:$H$3004,'Saisie Depenses'!$G$5:$G$3004,Listes!$B$40,'Saisie Depenses'!$J$5:$J$3004, $G105,'Saisie Depenses'!$E$5:$E$3004, "&gt;="&amp;EOMONTH(S$7,-1)+1, 'Saisie Depenses'!$E$5:$E$3004, "&lt;="&amp;EOMONTH(S$7,0))</f>
        <v>0</v>
      </c>
      <c r="T105" s="151">
        <f>SUMIFS('Saisie Depenses'!$H$5:$H$3004,'Saisie Depenses'!$G$5:$G$3004,Listes!$B$40,'Saisie Depenses'!$J$5:$J$3004,$F105, 'Saisie Depenses'!$E$5:$E$3004, "&gt;="&amp;EOMONTH(T$7,-1)+1, 'Saisie Depenses'!$E$5:$E$3004, "&lt;="&amp;EOMONTH(T$7,0))+SUMIFS('Saisie Depenses'!$H$5:$H$3004,'Saisie Depenses'!$G$5:$G$3004,Listes!$B$40,'Saisie Depenses'!$J$5:$J$3004, $G105,'Saisie Depenses'!$E$5:$E$3004, "&gt;="&amp;EOMONTH(T$7,-1)+1, 'Saisie Depenses'!$E$5:$E$3004, "&lt;="&amp;EOMONTH(T$7,0))</f>
        <v>0</v>
      </c>
      <c r="U105" s="164">
        <f t="shared" si="210"/>
        <v>0</v>
      </c>
      <c r="W105" s="151">
        <f>SUMIFS('Saisie Depenses'!$H$5:$H$3004,'Saisie Depenses'!$G$5:$G$3004,Listes!$B$40,'Saisie Depenses'!$J$5:$J$3004,$F105, 'Saisie Depenses'!$E$5:$E$3004, "&gt;="&amp;EOMONTH(W$7,-1)+1, 'Saisie Depenses'!$E$5:$E$3004, "&lt;="&amp;EOMONTH(W$7,0))+SUMIFS('Saisie Depenses'!$H$5:$H$3004,'Saisie Depenses'!$G$5:$G$3004,Listes!$B$40,'Saisie Depenses'!$J$5:$J$3004, $G105,'Saisie Depenses'!$E$5:$E$3004, "&gt;="&amp;EOMONTH(W$7,-1)+1, 'Saisie Depenses'!$E$5:$E$3004, "&lt;="&amp;EOMONTH(W$7,0))</f>
        <v>0</v>
      </c>
      <c r="X105" s="151">
        <f>SUMIFS('Saisie Depenses'!$H$5:$H$3004,'Saisie Depenses'!$G$5:$G$3004,Listes!$B$40,'Saisie Depenses'!$J$5:$J$3004,$F105, 'Saisie Depenses'!$E$5:$E$3004, "&gt;="&amp;EOMONTH(X$7,-1)+1, 'Saisie Depenses'!$E$5:$E$3004, "&lt;="&amp;EOMONTH(X$7,0))+SUMIFS('Saisie Depenses'!$H$5:$H$3004,'Saisie Depenses'!$G$5:$G$3004,Listes!$B$40,'Saisie Depenses'!$J$5:$J$3004, $G105,'Saisie Depenses'!$E$5:$E$3004, "&gt;="&amp;EOMONTH(X$7,-1)+1, 'Saisie Depenses'!$E$5:$E$3004, "&lt;="&amp;EOMONTH(X$7,0))</f>
        <v>0</v>
      </c>
      <c r="Y105" s="151">
        <f>SUMIFS('Saisie Depenses'!$H$5:$H$3004,'Saisie Depenses'!$G$5:$G$3004,Listes!$B$40,'Saisie Depenses'!$J$5:$J$3004,$F105, 'Saisie Depenses'!$E$5:$E$3004, "&gt;="&amp;EOMONTH(Y$7,-1)+1, 'Saisie Depenses'!$E$5:$E$3004, "&lt;="&amp;EOMONTH(Y$7,0))+SUMIFS('Saisie Depenses'!$H$5:$H$3004,'Saisie Depenses'!$G$5:$G$3004,Listes!$B$40,'Saisie Depenses'!$J$5:$J$3004, $G105,'Saisie Depenses'!$E$5:$E$3004, "&gt;="&amp;EOMONTH(Y$7,-1)+1, 'Saisie Depenses'!$E$5:$E$3004, "&lt;="&amp;EOMONTH(Y$7,0))</f>
        <v>0</v>
      </c>
      <c r="Z105" s="151">
        <f>SUMIFS('Saisie Depenses'!$H$5:$H$3004,'Saisie Depenses'!$G$5:$G$3004,Listes!$B$40,'Saisie Depenses'!$J$5:$J$3004,$F105, 'Saisie Depenses'!$E$5:$E$3004, "&gt;="&amp;EOMONTH(Z$7,-1)+1, 'Saisie Depenses'!$E$5:$E$3004, "&lt;="&amp;EOMONTH(Z$7,0))+SUMIFS('Saisie Depenses'!$H$5:$H$3004,'Saisie Depenses'!$G$5:$G$3004,Listes!$B$40,'Saisie Depenses'!$J$5:$J$3004, $G105,'Saisie Depenses'!$E$5:$E$3004, "&gt;="&amp;EOMONTH(Z$7,-1)+1, 'Saisie Depenses'!$E$5:$E$3004, "&lt;="&amp;EOMONTH(Z$7,0))</f>
        <v>0</v>
      </c>
      <c r="AA105" s="151">
        <f>SUMIFS('Saisie Depenses'!$H$5:$H$3004,'Saisie Depenses'!$G$5:$G$3004,Listes!$B$40,'Saisie Depenses'!$J$5:$J$3004,$F105, 'Saisie Depenses'!$E$5:$E$3004, "&gt;="&amp;EOMONTH(AA$7,-1)+1, 'Saisie Depenses'!$E$5:$E$3004, "&lt;="&amp;EOMONTH(AA$7,0))+SUMIFS('Saisie Depenses'!$H$5:$H$3004,'Saisie Depenses'!$G$5:$G$3004,Listes!$B$40,'Saisie Depenses'!$J$5:$J$3004, $G105,'Saisie Depenses'!$E$5:$E$3004, "&gt;="&amp;EOMONTH(AA$7,-1)+1, 'Saisie Depenses'!$E$5:$E$3004, "&lt;="&amp;EOMONTH(AA$7,0))</f>
        <v>0</v>
      </c>
      <c r="AB105" s="151">
        <f>SUMIFS('Saisie Depenses'!$H$5:$H$3004,'Saisie Depenses'!$G$5:$G$3004,Listes!$B$40,'Saisie Depenses'!$J$5:$J$3004,$F105, 'Saisie Depenses'!$E$5:$E$3004, "&gt;="&amp;EOMONTH(AB$7,-1)+1, 'Saisie Depenses'!$E$5:$E$3004, "&lt;="&amp;EOMONTH(AB$7,0))+SUMIFS('Saisie Depenses'!$H$5:$H$3004,'Saisie Depenses'!$G$5:$G$3004,Listes!$B$40,'Saisie Depenses'!$J$5:$J$3004, $G105,'Saisie Depenses'!$E$5:$E$3004, "&gt;="&amp;EOMONTH(AB$7,-1)+1, 'Saisie Depenses'!$E$5:$E$3004, "&lt;="&amp;EOMONTH(AB$7,0))</f>
        <v>0</v>
      </c>
      <c r="AC105" s="151">
        <f>SUMIFS('Saisie Depenses'!$H$5:$H$3004,'Saisie Depenses'!$G$5:$G$3004,Listes!$B$40,'Saisie Depenses'!$J$5:$J$3004,$F105, 'Saisie Depenses'!$E$5:$E$3004, "&gt;="&amp;EOMONTH(AC$7,-1)+1, 'Saisie Depenses'!$E$5:$E$3004, "&lt;="&amp;EOMONTH(AC$7,0))+SUMIFS('Saisie Depenses'!$H$5:$H$3004,'Saisie Depenses'!$G$5:$G$3004,Listes!$B$40,'Saisie Depenses'!$J$5:$J$3004, $G105,'Saisie Depenses'!$E$5:$E$3004, "&gt;="&amp;EOMONTH(AC$7,-1)+1, 'Saisie Depenses'!$E$5:$E$3004, "&lt;="&amp;EOMONTH(AC$7,0))</f>
        <v>0</v>
      </c>
      <c r="AD105" s="151">
        <f>SUMIFS('Saisie Depenses'!$H$5:$H$3004,'Saisie Depenses'!$G$5:$G$3004,Listes!$B$40,'Saisie Depenses'!$J$5:$J$3004,$F105, 'Saisie Depenses'!$E$5:$E$3004, "&gt;="&amp;EOMONTH(AD$7,-1)+1, 'Saisie Depenses'!$E$5:$E$3004, "&lt;="&amp;EOMONTH(AD$7,0))+SUMIFS('Saisie Depenses'!$H$5:$H$3004,'Saisie Depenses'!$G$5:$G$3004,Listes!$B$40,'Saisie Depenses'!$J$5:$J$3004, $G105,'Saisie Depenses'!$E$5:$E$3004, "&gt;="&amp;EOMONTH(AD$7,-1)+1, 'Saisie Depenses'!$E$5:$E$3004, "&lt;="&amp;EOMONTH(AD$7,0))</f>
        <v>0</v>
      </c>
      <c r="AE105" s="151">
        <f>SUMIFS('Saisie Depenses'!$H$5:$H$3004,'Saisie Depenses'!$G$5:$G$3004,Listes!$B$40,'Saisie Depenses'!$J$5:$J$3004,$F105, 'Saisie Depenses'!$E$5:$E$3004, "&gt;="&amp;EOMONTH(AE$7,-1)+1, 'Saisie Depenses'!$E$5:$E$3004, "&lt;="&amp;EOMONTH(AE$7,0))+SUMIFS('Saisie Depenses'!$H$5:$H$3004,'Saisie Depenses'!$G$5:$G$3004,Listes!$B$40,'Saisie Depenses'!$J$5:$J$3004, $G105,'Saisie Depenses'!$E$5:$E$3004, "&gt;="&amp;EOMONTH(AE$7,-1)+1, 'Saisie Depenses'!$E$5:$E$3004, "&lt;="&amp;EOMONTH(AE$7,0))</f>
        <v>0</v>
      </c>
      <c r="AF105" s="151">
        <f>SUMIFS('Saisie Depenses'!$H$5:$H$3004,'Saisie Depenses'!$G$5:$G$3004,Listes!$B$40,'Saisie Depenses'!$J$5:$J$3004,$F105, 'Saisie Depenses'!$E$5:$E$3004, "&gt;="&amp;EOMONTH(AF$7,-1)+1, 'Saisie Depenses'!$E$5:$E$3004, "&lt;="&amp;EOMONTH(AF$7,0))+SUMIFS('Saisie Depenses'!$H$5:$H$3004,'Saisie Depenses'!$G$5:$G$3004,Listes!$B$40,'Saisie Depenses'!$J$5:$J$3004, $G105,'Saisie Depenses'!$E$5:$E$3004, "&gt;="&amp;EOMONTH(AF$7,-1)+1, 'Saisie Depenses'!$E$5:$E$3004, "&lt;="&amp;EOMONTH(AF$7,0))</f>
        <v>0</v>
      </c>
      <c r="AG105" s="151">
        <f>SUMIFS('Saisie Depenses'!$H$5:$H$3004,'Saisie Depenses'!$G$5:$G$3004,Listes!$B$40,'Saisie Depenses'!$J$5:$J$3004,$F105, 'Saisie Depenses'!$E$5:$E$3004, "&gt;="&amp;EOMONTH(AG$7,-1)+1, 'Saisie Depenses'!$E$5:$E$3004, "&lt;="&amp;EOMONTH(AG$7,0))+SUMIFS('Saisie Depenses'!$H$5:$H$3004,'Saisie Depenses'!$G$5:$G$3004,Listes!$B$40,'Saisie Depenses'!$J$5:$J$3004, $G105,'Saisie Depenses'!$E$5:$E$3004, "&gt;="&amp;EOMONTH(AG$7,-1)+1, 'Saisie Depenses'!$E$5:$E$3004, "&lt;="&amp;EOMONTH(AG$7,0))</f>
        <v>0</v>
      </c>
      <c r="AH105" s="151">
        <f>SUMIFS('Saisie Depenses'!$H$5:$H$3004,'Saisie Depenses'!$G$5:$G$3004,Listes!$B$40,'Saisie Depenses'!$J$5:$J$3004,$F105, 'Saisie Depenses'!$E$5:$E$3004, "&gt;="&amp;EOMONTH(AH$7,-1)+1, 'Saisie Depenses'!$E$5:$E$3004, "&lt;="&amp;EOMONTH(AH$7,0))+SUMIFS('Saisie Depenses'!$H$5:$H$3004,'Saisie Depenses'!$G$5:$G$3004,Listes!$B$40,'Saisie Depenses'!$J$5:$J$3004, $G105,'Saisie Depenses'!$E$5:$E$3004, "&gt;="&amp;EOMONTH(AH$7,-1)+1, 'Saisie Depenses'!$E$5:$E$3004, "&lt;="&amp;EOMONTH(AH$7,0))</f>
        <v>0</v>
      </c>
      <c r="AI105" s="164">
        <f t="shared" si="207"/>
        <v>0</v>
      </c>
      <c r="AJ105" s="142"/>
      <c r="AK105" s="151">
        <f>SUMIFS('Saisie Depenses'!$H$5:$H$3004,'Saisie Depenses'!$G$5:$G$3004,Listes!$B$40,'Saisie Depenses'!$J$5:$J$3004,$F105, 'Saisie Depenses'!$E$5:$E$3004, "&gt;="&amp;EOMONTH(AK$7,-1)+1, 'Saisie Depenses'!$E$5:$E$3004, "&lt;="&amp;EOMONTH(AK$7,0))+SUMIFS('Saisie Depenses'!$H$5:$H$3004,'Saisie Depenses'!$G$5:$G$3004,Listes!$B$40,'Saisie Depenses'!$J$5:$J$3004, $G105,'Saisie Depenses'!$E$5:$E$3004, "&gt;="&amp;EOMONTH(AK$7,-1)+1, 'Saisie Depenses'!$E$5:$E$3004, "&lt;="&amp;EOMONTH(AK$7,0))</f>
        <v>0</v>
      </c>
      <c r="AL105" s="151">
        <f>SUMIFS('Saisie Depenses'!$H$5:$H$3004,'Saisie Depenses'!$G$5:$G$3004,Listes!$B$40,'Saisie Depenses'!$J$5:$J$3004,$F105, 'Saisie Depenses'!$E$5:$E$3004, "&gt;="&amp;EOMONTH(AL$7,-1)+1, 'Saisie Depenses'!$E$5:$E$3004, "&lt;="&amp;EOMONTH(AL$7,0))+SUMIFS('Saisie Depenses'!$H$5:$H$3004,'Saisie Depenses'!$G$5:$G$3004,Listes!$B$40,'Saisie Depenses'!$J$5:$J$3004, $G105,'Saisie Depenses'!$E$5:$E$3004, "&gt;="&amp;EOMONTH(AL$7,-1)+1, 'Saisie Depenses'!$E$5:$E$3004, "&lt;="&amp;EOMONTH(AL$7,0))</f>
        <v>0</v>
      </c>
      <c r="AM105" s="151">
        <f>SUMIFS('Saisie Depenses'!$H$5:$H$3004,'Saisie Depenses'!$G$5:$G$3004,Listes!$B$40,'Saisie Depenses'!$J$5:$J$3004,$F105, 'Saisie Depenses'!$E$5:$E$3004, "&gt;="&amp;EOMONTH(AM$7,-1)+1, 'Saisie Depenses'!$E$5:$E$3004, "&lt;="&amp;EOMONTH(AM$7,0))+SUMIFS('Saisie Depenses'!$H$5:$H$3004,'Saisie Depenses'!$G$5:$G$3004,Listes!$B$40,'Saisie Depenses'!$J$5:$J$3004, $G105,'Saisie Depenses'!$E$5:$E$3004, "&gt;="&amp;EOMONTH(AM$7,-1)+1, 'Saisie Depenses'!$E$5:$E$3004, "&lt;="&amp;EOMONTH(AM$7,0))</f>
        <v>0</v>
      </c>
      <c r="AN105" s="151">
        <f>SUMIFS('Saisie Depenses'!$H$5:$H$3004,'Saisie Depenses'!$G$5:$G$3004,Listes!$B$40,'Saisie Depenses'!$J$5:$J$3004,$F105, 'Saisie Depenses'!$E$5:$E$3004, "&gt;="&amp;EOMONTH(AN$7,-1)+1, 'Saisie Depenses'!$E$5:$E$3004, "&lt;="&amp;EOMONTH(AN$7,0))+SUMIFS('Saisie Depenses'!$H$5:$H$3004,'Saisie Depenses'!$G$5:$G$3004,Listes!$B$40,'Saisie Depenses'!$J$5:$J$3004, $G105,'Saisie Depenses'!$E$5:$E$3004, "&gt;="&amp;EOMONTH(AN$7,-1)+1, 'Saisie Depenses'!$E$5:$E$3004, "&lt;="&amp;EOMONTH(AN$7,0))</f>
        <v>0</v>
      </c>
      <c r="AO105" s="151">
        <f>SUMIFS('Saisie Depenses'!$H$5:$H$3004,'Saisie Depenses'!$G$5:$G$3004,Listes!$B$40,'Saisie Depenses'!$J$5:$J$3004,$F105, 'Saisie Depenses'!$E$5:$E$3004, "&gt;="&amp;EOMONTH(AO$7,-1)+1, 'Saisie Depenses'!$E$5:$E$3004, "&lt;="&amp;EOMONTH(AO$7,0))+SUMIFS('Saisie Depenses'!$H$5:$H$3004,'Saisie Depenses'!$G$5:$G$3004,Listes!$B$40,'Saisie Depenses'!$J$5:$J$3004, $G105,'Saisie Depenses'!$E$5:$E$3004, "&gt;="&amp;EOMONTH(AO$7,-1)+1, 'Saisie Depenses'!$E$5:$E$3004, "&lt;="&amp;EOMONTH(AO$7,0))</f>
        <v>0</v>
      </c>
      <c r="AP105" s="151">
        <f>SUMIFS('Saisie Depenses'!$H$5:$H$3004,'Saisie Depenses'!$G$5:$G$3004,Listes!$B$40,'Saisie Depenses'!$J$5:$J$3004,$F105, 'Saisie Depenses'!$E$5:$E$3004, "&gt;="&amp;EOMONTH(AP$7,-1)+1, 'Saisie Depenses'!$E$5:$E$3004, "&lt;="&amp;EOMONTH(AP$7,0))+SUMIFS('Saisie Depenses'!$H$5:$H$3004,'Saisie Depenses'!$G$5:$G$3004,Listes!$B$40,'Saisie Depenses'!$J$5:$J$3004, $G105,'Saisie Depenses'!$E$5:$E$3004, "&gt;="&amp;EOMONTH(AP$7,-1)+1, 'Saisie Depenses'!$E$5:$E$3004, "&lt;="&amp;EOMONTH(AP$7,0))</f>
        <v>0</v>
      </c>
      <c r="AQ105" s="151">
        <f>SUMIFS('Saisie Depenses'!$H$5:$H$3004,'Saisie Depenses'!$G$5:$G$3004,Listes!$B$40,'Saisie Depenses'!$J$5:$J$3004,$F105, 'Saisie Depenses'!$E$5:$E$3004, "&gt;="&amp;EOMONTH(AQ$7,-1)+1, 'Saisie Depenses'!$E$5:$E$3004, "&lt;="&amp;EOMONTH(AQ$7,0))+SUMIFS('Saisie Depenses'!$H$5:$H$3004,'Saisie Depenses'!$G$5:$G$3004,Listes!$B$40,'Saisie Depenses'!$J$5:$J$3004, $G105,'Saisie Depenses'!$E$5:$E$3004, "&gt;="&amp;EOMONTH(AQ$7,-1)+1, 'Saisie Depenses'!$E$5:$E$3004, "&lt;="&amp;EOMONTH(AQ$7,0))</f>
        <v>0</v>
      </c>
      <c r="AR105" s="151">
        <f>SUMIFS('Saisie Depenses'!$H$5:$H$3004,'Saisie Depenses'!$G$5:$G$3004,Listes!$B$40,'Saisie Depenses'!$J$5:$J$3004,$F105, 'Saisie Depenses'!$E$5:$E$3004, "&gt;="&amp;EOMONTH(AR$7,-1)+1, 'Saisie Depenses'!$E$5:$E$3004, "&lt;="&amp;EOMONTH(AR$7,0))+SUMIFS('Saisie Depenses'!$H$5:$H$3004,'Saisie Depenses'!$G$5:$G$3004,Listes!$B$40,'Saisie Depenses'!$J$5:$J$3004, $G105,'Saisie Depenses'!$E$5:$E$3004, "&gt;="&amp;EOMONTH(AR$7,-1)+1, 'Saisie Depenses'!$E$5:$E$3004, "&lt;="&amp;EOMONTH(AR$7,0))</f>
        <v>0</v>
      </c>
      <c r="AS105" s="151">
        <f>SUMIFS('Saisie Depenses'!$H$5:$H$3004,'Saisie Depenses'!$G$5:$G$3004,Listes!$B$40,'Saisie Depenses'!$J$5:$J$3004,$F105, 'Saisie Depenses'!$E$5:$E$3004, "&gt;="&amp;EOMONTH(AS$7,-1)+1, 'Saisie Depenses'!$E$5:$E$3004, "&lt;="&amp;EOMONTH(AS$7,0))+SUMIFS('Saisie Depenses'!$H$5:$H$3004,'Saisie Depenses'!$G$5:$G$3004,Listes!$B$40,'Saisie Depenses'!$J$5:$J$3004, $G105,'Saisie Depenses'!$E$5:$E$3004, "&gt;="&amp;EOMONTH(AS$7,-1)+1, 'Saisie Depenses'!$E$5:$E$3004, "&lt;="&amp;EOMONTH(AS$7,0))</f>
        <v>0</v>
      </c>
      <c r="AT105" s="151">
        <f>SUMIFS('Saisie Depenses'!$H$5:$H$3004,'Saisie Depenses'!$G$5:$G$3004,Listes!$B$40,'Saisie Depenses'!$J$5:$J$3004,$F105, 'Saisie Depenses'!$E$5:$E$3004, "&gt;="&amp;EOMONTH(AT$7,-1)+1, 'Saisie Depenses'!$E$5:$E$3004, "&lt;="&amp;EOMONTH(AT$7,0))+SUMIFS('Saisie Depenses'!$H$5:$H$3004,'Saisie Depenses'!$G$5:$G$3004,Listes!$B$40,'Saisie Depenses'!$J$5:$J$3004, $G105,'Saisie Depenses'!$E$5:$E$3004, "&gt;="&amp;EOMONTH(AT$7,-1)+1, 'Saisie Depenses'!$E$5:$E$3004, "&lt;="&amp;EOMONTH(AT$7,0))</f>
        <v>0</v>
      </c>
      <c r="AU105" s="151">
        <f>SUMIFS('Saisie Depenses'!$H$5:$H$3004,'Saisie Depenses'!$G$5:$G$3004,Listes!$B$40,'Saisie Depenses'!$J$5:$J$3004,$F105, 'Saisie Depenses'!$E$5:$E$3004, "&gt;="&amp;EOMONTH(AU$7,-1)+1, 'Saisie Depenses'!$E$5:$E$3004, "&lt;="&amp;EOMONTH(AU$7,0))+SUMIFS('Saisie Depenses'!$H$5:$H$3004,'Saisie Depenses'!$G$5:$G$3004,Listes!$B$40,'Saisie Depenses'!$J$5:$J$3004, $G105,'Saisie Depenses'!$E$5:$E$3004, "&gt;="&amp;EOMONTH(AU$7,-1)+1, 'Saisie Depenses'!$E$5:$E$3004, "&lt;="&amp;EOMONTH(AU$7,0))</f>
        <v>0</v>
      </c>
      <c r="AV105" s="151">
        <f>SUMIFS('Saisie Depenses'!$H$5:$H$3004,'Saisie Depenses'!$G$5:$G$3004,Listes!$B$40,'Saisie Depenses'!$J$5:$J$3004,$F105, 'Saisie Depenses'!$E$5:$E$3004, "&gt;="&amp;EOMONTH(AV$7,-1)+1, 'Saisie Depenses'!$E$5:$E$3004, "&lt;="&amp;EOMONTH(AV$7,0))+SUMIFS('Saisie Depenses'!$H$5:$H$3004,'Saisie Depenses'!$G$5:$G$3004,Listes!$B$40,'Saisie Depenses'!$J$5:$J$3004, $G105,'Saisie Depenses'!$E$5:$E$3004, "&gt;="&amp;EOMONTH(AV$7,-1)+1, 'Saisie Depenses'!$E$5:$E$3004, "&lt;="&amp;EOMONTH(AV$7,0))</f>
        <v>0</v>
      </c>
      <c r="AW105" s="164">
        <f t="shared" si="208"/>
        <v>0</v>
      </c>
    </row>
    <row r="106" spans="3:49" ht="15.6" customHeight="1" x14ac:dyDescent="0.25">
      <c r="C106" s="150" t="str">
        <f t="shared" si="197"/>
        <v>Taxes Police</v>
      </c>
      <c r="D106" s="143"/>
      <c r="E106" s="143"/>
      <c r="F106" s="150" t="str">
        <f t="shared" ref="F106:G106" si="222">F80</f>
        <v>Taxes Police</v>
      </c>
      <c r="G106" s="133" t="str">
        <f t="shared" si="222"/>
        <v>x#56rgtte8</v>
      </c>
      <c r="I106" s="151">
        <f>SUMIFS('Saisie Depenses'!$H$5:$H$3004,'Saisie Depenses'!$G$5:$G$3004,Listes!$B$40,'Saisie Depenses'!$J$5:$J$3004,$F106, 'Saisie Depenses'!$E$5:$E$3004, "&gt;="&amp;EOMONTH(I$7,-1)+1, 'Saisie Depenses'!$E$5:$E$3004, "&lt;="&amp;EOMONTH(I$7,0))+SUMIFS('Saisie Depenses'!$H$5:$H$3004,'Saisie Depenses'!$G$5:$G$3004,Listes!$B$40,'Saisie Depenses'!$J$5:$J$3004, $G106,'Saisie Depenses'!$E$5:$E$3004, "&gt;="&amp;EOMONTH(I$7,-1)+1, 'Saisie Depenses'!$E$5:$E$3004, "&lt;="&amp;EOMONTH(I$7,0))</f>
        <v>0</v>
      </c>
      <c r="J106" s="151">
        <f>SUMIFS('Saisie Depenses'!$H$5:$H$3004,'Saisie Depenses'!$G$5:$G$3004,Listes!$B$40,'Saisie Depenses'!$J$5:$J$3004,$F106, 'Saisie Depenses'!$E$5:$E$3004, "&gt;="&amp;EOMONTH(J$7,-1)+1, 'Saisie Depenses'!$E$5:$E$3004, "&lt;="&amp;EOMONTH(J$7,0))+SUMIFS('Saisie Depenses'!$H$5:$H$3004,'Saisie Depenses'!$G$5:$G$3004,Listes!$B$40,'Saisie Depenses'!$J$5:$J$3004, $G106,'Saisie Depenses'!$E$5:$E$3004, "&gt;="&amp;EOMONTH(J$7,-1)+1, 'Saisie Depenses'!$E$5:$E$3004, "&lt;="&amp;EOMONTH(J$7,0))</f>
        <v>0</v>
      </c>
      <c r="K106" s="151">
        <f>SUMIFS('Saisie Depenses'!$H$5:$H$3004,'Saisie Depenses'!$G$5:$G$3004,Listes!$B$40,'Saisie Depenses'!$J$5:$J$3004,$F106, 'Saisie Depenses'!$E$5:$E$3004, "&gt;="&amp;EOMONTH(K$7,-1)+1, 'Saisie Depenses'!$E$5:$E$3004, "&lt;="&amp;EOMONTH(K$7,0))+SUMIFS('Saisie Depenses'!$H$5:$H$3004,'Saisie Depenses'!$G$5:$G$3004,Listes!$B$40,'Saisie Depenses'!$J$5:$J$3004, $G106,'Saisie Depenses'!$E$5:$E$3004, "&gt;="&amp;EOMONTH(K$7,-1)+1, 'Saisie Depenses'!$E$5:$E$3004, "&lt;="&amp;EOMONTH(K$7,0))</f>
        <v>0</v>
      </c>
      <c r="L106" s="151">
        <f>SUMIFS('Saisie Depenses'!$H$5:$H$3004,'Saisie Depenses'!$G$5:$G$3004,Listes!$B$40,'Saisie Depenses'!$J$5:$J$3004,$F106, 'Saisie Depenses'!$E$5:$E$3004, "&gt;="&amp;EOMONTH(L$7,-1)+1, 'Saisie Depenses'!$E$5:$E$3004, "&lt;="&amp;EOMONTH(L$7,0))+SUMIFS('Saisie Depenses'!$H$5:$H$3004,'Saisie Depenses'!$G$5:$G$3004,Listes!$B$40,'Saisie Depenses'!$J$5:$J$3004, $G106,'Saisie Depenses'!$E$5:$E$3004, "&gt;="&amp;EOMONTH(L$7,-1)+1, 'Saisie Depenses'!$E$5:$E$3004, "&lt;="&amp;EOMONTH(L$7,0))</f>
        <v>0</v>
      </c>
      <c r="M106" s="151">
        <f>SUMIFS('Saisie Depenses'!$H$5:$H$3004,'Saisie Depenses'!$G$5:$G$3004,Listes!$B$40,'Saisie Depenses'!$J$5:$J$3004,$F106, 'Saisie Depenses'!$E$5:$E$3004, "&gt;="&amp;EOMONTH(M$7,-1)+1, 'Saisie Depenses'!$E$5:$E$3004, "&lt;="&amp;EOMONTH(M$7,0))+SUMIFS('Saisie Depenses'!$H$5:$H$3004,'Saisie Depenses'!$G$5:$G$3004,Listes!$B$40,'Saisie Depenses'!$J$5:$J$3004, $G106,'Saisie Depenses'!$E$5:$E$3004, "&gt;="&amp;EOMONTH(M$7,-1)+1, 'Saisie Depenses'!$E$5:$E$3004, "&lt;="&amp;EOMONTH(M$7,0))</f>
        <v>0</v>
      </c>
      <c r="N106" s="151">
        <f>SUMIFS('Saisie Depenses'!$H$5:$H$3004,'Saisie Depenses'!$G$5:$G$3004,Listes!$B$40,'Saisie Depenses'!$J$5:$J$3004,$F106, 'Saisie Depenses'!$E$5:$E$3004, "&gt;="&amp;EOMONTH(N$7,-1)+1, 'Saisie Depenses'!$E$5:$E$3004, "&lt;="&amp;EOMONTH(N$7,0))+SUMIFS('Saisie Depenses'!$H$5:$H$3004,'Saisie Depenses'!$G$5:$G$3004,Listes!$B$40,'Saisie Depenses'!$J$5:$J$3004, $G106,'Saisie Depenses'!$E$5:$E$3004, "&gt;="&amp;EOMONTH(N$7,-1)+1, 'Saisie Depenses'!$E$5:$E$3004, "&lt;="&amp;EOMONTH(N$7,0))</f>
        <v>0</v>
      </c>
      <c r="O106" s="151">
        <f>SUMIFS('Saisie Depenses'!$H$5:$H$3004,'Saisie Depenses'!$G$5:$G$3004,Listes!$B$40,'Saisie Depenses'!$J$5:$J$3004,$F106, 'Saisie Depenses'!$E$5:$E$3004, "&gt;="&amp;EOMONTH(O$7,-1)+1, 'Saisie Depenses'!$E$5:$E$3004, "&lt;="&amp;EOMONTH(O$7,0))+SUMIFS('Saisie Depenses'!$H$5:$H$3004,'Saisie Depenses'!$G$5:$G$3004,Listes!$B$40,'Saisie Depenses'!$J$5:$J$3004, $G106,'Saisie Depenses'!$E$5:$E$3004, "&gt;="&amp;EOMONTH(O$7,-1)+1, 'Saisie Depenses'!$E$5:$E$3004, "&lt;="&amp;EOMONTH(O$7,0))</f>
        <v>0</v>
      </c>
      <c r="P106" s="151">
        <f>SUMIFS('Saisie Depenses'!$H$5:$H$3004,'Saisie Depenses'!$G$5:$G$3004,Listes!$B$40,'Saisie Depenses'!$J$5:$J$3004,$F106, 'Saisie Depenses'!$E$5:$E$3004, "&gt;="&amp;EOMONTH(P$7,-1)+1, 'Saisie Depenses'!$E$5:$E$3004, "&lt;="&amp;EOMONTH(P$7,0))+SUMIFS('Saisie Depenses'!$H$5:$H$3004,'Saisie Depenses'!$G$5:$G$3004,Listes!$B$40,'Saisie Depenses'!$J$5:$J$3004, $G106,'Saisie Depenses'!$E$5:$E$3004, "&gt;="&amp;EOMONTH(P$7,-1)+1, 'Saisie Depenses'!$E$5:$E$3004, "&lt;="&amp;EOMONTH(P$7,0))</f>
        <v>0</v>
      </c>
      <c r="Q106" s="151">
        <f>SUMIFS('Saisie Depenses'!$H$5:$H$3004,'Saisie Depenses'!$G$5:$G$3004,Listes!$B$40,'Saisie Depenses'!$J$5:$J$3004,$F106, 'Saisie Depenses'!$E$5:$E$3004, "&gt;="&amp;EOMONTH(Q$7,-1)+1, 'Saisie Depenses'!$E$5:$E$3004, "&lt;="&amp;EOMONTH(Q$7,0))+SUMIFS('Saisie Depenses'!$H$5:$H$3004,'Saisie Depenses'!$G$5:$G$3004,Listes!$B$40,'Saisie Depenses'!$J$5:$J$3004, $G106,'Saisie Depenses'!$E$5:$E$3004, "&gt;="&amp;EOMONTH(Q$7,-1)+1, 'Saisie Depenses'!$E$5:$E$3004, "&lt;="&amp;EOMONTH(Q$7,0))</f>
        <v>0</v>
      </c>
      <c r="R106" s="151">
        <f>SUMIFS('Saisie Depenses'!$H$5:$H$3004,'Saisie Depenses'!$G$5:$G$3004,Listes!$B$40,'Saisie Depenses'!$J$5:$J$3004,$F106, 'Saisie Depenses'!$E$5:$E$3004, "&gt;="&amp;EOMONTH(R$7,-1)+1, 'Saisie Depenses'!$E$5:$E$3004, "&lt;="&amp;EOMONTH(R$7,0))+SUMIFS('Saisie Depenses'!$H$5:$H$3004,'Saisie Depenses'!$G$5:$G$3004,Listes!$B$40,'Saisie Depenses'!$J$5:$J$3004, $G106,'Saisie Depenses'!$E$5:$E$3004, "&gt;="&amp;EOMONTH(R$7,-1)+1, 'Saisie Depenses'!$E$5:$E$3004, "&lt;="&amp;EOMONTH(R$7,0))</f>
        <v>0</v>
      </c>
      <c r="S106" s="151">
        <f>SUMIFS('Saisie Depenses'!$H$5:$H$3004,'Saisie Depenses'!$G$5:$G$3004,Listes!$B$40,'Saisie Depenses'!$J$5:$J$3004,$F106, 'Saisie Depenses'!$E$5:$E$3004, "&gt;="&amp;EOMONTH(S$7,-1)+1, 'Saisie Depenses'!$E$5:$E$3004, "&lt;="&amp;EOMONTH(S$7,0))+SUMIFS('Saisie Depenses'!$H$5:$H$3004,'Saisie Depenses'!$G$5:$G$3004,Listes!$B$40,'Saisie Depenses'!$J$5:$J$3004, $G106,'Saisie Depenses'!$E$5:$E$3004, "&gt;="&amp;EOMONTH(S$7,-1)+1, 'Saisie Depenses'!$E$5:$E$3004, "&lt;="&amp;EOMONTH(S$7,0))</f>
        <v>0</v>
      </c>
      <c r="T106" s="151">
        <f>SUMIFS('Saisie Depenses'!$H$5:$H$3004,'Saisie Depenses'!$G$5:$G$3004,Listes!$B$40,'Saisie Depenses'!$J$5:$J$3004,$F106, 'Saisie Depenses'!$E$5:$E$3004, "&gt;="&amp;EOMONTH(T$7,-1)+1, 'Saisie Depenses'!$E$5:$E$3004, "&lt;="&amp;EOMONTH(T$7,0))+SUMIFS('Saisie Depenses'!$H$5:$H$3004,'Saisie Depenses'!$G$5:$G$3004,Listes!$B$40,'Saisie Depenses'!$J$5:$J$3004, $G106,'Saisie Depenses'!$E$5:$E$3004, "&gt;="&amp;EOMONTH(T$7,-1)+1, 'Saisie Depenses'!$E$5:$E$3004, "&lt;="&amp;EOMONTH(T$7,0))</f>
        <v>0</v>
      </c>
      <c r="U106" s="164">
        <f t="shared" si="210"/>
        <v>0</v>
      </c>
      <c r="W106" s="151">
        <f>SUMIFS('Saisie Depenses'!$H$5:$H$3004,'Saisie Depenses'!$G$5:$G$3004,Listes!$B$40,'Saisie Depenses'!$J$5:$J$3004,$F106, 'Saisie Depenses'!$E$5:$E$3004, "&gt;="&amp;EOMONTH(W$7,-1)+1, 'Saisie Depenses'!$E$5:$E$3004, "&lt;="&amp;EOMONTH(W$7,0))+SUMIFS('Saisie Depenses'!$H$5:$H$3004,'Saisie Depenses'!$G$5:$G$3004,Listes!$B$40,'Saisie Depenses'!$J$5:$J$3004, $G106,'Saisie Depenses'!$E$5:$E$3004, "&gt;="&amp;EOMONTH(W$7,-1)+1, 'Saisie Depenses'!$E$5:$E$3004, "&lt;="&amp;EOMONTH(W$7,0))</f>
        <v>0</v>
      </c>
      <c r="X106" s="151">
        <f>SUMIFS('Saisie Depenses'!$H$5:$H$3004,'Saisie Depenses'!$G$5:$G$3004,Listes!$B$40,'Saisie Depenses'!$J$5:$J$3004,$F106, 'Saisie Depenses'!$E$5:$E$3004, "&gt;="&amp;EOMONTH(X$7,-1)+1, 'Saisie Depenses'!$E$5:$E$3004, "&lt;="&amp;EOMONTH(X$7,0))+SUMIFS('Saisie Depenses'!$H$5:$H$3004,'Saisie Depenses'!$G$5:$G$3004,Listes!$B$40,'Saisie Depenses'!$J$5:$J$3004, $G106,'Saisie Depenses'!$E$5:$E$3004, "&gt;="&amp;EOMONTH(X$7,-1)+1, 'Saisie Depenses'!$E$5:$E$3004, "&lt;="&amp;EOMONTH(X$7,0))</f>
        <v>0</v>
      </c>
      <c r="Y106" s="151">
        <f>SUMIFS('Saisie Depenses'!$H$5:$H$3004,'Saisie Depenses'!$G$5:$G$3004,Listes!$B$40,'Saisie Depenses'!$J$5:$J$3004,$F106, 'Saisie Depenses'!$E$5:$E$3004, "&gt;="&amp;EOMONTH(Y$7,-1)+1, 'Saisie Depenses'!$E$5:$E$3004, "&lt;="&amp;EOMONTH(Y$7,0))+SUMIFS('Saisie Depenses'!$H$5:$H$3004,'Saisie Depenses'!$G$5:$G$3004,Listes!$B$40,'Saisie Depenses'!$J$5:$J$3004, $G106,'Saisie Depenses'!$E$5:$E$3004, "&gt;="&amp;EOMONTH(Y$7,-1)+1, 'Saisie Depenses'!$E$5:$E$3004, "&lt;="&amp;EOMONTH(Y$7,0))</f>
        <v>0</v>
      </c>
      <c r="Z106" s="151">
        <f>SUMIFS('Saisie Depenses'!$H$5:$H$3004,'Saisie Depenses'!$G$5:$G$3004,Listes!$B$40,'Saisie Depenses'!$J$5:$J$3004,$F106, 'Saisie Depenses'!$E$5:$E$3004, "&gt;="&amp;EOMONTH(Z$7,-1)+1, 'Saisie Depenses'!$E$5:$E$3004, "&lt;="&amp;EOMONTH(Z$7,0))+SUMIFS('Saisie Depenses'!$H$5:$H$3004,'Saisie Depenses'!$G$5:$G$3004,Listes!$B$40,'Saisie Depenses'!$J$5:$J$3004, $G106,'Saisie Depenses'!$E$5:$E$3004, "&gt;="&amp;EOMONTH(Z$7,-1)+1, 'Saisie Depenses'!$E$5:$E$3004, "&lt;="&amp;EOMONTH(Z$7,0))</f>
        <v>0</v>
      </c>
      <c r="AA106" s="151">
        <f>SUMIFS('Saisie Depenses'!$H$5:$H$3004,'Saisie Depenses'!$G$5:$G$3004,Listes!$B$40,'Saisie Depenses'!$J$5:$J$3004,$F106, 'Saisie Depenses'!$E$5:$E$3004, "&gt;="&amp;EOMONTH(AA$7,-1)+1, 'Saisie Depenses'!$E$5:$E$3004, "&lt;="&amp;EOMONTH(AA$7,0))+SUMIFS('Saisie Depenses'!$H$5:$H$3004,'Saisie Depenses'!$G$5:$G$3004,Listes!$B$40,'Saisie Depenses'!$J$5:$J$3004, $G106,'Saisie Depenses'!$E$5:$E$3004, "&gt;="&amp;EOMONTH(AA$7,-1)+1, 'Saisie Depenses'!$E$5:$E$3004, "&lt;="&amp;EOMONTH(AA$7,0))</f>
        <v>0</v>
      </c>
      <c r="AB106" s="151">
        <f>SUMIFS('Saisie Depenses'!$H$5:$H$3004,'Saisie Depenses'!$G$5:$G$3004,Listes!$B$40,'Saisie Depenses'!$J$5:$J$3004,$F106, 'Saisie Depenses'!$E$5:$E$3004, "&gt;="&amp;EOMONTH(AB$7,-1)+1, 'Saisie Depenses'!$E$5:$E$3004, "&lt;="&amp;EOMONTH(AB$7,0))+SUMIFS('Saisie Depenses'!$H$5:$H$3004,'Saisie Depenses'!$G$5:$G$3004,Listes!$B$40,'Saisie Depenses'!$J$5:$J$3004, $G106,'Saisie Depenses'!$E$5:$E$3004, "&gt;="&amp;EOMONTH(AB$7,-1)+1, 'Saisie Depenses'!$E$5:$E$3004, "&lt;="&amp;EOMONTH(AB$7,0))</f>
        <v>0</v>
      </c>
      <c r="AC106" s="151">
        <f>SUMIFS('Saisie Depenses'!$H$5:$H$3004,'Saisie Depenses'!$G$5:$G$3004,Listes!$B$40,'Saisie Depenses'!$J$5:$J$3004,$F106, 'Saisie Depenses'!$E$5:$E$3004, "&gt;="&amp;EOMONTH(AC$7,-1)+1, 'Saisie Depenses'!$E$5:$E$3004, "&lt;="&amp;EOMONTH(AC$7,0))+SUMIFS('Saisie Depenses'!$H$5:$H$3004,'Saisie Depenses'!$G$5:$G$3004,Listes!$B$40,'Saisie Depenses'!$J$5:$J$3004, $G106,'Saisie Depenses'!$E$5:$E$3004, "&gt;="&amp;EOMONTH(AC$7,-1)+1, 'Saisie Depenses'!$E$5:$E$3004, "&lt;="&amp;EOMONTH(AC$7,0))</f>
        <v>0</v>
      </c>
      <c r="AD106" s="151">
        <f>SUMIFS('Saisie Depenses'!$H$5:$H$3004,'Saisie Depenses'!$G$5:$G$3004,Listes!$B$40,'Saisie Depenses'!$J$5:$J$3004,$F106, 'Saisie Depenses'!$E$5:$E$3004, "&gt;="&amp;EOMONTH(AD$7,-1)+1, 'Saisie Depenses'!$E$5:$E$3004, "&lt;="&amp;EOMONTH(AD$7,0))+SUMIFS('Saisie Depenses'!$H$5:$H$3004,'Saisie Depenses'!$G$5:$G$3004,Listes!$B$40,'Saisie Depenses'!$J$5:$J$3004, $G106,'Saisie Depenses'!$E$5:$E$3004, "&gt;="&amp;EOMONTH(AD$7,-1)+1, 'Saisie Depenses'!$E$5:$E$3004, "&lt;="&amp;EOMONTH(AD$7,0))</f>
        <v>0</v>
      </c>
      <c r="AE106" s="151">
        <f>SUMIFS('Saisie Depenses'!$H$5:$H$3004,'Saisie Depenses'!$G$5:$G$3004,Listes!$B$40,'Saisie Depenses'!$J$5:$J$3004,$F106, 'Saisie Depenses'!$E$5:$E$3004, "&gt;="&amp;EOMONTH(AE$7,-1)+1, 'Saisie Depenses'!$E$5:$E$3004, "&lt;="&amp;EOMONTH(AE$7,0))+SUMIFS('Saisie Depenses'!$H$5:$H$3004,'Saisie Depenses'!$G$5:$G$3004,Listes!$B$40,'Saisie Depenses'!$J$5:$J$3004, $G106,'Saisie Depenses'!$E$5:$E$3004, "&gt;="&amp;EOMONTH(AE$7,-1)+1, 'Saisie Depenses'!$E$5:$E$3004, "&lt;="&amp;EOMONTH(AE$7,0))</f>
        <v>0</v>
      </c>
      <c r="AF106" s="151">
        <f>SUMIFS('Saisie Depenses'!$H$5:$H$3004,'Saisie Depenses'!$G$5:$G$3004,Listes!$B$40,'Saisie Depenses'!$J$5:$J$3004,$F106, 'Saisie Depenses'!$E$5:$E$3004, "&gt;="&amp;EOMONTH(AF$7,-1)+1, 'Saisie Depenses'!$E$5:$E$3004, "&lt;="&amp;EOMONTH(AF$7,0))+SUMIFS('Saisie Depenses'!$H$5:$H$3004,'Saisie Depenses'!$G$5:$G$3004,Listes!$B$40,'Saisie Depenses'!$J$5:$J$3004, $G106,'Saisie Depenses'!$E$5:$E$3004, "&gt;="&amp;EOMONTH(AF$7,-1)+1, 'Saisie Depenses'!$E$5:$E$3004, "&lt;="&amp;EOMONTH(AF$7,0))</f>
        <v>0</v>
      </c>
      <c r="AG106" s="151">
        <f>SUMIFS('Saisie Depenses'!$H$5:$H$3004,'Saisie Depenses'!$G$5:$G$3004,Listes!$B$40,'Saisie Depenses'!$J$5:$J$3004,$F106, 'Saisie Depenses'!$E$5:$E$3004, "&gt;="&amp;EOMONTH(AG$7,-1)+1, 'Saisie Depenses'!$E$5:$E$3004, "&lt;="&amp;EOMONTH(AG$7,0))+SUMIFS('Saisie Depenses'!$H$5:$H$3004,'Saisie Depenses'!$G$5:$G$3004,Listes!$B$40,'Saisie Depenses'!$J$5:$J$3004, $G106,'Saisie Depenses'!$E$5:$E$3004, "&gt;="&amp;EOMONTH(AG$7,-1)+1, 'Saisie Depenses'!$E$5:$E$3004, "&lt;="&amp;EOMONTH(AG$7,0))</f>
        <v>0</v>
      </c>
      <c r="AH106" s="151">
        <f>SUMIFS('Saisie Depenses'!$H$5:$H$3004,'Saisie Depenses'!$G$5:$G$3004,Listes!$B$40,'Saisie Depenses'!$J$5:$J$3004,$F106, 'Saisie Depenses'!$E$5:$E$3004, "&gt;="&amp;EOMONTH(AH$7,-1)+1, 'Saisie Depenses'!$E$5:$E$3004, "&lt;="&amp;EOMONTH(AH$7,0))+SUMIFS('Saisie Depenses'!$H$5:$H$3004,'Saisie Depenses'!$G$5:$G$3004,Listes!$B$40,'Saisie Depenses'!$J$5:$J$3004, $G106,'Saisie Depenses'!$E$5:$E$3004, "&gt;="&amp;EOMONTH(AH$7,-1)+1, 'Saisie Depenses'!$E$5:$E$3004, "&lt;="&amp;EOMONTH(AH$7,0))</f>
        <v>0</v>
      </c>
      <c r="AI106" s="164">
        <f t="shared" si="207"/>
        <v>0</v>
      </c>
      <c r="AJ106" s="142"/>
      <c r="AK106" s="151">
        <f>SUMIFS('Saisie Depenses'!$H$5:$H$3004,'Saisie Depenses'!$G$5:$G$3004,Listes!$B$40,'Saisie Depenses'!$J$5:$J$3004,$F106, 'Saisie Depenses'!$E$5:$E$3004, "&gt;="&amp;EOMONTH(AK$7,-1)+1, 'Saisie Depenses'!$E$5:$E$3004, "&lt;="&amp;EOMONTH(AK$7,0))+SUMIFS('Saisie Depenses'!$H$5:$H$3004,'Saisie Depenses'!$G$5:$G$3004,Listes!$B$40,'Saisie Depenses'!$J$5:$J$3004, $G106,'Saisie Depenses'!$E$5:$E$3004, "&gt;="&amp;EOMONTH(AK$7,-1)+1, 'Saisie Depenses'!$E$5:$E$3004, "&lt;="&amp;EOMONTH(AK$7,0))</f>
        <v>0</v>
      </c>
      <c r="AL106" s="151">
        <f>SUMIFS('Saisie Depenses'!$H$5:$H$3004,'Saisie Depenses'!$G$5:$G$3004,Listes!$B$40,'Saisie Depenses'!$J$5:$J$3004,$F106, 'Saisie Depenses'!$E$5:$E$3004, "&gt;="&amp;EOMONTH(AL$7,-1)+1, 'Saisie Depenses'!$E$5:$E$3004, "&lt;="&amp;EOMONTH(AL$7,0))+SUMIFS('Saisie Depenses'!$H$5:$H$3004,'Saisie Depenses'!$G$5:$G$3004,Listes!$B$40,'Saisie Depenses'!$J$5:$J$3004, $G106,'Saisie Depenses'!$E$5:$E$3004, "&gt;="&amp;EOMONTH(AL$7,-1)+1, 'Saisie Depenses'!$E$5:$E$3004, "&lt;="&amp;EOMONTH(AL$7,0))</f>
        <v>0</v>
      </c>
      <c r="AM106" s="151">
        <f>SUMIFS('Saisie Depenses'!$H$5:$H$3004,'Saisie Depenses'!$G$5:$G$3004,Listes!$B$40,'Saisie Depenses'!$J$5:$J$3004,$F106, 'Saisie Depenses'!$E$5:$E$3004, "&gt;="&amp;EOMONTH(AM$7,-1)+1, 'Saisie Depenses'!$E$5:$E$3004, "&lt;="&amp;EOMONTH(AM$7,0))+SUMIFS('Saisie Depenses'!$H$5:$H$3004,'Saisie Depenses'!$G$5:$G$3004,Listes!$B$40,'Saisie Depenses'!$J$5:$J$3004, $G106,'Saisie Depenses'!$E$5:$E$3004, "&gt;="&amp;EOMONTH(AM$7,-1)+1, 'Saisie Depenses'!$E$5:$E$3004, "&lt;="&amp;EOMONTH(AM$7,0))</f>
        <v>0</v>
      </c>
      <c r="AN106" s="151">
        <f>SUMIFS('Saisie Depenses'!$H$5:$H$3004,'Saisie Depenses'!$G$5:$G$3004,Listes!$B$40,'Saisie Depenses'!$J$5:$J$3004,$F106, 'Saisie Depenses'!$E$5:$E$3004, "&gt;="&amp;EOMONTH(AN$7,-1)+1, 'Saisie Depenses'!$E$5:$E$3004, "&lt;="&amp;EOMONTH(AN$7,0))+SUMIFS('Saisie Depenses'!$H$5:$H$3004,'Saisie Depenses'!$G$5:$G$3004,Listes!$B$40,'Saisie Depenses'!$J$5:$J$3004, $G106,'Saisie Depenses'!$E$5:$E$3004, "&gt;="&amp;EOMONTH(AN$7,-1)+1, 'Saisie Depenses'!$E$5:$E$3004, "&lt;="&amp;EOMONTH(AN$7,0))</f>
        <v>0</v>
      </c>
      <c r="AO106" s="151">
        <f>SUMIFS('Saisie Depenses'!$H$5:$H$3004,'Saisie Depenses'!$G$5:$G$3004,Listes!$B$40,'Saisie Depenses'!$J$5:$J$3004,$F106, 'Saisie Depenses'!$E$5:$E$3004, "&gt;="&amp;EOMONTH(AO$7,-1)+1, 'Saisie Depenses'!$E$5:$E$3004, "&lt;="&amp;EOMONTH(AO$7,0))+SUMIFS('Saisie Depenses'!$H$5:$H$3004,'Saisie Depenses'!$G$5:$G$3004,Listes!$B$40,'Saisie Depenses'!$J$5:$J$3004, $G106,'Saisie Depenses'!$E$5:$E$3004, "&gt;="&amp;EOMONTH(AO$7,-1)+1, 'Saisie Depenses'!$E$5:$E$3004, "&lt;="&amp;EOMONTH(AO$7,0))</f>
        <v>0</v>
      </c>
      <c r="AP106" s="151">
        <f>SUMIFS('Saisie Depenses'!$H$5:$H$3004,'Saisie Depenses'!$G$5:$G$3004,Listes!$B$40,'Saisie Depenses'!$J$5:$J$3004,$F106, 'Saisie Depenses'!$E$5:$E$3004, "&gt;="&amp;EOMONTH(AP$7,-1)+1, 'Saisie Depenses'!$E$5:$E$3004, "&lt;="&amp;EOMONTH(AP$7,0))+SUMIFS('Saisie Depenses'!$H$5:$H$3004,'Saisie Depenses'!$G$5:$G$3004,Listes!$B$40,'Saisie Depenses'!$J$5:$J$3004, $G106,'Saisie Depenses'!$E$5:$E$3004, "&gt;="&amp;EOMONTH(AP$7,-1)+1, 'Saisie Depenses'!$E$5:$E$3004, "&lt;="&amp;EOMONTH(AP$7,0))</f>
        <v>0</v>
      </c>
      <c r="AQ106" s="151">
        <f>SUMIFS('Saisie Depenses'!$H$5:$H$3004,'Saisie Depenses'!$G$5:$G$3004,Listes!$B$40,'Saisie Depenses'!$J$5:$J$3004,$F106, 'Saisie Depenses'!$E$5:$E$3004, "&gt;="&amp;EOMONTH(AQ$7,-1)+1, 'Saisie Depenses'!$E$5:$E$3004, "&lt;="&amp;EOMONTH(AQ$7,0))+SUMIFS('Saisie Depenses'!$H$5:$H$3004,'Saisie Depenses'!$G$5:$G$3004,Listes!$B$40,'Saisie Depenses'!$J$5:$J$3004, $G106,'Saisie Depenses'!$E$5:$E$3004, "&gt;="&amp;EOMONTH(AQ$7,-1)+1, 'Saisie Depenses'!$E$5:$E$3004, "&lt;="&amp;EOMONTH(AQ$7,0))</f>
        <v>0</v>
      </c>
      <c r="AR106" s="151">
        <f>SUMIFS('Saisie Depenses'!$H$5:$H$3004,'Saisie Depenses'!$G$5:$G$3004,Listes!$B$40,'Saisie Depenses'!$J$5:$J$3004,$F106, 'Saisie Depenses'!$E$5:$E$3004, "&gt;="&amp;EOMONTH(AR$7,-1)+1, 'Saisie Depenses'!$E$5:$E$3004, "&lt;="&amp;EOMONTH(AR$7,0))+SUMIFS('Saisie Depenses'!$H$5:$H$3004,'Saisie Depenses'!$G$5:$G$3004,Listes!$B$40,'Saisie Depenses'!$J$5:$J$3004, $G106,'Saisie Depenses'!$E$5:$E$3004, "&gt;="&amp;EOMONTH(AR$7,-1)+1, 'Saisie Depenses'!$E$5:$E$3004, "&lt;="&amp;EOMONTH(AR$7,0))</f>
        <v>0</v>
      </c>
      <c r="AS106" s="151">
        <f>SUMIFS('Saisie Depenses'!$H$5:$H$3004,'Saisie Depenses'!$G$5:$G$3004,Listes!$B$40,'Saisie Depenses'!$J$5:$J$3004,$F106, 'Saisie Depenses'!$E$5:$E$3004, "&gt;="&amp;EOMONTH(AS$7,-1)+1, 'Saisie Depenses'!$E$5:$E$3004, "&lt;="&amp;EOMONTH(AS$7,0))+SUMIFS('Saisie Depenses'!$H$5:$H$3004,'Saisie Depenses'!$G$5:$G$3004,Listes!$B$40,'Saisie Depenses'!$J$5:$J$3004, $G106,'Saisie Depenses'!$E$5:$E$3004, "&gt;="&amp;EOMONTH(AS$7,-1)+1, 'Saisie Depenses'!$E$5:$E$3004, "&lt;="&amp;EOMONTH(AS$7,0))</f>
        <v>0</v>
      </c>
      <c r="AT106" s="151">
        <f>SUMIFS('Saisie Depenses'!$H$5:$H$3004,'Saisie Depenses'!$G$5:$G$3004,Listes!$B$40,'Saisie Depenses'!$J$5:$J$3004,$F106, 'Saisie Depenses'!$E$5:$E$3004, "&gt;="&amp;EOMONTH(AT$7,-1)+1, 'Saisie Depenses'!$E$5:$E$3004, "&lt;="&amp;EOMONTH(AT$7,0))+SUMIFS('Saisie Depenses'!$H$5:$H$3004,'Saisie Depenses'!$G$5:$G$3004,Listes!$B$40,'Saisie Depenses'!$J$5:$J$3004, $G106,'Saisie Depenses'!$E$5:$E$3004, "&gt;="&amp;EOMONTH(AT$7,-1)+1, 'Saisie Depenses'!$E$5:$E$3004, "&lt;="&amp;EOMONTH(AT$7,0))</f>
        <v>0</v>
      </c>
      <c r="AU106" s="151">
        <f>SUMIFS('Saisie Depenses'!$H$5:$H$3004,'Saisie Depenses'!$G$5:$G$3004,Listes!$B$40,'Saisie Depenses'!$J$5:$J$3004,$F106, 'Saisie Depenses'!$E$5:$E$3004, "&gt;="&amp;EOMONTH(AU$7,-1)+1, 'Saisie Depenses'!$E$5:$E$3004, "&lt;="&amp;EOMONTH(AU$7,0))+SUMIFS('Saisie Depenses'!$H$5:$H$3004,'Saisie Depenses'!$G$5:$G$3004,Listes!$B$40,'Saisie Depenses'!$J$5:$J$3004, $G106,'Saisie Depenses'!$E$5:$E$3004, "&gt;="&amp;EOMONTH(AU$7,-1)+1, 'Saisie Depenses'!$E$5:$E$3004, "&lt;="&amp;EOMONTH(AU$7,0))</f>
        <v>0</v>
      </c>
      <c r="AV106" s="151">
        <f>SUMIFS('Saisie Depenses'!$H$5:$H$3004,'Saisie Depenses'!$G$5:$G$3004,Listes!$B$40,'Saisie Depenses'!$J$5:$J$3004,$F106, 'Saisie Depenses'!$E$5:$E$3004, "&gt;="&amp;EOMONTH(AV$7,-1)+1, 'Saisie Depenses'!$E$5:$E$3004, "&lt;="&amp;EOMONTH(AV$7,0))+SUMIFS('Saisie Depenses'!$H$5:$H$3004,'Saisie Depenses'!$G$5:$G$3004,Listes!$B$40,'Saisie Depenses'!$J$5:$J$3004, $G106,'Saisie Depenses'!$E$5:$E$3004, "&gt;="&amp;EOMONTH(AV$7,-1)+1, 'Saisie Depenses'!$E$5:$E$3004, "&lt;="&amp;EOMONTH(AV$7,0))</f>
        <v>0</v>
      </c>
      <c r="AW106" s="164">
        <f t="shared" si="208"/>
        <v>0</v>
      </c>
    </row>
    <row r="107" spans="3:49" ht="15.6" customHeight="1" x14ac:dyDescent="0.25">
      <c r="C107" s="150" t="str">
        <f t="shared" si="197"/>
        <v xml:space="preserve">Charges Sociales / CNPS </v>
      </c>
      <c r="D107" s="143"/>
      <c r="E107" s="143"/>
      <c r="F107" s="150" t="str">
        <f t="shared" ref="F107:G107" si="223">F81</f>
        <v xml:space="preserve">Charges Sociales / CNPS </v>
      </c>
      <c r="G107" s="133" t="str">
        <f t="shared" si="223"/>
        <v>x#56rgtte8</v>
      </c>
      <c r="I107" s="151">
        <f>SUMIFS('Saisie Depenses'!$H$5:$H$3004,'Saisie Depenses'!$G$5:$G$3004,Listes!$B$40,'Saisie Depenses'!$J$5:$J$3004,$F107, 'Saisie Depenses'!$E$5:$E$3004, "&gt;="&amp;EOMONTH(I$7,-1)+1, 'Saisie Depenses'!$E$5:$E$3004, "&lt;="&amp;EOMONTH(I$7,0))+SUMIFS('Saisie Depenses'!$H$5:$H$3004,'Saisie Depenses'!$G$5:$G$3004,Listes!$B$40,'Saisie Depenses'!$J$5:$J$3004, $G107,'Saisie Depenses'!$E$5:$E$3004, "&gt;="&amp;EOMONTH(I$7,-1)+1, 'Saisie Depenses'!$E$5:$E$3004, "&lt;="&amp;EOMONTH(I$7,0))</f>
        <v>0</v>
      </c>
      <c r="J107" s="151">
        <f>SUMIFS('Saisie Depenses'!$H$5:$H$3004,'Saisie Depenses'!$G$5:$G$3004,Listes!$B$40,'Saisie Depenses'!$J$5:$J$3004,$F107, 'Saisie Depenses'!$E$5:$E$3004, "&gt;="&amp;EOMONTH(J$7,-1)+1, 'Saisie Depenses'!$E$5:$E$3004, "&lt;="&amp;EOMONTH(J$7,0))+SUMIFS('Saisie Depenses'!$H$5:$H$3004,'Saisie Depenses'!$G$5:$G$3004,Listes!$B$40,'Saisie Depenses'!$J$5:$J$3004, $G107,'Saisie Depenses'!$E$5:$E$3004, "&gt;="&amp;EOMONTH(J$7,-1)+1, 'Saisie Depenses'!$E$5:$E$3004, "&lt;="&amp;EOMONTH(J$7,0))</f>
        <v>0</v>
      </c>
      <c r="K107" s="151">
        <f>SUMIFS('Saisie Depenses'!$H$5:$H$3004,'Saisie Depenses'!$G$5:$G$3004,Listes!$B$40,'Saisie Depenses'!$J$5:$J$3004,$F107, 'Saisie Depenses'!$E$5:$E$3004, "&gt;="&amp;EOMONTH(K$7,-1)+1, 'Saisie Depenses'!$E$5:$E$3004, "&lt;="&amp;EOMONTH(K$7,0))+SUMIFS('Saisie Depenses'!$H$5:$H$3004,'Saisie Depenses'!$G$5:$G$3004,Listes!$B$40,'Saisie Depenses'!$J$5:$J$3004, $G107,'Saisie Depenses'!$E$5:$E$3004, "&gt;="&amp;EOMONTH(K$7,-1)+1, 'Saisie Depenses'!$E$5:$E$3004, "&lt;="&amp;EOMONTH(K$7,0))</f>
        <v>0</v>
      </c>
      <c r="L107" s="151">
        <f>SUMIFS('Saisie Depenses'!$H$5:$H$3004,'Saisie Depenses'!$G$5:$G$3004,Listes!$B$40,'Saisie Depenses'!$J$5:$J$3004,$F107, 'Saisie Depenses'!$E$5:$E$3004, "&gt;="&amp;EOMONTH(L$7,-1)+1, 'Saisie Depenses'!$E$5:$E$3004, "&lt;="&amp;EOMONTH(L$7,0))+SUMIFS('Saisie Depenses'!$H$5:$H$3004,'Saisie Depenses'!$G$5:$G$3004,Listes!$B$40,'Saisie Depenses'!$J$5:$J$3004, $G107,'Saisie Depenses'!$E$5:$E$3004, "&gt;="&amp;EOMONTH(L$7,-1)+1, 'Saisie Depenses'!$E$5:$E$3004, "&lt;="&amp;EOMONTH(L$7,0))</f>
        <v>0</v>
      </c>
      <c r="M107" s="151">
        <f>SUMIFS('Saisie Depenses'!$H$5:$H$3004,'Saisie Depenses'!$G$5:$G$3004,Listes!$B$40,'Saisie Depenses'!$J$5:$J$3004,$F107, 'Saisie Depenses'!$E$5:$E$3004, "&gt;="&amp;EOMONTH(M$7,-1)+1, 'Saisie Depenses'!$E$5:$E$3004, "&lt;="&amp;EOMONTH(M$7,0))+SUMIFS('Saisie Depenses'!$H$5:$H$3004,'Saisie Depenses'!$G$5:$G$3004,Listes!$B$40,'Saisie Depenses'!$J$5:$J$3004, $G107,'Saisie Depenses'!$E$5:$E$3004, "&gt;="&amp;EOMONTH(M$7,-1)+1, 'Saisie Depenses'!$E$5:$E$3004, "&lt;="&amp;EOMONTH(M$7,0))</f>
        <v>0</v>
      </c>
      <c r="N107" s="151">
        <f>SUMIFS('Saisie Depenses'!$H$5:$H$3004,'Saisie Depenses'!$G$5:$G$3004,Listes!$B$40,'Saisie Depenses'!$J$5:$J$3004,$F107, 'Saisie Depenses'!$E$5:$E$3004, "&gt;="&amp;EOMONTH(N$7,-1)+1, 'Saisie Depenses'!$E$5:$E$3004, "&lt;="&amp;EOMONTH(N$7,0))+SUMIFS('Saisie Depenses'!$H$5:$H$3004,'Saisie Depenses'!$G$5:$G$3004,Listes!$B$40,'Saisie Depenses'!$J$5:$J$3004, $G107,'Saisie Depenses'!$E$5:$E$3004, "&gt;="&amp;EOMONTH(N$7,-1)+1, 'Saisie Depenses'!$E$5:$E$3004, "&lt;="&amp;EOMONTH(N$7,0))</f>
        <v>0</v>
      </c>
      <c r="O107" s="151">
        <f>SUMIFS('Saisie Depenses'!$H$5:$H$3004,'Saisie Depenses'!$G$5:$G$3004,Listes!$B$40,'Saisie Depenses'!$J$5:$J$3004,$F107, 'Saisie Depenses'!$E$5:$E$3004, "&gt;="&amp;EOMONTH(O$7,-1)+1, 'Saisie Depenses'!$E$5:$E$3004, "&lt;="&amp;EOMONTH(O$7,0))+SUMIFS('Saisie Depenses'!$H$5:$H$3004,'Saisie Depenses'!$G$5:$G$3004,Listes!$B$40,'Saisie Depenses'!$J$5:$J$3004, $G107,'Saisie Depenses'!$E$5:$E$3004, "&gt;="&amp;EOMONTH(O$7,-1)+1, 'Saisie Depenses'!$E$5:$E$3004, "&lt;="&amp;EOMONTH(O$7,0))</f>
        <v>0</v>
      </c>
      <c r="P107" s="151">
        <f>SUMIFS('Saisie Depenses'!$H$5:$H$3004,'Saisie Depenses'!$G$5:$G$3004,Listes!$B$40,'Saisie Depenses'!$J$5:$J$3004,$F107, 'Saisie Depenses'!$E$5:$E$3004, "&gt;="&amp;EOMONTH(P$7,-1)+1, 'Saisie Depenses'!$E$5:$E$3004, "&lt;="&amp;EOMONTH(P$7,0))+SUMIFS('Saisie Depenses'!$H$5:$H$3004,'Saisie Depenses'!$G$5:$G$3004,Listes!$B$40,'Saisie Depenses'!$J$5:$J$3004, $G107,'Saisie Depenses'!$E$5:$E$3004, "&gt;="&amp;EOMONTH(P$7,-1)+1, 'Saisie Depenses'!$E$5:$E$3004, "&lt;="&amp;EOMONTH(P$7,0))</f>
        <v>0</v>
      </c>
      <c r="Q107" s="151">
        <f>SUMIFS('Saisie Depenses'!$H$5:$H$3004,'Saisie Depenses'!$G$5:$G$3004,Listes!$B$40,'Saisie Depenses'!$J$5:$J$3004,$F107, 'Saisie Depenses'!$E$5:$E$3004, "&gt;="&amp;EOMONTH(Q$7,-1)+1, 'Saisie Depenses'!$E$5:$E$3004, "&lt;="&amp;EOMONTH(Q$7,0))+SUMIFS('Saisie Depenses'!$H$5:$H$3004,'Saisie Depenses'!$G$5:$G$3004,Listes!$B$40,'Saisie Depenses'!$J$5:$J$3004, $G107,'Saisie Depenses'!$E$5:$E$3004, "&gt;="&amp;EOMONTH(Q$7,-1)+1, 'Saisie Depenses'!$E$5:$E$3004, "&lt;="&amp;EOMONTH(Q$7,0))</f>
        <v>0</v>
      </c>
      <c r="R107" s="151">
        <f>SUMIFS('Saisie Depenses'!$H$5:$H$3004,'Saisie Depenses'!$G$5:$G$3004,Listes!$B$40,'Saisie Depenses'!$J$5:$J$3004,$F107, 'Saisie Depenses'!$E$5:$E$3004, "&gt;="&amp;EOMONTH(R$7,-1)+1, 'Saisie Depenses'!$E$5:$E$3004, "&lt;="&amp;EOMONTH(R$7,0))+SUMIFS('Saisie Depenses'!$H$5:$H$3004,'Saisie Depenses'!$G$5:$G$3004,Listes!$B$40,'Saisie Depenses'!$J$5:$J$3004, $G107,'Saisie Depenses'!$E$5:$E$3004, "&gt;="&amp;EOMONTH(R$7,-1)+1, 'Saisie Depenses'!$E$5:$E$3004, "&lt;="&amp;EOMONTH(R$7,0))</f>
        <v>0</v>
      </c>
      <c r="S107" s="151">
        <f>SUMIFS('Saisie Depenses'!$H$5:$H$3004,'Saisie Depenses'!$G$5:$G$3004,Listes!$B$40,'Saisie Depenses'!$J$5:$J$3004,$F107, 'Saisie Depenses'!$E$5:$E$3004, "&gt;="&amp;EOMONTH(S$7,-1)+1, 'Saisie Depenses'!$E$5:$E$3004, "&lt;="&amp;EOMONTH(S$7,0))+SUMIFS('Saisie Depenses'!$H$5:$H$3004,'Saisie Depenses'!$G$5:$G$3004,Listes!$B$40,'Saisie Depenses'!$J$5:$J$3004, $G107,'Saisie Depenses'!$E$5:$E$3004, "&gt;="&amp;EOMONTH(S$7,-1)+1, 'Saisie Depenses'!$E$5:$E$3004, "&lt;="&amp;EOMONTH(S$7,0))</f>
        <v>0</v>
      </c>
      <c r="T107" s="151">
        <f>SUMIFS('Saisie Depenses'!$H$5:$H$3004,'Saisie Depenses'!$G$5:$G$3004,Listes!$B$40,'Saisie Depenses'!$J$5:$J$3004,$F107, 'Saisie Depenses'!$E$5:$E$3004, "&gt;="&amp;EOMONTH(T$7,-1)+1, 'Saisie Depenses'!$E$5:$E$3004, "&lt;="&amp;EOMONTH(T$7,0))+SUMIFS('Saisie Depenses'!$H$5:$H$3004,'Saisie Depenses'!$G$5:$G$3004,Listes!$B$40,'Saisie Depenses'!$J$5:$J$3004, $G107,'Saisie Depenses'!$E$5:$E$3004, "&gt;="&amp;EOMONTH(T$7,-1)+1, 'Saisie Depenses'!$E$5:$E$3004, "&lt;="&amp;EOMONTH(T$7,0))</f>
        <v>0</v>
      </c>
      <c r="U107" s="164">
        <f t="shared" ref="U107:U109" si="224">SUM(I107:T107)</f>
        <v>0</v>
      </c>
      <c r="W107" s="151">
        <f>SUMIFS('Saisie Depenses'!$H$5:$H$3004,'Saisie Depenses'!$G$5:$G$3004,Listes!$B$40,'Saisie Depenses'!$J$5:$J$3004,$F107, 'Saisie Depenses'!$E$5:$E$3004, "&gt;="&amp;EOMONTH(W$7,-1)+1, 'Saisie Depenses'!$E$5:$E$3004, "&lt;="&amp;EOMONTH(W$7,0))+SUMIFS('Saisie Depenses'!$H$5:$H$3004,'Saisie Depenses'!$G$5:$G$3004,Listes!$B$40,'Saisie Depenses'!$J$5:$J$3004, $G107,'Saisie Depenses'!$E$5:$E$3004, "&gt;="&amp;EOMONTH(W$7,-1)+1, 'Saisie Depenses'!$E$5:$E$3004, "&lt;="&amp;EOMONTH(W$7,0))</f>
        <v>0</v>
      </c>
      <c r="X107" s="151">
        <f>SUMIFS('Saisie Depenses'!$H$5:$H$3004,'Saisie Depenses'!$G$5:$G$3004,Listes!$B$40,'Saisie Depenses'!$J$5:$J$3004,$F107, 'Saisie Depenses'!$E$5:$E$3004, "&gt;="&amp;EOMONTH(X$7,-1)+1, 'Saisie Depenses'!$E$5:$E$3004, "&lt;="&amp;EOMONTH(X$7,0))+SUMIFS('Saisie Depenses'!$H$5:$H$3004,'Saisie Depenses'!$G$5:$G$3004,Listes!$B$40,'Saisie Depenses'!$J$5:$J$3004, $G107,'Saisie Depenses'!$E$5:$E$3004, "&gt;="&amp;EOMONTH(X$7,-1)+1, 'Saisie Depenses'!$E$5:$E$3004, "&lt;="&amp;EOMONTH(X$7,0))</f>
        <v>0</v>
      </c>
      <c r="Y107" s="151">
        <f>SUMIFS('Saisie Depenses'!$H$5:$H$3004,'Saisie Depenses'!$G$5:$G$3004,Listes!$B$40,'Saisie Depenses'!$J$5:$J$3004,$F107, 'Saisie Depenses'!$E$5:$E$3004, "&gt;="&amp;EOMONTH(Y$7,-1)+1, 'Saisie Depenses'!$E$5:$E$3004, "&lt;="&amp;EOMONTH(Y$7,0))+SUMIFS('Saisie Depenses'!$H$5:$H$3004,'Saisie Depenses'!$G$5:$G$3004,Listes!$B$40,'Saisie Depenses'!$J$5:$J$3004, $G107,'Saisie Depenses'!$E$5:$E$3004, "&gt;="&amp;EOMONTH(Y$7,-1)+1, 'Saisie Depenses'!$E$5:$E$3004, "&lt;="&amp;EOMONTH(Y$7,0))</f>
        <v>0</v>
      </c>
      <c r="Z107" s="151">
        <f>SUMIFS('Saisie Depenses'!$H$5:$H$3004,'Saisie Depenses'!$G$5:$G$3004,Listes!$B$40,'Saisie Depenses'!$J$5:$J$3004,$F107, 'Saisie Depenses'!$E$5:$E$3004, "&gt;="&amp;EOMONTH(Z$7,-1)+1, 'Saisie Depenses'!$E$5:$E$3004, "&lt;="&amp;EOMONTH(Z$7,0))+SUMIFS('Saisie Depenses'!$H$5:$H$3004,'Saisie Depenses'!$G$5:$G$3004,Listes!$B$40,'Saisie Depenses'!$J$5:$J$3004, $G107,'Saisie Depenses'!$E$5:$E$3004, "&gt;="&amp;EOMONTH(Z$7,-1)+1, 'Saisie Depenses'!$E$5:$E$3004, "&lt;="&amp;EOMONTH(Z$7,0))</f>
        <v>0</v>
      </c>
      <c r="AA107" s="151">
        <f>SUMIFS('Saisie Depenses'!$H$5:$H$3004,'Saisie Depenses'!$G$5:$G$3004,Listes!$B$40,'Saisie Depenses'!$J$5:$J$3004,$F107, 'Saisie Depenses'!$E$5:$E$3004, "&gt;="&amp;EOMONTH(AA$7,-1)+1, 'Saisie Depenses'!$E$5:$E$3004, "&lt;="&amp;EOMONTH(AA$7,0))+SUMIFS('Saisie Depenses'!$H$5:$H$3004,'Saisie Depenses'!$G$5:$G$3004,Listes!$B$40,'Saisie Depenses'!$J$5:$J$3004, $G107,'Saisie Depenses'!$E$5:$E$3004, "&gt;="&amp;EOMONTH(AA$7,-1)+1, 'Saisie Depenses'!$E$5:$E$3004, "&lt;="&amp;EOMONTH(AA$7,0))</f>
        <v>0</v>
      </c>
      <c r="AB107" s="151">
        <f>SUMIFS('Saisie Depenses'!$H$5:$H$3004,'Saisie Depenses'!$G$5:$G$3004,Listes!$B$40,'Saisie Depenses'!$J$5:$J$3004,$F107, 'Saisie Depenses'!$E$5:$E$3004, "&gt;="&amp;EOMONTH(AB$7,-1)+1, 'Saisie Depenses'!$E$5:$E$3004, "&lt;="&amp;EOMONTH(AB$7,0))+SUMIFS('Saisie Depenses'!$H$5:$H$3004,'Saisie Depenses'!$G$5:$G$3004,Listes!$B$40,'Saisie Depenses'!$J$5:$J$3004, $G107,'Saisie Depenses'!$E$5:$E$3004, "&gt;="&amp;EOMONTH(AB$7,-1)+1, 'Saisie Depenses'!$E$5:$E$3004, "&lt;="&amp;EOMONTH(AB$7,0))</f>
        <v>0</v>
      </c>
      <c r="AC107" s="151">
        <f>SUMIFS('Saisie Depenses'!$H$5:$H$3004,'Saisie Depenses'!$G$5:$G$3004,Listes!$B$40,'Saisie Depenses'!$J$5:$J$3004,$F107, 'Saisie Depenses'!$E$5:$E$3004, "&gt;="&amp;EOMONTH(AC$7,-1)+1, 'Saisie Depenses'!$E$5:$E$3004, "&lt;="&amp;EOMONTH(AC$7,0))+SUMIFS('Saisie Depenses'!$H$5:$H$3004,'Saisie Depenses'!$G$5:$G$3004,Listes!$B$40,'Saisie Depenses'!$J$5:$J$3004, $G107,'Saisie Depenses'!$E$5:$E$3004, "&gt;="&amp;EOMONTH(AC$7,-1)+1, 'Saisie Depenses'!$E$5:$E$3004, "&lt;="&amp;EOMONTH(AC$7,0))</f>
        <v>0</v>
      </c>
      <c r="AD107" s="151">
        <f>SUMIFS('Saisie Depenses'!$H$5:$H$3004,'Saisie Depenses'!$G$5:$G$3004,Listes!$B$40,'Saisie Depenses'!$J$5:$J$3004,$F107, 'Saisie Depenses'!$E$5:$E$3004, "&gt;="&amp;EOMONTH(AD$7,-1)+1, 'Saisie Depenses'!$E$5:$E$3004, "&lt;="&amp;EOMONTH(AD$7,0))+SUMIFS('Saisie Depenses'!$H$5:$H$3004,'Saisie Depenses'!$G$5:$G$3004,Listes!$B$40,'Saisie Depenses'!$J$5:$J$3004, $G107,'Saisie Depenses'!$E$5:$E$3004, "&gt;="&amp;EOMONTH(AD$7,-1)+1, 'Saisie Depenses'!$E$5:$E$3004, "&lt;="&amp;EOMONTH(AD$7,0))</f>
        <v>0</v>
      </c>
      <c r="AE107" s="151">
        <f>SUMIFS('Saisie Depenses'!$H$5:$H$3004,'Saisie Depenses'!$G$5:$G$3004,Listes!$B$40,'Saisie Depenses'!$J$5:$J$3004,$F107, 'Saisie Depenses'!$E$5:$E$3004, "&gt;="&amp;EOMONTH(AE$7,-1)+1, 'Saisie Depenses'!$E$5:$E$3004, "&lt;="&amp;EOMONTH(AE$7,0))+SUMIFS('Saisie Depenses'!$H$5:$H$3004,'Saisie Depenses'!$G$5:$G$3004,Listes!$B$40,'Saisie Depenses'!$J$5:$J$3004, $G107,'Saisie Depenses'!$E$5:$E$3004, "&gt;="&amp;EOMONTH(AE$7,-1)+1, 'Saisie Depenses'!$E$5:$E$3004, "&lt;="&amp;EOMONTH(AE$7,0))</f>
        <v>0</v>
      </c>
      <c r="AF107" s="151">
        <f>SUMIFS('Saisie Depenses'!$H$5:$H$3004,'Saisie Depenses'!$G$5:$G$3004,Listes!$B$40,'Saisie Depenses'!$J$5:$J$3004,$F107, 'Saisie Depenses'!$E$5:$E$3004, "&gt;="&amp;EOMONTH(AF$7,-1)+1, 'Saisie Depenses'!$E$5:$E$3004, "&lt;="&amp;EOMONTH(AF$7,0))+SUMIFS('Saisie Depenses'!$H$5:$H$3004,'Saisie Depenses'!$G$5:$G$3004,Listes!$B$40,'Saisie Depenses'!$J$5:$J$3004, $G107,'Saisie Depenses'!$E$5:$E$3004, "&gt;="&amp;EOMONTH(AF$7,-1)+1, 'Saisie Depenses'!$E$5:$E$3004, "&lt;="&amp;EOMONTH(AF$7,0))</f>
        <v>0</v>
      </c>
      <c r="AG107" s="151">
        <f>SUMIFS('Saisie Depenses'!$H$5:$H$3004,'Saisie Depenses'!$G$5:$G$3004,Listes!$B$40,'Saisie Depenses'!$J$5:$J$3004,$F107, 'Saisie Depenses'!$E$5:$E$3004, "&gt;="&amp;EOMONTH(AG$7,-1)+1, 'Saisie Depenses'!$E$5:$E$3004, "&lt;="&amp;EOMONTH(AG$7,0))+SUMIFS('Saisie Depenses'!$H$5:$H$3004,'Saisie Depenses'!$G$5:$G$3004,Listes!$B$40,'Saisie Depenses'!$J$5:$J$3004, $G107,'Saisie Depenses'!$E$5:$E$3004, "&gt;="&amp;EOMONTH(AG$7,-1)+1, 'Saisie Depenses'!$E$5:$E$3004, "&lt;="&amp;EOMONTH(AG$7,0))</f>
        <v>0</v>
      </c>
      <c r="AH107" s="151">
        <f>SUMIFS('Saisie Depenses'!$H$5:$H$3004,'Saisie Depenses'!$G$5:$G$3004,Listes!$B$40,'Saisie Depenses'!$J$5:$J$3004,$F107, 'Saisie Depenses'!$E$5:$E$3004, "&gt;="&amp;EOMONTH(AH$7,-1)+1, 'Saisie Depenses'!$E$5:$E$3004, "&lt;="&amp;EOMONTH(AH$7,0))+SUMIFS('Saisie Depenses'!$H$5:$H$3004,'Saisie Depenses'!$G$5:$G$3004,Listes!$B$40,'Saisie Depenses'!$J$5:$J$3004, $G107,'Saisie Depenses'!$E$5:$E$3004, "&gt;="&amp;EOMONTH(AH$7,-1)+1, 'Saisie Depenses'!$E$5:$E$3004, "&lt;="&amp;EOMONTH(AH$7,0))</f>
        <v>0</v>
      </c>
      <c r="AI107" s="164">
        <f t="shared" ref="AI107:AI109" si="225">SUM(W107:AH107)</f>
        <v>0</v>
      </c>
      <c r="AJ107" s="142"/>
      <c r="AK107" s="151">
        <f>SUMIFS('Saisie Depenses'!$H$5:$H$3004,'Saisie Depenses'!$G$5:$G$3004,Listes!$B$40,'Saisie Depenses'!$J$5:$J$3004,$F107, 'Saisie Depenses'!$E$5:$E$3004, "&gt;="&amp;EOMONTH(AK$7,-1)+1, 'Saisie Depenses'!$E$5:$E$3004, "&lt;="&amp;EOMONTH(AK$7,0))+SUMIFS('Saisie Depenses'!$H$5:$H$3004,'Saisie Depenses'!$G$5:$G$3004,Listes!$B$40,'Saisie Depenses'!$J$5:$J$3004, $G107,'Saisie Depenses'!$E$5:$E$3004, "&gt;="&amp;EOMONTH(AK$7,-1)+1, 'Saisie Depenses'!$E$5:$E$3004, "&lt;="&amp;EOMONTH(AK$7,0))</f>
        <v>0</v>
      </c>
      <c r="AL107" s="151">
        <f>SUMIFS('Saisie Depenses'!$H$5:$H$3004,'Saisie Depenses'!$G$5:$G$3004,Listes!$B$40,'Saisie Depenses'!$J$5:$J$3004,$F107, 'Saisie Depenses'!$E$5:$E$3004, "&gt;="&amp;EOMONTH(AL$7,-1)+1, 'Saisie Depenses'!$E$5:$E$3004, "&lt;="&amp;EOMONTH(AL$7,0))+SUMIFS('Saisie Depenses'!$H$5:$H$3004,'Saisie Depenses'!$G$5:$G$3004,Listes!$B$40,'Saisie Depenses'!$J$5:$J$3004, $G107,'Saisie Depenses'!$E$5:$E$3004, "&gt;="&amp;EOMONTH(AL$7,-1)+1, 'Saisie Depenses'!$E$5:$E$3004, "&lt;="&amp;EOMONTH(AL$7,0))</f>
        <v>0</v>
      </c>
      <c r="AM107" s="151">
        <f>SUMIFS('Saisie Depenses'!$H$5:$H$3004,'Saisie Depenses'!$G$5:$G$3004,Listes!$B$40,'Saisie Depenses'!$J$5:$J$3004,$F107, 'Saisie Depenses'!$E$5:$E$3004, "&gt;="&amp;EOMONTH(AM$7,-1)+1, 'Saisie Depenses'!$E$5:$E$3004, "&lt;="&amp;EOMONTH(AM$7,0))+SUMIFS('Saisie Depenses'!$H$5:$H$3004,'Saisie Depenses'!$G$5:$G$3004,Listes!$B$40,'Saisie Depenses'!$J$5:$J$3004, $G107,'Saisie Depenses'!$E$5:$E$3004, "&gt;="&amp;EOMONTH(AM$7,-1)+1, 'Saisie Depenses'!$E$5:$E$3004, "&lt;="&amp;EOMONTH(AM$7,0))</f>
        <v>0</v>
      </c>
      <c r="AN107" s="151">
        <f>SUMIFS('Saisie Depenses'!$H$5:$H$3004,'Saisie Depenses'!$G$5:$G$3004,Listes!$B$40,'Saisie Depenses'!$J$5:$J$3004,$F107, 'Saisie Depenses'!$E$5:$E$3004, "&gt;="&amp;EOMONTH(AN$7,-1)+1, 'Saisie Depenses'!$E$5:$E$3004, "&lt;="&amp;EOMONTH(AN$7,0))+SUMIFS('Saisie Depenses'!$H$5:$H$3004,'Saisie Depenses'!$G$5:$G$3004,Listes!$B$40,'Saisie Depenses'!$J$5:$J$3004, $G107,'Saisie Depenses'!$E$5:$E$3004, "&gt;="&amp;EOMONTH(AN$7,-1)+1, 'Saisie Depenses'!$E$5:$E$3004, "&lt;="&amp;EOMONTH(AN$7,0))</f>
        <v>0</v>
      </c>
      <c r="AO107" s="151">
        <f>SUMIFS('Saisie Depenses'!$H$5:$H$3004,'Saisie Depenses'!$G$5:$G$3004,Listes!$B$40,'Saisie Depenses'!$J$5:$J$3004,$F107, 'Saisie Depenses'!$E$5:$E$3004, "&gt;="&amp;EOMONTH(AO$7,-1)+1, 'Saisie Depenses'!$E$5:$E$3004, "&lt;="&amp;EOMONTH(AO$7,0))+SUMIFS('Saisie Depenses'!$H$5:$H$3004,'Saisie Depenses'!$G$5:$G$3004,Listes!$B$40,'Saisie Depenses'!$J$5:$J$3004, $G107,'Saisie Depenses'!$E$5:$E$3004, "&gt;="&amp;EOMONTH(AO$7,-1)+1, 'Saisie Depenses'!$E$5:$E$3004, "&lt;="&amp;EOMONTH(AO$7,0))</f>
        <v>0</v>
      </c>
      <c r="AP107" s="151">
        <f>SUMIFS('Saisie Depenses'!$H$5:$H$3004,'Saisie Depenses'!$G$5:$G$3004,Listes!$B$40,'Saisie Depenses'!$J$5:$J$3004,$F107, 'Saisie Depenses'!$E$5:$E$3004, "&gt;="&amp;EOMONTH(AP$7,-1)+1, 'Saisie Depenses'!$E$5:$E$3004, "&lt;="&amp;EOMONTH(AP$7,0))+SUMIFS('Saisie Depenses'!$H$5:$H$3004,'Saisie Depenses'!$G$5:$G$3004,Listes!$B$40,'Saisie Depenses'!$J$5:$J$3004, $G107,'Saisie Depenses'!$E$5:$E$3004, "&gt;="&amp;EOMONTH(AP$7,-1)+1, 'Saisie Depenses'!$E$5:$E$3004, "&lt;="&amp;EOMONTH(AP$7,0))</f>
        <v>0</v>
      </c>
      <c r="AQ107" s="151">
        <f>SUMIFS('Saisie Depenses'!$H$5:$H$3004,'Saisie Depenses'!$G$5:$G$3004,Listes!$B$40,'Saisie Depenses'!$J$5:$J$3004,$F107, 'Saisie Depenses'!$E$5:$E$3004, "&gt;="&amp;EOMONTH(AQ$7,-1)+1, 'Saisie Depenses'!$E$5:$E$3004, "&lt;="&amp;EOMONTH(AQ$7,0))+SUMIFS('Saisie Depenses'!$H$5:$H$3004,'Saisie Depenses'!$G$5:$G$3004,Listes!$B$40,'Saisie Depenses'!$J$5:$J$3004, $G107,'Saisie Depenses'!$E$5:$E$3004, "&gt;="&amp;EOMONTH(AQ$7,-1)+1, 'Saisie Depenses'!$E$5:$E$3004, "&lt;="&amp;EOMONTH(AQ$7,0))</f>
        <v>0</v>
      </c>
      <c r="AR107" s="151">
        <f>SUMIFS('Saisie Depenses'!$H$5:$H$3004,'Saisie Depenses'!$G$5:$G$3004,Listes!$B$40,'Saisie Depenses'!$J$5:$J$3004,$F107, 'Saisie Depenses'!$E$5:$E$3004, "&gt;="&amp;EOMONTH(AR$7,-1)+1, 'Saisie Depenses'!$E$5:$E$3004, "&lt;="&amp;EOMONTH(AR$7,0))+SUMIFS('Saisie Depenses'!$H$5:$H$3004,'Saisie Depenses'!$G$5:$G$3004,Listes!$B$40,'Saisie Depenses'!$J$5:$J$3004, $G107,'Saisie Depenses'!$E$5:$E$3004, "&gt;="&amp;EOMONTH(AR$7,-1)+1, 'Saisie Depenses'!$E$5:$E$3004, "&lt;="&amp;EOMONTH(AR$7,0))</f>
        <v>0</v>
      </c>
      <c r="AS107" s="151">
        <f>SUMIFS('Saisie Depenses'!$H$5:$H$3004,'Saisie Depenses'!$G$5:$G$3004,Listes!$B$40,'Saisie Depenses'!$J$5:$J$3004,$F107, 'Saisie Depenses'!$E$5:$E$3004, "&gt;="&amp;EOMONTH(AS$7,-1)+1, 'Saisie Depenses'!$E$5:$E$3004, "&lt;="&amp;EOMONTH(AS$7,0))+SUMIFS('Saisie Depenses'!$H$5:$H$3004,'Saisie Depenses'!$G$5:$G$3004,Listes!$B$40,'Saisie Depenses'!$J$5:$J$3004, $G107,'Saisie Depenses'!$E$5:$E$3004, "&gt;="&amp;EOMONTH(AS$7,-1)+1, 'Saisie Depenses'!$E$5:$E$3004, "&lt;="&amp;EOMONTH(AS$7,0))</f>
        <v>0</v>
      </c>
      <c r="AT107" s="151">
        <f>SUMIFS('Saisie Depenses'!$H$5:$H$3004,'Saisie Depenses'!$G$5:$G$3004,Listes!$B$40,'Saisie Depenses'!$J$5:$J$3004,$F107, 'Saisie Depenses'!$E$5:$E$3004, "&gt;="&amp;EOMONTH(AT$7,-1)+1, 'Saisie Depenses'!$E$5:$E$3004, "&lt;="&amp;EOMONTH(AT$7,0))+SUMIFS('Saisie Depenses'!$H$5:$H$3004,'Saisie Depenses'!$G$5:$G$3004,Listes!$B$40,'Saisie Depenses'!$J$5:$J$3004, $G107,'Saisie Depenses'!$E$5:$E$3004, "&gt;="&amp;EOMONTH(AT$7,-1)+1, 'Saisie Depenses'!$E$5:$E$3004, "&lt;="&amp;EOMONTH(AT$7,0))</f>
        <v>0</v>
      </c>
      <c r="AU107" s="151">
        <f>SUMIFS('Saisie Depenses'!$H$5:$H$3004,'Saisie Depenses'!$G$5:$G$3004,Listes!$B$40,'Saisie Depenses'!$J$5:$J$3004,$F107, 'Saisie Depenses'!$E$5:$E$3004, "&gt;="&amp;EOMONTH(AU$7,-1)+1, 'Saisie Depenses'!$E$5:$E$3004, "&lt;="&amp;EOMONTH(AU$7,0))+SUMIFS('Saisie Depenses'!$H$5:$H$3004,'Saisie Depenses'!$G$5:$G$3004,Listes!$B$40,'Saisie Depenses'!$J$5:$J$3004, $G107,'Saisie Depenses'!$E$5:$E$3004, "&gt;="&amp;EOMONTH(AU$7,-1)+1, 'Saisie Depenses'!$E$5:$E$3004, "&lt;="&amp;EOMONTH(AU$7,0))</f>
        <v>0</v>
      </c>
      <c r="AV107" s="151">
        <f>SUMIFS('Saisie Depenses'!$H$5:$H$3004,'Saisie Depenses'!$G$5:$G$3004,Listes!$B$40,'Saisie Depenses'!$J$5:$J$3004,$F107, 'Saisie Depenses'!$E$5:$E$3004, "&gt;="&amp;EOMONTH(AV$7,-1)+1, 'Saisie Depenses'!$E$5:$E$3004, "&lt;="&amp;EOMONTH(AV$7,0))+SUMIFS('Saisie Depenses'!$H$5:$H$3004,'Saisie Depenses'!$G$5:$G$3004,Listes!$B$40,'Saisie Depenses'!$J$5:$J$3004, $G107,'Saisie Depenses'!$E$5:$E$3004, "&gt;="&amp;EOMONTH(AV$7,-1)+1, 'Saisie Depenses'!$E$5:$E$3004, "&lt;="&amp;EOMONTH(AV$7,0))</f>
        <v>0</v>
      </c>
      <c r="AW107" s="164">
        <f t="shared" si="208"/>
        <v>0</v>
      </c>
    </row>
    <row r="108" spans="3:49" ht="15.6" customHeight="1" x14ac:dyDescent="0.25">
      <c r="C108" s="150" t="str">
        <f t="shared" si="197"/>
        <v>Impot BIC</v>
      </c>
      <c r="D108" s="143"/>
      <c r="E108" s="143"/>
      <c r="F108" s="150" t="str">
        <f t="shared" ref="F108:G108" si="226">F82</f>
        <v>Impot BIC</v>
      </c>
      <c r="G108" s="133" t="str">
        <f t="shared" si="226"/>
        <v>x#56rgtte8</v>
      </c>
      <c r="I108" s="151">
        <f>SUMIFS('Saisie Depenses'!$H$5:$H$3004,'Saisie Depenses'!$G$5:$G$3004,Listes!$B$40,'Saisie Depenses'!$J$5:$J$3004,$F108, 'Saisie Depenses'!$E$5:$E$3004, "&gt;="&amp;EOMONTH(I$7,-1)+1, 'Saisie Depenses'!$E$5:$E$3004, "&lt;="&amp;EOMONTH(I$7,0))+SUMIFS('Saisie Depenses'!$H$5:$H$3004,'Saisie Depenses'!$G$5:$G$3004,Listes!$B$40,'Saisie Depenses'!$J$5:$J$3004, $G108,'Saisie Depenses'!$E$5:$E$3004, "&gt;="&amp;EOMONTH(I$7,-1)+1, 'Saisie Depenses'!$E$5:$E$3004, "&lt;="&amp;EOMONTH(I$7,0))</f>
        <v>0</v>
      </c>
      <c r="J108" s="151">
        <f>SUMIFS('Saisie Depenses'!$H$5:$H$3004,'Saisie Depenses'!$G$5:$G$3004,Listes!$B$40,'Saisie Depenses'!$J$5:$J$3004,$F108, 'Saisie Depenses'!$E$5:$E$3004, "&gt;="&amp;EOMONTH(J$7,-1)+1, 'Saisie Depenses'!$E$5:$E$3004, "&lt;="&amp;EOMONTH(J$7,0))+SUMIFS('Saisie Depenses'!$H$5:$H$3004,'Saisie Depenses'!$G$5:$G$3004,Listes!$B$40,'Saisie Depenses'!$J$5:$J$3004, $G108,'Saisie Depenses'!$E$5:$E$3004, "&gt;="&amp;EOMONTH(J$7,-1)+1, 'Saisie Depenses'!$E$5:$E$3004, "&lt;="&amp;EOMONTH(J$7,0))</f>
        <v>0</v>
      </c>
      <c r="K108" s="151">
        <f>SUMIFS('Saisie Depenses'!$H$5:$H$3004,'Saisie Depenses'!$G$5:$G$3004,Listes!$B$40,'Saisie Depenses'!$J$5:$J$3004,$F108, 'Saisie Depenses'!$E$5:$E$3004, "&gt;="&amp;EOMONTH(K$7,-1)+1, 'Saisie Depenses'!$E$5:$E$3004, "&lt;="&amp;EOMONTH(K$7,0))+SUMIFS('Saisie Depenses'!$H$5:$H$3004,'Saisie Depenses'!$G$5:$G$3004,Listes!$B$40,'Saisie Depenses'!$J$5:$J$3004, $G108,'Saisie Depenses'!$E$5:$E$3004, "&gt;="&amp;EOMONTH(K$7,-1)+1, 'Saisie Depenses'!$E$5:$E$3004, "&lt;="&amp;EOMONTH(K$7,0))</f>
        <v>0</v>
      </c>
      <c r="L108" s="151">
        <f>SUMIFS('Saisie Depenses'!$H$5:$H$3004,'Saisie Depenses'!$G$5:$G$3004,Listes!$B$40,'Saisie Depenses'!$J$5:$J$3004,$F108, 'Saisie Depenses'!$E$5:$E$3004, "&gt;="&amp;EOMONTH(L$7,-1)+1, 'Saisie Depenses'!$E$5:$E$3004, "&lt;="&amp;EOMONTH(L$7,0))+SUMIFS('Saisie Depenses'!$H$5:$H$3004,'Saisie Depenses'!$G$5:$G$3004,Listes!$B$40,'Saisie Depenses'!$J$5:$J$3004, $G108,'Saisie Depenses'!$E$5:$E$3004, "&gt;="&amp;EOMONTH(L$7,-1)+1, 'Saisie Depenses'!$E$5:$E$3004, "&lt;="&amp;EOMONTH(L$7,0))</f>
        <v>0</v>
      </c>
      <c r="M108" s="151">
        <f>SUMIFS('Saisie Depenses'!$H$5:$H$3004,'Saisie Depenses'!$G$5:$G$3004,Listes!$B$40,'Saisie Depenses'!$J$5:$J$3004,$F108, 'Saisie Depenses'!$E$5:$E$3004, "&gt;="&amp;EOMONTH(M$7,-1)+1, 'Saisie Depenses'!$E$5:$E$3004, "&lt;="&amp;EOMONTH(M$7,0))+SUMIFS('Saisie Depenses'!$H$5:$H$3004,'Saisie Depenses'!$G$5:$G$3004,Listes!$B$40,'Saisie Depenses'!$J$5:$J$3004, $G108,'Saisie Depenses'!$E$5:$E$3004, "&gt;="&amp;EOMONTH(M$7,-1)+1, 'Saisie Depenses'!$E$5:$E$3004, "&lt;="&amp;EOMONTH(M$7,0))</f>
        <v>0</v>
      </c>
      <c r="N108" s="151">
        <f>SUMIFS('Saisie Depenses'!$H$5:$H$3004,'Saisie Depenses'!$G$5:$G$3004,Listes!$B$40,'Saisie Depenses'!$J$5:$J$3004,$F108, 'Saisie Depenses'!$E$5:$E$3004, "&gt;="&amp;EOMONTH(N$7,-1)+1, 'Saisie Depenses'!$E$5:$E$3004, "&lt;="&amp;EOMONTH(N$7,0))+SUMIFS('Saisie Depenses'!$H$5:$H$3004,'Saisie Depenses'!$G$5:$G$3004,Listes!$B$40,'Saisie Depenses'!$J$5:$J$3004, $G108,'Saisie Depenses'!$E$5:$E$3004, "&gt;="&amp;EOMONTH(N$7,-1)+1, 'Saisie Depenses'!$E$5:$E$3004, "&lt;="&amp;EOMONTH(N$7,0))</f>
        <v>0</v>
      </c>
      <c r="O108" s="151">
        <f>SUMIFS('Saisie Depenses'!$H$5:$H$3004,'Saisie Depenses'!$G$5:$G$3004,Listes!$B$40,'Saisie Depenses'!$J$5:$J$3004,$F108, 'Saisie Depenses'!$E$5:$E$3004, "&gt;="&amp;EOMONTH(O$7,-1)+1, 'Saisie Depenses'!$E$5:$E$3004, "&lt;="&amp;EOMONTH(O$7,0))+SUMIFS('Saisie Depenses'!$H$5:$H$3004,'Saisie Depenses'!$G$5:$G$3004,Listes!$B$40,'Saisie Depenses'!$J$5:$J$3004, $G108,'Saisie Depenses'!$E$5:$E$3004, "&gt;="&amp;EOMONTH(O$7,-1)+1, 'Saisie Depenses'!$E$5:$E$3004, "&lt;="&amp;EOMONTH(O$7,0))</f>
        <v>0</v>
      </c>
      <c r="P108" s="151">
        <f>SUMIFS('Saisie Depenses'!$H$5:$H$3004,'Saisie Depenses'!$G$5:$G$3004,Listes!$B$40,'Saisie Depenses'!$J$5:$J$3004,$F108, 'Saisie Depenses'!$E$5:$E$3004, "&gt;="&amp;EOMONTH(P$7,-1)+1, 'Saisie Depenses'!$E$5:$E$3004, "&lt;="&amp;EOMONTH(P$7,0))+SUMIFS('Saisie Depenses'!$H$5:$H$3004,'Saisie Depenses'!$G$5:$G$3004,Listes!$B$40,'Saisie Depenses'!$J$5:$J$3004, $G108,'Saisie Depenses'!$E$5:$E$3004, "&gt;="&amp;EOMONTH(P$7,-1)+1, 'Saisie Depenses'!$E$5:$E$3004, "&lt;="&amp;EOMONTH(P$7,0))</f>
        <v>0</v>
      </c>
      <c r="Q108" s="151">
        <f>SUMIFS('Saisie Depenses'!$H$5:$H$3004,'Saisie Depenses'!$G$5:$G$3004,Listes!$B$40,'Saisie Depenses'!$J$5:$J$3004,$F108, 'Saisie Depenses'!$E$5:$E$3004, "&gt;="&amp;EOMONTH(Q$7,-1)+1, 'Saisie Depenses'!$E$5:$E$3004, "&lt;="&amp;EOMONTH(Q$7,0))+SUMIFS('Saisie Depenses'!$H$5:$H$3004,'Saisie Depenses'!$G$5:$G$3004,Listes!$B$40,'Saisie Depenses'!$J$5:$J$3004, $G108,'Saisie Depenses'!$E$5:$E$3004, "&gt;="&amp;EOMONTH(Q$7,-1)+1, 'Saisie Depenses'!$E$5:$E$3004, "&lt;="&amp;EOMONTH(Q$7,0))</f>
        <v>0</v>
      </c>
      <c r="R108" s="151">
        <f>SUMIFS('Saisie Depenses'!$H$5:$H$3004,'Saisie Depenses'!$G$5:$G$3004,Listes!$B$40,'Saisie Depenses'!$J$5:$J$3004,$F108, 'Saisie Depenses'!$E$5:$E$3004, "&gt;="&amp;EOMONTH(R$7,-1)+1, 'Saisie Depenses'!$E$5:$E$3004, "&lt;="&amp;EOMONTH(R$7,0))+SUMIFS('Saisie Depenses'!$H$5:$H$3004,'Saisie Depenses'!$G$5:$G$3004,Listes!$B$40,'Saisie Depenses'!$J$5:$J$3004, $G108,'Saisie Depenses'!$E$5:$E$3004, "&gt;="&amp;EOMONTH(R$7,-1)+1, 'Saisie Depenses'!$E$5:$E$3004, "&lt;="&amp;EOMONTH(R$7,0))</f>
        <v>0</v>
      </c>
      <c r="S108" s="151">
        <f>SUMIFS('Saisie Depenses'!$H$5:$H$3004,'Saisie Depenses'!$G$5:$G$3004,Listes!$B$40,'Saisie Depenses'!$J$5:$J$3004,$F108, 'Saisie Depenses'!$E$5:$E$3004, "&gt;="&amp;EOMONTH(S$7,-1)+1, 'Saisie Depenses'!$E$5:$E$3004, "&lt;="&amp;EOMONTH(S$7,0))+SUMIFS('Saisie Depenses'!$H$5:$H$3004,'Saisie Depenses'!$G$5:$G$3004,Listes!$B$40,'Saisie Depenses'!$J$5:$J$3004, $G108,'Saisie Depenses'!$E$5:$E$3004, "&gt;="&amp;EOMONTH(S$7,-1)+1, 'Saisie Depenses'!$E$5:$E$3004, "&lt;="&amp;EOMONTH(S$7,0))</f>
        <v>0</v>
      </c>
      <c r="T108" s="151">
        <f>SUMIFS('Saisie Depenses'!$H$5:$H$3004,'Saisie Depenses'!$G$5:$G$3004,Listes!$B$40,'Saisie Depenses'!$J$5:$J$3004,$F108, 'Saisie Depenses'!$E$5:$E$3004, "&gt;="&amp;EOMONTH(T$7,-1)+1, 'Saisie Depenses'!$E$5:$E$3004, "&lt;="&amp;EOMONTH(T$7,0))+SUMIFS('Saisie Depenses'!$H$5:$H$3004,'Saisie Depenses'!$G$5:$G$3004,Listes!$B$40,'Saisie Depenses'!$J$5:$J$3004, $G108,'Saisie Depenses'!$E$5:$E$3004, "&gt;="&amp;EOMONTH(T$7,-1)+1, 'Saisie Depenses'!$E$5:$E$3004, "&lt;="&amp;EOMONTH(T$7,0))</f>
        <v>0</v>
      </c>
      <c r="U108" s="164">
        <f t="shared" si="224"/>
        <v>0</v>
      </c>
      <c r="W108" s="151">
        <f>SUMIFS('Saisie Depenses'!$H$5:$H$3004,'Saisie Depenses'!$G$5:$G$3004,Listes!$B$40,'Saisie Depenses'!$J$5:$J$3004,$F108, 'Saisie Depenses'!$E$5:$E$3004, "&gt;="&amp;EOMONTH(W$7,-1)+1, 'Saisie Depenses'!$E$5:$E$3004, "&lt;="&amp;EOMONTH(W$7,0))+SUMIFS('Saisie Depenses'!$H$5:$H$3004,'Saisie Depenses'!$G$5:$G$3004,Listes!$B$40,'Saisie Depenses'!$J$5:$J$3004, $G108,'Saisie Depenses'!$E$5:$E$3004, "&gt;="&amp;EOMONTH(W$7,-1)+1, 'Saisie Depenses'!$E$5:$E$3004, "&lt;="&amp;EOMONTH(W$7,0))</f>
        <v>0</v>
      </c>
      <c r="X108" s="151">
        <f>SUMIFS('Saisie Depenses'!$H$5:$H$3004,'Saisie Depenses'!$G$5:$G$3004,Listes!$B$40,'Saisie Depenses'!$J$5:$J$3004,$F108, 'Saisie Depenses'!$E$5:$E$3004, "&gt;="&amp;EOMONTH(X$7,-1)+1, 'Saisie Depenses'!$E$5:$E$3004, "&lt;="&amp;EOMONTH(X$7,0))+SUMIFS('Saisie Depenses'!$H$5:$H$3004,'Saisie Depenses'!$G$5:$G$3004,Listes!$B$40,'Saisie Depenses'!$J$5:$J$3004, $G108,'Saisie Depenses'!$E$5:$E$3004, "&gt;="&amp;EOMONTH(X$7,-1)+1, 'Saisie Depenses'!$E$5:$E$3004, "&lt;="&amp;EOMONTH(X$7,0))</f>
        <v>0</v>
      </c>
      <c r="Y108" s="151">
        <f>SUMIFS('Saisie Depenses'!$H$5:$H$3004,'Saisie Depenses'!$G$5:$G$3004,Listes!$B$40,'Saisie Depenses'!$J$5:$J$3004,$F108, 'Saisie Depenses'!$E$5:$E$3004, "&gt;="&amp;EOMONTH(Y$7,-1)+1, 'Saisie Depenses'!$E$5:$E$3004, "&lt;="&amp;EOMONTH(Y$7,0))+SUMIFS('Saisie Depenses'!$H$5:$H$3004,'Saisie Depenses'!$G$5:$G$3004,Listes!$B$40,'Saisie Depenses'!$J$5:$J$3004, $G108,'Saisie Depenses'!$E$5:$E$3004, "&gt;="&amp;EOMONTH(Y$7,-1)+1, 'Saisie Depenses'!$E$5:$E$3004, "&lt;="&amp;EOMONTH(Y$7,0))</f>
        <v>0</v>
      </c>
      <c r="Z108" s="151">
        <f>SUMIFS('Saisie Depenses'!$H$5:$H$3004,'Saisie Depenses'!$G$5:$G$3004,Listes!$B$40,'Saisie Depenses'!$J$5:$J$3004,$F108, 'Saisie Depenses'!$E$5:$E$3004, "&gt;="&amp;EOMONTH(Z$7,-1)+1, 'Saisie Depenses'!$E$5:$E$3004, "&lt;="&amp;EOMONTH(Z$7,0))+SUMIFS('Saisie Depenses'!$H$5:$H$3004,'Saisie Depenses'!$G$5:$G$3004,Listes!$B$40,'Saisie Depenses'!$J$5:$J$3004, $G108,'Saisie Depenses'!$E$5:$E$3004, "&gt;="&amp;EOMONTH(Z$7,-1)+1, 'Saisie Depenses'!$E$5:$E$3004, "&lt;="&amp;EOMONTH(Z$7,0))</f>
        <v>0</v>
      </c>
      <c r="AA108" s="151">
        <f>SUMIFS('Saisie Depenses'!$H$5:$H$3004,'Saisie Depenses'!$G$5:$G$3004,Listes!$B$40,'Saisie Depenses'!$J$5:$J$3004,$F108, 'Saisie Depenses'!$E$5:$E$3004, "&gt;="&amp;EOMONTH(AA$7,-1)+1, 'Saisie Depenses'!$E$5:$E$3004, "&lt;="&amp;EOMONTH(AA$7,0))+SUMIFS('Saisie Depenses'!$H$5:$H$3004,'Saisie Depenses'!$G$5:$G$3004,Listes!$B$40,'Saisie Depenses'!$J$5:$J$3004, $G108,'Saisie Depenses'!$E$5:$E$3004, "&gt;="&amp;EOMONTH(AA$7,-1)+1, 'Saisie Depenses'!$E$5:$E$3004, "&lt;="&amp;EOMONTH(AA$7,0))</f>
        <v>0</v>
      </c>
      <c r="AB108" s="151">
        <f>SUMIFS('Saisie Depenses'!$H$5:$H$3004,'Saisie Depenses'!$G$5:$G$3004,Listes!$B$40,'Saisie Depenses'!$J$5:$J$3004,$F108, 'Saisie Depenses'!$E$5:$E$3004, "&gt;="&amp;EOMONTH(AB$7,-1)+1, 'Saisie Depenses'!$E$5:$E$3004, "&lt;="&amp;EOMONTH(AB$7,0))+SUMIFS('Saisie Depenses'!$H$5:$H$3004,'Saisie Depenses'!$G$5:$G$3004,Listes!$B$40,'Saisie Depenses'!$J$5:$J$3004, $G108,'Saisie Depenses'!$E$5:$E$3004, "&gt;="&amp;EOMONTH(AB$7,-1)+1, 'Saisie Depenses'!$E$5:$E$3004, "&lt;="&amp;EOMONTH(AB$7,0))</f>
        <v>0</v>
      </c>
      <c r="AC108" s="151">
        <f>SUMIFS('Saisie Depenses'!$H$5:$H$3004,'Saisie Depenses'!$G$5:$G$3004,Listes!$B$40,'Saisie Depenses'!$J$5:$J$3004,$F108, 'Saisie Depenses'!$E$5:$E$3004, "&gt;="&amp;EOMONTH(AC$7,-1)+1, 'Saisie Depenses'!$E$5:$E$3004, "&lt;="&amp;EOMONTH(AC$7,0))+SUMIFS('Saisie Depenses'!$H$5:$H$3004,'Saisie Depenses'!$G$5:$G$3004,Listes!$B$40,'Saisie Depenses'!$J$5:$J$3004, $G108,'Saisie Depenses'!$E$5:$E$3004, "&gt;="&amp;EOMONTH(AC$7,-1)+1, 'Saisie Depenses'!$E$5:$E$3004, "&lt;="&amp;EOMONTH(AC$7,0))</f>
        <v>0</v>
      </c>
      <c r="AD108" s="151">
        <f>SUMIFS('Saisie Depenses'!$H$5:$H$3004,'Saisie Depenses'!$G$5:$G$3004,Listes!$B$40,'Saisie Depenses'!$J$5:$J$3004,$F108, 'Saisie Depenses'!$E$5:$E$3004, "&gt;="&amp;EOMONTH(AD$7,-1)+1, 'Saisie Depenses'!$E$5:$E$3004, "&lt;="&amp;EOMONTH(AD$7,0))+SUMIFS('Saisie Depenses'!$H$5:$H$3004,'Saisie Depenses'!$G$5:$G$3004,Listes!$B$40,'Saisie Depenses'!$J$5:$J$3004, $G108,'Saisie Depenses'!$E$5:$E$3004, "&gt;="&amp;EOMONTH(AD$7,-1)+1, 'Saisie Depenses'!$E$5:$E$3004, "&lt;="&amp;EOMONTH(AD$7,0))</f>
        <v>0</v>
      </c>
      <c r="AE108" s="151">
        <f>SUMIFS('Saisie Depenses'!$H$5:$H$3004,'Saisie Depenses'!$G$5:$G$3004,Listes!$B$40,'Saisie Depenses'!$J$5:$J$3004,$F108, 'Saisie Depenses'!$E$5:$E$3004, "&gt;="&amp;EOMONTH(AE$7,-1)+1, 'Saisie Depenses'!$E$5:$E$3004, "&lt;="&amp;EOMONTH(AE$7,0))+SUMIFS('Saisie Depenses'!$H$5:$H$3004,'Saisie Depenses'!$G$5:$G$3004,Listes!$B$40,'Saisie Depenses'!$J$5:$J$3004, $G108,'Saisie Depenses'!$E$5:$E$3004, "&gt;="&amp;EOMONTH(AE$7,-1)+1, 'Saisie Depenses'!$E$5:$E$3004, "&lt;="&amp;EOMONTH(AE$7,0))</f>
        <v>0</v>
      </c>
      <c r="AF108" s="151">
        <f>SUMIFS('Saisie Depenses'!$H$5:$H$3004,'Saisie Depenses'!$G$5:$G$3004,Listes!$B$40,'Saisie Depenses'!$J$5:$J$3004,$F108, 'Saisie Depenses'!$E$5:$E$3004, "&gt;="&amp;EOMONTH(AF$7,-1)+1, 'Saisie Depenses'!$E$5:$E$3004, "&lt;="&amp;EOMONTH(AF$7,0))+SUMIFS('Saisie Depenses'!$H$5:$H$3004,'Saisie Depenses'!$G$5:$G$3004,Listes!$B$40,'Saisie Depenses'!$J$5:$J$3004, $G108,'Saisie Depenses'!$E$5:$E$3004, "&gt;="&amp;EOMONTH(AF$7,-1)+1, 'Saisie Depenses'!$E$5:$E$3004, "&lt;="&amp;EOMONTH(AF$7,0))</f>
        <v>0</v>
      </c>
      <c r="AG108" s="151">
        <f>SUMIFS('Saisie Depenses'!$H$5:$H$3004,'Saisie Depenses'!$G$5:$G$3004,Listes!$B$40,'Saisie Depenses'!$J$5:$J$3004,$F108, 'Saisie Depenses'!$E$5:$E$3004, "&gt;="&amp;EOMONTH(AG$7,-1)+1, 'Saisie Depenses'!$E$5:$E$3004, "&lt;="&amp;EOMONTH(AG$7,0))+SUMIFS('Saisie Depenses'!$H$5:$H$3004,'Saisie Depenses'!$G$5:$G$3004,Listes!$B$40,'Saisie Depenses'!$J$5:$J$3004, $G108,'Saisie Depenses'!$E$5:$E$3004, "&gt;="&amp;EOMONTH(AG$7,-1)+1, 'Saisie Depenses'!$E$5:$E$3004, "&lt;="&amp;EOMONTH(AG$7,0))</f>
        <v>0</v>
      </c>
      <c r="AH108" s="151">
        <f>SUMIFS('Saisie Depenses'!$H$5:$H$3004,'Saisie Depenses'!$G$5:$G$3004,Listes!$B$40,'Saisie Depenses'!$J$5:$J$3004,$F108, 'Saisie Depenses'!$E$5:$E$3004, "&gt;="&amp;EOMONTH(AH$7,-1)+1, 'Saisie Depenses'!$E$5:$E$3004, "&lt;="&amp;EOMONTH(AH$7,0))+SUMIFS('Saisie Depenses'!$H$5:$H$3004,'Saisie Depenses'!$G$5:$G$3004,Listes!$B$40,'Saisie Depenses'!$J$5:$J$3004, $G108,'Saisie Depenses'!$E$5:$E$3004, "&gt;="&amp;EOMONTH(AH$7,-1)+1, 'Saisie Depenses'!$E$5:$E$3004, "&lt;="&amp;EOMONTH(AH$7,0))</f>
        <v>0</v>
      </c>
      <c r="AI108" s="164">
        <f t="shared" si="225"/>
        <v>0</v>
      </c>
      <c r="AJ108" s="142"/>
      <c r="AK108" s="151">
        <f>SUMIFS('Saisie Depenses'!$H$5:$H$3004,'Saisie Depenses'!$G$5:$G$3004,Listes!$B$40,'Saisie Depenses'!$J$5:$J$3004,$F108, 'Saisie Depenses'!$E$5:$E$3004, "&gt;="&amp;EOMONTH(AK$7,-1)+1, 'Saisie Depenses'!$E$5:$E$3004, "&lt;="&amp;EOMONTH(AK$7,0))+SUMIFS('Saisie Depenses'!$H$5:$H$3004,'Saisie Depenses'!$G$5:$G$3004,Listes!$B$40,'Saisie Depenses'!$J$5:$J$3004, $G108,'Saisie Depenses'!$E$5:$E$3004, "&gt;="&amp;EOMONTH(AK$7,-1)+1, 'Saisie Depenses'!$E$5:$E$3004, "&lt;="&amp;EOMONTH(AK$7,0))</f>
        <v>0</v>
      </c>
      <c r="AL108" s="151">
        <f>SUMIFS('Saisie Depenses'!$H$5:$H$3004,'Saisie Depenses'!$G$5:$G$3004,Listes!$B$40,'Saisie Depenses'!$J$5:$J$3004,$F108, 'Saisie Depenses'!$E$5:$E$3004, "&gt;="&amp;EOMONTH(AL$7,-1)+1, 'Saisie Depenses'!$E$5:$E$3004, "&lt;="&amp;EOMONTH(AL$7,0))+SUMIFS('Saisie Depenses'!$H$5:$H$3004,'Saisie Depenses'!$G$5:$G$3004,Listes!$B$40,'Saisie Depenses'!$J$5:$J$3004, $G108,'Saisie Depenses'!$E$5:$E$3004, "&gt;="&amp;EOMONTH(AL$7,-1)+1, 'Saisie Depenses'!$E$5:$E$3004, "&lt;="&amp;EOMONTH(AL$7,0))</f>
        <v>0</v>
      </c>
      <c r="AM108" s="151">
        <f>SUMIFS('Saisie Depenses'!$H$5:$H$3004,'Saisie Depenses'!$G$5:$G$3004,Listes!$B$40,'Saisie Depenses'!$J$5:$J$3004,$F108, 'Saisie Depenses'!$E$5:$E$3004, "&gt;="&amp;EOMONTH(AM$7,-1)+1, 'Saisie Depenses'!$E$5:$E$3004, "&lt;="&amp;EOMONTH(AM$7,0))+SUMIFS('Saisie Depenses'!$H$5:$H$3004,'Saisie Depenses'!$G$5:$G$3004,Listes!$B$40,'Saisie Depenses'!$J$5:$J$3004, $G108,'Saisie Depenses'!$E$5:$E$3004, "&gt;="&amp;EOMONTH(AM$7,-1)+1, 'Saisie Depenses'!$E$5:$E$3004, "&lt;="&amp;EOMONTH(AM$7,0))</f>
        <v>0</v>
      </c>
      <c r="AN108" s="151">
        <f>SUMIFS('Saisie Depenses'!$H$5:$H$3004,'Saisie Depenses'!$G$5:$G$3004,Listes!$B$40,'Saisie Depenses'!$J$5:$J$3004,$F108, 'Saisie Depenses'!$E$5:$E$3004, "&gt;="&amp;EOMONTH(AN$7,-1)+1, 'Saisie Depenses'!$E$5:$E$3004, "&lt;="&amp;EOMONTH(AN$7,0))+SUMIFS('Saisie Depenses'!$H$5:$H$3004,'Saisie Depenses'!$G$5:$G$3004,Listes!$B$40,'Saisie Depenses'!$J$5:$J$3004, $G108,'Saisie Depenses'!$E$5:$E$3004, "&gt;="&amp;EOMONTH(AN$7,-1)+1, 'Saisie Depenses'!$E$5:$E$3004, "&lt;="&amp;EOMONTH(AN$7,0))</f>
        <v>0</v>
      </c>
      <c r="AO108" s="151">
        <f>SUMIFS('Saisie Depenses'!$H$5:$H$3004,'Saisie Depenses'!$G$5:$G$3004,Listes!$B$40,'Saisie Depenses'!$J$5:$J$3004,$F108, 'Saisie Depenses'!$E$5:$E$3004, "&gt;="&amp;EOMONTH(AO$7,-1)+1, 'Saisie Depenses'!$E$5:$E$3004, "&lt;="&amp;EOMONTH(AO$7,0))+SUMIFS('Saisie Depenses'!$H$5:$H$3004,'Saisie Depenses'!$G$5:$G$3004,Listes!$B$40,'Saisie Depenses'!$J$5:$J$3004, $G108,'Saisie Depenses'!$E$5:$E$3004, "&gt;="&amp;EOMONTH(AO$7,-1)+1, 'Saisie Depenses'!$E$5:$E$3004, "&lt;="&amp;EOMONTH(AO$7,0))</f>
        <v>0</v>
      </c>
      <c r="AP108" s="151">
        <f>SUMIFS('Saisie Depenses'!$H$5:$H$3004,'Saisie Depenses'!$G$5:$G$3004,Listes!$B$40,'Saisie Depenses'!$J$5:$J$3004,$F108, 'Saisie Depenses'!$E$5:$E$3004, "&gt;="&amp;EOMONTH(AP$7,-1)+1, 'Saisie Depenses'!$E$5:$E$3004, "&lt;="&amp;EOMONTH(AP$7,0))+SUMIFS('Saisie Depenses'!$H$5:$H$3004,'Saisie Depenses'!$G$5:$G$3004,Listes!$B$40,'Saisie Depenses'!$J$5:$J$3004, $G108,'Saisie Depenses'!$E$5:$E$3004, "&gt;="&amp;EOMONTH(AP$7,-1)+1, 'Saisie Depenses'!$E$5:$E$3004, "&lt;="&amp;EOMONTH(AP$7,0))</f>
        <v>0</v>
      </c>
      <c r="AQ108" s="151">
        <f>SUMIFS('Saisie Depenses'!$H$5:$H$3004,'Saisie Depenses'!$G$5:$G$3004,Listes!$B$40,'Saisie Depenses'!$J$5:$J$3004,$F108, 'Saisie Depenses'!$E$5:$E$3004, "&gt;="&amp;EOMONTH(AQ$7,-1)+1, 'Saisie Depenses'!$E$5:$E$3004, "&lt;="&amp;EOMONTH(AQ$7,0))+SUMIFS('Saisie Depenses'!$H$5:$H$3004,'Saisie Depenses'!$G$5:$G$3004,Listes!$B$40,'Saisie Depenses'!$J$5:$J$3004, $G108,'Saisie Depenses'!$E$5:$E$3004, "&gt;="&amp;EOMONTH(AQ$7,-1)+1, 'Saisie Depenses'!$E$5:$E$3004, "&lt;="&amp;EOMONTH(AQ$7,0))</f>
        <v>0</v>
      </c>
      <c r="AR108" s="151">
        <f>SUMIFS('Saisie Depenses'!$H$5:$H$3004,'Saisie Depenses'!$G$5:$G$3004,Listes!$B$40,'Saisie Depenses'!$J$5:$J$3004,$F108, 'Saisie Depenses'!$E$5:$E$3004, "&gt;="&amp;EOMONTH(AR$7,-1)+1, 'Saisie Depenses'!$E$5:$E$3004, "&lt;="&amp;EOMONTH(AR$7,0))+SUMIFS('Saisie Depenses'!$H$5:$H$3004,'Saisie Depenses'!$G$5:$G$3004,Listes!$B$40,'Saisie Depenses'!$J$5:$J$3004, $G108,'Saisie Depenses'!$E$5:$E$3004, "&gt;="&amp;EOMONTH(AR$7,-1)+1, 'Saisie Depenses'!$E$5:$E$3004, "&lt;="&amp;EOMONTH(AR$7,0))</f>
        <v>0</v>
      </c>
      <c r="AS108" s="151">
        <f>SUMIFS('Saisie Depenses'!$H$5:$H$3004,'Saisie Depenses'!$G$5:$G$3004,Listes!$B$40,'Saisie Depenses'!$J$5:$J$3004,$F108, 'Saisie Depenses'!$E$5:$E$3004, "&gt;="&amp;EOMONTH(AS$7,-1)+1, 'Saisie Depenses'!$E$5:$E$3004, "&lt;="&amp;EOMONTH(AS$7,0))+SUMIFS('Saisie Depenses'!$H$5:$H$3004,'Saisie Depenses'!$G$5:$G$3004,Listes!$B$40,'Saisie Depenses'!$J$5:$J$3004, $G108,'Saisie Depenses'!$E$5:$E$3004, "&gt;="&amp;EOMONTH(AS$7,-1)+1, 'Saisie Depenses'!$E$5:$E$3004, "&lt;="&amp;EOMONTH(AS$7,0))</f>
        <v>0</v>
      </c>
      <c r="AT108" s="151">
        <f>SUMIFS('Saisie Depenses'!$H$5:$H$3004,'Saisie Depenses'!$G$5:$G$3004,Listes!$B$40,'Saisie Depenses'!$J$5:$J$3004,$F108, 'Saisie Depenses'!$E$5:$E$3004, "&gt;="&amp;EOMONTH(AT$7,-1)+1, 'Saisie Depenses'!$E$5:$E$3004, "&lt;="&amp;EOMONTH(AT$7,0))+SUMIFS('Saisie Depenses'!$H$5:$H$3004,'Saisie Depenses'!$G$5:$G$3004,Listes!$B$40,'Saisie Depenses'!$J$5:$J$3004, $G108,'Saisie Depenses'!$E$5:$E$3004, "&gt;="&amp;EOMONTH(AT$7,-1)+1, 'Saisie Depenses'!$E$5:$E$3004, "&lt;="&amp;EOMONTH(AT$7,0))</f>
        <v>0</v>
      </c>
      <c r="AU108" s="151">
        <f>SUMIFS('Saisie Depenses'!$H$5:$H$3004,'Saisie Depenses'!$G$5:$G$3004,Listes!$B$40,'Saisie Depenses'!$J$5:$J$3004,$F108, 'Saisie Depenses'!$E$5:$E$3004, "&gt;="&amp;EOMONTH(AU$7,-1)+1, 'Saisie Depenses'!$E$5:$E$3004, "&lt;="&amp;EOMONTH(AU$7,0))+SUMIFS('Saisie Depenses'!$H$5:$H$3004,'Saisie Depenses'!$G$5:$G$3004,Listes!$B$40,'Saisie Depenses'!$J$5:$J$3004, $G108,'Saisie Depenses'!$E$5:$E$3004, "&gt;="&amp;EOMONTH(AU$7,-1)+1, 'Saisie Depenses'!$E$5:$E$3004, "&lt;="&amp;EOMONTH(AU$7,0))</f>
        <v>0</v>
      </c>
      <c r="AV108" s="151">
        <f>SUMIFS('Saisie Depenses'!$H$5:$H$3004,'Saisie Depenses'!$G$5:$G$3004,Listes!$B$40,'Saisie Depenses'!$J$5:$J$3004,$F108, 'Saisie Depenses'!$E$5:$E$3004, "&gt;="&amp;EOMONTH(AV$7,-1)+1, 'Saisie Depenses'!$E$5:$E$3004, "&lt;="&amp;EOMONTH(AV$7,0))+SUMIFS('Saisie Depenses'!$H$5:$H$3004,'Saisie Depenses'!$G$5:$G$3004,Listes!$B$40,'Saisie Depenses'!$J$5:$J$3004, $G108,'Saisie Depenses'!$E$5:$E$3004, "&gt;="&amp;EOMONTH(AV$7,-1)+1, 'Saisie Depenses'!$E$5:$E$3004, "&lt;="&amp;EOMONTH(AV$7,0))</f>
        <v>0</v>
      </c>
      <c r="AW108" s="164">
        <f t="shared" si="208"/>
        <v>0</v>
      </c>
    </row>
    <row r="109" spans="3:49" ht="15.6" customHeight="1" x14ac:dyDescent="0.25">
      <c r="C109" s="150" t="str">
        <f t="shared" si="197"/>
        <v xml:space="preserve">Autres Taxes &amp; Impots </v>
      </c>
      <c r="D109" s="143"/>
      <c r="E109" s="143"/>
      <c r="F109" s="150" t="str">
        <f t="shared" ref="F109:G109" si="227">F83</f>
        <v xml:space="preserve">Autres Taxes &amp; Impots </v>
      </c>
      <c r="G109" s="133" t="str">
        <f t="shared" si="227"/>
        <v>x#56rgtte8</v>
      </c>
      <c r="I109" s="151">
        <f>SUMIFS('Saisie Depenses'!$H$5:$H$3004,'Saisie Depenses'!$G$5:$G$3004,Listes!$B$40,'Saisie Depenses'!$J$5:$J$3004,$F109, 'Saisie Depenses'!$E$5:$E$3004, "&gt;="&amp;EOMONTH(I$7,-1)+1, 'Saisie Depenses'!$E$5:$E$3004, "&lt;="&amp;EOMONTH(I$7,0))+SUMIFS('Saisie Depenses'!$H$5:$H$3004,'Saisie Depenses'!$G$5:$G$3004,Listes!$B$40,'Saisie Depenses'!$J$5:$J$3004, $G109,'Saisie Depenses'!$E$5:$E$3004, "&gt;="&amp;EOMONTH(I$7,-1)+1, 'Saisie Depenses'!$E$5:$E$3004, "&lt;="&amp;EOMONTH(I$7,0))</f>
        <v>0</v>
      </c>
      <c r="J109" s="151">
        <f>SUMIFS('Saisie Depenses'!$H$5:$H$3004,'Saisie Depenses'!$G$5:$G$3004,Listes!$B$40,'Saisie Depenses'!$J$5:$J$3004,$F109, 'Saisie Depenses'!$E$5:$E$3004, "&gt;="&amp;EOMONTH(J$7,-1)+1, 'Saisie Depenses'!$E$5:$E$3004, "&lt;="&amp;EOMONTH(J$7,0))+SUMIFS('Saisie Depenses'!$H$5:$H$3004,'Saisie Depenses'!$G$5:$G$3004,Listes!$B$40,'Saisie Depenses'!$J$5:$J$3004, $G109,'Saisie Depenses'!$E$5:$E$3004, "&gt;="&amp;EOMONTH(J$7,-1)+1, 'Saisie Depenses'!$E$5:$E$3004, "&lt;="&amp;EOMONTH(J$7,0))</f>
        <v>0</v>
      </c>
      <c r="K109" s="151">
        <f>SUMIFS('Saisie Depenses'!$H$5:$H$3004,'Saisie Depenses'!$G$5:$G$3004,Listes!$B$40,'Saisie Depenses'!$J$5:$J$3004,$F109, 'Saisie Depenses'!$E$5:$E$3004, "&gt;="&amp;EOMONTH(K$7,-1)+1, 'Saisie Depenses'!$E$5:$E$3004, "&lt;="&amp;EOMONTH(K$7,0))+SUMIFS('Saisie Depenses'!$H$5:$H$3004,'Saisie Depenses'!$G$5:$G$3004,Listes!$B$40,'Saisie Depenses'!$J$5:$J$3004, $G109,'Saisie Depenses'!$E$5:$E$3004, "&gt;="&amp;EOMONTH(K$7,-1)+1, 'Saisie Depenses'!$E$5:$E$3004, "&lt;="&amp;EOMONTH(K$7,0))</f>
        <v>0</v>
      </c>
      <c r="L109" s="151">
        <f>SUMIFS('Saisie Depenses'!$H$5:$H$3004,'Saisie Depenses'!$G$5:$G$3004,Listes!$B$40,'Saisie Depenses'!$J$5:$J$3004,$F109, 'Saisie Depenses'!$E$5:$E$3004, "&gt;="&amp;EOMONTH(L$7,-1)+1, 'Saisie Depenses'!$E$5:$E$3004, "&lt;="&amp;EOMONTH(L$7,0))+SUMIFS('Saisie Depenses'!$H$5:$H$3004,'Saisie Depenses'!$G$5:$G$3004,Listes!$B$40,'Saisie Depenses'!$J$5:$J$3004, $G109,'Saisie Depenses'!$E$5:$E$3004, "&gt;="&amp;EOMONTH(L$7,-1)+1, 'Saisie Depenses'!$E$5:$E$3004, "&lt;="&amp;EOMONTH(L$7,0))</f>
        <v>0</v>
      </c>
      <c r="M109" s="151">
        <f>SUMIFS('Saisie Depenses'!$H$5:$H$3004,'Saisie Depenses'!$G$5:$G$3004,Listes!$B$40,'Saisie Depenses'!$J$5:$J$3004,$F109, 'Saisie Depenses'!$E$5:$E$3004, "&gt;="&amp;EOMONTH(M$7,-1)+1, 'Saisie Depenses'!$E$5:$E$3004, "&lt;="&amp;EOMONTH(M$7,0))+SUMIFS('Saisie Depenses'!$H$5:$H$3004,'Saisie Depenses'!$G$5:$G$3004,Listes!$B$40,'Saisie Depenses'!$J$5:$J$3004, $G109,'Saisie Depenses'!$E$5:$E$3004, "&gt;="&amp;EOMONTH(M$7,-1)+1, 'Saisie Depenses'!$E$5:$E$3004, "&lt;="&amp;EOMONTH(M$7,0))</f>
        <v>0</v>
      </c>
      <c r="N109" s="151">
        <f>SUMIFS('Saisie Depenses'!$H$5:$H$3004,'Saisie Depenses'!$G$5:$G$3004,Listes!$B$40,'Saisie Depenses'!$J$5:$J$3004,$F109, 'Saisie Depenses'!$E$5:$E$3004, "&gt;="&amp;EOMONTH(N$7,-1)+1, 'Saisie Depenses'!$E$5:$E$3004, "&lt;="&amp;EOMONTH(N$7,0))+SUMIFS('Saisie Depenses'!$H$5:$H$3004,'Saisie Depenses'!$G$5:$G$3004,Listes!$B$40,'Saisie Depenses'!$J$5:$J$3004, $G109,'Saisie Depenses'!$E$5:$E$3004, "&gt;="&amp;EOMONTH(N$7,-1)+1, 'Saisie Depenses'!$E$5:$E$3004, "&lt;="&amp;EOMONTH(N$7,0))</f>
        <v>0</v>
      </c>
      <c r="O109" s="151">
        <f>SUMIFS('Saisie Depenses'!$H$5:$H$3004,'Saisie Depenses'!$G$5:$G$3004,Listes!$B$40,'Saisie Depenses'!$J$5:$J$3004,$F109, 'Saisie Depenses'!$E$5:$E$3004, "&gt;="&amp;EOMONTH(O$7,-1)+1, 'Saisie Depenses'!$E$5:$E$3004, "&lt;="&amp;EOMONTH(O$7,0))+SUMIFS('Saisie Depenses'!$H$5:$H$3004,'Saisie Depenses'!$G$5:$G$3004,Listes!$B$40,'Saisie Depenses'!$J$5:$J$3004, $G109,'Saisie Depenses'!$E$5:$E$3004, "&gt;="&amp;EOMONTH(O$7,-1)+1, 'Saisie Depenses'!$E$5:$E$3004, "&lt;="&amp;EOMONTH(O$7,0))</f>
        <v>0</v>
      </c>
      <c r="P109" s="151">
        <f>SUMIFS('Saisie Depenses'!$H$5:$H$3004,'Saisie Depenses'!$G$5:$G$3004,Listes!$B$40,'Saisie Depenses'!$J$5:$J$3004,$F109, 'Saisie Depenses'!$E$5:$E$3004, "&gt;="&amp;EOMONTH(P$7,-1)+1, 'Saisie Depenses'!$E$5:$E$3004, "&lt;="&amp;EOMONTH(P$7,0))+SUMIFS('Saisie Depenses'!$H$5:$H$3004,'Saisie Depenses'!$G$5:$G$3004,Listes!$B$40,'Saisie Depenses'!$J$5:$J$3004, $G109,'Saisie Depenses'!$E$5:$E$3004, "&gt;="&amp;EOMONTH(P$7,-1)+1, 'Saisie Depenses'!$E$5:$E$3004, "&lt;="&amp;EOMONTH(P$7,0))</f>
        <v>0</v>
      </c>
      <c r="Q109" s="151">
        <f>SUMIFS('Saisie Depenses'!$H$5:$H$3004,'Saisie Depenses'!$G$5:$G$3004,Listes!$B$40,'Saisie Depenses'!$J$5:$J$3004,$F109, 'Saisie Depenses'!$E$5:$E$3004, "&gt;="&amp;EOMONTH(Q$7,-1)+1, 'Saisie Depenses'!$E$5:$E$3004, "&lt;="&amp;EOMONTH(Q$7,0))+SUMIFS('Saisie Depenses'!$H$5:$H$3004,'Saisie Depenses'!$G$5:$G$3004,Listes!$B$40,'Saisie Depenses'!$J$5:$J$3004, $G109,'Saisie Depenses'!$E$5:$E$3004, "&gt;="&amp;EOMONTH(Q$7,-1)+1, 'Saisie Depenses'!$E$5:$E$3004, "&lt;="&amp;EOMONTH(Q$7,0))</f>
        <v>0</v>
      </c>
      <c r="R109" s="151">
        <f>SUMIFS('Saisie Depenses'!$H$5:$H$3004,'Saisie Depenses'!$G$5:$G$3004,Listes!$B$40,'Saisie Depenses'!$J$5:$J$3004,$F109, 'Saisie Depenses'!$E$5:$E$3004, "&gt;="&amp;EOMONTH(R$7,-1)+1, 'Saisie Depenses'!$E$5:$E$3004, "&lt;="&amp;EOMONTH(R$7,0))+SUMIFS('Saisie Depenses'!$H$5:$H$3004,'Saisie Depenses'!$G$5:$G$3004,Listes!$B$40,'Saisie Depenses'!$J$5:$J$3004, $G109,'Saisie Depenses'!$E$5:$E$3004, "&gt;="&amp;EOMONTH(R$7,-1)+1, 'Saisie Depenses'!$E$5:$E$3004, "&lt;="&amp;EOMONTH(R$7,0))</f>
        <v>0</v>
      </c>
      <c r="S109" s="151">
        <f>SUMIFS('Saisie Depenses'!$H$5:$H$3004,'Saisie Depenses'!$G$5:$G$3004,Listes!$B$40,'Saisie Depenses'!$J$5:$J$3004,$F109, 'Saisie Depenses'!$E$5:$E$3004, "&gt;="&amp;EOMONTH(S$7,-1)+1, 'Saisie Depenses'!$E$5:$E$3004, "&lt;="&amp;EOMONTH(S$7,0))+SUMIFS('Saisie Depenses'!$H$5:$H$3004,'Saisie Depenses'!$G$5:$G$3004,Listes!$B$40,'Saisie Depenses'!$J$5:$J$3004, $G109,'Saisie Depenses'!$E$5:$E$3004, "&gt;="&amp;EOMONTH(S$7,-1)+1, 'Saisie Depenses'!$E$5:$E$3004, "&lt;="&amp;EOMONTH(S$7,0))</f>
        <v>0</v>
      </c>
      <c r="T109" s="151">
        <f>SUMIFS('Saisie Depenses'!$H$5:$H$3004,'Saisie Depenses'!$G$5:$G$3004,Listes!$B$40,'Saisie Depenses'!$J$5:$J$3004,$F109, 'Saisie Depenses'!$E$5:$E$3004, "&gt;="&amp;EOMONTH(T$7,-1)+1, 'Saisie Depenses'!$E$5:$E$3004, "&lt;="&amp;EOMONTH(T$7,0))+SUMIFS('Saisie Depenses'!$H$5:$H$3004,'Saisie Depenses'!$G$5:$G$3004,Listes!$B$40,'Saisie Depenses'!$J$5:$J$3004, $G109,'Saisie Depenses'!$E$5:$E$3004, "&gt;="&amp;EOMONTH(T$7,-1)+1, 'Saisie Depenses'!$E$5:$E$3004, "&lt;="&amp;EOMONTH(T$7,0))</f>
        <v>0</v>
      </c>
      <c r="U109" s="164">
        <f t="shared" si="224"/>
        <v>0</v>
      </c>
      <c r="W109" s="151">
        <f>SUMIFS('Saisie Depenses'!$H$5:$H$3004,'Saisie Depenses'!$G$5:$G$3004,Listes!$B$40,'Saisie Depenses'!$J$5:$J$3004,$F109, 'Saisie Depenses'!$E$5:$E$3004, "&gt;="&amp;EOMONTH(W$7,-1)+1, 'Saisie Depenses'!$E$5:$E$3004, "&lt;="&amp;EOMONTH(W$7,0))+SUMIFS('Saisie Depenses'!$H$5:$H$3004,'Saisie Depenses'!$G$5:$G$3004,Listes!$B$40,'Saisie Depenses'!$J$5:$J$3004, $G109,'Saisie Depenses'!$E$5:$E$3004, "&gt;="&amp;EOMONTH(W$7,-1)+1, 'Saisie Depenses'!$E$5:$E$3004, "&lt;="&amp;EOMONTH(W$7,0))</f>
        <v>0</v>
      </c>
      <c r="X109" s="151">
        <f>SUMIFS('Saisie Depenses'!$H$5:$H$3004,'Saisie Depenses'!$G$5:$G$3004,Listes!$B$40,'Saisie Depenses'!$J$5:$J$3004,$F109, 'Saisie Depenses'!$E$5:$E$3004, "&gt;="&amp;EOMONTH(X$7,-1)+1, 'Saisie Depenses'!$E$5:$E$3004, "&lt;="&amp;EOMONTH(X$7,0))+SUMIFS('Saisie Depenses'!$H$5:$H$3004,'Saisie Depenses'!$G$5:$G$3004,Listes!$B$40,'Saisie Depenses'!$J$5:$J$3004, $G109,'Saisie Depenses'!$E$5:$E$3004, "&gt;="&amp;EOMONTH(X$7,-1)+1, 'Saisie Depenses'!$E$5:$E$3004, "&lt;="&amp;EOMONTH(X$7,0))</f>
        <v>0</v>
      </c>
      <c r="Y109" s="151">
        <f>SUMIFS('Saisie Depenses'!$H$5:$H$3004,'Saisie Depenses'!$G$5:$G$3004,Listes!$B$40,'Saisie Depenses'!$J$5:$J$3004,$F109, 'Saisie Depenses'!$E$5:$E$3004, "&gt;="&amp;EOMONTH(Y$7,-1)+1, 'Saisie Depenses'!$E$5:$E$3004, "&lt;="&amp;EOMONTH(Y$7,0))+SUMIFS('Saisie Depenses'!$H$5:$H$3004,'Saisie Depenses'!$G$5:$G$3004,Listes!$B$40,'Saisie Depenses'!$J$5:$J$3004, $G109,'Saisie Depenses'!$E$5:$E$3004, "&gt;="&amp;EOMONTH(Y$7,-1)+1, 'Saisie Depenses'!$E$5:$E$3004, "&lt;="&amp;EOMONTH(Y$7,0))</f>
        <v>0</v>
      </c>
      <c r="Z109" s="151">
        <f>SUMIFS('Saisie Depenses'!$H$5:$H$3004,'Saisie Depenses'!$G$5:$G$3004,Listes!$B$40,'Saisie Depenses'!$J$5:$J$3004,$F109, 'Saisie Depenses'!$E$5:$E$3004, "&gt;="&amp;EOMONTH(Z$7,-1)+1, 'Saisie Depenses'!$E$5:$E$3004, "&lt;="&amp;EOMONTH(Z$7,0))+SUMIFS('Saisie Depenses'!$H$5:$H$3004,'Saisie Depenses'!$G$5:$G$3004,Listes!$B$40,'Saisie Depenses'!$J$5:$J$3004, $G109,'Saisie Depenses'!$E$5:$E$3004, "&gt;="&amp;EOMONTH(Z$7,-1)+1, 'Saisie Depenses'!$E$5:$E$3004, "&lt;="&amp;EOMONTH(Z$7,0))</f>
        <v>0</v>
      </c>
      <c r="AA109" s="151">
        <f>SUMIFS('Saisie Depenses'!$H$5:$H$3004,'Saisie Depenses'!$G$5:$G$3004,Listes!$B$40,'Saisie Depenses'!$J$5:$J$3004,$F109, 'Saisie Depenses'!$E$5:$E$3004, "&gt;="&amp;EOMONTH(AA$7,-1)+1, 'Saisie Depenses'!$E$5:$E$3004, "&lt;="&amp;EOMONTH(AA$7,0))+SUMIFS('Saisie Depenses'!$H$5:$H$3004,'Saisie Depenses'!$G$5:$G$3004,Listes!$B$40,'Saisie Depenses'!$J$5:$J$3004, $G109,'Saisie Depenses'!$E$5:$E$3004, "&gt;="&amp;EOMONTH(AA$7,-1)+1, 'Saisie Depenses'!$E$5:$E$3004, "&lt;="&amp;EOMONTH(AA$7,0))</f>
        <v>0</v>
      </c>
      <c r="AB109" s="151">
        <f>SUMIFS('Saisie Depenses'!$H$5:$H$3004,'Saisie Depenses'!$G$5:$G$3004,Listes!$B$40,'Saisie Depenses'!$J$5:$J$3004,$F109, 'Saisie Depenses'!$E$5:$E$3004, "&gt;="&amp;EOMONTH(AB$7,-1)+1, 'Saisie Depenses'!$E$5:$E$3004, "&lt;="&amp;EOMONTH(AB$7,0))+SUMIFS('Saisie Depenses'!$H$5:$H$3004,'Saisie Depenses'!$G$5:$G$3004,Listes!$B$40,'Saisie Depenses'!$J$5:$J$3004, $G109,'Saisie Depenses'!$E$5:$E$3004, "&gt;="&amp;EOMONTH(AB$7,-1)+1, 'Saisie Depenses'!$E$5:$E$3004, "&lt;="&amp;EOMONTH(AB$7,0))</f>
        <v>0</v>
      </c>
      <c r="AC109" s="151">
        <f>SUMIFS('Saisie Depenses'!$H$5:$H$3004,'Saisie Depenses'!$G$5:$G$3004,Listes!$B$40,'Saisie Depenses'!$J$5:$J$3004,$F109, 'Saisie Depenses'!$E$5:$E$3004, "&gt;="&amp;EOMONTH(AC$7,-1)+1, 'Saisie Depenses'!$E$5:$E$3004, "&lt;="&amp;EOMONTH(AC$7,0))+SUMIFS('Saisie Depenses'!$H$5:$H$3004,'Saisie Depenses'!$G$5:$G$3004,Listes!$B$40,'Saisie Depenses'!$J$5:$J$3004, $G109,'Saisie Depenses'!$E$5:$E$3004, "&gt;="&amp;EOMONTH(AC$7,-1)+1, 'Saisie Depenses'!$E$5:$E$3004, "&lt;="&amp;EOMONTH(AC$7,0))</f>
        <v>0</v>
      </c>
      <c r="AD109" s="151">
        <f>SUMIFS('Saisie Depenses'!$H$5:$H$3004,'Saisie Depenses'!$G$5:$G$3004,Listes!$B$40,'Saisie Depenses'!$J$5:$J$3004,$F109, 'Saisie Depenses'!$E$5:$E$3004, "&gt;="&amp;EOMONTH(AD$7,-1)+1, 'Saisie Depenses'!$E$5:$E$3004, "&lt;="&amp;EOMONTH(AD$7,0))+SUMIFS('Saisie Depenses'!$H$5:$H$3004,'Saisie Depenses'!$G$5:$G$3004,Listes!$B$40,'Saisie Depenses'!$J$5:$J$3004, $G109,'Saisie Depenses'!$E$5:$E$3004, "&gt;="&amp;EOMONTH(AD$7,-1)+1, 'Saisie Depenses'!$E$5:$E$3004, "&lt;="&amp;EOMONTH(AD$7,0))</f>
        <v>0</v>
      </c>
      <c r="AE109" s="151">
        <f>SUMIFS('Saisie Depenses'!$H$5:$H$3004,'Saisie Depenses'!$G$5:$G$3004,Listes!$B$40,'Saisie Depenses'!$J$5:$J$3004,$F109, 'Saisie Depenses'!$E$5:$E$3004, "&gt;="&amp;EOMONTH(AE$7,-1)+1, 'Saisie Depenses'!$E$5:$E$3004, "&lt;="&amp;EOMONTH(AE$7,0))+SUMIFS('Saisie Depenses'!$H$5:$H$3004,'Saisie Depenses'!$G$5:$G$3004,Listes!$B$40,'Saisie Depenses'!$J$5:$J$3004, $G109,'Saisie Depenses'!$E$5:$E$3004, "&gt;="&amp;EOMONTH(AE$7,-1)+1, 'Saisie Depenses'!$E$5:$E$3004, "&lt;="&amp;EOMONTH(AE$7,0))</f>
        <v>0</v>
      </c>
      <c r="AF109" s="151">
        <f>SUMIFS('Saisie Depenses'!$H$5:$H$3004,'Saisie Depenses'!$G$5:$G$3004,Listes!$B$40,'Saisie Depenses'!$J$5:$J$3004,$F109, 'Saisie Depenses'!$E$5:$E$3004, "&gt;="&amp;EOMONTH(AF$7,-1)+1, 'Saisie Depenses'!$E$5:$E$3004, "&lt;="&amp;EOMONTH(AF$7,0))+SUMIFS('Saisie Depenses'!$H$5:$H$3004,'Saisie Depenses'!$G$5:$G$3004,Listes!$B$40,'Saisie Depenses'!$J$5:$J$3004, $G109,'Saisie Depenses'!$E$5:$E$3004, "&gt;="&amp;EOMONTH(AF$7,-1)+1, 'Saisie Depenses'!$E$5:$E$3004, "&lt;="&amp;EOMONTH(AF$7,0))</f>
        <v>0</v>
      </c>
      <c r="AG109" s="151">
        <f>SUMIFS('Saisie Depenses'!$H$5:$H$3004,'Saisie Depenses'!$G$5:$G$3004,Listes!$B$40,'Saisie Depenses'!$J$5:$J$3004,$F109, 'Saisie Depenses'!$E$5:$E$3004, "&gt;="&amp;EOMONTH(AG$7,-1)+1, 'Saisie Depenses'!$E$5:$E$3004, "&lt;="&amp;EOMONTH(AG$7,0))+SUMIFS('Saisie Depenses'!$H$5:$H$3004,'Saisie Depenses'!$G$5:$G$3004,Listes!$B$40,'Saisie Depenses'!$J$5:$J$3004, $G109,'Saisie Depenses'!$E$5:$E$3004, "&gt;="&amp;EOMONTH(AG$7,-1)+1, 'Saisie Depenses'!$E$5:$E$3004, "&lt;="&amp;EOMONTH(AG$7,0))</f>
        <v>0</v>
      </c>
      <c r="AH109" s="151">
        <f>SUMIFS('Saisie Depenses'!$H$5:$H$3004,'Saisie Depenses'!$G$5:$G$3004,Listes!$B$40,'Saisie Depenses'!$J$5:$J$3004,$F109, 'Saisie Depenses'!$E$5:$E$3004, "&gt;="&amp;EOMONTH(AH$7,-1)+1, 'Saisie Depenses'!$E$5:$E$3004, "&lt;="&amp;EOMONTH(AH$7,0))+SUMIFS('Saisie Depenses'!$H$5:$H$3004,'Saisie Depenses'!$G$5:$G$3004,Listes!$B$40,'Saisie Depenses'!$J$5:$J$3004, $G109,'Saisie Depenses'!$E$5:$E$3004, "&gt;="&amp;EOMONTH(AH$7,-1)+1, 'Saisie Depenses'!$E$5:$E$3004, "&lt;="&amp;EOMONTH(AH$7,0))</f>
        <v>0</v>
      </c>
      <c r="AI109" s="164">
        <f t="shared" si="225"/>
        <v>0</v>
      </c>
      <c r="AJ109" s="142"/>
      <c r="AK109" s="151">
        <f>SUMIFS('Saisie Depenses'!$H$5:$H$3004,'Saisie Depenses'!$G$5:$G$3004,Listes!$B$40,'Saisie Depenses'!$J$5:$J$3004,$F109, 'Saisie Depenses'!$E$5:$E$3004, "&gt;="&amp;EOMONTH(AK$7,-1)+1, 'Saisie Depenses'!$E$5:$E$3004, "&lt;="&amp;EOMONTH(AK$7,0))+SUMIFS('Saisie Depenses'!$H$5:$H$3004,'Saisie Depenses'!$G$5:$G$3004,Listes!$B$40,'Saisie Depenses'!$J$5:$J$3004, $G109,'Saisie Depenses'!$E$5:$E$3004, "&gt;="&amp;EOMONTH(AK$7,-1)+1, 'Saisie Depenses'!$E$5:$E$3004, "&lt;="&amp;EOMONTH(AK$7,0))</f>
        <v>0</v>
      </c>
      <c r="AL109" s="151">
        <f>SUMIFS('Saisie Depenses'!$H$5:$H$3004,'Saisie Depenses'!$G$5:$G$3004,Listes!$B$40,'Saisie Depenses'!$J$5:$J$3004,$F109, 'Saisie Depenses'!$E$5:$E$3004, "&gt;="&amp;EOMONTH(AL$7,-1)+1, 'Saisie Depenses'!$E$5:$E$3004, "&lt;="&amp;EOMONTH(AL$7,0))+SUMIFS('Saisie Depenses'!$H$5:$H$3004,'Saisie Depenses'!$G$5:$G$3004,Listes!$B$40,'Saisie Depenses'!$J$5:$J$3004, $G109,'Saisie Depenses'!$E$5:$E$3004, "&gt;="&amp;EOMONTH(AL$7,-1)+1, 'Saisie Depenses'!$E$5:$E$3004, "&lt;="&amp;EOMONTH(AL$7,0))</f>
        <v>0</v>
      </c>
      <c r="AM109" s="151">
        <f>SUMIFS('Saisie Depenses'!$H$5:$H$3004,'Saisie Depenses'!$G$5:$G$3004,Listes!$B$40,'Saisie Depenses'!$J$5:$J$3004,$F109, 'Saisie Depenses'!$E$5:$E$3004, "&gt;="&amp;EOMONTH(AM$7,-1)+1, 'Saisie Depenses'!$E$5:$E$3004, "&lt;="&amp;EOMONTH(AM$7,0))+SUMIFS('Saisie Depenses'!$H$5:$H$3004,'Saisie Depenses'!$G$5:$G$3004,Listes!$B$40,'Saisie Depenses'!$J$5:$J$3004, $G109,'Saisie Depenses'!$E$5:$E$3004, "&gt;="&amp;EOMONTH(AM$7,-1)+1, 'Saisie Depenses'!$E$5:$E$3004, "&lt;="&amp;EOMONTH(AM$7,0))</f>
        <v>0</v>
      </c>
      <c r="AN109" s="151">
        <f>SUMIFS('Saisie Depenses'!$H$5:$H$3004,'Saisie Depenses'!$G$5:$G$3004,Listes!$B$40,'Saisie Depenses'!$J$5:$J$3004,$F109, 'Saisie Depenses'!$E$5:$E$3004, "&gt;="&amp;EOMONTH(AN$7,-1)+1, 'Saisie Depenses'!$E$5:$E$3004, "&lt;="&amp;EOMONTH(AN$7,0))+SUMIFS('Saisie Depenses'!$H$5:$H$3004,'Saisie Depenses'!$G$5:$G$3004,Listes!$B$40,'Saisie Depenses'!$J$5:$J$3004, $G109,'Saisie Depenses'!$E$5:$E$3004, "&gt;="&amp;EOMONTH(AN$7,-1)+1, 'Saisie Depenses'!$E$5:$E$3004, "&lt;="&amp;EOMONTH(AN$7,0))</f>
        <v>0</v>
      </c>
      <c r="AO109" s="151">
        <f>SUMIFS('Saisie Depenses'!$H$5:$H$3004,'Saisie Depenses'!$G$5:$G$3004,Listes!$B$40,'Saisie Depenses'!$J$5:$J$3004,$F109, 'Saisie Depenses'!$E$5:$E$3004, "&gt;="&amp;EOMONTH(AO$7,-1)+1, 'Saisie Depenses'!$E$5:$E$3004, "&lt;="&amp;EOMONTH(AO$7,0))+SUMIFS('Saisie Depenses'!$H$5:$H$3004,'Saisie Depenses'!$G$5:$G$3004,Listes!$B$40,'Saisie Depenses'!$J$5:$J$3004, $G109,'Saisie Depenses'!$E$5:$E$3004, "&gt;="&amp;EOMONTH(AO$7,-1)+1, 'Saisie Depenses'!$E$5:$E$3004, "&lt;="&amp;EOMONTH(AO$7,0))</f>
        <v>0</v>
      </c>
      <c r="AP109" s="151">
        <f>SUMIFS('Saisie Depenses'!$H$5:$H$3004,'Saisie Depenses'!$G$5:$G$3004,Listes!$B$40,'Saisie Depenses'!$J$5:$J$3004,$F109, 'Saisie Depenses'!$E$5:$E$3004, "&gt;="&amp;EOMONTH(AP$7,-1)+1, 'Saisie Depenses'!$E$5:$E$3004, "&lt;="&amp;EOMONTH(AP$7,0))+SUMIFS('Saisie Depenses'!$H$5:$H$3004,'Saisie Depenses'!$G$5:$G$3004,Listes!$B$40,'Saisie Depenses'!$J$5:$J$3004, $G109,'Saisie Depenses'!$E$5:$E$3004, "&gt;="&amp;EOMONTH(AP$7,-1)+1, 'Saisie Depenses'!$E$5:$E$3004, "&lt;="&amp;EOMONTH(AP$7,0))</f>
        <v>0</v>
      </c>
      <c r="AQ109" s="151">
        <f>SUMIFS('Saisie Depenses'!$H$5:$H$3004,'Saisie Depenses'!$G$5:$G$3004,Listes!$B$40,'Saisie Depenses'!$J$5:$J$3004,$F109, 'Saisie Depenses'!$E$5:$E$3004, "&gt;="&amp;EOMONTH(AQ$7,-1)+1, 'Saisie Depenses'!$E$5:$E$3004, "&lt;="&amp;EOMONTH(AQ$7,0))+SUMIFS('Saisie Depenses'!$H$5:$H$3004,'Saisie Depenses'!$G$5:$G$3004,Listes!$B$40,'Saisie Depenses'!$J$5:$J$3004, $G109,'Saisie Depenses'!$E$5:$E$3004, "&gt;="&amp;EOMONTH(AQ$7,-1)+1, 'Saisie Depenses'!$E$5:$E$3004, "&lt;="&amp;EOMONTH(AQ$7,0))</f>
        <v>0</v>
      </c>
      <c r="AR109" s="151">
        <f>SUMIFS('Saisie Depenses'!$H$5:$H$3004,'Saisie Depenses'!$G$5:$G$3004,Listes!$B$40,'Saisie Depenses'!$J$5:$J$3004,$F109, 'Saisie Depenses'!$E$5:$E$3004, "&gt;="&amp;EOMONTH(AR$7,-1)+1, 'Saisie Depenses'!$E$5:$E$3004, "&lt;="&amp;EOMONTH(AR$7,0))+SUMIFS('Saisie Depenses'!$H$5:$H$3004,'Saisie Depenses'!$G$5:$G$3004,Listes!$B$40,'Saisie Depenses'!$J$5:$J$3004, $G109,'Saisie Depenses'!$E$5:$E$3004, "&gt;="&amp;EOMONTH(AR$7,-1)+1, 'Saisie Depenses'!$E$5:$E$3004, "&lt;="&amp;EOMONTH(AR$7,0))</f>
        <v>0</v>
      </c>
      <c r="AS109" s="151">
        <f>SUMIFS('Saisie Depenses'!$H$5:$H$3004,'Saisie Depenses'!$G$5:$G$3004,Listes!$B$40,'Saisie Depenses'!$J$5:$J$3004,$F109, 'Saisie Depenses'!$E$5:$E$3004, "&gt;="&amp;EOMONTH(AS$7,-1)+1, 'Saisie Depenses'!$E$5:$E$3004, "&lt;="&amp;EOMONTH(AS$7,0))+SUMIFS('Saisie Depenses'!$H$5:$H$3004,'Saisie Depenses'!$G$5:$G$3004,Listes!$B$40,'Saisie Depenses'!$J$5:$J$3004, $G109,'Saisie Depenses'!$E$5:$E$3004, "&gt;="&amp;EOMONTH(AS$7,-1)+1, 'Saisie Depenses'!$E$5:$E$3004, "&lt;="&amp;EOMONTH(AS$7,0))</f>
        <v>0</v>
      </c>
      <c r="AT109" s="151">
        <f>SUMIFS('Saisie Depenses'!$H$5:$H$3004,'Saisie Depenses'!$G$5:$G$3004,Listes!$B$40,'Saisie Depenses'!$J$5:$J$3004,$F109, 'Saisie Depenses'!$E$5:$E$3004, "&gt;="&amp;EOMONTH(AT$7,-1)+1, 'Saisie Depenses'!$E$5:$E$3004, "&lt;="&amp;EOMONTH(AT$7,0))+SUMIFS('Saisie Depenses'!$H$5:$H$3004,'Saisie Depenses'!$G$5:$G$3004,Listes!$B$40,'Saisie Depenses'!$J$5:$J$3004, $G109,'Saisie Depenses'!$E$5:$E$3004, "&gt;="&amp;EOMONTH(AT$7,-1)+1, 'Saisie Depenses'!$E$5:$E$3004, "&lt;="&amp;EOMONTH(AT$7,0))</f>
        <v>0</v>
      </c>
      <c r="AU109" s="151">
        <f>SUMIFS('Saisie Depenses'!$H$5:$H$3004,'Saisie Depenses'!$G$5:$G$3004,Listes!$B$40,'Saisie Depenses'!$J$5:$J$3004,$F109, 'Saisie Depenses'!$E$5:$E$3004, "&gt;="&amp;EOMONTH(AU$7,-1)+1, 'Saisie Depenses'!$E$5:$E$3004, "&lt;="&amp;EOMONTH(AU$7,0))+SUMIFS('Saisie Depenses'!$H$5:$H$3004,'Saisie Depenses'!$G$5:$G$3004,Listes!$B$40,'Saisie Depenses'!$J$5:$J$3004, $G109,'Saisie Depenses'!$E$5:$E$3004, "&gt;="&amp;EOMONTH(AU$7,-1)+1, 'Saisie Depenses'!$E$5:$E$3004, "&lt;="&amp;EOMONTH(AU$7,0))</f>
        <v>0</v>
      </c>
      <c r="AV109" s="151">
        <f>SUMIFS('Saisie Depenses'!$H$5:$H$3004,'Saisie Depenses'!$G$5:$G$3004,Listes!$B$40,'Saisie Depenses'!$J$5:$J$3004,$F109, 'Saisie Depenses'!$E$5:$E$3004, "&gt;="&amp;EOMONTH(AV$7,-1)+1, 'Saisie Depenses'!$E$5:$E$3004, "&lt;="&amp;EOMONTH(AV$7,0))+SUMIFS('Saisie Depenses'!$H$5:$H$3004,'Saisie Depenses'!$G$5:$G$3004,Listes!$B$40,'Saisie Depenses'!$J$5:$J$3004, $G109,'Saisie Depenses'!$E$5:$E$3004, "&gt;="&amp;EOMONTH(AV$7,-1)+1, 'Saisie Depenses'!$E$5:$E$3004, "&lt;="&amp;EOMONTH(AV$7,0))</f>
        <v>0</v>
      </c>
      <c r="AW109" s="164">
        <f t="shared" si="208"/>
        <v>0</v>
      </c>
    </row>
    <row r="110" spans="3:49" ht="15.75" customHeight="1" x14ac:dyDescent="0.25">
      <c r="C110" s="153" t="str">
        <f>F110</f>
        <v>Divers/Autres</v>
      </c>
      <c r="D110" s="154"/>
      <c r="E110" s="153"/>
      <c r="F110" s="150" t="str">
        <f t="shared" ref="F110:G110" si="228">F84</f>
        <v>Divers/Autres</v>
      </c>
      <c r="G110" s="153" t="str">
        <f t="shared" si="228"/>
        <v>x#56rgtte8</v>
      </c>
      <c r="H110" s="153"/>
      <c r="I110" s="151">
        <f>SUMIFS('Saisie Depenses'!$H$5:$H$3004,'Saisie Depenses'!$G$5:$G$3004,Listes!$B$40,'Saisie Depenses'!$J$5:$J$3004,$F110, 'Saisie Depenses'!$E$5:$E$3004, "&gt;="&amp;EOMONTH(I$7,-1)+1, 'Saisie Depenses'!$E$5:$E$3004, "&lt;="&amp;EOMONTH(I$7,0))+SUMIFS('Saisie Depenses'!$H$5:$H$3004,'Saisie Depenses'!$G$5:$G$3004,Listes!$B$40,'Saisie Depenses'!$J$5:$J$3004, $G110,'Saisie Depenses'!$E$5:$E$3004, "&gt;="&amp;EOMONTH(I$7,-1)+1, 'Saisie Depenses'!$E$5:$E$3004, "&lt;="&amp;EOMONTH(I$7,0))</f>
        <v>0</v>
      </c>
      <c r="J110" s="151">
        <f>SUMIFS('Saisie Depenses'!$H$5:$H$3004,'Saisie Depenses'!$G$5:$G$3004,Listes!$B$40,'Saisie Depenses'!$J$5:$J$3004,$F110, 'Saisie Depenses'!$E$5:$E$3004, "&gt;="&amp;EOMONTH(J$7,-1)+1, 'Saisie Depenses'!$E$5:$E$3004, "&lt;="&amp;EOMONTH(J$7,0))+SUMIFS('Saisie Depenses'!$H$5:$H$3004,'Saisie Depenses'!$G$5:$G$3004,Listes!$B$40,'Saisie Depenses'!$J$5:$J$3004, $G110,'Saisie Depenses'!$E$5:$E$3004, "&gt;="&amp;EOMONTH(J$7,-1)+1, 'Saisie Depenses'!$E$5:$E$3004, "&lt;="&amp;EOMONTH(J$7,0))</f>
        <v>0</v>
      </c>
      <c r="K110" s="151">
        <f>SUMIFS('Saisie Depenses'!$H$5:$H$3004,'Saisie Depenses'!$G$5:$G$3004,Listes!$B$40,'Saisie Depenses'!$J$5:$J$3004,$F110, 'Saisie Depenses'!$E$5:$E$3004, "&gt;="&amp;EOMONTH(K$7,-1)+1, 'Saisie Depenses'!$E$5:$E$3004, "&lt;="&amp;EOMONTH(K$7,0))+SUMIFS('Saisie Depenses'!$H$5:$H$3004,'Saisie Depenses'!$G$5:$G$3004,Listes!$B$40,'Saisie Depenses'!$J$5:$J$3004, $G110,'Saisie Depenses'!$E$5:$E$3004, "&gt;="&amp;EOMONTH(K$7,-1)+1, 'Saisie Depenses'!$E$5:$E$3004, "&lt;="&amp;EOMONTH(K$7,0))</f>
        <v>0</v>
      </c>
      <c r="L110" s="151">
        <f>SUMIFS('Saisie Depenses'!$H$5:$H$3004,'Saisie Depenses'!$G$5:$G$3004,Listes!$B$40,'Saisie Depenses'!$J$5:$J$3004,$F110, 'Saisie Depenses'!$E$5:$E$3004, "&gt;="&amp;EOMONTH(L$7,-1)+1, 'Saisie Depenses'!$E$5:$E$3004, "&lt;="&amp;EOMONTH(L$7,0))+SUMIFS('Saisie Depenses'!$H$5:$H$3004,'Saisie Depenses'!$G$5:$G$3004,Listes!$B$40,'Saisie Depenses'!$J$5:$J$3004, $G110,'Saisie Depenses'!$E$5:$E$3004, "&gt;="&amp;EOMONTH(L$7,-1)+1, 'Saisie Depenses'!$E$5:$E$3004, "&lt;="&amp;EOMONTH(L$7,0))</f>
        <v>0</v>
      </c>
      <c r="M110" s="151">
        <f>SUMIFS('Saisie Depenses'!$H$5:$H$3004,'Saisie Depenses'!$G$5:$G$3004,Listes!$B$40,'Saisie Depenses'!$J$5:$J$3004,$F110, 'Saisie Depenses'!$E$5:$E$3004, "&gt;="&amp;EOMONTH(M$7,-1)+1, 'Saisie Depenses'!$E$5:$E$3004, "&lt;="&amp;EOMONTH(M$7,0))+SUMIFS('Saisie Depenses'!$H$5:$H$3004,'Saisie Depenses'!$G$5:$G$3004,Listes!$B$40,'Saisie Depenses'!$J$5:$J$3004, $G110,'Saisie Depenses'!$E$5:$E$3004, "&gt;="&amp;EOMONTH(M$7,-1)+1, 'Saisie Depenses'!$E$5:$E$3004, "&lt;="&amp;EOMONTH(M$7,0))</f>
        <v>0</v>
      </c>
      <c r="N110" s="151">
        <f>SUMIFS('Saisie Depenses'!$H$5:$H$3004,'Saisie Depenses'!$G$5:$G$3004,Listes!$B$40,'Saisie Depenses'!$J$5:$J$3004,$F110, 'Saisie Depenses'!$E$5:$E$3004, "&gt;="&amp;EOMONTH(N$7,-1)+1, 'Saisie Depenses'!$E$5:$E$3004, "&lt;="&amp;EOMONTH(N$7,0))+SUMIFS('Saisie Depenses'!$H$5:$H$3004,'Saisie Depenses'!$G$5:$G$3004,Listes!$B$40,'Saisie Depenses'!$J$5:$J$3004, $G110,'Saisie Depenses'!$E$5:$E$3004, "&gt;="&amp;EOMONTH(N$7,-1)+1, 'Saisie Depenses'!$E$5:$E$3004, "&lt;="&amp;EOMONTH(N$7,0))</f>
        <v>0</v>
      </c>
      <c r="O110" s="151">
        <f>SUMIFS('Saisie Depenses'!$H$5:$H$3004,'Saisie Depenses'!$G$5:$G$3004,Listes!$B$40,'Saisie Depenses'!$J$5:$J$3004,$F110, 'Saisie Depenses'!$E$5:$E$3004, "&gt;="&amp;EOMONTH(O$7,-1)+1, 'Saisie Depenses'!$E$5:$E$3004, "&lt;="&amp;EOMONTH(O$7,0))+SUMIFS('Saisie Depenses'!$H$5:$H$3004,'Saisie Depenses'!$G$5:$G$3004,Listes!$B$40,'Saisie Depenses'!$J$5:$J$3004, $G110,'Saisie Depenses'!$E$5:$E$3004, "&gt;="&amp;EOMONTH(O$7,-1)+1, 'Saisie Depenses'!$E$5:$E$3004, "&lt;="&amp;EOMONTH(O$7,0))</f>
        <v>0</v>
      </c>
      <c r="P110" s="151">
        <f>SUMIFS('Saisie Depenses'!$H$5:$H$3004,'Saisie Depenses'!$G$5:$G$3004,Listes!$B$40,'Saisie Depenses'!$J$5:$J$3004,$F110, 'Saisie Depenses'!$E$5:$E$3004, "&gt;="&amp;EOMONTH(P$7,-1)+1, 'Saisie Depenses'!$E$5:$E$3004, "&lt;="&amp;EOMONTH(P$7,0))+SUMIFS('Saisie Depenses'!$H$5:$H$3004,'Saisie Depenses'!$G$5:$G$3004,Listes!$B$40,'Saisie Depenses'!$J$5:$J$3004, $G110,'Saisie Depenses'!$E$5:$E$3004, "&gt;="&amp;EOMONTH(P$7,-1)+1, 'Saisie Depenses'!$E$5:$E$3004, "&lt;="&amp;EOMONTH(P$7,0))</f>
        <v>0</v>
      </c>
      <c r="Q110" s="151">
        <f>SUMIFS('Saisie Depenses'!$H$5:$H$3004,'Saisie Depenses'!$G$5:$G$3004,Listes!$B$40,'Saisie Depenses'!$J$5:$J$3004,$F110, 'Saisie Depenses'!$E$5:$E$3004, "&gt;="&amp;EOMONTH(Q$7,-1)+1, 'Saisie Depenses'!$E$5:$E$3004, "&lt;="&amp;EOMONTH(Q$7,0))+SUMIFS('Saisie Depenses'!$H$5:$H$3004,'Saisie Depenses'!$G$5:$G$3004,Listes!$B$40,'Saisie Depenses'!$J$5:$J$3004, $G110,'Saisie Depenses'!$E$5:$E$3004, "&gt;="&amp;EOMONTH(Q$7,-1)+1, 'Saisie Depenses'!$E$5:$E$3004, "&lt;="&amp;EOMONTH(Q$7,0))</f>
        <v>0</v>
      </c>
      <c r="R110" s="151">
        <f>SUMIFS('Saisie Depenses'!$H$5:$H$3004,'Saisie Depenses'!$G$5:$G$3004,Listes!$B$40,'Saisie Depenses'!$J$5:$J$3004,$F110, 'Saisie Depenses'!$E$5:$E$3004, "&gt;="&amp;EOMONTH(R$7,-1)+1, 'Saisie Depenses'!$E$5:$E$3004, "&lt;="&amp;EOMONTH(R$7,0))+SUMIFS('Saisie Depenses'!$H$5:$H$3004,'Saisie Depenses'!$G$5:$G$3004,Listes!$B$40,'Saisie Depenses'!$J$5:$J$3004, $G110,'Saisie Depenses'!$E$5:$E$3004, "&gt;="&amp;EOMONTH(R$7,-1)+1, 'Saisie Depenses'!$E$5:$E$3004, "&lt;="&amp;EOMONTH(R$7,0))</f>
        <v>0</v>
      </c>
      <c r="S110" s="151">
        <f>SUMIFS('Saisie Depenses'!$H$5:$H$3004,'Saisie Depenses'!$G$5:$G$3004,Listes!$B$40,'Saisie Depenses'!$J$5:$J$3004,$F110, 'Saisie Depenses'!$E$5:$E$3004, "&gt;="&amp;EOMONTH(S$7,-1)+1, 'Saisie Depenses'!$E$5:$E$3004, "&lt;="&amp;EOMONTH(S$7,0))+SUMIFS('Saisie Depenses'!$H$5:$H$3004,'Saisie Depenses'!$G$5:$G$3004,Listes!$B$40,'Saisie Depenses'!$J$5:$J$3004, $G110,'Saisie Depenses'!$E$5:$E$3004, "&gt;="&amp;EOMONTH(S$7,-1)+1, 'Saisie Depenses'!$E$5:$E$3004, "&lt;="&amp;EOMONTH(S$7,0))</f>
        <v>0</v>
      </c>
      <c r="T110" s="151">
        <f>SUMIFS('Saisie Depenses'!$H$5:$H$3004,'Saisie Depenses'!$G$5:$G$3004,Listes!$B$40,'Saisie Depenses'!$J$5:$J$3004,$F110, 'Saisie Depenses'!$E$5:$E$3004, "&gt;="&amp;EOMONTH(T$7,-1)+1, 'Saisie Depenses'!$E$5:$E$3004, "&lt;="&amp;EOMONTH(T$7,0))+SUMIFS('Saisie Depenses'!$H$5:$H$3004,'Saisie Depenses'!$G$5:$G$3004,Listes!$B$40,'Saisie Depenses'!$J$5:$J$3004, $G110,'Saisie Depenses'!$E$5:$E$3004, "&gt;="&amp;EOMONTH(T$7,-1)+1, 'Saisie Depenses'!$E$5:$E$3004, "&lt;="&amp;EOMONTH(T$7,0))</f>
        <v>0</v>
      </c>
      <c r="U110" s="165">
        <f t="shared" si="210"/>
        <v>0</v>
      </c>
      <c r="W110" s="151">
        <f>SUMIFS('Saisie Depenses'!$H$5:$H$3004,'Saisie Depenses'!$G$5:$G$3004,Listes!$B$40,'Saisie Depenses'!$J$5:$J$3004,$F110, 'Saisie Depenses'!$E$5:$E$3004, "&gt;="&amp;EOMONTH(W$7,-1)+1, 'Saisie Depenses'!$E$5:$E$3004, "&lt;="&amp;EOMONTH(W$7,0))+SUMIFS('Saisie Depenses'!$H$5:$H$3004,'Saisie Depenses'!$G$5:$G$3004,Listes!$B$40,'Saisie Depenses'!$J$5:$J$3004, $G110,'Saisie Depenses'!$E$5:$E$3004, "&gt;="&amp;EOMONTH(W$7,-1)+1, 'Saisie Depenses'!$E$5:$E$3004, "&lt;="&amp;EOMONTH(W$7,0))</f>
        <v>0</v>
      </c>
      <c r="X110" s="151">
        <f>SUMIFS('Saisie Depenses'!$H$5:$H$3004,'Saisie Depenses'!$G$5:$G$3004,Listes!$B$40,'Saisie Depenses'!$J$5:$J$3004,$F110, 'Saisie Depenses'!$E$5:$E$3004, "&gt;="&amp;EOMONTH(X$7,-1)+1, 'Saisie Depenses'!$E$5:$E$3004, "&lt;="&amp;EOMONTH(X$7,0))+SUMIFS('Saisie Depenses'!$H$5:$H$3004,'Saisie Depenses'!$G$5:$G$3004,Listes!$B$40,'Saisie Depenses'!$J$5:$J$3004, $G110,'Saisie Depenses'!$E$5:$E$3004, "&gt;="&amp;EOMONTH(X$7,-1)+1, 'Saisie Depenses'!$E$5:$E$3004, "&lt;="&amp;EOMONTH(X$7,0))</f>
        <v>0</v>
      </c>
      <c r="Y110" s="151">
        <f>SUMIFS('Saisie Depenses'!$H$5:$H$3004,'Saisie Depenses'!$G$5:$G$3004,Listes!$B$40,'Saisie Depenses'!$J$5:$J$3004,$F110, 'Saisie Depenses'!$E$5:$E$3004, "&gt;="&amp;EOMONTH(Y$7,-1)+1, 'Saisie Depenses'!$E$5:$E$3004, "&lt;="&amp;EOMONTH(Y$7,0))+SUMIFS('Saisie Depenses'!$H$5:$H$3004,'Saisie Depenses'!$G$5:$G$3004,Listes!$B$40,'Saisie Depenses'!$J$5:$J$3004, $G110,'Saisie Depenses'!$E$5:$E$3004, "&gt;="&amp;EOMONTH(Y$7,-1)+1, 'Saisie Depenses'!$E$5:$E$3004, "&lt;="&amp;EOMONTH(Y$7,0))</f>
        <v>0</v>
      </c>
      <c r="Z110" s="151">
        <f>SUMIFS('Saisie Depenses'!$H$5:$H$3004,'Saisie Depenses'!$G$5:$G$3004,Listes!$B$40,'Saisie Depenses'!$J$5:$J$3004,$F110, 'Saisie Depenses'!$E$5:$E$3004, "&gt;="&amp;EOMONTH(Z$7,-1)+1, 'Saisie Depenses'!$E$5:$E$3004, "&lt;="&amp;EOMONTH(Z$7,0))+SUMIFS('Saisie Depenses'!$H$5:$H$3004,'Saisie Depenses'!$G$5:$G$3004,Listes!$B$40,'Saisie Depenses'!$J$5:$J$3004, $G110,'Saisie Depenses'!$E$5:$E$3004, "&gt;="&amp;EOMONTH(Z$7,-1)+1, 'Saisie Depenses'!$E$5:$E$3004, "&lt;="&amp;EOMONTH(Z$7,0))</f>
        <v>0</v>
      </c>
      <c r="AA110" s="151">
        <f>SUMIFS('Saisie Depenses'!$H$5:$H$3004,'Saisie Depenses'!$G$5:$G$3004,Listes!$B$40,'Saisie Depenses'!$J$5:$J$3004,$F110, 'Saisie Depenses'!$E$5:$E$3004, "&gt;="&amp;EOMONTH(AA$7,-1)+1, 'Saisie Depenses'!$E$5:$E$3004, "&lt;="&amp;EOMONTH(AA$7,0))+SUMIFS('Saisie Depenses'!$H$5:$H$3004,'Saisie Depenses'!$G$5:$G$3004,Listes!$B$40,'Saisie Depenses'!$J$5:$J$3004, $G110,'Saisie Depenses'!$E$5:$E$3004, "&gt;="&amp;EOMONTH(AA$7,-1)+1, 'Saisie Depenses'!$E$5:$E$3004, "&lt;="&amp;EOMONTH(AA$7,0))</f>
        <v>0</v>
      </c>
      <c r="AB110" s="151">
        <f>SUMIFS('Saisie Depenses'!$H$5:$H$3004,'Saisie Depenses'!$G$5:$G$3004,Listes!$B$40,'Saisie Depenses'!$J$5:$J$3004,$F110, 'Saisie Depenses'!$E$5:$E$3004, "&gt;="&amp;EOMONTH(AB$7,-1)+1, 'Saisie Depenses'!$E$5:$E$3004, "&lt;="&amp;EOMONTH(AB$7,0))+SUMIFS('Saisie Depenses'!$H$5:$H$3004,'Saisie Depenses'!$G$5:$G$3004,Listes!$B$40,'Saisie Depenses'!$J$5:$J$3004, $G110,'Saisie Depenses'!$E$5:$E$3004, "&gt;="&amp;EOMONTH(AB$7,-1)+1, 'Saisie Depenses'!$E$5:$E$3004, "&lt;="&amp;EOMONTH(AB$7,0))</f>
        <v>0</v>
      </c>
      <c r="AC110" s="151">
        <f>SUMIFS('Saisie Depenses'!$H$5:$H$3004,'Saisie Depenses'!$G$5:$G$3004,Listes!$B$40,'Saisie Depenses'!$J$5:$J$3004,$F110, 'Saisie Depenses'!$E$5:$E$3004, "&gt;="&amp;EOMONTH(AC$7,-1)+1, 'Saisie Depenses'!$E$5:$E$3004, "&lt;="&amp;EOMONTH(AC$7,0))+SUMIFS('Saisie Depenses'!$H$5:$H$3004,'Saisie Depenses'!$G$5:$G$3004,Listes!$B$40,'Saisie Depenses'!$J$5:$J$3004, $G110,'Saisie Depenses'!$E$5:$E$3004, "&gt;="&amp;EOMONTH(AC$7,-1)+1, 'Saisie Depenses'!$E$5:$E$3004, "&lt;="&amp;EOMONTH(AC$7,0))</f>
        <v>0</v>
      </c>
      <c r="AD110" s="151">
        <f>SUMIFS('Saisie Depenses'!$H$5:$H$3004,'Saisie Depenses'!$G$5:$G$3004,Listes!$B$40,'Saisie Depenses'!$J$5:$J$3004,$F110, 'Saisie Depenses'!$E$5:$E$3004, "&gt;="&amp;EOMONTH(AD$7,-1)+1, 'Saisie Depenses'!$E$5:$E$3004, "&lt;="&amp;EOMONTH(AD$7,0))+SUMIFS('Saisie Depenses'!$H$5:$H$3004,'Saisie Depenses'!$G$5:$G$3004,Listes!$B$40,'Saisie Depenses'!$J$5:$J$3004, $G110,'Saisie Depenses'!$E$5:$E$3004, "&gt;="&amp;EOMONTH(AD$7,-1)+1, 'Saisie Depenses'!$E$5:$E$3004, "&lt;="&amp;EOMONTH(AD$7,0))</f>
        <v>0</v>
      </c>
      <c r="AE110" s="151">
        <f>SUMIFS('Saisie Depenses'!$H$5:$H$3004,'Saisie Depenses'!$G$5:$G$3004,Listes!$B$40,'Saisie Depenses'!$J$5:$J$3004,$F110, 'Saisie Depenses'!$E$5:$E$3004, "&gt;="&amp;EOMONTH(AE$7,-1)+1, 'Saisie Depenses'!$E$5:$E$3004, "&lt;="&amp;EOMONTH(AE$7,0))+SUMIFS('Saisie Depenses'!$H$5:$H$3004,'Saisie Depenses'!$G$5:$G$3004,Listes!$B$40,'Saisie Depenses'!$J$5:$J$3004, $G110,'Saisie Depenses'!$E$5:$E$3004, "&gt;="&amp;EOMONTH(AE$7,-1)+1, 'Saisie Depenses'!$E$5:$E$3004, "&lt;="&amp;EOMONTH(AE$7,0))</f>
        <v>0</v>
      </c>
      <c r="AF110" s="151">
        <f>SUMIFS('Saisie Depenses'!$H$5:$H$3004,'Saisie Depenses'!$G$5:$G$3004,Listes!$B$40,'Saisie Depenses'!$J$5:$J$3004,$F110, 'Saisie Depenses'!$E$5:$E$3004, "&gt;="&amp;EOMONTH(AF$7,-1)+1, 'Saisie Depenses'!$E$5:$E$3004, "&lt;="&amp;EOMONTH(AF$7,0))+SUMIFS('Saisie Depenses'!$H$5:$H$3004,'Saisie Depenses'!$G$5:$G$3004,Listes!$B$40,'Saisie Depenses'!$J$5:$J$3004, $G110,'Saisie Depenses'!$E$5:$E$3004, "&gt;="&amp;EOMONTH(AF$7,-1)+1, 'Saisie Depenses'!$E$5:$E$3004, "&lt;="&amp;EOMONTH(AF$7,0))</f>
        <v>0</v>
      </c>
      <c r="AG110" s="151">
        <f>SUMIFS('Saisie Depenses'!$H$5:$H$3004,'Saisie Depenses'!$G$5:$G$3004,Listes!$B$40,'Saisie Depenses'!$J$5:$J$3004,$F110, 'Saisie Depenses'!$E$5:$E$3004, "&gt;="&amp;EOMONTH(AG$7,-1)+1, 'Saisie Depenses'!$E$5:$E$3004, "&lt;="&amp;EOMONTH(AG$7,0))+SUMIFS('Saisie Depenses'!$H$5:$H$3004,'Saisie Depenses'!$G$5:$G$3004,Listes!$B$40,'Saisie Depenses'!$J$5:$J$3004, $G110,'Saisie Depenses'!$E$5:$E$3004, "&gt;="&amp;EOMONTH(AG$7,-1)+1, 'Saisie Depenses'!$E$5:$E$3004, "&lt;="&amp;EOMONTH(AG$7,0))</f>
        <v>0</v>
      </c>
      <c r="AH110" s="151">
        <f>SUMIFS('Saisie Depenses'!$H$5:$H$3004,'Saisie Depenses'!$G$5:$G$3004,Listes!$B$40,'Saisie Depenses'!$J$5:$J$3004,$F110, 'Saisie Depenses'!$E$5:$E$3004, "&gt;="&amp;EOMONTH(AH$7,-1)+1, 'Saisie Depenses'!$E$5:$E$3004, "&lt;="&amp;EOMONTH(AH$7,0))+SUMIFS('Saisie Depenses'!$H$5:$H$3004,'Saisie Depenses'!$G$5:$G$3004,Listes!$B$40,'Saisie Depenses'!$J$5:$J$3004, $G110,'Saisie Depenses'!$E$5:$E$3004, "&gt;="&amp;EOMONTH(AH$7,-1)+1, 'Saisie Depenses'!$E$5:$E$3004, "&lt;="&amp;EOMONTH(AH$7,0))</f>
        <v>0</v>
      </c>
      <c r="AI110" s="165">
        <f t="shared" si="207"/>
        <v>0</v>
      </c>
      <c r="AJ110" s="142"/>
      <c r="AK110" s="151">
        <f>SUMIFS('Saisie Depenses'!$H$5:$H$3004,'Saisie Depenses'!$G$5:$G$3004,Listes!$B$40,'Saisie Depenses'!$J$5:$J$3004,$F110, 'Saisie Depenses'!$E$5:$E$3004, "&gt;="&amp;EOMONTH(AK$7,-1)+1, 'Saisie Depenses'!$E$5:$E$3004, "&lt;="&amp;EOMONTH(AK$7,0))+SUMIFS('Saisie Depenses'!$H$5:$H$3004,'Saisie Depenses'!$G$5:$G$3004,Listes!$B$40,'Saisie Depenses'!$J$5:$J$3004, $G110,'Saisie Depenses'!$E$5:$E$3004, "&gt;="&amp;EOMONTH(AK$7,-1)+1, 'Saisie Depenses'!$E$5:$E$3004, "&lt;="&amp;EOMONTH(AK$7,0))</f>
        <v>0</v>
      </c>
      <c r="AL110" s="151">
        <f>SUMIFS('Saisie Depenses'!$H$5:$H$3004,'Saisie Depenses'!$G$5:$G$3004,Listes!$B$40,'Saisie Depenses'!$J$5:$J$3004,$F110, 'Saisie Depenses'!$E$5:$E$3004, "&gt;="&amp;EOMONTH(AL$7,-1)+1, 'Saisie Depenses'!$E$5:$E$3004, "&lt;="&amp;EOMONTH(AL$7,0))+SUMIFS('Saisie Depenses'!$H$5:$H$3004,'Saisie Depenses'!$G$5:$G$3004,Listes!$B$40,'Saisie Depenses'!$J$5:$J$3004, $G110,'Saisie Depenses'!$E$5:$E$3004, "&gt;="&amp;EOMONTH(AL$7,-1)+1, 'Saisie Depenses'!$E$5:$E$3004, "&lt;="&amp;EOMONTH(AL$7,0))</f>
        <v>0</v>
      </c>
      <c r="AM110" s="151">
        <f>SUMIFS('Saisie Depenses'!$H$5:$H$3004,'Saisie Depenses'!$G$5:$G$3004,Listes!$B$40,'Saisie Depenses'!$J$5:$J$3004,$F110, 'Saisie Depenses'!$E$5:$E$3004, "&gt;="&amp;EOMONTH(AM$7,-1)+1, 'Saisie Depenses'!$E$5:$E$3004, "&lt;="&amp;EOMONTH(AM$7,0))+SUMIFS('Saisie Depenses'!$H$5:$H$3004,'Saisie Depenses'!$G$5:$G$3004,Listes!$B$40,'Saisie Depenses'!$J$5:$J$3004, $G110,'Saisie Depenses'!$E$5:$E$3004, "&gt;="&amp;EOMONTH(AM$7,-1)+1, 'Saisie Depenses'!$E$5:$E$3004, "&lt;="&amp;EOMONTH(AM$7,0))</f>
        <v>0</v>
      </c>
      <c r="AN110" s="151">
        <f>SUMIFS('Saisie Depenses'!$H$5:$H$3004,'Saisie Depenses'!$G$5:$G$3004,Listes!$B$40,'Saisie Depenses'!$J$5:$J$3004,$F110, 'Saisie Depenses'!$E$5:$E$3004, "&gt;="&amp;EOMONTH(AN$7,-1)+1, 'Saisie Depenses'!$E$5:$E$3004, "&lt;="&amp;EOMONTH(AN$7,0))+SUMIFS('Saisie Depenses'!$H$5:$H$3004,'Saisie Depenses'!$G$5:$G$3004,Listes!$B$40,'Saisie Depenses'!$J$5:$J$3004, $G110,'Saisie Depenses'!$E$5:$E$3004, "&gt;="&amp;EOMONTH(AN$7,-1)+1, 'Saisie Depenses'!$E$5:$E$3004, "&lt;="&amp;EOMONTH(AN$7,0))</f>
        <v>0</v>
      </c>
      <c r="AO110" s="151">
        <f>SUMIFS('Saisie Depenses'!$H$5:$H$3004,'Saisie Depenses'!$G$5:$G$3004,Listes!$B$40,'Saisie Depenses'!$J$5:$J$3004,$F110, 'Saisie Depenses'!$E$5:$E$3004, "&gt;="&amp;EOMONTH(AO$7,-1)+1, 'Saisie Depenses'!$E$5:$E$3004, "&lt;="&amp;EOMONTH(AO$7,0))+SUMIFS('Saisie Depenses'!$H$5:$H$3004,'Saisie Depenses'!$G$5:$G$3004,Listes!$B$40,'Saisie Depenses'!$J$5:$J$3004, $G110,'Saisie Depenses'!$E$5:$E$3004, "&gt;="&amp;EOMONTH(AO$7,-1)+1, 'Saisie Depenses'!$E$5:$E$3004, "&lt;="&amp;EOMONTH(AO$7,0))</f>
        <v>0</v>
      </c>
      <c r="AP110" s="151">
        <f>SUMIFS('Saisie Depenses'!$H$5:$H$3004,'Saisie Depenses'!$G$5:$G$3004,Listes!$B$40,'Saisie Depenses'!$J$5:$J$3004,$F110, 'Saisie Depenses'!$E$5:$E$3004, "&gt;="&amp;EOMONTH(AP$7,-1)+1, 'Saisie Depenses'!$E$5:$E$3004, "&lt;="&amp;EOMONTH(AP$7,0))+SUMIFS('Saisie Depenses'!$H$5:$H$3004,'Saisie Depenses'!$G$5:$G$3004,Listes!$B$40,'Saisie Depenses'!$J$5:$J$3004, $G110,'Saisie Depenses'!$E$5:$E$3004, "&gt;="&amp;EOMONTH(AP$7,-1)+1, 'Saisie Depenses'!$E$5:$E$3004, "&lt;="&amp;EOMONTH(AP$7,0))</f>
        <v>0</v>
      </c>
      <c r="AQ110" s="151">
        <f>SUMIFS('Saisie Depenses'!$H$5:$H$3004,'Saisie Depenses'!$G$5:$G$3004,Listes!$B$40,'Saisie Depenses'!$J$5:$J$3004,$F110, 'Saisie Depenses'!$E$5:$E$3004, "&gt;="&amp;EOMONTH(AQ$7,-1)+1, 'Saisie Depenses'!$E$5:$E$3004, "&lt;="&amp;EOMONTH(AQ$7,0))+SUMIFS('Saisie Depenses'!$H$5:$H$3004,'Saisie Depenses'!$G$5:$G$3004,Listes!$B$40,'Saisie Depenses'!$J$5:$J$3004, $G110,'Saisie Depenses'!$E$5:$E$3004, "&gt;="&amp;EOMONTH(AQ$7,-1)+1, 'Saisie Depenses'!$E$5:$E$3004, "&lt;="&amp;EOMONTH(AQ$7,0))</f>
        <v>0</v>
      </c>
      <c r="AR110" s="151">
        <f>SUMIFS('Saisie Depenses'!$H$5:$H$3004,'Saisie Depenses'!$G$5:$G$3004,Listes!$B$40,'Saisie Depenses'!$J$5:$J$3004,$F110, 'Saisie Depenses'!$E$5:$E$3004, "&gt;="&amp;EOMONTH(AR$7,-1)+1, 'Saisie Depenses'!$E$5:$E$3004, "&lt;="&amp;EOMONTH(AR$7,0))+SUMIFS('Saisie Depenses'!$H$5:$H$3004,'Saisie Depenses'!$G$5:$G$3004,Listes!$B$40,'Saisie Depenses'!$J$5:$J$3004, $G110,'Saisie Depenses'!$E$5:$E$3004, "&gt;="&amp;EOMONTH(AR$7,-1)+1, 'Saisie Depenses'!$E$5:$E$3004, "&lt;="&amp;EOMONTH(AR$7,0))</f>
        <v>0</v>
      </c>
      <c r="AS110" s="151">
        <f>SUMIFS('Saisie Depenses'!$H$5:$H$3004,'Saisie Depenses'!$G$5:$G$3004,Listes!$B$40,'Saisie Depenses'!$J$5:$J$3004,$F110, 'Saisie Depenses'!$E$5:$E$3004, "&gt;="&amp;EOMONTH(AS$7,-1)+1, 'Saisie Depenses'!$E$5:$E$3004, "&lt;="&amp;EOMONTH(AS$7,0))+SUMIFS('Saisie Depenses'!$H$5:$H$3004,'Saisie Depenses'!$G$5:$G$3004,Listes!$B$40,'Saisie Depenses'!$J$5:$J$3004, $G110,'Saisie Depenses'!$E$5:$E$3004, "&gt;="&amp;EOMONTH(AS$7,-1)+1, 'Saisie Depenses'!$E$5:$E$3004, "&lt;="&amp;EOMONTH(AS$7,0))</f>
        <v>0</v>
      </c>
      <c r="AT110" s="151">
        <f>SUMIFS('Saisie Depenses'!$H$5:$H$3004,'Saisie Depenses'!$G$5:$G$3004,Listes!$B$40,'Saisie Depenses'!$J$5:$J$3004,$F110, 'Saisie Depenses'!$E$5:$E$3004, "&gt;="&amp;EOMONTH(AT$7,-1)+1, 'Saisie Depenses'!$E$5:$E$3004, "&lt;="&amp;EOMONTH(AT$7,0))+SUMIFS('Saisie Depenses'!$H$5:$H$3004,'Saisie Depenses'!$G$5:$G$3004,Listes!$B$40,'Saisie Depenses'!$J$5:$J$3004, $G110,'Saisie Depenses'!$E$5:$E$3004, "&gt;="&amp;EOMONTH(AT$7,-1)+1, 'Saisie Depenses'!$E$5:$E$3004, "&lt;="&amp;EOMONTH(AT$7,0))</f>
        <v>0</v>
      </c>
      <c r="AU110" s="151">
        <f>SUMIFS('Saisie Depenses'!$H$5:$H$3004,'Saisie Depenses'!$G$5:$G$3004,Listes!$B$40,'Saisie Depenses'!$J$5:$J$3004,$F110, 'Saisie Depenses'!$E$5:$E$3004, "&gt;="&amp;EOMONTH(AU$7,-1)+1, 'Saisie Depenses'!$E$5:$E$3004, "&lt;="&amp;EOMONTH(AU$7,0))+SUMIFS('Saisie Depenses'!$H$5:$H$3004,'Saisie Depenses'!$G$5:$G$3004,Listes!$B$40,'Saisie Depenses'!$J$5:$J$3004, $G110,'Saisie Depenses'!$E$5:$E$3004, "&gt;="&amp;EOMONTH(AU$7,-1)+1, 'Saisie Depenses'!$E$5:$E$3004, "&lt;="&amp;EOMONTH(AU$7,0))</f>
        <v>0</v>
      </c>
      <c r="AV110" s="151">
        <f>SUMIFS('Saisie Depenses'!$H$5:$H$3004,'Saisie Depenses'!$G$5:$G$3004,Listes!$B$40,'Saisie Depenses'!$J$5:$J$3004,$F110, 'Saisie Depenses'!$E$5:$E$3004, "&gt;="&amp;EOMONTH(AV$7,-1)+1, 'Saisie Depenses'!$E$5:$E$3004, "&lt;="&amp;EOMONTH(AV$7,0))+SUMIFS('Saisie Depenses'!$H$5:$H$3004,'Saisie Depenses'!$G$5:$G$3004,Listes!$B$40,'Saisie Depenses'!$J$5:$J$3004, $G110,'Saisie Depenses'!$E$5:$E$3004, "&gt;="&amp;EOMONTH(AV$7,-1)+1, 'Saisie Depenses'!$E$5:$E$3004, "&lt;="&amp;EOMONTH(AV$7,0))</f>
        <v>0</v>
      </c>
      <c r="AW110" s="165">
        <f t="shared" si="208"/>
        <v>0</v>
      </c>
    </row>
    <row r="111" spans="3:49" s="158" customFormat="1" ht="15.75" customHeight="1" x14ac:dyDescent="0.25">
      <c r="C111" s="155" t="s">
        <v>380</v>
      </c>
      <c r="D111" s="156"/>
      <c r="E111" s="156"/>
      <c r="F111" s="157"/>
      <c r="G111" s="157"/>
      <c r="H111" s="157"/>
      <c r="I111" s="157">
        <f>SUM(I87:I110)</f>
        <v>0</v>
      </c>
      <c r="J111" s="157">
        <f t="shared" ref="J111:O111" si="229">SUM(J87:J110)</f>
        <v>0</v>
      </c>
      <c r="K111" s="157">
        <f t="shared" si="229"/>
        <v>0</v>
      </c>
      <c r="L111" s="157">
        <f t="shared" si="229"/>
        <v>0</v>
      </c>
      <c r="M111" s="157">
        <f t="shared" si="229"/>
        <v>0</v>
      </c>
      <c r="N111" s="157">
        <f t="shared" si="229"/>
        <v>0</v>
      </c>
      <c r="O111" s="157">
        <f t="shared" si="229"/>
        <v>0</v>
      </c>
      <c r="P111" s="157">
        <f>SUM(P87:P110)</f>
        <v>0</v>
      </c>
      <c r="Q111" s="157">
        <f t="shared" ref="Q111:U111" si="230">SUM(Q87:Q110)</f>
        <v>0</v>
      </c>
      <c r="R111" s="157">
        <f t="shared" si="230"/>
        <v>0</v>
      </c>
      <c r="S111" s="157">
        <f t="shared" si="230"/>
        <v>0</v>
      </c>
      <c r="T111" s="157">
        <f t="shared" si="230"/>
        <v>0</v>
      </c>
      <c r="U111" s="157">
        <f t="shared" si="230"/>
        <v>0</v>
      </c>
      <c r="W111" s="157">
        <f t="shared" ref="W111:AI111" si="231">SUM(W87:W110)</f>
        <v>0</v>
      </c>
      <c r="X111" s="157">
        <f t="shared" si="231"/>
        <v>0</v>
      </c>
      <c r="Y111" s="157">
        <f t="shared" si="231"/>
        <v>0</v>
      </c>
      <c r="Z111" s="157">
        <f t="shared" si="231"/>
        <v>0</v>
      </c>
      <c r="AA111" s="157">
        <f t="shared" si="231"/>
        <v>0</v>
      </c>
      <c r="AB111" s="157">
        <f t="shared" si="231"/>
        <v>0</v>
      </c>
      <c r="AC111" s="157">
        <f t="shared" si="231"/>
        <v>0</v>
      </c>
      <c r="AD111" s="157">
        <f t="shared" si="231"/>
        <v>0</v>
      </c>
      <c r="AE111" s="157">
        <f t="shared" si="231"/>
        <v>0</v>
      </c>
      <c r="AF111" s="157">
        <f t="shared" si="231"/>
        <v>0</v>
      </c>
      <c r="AG111" s="157">
        <f t="shared" si="231"/>
        <v>0</v>
      </c>
      <c r="AH111" s="157">
        <f t="shared" si="231"/>
        <v>0</v>
      </c>
      <c r="AI111" s="157">
        <f t="shared" si="231"/>
        <v>0</v>
      </c>
      <c r="AJ111" s="159"/>
      <c r="AK111" s="157">
        <f t="shared" ref="AK111:AW111" si="232">SUM(AK87:AK110)</f>
        <v>0</v>
      </c>
      <c r="AL111" s="157">
        <f t="shared" si="232"/>
        <v>0</v>
      </c>
      <c r="AM111" s="157">
        <f t="shared" si="232"/>
        <v>0</v>
      </c>
      <c r="AN111" s="157">
        <f t="shared" si="232"/>
        <v>0</v>
      </c>
      <c r="AO111" s="157">
        <f t="shared" si="232"/>
        <v>0</v>
      </c>
      <c r="AP111" s="157">
        <f t="shared" si="232"/>
        <v>0</v>
      </c>
      <c r="AQ111" s="157">
        <f t="shared" si="232"/>
        <v>0</v>
      </c>
      <c r="AR111" s="157">
        <f t="shared" si="232"/>
        <v>0</v>
      </c>
      <c r="AS111" s="157">
        <f t="shared" si="232"/>
        <v>0</v>
      </c>
      <c r="AT111" s="157">
        <f t="shared" si="232"/>
        <v>0</v>
      </c>
      <c r="AU111" s="157">
        <f t="shared" si="232"/>
        <v>0</v>
      </c>
      <c r="AV111" s="157">
        <f t="shared" si="232"/>
        <v>0</v>
      </c>
      <c r="AW111" s="157">
        <f t="shared" si="232"/>
        <v>0</v>
      </c>
    </row>
    <row r="112" spans="3:49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sheetProtection algorithmName="SHA-512" hashValue="ilDTgoXBh1o6Drh3hVxWiPFNlP3IiCVO7baMIJTITvPSEKFrCddhB+RZdy+jF/tsGbdtVjtUwJ4ZSmt76sd8Nw==" saltValue="XSt9rEGIBC71DzDZnA8NMA==" spinCount="100000" sheet="1" formatColumns="0"/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DF13-4241-404E-A09A-877F55670BF4}">
  <sheetPr codeName="Sheet12">
    <tabColor rgb="FFFF0000"/>
  </sheetPr>
  <dimension ref="B1:AW999"/>
  <sheetViews>
    <sheetView showGridLines="0" topLeftCell="A3" workbookViewId="0">
      <pane xSplit="8" ySplit="5" topLeftCell="AJ8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width="1.5703125" style="133" customWidth="1"/>
    <col min="2" max="2" width="4" style="133" customWidth="1"/>
    <col min="3" max="3" width="17.140625" style="133" customWidth="1"/>
    <col min="4" max="4" width="7.7109375" style="133" customWidth="1"/>
    <col min="5" max="5" width="3.5703125" style="133" customWidth="1"/>
    <col min="6" max="6" width="2.140625" style="133" customWidth="1"/>
    <col min="7" max="7" width="2.5703125" style="133" customWidth="1"/>
    <col min="8" max="8" width="12.140625" style="133" customWidth="1"/>
    <col min="9" max="9" width="16.7109375" style="133" customWidth="1" outlineLevel="1"/>
    <col min="10" max="11" width="16.85546875" style="133" customWidth="1" outlineLevel="1"/>
    <col min="12" max="12" width="16.7109375" style="133" customWidth="1" outlineLevel="1"/>
    <col min="13" max="13" width="16.85546875" style="133" customWidth="1" outlineLevel="1"/>
    <col min="14" max="20" width="15.7109375" style="133" customWidth="1" outlineLevel="1"/>
    <col min="21" max="21" width="15.7109375" style="158" customWidth="1" outlineLevel="1"/>
    <col min="22" max="22" width="3.42578125" style="133" customWidth="1" outlineLevel="1"/>
    <col min="23" max="34" width="17.140625" style="133" customWidth="1"/>
    <col min="35" max="35" width="17.140625" style="158" customWidth="1"/>
    <col min="36" max="48" width="17.140625" style="133" customWidth="1"/>
    <col min="49" max="49" width="17.140625" style="158" customWidth="1"/>
    <col min="50" max="16384" width="12.28515625" style="133"/>
  </cols>
  <sheetData>
    <row r="1" spans="2:49" ht="15.75" customHeight="1" x14ac:dyDescent="0.25"/>
    <row r="2" spans="2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2:49" ht="15.75" customHeight="1" thickBot="1" x14ac:dyDescent="0.3">
      <c r="B3" s="135"/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2:49" ht="15.75" customHeight="1" x14ac:dyDescent="0.25"/>
    <row r="5" spans="2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2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" si="1">W6+1</f>
        <v>2</v>
      </c>
      <c r="Y6" s="145">
        <f t="shared" ref="Y6" si="2">X6+1</f>
        <v>3</v>
      </c>
      <c r="Z6" s="145">
        <f t="shared" ref="Z6" si="3">Y6+1</f>
        <v>4</v>
      </c>
      <c r="AA6" s="145">
        <f t="shared" ref="AA6" si="4">Z6+1</f>
        <v>5</v>
      </c>
      <c r="AB6" s="145">
        <f t="shared" ref="AB6" si="5">AA6+1</f>
        <v>6</v>
      </c>
      <c r="AC6" s="145">
        <f t="shared" ref="AC6" si="6">AB6+1</f>
        <v>7</v>
      </c>
      <c r="AD6" s="145">
        <f t="shared" ref="AD6" si="7">AC6+1</f>
        <v>8</v>
      </c>
      <c r="AE6" s="145">
        <f t="shared" ref="AE6" si="8">AD6+1</f>
        <v>9</v>
      </c>
      <c r="AF6" s="145">
        <f t="shared" ref="AF6" si="9">AE6+1</f>
        <v>10</v>
      </c>
      <c r="AG6" s="145">
        <f t="shared" ref="AG6" si="10">AF6+1</f>
        <v>11</v>
      </c>
      <c r="AH6" s="145">
        <f t="shared" ref="AH6" si="11">AG6+1</f>
        <v>12</v>
      </c>
      <c r="AI6" s="163">
        <f t="shared" ref="AI6" si="12">AH6+1</f>
        <v>13</v>
      </c>
      <c r="AJ6" s="142"/>
      <c r="AK6" s="145">
        <v>1</v>
      </c>
      <c r="AL6" s="145">
        <f t="shared" ref="AL6" si="13">AK6+1</f>
        <v>2</v>
      </c>
      <c r="AM6" s="145">
        <f t="shared" ref="AM6" si="14">AL6+1</f>
        <v>3</v>
      </c>
      <c r="AN6" s="145">
        <f t="shared" ref="AN6" si="15">AM6+1</f>
        <v>4</v>
      </c>
      <c r="AO6" s="145">
        <f t="shared" ref="AO6" si="16">AN6+1</f>
        <v>5</v>
      </c>
      <c r="AP6" s="145">
        <f t="shared" ref="AP6" si="17">AO6+1</f>
        <v>6</v>
      </c>
      <c r="AQ6" s="145">
        <f t="shared" ref="AQ6" si="18">AP6+1</f>
        <v>7</v>
      </c>
      <c r="AR6" s="145">
        <f t="shared" ref="AR6" si="19">AQ6+1</f>
        <v>8</v>
      </c>
      <c r="AS6" s="145">
        <f t="shared" ref="AS6" si="20">AR6+1</f>
        <v>9</v>
      </c>
      <c r="AT6" s="145">
        <f t="shared" ref="AT6" si="21">AS6+1</f>
        <v>10</v>
      </c>
      <c r="AU6" s="145">
        <f t="shared" ref="AU6" si="22">AT6+1</f>
        <v>11</v>
      </c>
      <c r="AV6" s="145">
        <f t="shared" ref="AV6" si="23">AU6+1</f>
        <v>12</v>
      </c>
      <c r="AW6" s="163">
        <f t="shared" ref="AW6" si="24">AV6+1</f>
        <v>13</v>
      </c>
    </row>
    <row r="7" spans="2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25">EOMONTH(J7,0)+1</f>
        <v>45352</v>
      </c>
      <c r="L7" s="166">
        <f t="shared" si="25"/>
        <v>45383</v>
      </c>
      <c r="M7" s="166">
        <f t="shared" si="25"/>
        <v>45413</v>
      </c>
      <c r="N7" s="166">
        <f t="shared" si="25"/>
        <v>45444</v>
      </c>
      <c r="O7" s="166">
        <f t="shared" si="25"/>
        <v>45474</v>
      </c>
      <c r="P7" s="166">
        <f t="shared" si="25"/>
        <v>45505</v>
      </c>
      <c r="Q7" s="166">
        <f t="shared" si="25"/>
        <v>45536</v>
      </c>
      <c r="R7" s="166">
        <f t="shared" si="25"/>
        <v>45566</v>
      </c>
      <c r="S7" s="166">
        <f t="shared" si="25"/>
        <v>45597</v>
      </c>
      <c r="T7" s="166">
        <f t="shared" si="25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" si="26">EOMONTH(X7,0)+1</f>
        <v>45717</v>
      </c>
      <c r="Z7" s="166">
        <f t="shared" ref="Z7" si="27">EOMONTH(Y7,0)+1</f>
        <v>45748</v>
      </c>
      <c r="AA7" s="166">
        <f t="shared" ref="AA7" si="28">EOMONTH(Z7,0)+1</f>
        <v>45778</v>
      </c>
      <c r="AB7" s="166">
        <f t="shared" ref="AB7" si="29">EOMONTH(AA7,0)+1</f>
        <v>45809</v>
      </c>
      <c r="AC7" s="166">
        <f t="shared" ref="AC7" si="30">EOMONTH(AB7,0)+1</f>
        <v>45839</v>
      </c>
      <c r="AD7" s="166">
        <f t="shared" ref="AD7" si="31">EOMONTH(AC7,0)+1</f>
        <v>45870</v>
      </c>
      <c r="AE7" s="166">
        <f t="shared" ref="AE7" si="32">EOMONTH(AD7,0)+1</f>
        <v>45901</v>
      </c>
      <c r="AF7" s="166">
        <f t="shared" ref="AF7" si="33">EOMONTH(AE7,0)+1</f>
        <v>45931</v>
      </c>
      <c r="AG7" s="166">
        <f t="shared" ref="AG7" si="34">EOMONTH(AF7,0)+1</f>
        <v>45962</v>
      </c>
      <c r="AH7" s="166">
        <f t="shared" ref="AH7" si="35">EOMONTH(AG7,0)+1</f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36">EOMONTH(AL7,0)+1</f>
        <v>46082</v>
      </c>
      <c r="AN7" s="166">
        <f t="shared" ref="AN7" si="37">EOMONTH(AM7,0)+1</f>
        <v>46113</v>
      </c>
      <c r="AO7" s="166">
        <f t="shared" ref="AO7" si="38">EOMONTH(AN7,0)+1</f>
        <v>46143</v>
      </c>
      <c r="AP7" s="166">
        <f t="shared" ref="AP7" si="39">EOMONTH(AO7,0)+1</f>
        <v>46174</v>
      </c>
      <c r="AQ7" s="166">
        <f t="shared" ref="AQ7" si="40">EOMONTH(AP7,0)+1</f>
        <v>46204</v>
      </c>
      <c r="AR7" s="166">
        <f t="shared" ref="AR7" si="41">EOMONTH(AQ7,0)+1</f>
        <v>46235</v>
      </c>
      <c r="AS7" s="166">
        <f t="shared" ref="AS7" si="42">EOMONTH(AR7,0)+1</f>
        <v>46266</v>
      </c>
      <c r="AT7" s="166">
        <f t="shared" ref="AT7" si="43">EOMONTH(AS7,0)+1</f>
        <v>46296</v>
      </c>
      <c r="AU7" s="166">
        <f t="shared" ref="AU7" si="44">EOMONTH(AT7,0)+1</f>
        <v>46327</v>
      </c>
      <c r="AV7" s="166">
        <f t="shared" ref="AV7" si="45">EOMONTH(AU7,0)+1</f>
        <v>46357</v>
      </c>
      <c r="AW7" s="167" t="s">
        <v>522</v>
      </c>
    </row>
    <row r="8" spans="2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2"/>
      <c r="AD8" s="143"/>
      <c r="AE8" s="143"/>
      <c r="AF8" s="143"/>
      <c r="AG8" s="143"/>
      <c r="AH8" s="143"/>
      <c r="AI8" s="160"/>
      <c r="AJ8" s="142"/>
      <c r="AO8" s="142"/>
      <c r="AP8" s="143"/>
      <c r="AQ8" s="142"/>
      <c r="AR8" s="143"/>
      <c r="AS8" s="143"/>
      <c r="AT8" s="143"/>
      <c r="AU8" s="143"/>
      <c r="AV8" s="143"/>
      <c r="AW8" s="160"/>
    </row>
    <row r="9" spans="2:49" ht="15.75" customHeight="1" x14ac:dyDescent="0.25">
      <c r="C9" s="150" t="str">
        <f>F9</f>
        <v>MC-Mag-SGBCI</v>
      </c>
      <c r="D9" s="143"/>
      <c r="E9" s="143"/>
      <c r="F9" s="150" t="str">
        <f>'Listes des Lots'!B29</f>
        <v>MC-Mag-SGBCI</v>
      </c>
      <c r="I9" s="151">
        <f>SUMIFS('Saisie Recettes'!$I$5:$I$3004,'Saisie Recettes'!$F$5:$F$3004, $F9, 'Saisie Recettes'!$H$5:$H$3004, Listes!$B$73, 'Saisie Recettes'!$E$5:$E$3004, "&gt;="&amp;EOMONTH(I$7,-1)+1, 'Saisie Recettes'!$E$5:$E$3004, "&lt;="&amp;EOMONTH(I$7,0))</f>
        <v>0</v>
      </c>
      <c r="J9" s="151">
        <f>SUMIFS('Saisie Recettes'!$I$5:$I$3004,'Saisie Recettes'!$F$5:$F$3004, $F9, 'Saisie Recettes'!$H$5:$H$3004, Listes!$B$73, 'Saisie Recettes'!$E$5:$E$3004, "&gt;="&amp;EOMONTH(J$7,-1)+1, 'Saisie Recettes'!$E$5:$E$3004, "&lt;="&amp;EOMONTH(J$7,0))</f>
        <v>0</v>
      </c>
      <c r="K9" s="151">
        <f>SUMIFS('Saisie Recettes'!$I$5:$I$3004,'Saisie Recettes'!$F$5:$F$3004, $F9, 'Saisie Recettes'!$H$5:$H$3004, Listes!$B$73, 'Saisie Recettes'!$E$5:$E$3004, "&gt;="&amp;EOMONTH(K$7,-1)+1, 'Saisie Recettes'!$E$5:$E$3004, "&lt;="&amp;EOMONTH(K$7,0))</f>
        <v>0</v>
      </c>
      <c r="L9" s="151">
        <f>SUMIFS('Saisie Recettes'!$I$5:$I$3004,'Saisie Recettes'!$F$5:$F$3004, $F9, 'Saisie Recettes'!$H$5:$H$3004, Listes!$B$73, 'Saisie Recettes'!$E$5:$E$3004, "&gt;="&amp;EOMONTH(L$7,-1)+1, 'Saisie Recettes'!$E$5:$E$3004, "&lt;="&amp;EOMONTH(L$7,0))</f>
        <v>0</v>
      </c>
      <c r="M9" s="151">
        <f>SUMIFS('Saisie Recettes'!$I$5:$I$3004,'Saisie Recettes'!$F$5:$F$3004, $F9, 'Saisie Recettes'!$H$5:$H$3004, Listes!$B$73, 'Saisie Recettes'!$E$5:$E$3004, "&gt;="&amp;EOMONTH(M$7,-1)+1, 'Saisie Recettes'!$E$5:$E$3004, "&lt;="&amp;EOMONTH(M$7,0))</f>
        <v>0</v>
      </c>
      <c r="N9" s="151">
        <f>SUMIFS('Saisie Recettes'!$I$5:$I$3004,'Saisie Recettes'!$F$5:$F$3004, $F9, 'Saisie Recettes'!$H$5:$H$3004, Listes!$B$73, 'Saisie Recettes'!$E$5:$E$3004, "&gt;="&amp;EOMONTH(N$7,-1)+1, 'Saisie Recettes'!$E$5:$E$3004, "&lt;="&amp;EOMONTH(N$7,0))</f>
        <v>0</v>
      </c>
      <c r="O9" s="151">
        <f>SUMIFS('Saisie Recettes'!$I$5:$I$3004,'Saisie Recettes'!$F$5:$F$3004, $F9, 'Saisie Recettes'!$H$5:$H$3004, Listes!$B$73, 'Saisie Recettes'!$E$5:$E$3004, "&gt;="&amp;EOMONTH(O$7,-1)+1, 'Saisie Recettes'!$E$5:$E$3004, "&lt;="&amp;EOMONTH(O$7,0))</f>
        <v>0</v>
      </c>
      <c r="P9" s="151">
        <f>SUMIFS('Saisie Recettes'!$I$5:$I$3004,'Saisie Recettes'!$F$5:$F$3004, $F9, 'Saisie Recettes'!$H$5:$H$3004, Listes!$B$73, 'Saisie Recettes'!$E$5:$E$3004, "&gt;="&amp;EOMONTH(P$7,-1)+1, 'Saisie Recettes'!$E$5:$E$3004, "&lt;="&amp;EOMONTH(P$7,0))</f>
        <v>0</v>
      </c>
      <c r="Q9" s="151">
        <f>SUMIFS('Saisie Recettes'!$I$5:$I$3004,'Saisie Recettes'!$F$5:$F$3004, $F9, 'Saisie Recettes'!$H$5:$H$3004, Listes!$B$73, 'Saisie Recettes'!$E$5:$E$3004, "&gt;="&amp;EOMONTH(Q$7,-1)+1, 'Saisie Recettes'!$E$5:$E$3004, "&lt;="&amp;EOMONTH(Q$7,0))</f>
        <v>0</v>
      </c>
      <c r="R9" s="151">
        <f>SUMIFS('Saisie Recettes'!$I$5:$I$3004,'Saisie Recettes'!$F$5:$F$3004, $F9, 'Saisie Recettes'!$H$5:$H$3004, Listes!$B$73, 'Saisie Recettes'!$E$5:$E$3004, "&gt;="&amp;EOMONTH(R$7,-1)+1, 'Saisie Recettes'!$E$5:$E$3004, "&lt;="&amp;EOMONTH(R$7,0))</f>
        <v>0</v>
      </c>
      <c r="S9" s="151">
        <f>SUMIFS('Saisie Recettes'!$I$5:$I$3004,'Saisie Recettes'!$F$5:$F$3004, $F9, 'Saisie Recettes'!$H$5:$H$3004, Listes!$B$73, 'Saisie Recettes'!$E$5:$E$3004, "&gt;="&amp;EOMONTH(S$7,-1)+1, 'Saisie Recettes'!$E$5:$E$3004, "&lt;="&amp;EOMONTH(S$7,0))</f>
        <v>0</v>
      </c>
      <c r="T9" s="151">
        <f>SUMIFS('Saisie Recettes'!$I$5:$I$3004,'Saisie Recettes'!$F$5:$F$3004, $F9, 'Saisie Recettes'!$H$5:$H$3004, Listes!$B$73, 'Saisie Recettes'!$E$5:$E$3004, "&gt;="&amp;EOMONTH(T$7,-1)+1, 'Saisie Recettes'!$E$5:$E$3004, "&lt;="&amp;EOMONTH(T$7,0))</f>
        <v>0</v>
      </c>
      <c r="U9" s="164">
        <f t="shared" ref="U9:U19" si="46">SUM(I9:T9)</f>
        <v>0</v>
      </c>
      <c r="W9" s="151">
        <f>SUMIFS('Saisie Recettes'!$I$5:$I$3004,'Saisie Recettes'!$F$5:$F$3004, $F9, 'Saisie Recettes'!$H$5:$H$3004, Listes!$B$73, 'Saisie Recettes'!$E$5:$E$3004, "&gt;="&amp;EOMONTH(W$7,-1)+1, 'Saisie Recettes'!$E$5:$E$3004, "&lt;="&amp;EOMONTH(W$7,0))</f>
        <v>0</v>
      </c>
      <c r="X9" s="151">
        <f>SUMIFS('Saisie Recettes'!$I$5:$I$3004,'Saisie Recettes'!$F$5:$F$3004, $F9, 'Saisie Recettes'!$H$5:$H$3004, Listes!$B$73, 'Saisie Recettes'!$E$5:$E$3004, "&gt;="&amp;EOMONTH(X$7,-1)+1, 'Saisie Recettes'!$E$5:$E$3004, "&lt;="&amp;EOMONTH(X$7,0))</f>
        <v>0</v>
      </c>
      <c r="Y9" s="151">
        <f>SUMIFS('Saisie Recettes'!$I$5:$I$3004,'Saisie Recettes'!$F$5:$F$3004, $F9, 'Saisie Recettes'!$H$5:$H$3004, Listes!$B$73, 'Saisie Recettes'!$E$5:$E$3004, "&gt;="&amp;EOMONTH(Y$7,-1)+1, 'Saisie Recettes'!$E$5:$E$3004, "&lt;="&amp;EOMONTH(Y$7,0))</f>
        <v>0</v>
      </c>
      <c r="Z9" s="151">
        <f>SUMIFS('Saisie Recettes'!$I$5:$I$3004,'Saisie Recettes'!$F$5:$F$3004, $F9, 'Saisie Recettes'!$H$5:$H$3004, Listes!$B$73, 'Saisie Recettes'!$E$5:$E$3004, "&gt;="&amp;EOMONTH(Z$7,-1)+1, 'Saisie Recettes'!$E$5:$E$3004, "&lt;="&amp;EOMONTH(Z$7,0))</f>
        <v>0</v>
      </c>
      <c r="AA9" s="151">
        <f>SUMIFS('Saisie Recettes'!$I$5:$I$3004,'Saisie Recettes'!$F$5:$F$3004, $F9, 'Saisie Recettes'!$H$5:$H$3004, Listes!$B$73, 'Saisie Recettes'!$E$5:$E$3004, "&gt;="&amp;EOMONTH(AA$7,-1)+1, 'Saisie Recettes'!$E$5:$E$3004, "&lt;="&amp;EOMONTH(AA$7,0))</f>
        <v>0</v>
      </c>
      <c r="AB9" s="151">
        <f>SUMIFS('Saisie Recettes'!$I$5:$I$3004,'Saisie Recettes'!$F$5:$F$3004, $F9, 'Saisie Recettes'!$H$5:$H$3004, Listes!$B$73, 'Saisie Recettes'!$E$5:$E$3004, "&gt;="&amp;EOMONTH(AB$7,-1)+1, 'Saisie Recettes'!$E$5:$E$3004, "&lt;="&amp;EOMONTH(AB$7,0))</f>
        <v>0</v>
      </c>
      <c r="AC9" s="151">
        <f>SUMIFS('Saisie Recettes'!$I$5:$I$3004,'Saisie Recettes'!$F$5:$F$3004, $F9, 'Saisie Recettes'!$H$5:$H$3004, Listes!$B$73, 'Saisie Recettes'!$E$5:$E$3004, "&gt;="&amp;EOMONTH(AC$7,-1)+1, 'Saisie Recettes'!$E$5:$E$3004, "&lt;="&amp;EOMONTH(AC$7,0))</f>
        <v>0</v>
      </c>
      <c r="AD9" s="151">
        <f>SUMIFS('Saisie Recettes'!$I$5:$I$3004,'Saisie Recettes'!$F$5:$F$3004, $F9, 'Saisie Recettes'!$H$5:$H$3004, Listes!$B$73, 'Saisie Recettes'!$E$5:$E$3004, "&gt;="&amp;EOMONTH(AD$7,-1)+1, 'Saisie Recettes'!$E$5:$E$3004, "&lt;="&amp;EOMONTH(AD$7,0))</f>
        <v>0</v>
      </c>
      <c r="AE9" s="151">
        <f>SUMIFS('Saisie Recettes'!$I$5:$I$3004,'Saisie Recettes'!$F$5:$F$3004, $F9, 'Saisie Recettes'!$H$5:$H$3004, Listes!$B$73, 'Saisie Recettes'!$E$5:$E$3004, "&gt;="&amp;EOMONTH(AE$7,-1)+1, 'Saisie Recettes'!$E$5:$E$3004, "&lt;="&amp;EOMONTH(AE$7,0))</f>
        <v>0</v>
      </c>
      <c r="AF9" s="151">
        <f>SUMIFS('Saisie Recettes'!$I$5:$I$3004,'Saisie Recettes'!$F$5:$F$3004, $F9, 'Saisie Recettes'!$H$5:$H$3004, Listes!$B$73, 'Saisie Recettes'!$E$5:$E$3004, "&gt;="&amp;EOMONTH(AF$7,-1)+1, 'Saisie Recettes'!$E$5:$E$3004, "&lt;="&amp;EOMONTH(AF$7,0))</f>
        <v>0</v>
      </c>
      <c r="AG9" s="151">
        <f>SUMIFS('Saisie Recettes'!$I$5:$I$3004,'Saisie Recettes'!$F$5:$F$3004, $F9, 'Saisie Recettes'!$H$5:$H$3004, Listes!$B$73, 'Saisie Recettes'!$E$5:$E$3004, "&gt;="&amp;EOMONTH(AG$7,-1)+1, 'Saisie Recettes'!$E$5:$E$3004, "&lt;="&amp;EOMONTH(AG$7,0))</f>
        <v>0</v>
      </c>
      <c r="AH9" s="151">
        <f>SUMIFS('Saisie Recettes'!$I$5:$I$3004,'Saisie Recettes'!$F$5:$F$3004, $F9, 'Saisie Recettes'!$H$5:$H$3004, Listes!$B$73, 'Saisie Recettes'!$E$5:$E$3004, "&gt;="&amp;EOMONTH(AH$7,-1)+1, 'Saisie Recettes'!$E$5:$E$3004, "&lt;="&amp;EOMONTH(AH$7,0))</f>
        <v>0</v>
      </c>
      <c r="AI9" s="164">
        <f t="shared" ref="AI9:AI19" si="47">SUM(W9:AH9)</f>
        <v>0</v>
      </c>
      <c r="AJ9" s="142"/>
      <c r="AK9" s="151">
        <f>SUMIFS('Saisie Recettes'!$I$5:$I$3004,'Saisie Recettes'!$F$5:$F$3004, $F9, 'Saisie Recettes'!$H$5:$H$3004, Listes!$B$73, 'Saisie Recettes'!$E$5:$E$3004, "&gt;="&amp;EOMONTH(AK$7,-1)+1, 'Saisie Recettes'!$E$5:$E$3004, "&lt;="&amp;EOMONTH(AK$7,0))</f>
        <v>0</v>
      </c>
      <c r="AL9" s="151">
        <f>SUMIFS('Saisie Recettes'!$I$5:$I$3004,'Saisie Recettes'!$F$5:$F$3004, $F9, 'Saisie Recettes'!$H$5:$H$3004, Listes!$B$73, 'Saisie Recettes'!$E$5:$E$3004, "&gt;="&amp;EOMONTH(AL$7,-1)+1, 'Saisie Recettes'!$E$5:$E$3004, "&lt;="&amp;EOMONTH(AL$7,0))</f>
        <v>0</v>
      </c>
      <c r="AM9" s="151">
        <f>SUMIFS('Saisie Recettes'!$I$5:$I$3004,'Saisie Recettes'!$F$5:$F$3004, $F9, 'Saisie Recettes'!$H$5:$H$3004, Listes!$B$73, 'Saisie Recettes'!$E$5:$E$3004, "&gt;="&amp;EOMONTH(AM$7,-1)+1, 'Saisie Recettes'!$E$5:$E$3004, "&lt;="&amp;EOMONTH(AM$7,0))</f>
        <v>0</v>
      </c>
      <c r="AN9" s="151">
        <f>SUMIFS('Saisie Recettes'!$I$5:$I$3004,'Saisie Recettes'!$F$5:$F$3004, $F9, 'Saisie Recettes'!$H$5:$H$3004, Listes!$B$73, 'Saisie Recettes'!$E$5:$E$3004, "&gt;="&amp;EOMONTH(AN$7,-1)+1, 'Saisie Recettes'!$E$5:$E$3004, "&lt;="&amp;EOMONTH(AN$7,0))</f>
        <v>0</v>
      </c>
      <c r="AO9" s="151">
        <f>SUMIFS('Saisie Recettes'!$I$5:$I$3004,'Saisie Recettes'!$F$5:$F$3004, $F9, 'Saisie Recettes'!$H$5:$H$3004, Listes!$B$73, 'Saisie Recettes'!$E$5:$E$3004, "&gt;="&amp;EOMONTH(AO$7,-1)+1, 'Saisie Recettes'!$E$5:$E$3004, "&lt;="&amp;EOMONTH(AO$7,0))</f>
        <v>0</v>
      </c>
      <c r="AP9" s="151">
        <f>SUMIFS('Saisie Recettes'!$I$5:$I$3004,'Saisie Recettes'!$F$5:$F$3004, $F9, 'Saisie Recettes'!$H$5:$H$3004, Listes!$B$73, 'Saisie Recettes'!$E$5:$E$3004, "&gt;="&amp;EOMONTH(AP$7,-1)+1, 'Saisie Recettes'!$E$5:$E$3004, "&lt;="&amp;EOMONTH(AP$7,0))</f>
        <v>0</v>
      </c>
      <c r="AQ9" s="151">
        <f>SUMIFS('Saisie Recettes'!$I$5:$I$3004,'Saisie Recettes'!$F$5:$F$3004, $F9, 'Saisie Recettes'!$H$5:$H$3004, Listes!$B$73, 'Saisie Recettes'!$E$5:$E$3004, "&gt;="&amp;EOMONTH(AQ$7,-1)+1, 'Saisie Recettes'!$E$5:$E$3004, "&lt;="&amp;EOMONTH(AQ$7,0))</f>
        <v>0</v>
      </c>
      <c r="AR9" s="151">
        <f>SUMIFS('Saisie Recettes'!$I$5:$I$3004,'Saisie Recettes'!$F$5:$F$3004, $F9, 'Saisie Recettes'!$H$5:$H$3004, Listes!$B$73, 'Saisie Recettes'!$E$5:$E$3004, "&gt;="&amp;EOMONTH(AR$7,-1)+1, 'Saisie Recettes'!$E$5:$E$3004, "&lt;="&amp;EOMONTH(AR$7,0))</f>
        <v>0</v>
      </c>
      <c r="AS9" s="151">
        <f>SUMIFS('Saisie Recettes'!$I$5:$I$3004,'Saisie Recettes'!$F$5:$F$3004, $F9, 'Saisie Recettes'!$H$5:$H$3004, Listes!$B$73, 'Saisie Recettes'!$E$5:$E$3004, "&gt;="&amp;EOMONTH(AS$7,-1)+1, 'Saisie Recettes'!$E$5:$E$3004, "&lt;="&amp;EOMONTH(AS$7,0))</f>
        <v>0</v>
      </c>
      <c r="AT9" s="151">
        <f>SUMIFS('Saisie Recettes'!$I$5:$I$3004,'Saisie Recettes'!$F$5:$F$3004, $F9, 'Saisie Recettes'!$H$5:$H$3004, Listes!$B$73, 'Saisie Recettes'!$E$5:$E$3004, "&gt;="&amp;EOMONTH(AT$7,-1)+1, 'Saisie Recettes'!$E$5:$E$3004, "&lt;="&amp;EOMONTH(AT$7,0))</f>
        <v>0</v>
      </c>
      <c r="AU9" s="151">
        <f>SUMIFS('Saisie Recettes'!$I$5:$I$3004,'Saisie Recettes'!$F$5:$F$3004, $F9, 'Saisie Recettes'!$H$5:$H$3004, Listes!$B$73, 'Saisie Recettes'!$E$5:$E$3004, "&gt;="&amp;EOMONTH(AU$7,-1)+1, 'Saisie Recettes'!$E$5:$E$3004, "&lt;="&amp;EOMONTH(AU$7,0))</f>
        <v>0</v>
      </c>
      <c r="AV9" s="151">
        <f>SUMIFS('Saisie Recettes'!$I$5:$I$3004,'Saisie Recettes'!$F$5:$F$3004, $F9, 'Saisie Recettes'!$H$5:$H$3004, Listes!$B$73, 'Saisie Recettes'!$E$5:$E$3004, "&gt;="&amp;EOMONTH(AV$7,-1)+1, 'Saisie Recettes'!$E$5:$E$3004, "&lt;="&amp;EOMONTH(AV$7,0))</f>
        <v>0</v>
      </c>
      <c r="AW9" s="164">
        <f t="shared" ref="AW9:AW10" si="48">SUM(AK9:AV9)</f>
        <v>0</v>
      </c>
    </row>
    <row r="10" spans="2:49" ht="15.75" customHeight="1" x14ac:dyDescent="0.25">
      <c r="C10" s="150" t="str">
        <f t="shared" ref="C10:C20" si="49">F10</f>
        <v>MC-Mag-CIE</v>
      </c>
      <c r="D10" s="143"/>
      <c r="E10" s="143"/>
      <c r="F10" s="150" t="str">
        <f>'Listes des Lots'!B30</f>
        <v>MC-Mag-CIE</v>
      </c>
      <c r="I10" s="151">
        <f>SUMIFS('Saisie Recettes'!$I$5:$I$3004,'Saisie Recettes'!$F$5:$F$3004, $F10, 'Saisie Recettes'!$H$5:$H$3004, Listes!$B$73, 'Saisie Recettes'!$E$5:$E$3004, "&gt;="&amp;EOMONTH(I$7,-1)+1, 'Saisie Recettes'!$E$5:$E$3004, "&lt;="&amp;EOMONTH(I$7,0))</f>
        <v>0</v>
      </c>
      <c r="J10" s="151">
        <f>SUMIFS('Saisie Recettes'!$I$5:$I$3004,'Saisie Recettes'!$F$5:$F$3004, $F10, 'Saisie Recettes'!$H$5:$H$3004, Listes!$B$73, 'Saisie Recettes'!$E$5:$E$3004, "&gt;="&amp;EOMONTH(J$7,-1)+1, 'Saisie Recettes'!$E$5:$E$3004, "&lt;="&amp;EOMONTH(J$7,0))</f>
        <v>0</v>
      </c>
      <c r="K10" s="151">
        <f>SUMIFS('Saisie Recettes'!$I$5:$I$3004,'Saisie Recettes'!$F$5:$F$3004, $F10, 'Saisie Recettes'!$H$5:$H$3004, Listes!$B$73, 'Saisie Recettes'!$E$5:$E$3004, "&gt;="&amp;EOMONTH(K$7,-1)+1, 'Saisie Recettes'!$E$5:$E$3004, "&lt;="&amp;EOMONTH(K$7,0))</f>
        <v>0</v>
      </c>
      <c r="L10" s="151">
        <f>SUMIFS('Saisie Recettes'!$I$5:$I$3004,'Saisie Recettes'!$F$5:$F$3004, $F10, 'Saisie Recettes'!$H$5:$H$3004, Listes!$B$73, 'Saisie Recettes'!$E$5:$E$3004, "&gt;="&amp;EOMONTH(L$7,-1)+1, 'Saisie Recettes'!$E$5:$E$3004, "&lt;="&amp;EOMONTH(L$7,0))</f>
        <v>0</v>
      </c>
      <c r="M10" s="151">
        <f>SUMIFS('Saisie Recettes'!$I$5:$I$3004,'Saisie Recettes'!$F$5:$F$3004, $F10, 'Saisie Recettes'!$H$5:$H$3004, Listes!$B$73, 'Saisie Recettes'!$E$5:$E$3004, "&gt;="&amp;EOMONTH(M$7,-1)+1, 'Saisie Recettes'!$E$5:$E$3004, "&lt;="&amp;EOMONTH(M$7,0))</f>
        <v>0</v>
      </c>
      <c r="N10" s="151">
        <f>SUMIFS('Saisie Recettes'!$I$5:$I$3004,'Saisie Recettes'!$F$5:$F$3004, $F10, 'Saisie Recettes'!$H$5:$H$3004, Listes!$B$73, 'Saisie Recettes'!$E$5:$E$3004, "&gt;="&amp;EOMONTH(N$7,-1)+1, 'Saisie Recettes'!$E$5:$E$3004, "&lt;="&amp;EOMONTH(N$7,0))</f>
        <v>0</v>
      </c>
      <c r="O10" s="151">
        <f>SUMIFS('Saisie Recettes'!$I$5:$I$3004,'Saisie Recettes'!$F$5:$F$3004, $F10, 'Saisie Recettes'!$H$5:$H$3004, Listes!$B$73, 'Saisie Recettes'!$E$5:$E$3004, "&gt;="&amp;EOMONTH(O$7,-1)+1, 'Saisie Recettes'!$E$5:$E$3004, "&lt;="&amp;EOMONTH(O$7,0))</f>
        <v>0</v>
      </c>
      <c r="P10" s="151">
        <f>SUMIFS('Saisie Recettes'!$I$5:$I$3004,'Saisie Recettes'!$F$5:$F$3004, $F10, 'Saisie Recettes'!$H$5:$H$3004, Listes!$B$73, 'Saisie Recettes'!$E$5:$E$3004, "&gt;="&amp;EOMONTH(P$7,-1)+1, 'Saisie Recettes'!$E$5:$E$3004, "&lt;="&amp;EOMONTH(P$7,0))</f>
        <v>0</v>
      </c>
      <c r="Q10" s="151">
        <f>SUMIFS('Saisie Recettes'!$I$5:$I$3004,'Saisie Recettes'!$F$5:$F$3004, $F10, 'Saisie Recettes'!$H$5:$H$3004, Listes!$B$73, 'Saisie Recettes'!$E$5:$E$3004, "&gt;="&amp;EOMONTH(Q$7,-1)+1, 'Saisie Recettes'!$E$5:$E$3004, "&lt;="&amp;EOMONTH(Q$7,0))</f>
        <v>0</v>
      </c>
      <c r="R10" s="151">
        <f>SUMIFS('Saisie Recettes'!$I$5:$I$3004,'Saisie Recettes'!$F$5:$F$3004, $F10, 'Saisie Recettes'!$H$5:$H$3004, Listes!$B$73, 'Saisie Recettes'!$E$5:$E$3004, "&gt;="&amp;EOMONTH(R$7,-1)+1, 'Saisie Recettes'!$E$5:$E$3004, "&lt;="&amp;EOMONTH(R$7,0))</f>
        <v>0</v>
      </c>
      <c r="S10" s="151">
        <f>SUMIFS('Saisie Recettes'!$I$5:$I$3004,'Saisie Recettes'!$F$5:$F$3004, $F10, 'Saisie Recettes'!$H$5:$H$3004, Listes!$B$73, 'Saisie Recettes'!$E$5:$E$3004, "&gt;="&amp;EOMONTH(S$7,-1)+1, 'Saisie Recettes'!$E$5:$E$3004, "&lt;="&amp;EOMONTH(S$7,0))</f>
        <v>0</v>
      </c>
      <c r="T10" s="151">
        <f>SUMIFS('Saisie Recettes'!$I$5:$I$3004,'Saisie Recettes'!$F$5:$F$3004, $F10, 'Saisie Recettes'!$H$5:$H$3004, Listes!$B$73, 'Saisie Recettes'!$E$5:$E$3004, "&gt;="&amp;EOMONTH(T$7,-1)+1, 'Saisie Recettes'!$E$5:$E$3004, "&lt;="&amp;EOMONTH(T$7,0))</f>
        <v>0</v>
      </c>
      <c r="U10" s="164">
        <f t="shared" si="46"/>
        <v>0</v>
      </c>
      <c r="W10" s="151">
        <f>SUMIFS('Saisie Recettes'!$I$5:$I$3004,'Saisie Recettes'!$F$5:$F$3004, $F10, 'Saisie Recettes'!$H$5:$H$3004, Listes!$B$73, 'Saisie Recettes'!$E$5:$E$3004, "&gt;="&amp;EOMONTH(W$7,-1)+1, 'Saisie Recettes'!$E$5:$E$3004, "&lt;="&amp;EOMONTH(W$7,0))</f>
        <v>1800000</v>
      </c>
      <c r="X10" s="151">
        <f>SUMIFS('Saisie Recettes'!$I$5:$I$3004,'Saisie Recettes'!$F$5:$F$3004, $F10, 'Saisie Recettes'!$H$5:$H$3004, Listes!$B$73, 'Saisie Recettes'!$E$5:$E$3004, "&gt;="&amp;EOMONTH(X$7,-1)+1, 'Saisie Recettes'!$E$5:$E$3004, "&lt;="&amp;EOMONTH(X$7,0))</f>
        <v>0</v>
      </c>
      <c r="Y10" s="151">
        <f>SUMIFS('Saisie Recettes'!$I$5:$I$3004,'Saisie Recettes'!$F$5:$F$3004, $F10, 'Saisie Recettes'!$H$5:$H$3004, Listes!$B$73, 'Saisie Recettes'!$E$5:$E$3004, "&gt;="&amp;EOMONTH(Y$7,-1)+1, 'Saisie Recettes'!$E$5:$E$3004, "&lt;="&amp;EOMONTH(Y$7,0))</f>
        <v>0</v>
      </c>
      <c r="Z10" s="151">
        <f>SUMIFS('Saisie Recettes'!$I$5:$I$3004,'Saisie Recettes'!$F$5:$F$3004, $F10, 'Saisie Recettes'!$H$5:$H$3004, Listes!$B$73, 'Saisie Recettes'!$E$5:$E$3004, "&gt;="&amp;EOMONTH(Z$7,-1)+1, 'Saisie Recettes'!$E$5:$E$3004, "&lt;="&amp;EOMONTH(Z$7,0))</f>
        <v>1800000</v>
      </c>
      <c r="AA10" s="151">
        <f>SUMIFS('Saisie Recettes'!$I$5:$I$3004,'Saisie Recettes'!$F$5:$F$3004, $F10, 'Saisie Recettes'!$H$5:$H$3004, Listes!$B$73, 'Saisie Recettes'!$E$5:$E$3004, "&gt;="&amp;EOMONTH(AA$7,-1)+1, 'Saisie Recettes'!$E$5:$E$3004, "&lt;="&amp;EOMONTH(AA$7,0))</f>
        <v>0</v>
      </c>
      <c r="AB10" s="151">
        <f>SUMIFS('Saisie Recettes'!$I$5:$I$3004,'Saisie Recettes'!$F$5:$F$3004, $F10, 'Saisie Recettes'!$H$5:$H$3004, Listes!$B$73, 'Saisie Recettes'!$E$5:$E$3004, "&gt;="&amp;EOMONTH(AB$7,-1)+1, 'Saisie Recettes'!$E$5:$E$3004, "&lt;="&amp;EOMONTH(AB$7,0))</f>
        <v>0</v>
      </c>
      <c r="AC10" s="151">
        <f>SUMIFS('Saisie Recettes'!$I$5:$I$3004,'Saisie Recettes'!$F$5:$F$3004, $F10, 'Saisie Recettes'!$H$5:$H$3004, Listes!$B$73, 'Saisie Recettes'!$E$5:$E$3004, "&gt;="&amp;EOMONTH(AC$7,-1)+1, 'Saisie Recettes'!$E$5:$E$3004, "&lt;="&amp;EOMONTH(AC$7,0))</f>
        <v>1800000</v>
      </c>
      <c r="AD10" s="151">
        <f>SUMIFS('Saisie Recettes'!$I$5:$I$3004,'Saisie Recettes'!$F$5:$F$3004, $F10, 'Saisie Recettes'!$H$5:$H$3004, Listes!$B$73, 'Saisie Recettes'!$E$5:$E$3004, "&gt;="&amp;EOMONTH(AD$7,-1)+1, 'Saisie Recettes'!$E$5:$E$3004, "&lt;="&amp;EOMONTH(AD$7,0))</f>
        <v>0</v>
      </c>
      <c r="AE10" s="151">
        <f>SUMIFS('Saisie Recettes'!$I$5:$I$3004,'Saisie Recettes'!$F$5:$F$3004, $F10, 'Saisie Recettes'!$H$5:$H$3004, Listes!$B$73, 'Saisie Recettes'!$E$5:$E$3004, "&gt;="&amp;EOMONTH(AE$7,-1)+1, 'Saisie Recettes'!$E$5:$E$3004, "&lt;="&amp;EOMONTH(AE$7,0))</f>
        <v>0</v>
      </c>
      <c r="AF10" s="151">
        <f>SUMIFS('Saisie Recettes'!$I$5:$I$3004,'Saisie Recettes'!$F$5:$F$3004, $F10, 'Saisie Recettes'!$H$5:$H$3004, Listes!$B$73, 'Saisie Recettes'!$E$5:$E$3004, "&gt;="&amp;EOMONTH(AF$7,-1)+1, 'Saisie Recettes'!$E$5:$E$3004, "&lt;="&amp;EOMONTH(AF$7,0))</f>
        <v>1800000</v>
      </c>
      <c r="AG10" s="151">
        <f>SUMIFS('Saisie Recettes'!$I$5:$I$3004,'Saisie Recettes'!$F$5:$F$3004, $F10, 'Saisie Recettes'!$H$5:$H$3004, Listes!$B$73, 'Saisie Recettes'!$E$5:$E$3004, "&gt;="&amp;EOMONTH(AG$7,-1)+1, 'Saisie Recettes'!$E$5:$E$3004, "&lt;="&amp;EOMONTH(AG$7,0))</f>
        <v>0</v>
      </c>
      <c r="AH10" s="151">
        <f>SUMIFS('Saisie Recettes'!$I$5:$I$3004,'Saisie Recettes'!$F$5:$F$3004, $F10, 'Saisie Recettes'!$H$5:$H$3004, Listes!$B$73, 'Saisie Recettes'!$E$5:$E$3004, "&gt;="&amp;EOMONTH(AH$7,-1)+1, 'Saisie Recettes'!$E$5:$E$3004, "&lt;="&amp;EOMONTH(AH$7,0))</f>
        <v>0</v>
      </c>
      <c r="AI10" s="164">
        <f t="shared" si="47"/>
        <v>7200000</v>
      </c>
      <c r="AJ10" s="142"/>
      <c r="AK10" s="151">
        <f>SUMIFS('Saisie Recettes'!$I$5:$I$3004,'Saisie Recettes'!$F$5:$F$3004, $F10, 'Saisie Recettes'!$H$5:$H$3004, Listes!$B$73, 'Saisie Recettes'!$E$5:$E$3004, "&gt;="&amp;EOMONTH(AK$7,-1)+1, 'Saisie Recettes'!$E$5:$E$3004, "&lt;="&amp;EOMONTH(AK$7,0))</f>
        <v>1800000</v>
      </c>
      <c r="AL10" s="151">
        <f>SUMIFS('Saisie Recettes'!$I$5:$I$3004,'Saisie Recettes'!$F$5:$F$3004, $F10, 'Saisie Recettes'!$H$5:$H$3004, Listes!$B$73, 'Saisie Recettes'!$E$5:$E$3004, "&gt;="&amp;EOMONTH(AL$7,-1)+1, 'Saisie Recettes'!$E$5:$E$3004, "&lt;="&amp;EOMONTH(AL$7,0))</f>
        <v>0</v>
      </c>
      <c r="AM10" s="151">
        <f>SUMIFS('Saisie Recettes'!$I$5:$I$3004,'Saisie Recettes'!$F$5:$F$3004, $F10, 'Saisie Recettes'!$H$5:$H$3004, Listes!$B$73, 'Saisie Recettes'!$E$5:$E$3004, "&gt;="&amp;EOMONTH(AM$7,-1)+1, 'Saisie Recettes'!$E$5:$E$3004, "&lt;="&amp;EOMONTH(AM$7,0))</f>
        <v>0</v>
      </c>
      <c r="AN10" s="151">
        <f>SUMIFS('Saisie Recettes'!$I$5:$I$3004,'Saisie Recettes'!$F$5:$F$3004, $F10, 'Saisie Recettes'!$H$5:$H$3004, Listes!$B$73, 'Saisie Recettes'!$E$5:$E$3004, "&gt;="&amp;EOMONTH(AN$7,-1)+1, 'Saisie Recettes'!$E$5:$E$3004, "&lt;="&amp;EOMONTH(AN$7,0))</f>
        <v>0</v>
      </c>
      <c r="AO10" s="151">
        <f>SUMIFS('Saisie Recettes'!$I$5:$I$3004,'Saisie Recettes'!$F$5:$F$3004, $F10, 'Saisie Recettes'!$H$5:$H$3004, Listes!$B$73, 'Saisie Recettes'!$E$5:$E$3004, "&gt;="&amp;EOMONTH(AO$7,-1)+1, 'Saisie Recettes'!$E$5:$E$3004, "&lt;="&amp;EOMONTH(AO$7,0))</f>
        <v>0</v>
      </c>
      <c r="AP10" s="151">
        <f>SUMIFS('Saisie Recettes'!$I$5:$I$3004,'Saisie Recettes'!$F$5:$F$3004, $F10, 'Saisie Recettes'!$H$5:$H$3004, Listes!$B$73, 'Saisie Recettes'!$E$5:$E$3004, "&gt;="&amp;EOMONTH(AP$7,-1)+1, 'Saisie Recettes'!$E$5:$E$3004, "&lt;="&amp;EOMONTH(AP$7,0))</f>
        <v>0</v>
      </c>
      <c r="AQ10" s="151">
        <f>SUMIFS('Saisie Recettes'!$I$5:$I$3004,'Saisie Recettes'!$F$5:$F$3004, $F10, 'Saisie Recettes'!$H$5:$H$3004, Listes!$B$73, 'Saisie Recettes'!$E$5:$E$3004, "&gt;="&amp;EOMONTH(AQ$7,-1)+1, 'Saisie Recettes'!$E$5:$E$3004, "&lt;="&amp;EOMONTH(AQ$7,0))</f>
        <v>0</v>
      </c>
      <c r="AR10" s="151">
        <f>SUMIFS('Saisie Recettes'!$I$5:$I$3004,'Saisie Recettes'!$F$5:$F$3004, $F10, 'Saisie Recettes'!$H$5:$H$3004, Listes!$B$73, 'Saisie Recettes'!$E$5:$E$3004, "&gt;="&amp;EOMONTH(AR$7,-1)+1, 'Saisie Recettes'!$E$5:$E$3004, "&lt;="&amp;EOMONTH(AR$7,0))</f>
        <v>0</v>
      </c>
      <c r="AS10" s="151">
        <f>SUMIFS('Saisie Recettes'!$I$5:$I$3004,'Saisie Recettes'!$F$5:$F$3004, $F10, 'Saisie Recettes'!$H$5:$H$3004, Listes!$B$73, 'Saisie Recettes'!$E$5:$E$3004, "&gt;="&amp;EOMONTH(AS$7,-1)+1, 'Saisie Recettes'!$E$5:$E$3004, "&lt;="&amp;EOMONTH(AS$7,0))</f>
        <v>0</v>
      </c>
      <c r="AT10" s="151">
        <f>SUMIFS('Saisie Recettes'!$I$5:$I$3004,'Saisie Recettes'!$F$5:$F$3004, $F10, 'Saisie Recettes'!$H$5:$H$3004, Listes!$B$73, 'Saisie Recettes'!$E$5:$E$3004, "&gt;="&amp;EOMONTH(AT$7,-1)+1, 'Saisie Recettes'!$E$5:$E$3004, "&lt;="&amp;EOMONTH(AT$7,0))</f>
        <v>0</v>
      </c>
      <c r="AU10" s="151">
        <f>SUMIFS('Saisie Recettes'!$I$5:$I$3004,'Saisie Recettes'!$F$5:$F$3004, $F10, 'Saisie Recettes'!$H$5:$H$3004, Listes!$B$73, 'Saisie Recettes'!$E$5:$E$3004, "&gt;="&amp;EOMONTH(AU$7,-1)+1, 'Saisie Recettes'!$E$5:$E$3004, "&lt;="&amp;EOMONTH(AU$7,0))</f>
        <v>0</v>
      </c>
      <c r="AV10" s="151">
        <f>SUMIFS('Saisie Recettes'!$I$5:$I$3004,'Saisie Recettes'!$F$5:$F$3004, $F10, 'Saisie Recettes'!$H$5:$H$3004, Listes!$B$73, 'Saisie Recettes'!$E$5:$E$3004, "&gt;="&amp;EOMONTH(AV$7,-1)+1, 'Saisie Recettes'!$E$5:$E$3004, "&lt;="&amp;EOMONTH(AV$7,0))</f>
        <v>0</v>
      </c>
      <c r="AW10" s="164">
        <f t="shared" si="48"/>
        <v>1800000</v>
      </c>
    </row>
    <row r="11" spans="2:49" ht="15.75" customHeight="1" x14ac:dyDescent="0.25">
      <c r="C11" s="150" t="str">
        <f t="shared" si="49"/>
        <v>MC-Mag-Pharmacie</v>
      </c>
      <c r="D11" s="143"/>
      <c r="E11" s="143"/>
      <c r="F11" s="150" t="str">
        <f>'Listes des Lots'!B31</f>
        <v>MC-Mag-Pharmacie</v>
      </c>
      <c r="I11" s="151">
        <f>SUMIFS('Saisie Recettes'!$I$5:$I$3004,'Saisie Recettes'!$F$5:$F$3004, $F11, 'Saisie Recettes'!$H$5:$H$3004, Listes!$B$73, 'Saisie Recettes'!$E$5:$E$3004, "&gt;="&amp;EOMONTH(I$7,-1)+1, 'Saisie Recettes'!$E$5:$E$3004, "&lt;="&amp;EOMONTH(I$7,0))</f>
        <v>0</v>
      </c>
      <c r="J11" s="151">
        <f>SUMIFS('Saisie Recettes'!$I$5:$I$3004,'Saisie Recettes'!$F$5:$F$3004, $F11, 'Saisie Recettes'!$H$5:$H$3004, Listes!$B$73, 'Saisie Recettes'!$E$5:$E$3004, "&gt;="&amp;EOMONTH(J$7,-1)+1, 'Saisie Recettes'!$E$5:$E$3004, "&lt;="&amp;EOMONTH(J$7,0))</f>
        <v>0</v>
      </c>
      <c r="K11" s="151">
        <f>SUMIFS('Saisie Recettes'!$I$5:$I$3004,'Saisie Recettes'!$F$5:$F$3004, $F11, 'Saisie Recettes'!$H$5:$H$3004, Listes!$B$73, 'Saisie Recettes'!$E$5:$E$3004, "&gt;="&amp;EOMONTH(K$7,-1)+1, 'Saisie Recettes'!$E$5:$E$3004, "&lt;="&amp;EOMONTH(K$7,0))</f>
        <v>0</v>
      </c>
      <c r="L11" s="151">
        <f>SUMIFS('Saisie Recettes'!$I$5:$I$3004,'Saisie Recettes'!$F$5:$F$3004, $F11, 'Saisie Recettes'!$H$5:$H$3004, Listes!$B$73, 'Saisie Recettes'!$E$5:$E$3004, "&gt;="&amp;EOMONTH(L$7,-1)+1, 'Saisie Recettes'!$E$5:$E$3004, "&lt;="&amp;EOMONTH(L$7,0))</f>
        <v>0</v>
      </c>
      <c r="M11" s="151">
        <f>SUMIFS('Saisie Recettes'!$I$5:$I$3004,'Saisie Recettes'!$F$5:$F$3004, $F11, 'Saisie Recettes'!$H$5:$H$3004, Listes!$B$73, 'Saisie Recettes'!$E$5:$E$3004, "&gt;="&amp;EOMONTH(M$7,-1)+1, 'Saisie Recettes'!$E$5:$E$3004, "&lt;="&amp;EOMONTH(M$7,0))</f>
        <v>0</v>
      </c>
      <c r="N11" s="151">
        <f>SUMIFS('Saisie Recettes'!$I$5:$I$3004,'Saisie Recettes'!$F$5:$F$3004, $F11, 'Saisie Recettes'!$H$5:$H$3004, Listes!$B$73, 'Saisie Recettes'!$E$5:$E$3004, "&gt;="&amp;EOMONTH(N$7,-1)+1, 'Saisie Recettes'!$E$5:$E$3004, "&lt;="&amp;EOMONTH(N$7,0))</f>
        <v>0</v>
      </c>
      <c r="O11" s="151">
        <f>SUMIFS('Saisie Recettes'!$I$5:$I$3004,'Saisie Recettes'!$F$5:$F$3004, $F11, 'Saisie Recettes'!$H$5:$H$3004, Listes!$B$73, 'Saisie Recettes'!$E$5:$E$3004, "&gt;="&amp;EOMONTH(O$7,-1)+1, 'Saisie Recettes'!$E$5:$E$3004, "&lt;="&amp;EOMONTH(O$7,0))</f>
        <v>0</v>
      </c>
      <c r="P11" s="151">
        <f>SUMIFS('Saisie Recettes'!$I$5:$I$3004,'Saisie Recettes'!$F$5:$F$3004, $F11, 'Saisie Recettes'!$H$5:$H$3004, Listes!$B$73, 'Saisie Recettes'!$E$5:$E$3004, "&gt;="&amp;EOMONTH(P$7,-1)+1, 'Saisie Recettes'!$E$5:$E$3004, "&lt;="&amp;EOMONTH(P$7,0))</f>
        <v>350000</v>
      </c>
      <c r="Q11" s="151">
        <f>SUMIFS('Saisie Recettes'!$I$5:$I$3004,'Saisie Recettes'!$F$5:$F$3004, $F11, 'Saisie Recettes'!$H$5:$H$3004, Listes!$B$73, 'Saisie Recettes'!$E$5:$E$3004, "&gt;="&amp;EOMONTH(Q$7,-1)+1, 'Saisie Recettes'!$E$5:$E$3004, "&lt;="&amp;EOMONTH(Q$7,0))</f>
        <v>350000</v>
      </c>
      <c r="R11" s="151">
        <f>SUMIFS('Saisie Recettes'!$I$5:$I$3004,'Saisie Recettes'!$F$5:$F$3004, $F11, 'Saisie Recettes'!$H$5:$H$3004, Listes!$B$73, 'Saisie Recettes'!$E$5:$E$3004, "&gt;="&amp;EOMONTH(R$7,-1)+1, 'Saisie Recettes'!$E$5:$E$3004, "&lt;="&amp;EOMONTH(R$7,0))</f>
        <v>350000</v>
      </c>
      <c r="S11" s="151">
        <f>SUMIFS('Saisie Recettes'!$I$5:$I$3004,'Saisie Recettes'!$F$5:$F$3004, $F11, 'Saisie Recettes'!$H$5:$H$3004, Listes!$B$73, 'Saisie Recettes'!$E$5:$E$3004, "&gt;="&amp;EOMONTH(S$7,-1)+1, 'Saisie Recettes'!$E$5:$E$3004, "&lt;="&amp;EOMONTH(S$7,0))</f>
        <v>350000</v>
      </c>
      <c r="T11" s="151">
        <f>SUMIFS('Saisie Recettes'!$I$5:$I$3004,'Saisie Recettes'!$F$5:$F$3004, $F11, 'Saisie Recettes'!$H$5:$H$3004, Listes!$B$73, 'Saisie Recettes'!$E$5:$E$3004, "&gt;="&amp;EOMONTH(T$7,-1)+1, 'Saisie Recettes'!$E$5:$E$3004, "&lt;="&amp;EOMONTH(T$7,0))</f>
        <v>350000</v>
      </c>
      <c r="U11" s="164">
        <f t="shared" si="46"/>
        <v>1750000</v>
      </c>
      <c r="W11" s="151">
        <f>SUMIFS('Saisie Recettes'!$I$5:$I$3004,'Saisie Recettes'!$F$5:$F$3004, $F11, 'Saisie Recettes'!$H$5:$H$3004, Listes!$B$73, 'Saisie Recettes'!$E$5:$E$3004, "&gt;="&amp;EOMONTH(W$7,-1)+1, 'Saisie Recettes'!$E$5:$E$3004, "&lt;="&amp;EOMONTH(W$7,0))</f>
        <v>315000</v>
      </c>
      <c r="X11" s="151">
        <f>SUMIFS('Saisie Recettes'!$I$5:$I$3004,'Saisie Recettes'!$F$5:$F$3004, $F11, 'Saisie Recettes'!$H$5:$H$3004, Listes!$B$73, 'Saisie Recettes'!$E$5:$E$3004, "&gt;="&amp;EOMONTH(X$7,-1)+1, 'Saisie Recettes'!$E$5:$E$3004, "&lt;="&amp;EOMONTH(X$7,0))</f>
        <v>0</v>
      </c>
      <c r="Y11" s="151">
        <f>SUMIFS('Saisie Recettes'!$I$5:$I$3004,'Saisie Recettes'!$F$5:$F$3004, $F11, 'Saisie Recettes'!$H$5:$H$3004, Listes!$B$73, 'Saisie Recettes'!$E$5:$E$3004, "&gt;="&amp;EOMONTH(Y$7,-1)+1, 'Saisie Recettes'!$E$5:$E$3004, "&lt;="&amp;EOMONTH(Y$7,0))</f>
        <v>350000</v>
      </c>
      <c r="Z11" s="151">
        <f>SUMIFS('Saisie Recettes'!$I$5:$I$3004,'Saisie Recettes'!$F$5:$F$3004, $F11, 'Saisie Recettes'!$H$5:$H$3004, Listes!$B$73, 'Saisie Recettes'!$E$5:$E$3004, "&gt;="&amp;EOMONTH(Z$7,-1)+1, 'Saisie Recettes'!$E$5:$E$3004, "&lt;="&amp;EOMONTH(Z$7,0))</f>
        <v>565000</v>
      </c>
      <c r="AA11" s="151">
        <f>SUMIFS('Saisie Recettes'!$I$5:$I$3004,'Saisie Recettes'!$F$5:$F$3004, $F11, 'Saisie Recettes'!$H$5:$H$3004, Listes!$B$73, 'Saisie Recettes'!$E$5:$E$3004, "&gt;="&amp;EOMONTH(AA$7,-1)+1, 'Saisie Recettes'!$E$5:$E$3004, "&lt;="&amp;EOMONTH(AA$7,0))</f>
        <v>0</v>
      </c>
      <c r="AB11" s="151">
        <f>SUMIFS('Saisie Recettes'!$I$5:$I$3004,'Saisie Recettes'!$F$5:$F$3004, $F11, 'Saisie Recettes'!$H$5:$H$3004, Listes!$B$73, 'Saisie Recettes'!$E$5:$E$3004, "&gt;="&amp;EOMONTH(AB$7,-1)+1, 'Saisie Recettes'!$E$5:$E$3004, "&lt;="&amp;EOMONTH(AB$7,0))</f>
        <v>565000</v>
      </c>
      <c r="AC11" s="151">
        <f>SUMIFS('Saisie Recettes'!$I$5:$I$3004,'Saisie Recettes'!$F$5:$F$3004, $F11, 'Saisie Recettes'!$H$5:$H$3004, Listes!$B$73, 'Saisie Recettes'!$E$5:$E$3004, "&gt;="&amp;EOMONTH(AC$7,-1)+1, 'Saisie Recettes'!$E$5:$E$3004, "&lt;="&amp;EOMONTH(AC$7,0))</f>
        <v>565000</v>
      </c>
      <c r="AD11" s="151">
        <f>SUMIFS('Saisie Recettes'!$I$5:$I$3004,'Saisie Recettes'!$F$5:$F$3004, $F11, 'Saisie Recettes'!$H$5:$H$3004, Listes!$B$73, 'Saisie Recettes'!$E$5:$E$3004, "&gt;="&amp;EOMONTH(AD$7,-1)+1, 'Saisie Recettes'!$E$5:$E$3004, "&lt;="&amp;EOMONTH(AD$7,0))</f>
        <v>565000</v>
      </c>
      <c r="AE11" s="151">
        <f>SUMIFS('Saisie Recettes'!$I$5:$I$3004,'Saisie Recettes'!$F$5:$F$3004, $F11, 'Saisie Recettes'!$H$5:$H$3004, Listes!$B$73, 'Saisie Recettes'!$E$5:$E$3004, "&gt;="&amp;EOMONTH(AE$7,-1)+1, 'Saisie Recettes'!$E$5:$E$3004, "&lt;="&amp;EOMONTH(AE$7,0))</f>
        <v>350000</v>
      </c>
      <c r="AF11" s="151">
        <f>SUMIFS('Saisie Recettes'!$I$5:$I$3004,'Saisie Recettes'!$F$5:$F$3004, $F11, 'Saisie Recettes'!$H$5:$H$3004, Listes!$B$73, 'Saisie Recettes'!$E$5:$E$3004, "&gt;="&amp;EOMONTH(AF$7,-1)+1, 'Saisie Recettes'!$E$5:$E$3004, "&lt;="&amp;EOMONTH(AF$7,0))</f>
        <v>350000</v>
      </c>
      <c r="AG11" s="151">
        <f>SUMIFS('Saisie Recettes'!$I$5:$I$3004,'Saisie Recettes'!$F$5:$F$3004, $F11, 'Saisie Recettes'!$H$5:$H$3004, Listes!$B$73, 'Saisie Recettes'!$E$5:$E$3004, "&gt;="&amp;EOMONTH(AG$7,-1)+1, 'Saisie Recettes'!$E$5:$E$3004, "&lt;="&amp;EOMONTH(AG$7,0))</f>
        <v>350000</v>
      </c>
      <c r="AH11" s="151">
        <f>SUMIFS('Saisie Recettes'!$I$5:$I$3004,'Saisie Recettes'!$F$5:$F$3004, $F11, 'Saisie Recettes'!$H$5:$H$3004, Listes!$B$73, 'Saisie Recettes'!$E$5:$E$3004, "&gt;="&amp;EOMONTH(AH$7,-1)+1, 'Saisie Recettes'!$E$5:$E$3004, "&lt;="&amp;EOMONTH(AH$7,0))</f>
        <v>350000</v>
      </c>
      <c r="AI11" s="164">
        <f>SUM(W11:AH11)</f>
        <v>4325000</v>
      </c>
      <c r="AJ11" s="142"/>
      <c r="AK11" s="151">
        <f>SUMIFS('Saisie Recettes'!$I$5:$I$3004,'Saisie Recettes'!$F$5:$F$3004, $F11, 'Saisie Recettes'!$H$5:$H$3004, Listes!$B$73, 'Saisie Recettes'!$E$5:$E$3004, "&gt;="&amp;EOMONTH(AK$7,-1)+1, 'Saisie Recettes'!$E$5:$E$3004, "&lt;="&amp;EOMONTH(AK$7,0))</f>
        <v>315000</v>
      </c>
      <c r="AL11" s="151">
        <f>SUMIFS('Saisie Recettes'!$I$5:$I$3004,'Saisie Recettes'!$F$5:$F$3004, $F11, 'Saisie Recettes'!$H$5:$H$3004, Listes!$B$73, 'Saisie Recettes'!$E$5:$E$3004, "&gt;="&amp;EOMONTH(AL$7,-1)+1, 'Saisie Recettes'!$E$5:$E$3004, "&lt;="&amp;EOMONTH(AL$7,0))</f>
        <v>350000</v>
      </c>
      <c r="AM11" s="151">
        <f>SUMIFS('Saisie Recettes'!$I$5:$I$3004,'Saisie Recettes'!$F$5:$F$3004, $F11, 'Saisie Recettes'!$H$5:$H$3004, Listes!$B$73, 'Saisie Recettes'!$E$5:$E$3004, "&gt;="&amp;EOMONTH(AM$7,-1)+1, 'Saisie Recettes'!$E$5:$E$3004, "&lt;="&amp;EOMONTH(AM$7,0))</f>
        <v>350000</v>
      </c>
      <c r="AN11" s="151">
        <f>SUMIFS('Saisie Recettes'!$I$5:$I$3004,'Saisie Recettes'!$F$5:$F$3004, $F11, 'Saisie Recettes'!$H$5:$H$3004, Listes!$B$73, 'Saisie Recettes'!$E$5:$E$3004, "&gt;="&amp;EOMONTH(AN$7,-1)+1, 'Saisie Recettes'!$E$5:$E$3004, "&lt;="&amp;EOMONTH(AN$7,0))</f>
        <v>0</v>
      </c>
      <c r="AO11" s="151">
        <f>SUMIFS('Saisie Recettes'!$I$5:$I$3004,'Saisie Recettes'!$F$5:$F$3004, $F11, 'Saisie Recettes'!$H$5:$H$3004, Listes!$B$73, 'Saisie Recettes'!$E$5:$E$3004, "&gt;="&amp;EOMONTH(AO$7,-1)+1, 'Saisie Recettes'!$E$5:$E$3004, "&lt;="&amp;EOMONTH(AO$7,0))</f>
        <v>0</v>
      </c>
      <c r="AP11" s="151">
        <f>SUMIFS('Saisie Recettes'!$I$5:$I$3004,'Saisie Recettes'!$F$5:$F$3004, $F11, 'Saisie Recettes'!$H$5:$H$3004, Listes!$B$73, 'Saisie Recettes'!$E$5:$E$3004, "&gt;="&amp;EOMONTH(AP$7,-1)+1, 'Saisie Recettes'!$E$5:$E$3004, "&lt;="&amp;EOMONTH(AP$7,0))</f>
        <v>0</v>
      </c>
      <c r="AQ11" s="151">
        <f>SUMIFS('Saisie Recettes'!$I$5:$I$3004,'Saisie Recettes'!$F$5:$F$3004, $F11, 'Saisie Recettes'!$H$5:$H$3004, Listes!$B$73, 'Saisie Recettes'!$E$5:$E$3004, "&gt;="&amp;EOMONTH(AQ$7,-1)+1, 'Saisie Recettes'!$E$5:$E$3004, "&lt;="&amp;EOMONTH(AQ$7,0))</f>
        <v>0</v>
      </c>
      <c r="AR11" s="151">
        <f>SUMIFS('Saisie Recettes'!$I$5:$I$3004,'Saisie Recettes'!$F$5:$F$3004, $F11, 'Saisie Recettes'!$H$5:$H$3004, Listes!$B$73, 'Saisie Recettes'!$E$5:$E$3004, "&gt;="&amp;EOMONTH(AR$7,-1)+1, 'Saisie Recettes'!$E$5:$E$3004, "&lt;="&amp;EOMONTH(AR$7,0))</f>
        <v>0</v>
      </c>
      <c r="AS11" s="151">
        <f>SUMIFS('Saisie Recettes'!$I$5:$I$3004,'Saisie Recettes'!$F$5:$F$3004, $F11, 'Saisie Recettes'!$H$5:$H$3004, Listes!$B$73, 'Saisie Recettes'!$E$5:$E$3004, "&gt;="&amp;EOMONTH(AS$7,-1)+1, 'Saisie Recettes'!$E$5:$E$3004, "&lt;="&amp;EOMONTH(AS$7,0))</f>
        <v>0</v>
      </c>
      <c r="AT11" s="151">
        <f>SUMIFS('Saisie Recettes'!$I$5:$I$3004,'Saisie Recettes'!$F$5:$F$3004, $F11, 'Saisie Recettes'!$H$5:$H$3004, Listes!$B$73, 'Saisie Recettes'!$E$5:$E$3004, "&gt;="&amp;EOMONTH(AT$7,-1)+1, 'Saisie Recettes'!$E$5:$E$3004, "&lt;="&amp;EOMONTH(AT$7,0))</f>
        <v>0</v>
      </c>
      <c r="AU11" s="151">
        <f>SUMIFS('Saisie Recettes'!$I$5:$I$3004,'Saisie Recettes'!$F$5:$F$3004, $F11, 'Saisie Recettes'!$H$5:$H$3004, Listes!$B$73, 'Saisie Recettes'!$E$5:$E$3004, "&gt;="&amp;EOMONTH(AU$7,-1)+1, 'Saisie Recettes'!$E$5:$E$3004, "&lt;="&amp;EOMONTH(AU$7,0))</f>
        <v>0</v>
      </c>
      <c r="AV11" s="151">
        <f>SUMIFS('Saisie Recettes'!$I$5:$I$3004,'Saisie Recettes'!$F$5:$F$3004, $F11, 'Saisie Recettes'!$H$5:$H$3004, Listes!$B$73, 'Saisie Recettes'!$E$5:$E$3004, "&gt;="&amp;EOMONTH(AV$7,-1)+1, 'Saisie Recettes'!$E$5:$E$3004, "&lt;="&amp;EOMONTH(AV$7,0))</f>
        <v>0</v>
      </c>
      <c r="AW11" s="164">
        <f>SUM(AK11:AV11)</f>
        <v>1015000</v>
      </c>
    </row>
    <row r="12" spans="2:49" ht="15.75" customHeight="1" x14ac:dyDescent="0.25">
      <c r="C12" s="150" t="str">
        <f t="shared" si="49"/>
        <v>MC-Mag-Boulangerie</v>
      </c>
      <c r="D12" s="143"/>
      <c r="E12" s="143"/>
      <c r="F12" s="150" t="str">
        <f>'Listes des Lots'!B32</f>
        <v>MC-Mag-Boulangerie</v>
      </c>
      <c r="I12" s="151">
        <f>SUMIFS('Saisie Recettes'!$I$5:$I$3004,'Saisie Recettes'!$F$5:$F$3004, $F12, 'Saisie Recettes'!$H$5:$H$3004, Listes!$B$73, 'Saisie Recettes'!$E$5:$E$3004, "&gt;="&amp;EOMONTH(I$7,-1)+1, 'Saisie Recettes'!$E$5:$E$3004, "&lt;="&amp;EOMONTH(I$7,0))</f>
        <v>0</v>
      </c>
      <c r="J12" s="151">
        <f>SUMIFS('Saisie Recettes'!$I$5:$I$3004,'Saisie Recettes'!$F$5:$F$3004, $F12, 'Saisie Recettes'!$H$5:$H$3004, Listes!$B$73, 'Saisie Recettes'!$E$5:$E$3004, "&gt;="&amp;EOMONTH(J$7,-1)+1, 'Saisie Recettes'!$E$5:$E$3004, "&lt;="&amp;EOMONTH(J$7,0))</f>
        <v>0</v>
      </c>
      <c r="K12" s="151">
        <f>SUMIFS('Saisie Recettes'!$I$5:$I$3004,'Saisie Recettes'!$F$5:$F$3004, $F12, 'Saisie Recettes'!$H$5:$H$3004, Listes!$B$73, 'Saisie Recettes'!$E$5:$E$3004, "&gt;="&amp;EOMONTH(K$7,-1)+1, 'Saisie Recettes'!$E$5:$E$3004, "&lt;="&amp;EOMONTH(K$7,0))</f>
        <v>0</v>
      </c>
      <c r="L12" s="151">
        <f>SUMIFS('Saisie Recettes'!$I$5:$I$3004,'Saisie Recettes'!$F$5:$F$3004, $F12, 'Saisie Recettes'!$H$5:$H$3004, Listes!$B$73, 'Saisie Recettes'!$E$5:$E$3004, "&gt;="&amp;EOMONTH(L$7,-1)+1, 'Saisie Recettes'!$E$5:$E$3004, "&lt;="&amp;EOMONTH(L$7,0))</f>
        <v>0</v>
      </c>
      <c r="M12" s="151">
        <f>SUMIFS('Saisie Recettes'!$I$5:$I$3004,'Saisie Recettes'!$F$5:$F$3004, $F12, 'Saisie Recettes'!$H$5:$H$3004, Listes!$B$73, 'Saisie Recettes'!$E$5:$E$3004, "&gt;="&amp;EOMONTH(M$7,-1)+1, 'Saisie Recettes'!$E$5:$E$3004, "&lt;="&amp;EOMONTH(M$7,0))</f>
        <v>0</v>
      </c>
      <c r="N12" s="151">
        <f>SUMIFS('Saisie Recettes'!$I$5:$I$3004,'Saisie Recettes'!$F$5:$F$3004, $F12, 'Saisie Recettes'!$H$5:$H$3004, Listes!$B$73, 'Saisie Recettes'!$E$5:$E$3004, "&gt;="&amp;EOMONTH(N$7,-1)+1, 'Saisie Recettes'!$E$5:$E$3004, "&lt;="&amp;EOMONTH(N$7,0))</f>
        <v>0</v>
      </c>
      <c r="O12" s="151">
        <f>SUMIFS('Saisie Recettes'!$I$5:$I$3004,'Saisie Recettes'!$F$5:$F$3004, $F12, 'Saisie Recettes'!$H$5:$H$3004, Listes!$B$73, 'Saisie Recettes'!$E$5:$E$3004, "&gt;="&amp;EOMONTH(O$7,-1)+1, 'Saisie Recettes'!$E$5:$E$3004, "&lt;="&amp;EOMONTH(O$7,0))</f>
        <v>0</v>
      </c>
      <c r="P12" s="151">
        <f>SUMIFS('Saisie Recettes'!$I$5:$I$3004,'Saisie Recettes'!$F$5:$F$3004, $F12, 'Saisie Recettes'!$H$5:$H$3004, Listes!$B$73, 'Saisie Recettes'!$E$5:$E$3004, "&gt;="&amp;EOMONTH(P$7,-1)+1, 'Saisie Recettes'!$E$5:$E$3004, "&lt;="&amp;EOMONTH(P$7,0))</f>
        <v>500000</v>
      </c>
      <c r="Q12" s="151">
        <f>SUMIFS('Saisie Recettes'!$I$5:$I$3004,'Saisie Recettes'!$F$5:$F$3004, $F12, 'Saisie Recettes'!$H$5:$H$3004, Listes!$B$73, 'Saisie Recettes'!$E$5:$E$3004, "&gt;="&amp;EOMONTH(Q$7,-1)+1, 'Saisie Recettes'!$E$5:$E$3004, "&lt;="&amp;EOMONTH(Q$7,0))</f>
        <v>500000</v>
      </c>
      <c r="R12" s="151">
        <f>SUMIFS('Saisie Recettes'!$I$5:$I$3004,'Saisie Recettes'!$F$5:$F$3004, $F12, 'Saisie Recettes'!$H$5:$H$3004, Listes!$B$73, 'Saisie Recettes'!$E$5:$E$3004, "&gt;="&amp;EOMONTH(R$7,-1)+1, 'Saisie Recettes'!$E$5:$E$3004, "&lt;="&amp;EOMONTH(R$7,0))</f>
        <v>500000</v>
      </c>
      <c r="S12" s="151">
        <f>SUMIFS('Saisie Recettes'!$I$5:$I$3004,'Saisie Recettes'!$F$5:$F$3004, $F12, 'Saisie Recettes'!$H$5:$H$3004, Listes!$B$73, 'Saisie Recettes'!$E$5:$E$3004, "&gt;="&amp;EOMONTH(S$7,-1)+1, 'Saisie Recettes'!$E$5:$E$3004, "&lt;="&amp;EOMONTH(S$7,0))</f>
        <v>500000</v>
      </c>
      <c r="T12" s="151">
        <f>SUMIFS('Saisie Recettes'!$I$5:$I$3004,'Saisie Recettes'!$F$5:$F$3004, $F12, 'Saisie Recettes'!$H$5:$H$3004, Listes!$B$73, 'Saisie Recettes'!$E$5:$E$3004, "&gt;="&amp;EOMONTH(T$7,-1)+1, 'Saisie Recettes'!$E$5:$E$3004, "&lt;="&amp;EOMONTH(T$7,0))</f>
        <v>500000</v>
      </c>
      <c r="U12" s="164">
        <f t="shared" si="46"/>
        <v>2500000</v>
      </c>
      <c r="W12" s="151">
        <f>SUMIFS('Saisie Recettes'!$I$5:$I$3004,'Saisie Recettes'!$F$5:$F$3004, $F12, 'Saisie Recettes'!$H$5:$H$3004, Listes!$B$73, 'Saisie Recettes'!$E$5:$E$3004, "&gt;="&amp;EOMONTH(W$7,-1)+1, 'Saisie Recettes'!$E$5:$E$3004, "&lt;="&amp;EOMONTH(W$7,0))</f>
        <v>450000</v>
      </c>
      <c r="X12" s="151">
        <f>SUMIFS('Saisie Recettes'!$I$5:$I$3004,'Saisie Recettes'!$F$5:$F$3004, $F12, 'Saisie Recettes'!$H$5:$H$3004, Listes!$B$73, 'Saisie Recettes'!$E$5:$E$3004, "&gt;="&amp;EOMONTH(X$7,-1)+1, 'Saisie Recettes'!$E$5:$E$3004, "&lt;="&amp;EOMONTH(X$7,0))</f>
        <v>500000</v>
      </c>
      <c r="Y12" s="151">
        <f>SUMIFS('Saisie Recettes'!$I$5:$I$3004,'Saisie Recettes'!$F$5:$F$3004, $F12, 'Saisie Recettes'!$H$5:$H$3004, Listes!$B$73, 'Saisie Recettes'!$E$5:$E$3004, "&gt;="&amp;EOMONTH(Y$7,-1)+1, 'Saisie Recettes'!$E$5:$E$3004, "&lt;="&amp;EOMONTH(Y$7,0))</f>
        <v>500000</v>
      </c>
      <c r="Z12" s="151">
        <f>SUMIFS('Saisie Recettes'!$I$5:$I$3004,'Saisie Recettes'!$F$5:$F$3004, $F12, 'Saisie Recettes'!$H$5:$H$3004, Listes!$B$73, 'Saisie Recettes'!$E$5:$E$3004, "&gt;="&amp;EOMONTH(Z$7,-1)+1, 'Saisie Recettes'!$E$5:$E$3004, "&lt;="&amp;EOMONTH(Z$7,0))</f>
        <v>500000</v>
      </c>
      <c r="AA12" s="151">
        <f>SUMIFS('Saisie Recettes'!$I$5:$I$3004,'Saisie Recettes'!$F$5:$F$3004, $F12, 'Saisie Recettes'!$H$5:$H$3004, Listes!$B$73, 'Saisie Recettes'!$E$5:$E$3004, "&gt;="&amp;EOMONTH(AA$7,-1)+1, 'Saisie Recettes'!$E$5:$E$3004, "&lt;="&amp;EOMONTH(AA$7,0))</f>
        <v>0</v>
      </c>
      <c r="AB12" s="151">
        <f>SUMIFS('Saisie Recettes'!$I$5:$I$3004,'Saisie Recettes'!$F$5:$F$3004, $F12, 'Saisie Recettes'!$H$5:$H$3004, Listes!$B$73, 'Saisie Recettes'!$E$5:$E$3004, "&gt;="&amp;EOMONTH(AB$7,-1)+1, 'Saisie Recettes'!$E$5:$E$3004, "&lt;="&amp;EOMONTH(AB$7,0))</f>
        <v>500000</v>
      </c>
      <c r="AC12" s="151">
        <f>SUMIFS('Saisie Recettes'!$I$5:$I$3004,'Saisie Recettes'!$F$5:$F$3004, $F12, 'Saisie Recettes'!$H$5:$H$3004, Listes!$B$73, 'Saisie Recettes'!$E$5:$E$3004, "&gt;="&amp;EOMONTH(AC$7,-1)+1, 'Saisie Recettes'!$E$5:$E$3004, "&lt;="&amp;EOMONTH(AC$7,0))</f>
        <v>0</v>
      </c>
      <c r="AD12" s="151">
        <f>SUMIFS('Saisie Recettes'!$I$5:$I$3004,'Saisie Recettes'!$F$5:$F$3004, $F12, 'Saisie Recettes'!$H$5:$H$3004, Listes!$B$73, 'Saisie Recettes'!$E$5:$E$3004, "&gt;="&amp;EOMONTH(AD$7,-1)+1, 'Saisie Recettes'!$E$5:$E$3004, "&lt;="&amp;EOMONTH(AD$7,0))</f>
        <v>500000</v>
      </c>
      <c r="AE12" s="151">
        <f>SUMIFS('Saisie Recettes'!$I$5:$I$3004,'Saisie Recettes'!$F$5:$F$3004, $F12, 'Saisie Recettes'!$H$5:$H$3004, Listes!$B$73, 'Saisie Recettes'!$E$5:$E$3004, "&gt;="&amp;EOMONTH(AE$7,-1)+1, 'Saisie Recettes'!$E$5:$E$3004, "&lt;="&amp;EOMONTH(AE$7,0))</f>
        <v>500000</v>
      </c>
      <c r="AF12" s="151">
        <f>SUMIFS('Saisie Recettes'!$I$5:$I$3004,'Saisie Recettes'!$F$5:$F$3004, $F12, 'Saisie Recettes'!$H$5:$H$3004, Listes!$B$73, 'Saisie Recettes'!$E$5:$E$3004, "&gt;="&amp;EOMONTH(AF$7,-1)+1, 'Saisie Recettes'!$E$5:$E$3004, "&lt;="&amp;EOMONTH(AF$7,0))</f>
        <v>500000</v>
      </c>
      <c r="AG12" s="151">
        <f>SUMIFS('Saisie Recettes'!$I$5:$I$3004,'Saisie Recettes'!$F$5:$F$3004, $F12, 'Saisie Recettes'!$H$5:$H$3004, Listes!$B$73, 'Saisie Recettes'!$E$5:$E$3004, "&gt;="&amp;EOMONTH(AG$7,-1)+1, 'Saisie Recettes'!$E$5:$E$3004, "&lt;="&amp;EOMONTH(AG$7,0))</f>
        <v>500000</v>
      </c>
      <c r="AH12" s="151">
        <f>SUMIFS('Saisie Recettes'!$I$5:$I$3004,'Saisie Recettes'!$F$5:$F$3004, $F12, 'Saisie Recettes'!$H$5:$H$3004, Listes!$B$73, 'Saisie Recettes'!$E$5:$E$3004, "&gt;="&amp;EOMONTH(AH$7,-1)+1, 'Saisie Recettes'!$E$5:$E$3004, "&lt;="&amp;EOMONTH(AH$7,0))</f>
        <v>500000</v>
      </c>
      <c r="AI12" s="164">
        <f t="shared" si="47"/>
        <v>4950000</v>
      </c>
      <c r="AJ12" s="142"/>
      <c r="AK12" s="151">
        <f>SUMIFS('Saisie Recettes'!$I$5:$I$3004,'Saisie Recettes'!$F$5:$F$3004, $F12, 'Saisie Recettes'!$H$5:$H$3004, Listes!$B$73, 'Saisie Recettes'!$E$5:$E$3004, "&gt;="&amp;EOMONTH(AK$7,-1)+1, 'Saisie Recettes'!$E$5:$E$3004, "&lt;="&amp;EOMONTH(AK$7,0))</f>
        <v>500000</v>
      </c>
      <c r="AL12" s="151">
        <f>SUMIFS('Saisie Recettes'!$I$5:$I$3004,'Saisie Recettes'!$F$5:$F$3004, $F12, 'Saisie Recettes'!$H$5:$H$3004, Listes!$B$73, 'Saisie Recettes'!$E$5:$E$3004, "&gt;="&amp;EOMONTH(AL$7,-1)+1, 'Saisie Recettes'!$E$5:$E$3004, "&lt;="&amp;EOMONTH(AL$7,0))</f>
        <v>500000</v>
      </c>
      <c r="AM12" s="151">
        <f>SUMIFS('Saisie Recettes'!$I$5:$I$3004,'Saisie Recettes'!$F$5:$F$3004, $F12, 'Saisie Recettes'!$H$5:$H$3004, Listes!$B$73, 'Saisie Recettes'!$E$5:$E$3004, "&gt;="&amp;EOMONTH(AM$7,-1)+1, 'Saisie Recettes'!$E$5:$E$3004, "&lt;="&amp;EOMONTH(AM$7,0))</f>
        <v>500000</v>
      </c>
      <c r="AN12" s="151">
        <f>SUMIFS('Saisie Recettes'!$I$5:$I$3004,'Saisie Recettes'!$F$5:$F$3004, $F12, 'Saisie Recettes'!$H$5:$H$3004, Listes!$B$73, 'Saisie Recettes'!$E$5:$E$3004, "&gt;="&amp;EOMONTH(AN$7,-1)+1, 'Saisie Recettes'!$E$5:$E$3004, "&lt;="&amp;EOMONTH(AN$7,0))</f>
        <v>0</v>
      </c>
      <c r="AO12" s="151">
        <f>SUMIFS('Saisie Recettes'!$I$5:$I$3004,'Saisie Recettes'!$F$5:$F$3004, $F12, 'Saisie Recettes'!$H$5:$H$3004, Listes!$B$73, 'Saisie Recettes'!$E$5:$E$3004, "&gt;="&amp;EOMONTH(AO$7,-1)+1, 'Saisie Recettes'!$E$5:$E$3004, "&lt;="&amp;EOMONTH(AO$7,0))</f>
        <v>0</v>
      </c>
      <c r="AP12" s="151">
        <f>SUMIFS('Saisie Recettes'!$I$5:$I$3004,'Saisie Recettes'!$F$5:$F$3004, $F12, 'Saisie Recettes'!$H$5:$H$3004, Listes!$B$73, 'Saisie Recettes'!$E$5:$E$3004, "&gt;="&amp;EOMONTH(AP$7,-1)+1, 'Saisie Recettes'!$E$5:$E$3004, "&lt;="&amp;EOMONTH(AP$7,0))</f>
        <v>0</v>
      </c>
      <c r="AQ12" s="151">
        <f>SUMIFS('Saisie Recettes'!$I$5:$I$3004,'Saisie Recettes'!$F$5:$F$3004, $F12, 'Saisie Recettes'!$H$5:$H$3004, Listes!$B$73, 'Saisie Recettes'!$E$5:$E$3004, "&gt;="&amp;EOMONTH(AQ$7,-1)+1, 'Saisie Recettes'!$E$5:$E$3004, "&lt;="&amp;EOMONTH(AQ$7,0))</f>
        <v>0</v>
      </c>
      <c r="AR12" s="151">
        <f>SUMIFS('Saisie Recettes'!$I$5:$I$3004,'Saisie Recettes'!$F$5:$F$3004, $F12, 'Saisie Recettes'!$H$5:$H$3004, Listes!$B$73, 'Saisie Recettes'!$E$5:$E$3004, "&gt;="&amp;EOMONTH(AR$7,-1)+1, 'Saisie Recettes'!$E$5:$E$3004, "&lt;="&amp;EOMONTH(AR$7,0))</f>
        <v>0</v>
      </c>
      <c r="AS12" s="151">
        <f>SUMIFS('Saisie Recettes'!$I$5:$I$3004,'Saisie Recettes'!$F$5:$F$3004, $F12, 'Saisie Recettes'!$H$5:$H$3004, Listes!$B$73, 'Saisie Recettes'!$E$5:$E$3004, "&gt;="&amp;EOMONTH(AS$7,-1)+1, 'Saisie Recettes'!$E$5:$E$3004, "&lt;="&amp;EOMONTH(AS$7,0))</f>
        <v>0</v>
      </c>
      <c r="AT12" s="151">
        <f>SUMIFS('Saisie Recettes'!$I$5:$I$3004,'Saisie Recettes'!$F$5:$F$3004, $F12, 'Saisie Recettes'!$H$5:$H$3004, Listes!$B$73, 'Saisie Recettes'!$E$5:$E$3004, "&gt;="&amp;EOMONTH(AT$7,-1)+1, 'Saisie Recettes'!$E$5:$E$3004, "&lt;="&amp;EOMONTH(AT$7,0))</f>
        <v>0</v>
      </c>
      <c r="AU12" s="151">
        <f>SUMIFS('Saisie Recettes'!$I$5:$I$3004,'Saisie Recettes'!$F$5:$F$3004, $F12, 'Saisie Recettes'!$H$5:$H$3004, Listes!$B$73, 'Saisie Recettes'!$E$5:$E$3004, "&gt;="&amp;EOMONTH(AU$7,-1)+1, 'Saisie Recettes'!$E$5:$E$3004, "&lt;="&amp;EOMONTH(AU$7,0))</f>
        <v>0</v>
      </c>
      <c r="AV12" s="151">
        <f>SUMIFS('Saisie Recettes'!$I$5:$I$3004,'Saisie Recettes'!$F$5:$F$3004, $F12, 'Saisie Recettes'!$H$5:$H$3004, Listes!$B$73, 'Saisie Recettes'!$E$5:$E$3004, "&gt;="&amp;EOMONTH(AV$7,-1)+1, 'Saisie Recettes'!$E$5:$E$3004, "&lt;="&amp;EOMONTH(AV$7,0))</f>
        <v>0</v>
      </c>
      <c r="AW12" s="164">
        <f t="shared" ref="AW12:AW19" si="50">SUM(AK12:AV12)</f>
        <v>1500000</v>
      </c>
    </row>
    <row r="13" spans="2:49" ht="15.75" customHeight="1" x14ac:dyDescent="0.25">
      <c r="C13" s="150" t="str">
        <f t="shared" si="49"/>
        <v>MC-Mag-Veterinaire</v>
      </c>
      <c r="D13" s="143"/>
      <c r="E13" s="143"/>
      <c r="F13" s="150" t="str">
        <f>'Listes des Lots'!B33</f>
        <v>MC-Mag-Veterinaire</v>
      </c>
      <c r="I13" s="151">
        <f>SUMIFS('Saisie Recettes'!$I$5:$I$3004,'Saisie Recettes'!$F$5:$F$3004, $F13, 'Saisie Recettes'!$H$5:$H$3004, Listes!$B$73, 'Saisie Recettes'!$E$5:$E$3004, "&gt;="&amp;EOMONTH(I$7,-1)+1, 'Saisie Recettes'!$E$5:$E$3004, "&lt;="&amp;EOMONTH(I$7,0))</f>
        <v>0</v>
      </c>
      <c r="J13" s="151">
        <f>SUMIFS('Saisie Recettes'!$I$5:$I$3004,'Saisie Recettes'!$F$5:$F$3004, $F13, 'Saisie Recettes'!$H$5:$H$3004, Listes!$B$73, 'Saisie Recettes'!$E$5:$E$3004, "&gt;="&amp;EOMONTH(J$7,-1)+1, 'Saisie Recettes'!$E$5:$E$3004, "&lt;="&amp;EOMONTH(J$7,0))</f>
        <v>0</v>
      </c>
      <c r="K13" s="151">
        <f>SUMIFS('Saisie Recettes'!$I$5:$I$3004,'Saisie Recettes'!$F$5:$F$3004, $F13, 'Saisie Recettes'!$H$5:$H$3004, Listes!$B$73, 'Saisie Recettes'!$E$5:$E$3004, "&gt;="&amp;EOMONTH(K$7,-1)+1, 'Saisie Recettes'!$E$5:$E$3004, "&lt;="&amp;EOMONTH(K$7,0))</f>
        <v>0</v>
      </c>
      <c r="L13" s="151">
        <f>SUMIFS('Saisie Recettes'!$I$5:$I$3004,'Saisie Recettes'!$F$5:$F$3004, $F13, 'Saisie Recettes'!$H$5:$H$3004, Listes!$B$73, 'Saisie Recettes'!$E$5:$E$3004, "&gt;="&amp;EOMONTH(L$7,-1)+1, 'Saisie Recettes'!$E$5:$E$3004, "&lt;="&amp;EOMONTH(L$7,0))</f>
        <v>0</v>
      </c>
      <c r="M13" s="151">
        <f>SUMIFS('Saisie Recettes'!$I$5:$I$3004,'Saisie Recettes'!$F$5:$F$3004, $F13, 'Saisie Recettes'!$H$5:$H$3004, Listes!$B$73, 'Saisie Recettes'!$E$5:$E$3004, "&gt;="&amp;EOMONTH(M$7,-1)+1, 'Saisie Recettes'!$E$5:$E$3004, "&lt;="&amp;EOMONTH(M$7,0))</f>
        <v>0</v>
      </c>
      <c r="N13" s="151">
        <f>SUMIFS('Saisie Recettes'!$I$5:$I$3004,'Saisie Recettes'!$F$5:$F$3004, $F13, 'Saisie Recettes'!$H$5:$H$3004, Listes!$B$73, 'Saisie Recettes'!$E$5:$E$3004, "&gt;="&amp;EOMONTH(N$7,-1)+1, 'Saisie Recettes'!$E$5:$E$3004, "&lt;="&amp;EOMONTH(N$7,0))</f>
        <v>0</v>
      </c>
      <c r="O13" s="151">
        <f>SUMIFS('Saisie Recettes'!$I$5:$I$3004,'Saisie Recettes'!$F$5:$F$3004, $F13, 'Saisie Recettes'!$H$5:$H$3004, Listes!$B$73, 'Saisie Recettes'!$E$5:$E$3004, "&gt;="&amp;EOMONTH(O$7,-1)+1, 'Saisie Recettes'!$E$5:$E$3004, "&lt;="&amp;EOMONTH(O$7,0))</f>
        <v>0</v>
      </c>
      <c r="P13" s="151">
        <f>SUMIFS('Saisie Recettes'!$I$5:$I$3004,'Saisie Recettes'!$F$5:$F$3004, $F13, 'Saisie Recettes'!$H$5:$H$3004, Listes!$B$73, 'Saisie Recettes'!$E$5:$E$3004, "&gt;="&amp;EOMONTH(P$7,-1)+1, 'Saisie Recettes'!$E$5:$E$3004, "&lt;="&amp;EOMONTH(P$7,0))</f>
        <v>400000</v>
      </c>
      <c r="Q13" s="151">
        <f>SUMIFS('Saisie Recettes'!$I$5:$I$3004,'Saisie Recettes'!$F$5:$F$3004, $F13, 'Saisie Recettes'!$H$5:$H$3004, Listes!$B$73, 'Saisie Recettes'!$E$5:$E$3004, "&gt;="&amp;EOMONTH(Q$7,-1)+1, 'Saisie Recettes'!$E$5:$E$3004, "&lt;="&amp;EOMONTH(Q$7,0))</f>
        <v>400000</v>
      </c>
      <c r="R13" s="151">
        <f>SUMIFS('Saisie Recettes'!$I$5:$I$3004,'Saisie Recettes'!$F$5:$F$3004, $F13, 'Saisie Recettes'!$H$5:$H$3004, Listes!$B$73, 'Saisie Recettes'!$E$5:$E$3004, "&gt;="&amp;EOMONTH(R$7,-1)+1, 'Saisie Recettes'!$E$5:$E$3004, "&lt;="&amp;EOMONTH(R$7,0))</f>
        <v>800000</v>
      </c>
      <c r="S13" s="151">
        <f>SUMIFS('Saisie Recettes'!$I$5:$I$3004,'Saisie Recettes'!$F$5:$F$3004, $F13, 'Saisie Recettes'!$H$5:$H$3004, Listes!$B$73, 'Saisie Recettes'!$E$5:$E$3004, "&gt;="&amp;EOMONTH(S$7,-1)+1, 'Saisie Recettes'!$E$5:$E$3004, "&lt;="&amp;EOMONTH(S$7,0))</f>
        <v>0</v>
      </c>
      <c r="T13" s="151">
        <f>SUMIFS('Saisie Recettes'!$I$5:$I$3004,'Saisie Recettes'!$F$5:$F$3004, $F13, 'Saisie Recettes'!$H$5:$H$3004, Listes!$B$73, 'Saisie Recettes'!$E$5:$E$3004, "&gt;="&amp;EOMONTH(T$7,-1)+1, 'Saisie Recettes'!$E$5:$E$3004, "&lt;="&amp;EOMONTH(T$7,0))</f>
        <v>400000</v>
      </c>
      <c r="U13" s="164">
        <f t="shared" si="46"/>
        <v>2000000</v>
      </c>
      <c r="W13" s="151">
        <f>SUMIFS('Saisie Recettes'!$I$5:$I$3004,'Saisie Recettes'!$F$5:$F$3004, $F13, 'Saisie Recettes'!$H$5:$H$3004, Listes!$B$73, 'Saisie Recettes'!$E$5:$E$3004, "&gt;="&amp;EOMONTH(W$7,-1)+1, 'Saisie Recettes'!$E$5:$E$3004, "&lt;="&amp;EOMONTH(W$7,0))</f>
        <v>360000</v>
      </c>
      <c r="X13" s="151">
        <f>SUMIFS('Saisie Recettes'!$I$5:$I$3004,'Saisie Recettes'!$F$5:$F$3004, $F13, 'Saisie Recettes'!$H$5:$H$3004, Listes!$B$73, 'Saisie Recettes'!$E$5:$E$3004, "&gt;="&amp;EOMONTH(X$7,-1)+1, 'Saisie Recettes'!$E$5:$E$3004, "&lt;="&amp;EOMONTH(X$7,0))</f>
        <v>0</v>
      </c>
      <c r="Y13" s="151">
        <f>SUMIFS('Saisie Recettes'!$I$5:$I$3004,'Saisie Recettes'!$F$5:$F$3004, $F13, 'Saisie Recettes'!$H$5:$H$3004, Listes!$B$73, 'Saisie Recettes'!$E$5:$E$3004, "&gt;="&amp;EOMONTH(Y$7,-1)+1, 'Saisie Recettes'!$E$5:$E$3004, "&lt;="&amp;EOMONTH(Y$7,0))</f>
        <v>0</v>
      </c>
      <c r="Z13" s="151">
        <f>SUMIFS('Saisie Recettes'!$I$5:$I$3004,'Saisie Recettes'!$F$5:$F$3004, $F13, 'Saisie Recettes'!$H$5:$H$3004, Listes!$B$73, 'Saisie Recettes'!$E$5:$E$3004, "&gt;="&amp;EOMONTH(Z$7,-1)+1, 'Saisie Recettes'!$E$5:$E$3004, "&lt;="&amp;EOMONTH(Z$7,0))</f>
        <v>400000</v>
      </c>
      <c r="AA13" s="151">
        <f>SUMIFS('Saisie Recettes'!$I$5:$I$3004,'Saisie Recettes'!$F$5:$F$3004, $F13, 'Saisie Recettes'!$H$5:$H$3004, Listes!$B$73, 'Saisie Recettes'!$E$5:$E$3004, "&gt;="&amp;EOMONTH(AA$7,-1)+1, 'Saisie Recettes'!$E$5:$E$3004, "&lt;="&amp;EOMONTH(AA$7,0))</f>
        <v>0</v>
      </c>
      <c r="AB13" s="151">
        <f>SUMIFS('Saisie Recettes'!$I$5:$I$3004,'Saisie Recettes'!$F$5:$F$3004, $F13, 'Saisie Recettes'!$H$5:$H$3004, Listes!$B$73, 'Saisie Recettes'!$E$5:$E$3004, "&gt;="&amp;EOMONTH(AB$7,-1)+1, 'Saisie Recettes'!$E$5:$E$3004, "&lt;="&amp;EOMONTH(AB$7,0))</f>
        <v>400000</v>
      </c>
      <c r="AC13" s="151">
        <f>SUMIFS('Saisie Recettes'!$I$5:$I$3004,'Saisie Recettes'!$F$5:$F$3004, $F13, 'Saisie Recettes'!$H$5:$H$3004, Listes!$B$73, 'Saisie Recettes'!$E$5:$E$3004, "&gt;="&amp;EOMONTH(AC$7,-1)+1, 'Saisie Recettes'!$E$5:$E$3004, "&lt;="&amp;EOMONTH(AC$7,0))</f>
        <v>400000</v>
      </c>
      <c r="AD13" s="151">
        <f>SUMIFS('Saisie Recettes'!$I$5:$I$3004,'Saisie Recettes'!$F$5:$F$3004, $F13, 'Saisie Recettes'!$H$5:$H$3004, Listes!$B$73, 'Saisie Recettes'!$E$5:$E$3004, "&gt;="&amp;EOMONTH(AD$7,-1)+1, 'Saisie Recettes'!$E$5:$E$3004, "&lt;="&amp;EOMONTH(AD$7,0))</f>
        <v>400000</v>
      </c>
      <c r="AE13" s="151">
        <f>SUMIFS('Saisie Recettes'!$I$5:$I$3004,'Saisie Recettes'!$F$5:$F$3004, $F13, 'Saisie Recettes'!$H$5:$H$3004, Listes!$B$73, 'Saisie Recettes'!$E$5:$E$3004, "&gt;="&amp;EOMONTH(AE$7,-1)+1, 'Saisie Recettes'!$E$5:$E$3004, "&lt;="&amp;EOMONTH(AE$7,0))</f>
        <v>400000</v>
      </c>
      <c r="AF13" s="151">
        <f>SUMIFS('Saisie Recettes'!$I$5:$I$3004,'Saisie Recettes'!$F$5:$F$3004, $F13, 'Saisie Recettes'!$H$5:$H$3004, Listes!$B$73, 'Saisie Recettes'!$E$5:$E$3004, "&gt;="&amp;EOMONTH(AF$7,-1)+1, 'Saisie Recettes'!$E$5:$E$3004, "&lt;="&amp;EOMONTH(AF$7,0))</f>
        <v>400000</v>
      </c>
      <c r="AG13" s="151">
        <f>SUMIFS('Saisie Recettes'!$I$5:$I$3004,'Saisie Recettes'!$F$5:$F$3004, $F13, 'Saisie Recettes'!$H$5:$H$3004, Listes!$B$73, 'Saisie Recettes'!$E$5:$E$3004, "&gt;="&amp;EOMONTH(AG$7,-1)+1, 'Saisie Recettes'!$E$5:$E$3004, "&lt;="&amp;EOMONTH(AG$7,0))</f>
        <v>400000</v>
      </c>
      <c r="AH13" s="151">
        <f>SUMIFS('Saisie Recettes'!$I$5:$I$3004,'Saisie Recettes'!$F$5:$F$3004, $F13, 'Saisie Recettes'!$H$5:$H$3004, Listes!$B$73, 'Saisie Recettes'!$E$5:$E$3004, "&gt;="&amp;EOMONTH(AH$7,-1)+1, 'Saisie Recettes'!$E$5:$E$3004, "&lt;="&amp;EOMONTH(AH$7,0))</f>
        <v>400000</v>
      </c>
      <c r="AI13" s="164">
        <f t="shared" si="47"/>
        <v>3560000</v>
      </c>
      <c r="AJ13" s="142"/>
      <c r="AK13" s="151">
        <f>SUMIFS('Saisie Recettes'!$I$5:$I$3004,'Saisie Recettes'!$F$5:$F$3004, $F13, 'Saisie Recettes'!$H$5:$H$3004, Listes!$B$73, 'Saisie Recettes'!$E$5:$E$3004, "&gt;="&amp;EOMONTH(AK$7,-1)+1, 'Saisie Recettes'!$E$5:$E$3004, "&lt;="&amp;EOMONTH(AK$7,0))</f>
        <v>360000</v>
      </c>
      <c r="AL13" s="151">
        <f>SUMIFS('Saisie Recettes'!$I$5:$I$3004,'Saisie Recettes'!$F$5:$F$3004, $F13, 'Saisie Recettes'!$H$5:$H$3004, Listes!$B$73, 'Saisie Recettes'!$E$5:$E$3004, "&gt;="&amp;EOMONTH(AL$7,-1)+1, 'Saisie Recettes'!$E$5:$E$3004, "&lt;="&amp;EOMONTH(AL$7,0))</f>
        <v>400000</v>
      </c>
      <c r="AM13" s="151">
        <f>SUMIFS('Saisie Recettes'!$I$5:$I$3004,'Saisie Recettes'!$F$5:$F$3004, $F13, 'Saisie Recettes'!$H$5:$H$3004, Listes!$B$73, 'Saisie Recettes'!$E$5:$E$3004, "&gt;="&amp;EOMONTH(AM$7,-1)+1, 'Saisie Recettes'!$E$5:$E$3004, "&lt;="&amp;EOMONTH(AM$7,0))</f>
        <v>400000</v>
      </c>
      <c r="AN13" s="151">
        <f>SUMIFS('Saisie Recettes'!$I$5:$I$3004,'Saisie Recettes'!$F$5:$F$3004, $F13, 'Saisie Recettes'!$H$5:$H$3004, Listes!$B$73, 'Saisie Recettes'!$E$5:$E$3004, "&gt;="&amp;EOMONTH(AN$7,-1)+1, 'Saisie Recettes'!$E$5:$E$3004, "&lt;="&amp;EOMONTH(AN$7,0))</f>
        <v>0</v>
      </c>
      <c r="AO13" s="151">
        <f>SUMIFS('Saisie Recettes'!$I$5:$I$3004,'Saisie Recettes'!$F$5:$F$3004, $F13, 'Saisie Recettes'!$H$5:$H$3004, Listes!$B$73, 'Saisie Recettes'!$E$5:$E$3004, "&gt;="&amp;EOMONTH(AO$7,-1)+1, 'Saisie Recettes'!$E$5:$E$3004, "&lt;="&amp;EOMONTH(AO$7,0))</f>
        <v>0</v>
      </c>
      <c r="AP13" s="151">
        <f>SUMIFS('Saisie Recettes'!$I$5:$I$3004,'Saisie Recettes'!$F$5:$F$3004, $F13, 'Saisie Recettes'!$H$5:$H$3004, Listes!$B$73, 'Saisie Recettes'!$E$5:$E$3004, "&gt;="&amp;EOMONTH(AP$7,-1)+1, 'Saisie Recettes'!$E$5:$E$3004, "&lt;="&amp;EOMONTH(AP$7,0))</f>
        <v>0</v>
      </c>
      <c r="AQ13" s="151">
        <f>SUMIFS('Saisie Recettes'!$I$5:$I$3004,'Saisie Recettes'!$F$5:$F$3004, $F13, 'Saisie Recettes'!$H$5:$H$3004, Listes!$B$73, 'Saisie Recettes'!$E$5:$E$3004, "&gt;="&amp;EOMONTH(AQ$7,-1)+1, 'Saisie Recettes'!$E$5:$E$3004, "&lt;="&amp;EOMONTH(AQ$7,0))</f>
        <v>0</v>
      </c>
      <c r="AR13" s="151">
        <f>SUMIFS('Saisie Recettes'!$I$5:$I$3004,'Saisie Recettes'!$F$5:$F$3004, $F13, 'Saisie Recettes'!$H$5:$H$3004, Listes!$B$73, 'Saisie Recettes'!$E$5:$E$3004, "&gt;="&amp;EOMONTH(AR$7,-1)+1, 'Saisie Recettes'!$E$5:$E$3004, "&lt;="&amp;EOMONTH(AR$7,0))</f>
        <v>0</v>
      </c>
      <c r="AS13" s="151">
        <f>SUMIFS('Saisie Recettes'!$I$5:$I$3004,'Saisie Recettes'!$F$5:$F$3004, $F13, 'Saisie Recettes'!$H$5:$H$3004, Listes!$B$73, 'Saisie Recettes'!$E$5:$E$3004, "&gt;="&amp;EOMONTH(AS$7,-1)+1, 'Saisie Recettes'!$E$5:$E$3004, "&lt;="&amp;EOMONTH(AS$7,0))</f>
        <v>0</v>
      </c>
      <c r="AT13" s="151">
        <f>SUMIFS('Saisie Recettes'!$I$5:$I$3004,'Saisie Recettes'!$F$5:$F$3004, $F13, 'Saisie Recettes'!$H$5:$H$3004, Listes!$B$73, 'Saisie Recettes'!$E$5:$E$3004, "&gt;="&amp;EOMONTH(AT$7,-1)+1, 'Saisie Recettes'!$E$5:$E$3004, "&lt;="&amp;EOMONTH(AT$7,0))</f>
        <v>0</v>
      </c>
      <c r="AU13" s="151">
        <f>SUMIFS('Saisie Recettes'!$I$5:$I$3004,'Saisie Recettes'!$F$5:$F$3004, $F13, 'Saisie Recettes'!$H$5:$H$3004, Listes!$B$73, 'Saisie Recettes'!$E$5:$E$3004, "&gt;="&amp;EOMONTH(AU$7,-1)+1, 'Saisie Recettes'!$E$5:$E$3004, "&lt;="&amp;EOMONTH(AU$7,0))</f>
        <v>0</v>
      </c>
      <c r="AV13" s="151">
        <f>SUMIFS('Saisie Recettes'!$I$5:$I$3004,'Saisie Recettes'!$F$5:$F$3004, $F13, 'Saisie Recettes'!$H$5:$H$3004, Listes!$B$73, 'Saisie Recettes'!$E$5:$E$3004, "&gt;="&amp;EOMONTH(AV$7,-1)+1, 'Saisie Recettes'!$E$5:$E$3004, "&lt;="&amp;EOMONTH(AV$7,0))</f>
        <v>0</v>
      </c>
      <c r="AW13" s="164">
        <f t="shared" si="50"/>
        <v>1160000</v>
      </c>
    </row>
    <row r="14" spans="2:49" ht="15.75" customHeight="1" x14ac:dyDescent="0.25">
      <c r="C14" s="150" t="str">
        <f t="shared" si="49"/>
        <v>MC-Mag-Nymat</v>
      </c>
      <c r="D14" s="143"/>
      <c r="E14" s="143"/>
      <c r="F14" s="150" t="str">
        <f>'Listes des Lots'!B34</f>
        <v>MC-Mag-Nymat</v>
      </c>
      <c r="I14" s="151">
        <f>SUMIFS('Saisie Recettes'!$I$5:$I$3004,'Saisie Recettes'!$F$5:$F$3004, $F14, 'Saisie Recettes'!$H$5:$H$3004, Listes!$B$73, 'Saisie Recettes'!$E$5:$E$3004, "&gt;="&amp;EOMONTH(I$7,-1)+1, 'Saisie Recettes'!$E$5:$E$3004, "&lt;="&amp;EOMONTH(I$7,0))</f>
        <v>0</v>
      </c>
      <c r="J14" s="151">
        <f>SUMIFS('Saisie Recettes'!$I$5:$I$3004,'Saisie Recettes'!$F$5:$F$3004, $F14, 'Saisie Recettes'!$H$5:$H$3004, Listes!$B$73, 'Saisie Recettes'!$E$5:$E$3004, "&gt;="&amp;EOMONTH(J$7,-1)+1, 'Saisie Recettes'!$E$5:$E$3004, "&lt;="&amp;EOMONTH(J$7,0))</f>
        <v>0</v>
      </c>
      <c r="K14" s="151">
        <f>SUMIFS('Saisie Recettes'!$I$5:$I$3004,'Saisie Recettes'!$F$5:$F$3004, $F14, 'Saisie Recettes'!$H$5:$H$3004, Listes!$B$73, 'Saisie Recettes'!$E$5:$E$3004, "&gt;="&amp;EOMONTH(K$7,-1)+1, 'Saisie Recettes'!$E$5:$E$3004, "&lt;="&amp;EOMONTH(K$7,0))</f>
        <v>0</v>
      </c>
      <c r="L14" s="151">
        <f>SUMIFS('Saisie Recettes'!$I$5:$I$3004,'Saisie Recettes'!$F$5:$F$3004, $F14, 'Saisie Recettes'!$H$5:$H$3004, Listes!$B$73, 'Saisie Recettes'!$E$5:$E$3004, "&gt;="&amp;EOMONTH(L$7,-1)+1, 'Saisie Recettes'!$E$5:$E$3004, "&lt;="&amp;EOMONTH(L$7,0))</f>
        <v>0</v>
      </c>
      <c r="M14" s="151">
        <f>SUMIFS('Saisie Recettes'!$I$5:$I$3004,'Saisie Recettes'!$F$5:$F$3004, $F14, 'Saisie Recettes'!$H$5:$H$3004, Listes!$B$73, 'Saisie Recettes'!$E$5:$E$3004, "&gt;="&amp;EOMONTH(M$7,-1)+1, 'Saisie Recettes'!$E$5:$E$3004, "&lt;="&amp;EOMONTH(M$7,0))</f>
        <v>0</v>
      </c>
      <c r="N14" s="151">
        <f>SUMIFS('Saisie Recettes'!$I$5:$I$3004,'Saisie Recettes'!$F$5:$F$3004, $F14, 'Saisie Recettes'!$H$5:$H$3004, Listes!$B$73, 'Saisie Recettes'!$E$5:$E$3004, "&gt;="&amp;EOMONTH(N$7,-1)+1, 'Saisie Recettes'!$E$5:$E$3004, "&lt;="&amp;EOMONTH(N$7,0))</f>
        <v>0</v>
      </c>
      <c r="O14" s="151">
        <f>SUMIFS('Saisie Recettes'!$I$5:$I$3004,'Saisie Recettes'!$F$5:$F$3004, $F14, 'Saisie Recettes'!$H$5:$H$3004, Listes!$B$73, 'Saisie Recettes'!$E$5:$E$3004, "&gt;="&amp;EOMONTH(O$7,-1)+1, 'Saisie Recettes'!$E$5:$E$3004, "&lt;="&amp;EOMONTH(O$7,0))</f>
        <v>0</v>
      </c>
      <c r="P14" s="151">
        <f>SUMIFS('Saisie Recettes'!$I$5:$I$3004,'Saisie Recettes'!$F$5:$F$3004, $F14, 'Saisie Recettes'!$H$5:$H$3004, Listes!$B$73, 'Saisie Recettes'!$E$5:$E$3004, "&gt;="&amp;EOMONTH(P$7,-1)+1, 'Saisie Recettes'!$E$5:$E$3004, "&lt;="&amp;EOMONTH(P$7,0))</f>
        <v>0</v>
      </c>
      <c r="Q14" s="151">
        <f>SUMIFS('Saisie Recettes'!$I$5:$I$3004,'Saisie Recettes'!$F$5:$F$3004, $F14, 'Saisie Recettes'!$H$5:$H$3004, Listes!$B$73, 'Saisie Recettes'!$E$5:$E$3004, "&gt;="&amp;EOMONTH(Q$7,-1)+1, 'Saisie Recettes'!$E$5:$E$3004, "&lt;="&amp;EOMONTH(Q$7,0))</f>
        <v>0</v>
      </c>
      <c r="R14" s="151">
        <f>SUMIFS('Saisie Recettes'!$I$5:$I$3004,'Saisie Recettes'!$F$5:$F$3004, $F14, 'Saisie Recettes'!$H$5:$H$3004, Listes!$B$73, 'Saisie Recettes'!$E$5:$E$3004, "&gt;="&amp;EOMONTH(R$7,-1)+1, 'Saisie Recettes'!$E$5:$E$3004, "&lt;="&amp;EOMONTH(R$7,0))</f>
        <v>0</v>
      </c>
      <c r="S14" s="151">
        <f>SUMIFS('Saisie Recettes'!$I$5:$I$3004,'Saisie Recettes'!$F$5:$F$3004, $F14, 'Saisie Recettes'!$H$5:$H$3004, Listes!$B$73, 'Saisie Recettes'!$E$5:$E$3004, "&gt;="&amp;EOMONTH(S$7,-1)+1, 'Saisie Recettes'!$E$5:$E$3004, "&lt;="&amp;EOMONTH(S$7,0))</f>
        <v>0</v>
      </c>
      <c r="T14" s="151">
        <f>SUMIFS('Saisie Recettes'!$I$5:$I$3004,'Saisie Recettes'!$F$5:$F$3004, $F14, 'Saisie Recettes'!$H$5:$H$3004, Listes!$B$73, 'Saisie Recettes'!$E$5:$E$3004, "&gt;="&amp;EOMONTH(T$7,-1)+1, 'Saisie Recettes'!$E$5:$E$3004, "&lt;="&amp;EOMONTH(T$7,0))</f>
        <v>0</v>
      </c>
      <c r="U14" s="164">
        <f t="shared" si="46"/>
        <v>0</v>
      </c>
      <c r="W14" s="151">
        <f>SUMIFS('Saisie Recettes'!$I$5:$I$3004,'Saisie Recettes'!$F$5:$F$3004, $F14, 'Saisie Recettes'!$H$5:$H$3004, Listes!$B$73, 'Saisie Recettes'!$E$5:$E$3004, "&gt;="&amp;EOMONTH(W$7,-1)+1, 'Saisie Recettes'!$E$5:$E$3004, "&lt;="&amp;EOMONTH(W$7,0))</f>
        <v>135000</v>
      </c>
      <c r="X14" s="151">
        <f>SUMIFS('Saisie Recettes'!$I$5:$I$3004,'Saisie Recettes'!$F$5:$F$3004, $F14, 'Saisie Recettes'!$H$5:$H$3004, Listes!$B$73, 'Saisie Recettes'!$E$5:$E$3004, "&gt;="&amp;EOMONTH(X$7,-1)+1, 'Saisie Recettes'!$E$5:$E$3004, "&lt;="&amp;EOMONTH(X$7,0))</f>
        <v>150000</v>
      </c>
      <c r="Y14" s="151">
        <f>SUMIFS('Saisie Recettes'!$I$5:$I$3004,'Saisie Recettes'!$F$5:$F$3004, $F14, 'Saisie Recettes'!$H$5:$H$3004, Listes!$B$73, 'Saisie Recettes'!$E$5:$E$3004, "&gt;="&amp;EOMONTH(Y$7,-1)+1, 'Saisie Recettes'!$E$5:$E$3004, "&lt;="&amp;EOMONTH(Y$7,0))</f>
        <v>150000</v>
      </c>
      <c r="Z14" s="151">
        <f>SUMIFS('Saisie Recettes'!$I$5:$I$3004,'Saisie Recettes'!$F$5:$F$3004, $F14, 'Saisie Recettes'!$H$5:$H$3004, Listes!$B$73, 'Saisie Recettes'!$E$5:$E$3004, "&gt;="&amp;EOMONTH(Z$7,-1)+1, 'Saisie Recettes'!$E$5:$E$3004, "&lt;="&amp;EOMONTH(Z$7,0))</f>
        <v>150000</v>
      </c>
      <c r="AA14" s="151">
        <f>SUMIFS('Saisie Recettes'!$I$5:$I$3004,'Saisie Recettes'!$F$5:$F$3004, $F14, 'Saisie Recettes'!$H$5:$H$3004, Listes!$B$73, 'Saisie Recettes'!$E$5:$E$3004, "&gt;="&amp;EOMONTH(AA$7,-1)+1, 'Saisie Recettes'!$E$5:$E$3004, "&lt;="&amp;EOMONTH(AA$7,0))</f>
        <v>0</v>
      </c>
      <c r="AB14" s="151">
        <f>SUMIFS('Saisie Recettes'!$I$5:$I$3004,'Saisie Recettes'!$F$5:$F$3004, $F14, 'Saisie Recettes'!$H$5:$H$3004, Listes!$B$73, 'Saisie Recettes'!$E$5:$E$3004, "&gt;="&amp;EOMONTH(AB$7,-1)+1, 'Saisie Recettes'!$E$5:$E$3004, "&lt;="&amp;EOMONTH(AB$7,0))</f>
        <v>150000</v>
      </c>
      <c r="AC14" s="151">
        <f>SUMIFS('Saisie Recettes'!$I$5:$I$3004,'Saisie Recettes'!$F$5:$F$3004, $F14, 'Saisie Recettes'!$H$5:$H$3004, Listes!$B$73, 'Saisie Recettes'!$E$5:$E$3004, "&gt;="&amp;EOMONTH(AC$7,-1)+1, 'Saisie Recettes'!$E$5:$E$3004, "&lt;="&amp;EOMONTH(AC$7,0))</f>
        <v>0</v>
      </c>
      <c r="AD14" s="151">
        <f>SUMIFS('Saisie Recettes'!$I$5:$I$3004,'Saisie Recettes'!$F$5:$F$3004, $F14, 'Saisie Recettes'!$H$5:$H$3004, Listes!$B$73, 'Saisie Recettes'!$E$5:$E$3004, "&gt;="&amp;EOMONTH(AD$7,-1)+1, 'Saisie Recettes'!$E$5:$E$3004, "&lt;="&amp;EOMONTH(AD$7,0))</f>
        <v>220000</v>
      </c>
      <c r="AE14" s="151">
        <f>SUMIFS('Saisie Recettes'!$I$5:$I$3004,'Saisie Recettes'!$F$5:$F$3004, $F14, 'Saisie Recettes'!$H$5:$H$3004, Listes!$B$73, 'Saisie Recettes'!$E$5:$E$3004, "&gt;="&amp;EOMONTH(AE$7,-1)+1, 'Saisie Recettes'!$E$5:$E$3004, "&lt;="&amp;EOMONTH(AE$7,0))</f>
        <v>150000</v>
      </c>
      <c r="AF14" s="151">
        <f>SUMIFS('Saisie Recettes'!$I$5:$I$3004,'Saisie Recettes'!$F$5:$F$3004, $F14, 'Saisie Recettes'!$H$5:$H$3004, Listes!$B$73, 'Saisie Recettes'!$E$5:$E$3004, "&gt;="&amp;EOMONTH(AF$7,-1)+1, 'Saisie Recettes'!$E$5:$E$3004, "&lt;="&amp;EOMONTH(AF$7,0))</f>
        <v>220000</v>
      </c>
      <c r="AG14" s="151">
        <f>SUMIFS('Saisie Recettes'!$I$5:$I$3004,'Saisie Recettes'!$F$5:$F$3004, $F14, 'Saisie Recettes'!$H$5:$H$3004, Listes!$B$73, 'Saisie Recettes'!$E$5:$E$3004, "&gt;="&amp;EOMONTH(AG$7,-1)+1, 'Saisie Recettes'!$E$5:$E$3004, "&lt;="&amp;EOMONTH(AG$7,0))</f>
        <v>150000</v>
      </c>
      <c r="AH14" s="151">
        <f>SUMIFS('Saisie Recettes'!$I$5:$I$3004,'Saisie Recettes'!$F$5:$F$3004, $F14, 'Saisie Recettes'!$H$5:$H$3004, Listes!$B$73, 'Saisie Recettes'!$E$5:$E$3004, "&gt;="&amp;EOMONTH(AH$7,-1)+1, 'Saisie Recettes'!$E$5:$E$3004, "&lt;="&amp;EOMONTH(AH$7,0))</f>
        <v>150000</v>
      </c>
      <c r="AI14" s="164">
        <f t="shared" si="47"/>
        <v>1625000</v>
      </c>
      <c r="AJ14" s="142"/>
      <c r="AK14" s="151">
        <f>SUMIFS('Saisie Recettes'!$I$5:$I$3004,'Saisie Recettes'!$F$5:$F$3004, $F14, 'Saisie Recettes'!$H$5:$H$3004, Listes!$B$73, 'Saisie Recettes'!$E$5:$E$3004, "&gt;="&amp;EOMONTH(AK$7,-1)+1, 'Saisie Recettes'!$E$5:$E$3004, "&lt;="&amp;EOMONTH(AK$7,0))</f>
        <v>135000</v>
      </c>
      <c r="AL14" s="151">
        <f>SUMIFS('Saisie Recettes'!$I$5:$I$3004,'Saisie Recettes'!$F$5:$F$3004, $F14, 'Saisie Recettes'!$H$5:$H$3004, Listes!$B$73, 'Saisie Recettes'!$E$5:$E$3004, "&gt;="&amp;EOMONTH(AL$7,-1)+1, 'Saisie Recettes'!$E$5:$E$3004, "&lt;="&amp;EOMONTH(AL$7,0))</f>
        <v>150000</v>
      </c>
      <c r="AM14" s="151">
        <f>SUMIFS('Saisie Recettes'!$I$5:$I$3004,'Saisie Recettes'!$F$5:$F$3004, $F14, 'Saisie Recettes'!$H$5:$H$3004, Listes!$B$73, 'Saisie Recettes'!$E$5:$E$3004, "&gt;="&amp;EOMONTH(AM$7,-1)+1, 'Saisie Recettes'!$E$5:$E$3004, "&lt;="&amp;EOMONTH(AM$7,0))</f>
        <v>150000</v>
      </c>
      <c r="AN14" s="151">
        <f>SUMIFS('Saisie Recettes'!$I$5:$I$3004,'Saisie Recettes'!$F$5:$F$3004, $F14, 'Saisie Recettes'!$H$5:$H$3004, Listes!$B$73, 'Saisie Recettes'!$E$5:$E$3004, "&gt;="&amp;EOMONTH(AN$7,-1)+1, 'Saisie Recettes'!$E$5:$E$3004, "&lt;="&amp;EOMONTH(AN$7,0))</f>
        <v>0</v>
      </c>
      <c r="AO14" s="151">
        <f>SUMIFS('Saisie Recettes'!$I$5:$I$3004,'Saisie Recettes'!$F$5:$F$3004, $F14, 'Saisie Recettes'!$H$5:$H$3004, Listes!$B$73, 'Saisie Recettes'!$E$5:$E$3004, "&gt;="&amp;EOMONTH(AO$7,-1)+1, 'Saisie Recettes'!$E$5:$E$3004, "&lt;="&amp;EOMONTH(AO$7,0))</f>
        <v>0</v>
      </c>
      <c r="AP14" s="151">
        <f>SUMIFS('Saisie Recettes'!$I$5:$I$3004,'Saisie Recettes'!$F$5:$F$3004, $F14, 'Saisie Recettes'!$H$5:$H$3004, Listes!$B$73, 'Saisie Recettes'!$E$5:$E$3004, "&gt;="&amp;EOMONTH(AP$7,-1)+1, 'Saisie Recettes'!$E$5:$E$3004, "&lt;="&amp;EOMONTH(AP$7,0))</f>
        <v>0</v>
      </c>
      <c r="AQ14" s="151">
        <f>SUMIFS('Saisie Recettes'!$I$5:$I$3004,'Saisie Recettes'!$F$5:$F$3004, $F14, 'Saisie Recettes'!$H$5:$H$3004, Listes!$B$73, 'Saisie Recettes'!$E$5:$E$3004, "&gt;="&amp;EOMONTH(AQ$7,-1)+1, 'Saisie Recettes'!$E$5:$E$3004, "&lt;="&amp;EOMONTH(AQ$7,0))</f>
        <v>0</v>
      </c>
      <c r="AR14" s="151">
        <f>SUMIFS('Saisie Recettes'!$I$5:$I$3004,'Saisie Recettes'!$F$5:$F$3004, $F14, 'Saisie Recettes'!$H$5:$H$3004, Listes!$B$73, 'Saisie Recettes'!$E$5:$E$3004, "&gt;="&amp;EOMONTH(AR$7,-1)+1, 'Saisie Recettes'!$E$5:$E$3004, "&lt;="&amp;EOMONTH(AR$7,0))</f>
        <v>0</v>
      </c>
      <c r="AS14" s="151">
        <f>SUMIFS('Saisie Recettes'!$I$5:$I$3004,'Saisie Recettes'!$F$5:$F$3004, $F14, 'Saisie Recettes'!$H$5:$H$3004, Listes!$B$73, 'Saisie Recettes'!$E$5:$E$3004, "&gt;="&amp;EOMONTH(AS$7,-1)+1, 'Saisie Recettes'!$E$5:$E$3004, "&lt;="&amp;EOMONTH(AS$7,0))</f>
        <v>0</v>
      </c>
      <c r="AT14" s="151">
        <f>SUMIFS('Saisie Recettes'!$I$5:$I$3004,'Saisie Recettes'!$F$5:$F$3004, $F14, 'Saisie Recettes'!$H$5:$H$3004, Listes!$B$73, 'Saisie Recettes'!$E$5:$E$3004, "&gt;="&amp;EOMONTH(AT$7,-1)+1, 'Saisie Recettes'!$E$5:$E$3004, "&lt;="&amp;EOMONTH(AT$7,0))</f>
        <v>0</v>
      </c>
      <c r="AU14" s="151">
        <f>SUMIFS('Saisie Recettes'!$I$5:$I$3004,'Saisie Recettes'!$F$5:$F$3004, $F14, 'Saisie Recettes'!$H$5:$H$3004, Listes!$B$73, 'Saisie Recettes'!$E$5:$E$3004, "&gt;="&amp;EOMONTH(AU$7,-1)+1, 'Saisie Recettes'!$E$5:$E$3004, "&lt;="&amp;EOMONTH(AU$7,0))</f>
        <v>0</v>
      </c>
      <c r="AV14" s="151">
        <f>SUMIFS('Saisie Recettes'!$I$5:$I$3004,'Saisie Recettes'!$F$5:$F$3004, $F14, 'Saisie Recettes'!$H$5:$H$3004, Listes!$B$73, 'Saisie Recettes'!$E$5:$E$3004, "&gt;="&amp;EOMONTH(AV$7,-1)+1, 'Saisie Recettes'!$E$5:$E$3004, "&lt;="&amp;EOMONTH(AV$7,0))</f>
        <v>0</v>
      </c>
      <c r="AW14" s="164">
        <f t="shared" si="50"/>
        <v>435000</v>
      </c>
    </row>
    <row r="15" spans="2:49" ht="15.75" customHeight="1" x14ac:dyDescent="0.25">
      <c r="C15" s="150" t="str">
        <f t="shared" si="49"/>
        <v>MC-Mag-Monfou</v>
      </c>
      <c r="D15" s="143"/>
      <c r="E15" s="143"/>
      <c r="F15" s="150" t="str">
        <f>'Listes des Lots'!B35</f>
        <v>MC-Mag-Monfou</v>
      </c>
      <c r="I15" s="151">
        <f>SUMIFS('Saisie Recettes'!$I$5:$I$3004,'Saisie Recettes'!$F$5:$F$3004, $F15, 'Saisie Recettes'!$H$5:$H$3004, Listes!$B$73, 'Saisie Recettes'!$E$5:$E$3004, "&gt;="&amp;EOMONTH(I$7,-1)+1, 'Saisie Recettes'!$E$5:$E$3004, "&lt;="&amp;EOMONTH(I$7,0))</f>
        <v>0</v>
      </c>
      <c r="J15" s="151">
        <f>SUMIFS('Saisie Recettes'!$I$5:$I$3004,'Saisie Recettes'!$F$5:$F$3004, $F15, 'Saisie Recettes'!$H$5:$H$3004, Listes!$B$73, 'Saisie Recettes'!$E$5:$E$3004, "&gt;="&amp;EOMONTH(J$7,-1)+1, 'Saisie Recettes'!$E$5:$E$3004, "&lt;="&amp;EOMONTH(J$7,0))</f>
        <v>0</v>
      </c>
      <c r="K15" s="151">
        <f>SUMIFS('Saisie Recettes'!$I$5:$I$3004,'Saisie Recettes'!$F$5:$F$3004, $F15, 'Saisie Recettes'!$H$5:$H$3004, Listes!$B$73, 'Saisie Recettes'!$E$5:$E$3004, "&gt;="&amp;EOMONTH(K$7,-1)+1, 'Saisie Recettes'!$E$5:$E$3004, "&lt;="&amp;EOMONTH(K$7,0))</f>
        <v>0</v>
      </c>
      <c r="L15" s="151">
        <f>SUMIFS('Saisie Recettes'!$I$5:$I$3004,'Saisie Recettes'!$F$5:$F$3004, $F15, 'Saisie Recettes'!$H$5:$H$3004, Listes!$B$73, 'Saisie Recettes'!$E$5:$E$3004, "&gt;="&amp;EOMONTH(L$7,-1)+1, 'Saisie Recettes'!$E$5:$E$3004, "&lt;="&amp;EOMONTH(L$7,0))</f>
        <v>0</v>
      </c>
      <c r="M15" s="151">
        <f>SUMIFS('Saisie Recettes'!$I$5:$I$3004,'Saisie Recettes'!$F$5:$F$3004, $F15, 'Saisie Recettes'!$H$5:$H$3004, Listes!$B$73, 'Saisie Recettes'!$E$5:$E$3004, "&gt;="&amp;EOMONTH(M$7,-1)+1, 'Saisie Recettes'!$E$5:$E$3004, "&lt;="&amp;EOMONTH(M$7,0))</f>
        <v>0</v>
      </c>
      <c r="N15" s="151">
        <f>SUMIFS('Saisie Recettes'!$I$5:$I$3004,'Saisie Recettes'!$F$5:$F$3004, $F15, 'Saisie Recettes'!$H$5:$H$3004, Listes!$B$73, 'Saisie Recettes'!$E$5:$E$3004, "&gt;="&amp;EOMONTH(N$7,-1)+1, 'Saisie Recettes'!$E$5:$E$3004, "&lt;="&amp;EOMONTH(N$7,0))</f>
        <v>0</v>
      </c>
      <c r="O15" s="151">
        <f>SUMIFS('Saisie Recettes'!$I$5:$I$3004,'Saisie Recettes'!$F$5:$F$3004, $F15, 'Saisie Recettes'!$H$5:$H$3004, Listes!$B$73, 'Saisie Recettes'!$E$5:$E$3004, "&gt;="&amp;EOMONTH(O$7,-1)+1, 'Saisie Recettes'!$E$5:$E$3004, "&lt;="&amp;EOMONTH(O$7,0))</f>
        <v>0</v>
      </c>
      <c r="P15" s="151">
        <f>SUMIFS('Saisie Recettes'!$I$5:$I$3004,'Saisie Recettes'!$F$5:$F$3004, $F15, 'Saisie Recettes'!$H$5:$H$3004, Listes!$B$73, 'Saisie Recettes'!$E$5:$E$3004, "&gt;="&amp;EOMONTH(P$7,-1)+1, 'Saisie Recettes'!$E$5:$E$3004, "&lt;="&amp;EOMONTH(P$7,0))</f>
        <v>200000</v>
      </c>
      <c r="Q15" s="151">
        <f>SUMIFS('Saisie Recettes'!$I$5:$I$3004,'Saisie Recettes'!$F$5:$F$3004, $F15, 'Saisie Recettes'!$H$5:$H$3004, Listes!$B$73, 'Saisie Recettes'!$E$5:$E$3004, "&gt;="&amp;EOMONTH(Q$7,-1)+1, 'Saisie Recettes'!$E$5:$E$3004, "&lt;="&amp;EOMONTH(Q$7,0))</f>
        <v>0</v>
      </c>
      <c r="R15" s="151">
        <f>SUMIFS('Saisie Recettes'!$I$5:$I$3004,'Saisie Recettes'!$F$5:$F$3004, $F15, 'Saisie Recettes'!$H$5:$H$3004, Listes!$B$73, 'Saisie Recettes'!$E$5:$E$3004, "&gt;="&amp;EOMONTH(R$7,-1)+1, 'Saisie Recettes'!$E$5:$E$3004, "&lt;="&amp;EOMONTH(R$7,0))</f>
        <v>0</v>
      </c>
      <c r="S15" s="151">
        <f>SUMIFS('Saisie Recettes'!$I$5:$I$3004,'Saisie Recettes'!$F$5:$F$3004, $F15, 'Saisie Recettes'!$H$5:$H$3004, Listes!$B$73, 'Saisie Recettes'!$E$5:$E$3004, "&gt;="&amp;EOMONTH(S$7,-1)+1, 'Saisie Recettes'!$E$5:$E$3004, "&lt;="&amp;EOMONTH(S$7,0))</f>
        <v>0</v>
      </c>
      <c r="T15" s="151">
        <f>SUMIFS('Saisie Recettes'!$I$5:$I$3004,'Saisie Recettes'!$F$5:$F$3004, $F15, 'Saisie Recettes'!$H$5:$H$3004, Listes!$B$73, 'Saisie Recettes'!$E$5:$E$3004, "&gt;="&amp;EOMONTH(T$7,-1)+1, 'Saisie Recettes'!$E$5:$E$3004, "&lt;="&amp;EOMONTH(T$7,0))</f>
        <v>800000</v>
      </c>
      <c r="U15" s="164">
        <f t="shared" si="46"/>
        <v>1000000</v>
      </c>
      <c r="W15" s="151">
        <f>SUMIFS('Saisie Recettes'!$I$5:$I$3004,'Saisie Recettes'!$F$5:$F$3004, $F15, 'Saisie Recettes'!$H$5:$H$3004, Listes!$B$73, 'Saisie Recettes'!$E$5:$E$3004, "&gt;="&amp;EOMONTH(W$7,-1)+1, 'Saisie Recettes'!$E$5:$E$3004, "&lt;="&amp;EOMONTH(W$7,0))</f>
        <v>0</v>
      </c>
      <c r="X15" s="151">
        <f>SUMIFS('Saisie Recettes'!$I$5:$I$3004,'Saisie Recettes'!$F$5:$F$3004, $F15, 'Saisie Recettes'!$H$5:$H$3004, Listes!$B$73, 'Saisie Recettes'!$E$5:$E$3004, "&gt;="&amp;EOMONTH(X$7,-1)+1, 'Saisie Recettes'!$E$5:$E$3004, "&lt;="&amp;EOMONTH(X$7,0))</f>
        <v>380000</v>
      </c>
      <c r="Y15" s="151">
        <f>SUMIFS('Saisie Recettes'!$I$5:$I$3004,'Saisie Recettes'!$F$5:$F$3004, $F15, 'Saisie Recettes'!$H$5:$H$3004, Listes!$B$73, 'Saisie Recettes'!$E$5:$E$3004, "&gt;="&amp;EOMONTH(Y$7,-1)+1, 'Saisie Recettes'!$E$5:$E$3004, "&lt;="&amp;EOMONTH(Y$7,0))</f>
        <v>400000</v>
      </c>
      <c r="Z15" s="151">
        <f>SUMIFS('Saisie Recettes'!$I$5:$I$3004,'Saisie Recettes'!$F$5:$F$3004, $F15, 'Saisie Recettes'!$H$5:$H$3004, Listes!$B$73, 'Saisie Recettes'!$E$5:$E$3004, "&gt;="&amp;EOMONTH(Z$7,-1)+1, 'Saisie Recettes'!$E$5:$E$3004, "&lt;="&amp;EOMONTH(Z$7,0))</f>
        <v>0</v>
      </c>
      <c r="AA15" s="151">
        <f>SUMIFS('Saisie Recettes'!$I$5:$I$3004,'Saisie Recettes'!$F$5:$F$3004, $F15, 'Saisie Recettes'!$H$5:$H$3004, Listes!$B$73, 'Saisie Recettes'!$E$5:$E$3004, "&gt;="&amp;EOMONTH(AA$7,-1)+1, 'Saisie Recettes'!$E$5:$E$3004, "&lt;="&amp;EOMONTH(AA$7,0))</f>
        <v>0</v>
      </c>
      <c r="AB15" s="151">
        <f>SUMIFS('Saisie Recettes'!$I$5:$I$3004,'Saisie Recettes'!$F$5:$F$3004, $F15, 'Saisie Recettes'!$H$5:$H$3004, Listes!$B$73, 'Saisie Recettes'!$E$5:$E$3004, "&gt;="&amp;EOMONTH(AB$7,-1)+1, 'Saisie Recettes'!$E$5:$E$3004, "&lt;="&amp;EOMONTH(AB$7,0))</f>
        <v>0</v>
      </c>
      <c r="AC15" s="151">
        <f>SUMIFS('Saisie Recettes'!$I$5:$I$3004,'Saisie Recettes'!$F$5:$F$3004, $F15, 'Saisie Recettes'!$H$5:$H$3004, Listes!$B$73, 'Saisie Recettes'!$E$5:$E$3004, "&gt;="&amp;EOMONTH(AC$7,-1)+1, 'Saisie Recettes'!$E$5:$E$3004, "&lt;="&amp;EOMONTH(AC$7,0))</f>
        <v>0</v>
      </c>
      <c r="AD15" s="151">
        <f>SUMIFS('Saisie Recettes'!$I$5:$I$3004,'Saisie Recettes'!$F$5:$F$3004, $F15, 'Saisie Recettes'!$H$5:$H$3004, Listes!$B$73, 'Saisie Recettes'!$E$5:$E$3004, "&gt;="&amp;EOMONTH(AD$7,-1)+1, 'Saisie Recettes'!$E$5:$E$3004, "&lt;="&amp;EOMONTH(AD$7,0))</f>
        <v>1000000</v>
      </c>
      <c r="AE15" s="151">
        <f>SUMIFS('Saisie Recettes'!$I$5:$I$3004,'Saisie Recettes'!$F$5:$F$3004, $F15, 'Saisie Recettes'!$H$5:$H$3004, Listes!$B$73, 'Saisie Recettes'!$E$5:$E$3004, "&gt;="&amp;EOMONTH(AE$7,-1)+1, 'Saisie Recettes'!$E$5:$E$3004, "&lt;="&amp;EOMONTH(AE$7,0))</f>
        <v>0</v>
      </c>
      <c r="AF15" s="151">
        <f>SUMIFS('Saisie Recettes'!$I$5:$I$3004,'Saisie Recettes'!$F$5:$F$3004, $F15, 'Saisie Recettes'!$H$5:$H$3004, Listes!$B$73, 'Saisie Recettes'!$E$5:$E$3004, "&gt;="&amp;EOMONTH(AF$7,-1)+1, 'Saisie Recettes'!$E$5:$E$3004, "&lt;="&amp;EOMONTH(AF$7,0))</f>
        <v>0</v>
      </c>
      <c r="AG15" s="151">
        <f>SUMIFS('Saisie Recettes'!$I$5:$I$3004,'Saisie Recettes'!$F$5:$F$3004, $F15, 'Saisie Recettes'!$H$5:$H$3004, Listes!$B$73, 'Saisie Recettes'!$E$5:$E$3004, "&gt;="&amp;EOMONTH(AG$7,-1)+1, 'Saisie Recettes'!$E$5:$E$3004, "&lt;="&amp;EOMONTH(AG$7,0))</f>
        <v>400000</v>
      </c>
      <c r="AH15" s="151">
        <f>SUMIFS('Saisie Recettes'!$I$5:$I$3004,'Saisie Recettes'!$F$5:$F$3004, $F15, 'Saisie Recettes'!$H$5:$H$3004, Listes!$B$73, 'Saisie Recettes'!$E$5:$E$3004, "&gt;="&amp;EOMONTH(AH$7,-1)+1, 'Saisie Recettes'!$E$5:$E$3004, "&lt;="&amp;EOMONTH(AH$7,0))</f>
        <v>0</v>
      </c>
      <c r="AI15" s="164">
        <f t="shared" si="47"/>
        <v>2180000</v>
      </c>
      <c r="AJ15" s="142"/>
      <c r="AK15" s="151">
        <f>SUMIFS('Saisie Recettes'!$I$5:$I$3004,'Saisie Recettes'!$F$5:$F$3004, $F15, 'Saisie Recettes'!$H$5:$H$3004, Listes!$B$73, 'Saisie Recettes'!$E$5:$E$3004, "&gt;="&amp;EOMONTH(AK$7,-1)+1, 'Saisie Recettes'!$E$5:$E$3004, "&lt;="&amp;EOMONTH(AK$7,0))</f>
        <v>376200</v>
      </c>
      <c r="AL15" s="151">
        <f>SUMIFS('Saisie Recettes'!$I$5:$I$3004,'Saisie Recettes'!$F$5:$F$3004, $F15, 'Saisie Recettes'!$H$5:$H$3004, Listes!$B$73, 'Saisie Recettes'!$E$5:$E$3004, "&gt;="&amp;EOMONTH(AL$7,-1)+1, 'Saisie Recettes'!$E$5:$E$3004, "&lt;="&amp;EOMONTH(AL$7,0))</f>
        <v>0</v>
      </c>
      <c r="AM15" s="151">
        <f>SUMIFS('Saisie Recettes'!$I$5:$I$3004,'Saisie Recettes'!$F$5:$F$3004, $F15, 'Saisie Recettes'!$H$5:$H$3004, Listes!$B$73, 'Saisie Recettes'!$E$5:$E$3004, "&gt;="&amp;EOMONTH(AM$7,-1)+1, 'Saisie Recettes'!$E$5:$E$3004, "&lt;="&amp;EOMONTH(AM$7,0))</f>
        <v>400000</v>
      </c>
      <c r="AN15" s="151">
        <f>SUMIFS('Saisie Recettes'!$I$5:$I$3004,'Saisie Recettes'!$F$5:$F$3004, $F15, 'Saisie Recettes'!$H$5:$H$3004, Listes!$B$73, 'Saisie Recettes'!$E$5:$E$3004, "&gt;="&amp;EOMONTH(AN$7,-1)+1, 'Saisie Recettes'!$E$5:$E$3004, "&lt;="&amp;EOMONTH(AN$7,0))</f>
        <v>0</v>
      </c>
      <c r="AO15" s="151">
        <f>SUMIFS('Saisie Recettes'!$I$5:$I$3004,'Saisie Recettes'!$F$5:$F$3004, $F15, 'Saisie Recettes'!$H$5:$H$3004, Listes!$B$73, 'Saisie Recettes'!$E$5:$E$3004, "&gt;="&amp;EOMONTH(AO$7,-1)+1, 'Saisie Recettes'!$E$5:$E$3004, "&lt;="&amp;EOMONTH(AO$7,0))</f>
        <v>0</v>
      </c>
      <c r="AP15" s="151">
        <f>SUMIFS('Saisie Recettes'!$I$5:$I$3004,'Saisie Recettes'!$F$5:$F$3004, $F15, 'Saisie Recettes'!$H$5:$H$3004, Listes!$B$73, 'Saisie Recettes'!$E$5:$E$3004, "&gt;="&amp;EOMONTH(AP$7,-1)+1, 'Saisie Recettes'!$E$5:$E$3004, "&lt;="&amp;EOMONTH(AP$7,0))</f>
        <v>0</v>
      </c>
      <c r="AQ15" s="151">
        <f>SUMIFS('Saisie Recettes'!$I$5:$I$3004,'Saisie Recettes'!$F$5:$F$3004, $F15, 'Saisie Recettes'!$H$5:$H$3004, Listes!$B$73, 'Saisie Recettes'!$E$5:$E$3004, "&gt;="&amp;EOMONTH(AQ$7,-1)+1, 'Saisie Recettes'!$E$5:$E$3004, "&lt;="&amp;EOMONTH(AQ$7,0))</f>
        <v>0</v>
      </c>
      <c r="AR15" s="151">
        <f>SUMIFS('Saisie Recettes'!$I$5:$I$3004,'Saisie Recettes'!$F$5:$F$3004, $F15, 'Saisie Recettes'!$H$5:$H$3004, Listes!$B$73, 'Saisie Recettes'!$E$5:$E$3004, "&gt;="&amp;EOMONTH(AR$7,-1)+1, 'Saisie Recettes'!$E$5:$E$3004, "&lt;="&amp;EOMONTH(AR$7,0))</f>
        <v>0</v>
      </c>
      <c r="AS15" s="151">
        <f>SUMIFS('Saisie Recettes'!$I$5:$I$3004,'Saisie Recettes'!$F$5:$F$3004, $F15, 'Saisie Recettes'!$H$5:$H$3004, Listes!$B$73, 'Saisie Recettes'!$E$5:$E$3004, "&gt;="&amp;EOMONTH(AS$7,-1)+1, 'Saisie Recettes'!$E$5:$E$3004, "&lt;="&amp;EOMONTH(AS$7,0))</f>
        <v>0</v>
      </c>
      <c r="AT15" s="151">
        <f>SUMIFS('Saisie Recettes'!$I$5:$I$3004,'Saisie Recettes'!$F$5:$F$3004, $F15, 'Saisie Recettes'!$H$5:$H$3004, Listes!$B$73, 'Saisie Recettes'!$E$5:$E$3004, "&gt;="&amp;EOMONTH(AT$7,-1)+1, 'Saisie Recettes'!$E$5:$E$3004, "&lt;="&amp;EOMONTH(AT$7,0))</f>
        <v>0</v>
      </c>
      <c r="AU15" s="151">
        <f>SUMIFS('Saisie Recettes'!$I$5:$I$3004,'Saisie Recettes'!$F$5:$F$3004, $F15, 'Saisie Recettes'!$H$5:$H$3004, Listes!$B$73, 'Saisie Recettes'!$E$5:$E$3004, "&gt;="&amp;EOMONTH(AU$7,-1)+1, 'Saisie Recettes'!$E$5:$E$3004, "&lt;="&amp;EOMONTH(AU$7,0))</f>
        <v>0</v>
      </c>
      <c r="AV15" s="151">
        <f>SUMIFS('Saisie Recettes'!$I$5:$I$3004,'Saisie Recettes'!$F$5:$F$3004, $F15, 'Saisie Recettes'!$H$5:$H$3004, Listes!$B$73, 'Saisie Recettes'!$E$5:$E$3004, "&gt;="&amp;EOMONTH(AV$7,-1)+1, 'Saisie Recettes'!$E$5:$E$3004, "&lt;="&amp;EOMONTH(AV$7,0))</f>
        <v>0</v>
      </c>
      <c r="AW15" s="164">
        <f t="shared" si="50"/>
        <v>776200</v>
      </c>
    </row>
    <row r="16" spans="2:49" ht="15.75" customHeight="1" x14ac:dyDescent="0.25">
      <c r="C16" s="150" t="str">
        <f t="shared" si="49"/>
        <v>MC-Mag-YAF Services</v>
      </c>
      <c r="D16" s="143"/>
      <c r="E16" s="143"/>
      <c r="F16" s="150" t="str">
        <f>'Listes des Lots'!B36</f>
        <v>MC-Mag-YAF Services</v>
      </c>
      <c r="I16" s="151">
        <f>SUMIFS('Saisie Recettes'!$I$5:$I$3004,'Saisie Recettes'!$F$5:$F$3004, $F16, 'Saisie Recettes'!$H$5:$H$3004, Listes!$B$73, 'Saisie Recettes'!$E$5:$E$3004, "&gt;="&amp;EOMONTH(I$7,-1)+1, 'Saisie Recettes'!$E$5:$E$3004, "&lt;="&amp;EOMONTH(I$7,0))</f>
        <v>0</v>
      </c>
      <c r="J16" s="151">
        <f>SUMIFS('Saisie Recettes'!$I$5:$I$3004,'Saisie Recettes'!$F$5:$F$3004, $F16, 'Saisie Recettes'!$H$5:$H$3004, Listes!$B$73, 'Saisie Recettes'!$E$5:$E$3004, "&gt;="&amp;EOMONTH(J$7,-1)+1, 'Saisie Recettes'!$E$5:$E$3004, "&lt;="&amp;EOMONTH(J$7,0))</f>
        <v>0</v>
      </c>
      <c r="K16" s="151">
        <f>SUMIFS('Saisie Recettes'!$I$5:$I$3004,'Saisie Recettes'!$F$5:$F$3004, $F16, 'Saisie Recettes'!$H$5:$H$3004, Listes!$B$73, 'Saisie Recettes'!$E$5:$E$3004, "&gt;="&amp;EOMONTH(K$7,-1)+1, 'Saisie Recettes'!$E$5:$E$3004, "&lt;="&amp;EOMONTH(K$7,0))</f>
        <v>0</v>
      </c>
      <c r="L16" s="151">
        <f>SUMIFS('Saisie Recettes'!$I$5:$I$3004,'Saisie Recettes'!$F$5:$F$3004, $F16, 'Saisie Recettes'!$H$5:$H$3004, Listes!$B$73, 'Saisie Recettes'!$E$5:$E$3004, "&gt;="&amp;EOMONTH(L$7,-1)+1, 'Saisie Recettes'!$E$5:$E$3004, "&lt;="&amp;EOMONTH(L$7,0))</f>
        <v>0</v>
      </c>
      <c r="M16" s="151">
        <f>SUMIFS('Saisie Recettes'!$I$5:$I$3004,'Saisie Recettes'!$F$5:$F$3004, $F16, 'Saisie Recettes'!$H$5:$H$3004, Listes!$B$73, 'Saisie Recettes'!$E$5:$E$3004, "&gt;="&amp;EOMONTH(M$7,-1)+1, 'Saisie Recettes'!$E$5:$E$3004, "&lt;="&amp;EOMONTH(M$7,0))</f>
        <v>0</v>
      </c>
      <c r="N16" s="151">
        <f>SUMIFS('Saisie Recettes'!$I$5:$I$3004,'Saisie Recettes'!$F$5:$F$3004, $F16, 'Saisie Recettes'!$H$5:$H$3004, Listes!$B$73, 'Saisie Recettes'!$E$5:$E$3004, "&gt;="&amp;EOMONTH(N$7,-1)+1, 'Saisie Recettes'!$E$5:$E$3004, "&lt;="&amp;EOMONTH(N$7,0))</f>
        <v>0</v>
      </c>
      <c r="O16" s="151">
        <f>SUMIFS('Saisie Recettes'!$I$5:$I$3004,'Saisie Recettes'!$F$5:$F$3004, $F16, 'Saisie Recettes'!$H$5:$H$3004, Listes!$B$73, 'Saisie Recettes'!$E$5:$E$3004, "&gt;="&amp;EOMONTH(O$7,-1)+1, 'Saisie Recettes'!$E$5:$E$3004, "&lt;="&amp;EOMONTH(O$7,0))</f>
        <v>0</v>
      </c>
      <c r="P16" s="151">
        <f>SUMIFS('Saisie Recettes'!$I$5:$I$3004,'Saisie Recettes'!$F$5:$F$3004, $F16, 'Saisie Recettes'!$H$5:$H$3004, Listes!$B$73, 'Saisie Recettes'!$E$5:$E$3004, "&gt;="&amp;EOMONTH(P$7,-1)+1, 'Saisie Recettes'!$E$5:$E$3004, "&lt;="&amp;EOMONTH(P$7,0))</f>
        <v>45000</v>
      </c>
      <c r="Q16" s="151">
        <f>SUMIFS('Saisie Recettes'!$I$5:$I$3004,'Saisie Recettes'!$F$5:$F$3004, $F16, 'Saisie Recettes'!$H$5:$H$3004, Listes!$B$73, 'Saisie Recettes'!$E$5:$E$3004, "&gt;="&amp;EOMONTH(Q$7,-1)+1, 'Saisie Recettes'!$E$5:$E$3004, "&lt;="&amp;EOMONTH(Q$7,0))</f>
        <v>0</v>
      </c>
      <c r="R16" s="151">
        <f>SUMIFS('Saisie Recettes'!$I$5:$I$3004,'Saisie Recettes'!$F$5:$F$3004, $F16, 'Saisie Recettes'!$H$5:$H$3004, Listes!$B$73, 'Saisie Recettes'!$E$5:$E$3004, "&gt;="&amp;EOMONTH(R$7,-1)+1, 'Saisie Recettes'!$E$5:$E$3004, "&lt;="&amp;EOMONTH(R$7,0))</f>
        <v>0</v>
      </c>
      <c r="S16" s="151">
        <f>SUMIFS('Saisie Recettes'!$I$5:$I$3004,'Saisie Recettes'!$F$5:$F$3004, $F16, 'Saisie Recettes'!$H$5:$H$3004, Listes!$B$73, 'Saisie Recettes'!$E$5:$E$3004, "&gt;="&amp;EOMONTH(S$7,-1)+1, 'Saisie Recettes'!$E$5:$E$3004, "&lt;="&amp;EOMONTH(S$7,0))</f>
        <v>45000</v>
      </c>
      <c r="T16" s="151">
        <f>SUMIFS('Saisie Recettes'!$I$5:$I$3004,'Saisie Recettes'!$F$5:$F$3004, $F16, 'Saisie Recettes'!$H$5:$H$3004, Listes!$B$73, 'Saisie Recettes'!$E$5:$E$3004, "&gt;="&amp;EOMONTH(T$7,-1)+1, 'Saisie Recettes'!$E$5:$E$3004, "&lt;="&amp;EOMONTH(T$7,0))</f>
        <v>0</v>
      </c>
      <c r="U16" s="164">
        <f t="shared" si="46"/>
        <v>90000</v>
      </c>
      <c r="W16" s="151">
        <f>SUMIFS('Saisie Recettes'!$I$5:$I$3004,'Saisie Recettes'!$F$5:$F$3004, $F16, 'Saisie Recettes'!$H$5:$H$3004, Listes!$B$73, 'Saisie Recettes'!$E$5:$E$3004, "&gt;="&amp;EOMONTH(W$7,-1)+1, 'Saisie Recettes'!$E$5:$E$3004, "&lt;="&amp;EOMONTH(W$7,0))</f>
        <v>0</v>
      </c>
      <c r="X16" s="151">
        <f>SUMIFS('Saisie Recettes'!$I$5:$I$3004,'Saisie Recettes'!$F$5:$F$3004, $F16, 'Saisie Recettes'!$H$5:$H$3004, Listes!$B$73, 'Saisie Recettes'!$E$5:$E$3004, "&gt;="&amp;EOMONTH(X$7,-1)+1, 'Saisie Recettes'!$E$5:$E$3004, "&lt;="&amp;EOMONTH(X$7,0))</f>
        <v>45000</v>
      </c>
      <c r="Y16" s="151">
        <f>SUMIFS('Saisie Recettes'!$I$5:$I$3004,'Saisie Recettes'!$F$5:$F$3004, $F16, 'Saisie Recettes'!$H$5:$H$3004, Listes!$B$73, 'Saisie Recettes'!$E$5:$E$3004, "&gt;="&amp;EOMONTH(Y$7,-1)+1, 'Saisie Recettes'!$E$5:$E$3004, "&lt;="&amp;EOMONTH(Y$7,0))</f>
        <v>45000</v>
      </c>
      <c r="Z16" s="151">
        <f>SUMIFS('Saisie Recettes'!$I$5:$I$3004,'Saisie Recettes'!$F$5:$F$3004, $F16, 'Saisie Recettes'!$H$5:$H$3004, Listes!$B$73, 'Saisie Recettes'!$E$5:$E$3004, "&gt;="&amp;EOMONTH(Z$7,-1)+1, 'Saisie Recettes'!$E$5:$E$3004, "&lt;="&amp;EOMONTH(Z$7,0))</f>
        <v>45000</v>
      </c>
      <c r="AA16" s="151">
        <f>SUMIFS('Saisie Recettes'!$I$5:$I$3004,'Saisie Recettes'!$F$5:$F$3004, $F16, 'Saisie Recettes'!$H$5:$H$3004, Listes!$B$73, 'Saisie Recettes'!$E$5:$E$3004, "&gt;="&amp;EOMONTH(AA$7,-1)+1, 'Saisie Recettes'!$E$5:$E$3004, "&lt;="&amp;EOMONTH(AA$7,0))</f>
        <v>0</v>
      </c>
      <c r="AB16" s="151">
        <f>SUMIFS('Saisie Recettes'!$I$5:$I$3004,'Saisie Recettes'!$F$5:$F$3004, $F16, 'Saisie Recettes'!$H$5:$H$3004, Listes!$B$73, 'Saisie Recettes'!$E$5:$E$3004, "&gt;="&amp;EOMONTH(AB$7,-1)+1, 'Saisie Recettes'!$E$5:$E$3004, "&lt;="&amp;EOMONTH(AB$7,0))</f>
        <v>45000</v>
      </c>
      <c r="AC16" s="151">
        <f>SUMIFS('Saisie Recettes'!$I$5:$I$3004,'Saisie Recettes'!$F$5:$F$3004, $F16, 'Saisie Recettes'!$H$5:$H$3004, Listes!$B$73, 'Saisie Recettes'!$E$5:$E$3004, "&gt;="&amp;EOMONTH(AC$7,-1)+1, 'Saisie Recettes'!$E$5:$E$3004, "&lt;="&amp;EOMONTH(AC$7,0))</f>
        <v>0</v>
      </c>
      <c r="AD16" s="151">
        <f>SUMIFS('Saisie Recettes'!$I$5:$I$3004,'Saisie Recettes'!$F$5:$F$3004, $F16, 'Saisie Recettes'!$H$5:$H$3004, Listes!$B$73, 'Saisie Recettes'!$E$5:$E$3004, "&gt;="&amp;EOMONTH(AD$7,-1)+1, 'Saisie Recettes'!$E$5:$E$3004, "&lt;="&amp;EOMONTH(AD$7,0))</f>
        <v>45000</v>
      </c>
      <c r="AE16" s="151">
        <f>SUMIFS('Saisie Recettes'!$I$5:$I$3004,'Saisie Recettes'!$F$5:$F$3004, $F16, 'Saisie Recettes'!$H$5:$H$3004, Listes!$B$73, 'Saisie Recettes'!$E$5:$E$3004, "&gt;="&amp;EOMONTH(AE$7,-1)+1, 'Saisie Recettes'!$E$5:$E$3004, "&lt;="&amp;EOMONTH(AE$7,0))</f>
        <v>45000</v>
      </c>
      <c r="AF16" s="151">
        <f>SUMIFS('Saisie Recettes'!$I$5:$I$3004,'Saisie Recettes'!$F$5:$F$3004, $F16, 'Saisie Recettes'!$H$5:$H$3004, Listes!$B$73, 'Saisie Recettes'!$E$5:$E$3004, "&gt;="&amp;EOMONTH(AF$7,-1)+1, 'Saisie Recettes'!$E$5:$E$3004, "&lt;="&amp;EOMONTH(AF$7,0))</f>
        <v>45000</v>
      </c>
      <c r="AG16" s="151">
        <f>SUMIFS('Saisie Recettes'!$I$5:$I$3004,'Saisie Recettes'!$F$5:$F$3004, $F16, 'Saisie Recettes'!$H$5:$H$3004, Listes!$B$73, 'Saisie Recettes'!$E$5:$E$3004, "&gt;="&amp;EOMONTH(AG$7,-1)+1, 'Saisie Recettes'!$E$5:$E$3004, "&lt;="&amp;EOMONTH(AG$7,0))</f>
        <v>45000</v>
      </c>
      <c r="AH16" s="151">
        <f>SUMIFS('Saisie Recettes'!$I$5:$I$3004,'Saisie Recettes'!$F$5:$F$3004, $F16, 'Saisie Recettes'!$H$5:$H$3004, Listes!$B$73, 'Saisie Recettes'!$E$5:$E$3004, "&gt;="&amp;EOMONTH(AH$7,-1)+1, 'Saisie Recettes'!$E$5:$E$3004, "&lt;="&amp;EOMONTH(AH$7,0))</f>
        <v>45000</v>
      </c>
      <c r="AI16" s="164">
        <f t="shared" si="47"/>
        <v>405000</v>
      </c>
      <c r="AJ16" s="142"/>
      <c r="AK16" s="151">
        <f>SUMIFS('Saisie Recettes'!$I$5:$I$3004,'Saisie Recettes'!$F$5:$F$3004, $F16, 'Saisie Recettes'!$H$5:$H$3004, Listes!$B$73, 'Saisie Recettes'!$E$5:$E$3004, "&gt;="&amp;EOMONTH(AK$7,-1)+1, 'Saisie Recettes'!$E$5:$E$3004, "&lt;="&amp;EOMONTH(AK$7,0))</f>
        <v>41000</v>
      </c>
      <c r="AL16" s="151">
        <f>SUMIFS('Saisie Recettes'!$I$5:$I$3004,'Saisie Recettes'!$F$5:$F$3004, $F16, 'Saisie Recettes'!$H$5:$H$3004, Listes!$B$73, 'Saisie Recettes'!$E$5:$E$3004, "&gt;="&amp;EOMONTH(AL$7,-1)+1, 'Saisie Recettes'!$E$5:$E$3004, "&lt;="&amp;EOMONTH(AL$7,0))</f>
        <v>45000</v>
      </c>
      <c r="AM16" s="151">
        <f>SUMIFS('Saisie Recettes'!$I$5:$I$3004,'Saisie Recettes'!$F$5:$F$3004, $F16, 'Saisie Recettes'!$H$5:$H$3004, Listes!$B$73, 'Saisie Recettes'!$E$5:$E$3004, "&gt;="&amp;EOMONTH(AM$7,-1)+1, 'Saisie Recettes'!$E$5:$E$3004, "&lt;="&amp;EOMONTH(AM$7,0))</f>
        <v>45000</v>
      </c>
      <c r="AN16" s="151">
        <f>SUMIFS('Saisie Recettes'!$I$5:$I$3004,'Saisie Recettes'!$F$5:$F$3004, $F16, 'Saisie Recettes'!$H$5:$H$3004, Listes!$B$73, 'Saisie Recettes'!$E$5:$E$3004, "&gt;="&amp;EOMONTH(AN$7,-1)+1, 'Saisie Recettes'!$E$5:$E$3004, "&lt;="&amp;EOMONTH(AN$7,0))</f>
        <v>0</v>
      </c>
      <c r="AO16" s="151">
        <f>SUMIFS('Saisie Recettes'!$I$5:$I$3004,'Saisie Recettes'!$F$5:$F$3004, $F16, 'Saisie Recettes'!$H$5:$H$3004, Listes!$B$73, 'Saisie Recettes'!$E$5:$E$3004, "&gt;="&amp;EOMONTH(AO$7,-1)+1, 'Saisie Recettes'!$E$5:$E$3004, "&lt;="&amp;EOMONTH(AO$7,0))</f>
        <v>0</v>
      </c>
      <c r="AP16" s="151">
        <f>SUMIFS('Saisie Recettes'!$I$5:$I$3004,'Saisie Recettes'!$F$5:$F$3004, $F16, 'Saisie Recettes'!$H$5:$H$3004, Listes!$B$73, 'Saisie Recettes'!$E$5:$E$3004, "&gt;="&amp;EOMONTH(AP$7,-1)+1, 'Saisie Recettes'!$E$5:$E$3004, "&lt;="&amp;EOMONTH(AP$7,0))</f>
        <v>0</v>
      </c>
      <c r="AQ16" s="151">
        <f>SUMIFS('Saisie Recettes'!$I$5:$I$3004,'Saisie Recettes'!$F$5:$F$3004, $F16, 'Saisie Recettes'!$H$5:$H$3004, Listes!$B$73, 'Saisie Recettes'!$E$5:$E$3004, "&gt;="&amp;EOMONTH(AQ$7,-1)+1, 'Saisie Recettes'!$E$5:$E$3004, "&lt;="&amp;EOMONTH(AQ$7,0))</f>
        <v>0</v>
      </c>
      <c r="AR16" s="151">
        <f>SUMIFS('Saisie Recettes'!$I$5:$I$3004,'Saisie Recettes'!$F$5:$F$3004, $F16, 'Saisie Recettes'!$H$5:$H$3004, Listes!$B$73, 'Saisie Recettes'!$E$5:$E$3004, "&gt;="&amp;EOMONTH(AR$7,-1)+1, 'Saisie Recettes'!$E$5:$E$3004, "&lt;="&amp;EOMONTH(AR$7,0))</f>
        <v>0</v>
      </c>
      <c r="AS16" s="151">
        <f>SUMIFS('Saisie Recettes'!$I$5:$I$3004,'Saisie Recettes'!$F$5:$F$3004, $F16, 'Saisie Recettes'!$H$5:$H$3004, Listes!$B$73, 'Saisie Recettes'!$E$5:$E$3004, "&gt;="&amp;EOMONTH(AS$7,-1)+1, 'Saisie Recettes'!$E$5:$E$3004, "&lt;="&amp;EOMONTH(AS$7,0))</f>
        <v>0</v>
      </c>
      <c r="AT16" s="151">
        <f>SUMIFS('Saisie Recettes'!$I$5:$I$3004,'Saisie Recettes'!$F$5:$F$3004, $F16, 'Saisie Recettes'!$H$5:$H$3004, Listes!$B$73, 'Saisie Recettes'!$E$5:$E$3004, "&gt;="&amp;EOMONTH(AT$7,-1)+1, 'Saisie Recettes'!$E$5:$E$3004, "&lt;="&amp;EOMONTH(AT$7,0))</f>
        <v>0</v>
      </c>
      <c r="AU16" s="151">
        <f>SUMIFS('Saisie Recettes'!$I$5:$I$3004,'Saisie Recettes'!$F$5:$F$3004, $F16, 'Saisie Recettes'!$H$5:$H$3004, Listes!$B$73, 'Saisie Recettes'!$E$5:$E$3004, "&gt;="&amp;EOMONTH(AU$7,-1)+1, 'Saisie Recettes'!$E$5:$E$3004, "&lt;="&amp;EOMONTH(AU$7,0))</f>
        <v>0</v>
      </c>
      <c r="AV16" s="151">
        <f>SUMIFS('Saisie Recettes'!$I$5:$I$3004,'Saisie Recettes'!$F$5:$F$3004, $F16, 'Saisie Recettes'!$H$5:$H$3004, Listes!$B$73, 'Saisie Recettes'!$E$5:$E$3004, "&gt;="&amp;EOMONTH(AV$7,-1)+1, 'Saisie Recettes'!$E$5:$E$3004, "&lt;="&amp;EOMONTH(AV$7,0))</f>
        <v>0</v>
      </c>
      <c r="AW16" s="164">
        <f t="shared" si="50"/>
        <v>131000</v>
      </c>
    </row>
    <row r="17" spans="3:49" ht="15.75" customHeight="1" x14ac:dyDescent="0.25">
      <c r="C17" s="150" t="str">
        <f t="shared" si="49"/>
        <v>MC-Mag- Papeterie</v>
      </c>
      <c r="D17" s="143"/>
      <c r="E17" s="143"/>
      <c r="F17" s="150" t="str">
        <f>'Listes des Lots'!B37</f>
        <v>MC-Mag- Papeterie</v>
      </c>
      <c r="I17" s="151">
        <f>SUMIFS('Saisie Recettes'!$I$5:$I$3004,'Saisie Recettes'!$F$5:$F$3004, $F17, 'Saisie Recettes'!$H$5:$H$3004, Listes!$B$73, 'Saisie Recettes'!$E$5:$E$3004, "&gt;="&amp;EOMONTH(I$7,-1)+1, 'Saisie Recettes'!$E$5:$E$3004, "&lt;="&amp;EOMONTH(I$7,0))</f>
        <v>0</v>
      </c>
      <c r="J17" s="151">
        <f>SUMIFS('Saisie Recettes'!$I$5:$I$3004,'Saisie Recettes'!$F$5:$F$3004, $F17, 'Saisie Recettes'!$H$5:$H$3004, Listes!$B$73, 'Saisie Recettes'!$E$5:$E$3004, "&gt;="&amp;EOMONTH(J$7,-1)+1, 'Saisie Recettes'!$E$5:$E$3004, "&lt;="&amp;EOMONTH(J$7,0))</f>
        <v>0</v>
      </c>
      <c r="K17" s="151">
        <f>SUMIFS('Saisie Recettes'!$I$5:$I$3004,'Saisie Recettes'!$F$5:$F$3004, $F17, 'Saisie Recettes'!$H$5:$H$3004, Listes!$B$73, 'Saisie Recettes'!$E$5:$E$3004, "&gt;="&amp;EOMONTH(K$7,-1)+1, 'Saisie Recettes'!$E$5:$E$3004, "&lt;="&amp;EOMONTH(K$7,0))</f>
        <v>0</v>
      </c>
      <c r="L17" s="151">
        <f>SUMIFS('Saisie Recettes'!$I$5:$I$3004,'Saisie Recettes'!$F$5:$F$3004, $F17, 'Saisie Recettes'!$H$5:$H$3004, Listes!$B$73, 'Saisie Recettes'!$E$5:$E$3004, "&gt;="&amp;EOMONTH(L$7,-1)+1, 'Saisie Recettes'!$E$5:$E$3004, "&lt;="&amp;EOMONTH(L$7,0))</f>
        <v>0</v>
      </c>
      <c r="M17" s="151">
        <f>SUMIFS('Saisie Recettes'!$I$5:$I$3004,'Saisie Recettes'!$F$5:$F$3004, $F17, 'Saisie Recettes'!$H$5:$H$3004, Listes!$B$73, 'Saisie Recettes'!$E$5:$E$3004, "&gt;="&amp;EOMONTH(M$7,-1)+1, 'Saisie Recettes'!$E$5:$E$3004, "&lt;="&amp;EOMONTH(M$7,0))</f>
        <v>0</v>
      </c>
      <c r="N17" s="151">
        <f>SUMIFS('Saisie Recettes'!$I$5:$I$3004,'Saisie Recettes'!$F$5:$F$3004, $F17, 'Saisie Recettes'!$H$5:$H$3004, Listes!$B$73, 'Saisie Recettes'!$E$5:$E$3004, "&gt;="&amp;EOMONTH(N$7,-1)+1, 'Saisie Recettes'!$E$5:$E$3004, "&lt;="&amp;EOMONTH(N$7,0))</f>
        <v>0</v>
      </c>
      <c r="O17" s="151">
        <f>SUMIFS('Saisie Recettes'!$I$5:$I$3004,'Saisie Recettes'!$F$5:$F$3004, $F17, 'Saisie Recettes'!$H$5:$H$3004, Listes!$B$73, 'Saisie Recettes'!$E$5:$E$3004, "&gt;="&amp;EOMONTH(O$7,-1)+1, 'Saisie Recettes'!$E$5:$E$3004, "&lt;="&amp;EOMONTH(O$7,0))</f>
        <v>0</v>
      </c>
      <c r="P17" s="151">
        <f>SUMIFS('Saisie Recettes'!$I$5:$I$3004,'Saisie Recettes'!$F$5:$F$3004, $F17, 'Saisie Recettes'!$H$5:$H$3004, Listes!$B$73, 'Saisie Recettes'!$E$5:$E$3004, "&gt;="&amp;EOMONTH(P$7,-1)+1, 'Saisie Recettes'!$E$5:$E$3004, "&lt;="&amp;EOMONTH(P$7,0))</f>
        <v>45000</v>
      </c>
      <c r="Q17" s="151">
        <f>SUMIFS('Saisie Recettes'!$I$5:$I$3004,'Saisie Recettes'!$F$5:$F$3004, $F17, 'Saisie Recettes'!$H$5:$H$3004, Listes!$B$73, 'Saisie Recettes'!$E$5:$E$3004, "&gt;="&amp;EOMONTH(Q$7,-1)+1, 'Saisie Recettes'!$E$5:$E$3004, "&lt;="&amp;EOMONTH(Q$7,0))</f>
        <v>45000</v>
      </c>
      <c r="R17" s="151">
        <f>SUMIFS('Saisie Recettes'!$I$5:$I$3004,'Saisie Recettes'!$F$5:$F$3004, $F17, 'Saisie Recettes'!$H$5:$H$3004, Listes!$B$73, 'Saisie Recettes'!$E$5:$E$3004, "&gt;="&amp;EOMONTH(R$7,-1)+1, 'Saisie Recettes'!$E$5:$E$3004, "&lt;="&amp;EOMONTH(R$7,0))</f>
        <v>0</v>
      </c>
      <c r="S17" s="151">
        <f>SUMIFS('Saisie Recettes'!$I$5:$I$3004,'Saisie Recettes'!$F$5:$F$3004, $F17, 'Saisie Recettes'!$H$5:$H$3004, Listes!$B$73, 'Saisie Recettes'!$E$5:$E$3004, "&gt;="&amp;EOMONTH(S$7,-1)+1, 'Saisie Recettes'!$E$5:$E$3004, "&lt;="&amp;EOMONTH(S$7,0))</f>
        <v>100000</v>
      </c>
      <c r="T17" s="151">
        <f>SUMIFS('Saisie Recettes'!$I$5:$I$3004,'Saisie Recettes'!$F$5:$F$3004, $F17, 'Saisie Recettes'!$H$5:$H$3004, Listes!$B$73, 'Saisie Recettes'!$E$5:$E$3004, "&gt;="&amp;EOMONTH(T$7,-1)+1, 'Saisie Recettes'!$E$5:$E$3004, "&lt;="&amp;EOMONTH(T$7,0))</f>
        <v>80000</v>
      </c>
      <c r="U17" s="164">
        <f t="shared" si="46"/>
        <v>270000</v>
      </c>
      <c r="W17" s="151">
        <f>SUMIFS('Saisie Recettes'!$I$5:$I$3004,'Saisie Recettes'!$F$5:$F$3004, $F17, 'Saisie Recettes'!$H$5:$H$3004, Listes!$B$73, 'Saisie Recettes'!$E$5:$E$3004, "&gt;="&amp;EOMONTH(W$7,-1)+1, 'Saisie Recettes'!$E$5:$E$3004, "&lt;="&amp;EOMONTH(W$7,0))</f>
        <v>0</v>
      </c>
      <c r="X17" s="151">
        <f>SUMIFS('Saisie Recettes'!$I$5:$I$3004,'Saisie Recettes'!$F$5:$F$3004, $F17, 'Saisie Recettes'!$H$5:$H$3004, Listes!$B$73, 'Saisie Recettes'!$E$5:$E$3004, "&gt;="&amp;EOMONTH(X$7,-1)+1, 'Saisie Recettes'!$E$5:$E$3004, "&lt;="&amp;EOMONTH(X$7,0))</f>
        <v>0</v>
      </c>
      <c r="Y17" s="151">
        <f>SUMIFS('Saisie Recettes'!$I$5:$I$3004,'Saisie Recettes'!$F$5:$F$3004, $F17, 'Saisie Recettes'!$H$5:$H$3004, Listes!$B$73, 'Saisie Recettes'!$E$5:$E$3004, "&gt;="&amp;EOMONTH(Y$7,-1)+1, 'Saisie Recettes'!$E$5:$E$3004, "&lt;="&amp;EOMONTH(Y$7,0))</f>
        <v>45000</v>
      </c>
      <c r="Z17" s="151">
        <f>SUMIFS('Saisie Recettes'!$I$5:$I$3004,'Saisie Recettes'!$F$5:$F$3004, $F17, 'Saisie Recettes'!$H$5:$H$3004, Listes!$B$73, 'Saisie Recettes'!$E$5:$E$3004, "&gt;="&amp;EOMONTH(Z$7,-1)+1, 'Saisie Recettes'!$E$5:$E$3004, "&lt;="&amp;EOMONTH(Z$7,0))</f>
        <v>0</v>
      </c>
      <c r="AA17" s="151">
        <f>SUMIFS('Saisie Recettes'!$I$5:$I$3004,'Saisie Recettes'!$F$5:$F$3004, $F17, 'Saisie Recettes'!$H$5:$H$3004, Listes!$B$73, 'Saisie Recettes'!$E$5:$E$3004, "&gt;="&amp;EOMONTH(AA$7,-1)+1, 'Saisie Recettes'!$E$5:$E$3004, "&lt;="&amp;EOMONTH(AA$7,0))</f>
        <v>0</v>
      </c>
      <c r="AB17" s="151">
        <f>SUMIFS('Saisie Recettes'!$I$5:$I$3004,'Saisie Recettes'!$F$5:$F$3004, $F17, 'Saisie Recettes'!$H$5:$H$3004, Listes!$B$73, 'Saisie Recettes'!$E$5:$E$3004, "&gt;="&amp;EOMONTH(AB$7,-1)+1, 'Saisie Recettes'!$E$5:$E$3004, "&lt;="&amp;EOMONTH(AB$7,0))</f>
        <v>0</v>
      </c>
      <c r="AC17" s="151">
        <f>SUMIFS('Saisie Recettes'!$I$5:$I$3004,'Saisie Recettes'!$F$5:$F$3004, $F17, 'Saisie Recettes'!$H$5:$H$3004, Listes!$B$73, 'Saisie Recettes'!$E$5:$E$3004, "&gt;="&amp;EOMONTH(AC$7,-1)+1, 'Saisie Recettes'!$E$5:$E$3004, "&lt;="&amp;EOMONTH(AC$7,0))</f>
        <v>0</v>
      </c>
      <c r="AD17" s="151">
        <f>SUMIFS('Saisie Recettes'!$I$5:$I$3004,'Saisie Recettes'!$F$5:$F$3004, $F17, 'Saisie Recettes'!$H$5:$H$3004, Listes!$B$73, 'Saisie Recettes'!$E$5:$E$3004, "&gt;="&amp;EOMONTH(AD$7,-1)+1, 'Saisie Recettes'!$E$5:$E$3004, "&lt;="&amp;EOMONTH(AD$7,0))</f>
        <v>0</v>
      </c>
      <c r="AE17" s="151">
        <f>SUMIFS('Saisie Recettes'!$I$5:$I$3004,'Saisie Recettes'!$F$5:$F$3004, $F17, 'Saisie Recettes'!$H$5:$H$3004, Listes!$B$73, 'Saisie Recettes'!$E$5:$E$3004, "&gt;="&amp;EOMONTH(AE$7,-1)+1, 'Saisie Recettes'!$E$5:$E$3004, "&lt;="&amp;EOMONTH(AE$7,0))</f>
        <v>180000</v>
      </c>
      <c r="AF17" s="151">
        <f>SUMIFS('Saisie Recettes'!$I$5:$I$3004,'Saisie Recettes'!$F$5:$F$3004, $F17, 'Saisie Recettes'!$H$5:$H$3004, Listes!$B$73, 'Saisie Recettes'!$E$5:$E$3004, "&gt;="&amp;EOMONTH(AF$7,-1)+1, 'Saisie Recettes'!$E$5:$E$3004, "&lt;="&amp;EOMONTH(AF$7,0))</f>
        <v>0</v>
      </c>
      <c r="AG17" s="151">
        <f>SUMIFS('Saisie Recettes'!$I$5:$I$3004,'Saisie Recettes'!$F$5:$F$3004, $F17, 'Saisie Recettes'!$H$5:$H$3004, Listes!$B$73, 'Saisie Recettes'!$E$5:$E$3004, "&gt;="&amp;EOMONTH(AG$7,-1)+1, 'Saisie Recettes'!$E$5:$E$3004, "&lt;="&amp;EOMONTH(AG$7,0))</f>
        <v>0</v>
      </c>
      <c r="AH17" s="151">
        <f>SUMIFS('Saisie Recettes'!$I$5:$I$3004,'Saisie Recettes'!$F$5:$F$3004, $F17, 'Saisie Recettes'!$H$5:$H$3004, Listes!$B$73, 'Saisie Recettes'!$E$5:$E$3004, "&gt;="&amp;EOMONTH(AH$7,-1)+1, 'Saisie Recettes'!$E$5:$E$3004, "&lt;="&amp;EOMONTH(AH$7,0))</f>
        <v>0</v>
      </c>
      <c r="AI17" s="164">
        <f t="shared" ref="AI17:AI18" si="51">SUM(W17:AH17)</f>
        <v>225000</v>
      </c>
      <c r="AJ17" s="142"/>
      <c r="AK17" s="151">
        <f>SUMIFS('Saisie Recettes'!$I$5:$I$3004,'Saisie Recettes'!$F$5:$F$3004, $F17, 'Saisie Recettes'!$H$5:$H$3004, Listes!$B$73, 'Saisie Recettes'!$E$5:$E$3004, "&gt;="&amp;EOMONTH(AK$7,-1)+1, 'Saisie Recettes'!$E$5:$E$3004, "&lt;="&amp;EOMONTH(AK$7,0))</f>
        <v>45000</v>
      </c>
      <c r="AL17" s="151">
        <f>SUMIFS('Saisie Recettes'!$I$5:$I$3004,'Saisie Recettes'!$F$5:$F$3004, $F17, 'Saisie Recettes'!$H$5:$H$3004, Listes!$B$73, 'Saisie Recettes'!$E$5:$E$3004, "&gt;="&amp;EOMONTH(AL$7,-1)+1, 'Saisie Recettes'!$E$5:$E$3004, "&lt;="&amp;EOMONTH(AL$7,0))</f>
        <v>0</v>
      </c>
      <c r="AM17" s="151">
        <f>SUMIFS('Saisie Recettes'!$I$5:$I$3004,'Saisie Recettes'!$F$5:$F$3004, $F17, 'Saisie Recettes'!$H$5:$H$3004, Listes!$B$73, 'Saisie Recettes'!$E$5:$E$3004, "&gt;="&amp;EOMONTH(AM$7,-1)+1, 'Saisie Recettes'!$E$5:$E$3004, "&lt;="&amp;EOMONTH(AM$7,0))</f>
        <v>0</v>
      </c>
      <c r="AN17" s="151">
        <f>SUMIFS('Saisie Recettes'!$I$5:$I$3004,'Saisie Recettes'!$F$5:$F$3004, $F17, 'Saisie Recettes'!$H$5:$H$3004, Listes!$B$73, 'Saisie Recettes'!$E$5:$E$3004, "&gt;="&amp;EOMONTH(AN$7,-1)+1, 'Saisie Recettes'!$E$5:$E$3004, "&lt;="&amp;EOMONTH(AN$7,0))</f>
        <v>0</v>
      </c>
      <c r="AO17" s="151">
        <f>SUMIFS('Saisie Recettes'!$I$5:$I$3004,'Saisie Recettes'!$F$5:$F$3004, $F17, 'Saisie Recettes'!$H$5:$H$3004, Listes!$B$73, 'Saisie Recettes'!$E$5:$E$3004, "&gt;="&amp;EOMONTH(AO$7,-1)+1, 'Saisie Recettes'!$E$5:$E$3004, "&lt;="&amp;EOMONTH(AO$7,0))</f>
        <v>0</v>
      </c>
      <c r="AP17" s="151">
        <f>SUMIFS('Saisie Recettes'!$I$5:$I$3004,'Saisie Recettes'!$F$5:$F$3004, $F17, 'Saisie Recettes'!$H$5:$H$3004, Listes!$B$73, 'Saisie Recettes'!$E$5:$E$3004, "&gt;="&amp;EOMONTH(AP$7,-1)+1, 'Saisie Recettes'!$E$5:$E$3004, "&lt;="&amp;EOMONTH(AP$7,0))</f>
        <v>0</v>
      </c>
      <c r="AQ17" s="151">
        <f>SUMIFS('Saisie Recettes'!$I$5:$I$3004,'Saisie Recettes'!$F$5:$F$3004, $F17, 'Saisie Recettes'!$H$5:$H$3004, Listes!$B$73, 'Saisie Recettes'!$E$5:$E$3004, "&gt;="&amp;EOMONTH(AQ$7,-1)+1, 'Saisie Recettes'!$E$5:$E$3004, "&lt;="&amp;EOMONTH(AQ$7,0))</f>
        <v>0</v>
      </c>
      <c r="AR17" s="151">
        <f>SUMIFS('Saisie Recettes'!$I$5:$I$3004,'Saisie Recettes'!$F$5:$F$3004, $F17, 'Saisie Recettes'!$H$5:$H$3004, Listes!$B$73, 'Saisie Recettes'!$E$5:$E$3004, "&gt;="&amp;EOMONTH(AR$7,-1)+1, 'Saisie Recettes'!$E$5:$E$3004, "&lt;="&amp;EOMONTH(AR$7,0))</f>
        <v>0</v>
      </c>
      <c r="AS17" s="151">
        <f>SUMIFS('Saisie Recettes'!$I$5:$I$3004,'Saisie Recettes'!$F$5:$F$3004, $F17, 'Saisie Recettes'!$H$5:$H$3004, Listes!$B$73, 'Saisie Recettes'!$E$5:$E$3004, "&gt;="&amp;EOMONTH(AS$7,-1)+1, 'Saisie Recettes'!$E$5:$E$3004, "&lt;="&amp;EOMONTH(AS$7,0))</f>
        <v>0</v>
      </c>
      <c r="AT17" s="151">
        <f>SUMIFS('Saisie Recettes'!$I$5:$I$3004,'Saisie Recettes'!$F$5:$F$3004, $F17, 'Saisie Recettes'!$H$5:$H$3004, Listes!$B$73, 'Saisie Recettes'!$E$5:$E$3004, "&gt;="&amp;EOMONTH(AT$7,-1)+1, 'Saisie Recettes'!$E$5:$E$3004, "&lt;="&amp;EOMONTH(AT$7,0))</f>
        <v>0</v>
      </c>
      <c r="AU17" s="151">
        <f>SUMIFS('Saisie Recettes'!$I$5:$I$3004,'Saisie Recettes'!$F$5:$F$3004, $F17, 'Saisie Recettes'!$H$5:$H$3004, Listes!$B$73, 'Saisie Recettes'!$E$5:$E$3004, "&gt;="&amp;EOMONTH(AU$7,-1)+1, 'Saisie Recettes'!$E$5:$E$3004, "&lt;="&amp;EOMONTH(AU$7,0))</f>
        <v>0</v>
      </c>
      <c r="AV17" s="151">
        <f>SUMIFS('Saisie Recettes'!$I$5:$I$3004,'Saisie Recettes'!$F$5:$F$3004, $F17, 'Saisie Recettes'!$H$5:$H$3004, Listes!$B$73, 'Saisie Recettes'!$E$5:$E$3004, "&gt;="&amp;EOMONTH(AV$7,-1)+1, 'Saisie Recettes'!$E$5:$E$3004, "&lt;="&amp;EOMONTH(AV$7,0))</f>
        <v>0</v>
      </c>
      <c r="AW17" s="164">
        <f t="shared" si="50"/>
        <v>45000</v>
      </c>
    </row>
    <row r="18" spans="3:49" ht="15.75" customHeight="1" x14ac:dyDescent="0.25">
      <c r="C18" s="150" t="str">
        <f t="shared" si="49"/>
        <v>MC-Mag- Laboratoire</v>
      </c>
      <c r="D18" s="143"/>
      <c r="E18" s="143"/>
      <c r="F18" s="150" t="str">
        <f>'Listes des Lots'!B38</f>
        <v>MC-Mag- Laboratoire</v>
      </c>
      <c r="I18" s="151">
        <f>SUMIFS('Saisie Recettes'!$I$5:$I$3004,'Saisie Recettes'!$F$5:$F$3004, $F18, 'Saisie Recettes'!$H$5:$H$3004, Listes!$B$73, 'Saisie Recettes'!$E$5:$E$3004, "&gt;="&amp;EOMONTH(I$7,-1)+1, 'Saisie Recettes'!$E$5:$E$3004, "&lt;="&amp;EOMONTH(I$7,0))</f>
        <v>0</v>
      </c>
      <c r="J18" s="151">
        <f>SUMIFS('Saisie Recettes'!$I$5:$I$3004,'Saisie Recettes'!$F$5:$F$3004, $F18, 'Saisie Recettes'!$H$5:$H$3004, Listes!$B$73, 'Saisie Recettes'!$E$5:$E$3004, "&gt;="&amp;EOMONTH(J$7,-1)+1, 'Saisie Recettes'!$E$5:$E$3004, "&lt;="&amp;EOMONTH(J$7,0))</f>
        <v>0</v>
      </c>
      <c r="K18" s="151">
        <f>SUMIFS('Saisie Recettes'!$I$5:$I$3004,'Saisie Recettes'!$F$5:$F$3004, $F18, 'Saisie Recettes'!$H$5:$H$3004, Listes!$B$73, 'Saisie Recettes'!$E$5:$E$3004, "&gt;="&amp;EOMONTH(K$7,-1)+1, 'Saisie Recettes'!$E$5:$E$3004, "&lt;="&amp;EOMONTH(K$7,0))</f>
        <v>0</v>
      </c>
      <c r="L18" s="151">
        <f>SUMIFS('Saisie Recettes'!$I$5:$I$3004,'Saisie Recettes'!$F$5:$F$3004, $F18, 'Saisie Recettes'!$H$5:$H$3004, Listes!$B$73, 'Saisie Recettes'!$E$5:$E$3004, "&gt;="&amp;EOMONTH(L$7,-1)+1, 'Saisie Recettes'!$E$5:$E$3004, "&lt;="&amp;EOMONTH(L$7,0))</f>
        <v>0</v>
      </c>
      <c r="M18" s="151">
        <f>SUMIFS('Saisie Recettes'!$I$5:$I$3004,'Saisie Recettes'!$F$5:$F$3004, $F18, 'Saisie Recettes'!$H$5:$H$3004, Listes!$B$73, 'Saisie Recettes'!$E$5:$E$3004, "&gt;="&amp;EOMONTH(M$7,-1)+1, 'Saisie Recettes'!$E$5:$E$3004, "&lt;="&amp;EOMONTH(M$7,0))</f>
        <v>0</v>
      </c>
      <c r="N18" s="151">
        <f>SUMIFS('Saisie Recettes'!$I$5:$I$3004,'Saisie Recettes'!$F$5:$F$3004, $F18, 'Saisie Recettes'!$H$5:$H$3004, Listes!$B$73, 'Saisie Recettes'!$E$5:$E$3004, "&gt;="&amp;EOMONTH(N$7,-1)+1, 'Saisie Recettes'!$E$5:$E$3004, "&lt;="&amp;EOMONTH(N$7,0))</f>
        <v>0</v>
      </c>
      <c r="O18" s="151">
        <f>SUMIFS('Saisie Recettes'!$I$5:$I$3004,'Saisie Recettes'!$F$5:$F$3004, $F18, 'Saisie Recettes'!$H$5:$H$3004, Listes!$B$73, 'Saisie Recettes'!$E$5:$E$3004, "&gt;="&amp;EOMONTH(O$7,-1)+1, 'Saisie Recettes'!$E$5:$E$3004, "&lt;="&amp;EOMONTH(O$7,0))</f>
        <v>0</v>
      </c>
      <c r="P18" s="151">
        <f>SUMIFS('Saisie Recettes'!$I$5:$I$3004,'Saisie Recettes'!$F$5:$F$3004, $F18, 'Saisie Recettes'!$H$5:$H$3004, Listes!$B$73, 'Saisie Recettes'!$E$5:$E$3004, "&gt;="&amp;EOMONTH(P$7,-1)+1, 'Saisie Recettes'!$E$5:$E$3004, "&lt;="&amp;EOMONTH(P$7,0))</f>
        <v>0</v>
      </c>
      <c r="Q18" s="151">
        <f>SUMIFS('Saisie Recettes'!$I$5:$I$3004,'Saisie Recettes'!$F$5:$F$3004, $F18, 'Saisie Recettes'!$H$5:$H$3004, Listes!$B$73, 'Saisie Recettes'!$E$5:$E$3004, "&gt;="&amp;EOMONTH(Q$7,-1)+1, 'Saisie Recettes'!$E$5:$E$3004, "&lt;="&amp;EOMONTH(Q$7,0))</f>
        <v>0</v>
      </c>
      <c r="R18" s="151">
        <f>SUMIFS('Saisie Recettes'!$I$5:$I$3004,'Saisie Recettes'!$F$5:$F$3004, $F18, 'Saisie Recettes'!$H$5:$H$3004, Listes!$B$73, 'Saisie Recettes'!$E$5:$E$3004, "&gt;="&amp;EOMONTH(R$7,-1)+1, 'Saisie Recettes'!$E$5:$E$3004, "&lt;="&amp;EOMONTH(R$7,0))</f>
        <v>0</v>
      </c>
      <c r="S18" s="151">
        <f>SUMIFS('Saisie Recettes'!$I$5:$I$3004,'Saisie Recettes'!$F$5:$F$3004, $F18, 'Saisie Recettes'!$H$5:$H$3004, Listes!$B$73, 'Saisie Recettes'!$E$5:$E$3004, "&gt;="&amp;EOMONTH(S$7,-1)+1, 'Saisie Recettes'!$E$5:$E$3004, "&lt;="&amp;EOMONTH(S$7,0))</f>
        <v>0</v>
      </c>
      <c r="T18" s="151">
        <f>SUMIFS('Saisie Recettes'!$I$5:$I$3004,'Saisie Recettes'!$F$5:$F$3004, $F18, 'Saisie Recettes'!$H$5:$H$3004, Listes!$B$73, 'Saisie Recettes'!$E$5:$E$3004, "&gt;="&amp;EOMONTH(T$7,-1)+1, 'Saisie Recettes'!$E$5:$E$3004, "&lt;="&amp;EOMONTH(T$7,0))</f>
        <v>0</v>
      </c>
      <c r="U18" s="164">
        <f t="shared" si="46"/>
        <v>0</v>
      </c>
      <c r="W18" s="151">
        <f>SUMIFS('Saisie Recettes'!$I$5:$I$3004,'Saisie Recettes'!$F$5:$F$3004, $F18, 'Saisie Recettes'!$H$5:$H$3004, Listes!$B$73, 'Saisie Recettes'!$E$5:$E$3004, "&gt;="&amp;EOMONTH(W$7,-1)+1, 'Saisie Recettes'!$E$5:$E$3004, "&lt;="&amp;EOMONTH(W$7,0))</f>
        <v>0</v>
      </c>
      <c r="X18" s="151">
        <f>SUMIFS('Saisie Recettes'!$I$5:$I$3004,'Saisie Recettes'!$F$5:$F$3004, $F18, 'Saisie Recettes'!$H$5:$H$3004, Listes!$B$73, 'Saisie Recettes'!$E$5:$E$3004, "&gt;="&amp;EOMONTH(X$7,-1)+1, 'Saisie Recettes'!$E$5:$E$3004, "&lt;="&amp;EOMONTH(X$7,0))</f>
        <v>0</v>
      </c>
      <c r="Y18" s="151">
        <f>SUMIFS('Saisie Recettes'!$I$5:$I$3004,'Saisie Recettes'!$F$5:$F$3004, $F18, 'Saisie Recettes'!$H$5:$H$3004, Listes!$B$73, 'Saisie Recettes'!$E$5:$E$3004, "&gt;="&amp;EOMONTH(Y$7,-1)+1, 'Saisie Recettes'!$E$5:$E$3004, "&lt;="&amp;EOMONTH(Y$7,0))</f>
        <v>0</v>
      </c>
      <c r="Z18" s="151">
        <f>SUMIFS('Saisie Recettes'!$I$5:$I$3004,'Saisie Recettes'!$F$5:$F$3004, $F18, 'Saisie Recettes'!$H$5:$H$3004, Listes!$B$73, 'Saisie Recettes'!$E$5:$E$3004, "&gt;="&amp;EOMONTH(Z$7,-1)+1, 'Saisie Recettes'!$E$5:$E$3004, "&lt;="&amp;EOMONTH(Z$7,0))</f>
        <v>0</v>
      </c>
      <c r="AA18" s="151">
        <f>SUMIFS('Saisie Recettes'!$I$5:$I$3004,'Saisie Recettes'!$F$5:$F$3004, $F18, 'Saisie Recettes'!$H$5:$H$3004, Listes!$B$73, 'Saisie Recettes'!$E$5:$E$3004, "&gt;="&amp;EOMONTH(AA$7,-1)+1, 'Saisie Recettes'!$E$5:$E$3004, "&lt;="&amp;EOMONTH(AA$7,0))</f>
        <v>0</v>
      </c>
      <c r="AB18" s="151">
        <f>SUMIFS('Saisie Recettes'!$I$5:$I$3004,'Saisie Recettes'!$F$5:$F$3004, $F18, 'Saisie Recettes'!$H$5:$H$3004, Listes!$B$73, 'Saisie Recettes'!$E$5:$E$3004, "&gt;="&amp;EOMONTH(AB$7,-1)+1, 'Saisie Recettes'!$E$5:$E$3004, "&lt;="&amp;EOMONTH(AB$7,0))</f>
        <v>0</v>
      </c>
      <c r="AC18" s="151">
        <f>SUMIFS('Saisie Recettes'!$I$5:$I$3004,'Saisie Recettes'!$F$5:$F$3004, $F18, 'Saisie Recettes'!$H$5:$H$3004, Listes!$B$73, 'Saisie Recettes'!$E$5:$E$3004, "&gt;="&amp;EOMONTH(AC$7,-1)+1, 'Saisie Recettes'!$E$5:$E$3004, "&lt;="&amp;EOMONTH(AC$7,0))</f>
        <v>0</v>
      </c>
      <c r="AD18" s="151">
        <f>SUMIFS('Saisie Recettes'!$I$5:$I$3004,'Saisie Recettes'!$F$5:$F$3004, $F18, 'Saisie Recettes'!$H$5:$H$3004, Listes!$B$73, 'Saisie Recettes'!$E$5:$E$3004, "&gt;="&amp;EOMONTH(AD$7,-1)+1, 'Saisie Recettes'!$E$5:$E$3004, "&lt;="&amp;EOMONTH(AD$7,0))</f>
        <v>0</v>
      </c>
      <c r="AE18" s="151">
        <f>SUMIFS('Saisie Recettes'!$I$5:$I$3004,'Saisie Recettes'!$F$5:$F$3004, $F18, 'Saisie Recettes'!$H$5:$H$3004, Listes!$B$73, 'Saisie Recettes'!$E$5:$E$3004, "&gt;="&amp;EOMONTH(AE$7,-1)+1, 'Saisie Recettes'!$E$5:$E$3004, "&lt;="&amp;EOMONTH(AE$7,0))</f>
        <v>215000</v>
      </c>
      <c r="AF18" s="151">
        <f>SUMIFS('Saisie Recettes'!$I$5:$I$3004,'Saisie Recettes'!$F$5:$F$3004, $F18, 'Saisie Recettes'!$H$5:$H$3004, Listes!$B$73, 'Saisie Recettes'!$E$5:$E$3004, "&gt;="&amp;EOMONTH(AF$7,-1)+1, 'Saisie Recettes'!$E$5:$E$3004, "&lt;="&amp;EOMONTH(AF$7,0))</f>
        <v>215000</v>
      </c>
      <c r="AG18" s="151">
        <f>SUMIFS('Saisie Recettes'!$I$5:$I$3004,'Saisie Recettes'!$F$5:$F$3004, $F18, 'Saisie Recettes'!$H$5:$H$3004, Listes!$B$73, 'Saisie Recettes'!$E$5:$E$3004, "&gt;="&amp;EOMONTH(AG$7,-1)+1, 'Saisie Recettes'!$E$5:$E$3004, "&lt;="&amp;EOMONTH(AG$7,0))</f>
        <v>215000</v>
      </c>
      <c r="AH18" s="151">
        <f>SUMIFS('Saisie Recettes'!$I$5:$I$3004,'Saisie Recettes'!$F$5:$F$3004, $F18, 'Saisie Recettes'!$H$5:$H$3004, Listes!$B$73, 'Saisie Recettes'!$E$5:$E$3004, "&gt;="&amp;EOMONTH(AH$7,-1)+1, 'Saisie Recettes'!$E$5:$E$3004, "&lt;="&amp;EOMONTH(AH$7,0))</f>
        <v>215000</v>
      </c>
      <c r="AI18" s="164">
        <f t="shared" si="51"/>
        <v>860000</v>
      </c>
      <c r="AJ18" s="142"/>
      <c r="AK18" s="151">
        <f>SUMIFS('Saisie Recettes'!$I$5:$I$3004,'Saisie Recettes'!$F$5:$F$3004, $F18, 'Saisie Recettes'!$H$5:$H$3004, Listes!$B$73, 'Saisie Recettes'!$E$5:$E$3004, "&gt;="&amp;EOMONTH(AK$7,-1)+1, 'Saisie Recettes'!$E$5:$E$3004, "&lt;="&amp;EOMONTH(AK$7,0))</f>
        <v>193500</v>
      </c>
      <c r="AL18" s="151">
        <f>SUMIFS('Saisie Recettes'!$I$5:$I$3004,'Saisie Recettes'!$F$5:$F$3004, $F18, 'Saisie Recettes'!$H$5:$H$3004, Listes!$B$73, 'Saisie Recettes'!$E$5:$E$3004, "&gt;="&amp;EOMONTH(AL$7,-1)+1, 'Saisie Recettes'!$E$5:$E$3004, "&lt;="&amp;EOMONTH(AL$7,0))</f>
        <v>215000</v>
      </c>
      <c r="AM18" s="151">
        <f>SUMIFS('Saisie Recettes'!$I$5:$I$3004,'Saisie Recettes'!$F$5:$F$3004, $F18, 'Saisie Recettes'!$H$5:$H$3004, Listes!$B$73, 'Saisie Recettes'!$E$5:$E$3004, "&gt;="&amp;EOMONTH(AM$7,-1)+1, 'Saisie Recettes'!$E$5:$E$3004, "&lt;="&amp;EOMONTH(AM$7,0))</f>
        <v>215000</v>
      </c>
      <c r="AN18" s="151">
        <f>SUMIFS('Saisie Recettes'!$I$5:$I$3004,'Saisie Recettes'!$F$5:$F$3004, $F18, 'Saisie Recettes'!$H$5:$H$3004, Listes!$B$73, 'Saisie Recettes'!$E$5:$E$3004, "&gt;="&amp;EOMONTH(AN$7,-1)+1, 'Saisie Recettes'!$E$5:$E$3004, "&lt;="&amp;EOMONTH(AN$7,0))</f>
        <v>0</v>
      </c>
      <c r="AO18" s="151">
        <f>SUMIFS('Saisie Recettes'!$I$5:$I$3004,'Saisie Recettes'!$F$5:$F$3004, $F18, 'Saisie Recettes'!$H$5:$H$3004, Listes!$B$73, 'Saisie Recettes'!$E$5:$E$3004, "&gt;="&amp;EOMONTH(AO$7,-1)+1, 'Saisie Recettes'!$E$5:$E$3004, "&lt;="&amp;EOMONTH(AO$7,0))</f>
        <v>0</v>
      </c>
      <c r="AP18" s="151">
        <f>SUMIFS('Saisie Recettes'!$I$5:$I$3004,'Saisie Recettes'!$F$5:$F$3004, $F18, 'Saisie Recettes'!$H$5:$H$3004, Listes!$B$73, 'Saisie Recettes'!$E$5:$E$3004, "&gt;="&amp;EOMONTH(AP$7,-1)+1, 'Saisie Recettes'!$E$5:$E$3004, "&lt;="&amp;EOMONTH(AP$7,0))</f>
        <v>0</v>
      </c>
      <c r="AQ18" s="151">
        <f>SUMIFS('Saisie Recettes'!$I$5:$I$3004,'Saisie Recettes'!$F$5:$F$3004, $F18, 'Saisie Recettes'!$H$5:$H$3004, Listes!$B$73, 'Saisie Recettes'!$E$5:$E$3004, "&gt;="&amp;EOMONTH(AQ$7,-1)+1, 'Saisie Recettes'!$E$5:$E$3004, "&lt;="&amp;EOMONTH(AQ$7,0))</f>
        <v>0</v>
      </c>
      <c r="AR18" s="151">
        <f>SUMIFS('Saisie Recettes'!$I$5:$I$3004,'Saisie Recettes'!$F$5:$F$3004, $F18, 'Saisie Recettes'!$H$5:$H$3004, Listes!$B$73, 'Saisie Recettes'!$E$5:$E$3004, "&gt;="&amp;EOMONTH(AR$7,-1)+1, 'Saisie Recettes'!$E$5:$E$3004, "&lt;="&amp;EOMONTH(AR$7,0))</f>
        <v>0</v>
      </c>
      <c r="AS18" s="151">
        <f>SUMIFS('Saisie Recettes'!$I$5:$I$3004,'Saisie Recettes'!$F$5:$F$3004, $F18, 'Saisie Recettes'!$H$5:$H$3004, Listes!$B$73, 'Saisie Recettes'!$E$5:$E$3004, "&gt;="&amp;EOMONTH(AS$7,-1)+1, 'Saisie Recettes'!$E$5:$E$3004, "&lt;="&amp;EOMONTH(AS$7,0))</f>
        <v>0</v>
      </c>
      <c r="AT18" s="151">
        <f>SUMIFS('Saisie Recettes'!$I$5:$I$3004,'Saisie Recettes'!$F$5:$F$3004, $F18, 'Saisie Recettes'!$H$5:$H$3004, Listes!$B$73, 'Saisie Recettes'!$E$5:$E$3004, "&gt;="&amp;EOMONTH(AT$7,-1)+1, 'Saisie Recettes'!$E$5:$E$3004, "&lt;="&amp;EOMONTH(AT$7,0))</f>
        <v>0</v>
      </c>
      <c r="AU18" s="151">
        <f>SUMIFS('Saisie Recettes'!$I$5:$I$3004,'Saisie Recettes'!$F$5:$F$3004, $F18, 'Saisie Recettes'!$H$5:$H$3004, Listes!$B$73, 'Saisie Recettes'!$E$5:$E$3004, "&gt;="&amp;EOMONTH(AU$7,-1)+1, 'Saisie Recettes'!$E$5:$E$3004, "&lt;="&amp;EOMONTH(AU$7,0))</f>
        <v>0</v>
      </c>
      <c r="AV18" s="151">
        <f>SUMIFS('Saisie Recettes'!$I$5:$I$3004,'Saisie Recettes'!$F$5:$F$3004, $F18, 'Saisie Recettes'!$H$5:$H$3004, Listes!$B$73, 'Saisie Recettes'!$E$5:$E$3004, "&gt;="&amp;EOMONTH(AV$7,-1)+1, 'Saisie Recettes'!$E$5:$E$3004, "&lt;="&amp;EOMONTH(AV$7,0))</f>
        <v>0</v>
      </c>
      <c r="AW18" s="164">
        <f t="shared" si="50"/>
        <v>623500</v>
      </c>
    </row>
    <row r="19" spans="3:49" ht="15.75" customHeight="1" x14ac:dyDescent="0.25">
      <c r="C19" s="264" t="str">
        <f t="shared" si="49"/>
        <v>MC-Mag-Nymat_2</v>
      </c>
      <c r="D19" s="264"/>
      <c r="E19" s="143"/>
      <c r="F19" s="150" t="str">
        <f>'Listes des Lots'!B39</f>
        <v>MC-Mag-Nymat_2</v>
      </c>
      <c r="G19" s="143"/>
      <c r="H19" s="143"/>
      <c r="I19" s="151">
        <f>SUMIFS('Saisie Recettes'!$I$5:$I$3004,'Saisie Recettes'!$F$5:$F$3004, $F19, 'Saisie Recettes'!$H$5:$H$3004, Listes!$B$73, 'Saisie Recettes'!$E$5:$E$3004, "&gt;="&amp;EOMONTH(I$7,-1)+1, 'Saisie Recettes'!$E$5:$E$3004, "&lt;="&amp;EOMONTH(I$7,0))</f>
        <v>0</v>
      </c>
      <c r="J19" s="151">
        <f>SUMIFS('Saisie Recettes'!$I$5:$I$3004,'Saisie Recettes'!$F$5:$F$3004, $F19, 'Saisie Recettes'!$H$5:$H$3004, Listes!$B$73, 'Saisie Recettes'!$E$5:$E$3004, "&gt;="&amp;EOMONTH(J$7,-1)+1, 'Saisie Recettes'!$E$5:$E$3004, "&lt;="&amp;EOMONTH(J$7,0))</f>
        <v>0</v>
      </c>
      <c r="K19" s="151">
        <f>SUMIFS('Saisie Recettes'!$I$5:$I$3004,'Saisie Recettes'!$F$5:$F$3004, $F19, 'Saisie Recettes'!$H$5:$H$3004, Listes!$B$73, 'Saisie Recettes'!$E$5:$E$3004, "&gt;="&amp;EOMONTH(K$7,-1)+1, 'Saisie Recettes'!$E$5:$E$3004, "&lt;="&amp;EOMONTH(K$7,0))</f>
        <v>0</v>
      </c>
      <c r="L19" s="151">
        <f>SUMIFS('Saisie Recettes'!$I$5:$I$3004,'Saisie Recettes'!$F$5:$F$3004, $F19, 'Saisie Recettes'!$H$5:$H$3004, Listes!$B$73, 'Saisie Recettes'!$E$5:$E$3004, "&gt;="&amp;EOMONTH(L$7,-1)+1, 'Saisie Recettes'!$E$5:$E$3004, "&lt;="&amp;EOMONTH(L$7,0))</f>
        <v>0</v>
      </c>
      <c r="M19" s="151">
        <f>SUMIFS('Saisie Recettes'!$I$5:$I$3004,'Saisie Recettes'!$F$5:$F$3004, $F19, 'Saisie Recettes'!$H$5:$H$3004, Listes!$B$73, 'Saisie Recettes'!$E$5:$E$3004, "&gt;="&amp;EOMONTH(M$7,-1)+1, 'Saisie Recettes'!$E$5:$E$3004, "&lt;="&amp;EOMONTH(M$7,0))</f>
        <v>0</v>
      </c>
      <c r="N19" s="151">
        <f>SUMIFS('Saisie Recettes'!$I$5:$I$3004,'Saisie Recettes'!$F$5:$F$3004, $F19, 'Saisie Recettes'!$H$5:$H$3004, Listes!$B$73, 'Saisie Recettes'!$E$5:$E$3004, "&gt;="&amp;EOMONTH(N$7,-1)+1, 'Saisie Recettes'!$E$5:$E$3004, "&lt;="&amp;EOMONTH(N$7,0))</f>
        <v>0</v>
      </c>
      <c r="O19" s="151">
        <f>SUMIFS('Saisie Recettes'!$I$5:$I$3004,'Saisie Recettes'!$F$5:$F$3004, $F19, 'Saisie Recettes'!$H$5:$H$3004, Listes!$B$73, 'Saisie Recettes'!$E$5:$E$3004, "&gt;="&amp;EOMONTH(O$7,-1)+1, 'Saisie Recettes'!$E$5:$E$3004, "&lt;="&amp;EOMONTH(O$7,0))</f>
        <v>0</v>
      </c>
      <c r="P19" s="151">
        <f>SUMIFS('Saisie Recettes'!$I$5:$I$3004,'Saisie Recettes'!$F$5:$F$3004, $F19, 'Saisie Recettes'!$H$5:$H$3004, Listes!$B$73, 'Saisie Recettes'!$E$5:$E$3004, "&gt;="&amp;EOMONTH(P$7,-1)+1, 'Saisie Recettes'!$E$5:$E$3004, "&lt;="&amp;EOMONTH(P$7,0))</f>
        <v>0</v>
      </c>
      <c r="Q19" s="151">
        <f>SUMIFS('Saisie Recettes'!$I$5:$I$3004,'Saisie Recettes'!$F$5:$F$3004, $F19, 'Saisie Recettes'!$H$5:$H$3004, Listes!$B$73, 'Saisie Recettes'!$E$5:$E$3004, "&gt;="&amp;EOMONTH(Q$7,-1)+1, 'Saisie Recettes'!$E$5:$E$3004, "&lt;="&amp;EOMONTH(Q$7,0))</f>
        <v>0</v>
      </c>
      <c r="R19" s="151">
        <f>SUMIFS('Saisie Recettes'!$I$5:$I$3004,'Saisie Recettes'!$F$5:$F$3004, $F19, 'Saisie Recettes'!$H$5:$H$3004, Listes!$B$73, 'Saisie Recettes'!$E$5:$E$3004, "&gt;="&amp;EOMONTH(R$7,-1)+1, 'Saisie Recettes'!$E$5:$E$3004, "&lt;="&amp;EOMONTH(R$7,0))</f>
        <v>0</v>
      </c>
      <c r="S19" s="151">
        <f>SUMIFS('Saisie Recettes'!$I$5:$I$3004,'Saisie Recettes'!$F$5:$F$3004, $F19, 'Saisie Recettes'!$H$5:$H$3004, Listes!$B$73, 'Saisie Recettes'!$E$5:$E$3004, "&gt;="&amp;EOMONTH(S$7,-1)+1, 'Saisie Recettes'!$E$5:$E$3004, "&lt;="&amp;EOMONTH(S$7,0))</f>
        <v>0</v>
      </c>
      <c r="T19" s="151">
        <f>SUMIFS('Saisie Recettes'!$I$5:$I$3004,'Saisie Recettes'!$F$5:$F$3004, $F19, 'Saisie Recettes'!$H$5:$H$3004, Listes!$B$73, 'Saisie Recettes'!$E$5:$E$3004, "&gt;="&amp;EOMONTH(T$7,-1)+1, 'Saisie Recettes'!$E$5:$E$3004, "&lt;="&amp;EOMONTH(T$7,0))</f>
        <v>0</v>
      </c>
      <c r="U19" s="164">
        <f t="shared" si="46"/>
        <v>0</v>
      </c>
      <c r="W19" s="151">
        <f>SUMIFS('Saisie Recettes'!$I$5:$I$3004,'Saisie Recettes'!$F$5:$F$3004, $F19, 'Saisie Recettes'!$H$5:$H$3004, Listes!$B$73, 'Saisie Recettes'!$E$5:$E$3004, "&gt;="&amp;EOMONTH(W$7,-1)+1, 'Saisie Recettes'!$E$5:$E$3004, "&lt;="&amp;EOMONTH(W$7,0))</f>
        <v>0</v>
      </c>
      <c r="X19" s="151">
        <f>SUMIFS('Saisie Recettes'!$I$5:$I$3004,'Saisie Recettes'!$F$5:$F$3004, $F19, 'Saisie Recettes'!$H$5:$H$3004, Listes!$B$73, 'Saisie Recettes'!$E$5:$E$3004, "&gt;="&amp;EOMONTH(X$7,-1)+1, 'Saisie Recettes'!$E$5:$E$3004, "&lt;="&amp;EOMONTH(X$7,0))</f>
        <v>0</v>
      </c>
      <c r="Y19" s="151">
        <f>SUMIFS('Saisie Recettes'!$I$5:$I$3004,'Saisie Recettes'!$F$5:$F$3004, $F19, 'Saisie Recettes'!$H$5:$H$3004, Listes!$B$73, 'Saisie Recettes'!$E$5:$E$3004, "&gt;="&amp;EOMONTH(Y$7,-1)+1, 'Saisie Recettes'!$E$5:$E$3004, "&lt;="&amp;EOMONTH(Y$7,0))</f>
        <v>0</v>
      </c>
      <c r="Z19" s="151">
        <f>SUMIFS('Saisie Recettes'!$I$5:$I$3004,'Saisie Recettes'!$F$5:$F$3004, $F19, 'Saisie Recettes'!$H$5:$H$3004, Listes!$B$73, 'Saisie Recettes'!$E$5:$E$3004, "&gt;="&amp;EOMONTH(Z$7,-1)+1, 'Saisie Recettes'!$E$5:$E$3004, "&lt;="&amp;EOMONTH(Z$7,0))</f>
        <v>0</v>
      </c>
      <c r="AA19" s="151">
        <f>SUMIFS('Saisie Recettes'!$I$5:$I$3004,'Saisie Recettes'!$F$5:$F$3004, $F19, 'Saisie Recettes'!$H$5:$H$3004, Listes!$B$73, 'Saisie Recettes'!$E$5:$E$3004, "&gt;="&amp;EOMONTH(AA$7,-1)+1, 'Saisie Recettes'!$E$5:$E$3004, "&lt;="&amp;EOMONTH(AA$7,0))</f>
        <v>0</v>
      </c>
      <c r="AB19" s="151">
        <f>SUMIFS('Saisie Recettes'!$I$5:$I$3004,'Saisie Recettes'!$F$5:$F$3004, $F19, 'Saisie Recettes'!$H$5:$H$3004, Listes!$B$73, 'Saisie Recettes'!$E$5:$E$3004, "&gt;="&amp;EOMONTH(AB$7,-1)+1, 'Saisie Recettes'!$E$5:$E$3004, "&lt;="&amp;EOMONTH(AB$7,0))</f>
        <v>0</v>
      </c>
      <c r="AC19" s="151">
        <f>SUMIFS('Saisie Recettes'!$I$5:$I$3004,'Saisie Recettes'!$F$5:$F$3004, $F19, 'Saisie Recettes'!$H$5:$H$3004, Listes!$B$73, 'Saisie Recettes'!$E$5:$E$3004, "&gt;="&amp;EOMONTH(AC$7,-1)+1, 'Saisie Recettes'!$E$5:$E$3004, "&lt;="&amp;EOMONTH(AC$7,0))</f>
        <v>0</v>
      </c>
      <c r="AD19" s="151">
        <f>SUMIFS('Saisie Recettes'!$I$5:$I$3004,'Saisie Recettes'!$F$5:$F$3004, $F19, 'Saisie Recettes'!$H$5:$H$3004, Listes!$B$73, 'Saisie Recettes'!$E$5:$E$3004, "&gt;="&amp;EOMONTH(AD$7,-1)+1, 'Saisie Recettes'!$E$5:$E$3004, "&lt;="&amp;EOMONTH(AD$7,0))</f>
        <v>0</v>
      </c>
      <c r="AE19" s="151">
        <f>SUMIFS('Saisie Recettes'!$I$5:$I$3004,'Saisie Recettes'!$F$5:$F$3004, $F19, 'Saisie Recettes'!$H$5:$H$3004, Listes!$B$73, 'Saisie Recettes'!$E$5:$E$3004, "&gt;="&amp;EOMONTH(AE$7,-1)+1, 'Saisie Recettes'!$E$5:$E$3004, "&lt;="&amp;EOMONTH(AE$7,0))</f>
        <v>70000</v>
      </c>
      <c r="AF19" s="151">
        <f>SUMIFS('Saisie Recettes'!$I$5:$I$3004,'Saisie Recettes'!$F$5:$F$3004, $F19, 'Saisie Recettes'!$H$5:$H$3004, Listes!$B$73, 'Saisie Recettes'!$E$5:$E$3004, "&gt;="&amp;EOMONTH(AF$7,-1)+1, 'Saisie Recettes'!$E$5:$E$3004, "&lt;="&amp;EOMONTH(AF$7,0))</f>
        <v>0</v>
      </c>
      <c r="AG19" s="151">
        <f>SUMIFS('Saisie Recettes'!$I$5:$I$3004,'Saisie Recettes'!$F$5:$F$3004, $F19, 'Saisie Recettes'!$H$5:$H$3004, Listes!$B$73, 'Saisie Recettes'!$E$5:$E$3004, "&gt;="&amp;EOMONTH(AG$7,-1)+1, 'Saisie Recettes'!$E$5:$E$3004, "&lt;="&amp;EOMONTH(AG$7,0))</f>
        <v>70000</v>
      </c>
      <c r="AH19" s="151">
        <f>SUMIFS('Saisie Recettes'!$I$5:$I$3004,'Saisie Recettes'!$F$5:$F$3004, $F19, 'Saisie Recettes'!$H$5:$H$3004, Listes!$B$73, 'Saisie Recettes'!$E$5:$E$3004, "&gt;="&amp;EOMONTH(AH$7,-1)+1, 'Saisie Recettes'!$E$5:$E$3004, "&lt;="&amp;EOMONTH(AH$7,0))</f>
        <v>70000</v>
      </c>
      <c r="AI19" s="164">
        <f t="shared" si="47"/>
        <v>210000</v>
      </c>
      <c r="AJ19" s="142"/>
      <c r="AK19" s="151">
        <f>SUMIFS('Saisie Recettes'!$I$5:$I$3004,'Saisie Recettes'!$F$5:$F$3004, $F19, 'Saisie Recettes'!$H$5:$H$3004, Listes!$B$73, 'Saisie Recettes'!$E$5:$E$3004, "&gt;="&amp;EOMONTH(AK$7,-1)+1, 'Saisie Recettes'!$E$5:$E$3004, "&lt;="&amp;EOMONTH(AK$7,0))</f>
        <v>63000</v>
      </c>
      <c r="AL19" s="151">
        <f>SUMIFS('Saisie Recettes'!$I$5:$I$3004,'Saisie Recettes'!$F$5:$F$3004, $F19, 'Saisie Recettes'!$H$5:$H$3004, Listes!$B$73, 'Saisie Recettes'!$E$5:$E$3004, "&gt;="&amp;EOMONTH(AL$7,-1)+1, 'Saisie Recettes'!$E$5:$E$3004, "&lt;="&amp;EOMONTH(AL$7,0))</f>
        <v>70000</v>
      </c>
      <c r="AM19" s="151">
        <f>SUMIFS('Saisie Recettes'!$I$5:$I$3004,'Saisie Recettes'!$F$5:$F$3004, $F19, 'Saisie Recettes'!$H$5:$H$3004, Listes!$B$73, 'Saisie Recettes'!$E$5:$E$3004, "&gt;="&amp;EOMONTH(AM$7,-1)+1, 'Saisie Recettes'!$E$5:$E$3004, "&lt;="&amp;EOMONTH(AM$7,0))</f>
        <v>70000</v>
      </c>
      <c r="AN19" s="151">
        <f>SUMIFS('Saisie Recettes'!$I$5:$I$3004,'Saisie Recettes'!$F$5:$F$3004, $F19, 'Saisie Recettes'!$H$5:$H$3004, Listes!$B$73, 'Saisie Recettes'!$E$5:$E$3004, "&gt;="&amp;EOMONTH(AN$7,-1)+1, 'Saisie Recettes'!$E$5:$E$3004, "&lt;="&amp;EOMONTH(AN$7,0))</f>
        <v>0</v>
      </c>
      <c r="AO19" s="151">
        <f>SUMIFS('Saisie Recettes'!$I$5:$I$3004,'Saisie Recettes'!$F$5:$F$3004, $F19, 'Saisie Recettes'!$H$5:$H$3004, Listes!$B$73, 'Saisie Recettes'!$E$5:$E$3004, "&gt;="&amp;EOMONTH(AO$7,-1)+1, 'Saisie Recettes'!$E$5:$E$3004, "&lt;="&amp;EOMONTH(AO$7,0))</f>
        <v>0</v>
      </c>
      <c r="AP19" s="151">
        <f>SUMIFS('Saisie Recettes'!$I$5:$I$3004,'Saisie Recettes'!$F$5:$F$3004, $F19, 'Saisie Recettes'!$H$5:$H$3004, Listes!$B$73, 'Saisie Recettes'!$E$5:$E$3004, "&gt;="&amp;EOMONTH(AP$7,-1)+1, 'Saisie Recettes'!$E$5:$E$3004, "&lt;="&amp;EOMONTH(AP$7,0))</f>
        <v>0</v>
      </c>
      <c r="AQ19" s="151">
        <f>SUMIFS('Saisie Recettes'!$I$5:$I$3004,'Saisie Recettes'!$F$5:$F$3004, $F19, 'Saisie Recettes'!$H$5:$H$3004, Listes!$B$73, 'Saisie Recettes'!$E$5:$E$3004, "&gt;="&amp;EOMONTH(AQ$7,-1)+1, 'Saisie Recettes'!$E$5:$E$3004, "&lt;="&amp;EOMONTH(AQ$7,0))</f>
        <v>0</v>
      </c>
      <c r="AR19" s="151">
        <f>SUMIFS('Saisie Recettes'!$I$5:$I$3004,'Saisie Recettes'!$F$5:$F$3004, $F19, 'Saisie Recettes'!$H$5:$H$3004, Listes!$B$73, 'Saisie Recettes'!$E$5:$E$3004, "&gt;="&amp;EOMONTH(AR$7,-1)+1, 'Saisie Recettes'!$E$5:$E$3004, "&lt;="&amp;EOMONTH(AR$7,0))</f>
        <v>0</v>
      </c>
      <c r="AS19" s="151">
        <f>SUMIFS('Saisie Recettes'!$I$5:$I$3004,'Saisie Recettes'!$F$5:$F$3004, $F19, 'Saisie Recettes'!$H$5:$H$3004, Listes!$B$73, 'Saisie Recettes'!$E$5:$E$3004, "&gt;="&amp;EOMONTH(AS$7,-1)+1, 'Saisie Recettes'!$E$5:$E$3004, "&lt;="&amp;EOMONTH(AS$7,0))</f>
        <v>0</v>
      </c>
      <c r="AT19" s="151">
        <f>SUMIFS('Saisie Recettes'!$I$5:$I$3004,'Saisie Recettes'!$F$5:$F$3004, $F19, 'Saisie Recettes'!$H$5:$H$3004, Listes!$B$73, 'Saisie Recettes'!$E$5:$E$3004, "&gt;="&amp;EOMONTH(AT$7,-1)+1, 'Saisie Recettes'!$E$5:$E$3004, "&lt;="&amp;EOMONTH(AT$7,0))</f>
        <v>0</v>
      </c>
      <c r="AU19" s="151">
        <f>SUMIFS('Saisie Recettes'!$I$5:$I$3004,'Saisie Recettes'!$F$5:$F$3004, $F19, 'Saisie Recettes'!$H$5:$H$3004, Listes!$B$73, 'Saisie Recettes'!$E$5:$E$3004, "&gt;="&amp;EOMONTH(AU$7,-1)+1, 'Saisie Recettes'!$E$5:$E$3004, "&lt;="&amp;EOMONTH(AU$7,0))</f>
        <v>0</v>
      </c>
      <c r="AV19" s="151">
        <f>SUMIFS('Saisie Recettes'!$I$5:$I$3004,'Saisie Recettes'!$F$5:$F$3004, $F19, 'Saisie Recettes'!$H$5:$H$3004, Listes!$B$73, 'Saisie Recettes'!$E$5:$E$3004, "&gt;="&amp;EOMONTH(AV$7,-1)+1, 'Saisie Recettes'!$E$5:$E$3004, "&lt;="&amp;EOMONTH(AV$7,0))</f>
        <v>0</v>
      </c>
      <c r="AW19" s="164">
        <f t="shared" si="50"/>
        <v>203000</v>
      </c>
    </row>
    <row r="20" spans="3:49" ht="15.75" customHeight="1" x14ac:dyDescent="0.25">
      <c r="C20" s="264" t="str">
        <f t="shared" si="49"/>
        <v>MC-Mag-Zeet</v>
      </c>
      <c r="D20" s="264"/>
      <c r="E20" s="143"/>
      <c r="F20" s="150" t="str">
        <f>'Listes des Lots'!B40</f>
        <v>MC-Mag-Zeet</v>
      </c>
      <c r="G20" s="143"/>
      <c r="H20" s="143"/>
      <c r="I20" s="151">
        <f>SUMIFS('Saisie Recettes'!$I$5:$I$3004,'Saisie Recettes'!$F$5:$F$3004, $F20, 'Saisie Recettes'!$H$5:$H$3004, Listes!$B$73, 'Saisie Recettes'!$E$5:$E$3004, "&gt;="&amp;EOMONTH(I$7,-1)+1, 'Saisie Recettes'!$E$5:$E$3004, "&lt;="&amp;EOMONTH(I$7,0))</f>
        <v>0</v>
      </c>
      <c r="J20" s="151">
        <f>SUMIFS('Saisie Recettes'!$I$5:$I$3004,'Saisie Recettes'!$F$5:$F$3004, $F20, 'Saisie Recettes'!$H$5:$H$3004, Listes!$B$73, 'Saisie Recettes'!$E$5:$E$3004, "&gt;="&amp;EOMONTH(J$7,-1)+1, 'Saisie Recettes'!$E$5:$E$3004, "&lt;="&amp;EOMONTH(J$7,0))</f>
        <v>0</v>
      </c>
      <c r="K20" s="151">
        <f>SUMIFS('Saisie Recettes'!$I$5:$I$3004,'Saisie Recettes'!$F$5:$F$3004, $F20, 'Saisie Recettes'!$H$5:$H$3004, Listes!$B$73, 'Saisie Recettes'!$E$5:$E$3004, "&gt;="&amp;EOMONTH(K$7,-1)+1, 'Saisie Recettes'!$E$5:$E$3004, "&lt;="&amp;EOMONTH(K$7,0))</f>
        <v>0</v>
      </c>
      <c r="L20" s="151">
        <f>SUMIFS('Saisie Recettes'!$I$5:$I$3004,'Saisie Recettes'!$F$5:$F$3004, $F20, 'Saisie Recettes'!$H$5:$H$3004, Listes!$B$73, 'Saisie Recettes'!$E$5:$E$3004, "&gt;="&amp;EOMONTH(L$7,-1)+1, 'Saisie Recettes'!$E$5:$E$3004, "&lt;="&amp;EOMONTH(L$7,0))</f>
        <v>0</v>
      </c>
      <c r="M20" s="151">
        <f>SUMIFS('Saisie Recettes'!$I$5:$I$3004,'Saisie Recettes'!$F$5:$F$3004, $F20, 'Saisie Recettes'!$H$5:$H$3004, Listes!$B$73, 'Saisie Recettes'!$E$5:$E$3004, "&gt;="&amp;EOMONTH(M$7,-1)+1, 'Saisie Recettes'!$E$5:$E$3004, "&lt;="&amp;EOMONTH(M$7,0))</f>
        <v>0</v>
      </c>
      <c r="N20" s="151">
        <f>SUMIFS('Saisie Recettes'!$I$5:$I$3004,'Saisie Recettes'!$F$5:$F$3004, $F20, 'Saisie Recettes'!$H$5:$H$3004, Listes!$B$73, 'Saisie Recettes'!$E$5:$E$3004, "&gt;="&amp;EOMONTH(N$7,-1)+1, 'Saisie Recettes'!$E$5:$E$3004, "&lt;="&amp;EOMONTH(N$7,0))</f>
        <v>0</v>
      </c>
      <c r="O20" s="151">
        <f>SUMIFS('Saisie Recettes'!$I$5:$I$3004,'Saisie Recettes'!$F$5:$F$3004, $F20, 'Saisie Recettes'!$H$5:$H$3004, Listes!$B$73, 'Saisie Recettes'!$E$5:$E$3004, "&gt;="&amp;EOMONTH(O$7,-1)+1, 'Saisie Recettes'!$E$5:$E$3004, "&lt;="&amp;EOMONTH(O$7,0))</f>
        <v>0</v>
      </c>
      <c r="P20" s="151">
        <f>SUMIFS('Saisie Recettes'!$I$5:$I$3004,'Saisie Recettes'!$F$5:$F$3004, $F20, 'Saisie Recettes'!$H$5:$H$3004, Listes!$B$73, 'Saisie Recettes'!$E$5:$E$3004, "&gt;="&amp;EOMONTH(P$7,-1)+1, 'Saisie Recettes'!$E$5:$E$3004, "&lt;="&amp;EOMONTH(P$7,0))</f>
        <v>0</v>
      </c>
      <c r="Q20" s="151">
        <f>SUMIFS('Saisie Recettes'!$I$5:$I$3004,'Saisie Recettes'!$F$5:$F$3004, $F20, 'Saisie Recettes'!$H$5:$H$3004, Listes!$B$73, 'Saisie Recettes'!$E$5:$E$3004, "&gt;="&amp;EOMONTH(Q$7,-1)+1, 'Saisie Recettes'!$E$5:$E$3004, "&lt;="&amp;EOMONTH(Q$7,0))</f>
        <v>0</v>
      </c>
      <c r="R20" s="151">
        <f>SUMIFS('Saisie Recettes'!$I$5:$I$3004,'Saisie Recettes'!$F$5:$F$3004, $F20, 'Saisie Recettes'!$H$5:$H$3004, Listes!$B$73, 'Saisie Recettes'!$E$5:$E$3004, "&gt;="&amp;EOMONTH(R$7,-1)+1, 'Saisie Recettes'!$E$5:$E$3004, "&lt;="&amp;EOMONTH(R$7,0))</f>
        <v>0</v>
      </c>
      <c r="S20" s="151">
        <f>SUMIFS('Saisie Recettes'!$I$5:$I$3004,'Saisie Recettes'!$F$5:$F$3004, $F20, 'Saisie Recettes'!$H$5:$H$3004, Listes!$B$73, 'Saisie Recettes'!$E$5:$E$3004, "&gt;="&amp;EOMONTH(S$7,-1)+1, 'Saisie Recettes'!$E$5:$E$3004, "&lt;="&amp;EOMONTH(S$7,0))</f>
        <v>0</v>
      </c>
      <c r="T20" s="151">
        <f>SUMIFS('Saisie Recettes'!$I$5:$I$3004,'Saisie Recettes'!$F$5:$F$3004, $F20, 'Saisie Recettes'!$H$5:$H$3004, Listes!$B$73, 'Saisie Recettes'!$E$5:$E$3004, "&gt;="&amp;EOMONTH(T$7,-1)+1, 'Saisie Recettes'!$E$5:$E$3004, "&lt;="&amp;EOMONTH(T$7,0))</f>
        <v>0</v>
      </c>
      <c r="U20" s="164">
        <f t="shared" ref="U20" si="52">SUM(I20:T20)</f>
        <v>0</v>
      </c>
      <c r="W20" s="151">
        <f>SUMIFS('Saisie Recettes'!$I$5:$I$3004,'Saisie Recettes'!$F$5:$F$3004, $F20, 'Saisie Recettes'!$H$5:$H$3004, Listes!$B$73, 'Saisie Recettes'!$E$5:$E$3004, "&gt;="&amp;EOMONTH(W$7,-1)+1, 'Saisie Recettes'!$E$5:$E$3004, "&lt;="&amp;EOMONTH(W$7,0))</f>
        <v>0</v>
      </c>
      <c r="X20" s="151">
        <f>SUMIFS('Saisie Recettes'!$I$5:$I$3004,'Saisie Recettes'!$F$5:$F$3004, $F20, 'Saisie Recettes'!$H$5:$H$3004, Listes!$B$73, 'Saisie Recettes'!$E$5:$E$3004, "&gt;="&amp;EOMONTH(X$7,-1)+1, 'Saisie Recettes'!$E$5:$E$3004, "&lt;="&amp;EOMONTH(X$7,0))</f>
        <v>0</v>
      </c>
      <c r="Y20" s="151">
        <f>SUMIFS('Saisie Recettes'!$I$5:$I$3004,'Saisie Recettes'!$F$5:$F$3004, $F20, 'Saisie Recettes'!$H$5:$H$3004, Listes!$B$73, 'Saisie Recettes'!$E$5:$E$3004, "&gt;="&amp;EOMONTH(Y$7,-1)+1, 'Saisie Recettes'!$E$5:$E$3004, "&lt;="&amp;EOMONTH(Y$7,0))</f>
        <v>0</v>
      </c>
      <c r="Z20" s="151">
        <f>SUMIFS('Saisie Recettes'!$I$5:$I$3004,'Saisie Recettes'!$F$5:$F$3004, $F20, 'Saisie Recettes'!$H$5:$H$3004, Listes!$B$73, 'Saisie Recettes'!$E$5:$E$3004, "&gt;="&amp;EOMONTH(Z$7,-1)+1, 'Saisie Recettes'!$E$5:$E$3004, "&lt;="&amp;EOMONTH(Z$7,0))</f>
        <v>0</v>
      </c>
      <c r="AA20" s="151">
        <f>SUMIFS('Saisie Recettes'!$I$5:$I$3004,'Saisie Recettes'!$F$5:$F$3004, $F20, 'Saisie Recettes'!$H$5:$H$3004, Listes!$B$73, 'Saisie Recettes'!$E$5:$E$3004, "&gt;="&amp;EOMONTH(AA$7,-1)+1, 'Saisie Recettes'!$E$5:$E$3004, "&lt;="&amp;EOMONTH(AA$7,0))</f>
        <v>0</v>
      </c>
      <c r="AB20" s="151">
        <f>SUMIFS('Saisie Recettes'!$I$5:$I$3004,'Saisie Recettes'!$F$5:$F$3004, $F20, 'Saisie Recettes'!$H$5:$H$3004, Listes!$B$73, 'Saisie Recettes'!$E$5:$E$3004, "&gt;="&amp;EOMONTH(AB$7,-1)+1, 'Saisie Recettes'!$E$5:$E$3004, "&lt;="&amp;EOMONTH(AB$7,0))</f>
        <v>0</v>
      </c>
      <c r="AC20" s="151">
        <f>SUMIFS('Saisie Recettes'!$I$5:$I$3004,'Saisie Recettes'!$F$5:$F$3004, $F20, 'Saisie Recettes'!$H$5:$H$3004, Listes!$B$73, 'Saisie Recettes'!$E$5:$E$3004, "&gt;="&amp;EOMONTH(AC$7,-1)+1, 'Saisie Recettes'!$E$5:$E$3004, "&lt;="&amp;EOMONTH(AC$7,0))</f>
        <v>0</v>
      </c>
      <c r="AD20" s="151">
        <f>SUMIFS('Saisie Recettes'!$I$5:$I$3004,'Saisie Recettes'!$F$5:$F$3004, $F20, 'Saisie Recettes'!$H$5:$H$3004, Listes!$B$73, 'Saisie Recettes'!$E$5:$E$3004, "&gt;="&amp;EOMONTH(AD$7,-1)+1, 'Saisie Recettes'!$E$5:$E$3004, "&lt;="&amp;EOMONTH(AD$7,0))</f>
        <v>0</v>
      </c>
      <c r="AE20" s="151">
        <f>SUMIFS('Saisie Recettes'!$I$5:$I$3004,'Saisie Recettes'!$F$5:$F$3004, $F20, 'Saisie Recettes'!$H$5:$H$3004, Listes!$B$73, 'Saisie Recettes'!$E$5:$E$3004, "&gt;="&amp;EOMONTH(AE$7,-1)+1, 'Saisie Recettes'!$E$5:$E$3004, "&lt;="&amp;EOMONTH(AE$7,0))</f>
        <v>0</v>
      </c>
      <c r="AF20" s="151">
        <f>SUMIFS('Saisie Recettes'!$I$5:$I$3004,'Saisie Recettes'!$F$5:$F$3004, $F20, 'Saisie Recettes'!$H$5:$H$3004, Listes!$B$73, 'Saisie Recettes'!$E$5:$E$3004, "&gt;="&amp;EOMONTH(AF$7,-1)+1, 'Saisie Recettes'!$E$5:$E$3004, "&lt;="&amp;EOMONTH(AF$7,0))</f>
        <v>0</v>
      </c>
      <c r="AG20" s="151">
        <f>SUMIFS('Saisie Recettes'!$I$5:$I$3004,'Saisie Recettes'!$F$5:$F$3004, $F20, 'Saisie Recettes'!$H$5:$H$3004, Listes!$B$73, 'Saisie Recettes'!$E$5:$E$3004, "&gt;="&amp;EOMONTH(AG$7,-1)+1, 'Saisie Recettes'!$E$5:$E$3004, "&lt;="&amp;EOMONTH(AG$7,0))</f>
        <v>0</v>
      </c>
      <c r="AH20" s="151">
        <f>SUMIFS('Saisie Recettes'!$I$5:$I$3004,'Saisie Recettes'!$F$5:$F$3004, $F20, 'Saisie Recettes'!$H$5:$H$3004, Listes!$B$73, 'Saisie Recettes'!$E$5:$E$3004, "&gt;="&amp;EOMONTH(AH$7,-1)+1, 'Saisie Recettes'!$E$5:$E$3004, "&lt;="&amp;EOMONTH(AH$7,0))</f>
        <v>0</v>
      </c>
      <c r="AI20" s="164">
        <f t="shared" ref="AI20" si="53">SUM(W20:AH20)</f>
        <v>0</v>
      </c>
      <c r="AJ20" s="142"/>
      <c r="AK20" s="151">
        <f>SUMIFS('Saisie Recettes'!$I$5:$I$3004,'Saisie Recettes'!$F$5:$F$3004, $F20, 'Saisie Recettes'!$H$5:$H$3004, Listes!$B$73, 'Saisie Recettes'!$E$5:$E$3004, "&gt;="&amp;EOMONTH(AK$7,-1)+1, 'Saisie Recettes'!$E$5:$E$3004, "&lt;="&amp;EOMONTH(AK$7,0))</f>
        <v>0</v>
      </c>
      <c r="AL20" s="151">
        <f>SUMIFS('Saisie Recettes'!$I$5:$I$3004,'Saisie Recettes'!$F$5:$F$3004, $F20, 'Saisie Recettes'!$H$5:$H$3004, Listes!$B$73, 'Saisie Recettes'!$E$5:$E$3004, "&gt;="&amp;EOMONTH(AL$7,-1)+1, 'Saisie Recettes'!$E$5:$E$3004, "&lt;="&amp;EOMONTH(AL$7,0))</f>
        <v>1500000</v>
      </c>
      <c r="AM20" s="151">
        <f>SUMIFS('Saisie Recettes'!$I$5:$I$3004,'Saisie Recettes'!$F$5:$F$3004, $F20, 'Saisie Recettes'!$H$5:$H$3004, Listes!$B$73, 'Saisie Recettes'!$E$5:$E$3004, "&gt;="&amp;EOMONTH(AM$7,-1)+1, 'Saisie Recettes'!$E$5:$E$3004, "&lt;="&amp;EOMONTH(AM$7,0))</f>
        <v>0</v>
      </c>
      <c r="AN20" s="151">
        <f>SUMIFS('Saisie Recettes'!$I$5:$I$3004,'Saisie Recettes'!$F$5:$F$3004, $F20, 'Saisie Recettes'!$H$5:$H$3004, Listes!$B$73, 'Saisie Recettes'!$E$5:$E$3004, "&gt;="&amp;EOMONTH(AN$7,-1)+1, 'Saisie Recettes'!$E$5:$E$3004, "&lt;="&amp;EOMONTH(AN$7,0))</f>
        <v>0</v>
      </c>
      <c r="AO20" s="151">
        <f>SUMIFS('Saisie Recettes'!$I$5:$I$3004,'Saisie Recettes'!$F$5:$F$3004, $F20, 'Saisie Recettes'!$H$5:$H$3004, Listes!$B$73, 'Saisie Recettes'!$E$5:$E$3004, "&gt;="&amp;EOMONTH(AO$7,-1)+1, 'Saisie Recettes'!$E$5:$E$3004, "&lt;="&amp;EOMONTH(AO$7,0))</f>
        <v>0</v>
      </c>
      <c r="AP20" s="151">
        <f>SUMIFS('Saisie Recettes'!$I$5:$I$3004,'Saisie Recettes'!$F$5:$F$3004, $F20, 'Saisie Recettes'!$H$5:$H$3004, Listes!$B$73, 'Saisie Recettes'!$E$5:$E$3004, "&gt;="&amp;EOMONTH(AP$7,-1)+1, 'Saisie Recettes'!$E$5:$E$3004, "&lt;="&amp;EOMONTH(AP$7,0))</f>
        <v>0</v>
      </c>
      <c r="AQ20" s="151">
        <f>SUMIFS('Saisie Recettes'!$I$5:$I$3004,'Saisie Recettes'!$F$5:$F$3004, $F20, 'Saisie Recettes'!$H$5:$H$3004, Listes!$B$73, 'Saisie Recettes'!$E$5:$E$3004, "&gt;="&amp;EOMONTH(AQ$7,-1)+1, 'Saisie Recettes'!$E$5:$E$3004, "&lt;="&amp;EOMONTH(AQ$7,0))</f>
        <v>0</v>
      </c>
      <c r="AR20" s="151">
        <f>SUMIFS('Saisie Recettes'!$I$5:$I$3004,'Saisie Recettes'!$F$5:$F$3004, $F20, 'Saisie Recettes'!$H$5:$H$3004, Listes!$B$73, 'Saisie Recettes'!$E$5:$E$3004, "&gt;="&amp;EOMONTH(AR$7,-1)+1, 'Saisie Recettes'!$E$5:$E$3004, "&lt;="&amp;EOMONTH(AR$7,0))</f>
        <v>0</v>
      </c>
      <c r="AS20" s="151">
        <f>SUMIFS('Saisie Recettes'!$I$5:$I$3004,'Saisie Recettes'!$F$5:$F$3004, $F20, 'Saisie Recettes'!$H$5:$H$3004, Listes!$B$73, 'Saisie Recettes'!$E$5:$E$3004, "&gt;="&amp;EOMONTH(AS$7,-1)+1, 'Saisie Recettes'!$E$5:$E$3004, "&lt;="&amp;EOMONTH(AS$7,0))</f>
        <v>0</v>
      </c>
      <c r="AT20" s="151">
        <f>SUMIFS('Saisie Recettes'!$I$5:$I$3004,'Saisie Recettes'!$F$5:$F$3004, $F20, 'Saisie Recettes'!$H$5:$H$3004, Listes!$B$73, 'Saisie Recettes'!$E$5:$E$3004, "&gt;="&amp;EOMONTH(AT$7,-1)+1, 'Saisie Recettes'!$E$5:$E$3004, "&lt;="&amp;EOMONTH(AT$7,0))</f>
        <v>0</v>
      </c>
      <c r="AU20" s="151">
        <f>SUMIFS('Saisie Recettes'!$I$5:$I$3004,'Saisie Recettes'!$F$5:$F$3004, $F20, 'Saisie Recettes'!$H$5:$H$3004, Listes!$B$73, 'Saisie Recettes'!$E$5:$E$3004, "&gt;="&amp;EOMONTH(AU$7,-1)+1, 'Saisie Recettes'!$E$5:$E$3004, "&lt;="&amp;EOMONTH(AU$7,0))</f>
        <v>0</v>
      </c>
      <c r="AV20" s="151">
        <f>SUMIFS('Saisie Recettes'!$I$5:$I$3004,'Saisie Recettes'!$F$5:$F$3004, $F20, 'Saisie Recettes'!$H$5:$H$3004, Listes!$B$73, 'Saisie Recettes'!$E$5:$E$3004, "&gt;="&amp;EOMONTH(AV$7,-1)+1, 'Saisie Recettes'!$E$5:$E$3004, "&lt;="&amp;EOMONTH(AV$7,0))</f>
        <v>0</v>
      </c>
      <c r="AW20" s="164">
        <f>SUM(AK20:AV20)</f>
        <v>1500000</v>
      </c>
    </row>
    <row r="21" spans="3:49" s="158" customFormat="1" ht="15.75" customHeight="1" x14ac:dyDescent="0.25">
      <c r="C21" s="155" t="s">
        <v>327</v>
      </c>
      <c r="D21" s="156"/>
      <c r="E21" s="156"/>
      <c r="F21" s="157"/>
      <c r="G21" s="157"/>
      <c r="H21" s="157"/>
      <c r="I21" s="157">
        <f>SUM(I9:I20)</f>
        <v>0</v>
      </c>
      <c r="J21" s="157">
        <f t="shared" ref="J21:U21" si="54">SUM(J9:J20)</f>
        <v>0</v>
      </c>
      <c r="K21" s="157">
        <f t="shared" si="54"/>
        <v>0</v>
      </c>
      <c r="L21" s="157">
        <f t="shared" si="54"/>
        <v>0</v>
      </c>
      <c r="M21" s="157">
        <f t="shared" si="54"/>
        <v>0</v>
      </c>
      <c r="N21" s="157">
        <f t="shared" si="54"/>
        <v>0</v>
      </c>
      <c r="O21" s="157">
        <f t="shared" si="54"/>
        <v>0</v>
      </c>
      <c r="P21" s="157">
        <f t="shared" si="54"/>
        <v>1540000</v>
      </c>
      <c r="Q21" s="157">
        <f t="shared" si="54"/>
        <v>1295000</v>
      </c>
      <c r="R21" s="157">
        <f t="shared" si="54"/>
        <v>1650000</v>
      </c>
      <c r="S21" s="157">
        <f t="shared" si="54"/>
        <v>995000</v>
      </c>
      <c r="T21" s="157">
        <f t="shared" si="54"/>
        <v>2130000</v>
      </c>
      <c r="U21" s="157">
        <f t="shared" si="54"/>
        <v>7610000</v>
      </c>
      <c r="W21" s="157">
        <f t="shared" ref="W21" si="55">SUM(W9:W20)</f>
        <v>3060000</v>
      </c>
      <c r="X21" s="157">
        <f t="shared" ref="X21" si="56">SUM(X9:X20)</f>
        <v>1075000</v>
      </c>
      <c r="Y21" s="157">
        <f t="shared" ref="Y21" si="57">SUM(Y9:Y20)</f>
        <v>1490000</v>
      </c>
      <c r="Z21" s="157">
        <f t="shared" ref="Z21" si="58">SUM(Z9:Z20)</f>
        <v>3460000</v>
      </c>
      <c r="AA21" s="157">
        <f t="shared" ref="AA21" si="59">SUM(AA9:AA20)</f>
        <v>0</v>
      </c>
      <c r="AB21" s="157">
        <f t="shared" ref="AB21" si="60">SUM(AB9:AB20)</f>
        <v>1660000</v>
      </c>
      <c r="AC21" s="157">
        <f t="shared" ref="AC21" si="61">SUM(AC9:AC20)</f>
        <v>2765000</v>
      </c>
      <c r="AD21" s="157">
        <f t="shared" ref="AD21" si="62">SUM(AD9:AD20)</f>
        <v>2730000</v>
      </c>
      <c r="AE21" s="157">
        <f t="shared" ref="AE21" si="63">SUM(AE9:AE20)</f>
        <v>1910000</v>
      </c>
      <c r="AF21" s="157">
        <f t="shared" ref="AF21" si="64">SUM(AF9:AF20)</f>
        <v>3530000</v>
      </c>
      <c r="AG21" s="157">
        <f t="shared" ref="AG21" si="65">SUM(AG9:AG20)</f>
        <v>2130000</v>
      </c>
      <c r="AH21" s="157">
        <f t="shared" ref="AH21" si="66">SUM(AH9:AH20)</f>
        <v>1730000</v>
      </c>
      <c r="AI21" s="157">
        <f t="shared" ref="AI21" si="67">SUM(AI9:AI20)</f>
        <v>25540000</v>
      </c>
      <c r="AJ21" s="159"/>
      <c r="AK21" s="157">
        <f t="shared" ref="AK21" si="68">SUM(AK9:AK20)</f>
        <v>3828700</v>
      </c>
      <c r="AL21" s="157">
        <f t="shared" ref="AL21" si="69">SUM(AL9:AL20)</f>
        <v>3230000</v>
      </c>
      <c r="AM21" s="157">
        <f t="shared" ref="AM21" si="70">SUM(AM9:AM20)</f>
        <v>2130000</v>
      </c>
      <c r="AN21" s="157">
        <f t="shared" ref="AN21" si="71">SUM(AN9:AN20)</f>
        <v>0</v>
      </c>
      <c r="AO21" s="157">
        <f t="shared" ref="AO21" si="72">SUM(AO9:AO20)</f>
        <v>0</v>
      </c>
      <c r="AP21" s="157">
        <f t="shared" ref="AP21" si="73">SUM(AP9:AP20)</f>
        <v>0</v>
      </c>
      <c r="AQ21" s="157">
        <f t="shared" ref="AQ21" si="74">SUM(AQ9:AQ20)</f>
        <v>0</v>
      </c>
      <c r="AR21" s="157">
        <f t="shared" ref="AR21" si="75">SUM(AR9:AR20)</f>
        <v>0</v>
      </c>
      <c r="AS21" s="157">
        <f t="shared" ref="AS21" si="76">SUM(AS9:AS20)</f>
        <v>0</v>
      </c>
      <c r="AT21" s="157">
        <f t="shared" ref="AT21" si="77">SUM(AT9:AT20)</f>
        <v>0</v>
      </c>
      <c r="AU21" s="157">
        <f t="shared" ref="AU21" si="78">SUM(AU9:AU20)</f>
        <v>0</v>
      </c>
      <c r="AV21" s="157">
        <f t="shared" ref="AV21" si="79">SUM(AV9:AV20)</f>
        <v>0</v>
      </c>
      <c r="AW21" s="157">
        <f t="shared" ref="AW21" si="80">SUM(AW9:AW20)</f>
        <v>9188700</v>
      </c>
    </row>
    <row r="22" spans="3:49" ht="15.75" customHeight="1" x14ac:dyDescent="0.25">
      <c r="C22" s="152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64"/>
      <c r="Z22" s="142"/>
      <c r="AA22" s="143"/>
      <c r="AB22" s="141"/>
      <c r="AC22" s="141"/>
      <c r="AD22" s="141"/>
      <c r="AE22" s="141"/>
      <c r="AJ22" s="142"/>
      <c r="AN22" s="142"/>
      <c r="AO22" s="143"/>
      <c r="AP22" s="141"/>
      <c r="AQ22" s="141"/>
      <c r="AR22" s="141"/>
      <c r="AS22" s="141"/>
    </row>
    <row r="23" spans="3:49" ht="15.75" customHeight="1" x14ac:dyDescent="0.25">
      <c r="C23" s="150" t="str">
        <f>F23</f>
        <v>MC-Mag-SGBCI</v>
      </c>
      <c r="D23" s="143"/>
      <c r="E23" s="143"/>
      <c r="F23" s="150" t="str">
        <f t="shared" ref="F23:F32" si="81">F9</f>
        <v>MC-Mag-SGBCI</v>
      </c>
      <c r="I23" s="151">
        <f>SUMIFS('Saisie Recettes'!$I$5:$I$3004,'Saisie Recettes'!$F$5:$F$3004, $F23, 'Saisie Recettes'!$H$5:$H$3004, Listes!$B$74, 'Saisie Recettes'!$E$5:$E$3004, "&gt;="&amp;EOMONTH(I$7,-1)+1, 'Saisie Recettes'!$E$5:$E$3004, "&lt;="&amp;EOMONTH(I$7,0))</f>
        <v>0</v>
      </c>
      <c r="J23" s="151">
        <f>SUMIFS('Saisie Recettes'!$I$5:$I$3004,'Saisie Recettes'!$F$5:$F$3004, $F23, 'Saisie Recettes'!$H$5:$H$3004, Listes!$B$74, 'Saisie Recettes'!$E$5:$E$3004, "&gt;="&amp;EOMONTH(J$7,-1)+1, 'Saisie Recettes'!$E$5:$E$3004, "&lt;="&amp;EOMONTH(J$7,0))</f>
        <v>0</v>
      </c>
      <c r="K23" s="151">
        <f>SUMIFS('Saisie Recettes'!$I$5:$I$3004,'Saisie Recettes'!$F$5:$F$3004, $F23, 'Saisie Recettes'!$H$5:$H$3004, Listes!$B$74, 'Saisie Recettes'!$E$5:$E$3004, "&gt;="&amp;EOMONTH(K$7,-1)+1, 'Saisie Recettes'!$E$5:$E$3004, "&lt;="&amp;EOMONTH(K$7,0))</f>
        <v>0</v>
      </c>
      <c r="L23" s="151">
        <f>SUMIFS('Saisie Recettes'!$I$5:$I$3004,'Saisie Recettes'!$F$5:$F$3004, $F23, 'Saisie Recettes'!$H$5:$H$3004, Listes!$B$74, 'Saisie Recettes'!$E$5:$E$3004, "&gt;="&amp;EOMONTH(L$7,-1)+1, 'Saisie Recettes'!$E$5:$E$3004, "&lt;="&amp;EOMONTH(L$7,0))</f>
        <v>0</v>
      </c>
      <c r="M23" s="151">
        <f>SUMIFS('Saisie Recettes'!$I$5:$I$3004,'Saisie Recettes'!$F$5:$F$3004, $F23, 'Saisie Recettes'!$H$5:$H$3004, Listes!$B$74, 'Saisie Recettes'!$E$5:$E$3004, "&gt;="&amp;EOMONTH(M$7,-1)+1, 'Saisie Recettes'!$E$5:$E$3004, "&lt;="&amp;EOMONTH(M$7,0))</f>
        <v>0</v>
      </c>
      <c r="N23" s="151">
        <f>SUMIFS('Saisie Recettes'!$I$5:$I$3004,'Saisie Recettes'!$F$5:$F$3004, $F23, 'Saisie Recettes'!$H$5:$H$3004, Listes!$B$74, 'Saisie Recettes'!$E$5:$E$3004, "&gt;="&amp;EOMONTH(N$7,-1)+1, 'Saisie Recettes'!$E$5:$E$3004, "&lt;="&amp;EOMONTH(N$7,0))</f>
        <v>0</v>
      </c>
      <c r="O23" s="151">
        <f>SUMIFS('Saisie Recettes'!$I$5:$I$3004,'Saisie Recettes'!$F$5:$F$3004, $F23, 'Saisie Recettes'!$H$5:$H$3004, Listes!$B$74, 'Saisie Recettes'!$E$5:$E$3004, "&gt;="&amp;EOMONTH(O$7,-1)+1, 'Saisie Recettes'!$E$5:$E$3004, "&lt;="&amp;EOMONTH(O$7,0))</f>
        <v>0</v>
      </c>
      <c r="P23" s="151">
        <f>SUMIFS('Saisie Recettes'!$I$5:$I$3004,'Saisie Recettes'!$F$5:$F$3004, $F23, 'Saisie Recettes'!$H$5:$H$3004, Listes!$B$74, 'Saisie Recettes'!$E$5:$E$3004, "&gt;="&amp;EOMONTH(P$7,-1)+1, 'Saisie Recettes'!$E$5:$E$3004, "&lt;="&amp;EOMONTH(P$7,0))</f>
        <v>0</v>
      </c>
      <c r="Q23" s="151">
        <f>SUMIFS('Saisie Recettes'!$I$5:$I$3004,'Saisie Recettes'!$F$5:$F$3004, $F23, 'Saisie Recettes'!$H$5:$H$3004, Listes!$B$74, 'Saisie Recettes'!$E$5:$E$3004, "&gt;="&amp;EOMONTH(Q$7,-1)+1, 'Saisie Recettes'!$E$5:$E$3004, "&lt;="&amp;EOMONTH(Q$7,0))</f>
        <v>0</v>
      </c>
      <c r="R23" s="151">
        <f>SUMIFS('Saisie Recettes'!$I$5:$I$3004,'Saisie Recettes'!$F$5:$F$3004, $F23, 'Saisie Recettes'!$H$5:$H$3004, Listes!$B$74, 'Saisie Recettes'!$E$5:$E$3004, "&gt;="&amp;EOMONTH(R$7,-1)+1, 'Saisie Recettes'!$E$5:$E$3004, "&lt;="&amp;EOMONTH(R$7,0))</f>
        <v>0</v>
      </c>
      <c r="S23" s="151">
        <f>SUMIFS('Saisie Recettes'!$I$5:$I$3004,'Saisie Recettes'!$F$5:$F$3004, $F23, 'Saisie Recettes'!$H$5:$H$3004, Listes!$B$74, 'Saisie Recettes'!$E$5:$E$3004, "&gt;="&amp;EOMONTH(S$7,-1)+1, 'Saisie Recettes'!$E$5:$E$3004, "&lt;="&amp;EOMONTH(S$7,0))</f>
        <v>0</v>
      </c>
      <c r="T23" s="151">
        <f>SUMIFS('Saisie Recettes'!$I$5:$I$3004,'Saisie Recettes'!$F$5:$F$3004, $F23, 'Saisie Recettes'!$H$5:$H$3004, Listes!$B$74, 'Saisie Recettes'!$E$5:$E$3004, "&gt;="&amp;EOMONTH(T$7,-1)+1, 'Saisie Recettes'!$E$5:$E$3004, "&lt;="&amp;EOMONTH(T$7,0))</f>
        <v>0</v>
      </c>
      <c r="U23" s="164">
        <f t="shared" ref="U23:U33" si="82">SUM(I23:T23)</f>
        <v>0</v>
      </c>
      <c r="W23" s="151">
        <f>SUMIFS('Saisie Recettes'!$I$5:$I$3004,'Saisie Recettes'!$F$5:$F$3004, $F23, 'Saisie Recettes'!$H$5:$H$3004, Listes!$B$74, 'Saisie Recettes'!$E$5:$E$3004, "&gt;="&amp;EOMONTH(W$7,-1)+1, 'Saisie Recettes'!$E$5:$E$3004, "&lt;="&amp;EOMONTH(W$7,0))</f>
        <v>0</v>
      </c>
      <c r="X23" s="151">
        <f>SUMIFS('Saisie Recettes'!$I$5:$I$3004,'Saisie Recettes'!$F$5:$F$3004, $F23, 'Saisie Recettes'!$H$5:$H$3004, Listes!$B$74, 'Saisie Recettes'!$E$5:$E$3004, "&gt;="&amp;EOMONTH(X$7,-1)+1, 'Saisie Recettes'!$E$5:$E$3004, "&lt;="&amp;EOMONTH(X$7,0))</f>
        <v>0</v>
      </c>
      <c r="Y23" s="151">
        <f>SUMIFS('Saisie Recettes'!$I$5:$I$3004,'Saisie Recettes'!$F$5:$F$3004, $F23, 'Saisie Recettes'!$H$5:$H$3004, Listes!$B$74, 'Saisie Recettes'!$E$5:$E$3004, "&gt;="&amp;EOMONTH(Y$7,-1)+1, 'Saisie Recettes'!$E$5:$E$3004, "&lt;="&amp;EOMONTH(Y$7,0))</f>
        <v>0</v>
      </c>
      <c r="Z23" s="151">
        <f>SUMIFS('Saisie Recettes'!$I$5:$I$3004,'Saisie Recettes'!$F$5:$F$3004, $F23, 'Saisie Recettes'!$H$5:$H$3004, Listes!$B$74, 'Saisie Recettes'!$E$5:$E$3004, "&gt;="&amp;EOMONTH(Z$7,-1)+1, 'Saisie Recettes'!$E$5:$E$3004, "&lt;="&amp;EOMONTH(Z$7,0))</f>
        <v>0</v>
      </c>
      <c r="AA23" s="151">
        <f>SUMIFS('Saisie Recettes'!$I$5:$I$3004,'Saisie Recettes'!$F$5:$F$3004, $F23, 'Saisie Recettes'!$H$5:$H$3004, Listes!$B$74, 'Saisie Recettes'!$E$5:$E$3004, "&gt;="&amp;EOMONTH(AA$7,-1)+1, 'Saisie Recettes'!$E$5:$E$3004, "&lt;="&amp;EOMONTH(AA$7,0))</f>
        <v>0</v>
      </c>
      <c r="AB23" s="151">
        <f>SUMIFS('Saisie Recettes'!$I$5:$I$3004,'Saisie Recettes'!$F$5:$F$3004, $F23, 'Saisie Recettes'!$H$5:$H$3004, Listes!$B$74, 'Saisie Recettes'!$E$5:$E$3004, "&gt;="&amp;EOMONTH(AB$7,-1)+1, 'Saisie Recettes'!$E$5:$E$3004, "&lt;="&amp;EOMONTH(AB$7,0))</f>
        <v>0</v>
      </c>
      <c r="AC23" s="151">
        <f>SUMIFS('Saisie Recettes'!$I$5:$I$3004,'Saisie Recettes'!$F$5:$F$3004, $F23, 'Saisie Recettes'!$H$5:$H$3004, Listes!$B$74, 'Saisie Recettes'!$E$5:$E$3004, "&gt;="&amp;EOMONTH(AC$7,-1)+1, 'Saisie Recettes'!$E$5:$E$3004, "&lt;="&amp;EOMONTH(AC$7,0))</f>
        <v>0</v>
      </c>
      <c r="AD23" s="151">
        <f>SUMIFS('Saisie Recettes'!$I$5:$I$3004,'Saisie Recettes'!$F$5:$F$3004, $F23, 'Saisie Recettes'!$H$5:$H$3004, Listes!$B$74, 'Saisie Recettes'!$E$5:$E$3004, "&gt;="&amp;EOMONTH(AD$7,-1)+1, 'Saisie Recettes'!$E$5:$E$3004, "&lt;="&amp;EOMONTH(AD$7,0))</f>
        <v>0</v>
      </c>
      <c r="AE23" s="151">
        <f>SUMIFS('Saisie Recettes'!$I$5:$I$3004,'Saisie Recettes'!$F$5:$F$3004, $F23, 'Saisie Recettes'!$H$5:$H$3004, Listes!$B$74, 'Saisie Recettes'!$E$5:$E$3004, "&gt;="&amp;EOMONTH(AE$7,-1)+1, 'Saisie Recettes'!$E$5:$E$3004, "&lt;="&amp;EOMONTH(AE$7,0))</f>
        <v>0</v>
      </c>
      <c r="AF23" s="151">
        <f>SUMIFS('Saisie Recettes'!$I$5:$I$3004,'Saisie Recettes'!$F$5:$F$3004, $F23, 'Saisie Recettes'!$H$5:$H$3004, Listes!$B$74, 'Saisie Recettes'!$E$5:$E$3004, "&gt;="&amp;EOMONTH(AF$7,-1)+1, 'Saisie Recettes'!$E$5:$E$3004, "&lt;="&amp;EOMONTH(AF$7,0))</f>
        <v>0</v>
      </c>
      <c r="AG23" s="151">
        <f>SUMIFS('Saisie Recettes'!$I$5:$I$3004,'Saisie Recettes'!$F$5:$F$3004, $F23, 'Saisie Recettes'!$H$5:$H$3004, Listes!$B$74, 'Saisie Recettes'!$E$5:$E$3004, "&gt;="&amp;EOMONTH(AG$7,-1)+1, 'Saisie Recettes'!$E$5:$E$3004, "&lt;="&amp;EOMONTH(AG$7,0))</f>
        <v>0</v>
      </c>
      <c r="AH23" s="151">
        <f>SUMIFS('Saisie Recettes'!$I$5:$I$3004,'Saisie Recettes'!$F$5:$F$3004, $F23, 'Saisie Recettes'!$H$5:$H$3004, Listes!$B$74, 'Saisie Recettes'!$E$5:$E$3004, "&gt;="&amp;EOMONTH(AH$7,-1)+1, 'Saisie Recettes'!$E$5:$E$3004, "&lt;="&amp;EOMONTH(AH$7,0))</f>
        <v>0</v>
      </c>
      <c r="AI23" s="164">
        <f t="shared" ref="AI23:AI24" si="83">SUM(W23:AH23)</f>
        <v>0</v>
      </c>
      <c r="AJ23" s="142"/>
      <c r="AK23" s="151">
        <f>SUMIFS('Saisie Recettes'!$I$5:$I$3004,'Saisie Recettes'!$F$5:$F$3004, $F23, 'Saisie Recettes'!$H$5:$H$3004, Listes!$B$74, 'Saisie Recettes'!$E$5:$E$3004, "&gt;="&amp;EOMONTH(AK$7,-1)+1, 'Saisie Recettes'!$E$5:$E$3004, "&lt;="&amp;EOMONTH(AK$7,0))</f>
        <v>0</v>
      </c>
      <c r="AL23" s="151">
        <f>SUMIFS('Saisie Recettes'!$I$5:$I$3004,'Saisie Recettes'!$F$5:$F$3004, $F23, 'Saisie Recettes'!$H$5:$H$3004, Listes!$B$74, 'Saisie Recettes'!$E$5:$E$3004, "&gt;="&amp;EOMONTH(AL$7,-1)+1, 'Saisie Recettes'!$E$5:$E$3004, "&lt;="&amp;EOMONTH(AL$7,0))</f>
        <v>0</v>
      </c>
      <c r="AM23" s="151">
        <f>SUMIFS('Saisie Recettes'!$I$5:$I$3004,'Saisie Recettes'!$F$5:$F$3004, $F23, 'Saisie Recettes'!$H$5:$H$3004, Listes!$B$74, 'Saisie Recettes'!$E$5:$E$3004, "&gt;="&amp;EOMONTH(AM$7,-1)+1, 'Saisie Recettes'!$E$5:$E$3004, "&lt;="&amp;EOMONTH(AM$7,0))</f>
        <v>0</v>
      </c>
      <c r="AN23" s="151">
        <f>SUMIFS('Saisie Recettes'!$I$5:$I$3004,'Saisie Recettes'!$F$5:$F$3004, $F23, 'Saisie Recettes'!$H$5:$H$3004, Listes!$B$74, 'Saisie Recettes'!$E$5:$E$3004, "&gt;="&amp;EOMONTH(AN$7,-1)+1, 'Saisie Recettes'!$E$5:$E$3004, "&lt;="&amp;EOMONTH(AN$7,0))</f>
        <v>0</v>
      </c>
      <c r="AO23" s="151">
        <f>SUMIFS('Saisie Recettes'!$I$5:$I$3004,'Saisie Recettes'!$F$5:$F$3004, $F23, 'Saisie Recettes'!$H$5:$H$3004, Listes!$B$74, 'Saisie Recettes'!$E$5:$E$3004, "&gt;="&amp;EOMONTH(AO$7,-1)+1, 'Saisie Recettes'!$E$5:$E$3004, "&lt;="&amp;EOMONTH(AO$7,0))</f>
        <v>0</v>
      </c>
      <c r="AP23" s="151">
        <f>SUMIFS('Saisie Recettes'!$I$5:$I$3004,'Saisie Recettes'!$F$5:$F$3004, $F23, 'Saisie Recettes'!$H$5:$H$3004, Listes!$B$74, 'Saisie Recettes'!$E$5:$E$3004, "&gt;="&amp;EOMONTH(AP$7,-1)+1, 'Saisie Recettes'!$E$5:$E$3004, "&lt;="&amp;EOMONTH(AP$7,0))</f>
        <v>0</v>
      </c>
      <c r="AQ23" s="151">
        <f>SUMIFS('Saisie Recettes'!$I$5:$I$3004,'Saisie Recettes'!$F$5:$F$3004, $F23, 'Saisie Recettes'!$H$5:$H$3004, Listes!$B$74, 'Saisie Recettes'!$E$5:$E$3004, "&gt;="&amp;EOMONTH(AQ$7,-1)+1, 'Saisie Recettes'!$E$5:$E$3004, "&lt;="&amp;EOMONTH(AQ$7,0))</f>
        <v>0</v>
      </c>
      <c r="AR23" s="151">
        <f>SUMIFS('Saisie Recettes'!$I$5:$I$3004,'Saisie Recettes'!$F$5:$F$3004, $F23, 'Saisie Recettes'!$H$5:$H$3004, Listes!$B$74, 'Saisie Recettes'!$E$5:$E$3004, "&gt;="&amp;EOMONTH(AR$7,-1)+1, 'Saisie Recettes'!$E$5:$E$3004, "&lt;="&amp;EOMONTH(AR$7,0))</f>
        <v>0</v>
      </c>
      <c r="AS23" s="151">
        <f>SUMIFS('Saisie Recettes'!$I$5:$I$3004,'Saisie Recettes'!$F$5:$F$3004, $F23, 'Saisie Recettes'!$H$5:$H$3004, Listes!$B$74, 'Saisie Recettes'!$E$5:$E$3004, "&gt;="&amp;EOMONTH(AS$7,-1)+1, 'Saisie Recettes'!$E$5:$E$3004, "&lt;="&amp;EOMONTH(AS$7,0))</f>
        <v>0</v>
      </c>
      <c r="AT23" s="151">
        <f>SUMIFS('Saisie Recettes'!$I$5:$I$3004,'Saisie Recettes'!$F$5:$F$3004, $F23, 'Saisie Recettes'!$H$5:$H$3004, Listes!$B$74, 'Saisie Recettes'!$E$5:$E$3004, "&gt;="&amp;EOMONTH(AT$7,-1)+1, 'Saisie Recettes'!$E$5:$E$3004, "&lt;="&amp;EOMONTH(AT$7,0))</f>
        <v>0</v>
      </c>
      <c r="AU23" s="151">
        <f>SUMIFS('Saisie Recettes'!$I$5:$I$3004,'Saisie Recettes'!$F$5:$F$3004, $F23, 'Saisie Recettes'!$H$5:$H$3004, Listes!$B$74, 'Saisie Recettes'!$E$5:$E$3004, "&gt;="&amp;EOMONTH(AU$7,-1)+1, 'Saisie Recettes'!$E$5:$E$3004, "&lt;="&amp;EOMONTH(AU$7,0))</f>
        <v>0</v>
      </c>
      <c r="AV23" s="151">
        <f>SUMIFS('Saisie Recettes'!$I$5:$I$3004,'Saisie Recettes'!$F$5:$F$3004, $F23, 'Saisie Recettes'!$H$5:$H$3004, Listes!$B$74, 'Saisie Recettes'!$E$5:$E$3004, "&gt;="&amp;EOMONTH(AV$7,-1)+1, 'Saisie Recettes'!$E$5:$E$3004, "&lt;="&amp;EOMONTH(AV$7,0))</f>
        <v>0</v>
      </c>
      <c r="AW23" s="164">
        <f t="shared" ref="AW23:AW24" si="84">SUM(AK23:AV23)</f>
        <v>0</v>
      </c>
    </row>
    <row r="24" spans="3:49" ht="15.75" customHeight="1" x14ac:dyDescent="0.25">
      <c r="C24" s="150" t="str">
        <f t="shared" ref="C24:C33" si="85">F24</f>
        <v>MC-Mag-CIE</v>
      </c>
      <c r="D24" s="143"/>
      <c r="E24" s="143"/>
      <c r="F24" s="150" t="str">
        <f t="shared" si="81"/>
        <v>MC-Mag-CIE</v>
      </c>
      <c r="I24" s="151">
        <f>SUMIFS('Saisie Recettes'!$I$5:$I$3004,'Saisie Recettes'!$F$5:$F$3004, $F24, 'Saisie Recettes'!$H$5:$H$3004, Listes!$B$74, 'Saisie Recettes'!$E$5:$E$3004, "&gt;="&amp;EOMONTH(I$7,-1)+1, 'Saisie Recettes'!$E$5:$E$3004, "&lt;="&amp;EOMONTH(I$7,0))</f>
        <v>0</v>
      </c>
      <c r="J24" s="151">
        <f>SUMIFS('Saisie Recettes'!$I$5:$I$3004,'Saisie Recettes'!$F$5:$F$3004, $F24, 'Saisie Recettes'!$H$5:$H$3004, Listes!$B$74, 'Saisie Recettes'!$E$5:$E$3004, "&gt;="&amp;EOMONTH(J$7,-1)+1, 'Saisie Recettes'!$E$5:$E$3004, "&lt;="&amp;EOMONTH(J$7,0))</f>
        <v>0</v>
      </c>
      <c r="K24" s="151">
        <f>SUMIFS('Saisie Recettes'!$I$5:$I$3004,'Saisie Recettes'!$F$5:$F$3004, $F24, 'Saisie Recettes'!$H$5:$H$3004, Listes!$B$74, 'Saisie Recettes'!$E$5:$E$3004, "&gt;="&amp;EOMONTH(K$7,-1)+1, 'Saisie Recettes'!$E$5:$E$3004, "&lt;="&amp;EOMONTH(K$7,0))</f>
        <v>0</v>
      </c>
      <c r="L24" s="151">
        <f>SUMIFS('Saisie Recettes'!$I$5:$I$3004,'Saisie Recettes'!$F$5:$F$3004, $F24, 'Saisie Recettes'!$H$5:$H$3004, Listes!$B$74, 'Saisie Recettes'!$E$5:$E$3004, "&gt;="&amp;EOMONTH(L$7,-1)+1, 'Saisie Recettes'!$E$5:$E$3004, "&lt;="&amp;EOMONTH(L$7,0))</f>
        <v>0</v>
      </c>
      <c r="M24" s="151">
        <f>SUMIFS('Saisie Recettes'!$I$5:$I$3004,'Saisie Recettes'!$F$5:$F$3004, $F24, 'Saisie Recettes'!$H$5:$H$3004, Listes!$B$74, 'Saisie Recettes'!$E$5:$E$3004, "&gt;="&amp;EOMONTH(M$7,-1)+1, 'Saisie Recettes'!$E$5:$E$3004, "&lt;="&amp;EOMONTH(M$7,0))</f>
        <v>0</v>
      </c>
      <c r="N24" s="151">
        <f>SUMIFS('Saisie Recettes'!$I$5:$I$3004,'Saisie Recettes'!$F$5:$F$3004, $F24, 'Saisie Recettes'!$H$5:$H$3004, Listes!$B$74, 'Saisie Recettes'!$E$5:$E$3004, "&gt;="&amp;EOMONTH(N$7,-1)+1, 'Saisie Recettes'!$E$5:$E$3004, "&lt;="&amp;EOMONTH(N$7,0))</f>
        <v>0</v>
      </c>
      <c r="O24" s="151">
        <f>SUMIFS('Saisie Recettes'!$I$5:$I$3004,'Saisie Recettes'!$F$5:$F$3004, $F24, 'Saisie Recettes'!$H$5:$H$3004, Listes!$B$74, 'Saisie Recettes'!$E$5:$E$3004, "&gt;="&amp;EOMONTH(O$7,-1)+1, 'Saisie Recettes'!$E$5:$E$3004, "&lt;="&amp;EOMONTH(O$7,0))</f>
        <v>0</v>
      </c>
      <c r="P24" s="151">
        <f>SUMIFS('Saisie Recettes'!$I$5:$I$3004,'Saisie Recettes'!$F$5:$F$3004, $F24, 'Saisie Recettes'!$H$5:$H$3004, Listes!$B$74, 'Saisie Recettes'!$E$5:$E$3004, "&gt;="&amp;EOMONTH(P$7,-1)+1, 'Saisie Recettes'!$E$5:$E$3004, "&lt;="&amp;EOMONTH(P$7,0))</f>
        <v>0</v>
      </c>
      <c r="Q24" s="151">
        <f>SUMIFS('Saisie Recettes'!$I$5:$I$3004,'Saisie Recettes'!$F$5:$F$3004, $F24, 'Saisie Recettes'!$H$5:$H$3004, Listes!$B$74, 'Saisie Recettes'!$E$5:$E$3004, "&gt;="&amp;EOMONTH(Q$7,-1)+1, 'Saisie Recettes'!$E$5:$E$3004, "&lt;="&amp;EOMONTH(Q$7,0))</f>
        <v>0</v>
      </c>
      <c r="R24" s="151">
        <f>SUMIFS('Saisie Recettes'!$I$5:$I$3004,'Saisie Recettes'!$F$5:$F$3004, $F24, 'Saisie Recettes'!$H$5:$H$3004, Listes!$B$74, 'Saisie Recettes'!$E$5:$E$3004, "&gt;="&amp;EOMONTH(R$7,-1)+1, 'Saisie Recettes'!$E$5:$E$3004, "&lt;="&amp;EOMONTH(R$7,0))</f>
        <v>0</v>
      </c>
      <c r="S24" s="151">
        <f>SUMIFS('Saisie Recettes'!$I$5:$I$3004,'Saisie Recettes'!$F$5:$F$3004, $F24, 'Saisie Recettes'!$H$5:$H$3004, Listes!$B$74, 'Saisie Recettes'!$E$5:$E$3004, "&gt;="&amp;EOMONTH(S$7,-1)+1, 'Saisie Recettes'!$E$5:$E$3004, "&lt;="&amp;EOMONTH(S$7,0))</f>
        <v>0</v>
      </c>
      <c r="T24" s="151">
        <f>SUMIFS('Saisie Recettes'!$I$5:$I$3004,'Saisie Recettes'!$F$5:$F$3004, $F24, 'Saisie Recettes'!$H$5:$H$3004, Listes!$B$74, 'Saisie Recettes'!$E$5:$E$3004, "&gt;="&amp;EOMONTH(T$7,-1)+1, 'Saisie Recettes'!$E$5:$E$3004, "&lt;="&amp;EOMONTH(T$7,0))</f>
        <v>0</v>
      </c>
      <c r="U24" s="164">
        <f t="shared" si="82"/>
        <v>0</v>
      </c>
      <c r="W24" s="151">
        <f>SUMIFS('Saisie Recettes'!$I$5:$I$3004,'Saisie Recettes'!$F$5:$F$3004, $F24, 'Saisie Recettes'!$H$5:$H$3004, Listes!$B$74, 'Saisie Recettes'!$E$5:$E$3004, "&gt;="&amp;EOMONTH(W$7,-1)+1, 'Saisie Recettes'!$E$5:$E$3004, "&lt;="&amp;EOMONTH(W$7,0))</f>
        <v>0</v>
      </c>
      <c r="X24" s="151">
        <f>SUMIFS('Saisie Recettes'!$I$5:$I$3004,'Saisie Recettes'!$F$5:$F$3004, $F24, 'Saisie Recettes'!$H$5:$H$3004, Listes!$B$74, 'Saisie Recettes'!$E$5:$E$3004, "&gt;="&amp;EOMONTH(X$7,-1)+1, 'Saisie Recettes'!$E$5:$E$3004, "&lt;="&amp;EOMONTH(X$7,0))</f>
        <v>0</v>
      </c>
      <c r="Y24" s="151">
        <f>SUMIFS('Saisie Recettes'!$I$5:$I$3004,'Saisie Recettes'!$F$5:$F$3004, $F24, 'Saisie Recettes'!$H$5:$H$3004, Listes!$B$74, 'Saisie Recettes'!$E$5:$E$3004, "&gt;="&amp;EOMONTH(Y$7,-1)+1, 'Saisie Recettes'!$E$5:$E$3004, "&lt;="&amp;EOMONTH(Y$7,0))</f>
        <v>0</v>
      </c>
      <c r="Z24" s="151">
        <f>SUMIFS('Saisie Recettes'!$I$5:$I$3004,'Saisie Recettes'!$F$5:$F$3004, $F24, 'Saisie Recettes'!$H$5:$H$3004, Listes!$B$74, 'Saisie Recettes'!$E$5:$E$3004, "&gt;="&amp;EOMONTH(Z$7,-1)+1, 'Saisie Recettes'!$E$5:$E$3004, "&lt;="&amp;EOMONTH(Z$7,0))</f>
        <v>0</v>
      </c>
      <c r="AA24" s="151">
        <f>SUMIFS('Saisie Recettes'!$I$5:$I$3004,'Saisie Recettes'!$F$5:$F$3004, $F24, 'Saisie Recettes'!$H$5:$H$3004, Listes!$B$74, 'Saisie Recettes'!$E$5:$E$3004, "&gt;="&amp;EOMONTH(AA$7,-1)+1, 'Saisie Recettes'!$E$5:$E$3004, "&lt;="&amp;EOMONTH(AA$7,0))</f>
        <v>0</v>
      </c>
      <c r="AB24" s="151">
        <f>SUMIFS('Saisie Recettes'!$I$5:$I$3004,'Saisie Recettes'!$F$5:$F$3004, $F24, 'Saisie Recettes'!$H$5:$H$3004, Listes!$B$74, 'Saisie Recettes'!$E$5:$E$3004, "&gt;="&amp;EOMONTH(AB$7,-1)+1, 'Saisie Recettes'!$E$5:$E$3004, "&lt;="&amp;EOMONTH(AB$7,0))</f>
        <v>0</v>
      </c>
      <c r="AC24" s="151">
        <f>SUMIFS('Saisie Recettes'!$I$5:$I$3004,'Saisie Recettes'!$F$5:$F$3004, $F24, 'Saisie Recettes'!$H$5:$H$3004, Listes!$B$74, 'Saisie Recettes'!$E$5:$E$3004, "&gt;="&amp;EOMONTH(AC$7,-1)+1, 'Saisie Recettes'!$E$5:$E$3004, "&lt;="&amp;EOMONTH(AC$7,0))</f>
        <v>0</v>
      </c>
      <c r="AD24" s="151">
        <f>SUMIFS('Saisie Recettes'!$I$5:$I$3004,'Saisie Recettes'!$F$5:$F$3004, $F24, 'Saisie Recettes'!$H$5:$H$3004, Listes!$B$74, 'Saisie Recettes'!$E$5:$E$3004, "&gt;="&amp;EOMONTH(AD$7,-1)+1, 'Saisie Recettes'!$E$5:$E$3004, "&lt;="&amp;EOMONTH(AD$7,0))</f>
        <v>0</v>
      </c>
      <c r="AE24" s="151">
        <f>SUMIFS('Saisie Recettes'!$I$5:$I$3004,'Saisie Recettes'!$F$5:$F$3004, $F24, 'Saisie Recettes'!$H$5:$H$3004, Listes!$B$74, 'Saisie Recettes'!$E$5:$E$3004, "&gt;="&amp;EOMONTH(AE$7,-1)+1, 'Saisie Recettes'!$E$5:$E$3004, "&lt;="&amp;EOMONTH(AE$7,0))</f>
        <v>0</v>
      </c>
      <c r="AF24" s="151">
        <f>SUMIFS('Saisie Recettes'!$I$5:$I$3004,'Saisie Recettes'!$F$5:$F$3004, $F24, 'Saisie Recettes'!$H$5:$H$3004, Listes!$B$74, 'Saisie Recettes'!$E$5:$E$3004, "&gt;="&amp;EOMONTH(AF$7,-1)+1, 'Saisie Recettes'!$E$5:$E$3004, "&lt;="&amp;EOMONTH(AF$7,0))</f>
        <v>0</v>
      </c>
      <c r="AG24" s="151">
        <f>SUMIFS('Saisie Recettes'!$I$5:$I$3004,'Saisie Recettes'!$F$5:$F$3004, $F24, 'Saisie Recettes'!$H$5:$H$3004, Listes!$B$74, 'Saisie Recettes'!$E$5:$E$3004, "&gt;="&amp;EOMONTH(AG$7,-1)+1, 'Saisie Recettes'!$E$5:$E$3004, "&lt;="&amp;EOMONTH(AG$7,0))</f>
        <v>0</v>
      </c>
      <c r="AH24" s="151">
        <f>SUMIFS('Saisie Recettes'!$I$5:$I$3004,'Saisie Recettes'!$F$5:$F$3004, $F24, 'Saisie Recettes'!$H$5:$H$3004, Listes!$B$74, 'Saisie Recettes'!$E$5:$E$3004, "&gt;="&amp;EOMONTH(AH$7,-1)+1, 'Saisie Recettes'!$E$5:$E$3004, "&lt;="&amp;EOMONTH(AH$7,0))</f>
        <v>0</v>
      </c>
      <c r="AI24" s="164">
        <f t="shared" si="83"/>
        <v>0</v>
      </c>
      <c r="AJ24" s="142"/>
      <c r="AK24" s="151">
        <f>SUMIFS('Saisie Recettes'!$I$5:$I$3004,'Saisie Recettes'!$F$5:$F$3004, $F24, 'Saisie Recettes'!$H$5:$H$3004, Listes!$B$74, 'Saisie Recettes'!$E$5:$E$3004, "&gt;="&amp;EOMONTH(AK$7,-1)+1, 'Saisie Recettes'!$E$5:$E$3004, "&lt;="&amp;EOMONTH(AK$7,0))</f>
        <v>0</v>
      </c>
      <c r="AL24" s="151">
        <f>SUMIFS('Saisie Recettes'!$I$5:$I$3004,'Saisie Recettes'!$F$5:$F$3004, $F24, 'Saisie Recettes'!$H$5:$H$3004, Listes!$B$74, 'Saisie Recettes'!$E$5:$E$3004, "&gt;="&amp;EOMONTH(AL$7,-1)+1, 'Saisie Recettes'!$E$5:$E$3004, "&lt;="&amp;EOMONTH(AL$7,0))</f>
        <v>0</v>
      </c>
      <c r="AM24" s="151">
        <f>SUMIFS('Saisie Recettes'!$I$5:$I$3004,'Saisie Recettes'!$F$5:$F$3004, $F24, 'Saisie Recettes'!$H$5:$H$3004, Listes!$B$74, 'Saisie Recettes'!$E$5:$E$3004, "&gt;="&amp;EOMONTH(AM$7,-1)+1, 'Saisie Recettes'!$E$5:$E$3004, "&lt;="&amp;EOMONTH(AM$7,0))</f>
        <v>0</v>
      </c>
      <c r="AN24" s="151">
        <f>SUMIFS('Saisie Recettes'!$I$5:$I$3004,'Saisie Recettes'!$F$5:$F$3004, $F24, 'Saisie Recettes'!$H$5:$H$3004, Listes!$B$74, 'Saisie Recettes'!$E$5:$E$3004, "&gt;="&amp;EOMONTH(AN$7,-1)+1, 'Saisie Recettes'!$E$5:$E$3004, "&lt;="&amp;EOMONTH(AN$7,0))</f>
        <v>0</v>
      </c>
      <c r="AO24" s="151">
        <f>SUMIFS('Saisie Recettes'!$I$5:$I$3004,'Saisie Recettes'!$F$5:$F$3004, $F24, 'Saisie Recettes'!$H$5:$H$3004, Listes!$B$74, 'Saisie Recettes'!$E$5:$E$3004, "&gt;="&amp;EOMONTH(AO$7,-1)+1, 'Saisie Recettes'!$E$5:$E$3004, "&lt;="&amp;EOMONTH(AO$7,0))</f>
        <v>0</v>
      </c>
      <c r="AP24" s="151">
        <f>SUMIFS('Saisie Recettes'!$I$5:$I$3004,'Saisie Recettes'!$F$5:$F$3004, $F24, 'Saisie Recettes'!$H$5:$H$3004, Listes!$B$74, 'Saisie Recettes'!$E$5:$E$3004, "&gt;="&amp;EOMONTH(AP$7,-1)+1, 'Saisie Recettes'!$E$5:$E$3004, "&lt;="&amp;EOMONTH(AP$7,0))</f>
        <v>0</v>
      </c>
      <c r="AQ24" s="151">
        <f>SUMIFS('Saisie Recettes'!$I$5:$I$3004,'Saisie Recettes'!$F$5:$F$3004, $F24, 'Saisie Recettes'!$H$5:$H$3004, Listes!$B$74, 'Saisie Recettes'!$E$5:$E$3004, "&gt;="&amp;EOMONTH(AQ$7,-1)+1, 'Saisie Recettes'!$E$5:$E$3004, "&lt;="&amp;EOMONTH(AQ$7,0))</f>
        <v>0</v>
      </c>
      <c r="AR24" s="151">
        <f>SUMIFS('Saisie Recettes'!$I$5:$I$3004,'Saisie Recettes'!$F$5:$F$3004, $F24, 'Saisie Recettes'!$H$5:$H$3004, Listes!$B$74, 'Saisie Recettes'!$E$5:$E$3004, "&gt;="&amp;EOMONTH(AR$7,-1)+1, 'Saisie Recettes'!$E$5:$E$3004, "&lt;="&amp;EOMONTH(AR$7,0))</f>
        <v>0</v>
      </c>
      <c r="AS24" s="151">
        <f>SUMIFS('Saisie Recettes'!$I$5:$I$3004,'Saisie Recettes'!$F$5:$F$3004, $F24, 'Saisie Recettes'!$H$5:$H$3004, Listes!$B$74, 'Saisie Recettes'!$E$5:$E$3004, "&gt;="&amp;EOMONTH(AS$7,-1)+1, 'Saisie Recettes'!$E$5:$E$3004, "&lt;="&amp;EOMONTH(AS$7,0))</f>
        <v>0</v>
      </c>
      <c r="AT24" s="151">
        <f>SUMIFS('Saisie Recettes'!$I$5:$I$3004,'Saisie Recettes'!$F$5:$F$3004, $F24, 'Saisie Recettes'!$H$5:$H$3004, Listes!$B$74, 'Saisie Recettes'!$E$5:$E$3004, "&gt;="&amp;EOMONTH(AT$7,-1)+1, 'Saisie Recettes'!$E$5:$E$3004, "&lt;="&amp;EOMONTH(AT$7,0))</f>
        <v>0</v>
      </c>
      <c r="AU24" s="151">
        <f>SUMIFS('Saisie Recettes'!$I$5:$I$3004,'Saisie Recettes'!$F$5:$F$3004, $F24, 'Saisie Recettes'!$H$5:$H$3004, Listes!$B$74, 'Saisie Recettes'!$E$5:$E$3004, "&gt;="&amp;EOMONTH(AU$7,-1)+1, 'Saisie Recettes'!$E$5:$E$3004, "&lt;="&amp;EOMONTH(AU$7,0))</f>
        <v>0</v>
      </c>
      <c r="AV24" s="151">
        <f>SUMIFS('Saisie Recettes'!$I$5:$I$3004,'Saisie Recettes'!$F$5:$F$3004, $F24, 'Saisie Recettes'!$H$5:$H$3004, Listes!$B$74, 'Saisie Recettes'!$E$5:$E$3004, "&gt;="&amp;EOMONTH(AV$7,-1)+1, 'Saisie Recettes'!$E$5:$E$3004, "&lt;="&amp;EOMONTH(AV$7,0))</f>
        <v>0</v>
      </c>
      <c r="AW24" s="164">
        <f t="shared" si="84"/>
        <v>0</v>
      </c>
    </row>
    <row r="25" spans="3:49" ht="15.75" customHeight="1" x14ac:dyDescent="0.25">
      <c r="C25" s="150" t="str">
        <f t="shared" si="85"/>
        <v>MC-Mag-Pharmacie</v>
      </c>
      <c r="D25" s="143"/>
      <c r="E25" s="143"/>
      <c r="F25" s="150" t="str">
        <f t="shared" si="81"/>
        <v>MC-Mag-Pharmacie</v>
      </c>
      <c r="I25" s="151">
        <f>SUMIFS('Saisie Recettes'!$I$5:$I$3004,'Saisie Recettes'!$F$5:$F$3004, $F25, 'Saisie Recettes'!$H$5:$H$3004, Listes!$B$74, 'Saisie Recettes'!$E$5:$E$3004, "&gt;="&amp;EOMONTH(I$7,-1)+1, 'Saisie Recettes'!$E$5:$E$3004, "&lt;="&amp;EOMONTH(I$7,0))</f>
        <v>0</v>
      </c>
      <c r="J25" s="151">
        <f>SUMIFS('Saisie Recettes'!$I$5:$I$3004,'Saisie Recettes'!$F$5:$F$3004, $F25, 'Saisie Recettes'!$H$5:$H$3004, Listes!$B$74, 'Saisie Recettes'!$E$5:$E$3004, "&gt;="&amp;EOMONTH(J$7,-1)+1, 'Saisie Recettes'!$E$5:$E$3004, "&lt;="&amp;EOMONTH(J$7,0))</f>
        <v>0</v>
      </c>
      <c r="K25" s="151">
        <f>SUMIFS('Saisie Recettes'!$I$5:$I$3004,'Saisie Recettes'!$F$5:$F$3004, $F25, 'Saisie Recettes'!$H$5:$H$3004, Listes!$B$74, 'Saisie Recettes'!$E$5:$E$3004, "&gt;="&amp;EOMONTH(K$7,-1)+1, 'Saisie Recettes'!$E$5:$E$3004, "&lt;="&amp;EOMONTH(K$7,0))</f>
        <v>0</v>
      </c>
      <c r="L25" s="151">
        <f>SUMIFS('Saisie Recettes'!$I$5:$I$3004,'Saisie Recettes'!$F$5:$F$3004, $F25, 'Saisie Recettes'!$H$5:$H$3004, Listes!$B$74, 'Saisie Recettes'!$E$5:$E$3004, "&gt;="&amp;EOMONTH(L$7,-1)+1, 'Saisie Recettes'!$E$5:$E$3004, "&lt;="&amp;EOMONTH(L$7,0))</f>
        <v>0</v>
      </c>
      <c r="M25" s="151">
        <f>SUMIFS('Saisie Recettes'!$I$5:$I$3004,'Saisie Recettes'!$F$5:$F$3004, $F25, 'Saisie Recettes'!$H$5:$H$3004, Listes!$B$74, 'Saisie Recettes'!$E$5:$E$3004, "&gt;="&amp;EOMONTH(M$7,-1)+1, 'Saisie Recettes'!$E$5:$E$3004, "&lt;="&amp;EOMONTH(M$7,0))</f>
        <v>0</v>
      </c>
      <c r="N25" s="151">
        <f>SUMIFS('Saisie Recettes'!$I$5:$I$3004,'Saisie Recettes'!$F$5:$F$3004, $F25, 'Saisie Recettes'!$H$5:$H$3004, Listes!$B$74, 'Saisie Recettes'!$E$5:$E$3004, "&gt;="&amp;EOMONTH(N$7,-1)+1, 'Saisie Recettes'!$E$5:$E$3004, "&lt;="&amp;EOMONTH(N$7,0))</f>
        <v>0</v>
      </c>
      <c r="O25" s="151">
        <f>SUMIFS('Saisie Recettes'!$I$5:$I$3004,'Saisie Recettes'!$F$5:$F$3004, $F25, 'Saisie Recettes'!$H$5:$H$3004, Listes!$B$74, 'Saisie Recettes'!$E$5:$E$3004, "&gt;="&amp;EOMONTH(O$7,-1)+1, 'Saisie Recettes'!$E$5:$E$3004, "&lt;="&amp;EOMONTH(O$7,0))</f>
        <v>0</v>
      </c>
      <c r="P25" s="151">
        <f>SUMIFS('Saisie Recettes'!$I$5:$I$3004,'Saisie Recettes'!$F$5:$F$3004, $F25, 'Saisie Recettes'!$H$5:$H$3004, Listes!$B$74, 'Saisie Recettes'!$E$5:$E$3004, "&gt;="&amp;EOMONTH(P$7,-1)+1, 'Saisie Recettes'!$E$5:$E$3004, "&lt;="&amp;EOMONTH(P$7,0))</f>
        <v>0</v>
      </c>
      <c r="Q25" s="151">
        <f>SUMIFS('Saisie Recettes'!$I$5:$I$3004,'Saisie Recettes'!$F$5:$F$3004, $F25, 'Saisie Recettes'!$H$5:$H$3004, Listes!$B$74, 'Saisie Recettes'!$E$5:$E$3004, "&gt;="&amp;EOMONTH(Q$7,-1)+1, 'Saisie Recettes'!$E$5:$E$3004, "&lt;="&amp;EOMONTH(Q$7,0))</f>
        <v>0</v>
      </c>
      <c r="R25" s="151">
        <f>SUMIFS('Saisie Recettes'!$I$5:$I$3004,'Saisie Recettes'!$F$5:$F$3004, $F25, 'Saisie Recettes'!$H$5:$H$3004, Listes!$B$74, 'Saisie Recettes'!$E$5:$E$3004, "&gt;="&amp;EOMONTH(R$7,-1)+1, 'Saisie Recettes'!$E$5:$E$3004, "&lt;="&amp;EOMONTH(R$7,0))</f>
        <v>0</v>
      </c>
      <c r="S25" s="151">
        <f>SUMIFS('Saisie Recettes'!$I$5:$I$3004,'Saisie Recettes'!$F$5:$F$3004, $F25, 'Saisie Recettes'!$H$5:$H$3004, Listes!$B$74, 'Saisie Recettes'!$E$5:$E$3004, "&gt;="&amp;EOMONTH(S$7,-1)+1, 'Saisie Recettes'!$E$5:$E$3004, "&lt;="&amp;EOMONTH(S$7,0))</f>
        <v>0</v>
      </c>
      <c r="T25" s="151">
        <f>SUMIFS('Saisie Recettes'!$I$5:$I$3004,'Saisie Recettes'!$F$5:$F$3004, $F25, 'Saisie Recettes'!$H$5:$H$3004, Listes!$B$74, 'Saisie Recettes'!$E$5:$E$3004, "&gt;="&amp;EOMONTH(T$7,-1)+1, 'Saisie Recettes'!$E$5:$E$3004, "&lt;="&amp;EOMONTH(T$7,0))</f>
        <v>0</v>
      </c>
      <c r="U25" s="164">
        <f t="shared" si="82"/>
        <v>0</v>
      </c>
      <c r="W25" s="151">
        <f>SUMIFS('Saisie Recettes'!$I$5:$I$3004,'Saisie Recettes'!$F$5:$F$3004, $F25, 'Saisie Recettes'!$H$5:$H$3004, Listes!$B$74, 'Saisie Recettes'!$E$5:$E$3004, "&gt;="&amp;EOMONTH(W$7,-1)+1, 'Saisie Recettes'!$E$5:$E$3004, "&lt;="&amp;EOMONTH(W$7,0))</f>
        <v>0</v>
      </c>
      <c r="X25" s="151">
        <f>SUMIFS('Saisie Recettes'!$I$5:$I$3004,'Saisie Recettes'!$F$5:$F$3004, $F25, 'Saisie Recettes'!$H$5:$H$3004, Listes!$B$74, 'Saisie Recettes'!$E$5:$E$3004, "&gt;="&amp;EOMONTH(X$7,-1)+1, 'Saisie Recettes'!$E$5:$E$3004, "&lt;="&amp;EOMONTH(X$7,0))</f>
        <v>0</v>
      </c>
      <c r="Y25" s="151">
        <f>SUMIFS('Saisie Recettes'!$I$5:$I$3004,'Saisie Recettes'!$F$5:$F$3004, $F25, 'Saisie Recettes'!$H$5:$H$3004, Listes!$B$74, 'Saisie Recettes'!$E$5:$E$3004, "&gt;="&amp;EOMONTH(Y$7,-1)+1, 'Saisie Recettes'!$E$5:$E$3004, "&lt;="&amp;EOMONTH(Y$7,0))</f>
        <v>0</v>
      </c>
      <c r="Z25" s="151">
        <f>SUMIFS('Saisie Recettes'!$I$5:$I$3004,'Saisie Recettes'!$F$5:$F$3004, $F25, 'Saisie Recettes'!$H$5:$H$3004, Listes!$B$74, 'Saisie Recettes'!$E$5:$E$3004, "&gt;="&amp;EOMONTH(Z$7,-1)+1, 'Saisie Recettes'!$E$5:$E$3004, "&lt;="&amp;EOMONTH(Z$7,0))</f>
        <v>0</v>
      </c>
      <c r="AA25" s="151">
        <f>SUMIFS('Saisie Recettes'!$I$5:$I$3004,'Saisie Recettes'!$F$5:$F$3004, $F25, 'Saisie Recettes'!$H$5:$H$3004, Listes!$B$74, 'Saisie Recettes'!$E$5:$E$3004, "&gt;="&amp;EOMONTH(AA$7,-1)+1, 'Saisie Recettes'!$E$5:$E$3004, "&lt;="&amp;EOMONTH(AA$7,0))</f>
        <v>0</v>
      </c>
      <c r="AB25" s="151">
        <f>SUMIFS('Saisie Recettes'!$I$5:$I$3004,'Saisie Recettes'!$F$5:$F$3004, $F25, 'Saisie Recettes'!$H$5:$H$3004, Listes!$B$74, 'Saisie Recettes'!$E$5:$E$3004, "&gt;="&amp;EOMONTH(AB$7,-1)+1, 'Saisie Recettes'!$E$5:$E$3004, "&lt;="&amp;EOMONTH(AB$7,0))</f>
        <v>0</v>
      </c>
      <c r="AC25" s="151">
        <f>SUMIFS('Saisie Recettes'!$I$5:$I$3004,'Saisie Recettes'!$F$5:$F$3004, $F25, 'Saisie Recettes'!$H$5:$H$3004, Listes!$B$74, 'Saisie Recettes'!$E$5:$E$3004, "&gt;="&amp;EOMONTH(AC$7,-1)+1, 'Saisie Recettes'!$E$5:$E$3004, "&lt;="&amp;EOMONTH(AC$7,0))</f>
        <v>0</v>
      </c>
      <c r="AD25" s="151">
        <f>SUMIFS('Saisie Recettes'!$I$5:$I$3004,'Saisie Recettes'!$F$5:$F$3004, $F25, 'Saisie Recettes'!$H$5:$H$3004, Listes!$B$74, 'Saisie Recettes'!$E$5:$E$3004, "&gt;="&amp;EOMONTH(AD$7,-1)+1, 'Saisie Recettes'!$E$5:$E$3004, "&lt;="&amp;EOMONTH(AD$7,0))</f>
        <v>0</v>
      </c>
      <c r="AE25" s="151">
        <f>SUMIFS('Saisie Recettes'!$I$5:$I$3004,'Saisie Recettes'!$F$5:$F$3004, $F25, 'Saisie Recettes'!$H$5:$H$3004, Listes!$B$74, 'Saisie Recettes'!$E$5:$E$3004, "&gt;="&amp;EOMONTH(AE$7,-1)+1, 'Saisie Recettes'!$E$5:$E$3004, "&lt;="&amp;EOMONTH(AE$7,0))</f>
        <v>0</v>
      </c>
      <c r="AF25" s="151">
        <f>SUMIFS('Saisie Recettes'!$I$5:$I$3004,'Saisie Recettes'!$F$5:$F$3004, $F25, 'Saisie Recettes'!$H$5:$H$3004, Listes!$B$74, 'Saisie Recettes'!$E$5:$E$3004, "&gt;="&amp;EOMONTH(AF$7,-1)+1, 'Saisie Recettes'!$E$5:$E$3004, "&lt;="&amp;EOMONTH(AF$7,0))</f>
        <v>0</v>
      </c>
      <c r="AG25" s="151">
        <f>SUMIFS('Saisie Recettes'!$I$5:$I$3004,'Saisie Recettes'!$F$5:$F$3004, $F25, 'Saisie Recettes'!$H$5:$H$3004, Listes!$B$74, 'Saisie Recettes'!$E$5:$E$3004, "&gt;="&amp;EOMONTH(AG$7,-1)+1, 'Saisie Recettes'!$E$5:$E$3004, "&lt;="&amp;EOMONTH(AG$7,0))</f>
        <v>0</v>
      </c>
      <c r="AH25" s="151">
        <f>SUMIFS('Saisie Recettes'!$I$5:$I$3004,'Saisie Recettes'!$F$5:$F$3004, $F25, 'Saisie Recettes'!$H$5:$H$3004, Listes!$B$74, 'Saisie Recettes'!$E$5:$E$3004, "&gt;="&amp;EOMONTH(AH$7,-1)+1, 'Saisie Recettes'!$E$5:$E$3004, "&lt;="&amp;EOMONTH(AH$7,0))</f>
        <v>0</v>
      </c>
      <c r="AI25" s="164">
        <f>SUM(W25:AH25)</f>
        <v>0</v>
      </c>
      <c r="AJ25" s="142"/>
      <c r="AK25" s="151">
        <f>SUMIFS('Saisie Recettes'!$I$5:$I$3004,'Saisie Recettes'!$F$5:$F$3004, $F25, 'Saisie Recettes'!$H$5:$H$3004, Listes!$B$74, 'Saisie Recettes'!$E$5:$E$3004, "&gt;="&amp;EOMONTH(AK$7,-1)+1, 'Saisie Recettes'!$E$5:$E$3004, "&lt;="&amp;EOMONTH(AK$7,0))</f>
        <v>0</v>
      </c>
      <c r="AL25" s="151">
        <f>SUMIFS('Saisie Recettes'!$I$5:$I$3004,'Saisie Recettes'!$F$5:$F$3004, $F25, 'Saisie Recettes'!$H$5:$H$3004, Listes!$B$74, 'Saisie Recettes'!$E$5:$E$3004, "&gt;="&amp;EOMONTH(AL$7,-1)+1, 'Saisie Recettes'!$E$5:$E$3004, "&lt;="&amp;EOMONTH(AL$7,0))</f>
        <v>0</v>
      </c>
      <c r="AM25" s="151">
        <f>SUMIFS('Saisie Recettes'!$I$5:$I$3004,'Saisie Recettes'!$F$5:$F$3004, $F25, 'Saisie Recettes'!$H$5:$H$3004, Listes!$B$74, 'Saisie Recettes'!$E$5:$E$3004, "&gt;="&amp;EOMONTH(AM$7,-1)+1, 'Saisie Recettes'!$E$5:$E$3004, "&lt;="&amp;EOMONTH(AM$7,0))</f>
        <v>0</v>
      </c>
      <c r="AN25" s="151">
        <f>SUMIFS('Saisie Recettes'!$I$5:$I$3004,'Saisie Recettes'!$F$5:$F$3004, $F25, 'Saisie Recettes'!$H$5:$H$3004, Listes!$B$74, 'Saisie Recettes'!$E$5:$E$3004, "&gt;="&amp;EOMONTH(AN$7,-1)+1, 'Saisie Recettes'!$E$5:$E$3004, "&lt;="&amp;EOMONTH(AN$7,0))</f>
        <v>0</v>
      </c>
      <c r="AO25" s="151">
        <f>SUMIFS('Saisie Recettes'!$I$5:$I$3004,'Saisie Recettes'!$F$5:$F$3004, $F25, 'Saisie Recettes'!$H$5:$H$3004, Listes!$B$74, 'Saisie Recettes'!$E$5:$E$3004, "&gt;="&amp;EOMONTH(AO$7,-1)+1, 'Saisie Recettes'!$E$5:$E$3004, "&lt;="&amp;EOMONTH(AO$7,0))</f>
        <v>0</v>
      </c>
      <c r="AP25" s="151">
        <f>SUMIFS('Saisie Recettes'!$I$5:$I$3004,'Saisie Recettes'!$F$5:$F$3004, $F25, 'Saisie Recettes'!$H$5:$H$3004, Listes!$B$74, 'Saisie Recettes'!$E$5:$E$3004, "&gt;="&amp;EOMONTH(AP$7,-1)+1, 'Saisie Recettes'!$E$5:$E$3004, "&lt;="&amp;EOMONTH(AP$7,0))</f>
        <v>0</v>
      </c>
      <c r="AQ25" s="151">
        <f>SUMIFS('Saisie Recettes'!$I$5:$I$3004,'Saisie Recettes'!$F$5:$F$3004, $F25, 'Saisie Recettes'!$H$5:$H$3004, Listes!$B$74, 'Saisie Recettes'!$E$5:$E$3004, "&gt;="&amp;EOMONTH(AQ$7,-1)+1, 'Saisie Recettes'!$E$5:$E$3004, "&lt;="&amp;EOMONTH(AQ$7,0))</f>
        <v>0</v>
      </c>
      <c r="AR25" s="151">
        <f>SUMIFS('Saisie Recettes'!$I$5:$I$3004,'Saisie Recettes'!$F$5:$F$3004, $F25, 'Saisie Recettes'!$H$5:$H$3004, Listes!$B$74, 'Saisie Recettes'!$E$5:$E$3004, "&gt;="&amp;EOMONTH(AR$7,-1)+1, 'Saisie Recettes'!$E$5:$E$3004, "&lt;="&amp;EOMONTH(AR$7,0))</f>
        <v>0</v>
      </c>
      <c r="AS25" s="151">
        <f>SUMIFS('Saisie Recettes'!$I$5:$I$3004,'Saisie Recettes'!$F$5:$F$3004, $F25, 'Saisie Recettes'!$H$5:$H$3004, Listes!$B$74, 'Saisie Recettes'!$E$5:$E$3004, "&gt;="&amp;EOMONTH(AS$7,-1)+1, 'Saisie Recettes'!$E$5:$E$3004, "&lt;="&amp;EOMONTH(AS$7,0))</f>
        <v>0</v>
      </c>
      <c r="AT25" s="151">
        <f>SUMIFS('Saisie Recettes'!$I$5:$I$3004,'Saisie Recettes'!$F$5:$F$3004, $F25, 'Saisie Recettes'!$H$5:$H$3004, Listes!$B$74, 'Saisie Recettes'!$E$5:$E$3004, "&gt;="&amp;EOMONTH(AT$7,-1)+1, 'Saisie Recettes'!$E$5:$E$3004, "&lt;="&amp;EOMONTH(AT$7,0))</f>
        <v>0</v>
      </c>
      <c r="AU25" s="151">
        <f>SUMIFS('Saisie Recettes'!$I$5:$I$3004,'Saisie Recettes'!$F$5:$F$3004, $F25, 'Saisie Recettes'!$H$5:$H$3004, Listes!$B$74, 'Saisie Recettes'!$E$5:$E$3004, "&gt;="&amp;EOMONTH(AU$7,-1)+1, 'Saisie Recettes'!$E$5:$E$3004, "&lt;="&amp;EOMONTH(AU$7,0))</f>
        <v>0</v>
      </c>
      <c r="AV25" s="151">
        <f>SUMIFS('Saisie Recettes'!$I$5:$I$3004,'Saisie Recettes'!$F$5:$F$3004, $F25, 'Saisie Recettes'!$H$5:$H$3004, Listes!$B$74, 'Saisie Recettes'!$E$5:$E$3004, "&gt;="&amp;EOMONTH(AV$7,-1)+1, 'Saisie Recettes'!$E$5:$E$3004, "&lt;="&amp;EOMONTH(AV$7,0))</f>
        <v>0</v>
      </c>
      <c r="AW25" s="164">
        <f>SUM(AK25:AV25)</f>
        <v>0</v>
      </c>
    </row>
    <row r="26" spans="3:49" ht="15.75" customHeight="1" x14ac:dyDescent="0.25">
      <c r="C26" s="150" t="str">
        <f t="shared" si="85"/>
        <v>MC-Mag-Boulangerie</v>
      </c>
      <c r="D26" s="143"/>
      <c r="E26" s="143"/>
      <c r="F26" s="150" t="str">
        <f t="shared" si="81"/>
        <v>MC-Mag-Boulangerie</v>
      </c>
      <c r="I26" s="151">
        <f>SUMIFS('Saisie Recettes'!$I$5:$I$3004,'Saisie Recettes'!$F$5:$F$3004, $F26, 'Saisie Recettes'!$H$5:$H$3004, Listes!$B$74, 'Saisie Recettes'!$E$5:$E$3004, "&gt;="&amp;EOMONTH(I$7,-1)+1, 'Saisie Recettes'!$E$5:$E$3004, "&lt;="&amp;EOMONTH(I$7,0))</f>
        <v>0</v>
      </c>
      <c r="J26" s="151">
        <f>SUMIFS('Saisie Recettes'!$I$5:$I$3004,'Saisie Recettes'!$F$5:$F$3004, $F26, 'Saisie Recettes'!$H$5:$H$3004, Listes!$B$74, 'Saisie Recettes'!$E$5:$E$3004, "&gt;="&amp;EOMONTH(J$7,-1)+1, 'Saisie Recettes'!$E$5:$E$3004, "&lt;="&amp;EOMONTH(J$7,0))</f>
        <v>0</v>
      </c>
      <c r="K26" s="151">
        <f>SUMIFS('Saisie Recettes'!$I$5:$I$3004,'Saisie Recettes'!$F$5:$F$3004, $F26, 'Saisie Recettes'!$H$5:$H$3004, Listes!$B$74, 'Saisie Recettes'!$E$5:$E$3004, "&gt;="&amp;EOMONTH(K$7,-1)+1, 'Saisie Recettes'!$E$5:$E$3004, "&lt;="&amp;EOMONTH(K$7,0))</f>
        <v>0</v>
      </c>
      <c r="L26" s="151">
        <f>SUMIFS('Saisie Recettes'!$I$5:$I$3004,'Saisie Recettes'!$F$5:$F$3004, $F26, 'Saisie Recettes'!$H$5:$H$3004, Listes!$B$74, 'Saisie Recettes'!$E$5:$E$3004, "&gt;="&amp;EOMONTH(L$7,-1)+1, 'Saisie Recettes'!$E$5:$E$3004, "&lt;="&amp;EOMONTH(L$7,0))</f>
        <v>0</v>
      </c>
      <c r="M26" s="151">
        <f>SUMIFS('Saisie Recettes'!$I$5:$I$3004,'Saisie Recettes'!$F$5:$F$3004, $F26, 'Saisie Recettes'!$H$5:$H$3004, Listes!$B$74, 'Saisie Recettes'!$E$5:$E$3004, "&gt;="&amp;EOMONTH(M$7,-1)+1, 'Saisie Recettes'!$E$5:$E$3004, "&lt;="&amp;EOMONTH(M$7,0))</f>
        <v>0</v>
      </c>
      <c r="N26" s="151">
        <f>SUMIFS('Saisie Recettes'!$I$5:$I$3004,'Saisie Recettes'!$F$5:$F$3004, $F26, 'Saisie Recettes'!$H$5:$H$3004, Listes!$B$74, 'Saisie Recettes'!$E$5:$E$3004, "&gt;="&amp;EOMONTH(N$7,-1)+1, 'Saisie Recettes'!$E$5:$E$3004, "&lt;="&amp;EOMONTH(N$7,0))</f>
        <v>0</v>
      </c>
      <c r="O26" s="151">
        <f>SUMIFS('Saisie Recettes'!$I$5:$I$3004,'Saisie Recettes'!$F$5:$F$3004, $F26, 'Saisie Recettes'!$H$5:$H$3004, Listes!$B$74, 'Saisie Recettes'!$E$5:$E$3004, "&gt;="&amp;EOMONTH(O$7,-1)+1, 'Saisie Recettes'!$E$5:$E$3004, "&lt;="&amp;EOMONTH(O$7,0))</f>
        <v>0</v>
      </c>
      <c r="P26" s="151">
        <f>SUMIFS('Saisie Recettes'!$I$5:$I$3004,'Saisie Recettes'!$F$5:$F$3004, $F26, 'Saisie Recettes'!$H$5:$H$3004, Listes!$B$74, 'Saisie Recettes'!$E$5:$E$3004, "&gt;="&amp;EOMONTH(P$7,-1)+1, 'Saisie Recettes'!$E$5:$E$3004, "&lt;="&amp;EOMONTH(P$7,0))</f>
        <v>0</v>
      </c>
      <c r="Q26" s="151">
        <f>SUMIFS('Saisie Recettes'!$I$5:$I$3004,'Saisie Recettes'!$F$5:$F$3004, $F26, 'Saisie Recettes'!$H$5:$H$3004, Listes!$B$74, 'Saisie Recettes'!$E$5:$E$3004, "&gt;="&amp;EOMONTH(Q$7,-1)+1, 'Saisie Recettes'!$E$5:$E$3004, "&lt;="&amp;EOMONTH(Q$7,0))</f>
        <v>0</v>
      </c>
      <c r="R26" s="151">
        <f>SUMIFS('Saisie Recettes'!$I$5:$I$3004,'Saisie Recettes'!$F$5:$F$3004, $F26, 'Saisie Recettes'!$H$5:$H$3004, Listes!$B$74, 'Saisie Recettes'!$E$5:$E$3004, "&gt;="&amp;EOMONTH(R$7,-1)+1, 'Saisie Recettes'!$E$5:$E$3004, "&lt;="&amp;EOMONTH(R$7,0))</f>
        <v>0</v>
      </c>
      <c r="S26" s="151">
        <f>SUMIFS('Saisie Recettes'!$I$5:$I$3004,'Saisie Recettes'!$F$5:$F$3004, $F26, 'Saisie Recettes'!$H$5:$H$3004, Listes!$B$74, 'Saisie Recettes'!$E$5:$E$3004, "&gt;="&amp;EOMONTH(S$7,-1)+1, 'Saisie Recettes'!$E$5:$E$3004, "&lt;="&amp;EOMONTH(S$7,0))</f>
        <v>0</v>
      </c>
      <c r="T26" s="151">
        <f>SUMIFS('Saisie Recettes'!$I$5:$I$3004,'Saisie Recettes'!$F$5:$F$3004, $F26, 'Saisie Recettes'!$H$5:$H$3004, Listes!$B$74, 'Saisie Recettes'!$E$5:$E$3004, "&gt;="&amp;EOMONTH(T$7,-1)+1, 'Saisie Recettes'!$E$5:$E$3004, "&lt;="&amp;EOMONTH(T$7,0))</f>
        <v>0</v>
      </c>
      <c r="U26" s="164">
        <f t="shared" si="82"/>
        <v>0</v>
      </c>
      <c r="W26" s="151">
        <f>SUMIFS('Saisie Recettes'!$I$5:$I$3004,'Saisie Recettes'!$F$5:$F$3004, $F26, 'Saisie Recettes'!$H$5:$H$3004, Listes!$B$74, 'Saisie Recettes'!$E$5:$E$3004, "&gt;="&amp;EOMONTH(W$7,-1)+1, 'Saisie Recettes'!$E$5:$E$3004, "&lt;="&amp;EOMONTH(W$7,0))</f>
        <v>0</v>
      </c>
      <c r="X26" s="151">
        <f>SUMIFS('Saisie Recettes'!$I$5:$I$3004,'Saisie Recettes'!$F$5:$F$3004, $F26, 'Saisie Recettes'!$H$5:$H$3004, Listes!$B$74, 'Saisie Recettes'!$E$5:$E$3004, "&gt;="&amp;EOMONTH(X$7,-1)+1, 'Saisie Recettes'!$E$5:$E$3004, "&lt;="&amp;EOMONTH(X$7,0))</f>
        <v>0</v>
      </c>
      <c r="Y26" s="151">
        <f>SUMIFS('Saisie Recettes'!$I$5:$I$3004,'Saisie Recettes'!$F$5:$F$3004, $F26, 'Saisie Recettes'!$H$5:$H$3004, Listes!$B$74, 'Saisie Recettes'!$E$5:$E$3004, "&gt;="&amp;EOMONTH(Y$7,-1)+1, 'Saisie Recettes'!$E$5:$E$3004, "&lt;="&amp;EOMONTH(Y$7,0))</f>
        <v>0</v>
      </c>
      <c r="Z26" s="151">
        <f>SUMIFS('Saisie Recettes'!$I$5:$I$3004,'Saisie Recettes'!$F$5:$F$3004, $F26, 'Saisie Recettes'!$H$5:$H$3004, Listes!$B$74, 'Saisie Recettes'!$E$5:$E$3004, "&gt;="&amp;EOMONTH(Z$7,-1)+1, 'Saisie Recettes'!$E$5:$E$3004, "&lt;="&amp;EOMONTH(Z$7,0))</f>
        <v>0</v>
      </c>
      <c r="AA26" s="151">
        <f>SUMIFS('Saisie Recettes'!$I$5:$I$3004,'Saisie Recettes'!$F$5:$F$3004, $F26, 'Saisie Recettes'!$H$5:$H$3004, Listes!$B$74, 'Saisie Recettes'!$E$5:$E$3004, "&gt;="&amp;EOMONTH(AA$7,-1)+1, 'Saisie Recettes'!$E$5:$E$3004, "&lt;="&amp;EOMONTH(AA$7,0))</f>
        <v>0</v>
      </c>
      <c r="AB26" s="151">
        <f>SUMIFS('Saisie Recettes'!$I$5:$I$3004,'Saisie Recettes'!$F$5:$F$3004, $F26, 'Saisie Recettes'!$H$5:$H$3004, Listes!$B$74, 'Saisie Recettes'!$E$5:$E$3004, "&gt;="&amp;EOMONTH(AB$7,-1)+1, 'Saisie Recettes'!$E$5:$E$3004, "&lt;="&amp;EOMONTH(AB$7,0))</f>
        <v>0</v>
      </c>
      <c r="AC26" s="151">
        <f>SUMIFS('Saisie Recettes'!$I$5:$I$3004,'Saisie Recettes'!$F$5:$F$3004, $F26, 'Saisie Recettes'!$H$5:$H$3004, Listes!$B$74, 'Saisie Recettes'!$E$5:$E$3004, "&gt;="&amp;EOMONTH(AC$7,-1)+1, 'Saisie Recettes'!$E$5:$E$3004, "&lt;="&amp;EOMONTH(AC$7,0))</f>
        <v>0</v>
      </c>
      <c r="AD26" s="151">
        <f>SUMIFS('Saisie Recettes'!$I$5:$I$3004,'Saisie Recettes'!$F$5:$F$3004, $F26, 'Saisie Recettes'!$H$5:$H$3004, Listes!$B$74, 'Saisie Recettes'!$E$5:$E$3004, "&gt;="&amp;EOMONTH(AD$7,-1)+1, 'Saisie Recettes'!$E$5:$E$3004, "&lt;="&amp;EOMONTH(AD$7,0))</f>
        <v>0</v>
      </c>
      <c r="AE26" s="151">
        <f>SUMIFS('Saisie Recettes'!$I$5:$I$3004,'Saisie Recettes'!$F$5:$F$3004, $F26, 'Saisie Recettes'!$H$5:$H$3004, Listes!$B$74, 'Saisie Recettes'!$E$5:$E$3004, "&gt;="&amp;EOMONTH(AE$7,-1)+1, 'Saisie Recettes'!$E$5:$E$3004, "&lt;="&amp;EOMONTH(AE$7,0))</f>
        <v>0</v>
      </c>
      <c r="AF26" s="151">
        <f>SUMIFS('Saisie Recettes'!$I$5:$I$3004,'Saisie Recettes'!$F$5:$F$3004, $F26, 'Saisie Recettes'!$H$5:$H$3004, Listes!$B$74, 'Saisie Recettes'!$E$5:$E$3004, "&gt;="&amp;EOMONTH(AF$7,-1)+1, 'Saisie Recettes'!$E$5:$E$3004, "&lt;="&amp;EOMONTH(AF$7,0))</f>
        <v>0</v>
      </c>
      <c r="AG26" s="151">
        <f>SUMIFS('Saisie Recettes'!$I$5:$I$3004,'Saisie Recettes'!$F$5:$F$3004, $F26, 'Saisie Recettes'!$H$5:$H$3004, Listes!$B$74, 'Saisie Recettes'!$E$5:$E$3004, "&gt;="&amp;EOMONTH(AG$7,-1)+1, 'Saisie Recettes'!$E$5:$E$3004, "&lt;="&amp;EOMONTH(AG$7,0))</f>
        <v>0</v>
      </c>
      <c r="AH26" s="151">
        <f>SUMIFS('Saisie Recettes'!$I$5:$I$3004,'Saisie Recettes'!$F$5:$F$3004, $F26, 'Saisie Recettes'!$H$5:$H$3004, Listes!$B$74, 'Saisie Recettes'!$E$5:$E$3004, "&gt;="&amp;EOMONTH(AH$7,-1)+1, 'Saisie Recettes'!$E$5:$E$3004, "&lt;="&amp;EOMONTH(AH$7,0))</f>
        <v>0</v>
      </c>
      <c r="AI26" s="164">
        <f t="shared" ref="AI26:AI33" si="86">SUM(W26:AH26)</f>
        <v>0</v>
      </c>
      <c r="AJ26" s="142"/>
      <c r="AK26" s="151">
        <f>SUMIFS('Saisie Recettes'!$I$5:$I$3004,'Saisie Recettes'!$F$5:$F$3004, $F26, 'Saisie Recettes'!$H$5:$H$3004, Listes!$B$74, 'Saisie Recettes'!$E$5:$E$3004, "&gt;="&amp;EOMONTH(AK$7,-1)+1, 'Saisie Recettes'!$E$5:$E$3004, "&lt;="&amp;EOMONTH(AK$7,0))</f>
        <v>0</v>
      </c>
      <c r="AL26" s="151">
        <f>SUMIFS('Saisie Recettes'!$I$5:$I$3004,'Saisie Recettes'!$F$5:$F$3004, $F26, 'Saisie Recettes'!$H$5:$H$3004, Listes!$B$74, 'Saisie Recettes'!$E$5:$E$3004, "&gt;="&amp;EOMONTH(AL$7,-1)+1, 'Saisie Recettes'!$E$5:$E$3004, "&lt;="&amp;EOMONTH(AL$7,0))</f>
        <v>0</v>
      </c>
      <c r="AM26" s="151">
        <f>SUMIFS('Saisie Recettes'!$I$5:$I$3004,'Saisie Recettes'!$F$5:$F$3004, $F26, 'Saisie Recettes'!$H$5:$H$3004, Listes!$B$74, 'Saisie Recettes'!$E$5:$E$3004, "&gt;="&amp;EOMONTH(AM$7,-1)+1, 'Saisie Recettes'!$E$5:$E$3004, "&lt;="&amp;EOMONTH(AM$7,0))</f>
        <v>0</v>
      </c>
      <c r="AN26" s="151">
        <f>SUMIFS('Saisie Recettes'!$I$5:$I$3004,'Saisie Recettes'!$F$5:$F$3004, $F26, 'Saisie Recettes'!$H$5:$H$3004, Listes!$B$74, 'Saisie Recettes'!$E$5:$E$3004, "&gt;="&amp;EOMONTH(AN$7,-1)+1, 'Saisie Recettes'!$E$5:$E$3004, "&lt;="&amp;EOMONTH(AN$7,0))</f>
        <v>0</v>
      </c>
      <c r="AO26" s="151">
        <f>SUMIFS('Saisie Recettes'!$I$5:$I$3004,'Saisie Recettes'!$F$5:$F$3004, $F26, 'Saisie Recettes'!$H$5:$H$3004, Listes!$B$74, 'Saisie Recettes'!$E$5:$E$3004, "&gt;="&amp;EOMONTH(AO$7,-1)+1, 'Saisie Recettes'!$E$5:$E$3004, "&lt;="&amp;EOMONTH(AO$7,0))</f>
        <v>0</v>
      </c>
      <c r="AP26" s="151">
        <f>SUMIFS('Saisie Recettes'!$I$5:$I$3004,'Saisie Recettes'!$F$5:$F$3004, $F26, 'Saisie Recettes'!$H$5:$H$3004, Listes!$B$74, 'Saisie Recettes'!$E$5:$E$3004, "&gt;="&amp;EOMONTH(AP$7,-1)+1, 'Saisie Recettes'!$E$5:$E$3004, "&lt;="&amp;EOMONTH(AP$7,0))</f>
        <v>0</v>
      </c>
      <c r="AQ26" s="151">
        <f>SUMIFS('Saisie Recettes'!$I$5:$I$3004,'Saisie Recettes'!$F$5:$F$3004, $F26, 'Saisie Recettes'!$H$5:$H$3004, Listes!$B$74, 'Saisie Recettes'!$E$5:$E$3004, "&gt;="&amp;EOMONTH(AQ$7,-1)+1, 'Saisie Recettes'!$E$5:$E$3004, "&lt;="&amp;EOMONTH(AQ$7,0))</f>
        <v>0</v>
      </c>
      <c r="AR26" s="151">
        <f>SUMIFS('Saisie Recettes'!$I$5:$I$3004,'Saisie Recettes'!$F$5:$F$3004, $F26, 'Saisie Recettes'!$H$5:$H$3004, Listes!$B$74, 'Saisie Recettes'!$E$5:$E$3004, "&gt;="&amp;EOMONTH(AR$7,-1)+1, 'Saisie Recettes'!$E$5:$E$3004, "&lt;="&amp;EOMONTH(AR$7,0))</f>
        <v>0</v>
      </c>
      <c r="AS26" s="151">
        <f>SUMIFS('Saisie Recettes'!$I$5:$I$3004,'Saisie Recettes'!$F$5:$F$3004, $F26, 'Saisie Recettes'!$H$5:$H$3004, Listes!$B$74, 'Saisie Recettes'!$E$5:$E$3004, "&gt;="&amp;EOMONTH(AS$7,-1)+1, 'Saisie Recettes'!$E$5:$E$3004, "&lt;="&amp;EOMONTH(AS$7,0))</f>
        <v>0</v>
      </c>
      <c r="AT26" s="151">
        <f>SUMIFS('Saisie Recettes'!$I$5:$I$3004,'Saisie Recettes'!$F$5:$F$3004, $F26, 'Saisie Recettes'!$H$5:$H$3004, Listes!$B$74, 'Saisie Recettes'!$E$5:$E$3004, "&gt;="&amp;EOMONTH(AT$7,-1)+1, 'Saisie Recettes'!$E$5:$E$3004, "&lt;="&amp;EOMONTH(AT$7,0))</f>
        <v>0</v>
      </c>
      <c r="AU26" s="151">
        <f>SUMIFS('Saisie Recettes'!$I$5:$I$3004,'Saisie Recettes'!$F$5:$F$3004, $F26, 'Saisie Recettes'!$H$5:$H$3004, Listes!$B$74, 'Saisie Recettes'!$E$5:$E$3004, "&gt;="&amp;EOMONTH(AU$7,-1)+1, 'Saisie Recettes'!$E$5:$E$3004, "&lt;="&amp;EOMONTH(AU$7,0))</f>
        <v>0</v>
      </c>
      <c r="AV26" s="151">
        <f>SUMIFS('Saisie Recettes'!$I$5:$I$3004,'Saisie Recettes'!$F$5:$F$3004, $F26, 'Saisie Recettes'!$H$5:$H$3004, Listes!$B$74, 'Saisie Recettes'!$E$5:$E$3004, "&gt;="&amp;EOMONTH(AV$7,-1)+1, 'Saisie Recettes'!$E$5:$E$3004, "&lt;="&amp;EOMONTH(AV$7,0))</f>
        <v>0</v>
      </c>
      <c r="AW26" s="164">
        <f t="shared" ref="AW26:AW33" si="87">SUM(AK26:AV26)</f>
        <v>0</v>
      </c>
    </row>
    <row r="27" spans="3:49" ht="15.75" customHeight="1" x14ac:dyDescent="0.25">
      <c r="C27" s="150" t="str">
        <f t="shared" si="85"/>
        <v>MC-Mag-Veterinaire</v>
      </c>
      <c r="D27" s="143"/>
      <c r="E27" s="143"/>
      <c r="F27" s="150" t="str">
        <f t="shared" si="81"/>
        <v>MC-Mag-Veterinaire</v>
      </c>
      <c r="I27" s="151">
        <f>SUMIFS('Saisie Recettes'!$I$5:$I$3004,'Saisie Recettes'!$F$5:$F$3004, $F27, 'Saisie Recettes'!$H$5:$H$3004, Listes!$B$74, 'Saisie Recettes'!$E$5:$E$3004, "&gt;="&amp;EOMONTH(I$7,-1)+1, 'Saisie Recettes'!$E$5:$E$3004, "&lt;="&amp;EOMONTH(I$7,0))</f>
        <v>0</v>
      </c>
      <c r="J27" s="151">
        <f>SUMIFS('Saisie Recettes'!$I$5:$I$3004,'Saisie Recettes'!$F$5:$F$3004, $F27, 'Saisie Recettes'!$H$5:$H$3004, Listes!$B$74, 'Saisie Recettes'!$E$5:$E$3004, "&gt;="&amp;EOMONTH(J$7,-1)+1, 'Saisie Recettes'!$E$5:$E$3004, "&lt;="&amp;EOMONTH(J$7,0))</f>
        <v>0</v>
      </c>
      <c r="K27" s="151">
        <f>SUMIFS('Saisie Recettes'!$I$5:$I$3004,'Saisie Recettes'!$F$5:$F$3004, $F27, 'Saisie Recettes'!$H$5:$H$3004, Listes!$B$74, 'Saisie Recettes'!$E$5:$E$3004, "&gt;="&amp;EOMONTH(K$7,-1)+1, 'Saisie Recettes'!$E$5:$E$3004, "&lt;="&amp;EOMONTH(K$7,0))</f>
        <v>0</v>
      </c>
      <c r="L27" s="151">
        <f>SUMIFS('Saisie Recettes'!$I$5:$I$3004,'Saisie Recettes'!$F$5:$F$3004, $F27, 'Saisie Recettes'!$H$5:$H$3004, Listes!$B$74, 'Saisie Recettes'!$E$5:$E$3004, "&gt;="&amp;EOMONTH(L$7,-1)+1, 'Saisie Recettes'!$E$5:$E$3004, "&lt;="&amp;EOMONTH(L$7,0))</f>
        <v>0</v>
      </c>
      <c r="M27" s="151">
        <f>SUMIFS('Saisie Recettes'!$I$5:$I$3004,'Saisie Recettes'!$F$5:$F$3004, $F27, 'Saisie Recettes'!$H$5:$H$3004, Listes!$B$74, 'Saisie Recettes'!$E$5:$E$3004, "&gt;="&amp;EOMONTH(M$7,-1)+1, 'Saisie Recettes'!$E$5:$E$3004, "&lt;="&amp;EOMONTH(M$7,0))</f>
        <v>0</v>
      </c>
      <c r="N27" s="151">
        <f>SUMIFS('Saisie Recettes'!$I$5:$I$3004,'Saisie Recettes'!$F$5:$F$3004, $F27, 'Saisie Recettes'!$H$5:$H$3004, Listes!$B$74, 'Saisie Recettes'!$E$5:$E$3004, "&gt;="&amp;EOMONTH(N$7,-1)+1, 'Saisie Recettes'!$E$5:$E$3004, "&lt;="&amp;EOMONTH(N$7,0))</f>
        <v>0</v>
      </c>
      <c r="O27" s="151">
        <f>SUMIFS('Saisie Recettes'!$I$5:$I$3004,'Saisie Recettes'!$F$5:$F$3004, $F27, 'Saisie Recettes'!$H$5:$H$3004, Listes!$B$74, 'Saisie Recettes'!$E$5:$E$3004, "&gt;="&amp;EOMONTH(O$7,-1)+1, 'Saisie Recettes'!$E$5:$E$3004, "&lt;="&amp;EOMONTH(O$7,0))</f>
        <v>0</v>
      </c>
      <c r="P27" s="151">
        <f>SUMIFS('Saisie Recettes'!$I$5:$I$3004,'Saisie Recettes'!$F$5:$F$3004, $F27, 'Saisie Recettes'!$H$5:$H$3004, Listes!$B$74, 'Saisie Recettes'!$E$5:$E$3004, "&gt;="&amp;EOMONTH(P$7,-1)+1, 'Saisie Recettes'!$E$5:$E$3004, "&lt;="&amp;EOMONTH(P$7,0))</f>
        <v>0</v>
      </c>
      <c r="Q27" s="151">
        <f>SUMIFS('Saisie Recettes'!$I$5:$I$3004,'Saisie Recettes'!$F$5:$F$3004, $F27, 'Saisie Recettes'!$H$5:$H$3004, Listes!$B$74, 'Saisie Recettes'!$E$5:$E$3004, "&gt;="&amp;EOMONTH(Q$7,-1)+1, 'Saisie Recettes'!$E$5:$E$3004, "&lt;="&amp;EOMONTH(Q$7,0))</f>
        <v>0</v>
      </c>
      <c r="R27" s="151">
        <f>SUMIFS('Saisie Recettes'!$I$5:$I$3004,'Saisie Recettes'!$F$5:$F$3004, $F27, 'Saisie Recettes'!$H$5:$H$3004, Listes!$B$74, 'Saisie Recettes'!$E$5:$E$3004, "&gt;="&amp;EOMONTH(R$7,-1)+1, 'Saisie Recettes'!$E$5:$E$3004, "&lt;="&amp;EOMONTH(R$7,0))</f>
        <v>0</v>
      </c>
      <c r="S27" s="151">
        <f>SUMIFS('Saisie Recettes'!$I$5:$I$3004,'Saisie Recettes'!$F$5:$F$3004, $F27, 'Saisie Recettes'!$H$5:$H$3004, Listes!$B$74, 'Saisie Recettes'!$E$5:$E$3004, "&gt;="&amp;EOMONTH(S$7,-1)+1, 'Saisie Recettes'!$E$5:$E$3004, "&lt;="&amp;EOMONTH(S$7,0))</f>
        <v>0</v>
      </c>
      <c r="T27" s="151">
        <f>SUMIFS('Saisie Recettes'!$I$5:$I$3004,'Saisie Recettes'!$F$5:$F$3004, $F27, 'Saisie Recettes'!$H$5:$H$3004, Listes!$B$74, 'Saisie Recettes'!$E$5:$E$3004, "&gt;="&amp;EOMONTH(T$7,-1)+1, 'Saisie Recettes'!$E$5:$E$3004, "&lt;="&amp;EOMONTH(T$7,0))</f>
        <v>0</v>
      </c>
      <c r="U27" s="164">
        <f t="shared" si="82"/>
        <v>0</v>
      </c>
      <c r="W27" s="151">
        <f>SUMIFS('Saisie Recettes'!$I$5:$I$3004,'Saisie Recettes'!$F$5:$F$3004, $F27, 'Saisie Recettes'!$H$5:$H$3004, Listes!$B$74, 'Saisie Recettes'!$E$5:$E$3004, "&gt;="&amp;EOMONTH(W$7,-1)+1, 'Saisie Recettes'!$E$5:$E$3004, "&lt;="&amp;EOMONTH(W$7,0))</f>
        <v>0</v>
      </c>
      <c r="X27" s="151">
        <f>SUMIFS('Saisie Recettes'!$I$5:$I$3004,'Saisie Recettes'!$F$5:$F$3004, $F27, 'Saisie Recettes'!$H$5:$H$3004, Listes!$B$74, 'Saisie Recettes'!$E$5:$E$3004, "&gt;="&amp;EOMONTH(X$7,-1)+1, 'Saisie Recettes'!$E$5:$E$3004, "&lt;="&amp;EOMONTH(X$7,0))</f>
        <v>0</v>
      </c>
      <c r="Y27" s="151">
        <f>SUMIFS('Saisie Recettes'!$I$5:$I$3004,'Saisie Recettes'!$F$5:$F$3004, $F27, 'Saisie Recettes'!$H$5:$H$3004, Listes!$B$74, 'Saisie Recettes'!$E$5:$E$3004, "&gt;="&amp;EOMONTH(Y$7,-1)+1, 'Saisie Recettes'!$E$5:$E$3004, "&lt;="&amp;EOMONTH(Y$7,0))</f>
        <v>0</v>
      </c>
      <c r="Z27" s="151">
        <f>SUMIFS('Saisie Recettes'!$I$5:$I$3004,'Saisie Recettes'!$F$5:$F$3004, $F27, 'Saisie Recettes'!$H$5:$H$3004, Listes!$B$74, 'Saisie Recettes'!$E$5:$E$3004, "&gt;="&amp;EOMONTH(Z$7,-1)+1, 'Saisie Recettes'!$E$5:$E$3004, "&lt;="&amp;EOMONTH(Z$7,0))</f>
        <v>0</v>
      </c>
      <c r="AA27" s="151">
        <f>SUMIFS('Saisie Recettes'!$I$5:$I$3004,'Saisie Recettes'!$F$5:$F$3004, $F27, 'Saisie Recettes'!$H$5:$H$3004, Listes!$B$74, 'Saisie Recettes'!$E$5:$E$3004, "&gt;="&amp;EOMONTH(AA$7,-1)+1, 'Saisie Recettes'!$E$5:$E$3004, "&lt;="&amp;EOMONTH(AA$7,0))</f>
        <v>0</v>
      </c>
      <c r="AB27" s="151">
        <f>SUMIFS('Saisie Recettes'!$I$5:$I$3004,'Saisie Recettes'!$F$5:$F$3004, $F27, 'Saisie Recettes'!$H$5:$H$3004, Listes!$B$74, 'Saisie Recettes'!$E$5:$E$3004, "&gt;="&amp;EOMONTH(AB$7,-1)+1, 'Saisie Recettes'!$E$5:$E$3004, "&lt;="&amp;EOMONTH(AB$7,0))</f>
        <v>0</v>
      </c>
      <c r="AC27" s="151">
        <f>SUMIFS('Saisie Recettes'!$I$5:$I$3004,'Saisie Recettes'!$F$5:$F$3004, $F27, 'Saisie Recettes'!$H$5:$H$3004, Listes!$B$74, 'Saisie Recettes'!$E$5:$E$3004, "&gt;="&amp;EOMONTH(AC$7,-1)+1, 'Saisie Recettes'!$E$5:$E$3004, "&lt;="&amp;EOMONTH(AC$7,0))</f>
        <v>0</v>
      </c>
      <c r="AD27" s="151">
        <f>SUMIFS('Saisie Recettes'!$I$5:$I$3004,'Saisie Recettes'!$F$5:$F$3004, $F27, 'Saisie Recettes'!$H$5:$H$3004, Listes!$B$74, 'Saisie Recettes'!$E$5:$E$3004, "&gt;="&amp;EOMONTH(AD$7,-1)+1, 'Saisie Recettes'!$E$5:$E$3004, "&lt;="&amp;EOMONTH(AD$7,0))</f>
        <v>0</v>
      </c>
      <c r="AE27" s="151">
        <f>SUMIFS('Saisie Recettes'!$I$5:$I$3004,'Saisie Recettes'!$F$5:$F$3004, $F27, 'Saisie Recettes'!$H$5:$H$3004, Listes!$B$74, 'Saisie Recettes'!$E$5:$E$3004, "&gt;="&amp;EOMONTH(AE$7,-1)+1, 'Saisie Recettes'!$E$5:$E$3004, "&lt;="&amp;EOMONTH(AE$7,0))</f>
        <v>0</v>
      </c>
      <c r="AF27" s="151">
        <f>SUMIFS('Saisie Recettes'!$I$5:$I$3004,'Saisie Recettes'!$F$5:$F$3004, $F27, 'Saisie Recettes'!$H$5:$H$3004, Listes!$B$74, 'Saisie Recettes'!$E$5:$E$3004, "&gt;="&amp;EOMONTH(AF$7,-1)+1, 'Saisie Recettes'!$E$5:$E$3004, "&lt;="&amp;EOMONTH(AF$7,0))</f>
        <v>0</v>
      </c>
      <c r="AG27" s="151">
        <f>SUMIFS('Saisie Recettes'!$I$5:$I$3004,'Saisie Recettes'!$F$5:$F$3004, $F27, 'Saisie Recettes'!$H$5:$H$3004, Listes!$B$74, 'Saisie Recettes'!$E$5:$E$3004, "&gt;="&amp;EOMONTH(AG$7,-1)+1, 'Saisie Recettes'!$E$5:$E$3004, "&lt;="&amp;EOMONTH(AG$7,0))</f>
        <v>0</v>
      </c>
      <c r="AH27" s="151">
        <f>SUMIFS('Saisie Recettes'!$I$5:$I$3004,'Saisie Recettes'!$F$5:$F$3004, $F27, 'Saisie Recettes'!$H$5:$H$3004, Listes!$B$74, 'Saisie Recettes'!$E$5:$E$3004, "&gt;="&amp;EOMONTH(AH$7,-1)+1, 'Saisie Recettes'!$E$5:$E$3004, "&lt;="&amp;EOMONTH(AH$7,0))</f>
        <v>0</v>
      </c>
      <c r="AI27" s="164">
        <f t="shared" si="86"/>
        <v>0</v>
      </c>
      <c r="AJ27" s="142"/>
      <c r="AK27" s="151">
        <f>SUMIFS('Saisie Recettes'!$I$5:$I$3004,'Saisie Recettes'!$F$5:$F$3004, $F27, 'Saisie Recettes'!$H$5:$H$3004, Listes!$B$74, 'Saisie Recettes'!$E$5:$E$3004, "&gt;="&amp;EOMONTH(AK$7,-1)+1, 'Saisie Recettes'!$E$5:$E$3004, "&lt;="&amp;EOMONTH(AK$7,0))</f>
        <v>0</v>
      </c>
      <c r="AL27" s="151">
        <f>SUMIFS('Saisie Recettes'!$I$5:$I$3004,'Saisie Recettes'!$F$5:$F$3004, $F27, 'Saisie Recettes'!$H$5:$H$3004, Listes!$B$74, 'Saisie Recettes'!$E$5:$E$3004, "&gt;="&amp;EOMONTH(AL$7,-1)+1, 'Saisie Recettes'!$E$5:$E$3004, "&lt;="&amp;EOMONTH(AL$7,0))</f>
        <v>0</v>
      </c>
      <c r="AM27" s="151">
        <f>SUMIFS('Saisie Recettes'!$I$5:$I$3004,'Saisie Recettes'!$F$5:$F$3004, $F27, 'Saisie Recettes'!$H$5:$H$3004, Listes!$B$74, 'Saisie Recettes'!$E$5:$E$3004, "&gt;="&amp;EOMONTH(AM$7,-1)+1, 'Saisie Recettes'!$E$5:$E$3004, "&lt;="&amp;EOMONTH(AM$7,0))</f>
        <v>0</v>
      </c>
      <c r="AN27" s="151">
        <f>SUMIFS('Saisie Recettes'!$I$5:$I$3004,'Saisie Recettes'!$F$5:$F$3004, $F27, 'Saisie Recettes'!$H$5:$H$3004, Listes!$B$74, 'Saisie Recettes'!$E$5:$E$3004, "&gt;="&amp;EOMONTH(AN$7,-1)+1, 'Saisie Recettes'!$E$5:$E$3004, "&lt;="&amp;EOMONTH(AN$7,0))</f>
        <v>0</v>
      </c>
      <c r="AO27" s="151">
        <f>SUMIFS('Saisie Recettes'!$I$5:$I$3004,'Saisie Recettes'!$F$5:$F$3004, $F27, 'Saisie Recettes'!$H$5:$H$3004, Listes!$B$74, 'Saisie Recettes'!$E$5:$E$3004, "&gt;="&amp;EOMONTH(AO$7,-1)+1, 'Saisie Recettes'!$E$5:$E$3004, "&lt;="&amp;EOMONTH(AO$7,0))</f>
        <v>0</v>
      </c>
      <c r="AP27" s="151">
        <f>SUMIFS('Saisie Recettes'!$I$5:$I$3004,'Saisie Recettes'!$F$5:$F$3004, $F27, 'Saisie Recettes'!$H$5:$H$3004, Listes!$B$74, 'Saisie Recettes'!$E$5:$E$3004, "&gt;="&amp;EOMONTH(AP$7,-1)+1, 'Saisie Recettes'!$E$5:$E$3004, "&lt;="&amp;EOMONTH(AP$7,0))</f>
        <v>0</v>
      </c>
      <c r="AQ27" s="151">
        <f>SUMIFS('Saisie Recettes'!$I$5:$I$3004,'Saisie Recettes'!$F$5:$F$3004, $F27, 'Saisie Recettes'!$H$5:$H$3004, Listes!$B$74, 'Saisie Recettes'!$E$5:$E$3004, "&gt;="&amp;EOMONTH(AQ$7,-1)+1, 'Saisie Recettes'!$E$5:$E$3004, "&lt;="&amp;EOMONTH(AQ$7,0))</f>
        <v>0</v>
      </c>
      <c r="AR27" s="151">
        <f>SUMIFS('Saisie Recettes'!$I$5:$I$3004,'Saisie Recettes'!$F$5:$F$3004, $F27, 'Saisie Recettes'!$H$5:$H$3004, Listes!$B$74, 'Saisie Recettes'!$E$5:$E$3004, "&gt;="&amp;EOMONTH(AR$7,-1)+1, 'Saisie Recettes'!$E$5:$E$3004, "&lt;="&amp;EOMONTH(AR$7,0))</f>
        <v>0</v>
      </c>
      <c r="AS27" s="151">
        <f>SUMIFS('Saisie Recettes'!$I$5:$I$3004,'Saisie Recettes'!$F$5:$F$3004, $F27, 'Saisie Recettes'!$H$5:$H$3004, Listes!$B$74, 'Saisie Recettes'!$E$5:$E$3004, "&gt;="&amp;EOMONTH(AS$7,-1)+1, 'Saisie Recettes'!$E$5:$E$3004, "&lt;="&amp;EOMONTH(AS$7,0))</f>
        <v>0</v>
      </c>
      <c r="AT27" s="151">
        <f>SUMIFS('Saisie Recettes'!$I$5:$I$3004,'Saisie Recettes'!$F$5:$F$3004, $F27, 'Saisie Recettes'!$H$5:$H$3004, Listes!$B$74, 'Saisie Recettes'!$E$5:$E$3004, "&gt;="&amp;EOMONTH(AT$7,-1)+1, 'Saisie Recettes'!$E$5:$E$3004, "&lt;="&amp;EOMONTH(AT$7,0))</f>
        <v>0</v>
      </c>
      <c r="AU27" s="151">
        <f>SUMIFS('Saisie Recettes'!$I$5:$I$3004,'Saisie Recettes'!$F$5:$F$3004, $F27, 'Saisie Recettes'!$H$5:$H$3004, Listes!$B$74, 'Saisie Recettes'!$E$5:$E$3004, "&gt;="&amp;EOMONTH(AU$7,-1)+1, 'Saisie Recettes'!$E$5:$E$3004, "&lt;="&amp;EOMONTH(AU$7,0))</f>
        <v>0</v>
      </c>
      <c r="AV27" s="151">
        <f>SUMIFS('Saisie Recettes'!$I$5:$I$3004,'Saisie Recettes'!$F$5:$F$3004, $F27, 'Saisie Recettes'!$H$5:$H$3004, Listes!$B$74, 'Saisie Recettes'!$E$5:$E$3004, "&gt;="&amp;EOMONTH(AV$7,-1)+1, 'Saisie Recettes'!$E$5:$E$3004, "&lt;="&amp;EOMONTH(AV$7,0))</f>
        <v>0</v>
      </c>
      <c r="AW27" s="164">
        <f t="shared" si="87"/>
        <v>0</v>
      </c>
    </row>
    <row r="28" spans="3:49" ht="15.75" customHeight="1" x14ac:dyDescent="0.25">
      <c r="C28" s="150" t="str">
        <f t="shared" si="85"/>
        <v>MC-Mag-Nymat</v>
      </c>
      <c r="D28" s="143"/>
      <c r="E28" s="143"/>
      <c r="F28" s="150" t="str">
        <f t="shared" si="81"/>
        <v>MC-Mag-Nymat</v>
      </c>
      <c r="I28" s="151">
        <f>SUMIFS('Saisie Recettes'!$I$5:$I$3004,'Saisie Recettes'!$F$5:$F$3004, $F28, 'Saisie Recettes'!$H$5:$H$3004, Listes!$B$74, 'Saisie Recettes'!$E$5:$E$3004, "&gt;="&amp;EOMONTH(I$7,-1)+1, 'Saisie Recettes'!$E$5:$E$3004, "&lt;="&amp;EOMONTH(I$7,0))</f>
        <v>0</v>
      </c>
      <c r="J28" s="151">
        <f>SUMIFS('Saisie Recettes'!$I$5:$I$3004,'Saisie Recettes'!$F$5:$F$3004, $F28, 'Saisie Recettes'!$H$5:$H$3004, Listes!$B$74, 'Saisie Recettes'!$E$5:$E$3004, "&gt;="&amp;EOMONTH(J$7,-1)+1, 'Saisie Recettes'!$E$5:$E$3004, "&lt;="&amp;EOMONTH(J$7,0))</f>
        <v>0</v>
      </c>
      <c r="K28" s="151">
        <f>SUMIFS('Saisie Recettes'!$I$5:$I$3004,'Saisie Recettes'!$F$5:$F$3004, $F28, 'Saisie Recettes'!$H$5:$H$3004, Listes!$B$74, 'Saisie Recettes'!$E$5:$E$3004, "&gt;="&amp;EOMONTH(K$7,-1)+1, 'Saisie Recettes'!$E$5:$E$3004, "&lt;="&amp;EOMONTH(K$7,0))</f>
        <v>0</v>
      </c>
      <c r="L28" s="151">
        <f>SUMIFS('Saisie Recettes'!$I$5:$I$3004,'Saisie Recettes'!$F$5:$F$3004, $F28, 'Saisie Recettes'!$H$5:$H$3004, Listes!$B$74, 'Saisie Recettes'!$E$5:$E$3004, "&gt;="&amp;EOMONTH(L$7,-1)+1, 'Saisie Recettes'!$E$5:$E$3004, "&lt;="&amp;EOMONTH(L$7,0))</f>
        <v>0</v>
      </c>
      <c r="M28" s="151">
        <f>SUMIFS('Saisie Recettes'!$I$5:$I$3004,'Saisie Recettes'!$F$5:$F$3004, $F28, 'Saisie Recettes'!$H$5:$H$3004, Listes!$B$74, 'Saisie Recettes'!$E$5:$E$3004, "&gt;="&amp;EOMONTH(M$7,-1)+1, 'Saisie Recettes'!$E$5:$E$3004, "&lt;="&amp;EOMONTH(M$7,0))</f>
        <v>0</v>
      </c>
      <c r="N28" s="151">
        <f>SUMIFS('Saisie Recettes'!$I$5:$I$3004,'Saisie Recettes'!$F$5:$F$3004, $F28, 'Saisie Recettes'!$H$5:$H$3004, Listes!$B$74, 'Saisie Recettes'!$E$5:$E$3004, "&gt;="&amp;EOMONTH(N$7,-1)+1, 'Saisie Recettes'!$E$5:$E$3004, "&lt;="&amp;EOMONTH(N$7,0))</f>
        <v>0</v>
      </c>
      <c r="O28" s="151">
        <f>SUMIFS('Saisie Recettes'!$I$5:$I$3004,'Saisie Recettes'!$F$5:$F$3004, $F28, 'Saisie Recettes'!$H$5:$H$3004, Listes!$B$74, 'Saisie Recettes'!$E$5:$E$3004, "&gt;="&amp;EOMONTH(O$7,-1)+1, 'Saisie Recettes'!$E$5:$E$3004, "&lt;="&amp;EOMONTH(O$7,0))</f>
        <v>0</v>
      </c>
      <c r="P28" s="151">
        <f>SUMIFS('Saisie Recettes'!$I$5:$I$3004,'Saisie Recettes'!$F$5:$F$3004, $F28, 'Saisie Recettes'!$H$5:$H$3004, Listes!$B$74, 'Saisie Recettes'!$E$5:$E$3004, "&gt;="&amp;EOMONTH(P$7,-1)+1, 'Saisie Recettes'!$E$5:$E$3004, "&lt;="&amp;EOMONTH(P$7,0))</f>
        <v>0</v>
      </c>
      <c r="Q28" s="151">
        <f>SUMIFS('Saisie Recettes'!$I$5:$I$3004,'Saisie Recettes'!$F$5:$F$3004, $F28, 'Saisie Recettes'!$H$5:$H$3004, Listes!$B$74, 'Saisie Recettes'!$E$5:$E$3004, "&gt;="&amp;EOMONTH(Q$7,-1)+1, 'Saisie Recettes'!$E$5:$E$3004, "&lt;="&amp;EOMONTH(Q$7,0))</f>
        <v>300000</v>
      </c>
      <c r="R28" s="151">
        <f>SUMIFS('Saisie Recettes'!$I$5:$I$3004,'Saisie Recettes'!$F$5:$F$3004, $F28, 'Saisie Recettes'!$H$5:$H$3004, Listes!$B$74, 'Saisie Recettes'!$E$5:$E$3004, "&gt;="&amp;EOMONTH(R$7,-1)+1, 'Saisie Recettes'!$E$5:$E$3004, "&lt;="&amp;EOMONTH(R$7,0))</f>
        <v>0</v>
      </c>
      <c r="S28" s="151">
        <f>SUMIFS('Saisie Recettes'!$I$5:$I$3004,'Saisie Recettes'!$F$5:$F$3004, $F28, 'Saisie Recettes'!$H$5:$H$3004, Listes!$B$74, 'Saisie Recettes'!$E$5:$E$3004, "&gt;="&amp;EOMONTH(S$7,-1)+1, 'Saisie Recettes'!$E$5:$E$3004, "&lt;="&amp;EOMONTH(S$7,0))</f>
        <v>0</v>
      </c>
      <c r="T28" s="151">
        <f>SUMIFS('Saisie Recettes'!$I$5:$I$3004,'Saisie Recettes'!$F$5:$F$3004, $F28, 'Saisie Recettes'!$H$5:$H$3004, Listes!$B$74, 'Saisie Recettes'!$E$5:$E$3004, "&gt;="&amp;EOMONTH(T$7,-1)+1, 'Saisie Recettes'!$E$5:$E$3004, "&lt;="&amp;EOMONTH(T$7,0))</f>
        <v>0</v>
      </c>
      <c r="U28" s="164">
        <f t="shared" si="82"/>
        <v>300000</v>
      </c>
      <c r="W28" s="151">
        <f>SUMIFS('Saisie Recettes'!$I$5:$I$3004,'Saisie Recettes'!$F$5:$F$3004, $F28, 'Saisie Recettes'!$H$5:$H$3004, Listes!$B$74, 'Saisie Recettes'!$E$5:$E$3004, "&gt;="&amp;EOMONTH(W$7,-1)+1, 'Saisie Recettes'!$E$5:$E$3004, "&lt;="&amp;EOMONTH(W$7,0))</f>
        <v>0</v>
      </c>
      <c r="X28" s="151">
        <f>SUMIFS('Saisie Recettes'!$I$5:$I$3004,'Saisie Recettes'!$F$5:$F$3004, $F28, 'Saisie Recettes'!$H$5:$H$3004, Listes!$B$74, 'Saisie Recettes'!$E$5:$E$3004, "&gt;="&amp;EOMONTH(X$7,-1)+1, 'Saisie Recettes'!$E$5:$E$3004, "&lt;="&amp;EOMONTH(X$7,0))</f>
        <v>0</v>
      </c>
      <c r="Y28" s="151">
        <f>SUMIFS('Saisie Recettes'!$I$5:$I$3004,'Saisie Recettes'!$F$5:$F$3004, $F28, 'Saisie Recettes'!$H$5:$H$3004, Listes!$B$74, 'Saisie Recettes'!$E$5:$E$3004, "&gt;="&amp;EOMONTH(Y$7,-1)+1, 'Saisie Recettes'!$E$5:$E$3004, "&lt;="&amp;EOMONTH(Y$7,0))</f>
        <v>0</v>
      </c>
      <c r="Z28" s="151">
        <f>SUMIFS('Saisie Recettes'!$I$5:$I$3004,'Saisie Recettes'!$F$5:$F$3004, $F28, 'Saisie Recettes'!$H$5:$H$3004, Listes!$B$74, 'Saisie Recettes'!$E$5:$E$3004, "&gt;="&amp;EOMONTH(Z$7,-1)+1, 'Saisie Recettes'!$E$5:$E$3004, "&lt;="&amp;EOMONTH(Z$7,0))</f>
        <v>0</v>
      </c>
      <c r="AA28" s="151">
        <f>SUMIFS('Saisie Recettes'!$I$5:$I$3004,'Saisie Recettes'!$F$5:$F$3004, $F28, 'Saisie Recettes'!$H$5:$H$3004, Listes!$B$74, 'Saisie Recettes'!$E$5:$E$3004, "&gt;="&amp;EOMONTH(AA$7,-1)+1, 'Saisie Recettes'!$E$5:$E$3004, "&lt;="&amp;EOMONTH(AA$7,0))</f>
        <v>0</v>
      </c>
      <c r="AB28" s="151">
        <f>SUMIFS('Saisie Recettes'!$I$5:$I$3004,'Saisie Recettes'!$F$5:$F$3004, $F28, 'Saisie Recettes'!$H$5:$H$3004, Listes!$B$74, 'Saisie Recettes'!$E$5:$E$3004, "&gt;="&amp;EOMONTH(AB$7,-1)+1, 'Saisie Recettes'!$E$5:$E$3004, "&lt;="&amp;EOMONTH(AB$7,0))</f>
        <v>0</v>
      </c>
      <c r="AC28" s="151">
        <f>SUMIFS('Saisie Recettes'!$I$5:$I$3004,'Saisie Recettes'!$F$5:$F$3004, $F28, 'Saisie Recettes'!$H$5:$H$3004, Listes!$B$74, 'Saisie Recettes'!$E$5:$E$3004, "&gt;="&amp;EOMONTH(AC$7,-1)+1, 'Saisie Recettes'!$E$5:$E$3004, "&lt;="&amp;EOMONTH(AC$7,0))</f>
        <v>0</v>
      </c>
      <c r="AD28" s="151">
        <f>SUMIFS('Saisie Recettes'!$I$5:$I$3004,'Saisie Recettes'!$F$5:$F$3004, $F28, 'Saisie Recettes'!$H$5:$H$3004, Listes!$B$74, 'Saisie Recettes'!$E$5:$E$3004, "&gt;="&amp;EOMONTH(AD$7,-1)+1, 'Saisie Recettes'!$E$5:$E$3004, "&lt;="&amp;EOMONTH(AD$7,0))</f>
        <v>0</v>
      </c>
      <c r="AE28" s="151">
        <f>SUMIFS('Saisie Recettes'!$I$5:$I$3004,'Saisie Recettes'!$F$5:$F$3004, $F28, 'Saisie Recettes'!$H$5:$H$3004, Listes!$B$74, 'Saisie Recettes'!$E$5:$E$3004, "&gt;="&amp;EOMONTH(AE$7,-1)+1, 'Saisie Recettes'!$E$5:$E$3004, "&lt;="&amp;EOMONTH(AE$7,0))</f>
        <v>0</v>
      </c>
      <c r="AF28" s="151">
        <f>SUMIFS('Saisie Recettes'!$I$5:$I$3004,'Saisie Recettes'!$F$5:$F$3004, $F28, 'Saisie Recettes'!$H$5:$H$3004, Listes!$B$74, 'Saisie Recettes'!$E$5:$E$3004, "&gt;="&amp;EOMONTH(AF$7,-1)+1, 'Saisie Recettes'!$E$5:$E$3004, "&lt;="&amp;EOMONTH(AF$7,0))</f>
        <v>0</v>
      </c>
      <c r="AG28" s="151">
        <f>SUMIFS('Saisie Recettes'!$I$5:$I$3004,'Saisie Recettes'!$F$5:$F$3004, $F28, 'Saisie Recettes'!$H$5:$H$3004, Listes!$B$74, 'Saisie Recettes'!$E$5:$E$3004, "&gt;="&amp;EOMONTH(AG$7,-1)+1, 'Saisie Recettes'!$E$5:$E$3004, "&lt;="&amp;EOMONTH(AG$7,0))</f>
        <v>0</v>
      </c>
      <c r="AH28" s="151">
        <f>SUMIFS('Saisie Recettes'!$I$5:$I$3004,'Saisie Recettes'!$F$5:$F$3004, $F28, 'Saisie Recettes'!$H$5:$H$3004, Listes!$B$74, 'Saisie Recettes'!$E$5:$E$3004, "&gt;="&amp;EOMONTH(AH$7,-1)+1, 'Saisie Recettes'!$E$5:$E$3004, "&lt;="&amp;EOMONTH(AH$7,0))</f>
        <v>0</v>
      </c>
      <c r="AI28" s="164">
        <f t="shared" si="86"/>
        <v>0</v>
      </c>
      <c r="AJ28" s="142"/>
      <c r="AK28" s="151">
        <f>SUMIFS('Saisie Recettes'!$I$5:$I$3004,'Saisie Recettes'!$F$5:$F$3004, $F28, 'Saisie Recettes'!$H$5:$H$3004, Listes!$B$74, 'Saisie Recettes'!$E$5:$E$3004, "&gt;="&amp;EOMONTH(AK$7,-1)+1, 'Saisie Recettes'!$E$5:$E$3004, "&lt;="&amp;EOMONTH(AK$7,0))</f>
        <v>0</v>
      </c>
      <c r="AL28" s="151">
        <f>SUMIFS('Saisie Recettes'!$I$5:$I$3004,'Saisie Recettes'!$F$5:$F$3004, $F28, 'Saisie Recettes'!$H$5:$H$3004, Listes!$B$74, 'Saisie Recettes'!$E$5:$E$3004, "&gt;="&amp;EOMONTH(AL$7,-1)+1, 'Saisie Recettes'!$E$5:$E$3004, "&lt;="&amp;EOMONTH(AL$7,0))</f>
        <v>0</v>
      </c>
      <c r="AM28" s="151">
        <f>SUMIFS('Saisie Recettes'!$I$5:$I$3004,'Saisie Recettes'!$F$5:$F$3004, $F28, 'Saisie Recettes'!$H$5:$H$3004, Listes!$B$74, 'Saisie Recettes'!$E$5:$E$3004, "&gt;="&amp;EOMONTH(AM$7,-1)+1, 'Saisie Recettes'!$E$5:$E$3004, "&lt;="&amp;EOMONTH(AM$7,0))</f>
        <v>0</v>
      </c>
      <c r="AN28" s="151">
        <f>SUMIFS('Saisie Recettes'!$I$5:$I$3004,'Saisie Recettes'!$F$5:$F$3004, $F28, 'Saisie Recettes'!$H$5:$H$3004, Listes!$B$74, 'Saisie Recettes'!$E$5:$E$3004, "&gt;="&amp;EOMONTH(AN$7,-1)+1, 'Saisie Recettes'!$E$5:$E$3004, "&lt;="&amp;EOMONTH(AN$7,0))</f>
        <v>0</v>
      </c>
      <c r="AO28" s="151">
        <f>SUMIFS('Saisie Recettes'!$I$5:$I$3004,'Saisie Recettes'!$F$5:$F$3004, $F28, 'Saisie Recettes'!$H$5:$H$3004, Listes!$B$74, 'Saisie Recettes'!$E$5:$E$3004, "&gt;="&amp;EOMONTH(AO$7,-1)+1, 'Saisie Recettes'!$E$5:$E$3004, "&lt;="&amp;EOMONTH(AO$7,0))</f>
        <v>0</v>
      </c>
      <c r="AP28" s="151">
        <f>SUMIFS('Saisie Recettes'!$I$5:$I$3004,'Saisie Recettes'!$F$5:$F$3004, $F28, 'Saisie Recettes'!$H$5:$H$3004, Listes!$B$74, 'Saisie Recettes'!$E$5:$E$3004, "&gt;="&amp;EOMONTH(AP$7,-1)+1, 'Saisie Recettes'!$E$5:$E$3004, "&lt;="&amp;EOMONTH(AP$7,0))</f>
        <v>0</v>
      </c>
      <c r="AQ28" s="151">
        <f>SUMIFS('Saisie Recettes'!$I$5:$I$3004,'Saisie Recettes'!$F$5:$F$3004, $F28, 'Saisie Recettes'!$H$5:$H$3004, Listes!$B$74, 'Saisie Recettes'!$E$5:$E$3004, "&gt;="&amp;EOMONTH(AQ$7,-1)+1, 'Saisie Recettes'!$E$5:$E$3004, "&lt;="&amp;EOMONTH(AQ$7,0))</f>
        <v>0</v>
      </c>
      <c r="AR28" s="151">
        <f>SUMIFS('Saisie Recettes'!$I$5:$I$3004,'Saisie Recettes'!$F$5:$F$3004, $F28, 'Saisie Recettes'!$H$5:$H$3004, Listes!$B$74, 'Saisie Recettes'!$E$5:$E$3004, "&gt;="&amp;EOMONTH(AR$7,-1)+1, 'Saisie Recettes'!$E$5:$E$3004, "&lt;="&amp;EOMONTH(AR$7,0))</f>
        <v>0</v>
      </c>
      <c r="AS28" s="151">
        <f>SUMIFS('Saisie Recettes'!$I$5:$I$3004,'Saisie Recettes'!$F$5:$F$3004, $F28, 'Saisie Recettes'!$H$5:$H$3004, Listes!$B$74, 'Saisie Recettes'!$E$5:$E$3004, "&gt;="&amp;EOMONTH(AS$7,-1)+1, 'Saisie Recettes'!$E$5:$E$3004, "&lt;="&amp;EOMONTH(AS$7,0))</f>
        <v>0</v>
      </c>
      <c r="AT28" s="151">
        <f>SUMIFS('Saisie Recettes'!$I$5:$I$3004,'Saisie Recettes'!$F$5:$F$3004, $F28, 'Saisie Recettes'!$H$5:$H$3004, Listes!$B$74, 'Saisie Recettes'!$E$5:$E$3004, "&gt;="&amp;EOMONTH(AT$7,-1)+1, 'Saisie Recettes'!$E$5:$E$3004, "&lt;="&amp;EOMONTH(AT$7,0))</f>
        <v>0</v>
      </c>
      <c r="AU28" s="151">
        <f>SUMIFS('Saisie Recettes'!$I$5:$I$3004,'Saisie Recettes'!$F$5:$F$3004, $F28, 'Saisie Recettes'!$H$5:$H$3004, Listes!$B$74, 'Saisie Recettes'!$E$5:$E$3004, "&gt;="&amp;EOMONTH(AU$7,-1)+1, 'Saisie Recettes'!$E$5:$E$3004, "&lt;="&amp;EOMONTH(AU$7,0))</f>
        <v>0</v>
      </c>
      <c r="AV28" s="151">
        <f>SUMIFS('Saisie Recettes'!$I$5:$I$3004,'Saisie Recettes'!$F$5:$F$3004, $F28, 'Saisie Recettes'!$H$5:$H$3004, Listes!$B$74, 'Saisie Recettes'!$E$5:$E$3004, "&gt;="&amp;EOMONTH(AV$7,-1)+1, 'Saisie Recettes'!$E$5:$E$3004, "&lt;="&amp;EOMONTH(AV$7,0))</f>
        <v>0</v>
      </c>
      <c r="AW28" s="164">
        <f t="shared" si="87"/>
        <v>0</v>
      </c>
    </row>
    <row r="29" spans="3:49" ht="15.75" customHeight="1" x14ac:dyDescent="0.25">
      <c r="C29" s="150" t="str">
        <f t="shared" si="85"/>
        <v>MC-Mag-Monfou</v>
      </c>
      <c r="D29" s="143"/>
      <c r="E29" s="143"/>
      <c r="F29" s="150" t="str">
        <f t="shared" si="81"/>
        <v>MC-Mag-Monfou</v>
      </c>
      <c r="I29" s="151">
        <f>SUMIFS('Saisie Recettes'!$I$5:$I$3004,'Saisie Recettes'!$F$5:$F$3004, $F29, 'Saisie Recettes'!$H$5:$H$3004, Listes!$B$74, 'Saisie Recettes'!$E$5:$E$3004, "&gt;="&amp;EOMONTH(I$7,-1)+1, 'Saisie Recettes'!$E$5:$E$3004, "&lt;="&amp;EOMONTH(I$7,0))</f>
        <v>0</v>
      </c>
      <c r="J29" s="151">
        <f>SUMIFS('Saisie Recettes'!$I$5:$I$3004,'Saisie Recettes'!$F$5:$F$3004, $F29, 'Saisie Recettes'!$H$5:$H$3004, Listes!$B$74, 'Saisie Recettes'!$E$5:$E$3004, "&gt;="&amp;EOMONTH(J$7,-1)+1, 'Saisie Recettes'!$E$5:$E$3004, "&lt;="&amp;EOMONTH(J$7,0))</f>
        <v>0</v>
      </c>
      <c r="K29" s="151">
        <f>SUMIFS('Saisie Recettes'!$I$5:$I$3004,'Saisie Recettes'!$F$5:$F$3004, $F29, 'Saisie Recettes'!$H$5:$H$3004, Listes!$B$74, 'Saisie Recettes'!$E$5:$E$3004, "&gt;="&amp;EOMONTH(K$7,-1)+1, 'Saisie Recettes'!$E$5:$E$3004, "&lt;="&amp;EOMONTH(K$7,0))</f>
        <v>0</v>
      </c>
      <c r="L29" s="151">
        <f>SUMIFS('Saisie Recettes'!$I$5:$I$3004,'Saisie Recettes'!$F$5:$F$3004, $F29, 'Saisie Recettes'!$H$5:$H$3004, Listes!$B$74, 'Saisie Recettes'!$E$5:$E$3004, "&gt;="&amp;EOMONTH(L$7,-1)+1, 'Saisie Recettes'!$E$5:$E$3004, "&lt;="&amp;EOMONTH(L$7,0))</f>
        <v>0</v>
      </c>
      <c r="M29" s="151">
        <f>SUMIFS('Saisie Recettes'!$I$5:$I$3004,'Saisie Recettes'!$F$5:$F$3004, $F29, 'Saisie Recettes'!$H$5:$H$3004, Listes!$B$74, 'Saisie Recettes'!$E$5:$E$3004, "&gt;="&amp;EOMONTH(M$7,-1)+1, 'Saisie Recettes'!$E$5:$E$3004, "&lt;="&amp;EOMONTH(M$7,0))</f>
        <v>0</v>
      </c>
      <c r="N29" s="151">
        <f>SUMIFS('Saisie Recettes'!$I$5:$I$3004,'Saisie Recettes'!$F$5:$F$3004, $F29, 'Saisie Recettes'!$H$5:$H$3004, Listes!$B$74, 'Saisie Recettes'!$E$5:$E$3004, "&gt;="&amp;EOMONTH(N$7,-1)+1, 'Saisie Recettes'!$E$5:$E$3004, "&lt;="&amp;EOMONTH(N$7,0))</f>
        <v>0</v>
      </c>
      <c r="O29" s="151">
        <f>SUMIFS('Saisie Recettes'!$I$5:$I$3004,'Saisie Recettes'!$F$5:$F$3004, $F29, 'Saisie Recettes'!$H$5:$H$3004, Listes!$B$74, 'Saisie Recettes'!$E$5:$E$3004, "&gt;="&amp;EOMONTH(O$7,-1)+1, 'Saisie Recettes'!$E$5:$E$3004, "&lt;="&amp;EOMONTH(O$7,0))</f>
        <v>0</v>
      </c>
      <c r="P29" s="151">
        <f>SUMIFS('Saisie Recettes'!$I$5:$I$3004,'Saisie Recettes'!$F$5:$F$3004, $F29, 'Saisie Recettes'!$H$5:$H$3004, Listes!$B$74, 'Saisie Recettes'!$E$5:$E$3004, "&gt;="&amp;EOMONTH(P$7,-1)+1, 'Saisie Recettes'!$E$5:$E$3004, "&lt;="&amp;EOMONTH(P$7,0))</f>
        <v>0</v>
      </c>
      <c r="Q29" s="151">
        <f>SUMIFS('Saisie Recettes'!$I$5:$I$3004,'Saisie Recettes'!$F$5:$F$3004, $F29, 'Saisie Recettes'!$H$5:$H$3004, Listes!$B$74, 'Saisie Recettes'!$E$5:$E$3004, "&gt;="&amp;EOMONTH(Q$7,-1)+1, 'Saisie Recettes'!$E$5:$E$3004, "&lt;="&amp;EOMONTH(Q$7,0))</f>
        <v>0</v>
      </c>
      <c r="R29" s="151">
        <f>SUMIFS('Saisie Recettes'!$I$5:$I$3004,'Saisie Recettes'!$F$5:$F$3004, $F29, 'Saisie Recettes'!$H$5:$H$3004, Listes!$B$74, 'Saisie Recettes'!$E$5:$E$3004, "&gt;="&amp;EOMONTH(R$7,-1)+1, 'Saisie Recettes'!$E$5:$E$3004, "&lt;="&amp;EOMONTH(R$7,0))</f>
        <v>0</v>
      </c>
      <c r="S29" s="151">
        <f>SUMIFS('Saisie Recettes'!$I$5:$I$3004,'Saisie Recettes'!$F$5:$F$3004, $F29, 'Saisie Recettes'!$H$5:$H$3004, Listes!$B$74, 'Saisie Recettes'!$E$5:$E$3004, "&gt;="&amp;EOMONTH(S$7,-1)+1, 'Saisie Recettes'!$E$5:$E$3004, "&lt;="&amp;EOMONTH(S$7,0))</f>
        <v>0</v>
      </c>
      <c r="T29" s="151">
        <f>SUMIFS('Saisie Recettes'!$I$5:$I$3004,'Saisie Recettes'!$F$5:$F$3004, $F29, 'Saisie Recettes'!$H$5:$H$3004, Listes!$B$74, 'Saisie Recettes'!$E$5:$E$3004, "&gt;="&amp;EOMONTH(T$7,-1)+1, 'Saisie Recettes'!$E$5:$E$3004, "&lt;="&amp;EOMONTH(T$7,0))</f>
        <v>0</v>
      </c>
      <c r="U29" s="164">
        <f t="shared" si="82"/>
        <v>0</v>
      </c>
      <c r="W29" s="151">
        <f>SUMIFS('Saisie Recettes'!$I$5:$I$3004,'Saisie Recettes'!$F$5:$F$3004, $F29, 'Saisie Recettes'!$H$5:$H$3004, Listes!$B$74, 'Saisie Recettes'!$E$5:$E$3004, "&gt;="&amp;EOMONTH(W$7,-1)+1, 'Saisie Recettes'!$E$5:$E$3004, "&lt;="&amp;EOMONTH(W$7,0))</f>
        <v>0</v>
      </c>
      <c r="X29" s="151">
        <f>SUMIFS('Saisie Recettes'!$I$5:$I$3004,'Saisie Recettes'!$F$5:$F$3004, $F29, 'Saisie Recettes'!$H$5:$H$3004, Listes!$B$74, 'Saisie Recettes'!$E$5:$E$3004, "&gt;="&amp;EOMONTH(X$7,-1)+1, 'Saisie Recettes'!$E$5:$E$3004, "&lt;="&amp;EOMONTH(X$7,0))</f>
        <v>0</v>
      </c>
      <c r="Y29" s="151">
        <f>SUMIFS('Saisie Recettes'!$I$5:$I$3004,'Saisie Recettes'!$F$5:$F$3004, $F29, 'Saisie Recettes'!$H$5:$H$3004, Listes!$B$74, 'Saisie Recettes'!$E$5:$E$3004, "&gt;="&amp;EOMONTH(Y$7,-1)+1, 'Saisie Recettes'!$E$5:$E$3004, "&lt;="&amp;EOMONTH(Y$7,0))</f>
        <v>0</v>
      </c>
      <c r="Z29" s="151">
        <f>SUMIFS('Saisie Recettes'!$I$5:$I$3004,'Saisie Recettes'!$F$5:$F$3004, $F29, 'Saisie Recettes'!$H$5:$H$3004, Listes!$B$74, 'Saisie Recettes'!$E$5:$E$3004, "&gt;="&amp;EOMONTH(Z$7,-1)+1, 'Saisie Recettes'!$E$5:$E$3004, "&lt;="&amp;EOMONTH(Z$7,0))</f>
        <v>0</v>
      </c>
      <c r="AA29" s="151">
        <f>SUMIFS('Saisie Recettes'!$I$5:$I$3004,'Saisie Recettes'!$F$5:$F$3004, $F29, 'Saisie Recettes'!$H$5:$H$3004, Listes!$B$74, 'Saisie Recettes'!$E$5:$E$3004, "&gt;="&amp;EOMONTH(AA$7,-1)+1, 'Saisie Recettes'!$E$5:$E$3004, "&lt;="&amp;EOMONTH(AA$7,0))</f>
        <v>0</v>
      </c>
      <c r="AB29" s="151">
        <f>SUMIFS('Saisie Recettes'!$I$5:$I$3004,'Saisie Recettes'!$F$5:$F$3004, $F29, 'Saisie Recettes'!$H$5:$H$3004, Listes!$B$74, 'Saisie Recettes'!$E$5:$E$3004, "&gt;="&amp;EOMONTH(AB$7,-1)+1, 'Saisie Recettes'!$E$5:$E$3004, "&lt;="&amp;EOMONTH(AB$7,0))</f>
        <v>0</v>
      </c>
      <c r="AC29" s="151">
        <f>SUMIFS('Saisie Recettes'!$I$5:$I$3004,'Saisie Recettes'!$F$5:$F$3004, $F29, 'Saisie Recettes'!$H$5:$H$3004, Listes!$B$74, 'Saisie Recettes'!$E$5:$E$3004, "&gt;="&amp;EOMONTH(AC$7,-1)+1, 'Saisie Recettes'!$E$5:$E$3004, "&lt;="&amp;EOMONTH(AC$7,0))</f>
        <v>0</v>
      </c>
      <c r="AD29" s="151">
        <f>SUMIFS('Saisie Recettes'!$I$5:$I$3004,'Saisie Recettes'!$F$5:$F$3004, $F29, 'Saisie Recettes'!$H$5:$H$3004, Listes!$B$74, 'Saisie Recettes'!$E$5:$E$3004, "&gt;="&amp;EOMONTH(AD$7,-1)+1, 'Saisie Recettes'!$E$5:$E$3004, "&lt;="&amp;EOMONTH(AD$7,0))</f>
        <v>0</v>
      </c>
      <c r="AE29" s="151">
        <f>SUMIFS('Saisie Recettes'!$I$5:$I$3004,'Saisie Recettes'!$F$5:$F$3004, $F29, 'Saisie Recettes'!$H$5:$H$3004, Listes!$B$74, 'Saisie Recettes'!$E$5:$E$3004, "&gt;="&amp;EOMONTH(AE$7,-1)+1, 'Saisie Recettes'!$E$5:$E$3004, "&lt;="&amp;EOMONTH(AE$7,0))</f>
        <v>0</v>
      </c>
      <c r="AF29" s="151">
        <f>SUMIFS('Saisie Recettes'!$I$5:$I$3004,'Saisie Recettes'!$F$5:$F$3004, $F29, 'Saisie Recettes'!$H$5:$H$3004, Listes!$B$74, 'Saisie Recettes'!$E$5:$E$3004, "&gt;="&amp;EOMONTH(AF$7,-1)+1, 'Saisie Recettes'!$E$5:$E$3004, "&lt;="&amp;EOMONTH(AF$7,0))</f>
        <v>0</v>
      </c>
      <c r="AG29" s="151">
        <f>SUMIFS('Saisie Recettes'!$I$5:$I$3004,'Saisie Recettes'!$F$5:$F$3004, $F29, 'Saisie Recettes'!$H$5:$H$3004, Listes!$B$74, 'Saisie Recettes'!$E$5:$E$3004, "&gt;="&amp;EOMONTH(AG$7,-1)+1, 'Saisie Recettes'!$E$5:$E$3004, "&lt;="&amp;EOMONTH(AG$7,0))</f>
        <v>0</v>
      </c>
      <c r="AH29" s="151">
        <f>SUMIFS('Saisie Recettes'!$I$5:$I$3004,'Saisie Recettes'!$F$5:$F$3004, $F29, 'Saisie Recettes'!$H$5:$H$3004, Listes!$B$74, 'Saisie Recettes'!$E$5:$E$3004, "&gt;="&amp;EOMONTH(AH$7,-1)+1, 'Saisie Recettes'!$E$5:$E$3004, "&lt;="&amp;EOMONTH(AH$7,0))</f>
        <v>0</v>
      </c>
      <c r="AI29" s="164">
        <f t="shared" si="86"/>
        <v>0</v>
      </c>
      <c r="AJ29" s="142"/>
      <c r="AK29" s="151">
        <f>SUMIFS('Saisie Recettes'!$I$5:$I$3004,'Saisie Recettes'!$F$5:$F$3004, $F29, 'Saisie Recettes'!$H$5:$H$3004, Listes!$B$74, 'Saisie Recettes'!$E$5:$E$3004, "&gt;="&amp;EOMONTH(AK$7,-1)+1, 'Saisie Recettes'!$E$5:$E$3004, "&lt;="&amp;EOMONTH(AK$7,0))</f>
        <v>0</v>
      </c>
      <c r="AL29" s="151">
        <f>SUMIFS('Saisie Recettes'!$I$5:$I$3004,'Saisie Recettes'!$F$5:$F$3004, $F29, 'Saisie Recettes'!$H$5:$H$3004, Listes!$B$74, 'Saisie Recettes'!$E$5:$E$3004, "&gt;="&amp;EOMONTH(AL$7,-1)+1, 'Saisie Recettes'!$E$5:$E$3004, "&lt;="&amp;EOMONTH(AL$7,0))</f>
        <v>0</v>
      </c>
      <c r="AM29" s="151">
        <f>SUMIFS('Saisie Recettes'!$I$5:$I$3004,'Saisie Recettes'!$F$5:$F$3004, $F29, 'Saisie Recettes'!$H$5:$H$3004, Listes!$B$74, 'Saisie Recettes'!$E$5:$E$3004, "&gt;="&amp;EOMONTH(AM$7,-1)+1, 'Saisie Recettes'!$E$5:$E$3004, "&lt;="&amp;EOMONTH(AM$7,0))</f>
        <v>0</v>
      </c>
      <c r="AN29" s="151">
        <f>SUMIFS('Saisie Recettes'!$I$5:$I$3004,'Saisie Recettes'!$F$5:$F$3004, $F29, 'Saisie Recettes'!$H$5:$H$3004, Listes!$B$74, 'Saisie Recettes'!$E$5:$E$3004, "&gt;="&amp;EOMONTH(AN$7,-1)+1, 'Saisie Recettes'!$E$5:$E$3004, "&lt;="&amp;EOMONTH(AN$7,0))</f>
        <v>0</v>
      </c>
      <c r="AO29" s="151">
        <f>SUMIFS('Saisie Recettes'!$I$5:$I$3004,'Saisie Recettes'!$F$5:$F$3004, $F29, 'Saisie Recettes'!$H$5:$H$3004, Listes!$B$74, 'Saisie Recettes'!$E$5:$E$3004, "&gt;="&amp;EOMONTH(AO$7,-1)+1, 'Saisie Recettes'!$E$5:$E$3004, "&lt;="&amp;EOMONTH(AO$7,0))</f>
        <v>0</v>
      </c>
      <c r="AP29" s="151">
        <f>SUMIFS('Saisie Recettes'!$I$5:$I$3004,'Saisie Recettes'!$F$5:$F$3004, $F29, 'Saisie Recettes'!$H$5:$H$3004, Listes!$B$74, 'Saisie Recettes'!$E$5:$E$3004, "&gt;="&amp;EOMONTH(AP$7,-1)+1, 'Saisie Recettes'!$E$5:$E$3004, "&lt;="&amp;EOMONTH(AP$7,0))</f>
        <v>0</v>
      </c>
      <c r="AQ29" s="151">
        <f>SUMIFS('Saisie Recettes'!$I$5:$I$3004,'Saisie Recettes'!$F$5:$F$3004, $F29, 'Saisie Recettes'!$H$5:$H$3004, Listes!$B$74, 'Saisie Recettes'!$E$5:$E$3004, "&gt;="&amp;EOMONTH(AQ$7,-1)+1, 'Saisie Recettes'!$E$5:$E$3004, "&lt;="&amp;EOMONTH(AQ$7,0))</f>
        <v>0</v>
      </c>
      <c r="AR29" s="151">
        <f>SUMIFS('Saisie Recettes'!$I$5:$I$3004,'Saisie Recettes'!$F$5:$F$3004, $F29, 'Saisie Recettes'!$H$5:$H$3004, Listes!$B$74, 'Saisie Recettes'!$E$5:$E$3004, "&gt;="&amp;EOMONTH(AR$7,-1)+1, 'Saisie Recettes'!$E$5:$E$3004, "&lt;="&amp;EOMONTH(AR$7,0))</f>
        <v>0</v>
      </c>
      <c r="AS29" s="151">
        <f>SUMIFS('Saisie Recettes'!$I$5:$I$3004,'Saisie Recettes'!$F$5:$F$3004, $F29, 'Saisie Recettes'!$H$5:$H$3004, Listes!$B$74, 'Saisie Recettes'!$E$5:$E$3004, "&gt;="&amp;EOMONTH(AS$7,-1)+1, 'Saisie Recettes'!$E$5:$E$3004, "&lt;="&amp;EOMONTH(AS$7,0))</f>
        <v>0</v>
      </c>
      <c r="AT29" s="151">
        <f>SUMIFS('Saisie Recettes'!$I$5:$I$3004,'Saisie Recettes'!$F$5:$F$3004, $F29, 'Saisie Recettes'!$H$5:$H$3004, Listes!$B$74, 'Saisie Recettes'!$E$5:$E$3004, "&gt;="&amp;EOMONTH(AT$7,-1)+1, 'Saisie Recettes'!$E$5:$E$3004, "&lt;="&amp;EOMONTH(AT$7,0))</f>
        <v>0</v>
      </c>
      <c r="AU29" s="151">
        <f>SUMIFS('Saisie Recettes'!$I$5:$I$3004,'Saisie Recettes'!$F$5:$F$3004, $F29, 'Saisie Recettes'!$H$5:$H$3004, Listes!$B$74, 'Saisie Recettes'!$E$5:$E$3004, "&gt;="&amp;EOMONTH(AU$7,-1)+1, 'Saisie Recettes'!$E$5:$E$3004, "&lt;="&amp;EOMONTH(AU$7,0))</f>
        <v>0</v>
      </c>
      <c r="AV29" s="151">
        <f>SUMIFS('Saisie Recettes'!$I$5:$I$3004,'Saisie Recettes'!$F$5:$F$3004, $F29, 'Saisie Recettes'!$H$5:$H$3004, Listes!$B$74, 'Saisie Recettes'!$E$5:$E$3004, "&gt;="&amp;EOMONTH(AV$7,-1)+1, 'Saisie Recettes'!$E$5:$E$3004, "&lt;="&amp;EOMONTH(AV$7,0))</f>
        <v>0</v>
      </c>
      <c r="AW29" s="164">
        <f t="shared" si="87"/>
        <v>0</v>
      </c>
    </row>
    <row r="30" spans="3:49" ht="15.75" customHeight="1" x14ac:dyDescent="0.25">
      <c r="C30" s="150" t="str">
        <f t="shared" si="85"/>
        <v>MC-Mag-YAF Services</v>
      </c>
      <c r="D30" s="143"/>
      <c r="E30" s="143"/>
      <c r="F30" s="150" t="str">
        <f t="shared" si="81"/>
        <v>MC-Mag-YAF Services</v>
      </c>
      <c r="I30" s="151">
        <f>SUMIFS('Saisie Recettes'!$I$5:$I$3004,'Saisie Recettes'!$F$5:$F$3004, $F30, 'Saisie Recettes'!$H$5:$H$3004, Listes!$B$74, 'Saisie Recettes'!$E$5:$E$3004, "&gt;="&amp;EOMONTH(I$7,-1)+1, 'Saisie Recettes'!$E$5:$E$3004, "&lt;="&amp;EOMONTH(I$7,0))</f>
        <v>0</v>
      </c>
      <c r="J30" s="151">
        <f>SUMIFS('Saisie Recettes'!$I$5:$I$3004,'Saisie Recettes'!$F$5:$F$3004, $F30, 'Saisie Recettes'!$H$5:$H$3004, Listes!$B$74, 'Saisie Recettes'!$E$5:$E$3004, "&gt;="&amp;EOMONTH(J$7,-1)+1, 'Saisie Recettes'!$E$5:$E$3004, "&lt;="&amp;EOMONTH(J$7,0))</f>
        <v>0</v>
      </c>
      <c r="K30" s="151">
        <f>SUMIFS('Saisie Recettes'!$I$5:$I$3004,'Saisie Recettes'!$F$5:$F$3004, $F30, 'Saisie Recettes'!$H$5:$H$3004, Listes!$B$74, 'Saisie Recettes'!$E$5:$E$3004, "&gt;="&amp;EOMONTH(K$7,-1)+1, 'Saisie Recettes'!$E$5:$E$3004, "&lt;="&amp;EOMONTH(K$7,0))</f>
        <v>0</v>
      </c>
      <c r="L30" s="151">
        <f>SUMIFS('Saisie Recettes'!$I$5:$I$3004,'Saisie Recettes'!$F$5:$F$3004, $F30, 'Saisie Recettes'!$H$5:$H$3004, Listes!$B$74, 'Saisie Recettes'!$E$5:$E$3004, "&gt;="&amp;EOMONTH(L$7,-1)+1, 'Saisie Recettes'!$E$5:$E$3004, "&lt;="&amp;EOMONTH(L$7,0))</f>
        <v>0</v>
      </c>
      <c r="M30" s="151">
        <f>SUMIFS('Saisie Recettes'!$I$5:$I$3004,'Saisie Recettes'!$F$5:$F$3004, $F30, 'Saisie Recettes'!$H$5:$H$3004, Listes!$B$74, 'Saisie Recettes'!$E$5:$E$3004, "&gt;="&amp;EOMONTH(M$7,-1)+1, 'Saisie Recettes'!$E$5:$E$3004, "&lt;="&amp;EOMONTH(M$7,0))</f>
        <v>0</v>
      </c>
      <c r="N30" s="151">
        <f>SUMIFS('Saisie Recettes'!$I$5:$I$3004,'Saisie Recettes'!$F$5:$F$3004, $F30, 'Saisie Recettes'!$H$5:$H$3004, Listes!$B$74, 'Saisie Recettes'!$E$5:$E$3004, "&gt;="&amp;EOMONTH(N$7,-1)+1, 'Saisie Recettes'!$E$5:$E$3004, "&lt;="&amp;EOMONTH(N$7,0))</f>
        <v>0</v>
      </c>
      <c r="O30" s="151">
        <f>SUMIFS('Saisie Recettes'!$I$5:$I$3004,'Saisie Recettes'!$F$5:$F$3004, $F30, 'Saisie Recettes'!$H$5:$H$3004, Listes!$B$74, 'Saisie Recettes'!$E$5:$E$3004, "&gt;="&amp;EOMONTH(O$7,-1)+1, 'Saisie Recettes'!$E$5:$E$3004, "&lt;="&amp;EOMONTH(O$7,0))</f>
        <v>0</v>
      </c>
      <c r="P30" s="151">
        <f>SUMIFS('Saisie Recettes'!$I$5:$I$3004,'Saisie Recettes'!$F$5:$F$3004, $F30, 'Saisie Recettes'!$H$5:$H$3004, Listes!$B$74, 'Saisie Recettes'!$E$5:$E$3004, "&gt;="&amp;EOMONTH(P$7,-1)+1, 'Saisie Recettes'!$E$5:$E$3004, "&lt;="&amp;EOMONTH(P$7,0))</f>
        <v>0</v>
      </c>
      <c r="Q30" s="151">
        <f>SUMIFS('Saisie Recettes'!$I$5:$I$3004,'Saisie Recettes'!$F$5:$F$3004, $F30, 'Saisie Recettes'!$H$5:$H$3004, Listes!$B$74, 'Saisie Recettes'!$E$5:$E$3004, "&gt;="&amp;EOMONTH(Q$7,-1)+1, 'Saisie Recettes'!$E$5:$E$3004, "&lt;="&amp;EOMONTH(Q$7,0))</f>
        <v>0</v>
      </c>
      <c r="R30" s="151">
        <f>SUMIFS('Saisie Recettes'!$I$5:$I$3004,'Saisie Recettes'!$F$5:$F$3004, $F30, 'Saisie Recettes'!$H$5:$H$3004, Listes!$B$74, 'Saisie Recettes'!$E$5:$E$3004, "&gt;="&amp;EOMONTH(R$7,-1)+1, 'Saisie Recettes'!$E$5:$E$3004, "&lt;="&amp;EOMONTH(R$7,0))</f>
        <v>0</v>
      </c>
      <c r="S30" s="151">
        <f>SUMIFS('Saisie Recettes'!$I$5:$I$3004,'Saisie Recettes'!$F$5:$F$3004, $F30, 'Saisie Recettes'!$H$5:$H$3004, Listes!$B$74, 'Saisie Recettes'!$E$5:$E$3004, "&gt;="&amp;EOMONTH(S$7,-1)+1, 'Saisie Recettes'!$E$5:$E$3004, "&lt;="&amp;EOMONTH(S$7,0))</f>
        <v>0</v>
      </c>
      <c r="T30" s="151">
        <f>SUMIFS('Saisie Recettes'!$I$5:$I$3004,'Saisie Recettes'!$F$5:$F$3004, $F30, 'Saisie Recettes'!$H$5:$H$3004, Listes!$B$74, 'Saisie Recettes'!$E$5:$E$3004, "&gt;="&amp;EOMONTH(T$7,-1)+1, 'Saisie Recettes'!$E$5:$E$3004, "&lt;="&amp;EOMONTH(T$7,0))</f>
        <v>0</v>
      </c>
      <c r="U30" s="164">
        <f t="shared" si="82"/>
        <v>0</v>
      </c>
      <c r="W30" s="151">
        <f>SUMIFS('Saisie Recettes'!$I$5:$I$3004,'Saisie Recettes'!$F$5:$F$3004, $F30, 'Saisie Recettes'!$H$5:$H$3004, Listes!$B$74, 'Saisie Recettes'!$E$5:$E$3004, "&gt;="&amp;EOMONTH(W$7,-1)+1, 'Saisie Recettes'!$E$5:$E$3004, "&lt;="&amp;EOMONTH(W$7,0))</f>
        <v>0</v>
      </c>
      <c r="X30" s="151">
        <f>SUMIFS('Saisie Recettes'!$I$5:$I$3004,'Saisie Recettes'!$F$5:$F$3004, $F30, 'Saisie Recettes'!$H$5:$H$3004, Listes!$B$74, 'Saisie Recettes'!$E$5:$E$3004, "&gt;="&amp;EOMONTH(X$7,-1)+1, 'Saisie Recettes'!$E$5:$E$3004, "&lt;="&amp;EOMONTH(X$7,0))</f>
        <v>0</v>
      </c>
      <c r="Y30" s="151">
        <f>SUMIFS('Saisie Recettes'!$I$5:$I$3004,'Saisie Recettes'!$F$5:$F$3004, $F30, 'Saisie Recettes'!$H$5:$H$3004, Listes!$B$74, 'Saisie Recettes'!$E$5:$E$3004, "&gt;="&amp;EOMONTH(Y$7,-1)+1, 'Saisie Recettes'!$E$5:$E$3004, "&lt;="&amp;EOMONTH(Y$7,0))</f>
        <v>0</v>
      </c>
      <c r="Z30" s="151">
        <f>SUMIFS('Saisie Recettes'!$I$5:$I$3004,'Saisie Recettes'!$F$5:$F$3004, $F30, 'Saisie Recettes'!$H$5:$H$3004, Listes!$B$74, 'Saisie Recettes'!$E$5:$E$3004, "&gt;="&amp;EOMONTH(Z$7,-1)+1, 'Saisie Recettes'!$E$5:$E$3004, "&lt;="&amp;EOMONTH(Z$7,0))</f>
        <v>0</v>
      </c>
      <c r="AA30" s="151">
        <f>SUMIFS('Saisie Recettes'!$I$5:$I$3004,'Saisie Recettes'!$F$5:$F$3004, $F30, 'Saisie Recettes'!$H$5:$H$3004, Listes!$B$74, 'Saisie Recettes'!$E$5:$E$3004, "&gt;="&amp;EOMONTH(AA$7,-1)+1, 'Saisie Recettes'!$E$5:$E$3004, "&lt;="&amp;EOMONTH(AA$7,0))</f>
        <v>0</v>
      </c>
      <c r="AB30" s="151">
        <f>SUMIFS('Saisie Recettes'!$I$5:$I$3004,'Saisie Recettes'!$F$5:$F$3004, $F30, 'Saisie Recettes'!$H$5:$H$3004, Listes!$B$74, 'Saisie Recettes'!$E$5:$E$3004, "&gt;="&amp;EOMONTH(AB$7,-1)+1, 'Saisie Recettes'!$E$5:$E$3004, "&lt;="&amp;EOMONTH(AB$7,0))</f>
        <v>0</v>
      </c>
      <c r="AC30" s="151">
        <f>SUMIFS('Saisie Recettes'!$I$5:$I$3004,'Saisie Recettes'!$F$5:$F$3004, $F30, 'Saisie Recettes'!$H$5:$H$3004, Listes!$B$74, 'Saisie Recettes'!$E$5:$E$3004, "&gt;="&amp;EOMONTH(AC$7,-1)+1, 'Saisie Recettes'!$E$5:$E$3004, "&lt;="&amp;EOMONTH(AC$7,0))</f>
        <v>0</v>
      </c>
      <c r="AD30" s="151">
        <f>SUMIFS('Saisie Recettes'!$I$5:$I$3004,'Saisie Recettes'!$F$5:$F$3004, $F30, 'Saisie Recettes'!$H$5:$H$3004, Listes!$B$74, 'Saisie Recettes'!$E$5:$E$3004, "&gt;="&amp;EOMONTH(AD$7,-1)+1, 'Saisie Recettes'!$E$5:$E$3004, "&lt;="&amp;EOMONTH(AD$7,0))</f>
        <v>0</v>
      </c>
      <c r="AE30" s="151">
        <f>SUMIFS('Saisie Recettes'!$I$5:$I$3004,'Saisie Recettes'!$F$5:$F$3004, $F30, 'Saisie Recettes'!$H$5:$H$3004, Listes!$B$74, 'Saisie Recettes'!$E$5:$E$3004, "&gt;="&amp;EOMONTH(AE$7,-1)+1, 'Saisie Recettes'!$E$5:$E$3004, "&lt;="&amp;EOMONTH(AE$7,0))</f>
        <v>0</v>
      </c>
      <c r="AF30" s="151">
        <f>SUMIFS('Saisie Recettes'!$I$5:$I$3004,'Saisie Recettes'!$F$5:$F$3004, $F30, 'Saisie Recettes'!$H$5:$H$3004, Listes!$B$74, 'Saisie Recettes'!$E$5:$E$3004, "&gt;="&amp;EOMONTH(AF$7,-1)+1, 'Saisie Recettes'!$E$5:$E$3004, "&lt;="&amp;EOMONTH(AF$7,0))</f>
        <v>0</v>
      </c>
      <c r="AG30" s="151">
        <f>SUMIFS('Saisie Recettes'!$I$5:$I$3004,'Saisie Recettes'!$F$5:$F$3004, $F30, 'Saisie Recettes'!$H$5:$H$3004, Listes!$B$74, 'Saisie Recettes'!$E$5:$E$3004, "&gt;="&amp;EOMONTH(AG$7,-1)+1, 'Saisie Recettes'!$E$5:$E$3004, "&lt;="&amp;EOMONTH(AG$7,0))</f>
        <v>0</v>
      </c>
      <c r="AH30" s="151">
        <f>SUMIFS('Saisie Recettes'!$I$5:$I$3004,'Saisie Recettes'!$F$5:$F$3004, $F30, 'Saisie Recettes'!$H$5:$H$3004, Listes!$B$74, 'Saisie Recettes'!$E$5:$E$3004, "&gt;="&amp;EOMONTH(AH$7,-1)+1, 'Saisie Recettes'!$E$5:$E$3004, "&lt;="&amp;EOMONTH(AH$7,0))</f>
        <v>0</v>
      </c>
      <c r="AI30" s="164">
        <f t="shared" si="86"/>
        <v>0</v>
      </c>
      <c r="AJ30" s="142"/>
      <c r="AK30" s="151">
        <f>SUMIFS('Saisie Recettes'!$I$5:$I$3004,'Saisie Recettes'!$F$5:$F$3004, $F30, 'Saisie Recettes'!$H$5:$H$3004, Listes!$B$74, 'Saisie Recettes'!$E$5:$E$3004, "&gt;="&amp;EOMONTH(AK$7,-1)+1, 'Saisie Recettes'!$E$5:$E$3004, "&lt;="&amp;EOMONTH(AK$7,0))</f>
        <v>0</v>
      </c>
      <c r="AL30" s="151">
        <f>SUMIFS('Saisie Recettes'!$I$5:$I$3004,'Saisie Recettes'!$F$5:$F$3004, $F30, 'Saisie Recettes'!$H$5:$H$3004, Listes!$B$74, 'Saisie Recettes'!$E$5:$E$3004, "&gt;="&amp;EOMONTH(AL$7,-1)+1, 'Saisie Recettes'!$E$5:$E$3004, "&lt;="&amp;EOMONTH(AL$7,0))</f>
        <v>0</v>
      </c>
      <c r="AM30" s="151">
        <f>SUMIFS('Saisie Recettes'!$I$5:$I$3004,'Saisie Recettes'!$F$5:$F$3004, $F30, 'Saisie Recettes'!$H$5:$H$3004, Listes!$B$74, 'Saisie Recettes'!$E$5:$E$3004, "&gt;="&amp;EOMONTH(AM$7,-1)+1, 'Saisie Recettes'!$E$5:$E$3004, "&lt;="&amp;EOMONTH(AM$7,0))</f>
        <v>0</v>
      </c>
      <c r="AN30" s="151">
        <f>SUMIFS('Saisie Recettes'!$I$5:$I$3004,'Saisie Recettes'!$F$5:$F$3004, $F30, 'Saisie Recettes'!$H$5:$H$3004, Listes!$B$74, 'Saisie Recettes'!$E$5:$E$3004, "&gt;="&amp;EOMONTH(AN$7,-1)+1, 'Saisie Recettes'!$E$5:$E$3004, "&lt;="&amp;EOMONTH(AN$7,0))</f>
        <v>0</v>
      </c>
      <c r="AO30" s="151">
        <f>SUMIFS('Saisie Recettes'!$I$5:$I$3004,'Saisie Recettes'!$F$5:$F$3004, $F30, 'Saisie Recettes'!$H$5:$H$3004, Listes!$B$74, 'Saisie Recettes'!$E$5:$E$3004, "&gt;="&amp;EOMONTH(AO$7,-1)+1, 'Saisie Recettes'!$E$5:$E$3004, "&lt;="&amp;EOMONTH(AO$7,0))</f>
        <v>0</v>
      </c>
      <c r="AP30" s="151">
        <f>SUMIFS('Saisie Recettes'!$I$5:$I$3004,'Saisie Recettes'!$F$5:$F$3004, $F30, 'Saisie Recettes'!$H$5:$H$3004, Listes!$B$74, 'Saisie Recettes'!$E$5:$E$3004, "&gt;="&amp;EOMONTH(AP$7,-1)+1, 'Saisie Recettes'!$E$5:$E$3004, "&lt;="&amp;EOMONTH(AP$7,0))</f>
        <v>0</v>
      </c>
      <c r="AQ30" s="151">
        <f>SUMIFS('Saisie Recettes'!$I$5:$I$3004,'Saisie Recettes'!$F$5:$F$3004, $F30, 'Saisie Recettes'!$H$5:$H$3004, Listes!$B$74, 'Saisie Recettes'!$E$5:$E$3004, "&gt;="&amp;EOMONTH(AQ$7,-1)+1, 'Saisie Recettes'!$E$5:$E$3004, "&lt;="&amp;EOMONTH(AQ$7,0))</f>
        <v>0</v>
      </c>
      <c r="AR30" s="151">
        <f>SUMIFS('Saisie Recettes'!$I$5:$I$3004,'Saisie Recettes'!$F$5:$F$3004, $F30, 'Saisie Recettes'!$H$5:$H$3004, Listes!$B$74, 'Saisie Recettes'!$E$5:$E$3004, "&gt;="&amp;EOMONTH(AR$7,-1)+1, 'Saisie Recettes'!$E$5:$E$3004, "&lt;="&amp;EOMONTH(AR$7,0))</f>
        <v>0</v>
      </c>
      <c r="AS30" s="151">
        <f>SUMIFS('Saisie Recettes'!$I$5:$I$3004,'Saisie Recettes'!$F$5:$F$3004, $F30, 'Saisie Recettes'!$H$5:$H$3004, Listes!$B$74, 'Saisie Recettes'!$E$5:$E$3004, "&gt;="&amp;EOMONTH(AS$7,-1)+1, 'Saisie Recettes'!$E$5:$E$3004, "&lt;="&amp;EOMONTH(AS$7,0))</f>
        <v>0</v>
      </c>
      <c r="AT30" s="151">
        <f>SUMIFS('Saisie Recettes'!$I$5:$I$3004,'Saisie Recettes'!$F$5:$F$3004, $F30, 'Saisie Recettes'!$H$5:$H$3004, Listes!$B$74, 'Saisie Recettes'!$E$5:$E$3004, "&gt;="&amp;EOMONTH(AT$7,-1)+1, 'Saisie Recettes'!$E$5:$E$3004, "&lt;="&amp;EOMONTH(AT$7,0))</f>
        <v>0</v>
      </c>
      <c r="AU30" s="151">
        <f>SUMIFS('Saisie Recettes'!$I$5:$I$3004,'Saisie Recettes'!$F$5:$F$3004, $F30, 'Saisie Recettes'!$H$5:$H$3004, Listes!$B$74, 'Saisie Recettes'!$E$5:$E$3004, "&gt;="&amp;EOMONTH(AU$7,-1)+1, 'Saisie Recettes'!$E$5:$E$3004, "&lt;="&amp;EOMONTH(AU$7,0))</f>
        <v>0</v>
      </c>
      <c r="AV30" s="151">
        <f>SUMIFS('Saisie Recettes'!$I$5:$I$3004,'Saisie Recettes'!$F$5:$F$3004, $F30, 'Saisie Recettes'!$H$5:$H$3004, Listes!$B$74, 'Saisie Recettes'!$E$5:$E$3004, "&gt;="&amp;EOMONTH(AV$7,-1)+1, 'Saisie Recettes'!$E$5:$E$3004, "&lt;="&amp;EOMONTH(AV$7,0))</f>
        <v>0</v>
      </c>
      <c r="AW30" s="164">
        <f t="shared" si="87"/>
        <v>0</v>
      </c>
    </row>
    <row r="31" spans="3:49" ht="15.75" customHeight="1" x14ac:dyDescent="0.25">
      <c r="C31" s="150" t="str">
        <f t="shared" si="85"/>
        <v>MC-Mag- Papeterie</v>
      </c>
      <c r="D31" s="143"/>
      <c r="E31" s="143"/>
      <c r="F31" s="150" t="str">
        <f t="shared" si="81"/>
        <v>MC-Mag- Papeterie</v>
      </c>
      <c r="I31" s="151">
        <f>SUMIFS('Saisie Recettes'!$I$5:$I$3004,'Saisie Recettes'!$F$5:$F$3004, $F31, 'Saisie Recettes'!$H$5:$H$3004, Listes!$B$74, 'Saisie Recettes'!$E$5:$E$3004, "&gt;="&amp;EOMONTH(I$7,-1)+1, 'Saisie Recettes'!$E$5:$E$3004, "&lt;="&amp;EOMONTH(I$7,0))</f>
        <v>0</v>
      </c>
      <c r="J31" s="151">
        <f>SUMIFS('Saisie Recettes'!$I$5:$I$3004,'Saisie Recettes'!$F$5:$F$3004, $F31, 'Saisie Recettes'!$H$5:$H$3004, Listes!$B$74, 'Saisie Recettes'!$E$5:$E$3004, "&gt;="&amp;EOMONTH(J$7,-1)+1, 'Saisie Recettes'!$E$5:$E$3004, "&lt;="&amp;EOMONTH(J$7,0))</f>
        <v>0</v>
      </c>
      <c r="K31" s="151">
        <f>SUMIFS('Saisie Recettes'!$I$5:$I$3004,'Saisie Recettes'!$F$5:$F$3004, $F31, 'Saisie Recettes'!$H$5:$H$3004, Listes!$B$74, 'Saisie Recettes'!$E$5:$E$3004, "&gt;="&amp;EOMONTH(K$7,-1)+1, 'Saisie Recettes'!$E$5:$E$3004, "&lt;="&amp;EOMONTH(K$7,0))</f>
        <v>0</v>
      </c>
      <c r="L31" s="151">
        <f>SUMIFS('Saisie Recettes'!$I$5:$I$3004,'Saisie Recettes'!$F$5:$F$3004, $F31, 'Saisie Recettes'!$H$5:$H$3004, Listes!$B$74, 'Saisie Recettes'!$E$5:$E$3004, "&gt;="&amp;EOMONTH(L$7,-1)+1, 'Saisie Recettes'!$E$5:$E$3004, "&lt;="&amp;EOMONTH(L$7,0))</f>
        <v>0</v>
      </c>
      <c r="M31" s="151">
        <f>SUMIFS('Saisie Recettes'!$I$5:$I$3004,'Saisie Recettes'!$F$5:$F$3004, $F31, 'Saisie Recettes'!$H$5:$H$3004, Listes!$B$74, 'Saisie Recettes'!$E$5:$E$3004, "&gt;="&amp;EOMONTH(M$7,-1)+1, 'Saisie Recettes'!$E$5:$E$3004, "&lt;="&amp;EOMONTH(M$7,0))</f>
        <v>0</v>
      </c>
      <c r="N31" s="151">
        <f>SUMIFS('Saisie Recettes'!$I$5:$I$3004,'Saisie Recettes'!$F$5:$F$3004, $F31, 'Saisie Recettes'!$H$5:$H$3004, Listes!$B$74, 'Saisie Recettes'!$E$5:$E$3004, "&gt;="&amp;EOMONTH(N$7,-1)+1, 'Saisie Recettes'!$E$5:$E$3004, "&lt;="&amp;EOMONTH(N$7,0))</f>
        <v>0</v>
      </c>
      <c r="O31" s="151">
        <f>SUMIFS('Saisie Recettes'!$I$5:$I$3004,'Saisie Recettes'!$F$5:$F$3004, $F31, 'Saisie Recettes'!$H$5:$H$3004, Listes!$B$74, 'Saisie Recettes'!$E$5:$E$3004, "&gt;="&amp;EOMONTH(O$7,-1)+1, 'Saisie Recettes'!$E$5:$E$3004, "&lt;="&amp;EOMONTH(O$7,0))</f>
        <v>0</v>
      </c>
      <c r="P31" s="151">
        <f>SUMIFS('Saisie Recettes'!$I$5:$I$3004,'Saisie Recettes'!$F$5:$F$3004, $F31, 'Saisie Recettes'!$H$5:$H$3004, Listes!$B$74, 'Saisie Recettes'!$E$5:$E$3004, "&gt;="&amp;EOMONTH(P$7,-1)+1, 'Saisie Recettes'!$E$5:$E$3004, "&lt;="&amp;EOMONTH(P$7,0))</f>
        <v>0</v>
      </c>
      <c r="Q31" s="151">
        <f>SUMIFS('Saisie Recettes'!$I$5:$I$3004,'Saisie Recettes'!$F$5:$F$3004, $F31, 'Saisie Recettes'!$H$5:$H$3004, Listes!$B$74, 'Saisie Recettes'!$E$5:$E$3004, "&gt;="&amp;EOMONTH(Q$7,-1)+1, 'Saisie Recettes'!$E$5:$E$3004, "&lt;="&amp;EOMONTH(Q$7,0))</f>
        <v>0</v>
      </c>
      <c r="R31" s="151">
        <f>SUMIFS('Saisie Recettes'!$I$5:$I$3004,'Saisie Recettes'!$F$5:$F$3004, $F31, 'Saisie Recettes'!$H$5:$H$3004, Listes!$B$74, 'Saisie Recettes'!$E$5:$E$3004, "&gt;="&amp;EOMONTH(R$7,-1)+1, 'Saisie Recettes'!$E$5:$E$3004, "&lt;="&amp;EOMONTH(R$7,0))</f>
        <v>0</v>
      </c>
      <c r="S31" s="151">
        <f>SUMIFS('Saisie Recettes'!$I$5:$I$3004,'Saisie Recettes'!$F$5:$F$3004, $F31, 'Saisie Recettes'!$H$5:$H$3004, Listes!$B$74, 'Saisie Recettes'!$E$5:$E$3004, "&gt;="&amp;EOMONTH(S$7,-1)+1, 'Saisie Recettes'!$E$5:$E$3004, "&lt;="&amp;EOMONTH(S$7,0))</f>
        <v>0</v>
      </c>
      <c r="T31" s="151">
        <f>SUMIFS('Saisie Recettes'!$I$5:$I$3004,'Saisie Recettes'!$F$5:$F$3004, $F31, 'Saisie Recettes'!$H$5:$H$3004, Listes!$B$74, 'Saisie Recettes'!$E$5:$E$3004, "&gt;="&amp;EOMONTH(T$7,-1)+1, 'Saisie Recettes'!$E$5:$E$3004, "&lt;="&amp;EOMONTH(T$7,0))</f>
        <v>0</v>
      </c>
      <c r="U31" s="164">
        <f t="shared" ref="U31:U32" si="88">SUM(I31:T31)</f>
        <v>0</v>
      </c>
      <c r="W31" s="151">
        <f>SUMIFS('Saisie Recettes'!$I$5:$I$3004,'Saisie Recettes'!$F$5:$F$3004, $F31, 'Saisie Recettes'!$H$5:$H$3004, Listes!$B$74, 'Saisie Recettes'!$E$5:$E$3004, "&gt;="&amp;EOMONTH(W$7,-1)+1, 'Saisie Recettes'!$E$5:$E$3004, "&lt;="&amp;EOMONTH(W$7,0))</f>
        <v>0</v>
      </c>
      <c r="X31" s="151">
        <f>SUMIFS('Saisie Recettes'!$I$5:$I$3004,'Saisie Recettes'!$F$5:$F$3004, $F31, 'Saisie Recettes'!$H$5:$H$3004, Listes!$B$74, 'Saisie Recettes'!$E$5:$E$3004, "&gt;="&amp;EOMONTH(X$7,-1)+1, 'Saisie Recettes'!$E$5:$E$3004, "&lt;="&amp;EOMONTH(X$7,0))</f>
        <v>0</v>
      </c>
      <c r="Y31" s="151">
        <f>SUMIFS('Saisie Recettes'!$I$5:$I$3004,'Saisie Recettes'!$F$5:$F$3004, $F31, 'Saisie Recettes'!$H$5:$H$3004, Listes!$B$74, 'Saisie Recettes'!$E$5:$E$3004, "&gt;="&amp;EOMONTH(Y$7,-1)+1, 'Saisie Recettes'!$E$5:$E$3004, "&lt;="&amp;EOMONTH(Y$7,0))</f>
        <v>0</v>
      </c>
      <c r="Z31" s="151">
        <f>SUMIFS('Saisie Recettes'!$I$5:$I$3004,'Saisie Recettes'!$F$5:$F$3004, $F31, 'Saisie Recettes'!$H$5:$H$3004, Listes!$B$74, 'Saisie Recettes'!$E$5:$E$3004, "&gt;="&amp;EOMONTH(Z$7,-1)+1, 'Saisie Recettes'!$E$5:$E$3004, "&lt;="&amp;EOMONTH(Z$7,0))</f>
        <v>0</v>
      </c>
      <c r="AA31" s="151">
        <f>SUMIFS('Saisie Recettes'!$I$5:$I$3004,'Saisie Recettes'!$F$5:$F$3004, $F31, 'Saisie Recettes'!$H$5:$H$3004, Listes!$B$74, 'Saisie Recettes'!$E$5:$E$3004, "&gt;="&amp;EOMONTH(AA$7,-1)+1, 'Saisie Recettes'!$E$5:$E$3004, "&lt;="&amp;EOMONTH(AA$7,0))</f>
        <v>0</v>
      </c>
      <c r="AB31" s="151">
        <f>SUMIFS('Saisie Recettes'!$I$5:$I$3004,'Saisie Recettes'!$F$5:$F$3004, $F31, 'Saisie Recettes'!$H$5:$H$3004, Listes!$B$74, 'Saisie Recettes'!$E$5:$E$3004, "&gt;="&amp;EOMONTH(AB$7,-1)+1, 'Saisie Recettes'!$E$5:$E$3004, "&lt;="&amp;EOMONTH(AB$7,0))</f>
        <v>0</v>
      </c>
      <c r="AC31" s="151">
        <f>SUMIFS('Saisie Recettes'!$I$5:$I$3004,'Saisie Recettes'!$F$5:$F$3004, $F31, 'Saisie Recettes'!$H$5:$H$3004, Listes!$B$74, 'Saisie Recettes'!$E$5:$E$3004, "&gt;="&amp;EOMONTH(AC$7,-1)+1, 'Saisie Recettes'!$E$5:$E$3004, "&lt;="&amp;EOMONTH(AC$7,0))</f>
        <v>0</v>
      </c>
      <c r="AD31" s="151">
        <f>SUMIFS('Saisie Recettes'!$I$5:$I$3004,'Saisie Recettes'!$F$5:$F$3004, $F31, 'Saisie Recettes'!$H$5:$H$3004, Listes!$B$74, 'Saisie Recettes'!$E$5:$E$3004, "&gt;="&amp;EOMONTH(AD$7,-1)+1, 'Saisie Recettes'!$E$5:$E$3004, "&lt;="&amp;EOMONTH(AD$7,0))</f>
        <v>0</v>
      </c>
      <c r="AE31" s="151">
        <f>SUMIFS('Saisie Recettes'!$I$5:$I$3004,'Saisie Recettes'!$F$5:$F$3004, $F31, 'Saisie Recettes'!$H$5:$H$3004, Listes!$B$74, 'Saisie Recettes'!$E$5:$E$3004, "&gt;="&amp;EOMONTH(AE$7,-1)+1, 'Saisie Recettes'!$E$5:$E$3004, "&lt;="&amp;EOMONTH(AE$7,0))</f>
        <v>0</v>
      </c>
      <c r="AF31" s="151">
        <f>SUMIFS('Saisie Recettes'!$I$5:$I$3004,'Saisie Recettes'!$F$5:$F$3004, $F31, 'Saisie Recettes'!$H$5:$H$3004, Listes!$B$74, 'Saisie Recettes'!$E$5:$E$3004, "&gt;="&amp;EOMONTH(AF$7,-1)+1, 'Saisie Recettes'!$E$5:$E$3004, "&lt;="&amp;EOMONTH(AF$7,0))</f>
        <v>0</v>
      </c>
      <c r="AG31" s="151">
        <f>SUMIFS('Saisie Recettes'!$I$5:$I$3004,'Saisie Recettes'!$F$5:$F$3004, $F31, 'Saisie Recettes'!$H$5:$H$3004, Listes!$B$74, 'Saisie Recettes'!$E$5:$E$3004, "&gt;="&amp;EOMONTH(AG$7,-1)+1, 'Saisie Recettes'!$E$5:$E$3004, "&lt;="&amp;EOMONTH(AG$7,0))</f>
        <v>0</v>
      </c>
      <c r="AH31" s="151">
        <f>SUMIFS('Saisie Recettes'!$I$5:$I$3004,'Saisie Recettes'!$F$5:$F$3004, $F31, 'Saisie Recettes'!$H$5:$H$3004, Listes!$B$74, 'Saisie Recettes'!$E$5:$E$3004, "&gt;="&amp;EOMONTH(AH$7,-1)+1, 'Saisie Recettes'!$E$5:$E$3004, "&lt;="&amp;EOMONTH(AH$7,0))</f>
        <v>0</v>
      </c>
      <c r="AI31" s="164">
        <f t="shared" ref="AI31:AI32" si="89">SUM(W31:AH31)</f>
        <v>0</v>
      </c>
      <c r="AJ31" s="142"/>
      <c r="AK31" s="151">
        <f>SUMIFS('Saisie Recettes'!$I$5:$I$3004,'Saisie Recettes'!$F$5:$F$3004, $F31, 'Saisie Recettes'!$H$5:$H$3004, Listes!$B$74, 'Saisie Recettes'!$E$5:$E$3004, "&gt;="&amp;EOMONTH(AK$7,-1)+1, 'Saisie Recettes'!$E$5:$E$3004, "&lt;="&amp;EOMONTH(AK$7,0))</f>
        <v>0</v>
      </c>
      <c r="AL31" s="151">
        <f>SUMIFS('Saisie Recettes'!$I$5:$I$3004,'Saisie Recettes'!$F$5:$F$3004, $F31, 'Saisie Recettes'!$H$5:$H$3004, Listes!$B$74, 'Saisie Recettes'!$E$5:$E$3004, "&gt;="&amp;EOMONTH(AL$7,-1)+1, 'Saisie Recettes'!$E$5:$E$3004, "&lt;="&amp;EOMONTH(AL$7,0))</f>
        <v>0</v>
      </c>
      <c r="AM31" s="151">
        <f>SUMIFS('Saisie Recettes'!$I$5:$I$3004,'Saisie Recettes'!$F$5:$F$3004, $F31, 'Saisie Recettes'!$H$5:$H$3004, Listes!$B$74, 'Saisie Recettes'!$E$5:$E$3004, "&gt;="&amp;EOMONTH(AM$7,-1)+1, 'Saisie Recettes'!$E$5:$E$3004, "&lt;="&amp;EOMONTH(AM$7,0))</f>
        <v>0</v>
      </c>
      <c r="AN31" s="151">
        <f>SUMIFS('Saisie Recettes'!$I$5:$I$3004,'Saisie Recettes'!$F$5:$F$3004, $F31, 'Saisie Recettes'!$H$5:$H$3004, Listes!$B$74, 'Saisie Recettes'!$E$5:$E$3004, "&gt;="&amp;EOMONTH(AN$7,-1)+1, 'Saisie Recettes'!$E$5:$E$3004, "&lt;="&amp;EOMONTH(AN$7,0))</f>
        <v>0</v>
      </c>
      <c r="AO31" s="151">
        <f>SUMIFS('Saisie Recettes'!$I$5:$I$3004,'Saisie Recettes'!$F$5:$F$3004, $F31, 'Saisie Recettes'!$H$5:$H$3004, Listes!$B$74, 'Saisie Recettes'!$E$5:$E$3004, "&gt;="&amp;EOMONTH(AO$7,-1)+1, 'Saisie Recettes'!$E$5:$E$3004, "&lt;="&amp;EOMONTH(AO$7,0))</f>
        <v>0</v>
      </c>
      <c r="AP31" s="151">
        <f>SUMIFS('Saisie Recettes'!$I$5:$I$3004,'Saisie Recettes'!$F$5:$F$3004, $F31, 'Saisie Recettes'!$H$5:$H$3004, Listes!$B$74, 'Saisie Recettes'!$E$5:$E$3004, "&gt;="&amp;EOMONTH(AP$7,-1)+1, 'Saisie Recettes'!$E$5:$E$3004, "&lt;="&amp;EOMONTH(AP$7,0))</f>
        <v>0</v>
      </c>
      <c r="AQ31" s="151">
        <f>SUMIFS('Saisie Recettes'!$I$5:$I$3004,'Saisie Recettes'!$F$5:$F$3004, $F31, 'Saisie Recettes'!$H$5:$H$3004, Listes!$B$74, 'Saisie Recettes'!$E$5:$E$3004, "&gt;="&amp;EOMONTH(AQ$7,-1)+1, 'Saisie Recettes'!$E$5:$E$3004, "&lt;="&amp;EOMONTH(AQ$7,0))</f>
        <v>0</v>
      </c>
      <c r="AR31" s="151">
        <f>SUMIFS('Saisie Recettes'!$I$5:$I$3004,'Saisie Recettes'!$F$5:$F$3004, $F31, 'Saisie Recettes'!$H$5:$H$3004, Listes!$B$74, 'Saisie Recettes'!$E$5:$E$3004, "&gt;="&amp;EOMONTH(AR$7,-1)+1, 'Saisie Recettes'!$E$5:$E$3004, "&lt;="&amp;EOMONTH(AR$7,0))</f>
        <v>0</v>
      </c>
      <c r="AS31" s="151">
        <f>SUMIFS('Saisie Recettes'!$I$5:$I$3004,'Saisie Recettes'!$F$5:$F$3004, $F31, 'Saisie Recettes'!$H$5:$H$3004, Listes!$B$74, 'Saisie Recettes'!$E$5:$E$3004, "&gt;="&amp;EOMONTH(AS$7,-1)+1, 'Saisie Recettes'!$E$5:$E$3004, "&lt;="&amp;EOMONTH(AS$7,0))</f>
        <v>0</v>
      </c>
      <c r="AT31" s="151">
        <f>SUMIFS('Saisie Recettes'!$I$5:$I$3004,'Saisie Recettes'!$F$5:$F$3004, $F31, 'Saisie Recettes'!$H$5:$H$3004, Listes!$B$74, 'Saisie Recettes'!$E$5:$E$3004, "&gt;="&amp;EOMONTH(AT$7,-1)+1, 'Saisie Recettes'!$E$5:$E$3004, "&lt;="&amp;EOMONTH(AT$7,0))</f>
        <v>0</v>
      </c>
      <c r="AU31" s="151">
        <f>SUMIFS('Saisie Recettes'!$I$5:$I$3004,'Saisie Recettes'!$F$5:$F$3004, $F31, 'Saisie Recettes'!$H$5:$H$3004, Listes!$B$74, 'Saisie Recettes'!$E$5:$E$3004, "&gt;="&amp;EOMONTH(AU$7,-1)+1, 'Saisie Recettes'!$E$5:$E$3004, "&lt;="&amp;EOMONTH(AU$7,0))</f>
        <v>0</v>
      </c>
      <c r="AV31" s="151">
        <f>SUMIFS('Saisie Recettes'!$I$5:$I$3004,'Saisie Recettes'!$F$5:$F$3004, $F31, 'Saisie Recettes'!$H$5:$H$3004, Listes!$B$74, 'Saisie Recettes'!$E$5:$E$3004, "&gt;="&amp;EOMONTH(AV$7,-1)+1, 'Saisie Recettes'!$E$5:$E$3004, "&lt;="&amp;EOMONTH(AV$7,0))</f>
        <v>0</v>
      </c>
      <c r="AW31" s="164">
        <f t="shared" si="87"/>
        <v>0</v>
      </c>
    </row>
    <row r="32" spans="3:49" ht="15.75" customHeight="1" x14ac:dyDescent="0.25">
      <c r="C32" s="150" t="str">
        <f t="shared" si="85"/>
        <v>MC-Mag- Laboratoire</v>
      </c>
      <c r="D32" s="143"/>
      <c r="E32" s="143"/>
      <c r="F32" s="150" t="str">
        <f t="shared" si="81"/>
        <v>MC-Mag- Laboratoire</v>
      </c>
      <c r="I32" s="151">
        <f>SUMIFS('Saisie Recettes'!$I$5:$I$3004,'Saisie Recettes'!$F$5:$F$3004, $F32, 'Saisie Recettes'!$H$5:$H$3004, Listes!$B$74, 'Saisie Recettes'!$E$5:$E$3004, "&gt;="&amp;EOMONTH(I$7,-1)+1, 'Saisie Recettes'!$E$5:$E$3004, "&lt;="&amp;EOMONTH(I$7,0))</f>
        <v>0</v>
      </c>
      <c r="J32" s="151">
        <f>SUMIFS('Saisie Recettes'!$I$5:$I$3004,'Saisie Recettes'!$F$5:$F$3004, $F32, 'Saisie Recettes'!$H$5:$H$3004, Listes!$B$74, 'Saisie Recettes'!$E$5:$E$3004, "&gt;="&amp;EOMONTH(J$7,-1)+1, 'Saisie Recettes'!$E$5:$E$3004, "&lt;="&amp;EOMONTH(J$7,0))</f>
        <v>0</v>
      </c>
      <c r="K32" s="151">
        <f>SUMIFS('Saisie Recettes'!$I$5:$I$3004,'Saisie Recettes'!$F$5:$F$3004, $F32, 'Saisie Recettes'!$H$5:$H$3004, Listes!$B$74, 'Saisie Recettes'!$E$5:$E$3004, "&gt;="&amp;EOMONTH(K$7,-1)+1, 'Saisie Recettes'!$E$5:$E$3004, "&lt;="&amp;EOMONTH(K$7,0))</f>
        <v>0</v>
      </c>
      <c r="L32" s="151">
        <f>SUMIFS('Saisie Recettes'!$I$5:$I$3004,'Saisie Recettes'!$F$5:$F$3004, $F32, 'Saisie Recettes'!$H$5:$H$3004, Listes!$B$74, 'Saisie Recettes'!$E$5:$E$3004, "&gt;="&amp;EOMONTH(L$7,-1)+1, 'Saisie Recettes'!$E$5:$E$3004, "&lt;="&amp;EOMONTH(L$7,0))</f>
        <v>0</v>
      </c>
      <c r="M32" s="151">
        <f>SUMIFS('Saisie Recettes'!$I$5:$I$3004,'Saisie Recettes'!$F$5:$F$3004, $F32, 'Saisie Recettes'!$H$5:$H$3004, Listes!$B$74, 'Saisie Recettes'!$E$5:$E$3004, "&gt;="&amp;EOMONTH(M$7,-1)+1, 'Saisie Recettes'!$E$5:$E$3004, "&lt;="&amp;EOMONTH(M$7,0))</f>
        <v>0</v>
      </c>
      <c r="N32" s="151">
        <f>SUMIFS('Saisie Recettes'!$I$5:$I$3004,'Saisie Recettes'!$F$5:$F$3004, $F32, 'Saisie Recettes'!$H$5:$H$3004, Listes!$B$74, 'Saisie Recettes'!$E$5:$E$3004, "&gt;="&amp;EOMONTH(N$7,-1)+1, 'Saisie Recettes'!$E$5:$E$3004, "&lt;="&amp;EOMONTH(N$7,0))</f>
        <v>0</v>
      </c>
      <c r="O32" s="151">
        <f>SUMIFS('Saisie Recettes'!$I$5:$I$3004,'Saisie Recettes'!$F$5:$F$3004, $F32, 'Saisie Recettes'!$H$5:$H$3004, Listes!$B$74, 'Saisie Recettes'!$E$5:$E$3004, "&gt;="&amp;EOMONTH(O$7,-1)+1, 'Saisie Recettes'!$E$5:$E$3004, "&lt;="&amp;EOMONTH(O$7,0))</f>
        <v>0</v>
      </c>
      <c r="P32" s="151">
        <f>SUMIFS('Saisie Recettes'!$I$5:$I$3004,'Saisie Recettes'!$F$5:$F$3004, $F32, 'Saisie Recettes'!$H$5:$H$3004, Listes!$B$74, 'Saisie Recettes'!$E$5:$E$3004, "&gt;="&amp;EOMONTH(P$7,-1)+1, 'Saisie Recettes'!$E$5:$E$3004, "&lt;="&amp;EOMONTH(P$7,0))</f>
        <v>0</v>
      </c>
      <c r="Q32" s="151">
        <f>SUMIFS('Saisie Recettes'!$I$5:$I$3004,'Saisie Recettes'!$F$5:$F$3004, $F32, 'Saisie Recettes'!$H$5:$H$3004, Listes!$B$74, 'Saisie Recettes'!$E$5:$E$3004, "&gt;="&amp;EOMONTH(Q$7,-1)+1, 'Saisie Recettes'!$E$5:$E$3004, "&lt;="&amp;EOMONTH(Q$7,0))</f>
        <v>0</v>
      </c>
      <c r="R32" s="151">
        <f>SUMIFS('Saisie Recettes'!$I$5:$I$3004,'Saisie Recettes'!$F$5:$F$3004, $F32, 'Saisie Recettes'!$H$5:$H$3004, Listes!$B$74, 'Saisie Recettes'!$E$5:$E$3004, "&gt;="&amp;EOMONTH(R$7,-1)+1, 'Saisie Recettes'!$E$5:$E$3004, "&lt;="&amp;EOMONTH(R$7,0))</f>
        <v>0</v>
      </c>
      <c r="S32" s="151">
        <f>SUMIFS('Saisie Recettes'!$I$5:$I$3004,'Saisie Recettes'!$F$5:$F$3004, $F32, 'Saisie Recettes'!$H$5:$H$3004, Listes!$B$74, 'Saisie Recettes'!$E$5:$E$3004, "&gt;="&amp;EOMONTH(S$7,-1)+1, 'Saisie Recettes'!$E$5:$E$3004, "&lt;="&amp;EOMONTH(S$7,0))</f>
        <v>0</v>
      </c>
      <c r="T32" s="151">
        <f>SUMIFS('Saisie Recettes'!$I$5:$I$3004,'Saisie Recettes'!$F$5:$F$3004, $F32, 'Saisie Recettes'!$H$5:$H$3004, Listes!$B$74, 'Saisie Recettes'!$E$5:$E$3004, "&gt;="&amp;EOMONTH(T$7,-1)+1, 'Saisie Recettes'!$E$5:$E$3004, "&lt;="&amp;EOMONTH(T$7,0))</f>
        <v>0</v>
      </c>
      <c r="U32" s="164">
        <f t="shared" si="88"/>
        <v>0</v>
      </c>
      <c r="W32" s="151">
        <f>SUMIFS('Saisie Recettes'!$I$5:$I$3004,'Saisie Recettes'!$F$5:$F$3004, $F32, 'Saisie Recettes'!$H$5:$H$3004, Listes!$B$74, 'Saisie Recettes'!$E$5:$E$3004, "&gt;="&amp;EOMONTH(W$7,-1)+1, 'Saisie Recettes'!$E$5:$E$3004, "&lt;="&amp;EOMONTH(W$7,0))</f>
        <v>0</v>
      </c>
      <c r="X32" s="151">
        <f>SUMIFS('Saisie Recettes'!$I$5:$I$3004,'Saisie Recettes'!$F$5:$F$3004, $F32, 'Saisie Recettes'!$H$5:$H$3004, Listes!$B$74, 'Saisie Recettes'!$E$5:$E$3004, "&gt;="&amp;EOMONTH(X$7,-1)+1, 'Saisie Recettes'!$E$5:$E$3004, "&lt;="&amp;EOMONTH(X$7,0))</f>
        <v>0</v>
      </c>
      <c r="Y32" s="151">
        <f>SUMIFS('Saisie Recettes'!$I$5:$I$3004,'Saisie Recettes'!$F$5:$F$3004, $F32, 'Saisie Recettes'!$H$5:$H$3004, Listes!$B$74, 'Saisie Recettes'!$E$5:$E$3004, "&gt;="&amp;EOMONTH(Y$7,-1)+1, 'Saisie Recettes'!$E$5:$E$3004, "&lt;="&amp;EOMONTH(Y$7,0))</f>
        <v>0</v>
      </c>
      <c r="Z32" s="151">
        <f>SUMIFS('Saisie Recettes'!$I$5:$I$3004,'Saisie Recettes'!$F$5:$F$3004, $F32, 'Saisie Recettes'!$H$5:$H$3004, Listes!$B$74, 'Saisie Recettes'!$E$5:$E$3004, "&gt;="&amp;EOMONTH(Z$7,-1)+1, 'Saisie Recettes'!$E$5:$E$3004, "&lt;="&amp;EOMONTH(Z$7,0))</f>
        <v>0</v>
      </c>
      <c r="AA32" s="151">
        <f>SUMIFS('Saisie Recettes'!$I$5:$I$3004,'Saisie Recettes'!$F$5:$F$3004, $F32, 'Saisie Recettes'!$H$5:$H$3004, Listes!$B$74, 'Saisie Recettes'!$E$5:$E$3004, "&gt;="&amp;EOMONTH(AA$7,-1)+1, 'Saisie Recettes'!$E$5:$E$3004, "&lt;="&amp;EOMONTH(AA$7,0))</f>
        <v>0</v>
      </c>
      <c r="AB32" s="151">
        <f>SUMIFS('Saisie Recettes'!$I$5:$I$3004,'Saisie Recettes'!$F$5:$F$3004, $F32, 'Saisie Recettes'!$H$5:$H$3004, Listes!$B$74, 'Saisie Recettes'!$E$5:$E$3004, "&gt;="&amp;EOMONTH(AB$7,-1)+1, 'Saisie Recettes'!$E$5:$E$3004, "&lt;="&amp;EOMONTH(AB$7,0))</f>
        <v>0</v>
      </c>
      <c r="AC32" s="151">
        <f>SUMIFS('Saisie Recettes'!$I$5:$I$3004,'Saisie Recettes'!$F$5:$F$3004, $F32, 'Saisie Recettes'!$H$5:$H$3004, Listes!$B$74, 'Saisie Recettes'!$E$5:$E$3004, "&gt;="&amp;EOMONTH(AC$7,-1)+1, 'Saisie Recettes'!$E$5:$E$3004, "&lt;="&amp;EOMONTH(AC$7,0))</f>
        <v>0</v>
      </c>
      <c r="AD32" s="151">
        <f>SUMIFS('Saisie Recettes'!$I$5:$I$3004,'Saisie Recettes'!$F$5:$F$3004, $F32, 'Saisie Recettes'!$H$5:$H$3004, Listes!$B$74, 'Saisie Recettes'!$E$5:$E$3004, "&gt;="&amp;EOMONTH(AD$7,-1)+1, 'Saisie Recettes'!$E$5:$E$3004, "&lt;="&amp;EOMONTH(AD$7,0))</f>
        <v>0</v>
      </c>
      <c r="AE32" s="151">
        <f>SUMIFS('Saisie Recettes'!$I$5:$I$3004,'Saisie Recettes'!$F$5:$F$3004, $F32, 'Saisie Recettes'!$H$5:$H$3004, Listes!$B$74, 'Saisie Recettes'!$E$5:$E$3004, "&gt;="&amp;EOMONTH(AE$7,-1)+1, 'Saisie Recettes'!$E$5:$E$3004, "&lt;="&amp;EOMONTH(AE$7,0))</f>
        <v>0</v>
      </c>
      <c r="AF32" s="151">
        <f>SUMIFS('Saisie Recettes'!$I$5:$I$3004,'Saisie Recettes'!$F$5:$F$3004, $F32, 'Saisie Recettes'!$H$5:$H$3004, Listes!$B$74, 'Saisie Recettes'!$E$5:$E$3004, "&gt;="&amp;EOMONTH(AF$7,-1)+1, 'Saisie Recettes'!$E$5:$E$3004, "&lt;="&amp;EOMONTH(AF$7,0))</f>
        <v>0</v>
      </c>
      <c r="AG32" s="151">
        <f>SUMIFS('Saisie Recettes'!$I$5:$I$3004,'Saisie Recettes'!$F$5:$F$3004, $F32, 'Saisie Recettes'!$H$5:$H$3004, Listes!$B$74, 'Saisie Recettes'!$E$5:$E$3004, "&gt;="&amp;EOMONTH(AG$7,-1)+1, 'Saisie Recettes'!$E$5:$E$3004, "&lt;="&amp;EOMONTH(AG$7,0))</f>
        <v>0</v>
      </c>
      <c r="AH32" s="151">
        <f>SUMIFS('Saisie Recettes'!$I$5:$I$3004,'Saisie Recettes'!$F$5:$F$3004, $F32, 'Saisie Recettes'!$H$5:$H$3004, Listes!$B$74, 'Saisie Recettes'!$E$5:$E$3004, "&gt;="&amp;EOMONTH(AH$7,-1)+1, 'Saisie Recettes'!$E$5:$E$3004, "&lt;="&amp;EOMONTH(AH$7,0))</f>
        <v>0</v>
      </c>
      <c r="AI32" s="164">
        <f t="shared" si="89"/>
        <v>0</v>
      </c>
      <c r="AJ32" s="142"/>
      <c r="AK32" s="151">
        <f>SUMIFS('Saisie Recettes'!$I$5:$I$3004,'Saisie Recettes'!$F$5:$F$3004, $F32, 'Saisie Recettes'!$H$5:$H$3004, Listes!$B$74, 'Saisie Recettes'!$E$5:$E$3004, "&gt;="&amp;EOMONTH(AK$7,-1)+1, 'Saisie Recettes'!$E$5:$E$3004, "&lt;="&amp;EOMONTH(AK$7,0))</f>
        <v>0</v>
      </c>
      <c r="AL32" s="151">
        <f>SUMIFS('Saisie Recettes'!$I$5:$I$3004,'Saisie Recettes'!$F$5:$F$3004, $F32, 'Saisie Recettes'!$H$5:$H$3004, Listes!$B$74, 'Saisie Recettes'!$E$5:$E$3004, "&gt;="&amp;EOMONTH(AL$7,-1)+1, 'Saisie Recettes'!$E$5:$E$3004, "&lt;="&amp;EOMONTH(AL$7,0))</f>
        <v>0</v>
      </c>
      <c r="AM32" s="151">
        <f>SUMIFS('Saisie Recettes'!$I$5:$I$3004,'Saisie Recettes'!$F$5:$F$3004, $F32, 'Saisie Recettes'!$H$5:$H$3004, Listes!$B$74, 'Saisie Recettes'!$E$5:$E$3004, "&gt;="&amp;EOMONTH(AM$7,-1)+1, 'Saisie Recettes'!$E$5:$E$3004, "&lt;="&amp;EOMONTH(AM$7,0))</f>
        <v>0</v>
      </c>
      <c r="AN32" s="151">
        <f>SUMIFS('Saisie Recettes'!$I$5:$I$3004,'Saisie Recettes'!$F$5:$F$3004, $F32, 'Saisie Recettes'!$H$5:$H$3004, Listes!$B$74, 'Saisie Recettes'!$E$5:$E$3004, "&gt;="&amp;EOMONTH(AN$7,-1)+1, 'Saisie Recettes'!$E$5:$E$3004, "&lt;="&amp;EOMONTH(AN$7,0))</f>
        <v>0</v>
      </c>
      <c r="AO32" s="151">
        <f>SUMIFS('Saisie Recettes'!$I$5:$I$3004,'Saisie Recettes'!$F$5:$F$3004, $F32, 'Saisie Recettes'!$H$5:$H$3004, Listes!$B$74, 'Saisie Recettes'!$E$5:$E$3004, "&gt;="&amp;EOMONTH(AO$7,-1)+1, 'Saisie Recettes'!$E$5:$E$3004, "&lt;="&amp;EOMONTH(AO$7,0))</f>
        <v>0</v>
      </c>
      <c r="AP32" s="151">
        <f>SUMIFS('Saisie Recettes'!$I$5:$I$3004,'Saisie Recettes'!$F$5:$F$3004, $F32, 'Saisie Recettes'!$H$5:$H$3004, Listes!$B$74, 'Saisie Recettes'!$E$5:$E$3004, "&gt;="&amp;EOMONTH(AP$7,-1)+1, 'Saisie Recettes'!$E$5:$E$3004, "&lt;="&amp;EOMONTH(AP$7,0))</f>
        <v>0</v>
      </c>
      <c r="AQ32" s="151">
        <f>SUMIFS('Saisie Recettes'!$I$5:$I$3004,'Saisie Recettes'!$F$5:$F$3004, $F32, 'Saisie Recettes'!$H$5:$H$3004, Listes!$B$74, 'Saisie Recettes'!$E$5:$E$3004, "&gt;="&amp;EOMONTH(AQ$7,-1)+1, 'Saisie Recettes'!$E$5:$E$3004, "&lt;="&amp;EOMONTH(AQ$7,0))</f>
        <v>0</v>
      </c>
      <c r="AR32" s="151">
        <f>SUMIFS('Saisie Recettes'!$I$5:$I$3004,'Saisie Recettes'!$F$5:$F$3004, $F32, 'Saisie Recettes'!$H$5:$H$3004, Listes!$B$74, 'Saisie Recettes'!$E$5:$E$3004, "&gt;="&amp;EOMONTH(AR$7,-1)+1, 'Saisie Recettes'!$E$5:$E$3004, "&lt;="&amp;EOMONTH(AR$7,0))</f>
        <v>0</v>
      </c>
      <c r="AS32" s="151">
        <f>SUMIFS('Saisie Recettes'!$I$5:$I$3004,'Saisie Recettes'!$F$5:$F$3004, $F32, 'Saisie Recettes'!$H$5:$H$3004, Listes!$B$74, 'Saisie Recettes'!$E$5:$E$3004, "&gt;="&amp;EOMONTH(AS$7,-1)+1, 'Saisie Recettes'!$E$5:$E$3004, "&lt;="&amp;EOMONTH(AS$7,0))</f>
        <v>0</v>
      </c>
      <c r="AT32" s="151">
        <f>SUMIFS('Saisie Recettes'!$I$5:$I$3004,'Saisie Recettes'!$F$5:$F$3004, $F32, 'Saisie Recettes'!$H$5:$H$3004, Listes!$B$74, 'Saisie Recettes'!$E$5:$E$3004, "&gt;="&amp;EOMONTH(AT$7,-1)+1, 'Saisie Recettes'!$E$5:$E$3004, "&lt;="&amp;EOMONTH(AT$7,0))</f>
        <v>0</v>
      </c>
      <c r="AU32" s="151">
        <f>SUMIFS('Saisie Recettes'!$I$5:$I$3004,'Saisie Recettes'!$F$5:$F$3004, $F32, 'Saisie Recettes'!$H$5:$H$3004, Listes!$B$74, 'Saisie Recettes'!$E$5:$E$3004, "&gt;="&amp;EOMONTH(AU$7,-1)+1, 'Saisie Recettes'!$E$5:$E$3004, "&lt;="&amp;EOMONTH(AU$7,0))</f>
        <v>0</v>
      </c>
      <c r="AV32" s="151">
        <f>SUMIFS('Saisie Recettes'!$I$5:$I$3004,'Saisie Recettes'!$F$5:$F$3004, $F32, 'Saisie Recettes'!$H$5:$H$3004, Listes!$B$74, 'Saisie Recettes'!$E$5:$E$3004, "&gt;="&amp;EOMONTH(AV$7,-1)+1, 'Saisie Recettes'!$E$5:$E$3004, "&lt;="&amp;EOMONTH(AV$7,0))</f>
        <v>0</v>
      </c>
      <c r="AW32" s="164">
        <f t="shared" si="87"/>
        <v>0</v>
      </c>
    </row>
    <row r="33" spans="3:49" ht="15.75" customHeight="1" x14ac:dyDescent="0.25">
      <c r="C33" s="143" t="str">
        <f t="shared" si="85"/>
        <v>MC-Mag-Nymat_2</v>
      </c>
      <c r="D33" s="264"/>
      <c r="E33" s="143"/>
      <c r="F33" s="150" t="str">
        <f t="shared" ref="F33:F34" si="90">F19</f>
        <v>MC-Mag-Nymat_2</v>
      </c>
      <c r="G33" s="143"/>
      <c r="H33" s="143"/>
      <c r="I33" s="151">
        <f>SUMIFS('Saisie Recettes'!$I$5:$I$3004,'Saisie Recettes'!$F$5:$F$3004, $F33, 'Saisie Recettes'!$H$5:$H$3004, Listes!$B$74, 'Saisie Recettes'!$E$5:$E$3004, "&gt;="&amp;EOMONTH(I$7,-1)+1, 'Saisie Recettes'!$E$5:$E$3004, "&lt;="&amp;EOMONTH(I$7,0))</f>
        <v>0</v>
      </c>
      <c r="J33" s="151">
        <f>SUMIFS('Saisie Recettes'!$I$5:$I$3004,'Saisie Recettes'!$F$5:$F$3004, $F33, 'Saisie Recettes'!$H$5:$H$3004, Listes!$B$74, 'Saisie Recettes'!$E$5:$E$3004, "&gt;="&amp;EOMONTH(J$7,-1)+1, 'Saisie Recettes'!$E$5:$E$3004, "&lt;="&amp;EOMONTH(J$7,0))</f>
        <v>0</v>
      </c>
      <c r="K33" s="151">
        <f>SUMIFS('Saisie Recettes'!$I$5:$I$3004,'Saisie Recettes'!$F$5:$F$3004, $F33, 'Saisie Recettes'!$H$5:$H$3004, Listes!$B$74, 'Saisie Recettes'!$E$5:$E$3004, "&gt;="&amp;EOMONTH(K$7,-1)+1, 'Saisie Recettes'!$E$5:$E$3004, "&lt;="&amp;EOMONTH(K$7,0))</f>
        <v>0</v>
      </c>
      <c r="L33" s="151">
        <f>SUMIFS('Saisie Recettes'!$I$5:$I$3004,'Saisie Recettes'!$F$5:$F$3004, $F33, 'Saisie Recettes'!$H$5:$H$3004, Listes!$B$74, 'Saisie Recettes'!$E$5:$E$3004, "&gt;="&amp;EOMONTH(L$7,-1)+1, 'Saisie Recettes'!$E$5:$E$3004, "&lt;="&amp;EOMONTH(L$7,0))</f>
        <v>0</v>
      </c>
      <c r="M33" s="151">
        <f>SUMIFS('Saisie Recettes'!$I$5:$I$3004,'Saisie Recettes'!$F$5:$F$3004, $F33, 'Saisie Recettes'!$H$5:$H$3004, Listes!$B$74, 'Saisie Recettes'!$E$5:$E$3004, "&gt;="&amp;EOMONTH(M$7,-1)+1, 'Saisie Recettes'!$E$5:$E$3004, "&lt;="&amp;EOMONTH(M$7,0))</f>
        <v>0</v>
      </c>
      <c r="N33" s="151">
        <f>SUMIFS('Saisie Recettes'!$I$5:$I$3004,'Saisie Recettes'!$F$5:$F$3004, $F33, 'Saisie Recettes'!$H$5:$H$3004, Listes!$B$74, 'Saisie Recettes'!$E$5:$E$3004, "&gt;="&amp;EOMONTH(N$7,-1)+1, 'Saisie Recettes'!$E$5:$E$3004, "&lt;="&amp;EOMONTH(N$7,0))</f>
        <v>0</v>
      </c>
      <c r="O33" s="151">
        <f>SUMIFS('Saisie Recettes'!$I$5:$I$3004,'Saisie Recettes'!$F$5:$F$3004, $F33, 'Saisie Recettes'!$H$5:$H$3004, Listes!$B$74, 'Saisie Recettes'!$E$5:$E$3004, "&gt;="&amp;EOMONTH(O$7,-1)+1, 'Saisie Recettes'!$E$5:$E$3004, "&lt;="&amp;EOMONTH(O$7,0))</f>
        <v>0</v>
      </c>
      <c r="P33" s="151">
        <f>SUMIFS('Saisie Recettes'!$I$5:$I$3004,'Saisie Recettes'!$F$5:$F$3004, $F33, 'Saisie Recettes'!$H$5:$H$3004, Listes!$B$74, 'Saisie Recettes'!$E$5:$E$3004, "&gt;="&amp;EOMONTH(P$7,-1)+1, 'Saisie Recettes'!$E$5:$E$3004, "&lt;="&amp;EOMONTH(P$7,0))</f>
        <v>0</v>
      </c>
      <c r="Q33" s="151">
        <f>SUMIFS('Saisie Recettes'!$I$5:$I$3004,'Saisie Recettes'!$F$5:$F$3004, $F33, 'Saisie Recettes'!$H$5:$H$3004, Listes!$B$74, 'Saisie Recettes'!$E$5:$E$3004, "&gt;="&amp;EOMONTH(Q$7,-1)+1, 'Saisie Recettes'!$E$5:$E$3004, "&lt;="&amp;EOMONTH(Q$7,0))</f>
        <v>0</v>
      </c>
      <c r="R33" s="151">
        <f>SUMIFS('Saisie Recettes'!$I$5:$I$3004,'Saisie Recettes'!$F$5:$F$3004, $F33, 'Saisie Recettes'!$H$5:$H$3004, Listes!$B$74, 'Saisie Recettes'!$E$5:$E$3004, "&gt;="&amp;EOMONTH(R$7,-1)+1, 'Saisie Recettes'!$E$5:$E$3004, "&lt;="&amp;EOMONTH(R$7,0))</f>
        <v>0</v>
      </c>
      <c r="S33" s="151">
        <f>SUMIFS('Saisie Recettes'!$I$5:$I$3004,'Saisie Recettes'!$F$5:$F$3004, $F33, 'Saisie Recettes'!$H$5:$H$3004, Listes!$B$74, 'Saisie Recettes'!$E$5:$E$3004, "&gt;="&amp;EOMONTH(S$7,-1)+1, 'Saisie Recettes'!$E$5:$E$3004, "&lt;="&amp;EOMONTH(S$7,0))</f>
        <v>0</v>
      </c>
      <c r="T33" s="151">
        <f>SUMIFS('Saisie Recettes'!$I$5:$I$3004,'Saisie Recettes'!$F$5:$F$3004, $F33, 'Saisie Recettes'!$H$5:$H$3004, Listes!$B$74, 'Saisie Recettes'!$E$5:$E$3004, "&gt;="&amp;EOMONTH(T$7,-1)+1, 'Saisie Recettes'!$E$5:$E$3004, "&lt;="&amp;EOMONTH(T$7,0))</f>
        <v>0</v>
      </c>
      <c r="U33" s="164">
        <f t="shared" si="82"/>
        <v>0</v>
      </c>
      <c r="W33" s="151">
        <f>SUMIFS('Saisie Recettes'!$I$5:$I$3004,'Saisie Recettes'!$F$5:$F$3004, $F33, 'Saisie Recettes'!$H$5:$H$3004, Listes!$B$74, 'Saisie Recettes'!$E$5:$E$3004, "&gt;="&amp;EOMONTH(W$7,-1)+1, 'Saisie Recettes'!$E$5:$E$3004, "&lt;="&amp;EOMONTH(W$7,0))</f>
        <v>0</v>
      </c>
      <c r="X33" s="151">
        <f>SUMIFS('Saisie Recettes'!$I$5:$I$3004,'Saisie Recettes'!$F$5:$F$3004, $F33, 'Saisie Recettes'!$H$5:$H$3004, Listes!$B$74, 'Saisie Recettes'!$E$5:$E$3004, "&gt;="&amp;EOMONTH(X$7,-1)+1, 'Saisie Recettes'!$E$5:$E$3004, "&lt;="&amp;EOMONTH(X$7,0))</f>
        <v>0</v>
      </c>
      <c r="Y33" s="151">
        <f>SUMIFS('Saisie Recettes'!$I$5:$I$3004,'Saisie Recettes'!$F$5:$F$3004, $F33, 'Saisie Recettes'!$H$5:$H$3004, Listes!$B$74, 'Saisie Recettes'!$E$5:$E$3004, "&gt;="&amp;EOMONTH(Y$7,-1)+1, 'Saisie Recettes'!$E$5:$E$3004, "&lt;="&amp;EOMONTH(Y$7,0))</f>
        <v>0</v>
      </c>
      <c r="Z33" s="151">
        <f>SUMIFS('Saisie Recettes'!$I$5:$I$3004,'Saisie Recettes'!$F$5:$F$3004, $F33, 'Saisie Recettes'!$H$5:$H$3004, Listes!$B$74, 'Saisie Recettes'!$E$5:$E$3004, "&gt;="&amp;EOMONTH(Z$7,-1)+1, 'Saisie Recettes'!$E$5:$E$3004, "&lt;="&amp;EOMONTH(Z$7,0))</f>
        <v>0</v>
      </c>
      <c r="AA33" s="151">
        <f>SUMIFS('Saisie Recettes'!$I$5:$I$3004,'Saisie Recettes'!$F$5:$F$3004, $F33, 'Saisie Recettes'!$H$5:$H$3004, Listes!$B$74, 'Saisie Recettes'!$E$5:$E$3004, "&gt;="&amp;EOMONTH(AA$7,-1)+1, 'Saisie Recettes'!$E$5:$E$3004, "&lt;="&amp;EOMONTH(AA$7,0))</f>
        <v>0</v>
      </c>
      <c r="AB33" s="151">
        <f>SUMIFS('Saisie Recettes'!$I$5:$I$3004,'Saisie Recettes'!$F$5:$F$3004, $F33, 'Saisie Recettes'!$H$5:$H$3004, Listes!$B$74, 'Saisie Recettes'!$E$5:$E$3004, "&gt;="&amp;EOMONTH(AB$7,-1)+1, 'Saisie Recettes'!$E$5:$E$3004, "&lt;="&amp;EOMONTH(AB$7,0))</f>
        <v>0</v>
      </c>
      <c r="AC33" s="151">
        <f>SUMIFS('Saisie Recettes'!$I$5:$I$3004,'Saisie Recettes'!$F$5:$F$3004, $F33, 'Saisie Recettes'!$H$5:$H$3004, Listes!$B$74, 'Saisie Recettes'!$E$5:$E$3004, "&gt;="&amp;EOMONTH(AC$7,-1)+1, 'Saisie Recettes'!$E$5:$E$3004, "&lt;="&amp;EOMONTH(AC$7,0))</f>
        <v>0</v>
      </c>
      <c r="AD33" s="151">
        <f>SUMIFS('Saisie Recettes'!$I$5:$I$3004,'Saisie Recettes'!$F$5:$F$3004, $F33, 'Saisie Recettes'!$H$5:$H$3004, Listes!$B$74, 'Saisie Recettes'!$E$5:$E$3004, "&gt;="&amp;EOMONTH(AD$7,-1)+1, 'Saisie Recettes'!$E$5:$E$3004, "&lt;="&amp;EOMONTH(AD$7,0))</f>
        <v>0</v>
      </c>
      <c r="AE33" s="151">
        <f>SUMIFS('Saisie Recettes'!$I$5:$I$3004,'Saisie Recettes'!$F$5:$F$3004, $F33, 'Saisie Recettes'!$H$5:$H$3004, Listes!$B$74, 'Saisie Recettes'!$E$5:$E$3004, "&gt;="&amp;EOMONTH(AE$7,-1)+1, 'Saisie Recettes'!$E$5:$E$3004, "&lt;="&amp;EOMONTH(AE$7,0))</f>
        <v>0</v>
      </c>
      <c r="AF33" s="151">
        <f>SUMIFS('Saisie Recettes'!$I$5:$I$3004,'Saisie Recettes'!$F$5:$F$3004, $F33, 'Saisie Recettes'!$H$5:$H$3004, Listes!$B$74, 'Saisie Recettes'!$E$5:$E$3004, "&gt;="&amp;EOMONTH(AF$7,-1)+1, 'Saisie Recettes'!$E$5:$E$3004, "&lt;="&amp;EOMONTH(AF$7,0))</f>
        <v>0</v>
      </c>
      <c r="AG33" s="151">
        <f>SUMIFS('Saisie Recettes'!$I$5:$I$3004,'Saisie Recettes'!$F$5:$F$3004, $F33, 'Saisie Recettes'!$H$5:$H$3004, Listes!$B$74, 'Saisie Recettes'!$E$5:$E$3004, "&gt;="&amp;EOMONTH(AG$7,-1)+1, 'Saisie Recettes'!$E$5:$E$3004, "&lt;="&amp;EOMONTH(AG$7,0))</f>
        <v>0</v>
      </c>
      <c r="AH33" s="151">
        <f>SUMIFS('Saisie Recettes'!$I$5:$I$3004,'Saisie Recettes'!$F$5:$F$3004, $F33, 'Saisie Recettes'!$H$5:$H$3004, Listes!$B$74, 'Saisie Recettes'!$E$5:$E$3004, "&gt;="&amp;EOMONTH(AH$7,-1)+1, 'Saisie Recettes'!$E$5:$E$3004, "&lt;="&amp;EOMONTH(AH$7,0))</f>
        <v>0</v>
      </c>
      <c r="AI33" s="164">
        <f t="shared" si="86"/>
        <v>0</v>
      </c>
      <c r="AJ33" s="142"/>
      <c r="AK33" s="151">
        <f>SUMIFS('Saisie Recettes'!$I$5:$I$3004,'Saisie Recettes'!$F$5:$F$3004, $F33, 'Saisie Recettes'!$H$5:$H$3004, Listes!$B$74, 'Saisie Recettes'!$E$5:$E$3004, "&gt;="&amp;EOMONTH(AK$7,-1)+1, 'Saisie Recettes'!$E$5:$E$3004, "&lt;="&amp;EOMONTH(AK$7,0))</f>
        <v>0</v>
      </c>
      <c r="AL33" s="151">
        <f>SUMIFS('Saisie Recettes'!$I$5:$I$3004,'Saisie Recettes'!$F$5:$F$3004, $F33, 'Saisie Recettes'!$H$5:$H$3004, Listes!$B$74, 'Saisie Recettes'!$E$5:$E$3004, "&gt;="&amp;EOMONTH(AL$7,-1)+1, 'Saisie Recettes'!$E$5:$E$3004, "&lt;="&amp;EOMONTH(AL$7,0))</f>
        <v>0</v>
      </c>
      <c r="AM33" s="151">
        <f>SUMIFS('Saisie Recettes'!$I$5:$I$3004,'Saisie Recettes'!$F$5:$F$3004, $F33, 'Saisie Recettes'!$H$5:$H$3004, Listes!$B$74, 'Saisie Recettes'!$E$5:$E$3004, "&gt;="&amp;EOMONTH(AM$7,-1)+1, 'Saisie Recettes'!$E$5:$E$3004, "&lt;="&amp;EOMONTH(AM$7,0))</f>
        <v>0</v>
      </c>
      <c r="AN33" s="151">
        <f>SUMIFS('Saisie Recettes'!$I$5:$I$3004,'Saisie Recettes'!$F$5:$F$3004, $F33, 'Saisie Recettes'!$H$5:$H$3004, Listes!$B$74, 'Saisie Recettes'!$E$5:$E$3004, "&gt;="&amp;EOMONTH(AN$7,-1)+1, 'Saisie Recettes'!$E$5:$E$3004, "&lt;="&amp;EOMONTH(AN$7,0))</f>
        <v>0</v>
      </c>
      <c r="AO33" s="151">
        <f>SUMIFS('Saisie Recettes'!$I$5:$I$3004,'Saisie Recettes'!$F$5:$F$3004, $F33, 'Saisie Recettes'!$H$5:$H$3004, Listes!$B$74, 'Saisie Recettes'!$E$5:$E$3004, "&gt;="&amp;EOMONTH(AO$7,-1)+1, 'Saisie Recettes'!$E$5:$E$3004, "&lt;="&amp;EOMONTH(AO$7,0))</f>
        <v>0</v>
      </c>
      <c r="AP33" s="151">
        <f>SUMIFS('Saisie Recettes'!$I$5:$I$3004,'Saisie Recettes'!$F$5:$F$3004, $F33, 'Saisie Recettes'!$H$5:$H$3004, Listes!$B$74, 'Saisie Recettes'!$E$5:$E$3004, "&gt;="&amp;EOMONTH(AP$7,-1)+1, 'Saisie Recettes'!$E$5:$E$3004, "&lt;="&amp;EOMONTH(AP$7,0))</f>
        <v>0</v>
      </c>
      <c r="AQ33" s="151">
        <f>SUMIFS('Saisie Recettes'!$I$5:$I$3004,'Saisie Recettes'!$F$5:$F$3004, $F33, 'Saisie Recettes'!$H$5:$H$3004, Listes!$B$74, 'Saisie Recettes'!$E$5:$E$3004, "&gt;="&amp;EOMONTH(AQ$7,-1)+1, 'Saisie Recettes'!$E$5:$E$3004, "&lt;="&amp;EOMONTH(AQ$7,0))</f>
        <v>0</v>
      </c>
      <c r="AR33" s="151">
        <f>SUMIFS('Saisie Recettes'!$I$5:$I$3004,'Saisie Recettes'!$F$5:$F$3004, $F33, 'Saisie Recettes'!$H$5:$H$3004, Listes!$B$74, 'Saisie Recettes'!$E$5:$E$3004, "&gt;="&amp;EOMONTH(AR$7,-1)+1, 'Saisie Recettes'!$E$5:$E$3004, "&lt;="&amp;EOMONTH(AR$7,0))</f>
        <v>0</v>
      </c>
      <c r="AS33" s="151">
        <f>SUMIFS('Saisie Recettes'!$I$5:$I$3004,'Saisie Recettes'!$F$5:$F$3004, $F33, 'Saisie Recettes'!$H$5:$H$3004, Listes!$B$74, 'Saisie Recettes'!$E$5:$E$3004, "&gt;="&amp;EOMONTH(AS$7,-1)+1, 'Saisie Recettes'!$E$5:$E$3004, "&lt;="&amp;EOMONTH(AS$7,0))</f>
        <v>0</v>
      </c>
      <c r="AT33" s="151">
        <f>SUMIFS('Saisie Recettes'!$I$5:$I$3004,'Saisie Recettes'!$F$5:$F$3004, $F33, 'Saisie Recettes'!$H$5:$H$3004, Listes!$B$74, 'Saisie Recettes'!$E$5:$E$3004, "&gt;="&amp;EOMONTH(AT$7,-1)+1, 'Saisie Recettes'!$E$5:$E$3004, "&lt;="&amp;EOMONTH(AT$7,0))</f>
        <v>0</v>
      </c>
      <c r="AU33" s="151">
        <f>SUMIFS('Saisie Recettes'!$I$5:$I$3004,'Saisie Recettes'!$F$5:$F$3004, $F33, 'Saisie Recettes'!$H$5:$H$3004, Listes!$B$74, 'Saisie Recettes'!$E$5:$E$3004, "&gt;="&amp;EOMONTH(AU$7,-1)+1, 'Saisie Recettes'!$E$5:$E$3004, "&lt;="&amp;EOMONTH(AU$7,0))</f>
        <v>0</v>
      </c>
      <c r="AV33" s="151">
        <f>SUMIFS('Saisie Recettes'!$I$5:$I$3004,'Saisie Recettes'!$F$5:$F$3004, $F33, 'Saisie Recettes'!$H$5:$H$3004, Listes!$B$74, 'Saisie Recettes'!$E$5:$E$3004, "&gt;="&amp;EOMONTH(AV$7,-1)+1, 'Saisie Recettes'!$E$5:$E$3004, "&lt;="&amp;EOMONTH(AV$7,0))</f>
        <v>0</v>
      </c>
      <c r="AW33" s="164">
        <f t="shared" si="87"/>
        <v>0</v>
      </c>
    </row>
    <row r="34" spans="3:49" ht="15.75" customHeight="1" x14ac:dyDescent="0.25">
      <c r="C34" s="143" t="str">
        <f t="shared" ref="C34" si="91">F34</f>
        <v>MC-Mag-Zeet</v>
      </c>
      <c r="D34" s="264"/>
      <c r="E34" s="143"/>
      <c r="F34" s="150" t="str">
        <f t="shared" si="90"/>
        <v>MC-Mag-Zeet</v>
      </c>
      <c r="G34" s="143"/>
      <c r="H34" s="143"/>
      <c r="I34" s="151">
        <f>SUMIFS('Saisie Recettes'!$I$5:$I$3004,'Saisie Recettes'!$F$5:$F$3004, $F34, 'Saisie Recettes'!$H$5:$H$3004, Listes!$B$74, 'Saisie Recettes'!$E$5:$E$3004, "&gt;="&amp;EOMONTH(I$7,-1)+1, 'Saisie Recettes'!$E$5:$E$3004, "&lt;="&amp;EOMONTH(I$7,0))</f>
        <v>0</v>
      </c>
      <c r="J34" s="151">
        <f>SUMIFS('Saisie Recettes'!$I$5:$I$3004,'Saisie Recettes'!$F$5:$F$3004, $F34, 'Saisie Recettes'!$H$5:$H$3004, Listes!$B$74, 'Saisie Recettes'!$E$5:$E$3004, "&gt;="&amp;EOMONTH(J$7,-1)+1, 'Saisie Recettes'!$E$5:$E$3004, "&lt;="&amp;EOMONTH(J$7,0))</f>
        <v>0</v>
      </c>
      <c r="K34" s="151">
        <f>SUMIFS('Saisie Recettes'!$I$5:$I$3004,'Saisie Recettes'!$F$5:$F$3004, $F34, 'Saisie Recettes'!$H$5:$H$3004, Listes!$B$74, 'Saisie Recettes'!$E$5:$E$3004, "&gt;="&amp;EOMONTH(K$7,-1)+1, 'Saisie Recettes'!$E$5:$E$3004, "&lt;="&amp;EOMONTH(K$7,0))</f>
        <v>0</v>
      </c>
      <c r="L34" s="151">
        <f>SUMIFS('Saisie Recettes'!$I$5:$I$3004,'Saisie Recettes'!$F$5:$F$3004, $F34, 'Saisie Recettes'!$H$5:$H$3004, Listes!$B$74, 'Saisie Recettes'!$E$5:$E$3004, "&gt;="&amp;EOMONTH(L$7,-1)+1, 'Saisie Recettes'!$E$5:$E$3004, "&lt;="&amp;EOMONTH(L$7,0))</f>
        <v>0</v>
      </c>
      <c r="M34" s="151">
        <f>SUMIFS('Saisie Recettes'!$I$5:$I$3004,'Saisie Recettes'!$F$5:$F$3004, $F34, 'Saisie Recettes'!$H$5:$H$3004, Listes!$B$74, 'Saisie Recettes'!$E$5:$E$3004, "&gt;="&amp;EOMONTH(M$7,-1)+1, 'Saisie Recettes'!$E$5:$E$3004, "&lt;="&amp;EOMONTH(M$7,0))</f>
        <v>0</v>
      </c>
      <c r="N34" s="151">
        <f>SUMIFS('Saisie Recettes'!$I$5:$I$3004,'Saisie Recettes'!$F$5:$F$3004, $F34, 'Saisie Recettes'!$H$5:$H$3004, Listes!$B$74, 'Saisie Recettes'!$E$5:$E$3004, "&gt;="&amp;EOMONTH(N$7,-1)+1, 'Saisie Recettes'!$E$5:$E$3004, "&lt;="&amp;EOMONTH(N$7,0))</f>
        <v>0</v>
      </c>
      <c r="O34" s="151">
        <f>SUMIFS('Saisie Recettes'!$I$5:$I$3004,'Saisie Recettes'!$F$5:$F$3004, $F34, 'Saisie Recettes'!$H$5:$H$3004, Listes!$B$74, 'Saisie Recettes'!$E$5:$E$3004, "&gt;="&amp;EOMONTH(O$7,-1)+1, 'Saisie Recettes'!$E$5:$E$3004, "&lt;="&amp;EOMONTH(O$7,0))</f>
        <v>0</v>
      </c>
      <c r="P34" s="151">
        <f>SUMIFS('Saisie Recettes'!$I$5:$I$3004,'Saisie Recettes'!$F$5:$F$3004, $F34, 'Saisie Recettes'!$H$5:$H$3004, Listes!$B$74, 'Saisie Recettes'!$E$5:$E$3004, "&gt;="&amp;EOMONTH(P$7,-1)+1, 'Saisie Recettes'!$E$5:$E$3004, "&lt;="&amp;EOMONTH(P$7,0))</f>
        <v>0</v>
      </c>
      <c r="Q34" s="151">
        <f>SUMIFS('Saisie Recettes'!$I$5:$I$3004,'Saisie Recettes'!$F$5:$F$3004, $F34, 'Saisie Recettes'!$H$5:$H$3004, Listes!$B$74, 'Saisie Recettes'!$E$5:$E$3004, "&gt;="&amp;EOMONTH(Q$7,-1)+1, 'Saisie Recettes'!$E$5:$E$3004, "&lt;="&amp;EOMONTH(Q$7,0))</f>
        <v>0</v>
      </c>
      <c r="R34" s="151">
        <f>SUMIFS('Saisie Recettes'!$I$5:$I$3004,'Saisie Recettes'!$F$5:$F$3004, $F34, 'Saisie Recettes'!$H$5:$H$3004, Listes!$B$74, 'Saisie Recettes'!$E$5:$E$3004, "&gt;="&amp;EOMONTH(R$7,-1)+1, 'Saisie Recettes'!$E$5:$E$3004, "&lt;="&amp;EOMONTH(R$7,0))</f>
        <v>0</v>
      </c>
      <c r="S34" s="151">
        <f>SUMIFS('Saisie Recettes'!$I$5:$I$3004,'Saisie Recettes'!$F$5:$F$3004, $F34, 'Saisie Recettes'!$H$5:$H$3004, Listes!$B$74, 'Saisie Recettes'!$E$5:$E$3004, "&gt;="&amp;EOMONTH(S$7,-1)+1, 'Saisie Recettes'!$E$5:$E$3004, "&lt;="&amp;EOMONTH(S$7,0))</f>
        <v>0</v>
      </c>
      <c r="T34" s="151">
        <f>SUMIFS('Saisie Recettes'!$I$5:$I$3004,'Saisie Recettes'!$F$5:$F$3004, $F34, 'Saisie Recettes'!$H$5:$H$3004, Listes!$B$74, 'Saisie Recettes'!$E$5:$E$3004, "&gt;="&amp;EOMONTH(T$7,-1)+1, 'Saisie Recettes'!$E$5:$E$3004, "&lt;="&amp;EOMONTH(T$7,0))</f>
        <v>0</v>
      </c>
      <c r="U34" s="164">
        <f t="shared" ref="U34" si="92">SUM(I34:T34)</f>
        <v>0</v>
      </c>
      <c r="W34" s="151">
        <f>SUMIFS('Saisie Recettes'!$I$5:$I$3004,'Saisie Recettes'!$F$5:$F$3004, $F34, 'Saisie Recettes'!$H$5:$H$3004, Listes!$B$74, 'Saisie Recettes'!$E$5:$E$3004, "&gt;="&amp;EOMONTH(W$7,-1)+1, 'Saisie Recettes'!$E$5:$E$3004, "&lt;="&amp;EOMONTH(W$7,0))</f>
        <v>0</v>
      </c>
      <c r="X34" s="151">
        <f>SUMIFS('Saisie Recettes'!$I$5:$I$3004,'Saisie Recettes'!$F$5:$F$3004, $F34, 'Saisie Recettes'!$H$5:$H$3004, Listes!$B$74, 'Saisie Recettes'!$E$5:$E$3004, "&gt;="&amp;EOMONTH(X$7,-1)+1, 'Saisie Recettes'!$E$5:$E$3004, "&lt;="&amp;EOMONTH(X$7,0))</f>
        <v>0</v>
      </c>
      <c r="Y34" s="151">
        <f>SUMIFS('Saisie Recettes'!$I$5:$I$3004,'Saisie Recettes'!$F$5:$F$3004, $F34, 'Saisie Recettes'!$H$5:$H$3004, Listes!$B$74, 'Saisie Recettes'!$E$5:$E$3004, "&gt;="&amp;EOMONTH(Y$7,-1)+1, 'Saisie Recettes'!$E$5:$E$3004, "&lt;="&amp;EOMONTH(Y$7,0))</f>
        <v>0</v>
      </c>
      <c r="Z34" s="151">
        <f>SUMIFS('Saisie Recettes'!$I$5:$I$3004,'Saisie Recettes'!$F$5:$F$3004, $F34, 'Saisie Recettes'!$H$5:$H$3004, Listes!$B$74, 'Saisie Recettes'!$E$5:$E$3004, "&gt;="&amp;EOMONTH(Z$7,-1)+1, 'Saisie Recettes'!$E$5:$E$3004, "&lt;="&amp;EOMONTH(Z$7,0))</f>
        <v>0</v>
      </c>
      <c r="AA34" s="151">
        <f>SUMIFS('Saisie Recettes'!$I$5:$I$3004,'Saisie Recettes'!$F$5:$F$3004, $F34, 'Saisie Recettes'!$H$5:$H$3004, Listes!$B$74, 'Saisie Recettes'!$E$5:$E$3004, "&gt;="&amp;EOMONTH(AA$7,-1)+1, 'Saisie Recettes'!$E$5:$E$3004, "&lt;="&amp;EOMONTH(AA$7,0))</f>
        <v>0</v>
      </c>
      <c r="AB34" s="151">
        <f>SUMIFS('Saisie Recettes'!$I$5:$I$3004,'Saisie Recettes'!$F$5:$F$3004, $F34, 'Saisie Recettes'!$H$5:$H$3004, Listes!$B$74, 'Saisie Recettes'!$E$5:$E$3004, "&gt;="&amp;EOMONTH(AB$7,-1)+1, 'Saisie Recettes'!$E$5:$E$3004, "&lt;="&amp;EOMONTH(AB$7,0))</f>
        <v>0</v>
      </c>
      <c r="AC34" s="151">
        <f>SUMIFS('Saisie Recettes'!$I$5:$I$3004,'Saisie Recettes'!$F$5:$F$3004, $F34, 'Saisie Recettes'!$H$5:$H$3004, Listes!$B$74, 'Saisie Recettes'!$E$5:$E$3004, "&gt;="&amp;EOMONTH(AC$7,-1)+1, 'Saisie Recettes'!$E$5:$E$3004, "&lt;="&amp;EOMONTH(AC$7,0))</f>
        <v>0</v>
      </c>
      <c r="AD34" s="151">
        <f>SUMIFS('Saisie Recettes'!$I$5:$I$3004,'Saisie Recettes'!$F$5:$F$3004, $F34, 'Saisie Recettes'!$H$5:$H$3004, Listes!$B$74, 'Saisie Recettes'!$E$5:$E$3004, "&gt;="&amp;EOMONTH(AD$7,-1)+1, 'Saisie Recettes'!$E$5:$E$3004, "&lt;="&amp;EOMONTH(AD$7,0))</f>
        <v>0</v>
      </c>
      <c r="AE34" s="151">
        <f>SUMIFS('Saisie Recettes'!$I$5:$I$3004,'Saisie Recettes'!$F$5:$F$3004, $F34, 'Saisie Recettes'!$H$5:$H$3004, Listes!$B$74, 'Saisie Recettes'!$E$5:$E$3004, "&gt;="&amp;EOMONTH(AE$7,-1)+1, 'Saisie Recettes'!$E$5:$E$3004, "&lt;="&amp;EOMONTH(AE$7,0))</f>
        <v>0</v>
      </c>
      <c r="AF34" s="151">
        <f>SUMIFS('Saisie Recettes'!$I$5:$I$3004,'Saisie Recettes'!$F$5:$F$3004, $F34, 'Saisie Recettes'!$H$5:$H$3004, Listes!$B$74, 'Saisie Recettes'!$E$5:$E$3004, "&gt;="&amp;EOMONTH(AF$7,-1)+1, 'Saisie Recettes'!$E$5:$E$3004, "&lt;="&amp;EOMONTH(AF$7,0))</f>
        <v>0</v>
      </c>
      <c r="AG34" s="151">
        <f>SUMIFS('Saisie Recettes'!$I$5:$I$3004,'Saisie Recettes'!$F$5:$F$3004, $F34, 'Saisie Recettes'!$H$5:$H$3004, Listes!$B$74, 'Saisie Recettes'!$E$5:$E$3004, "&gt;="&amp;EOMONTH(AG$7,-1)+1, 'Saisie Recettes'!$E$5:$E$3004, "&lt;="&amp;EOMONTH(AG$7,0))</f>
        <v>0</v>
      </c>
      <c r="AH34" s="151">
        <f>SUMIFS('Saisie Recettes'!$I$5:$I$3004,'Saisie Recettes'!$F$5:$F$3004, $F34, 'Saisie Recettes'!$H$5:$H$3004, Listes!$B$74, 'Saisie Recettes'!$E$5:$E$3004, "&gt;="&amp;EOMONTH(AH$7,-1)+1, 'Saisie Recettes'!$E$5:$E$3004, "&lt;="&amp;EOMONTH(AH$7,0))</f>
        <v>0</v>
      </c>
      <c r="AI34" s="164">
        <f t="shared" ref="AI34" si="93">SUM(W34:AH34)</f>
        <v>0</v>
      </c>
      <c r="AJ34" s="142"/>
      <c r="AK34" s="151">
        <f>SUMIFS('Saisie Recettes'!$I$5:$I$3004,'Saisie Recettes'!$F$5:$F$3004, $F34, 'Saisie Recettes'!$H$5:$H$3004, Listes!$B$74, 'Saisie Recettes'!$E$5:$E$3004, "&gt;="&amp;EOMONTH(AK$7,-1)+1, 'Saisie Recettes'!$E$5:$E$3004, "&lt;="&amp;EOMONTH(AK$7,0))</f>
        <v>0</v>
      </c>
      <c r="AL34" s="151">
        <f>SUMIFS('Saisie Recettes'!$I$5:$I$3004,'Saisie Recettes'!$F$5:$F$3004, $F34, 'Saisie Recettes'!$H$5:$H$3004, Listes!$B$74, 'Saisie Recettes'!$E$5:$E$3004, "&gt;="&amp;EOMONTH(AL$7,-1)+1, 'Saisie Recettes'!$E$5:$E$3004, "&lt;="&amp;EOMONTH(AL$7,0))</f>
        <v>3000000</v>
      </c>
      <c r="AM34" s="151">
        <f>SUMIFS('Saisie Recettes'!$I$5:$I$3004,'Saisie Recettes'!$F$5:$F$3004, $F34, 'Saisie Recettes'!$H$5:$H$3004, Listes!$B$74, 'Saisie Recettes'!$E$5:$E$3004, "&gt;="&amp;EOMONTH(AM$7,-1)+1, 'Saisie Recettes'!$E$5:$E$3004, "&lt;="&amp;EOMONTH(AM$7,0))</f>
        <v>0</v>
      </c>
      <c r="AN34" s="151">
        <f>SUMIFS('Saisie Recettes'!$I$5:$I$3004,'Saisie Recettes'!$F$5:$F$3004, $F34, 'Saisie Recettes'!$H$5:$H$3004, Listes!$B$74, 'Saisie Recettes'!$E$5:$E$3004, "&gt;="&amp;EOMONTH(AN$7,-1)+1, 'Saisie Recettes'!$E$5:$E$3004, "&lt;="&amp;EOMONTH(AN$7,0))</f>
        <v>0</v>
      </c>
      <c r="AO34" s="151">
        <f>SUMIFS('Saisie Recettes'!$I$5:$I$3004,'Saisie Recettes'!$F$5:$F$3004, $F34, 'Saisie Recettes'!$H$5:$H$3004, Listes!$B$74, 'Saisie Recettes'!$E$5:$E$3004, "&gt;="&amp;EOMONTH(AO$7,-1)+1, 'Saisie Recettes'!$E$5:$E$3004, "&lt;="&amp;EOMONTH(AO$7,0))</f>
        <v>0</v>
      </c>
      <c r="AP34" s="151">
        <f>SUMIFS('Saisie Recettes'!$I$5:$I$3004,'Saisie Recettes'!$F$5:$F$3004, $F34, 'Saisie Recettes'!$H$5:$H$3004, Listes!$B$74, 'Saisie Recettes'!$E$5:$E$3004, "&gt;="&amp;EOMONTH(AP$7,-1)+1, 'Saisie Recettes'!$E$5:$E$3004, "&lt;="&amp;EOMONTH(AP$7,0))</f>
        <v>0</v>
      </c>
      <c r="AQ34" s="151">
        <f>SUMIFS('Saisie Recettes'!$I$5:$I$3004,'Saisie Recettes'!$F$5:$F$3004, $F34, 'Saisie Recettes'!$H$5:$H$3004, Listes!$B$74, 'Saisie Recettes'!$E$5:$E$3004, "&gt;="&amp;EOMONTH(AQ$7,-1)+1, 'Saisie Recettes'!$E$5:$E$3004, "&lt;="&amp;EOMONTH(AQ$7,0))</f>
        <v>0</v>
      </c>
      <c r="AR34" s="151">
        <f>SUMIFS('Saisie Recettes'!$I$5:$I$3004,'Saisie Recettes'!$F$5:$F$3004, $F34, 'Saisie Recettes'!$H$5:$H$3004, Listes!$B$74, 'Saisie Recettes'!$E$5:$E$3004, "&gt;="&amp;EOMONTH(AR$7,-1)+1, 'Saisie Recettes'!$E$5:$E$3004, "&lt;="&amp;EOMONTH(AR$7,0))</f>
        <v>0</v>
      </c>
      <c r="AS34" s="151">
        <f>SUMIFS('Saisie Recettes'!$I$5:$I$3004,'Saisie Recettes'!$F$5:$F$3004, $F34, 'Saisie Recettes'!$H$5:$H$3004, Listes!$B$74, 'Saisie Recettes'!$E$5:$E$3004, "&gt;="&amp;EOMONTH(AS$7,-1)+1, 'Saisie Recettes'!$E$5:$E$3004, "&lt;="&amp;EOMONTH(AS$7,0))</f>
        <v>0</v>
      </c>
      <c r="AT34" s="151">
        <f>SUMIFS('Saisie Recettes'!$I$5:$I$3004,'Saisie Recettes'!$F$5:$F$3004, $F34, 'Saisie Recettes'!$H$5:$H$3004, Listes!$B$74, 'Saisie Recettes'!$E$5:$E$3004, "&gt;="&amp;EOMONTH(AT$7,-1)+1, 'Saisie Recettes'!$E$5:$E$3004, "&lt;="&amp;EOMONTH(AT$7,0))</f>
        <v>0</v>
      </c>
      <c r="AU34" s="151">
        <f>SUMIFS('Saisie Recettes'!$I$5:$I$3004,'Saisie Recettes'!$F$5:$F$3004, $F34, 'Saisie Recettes'!$H$5:$H$3004, Listes!$B$74, 'Saisie Recettes'!$E$5:$E$3004, "&gt;="&amp;EOMONTH(AU$7,-1)+1, 'Saisie Recettes'!$E$5:$E$3004, "&lt;="&amp;EOMONTH(AU$7,0))</f>
        <v>0</v>
      </c>
      <c r="AV34" s="151">
        <f>SUMIFS('Saisie Recettes'!$I$5:$I$3004,'Saisie Recettes'!$F$5:$F$3004, $F34, 'Saisie Recettes'!$H$5:$H$3004, Listes!$B$74, 'Saisie Recettes'!$E$5:$E$3004, "&gt;="&amp;EOMONTH(AV$7,-1)+1, 'Saisie Recettes'!$E$5:$E$3004, "&lt;="&amp;EOMONTH(AV$7,0))</f>
        <v>0</v>
      </c>
      <c r="AW34" s="164">
        <f t="shared" ref="AW34" si="94">SUM(AK34:AV34)</f>
        <v>3000000</v>
      </c>
    </row>
    <row r="35" spans="3:49" s="158" customFormat="1" ht="15.75" customHeight="1" x14ac:dyDescent="0.25">
      <c r="C35" s="155" t="s">
        <v>337</v>
      </c>
      <c r="D35" s="156"/>
      <c r="E35" s="156"/>
      <c r="F35" s="157"/>
      <c r="G35" s="157"/>
      <c r="H35" s="157"/>
      <c r="I35" s="157">
        <f>SUM(I23:I34)</f>
        <v>0</v>
      </c>
      <c r="J35" s="157">
        <f t="shared" ref="J35:U35" si="95">SUM(J23:J34)</f>
        <v>0</v>
      </c>
      <c r="K35" s="157">
        <f t="shared" si="95"/>
        <v>0</v>
      </c>
      <c r="L35" s="157">
        <f t="shared" si="95"/>
        <v>0</v>
      </c>
      <c r="M35" s="157">
        <f t="shared" si="95"/>
        <v>0</v>
      </c>
      <c r="N35" s="157">
        <f t="shared" si="95"/>
        <v>0</v>
      </c>
      <c r="O35" s="157">
        <f t="shared" si="95"/>
        <v>0</v>
      </c>
      <c r="P35" s="157">
        <f t="shared" si="95"/>
        <v>0</v>
      </c>
      <c r="Q35" s="157">
        <f t="shared" si="95"/>
        <v>300000</v>
      </c>
      <c r="R35" s="157">
        <f t="shared" si="95"/>
        <v>0</v>
      </c>
      <c r="S35" s="157">
        <f t="shared" si="95"/>
        <v>0</v>
      </c>
      <c r="T35" s="157">
        <f t="shared" si="95"/>
        <v>0</v>
      </c>
      <c r="U35" s="157">
        <f t="shared" si="95"/>
        <v>300000</v>
      </c>
      <c r="W35" s="157">
        <f>SUM(W23:W34)</f>
        <v>0</v>
      </c>
      <c r="X35" s="157">
        <f t="shared" ref="X35" si="96">SUM(X23:X34)</f>
        <v>0</v>
      </c>
      <c r="Y35" s="157">
        <f t="shared" ref="Y35" si="97">SUM(Y23:Y34)</f>
        <v>0</v>
      </c>
      <c r="Z35" s="157">
        <f t="shared" ref="Z35" si="98">SUM(Z23:Z34)</f>
        <v>0</v>
      </c>
      <c r="AA35" s="157">
        <f t="shared" ref="AA35" si="99">SUM(AA23:AA34)</f>
        <v>0</v>
      </c>
      <c r="AB35" s="157">
        <f t="shared" ref="AB35" si="100">SUM(AB23:AB34)</f>
        <v>0</v>
      </c>
      <c r="AC35" s="157">
        <f t="shared" ref="AC35" si="101">SUM(AC23:AC34)</f>
        <v>0</v>
      </c>
      <c r="AD35" s="157">
        <f t="shared" ref="AD35" si="102">SUM(AD23:AD34)</f>
        <v>0</v>
      </c>
      <c r="AE35" s="157">
        <f t="shared" ref="AE35" si="103">SUM(AE23:AE34)</f>
        <v>0</v>
      </c>
      <c r="AF35" s="157">
        <f t="shared" ref="AF35" si="104">SUM(AF23:AF34)</f>
        <v>0</v>
      </c>
      <c r="AG35" s="157">
        <f t="shared" ref="AG35" si="105">SUM(AG23:AG34)</f>
        <v>0</v>
      </c>
      <c r="AH35" s="157">
        <f t="shared" ref="AH35" si="106">SUM(AH23:AH34)</f>
        <v>0</v>
      </c>
      <c r="AI35" s="157">
        <f t="shared" ref="AI35" si="107">SUM(AI23:AI34)</f>
        <v>0</v>
      </c>
      <c r="AJ35" s="159"/>
      <c r="AK35" s="157">
        <f>SUM(AK23:AK34)</f>
        <v>0</v>
      </c>
      <c r="AL35" s="157">
        <f t="shared" ref="AL35" si="108">SUM(AL23:AL34)</f>
        <v>3000000</v>
      </c>
      <c r="AM35" s="157">
        <f t="shared" ref="AM35" si="109">SUM(AM23:AM34)</f>
        <v>0</v>
      </c>
      <c r="AN35" s="157">
        <f t="shared" ref="AN35" si="110">SUM(AN23:AN34)</f>
        <v>0</v>
      </c>
      <c r="AO35" s="157">
        <f t="shared" ref="AO35" si="111">SUM(AO23:AO34)</f>
        <v>0</v>
      </c>
      <c r="AP35" s="157">
        <f t="shared" ref="AP35" si="112">SUM(AP23:AP34)</f>
        <v>0</v>
      </c>
      <c r="AQ35" s="157">
        <f t="shared" ref="AQ35" si="113">SUM(AQ23:AQ34)</f>
        <v>0</v>
      </c>
      <c r="AR35" s="157">
        <f t="shared" ref="AR35" si="114">SUM(AR23:AR34)</f>
        <v>0</v>
      </c>
      <c r="AS35" s="157">
        <f t="shared" ref="AS35" si="115">SUM(AS23:AS34)</f>
        <v>0</v>
      </c>
      <c r="AT35" s="157">
        <f t="shared" ref="AT35" si="116">SUM(AT23:AT34)</f>
        <v>0</v>
      </c>
      <c r="AU35" s="157">
        <f t="shared" ref="AU35" si="117">SUM(AU23:AU34)</f>
        <v>0</v>
      </c>
      <c r="AV35" s="157">
        <f t="shared" ref="AV35" si="118">SUM(AV23:AV34)</f>
        <v>0</v>
      </c>
      <c r="AW35" s="157">
        <f t="shared" ref="AW35" si="119">SUM(AW23:AW34)</f>
        <v>3000000</v>
      </c>
    </row>
    <row r="36" spans="3:49" ht="15.75" customHeight="1" x14ac:dyDescent="0.25"/>
    <row r="37" spans="3:49" ht="15.75" customHeight="1" x14ac:dyDescent="0.25">
      <c r="C37" s="150" t="str">
        <f>F37</f>
        <v>MC-Mag-SGBCI</v>
      </c>
      <c r="D37" s="143"/>
      <c r="E37" s="143"/>
      <c r="F37" s="150" t="str">
        <f t="shared" ref="F37:F48" si="120">F23</f>
        <v>MC-Mag-SGBCI</v>
      </c>
      <c r="I37" s="151">
        <f>SUMIFS('Saisie Recettes'!$I$5:$I$3004,'Saisie Recettes'!$F$5:$F$3004, $F37, 'Saisie Recettes'!$H$5:$H$3004, Listes!$B$75, 'Saisie Recettes'!$E$5:$E$3004, "&gt;="&amp;EOMONTH(I$7,-1)+1, 'Saisie Recettes'!$E$5:$E$3004, "&lt;="&amp;EOMONTH(I$7,0))</f>
        <v>0</v>
      </c>
      <c r="J37" s="151">
        <f>SUMIFS('Saisie Recettes'!$I$5:$I$3004,'Saisie Recettes'!$F$5:$F$3004, $F37, 'Saisie Recettes'!$H$5:$H$3004, Listes!$B$75, 'Saisie Recettes'!$E$5:$E$3004, "&gt;="&amp;EOMONTH(J$7,-1)+1, 'Saisie Recettes'!$E$5:$E$3004, "&lt;="&amp;EOMONTH(J$7,0))</f>
        <v>0</v>
      </c>
      <c r="K37" s="151">
        <f>SUMIFS('Saisie Recettes'!$I$5:$I$3004,'Saisie Recettes'!$F$5:$F$3004, $F37, 'Saisie Recettes'!$H$5:$H$3004, Listes!$B$75, 'Saisie Recettes'!$E$5:$E$3004, "&gt;="&amp;EOMONTH(K$7,-1)+1, 'Saisie Recettes'!$E$5:$E$3004, "&lt;="&amp;EOMONTH(K$7,0))</f>
        <v>0</v>
      </c>
      <c r="L37" s="151">
        <f>SUMIFS('Saisie Recettes'!$I$5:$I$3004,'Saisie Recettes'!$F$5:$F$3004, $F37, 'Saisie Recettes'!$H$5:$H$3004, Listes!$B$75, 'Saisie Recettes'!$E$5:$E$3004, "&gt;="&amp;EOMONTH(L$7,-1)+1, 'Saisie Recettes'!$E$5:$E$3004, "&lt;="&amp;EOMONTH(L$7,0))</f>
        <v>0</v>
      </c>
      <c r="M37" s="151">
        <f>SUMIFS('Saisie Recettes'!$I$5:$I$3004,'Saisie Recettes'!$F$5:$F$3004, $F37, 'Saisie Recettes'!$H$5:$H$3004, Listes!$B$75, 'Saisie Recettes'!$E$5:$E$3004, "&gt;="&amp;EOMONTH(M$7,-1)+1, 'Saisie Recettes'!$E$5:$E$3004, "&lt;="&amp;EOMONTH(M$7,0))</f>
        <v>0</v>
      </c>
      <c r="N37" s="151">
        <f>SUMIFS('Saisie Recettes'!$I$5:$I$3004,'Saisie Recettes'!$F$5:$F$3004, $F37, 'Saisie Recettes'!$H$5:$H$3004, Listes!$B$75, 'Saisie Recettes'!$E$5:$E$3004, "&gt;="&amp;EOMONTH(N$7,-1)+1, 'Saisie Recettes'!$E$5:$E$3004, "&lt;="&amp;EOMONTH(N$7,0))</f>
        <v>0</v>
      </c>
      <c r="O37" s="151">
        <f>SUMIFS('Saisie Recettes'!$I$5:$I$3004,'Saisie Recettes'!$F$5:$F$3004, $F37, 'Saisie Recettes'!$H$5:$H$3004, Listes!$B$75, 'Saisie Recettes'!$E$5:$E$3004, "&gt;="&amp;EOMONTH(O$7,-1)+1, 'Saisie Recettes'!$E$5:$E$3004, "&lt;="&amp;EOMONTH(O$7,0))</f>
        <v>0</v>
      </c>
      <c r="P37" s="151">
        <f>SUMIFS('Saisie Recettes'!$I$5:$I$3004,'Saisie Recettes'!$F$5:$F$3004, $F37, 'Saisie Recettes'!$H$5:$H$3004, Listes!$B$75, 'Saisie Recettes'!$E$5:$E$3004, "&gt;="&amp;EOMONTH(P$7,-1)+1, 'Saisie Recettes'!$E$5:$E$3004, "&lt;="&amp;EOMONTH(P$7,0))</f>
        <v>0</v>
      </c>
      <c r="Q37" s="151">
        <f>SUMIFS('Saisie Recettes'!$I$5:$I$3004,'Saisie Recettes'!$F$5:$F$3004, $F37, 'Saisie Recettes'!$H$5:$H$3004, Listes!$B$75, 'Saisie Recettes'!$E$5:$E$3004, "&gt;="&amp;EOMONTH(Q$7,-1)+1, 'Saisie Recettes'!$E$5:$E$3004, "&lt;="&amp;EOMONTH(Q$7,0))</f>
        <v>0</v>
      </c>
      <c r="R37" s="151">
        <f>SUMIFS('Saisie Recettes'!$I$5:$I$3004,'Saisie Recettes'!$F$5:$F$3004, $F37, 'Saisie Recettes'!$H$5:$H$3004, Listes!$B$75, 'Saisie Recettes'!$E$5:$E$3004, "&gt;="&amp;EOMONTH(R$7,-1)+1, 'Saisie Recettes'!$E$5:$E$3004, "&lt;="&amp;EOMONTH(R$7,0))</f>
        <v>0</v>
      </c>
      <c r="S37" s="151">
        <f>SUMIFS('Saisie Recettes'!$I$5:$I$3004,'Saisie Recettes'!$F$5:$F$3004, $F37, 'Saisie Recettes'!$H$5:$H$3004, Listes!$B$75, 'Saisie Recettes'!$E$5:$E$3004, "&gt;="&amp;EOMONTH(S$7,-1)+1, 'Saisie Recettes'!$E$5:$E$3004, "&lt;="&amp;EOMONTH(S$7,0))</f>
        <v>0</v>
      </c>
      <c r="T37" s="151">
        <f>SUMIFS('Saisie Recettes'!$I$5:$I$3004,'Saisie Recettes'!$F$5:$F$3004, $F37, 'Saisie Recettes'!$H$5:$H$3004, Listes!$B$75, 'Saisie Recettes'!$E$5:$E$3004, "&gt;="&amp;EOMONTH(T$7,-1)+1, 'Saisie Recettes'!$E$5:$E$3004, "&lt;="&amp;EOMONTH(T$7,0))</f>
        <v>0</v>
      </c>
      <c r="U37" s="164">
        <f t="shared" ref="U37:U47" si="121">SUM(I37:T37)</f>
        <v>0</v>
      </c>
      <c r="W37" s="151">
        <f>SUMIFS('Saisie Recettes'!$I$5:$I$3004,'Saisie Recettes'!$F$5:$F$3004, $F37, 'Saisie Recettes'!$H$5:$H$3004, Listes!$B$75, 'Saisie Recettes'!$E$5:$E$3004, "&gt;="&amp;EOMONTH(W$7,-1)+1, 'Saisie Recettes'!$E$5:$E$3004, "&lt;="&amp;EOMONTH(W$7,0))</f>
        <v>0</v>
      </c>
      <c r="X37" s="151">
        <f>SUMIFS('Saisie Recettes'!$I$5:$I$3004,'Saisie Recettes'!$F$5:$F$3004, $F37, 'Saisie Recettes'!$H$5:$H$3004, Listes!$B$75, 'Saisie Recettes'!$E$5:$E$3004, "&gt;="&amp;EOMONTH(X$7,-1)+1, 'Saisie Recettes'!$E$5:$E$3004, "&lt;="&amp;EOMONTH(X$7,0))</f>
        <v>0</v>
      </c>
      <c r="Y37" s="151">
        <f>SUMIFS('Saisie Recettes'!$I$5:$I$3004,'Saisie Recettes'!$F$5:$F$3004, $F37, 'Saisie Recettes'!$H$5:$H$3004, Listes!$B$75, 'Saisie Recettes'!$E$5:$E$3004, "&gt;="&amp;EOMONTH(Y$7,-1)+1, 'Saisie Recettes'!$E$5:$E$3004, "&lt;="&amp;EOMONTH(Y$7,0))</f>
        <v>0</v>
      </c>
      <c r="Z37" s="151">
        <f>SUMIFS('Saisie Recettes'!$I$5:$I$3004,'Saisie Recettes'!$F$5:$F$3004, $F37, 'Saisie Recettes'!$H$5:$H$3004, Listes!$B$75, 'Saisie Recettes'!$E$5:$E$3004, "&gt;="&amp;EOMONTH(Z$7,-1)+1, 'Saisie Recettes'!$E$5:$E$3004, "&lt;="&amp;EOMONTH(Z$7,0))</f>
        <v>0</v>
      </c>
      <c r="AA37" s="151">
        <f>SUMIFS('Saisie Recettes'!$I$5:$I$3004,'Saisie Recettes'!$F$5:$F$3004, $F37, 'Saisie Recettes'!$H$5:$H$3004, Listes!$B$75, 'Saisie Recettes'!$E$5:$E$3004, "&gt;="&amp;EOMONTH(AA$7,-1)+1, 'Saisie Recettes'!$E$5:$E$3004, "&lt;="&amp;EOMONTH(AA$7,0))</f>
        <v>0</v>
      </c>
      <c r="AB37" s="151">
        <f>SUMIFS('Saisie Recettes'!$I$5:$I$3004,'Saisie Recettes'!$F$5:$F$3004, $F37, 'Saisie Recettes'!$H$5:$H$3004, Listes!$B$75, 'Saisie Recettes'!$E$5:$E$3004, "&gt;="&amp;EOMONTH(AB$7,-1)+1, 'Saisie Recettes'!$E$5:$E$3004, "&lt;="&amp;EOMONTH(AB$7,0))</f>
        <v>0</v>
      </c>
      <c r="AC37" s="151">
        <f>SUMIFS('Saisie Recettes'!$I$5:$I$3004,'Saisie Recettes'!$F$5:$F$3004, $F37, 'Saisie Recettes'!$H$5:$H$3004, Listes!$B$75, 'Saisie Recettes'!$E$5:$E$3004, "&gt;="&amp;EOMONTH(AC$7,-1)+1, 'Saisie Recettes'!$E$5:$E$3004, "&lt;="&amp;EOMONTH(AC$7,0))</f>
        <v>0</v>
      </c>
      <c r="AD37" s="151">
        <f>SUMIFS('Saisie Recettes'!$I$5:$I$3004,'Saisie Recettes'!$F$5:$F$3004, $F37, 'Saisie Recettes'!$H$5:$H$3004, Listes!$B$75, 'Saisie Recettes'!$E$5:$E$3004, "&gt;="&amp;EOMONTH(AD$7,-1)+1, 'Saisie Recettes'!$E$5:$E$3004, "&lt;="&amp;EOMONTH(AD$7,0))</f>
        <v>0</v>
      </c>
      <c r="AE37" s="151">
        <f>SUMIFS('Saisie Recettes'!$I$5:$I$3004,'Saisie Recettes'!$F$5:$F$3004, $F37, 'Saisie Recettes'!$H$5:$H$3004, Listes!$B$75, 'Saisie Recettes'!$E$5:$E$3004, "&gt;="&amp;EOMONTH(AE$7,-1)+1, 'Saisie Recettes'!$E$5:$E$3004, "&lt;="&amp;EOMONTH(AE$7,0))</f>
        <v>0</v>
      </c>
      <c r="AF37" s="151">
        <f>SUMIFS('Saisie Recettes'!$I$5:$I$3004,'Saisie Recettes'!$F$5:$F$3004, $F37, 'Saisie Recettes'!$H$5:$H$3004, Listes!$B$75, 'Saisie Recettes'!$E$5:$E$3004, "&gt;="&amp;EOMONTH(AF$7,-1)+1, 'Saisie Recettes'!$E$5:$E$3004, "&lt;="&amp;EOMONTH(AF$7,0))</f>
        <v>0</v>
      </c>
      <c r="AG37" s="151">
        <f>SUMIFS('Saisie Recettes'!$I$5:$I$3004,'Saisie Recettes'!$F$5:$F$3004, $F37, 'Saisie Recettes'!$H$5:$H$3004, Listes!$B$75, 'Saisie Recettes'!$E$5:$E$3004, "&gt;="&amp;EOMONTH(AG$7,-1)+1, 'Saisie Recettes'!$E$5:$E$3004, "&lt;="&amp;EOMONTH(AG$7,0))</f>
        <v>0</v>
      </c>
      <c r="AH37" s="151">
        <f>SUMIFS('Saisie Recettes'!$I$5:$I$3004,'Saisie Recettes'!$F$5:$F$3004, $F37, 'Saisie Recettes'!$H$5:$H$3004, Listes!$B$75, 'Saisie Recettes'!$E$5:$E$3004, "&gt;="&amp;EOMONTH(AH$7,-1)+1, 'Saisie Recettes'!$E$5:$E$3004, "&lt;="&amp;EOMONTH(AH$7,0))</f>
        <v>0</v>
      </c>
      <c r="AI37" s="164">
        <f t="shared" ref="AI37:AI38" si="122">SUM(W37:AH37)</f>
        <v>0</v>
      </c>
      <c r="AJ37" s="142"/>
      <c r="AK37" s="151">
        <f>SUMIFS('Saisie Recettes'!$I$5:$I$3004,'Saisie Recettes'!$F$5:$F$3004, $F37, 'Saisie Recettes'!$H$5:$H$3004, Listes!$B$75, 'Saisie Recettes'!$E$5:$E$3004, "&gt;="&amp;EOMONTH(AK$7,-1)+1, 'Saisie Recettes'!$E$5:$E$3004, "&lt;="&amp;EOMONTH(AK$7,0))</f>
        <v>0</v>
      </c>
      <c r="AL37" s="151">
        <f>SUMIFS('Saisie Recettes'!$I$5:$I$3004,'Saisie Recettes'!$F$5:$F$3004, $F37, 'Saisie Recettes'!$H$5:$H$3004, Listes!$B$75, 'Saisie Recettes'!$E$5:$E$3004, "&gt;="&amp;EOMONTH(AL$7,-1)+1, 'Saisie Recettes'!$E$5:$E$3004, "&lt;="&amp;EOMONTH(AL$7,0))</f>
        <v>0</v>
      </c>
      <c r="AM37" s="151">
        <f>SUMIFS('Saisie Recettes'!$I$5:$I$3004,'Saisie Recettes'!$F$5:$F$3004, $F37, 'Saisie Recettes'!$H$5:$H$3004, Listes!$B$75, 'Saisie Recettes'!$E$5:$E$3004, "&gt;="&amp;EOMONTH(AM$7,-1)+1, 'Saisie Recettes'!$E$5:$E$3004, "&lt;="&amp;EOMONTH(AM$7,0))</f>
        <v>0</v>
      </c>
      <c r="AN37" s="151">
        <f>SUMIFS('Saisie Recettes'!$I$5:$I$3004,'Saisie Recettes'!$F$5:$F$3004, $F37, 'Saisie Recettes'!$H$5:$H$3004, Listes!$B$75, 'Saisie Recettes'!$E$5:$E$3004, "&gt;="&amp;EOMONTH(AN$7,-1)+1, 'Saisie Recettes'!$E$5:$E$3004, "&lt;="&amp;EOMONTH(AN$7,0))</f>
        <v>0</v>
      </c>
      <c r="AO37" s="151">
        <f>SUMIFS('Saisie Recettes'!$I$5:$I$3004,'Saisie Recettes'!$F$5:$F$3004, $F37, 'Saisie Recettes'!$H$5:$H$3004, Listes!$B$75, 'Saisie Recettes'!$E$5:$E$3004, "&gt;="&amp;EOMONTH(AO$7,-1)+1, 'Saisie Recettes'!$E$5:$E$3004, "&lt;="&amp;EOMONTH(AO$7,0))</f>
        <v>0</v>
      </c>
      <c r="AP37" s="151">
        <f>SUMIFS('Saisie Recettes'!$I$5:$I$3004,'Saisie Recettes'!$F$5:$F$3004, $F37, 'Saisie Recettes'!$H$5:$H$3004, Listes!$B$75, 'Saisie Recettes'!$E$5:$E$3004, "&gt;="&amp;EOMONTH(AP$7,-1)+1, 'Saisie Recettes'!$E$5:$E$3004, "&lt;="&amp;EOMONTH(AP$7,0))</f>
        <v>0</v>
      </c>
      <c r="AQ37" s="151">
        <f>SUMIFS('Saisie Recettes'!$I$5:$I$3004,'Saisie Recettes'!$F$5:$F$3004, $F37, 'Saisie Recettes'!$H$5:$H$3004, Listes!$B$75, 'Saisie Recettes'!$E$5:$E$3004, "&gt;="&amp;EOMONTH(AQ$7,-1)+1, 'Saisie Recettes'!$E$5:$E$3004, "&lt;="&amp;EOMONTH(AQ$7,0))</f>
        <v>0</v>
      </c>
      <c r="AR37" s="151">
        <f>SUMIFS('Saisie Recettes'!$I$5:$I$3004,'Saisie Recettes'!$F$5:$F$3004, $F37, 'Saisie Recettes'!$H$5:$H$3004, Listes!$B$75, 'Saisie Recettes'!$E$5:$E$3004, "&gt;="&amp;EOMONTH(AR$7,-1)+1, 'Saisie Recettes'!$E$5:$E$3004, "&lt;="&amp;EOMONTH(AR$7,0))</f>
        <v>0</v>
      </c>
      <c r="AS37" s="151">
        <f>SUMIFS('Saisie Recettes'!$I$5:$I$3004,'Saisie Recettes'!$F$5:$F$3004, $F37, 'Saisie Recettes'!$H$5:$H$3004, Listes!$B$75, 'Saisie Recettes'!$E$5:$E$3004, "&gt;="&amp;EOMONTH(AS$7,-1)+1, 'Saisie Recettes'!$E$5:$E$3004, "&lt;="&amp;EOMONTH(AS$7,0))</f>
        <v>0</v>
      </c>
      <c r="AT37" s="151">
        <f>SUMIFS('Saisie Recettes'!$I$5:$I$3004,'Saisie Recettes'!$F$5:$F$3004, $F37, 'Saisie Recettes'!$H$5:$H$3004, Listes!$B$75, 'Saisie Recettes'!$E$5:$E$3004, "&gt;="&amp;EOMONTH(AT$7,-1)+1, 'Saisie Recettes'!$E$5:$E$3004, "&lt;="&amp;EOMONTH(AT$7,0))</f>
        <v>0</v>
      </c>
      <c r="AU37" s="151">
        <f>SUMIFS('Saisie Recettes'!$I$5:$I$3004,'Saisie Recettes'!$F$5:$F$3004, $F37, 'Saisie Recettes'!$H$5:$H$3004, Listes!$B$75, 'Saisie Recettes'!$E$5:$E$3004, "&gt;="&amp;EOMONTH(AU$7,-1)+1, 'Saisie Recettes'!$E$5:$E$3004, "&lt;="&amp;EOMONTH(AU$7,0))</f>
        <v>0</v>
      </c>
      <c r="AV37" s="151">
        <f>SUMIFS('Saisie Recettes'!$I$5:$I$3004,'Saisie Recettes'!$F$5:$F$3004, $F37, 'Saisie Recettes'!$H$5:$H$3004, Listes!$B$75, 'Saisie Recettes'!$E$5:$E$3004, "&gt;="&amp;EOMONTH(AV$7,-1)+1, 'Saisie Recettes'!$E$5:$E$3004, "&lt;="&amp;EOMONTH(AV$7,0))</f>
        <v>0</v>
      </c>
      <c r="AW37" s="164">
        <f t="shared" ref="AW37:AW38" si="123">SUM(AK37:AV37)</f>
        <v>0</v>
      </c>
    </row>
    <row r="38" spans="3:49" ht="15.75" customHeight="1" x14ac:dyDescent="0.25">
      <c r="C38" s="150" t="str">
        <f t="shared" ref="C38:C46" si="124">F38</f>
        <v>MC-Mag-CIE</v>
      </c>
      <c r="D38" s="143"/>
      <c r="E38" s="143"/>
      <c r="F38" s="150" t="str">
        <f t="shared" si="120"/>
        <v>MC-Mag-CIE</v>
      </c>
      <c r="I38" s="151">
        <f>SUMIFS('Saisie Recettes'!$I$5:$I$3004,'Saisie Recettes'!$F$5:$F$3004, $F38, 'Saisie Recettes'!$H$5:$H$3004, Listes!$B$75, 'Saisie Recettes'!$E$5:$E$3004, "&gt;="&amp;EOMONTH(I$7,-1)+1, 'Saisie Recettes'!$E$5:$E$3004, "&lt;="&amp;EOMONTH(I$7,0))</f>
        <v>0</v>
      </c>
      <c r="J38" s="151">
        <f>SUMIFS('Saisie Recettes'!$I$5:$I$3004,'Saisie Recettes'!$F$5:$F$3004, $F38, 'Saisie Recettes'!$H$5:$H$3004, Listes!$B$75, 'Saisie Recettes'!$E$5:$E$3004, "&gt;="&amp;EOMONTH(J$7,-1)+1, 'Saisie Recettes'!$E$5:$E$3004, "&lt;="&amp;EOMONTH(J$7,0))</f>
        <v>0</v>
      </c>
      <c r="K38" s="151">
        <f>SUMIFS('Saisie Recettes'!$I$5:$I$3004,'Saisie Recettes'!$F$5:$F$3004, $F38, 'Saisie Recettes'!$H$5:$H$3004, Listes!$B$75, 'Saisie Recettes'!$E$5:$E$3004, "&gt;="&amp;EOMONTH(K$7,-1)+1, 'Saisie Recettes'!$E$5:$E$3004, "&lt;="&amp;EOMONTH(K$7,0))</f>
        <v>0</v>
      </c>
      <c r="L38" s="151">
        <f>SUMIFS('Saisie Recettes'!$I$5:$I$3004,'Saisie Recettes'!$F$5:$F$3004, $F38, 'Saisie Recettes'!$H$5:$H$3004, Listes!$B$75, 'Saisie Recettes'!$E$5:$E$3004, "&gt;="&amp;EOMONTH(L$7,-1)+1, 'Saisie Recettes'!$E$5:$E$3004, "&lt;="&amp;EOMONTH(L$7,0))</f>
        <v>0</v>
      </c>
      <c r="M38" s="151">
        <f>SUMIFS('Saisie Recettes'!$I$5:$I$3004,'Saisie Recettes'!$F$5:$F$3004, $F38, 'Saisie Recettes'!$H$5:$H$3004, Listes!$B$75, 'Saisie Recettes'!$E$5:$E$3004, "&gt;="&amp;EOMONTH(M$7,-1)+1, 'Saisie Recettes'!$E$5:$E$3004, "&lt;="&amp;EOMONTH(M$7,0))</f>
        <v>0</v>
      </c>
      <c r="N38" s="151">
        <f>SUMIFS('Saisie Recettes'!$I$5:$I$3004,'Saisie Recettes'!$F$5:$F$3004, $F38, 'Saisie Recettes'!$H$5:$H$3004, Listes!$B$75, 'Saisie Recettes'!$E$5:$E$3004, "&gt;="&amp;EOMONTH(N$7,-1)+1, 'Saisie Recettes'!$E$5:$E$3004, "&lt;="&amp;EOMONTH(N$7,0))</f>
        <v>0</v>
      </c>
      <c r="O38" s="151">
        <f>SUMIFS('Saisie Recettes'!$I$5:$I$3004,'Saisie Recettes'!$F$5:$F$3004, $F38, 'Saisie Recettes'!$H$5:$H$3004, Listes!$B$75, 'Saisie Recettes'!$E$5:$E$3004, "&gt;="&amp;EOMONTH(O$7,-1)+1, 'Saisie Recettes'!$E$5:$E$3004, "&lt;="&amp;EOMONTH(O$7,0))</f>
        <v>0</v>
      </c>
      <c r="P38" s="151">
        <f>SUMIFS('Saisie Recettes'!$I$5:$I$3004,'Saisie Recettes'!$F$5:$F$3004, $F38, 'Saisie Recettes'!$H$5:$H$3004, Listes!$B$75, 'Saisie Recettes'!$E$5:$E$3004, "&gt;="&amp;EOMONTH(P$7,-1)+1, 'Saisie Recettes'!$E$5:$E$3004, "&lt;="&amp;EOMONTH(P$7,0))</f>
        <v>0</v>
      </c>
      <c r="Q38" s="151">
        <f>SUMIFS('Saisie Recettes'!$I$5:$I$3004,'Saisie Recettes'!$F$5:$F$3004, $F38, 'Saisie Recettes'!$H$5:$H$3004, Listes!$B$75, 'Saisie Recettes'!$E$5:$E$3004, "&gt;="&amp;EOMONTH(Q$7,-1)+1, 'Saisie Recettes'!$E$5:$E$3004, "&lt;="&amp;EOMONTH(Q$7,0))</f>
        <v>0</v>
      </c>
      <c r="R38" s="151">
        <f>SUMIFS('Saisie Recettes'!$I$5:$I$3004,'Saisie Recettes'!$F$5:$F$3004, $F38, 'Saisie Recettes'!$H$5:$H$3004, Listes!$B$75, 'Saisie Recettes'!$E$5:$E$3004, "&gt;="&amp;EOMONTH(R$7,-1)+1, 'Saisie Recettes'!$E$5:$E$3004, "&lt;="&amp;EOMONTH(R$7,0))</f>
        <v>0</v>
      </c>
      <c r="S38" s="151">
        <f>SUMIFS('Saisie Recettes'!$I$5:$I$3004,'Saisie Recettes'!$F$5:$F$3004, $F38, 'Saisie Recettes'!$H$5:$H$3004, Listes!$B$75, 'Saisie Recettes'!$E$5:$E$3004, "&gt;="&amp;EOMONTH(S$7,-1)+1, 'Saisie Recettes'!$E$5:$E$3004, "&lt;="&amp;EOMONTH(S$7,0))</f>
        <v>0</v>
      </c>
      <c r="T38" s="151">
        <f>SUMIFS('Saisie Recettes'!$I$5:$I$3004,'Saisie Recettes'!$F$5:$F$3004, $F38, 'Saisie Recettes'!$H$5:$H$3004, Listes!$B$75, 'Saisie Recettes'!$E$5:$E$3004, "&gt;="&amp;EOMONTH(T$7,-1)+1, 'Saisie Recettes'!$E$5:$E$3004, "&lt;="&amp;EOMONTH(T$7,0))</f>
        <v>0</v>
      </c>
      <c r="U38" s="164">
        <f t="shared" si="121"/>
        <v>0</v>
      </c>
      <c r="W38" s="151">
        <f>SUMIFS('Saisie Recettes'!$I$5:$I$3004,'Saisie Recettes'!$F$5:$F$3004, $F38, 'Saisie Recettes'!$H$5:$H$3004, Listes!$B$75, 'Saisie Recettes'!$E$5:$E$3004, "&gt;="&amp;EOMONTH(W$7,-1)+1, 'Saisie Recettes'!$E$5:$E$3004, "&lt;="&amp;EOMONTH(W$7,0))</f>
        <v>0</v>
      </c>
      <c r="X38" s="151">
        <f>SUMIFS('Saisie Recettes'!$I$5:$I$3004,'Saisie Recettes'!$F$5:$F$3004, $F38, 'Saisie Recettes'!$H$5:$H$3004, Listes!$B$75, 'Saisie Recettes'!$E$5:$E$3004, "&gt;="&amp;EOMONTH(X$7,-1)+1, 'Saisie Recettes'!$E$5:$E$3004, "&lt;="&amp;EOMONTH(X$7,0))</f>
        <v>0</v>
      </c>
      <c r="Y38" s="151">
        <f>SUMIFS('Saisie Recettes'!$I$5:$I$3004,'Saisie Recettes'!$F$5:$F$3004, $F38, 'Saisie Recettes'!$H$5:$H$3004, Listes!$B$75, 'Saisie Recettes'!$E$5:$E$3004, "&gt;="&amp;EOMONTH(Y$7,-1)+1, 'Saisie Recettes'!$E$5:$E$3004, "&lt;="&amp;EOMONTH(Y$7,0))</f>
        <v>0</v>
      </c>
      <c r="Z38" s="151">
        <f>SUMIFS('Saisie Recettes'!$I$5:$I$3004,'Saisie Recettes'!$F$5:$F$3004, $F38, 'Saisie Recettes'!$H$5:$H$3004, Listes!$B$75, 'Saisie Recettes'!$E$5:$E$3004, "&gt;="&amp;EOMONTH(Z$7,-1)+1, 'Saisie Recettes'!$E$5:$E$3004, "&lt;="&amp;EOMONTH(Z$7,0))</f>
        <v>0</v>
      </c>
      <c r="AA38" s="151">
        <f>SUMIFS('Saisie Recettes'!$I$5:$I$3004,'Saisie Recettes'!$F$5:$F$3004, $F38, 'Saisie Recettes'!$H$5:$H$3004, Listes!$B$75, 'Saisie Recettes'!$E$5:$E$3004, "&gt;="&amp;EOMONTH(AA$7,-1)+1, 'Saisie Recettes'!$E$5:$E$3004, "&lt;="&amp;EOMONTH(AA$7,0))</f>
        <v>0</v>
      </c>
      <c r="AB38" s="151">
        <f>SUMIFS('Saisie Recettes'!$I$5:$I$3004,'Saisie Recettes'!$F$5:$F$3004, $F38, 'Saisie Recettes'!$H$5:$H$3004, Listes!$B$75, 'Saisie Recettes'!$E$5:$E$3004, "&gt;="&amp;EOMONTH(AB$7,-1)+1, 'Saisie Recettes'!$E$5:$E$3004, "&lt;="&amp;EOMONTH(AB$7,0))</f>
        <v>0</v>
      </c>
      <c r="AC38" s="151">
        <f>SUMIFS('Saisie Recettes'!$I$5:$I$3004,'Saisie Recettes'!$F$5:$F$3004, $F38, 'Saisie Recettes'!$H$5:$H$3004, Listes!$B$75, 'Saisie Recettes'!$E$5:$E$3004, "&gt;="&amp;EOMONTH(AC$7,-1)+1, 'Saisie Recettes'!$E$5:$E$3004, "&lt;="&amp;EOMONTH(AC$7,0))</f>
        <v>0</v>
      </c>
      <c r="AD38" s="151">
        <f>SUMIFS('Saisie Recettes'!$I$5:$I$3004,'Saisie Recettes'!$F$5:$F$3004, $F38, 'Saisie Recettes'!$H$5:$H$3004, Listes!$B$75, 'Saisie Recettes'!$E$5:$E$3004, "&gt;="&amp;EOMONTH(AD$7,-1)+1, 'Saisie Recettes'!$E$5:$E$3004, "&lt;="&amp;EOMONTH(AD$7,0))</f>
        <v>0</v>
      </c>
      <c r="AE38" s="151">
        <f>SUMIFS('Saisie Recettes'!$I$5:$I$3004,'Saisie Recettes'!$F$5:$F$3004, $F38, 'Saisie Recettes'!$H$5:$H$3004, Listes!$B$75, 'Saisie Recettes'!$E$5:$E$3004, "&gt;="&amp;EOMONTH(AE$7,-1)+1, 'Saisie Recettes'!$E$5:$E$3004, "&lt;="&amp;EOMONTH(AE$7,0))</f>
        <v>0</v>
      </c>
      <c r="AF38" s="151">
        <f>SUMIFS('Saisie Recettes'!$I$5:$I$3004,'Saisie Recettes'!$F$5:$F$3004, $F38, 'Saisie Recettes'!$H$5:$H$3004, Listes!$B$75, 'Saisie Recettes'!$E$5:$E$3004, "&gt;="&amp;EOMONTH(AF$7,-1)+1, 'Saisie Recettes'!$E$5:$E$3004, "&lt;="&amp;EOMONTH(AF$7,0))</f>
        <v>0</v>
      </c>
      <c r="AG38" s="151">
        <f>SUMIFS('Saisie Recettes'!$I$5:$I$3004,'Saisie Recettes'!$F$5:$F$3004, $F38, 'Saisie Recettes'!$H$5:$H$3004, Listes!$B$75, 'Saisie Recettes'!$E$5:$E$3004, "&gt;="&amp;EOMONTH(AG$7,-1)+1, 'Saisie Recettes'!$E$5:$E$3004, "&lt;="&amp;EOMONTH(AG$7,0))</f>
        <v>0</v>
      </c>
      <c r="AH38" s="151">
        <f>SUMIFS('Saisie Recettes'!$I$5:$I$3004,'Saisie Recettes'!$F$5:$F$3004, $F38, 'Saisie Recettes'!$H$5:$H$3004, Listes!$B$75, 'Saisie Recettes'!$E$5:$E$3004, "&gt;="&amp;EOMONTH(AH$7,-1)+1, 'Saisie Recettes'!$E$5:$E$3004, "&lt;="&amp;EOMONTH(AH$7,0))</f>
        <v>0</v>
      </c>
      <c r="AI38" s="164">
        <f t="shared" si="122"/>
        <v>0</v>
      </c>
      <c r="AJ38" s="142"/>
      <c r="AK38" s="151">
        <f>SUMIFS('Saisie Recettes'!$I$5:$I$3004,'Saisie Recettes'!$F$5:$F$3004, $F38, 'Saisie Recettes'!$H$5:$H$3004, Listes!$B$75, 'Saisie Recettes'!$E$5:$E$3004, "&gt;="&amp;EOMONTH(AK$7,-1)+1, 'Saisie Recettes'!$E$5:$E$3004, "&lt;="&amp;EOMONTH(AK$7,0))</f>
        <v>0</v>
      </c>
      <c r="AL38" s="151">
        <f>SUMIFS('Saisie Recettes'!$I$5:$I$3004,'Saisie Recettes'!$F$5:$F$3004, $F38, 'Saisie Recettes'!$H$5:$H$3004, Listes!$B$75, 'Saisie Recettes'!$E$5:$E$3004, "&gt;="&amp;EOMONTH(AL$7,-1)+1, 'Saisie Recettes'!$E$5:$E$3004, "&lt;="&amp;EOMONTH(AL$7,0))</f>
        <v>0</v>
      </c>
      <c r="AM38" s="151">
        <f>SUMIFS('Saisie Recettes'!$I$5:$I$3004,'Saisie Recettes'!$F$5:$F$3004, $F38, 'Saisie Recettes'!$H$5:$H$3004, Listes!$B$75, 'Saisie Recettes'!$E$5:$E$3004, "&gt;="&amp;EOMONTH(AM$7,-1)+1, 'Saisie Recettes'!$E$5:$E$3004, "&lt;="&amp;EOMONTH(AM$7,0))</f>
        <v>0</v>
      </c>
      <c r="AN38" s="151">
        <f>SUMIFS('Saisie Recettes'!$I$5:$I$3004,'Saisie Recettes'!$F$5:$F$3004, $F38, 'Saisie Recettes'!$H$5:$H$3004, Listes!$B$75, 'Saisie Recettes'!$E$5:$E$3004, "&gt;="&amp;EOMONTH(AN$7,-1)+1, 'Saisie Recettes'!$E$5:$E$3004, "&lt;="&amp;EOMONTH(AN$7,0))</f>
        <v>0</v>
      </c>
      <c r="AO38" s="151">
        <f>SUMIFS('Saisie Recettes'!$I$5:$I$3004,'Saisie Recettes'!$F$5:$F$3004, $F38, 'Saisie Recettes'!$H$5:$H$3004, Listes!$B$75, 'Saisie Recettes'!$E$5:$E$3004, "&gt;="&amp;EOMONTH(AO$7,-1)+1, 'Saisie Recettes'!$E$5:$E$3004, "&lt;="&amp;EOMONTH(AO$7,0))</f>
        <v>0</v>
      </c>
      <c r="AP38" s="151">
        <f>SUMIFS('Saisie Recettes'!$I$5:$I$3004,'Saisie Recettes'!$F$5:$F$3004, $F38, 'Saisie Recettes'!$H$5:$H$3004, Listes!$B$75, 'Saisie Recettes'!$E$5:$E$3004, "&gt;="&amp;EOMONTH(AP$7,-1)+1, 'Saisie Recettes'!$E$5:$E$3004, "&lt;="&amp;EOMONTH(AP$7,0))</f>
        <v>0</v>
      </c>
      <c r="AQ38" s="151">
        <f>SUMIFS('Saisie Recettes'!$I$5:$I$3004,'Saisie Recettes'!$F$5:$F$3004, $F38, 'Saisie Recettes'!$H$5:$H$3004, Listes!$B$75, 'Saisie Recettes'!$E$5:$E$3004, "&gt;="&amp;EOMONTH(AQ$7,-1)+1, 'Saisie Recettes'!$E$5:$E$3004, "&lt;="&amp;EOMONTH(AQ$7,0))</f>
        <v>0</v>
      </c>
      <c r="AR38" s="151">
        <f>SUMIFS('Saisie Recettes'!$I$5:$I$3004,'Saisie Recettes'!$F$5:$F$3004, $F38, 'Saisie Recettes'!$H$5:$H$3004, Listes!$B$75, 'Saisie Recettes'!$E$5:$E$3004, "&gt;="&amp;EOMONTH(AR$7,-1)+1, 'Saisie Recettes'!$E$5:$E$3004, "&lt;="&amp;EOMONTH(AR$7,0))</f>
        <v>0</v>
      </c>
      <c r="AS38" s="151">
        <f>SUMIFS('Saisie Recettes'!$I$5:$I$3004,'Saisie Recettes'!$F$5:$F$3004, $F38, 'Saisie Recettes'!$H$5:$H$3004, Listes!$B$75, 'Saisie Recettes'!$E$5:$E$3004, "&gt;="&amp;EOMONTH(AS$7,-1)+1, 'Saisie Recettes'!$E$5:$E$3004, "&lt;="&amp;EOMONTH(AS$7,0))</f>
        <v>0</v>
      </c>
      <c r="AT38" s="151">
        <f>SUMIFS('Saisie Recettes'!$I$5:$I$3004,'Saisie Recettes'!$F$5:$F$3004, $F38, 'Saisie Recettes'!$H$5:$H$3004, Listes!$B$75, 'Saisie Recettes'!$E$5:$E$3004, "&gt;="&amp;EOMONTH(AT$7,-1)+1, 'Saisie Recettes'!$E$5:$E$3004, "&lt;="&amp;EOMONTH(AT$7,0))</f>
        <v>0</v>
      </c>
      <c r="AU38" s="151">
        <f>SUMIFS('Saisie Recettes'!$I$5:$I$3004,'Saisie Recettes'!$F$5:$F$3004, $F38, 'Saisie Recettes'!$H$5:$H$3004, Listes!$B$75, 'Saisie Recettes'!$E$5:$E$3004, "&gt;="&amp;EOMONTH(AU$7,-1)+1, 'Saisie Recettes'!$E$5:$E$3004, "&lt;="&amp;EOMONTH(AU$7,0))</f>
        <v>0</v>
      </c>
      <c r="AV38" s="151">
        <f>SUMIFS('Saisie Recettes'!$I$5:$I$3004,'Saisie Recettes'!$F$5:$F$3004, $F38, 'Saisie Recettes'!$H$5:$H$3004, Listes!$B$75, 'Saisie Recettes'!$E$5:$E$3004, "&gt;="&amp;EOMONTH(AV$7,-1)+1, 'Saisie Recettes'!$E$5:$E$3004, "&lt;="&amp;EOMONTH(AV$7,0))</f>
        <v>0</v>
      </c>
      <c r="AW38" s="164">
        <f t="shared" si="123"/>
        <v>0</v>
      </c>
    </row>
    <row r="39" spans="3:49" ht="15.75" customHeight="1" x14ac:dyDescent="0.25">
      <c r="C39" s="150" t="str">
        <f t="shared" si="124"/>
        <v>MC-Mag-Pharmacie</v>
      </c>
      <c r="D39" s="143"/>
      <c r="E39" s="143"/>
      <c r="F39" s="150" t="str">
        <f t="shared" si="120"/>
        <v>MC-Mag-Pharmacie</v>
      </c>
      <c r="I39" s="151">
        <f>SUMIFS('Saisie Recettes'!$I$5:$I$3004,'Saisie Recettes'!$F$5:$F$3004, $F39, 'Saisie Recettes'!$H$5:$H$3004, Listes!$B$75, 'Saisie Recettes'!$E$5:$E$3004, "&gt;="&amp;EOMONTH(I$7,-1)+1, 'Saisie Recettes'!$E$5:$E$3004, "&lt;="&amp;EOMONTH(I$7,0))</f>
        <v>0</v>
      </c>
      <c r="J39" s="151">
        <f>SUMIFS('Saisie Recettes'!$I$5:$I$3004,'Saisie Recettes'!$F$5:$F$3004, $F39, 'Saisie Recettes'!$H$5:$H$3004, Listes!$B$75, 'Saisie Recettes'!$E$5:$E$3004, "&gt;="&amp;EOMONTH(J$7,-1)+1, 'Saisie Recettes'!$E$5:$E$3004, "&lt;="&amp;EOMONTH(J$7,0))</f>
        <v>0</v>
      </c>
      <c r="K39" s="151">
        <f>SUMIFS('Saisie Recettes'!$I$5:$I$3004,'Saisie Recettes'!$F$5:$F$3004, $F39, 'Saisie Recettes'!$H$5:$H$3004, Listes!$B$75, 'Saisie Recettes'!$E$5:$E$3004, "&gt;="&amp;EOMONTH(K$7,-1)+1, 'Saisie Recettes'!$E$5:$E$3004, "&lt;="&amp;EOMONTH(K$7,0))</f>
        <v>0</v>
      </c>
      <c r="L39" s="151">
        <f>SUMIFS('Saisie Recettes'!$I$5:$I$3004,'Saisie Recettes'!$F$5:$F$3004, $F39, 'Saisie Recettes'!$H$5:$H$3004, Listes!$B$75, 'Saisie Recettes'!$E$5:$E$3004, "&gt;="&amp;EOMONTH(L$7,-1)+1, 'Saisie Recettes'!$E$5:$E$3004, "&lt;="&amp;EOMONTH(L$7,0))</f>
        <v>0</v>
      </c>
      <c r="M39" s="151">
        <f>SUMIFS('Saisie Recettes'!$I$5:$I$3004,'Saisie Recettes'!$F$5:$F$3004, $F39, 'Saisie Recettes'!$H$5:$H$3004, Listes!$B$75, 'Saisie Recettes'!$E$5:$E$3004, "&gt;="&amp;EOMONTH(M$7,-1)+1, 'Saisie Recettes'!$E$5:$E$3004, "&lt;="&amp;EOMONTH(M$7,0))</f>
        <v>0</v>
      </c>
      <c r="N39" s="151">
        <f>SUMIFS('Saisie Recettes'!$I$5:$I$3004,'Saisie Recettes'!$F$5:$F$3004, $F39, 'Saisie Recettes'!$H$5:$H$3004, Listes!$B$75, 'Saisie Recettes'!$E$5:$E$3004, "&gt;="&amp;EOMONTH(N$7,-1)+1, 'Saisie Recettes'!$E$5:$E$3004, "&lt;="&amp;EOMONTH(N$7,0))</f>
        <v>0</v>
      </c>
      <c r="O39" s="151">
        <f>SUMIFS('Saisie Recettes'!$I$5:$I$3004,'Saisie Recettes'!$F$5:$F$3004, $F39, 'Saisie Recettes'!$H$5:$H$3004, Listes!$B$75, 'Saisie Recettes'!$E$5:$E$3004, "&gt;="&amp;EOMONTH(O$7,-1)+1, 'Saisie Recettes'!$E$5:$E$3004, "&lt;="&amp;EOMONTH(O$7,0))</f>
        <v>0</v>
      </c>
      <c r="P39" s="151">
        <f>SUMIFS('Saisie Recettes'!$I$5:$I$3004,'Saisie Recettes'!$F$5:$F$3004, $F39, 'Saisie Recettes'!$H$5:$H$3004, Listes!$B$75, 'Saisie Recettes'!$E$5:$E$3004, "&gt;="&amp;EOMONTH(P$7,-1)+1, 'Saisie Recettes'!$E$5:$E$3004, "&lt;="&amp;EOMONTH(P$7,0))</f>
        <v>0</v>
      </c>
      <c r="Q39" s="151">
        <f>SUMIFS('Saisie Recettes'!$I$5:$I$3004,'Saisie Recettes'!$F$5:$F$3004, $F39, 'Saisie Recettes'!$H$5:$H$3004, Listes!$B$75, 'Saisie Recettes'!$E$5:$E$3004, "&gt;="&amp;EOMONTH(Q$7,-1)+1, 'Saisie Recettes'!$E$5:$E$3004, "&lt;="&amp;EOMONTH(Q$7,0))</f>
        <v>0</v>
      </c>
      <c r="R39" s="151">
        <f>SUMIFS('Saisie Recettes'!$I$5:$I$3004,'Saisie Recettes'!$F$5:$F$3004, $F39, 'Saisie Recettes'!$H$5:$H$3004, Listes!$B$75, 'Saisie Recettes'!$E$5:$E$3004, "&gt;="&amp;EOMONTH(R$7,-1)+1, 'Saisie Recettes'!$E$5:$E$3004, "&lt;="&amp;EOMONTH(R$7,0))</f>
        <v>0</v>
      </c>
      <c r="S39" s="151">
        <f>SUMIFS('Saisie Recettes'!$I$5:$I$3004,'Saisie Recettes'!$F$5:$F$3004, $F39, 'Saisie Recettes'!$H$5:$H$3004, Listes!$B$75, 'Saisie Recettes'!$E$5:$E$3004, "&gt;="&amp;EOMONTH(S$7,-1)+1, 'Saisie Recettes'!$E$5:$E$3004, "&lt;="&amp;EOMONTH(S$7,0))</f>
        <v>0</v>
      </c>
      <c r="T39" s="151">
        <f>SUMIFS('Saisie Recettes'!$I$5:$I$3004,'Saisie Recettes'!$F$5:$F$3004, $F39, 'Saisie Recettes'!$H$5:$H$3004, Listes!$B$75, 'Saisie Recettes'!$E$5:$E$3004, "&gt;="&amp;EOMONTH(T$7,-1)+1, 'Saisie Recettes'!$E$5:$E$3004, "&lt;="&amp;EOMONTH(T$7,0))</f>
        <v>0</v>
      </c>
      <c r="U39" s="164">
        <f t="shared" si="121"/>
        <v>0</v>
      </c>
      <c r="W39" s="151">
        <f>SUMIFS('Saisie Recettes'!$I$5:$I$3004,'Saisie Recettes'!$F$5:$F$3004, $F39, 'Saisie Recettes'!$H$5:$H$3004, Listes!$B$75, 'Saisie Recettes'!$E$5:$E$3004, "&gt;="&amp;EOMONTH(W$7,-1)+1, 'Saisie Recettes'!$E$5:$E$3004, "&lt;="&amp;EOMONTH(W$7,0))</f>
        <v>0</v>
      </c>
      <c r="X39" s="151">
        <f>SUMIFS('Saisie Recettes'!$I$5:$I$3004,'Saisie Recettes'!$F$5:$F$3004, $F39, 'Saisie Recettes'!$H$5:$H$3004, Listes!$B$75, 'Saisie Recettes'!$E$5:$E$3004, "&gt;="&amp;EOMONTH(X$7,-1)+1, 'Saisie Recettes'!$E$5:$E$3004, "&lt;="&amp;EOMONTH(X$7,0))</f>
        <v>0</v>
      </c>
      <c r="Y39" s="151">
        <f>SUMIFS('Saisie Recettes'!$I$5:$I$3004,'Saisie Recettes'!$F$5:$F$3004, $F39, 'Saisie Recettes'!$H$5:$H$3004, Listes!$B$75, 'Saisie Recettes'!$E$5:$E$3004, "&gt;="&amp;EOMONTH(Y$7,-1)+1, 'Saisie Recettes'!$E$5:$E$3004, "&lt;="&amp;EOMONTH(Y$7,0))</f>
        <v>0</v>
      </c>
      <c r="Z39" s="151">
        <f>SUMIFS('Saisie Recettes'!$I$5:$I$3004,'Saisie Recettes'!$F$5:$F$3004, $F39, 'Saisie Recettes'!$H$5:$H$3004, Listes!$B$75, 'Saisie Recettes'!$E$5:$E$3004, "&gt;="&amp;EOMONTH(Z$7,-1)+1, 'Saisie Recettes'!$E$5:$E$3004, "&lt;="&amp;EOMONTH(Z$7,0))</f>
        <v>0</v>
      </c>
      <c r="AA39" s="151">
        <f>SUMIFS('Saisie Recettes'!$I$5:$I$3004,'Saisie Recettes'!$F$5:$F$3004, $F39, 'Saisie Recettes'!$H$5:$H$3004, Listes!$B$75, 'Saisie Recettes'!$E$5:$E$3004, "&gt;="&amp;EOMONTH(AA$7,-1)+1, 'Saisie Recettes'!$E$5:$E$3004, "&lt;="&amp;EOMONTH(AA$7,0))</f>
        <v>0</v>
      </c>
      <c r="AB39" s="151">
        <f>SUMIFS('Saisie Recettes'!$I$5:$I$3004,'Saisie Recettes'!$F$5:$F$3004, $F39, 'Saisie Recettes'!$H$5:$H$3004, Listes!$B$75, 'Saisie Recettes'!$E$5:$E$3004, "&gt;="&amp;EOMONTH(AB$7,-1)+1, 'Saisie Recettes'!$E$5:$E$3004, "&lt;="&amp;EOMONTH(AB$7,0))</f>
        <v>0</v>
      </c>
      <c r="AC39" s="151">
        <f>SUMIFS('Saisie Recettes'!$I$5:$I$3004,'Saisie Recettes'!$F$5:$F$3004, $F39, 'Saisie Recettes'!$H$5:$H$3004, Listes!$B$75, 'Saisie Recettes'!$E$5:$E$3004, "&gt;="&amp;EOMONTH(AC$7,-1)+1, 'Saisie Recettes'!$E$5:$E$3004, "&lt;="&amp;EOMONTH(AC$7,0))</f>
        <v>0</v>
      </c>
      <c r="AD39" s="151">
        <f>SUMIFS('Saisie Recettes'!$I$5:$I$3004,'Saisie Recettes'!$F$5:$F$3004, $F39, 'Saisie Recettes'!$H$5:$H$3004, Listes!$B$75, 'Saisie Recettes'!$E$5:$E$3004, "&gt;="&amp;EOMONTH(AD$7,-1)+1, 'Saisie Recettes'!$E$5:$E$3004, "&lt;="&amp;EOMONTH(AD$7,0))</f>
        <v>0</v>
      </c>
      <c r="AE39" s="151">
        <f>SUMIFS('Saisie Recettes'!$I$5:$I$3004,'Saisie Recettes'!$F$5:$F$3004, $F39, 'Saisie Recettes'!$H$5:$H$3004, Listes!$B$75, 'Saisie Recettes'!$E$5:$E$3004, "&gt;="&amp;EOMONTH(AE$7,-1)+1, 'Saisie Recettes'!$E$5:$E$3004, "&lt;="&amp;EOMONTH(AE$7,0))</f>
        <v>0</v>
      </c>
      <c r="AF39" s="151">
        <f>SUMIFS('Saisie Recettes'!$I$5:$I$3004,'Saisie Recettes'!$F$5:$F$3004, $F39, 'Saisie Recettes'!$H$5:$H$3004, Listes!$B$75, 'Saisie Recettes'!$E$5:$E$3004, "&gt;="&amp;EOMONTH(AF$7,-1)+1, 'Saisie Recettes'!$E$5:$E$3004, "&lt;="&amp;EOMONTH(AF$7,0))</f>
        <v>0</v>
      </c>
      <c r="AG39" s="151">
        <f>SUMIFS('Saisie Recettes'!$I$5:$I$3004,'Saisie Recettes'!$F$5:$F$3004, $F39, 'Saisie Recettes'!$H$5:$H$3004, Listes!$B$75, 'Saisie Recettes'!$E$5:$E$3004, "&gt;="&amp;EOMONTH(AG$7,-1)+1, 'Saisie Recettes'!$E$5:$E$3004, "&lt;="&amp;EOMONTH(AG$7,0))</f>
        <v>0</v>
      </c>
      <c r="AH39" s="151">
        <f>SUMIFS('Saisie Recettes'!$I$5:$I$3004,'Saisie Recettes'!$F$5:$F$3004, $F39, 'Saisie Recettes'!$H$5:$H$3004, Listes!$B$75, 'Saisie Recettes'!$E$5:$E$3004, "&gt;="&amp;EOMONTH(AH$7,-1)+1, 'Saisie Recettes'!$E$5:$E$3004, "&lt;="&amp;EOMONTH(AH$7,0))</f>
        <v>0</v>
      </c>
      <c r="AI39" s="164">
        <f>SUM(W39:AH39)</f>
        <v>0</v>
      </c>
      <c r="AJ39" s="142"/>
      <c r="AK39" s="151">
        <f>SUMIFS('Saisie Recettes'!$I$5:$I$3004,'Saisie Recettes'!$F$5:$F$3004, $F39, 'Saisie Recettes'!$H$5:$H$3004, Listes!$B$75, 'Saisie Recettes'!$E$5:$E$3004, "&gt;="&amp;EOMONTH(AK$7,-1)+1, 'Saisie Recettes'!$E$5:$E$3004, "&lt;="&amp;EOMONTH(AK$7,0))</f>
        <v>0</v>
      </c>
      <c r="AL39" s="151">
        <f>SUMIFS('Saisie Recettes'!$I$5:$I$3004,'Saisie Recettes'!$F$5:$F$3004, $F39, 'Saisie Recettes'!$H$5:$H$3004, Listes!$B$75, 'Saisie Recettes'!$E$5:$E$3004, "&gt;="&amp;EOMONTH(AL$7,-1)+1, 'Saisie Recettes'!$E$5:$E$3004, "&lt;="&amp;EOMONTH(AL$7,0))</f>
        <v>0</v>
      </c>
      <c r="AM39" s="151">
        <f>SUMIFS('Saisie Recettes'!$I$5:$I$3004,'Saisie Recettes'!$F$5:$F$3004, $F39, 'Saisie Recettes'!$H$5:$H$3004, Listes!$B$75, 'Saisie Recettes'!$E$5:$E$3004, "&gt;="&amp;EOMONTH(AM$7,-1)+1, 'Saisie Recettes'!$E$5:$E$3004, "&lt;="&amp;EOMONTH(AM$7,0))</f>
        <v>0</v>
      </c>
      <c r="AN39" s="151">
        <f>SUMIFS('Saisie Recettes'!$I$5:$I$3004,'Saisie Recettes'!$F$5:$F$3004, $F39, 'Saisie Recettes'!$H$5:$H$3004, Listes!$B$75, 'Saisie Recettes'!$E$5:$E$3004, "&gt;="&amp;EOMONTH(AN$7,-1)+1, 'Saisie Recettes'!$E$5:$E$3004, "&lt;="&amp;EOMONTH(AN$7,0))</f>
        <v>0</v>
      </c>
      <c r="AO39" s="151">
        <f>SUMIFS('Saisie Recettes'!$I$5:$I$3004,'Saisie Recettes'!$F$5:$F$3004, $F39, 'Saisie Recettes'!$H$5:$H$3004, Listes!$B$75, 'Saisie Recettes'!$E$5:$E$3004, "&gt;="&amp;EOMONTH(AO$7,-1)+1, 'Saisie Recettes'!$E$5:$E$3004, "&lt;="&amp;EOMONTH(AO$7,0))</f>
        <v>0</v>
      </c>
      <c r="AP39" s="151">
        <f>SUMIFS('Saisie Recettes'!$I$5:$I$3004,'Saisie Recettes'!$F$5:$F$3004, $F39, 'Saisie Recettes'!$H$5:$H$3004, Listes!$B$75, 'Saisie Recettes'!$E$5:$E$3004, "&gt;="&amp;EOMONTH(AP$7,-1)+1, 'Saisie Recettes'!$E$5:$E$3004, "&lt;="&amp;EOMONTH(AP$7,0))</f>
        <v>0</v>
      </c>
      <c r="AQ39" s="151">
        <f>SUMIFS('Saisie Recettes'!$I$5:$I$3004,'Saisie Recettes'!$F$5:$F$3004, $F39, 'Saisie Recettes'!$H$5:$H$3004, Listes!$B$75, 'Saisie Recettes'!$E$5:$E$3004, "&gt;="&amp;EOMONTH(AQ$7,-1)+1, 'Saisie Recettes'!$E$5:$E$3004, "&lt;="&amp;EOMONTH(AQ$7,0))</f>
        <v>0</v>
      </c>
      <c r="AR39" s="151">
        <f>SUMIFS('Saisie Recettes'!$I$5:$I$3004,'Saisie Recettes'!$F$5:$F$3004, $F39, 'Saisie Recettes'!$H$5:$H$3004, Listes!$B$75, 'Saisie Recettes'!$E$5:$E$3004, "&gt;="&amp;EOMONTH(AR$7,-1)+1, 'Saisie Recettes'!$E$5:$E$3004, "&lt;="&amp;EOMONTH(AR$7,0))</f>
        <v>0</v>
      </c>
      <c r="AS39" s="151">
        <f>SUMIFS('Saisie Recettes'!$I$5:$I$3004,'Saisie Recettes'!$F$5:$F$3004, $F39, 'Saisie Recettes'!$H$5:$H$3004, Listes!$B$75, 'Saisie Recettes'!$E$5:$E$3004, "&gt;="&amp;EOMONTH(AS$7,-1)+1, 'Saisie Recettes'!$E$5:$E$3004, "&lt;="&amp;EOMONTH(AS$7,0))</f>
        <v>0</v>
      </c>
      <c r="AT39" s="151">
        <f>SUMIFS('Saisie Recettes'!$I$5:$I$3004,'Saisie Recettes'!$F$5:$F$3004, $F39, 'Saisie Recettes'!$H$5:$H$3004, Listes!$B$75, 'Saisie Recettes'!$E$5:$E$3004, "&gt;="&amp;EOMONTH(AT$7,-1)+1, 'Saisie Recettes'!$E$5:$E$3004, "&lt;="&amp;EOMONTH(AT$7,0))</f>
        <v>0</v>
      </c>
      <c r="AU39" s="151">
        <f>SUMIFS('Saisie Recettes'!$I$5:$I$3004,'Saisie Recettes'!$F$5:$F$3004, $F39, 'Saisie Recettes'!$H$5:$H$3004, Listes!$B$75, 'Saisie Recettes'!$E$5:$E$3004, "&gt;="&amp;EOMONTH(AU$7,-1)+1, 'Saisie Recettes'!$E$5:$E$3004, "&lt;="&amp;EOMONTH(AU$7,0))</f>
        <v>0</v>
      </c>
      <c r="AV39" s="151">
        <f>SUMIFS('Saisie Recettes'!$I$5:$I$3004,'Saisie Recettes'!$F$5:$F$3004, $F39, 'Saisie Recettes'!$H$5:$H$3004, Listes!$B$75, 'Saisie Recettes'!$E$5:$E$3004, "&gt;="&amp;EOMONTH(AV$7,-1)+1, 'Saisie Recettes'!$E$5:$E$3004, "&lt;="&amp;EOMONTH(AV$7,0))</f>
        <v>0</v>
      </c>
      <c r="AW39" s="164">
        <f>SUM(AK39:AV39)</f>
        <v>0</v>
      </c>
    </row>
    <row r="40" spans="3:49" ht="15.75" customHeight="1" x14ac:dyDescent="0.25">
      <c r="C40" s="150" t="str">
        <f t="shared" si="124"/>
        <v>MC-Mag-Boulangerie</v>
      </c>
      <c r="D40" s="143"/>
      <c r="E40" s="143"/>
      <c r="F40" s="150" t="str">
        <f t="shared" si="120"/>
        <v>MC-Mag-Boulangerie</v>
      </c>
      <c r="I40" s="151">
        <f>SUMIFS('Saisie Recettes'!$I$5:$I$3004,'Saisie Recettes'!$F$5:$F$3004, $F40, 'Saisie Recettes'!$H$5:$H$3004, Listes!$B$75, 'Saisie Recettes'!$E$5:$E$3004, "&gt;="&amp;EOMONTH(I$7,-1)+1, 'Saisie Recettes'!$E$5:$E$3004, "&lt;="&amp;EOMONTH(I$7,0))</f>
        <v>0</v>
      </c>
      <c r="J40" s="151">
        <f>SUMIFS('Saisie Recettes'!$I$5:$I$3004,'Saisie Recettes'!$F$5:$F$3004, $F40, 'Saisie Recettes'!$H$5:$H$3004, Listes!$B$75, 'Saisie Recettes'!$E$5:$E$3004, "&gt;="&amp;EOMONTH(J$7,-1)+1, 'Saisie Recettes'!$E$5:$E$3004, "&lt;="&amp;EOMONTH(J$7,0))</f>
        <v>0</v>
      </c>
      <c r="K40" s="151">
        <f>SUMIFS('Saisie Recettes'!$I$5:$I$3004,'Saisie Recettes'!$F$5:$F$3004, $F40, 'Saisie Recettes'!$H$5:$H$3004, Listes!$B$75, 'Saisie Recettes'!$E$5:$E$3004, "&gt;="&amp;EOMONTH(K$7,-1)+1, 'Saisie Recettes'!$E$5:$E$3004, "&lt;="&amp;EOMONTH(K$7,0))</f>
        <v>0</v>
      </c>
      <c r="L40" s="151">
        <f>SUMIFS('Saisie Recettes'!$I$5:$I$3004,'Saisie Recettes'!$F$5:$F$3004, $F40, 'Saisie Recettes'!$H$5:$H$3004, Listes!$B$75, 'Saisie Recettes'!$E$5:$E$3004, "&gt;="&amp;EOMONTH(L$7,-1)+1, 'Saisie Recettes'!$E$5:$E$3004, "&lt;="&amp;EOMONTH(L$7,0))</f>
        <v>0</v>
      </c>
      <c r="M40" s="151">
        <f>SUMIFS('Saisie Recettes'!$I$5:$I$3004,'Saisie Recettes'!$F$5:$F$3004, $F40, 'Saisie Recettes'!$H$5:$H$3004, Listes!$B$75, 'Saisie Recettes'!$E$5:$E$3004, "&gt;="&amp;EOMONTH(M$7,-1)+1, 'Saisie Recettes'!$E$5:$E$3004, "&lt;="&amp;EOMONTH(M$7,0))</f>
        <v>0</v>
      </c>
      <c r="N40" s="151">
        <f>SUMIFS('Saisie Recettes'!$I$5:$I$3004,'Saisie Recettes'!$F$5:$F$3004, $F40, 'Saisie Recettes'!$H$5:$H$3004, Listes!$B$75, 'Saisie Recettes'!$E$5:$E$3004, "&gt;="&amp;EOMONTH(N$7,-1)+1, 'Saisie Recettes'!$E$5:$E$3004, "&lt;="&amp;EOMONTH(N$7,0))</f>
        <v>0</v>
      </c>
      <c r="O40" s="151">
        <f>SUMIFS('Saisie Recettes'!$I$5:$I$3004,'Saisie Recettes'!$F$5:$F$3004, $F40, 'Saisie Recettes'!$H$5:$H$3004, Listes!$B$75, 'Saisie Recettes'!$E$5:$E$3004, "&gt;="&amp;EOMONTH(O$7,-1)+1, 'Saisie Recettes'!$E$5:$E$3004, "&lt;="&amp;EOMONTH(O$7,0))</f>
        <v>0</v>
      </c>
      <c r="P40" s="151">
        <f>SUMIFS('Saisie Recettes'!$I$5:$I$3004,'Saisie Recettes'!$F$5:$F$3004, $F40, 'Saisie Recettes'!$H$5:$H$3004, Listes!$B$75, 'Saisie Recettes'!$E$5:$E$3004, "&gt;="&amp;EOMONTH(P$7,-1)+1, 'Saisie Recettes'!$E$5:$E$3004, "&lt;="&amp;EOMONTH(P$7,0))</f>
        <v>0</v>
      </c>
      <c r="Q40" s="151">
        <f>SUMIFS('Saisie Recettes'!$I$5:$I$3004,'Saisie Recettes'!$F$5:$F$3004, $F40, 'Saisie Recettes'!$H$5:$H$3004, Listes!$B$75, 'Saisie Recettes'!$E$5:$E$3004, "&gt;="&amp;EOMONTH(Q$7,-1)+1, 'Saisie Recettes'!$E$5:$E$3004, "&lt;="&amp;EOMONTH(Q$7,0))</f>
        <v>0</v>
      </c>
      <c r="R40" s="151">
        <f>SUMIFS('Saisie Recettes'!$I$5:$I$3004,'Saisie Recettes'!$F$5:$F$3004, $F40, 'Saisie Recettes'!$H$5:$H$3004, Listes!$B$75, 'Saisie Recettes'!$E$5:$E$3004, "&gt;="&amp;EOMONTH(R$7,-1)+1, 'Saisie Recettes'!$E$5:$E$3004, "&lt;="&amp;EOMONTH(R$7,0))</f>
        <v>0</v>
      </c>
      <c r="S40" s="151">
        <f>SUMIFS('Saisie Recettes'!$I$5:$I$3004,'Saisie Recettes'!$F$5:$F$3004, $F40, 'Saisie Recettes'!$H$5:$H$3004, Listes!$B$75, 'Saisie Recettes'!$E$5:$E$3004, "&gt;="&amp;EOMONTH(S$7,-1)+1, 'Saisie Recettes'!$E$5:$E$3004, "&lt;="&amp;EOMONTH(S$7,0))</f>
        <v>0</v>
      </c>
      <c r="T40" s="151">
        <f>SUMIFS('Saisie Recettes'!$I$5:$I$3004,'Saisie Recettes'!$F$5:$F$3004, $F40, 'Saisie Recettes'!$H$5:$H$3004, Listes!$B$75, 'Saisie Recettes'!$E$5:$E$3004, "&gt;="&amp;EOMONTH(T$7,-1)+1, 'Saisie Recettes'!$E$5:$E$3004, "&lt;="&amp;EOMONTH(T$7,0))</f>
        <v>0</v>
      </c>
      <c r="U40" s="164">
        <f t="shared" si="121"/>
        <v>0</v>
      </c>
      <c r="W40" s="151">
        <f>SUMIFS('Saisie Recettes'!$I$5:$I$3004,'Saisie Recettes'!$F$5:$F$3004, $F40, 'Saisie Recettes'!$H$5:$H$3004, Listes!$B$75, 'Saisie Recettes'!$E$5:$E$3004, "&gt;="&amp;EOMONTH(W$7,-1)+1, 'Saisie Recettes'!$E$5:$E$3004, "&lt;="&amp;EOMONTH(W$7,0))</f>
        <v>0</v>
      </c>
      <c r="X40" s="151">
        <f>SUMIFS('Saisie Recettes'!$I$5:$I$3004,'Saisie Recettes'!$F$5:$F$3004, $F40, 'Saisie Recettes'!$H$5:$H$3004, Listes!$B$75, 'Saisie Recettes'!$E$5:$E$3004, "&gt;="&amp;EOMONTH(X$7,-1)+1, 'Saisie Recettes'!$E$5:$E$3004, "&lt;="&amp;EOMONTH(X$7,0))</f>
        <v>0</v>
      </c>
      <c r="Y40" s="151">
        <f>SUMIFS('Saisie Recettes'!$I$5:$I$3004,'Saisie Recettes'!$F$5:$F$3004, $F40, 'Saisie Recettes'!$H$5:$H$3004, Listes!$B$75, 'Saisie Recettes'!$E$5:$E$3004, "&gt;="&amp;EOMONTH(Y$7,-1)+1, 'Saisie Recettes'!$E$5:$E$3004, "&lt;="&amp;EOMONTH(Y$7,0))</f>
        <v>0</v>
      </c>
      <c r="Z40" s="151">
        <f>SUMIFS('Saisie Recettes'!$I$5:$I$3004,'Saisie Recettes'!$F$5:$F$3004, $F40, 'Saisie Recettes'!$H$5:$H$3004, Listes!$B$75, 'Saisie Recettes'!$E$5:$E$3004, "&gt;="&amp;EOMONTH(Z$7,-1)+1, 'Saisie Recettes'!$E$5:$E$3004, "&lt;="&amp;EOMONTH(Z$7,0))</f>
        <v>0</v>
      </c>
      <c r="AA40" s="151">
        <f>SUMIFS('Saisie Recettes'!$I$5:$I$3004,'Saisie Recettes'!$F$5:$F$3004, $F40, 'Saisie Recettes'!$H$5:$H$3004, Listes!$B$75, 'Saisie Recettes'!$E$5:$E$3004, "&gt;="&amp;EOMONTH(AA$7,-1)+1, 'Saisie Recettes'!$E$5:$E$3004, "&lt;="&amp;EOMONTH(AA$7,0))</f>
        <v>0</v>
      </c>
      <c r="AB40" s="151">
        <f>SUMIFS('Saisie Recettes'!$I$5:$I$3004,'Saisie Recettes'!$F$5:$F$3004, $F40, 'Saisie Recettes'!$H$5:$H$3004, Listes!$B$75, 'Saisie Recettes'!$E$5:$E$3004, "&gt;="&amp;EOMONTH(AB$7,-1)+1, 'Saisie Recettes'!$E$5:$E$3004, "&lt;="&amp;EOMONTH(AB$7,0))</f>
        <v>0</v>
      </c>
      <c r="AC40" s="151">
        <f>SUMIFS('Saisie Recettes'!$I$5:$I$3004,'Saisie Recettes'!$F$5:$F$3004, $F40, 'Saisie Recettes'!$H$5:$H$3004, Listes!$B$75, 'Saisie Recettes'!$E$5:$E$3004, "&gt;="&amp;EOMONTH(AC$7,-1)+1, 'Saisie Recettes'!$E$5:$E$3004, "&lt;="&amp;EOMONTH(AC$7,0))</f>
        <v>0</v>
      </c>
      <c r="AD40" s="151">
        <f>SUMIFS('Saisie Recettes'!$I$5:$I$3004,'Saisie Recettes'!$F$5:$F$3004, $F40, 'Saisie Recettes'!$H$5:$H$3004, Listes!$B$75, 'Saisie Recettes'!$E$5:$E$3004, "&gt;="&amp;EOMONTH(AD$7,-1)+1, 'Saisie Recettes'!$E$5:$E$3004, "&lt;="&amp;EOMONTH(AD$7,0))</f>
        <v>0</v>
      </c>
      <c r="AE40" s="151">
        <f>SUMIFS('Saisie Recettes'!$I$5:$I$3004,'Saisie Recettes'!$F$5:$F$3004, $F40, 'Saisie Recettes'!$H$5:$H$3004, Listes!$B$75, 'Saisie Recettes'!$E$5:$E$3004, "&gt;="&amp;EOMONTH(AE$7,-1)+1, 'Saisie Recettes'!$E$5:$E$3004, "&lt;="&amp;EOMONTH(AE$7,0))</f>
        <v>0</v>
      </c>
      <c r="AF40" s="151">
        <f>SUMIFS('Saisie Recettes'!$I$5:$I$3004,'Saisie Recettes'!$F$5:$F$3004, $F40, 'Saisie Recettes'!$H$5:$H$3004, Listes!$B$75, 'Saisie Recettes'!$E$5:$E$3004, "&gt;="&amp;EOMONTH(AF$7,-1)+1, 'Saisie Recettes'!$E$5:$E$3004, "&lt;="&amp;EOMONTH(AF$7,0))</f>
        <v>0</v>
      </c>
      <c r="AG40" s="151">
        <f>SUMIFS('Saisie Recettes'!$I$5:$I$3004,'Saisie Recettes'!$F$5:$F$3004, $F40, 'Saisie Recettes'!$H$5:$H$3004, Listes!$B$75, 'Saisie Recettes'!$E$5:$E$3004, "&gt;="&amp;EOMONTH(AG$7,-1)+1, 'Saisie Recettes'!$E$5:$E$3004, "&lt;="&amp;EOMONTH(AG$7,0))</f>
        <v>0</v>
      </c>
      <c r="AH40" s="151">
        <f>SUMIFS('Saisie Recettes'!$I$5:$I$3004,'Saisie Recettes'!$F$5:$F$3004, $F40, 'Saisie Recettes'!$H$5:$H$3004, Listes!$B$75, 'Saisie Recettes'!$E$5:$E$3004, "&gt;="&amp;EOMONTH(AH$7,-1)+1, 'Saisie Recettes'!$E$5:$E$3004, "&lt;="&amp;EOMONTH(AH$7,0))</f>
        <v>0</v>
      </c>
      <c r="AI40" s="164">
        <f t="shared" ref="AI40:AI47" si="125">SUM(W40:AH40)</f>
        <v>0</v>
      </c>
      <c r="AJ40" s="142"/>
      <c r="AK40" s="151">
        <f>SUMIFS('Saisie Recettes'!$I$5:$I$3004,'Saisie Recettes'!$F$5:$F$3004, $F40, 'Saisie Recettes'!$H$5:$H$3004, Listes!$B$75, 'Saisie Recettes'!$E$5:$E$3004, "&gt;="&amp;EOMONTH(AK$7,-1)+1, 'Saisie Recettes'!$E$5:$E$3004, "&lt;="&amp;EOMONTH(AK$7,0))</f>
        <v>0</v>
      </c>
      <c r="AL40" s="151">
        <f>SUMIFS('Saisie Recettes'!$I$5:$I$3004,'Saisie Recettes'!$F$5:$F$3004, $F40, 'Saisie Recettes'!$H$5:$H$3004, Listes!$B$75, 'Saisie Recettes'!$E$5:$E$3004, "&gt;="&amp;EOMONTH(AL$7,-1)+1, 'Saisie Recettes'!$E$5:$E$3004, "&lt;="&amp;EOMONTH(AL$7,0))</f>
        <v>0</v>
      </c>
      <c r="AM40" s="151">
        <f>SUMIFS('Saisie Recettes'!$I$5:$I$3004,'Saisie Recettes'!$F$5:$F$3004, $F40, 'Saisie Recettes'!$H$5:$H$3004, Listes!$B$75, 'Saisie Recettes'!$E$5:$E$3004, "&gt;="&amp;EOMONTH(AM$7,-1)+1, 'Saisie Recettes'!$E$5:$E$3004, "&lt;="&amp;EOMONTH(AM$7,0))</f>
        <v>0</v>
      </c>
      <c r="AN40" s="151">
        <f>SUMIFS('Saisie Recettes'!$I$5:$I$3004,'Saisie Recettes'!$F$5:$F$3004, $F40, 'Saisie Recettes'!$H$5:$H$3004, Listes!$B$75, 'Saisie Recettes'!$E$5:$E$3004, "&gt;="&amp;EOMONTH(AN$7,-1)+1, 'Saisie Recettes'!$E$5:$E$3004, "&lt;="&amp;EOMONTH(AN$7,0))</f>
        <v>0</v>
      </c>
      <c r="AO40" s="151">
        <f>SUMIFS('Saisie Recettes'!$I$5:$I$3004,'Saisie Recettes'!$F$5:$F$3004, $F40, 'Saisie Recettes'!$H$5:$H$3004, Listes!$B$75, 'Saisie Recettes'!$E$5:$E$3004, "&gt;="&amp;EOMONTH(AO$7,-1)+1, 'Saisie Recettes'!$E$5:$E$3004, "&lt;="&amp;EOMONTH(AO$7,0))</f>
        <v>0</v>
      </c>
      <c r="AP40" s="151">
        <f>SUMIFS('Saisie Recettes'!$I$5:$I$3004,'Saisie Recettes'!$F$5:$F$3004, $F40, 'Saisie Recettes'!$H$5:$H$3004, Listes!$B$75, 'Saisie Recettes'!$E$5:$E$3004, "&gt;="&amp;EOMONTH(AP$7,-1)+1, 'Saisie Recettes'!$E$5:$E$3004, "&lt;="&amp;EOMONTH(AP$7,0))</f>
        <v>0</v>
      </c>
      <c r="AQ40" s="151">
        <f>SUMIFS('Saisie Recettes'!$I$5:$I$3004,'Saisie Recettes'!$F$5:$F$3004, $F40, 'Saisie Recettes'!$H$5:$H$3004, Listes!$B$75, 'Saisie Recettes'!$E$5:$E$3004, "&gt;="&amp;EOMONTH(AQ$7,-1)+1, 'Saisie Recettes'!$E$5:$E$3004, "&lt;="&amp;EOMONTH(AQ$7,0))</f>
        <v>0</v>
      </c>
      <c r="AR40" s="151">
        <f>SUMIFS('Saisie Recettes'!$I$5:$I$3004,'Saisie Recettes'!$F$5:$F$3004, $F40, 'Saisie Recettes'!$H$5:$H$3004, Listes!$B$75, 'Saisie Recettes'!$E$5:$E$3004, "&gt;="&amp;EOMONTH(AR$7,-1)+1, 'Saisie Recettes'!$E$5:$E$3004, "&lt;="&amp;EOMONTH(AR$7,0))</f>
        <v>0</v>
      </c>
      <c r="AS40" s="151">
        <f>SUMIFS('Saisie Recettes'!$I$5:$I$3004,'Saisie Recettes'!$F$5:$F$3004, $F40, 'Saisie Recettes'!$H$5:$H$3004, Listes!$B$75, 'Saisie Recettes'!$E$5:$E$3004, "&gt;="&amp;EOMONTH(AS$7,-1)+1, 'Saisie Recettes'!$E$5:$E$3004, "&lt;="&amp;EOMONTH(AS$7,0))</f>
        <v>0</v>
      </c>
      <c r="AT40" s="151">
        <f>SUMIFS('Saisie Recettes'!$I$5:$I$3004,'Saisie Recettes'!$F$5:$F$3004, $F40, 'Saisie Recettes'!$H$5:$H$3004, Listes!$B$75, 'Saisie Recettes'!$E$5:$E$3004, "&gt;="&amp;EOMONTH(AT$7,-1)+1, 'Saisie Recettes'!$E$5:$E$3004, "&lt;="&amp;EOMONTH(AT$7,0))</f>
        <v>0</v>
      </c>
      <c r="AU40" s="151">
        <f>SUMIFS('Saisie Recettes'!$I$5:$I$3004,'Saisie Recettes'!$F$5:$F$3004, $F40, 'Saisie Recettes'!$H$5:$H$3004, Listes!$B$75, 'Saisie Recettes'!$E$5:$E$3004, "&gt;="&amp;EOMONTH(AU$7,-1)+1, 'Saisie Recettes'!$E$5:$E$3004, "&lt;="&amp;EOMONTH(AU$7,0))</f>
        <v>0</v>
      </c>
      <c r="AV40" s="151">
        <f>SUMIFS('Saisie Recettes'!$I$5:$I$3004,'Saisie Recettes'!$F$5:$F$3004, $F40, 'Saisie Recettes'!$H$5:$H$3004, Listes!$B$75, 'Saisie Recettes'!$E$5:$E$3004, "&gt;="&amp;EOMONTH(AV$7,-1)+1, 'Saisie Recettes'!$E$5:$E$3004, "&lt;="&amp;EOMONTH(AV$7,0))</f>
        <v>0</v>
      </c>
      <c r="AW40" s="164">
        <f t="shared" ref="AW40:AW46" si="126">SUM(AK40:AV40)</f>
        <v>0</v>
      </c>
    </row>
    <row r="41" spans="3:49" ht="15.75" customHeight="1" x14ac:dyDescent="0.25">
      <c r="C41" s="150" t="str">
        <f t="shared" si="124"/>
        <v>MC-Mag-Veterinaire</v>
      </c>
      <c r="D41" s="143"/>
      <c r="E41" s="143"/>
      <c r="F41" s="150" t="str">
        <f t="shared" si="120"/>
        <v>MC-Mag-Veterinaire</v>
      </c>
      <c r="I41" s="151">
        <f>SUMIFS('Saisie Recettes'!$I$5:$I$3004,'Saisie Recettes'!$F$5:$F$3004, $F41, 'Saisie Recettes'!$H$5:$H$3004, Listes!$B$75, 'Saisie Recettes'!$E$5:$E$3004, "&gt;="&amp;EOMONTH(I$7,-1)+1, 'Saisie Recettes'!$E$5:$E$3004, "&lt;="&amp;EOMONTH(I$7,0))</f>
        <v>0</v>
      </c>
      <c r="J41" s="151">
        <f>SUMIFS('Saisie Recettes'!$I$5:$I$3004,'Saisie Recettes'!$F$5:$F$3004, $F41, 'Saisie Recettes'!$H$5:$H$3004, Listes!$B$75, 'Saisie Recettes'!$E$5:$E$3004, "&gt;="&amp;EOMONTH(J$7,-1)+1, 'Saisie Recettes'!$E$5:$E$3004, "&lt;="&amp;EOMONTH(J$7,0))</f>
        <v>0</v>
      </c>
      <c r="K41" s="151">
        <f>SUMIFS('Saisie Recettes'!$I$5:$I$3004,'Saisie Recettes'!$F$5:$F$3004, $F41, 'Saisie Recettes'!$H$5:$H$3004, Listes!$B$75, 'Saisie Recettes'!$E$5:$E$3004, "&gt;="&amp;EOMONTH(K$7,-1)+1, 'Saisie Recettes'!$E$5:$E$3004, "&lt;="&amp;EOMONTH(K$7,0))</f>
        <v>0</v>
      </c>
      <c r="L41" s="151">
        <f>SUMIFS('Saisie Recettes'!$I$5:$I$3004,'Saisie Recettes'!$F$5:$F$3004, $F41, 'Saisie Recettes'!$H$5:$H$3004, Listes!$B$75, 'Saisie Recettes'!$E$5:$E$3004, "&gt;="&amp;EOMONTH(L$7,-1)+1, 'Saisie Recettes'!$E$5:$E$3004, "&lt;="&amp;EOMONTH(L$7,0))</f>
        <v>0</v>
      </c>
      <c r="M41" s="151">
        <f>SUMIFS('Saisie Recettes'!$I$5:$I$3004,'Saisie Recettes'!$F$5:$F$3004, $F41, 'Saisie Recettes'!$H$5:$H$3004, Listes!$B$75, 'Saisie Recettes'!$E$5:$E$3004, "&gt;="&amp;EOMONTH(M$7,-1)+1, 'Saisie Recettes'!$E$5:$E$3004, "&lt;="&amp;EOMONTH(M$7,0))</f>
        <v>0</v>
      </c>
      <c r="N41" s="151">
        <f>SUMIFS('Saisie Recettes'!$I$5:$I$3004,'Saisie Recettes'!$F$5:$F$3004, $F41, 'Saisie Recettes'!$H$5:$H$3004, Listes!$B$75, 'Saisie Recettes'!$E$5:$E$3004, "&gt;="&amp;EOMONTH(N$7,-1)+1, 'Saisie Recettes'!$E$5:$E$3004, "&lt;="&amp;EOMONTH(N$7,0))</f>
        <v>0</v>
      </c>
      <c r="O41" s="151">
        <f>SUMIFS('Saisie Recettes'!$I$5:$I$3004,'Saisie Recettes'!$F$5:$F$3004, $F41, 'Saisie Recettes'!$H$5:$H$3004, Listes!$B$75, 'Saisie Recettes'!$E$5:$E$3004, "&gt;="&amp;EOMONTH(O$7,-1)+1, 'Saisie Recettes'!$E$5:$E$3004, "&lt;="&amp;EOMONTH(O$7,0))</f>
        <v>0</v>
      </c>
      <c r="P41" s="151">
        <f>SUMIFS('Saisie Recettes'!$I$5:$I$3004,'Saisie Recettes'!$F$5:$F$3004, $F41, 'Saisie Recettes'!$H$5:$H$3004, Listes!$B$75, 'Saisie Recettes'!$E$5:$E$3004, "&gt;="&amp;EOMONTH(P$7,-1)+1, 'Saisie Recettes'!$E$5:$E$3004, "&lt;="&amp;EOMONTH(P$7,0))</f>
        <v>0</v>
      </c>
      <c r="Q41" s="151">
        <f>SUMIFS('Saisie Recettes'!$I$5:$I$3004,'Saisie Recettes'!$F$5:$F$3004, $F41, 'Saisie Recettes'!$H$5:$H$3004, Listes!$B$75, 'Saisie Recettes'!$E$5:$E$3004, "&gt;="&amp;EOMONTH(Q$7,-1)+1, 'Saisie Recettes'!$E$5:$E$3004, "&lt;="&amp;EOMONTH(Q$7,0))</f>
        <v>0</v>
      </c>
      <c r="R41" s="151">
        <f>SUMIFS('Saisie Recettes'!$I$5:$I$3004,'Saisie Recettes'!$F$5:$F$3004, $F41, 'Saisie Recettes'!$H$5:$H$3004, Listes!$B$75, 'Saisie Recettes'!$E$5:$E$3004, "&gt;="&amp;EOMONTH(R$7,-1)+1, 'Saisie Recettes'!$E$5:$E$3004, "&lt;="&amp;EOMONTH(R$7,0))</f>
        <v>0</v>
      </c>
      <c r="S41" s="151">
        <f>SUMIFS('Saisie Recettes'!$I$5:$I$3004,'Saisie Recettes'!$F$5:$F$3004, $F41, 'Saisie Recettes'!$H$5:$H$3004, Listes!$B$75, 'Saisie Recettes'!$E$5:$E$3004, "&gt;="&amp;EOMONTH(S$7,-1)+1, 'Saisie Recettes'!$E$5:$E$3004, "&lt;="&amp;EOMONTH(S$7,0))</f>
        <v>0</v>
      </c>
      <c r="T41" s="151">
        <f>SUMIFS('Saisie Recettes'!$I$5:$I$3004,'Saisie Recettes'!$F$5:$F$3004, $F41, 'Saisie Recettes'!$H$5:$H$3004, Listes!$B$75, 'Saisie Recettes'!$E$5:$E$3004, "&gt;="&amp;EOMONTH(T$7,-1)+1, 'Saisie Recettes'!$E$5:$E$3004, "&lt;="&amp;EOMONTH(T$7,0))</f>
        <v>0</v>
      </c>
      <c r="U41" s="164">
        <f t="shared" si="121"/>
        <v>0</v>
      </c>
      <c r="W41" s="151">
        <f>SUMIFS('Saisie Recettes'!$I$5:$I$3004,'Saisie Recettes'!$F$5:$F$3004, $F41, 'Saisie Recettes'!$H$5:$H$3004, Listes!$B$75, 'Saisie Recettes'!$E$5:$E$3004, "&gt;="&amp;EOMONTH(W$7,-1)+1, 'Saisie Recettes'!$E$5:$E$3004, "&lt;="&amp;EOMONTH(W$7,0))</f>
        <v>0</v>
      </c>
      <c r="X41" s="151">
        <f>SUMIFS('Saisie Recettes'!$I$5:$I$3004,'Saisie Recettes'!$F$5:$F$3004, $F41, 'Saisie Recettes'!$H$5:$H$3004, Listes!$B$75, 'Saisie Recettes'!$E$5:$E$3004, "&gt;="&amp;EOMONTH(X$7,-1)+1, 'Saisie Recettes'!$E$5:$E$3004, "&lt;="&amp;EOMONTH(X$7,0))</f>
        <v>0</v>
      </c>
      <c r="Y41" s="151">
        <f>SUMIFS('Saisie Recettes'!$I$5:$I$3004,'Saisie Recettes'!$F$5:$F$3004, $F41, 'Saisie Recettes'!$H$5:$H$3004, Listes!$B$75, 'Saisie Recettes'!$E$5:$E$3004, "&gt;="&amp;EOMONTH(Y$7,-1)+1, 'Saisie Recettes'!$E$5:$E$3004, "&lt;="&amp;EOMONTH(Y$7,0))</f>
        <v>0</v>
      </c>
      <c r="Z41" s="151">
        <f>SUMIFS('Saisie Recettes'!$I$5:$I$3004,'Saisie Recettes'!$F$5:$F$3004, $F41, 'Saisie Recettes'!$H$5:$H$3004, Listes!$B$75, 'Saisie Recettes'!$E$5:$E$3004, "&gt;="&amp;EOMONTH(Z$7,-1)+1, 'Saisie Recettes'!$E$5:$E$3004, "&lt;="&amp;EOMONTH(Z$7,0))</f>
        <v>0</v>
      </c>
      <c r="AA41" s="151">
        <f>SUMIFS('Saisie Recettes'!$I$5:$I$3004,'Saisie Recettes'!$F$5:$F$3004, $F41, 'Saisie Recettes'!$H$5:$H$3004, Listes!$B$75, 'Saisie Recettes'!$E$5:$E$3004, "&gt;="&amp;EOMONTH(AA$7,-1)+1, 'Saisie Recettes'!$E$5:$E$3004, "&lt;="&amp;EOMONTH(AA$7,0))</f>
        <v>0</v>
      </c>
      <c r="AB41" s="151">
        <f>SUMIFS('Saisie Recettes'!$I$5:$I$3004,'Saisie Recettes'!$F$5:$F$3004, $F41, 'Saisie Recettes'!$H$5:$H$3004, Listes!$B$75, 'Saisie Recettes'!$E$5:$E$3004, "&gt;="&amp;EOMONTH(AB$7,-1)+1, 'Saisie Recettes'!$E$5:$E$3004, "&lt;="&amp;EOMONTH(AB$7,0))</f>
        <v>0</v>
      </c>
      <c r="AC41" s="151">
        <f>SUMIFS('Saisie Recettes'!$I$5:$I$3004,'Saisie Recettes'!$F$5:$F$3004, $F41, 'Saisie Recettes'!$H$5:$H$3004, Listes!$B$75, 'Saisie Recettes'!$E$5:$E$3004, "&gt;="&amp;EOMONTH(AC$7,-1)+1, 'Saisie Recettes'!$E$5:$E$3004, "&lt;="&amp;EOMONTH(AC$7,0))</f>
        <v>0</v>
      </c>
      <c r="AD41" s="151">
        <f>SUMIFS('Saisie Recettes'!$I$5:$I$3004,'Saisie Recettes'!$F$5:$F$3004, $F41, 'Saisie Recettes'!$H$5:$H$3004, Listes!$B$75, 'Saisie Recettes'!$E$5:$E$3004, "&gt;="&amp;EOMONTH(AD$7,-1)+1, 'Saisie Recettes'!$E$5:$E$3004, "&lt;="&amp;EOMONTH(AD$7,0))</f>
        <v>0</v>
      </c>
      <c r="AE41" s="151">
        <f>SUMIFS('Saisie Recettes'!$I$5:$I$3004,'Saisie Recettes'!$F$5:$F$3004, $F41, 'Saisie Recettes'!$H$5:$H$3004, Listes!$B$75, 'Saisie Recettes'!$E$5:$E$3004, "&gt;="&amp;EOMONTH(AE$7,-1)+1, 'Saisie Recettes'!$E$5:$E$3004, "&lt;="&amp;EOMONTH(AE$7,0))</f>
        <v>0</v>
      </c>
      <c r="AF41" s="151">
        <f>SUMIFS('Saisie Recettes'!$I$5:$I$3004,'Saisie Recettes'!$F$5:$F$3004, $F41, 'Saisie Recettes'!$H$5:$H$3004, Listes!$B$75, 'Saisie Recettes'!$E$5:$E$3004, "&gt;="&amp;EOMONTH(AF$7,-1)+1, 'Saisie Recettes'!$E$5:$E$3004, "&lt;="&amp;EOMONTH(AF$7,0))</f>
        <v>0</v>
      </c>
      <c r="AG41" s="151">
        <f>SUMIFS('Saisie Recettes'!$I$5:$I$3004,'Saisie Recettes'!$F$5:$F$3004, $F41, 'Saisie Recettes'!$H$5:$H$3004, Listes!$B$75, 'Saisie Recettes'!$E$5:$E$3004, "&gt;="&amp;EOMONTH(AG$7,-1)+1, 'Saisie Recettes'!$E$5:$E$3004, "&lt;="&amp;EOMONTH(AG$7,0))</f>
        <v>0</v>
      </c>
      <c r="AH41" s="151">
        <f>SUMIFS('Saisie Recettes'!$I$5:$I$3004,'Saisie Recettes'!$F$5:$F$3004, $F41, 'Saisie Recettes'!$H$5:$H$3004, Listes!$B$75, 'Saisie Recettes'!$E$5:$E$3004, "&gt;="&amp;EOMONTH(AH$7,-1)+1, 'Saisie Recettes'!$E$5:$E$3004, "&lt;="&amp;EOMONTH(AH$7,0))</f>
        <v>0</v>
      </c>
      <c r="AI41" s="164">
        <f t="shared" si="125"/>
        <v>0</v>
      </c>
      <c r="AJ41" s="142"/>
      <c r="AK41" s="151">
        <f>SUMIFS('Saisie Recettes'!$I$5:$I$3004,'Saisie Recettes'!$F$5:$F$3004, $F41, 'Saisie Recettes'!$H$5:$H$3004, Listes!$B$75, 'Saisie Recettes'!$E$5:$E$3004, "&gt;="&amp;EOMONTH(AK$7,-1)+1, 'Saisie Recettes'!$E$5:$E$3004, "&lt;="&amp;EOMONTH(AK$7,0))</f>
        <v>0</v>
      </c>
      <c r="AL41" s="151">
        <f>SUMIFS('Saisie Recettes'!$I$5:$I$3004,'Saisie Recettes'!$F$5:$F$3004, $F41, 'Saisie Recettes'!$H$5:$H$3004, Listes!$B$75, 'Saisie Recettes'!$E$5:$E$3004, "&gt;="&amp;EOMONTH(AL$7,-1)+1, 'Saisie Recettes'!$E$5:$E$3004, "&lt;="&amp;EOMONTH(AL$7,0))</f>
        <v>0</v>
      </c>
      <c r="AM41" s="151">
        <f>SUMIFS('Saisie Recettes'!$I$5:$I$3004,'Saisie Recettes'!$F$5:$F$3004, $F41, 'Saisie Recettes'!$H$5:$H$3004, Listes!$B$75, 'Saisie Recettes'!$E$5:$E$3004, "&gt;="&amp;EOMONTH(AM$7,-1)+1, 'Saisie Recettes'!$E$5:$E$3004, "&lt;="&amp;EOMONTH(AM$7,0))</f>
        <v>0</v>
      </c>
      <c r="AN41" s="151">
        <f>SUMIFS('Saisie Recettes'!$I$5:$I$3004,'Saisie Recettes'!$F$5:$F$3004, $F41, 'Saisie Recettes'!$H$5:$H$3004, Listes!$B$75, 'Saisie Recettes'!$E$5:$E$3004, "&gt;="&amp;EOMONTH(AN$7,-1)+1, 'Saisie Recettes'!$E$5:$E$3004, "&lt;="&amp;EOMONTH(AN$7,0))</f>
        <v>0</v>
      </c>
      <c r="AO41" s="151">
        <f>SUMIFS('Saisie Recettes'!$I$5:$I$3004,'Saisie Recettes'!$F$5:$F$3004, $F41, 'Saisie Recettes'!$H$5:$H$3004, Listes!$B$75, 'Saisie Recettes'!$E$5:$E$3004, "&gt;="&amp;EOMONTH(AO$7,-1)+1, 'Saisie Recettes'!$E$5:$E$3004, "&lt;="&amp;EOMONTH(AO$7,0))</f>
        <v>0</v>
      </c>
      <c r="AP41" s="151">
        <f>SUMIFS('Saisie Recettes'!$I$5:$I$3004,'Saisie Recettes'!$F$5:$F$3004, $F41, 'Saisie Recettes'!$H$5:$H$3004, Listes!$B$75, 'Saisie Recettes'!$E$5:$E$3004, "&gt;="&amp;EOMONTH(AP$7,-1)+1, 'Saisie Recettes'!$E$5:$E$3004, "&lt;="&amp;EOMONTH(AP$7,0))</f>
        <v>0</v>
      </c>
      <c r="AQ41" s="151">
        <f>SUMIFS('Saisie Recettes'!$I$5:$I$3004,'Saisie Recettes'!$F$5:$F$3004, $F41, 'Saisie Recettes'!$H$5:$H$3004, Listes!$B$75, 'Saisie Recettes'!$E$5:$E$3004, "&gt;="&amp;EOMONTH(AQ$7,-1)+1, 'Saisie Recettes'!$E$5:$E$3004, "&lt;="&amp;EOMONTH(AQ$7,0))</f>
        <v>0</v>
      </c>
      <c r="AR41" s="151">
        <f>SUMIFS('Saisie Recettes'!$I$5:$I$3004,'Saisie Recettes'!$F$5:$F$3004, $F41, 'Saisie Recettes'!$H$5:$H$3004, Listes!$B$75, 'Saisie Recettes'!$E$5:$E$3004, "&gt;="&amp;EOMONTH(AR$7,-1)+1, 'Saisie Recettes'!$E$5:$E$3004, "&lt;="&amp;EOMONTH(AR$7,0))</f>
        <v>0</v>
      </c>
      <c r="AS41" s="151">
        <f>SUMIFS('Saisie Recettes'!$I$5:$I$3004,'Saisie Recettes'!$F$5:$F$3004, $F41, 'Saisie Recettes'!$H$5:$H$3004, Listes!$B$75, 'Saisie Recettes'!$E$5:$E$3004, "&gt;="&amp;EOMONTH(AS$7,-1)+1, 'Saisie Recettes'!$E$5:$E$3004, "&lt;="&amp;EOMONTH(AS$7,0))</f>
        <v>0</v>
      </c>
      <c r="AT41" s="151">
        <f>SUMIFS('Saisie Recettes'!$I$5:$I$3004,'Saisie Recettes'!$F$5:$F$3004, $F41, 'Saisie Recettes'!$H$5:$H$3004, Listes!$B$75, 'Saisie Recettes'!$E$5:$E$3004, "&gt;="&amp;EOMONTH(AT$7,-1)+1, 'Saisie Recettes'!$E$5:$E$3004, "&lt;="&amp;EOMONTH(AT$7,0))</f>
        <v>0</v>
      </c>
      <c r="AU41" s="151">
        <f>SUMIFS('Saisie Recettes'!$I$5:$I$3004,'Saisie Recettes'!$F$5:$F$3004, $F41, 'Saisie Recettes'!$H$5:$H$3004, Listes!$B$75, 'Saisie Recettes'!$E$5:$E$3004, "&gt;="&amp;EOMONTH(AU$7,-1)+1, 'Saisie Recettes'!$E$5:$E$3004, "&lt;="&amp;EOMONTH(AU$7,0))</f>
        <v>0</v>
      </c>
      <c r="AV41" s="151">
        <f>SUMIFS('Saisie Recettes'!$I$5:$I$3004,'Saisie Recettes'!$F$5:$F$3004, $F41, 'Saisie Recettes'!$H$5:$H$3004, Listes!$B$75, 'Saisie Recettes'!$E$5:$E$3004, "&gt;="&amp;EOMONTH(AV$7,-1)+1, 'Saisie Recettes'!$E$5:$E$3004, "&lt;="&amp;EOMONTH(AV$7,0))</f>
        <v>0</v>
      </c>
      <c r="AW41" s="164">
        <f t="shared" si="126"/>
        <v>0</v>
      </c>
    </row>
    <row r="42" spans="3:49" ht="15.75" customHeight="1" x14ac:dyDescent="0.25">
      <c r="C42" s="150" t="str">
        <f t="shared" si="124"/>
        <v>MC-Mag-Nymat</v>
      </c>
      <c r="D42" s="143"/>
      <c r="E42" s="143"/>
      <c r="F42" s="150" t="str">
        <f t="shared" si="120"/>
        <v>MC-Mag-Nymat</v>
      </c>
      <c r="I42" s="151">
        <f>SUMIFS('Saisie Recettes'!$I$5:$I$3004,'Saisie Recettes'!$F$5:$F$3004, $F42, 'Saisie Recettes'!$H$5:$H$3004, Listes!$B$75, 'Saisie Recettes'!$E$5:$E$3004, "&gt;="&amp;EOMONTH(I$7,-1)+1, 'Saisie Recettes'!$E$5:$E$3004, "&lt;="&amp;EOMONTH(I$7,0))</f>
        <v>0</v>
      </c>
      <c r="J42" s="151">
        <f>SUMIFS('Saisie Recettes'!$I$5:$I$3004,'Saisie Recettes'!$F$5:$F$3004, $F42, 'Saisie Recettes'!$H$5:$H$3004, Listes!$B$75, 'Saisie Recettes'!$E$5:$E$3004, "&gt;="&amp;EOMONTH(J$7,-1)+1, 'Saisie Recettes'!$E$5:$E$3004, "&lt;="&amp;EOMONTH(J$7,0))</f>
        <v>0</v>
      </c>
      <c r="K42" s="151">
        <f>SUMIFS('Saisie Recettes'!$I$5:$I$3004,'Saisie Recettes'!$F$5:$F$3004, $F42, 'Saisie Recettes'!$H$5:$H$3004, Listes!$B$75, 'Saisie Recettes'!$E$5:$E$3004, "&gt;="&amp;EOMONTH(K$7,-1)+1, 'Saisie Recettes'!$E$5:$E$3004, "&lt;="&amp;EOMONTH(K$7,0))</f>
        <v>0</v>
      </c>
      <c r="L42" s="151">
        <f>SUMIFS('Saisie Recettes'!$I$5:$I$3004,'Saisie Recettes'!$F$5:$F$3004, $F42, 'Saisie Recettes'!$H$5:$H$3004, Listes!$B$75, 'Saisie Recettes'!$E$5:$E$3004, "&gt;="&amp;EOMONTH(L$7,-1)+1, 'Saisie Recettes'!$E$5:$E$3004, "&lt;="&amp;EOMONTH(L$7,0))</f>
        <v>0</v>
      </c>
      <c r="M42" s="151">
        <f>SUMIFS('Saisie Recettes'!$I$5:$I$3004,'Saisie Recettes'!$F$5:$F$3004, $F42, 'Saisie Recettes'!$H$5:$H$3004, Listes!$B$75, 'Saisie Recettes'!$E$5:$E$3004, "&gt;="&amp;EOMONTH(M$7,-1)+1, 'Saisie Recettes'!$E$5:$E$3004, "&lt;="&amp;EOMONTH(M$7,0))</f>
        <v>0</v>
      </c>
      <c r="N42" s="151">
        <f>SUMIFS('Saisie Recettes'!$I$5:$I$3004,'Saisie Recettes'!$F$5:$F$3004, $F42, 'Saisie Recettes'!$H$5:$H$3004, Listes!$B$75, 'Saisie Recettes'!$E$5:$E$3004, "&gt;="&amp;EOMONTH(N$7,-1)+1, 'Saisie Recettes'!$E$5:$E$3004, "&lt;="&amp;EOMONTH(N$7,0))</f>
        <v>0</v>
      </c>
      <c r="O42" s="151">
        <f>SUMIFS('Saisie Recettes'!$I$5:$I$3004,'Saisie Recettes'!$F$5:$F$3004, $F42, 'Saisie Recettes'!$H$5:$H$3004, Listes!$B$75, 'Saisie Recettes'!$E$5:$E$3004, "&gt;="&amp;EOMONTH(O$7,-1)+1, 'Saisie Recettes'!$E$5:$E$3004, "&lt;="&amp;EOMONTH(O$7,0))</f>
        <v>0</v>
      </c>
      <c r="P42" s="151">
        <f>SUMIFS('Saisie Recettes'!$I$5:$I$3004,'Saisie Recettes'!$F$5:$F$3004, $F42, 'Saisie Recettes'!$H$5:$H$3004, Listes!$B$75, 'Saisie Recettes'!$E$5:$E$3004, "&gt;="&amp;EOMONTH(P$7,-1)+1, 'Saisie Recettes'!$E$5:$E$3004, "&lt;="&amp;EOMONTH(P$7,0))</f>
        <v>0</v>
      </c>
      <c r="Q42" s="151">
        <f>SUMIFS('Saisie Recettes'!$I$5:$I$3004,'Saisie Recettes'!$F$5:$F$3004, $F42, 'Saisie Recettes'!$H$5:$H$3004, Listes!$B$75, 'Saisie Recettes'!$E$5:$E$3004, "&gt;="&amp;EOMONTH(Q$7,-1)+1, 'Saisie Recettes'!$E$5:$E$3004, "&lt;="&amp;EOMONTH(Q$7,0))</f>
        <v>0</v>
      </c>
      <c r="R42" s="151">
        <f>SUMIFS('Saisie Recettes'!$I$5:$I$3004,'Saisie Recettes'!$F$5:$F$3004, $F42, 'Saisie Recettes'!$H$5:$H$3004, Listes!$B$75, 'Saisie Recettes'!$E$5:$E$3004, "&gt;="&amp;EOMONTH(R$7,-1)+1, 'Saisie Recettes'!$E$5:$E$3004, "&lt;="&amp;EOMONTH(R$7,0))</f>
        <v>0</v>
      </c>
      <c r="S42" s="151">
        <f>SUMIFS('Saisie Recettes'!$I$5:$I$3004,'Saisie Recettes'!$F$5:$F$3004, $F42, 'Saisie Recettes'!$H$5:$H$3004, Listes!$B$75, 'Saisie Recettes'!$E$5:$E$3004, "&gt;="&amp;EOMONTH(S$7,-1)+1, 'Saisie Recettes'!$E$5:$E$3004, "&lt;="&amp;EOMONTH(S$7,0))</f>
        <v>0</v>
      </c>
      <c r="T42" s="151">
        <f>SUMIFS('Saisie Recettes'!$I$5:$I$3004,'Saisie Recettes'!$F$5:$F$3004, $F42, 'Saisie Recettes'!$H$5:$H$3004, Listes!$B$75, 'Saisie Recettes'!$E$5:$E$3004, "&gt;="&amp;EOMONTH(T$7,-1)+1, 'Saisie Recettes'!$E$5:$E$3004, "&lt;="&amp;EOMONTH(T$7,0))</f>
        <v>0</v>
      </c>
      <c r="U42" s="164">
        <f t="shared" si="121"/>
        <v>0</v>
      </c>
      <c r="W42" s="151">
        <f>SUMIFS('Saisie Recettes'!$I$5:$I$3004,'Saisie Recettes'!$F$5:$F$3004, $F42, 'Saisie Recettes'!$H$5:$H$3004, Listes!$B$75, 'Saisie Recettes'!$E$5:$E$3004, "&gt;="&amp;EOMONTH(W$7,-1)+1, 'Saisie Recettes'!$E$5:$E$3004, "&lt;="&amp;EOMONTH(W$7,0))</f>
        <v>0</v>
      </c>
      <c r="X42" s="151">
        <f>SUMIFS('Saisie Recettes'!$I$5:$I$3004,'Saisie Recettes'!$F$5:$F$3004, $F42, 'Saisie Recettes'!$H$5:$H$3004, Listes!$B$75, 'Saisie Recettes'!$E$5:$E$3004, "&gt;="&amp;EOMONTH(X$7,-1)+1, 'Saisie Recettes'!$E$5:$E$3004, "&lt;="&amp;EOMONTH(X$7,0))</f>
        <v>0</v>
      </c>
      <c r="Y42" s="151">
        <f>SUMIFS('Saisie Recettes'!$I$5:$I$3004,'Saisie Recettes'!$F$5:$F$3004, $F42, 'Saisie Recettes'!$H$5:$H$3004, Listes!$B$75, 'Saisie Recettes'!$E$5:$E$3004, "&gt;="&amp;EOMONTH(Y$7,-1)+1, 'Saisie Recettes'!$E$5:$E$3004, "&lt;="&amp;EOMONTH(Y$7,0))</f>
        <v>0</v>
      </c>
      <c r="Z42" s="151">
        <f>SUMIFS('Saisie Recettes'!$I$5:$I$3004,'Saisie Recettes'!$F$5:$F$3004, $F42, 'Saisie Recettes'!$H$5:$H$3004, Listes!$B$75, 'Saisie Recettes'!$E$5:$E$3004, "&gt;="&amp;EOMONTH(Z$7,-1)+1, 'Saisie Recettes'!$E$5:$E$3004, "&lt;="&amp;EOMONTH(Z$7,0))</f>
        <v>0</v>
      </c>
      <c r="AA42" s="151">
        <f>SUMIFS('Saisie Recettes'!$I$5:$I$3004,'Saisie Recettes'!$F$5:$F$3004, $F42, 'Saisie Recettes'!$H$5:$H$3004, Listes!$B$75, 'Saisie Recettes'!$E$5:$E$3004, "&gt;="&amp;EOMONTH(AA$7,-1)+1, 'Saisie Recettes'!$E$5:$E$3004, "&lt;="&amp;EOMONTH(AA$7,0))</f>
        <v>0</v>
      </c>
      <c r="AB42" s="151">
        <f>SUMIFS('Saisie Recettes'!$I$5:$I$3004,'Saisie Recettes'!$F$5:$F$3004, $F42, 'Saisie Recettes'!$H$5:$H$3004, Listes!$B$75, 'Saisie Recettes'!$E$5:$E$3004, "&gt;="&amp;EOMONTH(AB$7,-1)+1, 'Saisie Recettes'!$E$5:$E$3004, "&lt;="&amp;EOMONTH(AB$7,0))</f>
        <v>0</v>
      </c>
      <c r="AC42" s="151">
        <f>SUMIFS('Saisie Recettes'!$I$5:$I$3004,'Saisie Recettes'!$F$5:$F$3004, $F42, 'Saisie Recettes'!$H$5:$H$3004, Listes!$B$75, 'Saisie Recettes'!$E$5:$E$3004, "&gt;="&amp;EOMONTH(AC$7,-1)+1, 'Saisie Recettes'!$E$5:$E$3004, "&lt;="&amp;EOMONTH(AC$7,0))</f>
        <v>0</v>
      </c>
      <c r="AD42" s="151">
        <f>SUMIFS('Saisie Recettes'!$I$5:$I$3004,'Saisie Recettes'!$F$5:$F$3004, $F42, 'Saisie Recettes'!$H$5:$H$3004, Listes!$B$75, 'Saisie Recettes'!$E$5:$E$3004, "&gt;="&amp;EOMONTH(AD$7,-1)+1, 'Saisie Recettes'!$E$5:$E$3004, "&lt;="&amp;EOMONTH(AD$7,0))</f>
        <v>0</v>
      </c>
      <c r="AE42" s="151">
        <f>SUMIFS('Saisie Recettes'!$I$5:$I$3004,'Saisie Recettes'!$F$5:$F$3004, $F42, 'Saisie Recettes'!$H$5:$H$3004, Listes!$B$75, 'Saisie Recettes'!$E$5:$E$3004, "&gt;="&amp;EOMONTH(AE$7,-1)+1, 'Saisie Recettes'!$E$5:$E$3004, "&lt;="&amp;EOMONTH(AE$7,0))</f>
        <v>0</v>
      </c>
      <c r="AF42" s="151">
        <f>SUMIFS('Saisie Recettes'!$I$5:$I$3004,'Saisie Recettes'!$F$5:$F$3004, $F42, 'Saisie Recettes'!$H$5:$H$3004, Listes!$B$75, 'Saisie Recettes'!$E$5:$E$3004, "&gt;="&amp;EOMONTH(AF$7,-1)+1, 'Saisie Recettes'!$E$5:$E$3004, "&lt;="&amp;EOMONTH(AF$7,0))</f>
        <v>0</v>
      </c>
      <c r="AG42" s="151">
        <f>SUMIFS('Saisie Recettes'!$I$5:$I$3004,'Saisie Recettes'!$F$5:$F$3004, $F42, 'Saisie Recettes'!$H$5:$H$3004, Listes!$B$75, 'Saisie Recettes'!$E$5:$E$3004, "&gt;="&amp;EOMONTH(AG$7,-1)+1, 'Saisie Recettes'!$E$5:$E$3004, "&lt;="&amp;EOMONTH(AG$7,0))</f>
        <v>0</v>
      </c>
      <c r="AH42" s="151">
        <f>SUMIFS('Saisie Recettes'!$I$5:$I$3004,'Saisie Recettes'!$F$5:$F$3004, $F42, 'Saisie Recettes'!$H$5:$H$3004, Listes!$B$75, 'Saisie Recettes'!$E$5:$E$3004, "&gt;="&amp;EOMONTH(AH$7,-1)+1, 'Saisie Recettes'!$E$5:$E$3004, "&lt;="&amp;EOMONTH(AH$7,0))</f>
        <v>0</v>
      </c>
      <c r="AI42" s="164">
        <f t="shared" si="125"/>
        <v>0</v>
      </c>
      <c r="AJ42" s="142"/>
      <c r="AK42" s="151">
        <f>SUMIFS('Saisie Recettes'!$I$5:$I$3004,'Saisie Recettes'!$F$5:$F$3004, $F42, 'Saisie Recettes'!$H$5:$H$3004, Listes!$B$75, 'Saisie Recettes'!$E$5:$E$3004, "&gt;="&amp;EOMONTH(AK$7,-1)+1, 'Saisie Recettes'!$E$5:$E$3004, "&lt;="&amp;EOMONTH(AK$7,0))</f>
        <v>0</v>
      </c>
      <c r="AL42" s="151">
        <f>SUMIFS('Saisie Recettes'!$I$5:$I$3004,'Saisie Recettes'!$F$5:$F$3004, $F42, 'Saisie Recettes'!$H$5:$H$3004, Listes!$B$75, 'Saisie Recettes'!$E$5:$E$3004, "&gt;="&amp;EOMONTH(AL$7,-1)+1, 'Saisie Recettes'!$E$5:$E$3004, "&lt;="&amp;EOMONTH(AL$7,0))</f>
        <v>0</v>
      </c>
      <c r="AM42" s="151">
        <f>SUMIFS('Saisie Recettes'!$I$5:$I$3004,'Saisie Recettes'!$F$5:$F$3004, $F42, 'Saisie Recettes'!$H$5:$H$3004, Listes!$B$75, 'Saisie Recettes'!$E$5:$E$3004, "&gt;="&amp;EOMONTH(AM$7,-1)+1, 'Saisie Recettes'!$E$5:$E$3004, "&lt;="&amp;EOMONTH(AM$7,0))</f>
        <v>0</v>
      </c>
      <c r="AN42" s="151">
        <f>SUMIFS('Saisie Recettes'!$I$5:$I$3004,'Saisie Recettes'!$F$5:$F$3004, $F42, 'Saisie Recettes'!$H$5:$H$3004, Listes!$B$75, 'Saisie Recettes'!$E$5:$E$3004, "&gt;="&amp;EOMONTH(AN$7,-1)+1, 'Saisie Recettes'!$E$5:$E$3004, "&lt;="&amp;EOMONTH(AN$7,0))</f>
        <v>0</v>
      </c>
      <c r="AO42" s="151">
        <f>SUMIFS('Saisie Recettes'!$I$5:$I$3004,'Saisie Recettes'!$F$5:$F$3004, $F42, 'Saisie Recettes'!$H$5:$H$3004, Listes!$B$75, 'Saisie Recettes'!$E$5:$E$3004, "&gt;="&amp;EOMONTH(AO$7,-1)+1, 'Saisie Recettes'!$E$5:$E$3004, "&lt;="&amp;EOMONTH(AO$7,0))</f>
        <v>0</v>
      </c>
      <c r="AP42" s="151">
        <f>SUMIFS('Saisie Recettes'!$I$5:$I$3004,'Saisie Recettes'!$F$5:$F$3004, $F42, 'Saisie Recettes'!$H$5:$H$3004, Listes!$B$75, 'Saisie Recettes'!$E$5:$E$3004, "&gt;="&amp;EOMONTH(AP$7,-1)+1, 'Saisie Recettes'!$E$5:$E$3004, "&lt;="&amp;EOMONTH(AP$7,0))</f>
        <v>0</v>
      </c>
      <c r="AQ42" s="151">
        <f>SUMIFS('Saisie Recettes'!$I$5:$I$3004,'Saisie Recettes'!$F$5:$F$3004, $F42, 'Saisie Recettes'!$H$5:$H$3004, Listes!$B$75, 'Saisie Recettes'!$E$5:$E$3004, "&gt;="&amp;EOMONTH(AQ$7,-1)+1, 'Saisie Recettes'!$E$5:$E$3004, "&lt;="&amp;EOMONTH(AQ$7,0))</f>
        <v>0</v>
      </c>
      <c r="AR42" s="151">
        <f>SUMIFS('Saisie Recettes'!$I$5:$I$3004,'Saisie Recettes'!$F$5:$F$3004, $F42, 'Saisie Recettes'!$H$5:$H$3004, Listes!$B$75, 'Saisie Recettes'!$E$5:$E$3004, "&gt;="&amp;EOMONTH(AR$7,-1)+1, 'Saisie Recettes'!$E$5:$E$3004, "&lt;="&amp;EOMONTH(AR$7,0))</f>
        <v>0</v>
      </c>
      <c r="AS42" s="151">
        <f>SUMIFS('Saisie Recettes'!$I$5:$I$3004,'Saisie Recettes'!$F$5:$F$3004, $F42, 'Saisie Recettes'!$H$5:$H$3004, Listes!$B$75, 'Saisie Recettes'!$E$5:$E$3004, "&gt;="&amp;EOMONTH(AS$7,-1)+1, 'Saisie Recettes'!$E$5:$E$3004, "&lt;="&amp;EOMONTH(AS$7,0))</f>
        <v>0</v>
      </c>
      <c r="AT42" s="151">
        <f>SUMIFS('Saisie Recettes'!$I$5:$I$3004,'Saisie Recettes'!$F$5:$F$3004, $F42, 'Saisie Recettes'!$H$5:$H$3004, Listes!$B$75, 'Saisie Recettes'!$E$5:$E$3004, "&gt;="&amp;EOMONTH(AT$7,-1)+1, 'Saisie Recettes'!$E$5:$E$3004, "&lt;="&amp;EOMONTH(AT$7,0))</f>
        <v>0</v>
      </c>
      <c r="AU42" s="151">
        <f>SUMIFS('Saisie Recettes'!$I$5:$I$3004,'Saisie Recettes'!$F$5:$F$3004, $F42, 'Saisie Recettes'!$H$5:$H$3004, Listes!$B$75, 'Saisie Recettes'!$E$5:$E$3004, "&gt;="&amp;EOMONTH(AU$7,-1)+1, 'Saisie Recettes'!$E$5:$E$3004, "&lt;="&amp;EOMONTH(AU$7,0))</f>
        <v>0</v>
      </c>
      <c r="AV42" s="151">
        <f>SUMIFS('Saisie Recettes'!$I$5:$I$3004,'Saisie Recettes'!$F$5:$F$3004, $F42, 'Saisie Recettes'!$H$5:$H$3004, Listes!$B$75, 'Saisie Recettes'!$E$5:$E$3004, "&gt;="&amp;EOMONTH(AV$7,-1)+1, 'Saisie Recettes'!$E$5:$E$3004, "&lt;="&amp;EOMONTH(AV$7,0))</f>
        <v>0</v>
      </c>
      <c r="AW42" s="164">
        <f t="shared" si="126"/>
        <v>0</v>
      </c>
    </row>
    <row r="43" spans="3:49" ht="15.75" customHeight="1" x14ac:dyDescent="0.25">
      <c r="C43" s="150" t="str">
        <f t="shared" si="124"/>
        <v>MC-Mag-Monfou</v>
      </c>
      <c r="D43" s="143"/>
      <c r="E43" s="143"/>
      <c r="F43" s="150" t="str">
        <f t="shared" si="120"/>
        <v>MC-Mag-Monfou</v>
      </c>
      <c r="I43" s="151">
        <f>SUMIFS('Saisie Recettes'!$I$5:$I$3004,'Saisie Recettes'!$F$5:$F$3004, $F43, 'Saisie Recettes'!$H$5:$H$3004, Listes!$B$75, 'Saisie Recettes'!$E$5:$E$3004, "&gt;="&amp;EOMONTH(I$7,-1)+1, 'Saisie Recettes'!$E$5:$E$3004, "&lt;="&amp;EOMONTH(I$7,0))</f>
        <v>0</v>
      </c>
      <c r="J43" s="151">
        <f>SUMIFS('Saisie Recettes'!$I$5:$I$3004,'Saisie Recettes'!$F$5:$F$3004, $F43, 'Saisie Recettes'!$H$5:$H$3004, Listes!$B$75, 'Saisie Recettes'!$E$5:$E$3004, "&gt;="&amp;EOMONTH(J$7,-1)+1, 'Saisie Recettes'!$E$5:$E$3004, "&lt;="&amp;EOMONTH(J$7,0))</f>
        <v>0</v>
      </c>
      <c r="K43" s="151">
        <f>SUMIFS('Saisie Recettes'!$I$5:$I$3004,'Saisie Recettes'!$F$5:$F$3004, $F43, 'Saisie Recettes'!$H$5:$H$3004, Listes!$B$75, 'Saisie Recettes'!$E$5:$E$3004, "&gt;="&amp;EOMONTH(K$7,-1)+1, 'Saisie Recettes'!$E$5:$E$3004, "&lt;="&amp;EOMONTH(K$7,0))</f>
        <v>0</v>
      </c>
      <c r="L43" s="151">
        <f>SUMIFS('Saisie Recettes'!$I$5:$I$3004,'Saisie Recettes'!$F$5:$F$3004, $F43, 'Saisie Recettes'!$H$5:$H$3004, Listes!$B$75, 'Saisie Recettes'!$E$5:$E$3004, "&gt;="&amp;EOMONTH(L$7,-1)+1, 'Saisie Recettes'!$E$5:$E$3004, "&lt;="&amp;EOMONTH(L$7,0))</f>
        <v>0</v>
      </c>
      <c r="M43" s="151">
        <f>SUMIFS('Saisie Recettes'!$I$5:$I$3004,'Saisie Recettes'!$F$5:$F$3004, $F43, 'Saisie Recettes'!$H$5:$H$3004, Listes!$B$75, 'Saisie Recettes'!$E$5:$E$3004, "&gt;="&amp;EOMONTH(M$7,-1)+1, 'Saisie Recettes'!$E$5:$E$3004, "&lt;="&amp;EOMONTH(M$7,0))</f>
        <v>0</v>
      </c>
      <c r="N43" s="151">
        <f>SUMIFS('Saisie Recettes'!$I$5:$I$3004,'Saisie Recettes'!$F$5:$F$3004, $F43, 'Saisie Recettes'!$H$5:$H$3004, Listes!$B$75, 'Saisie Recettes'!$E$5:$E$3004, "&gt;="&amp;EOMONTH(N$7,-1)+1, 'Saisie Recettes'!$E$5:$E$3004, "&lt;="&amp;EOMONTH(N$7,0))</f>
        <v>0</v>
      </c>
      <c r="O43" s="151">
        <f>SUMIFS('Saisie Recettes'!$I$5:$I$3004,'Saisie Recettes'!$F$5:$F$3004, $F43, 'Saisie Recettes'!$H$5:$H$3004, Listes!$B$75, 'Saisie Recettes'!$E$5:$E$3004, "&gt;="&amp;EOMONTH(O$7,-1)+1, 'Saisie Recettes'!$E$5:$E$3004, "&lt;="&amp;EOMONTH(O$7,0))</f>
        <v>0</v>
      </c>
      <c r="P43" s="151">
        <f>SUMIFS('Saisie Recettes'!$I$5:$I$3004,'Saisie Recettes'!$F$5:$F$3004, $F43, 'Saisie Recettes'!$H$5:$H$3004, Listes!$B$75, 'Saisie Recettes'!$E$5:$E$3004, "&gt;="&amp;EOMONTH(P$7,-1)+1, 'Saisie Recettes'!$E$5:$E$3004, "&lt;="&amp;EOMONTH(P$7,0))</f>
        <v>0</v>
      </c>
      <c r="Q43" s="151">
        <f>SUMIFS('Saisie Recettes'!$I$5:$I$3004,'Saisie Recettes'!$F$5:$F$3004, $F43, 'Saisie Recettes'!$H$5:$H$3004, Listes!$B$75, 'Saisie Recettes'!$E$5:$E$3004, "&gt;="&amp;EOMONTH(Q$7,-1)+1, 'Saisie Recettes'!$E$5:$E$3004, "&lt;="&amp;EOMONTH(Q$7,0))</f>
        <v>0</v>
      </c>
      <c r="R43" s="151">
        <f>SUMIFS('Saisie Recettes'!$I$5:$I$3004,'Saisie Recettes'!$F$5:$F$3004, $F43, 'Saisie Recettes'!$H$5:$H$3004, Listes!$B$75, 'Saisie Recettes'!$E$5:$E$3004, "&gt;="&amp;EOMONTH(R$7,-1)+1, 'Saisie Recettes'!$E$5:$E$3004, "&lt;="&amp;EOMONTH(R$7,0))</f>
        <v>0</v>
      </c>
      <c r="S43" s="151">
        <f>SUMIFS('Saisie Recettes'!$I$5:$I$3004,'Saisie Recettes'!$F$5:$F$3004, $F43, 'Saisie Recettes'!$H$5:$H$3004, Listes!$B$75, 'Saisie Recettes'!$E$5:$E$3004, "&gt;="&amp;EOMONTH(S$7,-1)+1, 'Saisie Recettes'!$E$5:$E$3004, "&lt;="&amp;EOMONTH(S$7,0))</f>
        <v>0</v>
      </c>
      <c r="T43" s="151">
        <f>SUMIFS('Saisie Recettes'!$I$5:$I$3004,'Saisie Recettes'!$F$5:$F$3004, $F43, 'Saisie Recettes'!$H$5:$H$3004, Listes!$B$75, 'Saisie Recettes'!$E$5:$E$3004, "&gt;="&amp;EOMONTH(T$7,-1)+1, 'Saisie Recettes'!$E$5:$E$3004, "&lt;="&amp;EOMONTH(T$7,0))</f>
        <v>0</v>
      </c>
      <c r="U43" s="164">
        <f t="shared" ref="U43:U44" si="127">SUM(I43:T43)</f>
        <v>0</v>
      </c>
      <c r="W43" s="151">
        <f>SUMIFS('Saisie Recettes'!$I$5:$I$3004,'Saisie Recettes'!$F$5:$F$3004, $F43, 'Saisie Recettes'!$H$5:$H$3004, Listes!$B$75, 'Saisie Recettes'!$E$5:$E$3004, "&gt;="&amp;EOMONTH(W$7,-1)+1, 'Saisie Recettes'!$E$5:$E$3004, "&lt;="&amp;EOMONTH(W$7,0))</f>
        <v>0</v>
      </c>
      <c r="X43" s="151">
        <f>SUMIFS('Saisie Recettes'!$I$5:$I$3004,'Saisie Recettes'!$F$5:$F$3004, $F43, 'Saisie Recettes'!$H$5:$H$3004, Listes!$B$75, 'Saisie Recettes'!$E$5:$E$3004, "&gt;="&amp;EOMONTH(X$7,-1)+1, 'Saisie Recettes'!$E$5:$E$3004, "&lt;="&amp;EOMONTH(X$7,0))</f>
        <v>0</v>
      </c>
      <c r="Y43" s="151">
        <f>SUMIFS('Saisie Recettes'!$I$5:$I$3004,'Saisie Recettes'!$F$5:$F$3004, $F43, 'Saisie Recettes'!$H$5:$H$3004, Listes!$B$75, 'Saisie Recettes'!$E$5:$E$3004, "&gt;="&amp;EOMONTH(Y$7,-1)+1, 'Saisie Recettes'!$E$5:$E$3004, "&lt;="&amp;EOMONTH(Y$7,0))</f>
        <v>0</v>
      </c>
      <c r="Z43" s="151">
        <f>SUMIFS('Saisie Recettes'!$I$5:$I$3004,'Saisie Recettes'!$F$5:$F$3004, $F43, 'Saisie Recettes'!$H$5:$H$3004, Listes!$B$75, 'Saisie Recettes'!$E$5:$E$3004, "&gt;="&amp;EOMONTH(Z$7,-1)+1, 'Saisie Recettes'!$E$5:$E$3004, "&lt;="&amp;EOMONTH(Z$7,0))</f>
        <v>0</v>
      </c>
      <c r="AA43" s="151">
        <f>SUMIFS('Saisie Recettes'!$I$5:$I$3004,'Saisie Recettes'!$F$5:$F$3004, $F43, 'Saisie Recettes'!$H$5:$H$3004, Listes!$B$75, 'Saisie Recettes'!$E$5:$E$3004, "&gt;="&amp;EOMONTH(AA$7,-1)+1, 'Saisie Recettes'!$E$5:$E$3004, "&lt;="&amp;EOMONTH(AA$7,0))</f>
        <v>0</v>
      </c>
      <c r="AB43" s="151">
        <f>SUMIFS('Saisie Recettes'!$I$5:$I$3004,'Saisie Recettes'!$F$5:$F$3004, $F43, 'Saisie Recettes'!$H$5:$H$3004, Listes!$B$75, 'Saisie Recettes'!$E$5:$E$3004, "&gt;="&amp;EOMONTH(AB$7,-1)+1, 'Saisie Recettes'!$E$5:$E$3004, "&lt;="&amp;EOMONTH(AB$7,0))</f>
        <v>0</v>
      </c>
      <c r="AC43" s="151">
        <f>SUMIFS('Saisie Recettes'!$I$5:$I$3004,'Saisie Recettes'!$F$5:$F$3004, $F43, 'Saisie Recettes'!$H$5:$H$3004, Listes!$B$75, 'Saisie Recettes'!$E$5:$E$3004, "&gt;="&amp;EOMONTH(AC$7,-1)+1, 'Saisie Recettes'!$E$5:$E$3004, "&lt;="&amp;EOMONTH(AC$7,0))</f>
        <v>0</v>
      </c>
      <c r="AD43" s="151">
        <f>SUMIFS('Saisie Recettes'!$I$5:$I$3004,'Saisie Recettes'!$F$5:$F$3004, $F43, 'Saisie Recettes'!$H$5:$H$3004, Listes!$B$75, 'Saisie Recettes'!$E$5:$E$3004, "&gt;="&amp;EOMONTH(AD$7,-1)+1, 'Saisie Recettes'!$E$5:$E$3004, "&lt;="&amp;EOMONTH(AD$7,0))</f>
        <v>0</v>
      </c>
      <c r="AE43" s="151">
        <f>SUMIFS('Saisie Recettes'!$I$5:$I$3004,'Saisie Recettes'!$F$5:$F$3004, $F43, 'Saisie Recettes'!$H$5:$H$3004, Listes!$B$75, 'Saisie Recettes'!$E$5:$E$3004, "&gt;="&amp;EOMONTH(AE$7,-1)+1, 'Saisie Recettes'!$E$5:$E$3004, "&lt;="&amp;EOMONTH(AE$7,0))</f>
        <v>0</v>
      </c>
      <c r="AF43" s="151">
        <f>SUMIFS('Saisie Recettes'!$I$5:$I$3004,'Saisie Recettes'!$F$5:$F$3004, $F43, 'Saisie Recettes'!$H$5:$H$3004, Listes!$B$75, 'Saisie Recettes'!$E$5:$E$3004, "&gt;="&amp;EOMONTH(AF$7,-1)+1, 'Saisie Recettes'!$E$5:$E$3004, "&lt;="&amp;EOMONTH(AF$7,0))</f>
        <v>0</v>
      </c>
      <c r="AG43" s="151">
        <f>SUMIFS('Saisie Recettes'!$I$5:$I$3004,'Saisie Recettes'!$F$5:$F$3004, $F43, 'Saisie Recettes'!$H$5:$H$3004, Listes!$B$75, 'Saisie Recettes'!$E$5:$E$3004, "&gt;="&amp;EOMONTH(AG$7,-1)+1, 'Saisie Recettes'!$E$5:$E$3004, "&lt;="&amp;EOMONTH(AG$7,0))</f>
        <v>0</v>
      </c>
      <c r="AH43" s="151">
        <f>SUMIFS('Saisie Recettes'!$I$5:$I$3004,'Saisie Recettes'!$F$5:$F$3004, $F43, 'Saisie Recettes'!$H$5:$H$3004, Listes!$B$75, 'Saisie Recettes'!$E$5:$E$3004, "&gt;="&amp;EOMONTH(AH$7,-1)+1, 'Saisie Recettes'!$E$5:$E$3004, "&lt;="&amp;EOMONTH(AH$7,0))</f>
        <v>0</v>
      </c>
      <c r="AI43" s="164">
        <f t="shared" ref="AI43:AI45" si="128">SUM(W43:AH43)</f>
        <v>0</v>
      </c>
      <c r="AJ43" s="142"/>
      <c r="AK43" s="151">
        <f>SUMIFS('Saisie Recettes'!$I$5:$I$3004,'Saisie Recettes'!$F$5:$F$3004, $F43, 'Saisie Recettes'!$H$5:$H$3004, Listes!$B$75, 'Saisie Recettes'!$E$5:$E$3004, "&gt;="&amp;EOMONTH(AK$7,-1)+1, 'Saisie Recettes'!$E$5:$E$3004, "&lt;="&amp;EOMONTH(AK$7,0))</f>
        <v>0</v>
      </c>
      <c r="AL43" s="151">
        <f>SUMIFS('Saisie Recettes'!$I$5:$I$3004,'Saisie Recettes'!$F$5:$F$3004, $F43, 'Saisie Recettes'!$H$5:$H$3004, Listes!$B$75, 'Saisie Recettes'!$E$5:$E$3004, "&gt;="&amp;EOMONTH(AL$7,-1)+1, 'Saisie Recettes'!$E$5:$E$3004, "&lt;="&amp;EOMONTH(AL$7,0))</f>
        <v>0</v>
      </c>
      <c r="AM43" s="151">
        <f>SUMIFS('Saisie Recettes'!$I$5:$I$3004,'Saisie Recettes'!$F$5:$F$3004, $F43, 'Saisie Recettes'!$H$5:$H$3004, Listes!$B$75, 'Saisie Recettes'!$E$5:$E$3004, "&gt;="&amp;EOMONTH(AM$7,-1)+1, 'Saisie Recettes'!$E$5:$E$3004, "&lt;="&amp;EOMONTH(AM$7,0))</f>
        <v>0</v>
      </c>
      <c r="AN43" s="151">
        <f>SUMIFS('Saisie Recettes'!$I$5:$I$3004,'Saisie Recettes'!$F$5:$F$3004, $F43, 'Saisie Recettes'!$H$5:$H$3004, Listes!$B$75, 'Saisie Recettes'!$E$5:$E$3004, "&gt;="&amp;EOMONTH(AN$7,-1)+1, 'Saisie Recettes'!$E$5:$E$3004, "&lt;="&amp;EOMONTH(AN$7,0))</f>
        <v>0</v>
      </c>
      <c r="AO43" s="151">
        <f>SUMIFS('Saisie Recettes'!$I$5:$I$3004,'Saisie Recettes'!$F$5:$F$3004, $F43, 'Saisie Recettes'!$H$5:$H$3004, Listes!$B$75, 'Saisie Recettes'!$E$5:$E$3004, "&gt;="&amp;EOMONTH(AO$7,-1)+1, 'Saisie Recettes'!$E$5:$E$3004, "&lt;="&amp;EOMONTH(AO$7,0))</f>
        <v>0</v>
      </c>
      <c r="AP43" s="151">
        <f>SUMIFS('Saisie Recettes'!$I$5:$I$3004,'Saisie Recettes'!$F$5:$F$3004, $F43, 'Saisie Recettes'!$H$5:$H$3004, Listes!$B$75, 'Saisie Recettes'!$E$5:$E$3004, "&gt;="&amp;EOMONTH(AP$7,-1)+1, 'Saisie Recettes'!$E$5:$E$3004, "&lt;="&amp;EOMONTH(AP$7,0))</f>
        <v>0</v>
      </c>
      <c r="AQ43" s="151">
        <f>SUMIFS('Saisie Recettes'!$I$5:$I$3004,'Saisie Recettes'!$F$5:$F$3004, $F43, 'Saisie Recettes'!$H$5:$H$3004, Listes!$B$75, 'Saisie Recettes'!$E$5:$E$3004, "&gt;="&amp;EOMONTH(AQ$7,-1)+1, 'Saisie Recettes'!$E$5:$E$3004, "&lt;="&amp;EOMONTH(AQ$7,0))</f>
        <v>0</v>
      </c>
      <c r="AR43" s="151">
        <f>SUMIFS('Saisie Recettes'!$I$5:$I$3004,'Saisie Recettes'!$F$5:$F$3004, $F43, 'Saisie Recettes'!$H$5:$H$3004, Listes!$B$75, 'Saisie Recettes'!$E$5:$E$3004, "&gt;="&amp;EOMONTH(AR$7,-1)+1, 'Saisie Recettes'!$E$5:$E$3004, "&lt;="&amp;EOMONTH(AR$7,0))</f>
        <v>0</v>
      </c>
      <c r="AS43" s="151">
        <f>SUMIFS('Saisie Recettes'!$I$5:$I$3004,'Saisie Recettes'!$F$5:$F$3004, $F43, 'Saisie Recettes'!$H$5:$H$3004, Listes!$B$75, 'Saisie Recettes'!$E$5:$E$3004, "&gt;="&amp;EOMONTH(AS$7,-1)+1, 'Saisie Recettes'!$E$5:$E$3004, "&lt;="&amp;EOMONTH(AS$7,0))</f>
        <v>0</v>
      </c>
      <c r="AT43" s="151">
        <f>SUMIFS('Saisie Recettes'!$I$5:$I$3004,'Saisie Recettes'!$F$5:$F$3004, $F43, 'Saisie Recettes'!$H$5:$H$3004, Listes!$B$75, 'Saisie Recettes'!$E$5:$E$3004, "&gt;="&amp;EOMONTH(AT$7,-1)+1, 'Saisie Recettes'!$E$5:$E$3004, "&lt;="&amp;EOMONTH(AT$7,0))</f>
        <v>0</v>
      </c>
      <c r="AU43" s="151">
        <f>SUMIFS('Saisie Recettes'!$I$5:$I$3004,'Saisie Recettes'!$F$5:$F$3004, $F43, 'Saisie Recettes'!$H$5:$H$3004, Listes!$B$75, 'Saisie Recettes'!$E$5:$E$3004, "&gt;="&amp;EOMONTH(AU$7,-1)+1, 'Saisie Recettes'!$E$5:$E$3004, "&lt;="&amp;EOMONTH(AU$7,0))</f>
        <v>0</v>
      </c>
      <c r="AV43" s="151">
        <f>SUMIFS('Saisie Recettes'!$I$5:$I$3004,'Saisie Recettes'!$F$5:$F$3004, $F43, 'Saisie Recettes'!$H$5:$H$3004, Listes!$B$75, 'Saisie Recettes'!$E$5:$E$3004, "&gt;="&amp;EOMONTH(AV$7,-1)+1, 'Saisie Recettes'!$E$5:$E$3004, "&lt;="&amp;EOMONTH(AV$7,0))</f>
        <v>0</v>
      </c>
      <c r="AW43" s="164">
        <f t="shared" si="126"/>
        <v>0</v>
      </c>
    </row>
    <row r="44" spans="3:49" ht="15.75" customHeight="1" x14ac:dyDescent="0.25">
      <c r="C44" s="150" t="str">
        <f t="shared" si="124"/>
        <v>MC-Mag-YAF Services</v>
      </c>
      <c r="D44" s="143"/>
      <c r="E44" s="143"/>
      <c r="F44" s="150" t="str">
        <f t="shared" si="120"/>
        <v>MC-Mag-YAF Services</v>
      </c>
      <c r="I44" s="151">
        <f>SUMIFS('Saisie Recettes'!$I$5:$I$3004,'Saisie Recettes'!$F$5:$F$3004, $F44, 'Saisie Recettes'!$H$5:$H$3004, Listes!$B$75, 'Saisie Recettes'!$E$5:$E$3004, "&gt;="&amp;EOMONTH(I$7,-1)+1, 'Saisie Recettes'!$E$5:$E$3004, "&lt;="&amp;EOMONTH(I$7,0))</f>
        <v>0</v>
      </c>
      <c r="J44" s="151">
        <f>SUMIFS('Saisie Recettes'!$I$5:$I$3004,'Saisie Recettes'!$F$5:$F$3004, $F44, 'Saisie Recettes'!$H$5:$H$3004, Listes!$B$75, 'Saisie Recettes'!$E$5:$E$3004, "&gt;="&amp;EOMONTH(J$7,-1)+1, 'Saisie Recettes'!$E$5:$E$3004, "&lt;="&amp;EOMONTH(J$7,0))</f>
        <v>0</v>
      </c>
      <c r="K44" s="151">
        <f>SUMIFS('Saisie Recettes'!$I$5:$I$3004,'Saisie Recettes'!$F$5:$F$3004, $F44, 'Saisie Recettes'!$H$5:$H$3004, Listes!$B$75, 'Saisie Recettes'!$E$5:$E$3004, "&gt;="&amp;EOMONTH(K$7,-1)+1, 'Saisie Recettes'!$E$5:$E$3004, "&lt;="&amp;EOMONTH(K$7,0))</f>
        <v>0</v>
      </c>
      <c r="L44" s="151">
        <f>SUMIFS('Saisie Recettes'!$I$5:$I$3004,'Saisie Recettes'!$F$5:$F$3004, $F44, 'Saisie Recettes'!$H$5:$H$3004, Listes!$B$75, 'Saisie Recettes'!$E$5:$E$3004, "&gt;="&amp;EOMONTH(L$7,-1)+1, 'Saisie Recettes'!$E$5:$E$3004, "&lt;="&amp;EOMONTH(L$7,0))</f>
        <v>0</v>
      </c>
      <c r="M44" s="151">
        <f>SUMIFS('Saisie Recettes'!$I$5:$I$3004,'Saisie Recettes'!$F$5:$F$3004, $F44, 'Saisie Recettes'!$H$5:$H$3004, Listes!$B$75, 'Saisie Recettes'!$E$5:$E$3004, "&gt;="&amp;EOMONTH(M$7,-1)+1, 'Saisie Recettes'!$E$5:$E$3004, "&lt;="&amp;EOMONTH(M$7,0))</f>
        <v>0</v>
      </c>
      <c r="N44" s="151">
        <f>SUMIFS('Saisie Recettes'!$I$5:$I$3004,'Saisie Recettes'!$F$5:$F$3004, $F44, 'Saisie Recettes'!$H$5:$H$3004, Listes!$B$75, 'Saisie Recettes'!$E$5:$E$3004, "&gt;="&amp;EOMONTH(N$7,-1)+1, 'Saisie Recettes'!$E$5:$E$3004, "&lt;="&amp;EOMONTH(N$7,0))</f>
        <v>0</v>
      </c>
      <c r="O44" s="151">
        <f>SUMIFS('Saisie Recettes'!$I$5:$I$3004,'Saisie Recettes'!$F$5:$F$3004, $F44, 'Saisie Recettes'!$H$5:$H$3004, Listes!$B$75, 'Saisie Recettes'!$E$5:$E$3004, "&gt;="&amp;EOMONTH(O$7,-1)+1, 'Saisie Recettes'!$E$5:$E$3004, "&lt;="&amp;EOMONTH(O$7,0))</f>
        <v>0</v>
      </c>
      <c r="P44" s="151">
        <f>SUMIFS('Saisie Recettes'!$I$5:$I$3004,'Saisie Recettes'!$F$5:$F$3004, $F44, 'Saisie Recettes'!$H$5:$H$3004, Listes!$B$75, 'Saisie Recettes'!$E$5:$E$3004, "&gt;="&amp;EOMONTH(P$7,-1)+1, 'Saisie Recettes'!$E$5:$E$3004, "&lt;="&amp;EOMONTH(P$7,0))</f>
        <v>0</v>
      </c>
      <c r="Q44" s="151">
        <f>SUMIFS('Saisie Recettes'!$I$5:$I$3004,'Saisie Recettes'!$F$5:$F$3004, $F44, 'Saisie Recettes'!$H$5:$H$3004, Listes!$B$75, 'Saisie Recettes'!$E$5:$E$3004, "&gt;="&amp;EOMONTH(Q$7,-1)+1, 'Saisie Recettes'!$E$5:$E$3004, "&lt;="&amp;EOMONTH(Q$7,0))</f>
        <v>0</v>
      </c>
      <c r="R44" s="151">
        <f>SUMIFS('Saisie Recettes'!$I$5:$I$3004,'Saisie Recettes'!$F$5:$F$3004, $F44, 'Saisie Recettes'!$H$5:$H$3004, Listes!$B$75, 'Saisie Recettes'!$E$5:$E$3004, "&gt;="&amp;EOMONTH(R$7,-1)+1, 'Saisie Recettes'!$E$5:$E$3004, "&lt;="&amp;EOMONTH(R$7,0))</f>
        <v>0</v>
      </c>
      <c r="S44" s="151">
        <f>SUMIFS('Saisie Recettes'!$I$5:$I$3004,'Saisie Recettes'!$F$5:$F$3004, $F44, 'Saisie Recettes'!$H$5:$H$3004, Listes!$B$75, 'Saisie Recettes'!$E$5:$E$3004, "&gt;="&amp;EOMONTH(S$7,-1)+1, 'Saisie Recettes'!$E$5:$E$3004, "&lt;="&amp;EOMONTH(S$7,0))</f>
        <v>0</v>
      </c>
      <c r="T44" s="151">
        <f>SUMIFS('Saisie Recettes'!$I$5:$I$3004,'Saisie Recettes'!$F$5:$F$3004, $F44, 'Saisie Recettes'!$H$5:$H$3004, Listes!$B$75, 'Saisie Recettes'!$E$5:$E$3004, "&gt;="&amp;EOMONTH(T$7,-1)+1, 'Saisie Recettes'!$E$5:$E$3004, "&lt;="&amp;EOMONTH(T$7,0))</f>
        <v>0</v>
      </c>
      <c r="U44" s="164">
        <f t="shared" si="127"/>
        <v>0</v>
      </c>
      <c r="W44" s="151">
        <f>SUMIFS('Saisie Recettes'!$I$5:$I$3004,'Saisie Recettes'!$F$5:$F$3004, $F44, 'Saisie Recettes'!$H$5:$H$3004, Listes!$B$75, 'Saisie Recettes'!$E$5:$E$3004, "&gt;="&amp;EOMONTH(W$7,-1)+1, 'Saisie Recettes'!$E$5:$E$3004, "&lt;="&amp;EOMONTH(W$7,0))</f>
        <v>0</v>
      </c>
      <c r="X44" s="151">
        <f>SUMIFS('Saisie Recettes'!$I$5:$I$3004,'Saisie Recettes'!$F$5:$F$3004, $F44, 'Saisie Recettes'!$H$5:$H$3004, Listes!$B$75, 'Saisie Recettes'!$E$5:$E$3004, "&gt;="&amp;EOMONTH(X$7,-1)+1, 'Saisie Recettes'!$E$5:$E$3004, "&lt;="&amp;EOMONTH(X$7,0))</f>
        <v>0</v>
      </c>
      <c r="Y44" s="151">
        <f>SUMIFS('Saisie Recettes'!$I$5:$I$3004,'Saisie Recettes'!$F$5:$F$3004, $F44, 'Saisie Recettes'!$H$5:$H$3004, Listes!$B$75, 'Saisie Recettes'!$E$5:$E$3004, "&gt;="&amp;EOMONTH(Y$7,-1)+1, 'Saisie Recettes'!$E$5:$E$3004, "&lt;="&amp;EOMONTH(Y$7,0))</f>
        <v>0</v>
      </c>
      <c r="Z44" s="151">
        <f>SUMIFS('Saisie Recettes'!$I$5:$I$3004,'Saisie Recettes'!$F$5:$F$3004, $F44, 'Saisie Recettes'!$H$5:$H$3004, Listes!$B$75, 'Saisie Recettes'!$E$5:$E$3004, "&gt;="&amp;EOMONTH(Z$7,-1)+1, 'Saisie Recettes'!$E$5:$E$3004, "&lt;="&amp;EOMONTH(Z$7,0))</f>
        <v>0</v>
      </c>
      <c r="AA44" s="151">
        <f>SUMIFS('Saisie Recettes'!$I$5:$I$3004,'Saisie Recettes'!$F$5:$F$3004, $F44, 'Saisie Recettes'!$H$5:$H$3004, Listes!$B$75, 'Saisie Recettes'!$E$5:$E$3004, "&gt;="&amp;EOMONTH(AA$7,-1)+1, 'Saisie Recettes'!$E$5:$E$3004, "&lt;="&amp;EOMONTH(AA$7,0))</f>
        <v>0</v>
      </c>
      <c r="AB44" s="151">
        <f>SUMIFS('Saisie Recettes'!$I$5:$I$3004,'Saisie Recettes'!$F$5:$F$3004, $F44, 'Saisie Recettes'!$H$5:$H$3004, Listes!$B$75, 'Saisie Recettes'!$E$5:$E$3004, "&gt;="&amp;EOMONTH(AB$7,-1)+1, 'Saisie Recettes'!$E$5:$E$3004, "&lt;="&amp;EOMONTH(AB$7,0))</f>
        <v>0</v>
      </c>
      <c r="AC44" s="151">
        <f>SUMIFS('Saisie Recettes'!$I$5:$I$3004,'Saisie Recettes'!$F$5:$F$3004, $F44, 'Saisie Recettes'!$H$5:$H$3004, Listes!$B$75, 'Saisie Recettes'!$E$5:$E$3004, "&gt;="&amp;EOMONTH(AC$7,-1)+1, 'Saisie Recettes'!$E$5:$E$3004, "&lt;="&amp;EOMONTH(AC$7,0))</f>
        <v>0</v>
      </c>
      <c r="AD44" s="151">
        <f>SUMIFS('Saisie Recettes'!$I$5:$I$3004,'Saisie Recettes'!$F$5:$F$3004, $F44, 'Saisie Recettes'!$H$5:$H$3004, Listes!$B$75, 'Saisie Recettes'!$E$5:$E$3004, "&gt;="&amp;EOMONTH(AD$7,-1)+1, 'Saisie Recettes'!$E$5:$E$3004, "&lt;="&amp;EOMONTH(AD$7,0))</f>
        <v>0</v>
      </c>
      <c r="AE44" s="151">
        <f>SUMIFS('Saisie Recettes'!$I$5:$I$3004,'Saisie Recettes'!$F$5:$F$3004, $F44, 'Saisie Recettes'!$H$5:$H$3004, Listes!$B$75, 'Saisie Recettes'!$E$5:$E$3004, "&gt;="&amp;EOMONTH(AE$7,-1)+1, 'Saisie Recettes'!$E$5:$E$3004, "&lt;="&amp;EOMONTH(AE$7,0))</f>
        <v>0</v>
      </c>
      <c r="AF44" s="151">
        <f>SUMIFS('Saisie Recettes'!$I$5:$I$3004,'Saisie Recettes'!$F$5:$F$3004, $F44, 'Saisie Recettes'!$H$5:$H$3004, Listes!$B$75, 'Saisie Recettes'!$E$5:$E$3004, "&gt;="&amp;EOMONTH(AF$7,-1)+1, 'Saisie Recettes'!$E$5:$E$3004, "&lt;="&amp;EOMONTH(AF$7,0))</f>
        <v>0</v>
      </c>
      <c r="AG44" s="151">
        <f>SUMIFS('Saisie Recettes'!$I$5:$I$3004,'Saisie Recettes'!$F$5:$F$3004, $F44, 'Saisie Recettes'!$H$5:$H$3004, Listes!$B$75, 'Saisie Recettes'!$E$5:$E$3004, "&gt;="&amp;EOMONTH(AG$7,-1)+1, 'Saisie Recettes'!$E$5:$E$3004, "&lt;="&amp;EOMONTH(AG$7,0))</f>
        <v>0</v>
      </c>
      <c r="AH44" s="151">
        <f>SUMIFS('Saisie Recettes'!$I$5:$I$3004,'Saisie Recettes'!$F$5:$F$3004, $F44, 'Saisie Recettes'!$H$5:$H$3004, Listes!$B$75, 'Saisie Recettes'!$E$5:$E$3004, "&gt;="&amp;EOMONTH(AH$7,-1)+1, 'Saisie Recettes'!$E$5:$E$3004, "&lt;="&amp;EOMONTH(AH$7,0))</f>
        <v>0</v>
      </c>
      <c r="AI44" s="164">
        <f t="shared" si="128"/>
        <v>0</v>
      </c>
      <c r="AJ44" s="142"/>
      <c r="AK44" s="151">
        <f>SUMIFS('Saisie Recettes'!$I$5:$I$3004,'Saisie Recettes'!$F$5:$F$3004, $F44, 'Saisie Recettes'!$H$5:$H$3004, Listes!$B$75, 'Saisie Recettes'!$E$5:$E$3004, "&gt;="&amp;EOMONTH(AK$7,-1)+1, 'Saisie Recettes'!$E$5:$E$3004, "&lt;="&amp;EOMONTH(AK$7,0))</f>
        <v>0</v>
      </c>
      <c r="AL44" s="151">
        <f>SUMIFS('Saisie Recettes'!$I$5:$I$3004,'Saisie Recettes'!$F$5:$F$3004, $F44, 'Saisie Recettes'!$H$5:$H$3004, Listes!$B$75, 'Saisie Recettes'!$E$5:$E$3004, "&gt;="&amp;EOMONTH(AL$7,-1)+1, 'Saisie Recettes'!$E$5:$E$3004, "&lt;="&amp;EOMONTH(AL$7,0))</f>
        <v>0</v>
      </c>
      <c r="AM44" s="151">
        <f>SUMIFS('Saisie Recettes'!$I$5:$I$3004,'Saisie Recettes'!$F$5:$F$3004, $F44, 'Saisie Recettes'!$H$5:$H$3004, Listes!$B$75, 'Saisie Recettes'!$E$5:$E$3004, "&gt;="&amp;EOMONTH(AM$7,-1)+1, 'Saisie Recettes'!$E$5:$E$3004, "&lt;="&amp;EOMONTH(AM$7,0))</f>
        <v>0</v>
      </c>
      <c r="AN44" s="151">
        <f>SUMIFS('Saisie Recettes'!$I$5:$I$3004,'Saisie Recettes'!$F$5:$F$3004, $F44, 'Saisie Recettes'!$H$5:$H$3004, Listes!$B$75, 'Saisie Recettes'!$E$5:$E$3004, "&gt;="&amp;EOMONTH(AN$7,-1)+1, 'Saisie Recettes'!$E$5:$E$3004, "&lt;="&amp;EOMONTH(AN$7,0))</f>
        <v>0</v>
      </c>
      <c r="AO44" s="151">
        <f>SUMIFS('Saisie Recettes'!$I$5:$I$3004,'Saisie Recettes'!$F$5:$F$3004, $F44, 'Saisie Recettes'!$H$5:$H$3004, Listes!$B$75, 'Saisie Recettes'!$E$5:$E$3004, "&gt;="&amp;EOMONTH(AO$7,-1)+1, 'Saisie Recettes'!$E$5:$E$3004, "&lt;="&amp;EOMONTH(AO$7,0))</f>
        <v>0</v>
      </c>
      <c r="AP44" s="151">
        <f>SUMIFS('Saisie Recettes'!$I$5:$I$3004,'Saisie Recettes'!$F$5:$F$3004, $F44, 'Saisie Recettes'!$H$5:$H$3004, Listes!$B$75, 'Saisie Recettes'!$E$5:$E$3004, "&gt;="&amp;EOMONTH(AP$7,-1)+1, 'Saisie Recettes'!$E$5:$E$3004, "&lt;="&amp;EOMONTH(AP$7,0))</f>
        <v>0</v>
      </c>
      <c r="AQ44" s="151">
        <f>SUMIFS('Saisie Recettes'!$I$5:$I$3004,'Saisie Recettes'!$F$5:$F$3004, $F44, 'Saisie Recettes'!$H$5:$H$3004, Listes!$B$75, 'Saisie Recettes'!$E$5:$E$3004, "&gt;="&amp;EOMONTH(AQ$7,-1)+1, 'Saisie Recettes'!$E$5:$E$3004, "&lt;="&amp;EOMONTH(AQ$7,0))</f>
        <v>0</v>
      </c>
      <c r="AR44" s="151">
        <f>SUMIFS('Saisie Recettes'!$I$5:$I$3004,'Saisie Recettes'!$F$5:$F$3004, $F44, 'Saisie Recettes'!$H$5:$H$3004, Listes!$B$75, 'Saisie Recettes'!$E$5:$E$3004, "&gt;="&amp;EOMONTH(AR$7,-1)+1, 'Saisie Recettes'!$E$5:$E$3004, "&lt;="&amp;EOMONTH(AR$7,0))</f>
        <v>0</v>
      </c>
      <c r="AS44" s="151">
        <f>SUMIFS('Saisie Recettes'!$I$5:$I$3004,'Saisie Recettes'!$F$5:$F$3004, $F44, 'Saisie Recettes'!$H$5:$H$3004, Listes!$B$75, 'Saisie Recettes'!$E$5:$E$3004, "&gt;="&amp;EOMONTH(AS$7,-1)+1, 'Saisie Recettes'!$E$5:$E$3004, "&lt;="&amp;EOMONTH(AS$7,0))</f>
        <v>0</v>
      </c>
      <c r="AT44" s="151">
        <f>SUMIFS('Saisie Recettes'!$I$5:$I$3004,'Saisie Recettes'!$F$5:$F$3004, $F44, 'Saisie Recettes'!$H$5:$H$3004, Listes!$B$75, 'Saisie Recettes'!$E$5:$E$3004, "&gt;="&amp;EOMONTH(AT$7,-1)+1, 'Saisie Recettes'!$E$5:$E$3004, "&lt;="&amp;EOMONTH(AT$7,0))</f>
        <v>0</v>
      </c>
      <c r="AU44" s="151">
        <f>SUMIFS('Saisie Recettes'!$I$5:$I$3004,'Saisie Recettes'!$F$5:$F$3004, $F44, 'Saisie Recettes'!$H$5:$H$3004, Listes!$B$75, 'Saisie Recettes'!$E$5:$E$3004, "&gt;="&amp;EOMONTH(AU$7,-1)+1, 'Saisie Recettes'!$E$5:$E$3004, "&lt;="&amp;EOMONTH(AU$7,0))</f>
        <v>0</v>
      </c>
      <c r="AV44" s="151">
        <f>SUMIFS('Saisie Recettes'!$I$5:$I$3004,'Saisie Recettes'!$F$5:$F$3004, $F44, 'Saisie Recettes'!$H$5:$H$3004, Listes!$B$75, 'Saisie Recettes'!$E$5:$E$3004, "&gt;="&amp;EOMONTH(AV$7,-1)+1, 'Saisie Recettes'!$E$5:$E$3004, "&lt;="&amp;EOMONTH(AV$7,0))</f>
        <v>0</v>
      </c>
      <c r="AW44" s="164">
        <f t="shared" si="126"/>
        <v>0</v>
      </c>
    </row>
    <row r="45" spans="3:49" ht="15.75" customHeight="1" x14ac:dyDescent="0.25">
      <c r="C45" s="150" t="str">
        <f t="shared" si="124"/>
        <v>MC-Mag- Papeterie</v>
      </c>
      <c r="D45" s="143"/>
      <c r="E45" s="143"/>
      <c r="F45" s="150" t="str">
        <f t="shared" si="120"/>
        <v>MC-Mag- Papeterie</v>
      </c>
      <c r="I45" s="151">
        <f>SUMIFS('Saisie Recettes'!$I$5:$I$3004,'Saisie Recettes'!$F$5:$F$3004, $F45, 'Saisie Recettes'!$H$5:$H$3004, Listes!$B$75, 'Saisie Recettes'!$E$5:$E$3004, "&gt;="&amp;EOMONTH(I$7,-1)+1, 'Saisie Recettes'!$E$5:$E$3004, "&lt;="&amp;EOMONTH(I$7,0))</f>
        <v>0</v>
      </c>
      <c r="J45" s="151">
        <f>SUMIFS('Saisie Recettes'!$I$5:$I$3004,'Saisie Recettes'!$F$5:$F$3004, $F45, 'Saisie Recettes'!$H$5:$H$3004, Listes!$B$75, 'Saisie Recettes'!$E$5:$E$3004, "&gt;="&amp;EOMONTH(J$7,-1)+1, 'Saisie Recettes'!$E$5:$E$3004, "&lt;="&amp;EOMONTH(J$7,0))</f>
        <v>0</v>
      </c>
      <c r="K45" s="151">
        <f>SUMIFS('Saisie Recettes'!$I$5:$I$3004,'Saisie Recettes'!$F$5:$F$3004, $F45, 'Saisie Recettes'!$H$5:$H$3004, Listes!$B$75, 'Saisie Recettes'!$E$5:$E$3004, "&gt;="&amp;EOMONTH(K$7,-1)+1, 'Saisie Recettes'!$E$5:$E$3004, "&lt;="&amp;EOMONTH(K$7,0))</f>
        <v>0</v>
      </c>
      <c r="L45" s="151">
        <f>SUMIFS('Saisie Recettes'!$I$5:$I$3004,'Saisie Recettes'!$F$5:$F$3004, $F45, 'Saisie Recettes'!$H$5:$H$3004, Listes!$B$75, 'Saisie Recettes'!$E$5:$E$3004, "&gt;="&amp;EOMONTH(L$7,-1)+1, 'Saisie Recettes'!$E$5:$E$3004, "&lt;="&amp;EOMONTH(L$7,0))</f>
        <v>0</v>
      </c>
      <c r="M45" s="151">
        <f>SUMIFS('Saisie Recettes'!$I$5:$I$3004,'Saisie Recettes'!$F$5:$F$3004, $F45, 'Saisie Recettes'!$H$5:$H$3004, Listes!$B$75, 'Saisie Recettes'!$E$5:$E$3004, "&gt;="&amp;EOMONTH(M$7,-1)+1, 'Saisie Recettes'!$E$5:$E$3004, "&lt;="&amp;EOMONTH(M$7,0))</f>
        <v>0</v>
      </c>
      <c r="N45" s="151">
        <f>SUMIFS('Saisie Recettes'!$I$5:$I$3004,'Saisie Recettes'!$F$5:$F$3004, $F45, 'Saisie Recettes'!$H$5:$H$3004, Listes!$B$75, 'Saisie Recettes'!$E$5:$E$3004, "&gt;="&amp;EOMONTH(N$7,-1)+1, 'Saisie Recettes'!$E$5:$E$3004, "&lt;="&amp;EOMONTH(N$7,0))</f>
        <v>0</v>
      </c>
      <c r="O45" s="151">
        <f>SUMIFS('Saisie Recettes'!$I$5:$I$3004,'Saisie Recettes'!$F$5:$F$3004, $F45, 'Saisie Recettes'!$H$5:$H$3004, Listes!$B$75, 'Saisie Recettes'!$E$5:$E$3004, "&gt;="&amp;EOMONTH(O$7,-1)+1, 'Saisie Recettes'!$E$5:$E$3004, "&lt;="&amp;EOMONTH(O$7,0))</f>
        <v>0</v>
      </c>
      <c r="P45" s="151">
        <f>SUMIFS('Saisie Recettes'!$I$5:$I$3004,'Saisie Recettes'!$F$5:$F$3004, $F45, 'Saisie Recettes'!$H$5:$H$3004, Listes!$B$75, 'Saisie Recettes'!$E$5:$E$3004, "&gt;="&amp;EOMONTH(P$7,-1)+1, 'Saisie Recettes'!$E$5:$E$3004, "&lt;="&amp;EOMONTH(P$7,0))</f>
        <v>0</v>
      </c>
      <c r="Q45" s="151">
        <f>SUMIFS('Saisie Recettes'!$I$5:$I$3004,'Saisie Recettes'!$F$5:$F$3004, $F45, 'Saisie Recettes'!$H$5:$H$3004, Listes!$B$75, 'Saisie Recettes'!$E$5:$E$3004, "&gt;="&amp;EOMONTH(Q$7,-1)+1, 'Saisie Recettes'!$E$5:$E$3004, "&lt;="&amp;EOMONTH(Q$7,0))</f>
        <v>0</v>
      </c>
      <c r="R45" s="151">
        <f>SUMIFS('Saisie Recettes'!$I$5:$I$3004,'Saisie Recettes'!$F$5:$F$3004, $F45, 'Saisie Recettes'!$H$5:$H$3004, Listes!$B$75, 'Saisie Recettes'!$E$5:$E$3004, "&gt;="&amp;EOMONTH(R$7,-1)+1, 'Saisie Recettes'!$E$5:$E$3004, "&lt;="&amp;EOMONTH(R$7,0))</f>
        <v>0</v>
      </c>
      <c r="S45" s="151">
        <f>SUMIFS('Saisie Recettes'!$I$5:$I$3004,'Saisie Recettes'!$F$5:$F$3004, $F45, 'Saisie Recettes'!$H$5:$H$3004, Listes!$B$75, 'Saisie Recettes'!$E$5:$E$3004, "&gt;="&amp;EOMONTH(S$7,-1)+1, 'Saisie Recettes'!$E$5:$E$3004, "&lt;="&amp;EOMONTH(S$7,0))</f>
        <v>0</v>
      </c>
      <c r="T45" s="151">
        <f>SUMIFS('Saisie Recettes'!$I$5:$I$3004,'Saisie Recettes'!$F$5:$F$3004, $F45, 'Saisie Recettes'!$H$5:$H$3004, Listes!$B$75, 'Saisie Recettes'!$E$5:$E$3004, "&gt;="&amp;EOMONTH(T$7,-1)+1, 'Saisie Recettes'!$E$5:$E$3004, "&lt;="&amp;EOMONTH(T$7,0))</f>
        <v>0</v>
      </c>
      <c r="U45" s="164">
        <f t="shared" si="121"/>
        <v>0</v>
      </c>
      <c r="W45" s="151">
        <f>SUMIFS('Saisie Recettes'!$I$5:$I$3004,'Saisie Recettes'!$F$5:$F$3004, $F45, 'Saisie Recettes'!$H$5:$H$3004, Listes!$B$75, 'Saisie Recettes'!$E$5:$E$3004, "&gt;="&amp;EOMONTH(W$7,-1)+1, 'Saisie Recettes'!$E$5:$E$3004, "&lt;="&amp;EOMONTH(W$7,0))</f>
        <v>0</v>
      </c>
      <c r="X45" s="151">
        <f>SUMIFS('Saisie Recettes'!$I$5:$I$3004,'Saisie Recettes'!$F$5:$F$3004, $F45, 'Saisie Recettes'!$H$5:$H$3004, Listes!$B$75, 'Saisie Recettes'!$E$5:$E$3004, "&gt;="&amp;EOMONTH(X$7,-1)+1, 'Saisie Recettes'!$E$5:$E$3004, "&lt;="&amp;EOMONTH(X$7,0))</f>
        <v>0</v>
      </c>
      <c r="Y45" s="151">
        <f>SUMIFS('Saisie Recettes'!$I$5:$I$3004,'Saisie Recettes'!$F$5:$F$3004, $F45, 'Saisie Recettes'!$H$5:$H$3004, Listes!$B$75, 'Saisie Recettes'!$E$5:$E$3004, "&gt;="&amp;EOMONTH(Y$7,-1)+1, 'Saisie Recettes'!$E$5:$E$3004, "&lt;="&amp;EOMONTH(Y$7,0))</f>
        <v>0</v>
      </c>
      <c r="Z45" s="151">
        <f>SUMIFS('Saisie Recettes'!$I$5:$I$3004,'Saisie Recettes'!$F$5:$F$3004, $F45, 'Saisie Recettes'!$H$5:$H$3004, Listes!$B$75, 'Saisie Recettes'!$E$5:$E$3004, "&gt;="&amp;EOMONTH(Z$7,-1)+1, 'Saisie Recettes'!$E$5:$E$3004, "&lt;="&amp;EOMONTH(Z$7,0))</f>
        <v>0</v>
      </c>
      <c r="AA45" s="151">
        <f>SUMIFS('Saisie Recettes'!$I$5:$I$3004,'Saisie Recettes'!$F$5:$F$3004, $F45, 'Saisie Recettes'!$H$5:$H$3004, Listes!$B$75, 'Saisie Recettes'!$E$5:$E$3004, "&gt;="&amp;EOMONTH(AA$7,-1)+1, 'Saisie Recettes'!$E$5:$E$3004, "&lt;="&amp;EOMONTH(AA$7,0))</f>
        <v>0</v>
      </c>
      <c r="AB45" s="151">
        <f>SUMIFS('Saisie Recettes'!$I$5:$I$3004,'Saisie Recettes'!$F$5:$F$3004, $F45, 'Saisie Recettes'!$H$5:$H$3004, Listes!$B$75, 'Saisie Recettes'!$E$5:$E$3004, "&gt;="&amp;EOMONTH(AB$7,-1)+1, 'Saisie Recettes'!$E$5:$E$3004, "&lt;="&amp;EOMONTH(AB$7,0))</f>
        <v>0</v>
      </c>
      <c r="AC45" s="151">
        <f>SUMIFS('Saisie Recettes'!$I$5:$I$3004,'Saisie Recettes'!$F$5:$F$3004, $F45, 'Saisie Recettes'!$H$5:$H$3004, Listes!$B$75, 'Saisie Recettes'!$E$5:$E$3004, "&gt;="&amp;EOMONTH(AC$7,-1)+1, 'Saisie Recettes'!$E$5:$E$3004, "&lt;="&amp;EOMONTH(AC$7,0))</f>
        <v>0</v>
      </c>
      <c r="AD45" s="151">
        <f>SUMIFS('Saisie Recettes'!$I$5:$I$3004,'Saisie Recettes'!$F$5:$F$3004, $F45, 'Saisie Recettes'!$H$5:$H$3004, Listes!$B$75, 'Saisie Recettes'!$E$5:$E$3004, "&gt;="&amp;EOMONTH(AD$7,-1)+1, 'Saisie Recettes'!$E$5:$E$3004, "&lt;="&amp;EOMONTH(AD$7,0))</f>
        <v>0</v>
      </c>
      <c r="AE45" s="151">
        <f>SUMIFS('Saisie Recettes'!$I$5:$I$3004,'Saisie Recettes'!$F$5:$F$3004, $F45, 'Saisie Recettes'!$H$5:$H$3004, Listes!$B$75, 'Saisie Recettes'!$E$5:$E$3004, "&gt;="&amp;EOMONTH(AE$7,-1)+1, 'Saisie Recettes'!$E$5:$E$3004, "&lt;="&amp;EOMONTH(AE$7,0))</f>
        <v>0</v>
      </c>
      <c r="AF45" s="151">
        <f>SUMIFS('Saisie Recettes'!$I$5:$I$3004,'Saisie Recettes'!$F$5:$F$3004, $F45, 'Saisie Recettes'!$H$5:$H$3004, Listes!$B$75, 'Saisie Recettes'!$E$5:$E$3004, "&gt;="&amp;EOMONTH(AF$7,-1)+1, 'Saisie Recettes'!$E$5:$E$3004, "&lt;="&amp;EOMONTH(AF$7,0))</f>
        <v>0</v>
      </c>
      <c r="AG45" s="151">
        <f>SUMIFS('Saisie Recettes'!$I$5:$I$3004,'Saisie Recettes'!$F$5:$F$3004, $F45, 'Saisie Recettes'!$H$5:$H$3004, Listes!$B$75, 'Saisie Recettes'!$E$5:$E$3004, "&gt;="&amp;EOMONTH(AG$7,-1)+1, 'Saisie Recettes'!$E$5:$E$3004, "&lt;="&amp;EOMONTH(AG$7,0))</f>
        <v>0</v>
      </c>
      <c r="AH45" s="151">
        <f>SUMIFS('Saisie Recettes'!$I$5:$I$3004,'Saisie Recettes'!$F$5:$F$3004, $F45, 'Saisie Recettes'!$H$5:$H$3004, Listes!$B$75, 'Saisie Recettes'!$E$5:$E$3004, "&gt;="&amp;EOMONTH(AH$7,-1)+1, 'Saisie Recettes'!$E$5:$E$3004, "&lt;="&amp;EOMONTH(AH$7,0))</f>
        <v>0</v>
      </c>
      <c r="AI45" s="164">
        <f t="shared" si="128"/>
        <v>0</v>
      </c>
      <c r="AJ45" s="142"/>
      <c r="AK45" s="151">
        <f>SUMIFS('Saisie Recettes'!$I$5:$I$3004,'Saisie Recettes'!$F$5:$F$3004, $F45, 'Saisie Recettes'!$H$5:$H$3004, Listes!$B$75, 'Saisie Recettes'!$E$5:$E$3004, "&gt;="&amp;EOMONTH(AK$7,-1)+1, 'Saisie Recettes'!$E$5:$E$3004, "&lt;="&amp;EOMONTH(AK$7,0))</f>
        <v>0</v>
      </c>
      <c r="AL45" s="151">
        <f>SUMIFS('Saisie Recettes'!$I$5:$I$3004,'Saisie Recettes'!$F$5:$F$3004, $F45, 'Saisie Recettes'!$H$5:$H$3004, Listes!$B$75, 'Saisie Recettes'!$E$5:$E$3004, "&gt;="&amp;EOMONTH(AL$7,-1)+1, 'Saisie Recettes'!$E$5:$E$3004, "&lt;="&amp;EOMONTH(AL$7,0))</f>
        <v>0</v>
      </c>
      <c r="AM45" s="151">
        <f>SUMIFS('Saisie Recettes'!$I$5:$I$3004,'Saisie Recettes'!$F$5:$F$3004, $F45, 'Saisie Recettes'!$H$5:$H$3004, Listes!$B$75, 'Saisie Recettes'!$E$5:$E$3004, "&gt;="&amp;EOMONTH(AM$7,-1)+1, 'Saisie Recettes'!$E$5:$E$3004, "&lt;="&amp;EOMONTH(AM$7,0))</f>
        <v>0</v>
      </c>
      <c r="AN45" s="151">
        <f>SUMIFS('Saisie Recettes'!$I$5:$I$3004,'Saisie Recettes'!$F$5:$F$3004, $F45, 'Saisie Recettes'!$H$5:$H$3004, Listes!$B$75, 'Saisie Recettes'!$E$5:$E$3004, "&gt;="&amp;EOMONTH(AN$7,-1)+1, 'Saisie Recettes'!$E$5:$E$3004, "&lt;="&amp;EOMONTH(AN$7,0))</f>
        <v>0</v>
      </c>
      <c r="AO45" s="151">
        <f>SUMIFS('Saisie Recettes'!$I$5:$I$3004,'Saisie Recettes'!$F$5:$F$3004, $F45, 'Saisie Recettes'!$H$5:$H$3004, Listes!$B$75, 'Saisie Recettes'!$E$5:$E$3004, "&gt;="&amp;EOMONTH(AO$7,-1)+1, 'Saisie Recettes'!$E$5:$E$3004, "&lt;="&amp;EOMONTH(AO$7,0))</f>
        <v>0</v>
      </c>
      <c r="AP45" s="151">
        <f>SUMIFS('Saisie Recettes'!$I$5:$I$3004,'Saisie Recettes'!$F$5:$F$3004, $F45, 'Saisie Recettes'!$H$5:$H$3004, Listes!$B$75, 'Saisie Recettes'!$E$5:$E$3004, "&gt;="&amp;EOMONTH(AP$7,-1)+1, 'Saisie Recettes'!$E$5:$E$3004, "&lt;="&amp;EOMONTH(AP$7,0))</f>
        <v>0</v>
      </c>
      <c r="AQ45" s="151">
        <f>SUMIFS('Saisie Recettes'!$I$5:$I$3004,'Saisie Recettes'!$F$5:$F$3004, $F45, 'Saisie Recettes'!$H$5:$H$3004, Listes!$B$75, 'Saisie Recettes'!$E$5:$E$3004, "&gt;="&amp;EOMONTH(AQ$7,-1)+1, 'Saisie Recettes'!$E$5:$E$3004, "&lt;="&amp;EOMONTH(AQ$7,0))</f>
        <v>0</v>
      </c>
      <c r="AR45" s="151">
        <f>SUMIFS('Saisie Recettes'!$I$5:$I$3004,'Saisie Recettes'!$F$5:$F$3004, $F45, 'Saisie Recettes'!$H$5:$H$3004, Listes!$B$75, 'Saisie Recettes'!$E$5:$E$3004, "&gt;="&amp;EOMONTH(AR$7,-1)+1, 'Saisie Recettes'!$E$5:$E$3004, "&lt;="&amp;EOMONTH(AR$7,0))</f>
        <v>0</v>
      </c>
      <c r="AS45" s="151">
        <f>SUMIFS('Saisie Recettes'!$I$5:$I$3004,'Saisie Recettes'!$F$5:$F$3004, $F45, 'Saisie Recettes'!$H$5:$H$3004, Listes!$B$75, 'Saisie Recettes'!$E$5:$E$3004, "&gt;="&amp;EOMONTH(AS$7,-1)+1, 'Saisie Recettes'!$E$5:$E$3004, "&lt;="&amp;EOMONTH(AS$7,0))</f>
        <v>0</v>
      </c>
      <c r="AT45" s="151">
        <f>SUMIFS('Saisie Recettes'!$I$5:$I$3004,'Saisie Recettes'!$F$5:$F$3004, $F45, 'Saisie Recettes'!$H$5:$H$3004, Listes!$B$75, 'Saisie Recettes'!$E$5:$E$3004, "&gt;="&amp;EOMONTH(AT$7,-1)+1, 'Saisie Recettes'!$E$5:$E$3004, "&lt;="&amp;EOMONTH(AT$7,0))</f>
        <v>0</v>
      </c>
      <c r="AU45" s="151">
        <f>SUMIFS('Saisie Recettes'!$I$5:$I$3004,'Saisie Recettes'!$F$5:$F$3004, $F45, 'Saisie Recettes'!$H$5:$H$3004, Listes!$B$75, 'Saisie Recettes'!$E$5:$E$3004, "&gt;="&amp;EOMONTH(AU$7,-1)+1, 'Saisie Recettes'!$E$5:$E$3004, "&lt;="&amp;EOMONTH(AU$7,0))</f>
        <v>0</v>
      </c>
      <c r="AV45" s="151">
        <f>SUMIFS('Saisie Recettes'!$I$5:$I$3004,'Saisie Recettes'!$F$5:$F$3004, $F45, 'Saisie Recettes'!$H$5:$H$3004, Listes!$B$75, 'Saisie Recettes'!$E$5:$E$3004, "&gt;="&amp;EOMONTH(AV$7,-1)+1, 'Saisie Recettes'!$E$5:$E$3004, "&lt;="&amp;EOMONTH(AV$7,0))</f>
        <v>0</v>
      </c>
      <c r="AW45" s="164">
        <f t="shared" si="126"/>
        <v>0</v>
      </c>
    </row>
    <row r="46" spans="3:49" ht="15.75" customHeight="1" x14ac:dyDescent="0.25">
      <c r="C46" s="150" t="str">
        <f t="shared" si="124"/>
        <v>MC-Mag- Laboratoire</v>
      </c>
      <c r="D46" s="143"/>
      <c r="E46" s="143"/>
      <c r="F46" s="150" t="str">
        <f t="shared" si="120"/>
        <v>MC-Mag- Laboratoire</v>
      </c>
      <c r="I46" s="151">
        <f>SUMIFS('Saisie Recettes'!$I$5:$I$3004,'Saisie Recettes'!$F$5:$F$3004, $F46, 'Saisie Recettes'!$H$5:$H$3004, Listes!$B$75, 'Saisie Recettes'!$E$5:$E$3004, "&gt;="&amp;EOMONTH(I$7,-1)+1, 'Saisie Recettes'!$E$5:$E$3004, "&lt;="&amp;EOMONTH(I$7,0))</f>
        <v>0</v>
      </c>
      <c r="J46" s="151">
        <f>SUMIFS('Saisie Recettes'!$I$5:$I$3004,'Saisie Recettes'!$F$5:$F$3004, $F46, 'Saisie Recettes'!$H$5:$H$3004, Listes!$B$75, 'Saisie Recettes'!$E$5:$E$3004, "&gt;="&amp;EOMONTH(J$7,-1)+1, 'Saisie Recettes'!$E$5:$E$3004, "&lt;="&amp;EOMONTH(J$7,0))</f>
        <v>0</v>
      </c>
      <c r="K46" s="151">
        <f>SUMIFS('Saisie Recettes'!$I$5:$I$3004,'Saisie Recettes'!$F$5:$F$3004, $F46, 'Saisie Recettes'!$H$5:$H$3004, Listes!$B$75, 'Saisie Recettes'!$E$5:$E$3004, "&gt;="&amp;EOMONTH(K$7,-1)+1, 'Saisie Recettes'!$E$5:$E$3004, "&lt;="&amp;EOMONTH(K$7,0))</f>
        <v>0</v>
      </c>
      <c r="L46" s="151">
        <f>SUMIFS('Saisie Recettes'!$I$5:$I$3004,'Saisie Recettes'!$F$5:$F$3004, $F46, 'Saisie Recettes'!$H$5:$H$3004, Listes!$B$75, 'Saisie Recettes'!$E$5:$E$3004, "&gt;="&amp;EOMONTH(L$7,-1)+1, 'Saisie Recettes'!$E$5:$E$3004, "&lt;="&amp;EOMONTH(L$7,0))</f>
        <v>0</v>
      </c>
      <c r="M46" s="151">
        <f>SUMIFS('Saisie Recettes'!$I$5:$I$3004,'Saisie Recettes'!$F$5:$F$3004, $F46, 'Saisie Recettes'!$H$5:$H$3004, Listes!$B$75, 'Saisie Recettes'!$E$5:$E$3004, "&gt;="&amp;EOMONTH(M$7,-1)+1, 'Saisie Recettes'!$E$5:$E$3004, "&lt;="&amp;EOMONTH(M$7,0))</f>
        <v>0</v>
      </c>
      <c r="N46" s="151">
        <f>SUMIFS('Saisie Recettes'!$I$5:$I$3004,'Saisie Recettes'!$F$5:$F$3004, $F46, 'Saisie Recettes'!$H$5:$H$3004, Listes!$B$75, 'Saisie Recettes'!$E$5:$E$3004, "&gt;="&amp;EOMONTH(N$7,-1)+1, 'Saisie Recettes'!$E$5:$E$3004, "&lt;="&amp;EOMONTH(N$7,0))</f>
        <v>0</v>
      </c>
      <c r="O46" s="151">
        <f>SUMIFS('Saisie Recettes'!$I$5:$I$3004,'Saisie Recettes'!$F$5:$F$3004, $F46, 'Saisie Recettes'!$H$5:$H$3004, Listes!$B$75, 'Saisie Recettes'!$E$5:$E$3004, "&gt;="&amp;EOMONTH(O$7,-1)+1, 'Saisie Recettes'!$E$5:$E$3004, "&lt;="&amp;EOMONTH(O$7,0))</f>
        <v>0</v>
      </c>
      <c r="P46" s="151">
        <f>SUMIFS('Saisie Recettes'!$I$5:$I$3004,'Saisie Recettes'!$F$5:$F$3004, $F46, 'Saisie Recettes'!$H$5:$H$3004, Listes!$B$75, 'Saisie Recettes'!$E$5:$E$3004, "&gt;="&amp;EOMONTH(P$7,-1)+1, 'Saisie Recettes'!$E$5:$E$3004, "&lt;="&amp;EOMONTH(P$7,0))</f>
        <v>0</v>
      </c>
      <c r="Q46" s="151">
        <f>SUMIFS('Saisie Recettes'!$I$5:$I$3004,'Saisie Recettes'!$F$5:$F$3004, $F46, 'Saisie Recettes'!$H$5:$H$3004, Listes!$B$75, 'Saisie Recettes'!$E$5:$E$3004, "&gt;="&amp;EOMONTH(Q$7,-1)+1, 'Saisie Recettes'!$E$5:$E$3004, "&lt;="&amp;EOMONTH(Q$7,0))</f>
        <v>0</v>
      </c>
      <c r="R46" s="151">
        <f>SUMIFS('Saisie Recettes'!$I$5:$I$3004,'Saisie Recettes'!$F$5:$F$3004, $F46, 'Saisie Recettes'!$H$5:$H$3004, Listes!$B$75, 'Saisie Recettes'!$E$5:$E$3004, "&gt;="&amp;EOMONTH(R$7,-1)+1, 'Saisie Recettes'!$E$5:$E$3004, "&lt;="&amp;EOMONTH(R$7,0))</f>
        <v>0</v>
      </c>
      <c r="S46" s="151">
        <f>SUMIFS('Saisie Recettes'!$I$5:$I$3004,'Saisie Recettes'!$F$5:$F$3004, $F46, 'Saisie Recettes'!$H$5:$H$3004, Listes!$B$75, 'Saisie Recettes'!$E$5:$E$3004, "&gt;="&amp;EOMONTH(S$7,-1)+1, 'Saisie Recettes'!$E$5:$E$3004, "&lt;="&amp;EOMONTH(S$7,0))</f>
        <v>0</v>
      </c>
      <c r="T46" s="151">
        <f>SUMIFS('Saisie Recettes'!$I$5:$I$3004,'Saisie Recettes'!$F$5:$F$3004, $F46, 'Saisie Recettes'!$H$5:$H$3004, Listes!$B$75, 'Saisie Recettes'!$E$5:$E$3004, "&gt;="&amp;EOMONTH(T$7,-1)+1, 'Saisie Recettes'!$E$5:$E$3004, "&lt;="&amp;EOMONTH(T$7,0))</f>
        <v>0</v>
      </c>
      <c r="U46" s="164">
        <f t="shared" si="121"/>
        <v>0</v>
      </c>
      <c r="W46" s="151">
        <f>SUMIFS('Saisie Recettes'!$I$5:$I$3004,'Saisie Recettes'!$F$5:$F$3004, $F46, 'Saisie Recettes'!$H$5:$H$3004, Listes!$B$75, 'Saisie Recettes'!$E$5:$E$3004, "&gt;="&amp;EOMONTH(W$7,-1)+1, 'Saisie Recettes'!$E$5:$E$3004, "&lt;="&amp;EOMONTH(W$7,0))</f>
        <v>0</v>
      </c>
      <c r="X46" s="151">
        <f>SUMIFS('Saisie Recettes'!$I$5:$I$3004,'Saisie Recettes'!$F$5:$F$3004, $F46, 'Saisie Recettes'!$H$5:$H$3004, Listes!$B$75, 'Saisie Recettes'!$E$5:$E$3004, "&gt;="&amp;EOMONTH(X$7,-1)+1, 'Saisie Recettes'!$E$5:$E$3004, "&lt;="&amp;EOMONTH(X$7,0))</f>
        <v>0</v>
      </c>
      <c r="Y46" s="151">
        <f>SUMIFS('Saisie Recettes'!$I$5:$I$3004,'Saisie Recettes'!$F$5:$F$3004, $F46, 'Saisie Recettes'!$H$5:$H$3004, Listes!$B$75, 'Saisie Recettes'!$E$5:$E$3004, "&gt;="&amp;EOMONTH(Y$7,-1)+1, 'Saisie Recettes'!$E$5:$E$3004, "&lt;="&amp;EOMONTH(Y$7,0))</f>
        <v>0</v>
      </c>
      <c r="Z46" s="151">
        <f>SUMIFS('Saisie Recettes'!$I$5:$I$3004,'Saisie Recettes'!$F$5:$F$3004, $F46, 'Saisie Recettes'!$H$5:$H$3004, Listes!$B$75, 'Saisie Recettes'!$E$5:$E$3004, "&gt;="&amp;EOMONTH(Z$7,-1)+1, 'Saisie Recettes'!$E$5:$E$3004, "&lt;="&amp;EOMONTH(Z$7,0))</f>
        <v>0</v>
      </c>
      <c r="AA46" s="151">
        <f>SUMIFS('Saisie Recettes'!$I$5:$I$3004,'Saisie Recettes'!$F$5:$F$3004, $F46, 'Saisie Recettes'!$H$5:$H$3004, Listes!$B$75, 'Saisie Recettes'!$E$5:$E$3004, "&gt;="&amp;EOMONTH(AA$7,-1)+1, 'Saisie Recettes'!$E$5:$E$3004, "&lt;="&amp;EOMONTH(AA$7,0))</f>
        <v>0</v>
      </c>
      <c r="AB46" s="151">
        <f>SUMIFS('Saisie Recettes'!$I$5:$I$3004,'Saisie Recettes'!$F$5:$F$3004, $F46, 'Saisie Recettes'!$H$5:$H$3004, Listes!$B$75, 'Saisie Recettes'!$E$5:$E$3004, "&gt;="&amp;EOMONTH(AB$7,-1)+1, 'Saisie Recettes'!$E$5:$E$3004, "&lt;="&amp;EOMONTH(AB$7,0))</f>
        <v>0</v>
      </c>
      <c r="AC46" s="151">
        <f>SUMIFS('Saisie Recettes'!$I$5:$I$3004,'Saisie Recettes'!$F$5:$F$3004, $F46, 'Saisie Recettes'!$H$5:$H$3004, Listes!$B$75, 'Saisie Recettes'!$E$5:$E$3004, "&gt;="&amp;EOMONTH(AC$7,-1)+1, 'Saisie Recettes'!$E$5:$E$3004, "&lt;="&amp;EOMONTH(AC$7,0))</f>
        <v>0</v>
      </c>
      <c r="AD46" s="151">
        <f>SUMIFS('Saisie Recettes'!$I$5:$I$3004,'Saisie Recettes'!$F$5:$F$3004, $F46, 'Saisie Recettes'!$H$5:$H$3004, Listes!$B$75, 'Saisie Recettes'!$E$5:$E$3004, "&gt;="&amp;EOMONTH(AD$7,-1)+1, 'Saisie Recettes'!$E$5:$E$3004, "&lt;="&amp;EOMONTH(AD$7,0))</f>
        <v>0</v>
      </c>
      <c r="AE46" s="151">
        <f>SUMIFS('Saisie Recettes'!$I$5:$I$3004,'Saisie Recettes'!$F$5:$F$3004, $F46, 'Saisie Recettes'!$H$5:$H$3004, Listes!$B$75, 'Saisie Recettes'!$E$5:$E$3004, "&gt;="&amp;EOMONTH(AE$7,-1)+1, 'Saisie Recettes'!$E$5:$E$3004, "&lt;="&amp;EOMONTH(AE$7,0))</f>
        <v>0</v>
      </c>
      <c r="AF46" s="151">
        <f>SUMIFS('Saisie Recettes'!$I$5:$I$3004,'Saisie Recettes'!$F$5:$F$3004, $F46, 'Saisie Recettes'!$H$5:$H$3004, Listes!$B$75, 'Saisie Recettes'!$E$5:$E$3004, "&gt;="&amp;EOMONTH(AF$7,-1)+1, 'Saisie Recettes'!$E$5:$E$3004, "&lt;="&amp;EOMONTH(AF$7,0))</f>
        <v>0</v>
      </c>
      <c r="AG46" s="151">
        <f>SUMIFS('Saisie Recettes'!$I$5:$I$3004,'Saisie Recettes'!$F$5:$F$3004, $F46, 'Saisie Recettes'!$H$5:$H$3004, Listes!$B$75, 'Saisie Recettes'!$E$5:$E$3004, "&gt;="&amp;EOMONTH(AG$7,-1)+1, 'Saisie Recettes'!$E$5:$E$3004, "&lt;="&amp;EOMONTH(AG$7,0))</f>
        <v>0</v>
      </c>
      <c r="AH46" s="151">
        <f>SUMIFS('Saisie Recettes'!$I$5:$I$3004,'Saisie Recettes'!$F$5:$F$3004, $F46, 'Saisie Recettes'!$H$5:$H$3004, Listes!$B$75, 'Saisie Recettes'!$E$5:$E$3004, "&gt;="&amp;EOMONTH(AH$7,-1)+1, 'Saisie Recettes'!$E$5:$E$3004, "&lt;="&amp;EOMONTH(AH$7,0))</f>
        <v>0</v>
      </c>
      <c r="AI46" s="164">
        <f t="shared" si="125"/>
        <v>0</v>
      </c>
      <c r="AJ46" s="142"/>
      <c r="AK46" s="151">
        <f>SUMIFS('Saisie Recettes'!$I$5:$I$3004,'Saisie Recettes'!$F$5:$F$3004, $F46, 'Saisie Recettes'!$H$5:$H$3004, Listes!$B$75, 'Saisie Recettes'!$E$5:$E$3004, "&gt;="&amp;EOMONTH(AK$7,-1)+1, 'Saisie Recettes'!$E$5:$E$3004, "&lt;="&amp;EOMONTH(AK$7,0))</f>
        <v>0</v>
      </c>
      <c r="AL46" s="151">
        <f>SUMIFS('Saisie Recettes'!$I$5:$I$3004,'Saisie Recettes'!$F$5:$F$3004, $F46, 'Saisie Recettes'!$H$5:$H$3004, Listes!$B$75, 'Saisie Recettes'!$E$5:$E$3004, "&gt;="&amp;EOMONTH(AL$7,-1)+1, 'Saisie Recettes'!$E$5:$E$3004, "&lt;="&amp;EOMONTH(AL$7,0))</f>
        <v>0</v>
      </c>
      <c r="AM46" s="151">
        <f>SUMIFS('Saisie Recettes'!$I$5:$I$3004,'Saisie Recettes'!$F$5:$F$3004, $F46, 'Saisie Recettes'!$H$5:$H$3004, Listes!$B$75, 'Saisie Recettes'!$E$5:$E$3004, "&gt;="&amp;EOMONTH(AM$7,-1)+1, 'Saisie Recettes'!$E$5:$E$3004, "&lt;="&amp;EOMONTH(AM$7,0))</f>
        <v>0</v>
      </c>
      <c r="AN46" s="151">
        <f>SUMIFS('Saisie Recettes'!$I$5:$I$3004,'Saisie Recettes'!$F$5:$F$3004, $F46, 'Saisie Recettes'!$H$5:$H$3004, Listes!$B$75, 'Saisie Recettes'!$E$5:$E$3004, "&gt;="&amp;EOMONTH(AN$7,-1)+1, 'Saisie Recettes'!$E$5:$E$3004, "&lt;="&amp;EOMONTH(AN$7,0))</f>
        <v>0</v>
      </c>
      <c r="AO46" s="151">
        <f>SUMIFS('Saisie Recettes'!$I$5:$I$3004,'Saisie Recettes'!$F$5:$F$3004, $F46, 'Saisie Recettes'!$H$5:$H$3004, Listes!$B$75, 'Saisie Recettes'!$E$5:$E$3004, "&gt;="&amp;EOMONTH(AO$7,-1)+1, 'Saisie Recettes'!$E$5:$E$3004, "&lt;="&amp;EOMONTH(AO$7,0))</f>
        <v>0</v>
      </c>
      <c r="AP46" s="151">
        <f>SUMIFS('Saisie Recettes'!$I$5:$I$3004,'Saisie Recettes'!$F$5:$F$3004, $F46, 'Saisie Recettes'!$H$5:$H$3004, Listes!$B$75, 'Saisie Recettes'!$E$5:$E$3004, "&gt;="&amp;EOMONTH(AP$7,-1)+1, 'Saisie Recettes'!$E$5:$E$3004, "&lt;="&amp;EOMONTH(AP$7,0))</f>
        <v>0</v>
      </c>
      <c r="AQ46" s="151">
        <f>SUMIFS('Saisie Recettes'!$I$5:$I$3004,'Saisie Recettes'!$F$5:$F$3004, $F46, 'Saisie Recettes'!$H$5:$H$3004, Listes!$B$75, 'Saisie Recettes'!$E$5:$E$3004, "&gt;="&amp;EOMONTH(AQ$7,-1)+1, 'Saisie Recettes'!$E$5:$E$3004, "&lt;="&amp;EOMONTH(AQ$7,0))</f>
        <v>0</v>
      </c>
      <c r="AR46" s="151">
        <f>SUMIFS('Saisie Recettes'!$I$5:$I$3004,'Saisie Recettes'!$F$5:$F$3004, $F46, 'Saisie Recettes'!$H$5:$H$3004, Listes!$B$75, 'Saisie Recettes'!$E$5:$E$3004, "&gt;="&amp;EOMONTH(AR$7,-1)+1, 'Saisie Recettes'!$E$5:$E$3004, "&lt;="&amp;EOMONTH(AR$7,0))</f>
        <v>0</v>
      </c>
      <c r="AS46" s="151">
        <f>SUMIFS('Saisie Recettes'!$I$5:$I$3004,'Saisie Recettes'!$F$5:$F$3004, $F46, 'Saisie Recettes'!$H$5:$H$3004, Listes!$B$75, 'Saisie Recettes'!$E$5:$E$3004, "&gt;="&amp;EOMONTH(AS$7,-1)+1, 'Saisie Recettes'!$E$5:$E$3004, "&lt;="&amp;EOMONTH(AS$7,0))</f>
        <v>0</v>
      </c>
      <c r="AT46" s="151">
        <f>SUMIFS('Saisie Recettes'!$I$5:$I$3004,'Saisie Recettes'!$F$5:$F$3004, $F46, 'Saisie Recettes'!$H$5:$H$3004, Listes!$B$75, 'Saisie Recettes'!$E$5:$E$3004, "&gt;="&amp;EOMONTH(AT$7,-1)+1, 'Saisie Recettes'!$E$5:$E$3004, "&lt;="&amp;EOMONTH(AT$7,0))</f>
        <v>0</v>
      </c>
      <c r="AU46" s="151">
        <f>SUMIFS('Saisie Recettes'!$I$5:$I$3004,'Saisie Recettes'!$F$5:$F$3004, $F46, 'Saisie Recettes'!$H$5:$H$3004, Listes!$B$75, 'Saisie Recettes'!$E$5:$E$3004, "&gt;="&amp;EOMONTH(AU$7,-1)+1, 'Saisie Recettes'!$E$5:$E$3004, "&lt;="&amp;EOMONTH(AU$7,0))</f>
        <v>0</v>
      </c>
      <c r="AV46" s="151">
        <f>SUMIFS('Saisie Recettes'!$I$5:$I$3004,'Saisie Recettes'!$F$5:$F$3004, $F46, 'Saisie Recettes'!$H$5:$H$3004, Listes!$B$75, 'Saisie Recettes'!$E$5:$E$3004, "&gt;="&amp;EOMONTH(AV$7,-1)+1, 'Saisie Recettes'!$E$5:$E$3004, "&lt;="&amp;EOMONTH(AV$7,0))</f>
        <v>0</v>
      </c>
      <c r="AW46" s="164">
        <f t="shared" si="126"/>
        <v>0</v>
      </c>
    </row>
    <row r="47" spans="3:49" ht="15.6" customHeight="1" x14ac:dyDescent="0.25">
      <c r="C47" s="143" t="str">
        <f t="shared" ref="C47" si="129">F47</f>
        <v>MC-Mag-Nymat_2</v>
      </c>
      <c r="D47" s="264"/>
      <c r="E47" s="143"/>
      <c r="F47" s="150" t="str">
        <f t="shared" si="120"/>
        <v>MC-Mag-Nymat_2</v>
      </c>
      <c r="G47" s="143"/>
      <c r="H47" s="143"/>
      <c r="I47" s="151">
        <f>SUMIFS('Saisie Recettes'!$I$5:$I$3004,'Saisie Recettes'!$F$5:$F$3004, $F47, 'Saisie Recettes'!$H$5:$H$3004, Listes!$B$75, 'Saisie Recettes'!$E$5:$E$3004, "&gt;="&amp;EOMONTH(I$7,-1)+1, 'Saisie Recettes'!$E$5:$E$3004, "&lt;="&amp;EOMONTH(I$7,0))</f>
        <v>0</v>
      </c>
      <c r="J47" s="151">
        <f>SUMIFS('Saisie Recettes'!$I$5:$I$3004,'Saisie Recettes'!$F$5:$F$3004, $F47, 'Saisie Recettes'!$H$5:$H$3004, Listes!$B$75, 'Saisie Recettes'!$E$5:$E$3004, "&gt;="&amp;EOMONTH(J$7,-1)+1, 'Saisie Recettes'!$E$5:$E$3004, "&lt;="&amp;EOMONTH(J$7,0))</f>
        <v>0</v>
      </c>
      <c r="K47" s="151">
        <f>SUMIFS('Saisie Recettes'!$I$5:$I$3004,'Saisie Recettes'!$F$5:$F$3004, $F47, 'Saisie Recettes'!$H$5:$H$3004, Listes!$B$75, 'Saisie Recettes'!$E$5:$E$3004, "&gt;="&amp;EOMONTH(K$7,-1)+1, 'Saisie Recettes'!$E$5:$E$3004, "&lt;="&amp;EOMONTH(K$7,0))</f>
        <v>0</v>
      </c>
      <c r="L47" s="151">
        <f>SUMIFS('Saisie Recettes'!$I$5:$I$3004,'Saisie Recettes'!$F$5:$F$3004, $F47, 'Saisie Recettes'!$H$5:$H$3004, Listes!$B$75, 'Saisie Recettes'!$E$5:$E$3004, "&gt;="&amp;EOMONTH(L$7,-1)+1, 'Saisie Recettes'!$E$5:$E$3004, "&lt;="&amp;EOMONTH(L$7,0))</f>
        <v>0</v>
      </c>
      <c r="M47" s="151">
        <f>SUMIFS('Saisie Recettes'!$I$5:$I$3004,'Saisie Recettes'!$F$5:$F$3004, $F47, 'Saisie Recettes'!$H$5:$H$3004, Listes!$B$75, 'Saisie Recettes'!$E$5:$E$3004, "&gt;="&amp;EOMONTH(M$7,-1)+1, 'Saisie Recettes'!$E$5:$E$3004, "&lt;="&amp;EOMONTH(M$7,0))</f>
        <v>0</v>
      </c>
      <c r="N47" s="151">
        <f>SUMIFS('Saisie Recettes'!$I$5:$I$3004,'Saisie Recettes'!$F$5:$F$3004, $F47, 'Saisie Recettes'!$H$5:$H$3004, Listes!$B$75, 'Saisie Recettes'!$E$5:$E$3004, "&gt;="&amp;EOMONTH(N$7,-1)+1, 'Saisie Recettes'!$E$5:$E$3004, "&lt;="&amp;EOMONTH(N$7,0))</f>
        <v>0</v>
      </c>
      <c r="O47" s="151">
        <f>SUMIFS('Saisie Recettes'!$I$5:$I$3004,'Saisie Recettes'!$F$5:$F$3004, $F47, 'Saisie Recettes'!$H$5:$H$3004, Listes!$B$75, 'Saisie Recettes'!$E$5:$E$3004, "&gt;="&amp;EOMONTH(O$7,-1)+1, 'Saisie Recettes'!$E$5:$E$3004, "&lt;="&amp;EOMONTH(O$7,0))</f>
        <v>0</v>
      </c>
      <c r="P47" s="151">
        <f>SUMIFS('Saisie Recettes'!$I$5:$I$3004,'Saisie Recettes'!$F$5:$F$3004, $F47, 'Saisie Recettes'!$H$5:$H$3004, Listes!$B$75, 'Saisie Recettes'!$E$5:$E$3004, "&gt;="&amp;EOMONTH(P$7,-1)+1, 'Saisie Recettes'!$E$5:$E$3004, "&lt;="&amp;EOMONTH(P$7,0))</f>
        <v>0</v>
      </c>
      <c r="Q47" s="151">
        <f>SUMIFS('Saisie Recettes'!$I$5:$I$3004,'Saisie Recettes'!$F$5:$F$3004, $F47, 'Saisie Recettes'!$H$5:$H$3004, Listes!$B$75, 'Saisie Recettes'!$E$5:$E$3004, "&gt;="&amp;EOMONTH(Q$7,-1)+1, 'Saisie Recettes'!$E$5:$E$3004, "&lt;="&amp;EOMONTH(Q$7,0))</f>
        <v>0</v>
      </c>
      <c r="R47" s="151">
        <f>SUMIFS('Saisie Recettes'!$I$5:$I$3004,'Saisie Recettes'!$F$5:$F$3004, $F47, 'Saisie Recettes'!$H$5:$H$3004, Listes!$B$75, 'Saisie Recettes'!$E$5:$E$3004, "&gt;="&amp;EOMONTH(R$7,-1)+1, 'Saisie Recettes'!$E$5:$E$3004, "&lt;="&amp;EOMONTH(R$7,0))</f>
        <v>0</v>
      </c>
      <c r="S47" s="151">
        <f>SUMIFS('Saisie Recettes'!$I$5:$I$3004,'Saisie Recettes'!$F$5:$F$3004, $F47, 'Saisie Recettes'!$H$5:$H$3004, Listes!$B$75, 'Saisie Recettes'!$E$5:$E$3004, "&gt;="&amp;EOMONTH(S$7,-1)+1, 'Saisie Recettes'!$E$5:$E$3004, "&lt;="&amp;EOMONTH(S$7,0))</f>
        <v>0</v>
      </c>
      <c r="T47" s="151">
        <f>SUMIFS('Saisie Recettes'!$I$5:$I$3004,'Saisie Recettes'!$F$5:$F$3004, $F47, 'Saisie Recettes'!$H$5:$H$3004, Listes!$B$75, 'Saisie Recettes'!$E$5:$E$3004, "&gt;="&amp;EOMONTH(T$7,-1)+1, 'Saisie Recettes'!$E$5:$E$3004, "&lt;="&amp;EOMONTH(T$7,0))</f>
        <v>0</v>
      </c>
      <c r="U47" s="164">
        <f t="shared" si="121"/>
        <v>0</v>
      </c>
      <c r="W47" s="151">
        <f>SUMIFS('Saisie Recettes'!$I$5:$I$3004,'Saisie Recettes'!$F$5:$F$3004, $F47, 'Saisie Recettes'!$H$5:$H$3004, Listes!$B$75, 'Saisie Recettes'!$E$5:$E$3004, "&gt;="&amp;EOMONTH(W$7,-1)+1, 'Saisie Recettes'!$E$5:$E$3004, "&lt;="&amp;EOMONTH(W$7,0))</f>
        <v>0</v>
      </c>
      <c r="X47" s="151">
        <f>SUMIFS('Saisie Recettes'!$I$5:$I$3004,'Saisie Recettes'!$F$5:$F$3004, $F47, 'Saisie Recettes'!$H$5:$H$3004, Listes!$B$75, 'Saisie Recettes'!$E$5:$E$3004, "&gt;="&amp;EOMONTH(X$7,-1)+1, 'Saisie Recettes'!$E$5:$E$3004, "&lt;="&amp;EOMONTH(X$7,0))</f>
        <v>0</v>
      </c>
      <c r="Y47" s="151">
        <f>SUMIFS('Saisie Recettes'!$I$5:$I$3004,'Saisie Recettes'!$F$5:$F$3004, $F47, 'Saisie Recettes'!$H$5:$H$3004, Listes!$B$75, 'Saisie Recettes'!$E$5:$E$3004, "&gt;="&amp;EOMONTH(Y$7,-1)+1, 'Saisie Recettes'!$E$5:$E$3004, "&lt;="&amp;EOMONTH(Y$7,0))</f>
        <v>0</v>
      </c>
      <c r="Z47" s="151">
        <f>SUMIFS('Saisie Recettes'!$I$5:$I$3004,'Saisie Recettes'!$F$5:$F$3004, $F47, 'Saisie Recettes'!$H$5:$H$3004, Listes!$B$75, 'Saisie Recettes'!$E$5:$E$3004, "&gt;="&amp;EOMONTH(Z$7,-1)+1, 'Saisie Recettes'!$E$5:$E$3004, "&lt;="&amp;EOMONTH(Z$7,0))</f>
        <v>0</v>
      </c>
      <c r="AA47" s="151">
        <f>SUMIFS('Saisie Recettes'!$I$5:$I$3004,'Saisie Recettes'!$F$5:$F$3004, $F47, 'Saisie Recettes'!$H$5:$H$3004, Listes!$B$75, 'Saisie Recettes'!$E$5:$E$3004, "&gt;="&amp;EOMONTH(AA$7,-1)+1, 'Saisie Recettes'!$E$5:$E$3004, "&lt;="&amp;EOMONTH(AA$7,0))</f>
        <v>0</v>
      </c>
      <c r="AB47" s="151">
        <f>SUMIFS('Saisie Recettes'!$I$5:$I$3004,'Saisie Recettes'!$F$5:$F$3004, $F47, 'Saisie Recettes'!$H$5:$H$3004, Listes!$B$75, 'Saisie Recettes'!$E$5:$E$3004, "&gt;="&amp;EOMONTH(AB$7,-1)+1, 'Saisie Recettes'!$E$5:$E$3004, "&lt;="&amp;EOMONTH(AB$7,0))</f>
        <v>0</v>
      </c>
      <c r="AC47" s="151">
        <f>SUMIFS('Saisie Recettes'!$I$5:$I$3004,'Saisie Recettes'!$F$5:$F$3004, $F47, 'Saisie Recettes'!$H$5:$H$3004, Listes!$B$75, 'Saisie Recettes'!$E$5:$E$3004, "&gt;="&amp;EOMONTH(AC$7,-1)+1, 'Saisie Recettes'!$E$5:$E$3004, "&lt;="&amp;EOMONTH(AC$7,0))</f>
        <v>0</v>
      </c>
      <c r="AD47" s="151">
        <f>SUMIFS('Saisie Recettes'!$I$5:$I$3004,'Saisie Recettes'!$F$5:$F$3004, $F47, 'Saisie Recettes'!$H$5:$H$3004, Listes!$B$75, 'Saisie Recettes'!$E$5:$E$3004, "&gt;="&amp;EOMONTH(AD$7,-1)+1, 'Saisie Recettes'!$E$5:$E$3004, "&lt;="&amp;EOMONTH(AD$7,0))</f>
        <v>0</v>
      </c>
      <c r="AE47" s="151">
        <f>SUMIFS('Saisie Recettes'!$I$5:$I$3004,'Saisie Recettes'!$F$5:$F$3004, $F47, 'Saisie Recettes'!$H$5:$H$3004, Listes!$B$75, 'Saisie Recettes'!$E$5:$E$3004, "&gt;="&amp;EOMONTH(AE$7,-1)+1, 'Saisie Recettes'!$E$5:$E$3004, "&lt;="&amp;EOMONTH(AE$7,0))</f>
        <v>0</v>
      </c>
      <c r="AF47" s="151">
        <f>SUMIFS('Saisie Recettes'!$I$5:$I$3004,'Saisie Recettes'!$F$5:$F$3004, $F47, 'Saisie Recettes'!$H$5:$H$3004, Listes!$B$75, 'Saisie Recettes'!$E$5:$E$3004, "&gt;="&amp;EOMONTH(AF$7,-1)+1, 'Saisie Recettes'!$E$5:$E$3004, "&lt;="&amp;EOMONTH(AF$7,0))</f>
        <v>0</v>
      </c>
      <c r="AG47" s="151">
        <f>SUMIFS('Saisie Recettes'!$I$5:$I$3004,'Saisie Recettes'!$F$5:$F$3004, $F47, 'Saisie Recettes'!$H$5:$H$3004, Listes!$B$75, 'Saisie Recettes'!$E$5:$E$3004, "&gt;="&amp;EOMONTH(AG$7,-1)+1, 'Saisie Recettes'!$E$5:$E$3004, "&lt;="&amp;EOMONTH(AG$7,0))</f>
        <v>0</v>
      </c>
      <c r="AH47" s="151">
        <f>SUMIFS('Saisie Recettes'!$I$5:$I$3004,'Saisie Recettes'!$F$5:$F$3004, $F47, 'Saisie Recettes'!$H$5:$H$3004, Listes!$B$75, 'Saisie Recettes'!$E$5:$E$3004, "&gt;="&amp;EOMONTH(AH$7,-1)+1, 'Saisie Recettes'!$E$5:$E$3004, "&lt;="&amp;EOMONTH(AH$7,0))</f>
        <v>0</v>
      </c>
      <c r="AI47" s="164">
        <f t="shared" si="125"/>
        <v>0</v>
      </c>
      <c r="AJ47" s="142"/>
      <c r="AK47" s="151">
        <f>SUMIFS('Saisie Recettes'!$I$5:$I$3004,'Saisie Recettes'!$F$5:$F$3004, $F47, 'Saisie Recettes'!$H$5:$H$3004, Listes!$B$75, 'Saisie Recettes'!$E$5:$E$3004, "&gt;="&amp;EOMONTH(AK$7,-1)+1, 'Saisie Recettes'!$E$5:$E$3004, "&lt;="&amp;EOMONTH(AK$7,0))</f>
        <v>0</v>
      </c>
      <c r="AL47" s="151">
        <f>SUMIFS('Saisie Recettes'!$I$5:$I$3004,'Saisie Recettes'!$F$5:$F$3004, $F47, 'Saisie Recettes'!$H$5:$H$3004, Listes!$B$75, 'Saisie Recettes'!$E$5:$E$3004, "&gt;="&amp;EOMONTH(AL$7,-1)+1, 'Saisie Recettes'!$E$5:$E$3004, "&lt;="&amp;EOMONTH(AL$7,0))</f>
        <v>0</v>
      </c>
      <c r="AM47" s="151">
        <f>SUMIFS('Saisie Recettes'!$I$5:$I$3004,'Saisie Recettes'!$F$5:$F$3004, $F47, 'Saisie Recettes'!$H$5:$H$3004, Listes!$B$75, 'Saisie Recettes'!$E$5:$E$3004, "&gt;="&amp;EOMONTH(AM$7,-1)+1, 'Saisie Recettes'!$E$5:$E$3004, "&lt;="&amp;EOMONTH(AM$7,0))</f>
        <v>0</v>
      </c>
      <c r="AN47" s="151">
        <f>SUMIFS('Saisie Recettes'!$I$5:$I$3004,'Saisie Recettes'!$F$5:$F$3004, $F47, 'Saisie Recettes'!$H$5:$H$3004, Listes!$B$75, 'Saisie Recettes'!$E$5:$E$3004, "&gt;="&amp;EOMONTH(AN$7,-1)+1, 'Saisie Recettes'!$E$5:$E$3004, "&lt;="&amp;EOMONTH(AN$7,0))</f>
        <v>0</v>
      </c>
      <c r="AO47" s="151">
        <f>SUMIFS('Saisie Recettes'!$I$5:$I$3004,'Saisie Recettes'!$F$5:$F$3004, $F47, 'Saisie Recettes'!$H$5:$H$3004, Listes!$B$75, 'Saisie Recettes'!$E$5:$E$3004, "&gt;="&amp;EOMONTH(AO$7,-1)+1, 'Saisie Recettes'!$E$5:$E$3004, "&lt;="&amp;EOMONTH(AO$7,0))</f>
        <v>0</v>
      </c>
      <c r="AP47" s="151">
        <f>SUMIFS('Saisie Recettes'!$I$5:$I$3004,'Saisie Recettes'!$F$5:$F$3004, $F47, 'Saisie Recettes'!$H$5:$H$3004, Listes!$B$75, 'Saisie Recettes'!$E$5:$E$3004, "&gt;="&amp;EOMONTH(AP$7,-1)+1, 'Saisie Recettes'!$E$5:$E$3004, "&lt;="&amp;EOMONTH(AP$7,0))</f>
        <v>0</v>
      </c>
      <c r="AQ47" s="151">
        <f>SUMIFS('Saisie Recettes'!$I$5:$I$3004,'Saisie Recettes'!$F$5:$F$3004, $F47, 'Saisie Recettes'!$H$5:$H$3004, Listes!$B$75, 'Saisie Recettes'!$E$5:$E$3004, "&gt;="&amp;EOMONTH(AQ$7,-1)+1, 'Saisie Recettes'!$E$5:$E$3004, "&lt;="&amp;EOMONTH(AQ$7,0))</f>
        <v>0</v>
      </c>
      <c r="AR47" s="151">
        <f>SUMIFS('Saisie Recettes'!$I$5:$I$3004,'Saisie Recettes'!$F$5:$F$3004, $F47, 'Saisie Recettes'!$H$5:$H$3004, Listes!$B$75, 'Saisie Recettes'!$E$5:$E$3004, "&gt;="&amp;EOMONTH(AR$7,-1)+1, 'Saisie Recettes'!$E$5:$E$3004, "&lt;="&amp;EOMONTH(AR$7,0))</f>
        <v>0</v>
      </c>
      <c r="AS47" s="151">
        <f>SUMIFS('Saisie Recettes'!$I$5:$I$3004,'Saisie Recettes'!$F$5:$F$3004, $F47, 'Saisie Recettes'!$H$5:$H$3004, Listes!$B$75, 'Saisie Recettes'!$E$5:$E$3004, "&gt;="&amp;EOMONTH(AS$7,-1)+1, 'Saisie Recettes'!$E$5:$E$3004, "&lt;="&amp;EOMONTH(AS$7,0))</f>
        <v>0</v>
      </c>
      <c r="AT47" s="151">
        <f>SUMIFS('Saisie Recettes'!$I$5:$I$3004,'Saisie Recettes'!$F$5:$F$3004, $F47, 'Saisie Recettes'!$H$5:$H$3004, Listes!$B$75, 'Saisie Recettes'!$E$5:$E$3004, "&gt;="&amp;EOMONTH(AT$7,-1)+1, 'Saisie Recettes'!$E$5:$E$3004, "&lt;="&amp;EOMONTH(AT$7,0))</f>
        <v>0</v>
      </c>
      <c r="AU47" s="151">
        <f>SUMIFS('Saisie Recettes'!$I$5:$I$3004,'Saisie Recettes'!$F$5:$F$3004, $F47, 'Saisie Recettes'!$H$5:$H$3004, Listes!$B$75, 'Saisie Recettes'!$E$5:$E$3004, "&gt;="&amp;EOMONTH(AU$7,-1)+1, 'Saisie Recettes'!$E$5:$E$3004, "&lt;="&amp;EOMONTH(AU$7,0))</f>
        <v>0</v>
      </c>
      <c r="AV47" s="151">
        <f>SUMIFS('Saisie Recettes'!$I$5:$I$3004,'Saisie Recettes'!$F$5:$F$3004, $F47, 'Saisie Recettes'!$H$5:$H$3004, Listes!$B$75, 'Saisie Recettes'!$E$5:$E$3004, "&gt;="&amp;EOMONTH(AV$7,-1)+1, 'Saisie Recettes'!$E$5:$E$3004, "&lt;="&amp;EOMONTH(AV$7,0))</f>
        <v>0</v>
      </c>
      <c r="AW47" s="164">
        <f>SUM(AK47:AV47)</f>
        <v>0</v>
      </c>
    </row>
    <row r="48" spans="3:49" ht="15.6" customHeight="1" x14ac:dyDescent="0.25">
      <c r="C48" s="143" t="str">
        <f t="shared" ref="C48" si="130">F48</f>
        <v>MC-Mag-Zeet</v>
      </c>
      <c r="D48" s="264"/>
      <c r="E48" s="143"/>
      <c r="F48" s="150" t="str">
        <f t="shared" si="120"/>
        <v>MC-Mag-Zeet</v>
      </c>
      <c r="G48" s="143"/>
      <c r="H48" s="143"/>
      <c r="I48" s="151">
        <f>SUMIFS('Saisie Recettes'!$I$5:$I$3004,'Saisie Recettes'!$F$5:$F$3004, $F48, 'Saisie Recettes'!$H$5:$H$3004, Listes!$B$75, 'Saisie Recettes'!$E$5:$E$3004, "&gt;="&amp;EOMONTH(I$7,-1)+1, 'Saisie Recettes'!$E$5:$E$3004, "&lt;="&amp;EOMONTH(I$7,0))</f>
        <v>0</v>
      </c>
      <c r="J48" s="151">
        <f>SUMIFS('Saisie Recettes'!$I$5:$I$3004,'Saisie Recettes'!$F$5:$F$3004, $F48, 'Saisie Recettes'!$H$5:$H$3004, Listes!$B$75, 'Saisie Recettes'!$E$5:$E$3004, "&gt;="&amp;EOMONTH(J$7,-1)+1, 'Saisie Recettes'!$E$5:$E$3004, "&lt;="&amp;EOMONTH(J$7,0))</f>
        <v>0</v>
      </c>
      <c r="K48" s="151">
        <f>SUMIFS('Saisie Recettes'!$I$5:$I$3004,'Saisie Recettes'!$F$5:$F$3004, $F48, 'Saisie Recettes'!$H$5:$H$3004, Listes!$B$75, 'Saisie Recettes'!$E$5:$E$3004, "&gt;="&amp;EOMONTH(K$7,-1)+1, 'Saisie Recettes'!$E$5:$E$3004, "&lt;="&amp;EOMONTH(K$7,0))</f>
        <v>0</v>
      </c>
      <c r="L48" s="151">
        <f>SUMIFS('Saisie Recettes'!$I$5:$I$3004,'Saisie Recettes'!$F$5:$F$3004, $F48, 'Saisie Recettes'!$H$5:$H$3004, Listes!$B$75, 'Saisie Recettes'!$E$5:$E$3004, "&gt;="&amp;EOMONTH(L$7,-1)+1, 'Saisie Recettes'!$E$5:$E$3004, "&lt;="&amp;EOMONTH(L$7,0))</f>
        <v>0</v>
      </c>
      <c r="M48" s="151">
        <f>SUMIFS('Saisie Recettes'!$I$5:$I$3004,'Saisie Recettes'!$F$5:$F$3004, $F48, 'Saisie Recettes'!$H$5:$H$3004, Listes!$B$75, 'Saisie Recettes'!$E$5:$E$3004, "&gt;="&amp;EOMONTH(M$7,-1)+1, 'Saisie Recettes'!$E$5:$E$3004, "&lt;="&amp;EOMONTH(M$7,0))</f>
        <v>0</v>
      </c>
      <c r="N48" s="151">
        <f>SUMIFS('Saisie Recettes'!$I$5:$I$3004,'Saisie Recettes'!$F$5:$F$3004, $F48, 'Saisie Recettes'!$H$5:$H$3004, Listes!$B$75, 'Saisie Recettes'!$E$5:$E$3004, "&gt;="&amp;EOMONTH(N$7,-1)+1, 'Saisie Recettes'!$E$5:$E$3004, "&lt;="&amp;EOMONTH(N$7,0))</f>
        <v>0</v>
      </c>
      <c r="O48" s="151">
        <f>SUMIFS('Saisie Recettes'!$I$5:$I$3004,'Saisie Recettes'!$F$5:$F$3004, $F48, 'Saisie Recettes'!$H$5:$H$3004, Listes!$B$75, 'Saisie Recettes'!$E$5:$E$3004, "&gt;="&amp;EOMONTH(O$7,-1)+1, 'Saisie Recettes'!$E$5:$E$3004, "&lt;="&amp;EOMONTH(O$7,0))</f>
        <v>0</v>
      </c>
      <c r="P48" s="151">
        <f>SUMIFS('Saisie Recettes'!$I$5:$I$3004,'Saisie Recettes'!$F$5:$F$3004, $F48, 'Saisie Recettes'!$H$5:$H$3004, Listes!$B$75, 'Saisie Recettes'!$E$5:$E$3004, "&gt;="&amp;EOMONTH(P$7,-1)+1, 'Saisie Recettes'!$E$5:$E$3004, "&lt;="&amp;EOMONTH(P$7,0))</f>
        <v>0</v>
      </c>
      <c r="Q48" s="151">
        <f>SUMIFS('Saisie Recettes'!$I$5:$I$3004,'Saisie Recettes'!$F$5:$F$3004, $F48, 'Saisie Recettes'!$H$5:$H$3004, Listes!$B$75, 'Saisie Recettes'!$E$5:$E$3004, "&gt;="&amp;EOMONTH(Q$7,-1)+1, 'Saisie Recettes'!$E$5:$E$3004, "&lt;="&amp;EOMONTH(Q$7,0))</f>
        <v>0</v>
      </c>
      <c r="R48" s="151">
        <f>SUMIFS('Saisie Recettes'!$I$5:$I$3004,'Saisie Recettes'!$F$5:$F$3004, $F48, 'Saisie Recettes'!$H$5:$H$3004, Listes!$B$75, 'Saisie Recettes'!$E$5:$E$3004, "&gt;="&amp;EOMONTH(R$7,-1)+1, 'Saisie Recettes'!$E$5:$E$3004, "&lt;="&amp;EOMONTH(R$7,0))</f>
        <v>0</v>
      </c>
      <c r="S48" s="151">
        <f>SUMIFS('Saisie Recettes'!$I$5:$I$3004,'Saisie Recettes'!$F$5:$F$3004, $F48, 'Saisie Recettes'!$H$5:$H$3004, Listes!$B$75, 'Saisie Recettes'!$E$5:$E$3004, "&gt;="&amp;EOMONTH(S$7,-1)+1, 'Saisie Recettes'!$E$5:$E$3004, "&lt;="&amp;EOMONTH(S$7,0))</f>
        <v>0</v>
      </c>
      <c r="T48" s="151">
        <f>SUMIFS('Saisie Recettes'!$I$5:$I$3004,'Saisie Recettes'!$F$5:$F$3004, $F48, 'Saisie Recettes'!$H$5:$H$3004, Listes!$B$75, 'Saisie Recettes'!$E$5:$E$3004, "&gt;="&amp;EOMONTH(T$7,-1)+1, 'Saisie Recettes'!$E$5:$E$3004, "&lt;="&amp;EOMONTH(T$7,0))</f>
        <v>0</v>
      </c>
      <c r="U48" s="164">
        <f t="shared" ref="U48" si="131">SUM(I48:T48)</f>
        <v>0</v>
      </c>
      <c r="W48" s="151">
        <f>SUMIFS('Saisie Recettes'!$I$5:$I$3004,'Saisie Recettes'!$F$5:$F$3004, $F48, 'Saisie Recettes'!$H$5:$H$3004, Listes!$B$75, 'Saisie Recettes'!$E$5:$E$3004, "&gt;="&amp;EOMONTH(W$7,-1)+1, 'Saisie Recettes'!$E$5:$E$3004, "&lt;="&amp;EOMONTH(W$7,0))</f>
        <v>0</v>
      </c>
      <c r="X48" s="151">
        <f>SUMIFS('Saisie Recettes'!$I$5:$I$3004,'Saisie Recettes'!$F$5:$F$3004, $F48, 'Saisie Recettes'!$H$5:$H$3004, Listes!$B$75, 'Saisie Recettes'!$E$5:$E$3004, "&gt;="&amp;EOMONTH(X$7,-1)+1, 'Saisie Recettes'!$E$5:$E$3004, "&lt;="&amp;EOMONTH(X$7,0))</f>
        <v>0</v>
      </c>
      <c r="Y48" s="151">
        <f>SUMIFS('Saisie Recettes'!$I$5:$I$3004,'Saisie Recettes'!$F$5:$F$3004, $F48, 'Saisie Recettes'!$H$5:$H$3004, Listes!$B$75, 'Saisie Recettes'!$E$5:$E$3004, "&gt;="&amp;EOMONTH(Y$7,-1)+1, 'Saisie Recettes'!$E$5:$E$3004, "&lt;="&amp;EOMONTH(Y$7,0))</f>
        <v>0</v>
      </c>
      <c r="Z48" s="151">
        <f>SUMIFS('Saisie Recettes'!$I$5:$I$3004,'Saisie Recettes'!$F$5:$F$3004, $F48, 'Saisie Recettes'!$H$5:$H$3004, Listes!$B$75, 'Saisie Recettes'!$E$5:$E$3004, "&gt;="&amp;EOMONTH(Z$7,-1)+1, 'Saisie Recettes'!$E$5:$E$3004, "&lt;="&amp;EOMONTH(Z$7,0))</f>
        <v>0</v>
      </c>
      <c r="AA48" s="151">
        <f>SUMIFS('Saisie Recettes'!$I$5:$I$3004,'Saisie Recettes'!$F$5:$F$3004, $F48, 'Saisie Recettes'!$H$5:$H$3004, Listes!$B$75, 'Saisie Recettes'!$E$5:$E$3004, "&gt;="&amp;EOMONTH(AA$7,-1)+1, 'Saisie Recettes'!$E$5:$E$3004, "&lt;="&amp;EOMONTH(AA$7,0))</f>
        <v>0</v>
      </c>
      <c r="AB48" s="151">
        <f>SUMIFS('Saisie Recettes'!$I$5:$I$3004,'Saisie Recettes'!$F$5:$F$3004, $F48, 'Saisie Recettes'!$H$5:$H$3004, Listes!$B$75, 'Saisie Recettes'!$E$5:$E$3004, "&gt;="&amp;EOMONTH(AB$7,-1)+1, 'Saisie Recettes'!$E$5:$E$3004, "&lt;="&amp;EOMONTH(AB$7,0))</f>
        <v>0</v>
      </c>
      <c r="AC48" s="151">
        <f>SUMIFS('Saisie Recettes'!$I$5:$I$3004,'Saisie Recettes'!$F$5:$F$3004, $F48, 'Saisie Recettes'!$H$5:$H$3004, Listes!$B$75, 'Saisie Recettes'!$E$5:$E$3004, "&gt;="&amp;EOMONTH(AC$7,-1)+1, 'Saisie Recettes'!$E$5:$E$3004, "&lt;="&amp;EOMONTH(AC$7,0))</f>
        <v>0</v>
      </c>
      <c r="AD48" s="151">
        <f>SUMIFS('Saisie Recettes'!$I$5:$I$3004,'Saisie Recettes'!$F$5:$F$3004, $F48, 'Saisie Recettes'!$H$5:$H$3004, Listes!$B$75, 'Saisie Recettes'!$E$5:$E$3004, "&gt;="&amp;EOMONTH(AD$7,-1)+1, 'Saisie Recettes'!$E$5:$E$3004, "&lt;="&amp;EOMONTH(AD$7,0))</f>
        <v>0</v>
      </c>
      <c r="AE48" s="151">
        <f>SUMIFS('Saisie Recettes'!$I$5:$I$3004,'Saisie Recettes'!$F$5:$F$3004, $F48, 'Saisie Recettes'!$H$5:$H$3004, Listes!$B$75, 'Saisie Recettes'!$E$5:$E$3004, "&gt;="&amp;EOMONTH(AE$7,-1)+1, 'Saisie Recettes'!$E$5:$E$3004, "&lt;="&amp;EOMONTH(AE$7,0))</f>
        <v>0</v>
      </c>
      <c r="AF48" s="151">
        <f>SUMIFS('Saisie Recettes'!$I$5:$I$3004,'Saisie Recettes'!$F$5:$F$3004, $F48, 'Saisie Recettes'!$H$5:$H$3004, Listes!$B$75, 'Saisie Recettes'!$E$5:$E$3004, "&gt;="&amp;EOMONTH(AF$7,-1)+1, 'Saisie Recettes'!$E$5:$E$3004, "&lt;="&amp;EOMONTH(AF$7,0))</f>
        <v>0</v>
      </c>
      <c r="AG48" s="151">
        <f>SUMIFS('Saisie Recettes'!$I$5:$I$3004,'Saisie Recettes'!$F$5:$F$3004, $F48, 'Saisie Recettes'!$H$5:$H$3004, Listes!$B$75, 'Saisie Recettes'!$E$5:$E$3004, "&gt;="&amp;EOMONTH(AG$7,-1)+1, 'Saisie Recettes'!$E$5:$E$3004, "&lt;="&amp;EOMONTH(AG$7,0))</f>
        <v>0</v>
      </c>
      <c r="AH48" s="151">
        <f>SUMIFS('Saisie Recettes'!$I$5:$I$3004,'Saisie Recettes'!$F$5:$F$3004, $F48, 'Saisie Recettes'!$H$5:$H$3004, Listes!$B$75, 'Saisie Recettes'!$E$5:$E$3004, "&gt;="&amp;EOMONTH(AH$7,-1)+1, 'Saisie Recettes'!$E$5:$E$3004, "&lt;="&amp;EOMONTH(AH$7,0))</f>
        <v>0</v>
      </c>
      <c r="AI48" s="164">
        <f t="shared" ref="AI48" si="132">SUM(W48:AH48)</f>
        <v>0</v>
      </c>
      <c r="AJ48" s="142"/>
      <c r="AK48" s="151">
        <f>SUMIFS('Saisie Recettes'!$I$5:$I$3004,'Saisie Recettes'!$F$5:$F$3004, $F48, 'Saisie Recettes'!$H$5:$H$3004, Listes!$B$75, 'Saisie Recettes'!$E$5:$E$3004, "&gt;="&amp;EOMONTH(AK$7,-1)+1, 'Saisie Recettes'!$E$5:$E$3004, "&lt;="&amp;EOMONTH(AK$7,0))</f>
        <v>0</v>
      </c>
      <c r="AL48" s="151">
        <f>SUMIFS('Saisie Recettes'!$I$5:$I$3004,'Saisie Recettes'!$F$5:$F$3004, $F48, 'Saisie Recettes'!$H$5:$H$3004, Listes!$B$75, 'Saisie Recettes'!$E$5:$E$3004, "&gt;="&amp;EOMONTH(AL$7,-1)+1, 'Saisie Recettes'!$E$5:$E$3004, "&lt;="&amp;EOMONTH(AL$7,0))</f>
        <v>0</v>
      </c>
      <c r="AM48" s="151">
        <f>SUMIFS('Saisie Recettes'!$I$5:$I$3004,'Saisie Recettes'!$F$5:$F$3004, $F48, 'Saisie Recettes'!$H$5:$H$3004, Listes!$B$75, 'Saisie Recettes'!$E$5:$E$3004, "&gt;="&amp;EOMONTH(AM$7,-1)+1, 'Saisie Recettes'!$E$5:$E$3004, "&lt;="&amp;EOMONTH(AM$7,0))</f>
        <v>0</v>
      </c>
      <c r="AN48" s="151">
        <f>SUMIFS('Saisie Recettes'!$I$5:$I$3004,'Saisie Recettes'!$F$5:$F$3004, $F48, 'Saisie Recettes'!$H$5:$H$3004, Listes!$B$75, 'Saisie Recettes'!$E$5:$E$3004, "&gt;="&amp;EOMONTH(AN$7,-1)+1, 'Saisie Recettes'!$E$5:$E$3004, "&lt;="&amp;EOMONTH(AN$7,0))</f>
        <v>0</v>
      </c>
      <c r="AO48" s="151">
        <f>SUMIFS('Saisie Recettes'!$I$5:$I$3004,'Saisie Recettes'!$F$5:$F$3004, $F48, 'Saisie Recettes'!$H$5:$H$3004, Listes!$B$75, 'Saisie Recettes'!$E$5:$E$3004, "&gt;="&amp;EOMONTH(AO$7,-1)+1, 'Saisie Recettes'!$E$5:$E$3004, "&lt;="&amp;EOMONTH(AO$7,0))</f>
        <v>0</v>
      </c>
      <c r="AP48" s="151">
        <f>SUMIFS('Saisie Recettes'!$I$5:$I$3004,'Saisie Recettes'!$F$5:$F$3004, $F48, 'Saisie Recettes'!$H$5:$H$3004, Listes!$B$75, 'Saisie Recettes'!$E$5:$E$3004, "&gt;="&amp;EOMONTH(AP$7,-1)+1, 'Saisie Recettes'!$E$5:$E$3004, "&lt;="&amp;EOMONTH(AP$7,0))</f>
        <v>0</v>
      </c>
      <c r="AQ48" s="151">
        <f>SUMIFS('Saisie Recettes'!$I$5:$I$3004,'Saisie Recettes'!$F$5:$F$3004, $F48, 'Saisie Recettes'!$H$5:$H$3004, Listes!$B$75, 'Saisie Recettes'!$E$5:$E$3004, "&gt;="&amp;EOMONTH(AQ$7,-1)+1, 'Saisie Recettes'!$E$5:$E$3004, "&lt;="&amp;EOMONTH(AQ$7,0))</f>
        <v>0</v>
      </c>
      <c r="AR48" s="151">
        <f>SUMIFS('Saisie Recettes'!$I$5:$I$3004,'Saisie Recettes'!$F$5:$F$3004, $F48, 'Saisie Recettes'!$H$5:$H$3004, Listes!$B$75, 'Saisie Recettes'!$E$5:$E$3004, "&gt;="&amp;EOMONTH(AR$7,-1)+1, 'Saisie Recettes'!$E$5:$E$3004, "&lt;="&amp;EOMONTH(AR$7,0))</f>
        <v>0</v>
      </c>
      <c r="AS48" s="151">
        <f>SUMIFS('Saisie Recettes'!$I$5:$I$3004,'Saisie Recettes'!$F$5:$F$3004, $F48, 'Saisie Recettes'!$H$5:$H$3004, Listes!$B$75, 'Saisie Recettes'!$E$5:$E$3004, "&gt;="&amp;EOMONTH(AS$7,-1)+1, 'Saisie Recettes'!$E$5:$E$3004, "&lt;="&amp;EOMONTH(AS$7,0))</f>
        <v>0</v>
      </c>
      <c r="AT48" s="151">
        <f>SUMIFS('Saisie Recettes'!$I$5:$I$3004,'Saisie Recettes'!$F$5:$F$3004, $F48, 'Saisie Recettes'!$H$5:$H$3004, Listes!$B$75, 'Saisie Recettes'!$E$5:$E$3004, "&gt;="&amp;EOMONTH(AT$7,-1)+1, 'Saisie Recettes'!$E$5:$E$3004, "&lt;="&amp;EOMONTH(AT$7,0))</f>
        <v>0</v>
      </c>
      <c r="AU48" s="151">
        <f>SUMIFS('Saisie Recettes'!$I$5:$I$3004,'Saisie Recettes'!$F$5:$F$3004, $F48, 'Saisie Recettes'!$H$5:$H$3004, Listes!$B$75, 'Saisie Recettes'!$E$5:$E$3004, "&gt;="&amp;EOMONTH(AU$7,-1)+1, 'Saisie Recettes'!$E$5:$E$3004, "&lt;="&amp;EOMONTH(AU$7,0))</f>
        <v>0</v>
      </c>
      <c r="AV48" s="151">
        <f>SUMIFS('Saisie Recettes'!$I$5:$I$3004,'Saisie Recettes'!$F$5:$F$3004, $F48, 'Saisie Recettes'!$H$5:$H$3004, Listes!$B$75, 'Saisie Recettes'!$E$5:$E$3004, "&gt;="&amp;EOMONTH(AV$7,-1)+1, 'Saisie Recettes'!$E$5:$E$3004, "&lt;="&amp;EOMONTH(AV$7,0))</f>
        <v>0</v>
      </c>
      <c r="AW48" s="164">
        <f t="shared" ref="AW48" si="133">SUM(AK48:AV48)</f>
        <v>0</v>
      </c>
    </row>
    <row r="49" spans="3:49" s="158" customFormat="1" ht="15.75" customHeight="1" x14ac:dyDescent="0.25">
      <c r="C49" s="155" t="s">
        <v>338</v>
      </c>
      <c r="D49" s="156"/>
      <c r="E49" s="156"/>
      <c r="F49" s="157"/>
      <c r="G49" s="157"/>
      <c r="H49" s="157"/>
      <c r="I49" s="157">
        <f>SUM(I37:I48)</f>
        <v>0</v>
      </c>
      <c r="J49" s="157">
        <f t="shared" ref="J49:U49" si="134">SUM(J37:J48)</f>
        <v>0</v>
      </c>
      <c r="K49" s="157">
        <f t="shared" si="134"/>
        <v>0</v>
      </c>
      <c r="L49" s="157">
        <f t="shared" si="134"/>
        <v>0</v>
      </c>
      <c r="M49" s="157">
        <f t="shared" si="134"/>
        <v>0</v>
      </c>
      <c r="N49" s="157">
        <f t="shared" si="134"/>
        <v>0</v>
      </c>
      <c r="O49" s="157">
        <f t="shared" si="134"/>
        <v>0</v>
      </c>
      <c r="P49" s="157">
        <f t="shared" si="134"/>
        <v>0</v>
      </c>
      <c r="Q49" s="157">
        <f t="shared" si="134"/>
        <v>0</v>
      </c>
      <c r="R49" s="157">
        <f t="shared" si="134"/>
        <v>0</v>
      </c>
      <c r="S49" s="157">
        <f t="shared" si="134"/>
        <v>0</v>
      </c>
      <c r="T49" s="157">
        <f t="shared" si="134"/>
        <v>0</v>
      </c>
      <c r="U49" s="157">
        <f t="shared" si="134"/>
        <v>0</v>
      </c>
      <c r="W49" s="157">
        <f>SUM(W37:W48)</f>
        <v>0</v>
      </c>
      <c r="X49" s="157">
        <f t="shared" ref="X49" si="135">SUM(X37:X48)</f>
        <v>0</v>
      </c>
      <c r="Y49" s="157">
        <f t="shared" ref="Y49" si="136">SUM(Y37:Y48)</f>
        <v>0</v>
      </c>
      <c r="Z49" s="157">
        <f t="shared" ref="Z49" si="137">SUM(Z37:Z48)</f>
        <v>0</v>
      </c>
      <c r="AA49" s="157">
        <f t="shared" ref="AA49" si="138">SUM(AA37:AA48)</f>
        <v>0</v>
      </c>
      <c r="AB49" s="157">
        <f t="shared" ref="AB49" si="139">SUM(AB37:AB48)</f>
        <v>0</v>
      </c>
      <c r="AC49" s="157">
        <f t="shared" ref="AC49" si="140">SUM(AC37:AC48)</f>
        <v>0</v>
      </c>
      <c r="AD49" s="157">
        <f t="shared" ref="AD49" si="141">SUM(AD37:AD48)</f>
        <v>0</v>
      </c>
      <c r="AE49" s="157">
        <f t="shared" ref="AE49" si="142">SUM(AE37:AE48)</f>
        <v>0</v>
      </c>
      <c r="AF49" s="157">
        <f t="shared" ref="AF49" si="143">SUM(AF37:AF48)</f>
        <v>0</v>
      </c>
      <c r="AG49" s="157">
        <f t="shared" ref="AG49" si="144">SUM(AG37:AG48)</f>
        <v>0</v>
      </c>
      <c r="AH49" s="157">
        <f t="shared" ref="AH49" si="145">SUM(AH37:AH48)</f>
        <v>0</v>
      </c>
      <c r="AI49" s="157">
        <f t="shared" ref="AI49" si="146">SUM(AI37:AI48)</f>
        <v>0</v>
      </c>
      <c r="AJ49" s="159"/>
      <c r="AK49" s="157">
        <f>SUM(AK37:AK48)</f>
        <v>0</v>
      </c>
      <c r="AL49" s="157">
        <f t="shared" ref="AL49" si="147">SUM(AL37:AL48)</f>
        <v>0</v>
      </c>
      <c r="AM49" s="157">
        <f t="shared" ref="AM49" si="148">SUM(AM37:AM48)</f>
        <v>0</v>
      </c>
      <c r="AN49" s="157">
        <f t="shared" ref="AN49" si="149">SUM(AN37:AN48)</f>
        <v>0</v>
      </c>
      <c r="AO49" s="157">
        <f t="shared" ref="AO49" si="150">SUM(AO37:AO48)</f>
        <v>0</v>
      </c>
      <c r="AP49" s="157">
        <f t="shared" ref="AP49" si="151">SUM(AP37:AP48)</f>
        <v>0</v>
      </c>
      <c r="AQ49" s="157">
        <f t="shared" ref="AQ49" si="152">SUM(AQ37:AQ48)</f>
        <v>0</v>
      </c>
      <c r="AR49" s="157">
        <f t="shared" ref="AR49" si="153">SUM(AR37:AR48)</f>
        <v>0</v>
      </c>
      <c r="AS49" s="157">
        <f t="shared" ref="AS49" si="154">SUM(AS37:AS48)</f>
        <v>0</v>
      </c>
      <c r="AT49" s="157">
        <f t="shared" ref="AT49" si="155">SUM(AT37:AT48)</f>
        <v>0</v>
      </c>
      <c r="AU49" s="157">
        <f t="shared" ref="AU49" si="156">SUM(AU37:AU48)</f>
        <v>0</v>
      </c>
      <c r="AV49" s="157">
        <f t="shared" ref="AV49" si="157">SUM(AV37:AV48)</f>
        <v>0</v>
      </c>
      <c r="AW49" s="157">
        <f t="shared" ref="AW49" si="158">SUM(AW37:AW48)</f>
        <v>0</v>
      </c>
    </row>
    <row r="50" spans="3:49" ht="15.75" customHeight="1" x14ac:dyDescent="0.25"/>
    <row r="51" spans="3:49" ht="15.75" customHeight="1" x14ac:dyDescent="0.25"/>
    <row r="52" spans="3:49" ht="15.75" customHeight="1" x14ac:dyDescent="0.25"/>
    <row r="53" spans="3:49" ht="15.75" customHeight="1" x14ac:dyDescent="0.25"/>
    <row r="54" spans="3:49" ht="15.75" customHeight="1" x14ac:dyDescent="0.25"/>
    <row r="55" spans="3:49" ht="15.75" customHeight="1" x14ac:dyDescent="0.25"/>
    <row r="56" spans="3:49" ht="15.75" customHeight="1" x14ac:dyDescent="0.25"/>
    <row r="57" spans="3:49" ht="15.75" customHeight="1" x14ac:dyDescent="0.25"/>
    <row r="58" spans="3:49" ht="15.75" customHeight="1" x14ac:dyDescent="0.25"/>
    <row r="59" spans="3:49" ht="15.75" customHeight="1" x14ac:dyDescent="0.25"/>
    <row r="60" spans="3:49" ht="15.75" customHeight="1" x14ac:dyDescent="0.25"/>
    <row r="61" spans="3:49" ht="15.75" customHeight="1" x14ac:dyDescent="0.25"/>
    <row r="62" spans="3:49" ht="15.75" customHeight="1" x14ac:dyDescent="0.25"/>
    <row r="63" spans="3:49" ht="15.75" customHeight="1" x14ac:dyDescent="0.25"/>
    <row r="64" spans="3:49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sheetProtection algorithmName="SHA-512" hashValue="dYBPlfHb64+8uJ8NdqQ0Xwp1Y0ttgCKpKKbkdT8WGpI0gpOG+FjEOBxVCM+oxt9ZMQ61VS3sVXZGwAfmqfsOog==" saltValue="pHyz1n19ibql0VtieIjb0A==" spinCount="100000" sheet="1" objects="1" scenarios="1" formatColumns="0"/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5AA1F-5F8E-4995-B0C7-F84C085F10E4}">
  <sheetPr codeName="Sheet13">
    <tabColor rgb="FFFF0000"/>
  </sheetPr>
  <dimension ref="B1:AW1028"/>
  <sheetViews>
    <sheetView showGridLines="0" topLeftCell="A3" workbookViewId="0">
      <pane xSplit="8" ySplit="5" topLeftCell="AG16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width="1.5703125" style="133" customWidth="1"/>
    <col min="2" max="2" width="4" style="133" customWidth="1"/>
    <col min="3" max="3" width="17.140625" style="133" customWidth="1"/>
    <col min="4" max="4" width="7.7109375" style="133" customWidth="1"/>
    <col min="5" max="5" width="3.5703125" style="133" customWidth="1"/>
    <col min="6" max="6" width="2.140625" style="133" customWidth="1"/>
    <col min="7" max="7" width="2.5703125" style="133" customWidth="1"/>
    <col min="8" max="8" width="4.85546875" style="133" customWidth="1"/>
    <col min="9" max="9" width="16.7109375" style="133" customWidth="1" outlineLevel="1"/>
    <col min="10" max="11" width="16.85546875" style="133" customWidth="1" outlineLevel="1"/>
    <col min="12" max="12" width="16.7109375" style="133" customWidth="1" outlineLevel="1"/>
    <col min="13" max="13" width="16.85546875" style="133" customWidth="1" outlineLevel="1"/>
    <col min="14" max="20" width="15.7109375" style="133" customWidth="1" outlineLevel="1"/>
    <col min="21" max="21" width="15.7109375" style="158" customWidth="1" outlineLevel="1"/>
    <col min="22" max="22" width="3.42578125" style="133" customWidth="1" outlineLevel="1"/>
    <col min="23" max="34" width="17.140625" style="133" customWidth="1"/>
    <col min="35" max="35" width="17.140625" style="158" customWidth="1"/>
    <col min="36" max="48" width="17.140625" style="133" customWidth="1"/>
    <col min="49" max="49" width="17.140625" style="158" customWidth="1"/>
    <col min="50" max="16384" width="12.28515625" style="133"/>
  </cols>
  <sheetData>
    <row r="1" spans="2:49" ht="15.75" customHeight="1" x14ac:dyDescent="0.25"/>
    <row r="2" spans="2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46"/>
    </row>
    <row r="3" spans="2:49" ht="15.75" customHeight="1" thickBot="1" x14ac:dyDescent="0.3">
      <c r="B3" s="135"/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61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61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61"/>
    </row>
    <row r="4" spans="2:49" ht="15.75" customHeight="1" x14ac:dyDescent="0.25"/>
    <row r="5" spans="2:49" ht="15.75" hidden="1" customHeight="1" outlineLevel="1" x14ac:dyDescent="0.25">
      <c r="I5" s="139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62"/>
      <c r="V5" s="141"/>
      <c r="W5" s="139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62"/>
      <c r="AJ5" s="142"/>
      <c r="AK5" s="139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62"/>
    </row>
    <row r="6" spans="2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63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63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63">
        <f t="shared" ref="AW6" si="13">AV6+1</f>
        <v>13</v>
      </c>
    </row>
    <row r="7" spans="2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2:49" ht="15.75" customHeight="1" x14ac:dyDescent="0.25">
      <c r="C8" s="254" t="s">
        <v>334</v>
      </c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60"/>
      <c r="AA8" s="142"/>
      <c r="AB8" s="143"/>
      <c r="AC8" s="143"/>
      <c r="AD8" s="143"/>
      <c r="AE8" s="143"/>
      <c r="AF8" s="143"/>
      <c r="AG8" s="143"/>
      <c r="AH8" s="143"/>
      <c r="AI8" s="160"/>
      <c r="AJ8" s="142"/>
      <c r="AO8" s="142"/>
      <c r="AP8" s="143"/>
      <c r="AQ8" s="143"/>
      <c r="AR8" s="143"/>
      <c r="AS8" s="143"/>
      <c r="AT8" s="143"/>
      <c r="AU8" s="143"/>
      <c r="AV8" s="143"/>
      <c r="AW8" s="160"/>
    </row>
    <row r="9" spans="2:49" ht="15.75" customHeight="1" x14ac:dyDescent="0.25">
      <c r="C9" s="150" t="str">
        <f>F9</f>
        <v>MC-Mag-SGBCI</v>
      </c>
      <c r="D9" s="143"/>
      <c r="E9" s="143"/>
      <c r="F9" s="150" t="str">
        <f>'Listes des Lots'!B29</f>
        <v>MC-Mag-SGBCI</v>
      </c>
      <c r="I9" s="255">
        <v>0</v>
      </c>
      <c r="J9" s="255">
        <v>0</v>
      </c>
      <c r="K9" s="255">
        <v>0</v>
      </c>
      <c r="L9" s="255">
        <v>0</v>
      </c>
      <c r="M9" s="255">
        <v>0</v>
      </c>
      <c r="N9" s="255">
        <v>0</v>
      </c>
      <c r="O9" s="255">
        <v>0</v>
      </c>
      <c r="P9" s="255">
        <v>0</v>
      </c>
      <c r="Q9" s="255">
        <v>0</v>
      </c>
      <c r="R9" s="255">
        <v>0</v>
      </c>
      <c r="S9" s="255">
        <v>0</v>
      </c>
      <c r="T9" s="255">
        <v>0</v>
      </c>
      <c r="U9" s="164">
        <f>SUM(I9:T9)</f>
        <v>0</v>
      </c>
      <c r="W9" s="255">
        <f>540000/3</f>
        <v>180000</v>
      </c>
      <c r="X9" s="255">
        <f t="shared" ref="X9:AH9" si="26">540000/3</f>
        <v>180000</v>
      </c>
      <c r="Y9" s="255">
        <f t="shared" si="26"/>
        <v>180000</v>
      </c>
      <c r="Z9" s="255">
        <f t="shared" si="26"/>
        <v>180000</v>
      </c>
      <c r="AA9" s="255">
        <f t="shared" si="26"/>
        <v>180000</v>
      </c>
      <c r="AB9" s="255">
        <f t="shared" si="26"/>
        <v>180000</v>
      </c>
      <c r="AC9" s="255">
        <f t="shared" si="26"/>
        <v>180000</v>
      </c>
      <c r="AD9" s="255">
        <f t="shared" si="26"/>
        <v>180000</v>
      </c>
      <c r="AE9" s="255">
        <f t="shared" si="26"/>
        <v>180000</v>
      </c>
      <c r="AF9" s="255">
        <f t="shared" si="26"/>
        <v>180000</v>
      </c>
      <c r="AG9" s="255">
        <f t="shared" si="26"/>
        <v>180000</v>
      </c>
      <c r="AH9" s="255">
        <f t="shared" si="26"/>
        <v>180000</v>
      </c>
      <c r="AI9" s="164">
        <f t="shared" ref="AI9:AI19" si="27">SUM(W9:AH9)</f>
        <v>2160000</v>
      </c>
      <c r="AJ9" s="142"/>
      <c r="AK9" s="255">
        <f t="shared" ref="AK9" si="28">540000/3</f>
        <v>180000</v>
      </c>
      <c r="AL9" s="255">
        <v>0</v>
      </c>
      <c r="AM9" s="255">
        <v>0</v>
      </c>
      <c r="AN9" s="255">
        <v>0</v>
      </c>
      <c r="AO9" s="255">
        <v>0</v>
      </c>
      <c r="AP9" s="255">
        <v>0</v>
      </c>
      <c r="AQ9" s="255">
        <v>0</v>
      </c>
      <c r="AR9" s="255">
        <v>0</v>
      </c>
      <c r="AS9" s="255">
        <v>0</v>
      </c>
      <c r="AT9" s="255">
        <v>0</v>
      </c>
      <c r="AU9" s="255">
        <v>0</v>
      </c>
      <c r="AV9" s="255">
        <v>0</v>
      </c>
      <c r="AW9" s="164">
        <f t="shared" ref="AW9:AW10" si="29">SUM(AK9:AV9)</f>
        <v>180000</v>
      </c>
    </row>
    <row r="10" spans="2:49" ht="15.75" customHeight="1" x14ac:dyDescent="0.25">
      <c r="C10" s="150" t="str">
        <f t="shared" ref="C10:C19" si="30">F10</f>
        <v>MC-Mag-CIE</v>
      </c>
      <c r="D10" s="143"/>
      <c r="E10" s="143"/>
      <c r="F10" s="150" t="str">
        <f>'Listes des Lots'!B30</f>
        <v>MC-Mag-CIE</v>
      </c>
      <c r="I10" s="255">
        <v>0</v>
      </c>
      <c r="J10" s="255">
        <v>0</v>
      </c>
      <c r="K10" s="255">
        <v>0</v>
      </c>
      <c r="L10" s="255">
        <v>0</v>
      </c>
      <c r="M10" s="255">
        <v>0</v>
      </c>
      <c r="N10" s="255">
        <v>0</v>
      </c>
      <c r="O10" s="255">
        <v>0</v>
      </c>
      <c r="P10" s="255">
        <v>0</v>
      </c>
      <c r="Q10" s="255">
        <v>0</v>
      </c>
      <c r="R10" s="255">
        <v>0</v>
      </c>
      <c r="S10" s="255">
        <v>0</v>
      </c>
      <c r="T10" s="255">
        <v>0</v>
      </c>
      <c r="U10" s="164">
        <f t="shared" ref="U10:U19" si="31">SUM(I10:T10)</f>
        <v>0</v>
      </c>
      <c r="W10" s="255">
        <v>600000</v>
      </c>
      <c r="X10" s="255">
        <v>600000</v>
      </c>
      <c r="Y10" s="255">
        <v>600000</v>
      </c>
      <c r="Z10" s="255">
        <v>600000</v>
      </c>
      <c r="AA10" s="255">
        <v>600000</v>
      </c>
      <c r="AB10" s="255">
        <v>600000</v>
      </c>
      <c r="AC10" s="255">
        <v>600000</v>
      </c>
      <c r="AD10" s="255">
        <v>600000</v>
      </c>
      <c r="AE10" s="255">
        <v>600000</v>
      </c>
      <c r="AF10" s="255">
        <v>600000</v>
      </c>
      <c r="AG10" s="255">
        <v>600000</v>
      </c>
      <c r="AH10" s="255">
        <v>600000</v>
      </c>
      <c r="AI10" s="164">
        <f t="shared" si="27"/>
        <v>7200000</v>
      </c>
      <c r="AJ10" s="142"/>
      <c r="AK10" s="255">
        <v>600000</v>
      </c>
      <c r="AL10" s="255">
        <v>0</v>
      </c>
      <c r="AM10" s="255">
        <v>0</v>
      </c>
      <c r="AN10" s="255">
        <v>0</v>
      </c>
      <c r="AO10" s="255">
        <v>0</v>
      </c>
      <c r="AP10" s="255">
        <v>0</v>
      </c>
      <c r="AQ10" s="255">
        <v>0</v>
      </c>
      <c r="AR10" s="255">
        <v>0</v>
      </c>
      <c r="AS10" s="255">
        <v>0</v>
      </c>
      <c r="AT10" s="255">
        <v>0</v>
      </c>
      <c r="AU10" s="255">
        <v>0</v>
      </c>
      <c r="AV10" s="255">
        <v>0</v>
      </c>
      <c r="AW10" s="164">
        <f t="shared" si="29"/>
        <v>600000</v>
      </c>
    </row>
    <row r="11" spans="2:49" ht="15.75" customHeight="1" x14ac:dyDescent="0.25">
      <c r="C11" s="150" t="str">
        <f t="shared" si="30"/>
        <v>MC-Mag-Pharmacie</v>
      </c>
      <c r="D11" s="143"/>
      <c r="E11" s="143"/>
      <c r="F11" s="150" t="str">
        <f>'Listes des Lots'!B31</f>
        <v>MC-Mag-Pharmacie</v>
      </c>
      <c r="I11" s="255">
        <v>0</v>
      </c>
      <c r="J11" s="255">
        <v>0</v>
      </c>
      <c r="K11" s="255">
        <v>0</v>
      </c>
      <c r="L11" s="255">
        <v>0</v>
      </c>
      <c r="M11" s="255">
        <v>0</v>
      </c>
      <c r="N11" s="255">
        <v>0</v>
      </c>
      <c r="O11" s="255">
        <v>0</v>
      </c>
      <c r="P11" s="255">
        <v>350000</v>
      </c>
      <c r="Q11" s="255">
        <v>350000</v>
      </c>
      <c r="R11" s="255">
        <v>350000</v>
      </c>
      <c r="S11" s="255">
        <v>350000</v>
      </c>
      <c r="T11" s="255">
        <v>350000</v>
      </c>
      <c r="U11" s="164">
        <f t="shared" si="31"/>
        <v>1750000</v>
      </c>
      <c r="W11" s="255">
        <v>350000</v>
      </c>
      <c r="X11" s="255">
        <v>350000</v>
      </c>
      <c r="Y11" s="255">
        <v>350000</v>
      </c>
      <c r="Z11" s="255">
        <v>350000</v>
      </c>
      <c r="AA11" s="255">
        <v>350000</v>
      </c>
      <c r="AB11" s="255">
        <v>350000</v>
      </c>
      <c r="AC11" s="255">
        <v>350000</v>
      </c>
      <c r="AD11" s="255">
        <v>350000</v>
      </c>
      <c r="AE11" s="255">
        <v>350000</v>
      </c>
      <c r="AF11" s="255">
        <v>350000</v>
      </c>
      <c r="AG11" s="255">
        <v>350000</v>
      </c>
      <c r="AH11" s="255">
        <v>350000</v>
      </c>
      <c r="AI11" s="164">
        <f>SUM(W11:AH11)</f>
        <v>4200000</v>
      </c>
      <c r="AJ11" s="142"/>
      <c r="AK11" s="255">
        <v>350000</v>
      </c>
      <c r="AL11" s="255">
        <v>0</v>
      </c>
      <c r="AM11" s="255">
        <v>0</v>
      </c>
      <c r="AN11" s="255">
        <v>0</v>
      </c>
      <c r="AO11" s="255">
        <v>0</v>
      </c>
      <c r="AP11" s="255">
        <v>0</v>
      </c>
      <c r="AQ11" s="255">
        <v>0</v>
      </c>
      <c r="AR11" s="255">
        <v>0</v>
      </c>
      <c r="AS11" s="255">
        <v>0</v>
      </c>
      <c r="AT11" s="255">
        <v>0</v>
      </c>
      <c r="AU11" s="255">
        <v>0</v>
      </c>
      <c r="AV11" s="255">
        <v>0</v>
      </c>
      <c r="AW11" s="164">
        <f>SUM(AK11:AV11)</f>
        <v>350000</v>
      </c>
    </row>
    <row r="12" spans="2:49" ht="15.75" customHeight="1" x14ac:dyDescent="0.25">
      <c r="C12" s="150" t="str">
        <f t="shared" si="30"/>
        <v>MC-Mag-Boulangerie</v>
      </c>
      <c r="D12" s="143"/>
      <c r="E12" s="143"/>
      <c r="F12" s="150" t="str">
        <f>'Listes des Lots'!B32</f>
        <v>MC-Mag-Boulangerie</v>
      </c>
      <c r="I12" s="255">
        <v>0</v>
      </c>
      <c r="J12" s="255">
        <v>0</v>
      </c>
      <c r="K12" s="255">
        <v>0</v>
      </c>
      <c r="L12" s="255">
        <v>0</v>
      </c>
      <c r="M12" s="255">
        <v>0</v>
      </c>
      <c r="N12" s="255">
        <v>0</v>
      </c>
      <c r="O12" s="255">
        <v>0</v>
      </c>
      <c r="P12" s="255">
        <v>500000</v>
      </c>
      <c r="Q12" s="255">
        <v>500000</v>
      </c>
      <c r="R12" s="255">
        <v>500000</v>
      </c>
      <c r="S12" s="255">
        <v>500000</v>
      </c>
      <c r="T12" s="255">
        <v>500000</v>
      </c>
      <c r="U12" s="164">
        <f t="shared" si="31"/>
        <v>2500000</v>
      </c>
      <c r="W12" s="255">
        <v>500000</v>
      </c>
      <c r="X12" s="255">
        <v>500000</v>
      </c>
      <c r="Y12" s="255">
        <v>500000</v>
      </c>
      <c r="Z12" s="255">
        <v>500000</v>
      </c>
      <c r="AA12" s="255">
        <v>500000</v>
      </c>
      <c r="AB12" s="255">
        <v>500000</v>
      </c>
      <c r="AC12" s="255">
        <v>500000</v>
      </c>
      <c r="AD12" s="255">
        <v>500000</v>
      </c>
      <c r="AE12" s="255">
        <v>500000</v>
      </c>
      <c r="AF12" s="255">
        <v>500000</v>
      </c>
      <c r="AG12" s="255">
        <v>500000</v>
      </c>
      <c r="AH12" s="255">
        <v>500000</v>
      </c>
      <c r="AI12" s="164">
        <f t="shared" si="27"/>
        <v>6000000</v>
      </c>
      <c r="AJ12" s="142"/>
      <c r="AK12" s="255">
        <v>500000</v>
      </c>
      <c r="AL12" s="255">
        <v>0</v>
      </c>
      <c r="AM12" s="255">
        <v>0</v>
      </c>
      <c r="AN12" s="255">
        <v>0</v>
      </c>
      <c r="AO12" s="255">
        <v>0</v>
      </c>
      <c r="AP12" s="255">
        <v>0</v>
      </c>
      <c r="AQ12" s="255">
        <v>0</v>
      </c>
      <c r="AR12" s="255">
        <v>0</v>
      </c>
      <c r="AS12" s="255">
        <v>0</v>
      </c>
      <c r="AT12" s="255">
        <v>0</v>
      </c>
      <c r="AU12" s="255">
        <v>0</v>
      </c>
      <c r="AV12" s="255">
        <v>0</v>
      </c>
      <c r="AW12" s="164">
        <f t="shared" ref="AW12:AW19" si="32">SUM(AK12:AV12)</f>
        <v>500000</v>
      </c>
    </row>
    <row r="13" spans="2:49" ht="15.75" customHeight="1" x14ac:dyDescent="0.25">
      <c r="C13" s="150" t="str">
        <f t="shared" si="30"/>
        <v>MC-Mag-Veterinaire</v>
      </c>
      <c r="D13" s="143"/>
      <c r="E13" s="143"/>
      <c r="F13" s="150" t="str">
        <f>'Listes des Lots'!B33</f>
        <v>MC-Mag-Veterinaire</v>
      </c>
      <c r="I13" s="255">
        <v>0</v>
      </c>
      <c r="J13" s="255">
        <v>0</v>
      </c>
      <c r="K13" s="255">
        <v>0</v>
      </c>
      <c r="L13" s="255">
        <v>0</v>
      </c>
      <c r="M13" s="255">
        <v>0</v>
      </c>
      <c r="N13" s="255">
        <v>0</v>
      </c>
      <c r="O13" s="255">
        <v>0</v>
      </c>
      <c r="P13" s="255">
        <v>400000</v>
      </c>
      <c r="Q13" s="255">
        <v>400000</v>
      </c>
      <c r="R13" s="255">
        <v>400000</v>
      </c>
      <c r="S13" s="255">
        <v>400000</v>
      </c>
      <c r="T13" s="255">
        <v>400000</v>
      </c>
      <c r="U13" s="164">
        <f t="shared" si="31"/>
        <v>2000000</v>
      </c>
      <c r="W13" s="255">
        <v>400000</v>
      </c>
      <c r="X13" s="255">
        <v>400000</v>
      </c>
      <c r="Y13" s="255">
        <v>400000</v>
      </c>
      <c r="Z13" s="255">
        <v>400000</v>
      </c>
      <c r="AA13" s="255">
        <v>400000</v>
      </c>
      <c r="AB13" s="255">
        <v>400000</v>
      </c>
      <c r="AC13" s="255">
        <v>400000</v>
      </c>
      <c r="AD13" s="255">
        <v>400000</v>
      </c>
      <c r="AE13" s="255">
        <v>400000</v>
      </c>
      <c r="AF13" s="255">
        <v>400000</v>
      </c>
      <c r="AG13" s="255">
        <v>400000</v>
      </c>
      <c r="AH13" s="255">
        <v>400000</v>
      </c>
      <c r="AI13" s="164">
        <f t="shared" si="27"/>
        <v>4800000</v>
      </c>
      <c r="AJ13" s="142"/>
      <c r="AK13" s="255">
        <v>400000</v>
      </c>
      <c r="AL13" s="255">
        <v>0</v>
      </c>
      <c r="AM13" s="255">
        <v>0</v>
      </c>
      <c r="AN13" s="255">
        <v>0</v>
      </c>
      <c r="AO13" s="255">
        <v>0</v>
      </c>
      <c r="AP13" s="255">
        <v>0</v>
      </c>
      <c r="AQ13" s="255">
        <v>0</v>
      </c>
      <c r="AR13" s="255">
        <v>0</v>
      </c>
      <c r="AS13" s="255">
        <v>0</v>
      </c>
      <c r="AT13" s="255">
        <v>0</v>
      </c>
      <c r="AU13" s="255">
        <v>0</v>
      </c>
      <c r="AV13" s="255">
        <v>0</v>
      </c>
      <c r="AW13" s="164">
        <f t="shared" si="32"/>
        <v>400000</v>
      </c>
    </row>
    <row r="14" spans="2:49" ht="15.75" customHeight="1" x14ac:dyDescent="0.25">
      <c r="C14" s="150" t="str">
        <f t="shared" si="30"/>
        <v>MC-Mag-Nymat</v>
      </c>
      <c r="D14" s="143"/>
      <c r="E14" s="143"/>
      <c r="F14" s="150" t="str">
        <f>'Listes des Lots'!B34</f>
        <v>MC-Mag-Nymat</v>
      </c>
      <c r="I14" s="255">
        <v>0</v>
      </c>
      <c r="J14" s="255">
        <v>0</v>
      </c>
      <c r="K14" s="255">
        <v>0</v>
      </c>
      <c r="L14" s="255">
        <v>0</v>
      </c>
      <c r="M14" s="255">
        <v>0</v>
      </c>
      <c r="N14" s="255">
        <v>0</v>
      </c>
      <c r="O14" s="255">
        <v>0</v>
      </c>
      <c r="P14" s="255">
        <v>0</v>
      </c>
      <c r="Q14" s="255">
        <v>0</v>
      </c>
      <c r="R14" s="255">
        <v>0</v>
      </c>
      <c r="S14" s="255">
        <v>0</v>
      </c>
      <c r="T14" s="255">
        <v>0</v>
      </c>
      <c r="U14" s="164">
        <f t="shared" si="31"/>
        <v>0</v>
      </c>
      <c r="W14" s="255">
        <v>150000</v>
      </c>
      <c r="X14" s="255">
        <v>150000</v>
      </c>
      <c r="Y14" s="255">
        <v>150000</v>
      </c>
      <c r="Z14" s="255">
        <v>150000</v>
      </c>
      <c r="AA14" s="255">
        <v>150000</v>
      </c>
      <c r="AB14" s="255">
        <v>150000</v>
      </c>
      <c r="AC14" s="255">
        <v>150000</v>
      </c>
      <c r="AD14" s="255">
        <v>150000</v>
      </c>
      <c r="AE14" s="255">
        <v>150000</v>
      </c>
      <c r="AF14" s="255">
        <v>150000</v>
      </c>
      <c r="AG14" s="255">
        <v>150000</v>
      </c>
      <c r="AH14" s="255">
        <v>150000</v>
      </c>
      <c r="AI14" s="164">
        <f t="shared" si="27"/>
        <v>1800000</v>
      </c>
      <c r="AJ14" s="142"/>
      <c r="AK14" s="255">
        <v>150000</v>
      </c>
      <c r="AL14" s="255">
        <v>0</v>
      </c>
      <c r="AM14" s="255">
        <v>0</v>
      </c>
      <c r="AN14" s="255">
        <v>0</v>
      </c>
      <c r="AO14" s="255">
        <v>0</v>
      </c>
      <c r="AP14" s="255">
        <v>0</v>
      </c>
      <c r="AQ14" s="255">
        <v>0</v>
      </c>
      <c r="AR14" s="255">
        <v>0</v>
      </c>
      <c r="AS14" s="255">
        <v>0</v>
      </c>
      <c r="AT14" s="255">
        <v>0</v>
      </c>
      <c r="AU14" s="255">
        <v>0</v>
      </c>
      <c r="AV14" s="255">
        <v>0</v>
      </c>
      <c r="AW14" s="164">
        <f t="shared" si="32"/>
        <v>150000</v>
      </c>
    </row>
    <row r="15" spans="2:49" ht="15.75" customHeight="1" x14ac:dyDescent="0.25">
      <c r="C15" s="150" t="str">
        <f t="shared" si="30"/>
        <v>MC-Mag-Monfou</v>
      </c>
      <c r="D15" s="143"/>
      <c r="E15" s="143"/>
      <c r="F15" s="150" t="str">
        <f>'Listes des Lots'!B35</f>
        <v>MC-Mag-Monfou</v>
      </c>
      <c r="I15" s="255">
        <v>0</v>
      </c>
      <c r="J15" s="255">
        <v>0</v>
      </c>
      <c r="K15" s="255">
        <v>0</v>
      </c>
      <c r="L15" s="255">
        <v>0</v>
      </c>
      <c r="M15" s="255">
        <v>0</v>
      </c>
      <c r="N15" s="255">
        <v>0</v>
      </c>
      <c r="O15" s="255">
        <v>0</v>
      </c>
      <c r="P15" s="255">
        <v>200000</v>
      </c>
      <c r="Q15" s="255">
        <v>200000</v>
      </c>
      <c r="R15" s="255">
        <v>200000</v>
      </c>
      <c r="S15" s="255">
        <v>200000</v>
      </c>
      <c r="T15" s="255">
        <v>200000</v>
      </c>
      <c r="U15" s="164">
        <f t="shared" si="31"/>
        <v>1000000</v>
      </c>
      <c r="W15" s="255">
        <v>180000</v>
      </c>
      <c r="X15" s="255">
        <v>200000</v>
      </c>
      <c r="Y15" s="255">
        <v>200000</v>
      </c>
      <c r="Z15" s="255">
        <v>200000</v>
      </c>
      <c r="AA15" s="255">
        <v>202614.37908496731</v>
      </c>
      <c r="AB15" s="255">
        <v>196078.43137254901</v>
      </c>
      <c r="AC15" s="255">
        <v>202614.37908496731</v>
      </c>
      <c r="AD15" s="255">
        <v>202614.37908496731</v>
      </c>
      <c r="AE15" s="255">
        <v>196078.43137254901</v>
      </c>
      <c r="AF15" s="255">
        <v>196078.43137254901</v>
      </c>
      <c r="AG15" s="255">
        <v>196078.43137254901</v>
      </c>
      <c r="AH15" s="255">
        <v>196078.43137254901</v>
      </c>
      <c r="AI15" s="164">
        <f t="shared" si="27"/>
        <v>2368235.2941176468</v>
      </c>
      <c r="AJ15" s="142"/>
      <c r="AK15" s="255">
        <v>196078.43137254901</v>
      </c>
      <c r="AL15" s="255">
        <v>0</v>
      </c>
      <c r="AM15" s="255">
        <v>0</v>
      </c>
      <c r="AN15" s="255">
        <v>0</v>
      </c>
      <c r="AO15" s="255">
        <v>0</v>
      </c>
      <c r="AP15" s="255">
        <v>0</v>
      </c>
      <c r="AQ15" s="255">
        <v>0</v>
      </c>
      <c r="AR15" s="255">
        <v>0</v>
      </c>
      <c r="AS15" s="255">
        <v>0</v>
      </c>
      <c r="AT15" s="255">
        <v>0</v>
      </c>
      <c r="AU15" s="255">
        <v>0</v>
      </c>
      <c r="AV15" s="255">
        <v>0</v>
      </c>
      <c r="AW15" s="164">
        <f t="shared" si="32"/>
        <v>196078.43137254901</v>
      </c>
    </row>
    <row r="16" spans="2:49" ht="15.6" customHeight="1" x14ac:dyDescent="0.25">
      <c r="C16" s="150" t="str">
        <f t="shared" si="30"/>
        <v>MC-Mag-YAF Services</v>
      </c>
      <c r="D16" s="143"/>
      <c r="E16" s="143"/>
      <c r="F16" s="150" t="str">
        <f>'Listes des Lots'!B36</f>
        <v>MC-Mag-YAF Services</v>
      </c>
      <c r="I16" s="255">
        <v>0</v>
      </c>
      <c r="J16" s="255">
        <v>0</v>
      </c>
      <c r="K16" s="255">
        <v>0</v>
      </c>
      <c r="L16" s="255">
        <v>0</v>
      </c>
      <c r="M16" s="255">
        <v>0</v>
      </c>
      <c r="N16" s="255">
        <v>0</v>
      </c>
      <c r="O16" s="255">
        <v>0</v>
      </c>
      <c r="P16" s="255">
        <v>45000</v>
      </c>
      <c r="Q16" s="255">
        <v>45000</v>
      </c>
      <c r="R16" s="255">
        <v>45000</v>
      </c>
      <c r="S16" s="255">
        <v>45000</v>
      </c>
      <c r="T16" s="255">
        <v>45000</v>
      </c>
      <c r="U16" s="164">
        <f t="shared" si="31"/>
        <v>225000</v>
      </c>
      <c r="W16" s="255">
        <v>45000</v>
      </c>
      <c r="X16" s="255">
        <v>45000</v>
      </c>
      <c r="Y16" s="255">
        <v>45000</v>
      </c>
      <c r="Z16" s="255">
        <v>45000</v>
      </c>
      <c r="AA16" s="255">
        <v>45000</v>
      </c>
      <c r="AB16" s="255">
        <v>45000</v>
      </c>
      <c r="AC16" s="255">
        <v>45000</v>
      </c>
      <c r="AD16" s="255">
        <v>45000</v>
      </c>
      <c r="AE16" s="255">
        <v>45000</v>
      </c>
      <c r="AF16" s="255">
        <v>45000</v>
      </c>
      <c r="AG16" s="255">
        <v>45000</v>
      </c>
      <c r="AH16" s="255">
        <v>45000</v>
      </c>
      <c r="AI16" s="164">
        <f t="shared" si="27"/>
        <v>540000</v>
      </c>
      <c r="AJ16" s="142"/>
      <c r="AK16" s="255">
        <v>45000</v>
      </c>
      <c r="AL16" s="255">
        <v>0</v>
      </c>
      <c r="AM16" s="255">
        <v>0</v>
      </c>
      <c r="AN16" s="255">
        <v>0</v>
      </c>
      <c r="AO16" s="255">
        <v>0</v>
      </c>
      <c r="AP16" s="255">
        <v>0</v>
      </c>
      <c r="AQ16" s="255">
        <v>0</v>
      </c>
      <c r="AR16" s="255">
        <v>0</v>
      </c>
      <c r="AS16" s="255">
        <v>0</v>
      </c>
      <c r="AT16" s="255">
        <v>0</v>
      </c>
      <c r="AU16" s="255">
        <v>0</v>
      </c>
      <c r="AV16" s="255">
        <v>0</v>
      </c>
      <c r="AW16" s="164">
        <f t="shared" si="32"/>
        <v>45000</v>
      </c>
    </row>
    <row r="17" spans="3:49" ht="15.6" customHeight="1" x14ac:dyDescent="0.25">
      <c r="C17" s="150" t="str">
        <f t="shared" si="30"/>
        <v>MC-Mag- Papeterie</v>
      </c>
      <c r="D17" s="143"/>
      <c r="E17" s="143"/>
      <c r="F17" s="150" t="str">
        <f>'Listes des Lots'!B37</f>
        <v>MC-Mag- Papeterie</v>
      </c>
      <c r="I17" s="255">
        <v>0</v>
      </c>
      <c r="J17" s="255">
        <v>0</v>
      </c>
      <c r="K17" s="255">
        <v>0</v>
      </c>
      <c r="L17" s="255">
        <v>0</v>
      </c>
      <c r="M17" s="255">
        <v>0</v>
      </c>
      <c r="N17" s="255">
        <v>0</v>
      </c>
      <c r="O17" s="255">
        <v>0</v>
      </c>
      <c r="P17" s="255">
        <v>45000</v>
      </c>
      <c r="Q17" s="255">
        <v>45000</v>
      </c>
      <c r="R17" s="255">
        <v>45000</v>
      </c>
      <c r="S17" s="255">
        <v>45000</v>
      </c>
      <c r="T17" s="255">
        <v>45000</v>
      </c>
      <c r="U17" s="164">
        <f t="shared" ref="U17:U18" si="33">SUM(I17:T17)</f>
        <v>225000</v>
      </c>
      <c r="W17" s="255">
        <v>45000</v>
      </c>
      <c r="X17" s="255">
        <v>45000</v>
      </c>
      <c r="Y17" s="255">
        <v>45000</v>
      </c>
      <c r="Z17" s="255">
        <v>45000</v>
      </c>
      <c r="AA17" s="255">
        <v>45000</v>
      </c>
      <c r="AB17" s="255">
        <v>45000</v>
      </c>
      <c r="AC17" s="255">
        <v>45000</v>
      </c>
      <c r="AD17" s="255">
        <v>45000</v>
      </c>
      <c r="AE17" s="255">
        <v>45000</v>
      </c>
      <c r="AF17" s="255">
        <v>45000</v>
      </c>
      <c r="AG17" s="255">
        <v>45000</v>
      </c>
      <c r="AH17" s="255">
        <v>45000</v>
      </c>
      <c r="AI17" s="164">
        <f t="shared" si="27"/>
        <v>540000</v>
      </c>
      <c r="AJ17" s="142"/>
      <c r="AK17" s="255">
        <v>45000</v>
      </c>
      <c r="AL17" s="255">
        <v>0</v>
      </c>
      <c r="AM17" s="255">
        <v>0</v>
      </c>
      <c r="AN17" s="255">
        <v>0</v>
      </c>
      <c r="AO17" s="255">
        <v>0</v>
      </c>
      <c r="AP17" s="255">
        <v>0</v>
      </c>
      <c r="AQ17" s="255">
        <v>0</v>
      </c>
      <c r="AR17" s="255">
        <v>0</v>
      </c>
      <c r="AS17" s="255">
        <v>0</v>
      </c>
      <c r="AT17" s="255">
        <v>0</v>
      </c>
      <c r="AU17" s="255">
        <v>0</v>
      </c>
      <c r="AV17" s="255">
        <v>0</v>
      </c>
      <c r="AW17" s="164">
        <f t="shared" si="32"/>
        <v>45000</v>
      </c>
    </row>
    <row r="18" spans="3:49" ht="15.6" customHeight="1" x14ac:dyDescent="0.25">
      <c r="C18" s="150" t="str">
        <f t="shared" si="30"/>
        <v>MC-Mag- Laboratoire</v>
      </c>
      <c r="D18" s="143"/>
      <c r="E18" s="143"/>
      <c r="F18" s="150" t="str">
        <f>'Listes des Lots'!B38</f>
        <v>MC-Mag- Laboratoire</v>
      </c>
      <c r="I18" s="255">
        <v>0</v>
      </c>
      <c r="J18" s="255">
        <v>0</v>
      </c>
      <c r="K18" s="255">
        <v>0</v>
      </c>
      <c r="L18" s="255">
        <v>0</v>
      </c>
      <c r="M18" s="255">
        <v>0</v>
      </c>
      <c r="N18" s="255">
        <v>0</v>
      </c>
      <c r="O18" s="255">
        <v>0</v>
      </c>
      <c r="P18" s="255">
        <v>0</v>
      </c>
      <c r="Q18" s="255">
        <v>0</v>
      </c>
      <c r="R18" s="255">
        <v>0</v>
      </c>
      <c r="S18" s="255">
        <v>0</v>
      </c>
      <c r="T18" s="255">
        <v>0</v>
      </c>
      <c r="U18" s="164">
        <f t="shared" si="33"/>
        <v>0</v>
      </c>
      <c r="W18" s="255">
        <v>0</v>
      </c>
      <c r="X18" s="255">
        <v>0</v>
      </c>
      <c r="Y18" s="255">
        <v>0</v>
      </c>
      <c r="Z18" s="255">
        <v>0</v>
      </c>
      <c r="AA18" s="255">
        <v>0</v>
      </c>
      <c r="AB18" s="255">
        <v>0</v>
      </c>
      <c r="AC18" s="255">
        <v>0</v>
      </c>
      <c r="AD18" s="255">
        <v>0</v>
      </c>
      <c r="AE18" s="255">
        <v>215000</v>
      </c>
      <c r="AF18" s="255">
        <v>215000</v>
      </c>
      <c r="AG18" s="255">
        <v>215000</v>
      </c>
      <c r="AH18" s="255">
        <v>215000</v>
      </c>
      <c r="AI18" s="164">
        <f t="shared" si="27"/>
        <v>860000</v>
      </c>
      <c r="AJ18" s="142"/>
      <c r="AK18" s="255">
        <v>215000</v>
      </c>
      <c r="AL18" s="255">
        <v>0</v>
      </c>
      <c r="AM18" s="255">
        <v>0</v>
      </c>
      <c r="AN18" s="255">
        <v>0</v>
      </c>
      <c r="AO18" s="255">
        <v>0</v>
      </c>
      <c r="AP18" s="255">
        <v>0</v>
      </c>
      <c r="AQ18" s="255">
        <v>0</v>
      </c>
      <c r="AR18" s="255">
        <v>0</v>
      </c>
      <c r="AS18" s="255">
        <v>0</v>
      </c>
      <c r="AT18" s="255">
        <v>0</v>
      </c>
      <c r="AU18" s="255">
        <v>0</v>
      </c>
      <c r="AV18" s="255">
        <v>0</v>
      </c>
      <c r="AW18" s="164">
        <f t="shared" si="32"/>
        <v>215000</v>
      </c>
    </row>
    <row r="19" spans="3:49" ht="15.75" customHeight="1" x14ac:dyDescent="0.25">
      <c r="C19" s="143" t="str">
        <f t="shared" si="30"/>
        <v>MC-Mag-Nymat_2</v>
      </c>
      <c r="D19" s="264"/>
      <c r="E19" s="143"/>
      <c r="F19" s="150" t="str">
        <f>'Listes des Lots'!B39</f>
        <v>MC-Mag-Nymat_2</v>
      </c>
      <c r="G19" s="143"/>
      <c r="H19" s="143"/>
      <c r="I19" s="255">
        <v>0</v>
      </c>
      <c r="J19" s="255">
        <v>0</v>
      </c>
      <c r="K19" s="255">
        <v>0</v>
      </c>
      <c r="L19" s="255">
        <v>0</v>
      </c>
      <c r="M19" s="255">
        <v>0</v>
      </c>
      <c r="N19" s="255">
        <v>0</v>
      </c>
      <c r="O19" s="255">
        <v>0</v>
      </c>
      <c r="P19" s="255">
        <v>0</v>
      </c>
      <c r="Q19" s="255">
        <v>0</v>
      </c>
      <c r="R19" s="255">
        <v>0</v>
      </c>
      <c r="S19" s="255">
        <v>0</v>
      </c>
      <c r="T19" s="255">
        <v>0</v>
      </c>
      <c r="U19" s="164">
        <f t="shared" si="31"/>
        <v>0</v>
      </c>
      <c r="W19" s="255">
        <v>0</v>
      </c>
      <c r="X19" s="255">
        <v>0</v>
      </c>
      <c r="Y19" s="255">
        <v>0</v>
      </c>
      <c r="Z19" s="255">
        <v>0</v>
      </c>
      <c r="AA19" s="255">
        <v>0</v>
      </c>
      <c r="AB19" s="255">
        <v>0</v>
      </c>
      <c r="AC19" s="255">
        <v>0</v>
      </c>
      <c r="AD19" s="255">
        <v>0</v>
      </c>
      <c r="AE19" s="255">
        <v>70000</v>
      </c>
      <c r="AF19" s="255">
        <v>70000</v>
      </c>
      <c r="AG19" s="255">
        <v>70000</v>
      </c>
      <c r="AH19" s="255">
        <v>70000</v>
      </c>
      <c r="AI19" s="164">
        <f t="shared" si="27"/>
        <v>280000</v>
      </c>
      <c r="AJ19" s="142"/>
      <c r="AK19" s="255">
        <v>70000</v>
      </c>
      <c r="AL19" s="255">
        <v>0</v>
      </c>
      <c r="AM19" s="255">
        <v>0</v>
      </c>
      <c r="AN19" s="255">
        <v>0</v>
      </c>
      <c r="AO19" s="255">
        <v>0</v>
      </c>
      <c r="AP19" s="255">
        <v>0</v>
      </c>
      <c r="AQ19" s="255">
        <v>0</v>
      </c>
      <c r="AR19" s="255">
        <v>0</v>
      </c>
      <c r="AS19" s="255">
        <v>0</v>
      </c>
      <c r="AT19" s="255">
        <v>0</v>
      </c>
      <c r="AU19" s="255">
        <v>0</v>
      </c>
      <c r="AV19" s="255">
        <v>0</v>
      </c>
      <c r="AW19" s="164">
        <f t="shared" si="32"/>
        <v>70000</v>
      </c>
    </row>
    <row r="20" spans="3:49" ht="15.75" customHeight="1" x14ac:dyDescent="0.25">
      <c r="C20" s="143" t="str">
        <f t="shared" ref="C20" si="34">F20</f>
        <v>MC-Mag-Zeet</v>
      </c>
      <c r="D20" s="264"/>
      <c r="E20" s="143"/>
      <c r="F20" s="150" t="str">
        <f>'Listes des Lots'!B40</f>
        <v>MC-Mag-Zeet</v>
      </c>
      <c r="G20" s="143"/>
      <c r="H20" s="143"/>
      <c r="I20" s="255">
        <v>0</v>
      </c>
      <c r="J20" s="255">
        <v>0</v>
      </c>
      <c r="K20" s="255">
        <v>0</v>
      </c>
      <c r="L20" s="255">
        <v>0</v>
      </c>
      <c r="M20" s="255">
        <v>0</v>
      </c>
      <c r="N20" s="255">
        <v>0</v>
      </c>
      <c r="O20" s="255">
        <v>0</v>
      </c>
      <c r="P20" s="255">
        <v>0</v>
      </c>
      <c r="Q20" s="255">
        <v>0</v>
      </c>
      <c r="R20" s="255">
        <v>0</v>
      </c>
      <c r="S20" s="255">
        <v>0</v>
      </c>
      <c r="T20" s="255">
        <v>0</v>
      </c>
      <c r="U20" s="164">
        <f t="shared" ref="U20" si="35">SUM(I20:T20)</f>
        <v>0</v>
      </c>
      <c r="W20" s="255">
        <v>0</v>
      </c>
      <c r="X20" s="255">
        <v>0</v>
      </c>
      <c r="Y20" s="255">
        <v>0</v>
      </c>
      <c r="Z20" s="255">
        <v>0</v>
      </c>
      <c r="AA20" s="255">
        <v>0</v>
      </c>
      <c r="AB20" s="255">
        <v>0</v>
      </c>
      <c r="AC20" s="255">
        <v>0</v>
      </c>
      <c r="AD20" s="255">
        <v>0</v>
      </c>
      <c r="AE20" s="255">
        <v>0</v>
      </c>
      <c r="AF20" s="255">
        <v>0</v>
      </c>
      <c r="AG20" s="255">
        <v>0</v>
      </c>
      <c r="AH20" s="255">
        <v>0</v>
      </c>
      <c r="AI20" s="164">
        <f t="shared" ref="AI20" si="36">SUM(W20:AH20)</f>
        <v>0</v>
      </c>
      <c r="AJ20" s="142"/>
      <c r="AK20" s="255">
        <v>0</v>
      </c>
      <c r="AL20" s="255">
        <v>0</v>
      </c>
      <c r="AM20" s="255">
        <v>300000</v>
      </c>
      <c r="AN20" s="255">
        <v>0</v>
      </c>
      <c r="AO20" s="255">
        <v>0</v>
      </c>
      <c r="AP20" s="255">
        <v>0</v>
      </c>
      <c r="AQ20" s="255">
        <v>0</v>
      </c>
      <c r="AR20" s="255">
        <v>0</v>
      </c>
      <c r="AS20" s="255">
        <v>0</v>
      </c>
      <c r="AT20" s="255">
        <v>0</v>
      </c>
      <c r="AU20" s="255">
        <v>0</v>
      </c>
      <c r="AV20" s="255">
        <v>0</v>
      </c>
      <c r="AW20" s="164">
        <f t="shared" ref="AW20" si="37">SUM(AK20:AV20)</f>
        <v>300000</v>
      </c>
    </row>
    <row r="21" spans="3:49" s="158" customFormat="1" ht="15.75" customHeight="1" x14ac:dyDescent="0.25">
      <c r="C21" s="155"/>
      <c r="D21" s="156"/>
      <c r="E21" s="156"/>
      <c r="F21" s="157"/>
      <c r="G21" s="157"/>
      <c r="H21" s="157"/>
      <c r="I21" s="157">
        <f>SUM(I9:I20)</f>
        <v>0</v>
      </c>
      <c r="J21" s="157">
        <f t="shared" ref="J21:U21" si="38">SUM(J9:J20)</f>
        <v>0</v>
      </c>
      <c r="K21" s="157">
        <f t="shared" si="38"/>
        <v>0</v>
      </c>
      <c r="L21" s="157">
        <f t="shared" si="38"/>
        <v>0</v>
      </c>
      <c r="M21" s="157">
        <f t="shared" si="38"/>
        <v>0</v>
      </c>
      <c r="N21" s="157">
        <f t="shared" si="38"/>
        <v>0</v>
      </c>
      <c r="O21" s="157">
        <f t="shared" si="38"/>
        <v>0</v>
      </c>
      <c r="P21" s="157">
        <f t="shared" si="38"/>
        <v>1540000</v>
      </c>
      <c r="Q21" s="157">
        <f t="shared" si="38"/>
        <v>1540000</v>
      </c>
      <c r="R21" s="157">
        <f t="shared" si="38"/>
        <v>1540000</v>
      </c>
      <c r="S21" s="157">
        <f t="shared" si="38"/>
        <v>1540000</v>
      </c>
      <c r="T21" s="157">
        <f t="shared" si="38"/>
        <v>1540000</v>
      </c>
      <c r="U21" s="157">
        <f t="shared" si="38"/>
        <v>7700000</v>
      </c>
      <c r="W21" s="157">
        <f>SUM(W9:W20)</f>
        <v>2450000</v>
      </c>
      <c r="X21" s="157">
        <f t="shared" ref="X21" si="39">SUM(X9:X20)</f>
        <v>2470000</v>
      </c>
      <c r="Y21" s="157">
        <f t="shared" ref="Y21" si="40">SUM(Y9:Y20)</f>
        <v>2470000</v>
      </c>
      <c r="Z21" s="157">
        <f t="shared" ref="Z21" si="41">SUM(Z9:Z20)</f>
        <v>2470000</v>
      </c>
      <c r="AA21" s="157">
        <f t="shared" ref="AA21" si="42">SUM(AA9:AA20)</f>
        <v>2472614.3790849671</v>
      </c>
      <c r="AB21" s="157">
        <f t="shared" ref="AB21" si="43">SUM(AB9:AB20)</f>
        <v>2466078.4313725489</v>
      </c>
      <c r="AC21" s="157">
        <f t="shared" ref="AC21" si="44">SUM(AC9:AC20)</f>
        <v>2472614.3790849671</v>
      </c>
      <c r="AD21" s="157">
        <f t="shared" ref="AD21" si="45">SUM(AD9:AD20)</f>
        <v>2472614.3790849671</v>
      </c>
      <c r="AE21" s="157">
        <f t="shared" ref="AE21" si="46">SUM(AE9:AE20)</f>
        <v>2751078.4313725489</v>
      </c>
      <c r="AF21" s="157">
        <f t="shared" ref="AF21" si="47">SUM(AF9:AF20)</f>
        <v>2751078.4313725489</v>
      </c>
      <c r="AG21" s="157">
        <f t="shared" ref="AG21" si="48">SUM(AG9:AG20)</f>
        <v>2751078.4313725489</v>
      </c>
      <c r="AH21" s="157">
        <f t="shared" ref="AH21" si="49">SUM(AH9:AH20)</f>
        <v>2751078.4313725489</v>
      </c>
      <c r="AI21" s="157">
        <f t="shared" ref="AI21" si="50">SUM(AI9:AI20)</f>
        <v>30748235.294117648</v>
      </c>
      <c r="AJ21" s="159"/>
      <c r="AK21" s="157">
        <f>SUM(AK9:AK20)</f>
        <v>2751078.4313725489</v>
      </c>
      <c r="AL21" s="157">
        <f t="shared" ref="AL21" si="51">SUM(AL9:AL20)</f>
        <v>0</v>
      </c>
      <c r="AM21" s="157">
        <f t="shared" ref="AM21" si="52">SUM(AM9:AM20)</f>
        <v>300000</v>
      </c>
      <c r="AN21" s="157">
        <f t="shared" ref="AN21" si="53">SUM(AN9:AN20)</f>
        <v>0</v>
      </c>
      <c r="AO21" s="157">
        <f t="shared" ref="AO21" si="54">SUM(AO9:AO20)</f>
        <v>0</v>
      </c>
      <c r="AP21" s="157">
        <f t="shared" ref="AP21" si="55">SUM(AP9:AP20)</f>
        <v>0</v>
      </c>
      <c r="AQ21" s="157">
        <f t="shared" ref="AQ21" si="56">SUM(AQ9:AQ20)</f>
        <v>0</v>
      </c>
      <c r="AR21" s="157">
        <f t="shared" ref="AR21" si="57">SUM(AR9:AR20)</f>
        <v>0</v>
      </c>
      <c r="AS21" s="157">
        <f t="shared" ref="AS21" si="58">SUM(AS9:AS20)</f>
        <v>0</v>
      </c>
      <c r="AT21" s="157">
        <f t="shared" ref="AT21" si="59">SUM(AT9:AT20)</f>
        <v>0</v>
      </c>
      <c r="AU21" s="157">
        <f t="shared" ref="AU21" si="60">SUM(AU9:AU20)</f>
        <v>0</v>
      </c>
      <c r="AV21" s="157">
        <f t="shared" ref="AV21" si="61">SUM(AV9:AV20)</f>
        <v>0</v>
      </c>
      <c r="AW21" s="157">
        <f>SUM(AW9:AW20)</f>
        <v>3051078.4313725489</v>
      </c>
    </row>
    <row r="22" spans="3:49" ht="15.75" customHeight="1" x14ac:dyDescent="0.25">
      <c r="C22" s="152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64"/>
      <c r="Z22" s="142"/>
      <c r="AA22" s="143"/>
      <c r="AB22" s="141"/>
      <c r="AC22" s="141"/>
      <c r="AD22" s="141"/>
      <c r="AE22" s="141"/>
      <c r="AJ22" s="142"/>
      <c r="AN22" s="142"/>
      <c r="AO22" s="143"/>
      <c r="AP22" s="141"/>
      <c r="AQ22" s="141"/>
      <c r="AR22" s="141"/>
      <c r="AS22" s="141"/>
    </row>
    <row r="23" spans="3:49" ht="15.75" customHeight="1" x14ac:dyDescent="0.25">
      <c r="C23" s="254" t="s">
        <v>335</v>
      </c>
      <c r="D23" s="143"/>
      <c r="E23" s="143"/>
      <c r="F23" s="143"/>
      <c r="G23" s="143"/>
      <c r="H23" s="143"/>
      <c r="M23" s="142"/>
      <c r="N23" s="143"/>
      <c r="O23" s="142"/>
      <c r="P23" s="143"/>
      <c r="Q23" s="143"/>
      <c r="R23" s="143"/>
      <c r="S23" s="143"/>
      <c r="T23" s="143"/>
      <c r="U23" s="160"/>
      <c r="AA23" s="142"/>
      <c r="AB23" s="143"/>
      <c r="AC23" s="143"/>
      <c r="AD23" s="143"/>
      <c r="AE23" s="143"/>
      <c r="AF23" s="143"/>
      <c r="AG23" s="143"/>
      <c r="AH23" s="143"/>
      <c r="AI23" s="160"/>
      <c r="AJ23" s="142"/>
      <c r="AO23" s="142"/>
      <c r="AP23" s="143"/>
      <c r="AQ23" s="143"/>
      <c r="AR23" s="143"/>
      <c r="AS23" s="143"/>
      <c r="AT23" s="143"/>
      <c r="AU23" s="143"/>
      <c r="AV23" s="143"/>
      <c r="AW23" s="160"/>
    </row>
    <row r="24" spans="3:49" ht="15.75" customHeight="1" x14ac:dyDescent="0.25">
      <c r="C24" s="150" t="str">
        <f>F24</f>
        <v>MC-Mag-SGBCI</v>
      </c>
      <c r="D24" s="143"/>
      <c r="E24" s="143"/>
      <c r="F24" s="150" t="str">
        <f t="shared" ref="F24:F35" si="62">F9</f>
        <v>MC-Mag-SGBCI</v>
      </c>
      <c r="I24" s="256" cm="1">
        <f t="array" ref="I24">SUMPRODUCT(('Saisie Recettes'!$F$5:$F$3004 = $F24) * ('Saisie Recettes'!$H$5:$H$3004 = Listes!$B$73) * IF('Saisie Recettes'!$R$5:$R$3004 &lt;&gt; 0,'Saisie Recettes'!$I$5:$I$3004 * 'Saisie Recettes'!S$5:S$3004 / 'Saisie Recettes'!$R$5:$R$3004, 0))</f>
        <v>0</v>
      </c>
      <c r="J24" s="256" cm="1">
        <f t="array" ref="J24">SUMPRODUCT(('Saisie Recettes'!$F$5:$F$3004 = $F24) * ('Saisie Recettes'!$H$5:$H$3004 = Listes!$B$73) * IF('Saisie Recettes'!$R$5:$R$3004 &lt;&gt; 0,'Saisie Recettes'!$I$5:$I$3004 * 'Saisie Recettes'!T$5:T$3004 / 'Saisie Recettes'!$R$5:$R$3004, 0))</f>
        <v>0</v>
      </c>
      <c r="K24" s="256" cm="1">
        <f t="array" ref="K24">SUMPRODUCT(('Saisie Recettes'!$F$5:$F$3004 = $F24) * ('Saisie Recettes'!$H$5:$H$3004 = Listes!$B$73) * IF('Saisie Recettes'!$R$5:$R$3004 &lt;&gt; 0,'Saisie Recettes'!$I$5:$I$3004 * 'Saisie Recettes'!U$5:U$3004 / 'Saisie Recettes'!$R$5:$R$3004, 0))</f>
        <v>0</v>
      </c>
      <c r="L24" s="256" cm="1">
        <f t="array" ref="L24">SUMPRODUCT(('Saisie Recettes'!$F$5:$F$3004 = $F24) * ('Saisie Recettes'!$H$5:$H$3004 = Listes!$B$73) * IF('Saisie Recettes'!$R$5:$R$3004 &lt;&gt; 0,'Saisie Recettes'!$I$5:$I$3004 * 'Saisie Recettes'!V$5:V$3004 / 'Saisie Recettes'!$R$5:$R$3004, 0))</f>
        <v>0</v>
      </c>
      <c r="M24" s="256" cm="1">
        <f t="array" ref="M24">SUMPRODUCT(('Saisie Recettes'!$F$5:$F$3004 = $F24) * ('Saisie Recettes'!$H$5:$H$3004 = Listes!$B$73) * IF('Saisie Recettes'!$R$5:$R$3004 &lt;&gt; 0,'Saisie Recettes'!$I$5:$I$3004 * 'Saisie Recettes'!W$5:W$3004 / 'Saisie Recettes'!$R$5:$R$3004, 0))</f>
        <v>0</v>
      </c>
      <c r="N24" s="256" cm="1">
        <f t="array" ref="N24">SUMPRODUCT(('Saisie Recettes'!$F$5:$F$3004 = $F24) * ('Saisie Recettes'!$H$5:$H$3004 = Listes!$B$73) * IF('Saisie Recettes'!$R$5:$R$3004 &lt;&gt; 0,'Saisie Recettes'!$I$5:$I$3004 * 'Saisie Recettes'!X$5:X$3004 / 'Saisie Recettes'!$R$5:$R$3004, 0))</f>
        <v>0</v>
      </c>
      <c r="O24" s="256" cm="1">
        <f t="array" ref="O24">SUMPRODUCT(('Saisie Recettes'!$F$5:$F$3004 = $F24) * ('Saisie Recettes'!$H$5:$H$3004 = Listes!$B$73) * IF('Saisie Recettes'!$R$5:$R$3004 &lt;&gt; 0,'Saisie Recettes'!$I$5:$I$3004 * 'Saisie Recettes'!Y$5:Y$3004 / 'Saisie Recettes'!$R$5:$R$3004, 0))</f>
        <v>0</v>
      </c>
      <c r="P24" s="256" cm="1">
        <f t="array" ref="P24">SUMPRODUCT(('Saisie Recettes'!$F$5:$F$3004 = $F24) * ('Saisie Recettes'!$H$5:$H$3004 = Listes!$B$73) * IF('Saisie Recettes'!$R$5:$R$3004 &lt;&gt; 0,'Saisie Recettes'!$I$5:$I$3004 * 'Saisie Recettes'!Z$5:Z$3004 / 'Saisie Recettes'!$R$5:$R$3004, 0))</f>
        <v>0</v>
      </c>
      <c r="Q24" s="256" cm="1">
        <f t="array" ref="Q24">SUMPRODUCT(('Saisie Recettes'!$F$5:$F$3004 = $F24) * ('Saisie Recettes'!$H$5:$H$3004 = Listes!$B$73) * IF('Saisie Recettes'!$R$5:$R$3004 &lt;&gt; 0,'Saisie Recettes'!$I$5:$I$3004 * 'Saisie Recettes'!AA$5:AA$3004 / 'Saisie Recettes'!$R$5:$R$3004, 0))</f>
        <v>0</v>
      </c>
      <c r="R24" s="256" cm="1">
        <f t="array" ref="R24">SUMPRODUCT(('Saisie Recettes'!$F$5:$F$3004 = $F24) * ('Saisie Recettes'!$H$5:$H$3004 = Listes!$B$73) * IF('Saisie Recettes'!$R$5:$R$3004 &lt;&gt; 0,'Saisie Recettes'!$I$5:$I$3004 * 'Saisie Recettes'!AB$5:AB$3004 / 'Saisie Recettes'!$R$5:$R$3004, 0))</f>
        <v>0</v>
      </c>
      <c r="S24" s="256" cm="1">
        <f t="array" ref="S24">SUMPRODUCT(('Saisie Recettes'!$F$5:$F$3004 = $F24) * ('Saisie Recettes'!$H$5:$H$3004 = Listes!$B$73) * IF('Saisie Recettes'!$R$5:$R$3004 &lt;&gt; 0,'Saisie Recettes'!$I$5:$I$3004 * 'Saisie Recettes'!AC$5:AC$3004 / 'Saisie Recettes'!$R$5:$R$3004, 0))</f>
        <v>0</v>
      </c>
      <c r="T24" s="256" cm="1">
        <f t="array" ref="T24">SUMPRODUCT(('Saisie Recettes'!$F$5:$F$3004 = $F24) * ('Saisie Recettes'!$H$5:$H$3004 = Listes!$B$73) * IF('Saisie Recettes'!$R$5:$R$3004 &lt;&gt; 0,'Saisie Recettes'!$I$5:$I$3004 * 'Saisie Recettes'!AD$5:AD$3004 / 'Saisie Recettes'!$R$5:$R$3004, 0))</f>
        <v>0</v>
      </c>
      <c r="U24" s="164">
        <f>SUM(I24:T24)</f>
        <v>0</v>
      </c>
      <c r="W24" s="256" cm="1">
        <f t="array" ref="W24">SUMPRODUCT(('Saisie Recettes'!$F$5:$F$3004 = $F24) * ('Saisie Recettes'!$H$5:$H$3004 = Listes!$B$73) * IF('Saisie Recettes'!$R$5:$R$3004 &lt;&gt; 0,'Saisie Recettes'!$I$5:$I$3004 * 'Saisie Recettes'!AG$5:AG$3004 / 'Saisie Recettes'!$R$5:$R$3004, 0))</f>
        <v>0</v>
      </c>
      <c r="X24" s="256" cm="1">
        <f t="array" ref="X24">SUMPRODUCT(('Saisie Recettes'!$F$5:$F$3004 = $F24) * ('Saisie Recettes'!$H$5:$H$3004 = Listes!$B$73) * IF('Saisie Recettes'!$R$5:$R$3004 &lt;&gt; 0,'Saisie Recettes'!$I$5:$I$3004 * 'Saisie Recettes'!AH$5:AH$3004 / 'Saisie Recettes'!$R$5:$R$3004, 0))</f>
        <v>0</v>
      </c>
      <c r="Y24" s="256" cm="1">
        <f t="array" ref="Y24">SUMPRODUCT(('Saisie Recettes'!$F$5:$F$3004 = $F24) * ('Saisie Recettes'!$H$5:$H$3004 = Listes!$B$73) * IF('Saisie Recettes'!$R$5:$R$3004 &lt;&gt; 0,'Saisie Recettes'!$I$5:$I$3004 * 'Saisie Recettes'!AI$5:AI$3004 / 'Saisie Recettes'!$R$5:$R$3004, 0))</f>
        <v>0</v>
      </c>
      <c r="Z24" s="256" cm="1">
        <f t="array" ref="Z24">SUMPRODUCT(('Saisie Recettes'!$F$5:$F$3004 = $F24) * ('Saisie Recettes'!$H$5:$H$3004 = Listes!$B$73) * IF('Saisie Recettes'!$R$5:$R$3004 &lt;&gt; 0,'Saisie Recettes'!$I$5:$I$3004 * 'Saisie Recettes'!AJ$5:AJ$3004 / 'Saisie Recettes'!$R$5:$R$3004, 0))</f>
        <v>0</v>
      </c>
      <c r="AA24" s="256" cm="1">
        <f t="array" ref="AA24">SUMPRODUCT(('Saisie Recettes'!$F$5:$F$3004 = $F24) * ('Saisie Recettes'!$H$5:$H$3004 = Listes!$B$73) * IF('Saisie Recettes'!$R$5:$R$3004 &lt;&gt; 0,'Saisie Recettes'!$I$5:$I$3004 * 'Saisie Recettes'!AK$5:AK$3004 / 'Saisie Recettes'!$R$5:$R$3004, 0))</f>
        <v>0</v>
      </c>
      <c r="AB24" s="256" cm="1">
        <f t="array" ref="AB24">SUMPRODUCT(('Saisie Recettes'!$F$5:$F$3004 = $F24) * ('Saisie Recettes'!$H$5:$H$3004 = Listes!$B$73) * IF('Saisie Recettes'!$R$5:$R$3004 &lt;&gt; 0,'Saisie Recettes'!$I$5:$I$3004 * 'Saisie Recettes'!AL$5:AL$3004 / 'Saisie Recettes'!$R$5:$R$3004, 0))</f>
        <v>0</v>
      </c>
      <c r="AC24" s="256" cm="1">
        <f t="array" ref="AC24">SUMPRODUCT(('Saisie Recettes'!$F$5:$F$3004 = $F24) * ('Saisie Recettes'!$H$5:$H$3004 = Listes!$B$73) * IF('Saisie Recettes'!$R$5:$R$3004 &lt;&gt; 0,'Saisie Recettes'!$I$5:$I$3004 * 'Saisie Recettes'!AM$5:AM$3004 / 'Saisie Recettes'!$R$5:$R$3004, 0))</f>
        <v>0</v>
      </c>
      <c r="AD24" s="256" cm="1">
        <f t="array" ref="AD24">SUMPRODUCT(('Saisie Recettes'!$F$5:$F$3004 = $F24) * ('Saisie Recettes'!$H$5:$H$3004 = Listes!$B$73) * IF('Saisie Recettes'!$R$5:$R$3004 &lt;&gt; 0,'Saisie Recettes'!$I$5:$I$3004 * 'Saisie Recettes'!AN$5:AN$3004 / 'Saisie Recettes'!$R$5:$R$3004, 0))</f>
        <v>0</v>
      </c>
      <c r="AE24" s="256" cm="1">
        <f t="array" ref="AE24">SUMPRODUCT(('Saisie Recettes'!$F$5:$F$3004 = $F24) * ('Saisie Recettes'!$H$5:$H$3004 = Listes!$B$73) * IF('Saisie Recettes'!$R$5:$R$3004 &lt;&gt; 0,'Saisie Recettes'!$I$5:$I$3004 * 'Saisie Recettes'!AO$5:AO$3004 / 'Saisie Recettes'!$R$5:$R$3004, 0))</f>
        <v>0</v>
      </c>
      <c r="AF24" s="256" cm="1">
        <f t="array" ref="AF24">SUMPRODUCT(('Saisie Recettes'!$F$5:$F$3004 = $F24) * ('Saisie Recettes'!$H$5:$H$3004 = Listes!$B$73) * IF('Saisie Recettes'!$R$5:$R$3004 &lt;&gt; 0,'Saisie Recettes'!$I$5:$I$3004 * 'Saisie Recettes'!AP$5:AP$3004 / 'Saisie Recettes'!$R$5:$R$3004, 0))</f>
        <v>0</v>
      </c>
      <c r="AG24" s="256" cm="1">
        <f t="array" ref="AG24">SUMPRODUCT(('Saisie Recettes'!$F$5:$F$3004 = $F24) * ('Saisie Recettes'!$H$5:$H$3004 = Listes!$B$73) * IF('Saisie Recettes'!$R$5:$R$3004 &lt;&gt; 0,'Saisie Recettes'!$I$5:$I$3004 * 'Saisie Recettes'!AQ$5:AQ$3004 / 'Saisie Recettes'!$R$5:$R$3004, 0))</f>
        <v>0</v>
      </c>
      <c r="AH24" s="256" cm="1">
        <f t="array" ref="AH24">SUMPRODUCT(('Saisie Recettes'!$F$5:$F$3004 = $F24) * ('Saisie Recettes'!$H$5:$H$3004 = Listes!$B$73) * IF('Saisie Recettes'!$R$5:$R$3004 &lt;&gt; 0,'Saisie Recettes'!$I$5:$I$3004 * 'Saisie Recettes'!AR$5:AR$3004 / 'Saisie Recettes'!$R$5:$R$3004, 0))</f>
        <v>0</v>
      </c>
      <c r="AI24" s="164">
        <f t="shared" ref="AI24:AI25" si="63">SUM(W24:AH24)</f>
        <v>0</v>
      </c>
      <c r="AJ24" s="142"/>
      <c r="AK24" s="256" cm="1">
        <f t="array" ref="AK24">SUMPRODUCT(('Saisie Recettes'!$F$5:$F$3004 = $F24) * ('Saisie Recettes'!$H$5:$H$3004 = Listes!$B$73) * IF('Saisie Recettes'!$R$5:$R$3004 &lt;&gt; 0,'Saisie Recettes'!$I$5:$I$3004 * 'Saisie Recettes'!AU$5:AU$3004 / 'Saisie Recettes'!$R$5:$R$3004, 0))</f>
        <v>0</v>
      </c>
      <c r="AL24" s="256" cm="1">
        <f t="array" ref="AL24">SUMPRODUCT(('Saisie Recettes'!$F$5:$F$3004 = $F24) * ('Saisie Recettes'!$H$5:$H$3004 = Listes!$B$73) * IF('Saisie Recettes'!$R$5:$R$3004 &lt;&gt; 0,'Saisie Recettes'!$I$5:$I$3004 * 'Saisie Recettes'!AV$5:AV$3004 / 'Saisie Recettes'!$R$5:$R$3004, 0))</f>
        <v>0</v>
      </c>
      <c r="AM24" s="256" cm="1">
        <f t="array" ref="AM24">SUMPRODUCT(('Saisie Recettes'!$F$5:$F$3004 = $F24) * ('Saisie Recettes'!$H$5:$H$3004 = Listes!$B$73) * IF('Saisie Recettes'!$R$5:$R$3004 &lt;&gt; 0,'Saisie Recettes'!$I$5:$I$3004 * 'Saisie Recettes'!AW$5:AW$3004 / 'Saisie Recettes'!$R$5:$R$3004, 0))</f>
        <v>0</v>
      </c>
      <c r="AN24" s="256" cm="1">
        <f t="array" ref="AN24">SUMPRODUCT(('Saisie Recettes'!$F$5:$F$3004 = $F24) * ('Saisie Recettes'!$H$5:$H$3004 = Listes!$B$73) * IF('Saisie Recettes'!$R$5:$R$3004 &lt;&gt; 0,'Saisie Recettes'!$I$5:$I$3004 * 'Saisie Recettes'!AX$5:AX$3004 / 'Saisie Recettes'!$R$5:$R$3004, 0))</f>
        <v>0</v>
      </c>
      <c r="AO24" s="256" cm="1">
        <f t="array" ref="AO24">SUMPRODUCT(('Saisie Recettes'!$F$5:$F$3004 = $F24) * ('Saisie Recettes'!$H$5:$H$3004 = Listes!$B$73) * IF('Saisie Recettes'!$R$5:$R$3004 &lt;&gt; 0,'Saisie Recettes'!$I$5:$I$3004 * 'Saisie Recettes'!AY$5:AY$3004 / 'Saisie Recettes'!$R$5:$R$3004, 0))</f>
        <v>0</v>
      </c>
      <c r="AP24" s="256" cm="1">
        <f t="array" ref="AP24">SUMPRODUCT(('Saisie Recettes'!$F$5:$F$3004 = $F24) * ('Saisie Recettes'!$H$5:$H$3004 = Listes!$B$73) * IF('Saisie Recettes'!$R$5:$R$3004 &lt;&gt; 0,'Saisie Recettes'!$I$5:$I$3004 * 'Saisie Recettes'!AZ$5:AZ$3004 / 'Saisie Recettes'!$R$5:$R$3004, 0))</f>
        <v>0</v>
      </c>
      <c r="AQ24" s="256" cm="1">
        <f t="array" ref="AQ24">SUMPRODUCT(('Saisie Recettes'!$F$5:$F$3004 = $F24) * ('Saisie Recettes'!$H$5:$H$3004 = Listes!$B$73) * IF('Saisie Recettes'!$R$5:$R$3004 &lt;&gt; 0,'Saisie Recettes'!$I$5:$I$3004 * 'Saisie Recettes'!BA$5:BA$3004 / 'Saisie Recettes'!$R$5:$R$3004, 0))</f>
        <v>0</v>
      </c>
      <c r="AR24" s="256" cm="1">
        <f t="array" ref="AR24">SUMPRODUCT(('Saisie Recettes'!$F$5:$F$3004 = $F24) * ('Saisie Recettes'!$H$5:$H$3004 = Listes!$B$73) * IF('Saisie Recettes'!$R$5:$R$3004 &lt;&gt; 0,'Saisie Recettes'!$I$5:$I$3004 * 'Saisie Recettes'!BB$5:BB$3004 / 'Saisie Recettes'!$R$5:$R$3004, 0))</f>
        <v>0</v>
      </c>
      <c r="AS24" s="256" cm="1">
        <f t="array" ref="AS24">SUMPRODUCT(('Saisie Recettes'!$F$5:$F$3004 = $F24) * ('Saisie Recettes'!$H$5:$H$3004 = Listes!$B$73) * IF('Saisie Recettes'!$R$5:$R$3004 &lt;&gt; 0,'Saisie Recettes'!$I$5:$I$3004 * 'Saisie Recettes'!BC$5:BC$3004 / 'Saisie Recettes'!$R$5:$R$3004, 0))</f>
        <v>0</v>
      </c>
      <c r="AT24" s="256" cm="1">
        <f t="array" ref="AT24">SUMPRODUCT(('Saisie Recettes'!$F$5:$F$3004 = $F24) * ('Saisie Recettes'!$H$5:$H$3004 = Listes!$B$73) * IF('Saisie Recettes'!$R$5:$R$3004 &lt;&gt; 0,'Saisie Recettes'!$I$5:$I$3004 * 'Saisie Recettes'!BD$5:BD$3004 / 'Saisie Recettes'!$R$5:$R$3004, 0))</f>
        <v>0</v>
      </c>
      <c r="AU24" s="256" cm="1">
        <f t="array" ref="AU24">SUMPRODUCT(('Saisie Recettes'!$F$5:$F$3004 = $F24) * ('Saisie Recettes'!$H$5:$H$3004 = Listes!$B$73) * IF('Saisie Recettes'!$R$5:$R$3004 &lt;&gt; 0,'Saisie Recettes'!$I$5:$I$3004 * 'Saisie Recettes'!BE$5:BE$3004 / 'Saisie Recettes'!$R$5:$R$3004, 0))</f>
        <v>0</v>
      </c>
      <c r="AV24" s="256" cm="1">
        <f t="array" ref="AV24">SUMPRODUCT(('Saisie Recettes'!$F$5:$F$3004 = $F24) * ('Saisie Recettes'!$H$5:$H$3004 = Listes!$B$73) * IF('Saisie Recettes'!$R$5:$R$3004 &lt;&gt; 0,'Saisie Recettes'!$I$5:$I$3004 * 'Saisie Recettes'!BF$5:BF$3004 / 'Saisie Recettes'!$R$5:$R$3004, 0))</f>
        <v>0</v>
      </c>
      <c r="AW24" s="164">
        <f t="shared" ref="AW24:AW25" si="64">SUM(AK24:AV24)</f>
        <v>0</v>
      </c>
    </row>
    <row r="25" spans="3:49" ht="15.75" customHeight="1" x14ac:dyDescent="0.25">
      <c r="C25" s="150" t="str">
        <f t="shared" ref="C25:C34" si="65">F25</f>
        <v>MC-Mag-CIE</v>
      </c>
      <c r="D25" s="143"/>
      <c r="E25" s="143"/>
      <c r="F25" s="150" t="str">
        <f t="shared" si="62"/>
        <v>MC-Mag-CIE</v>
      </c>
      <c r="I25" s="256" cm="1">
        <f t="array" ref="I25">SUMPRODUCT(('Saisie Recettes'!$F$5:$F$3004 = $F25) * ('Saisie Recettes'!$H$5:$H$3004 = Listes!$B$73) * IF('Saisie Recettes'!$R$5:$R$3004 &lt;&gt; 0,'Saisie Recettes'!$I$5:$I$3004 * 'Saisie Recettes'!S$5:S$3004 / 'Saisie Recettes'!$R$5:$R$3004, 0))</f>
        <v>0</v>
      </c>
      <c r="J25" s="256" cm="1">
        <f t="array" ref="J25">SUMPRODUCT(('Saisie Recettes'!$F$5:$F$3004 = $F25) * ('Saisie Recettes'!$H$5:$H$3004 = Listes!$B$73) * IF('Saisie Recettes'!$R$5:$R$3004 &lt;&gt; 0,'Saisie Recettes'!$I$5:$I$3004 * 'Saisie Recettes'!T$5:T$3004 / 'Saisie Recettes'!$R$5:$R$3004, 0))</f>
        <v>0</v>
      </c>
      <c r="K25" s="256" cm="1">
        <f t="array" ref="K25">SUMPRODUCT(('Saisie Recettes'!$F$5:$F$3004 = $F25) * ('Saisie Recettes'!$H$5:$H$3004 = Listes!$B$73) * IF('Saisie Recettes'!$R$5:$R$3004 &lt;&gt; 0,'Saisie Recettes'!$I$5:$I$3004 * 'Saisie Recettes'!U$5:U$3004 / 'Saisie Recettes'!$R$5:$R$3004, 0))</f>
        <v>0</v>
      </c>
      <c r="L25" s="256" cm="1">
        <f t="array" ref="L25">SUMPRODUCT(('Saisie Recettes'!$F$5:$F$3004 = $F25) * ('Saisie Recettes'!$H$5:$H$3004 = Listes!$B$73) * IF('Saisie Recettes'!$R$5:$R$3004 &lt;&gt; 0,'Saisie Recettes'!$I$5:$I$3004 * 'Saisie Recettes'!V$5:V$3004 / 'Saisie Recettes'!$R$5:$R$3004, 0))</f>
        <v>0</v>
      </c>
      <c r="M25" s="256" cm="1">
        <f t="array" ref="M25">SUMPRODUCT(('Saisie Recettes'!$F$5:$F$3004 = $F25) * ('Saisie Recettes'!$H$5:$H$3004 = Listes!$B$73) * IF('Saisie Recettes'!$R$5:$R$3004 &lt;&gt; 0,'Saisie Recettes'!$I$5:$I$3004 * 'Saisie Recettes'!W$5:W$3004 / 'Saisie Recettes'!$R$5:$R$3004, 0))</f>
        <v>0</v>
      </c>
      <c r="N25" s="256" cm="1">
        <f t="array" ref="N25">SUMPRODUCT(('Saisie Recettes'!$F$5:$F$3004 = $F25) * ('Saisie Recettes'!$H$5:$H$3004 = Listes!$B$73) * IF('Saisie Recettes'!$R$5:$R$3004 &lt;&gt; 0,'Saisie Recettes'!$I$5:$I$3004 * 'Saisie Recettes'!X$5:X$3004 / 'Saisie Recettes'!$R$5:$R$3004, 0))</f>
        <v>0</v>
      </c>
      <c r="O25" s="256" cm="1">
        <f t="array" ref="O25">SUMPRODUCT(('Saisie Recettes'!$F$5:$F$3004 = $F25) * ('Saisie Recettes'!$H$5:$H$3004 = Listes!$B$73) * IF('Saisie Recettes'!$R$5:$R$3004 &lt;&gt; 0,'Saisie Recettes'!$I$5:$I$3004 * 'Saisie Recettes'!Y$5:Y$3004 / 'Saisie Recettes'!$R$5:$R$3004, 0))</f>
        <v>0</v>
      </c>
      <c r="P25" s="256" cm="1">
        <f t="array" ref="P25">SUMPRODUCT(('Saisie Recettes'!$F$5:$F$3004 = $F25) * ('Saisie Recettes'!$H$5:$H$3004 = Listes!$B$73) * IF('Saisie Recettes'!$R$5:$R$3004 &lt;&gt; 0,'Saisie Recettes'!$I$5:$I$3004 * 'Saisie Recettes'!Z$5:Z$3004 / 'Saisie Recettes'!$R$5:$R$3004, 0))</f>
        <v>0</v>
      </c>
      <c r="Q25" s="256" cm="1">
        <f t="array" ref="Q25">SUMPRODUCT(('Saisie Recettes'!$F$5:$F$3004 = $F25) * ('Saisie Recettes'!$H$5:$H$3004 = Listes!$B$73) * IF('Saisie Recettes'!$R$5:$R$3004 &lt;&gt; 0,'Saisie Recettes'!$I$5:$I$3004 * 'Saisie Recettes'!AA$5:AA$3004 / 'Saisie Recettes'!$R$5:$R$3004, 0))</f>
        <v>0</v>
      </c>
      <c r="R25" s="256" cm="1">
        <f t="array" ref="R25">SUMPRODUCT(('Saisie Recettes'!$F$5:$F$3004 = $F25) * ('Saisie Recettes'!$H$5:$H$3004 = Listes!$B$73) * IF('Saisie Recettes'!$R$5:$R$3004 &lt;&gt; 0,'Saisie Recettes'!$I$5:$I$3004 * 'Saisie Recettes'!AB$5:AB$3004 / 'Saisie Recettes'!$R$5:$R$3004, 0))</f>
        <v>0</v>
      </c>
      <c r="S25" s="256" cm="1">
        <f t="array" ref="S25">SUMPRODUCT(('Saisie Recettes'!$F$5:$F$3004 = $F25) * ('Saisie Recettes'!$H$5:$H$3004 = Listes!$B$73) * IF('Saisie Recettes'!$R$5:$R$3004 &lt;&gt; 0,'Saisie Recettes'!$I$5:$I$3004 * 'Saisie Recettes'!AC$5:AC$3004 / 'Saisie Recettes'!$R$5:$R$3004, 0))</f>
        <v>0</v>
      </c>
      <c r="T25" s="256" cm="1">
        <f t="array" ref="T25">SUMPRODUCT(('Saisie Recettes'!$F$5:$F$3004 = $F25) * ('Saisie Recettes'!$H$5:$H$3004 = Listes!$B$73) * IF('Saisie Recettes'!$R$5:$R$3004 &lt;&gt; 0,'Saisie Recettes'!$I$5:$I$3004 * 'Saisie Recettes'!AD$5:AD$3004 / 'Saisie Recettes'!$R$5:$R$3004, 0))</f>
        <v>0</v>
      </c>
      <c r="U25" s="164">
        <f t="shared" ref="U25:U34" si="66">SUM(I25:T25)</f>
        <v>0</v>
      </c>
      <c r="W25" s="256" cm="1">
        <f t="array" ref="W25">SUMPRODUCT(('Saisie Recettes'!$F$5:$F$3004 = $F25) * ('Saisie Recettes'!$H$5:$H$3004 = Listes!$B$73) * IF('Saisie Recettes'!$R$5:$R$3004 &lt;&gt; 0,'Saisie Recettes'!$I$5:$I$3004 * 'Saisie Recettes'!AG$5:AG$3004 / 'Saisie Recettes'!$R$5:$R$3004, 0))</f>
        <v>620000</v>
      </c>
      <c r="X25" s="256" cm="1">
        <f t="array" ref="X25">SUMPRODUCT(('Saisie Recettes'!$F$5:$F$3004 = $F25) * ('Saisie Recettes'!$H$5:$H$3004 = Listes!$B$73) * IF('Saisie Recettes'!$R$5:$R$3004 &lt;&gt; 0,'Saisie Recettes'!$I$5:$I$3004 * 'Saisie Recettes'!AH$5:AH$3004 / 'Saisie Recettes'!$R$5:$R$3004, 0))</f>
        <v>560000</v>
      </c>
      <c r="Y25" s="256" cm="1">
        <f t="array" ref="Y25">SUMPRODUCT(('Saisie Recettes'!$F$5:$F$3004 = $F25) * ('Saisie Recettes'!$H$5:$H$3004 = Listes!$B$73) * IF('Saisie Recettes'!$R$5:$R$3004 &lt;&gt; 0,'Saisie Recettes'!$I$5:$I$3004 * 'Saisie Recettes'!AI$5:AI$3004 / 'Saisie Recettes'!$R$5:$R$3004, 0))</f>
        <v>620000</v>
      </c>
      <c r="Z25" s="256" cm="1">
        <f t="array" ref="Z25">SUMPRODUCT(('Saisie Recettes'!$F$5:$F$3004 = $F25) * ('Saisie Recettes'!$H$5:$H$3004 = Listes!$B$73) * IF('Saisie Recettes'!$R$5:$R$3004 &lt;&gt; 0,'Saisie Recettes'!$I$5:$I$3004 * 'Saisie Recettes'!AJ$5:AJ$3004 / 'Saisie Recettes'!$R$5:$R$3004, 0))</f>
        <v>593406.59340659343</v>
      </c>
      <c r="AA25" s="256" cm="1">
        <f t="array" ref="AA25">SUMPRODUCT(('Saisie Recettes'!$F$5:$F$3004 = $F24) * ('Saisie Recettes'!$H$5:$H$3004 = Listes!$B$73) * IF('Saisie Recettes'!$R$5:$R$3004 &lt;&gt; 0,'Saisie Recettes'!$I$5:$I$3004 * 'Saisie Recettes'!AK$5:AK$3004 / 'Saisie Recettes'!$R$5:$R$3004, 0))</f>
        <v>0</v>
      </c>
      <c r="AB25" s="256" cm="1">
        <f t="array" ref="AB25">SUMPRODUCT(('Saisie Recettes'!$F$5:$F$3004 = $F25) * ('Saisie Recettes'!$H$5:$H$3004 = Listes!$B$73) * IF('Saisie Recettes'!$R$5:$R$3004 &lt;&gt; 0,'Saisie Recettes'!$I$5:$I$3004 * 'Saisie Recettes'!AL$5:AL$3004 / 'Saisie Recettes'!$R$5:$R$3004, 0))</f>
        <v>593406.59340659343</v>
      </c>
      <c r="AC25" s="256" cm="1">
        <f t="array" ref="AC25">SUMPRODUCT(('Saisie Recettes'!$F$5:$F$3004 = $F25) * ('Saisie Recettes'!$H$5:$H$3004 = Listes!$B$73) * IF('Saisie Recettes'!$R$5:$R$3004 &lt;&gt; 0,'Saisie Recettes'!$I$5:$I$3004 * 'Saisie Recettes'!AM$5:AM$3004 / 'Saisie Recettes'!$R$5:$R$3004, 0))</f>
        <v>606521.73913043481</v>
      </c>
      <c r="AD25" s="256" cm="1">
        <f t="array" ref="AD25">SUMPRODUCT(('Saisie Recettes'!$F$5:$F$3004 = $F25) * ('Saisie Recettes'!$H$5:$H$3004 = Listes!$B$73) * IF('Saisie Recettes'!$R$5:$R$3004 &lt;&gt; 0,'Saisie Recettes'!$I$5:$I$3004 * 'Saisie Recettes'!AN$5:AN$3004 / 'Saisie Recettes'!$R$5:$R$3004, 0))</f>
        <v>606521.73913043481</v>
      </c>
      <c r="AE25" s="256" cm="1">
        <f t="array" ref="AE25">SUMPRODUCT(('Saisie Recettes'!$F$5:$F$3004 = $F25) * ('Saisie Recettes'!$H$5:$H$3004 = Listes!$B$73) * IF('Saisie Recettes'!$R$5:$R$3004 &lt;&gt; 0,'Saisie Recettes'!$I$5:$I$3004 * 'Saisie Recettes'!AO$5:AO$3004 / 'Saisie Recettes'!$R$5:$R$3004, 0))</f>
        <v>586956.52173913049</v>
      </c>
      <c r="AF25" s="256" cm="1">
        <f t="array" ref="AF25">SUMPRODUCT(('Saisie Recettes'!$F$5:$F$3004 = $F25) * ('Saisie Recettes'!$H$5:$H$3004 = Listes!$B$73) * IF('Saisie Recettes'!$R$5:$R$3004 &lt;&gt; 0,'Saisie Recettes'!$I$5:$I$3004 * 'Saisie Recettes'!AP$5:AP$3004 / 'Saisie Recettes'!$R$5:$R$3004, 0))</f>
        <v>606521.73913043481</v>
      </c>
      <c r="AG25" s="256" cm="1">
        <f t="array" ref="AG25">SUMPRODUCT(('Saisie Recettes'!$F$5:$F$3004 = $F25) * ('Saisie Recettes'!$H$5:$H$3004 = Listes!$B$73) * IF('Saisie Recettes'!$R$5:$R$3004 &lt;&gt; 0,'Saisie Recettes'!$I$5:$I$3004 * 'Saisie Recettes'!AQ$5:AQ$3004 / 'Saisie Recettes'!$R$5:$R$3004, 0))</f>
        <v>586956.52173913049</v>
      </c>
      <c r="AH25" s="256" cm="1">
        <f t="array" ref="AH25">SUMPRODUCT(('Saisie Recettes'!$F$5:$F$3004 = $F25) * ('Saisie Recettes'!$H$5:$H$3004 = Listes!$B$73) * IF('Saisie Recettes'!$R$5:$R$3004 &lt;&gt; 0,'Saisie Recettes'!$I$5:$I$3004 * 'Saisie Recettes'!AR$5:AR$3004 / 'Saisie Recettes'!$R$5:$R$3004, 0))</f>
        <v>606521.73913043481</v>
      </c>
      <c r="AI25" s="164">
        <f t="shared" si="63"/>
        <v>6586813.1868131869</v>
      </c>
      <c r="AJ25" s="142"/>
      <c r="AK25" s="256" cm="1">
        <f t="array" ref="AK25">SUMPRODUCT(('Saisie Recettes'!$F$5:$F$3004 = $F25) * ('Saisie Recettes'!$H$5:$H$3004 = Listes!$B$73) * IF('Saisie Recettes'!$R$5:$R$3004 &lt;&gt; 0,'Saisie Recettes'!$I$5:$I$3004 * 'Saisie Recettes'!AU$5:AU$3004 / 'Saisie Recettes'!$R$5:$R$3004, 0))</f>
        <v>620000</v>
      </c>
      <c r="AL25" s="256" cm="1">
        <f t="array" ref="AL25">SUMPRODUCT(('Saisie Recettes'!$F$5:$F$3004 = $F25) * ('Saisie Recettes'!$H$5:$H$3004 = Listes!$B$73) * IF('Saisie Recettes'!$R$5:$R$3004 &lt;&gt; 0,'Saisie Recettes'!$I$5:$I$3004 * 'Saisie Recettes'!AV$5:AV$3004 / 'Saisie Recettes'!$R$5:$R$3004, 0))</f>
        <v>560000</v>
      </c>
      <c r="AM25" s="256" cm="1">
        <f t="array" ref="AM25">SUMPRODUCT(('Saisie Recettes'!$F$5:$F$3004 = $F25) * ('Saisie Recettes'!$H$5:$H$3004 = Listes!$B$73) * IF('Saisie Recettes'!$R$5:$R$3004 &lt;&gt; 0,'Saisie Recettes'!$I$5:$I$3004 * 'Saisie Recettes'!AW$5:AW$3004 / 'Saisie Recettes'!$R$5:$R$3004, 0))</f>
        <v>620000</v>
      </c>
      <c r="AN25" s="256" cm="1">
        <f t="array" ref="AN25">SUMPRODUCT(('Saisie Recettes'!$F$5:$F$3004 = $F25) * ('Saisie Recettes'!$H$5:$H$3004 = Listes!$B$73) * IF('Saisie Recettes'!$R$5:$R$3004 &lt;&gt; 0,'Saisie Recettes'!$I$5:$I$3004 * 'Saisie Recettes'!AX$5:AX$3004 / 'Saisie Recettes'!$R$5:$R$3004, 0))</f>
        <v>0</v>
      </c>
      <c r="AO25" s="256" cm="1">
        <f t="array" ref="AO25">SUMPRODUCT(('Saisie Recettes'!$F$5:$F$3004 = $F24) * ('Saisie Recettes'!$H$5:$H$3004 = Listes!$B$73) * IF('Saisie Recettes'!$R$5:$R$3004 &lt;&gt; 0,'Saisie Recettes'!$I$5:$I$3004 * 'Saisie Recettes'!AY$5:AY$3004 / 'Saisie Recettes'!$R$5:$R$3004, 0))</f>
        <v>0</v>
      </c>
      <c r="AP25" s="256" cm="1">
        <f t="array" ref="AP25">SUMPRODUCT(('Saisie Recettes'!$F$5:$F$3004 = $F25) * ('Saisie Recettes'!$H$5:$H$3004 = Listes!$B$73) * IF('Saisie Recettes'!$R$5:$R$3004 &lt;&gt; 0,'Saisie Recettes'!$I$5:$I$3004 * 'Saisie Recettes'!AZ$5:AZ$3004 / 'Saisie Recettes'!$R$5:$R$3004, 0))</f>
        <v>0</v>
      </c>
      <c r="AQ25" s="256" cm="1">
        <f t="array" ref="AQ25">SUMPRODUCT(('Saisie Recettes'!$F$5:$F$3004 = $F25) * ('Saisie Recettes'!$H$5:$H$3004 = Listes!$B$73) * IF('Saisie Recettes'!$R$5:$R$3004 &lt;&gt; 0,'Saisie Recettes'!$I$5:$I$3004 * 'Saisie Recettes'!BA$5:BA$3004 / 'Saisie Recettes'!$R$5:$R$3004, 0))</f>
        <v>0</v>
      </c>
      <c r="AR25" s="256" cm="1">
        <f t="array" ref="AR25">SUMPRODUCT(('Saisie Recettes'!$F$5:$F$3004 = $F25) * ('Saisie Recettes'!$H$5:$H$3004 = Listes!$B$73) * IF('Saisie Recettes'!$R$5:$R$3004 &lt;&gt; 0,'Saisie Recettes'!$I$5:$I$3004 * 'Saisie Recettes'!BB$5:BB$3004 / 'Saisie Recettes'!$R$5:$R$3004, 0))</f>
        <v>0</v>
      </c>
      <c r="AS25" s="256" cm="1">
        <f t="array" ref="AS25">SUMPRODUCT(('Saisie Recettes'!$F$5:$F$3004 = $F25) * ('Saisie Recettes'!$H$5:$H$3004 = Listes!$B$73) * IF('Saisie Recettes'!$R$5:$R$3004 &lt;&gt; 0,'Saisie Recettes'!$I$5:$I$3004 * 'Saisie Recettes'!BC$5:BC$3004 / 'Saisie Recettes'!$R$5:$R$3004, 0))</f>
        <v>0</v>
      </c>
      <c r="AT25" s="256" cm="1">
        <f t="array" ref="AT25">SUMPRODUCT(('Saisie Recettes'!$F$5:$F$3004 = $F25) * ('Saisie Recettes'!$H$5:$H$3004 = Listes!$B$73) * IF('Saisie Recettes'!$R$5:$R$3004 &lt;&gt; 0,'Saisie Recettes'!$I$5:$I$3004 * 'Saisie Recettes'!BD$5:BD$3004 / 'Saisie Recettes'!$R$5:$R$3004, 0))</f>
        <v>0</v>
      </c>
      <c r="AU25" s="256" cm="1">
        <f t="array" ref="AU25">SUMPRODUCT(('Saisie Recettes'!$F$5:$F$3004 = $F25) * ('Saisie Recettes'!$H$5:$H$3004 = Listes!$B$73) * IF('Saisie Recettes'!$R$5:$R$3004 &lt;&gt; 0,'Saisie Recettes'!$I$5:$I$3004 * 'Saisie Recettes'!BE$5:BE$3004 / 'Saisie Recettes'!$R$5:$R$3004, 0))</f>
        <v>0</v>
      </c>
      <c r="AV25" s="256" cm="1">
        <f t="array" ref="AV25">SUMPRODUCT(('Saisie Recettes'!$F$5:$F$3004 = $F25) * ('Saisie Recettes'!$H$5:$H$3004 = Listes!$B$73) * IF('Saisie Recettes'!$R$5:$R$3004 &lt;&gt; 0,'Saisie Recettes'!$I$5:$I$3004 * 'Saisie Recettes'!BF$5:BF$3004 / 'Saisie Recettes'!$R$5:$R$3004, 0))</f>
        <v>0</v>
      </c>
      <c r="AW25" s="164">
        <f t="shared" si="64"/>
        <v>1800000</v>
      </c>
    </row>
    <row r="26" spans="3:49" ht="15.75" customHeight="1" x14ac:dyDescent="0.25">
      <c r="C26" s="150" t="str">
        <f t="shared" si="65"/>
        <v>MC-Mag-Pharmacie</v>
      </c>
      <c r="D26" s="143"/>
      <c r="E26" s="143"/>
      <c r="F26" s="150" t="str">
        <f t="shared" si="62"/>
        <v>MC-Mag-Pharmacie</v>
      </c>
      <c r="I26" s="256" cm="1">
        <f t="array" ref="I26">SUMPRODUCT(('Saisie Recettes'!$F$5:$F$3004 = $F26) * ('Saisie Recettes'!$H$5:$H$3004 = Listes!$B$73) * IF('Saisie Recettes'!$R$5:$R$3004 &lt;&gt; 0,'Saisie Recettes'!$I$5:$I$3004 * 'Saisie Recettes'!S$5:S$3004 / 'Saisie Recettes'!$R$5:$R$3004, 0))</f>
        <v>0</v>
      </c>
      <c r="J26" s="256" cm="1">
        <f t="array" ref="J26">SUMPRODUCT(('Saisie Recettes'!$F$5:$F$3004 = $F26) * ('Saisie Recettes'!$H$5:$H$3004 = Listes!$B$73) * IF('Saisie Recettes'!$R$5:$R$3004 &lt;&gt; 0,'Saisie Recettes'!$I$5:$I$3004 * 'Saisie Recettes'!T$5:T$3004 / 'Saisie Recettes'!$R$5:$R$3004, 0))</f>
        <v>0</v>
      </c>
      <c r="K26" s="256" cm="1">
        <f t="array" ref="K26">SUMPRODUCT(('Saisie Recettes'!$F$5:$F$3004 = $F26) * ('Saisie Recettes'!$H$5:$H$3004 = Listes!$B$73) * IF('Saisie Recettes'!$R$5:$R$3004 &lt;&gt; 0,'Saisie Recettes'!$I$5:$I$3004 * 'Saisie Recettes'!U$5:U$3004 / 'Saisie Recettes'!$R$5:$R$3004, 0))</f>
        <v>0</v>
      </c>
      <c r="L26" s="256" cm="1">
        <f t="array" ref="L26">SUMPRODUCT(('Saisie Recettes'!$F$5:$F$3004 = $F26) * ('Saisie Recettes'!$H$5:$H$3004 = Listes!$B$73) * IF('Saisie Recettes'!$R$5:$R$3004 &lt;&gt; 0,'Saisie Recettes'!$I$5:$I$3004 * 'Saisie Recettes'!V$5:V$3004 / 'Saisie Recettes'!$R$5:$R$3004, 0))</f>
        <v>0</v>
      </c>
      <c r="M26" s="256" cm="1">
        <f t="array" ref="M26">SUMPRODUCT(('Saisie Recettes'!$F$5:$F$3004 = $F26) * ('Saisie Recettes'!$H$5:$H$3004 = Listes!$B$73) * IF('Saisie Recettes'!$R$5:$R$3004 &lt;&gt; 0,'Saisie Recettes'!$I$5:$I$3004 * 'Saisie Recettes'!W$5:W$3004 / 'Saisie Recettes'!$R$5:$R$3004, 0))</f>
        <v>0</v>
      </c>
      <c r="N26" s="256" cm="1">
        <f t="array" ref="N26">SUMPRODUCT(('Saisie Recettes'!$F$5:$F$3004 = $F26) * ('Saisie Recettes'!$H$5:$H$3004 = Listes!$B$73) * IF('Saisie Recettes'!$R$5:$R$3004 &lt;&gt; 0,'Saisie Recettes'!$I$5:$I$3004 * 'Saisie Recettes'!X$5:X$3004 / 'Saisie Recettes'!$R$5:$R$3004, 0))</f>
        <v>0</v>
      </c>
      <c r="O26" s="256" cm="1">
        <f t="array" ref="O26">SUMPRODUCT(('Saisie Recettes'!$F$5:$F$3004 = $F26) * ('Saisie Recettes'!$H$5:$H$3004 = Listes!$B$73) * IF('Saisie Recettes'!$R$5:$R$3004 &lt;&gt; 0,'Saisie Recettes'!$I$5:$I$3004 * 'Saisie Recettes'!Y$5:Y$3004 / 'Saisie Recettes'!$R$5:$R$3004, 0))</f>
        <v>0</v>
      </c>
      <c r="P26" s="256" cm="1">
        <f t="array" ref="P26">SUMPRODUCT(('Saisie Recettes'!$F$5:$F$3004 = $F26) * ('Saisie Recettes'!$H$5:$H$3004 = Listes!$B$73) * IF('Saisie Recettes'!$R$5:$R$3004 &lt;&gt; 0,'Saisie Recettes'!$I$5:$I$3004 * 'Saisie Recettes'!Z$5:Z$3004 / 'Saisie Recettes'!$R$5:$R$3004, 0))</f>
        <v>350000</v>
      </c>
      <c r="Q26" s="256" cm="1">
        <f t="array" ref="Q26">SUMPRODUCT(('Saisie Recettes'!$F$5:$F$3004 = $F26) * ('Saisie Recettes'!$H$5:$H$3004 = Listes!$B$73) * IF('Saisie Recettes'!$R$5:$R$3004 &lt;&gt; 0,'Saisie Recettes'!$I$5:$I$3004 * 'Saisie Recettes'!AA$5:AA$3004 / 'Saisie Recettes'!$R$5:$R$3004, 0))</f>
        <v>350000</v>
      </c>
      <c r="R26" s="256" cm="1">
        <f t="array" ref="R26">SUMPRODUCT(('Saisie Recettes'!$F$5:$F$3004 = $F26) * ('Saisie Recettes'!$H$5:$H$3004 = Listes!$B$73) * IF('Saisie Recettes'!$R$5:$R$3004 &lt;&gt; 0,'Saisie Recettes'!$I$5:$I$3004 * 'Saisie Recettes'!AB$5:AB$3004 / 'Saisie Recettes'!$R$5:$R$3004, 0))</f>
        <v>350000</v>
      </c>
      <c r="S26" s="256" cm="1">
        <f t="array" ref="S26">SUMPRODUCT(('Saisie Recettes'!$F$5:$F$3004 = $F26) * ('Saisie Recettes'!$H$5:$H$3004 = Listes!$B$73) * IF('Saisie Recettes'!$R$5:$R$3004 &lt;&gt; 0,'Saisie Recettes'!$I$5:$I$3004 * 'Saisie Recettes'!AC$5:AC$3004 / 'Saisie Recettes'!$R$5:$R$3004, 0))</f>
        <v>350000</v>
      </c>
      <c r="T26" s="256" cm="1">
        <f t="array" ref="T26">SUMPRODUCT(('Saisie Recettes'!$F$5:$F$3004 = $F26) * ('Saisie Recettes'!$H$5:$H$3004 = Listes!$B$73) * IF('Saisie Recettes'!$R$5:$R$3004 &lt;&gt; 0,'Saisie Recettes'!$I$5:$I$3004 * 'Saisie Recettes'!AD$5:AD$3004 / 'Saisie Recettes'!$R$5:$R$3004, 0))</f>
        <v>350000</v>
      </c>
      <c r="U26" s="164">
        <f t="shared" si="66"/>
        <v>1750000</v>
      </c>
      <c r="W26" s="256" cm="1">
        <f t="array" ref="W26">SUMPRODUCT(('Saisie Recettes'!$F$5:$F$3004 = $F26) * ('Saisie Recettes'!$H$5:$H$3004 = Listes!$B$73) * IF('Saisie Recettes'!$R$5:$R$3004 &lt;&gt; 0,'Saisie Recettes'!$I$5:$I$3004 * 'Saisie Recettes'!AG$5:AG$3004 / 'Saisie Recettes'!$R$5:$R$3004, 0))</f>
        <v>315000</v>
      </c>
      <c r="X26" s="256" cm="1">
        <f t="array" ref="X26">SUMPRODUCT(('Saisie Recettes'!$F$5:$F$3004 = $F26) * ('Saisie Recettes'!$H$5:$H$3004 = Listes!$B$73) * IF('Saisie Recettes'!$R$5:$R$3004 &lt;&gt; 0,'Saisie Recettes'!$I$5:$I$3004 * 'Saisie Recettes'!AH$5:AH$3004 / 'Saisie Recettes'!$R$5:$R$3004, 0))</f>
        <v>0</v>
      </c>
      <c r="Y26" s="256" cm="1">
        <f t="array" ref="Y26">SUMPRODUCT(('Saisie Recettes'!$F$5:$F$3004 = $F26) * ('Saisie Recettes'!$H$5:$H$3004 = Listes!$B$73) * IF('Saisie Recettes'!$R$5:$R$3004 &lt;&gt; 0,'Saisie Recettes'!$I$5:$I$3004 * 'Saisie Recettes'!AI$5:AI$3004 / 'Saisie Recettes'!$R$5:$R$3004, 0))</f>
        <v>350000</v>
      </c>
      <c r="Z26" s="256" cm="1">
        <f t="array" ref="Z26">SUMPRODUCT(('Saisie Recettes'!$F$5:$F$3004 = $F26) * ('Saisie Recettes'!$H$5:$H$3004 = Listes!$B$73) * IF('Saisie Recettes'!$R$5:$R$3004 &lt;&gt; 0,'Saisie Recettes'!$I$5:$I$3004 * 'Saisie Recettes'!AJ$5:AJ$3004 / 'Saisie Recettes'!$R$5:$R$3004, 0))</f>
        <v>565000</v>
      </c>
      <c r="AA26" s="256" cm="1">
        <f t="array" ref="AA26">SUMPRODUCT(('Saisie Recettes'!$F$5:$F$3004 = $F26) * ('Saisie Recettes'!$H$5:$H$3004 = Listes!$B$73) * IF('Saisie Recettes'!$R$5:$R$3004 &lt;&gt; 0,'Saisie Recettes'!$I$5:$I$3004 * 'Saisie Recettes'!AK$5:AK$3004 / 'Saisie Recettes'!$R$5:$R$3004, 0))</f>
        <v>0</v>
      </c>
      <c r="AB26" s="256" cm="1">
        <f t="array" ref="AB26">SUMPRODUCT(('Saisie Recettes'!$F$5:$F$3004 = $F26) * ('Saisie Recettes'!$H$5:$H$3004 = Listes!$B$73) * IF('Saisie Recettes'!$R$5:$R$3004 &lt;&gt; 0,'Saisie Recettes'!$I$5:$I$3004 * 'Saisie Recettes'!AL$5:AL$3004 / 'Saisie Recettes'!$R$5:$R$3004, 0))</f>
        <v>565000</v>
      </c>
      <c r="AC26" s="256" cm="1">
        <f t="array" ref="AC26">SUMPRODUCT(('Saisie Recettes'!$F$5:$F$3004 = $F26) * ('Saisie Recettes'!$H$5:$H$3004 = Listes!$B$73) * IF('Saisie Recettes'!$R$5:$R$3004 &lt;&gt; 0,'Saisie Recettes'!$I$5:$I$3004 * 'Saisie Recettes'!AM$5:AM$3004 / 'Saisie Recettes'!$R$5:$R$3004, 0))</f>
        <v>565000</v>
      </c>
      <c r="AD26" s="256" cm="1">
        <f t="array" ref="AD26">SUMPRODUCT(('Saisie Recettes'!$F$5:$F$3004 = $F26) * ('Saisie Recettes'!$H$5:$H$3004 = Listes!$B$73) * IF('Saisie Recettes'!$R$5:$R$3004 &lt;&gt; 0,'Saisie Recettes'!$I$5:$I$3004 * 'Saisie Recettes'!AN$5:AN$3004 / 'Saisie Recettes'!$R$5:$R$3004, 0))</f>
        <v>565000</v>
      </c>
      <c r="AE26" s="256" cm="1">
        <f t="array" ref="AE26">SUMPRODUCT(('Saisie Recettes'!$F$5:$F$3004 = $F26) * ('Saisie Recettes'!$H$5:$H$3004 = Listes!$B$73) * IF('Saisie Recettes'!$R$5:$R$3004 &lt;&gt; 0,'Saisie Recettes'!$I$5:$I$3004 * 'Saisie Recettes'!AO$5:AO$3004 / 'Saisie Recettes'!$R$5:$R$3004, 0))</f>
        <v>350000</v>
      </c>
      <c r="AF26" s="256" cm="1">
        <f t="array" ref="AF26">SUMPRODUCT(('Saisie Recettes'!$F$5:$F$3004 = $F26) * ('Saisie Recettes'!$H$5:$H$3004 = Listes!$B$73) * IF('Saisie Recettes'!$R$5:$R$3004 &lt;&gt; 0,'Saisie Recettes'!$I$5:$I$3004 * 'Saisie Recettes'!AP$5:AP$3004 / 'Saisie Recettes'!$R$5:$R$3004, 0))</f>
        <v>350000</v>
      </c>
      <c r="AG26" s="256" cm="1">
        <f t="array" ref="AG26">SUMPRODUCT(('Saisie Recettes'!$F$5:$F$3004 = $F26) * ('Saisie Recettes'!$H$5:$H$3004 = Listes!$B$73) * IF('Saisie Recettes'!$R$5:$R$3004 &lt;&gt; 0,'Saisie Recettes'!$I$5:$I$3004 * 'Saisie Recettes'!AQ$5:AQ$3004 / 'Saisie Recettes'!$R$5:$R$3004, 0))</f>
        <v>350000</v>
      </c>
      <c r="AH26" s="256" cm="1">
        <f t="array" ref="AH26">SUMPRODUCT(('Saisie Recettes'!$F$5:$F$3004 = $F26) * ('Saisie Recettes'!$H$5:$H$3004 = Listes!$B$73) * IF('Saisie Recettes'!$R$5:$R$3004 &lt;&gt; 0,'Saisie Recettes'!$I$5:$I$3004 * 'Saisie Recettes'!AR$5:AR$3004 / 'Saisie Recettes'!$R$5:$R$3004, 0))</f>
        <v>350000</v>
      </c>
      <c r="AI26" s="164">
        <f>SUM(W26:AH26)</f>
        <v>4325000</v>
      </c>
      <c r="AJ26" s="142"/>
      <c r="AK26" s="256" cm="1">
        <f t="array" ref="AK26">SUMPRODUCT(('Saisie Recettes'!$F$5:$F$3004 = $F26) * ('Saisie Recettes'!$H$5:$H$3004 = Listes!$B$73) * IF('Saisie Recettes'!$R$5:$R$3004 &lt;&gt; 0,'Saisie Recettes'!$I$5:$I$3004 * 'Saisie Recettes'!AU$5:AU$3004 / 'Saisie Recettes'!$R$5:$R$3004, 0))</f>
        <v>315000</v>
      </c>
      <c r="AL26" s="256" cm="1">
        <f t="array" ref="AL26">SUMPRODUCT(('Saisie Recettes'!$F$5:$F$3004 = $F26) * ('Saisie Recettes'!$H$5:$H$3004 = Listes!$B$73) * IF('Saisie Recettes'!$R$5:$R$3004 &lt;&gt; 0,'Saisie Recettes'!$I$5:$I$3004 * 'Saisie Recettes'!AV$5:AV$3004 / 'Saisie Recettes'!$R$5:$R$3004, 0))</f>
        <v>0</v>
      </c>
      <c r="AM26" s="256" cm="1">
        <f t="array" ref="AM26">SUMPRODUCT(('Saisie Recettes'!$F$5:$F$3004 = $F26) * ('Saisie Recettes'!$H$5:$H$3004 = Listes!$B$73) * IF('Saisie Recettes'!$R$5:$R$3004 &lt;&gt; 0,'Saisie Recettes'!$I$5:$I$3004 * 'Saisie Recettes'!AW$5:AW$3004 / 'Saisie Recettes'!$R$5:$R$3004, 0))</f>
        <v>0</v>
      </c>
      <c r="AN26" s="256" cm="1">
        <f t="array" ref="AN26">SUMPRODUCT(('Saisie Recettes'!$F$5:$F$3004 = $F26) * ('Saisie Recettes'!$H$5:$H$3004 = Listes!$B$73) * IF('Saisie Recettes'!$R$5:$R$3004 &lt;&gt; 0,'Saisie Recettes'!$I$5:$I$3004 * 'Saisie Recettes'!AX$5:AX$3004 / 'Saisie Recettes'!$R$5:$R$3004, 0))</f>
        <v>0</v>
      </c>
      <c r="AO26" s="256" cm="1">
        <f t="array" ref="AO26">SUMPRODUCT(('Saisie Recettes'!$F$5:$F$3004 = $F26) * ('Saisie Recettes'!$H$5:$H$3004 = Listes!$B$73) * IF('Saisie Recettes'!$R$5:$R$3004 &lt;&gt; 0,'Saisie Recettes'!$I$5:$I$3004 * 'Saisie Recettes'!AY$5:AY$3004 / 'Saisie Recettes'!$R$5:$R$3004, 0))</f>
        <v>0</v>
      </c>
      <c r="AP26" s="256" cm="1">
        <f t="array" ref="AP26">SUMPRODUCT(('Saisie Recettes'!$F$5:$F$3004 = $F26) * ('Saisie Recettes'!$H$5:$H$3004 = Listes!$B$73) * IF('Saisie Recettes'!$R$5:$R$3004 &lt;&gt; 0,'Saisie Recettes'!$I$5:$I$3004 * 'Saisie Recettes'!AZ$5:AZ$3004 / 'Saisie Recettes'!$R$5:$R$3004, 0))</f>
        <v>0</v>
      </c>
      <c r="AQ26" s="256" cm="1">
        <f t="array" ref="AQ26">SUMPRODUCT(('Saisie Recettes'!$F$5:$F$3004 = $F26) * ('Saisie Recettes'!$H$5:$H$3004 = Listes!$B$73) * IF('Saisie Recettes'!$R$5:$R$3004 &lt;&gt; 0,'Saisie Recettes'!$I$5:$I$3004 * 'Saisie Recettes'!BA$5:BA$3004 / 'Saisie Recettes'!$R$5:$R$3004, 0))</f>
        <v>0</v>
      </c>
      <c r="AR26" s="256" cm="1">
        <f t="array" ref="AR26">SUMPRODUCT(('Saisie Recettes'!$F$5:$F$3004 = $F26) * ('Saisie Recettes'!$H$5:$H$3004 = Listes!$B$73) * IF('Saisie Recettes'!$R$5:$R$3004 &lt;&gt; 0,'Saisie Recettes'!$I$5:$I$3004 * 'Saisie Recettes'!BB$5:BB$3004 / 'Saisie Recettes'!$R$5:$R$3004, 0))</f>
        <v>0</v>
      </c>
      <c r="AS26" s="256" cm="1">
        <f t="array" ref="AS26">SUMPRODUCT(('Saisie Recettes'!$F$5:$F$3004 = $F26) * ('Saisie Recettes'!$H$5:$H$3004 = Listes!$B$73) * IF('Saisie Recettes'!$R$5:$R$3004 &lt;&gt; 0,'Saisie Recettes'!$I$5:$I$3004 * 'Saisie Recettes'!BC$5:BC$3004 / 'Saisie Recettes'!$R$5:$R$3004, 0))</f>
        <v>0</v>
      </c>
      <c r="AT26" s="256" cm="1">
        <f t="array" ref="AT26">SUMPRODUCT(('Saisie Recettes'!$F$5:$F$3004 = $F26) * ('Saisie Recettes'!$H$5:$H$3004 = Listes!$B$73) * IF('Saisie Recettes'!$R$5:$R$3004 &lt;&gt; 0,'Saisie Recettes'!$I$5:$I$3004 * 'Saisie Recettes'!BD$5:BD$3004 / 'Saisie Recettes'!$R$5:$R$3004, 0))</f>
        <v>0</v>
      </c>
      <c r="AU26" s="256" cm="1">
        <f t="array" ref="AU26">SUMPRODUCT(('Saisie Recettes'!$F$5:$F$3004 = $F26) * ('Saisie Recettes'!$H$5:$H$3004 = Listes!$B$73) * IF('Saisie Recettes'!$R$5:$R$3004 &lt;&gt; 0,'Saisie Recettes'!$I$5:$I$3004 * 'Saisie Recettes'!BE$5:BE$3004 / 'Saisie Recettes'!$R$5:$R$3004, 0))</f>
        <v>0</v>
      </c>
      <c r="AV26" s="256" cm="1">
        <f t="array" ref="AV26">SUMPRODUCT(('Saisie Recettes'!$F$5:$F$3004 = $F26) * ('Saisie Recettes'!$H$5:$H$3004 = Listes!$B$73) * IF('Saisie Recettes'!$R$5:$R$3004 &lt;&gt; 0,'Saisie Recettes'!$I$5:$I$3004 * 'Saisie Recettes'!BF$5:BF$3004 / 'Saisie Recettes'!$R$5:$R$3004, 0))</f>
        <v>0</v>
      </c>
      <c r="AW26" s="164">
        <f>SUM(AK26:AV26)</f>
        <v>315000</v>
      </c>
    </row>
    <row r="27" spans="3:49" ht="15.75" customHeight="1" x14ac:dyDescent="0.25">
      <c r="C27" s="150" t="str">
        <f t="shared" si="65"/>
        <v>MC-Mag-Boulangerie</v>
      </c>
      <c r="D27" s="143"/>
      <c r="E27" s="143"/>
      <c r="F27" s="150" t="str">
        <f t="shared" si="62"/>
        <v>MC-Mag-Boulangerie</v>
      </c>
      <c r="I27" s="256" cm="1">
        <f t="array" ref="I27">SUMPRODUCT(('Saisie Recettes'!$F$5:$F$3004 = $F27) * ('Saisie Recettes'!$H$5:$H$3004 = Listes!$B$73) * IF('Saisie Recettes'!$R$5:$R$3004 &lt;&gt; 0,'Saisie Recettes'!$I$5:$I$3004 * 'Saisie Recettes'!S$5:S$3004 / 'Saisie Recettes'!$R$5:$R$3004, 0))</f>
        <v>0</v>
      </c>
      <c r="J27" s="256" cm="1">
        <f t="array" ref="J27">SUMPRODUCT(('Saisie Recettes'!$F$5:$F$3004 = $F27) * ('Saisie Recettes'!$H$5:$H$3004 = Listes!$B$73) * IF('Saisie Recettes'!$R$5:$R$3004 &lt;&gt; 0,'Saisie Recettes'!$I$5:$I$3004 * 'Saisie Recettes'!T$5:T$3004 / 'Saisie Recettes'!$R$5:$R$3004, 0))</f>
        <v>0</v>
      </c>
      <c r="K27" s="256" cm="1">
        <f t="array" ref="K27">SUMPRODUCT(('Saisie Recettes'!$F$5:$F$3004 = $F27) * ('Saisie Recettes'!$H$5:$H$3004 = Listes!$B$73) * IF('Saisie Recettes'!$R$5:$R$3004 &lt;&gt; 0,'Saisie Recettes'!$I$5:$I$3004 * 'Saisie Recettes'!U$5:U$3004 / 'Saisie Recettes'!$R$5:$R$3004, 0))</f>
        <v>0</v>
      </c>
      <c r="L27" s="256" cm="1">
        <f t="array" ref="L27">SUMPRODUCT(('Saisie Recettes'!$F$5:$F$3004 = $F27) * ('Saisie Recettes'!$H$5:$H$3004 = Listes!$B$73) * IF('Saisie Recettes'!$R$5:$R$3004 &lt;&gt; 0,'Saisie Recettes'!$I$5:$I$3004 * 'Saisie Recettes'!V$5:V$3004 / 'Saisie Recettes'!$R$5:$R$3004, 0))</f>
        <v>0</v>
      </c>
      <c r="M27" s="256" cm="1">
        <f t="array" ref="M27">SUMPRODUCT(('Saisie Recettes'!$F$5:$F$3004 = $F27) * ('Saisie Recettes'!$H$5:$H$3004 = Listes!$B$73) * IF('Saisie Recettes'!$R$5:$R$3004 &lt;&gt; 0,'Saisie Recettes'!$I$5:$I$3004 * 'Saisie Recettes'!W$5:W$3004 / 'Saisie Recettes'!$R$5:$R$3004, 0))</f>
        <v>0</v>
      </c>
      <c r="N27" s="256" cm="1">
        <f t="array" ref="N27">SUMPRODUCT(('Saisie Recettes'!$F$5:$F$3004 = $F27) * ('Saisie Recettes'!$H$5:$H$3004 = Listes!$B$73) * IF('Saisie Recettes'!$R$5:$R$3004 &lt;&gt; 0,'Saisie Recettes'!$I$5:$I$3004 * 'Saisie Recettes'!X$5:X$3004 / 'Saisie Recettes'!$R$5:$R$3004, 0))</f>
        <v>0</v>
      </c>
      <c r="O27" s="256" cm="1">
        <f t="array" ref="O27">SUMPRODUCT(('Saisie Recettes'!$F$5:$F$3004 = $F27) * ('Saisie Recettes'!$H$5:$H$3004 = Listes!$B$73) * IF('Saisie Recettes'!$R$5:$R$3004 &lt;&gt; 0,'Saisie Recettes'!$I$5:$I$3004 * 'Saisie Recettes'!Y$5:Y$3004 / 'Saisie Recettes'!$R$5:$R$3004, 0))</f>
        <v>0</v>
      </c>
      <c r="P27" s="256" cm="1">
        <f t="array" ref="P27">SUMPRODUCT(('Saisie Recettes'!$F$5:$F$3004 = $F27) * ('Saisie Recettes'!$H$5:$H$3004 = Listes!$B$73) * IF('Saisie Recettes'!$R$5:$R$3004 &lt;&gt; 0,'Saisie Recettes'!$I$5:$I$3004 * 'Saisie Recettes'!Z$5:Z$3004 / 'Saisie Recettes'!$R$5:$R$3004, 0))</f>
        <v>500000</v>
      </c>
      <c r="Q27" s="256" cm="1">
        <f t="array" ref="Q27">SUMPRODUCT(('Saisie Recettes'!$F$5:$F$3004 = $F27) * ('Saisie Recettes'!$H$5:$H$3004 = Listes!$B$73) * IF('Saisie Recettes'!$R$5:$R$3004 &lt;&gt; 0,'Saisie Recettes'!$I$5:$I$3004 * 'Saisie Recettes'!AA$5:AA$3004 / 'Saisie Recettes'!$R$5:$R$3004, 0))</f>
        <v>500000</v>
      </c>
      <c r="R27" s="256" cm="1">
        <f t="array" ref="R27">SUMPRODUCT(('Saisie Recettes'!$F$5:$F$3004 = $F27) * ('Saisie Recettes'!$H$5:$H$3004 = Listes!$B$73) * IF('Saisie Recettes'!$R$5:$R$3004 &lt;&gt; 0,'Saisie Recettes'!$I$5:$I$3004 * 'Saisie Recettes'!AB$5:AB$3004 / 'Saisie Recettes'!$R$5:$R$3004, 0))</f>
        <v>500000</v>
      </c>
      <c r="S27" s="256" cm="1">
        <f t="array" ref="S27">SUMPRODUCT(('Saisie Recettes'!$F$5:$F$3004 = $F27) * ('Saisie Recettes'!$H$5:$H$3004 = Listes!$B$73) * IF('Saisie Recettes'!$R$5:$R$3004 &lt;&gt; 0,'Saisie Recettes'!$I$5:$I$3004 * 'Saisie Recettes'!AC$5:AC$3004 / 'Saisie Recettes'!$R$5:$R$3004, 0))</f>
        <v>500000</v>
      </c>
      <c r="T27" s="256" cm="1">
        <f t="array" ref="T27">SUMPRODUCT(('Saisie Recettes'!$F$5:$F$3004 = $F27) * ('Saisie Recettes'!$H$5:$H$3004 = Listes!$B$73) * IF('Saisie Recettes'!$R$5:$R$3004 &lt;&gt; 0,'Saisie Recettes'!$I$5:$I$3004 * 'Saisie Recettes'!AD$5:AD$3004 / 'Saisie Recettes'!$R$5:$R$3004, 0))</f>
        <v>500000</v>
      </c>
      <c r="U27" s="164">
        <f t="shared" si="66"/>
        <v>2500000</v>
      </c>
      <c r="W27" s="256" cm="1">
        <f t="array" ref="W27">SUMPRODUCT(('Saisie Recettes'!$F$5:$F$3004 = $F27) * ('Saisie Recettes'!$H$5:$H$3004 = Listes!$B$73) * IF('Saisie Recettes'!$R$5:$R$3004 &lt;&gt; 0,'Saisie Recettes'!$I$5:$I$3004 * 'Saisie Recettes'!AG$5:AG$3004 / 'Saisie Recettes'!$R$5:$R$3004, 0))</f>
        <v>450000</v>
      </c>
      <c r="X27" s="256" cm="1">
        <f t="array" ref="X27">SUMPRODUCT(('Saisie Recettes'!$F$5:$F$3004 = $F27) * ('Saisie Recettes'!$H$5:$H$3004 = Listes!$B$73) * IF('Saisie Recettes'!$R$5:$R$3004 &lt;&gt; 0,'Saisie Recettes'!$I$5:$I$3004 * 'Saisie Recettes'!AH$5:AH$3004 / 'Saisie Recettes'!$R$5:$R$3004, 0))</f>
        <v>500000</v>
      </c>
      <c r="Y27" s="256" cm="1">
        <f t="array" ref="Y27">SUMPRODUCT(('Saisie Recettes'!$F$5:$F$3004 = $F27) * ('Saisie Recettes'!$H$5:$H$3004 = Listes!$B$73) * IF('Saisie Recettes'!$R$5:$R$3004 &lt;&gt; 0,'Saisie Recettes'!$I$5:$I$3004 * 'Saisie Recettes'!AI$5:AI$3004 / 'Saisie Recettes'!$R$5:$R$3004, 0))</f>
        <v>500000</v>
      </c>
      <c r="Z27" s="256" cm="1">
        <f t="array" ref="Z27">SUMPRODUCT(('Saisie Recettes'!$F$5:$F$3004 = $F27) * ('Saisie Recettes'!$H$5:$H$3004 = Listes!$B$73) * IF('Saisie Recettes'!$R$5:$R$3004 &lt;&gt; 0,'Saisie Recettes'!$I$5:$I$3004 * 'Saisie Recettes'!AJ$5:AJ$3004 / 'Saisie Recettes'!$R$5:$R$3004, 0))</f>
        <v>500000</v>
      </c>
      <c r="AA27" s="256" cm="1">
        <f t="array" ref="AA27">SUMPRODUCT(('Saisie Recettes'!$F$5:$F$3004 = $F27) * ('Saisie Recettes'!$H$5:$H$3004 = Listes!$B$73) * IF('Saisie Recettes'!$R$5:$R$3004 &lt;&gt; 0,'Saisie Recettes'!$I$5:$I$3004 * 'Saisie Recettes'!AK$5:AK$3004 / 'Saisie Recettes'!$R$5:$R$3004, 0))</f>
        <v>0</v>
      </c>
      <c r="AB27" s="256" cm="1">
        <f t="array" ref="AB27">SUMPRODUCT(('Saisie Recettes'!$F$5:$F$3004 = $F27) * ('Saisie Recettes'!$H$5:$H$3004 = Listes!$B$73) * IF('Saisie Recettes'!$R$5:$R$3004 &lt;&gt; 0,'Saisie Recettes'!$I$5:$I$3004 * 'Saisie Recettes'!AL$5:AL$3004 / 'Saisie Recettes'!$R$5:$R$3004, 0))</f>
        <v>500000</v>
      </c>
      <c r="AC27" s="256" cm="1">
        <f t="array" ref="AC27">SUMPRODUCT(('Saisie Recettes'!$F$5:$F$3004 = $F27) * ('Saisie Recettes'!$H$5:$H$3004 = Listes!$B$73) * IF('Saisie Recettes'!$R$5:$R$3004 &lt;&gt; 0,'Saisie Recettes'!$I$5:$I$3004 * 'Saisie Recettes'!AM$5:AM$3004 / 'Saisie Recettes'!$R$5:$R$3004, 0))</f>
        <v>0</v>
      </c>
      <c r="AD27" s="256" cm="1">
        <f t="array" ref="AD27">SUMPRODUCT(('Saisie Recettes'!$F$5:$F$3004 = $F27) * ('Saisie Recettes'!$H$5:$H$3004 = Listes!$B$73) * IF('Saisie Recettes'!$R$5:$R$3004 &lt;&gt; 0,'Saisie Recettes'!$I$5:$I$3004 * 'Saisie Recettes'!AN$5:AN$3004 / 'Saisie Recettes'!$R$5:$R$3004, 0))</f>
        <v>500000</v>
      </c>
      <c r="AE27" s="256" cm="1">
        <f t="array" ref="AE27">SUMPRODUCT(('Saisie Recettes'!$F$5:$F$3004 = $F27) * ('Saisie Recettes'!$H$5:$H$3004 = Listes!$B$73) * IF('Saisie Recettes'!$R$5:$R$3004 &lt;&gt; 0,'Saisie Recettes'!$I$5:$I$3004 * 'Saisie Recettes'!AO$5:AO$3004 / 'Saisie Recettes'!$R$5:$R$3004, 0))</f>
        <v>500000</v>
      </c>
      <c r="AF27" s="256" cm="1">
        <f t="array" ref="AF27">SUMPRODUCT(('Saisie Recettes'!$F$5:$F$3004 = $F27) * ('Saisie Recettes'!$H$5:$H$3004 = Listes!$B$73) * IF('Saisie Recettes'!$R$5:$R$3004 &lt;&gt; 0,'Saisie Recettes'!$I$5:$I$3004 * 'Saisie Recettes'!AP$5:AP$3004 / 'Saisie Recettes'!$R$5:$R$3004, 0))</f>
        <v>500000</v>
      </c>
      <c r="AG27" s="256" cm="1">
        <f t="array" ref="AG27">SUMPRODUCT(('Saisie Recettes'!$F$5:$F$3004 = $F27) * ('Saisie Recettes'!$H$5:$H$3004 = Listes!$B$73) * IF('Saisie Recettes'!$R$5:$R$3004 &lt;&gt; 0,'Saisie Recettes'!$I$5:$I$3004 * 'Saisie Recettes'!AQ$5:AQ$3004 / 'Saisie Recettes'!$R$5:$R$3004, 0))</f>
        <v>500000</v>
      </c>
      <c r="AH27" s="256" cm="1">
        <f t="array" ref="AH27">SUMPRODUCT(('Saisie Recettes'!$F$5:$F$3004 = $F27) * ('Saisie Recettes'!$H$5:$H$3004 = Listes!$B$73) * IF('Saisie Recettes'!$R$5:$R$3004 &lt;&gt; 0,'Saisie Recettes'!$I$5:$I$3004 * 'Saisie Recettes'!AR$5:AR$3004 / 'Saisie Recettes'!$R$5:$R$3004, 0))</f>
        <v>500000</v>
      </c>
      <c r="AI27" s="164">
        <f t="shared" ref="AI27:AI34" si="67">SUM(W27:AH27)</f>
        <v>4950000</v>
      </c>
      <c r="AJ27" s="142"/>
      <c r="AK27" s="256" cm="1">
        <f t="array" ref="AK27">SUMPRODUCT(('Saisie Recettes'!$F$5:$F$3004 = $F27) * ('Saisie Recettes'!$H$5:$H$3004 = Listes!$B$73) * IF('Saisie Recettes'!$R$5:$R$3004 &lt;&gt; 0,'Saisie Recettes'!$I$5:$I$3004 * 'Saisie Recettes'!AU$5:AU$3004 / 'Saisie Recettes'!$R$5:$R$3004, 0))</f>
        <v>500000</v>
      </c>
      <c r="AL27" s="256" cm="1">
        <f t="array" ref="AL27">SUMPRODUCT(('Saisie Recettes'!$F$5:$F$3004 = $F27) * ('Saisie Recettes'!$H$5:$H$3004 = Listes!$B$73) * IF('Saisie Recettes'!$R$5:$R$3004 &lt;&gt; 0,'Saisie Recettes'!$I$5:$I$3004 * 'Saisie Recettes'!AV$5:AV$3004 / 'Saisie Recettes'!$R$5:$R$3004, 0))</f>
        <v>0</v>
      </c>
      <c r="AM27" s="256" cm="1">
        <f t="array" ref="AM27">SUMPRODUCT(('Saisie Recettes'!$F$5:$F$3004 = $F27) * ('Saisie Recettes'!$H$5:$H$3004 = Listes!$B$73) * IF('Saisie Recettes'!$R$5:$R$3004 &lt;&gt; 0,'Saisie Recettes'!$I$5:$I$3004 * 'Saisie Recettes'!AW$5:AW$3004 / 'Saisie Recettes'!$R$5:$R$3004, 0))</f>
        <v>0</v>
      </c>
      <c r="AN27" s="256" cm="1">
        <f t="array" ref="AN27">SUMPRODUCT(('Saisie Recettes'!$F$5:$F$3004 = $F27) * ('Saisie Recettes'!$H$5:$H$3004 = Listes!$B$73) * IF('Saisie Recettes'!$R$5:$R$3004 &lt;&gt; 0,'Saisie Recettes'!$I$5:$I$3004 * 'Saisie Recettes'!AX$5:AX$3004 / 'Saisie Recettes'!$R$5:$R$3004, 0))</f>
        <v>0</v>
      </c>
      <c r="AO27" s="256" cm="1">
        <f t="array" ref="AO27">SUMPRODUCT(('Saisie Recettes'!$F$5:$F$3004 = $F27) * ('Saisie Recettes'!$H$5:$H$3004 = Listes!$B$73) * IF('Saisie Recettes'!$R$5:$R$3004 &lt;&gt; 0,'Saisie Recettes'!$I$5:$I$3004 * 'Saisie Recettes'!AY$5:AY$3004 / 'Saisie Recettes'!$R$5:$R$3004, 0))</f>
        <v>0</v>
      </c>
      <c r="AP27" s="256" cm="1">
        <f t="array" ref="AP27">SUMPRODUCT(('Saisie Recettes'!$F$5:$F$3004 = $F27) * ('Saisie Recettes'!$H$5:$H$3004 = Listes!$B$73) * IF('Saisie Recettes'!$R$5:$R$3004 &lt;&gt; 0,'Saisie Recettes'!$I$5:$I$3004 * 'Saisie Recettes'!AZ$5:AZ$3004 / 'Saisie Recettes'!$R$5:$R$3004, 0))</f>
        <v>0</v>
      </c>
      <c r="AQ27" s="256" cm="1">
        <f t="array" ref="AQ27">SUMPRODUCT(('Saisie Recettes'!$F$5:$F$3004 = $F27) * ('Saisie Recettes'!$H$5:$H$3004 = Listes!$B$73) * IF('Saisie Recettes'!$R$5:$R$3004 &lt;&gt; 0,'Saisie Recettes'!$I$5:$I$3004 * 'Saisie Recettes'!BA$5:BA$3004 / 'Saisie Recettes'!$R$5:$R$3004, 0))</f>
        <v>0</v>
      </c>
      <c r="AR27" s="256" cm="1">
        <f t="array" ref="AR27">SUMPRODUCT(('Saisie Recettes'!$F$5:$F$3004 = $F27) * ('Saisie Recettes'!$H$5:$H$3004 = Listes!$B$73) * IF('Saisie Recettes'!$R$5:$R$3004 &lt;&gt; 0,'Saisie Recettes'!$I$5:$I$3004 * 'Saisie Recettes'!BB$5:BB$3004 / 'Saisie Recettes'!$R$5:$R$3004, 0))</f>
        <v>0</v>
      </c>
      <c r="AS27" s="256" cm="1">
        <f t="array" ref="AS27">SUMPRODUCT(('Saisie Recettes'!$F$5:$F$3004 = $F27) * ('Saisie Recettes'!$H$5:$H$3004 = Listes!$B$73) * IF('Saisie Recettes'!$R$5:$R$3004 &lt;&gt; 0,'Saisie Recettes'!$I$5:$I$3004 * 'Saisie Recettes'!BC$5:BC$3004 / 'Saisie Recettes'!$R$5:$R$3004, 0))</f>
        <v>0</v>
      </c>
      <c r="AT27" s="256" cm="1">
        <f t="array" ref="AT27">SUMPRODUCT(('Saisie Recettes'!$F$5:$F$3004 = $F27) * ('Saisie Recettes'!$H$5:$H$3004 = Listes!$B$73) * IF('Saisie Recettes'!$R$5:$R$3004 &lt;&gt; 0,'Saisie Recettes'!$I$5:$I$3004 * 'Saisie Recettes'!BD$5:BD$3004 / 'Saisie Recettes'!$R$5:$R$3004, 0))</f>
        <v>0</v>
      </c>
      <c r="AU27" s="256" cm="1">
        <f t="array" ref="AU27">SUMPRODUCT(('Saisie Recettes'!$F$5:$F$3004 = $F27) * ('Saisie Recettes'!$H$5:$H$3004 = Listes!$B$73) * IF('Saisie Recettes'!$R$5:$R$3004 &lt;&gt; 0,'Saisie Recettes'!$I$5:$I$3004 * 'Saisie Recettes'!BE$5:BE$3004 / 'Saisie Recettes'!$R$5:$R$3004, 0))</f>
        <v>0</v>
      </c>
      <c r="AV27" s="256" cm="1">
        <f t="array" ref="AV27">SUMPRODUCT(('Saisie Recettes'!$F$5:$F$3004 = $F27) * ('Saisie Recettes'!$H$5:$H$3004 = Listes!$B$73) * IF('Saisie Recettes'!$R$5:$R$3004 &lt;&gt; 0,'Saisie Recettes'!$I$5:$I$3004 * 'Saisie Recettes'!BF$5:BF$3004 / 'Saisie Recettes'!$R$5:$R$3004, 0))</f>
        <v>0</v>
      </c>
      <c r="AW27" s="164">
        <f t="shared" ref="AW27:AW34" si="68">SUM(AK27:AV27)</f>
        <v>500000</v>
      </c>
    </row>
    <row r="28" spans="3:49" ht="15.75" customHeight="1" x14ac:dyDescent="0.25">
      <c r="C28" s="150" t="str">
        <f t="shared" si="65"/>
        <v>MC-Mag-Veterinaire</v>
      </c>
      <c r="D28" s="143"/>
      <c r="E28" s="143"/>
      <c r="F28" s="150" t="str">
        <f t="shared" si="62"/>
        <v>MC-Mag-Veterinaire</v>
      </c>
      <c r="I28" s="256" cm="1">
        <f t="array" ref="I28">SUMPRODUCT(('Saisie Recettes'!$F$5:$F$3004 = $F28) * ('Saisie Recettes'!$H$5:$H$3004 = Listes!$B$73) * IF('Saisie Recettes'!$R$5:$R$3004 &lt;&gt; 0,'Saisie Recettes'!$I$5:$I$3004 * 'Saisie Recettes'!S$5:S$3004 / 'Saisie Recettes'!$R$5:$R$3004, 0))</f>
        <v>0</v>
      </c>
      <c r="J28" s="256" cm="1">
        <f t="array" ref="J28">SUMPRODUCT(('Saisie Recettes'!$F$5:$F$3004 = $F28) * ('Saisie Recettes'!$H$5:$H$3004 = Listes!$B$73) * IF('Saisie Recettes'!$R$5:$R$3004 &lt;&gt; 0,'Saisie Recettes'!$I$5:$I$3004 * 'Saisie Recettes'!T$5:T$3004 / 'Saisie Recettes'!$R$5:$R$3004, 0))</f>
        <v>0</v>
      </c>
      <c r="K28" s="256" cm="1">
        <f t="array" ref="K28">SUMPRODUCT(('Saisie Recettes'!$F$5:$F$3004 = $F28) * ('Saisie Recettes'!$H$5:$H$3004 = Listes!$B$73) * IF('Saisie Recettes'!$R$5:$R$3004 &lt;&gt; 0,'Saisie Recettes'!$I$5:$I$3004 * 'Saisie Recettes'!U$5:U$3004 / 'Saisie Recettes'!$R$5:$R$3004, 0))</f>
        <v>0</v>
      </c>
      <c r="L28" s="256" cm="1">
        <f t="array" ref="L28">SUMPRODUCT(('Saisie Recettes'!$F$5:$F$3004 = $F28) * ('Saisie Recettes'!$H$5:$H$3004 = Listes!$B$73) * IF('Saisie Recettes'!$R$5:$R$3004 &lt;&gt; 0,'Saisie Recettes'!$I$5:$I$3004 * 'Saisie Recettes'!V$5:V$3004 / 'Saisie Recettes'!$R$5:$R$3004, 0))</f>
        <v>0</v>
      </c>
      <c r="M28" s="256" cm="1">
        <f t="array" ref="M28">SUMPRODUCT(('Saisie Recettes'!$F$5:$F$3004 = $F28) * ('Saisie Recettes'!$H$5:$H$3004 = Listes!$B$73) * IF('Saisie Recettes'!$R$5:$R$3004 &lt;&gt; 0,'Saisie Recettes'!$I$5:$I$3004 * 'Saisie Recettes'!W$5:W$3004 / 'Saisie Recettes'!$R$5:$R$3004, 0))</f>
        <v>0</v>
      </c>
      <c r="N28" s="256" cm="1">
        <f t="array" ref="N28">SUMPRODUCT(('Saisie Recettes'!$F$5:$F$3004 = $F28) * ('Saisie Recettes'!$H$5:$H$3004 = Listes!$B$73) * IF('Saisie Recettes'!$R$5:$R$3004 &lt;&gt; 0,'Saisie Recettes'!$I$5:$I$3004 * 'Saisie Recettes'!X$5:X$3004 / 'Saisie Recettes'!$R$5:$R$3004, 0))</f>
        <v>0</v>
      </c>
      <c r="O28" s="256" cm="1">
        <f t="array" ref="O28">SUMPRODUCT(('Saisie Recettes'!$F$5:$F$3004 = $F28) * ('Saisie Recettes'!$H$5:$H$3004 = Listes!$B$73) * IF('Saisie Recettes'!$R$5:$R$3004 &lt;&gt; 0,'Saisie Recettes'!$I$5:$I$3004 * 'Saisie Recettes'!Y$5:Y$3004 / 'Saisie Recettes'!$R$5:$R$3004, 0))</f>
        <v>0</v>
      </c>
      <c r="P28" s="256" cm="1">
        <f t="array" ref="P28">SUMPRODUCT(('Saisie Recettes'!$F$5:$F$3004 = $F28) * ('Saisie Recettes'!$H$5:$H$3004 = Listes!$B$73) * IF('Saisie Recettes'!$R$5:$R$3004 &lt;&gt; 0,'Saisie Recettes'!$I$5:$I$3004 * 'Saisie Recettes'!Z$5:Z$3004 / 'Saisie Recettes'!$R$5:$R$3004, 0))</f>
        <v>400000</v>
      </c>
      <c r="Q28" s="256" cm="1">
        <f t="array" ref="Q28">SUMPRODUCT(('Saisie Recettes'!$F$5:$F$3004 = $F28) * ('Saisie Recettes'!$H$5:$H$3004 = Listes!$B$73) * IF('Saisie Recettes'!$R$5:$R$3004 &lt;&gt; 0,'Saisie Recettes'!$I$5:$I$3004 * 'Saisie Recettes'!AA$5:AA$3004 / 'Saisie Recettes'!$R$5:$R$3004, 0))</f>
        <v>400000</v>
      </c>
      <c r="R28" s="256" cm="1">
        <f t="array" ref="R28">SUMPRODUCT(('Saisie Recettes'!$F$5:$F$3004 = $F28) * ('Saisie Recettes'!$H$5:$H$3004 = Listes!$B$73) * IF('Saisie Recettes'!$R$5:$R$3004 &lt;&gt; 0,'Saisie Recettes'!$I$5:$I$3004 * 'Saisie Recettes'!AB$5:AB$3004 / 'Saisie Recettes'!$R$5:$R$3004, 0))</f>
        <v>400000</v>
      </c>
      <c r="S28" s="256" cm="1">
        <f t="array" ref="S28">SUMPRODUCT(('Saisie Recettes'!$F$5:$F$3004 = $F28) * ('Saisie Recettes'!$H$5:$H$3004 = Listes!$B$73) * IF('Saisie Recettes'!$R$5:$R$3004 &lt;&gt; 0,'Saisie Recettes'!$I$5:$I$3004 * 'Saisie Recettes'!AC$5:AC$3004 / 'Saisie Recettes'!$R$5:$R$3004, 0))</f>
        <v>400000</v>
      </c>
      <c r="T28" s="256" cm="1">
        <f t="array" ref="T28">SUMPRODUCT(('Saisie Recettes'!$F$5:$F$3004 = $F28) * ('Saisie Recettes'!$H$5:$H$3004 = Listes!$B$73) * IF('Saisie Recettes'!$R$5:$R$3004 &lt;&gt; 0,'Saisie Recettes'!$I$5:$I$3004 * 'Saisie Recettes'!AD$5:AD$3004 / 'Saisie Recettes'!$R$5:$R$3004, 0))</f>
        <v>400000</v>
      </c>
      <c r="U28" s="164">
        <f t="shared" si="66"/>
        <v>2000000</v>
      </c>
      <c r="W28" s="256" cm="1">
        <f t="array" ref="W28">SUMPRODUCT(('Saisie Recettes'!$F$5:$F$3004 = $F28) * ('Saisie Recettes'!$H$5:$H$3004 = Listes!$B$73) * IF('Saisie Recettes'!$R$5:$R$3004 &lt;&gt; 0,'Saisie Recettes'!$I$5:$I$3004 * 'Saisie Recettes'!AG$5:AG$3004 / 'Saisie Recettes'!$R$5:$R$3004, 0))</f>
        <v>360000</v>
      </c>
      <c r="X28" s="256" cm="1">
        <f t="array" ref="X28">SUMPRODUCT(('Saisie Recettes'!$F$5:$F$3004 = $F28) * ('Saisie Recettes'!$H$5:$H$3004 = Listes!$B$73) * IF('Saisie Recettes'!$R$5:$R$3004 &lt;&gt; 0,'Saisie Recettes'!$I$5:$I$3004 * 'Saisie Recettes'!AH$5:AH$3004 / 'Saisie Recettes'!$R$5:$R$3004, 0))</f>
        <v>0</v>
      </c>
      <c r="Y28" s="256" cm="1">
        <f t="array" ref="Y28">SUMPRODUCT(('Saisie Recettes'!$F$5:$F$3004 = $F28) * ('Saisie Recettes'!$H$5:$H$3004 = Listes!$B$73) * IF('Saisie Recettes'!$R$5:$R$3004 &lt;&gt; 0,'Saisie Recettes'!$I$5:$I$3004 * 'Saisie Recettes'!AI$5:AI$3004 / 'Saisie Recettes'!$R$5:$R$3004, 0))</f>
        <v>0</v>
      </c>
      <c r="Z28" s="256" cm="1">
        <f t="array" ref="Z28">SUMPRODUCT(('Saisie Recettes'!$F$5:$F$3004 = $F28) * ('Saisie Recettes'!$H$5:$H$3004 = Listes!$B$73) * IF('Saisie Recettes'!$R$5:$R$3004 &lt;&gt; 0,'Saisie Recettes'!$I$5:$I$3004 * 'Saisie Recettes'!AJ$5:AJ$3004 / 'Saisie Recettes'!$R$5:$R$3004, 0))</f>
        <v>400000</v>
      </c>
      <c r="AA28" s="256" cm="1">
        <f t="array" ref="AA28">SUMPRODUCT(('Saisie Recettes'!$F$5:$F$3004 = $F28) * ('Saisie Recettes'!$H$5:$H$3004 = Listes!$B$73) * IF('Saisie Recettes'!$R$5:$R$3004 &lt;&gt; 0,'Saisie Recettes'!$I$5:$I$3004 * 'Saisie Recettes'!AK$5:AK$3004 / 'Saisie Recettes'!$R$5:$R$3004, 0))</f>
        <v>0</v>
      </c>
      <c r="AB28" s="256" cm="1">
        <f t="array" ref="AB28">SUMPRODUCT(('Saisie Recettes'!$F$5:$F$3004 = $F28) * ('Saisie Recettes'!$H$5:$H$3004 = Listes!$B$73) * IF('Saisie Recettes'!$R$5:$R$3004 &lt;&gt; 0,'Saisie Recettes'!$I$5:$I$3004 * 'Saisie Recettes'!AL$5:AL$3004 / 'Saisie Recettes'!$R$5:$R$3004, 0))</f>
        <v>400000</v>
      </c>
      <c r="AC28" s="256" cm="1">
        <f t="array" ref="AC28">SUMPRODUCT(('Saisie Recettes'!$F$5:$F$3004 = $F28) * ('Saisie Recettes'!$H$5:$H$3004 = Listes!$B$73) * IF('Saisie Recettes'!$R$5:$R$3004 &lt;&gt; 0,'Saisie Recettes'!$I$5:$I$3004 * 'Saisie Recettes'!AM$5:AM$3004 / 'Saisie Recettes'!$R$5:$R$3004, 0))</f>
        <v>400000</v>
      </c>
      <c r="AD28" s="256" cm="1">
        <f t="array" ref="AD28">SUMPRODUCT(('Saisie Recettes'!$F$5:$F$3004 = $F28) * ('Saisie Recettes'!$H$5:$H$3004 = Listes!$B$73) * IF('Saisie Recettes'!$R$5:$R$3004 &lt;&gt; 0,'Saisie Recettes'!$I$5:$I$3004 * 'Saisie Recettes'!AN$5:AN$3004 / 'Saisie Recettes'!$R$5:$R$3004, 0))</f>
        <v>400000</v>
      </c>
      <c r="AE28" s="256" cm="1">
        <f t="array" ref="AE28">SUMPRODUCT(('Saisie Recettes'!$F$5:$F$3004 = $F28) * ('Saisie Recettes'!$H$5:$H$3004 = Listes!$B$73) * IF('Saisie Recettes'!$R$5:$R$3004 &lt;&gt; 0,'Saisie Recettes'!$I$5:$I$3004 * 'Saisie Recettes'!AO$5:AO$3004 / 'Saisie Recettes'!$R$5:$R$3004, 0))</f>
        <v>400000</v>
      </c>
      <c r="AF28" s="256" cm="1">
        <f t="array" ref="AF28">SUMPRODUCT(('Saisie Recettes'!$F$5:$F$3004 = $F28) * ('Saisie Recettes'!$H$5:$H$3004 = Listes!$B$73) * IF('Saisie Recettes'!$R$5:$R$3004 &lt;&gt; 0,'Saisie Recettes'!$I$5:$I$3004 * 'Saisie Recettes'!AP$5:AP$3004 / 'Saisie Recettes'!$R$5:$R$3004, 0))</f>
        <v>400000</v>
      </c>
      <c r="AG28" s="256" cm="1">
        <f t="array" ref="AG28">SUMPRODUCT(('Saisie Recettes'!$F$5:$F$3004 = $F28) * ('Saisie Recettes'!$H$5:$H$3004 = Listes!$B$73) * IF('Saisie Recettes'!$R$5:$R$3004 &lt;&gt; 0,'Saisie Recettes'!$I$5:$I$3004 * 'Saisie Recettes'!AQ$5:AQ$3004 / 'Saisie Recettes'!$R$5:$R$3004, 0))</f>
        <v>400000</v>
      </c>
      <c r="AH28" s="256" cm="1">
        <f t="array" ref="AH28">SUMPRODUCT(('Saisie Recettes'!$F$5:$F$3004 = $F28) * ('Saisie Recettes'!$H$5:$H$3004 = Listes!$B$73) * IF('Saisie Recettes'!$R$5:$R$3004 &lt;&gt; 0,'Saisie Recettes'!$I$5:$I$3004 * 'Saisie Recettes'!AR$5:AR$3004 / 'Saisie Recettes'!$R$5:$R$3004, 0))</f>
        <v>400000</v>
      </c>
      <c r="AI28" s="164">
        <f t="shared" si="67"/>
        <v>3560000</v>
      </c>
      <c r="AJ28" s="142"/>
      <c r="AK28" s="256" cm="1">
        <f t="array" ref="AK28">SUMPRODUCT(('Saisie Recettes'!$F$5:$F$3004 = $F28) * ('Saisie Recettes'!$H$5:$H$3004 = Listes!$B$73) * IF('Saisie Recettes'!$R$5:$R$3004 &lt;&gt; 0,'Saisie Recettes'!$I$5:$I$3004 * 'Saisie Recettes'!AU$5:AU$3004 / 'Saisie Recettes'!$R$5:$R$3004, 0))</f>
        <v>360000</v>
      </c>
      <c r="AL28" s="256" cm="1">
        <f t="array" ref="AL28">SUMPRODUCT(('Saisie Recettes'!$F$5:$F$3004 = $F28) * ('Saisie Recettes'!$H$5:$H$3004 = Listes!$B$73) * IF('Saisie Recettes'!$R$5:$R$3004 &lt;&gt; 0,'Saisie Recettes'!$I$5:$I$3004 * 'Saisie Recettes'!AV$5:AV$3004 / 'Saisie Recettes'!$R$5:$R$3004, 0))</f>
        <v>400000</v>
      </c>
      <c r="AM28" s="256" cm="1">
        <f t="array" ref="AM28">SUMPRODUCT(('Saisie Recettes'!$F$5:$F$3004 = $F28) * ('Saisie Recettes'!$H$5:$H$3004 = Listes!$B$73) * IF('Saisie Recettes'!$R$5:$R$3004 &lt;&gt; 0,'Saisie Recettes'!$I$5:$I$3004 * 'Saisie Recettes'!AW$5:AW$3004 / 'Saisie Recettes'!$R$5:$R$3004, 0))</f>
        <v>0</v>
      </c>
      <c r="AN28" s="256" cm="1">
        <f t="array" ref="AN28">SUMPRODUCT(('Saisie Recettes'!$F$5:$F$3004 = $F28) * ('Saisie Recettes'!$H$5:$H$3004 = Listes!$B$73) * IF('Saisie Recettes'!$R$5:$R$3004 &lt;&gt; 0,'Saisie Recettes'!$I$5:$I$3004 * 'Saisie Recettes'!AX$5:AX$3004 / 'Saisie Recettes'!$R$5:$R$3004, 0))</f>
        <v>0</v>
      </c>
      <c r="AO28" s="256" cm="1">
        <f t="array" ref="AO28">SUMPRODUCT(('Saisie Recettes'!$F$5:$F$3004 = $F28) * ('Saisie Recettes'!$H$5:$H$3004 = Listes!$B$73) * IF('Saisie Recettes'!$R$5:$R$3004 &lt;&gt; 0,'Saisie Recettes'!$I$5:$I$3004 * 'Saisie Recettes'!AY$5:AY$3004 / 'Saisie Recettes'!$R$5:$R$3004, 0))</f>
        <v>0</v>
      </c>
      <c r="AP28" s="256" cm="1">
        <f t="array" ref="AP28">SUMPRODUCT(('Saisie Recettes'!$F$5:$F$3004 = $F28) * ('Saisie Recettes'!$H$5:$H$3004 = Listes!$B$73) * IF('Saisie Recettes'!$R$5:$R$3004 &lt;&gt; 0,'Saisie Recettes'!$I$5:$I$3004 * 'Saisie Recettes'!AZ$5:AZ$3004 / 'Saisie Recettes'!$R$5:$R$3004, 0))</f>
        <v>0</v>
      </c>
      <c r="AQ28" s="256" cm="1">
        <f t="array" ref="AQ28">SUMPRODUCT(('Saisie Recettes'!$F$5:$F$3004 = $F28) * ('Saisie Recettes'!$H$5:$H$3004 = Listes!$B$73) * IF('Saisie Recettes'!$R$5:$R$3004 &lt;&gt; 0,'Saisie Recettes'!$I$5:$I$3004 * 'Saisie Recettes'!BA$5:BA$3004 / 'Saisie Recettes'!$R$5:$R$3004, 0))</f>
        <v>0</v>
      </c>
      <c r="AR28" s="256" cm="1">
        <f t="array" ref="AR28">SUMPRODUCT(('Saisie Recettes'!$F$5:$F$3004 = $F28) * ('Saisie Recettes'!$H$5:$H$3004 = Listes!$B$73) * IF('Saisie Recettes'!$R$5:$R$3004 &lt;&gt; 0,'Saisie Recettes'!$I$5:$I$3004 * 'Saisie Recettes'!BB$5:BB$3004 / 'Saisie Recettes'!$R$5:$R$3004, 0))</f>
        <v>0</v>
      </c>
      <c r="AS28" s="256" cm="1">
        <f t="array" ref="AS28">SUMPRODUCT(('Saisie Recettes'!$F$5:$F$3004 = $F28) * ('Saisie Recettes'!$H$5:$H$3004 = Listes!$B$73) * IF('Saisie Recettes'!$R$5:$R$3004 &lt;&gt; 0,'Saisie Recettes'!$I$5:$I$3004 * 'Saisie Recettes'!BC$5:BC$3004 / 'Saisie Recettes'!$R$5:$R$3004, 0))</f>
        <v>0</v>
      </c>
      <c r="AT28" s="256" cm="1">
        <f t="array" ref="AT28">SUMPRODUCT(('Saisie Recettes'!$F$5:$F$3004 = $F28) * ('Saisie Recettes'!$H$5:$H$3004 = Listes!$B$73) * IF('Saisie Recettes'!$R$5:$R$3004 &lt;&gt; 0,'Saisie Recettes'!$I$5:$I$3004 * 'Saisie Recettes'!BD$5:BD$3004 / 'Saisie Recettes'!$R$5:$R$3004, 0))</f>
        <v>0</v>
      </c>
      <c r="AU28" s="256" cm="1">
        <f t="array" ref="AU28">SUMPRODUCT(('Saisie Recettes'!$F$5:$F$3004 = $F28) * ('Saisie Recettes'!$H$5:$H$3004 = Listes!$B$73) * IF('Saisie Recettes'!$R$5:$R$3004 &lt;&gt; 0,'Saisie Recettes'!$I$5:$I$3004 * 'Saisie Recettes'!BE$5:BE$3004 / 'Saisie Recettes'!$R$5:$R$3004, 0))</f>
        <v>0</v>
      </c>
      <c r="AV28" s="256" cm="1">
        <f t="array" ref="AV28">SUMPRODUCT(('Saisie Recettes'!$F$5:$F$3004 = $F28) * ('Saisie Recettes'!$H$5:$H$3004 = Listes!$B$73) * IF('Saisie Recettes'!$R$5:$R$3004 &lt;&gt; 0,'Saisie Recettes'!$I$5:$I$3004 * 'Saisie Recettes'!BF$5:BF$3004 / 'Saisie Recettes'!$R$5:$R$3004, 0))</f>
        <v>0</v>
      </c>
      <c r="AW28" s="164">
        <f t="shared" si="68"/>
        <v>760000</v>
      </c>
    </row>
    <row r="29" spans="3:49" ht="15.75" customHeight="1" x14ac:dyDescent="0.25">
      <c r="C29" s="150" t="str">
        <f t="shared" si="65"/>
        <v>MC-Mag-Nymat</v>
      </c>
      <c r="D29" s="143"/>
      <c r="E29" s="143"/>
      <c r="F29" s="150" t="str">
        <f t="shared" si="62"/>
        <v>MC-Mag-Nymat</v>
      </c>
      <c r="I29" s="256" cm="1">
        <f t="array" ref="I29">SUMPRODUCT(('Saisie Recettes'!$F$5:$F$3004 = $F29) * ('Saisie Recettes'!$H$5:$H$3004 = Listes!$B$73) * IF('Saisie Recettes'!$R$5:$R$3004 &lt;&gt; 0,'Saisie Recettes'!$I$5:$I$3004 * 'Saisie Recettes'!S$5:S$3004 / 'Saisie Recettes'!$R$5:$R$3004, 0))</f>
        <v>0</v>
      </c>
      <c r="J29" s="256" cm="1">
        <f t="array" ref="J29">SUMPRODUCT(('Saisie Recettes'!$F$5:$F$3004 = $F29) * ('Saisie Recettes'!$H$5:$H$3004 = Listes!$B$73) * IF('Saisie Recettes'!$R$5:$R$3004 &lt;&gt; 0,'Saisie Recettes'!$I$5:$I$3004 * 'Saisie Recettes'!T$5:T$3004 / 'Saisie Recettes'!$R$5:$R$3004, 0))</f>
        <v>0</v>
      </c>
      <c r="K29" s="256" cm="1">
        <f t="array" ref="K29">SUMPRODUCT(('Saisie Recettes'!$F$5:$F$3004 = $F29) * ('Saisie Recettes'!$H$5:$H$3004 = Listes!$B$73) * IF('Saisie Recettes'!$R$5:$R$3004 &lt;&gt; 0,'Saisie Recettes'!$I$5:$I$3004 * 'Saisie Recettes'!U$5:U$3004 / 'Saisie Recettes'!$R$5:$R$3004, 0))</f>
        <v>0</v>
      </c>
      <c r="L29" s="256" cm="1">
        <f t="array" ref="L29">SUMPRODUCT(('Saisie Recettes'!$F$5:$F$3004 = $F29) * ('Saisie Recettes'!$H$5:$H$3004 = Listes!$B$73) * IF('Saisie Recettes'!$R$5:$R$3004 &lt;&gt; 0,'Saisie Recettes'!$I$5:$I$3004 * 'Saisie Recettes'!V$5:V$3004 / 'Saisie Recettes'!$R$5:$R$3004, 0))</f>
        <v>0</v>
      </c>
      <c r="M29" s="256" cm="1">
        <f t="array" ref="M29">SUMPRODUCT(('Saisie Recettes'!$F$5:$F$3004 = $F29) * ('Saisie Recettes'!$H$5:$H$3004 = Listes!$B$73) * IF('Saisie Recettes'!$R$5:$R$3004 &lt;&gt; 0,'Saisie Recettes'!$I$5:$I$3004 * 'Saisie Recettes'!W$5:W$3004 / 'Saisie Recettes'!$R$5:$R$3004, 0))</f>
        <v>0</v>
      </c>
      <c r="N29" s="256" cm="1">
        <f t="array" ref="N29">SUMPRODUCT(('Saisie Recettes'!$F$5:$F$3004 = $F29) * ('Saisie Recettes'!$H$5:$H$3004 = Listes!$B$73) * IF('Saisie Recettes'!$R$5:$R$3004 &lt;&gt; 0,'Saisie Recettes'!$I$5:$I$3004 * 'Saisie Recettes'!X$5:X$3004 / 'Saisie Recettes'!$R$5:$R$3004, 0))</f>
        <v>0</v>
      </c>
      <c r="O29" s="256" cm="1">
        <f t="array" ref="O29">SUMPRODUCT(('Saisie Recettes'!$F$5:$F$3004 = $F29) * ('Saisie Recettes'!$H$5:$H$3004 = Listes!$B$73) * IF('Saisie Recettes'!$R$5:$R$3004 &lt;&gt; 0,'Saisie Recettes'!$I$5:$I$3004 * 'Saisie Recettes'!Y$5:Y$3004 / 'Saisie Recettes'!$R$5:$R$3004, 0))</f>
        <v>0</v>
      </c>
      <c r="P29" s="256" cm="1">
        <f t="array" ref="P29">SUMPRODUCT(('Saisie Recettes'!$F$5:$F$3004 = $F29) * ('Saisie Recettes'!$H$5:$H$3004 = Listes!$B$73) * IF('Saisie Recettes'!$R$5:$R$3004 &lt;&gt; 0,'Saisie Recettes'!$I$5:$I$3004 * 'Saisie Recettes'!Z$5:Z$3004 / 'Saisie Recettes'!$R$5:$R$3004, 0))</f>
        <v>0</v>
      </c>
      <c r="Q29" s="256" cm="1">
        <f t="array" ref="Q29">SUMPRODUCT(('Saisie Recettes'!$F$5:$F$3004 = $F29) * ('Saisie Recettes'!$H$5:$H$3004 = Listes!$B$73) * IF('Saisie Recettes'!$R$5:$R$3004 &lt;&gt; 0,'Saisie Recettes'!$I$5:$I$3004 * 'Saisie Recettes'!AA$5:AA$3004 / 'Saisie Recettes'!$R$5:$R$3004, 0))</f>
        <v>0</v>
      </c>
      <c r="R29" s="256" cm="1">
        <f t="array" ref="R29">SUMPRODUCT(('Saisie Recettes'!$F$5:$F$3004 = $F29) * ('Saisie Recettes'!$H$5:$H$3004 = Listes!$B$73) * IF('Saisie Recettes'!$R$5:$R$3004 &lt;&gt; 0,'Saisie Recettes'!$I$5:$I$3004 * 'Saisie Recettes'!AB$5:AB$3004 / 'Saisie Recettes'!$R$5:$R$3004, 0))</f>
        <v>0</v>
      </c>
      <c r="S29" s="256" cm="1">
        <f t="array" ref="S29">SUMPRODUCT(('Saisie Recettes'!$F$5:$F$3004 = $F29) * ('Saisie Recettes'!$H$5:$H$3004 = Listes!$B$73) * IF('Saisie Recettes'!$R$5:$R$3004 &lt;&gt; 0,'Saisie Recettes'!$I$5:$I$3004 * 'Saisie Recettes'!AC$5:AC$3004 / 'Saisie Recettes'!$R$5:$R$3004, 0))</f>
        <v>0</v>
      </c>
      <c r="T29" s="256" cm="1">
        <f t="array" ref="T29">SUMPRODUCT(('Saisie Recettes'!$F$5:$F$3004 = $F29) * ('Saisie Recettes'!$H$5:$H$3004 = Listes!$B$73) * IF('Saisie Recettes'!$R$5:$R$3004 &lt;&gt; 0,'Saisie Recettes'!$I$5:$I$3004 * 'Saisie Recettes'!AD$5:AD$3004 / 'Saisie Recettes'!$R$5:$R$3004, 0))</f>
        <v>0</v>
      </c>
      <c r="U29" s="164">
        <f t="shared" si="66"/>
        <v>0</v>
      </c>
      <c r="W29" s="256" cm="1">
        <f t="array" ref="W29">SUMPRODUCT(('Saisie Recettes'!$F$5:$F$3004 = $F29) * ('Saisie Recettes'!$H$5:$H$3004 = Listes!$B$73) * IF('Saisie Recettes'!$R$5:$R$3004 &lt;&gt; 0,'Saisie Recettes'!$I$5:$I$3004 * 'Saisie Recettes'!AG$5:AG$3004 / 'Saisie Recettes'!$R$5:$R$3004, 0))</f>
        <v>135000</v>
      </c>
      <c r="X29" s="256" cm="1">
        <f t="array" ref="X29">SUMPRODUCT(('Saisie Recettes'!$F$5:$F$3004 = $F29) * ('Saisie Recettes'!$H$5:$H$3004 = Listes!$B$73) * IF('Saisie Recettes'!$R$5:$R$3004 &lt;&gt; 0,'Saisie Recettes'!$I$5:$I$3004 * 'Saisie Recettes'!AH$5:AH$3004 / 'Saisie Recettes'!$R$5:$R$3004, 0))</f>
        <v>150000</v>
      </c>
      <c r="Y29" s="256" cm="1">
        <f t="array" ref="Y29">SUMPRODUCT(('Saisie Recettes'!$F$5:$F$3004 = $F29) * ('Saisie Recettes'!$H$5:$H$3004 = Listes!$B$73) * IF('Saisie Recettes'!$R$5:$R$3004 &lt;&gt; 0,'Saisie Recettes'!$I$5:$I$3004 * 'Saisie Recettes'!AI$5:AI$3004 / 'Saisie Recettes'!$R$5:$R$3004, 0))</f>
        <v>150000</v>
      </c>
      <c r="Z29" s="256" cm="1">
        <f t="array" ref="Z29">SUMPRODUCT(('Saisie Recettes'!$F$5:$F$3004 = $F29) * ('Saisie Recettes'!$H$5:$H$3004 = Listes!$B$73) * IF('Saisie Recettes'!$R$5:$R$3004 &lt;&gt; 0,'Saisie Recettes'!$I$5:$I$3004 * 'Saisie Recettes'!AJ$5:AJ$3004 / 'Saisie Recettes'!$R$5:$R$3004, 0))</f>
        <v>150000</v>
      </c>
      <c r="AA29" s="256" cm="1">
        <f t="array" ref="AA29">SUMPRODUCT(('Saisie Recettes'!$F$5:$F$3004 = $F29) * ('Saisie Recettes'!$H$5:$H$3004 = Listes!$B$73) * IF('Saisie Recettes'!$R$5:$R$3004 &lt;&gt; 0,'Saisie Recettes'!$I$5:$I$3004 * 'Saisie Recettes'!AK$5:AK$3004 / 'Saisie Recettes'!$R$5:$R$3004, 0))</f>
        <v>0</v>
      </c>
      <c r="AB29" s="256" cm="1">
        <f t="array" ref="AB29">SUMPRODUCT(('Saisie Recettes'!$F$5:$F$3004 = $F29) * ('Saisie Recettes'!$H$5:$H$3004 = Listes!$B$73) * IF('Saisie Recettes'!$R$5:$R$3004 &lt;&gt; 0,'Saisie Recettes'!$I$5:$I$3004 * 'Saisie Recettes'!AL$5:AL$3004 / 'Saisie Recettes'!$R$5:$R$3004, 0))</f>
        <v>150000</v>
      </c>
      <c r="AC29" s="256" cm="1">
        <f t="array" ref="AC29">SUMPRODUCT(('Saisie Recettes'!$F$5:$F$3004 = $F29) * ('Saisie Recettes'!$H$5:$H$3004 = Listes!$B$73) * IF('Saisie Recettes'!$R$5:$R$3004 &lt;&gt; 0,'Saisie Recettes'!$I$5:$I$3004 * 'Saisie Recettes'!AM$5:AM$3004 / 'Saisie Recettes'!$R$5:$R$3004, 0))</f>
        <v>0</v>
      </c>
      <c r="AD29" s="256" cm="1">
        <f t="array" ref="AD29">SUMPRODUCT(('Saisie Recettes'!$F$5:$F$3004 = $F29) * ('Saisie Recettes'!$H$5:$H$3004 = Listes!$B$73) * IF('Saisie Recettes'!$R$5:$R$3004 &lt;&gt; 0,'Saisie Recettes'!$I$5:$I$3004 * 'Saisie Recettes'!AN$5:AN$3004 / 'Saisie Recettes'!$R$5:$R$3004, 0))</f>
        <v>220000</v>
      </c>
      <c r="AE29" s="256" cm="1">
        <f t="array" ref="AE29">SUMPRODUCT(('Saisie Recettes'!$F$5:$F$3004 = $F29) * ('Saisie Recettes'!$H$5:$H$3004 = Listes!$B$73) * IF('Saisie Recettes'!$R$5:$R$3004 &lt;&gt; 0,'Saisie Recettes'!$I$5:$I$3004 * 'Saisie Recettes'!AO$5:AO$3004 / 'Saisie Recettes'!$R$5:$R$3004, 0))</f>
        <v>150000</v>
      </c>
      <c r="AF29" s="256" cm="1">
        <f t="array" ref="AF29">SUMPRODUCT(('Saisie Recettes'!$F$5:$F$3004 = $F29) * ('Saisie Recettes'!$H$5:$H$3004 = Listes!$B$73) * IF('Saisie Recettes'!$R$5:$R$3004 &lt;&gt; 0,'Saisie Recettes'!$I$5:$I$3004 * 'Saisie Recettes'!AP$5:AP$3004 / 'Saisie Recettes'!$R$5:$R$3004, 0))</f>
        <v>220000</v>
      </c>
      <c r="AG29" s="256" cm="1">
        <f t="array" ref="AG29">SUMPRODUCT(('Saisie Recettes'!$F$5:$F$3004 = $F29) * ('Saisie Recettes'!$H$5:$H$3004 = Listes!$B$73) * IF('Saisie Recettes'!$R$5:$R$3004 &lt;&gt; 0,'Saisie Recettes'!$I$5:$I$3004 * 'Saisie Recettes'!AQ$5:AQ$3004 / 'Saisie Recettes'!$R$5:$R$3004, 0))</f>
        <v>150000</v>
      </c>
      <c r="AH29" s="256" cm="1">
        <f t="array" ref="AH29">SUMPRODUCT(('Saisie Recettes'!$F$5:$F$3004 = $F29) * ('Saisie Recettes'!$H$5:$H$3004 = Listes!$B$73) * IF('Saisie Recettes'!$R$5:$R$3004 &lt;&gt; 0,'Saisie Recettes'!$I$5:$I$3004 * 'Saisie Recettes'!AR$5:AR$3004 / 'Saisie Recettes'!$R$5:$R$3004, 0))</f>
        <v>150000</v>
      </c>
      <c r="AI29" s="164">
        <f t="shared" si="67"/>
        <v>1625000</v>
      </c>
      <c r="AJ29" s="142"/>
      <c r="AK29" s="256" cm="1">
        <f t="array" ref="AK29">SUMPRODUCT(('Saisie Recettes'!$F$5:$F$3004 = $F29) * ('Saisie Recettes'!$H$5:$H$3004 = Listes!$B$73) * IF('Saisie Recettes'!$R$5:$R$3004 &lt;&gt; 0,'Saisie Recettes'!$I$5:$I$3004 * 'Saisie Recettes'!AU$5:AU$3004 / 'Saisie Recettes'!$R$5:$R$3004, 0))</f>
        <v>135000</v>
      </c>
      <c r="AL29" s="256" cm="1">
        <f t="array" ref="AL29">SUMPRODUCT(('Saisie Recettes'!$F$5:$F$3004 = $F29) * ('Saisie Recettes'!$H$5:$H$3004 = Listes!$B$73) * IF('Saisie Recettes'!$R$5:$R$3004 &lt;&gt; 0,'Saisie Recettes'!$I$5:$I$3004 * 'Saisie Recettes'!AV$5:AV$3004 / 'Saisie Recettes'!$R$5:$R$3004, 0))</f>
        <v>0</v>
      </c>
      <c r="AM29" s="256" cm="1">
        <f t="array" ref="AM29">SUMPRODUCT(('Saisie Recettes'!$F$5:$F$3004 = $F29) * ('Saisie Recettes'!$H$5:$H$3004 = Listes!$B$73) * IF('Saisie Recettes'!$R$5:$R$3004 &lt;&gt; 0,'Saisie Recettes'!$I$5:$I$3004 * 'Saisie Recettes'!AW$5:AW$3004 / 'Saisie Recettes'!$R$5:$R$3004, 0))</f>
        <v>0</v>
      </c>
      <c r="AN29" s="256" cm="1">
        <f t="array" ref="AN29">SUMPRODUCT(('Saisie Recettes'!$F$5:$F$3004 = $F29) * ('Saisie Recettes'!$H$5:$H$3004 = Listes!$B$73) * IF('Saisie Recettes'!$R$5:$R$3004 &lt;&gt; 0,'Saisie Recettes'!$I$5:$I$3004 * 'Saisie Recettes'!AX$5:AX$3004 / 'Saisie Recettes'!$R$5:$R$3004, 0))</f>
        <v>0</v>
      </c>
      <c r="AO29" s="256" cm="1">
        <f t="array" ref="AO29">SUMPRODUCT(('Saisie Recettes'!$F$5:$F$3004 = $F29) * ('Saisie Recettes'!$H$5:$H$3004 = Listes!$B$73) * IF('Saisie Recettes'!$R$5:$R$3004 &lt;&gt; 0,'Saisie Recettes'!$I$5:$I$3004 * 'Saisie Recettes'!AY$5:AY$3004 / 'Saisie Recettes'!$R$5:$R$3004, 0))</f>
        <v>0</v>
      </c>
      <c r="AP29" s="256" cm="1">
        <f t="array" ref="AP29">SUMPRODUCT(('Saisie Recettes'!$F$5:$F$3004 = $F29) * ('Saisie Recettes'!$H$5:$H$3004 = Listes!$B$73) * IF('Saisie Recettes'!$R$5:$R$3004 &lt;&gt; 0,'Saisie Recettes'!$I$5:$I$3004 * 'Saisie Recettes'!AZ$5:AZ$3004 / 'Saisie Recettes'!$R$5:$R$3004, 0))</f>
        <v>0</v>
      </c>
      <c r="AQ29" s="256" cm="1">
        <f t="array" ref="AQ29">SUMPRODUCT(('Saisie Recettes'!$F$5:$F$3004 = $F29) * ('Saisie Recettes'!$H$5:$H$3004 = Listes!$B$73) * IF('Saisie Recettes'!$R$5:$R$3004 &lt;&gt; 0,'Saisie Recettes'!$I$5:$I$3004 * 'Saisie Recettes'!BA$5:BA$3004 / 'Saisie Recettes'!$R$5:$R$3004, 0))</f>
        <v>0</v>
      </c>
      <c r="AR29" s="256" cm="1">
        <f t="array" ref="AR29">SUMPRODUCT(('Saisie Recettes'!$F$5:$F$3004 = $F29) * ('Saisie Recettes'!$H$5:$H$3004 = Listes!$B$73) * IF('Saisie Recettes'!$R$5:$R$3004 &lt;&gt; 0,'Saisie Recettes'!$I$5:$I$3004 * 'Saisie Recettes'!BB$5:BB$3004 / 'Saisie Recettes'!$R$5:$R$3004, 0))</f>
        <v>0</v>
      </c>
      <c r="AS29" s="256" cm="1">
        <f t="array" ref="AS29">SUMPRODUCT(('Saisie Recettes'!$F$5:$F$3004 = $F29) * ('Saisie Recettes'!$H$5:$H$3004 = Listes!$B$73) * IF('Saisie Recettes'!$R$5:$R$3004 &lt;&gt; 0,'Saisie Recettes'!$I$5:$I$3004 * 'Saisie Recettes'!BC$5:BC$3004 / 'Saisie Recettes'!$R$5:$R$3004, 0))</f>
        <v>0</v>
      </c>
      <c r="AT29" s="256" cm="1">
        <f t="array" ref="AT29">SUMPRODUCT(('Saisie Recettes'!$F$5:$F$3004 = $F29) * ('Saisie Recettes'!$H$5:$H$3004 = Listes!$B$73) * IF('Saisie Recettes'!$R$5:$R$3004 &lt;&gt; 0,'Saisie Recettes'!$I$5:$I$3004 * 'Saisie Recettes'!BD$5:BD$3004 / 'Saisie Recettes'!$R$5:$R$3004, 0))</f>
        <v>0</v>
      </c>
      <c r="AU29" s="256" cm="1">
        <f t="array" ref="AU29">SUMPRODUCT(('Saisie Recettes'!$F$5:$F$3004 = $F29) * ('Saisie Recettes'!$H$5:$H$3004 = Listes!$B$73) * IF('Saisie Recettes'!$R$5:$R$3004 &lt;&gt; 0,'Saisie Recettes'!$I$5:$I$3004 * 'Saisie Recettes'!BE$5:BE$3004 / 'Saisie Recettes'!$R$5:$R$3004, 0))</f>
        <v>0</v>
      </c>
      <c r="AV29" s="256" cm="1">
        <f t="array" ref="AV29">SUMPRODUCT(('Saisie Recettes'!$F$5:$F$3004 = $F29) * ('Saisie Recettes'!$H$5:$H$3004 = Listes!$B$73) * IF('Saisie Recettes'!$R$5:$R$3004 &lt;&gt; 0,'Saisie Recettes'!$I$5:$I$3004 * 'Saisie Recettes'!BF$5:BF$3004 / 'Saisie Recettes'!$R$5:$R$3004, 0))</f>
        <v>0</v>
      </c>
      <c r="AW29" s="164">
        <f t="shared" si="68"/>
        <v>135000</v>
      </c>
    </row>
    <row r="30" spans="3:49" ht="15.75" customHeight="1" x14ac:dyDescent="0.25">
      <c r="C30" s="150" t="str">
        <f t="shared" si="65"/>
        <v>MC-Mag-Monfou</v>
      </c>
      <c r="D30" s="143"/>
      <c r="E30" s="143"/>
      <c r="F30" s="150" t="str">
        <f t="shared" si="62"/>
        <v>MC-Mag-Monfou</v>
      </c>
      <c r="I30" s="256" cm="1">
        <f t="array" ref="I30">SUMPRODUCT(('Saisie Recettes'!$F$5:$F$3004 = $F30) * ('Saisie Recettes'!$H$5:$H$3004 = Listes!$B$73) * IF('Saisie Recettes'!$R$5:$R$3004 &lt;&gt; 0,'Saisie Recettes'!$I$5:$I$3004 * 'Saisie Recettes'!S$5:S$3004 / 'Saisie Recettes'!$R$5:$R$3004, 0))</f>
        <v>0</v>
      </c>
      <c r="J30" s="256" cm="1">
        <f t="array" ref="J30">SUMPRODUCT(('Saisie Recettes'!$F$5:$F$3004 = $F30) * ('Saisie Recettes'!$H$5:$H$3004 = Listes!$B$73) * IF('Saisie Recettes'!$R$5:$R$3004 &lt;&gt; 0,'Saisie Recettes'!$I$5:$I$3004 * 'Saisie Recettes'!T$5:T$3004 / 'Saisie Recettes'!$R$5:$R$3004, 0))</f>
        <v>0</v>
      </c>
      <c r="K30" s="256" cm="1">
        <f t="array" ref="K30">SUMPRODUCT(('Saisie Recettes'!$F$5:$F$3004 = $F30) * ('Saisie Recettes'!$H$5:$H$3004 = Listes!$B$73) * IF('Saisie Recettes'!$R$5:$R$3004 &lt;&gt; 0,'Saisie Recettes'!$I$5:$I$3004 * 'Saisie Recettes'!U$5:U$3004 / 'Saisie Recettes'!$R$5:$R$3004, 0))</f>
        <v>0</v>
      </c>
      <c r="L30" s="256" cm="1">
        <f t="array" ref="L30">SUMPRODUCT(('Saisie Recettes'!$F$5:$F$3004 = $F30) * ('Saisie Recettes'!$H$5:$H$3004 = Listes!$B$73) * IF('Saisie Recettes'!$R$5:$R$3004 &lt;&gt; 0,'Saisie Recettes'!$I$5:$I$3004 * 'Saisie Recettes'!V$5:V$3004 / 'Saisie Recettes'!$R$5:$R$3004, 0))</f>
        <v>0</v>
      </c>
      <c r="M30" s="256" cm="1">
        <f t="array" ref="M30">SUMPRODUCT(('Saisie Recettes'!$F$5:$F$3004 = $F30) * ('Saisie Recettes'!$H$5:$H$3004 = Listes!$B$73) * IF('Saisie Recettes'!$R$5:$R$3004 &lt;&gt; 0,'Saisie Recettes'!$I$5:$I$3004 * 'Saisie Recettes'!W$5:W$3004 / 'Saisie Recettes'!$R$5:$R$3004, 0))</f>
        <v>0</v>
      </c>
      <c r="N30" s="256" cm="1">
        <f t="array" ref="N30">SUMPRODUCT(('Saisie Recettes'!$F$5:$F$3004 = $F30) * ('Saisie Recettes'!$H$5:$H$3004 = Listes!$B$73) * IF('Saisie Recettes'!$R$5:$R$3004 &lt;&gt; 0,'Saisie Recettes'!$I$5:$I$3004 * 'Saisie Recettes'!X$5:X$3004 / 'Saisie Recettes'!$R$5:$R$3004, 0))</f>
        <v>0</v>
      </c>
      <c r="O30" s="256" cm="1">
        <f t="array" ref="O30">SUMPRODUCT(('Saisie Recettes'!$F$5:$F$3004 = $F30) * ('Saisie Recettes'!$H$5:$H$3004 = Listes!$B$73) * IF('Saisie Recettes'!$R$5:$R$3004 &lt;&gt; 0,'Saisie Recettes'!$I$5:$I$3004 * 'Saisie Recettes'!Y$5:Y$3004 / 'Saisie Recettes'!$R$5:$R$3004, 0))</f>
        <v>0</v>
      </c>
      <c r="P30" s="256" cm="1">
        <f t="array" ref="P30">SUMPRODUCT(('Saisie Recettes'!$F$5:$F$3004 = $F30) * ('Saisie Recettes'!$H$5:$H$3004 = Listes!$B$73) * IF('Saisie Recettes'!$R$5:$R$3004 &lt;&gt; 0,'Saisie Recettes'!$I$5:$I$3004 * 'Saisie Recettes'!Z$5:Z$3004 / 'Saisie Recettes'!$R$5:$R$3004, 0))</f>
        <v>200000</v>
      </c>
      <c r="Q30" s="256" cm="1">
        <f t="array" ref="Q30">SUMPRODUCT(('Saisie Recettes'!$F$5:$F$3004 = $F30) * ('Saisie Recettes'!$H$5:$H$3004 = Listes!$B$73) * IF('Saisie Recettes'!$R$5:$R$3004 &lt;&gt; 0,'Saisie Recettes'!$I$5:$I$3004 * 'Saisie Recettes'!AA$5:AA$3004 / 'Saisie Recettes'!$R$5:$R$3004, 0))</f>
        <v>196721.31147540984</v>
      </c>
      <c r="R30" s="256" cm="1">
        <f t="array" ref="R30">SUMPRODUCT(('Saisie Recettes'!$F$5:$F$3004 = $F30) * ('Saisie Recettes'!$H$5:$H$3004 = Listes!$B$73) * IF('Saisie Recettes'!$R$5:$R$3004 &lt;&gt; 0,'Saisie Recettes'!$I$5:$I$3004 * 'Saisie Recettes'!AB$5:AB$3004 / 'Saisie Recettes'!$R$5:$R$3004, 0))</f>
        <v>203278.68852459016</v>
      </c>
      <c r="S30" s="256" cm="1">
        <f t="array" ref="S30">SUMPRODUCT(('Saisie Recettes'!$F$5:$F$3004 = $F30) * ('Saisie Recettes'!$H$5:$H$3004 = Listes!$B$73) * IF('Saisie Recettes'!$R$5:$R$3004 &lt;&gt; 0,'Saisie Recettes'!$I$5:$I$3004 * 'Saisie Recettes'!AC$5:AC$3004 / 'Saisie Recettes'!$R$5:$R$3004, 0))</f>
        <v>196721.31147540984</v>
      </c>
      <c r="T30" s="256" cm="1">
        <f t="array" ref="T30">SUMPRODUCT(('Saisie Recettes'!$F$5:$F$3004 = $F30) * ('Saisie Recettes'!$H$5:$H$3004 = Listes!$B$73) * IF('Saisie Recettes'!$R$5:$R$3004 &lt;&gt; 0,'Saisie Recettes'!$I$5:$I$3004 * 'Saisie Recettes'!AD$5:AD$3004 / 'Saisie Recettes'!$R$5:$R$3004, 0))</f>
        <v>203278.68852459016</v>
      </c>
      <c r="U30" s="164">
        <f t="shared" si="66"/>
        <v>1000000</v>
      </c>
      <c r="W30" s="256" cm="1">
        <f t="array" ref="W30">SUMPRODUCT(('Saisie Recettes'!$F$5:$F$3004 = $F30) * ('Saisie Recettes'!$H$5:$H$3004 = Listes!$B$73) * IF('Saisie Recettes'!$R$5:$R$3004 &lt;&gt; 0,'Saisie Recettes'!$I$5:$I$3004 * 'Saisie Recettes'!AG$5:AG$3004 / 'Saisie Recettes'!$R$5:$R$3004, 0))</f>
        <v>180000</v>
      </c>
      <c r="X30" s="256" cm="1">
        <f t="array" ref="X30">SUMPRODUCT(('Saisie Recettes'!$F$5:$F$3004 = $F30) * ('Saisie Recettes'!$H$5:$H$3004 = Listes!$B$73) * IF('Saisie Recettes'!$R$5:$R$3004 &lt;&gt; 0,'Saisie Recettes'!$I$5:$I$3004 * 'Saisie Recettes'!AH$5:AH$3004 / 'Saisie Recettes'!$R$5:$R$3004, 0))</f>
        <v>200000</v>
      </c>
      <c r="Y30" s="256" cm="1">
        <f t="array" ref="Y30">SUMPRODUCT(('Saisie Recettes'!$F$5:$F$3004 = $F30) * ('Saisie Recettes'!$H$5:$H$3004 = Listes!$B$73) * IF('Saisie Recettes'!$R$5:$R$3004 &lt;&gt; 0,'Saisie Recettes'!$I$5:$I$3004 * 'Saisie Recettes'!AI$5:AI$3004 / 'Saisie Recettes'!$R$5:$R$3004, 0))</f>
        <v>200000</v>
      </c>
      <c r="Z30" s="256" cm="1">
        <f t="array" ref="Z30">SUMPRODUCT(('Saisie Recettes'!$F$5:$F$3004 = $F30) * ('Saisie Recettes'!$H$5:$H$3004 = Listes!$B$73) * IF('Saisie Recettes'!$R$5:$R$3004 &lt;&gt; 0,'Saisie Recettes'!$I$5:$I$3004 * 'Saisie Recettes'!AJ$5:AJ$3004 / 'Saisie Recettes'!$R$5:$R$3004, 0))</f>
        <v>200000</v>
      </c>
      <c r="AA30" s="256" cm="1">
        <f t="array" ref="AA30">SUMPRODUCT(('Saisie Recettes'!$F$5:$F$3004 = $F30) * ('Saisie Recettes'!$H$5:$H$3004 = Listes!$B$73) * IF('Saisie Recettes'!$R$5:$R$3004 &lt;&gt; 0,'Saisie Recettes'!$I$5:$I$3004 * 'Saisie Recettes'!AK$5:AK$3004 / 'Saisie Recettes'!$R$5:$R$3004, 0))</f>
        <v>202614.37908496731</v>
      </c>
      <c r="AB30" s="256" cm="1">
        <f t="array" ref="AB30">SUMPRODUCT(('Saisie Recettes'!$F$5:$F$3004 = $F30) * ('Saisie Recettes'!$H$5:$H$3004 = Listes!$B$73) * IF('Saisie Recettes'!$R$5:$R$3004 &lt;&gt; 0,'Saisie Recettes'!$I$5:$I$3004 * 'Saisie Recettes'!AL$5:AL$3004 / 'Saisie Recettes'!$R$5:$R$3004, 0))</f>
        <v>196078.43137254901</v>
      </c>
      <c r="AC30" s="256" cm="1">
        <f t="array" ref="AC30">SUMPRODUCT(('Saisie Recettes'!$F$5:$F$3004 = $F30) * ('Saisie Recettes'!$H$5:$H$3004 = Listes!$B$73) * IF('Saisie Recettes'!$R$5:$R$3004 &lt;&gt; 0,'Saisie Recettes'!$I$5:$I$3004 * 'Saisie Recettes'!AM$5:AM$3004 / 'Saisie Recettes'!$R$5:$R$3004, 0))</f>
        <v>202614.37908496731</v>
      </c>
      <c r="AD30" s="256" cm="1">
        <f t="array" ref="AD30">SUMPRODUCT(('Saisie Recettes'!$F$5:$F$3004 = $F30) * ('Saisie Recettes'!$H$5:$H$3004 = Listes!$B$73) * IF('Saisie Recettes'!$R$5:$R$3004 &lt;&gt; 0,'Saisie Recettes'!$I$5:$I$3004 * 'Saisie Recettes'!AN$5:AN$3004 / 'Saisie Recettes'!$R$5:$R$3004, 0))</f>
        <v>202614.37908496731</v>
      </c>
      <c r="AE30" s="256" cm="1">
        <f t="array" ref="AE30">SUMPRODUCT(('Saisie Recettes'!$F$5:$F$3004 = $F30) * ('Saisie Recettes'!$H$5:$H$3004 = Listes!$B$73) * IF('Saisie Recettes'!$R$5:$R$3004 &lt;&gt; 0,'Saisie Recettes'!$I$5:$I$3004 * 'Saisie Recettes'!AO$5:AO$3004 / 'Saisie Recettes'!$R$5:$R$3004, 0))</f>
        <v>196078.43137254901</v>
      </c>
      <c r="AF30" s="256" cm="1">
        <f t="array" ref="AF30">SUMPRODUCT(('Saisie Recettes'!$F$5:$F$3004 = $F30) * ('Saisie Recettes'!$H$5:$H$3004 = Listes!$B$73) * IF('Saisie Recettes'!$R$5:$R$3004 &lt;&gt; 0,'Saisie Recettes'!$I$5:$I$3004 * 'Saisie Recettes'!AP$5:AP$3004 / 'Saisie Recettes'!$R$5:$R$3004, 0))</f>
        <v>203278.68852459016</v>
      </c>
      <c r="AG30" s="256" cm="1">
        <f t="array" ref="AG30">SUMPRODUCT(('Saisie Recettes'!$F$5:$F$3004 = $F30) * ('Saisie Recettes'!$H$5:$H$3004 = Listes!$B$73) * IF('Saisie Recettes'!$R$5:$R$3004 &lt;&gt; 0,'Saisie Recettes'!$I$5:$I$3004 * 'Saisie Recettes'!AQ$5:AQ$3004 / 'Saisie Recettes'!$R$5:$R$3004, 0))</f>
        <v>196721.31147540984</v>
      </c>
      <c r="AH30" s="256" cm="1">
        <f t="array" ref="AH30">SUMPRODUCT(('Saisie Recettes'!$F$5:$F$3004 = $F30) * ('Saisie Recettes'!$H$5:$H$3004 = Listes!$B$73) * IF('Saisie Recettes'!$R$5:$R$3004 &lt;&gt; 0,'Saisie Recettes'!$I$5:$I$3004 * 'Saisie Recettes'!AR$5:AR$3004 / 'Saisie Recettes'!$R$5:$R$3004, 0))</f>
        <v>188100</v>
      </c>
      <c r="AI30" s="164">
        <f t="shared" si="67"/>
        <v>2368099.9999999995</v>
      </c>
      <c r="AJ30" s="142"/>
      <c r="AK30" s="256" cm="1">
        <f t="array" ref="AK30">SUMPRODUCT(('Saisie Recettes'!$F$5:$F$3004 = $F30) * ('Saisie Recettes'!$H$5:$H$3004 = Listes!$B$73) * IF('Saisie Recettes'!$R$5:$R$3004 &lt;&gt; 0,'Saisie Recettes'!$I$5:$I$3004 * 'Saisie Recettes'!AU$5:AU$3004 / 'Saisie Recettes'!$R$5:$R$3004, 0))</f>
        <v>188100</v>
      </c>
      <c r="AL30" s="256" cm="1">
        <f t="array" ref="AL30">SUMPRODUCT(('Saisie Recettes'!$F$5:$F$3004 = $F30) * ('Saisie Recettes'!$H$5:$H$3004 = Listes!$B$73) * IF('Saisie Recettes'!$R$5:$R$3004 &lt;&gt; 0,'Saisie Recettes'!$I$5:$I$3004 * 'Saisie Recettes'!AV$5:AV$3004 / 'Saisie Recettes'!$R$5:$R$3004, 0))</f>
        <v>0</v>
      </c>
      <c r="AM30" s="256" cm="1">
        <f t="array" ref="AM30">SUMPRODUCT(('Saisie Recettes'!$F$5:$F$3004 = $F30) * ('Saisie Recettes'!$H$5:$H$3004 = Listes!$B$73) * IF('Saisie Recettes'!$R$5:$R$3004 &lt;&gt; 0,'Saisie Recettes'!$I$5:$I$3004 * 'Saisie Recettes'!AW$5:AW$3004 / 'Saisie Recettes'!$R$5:$R$3004, 0))</f>
        <v>0</v>
      </c>
      <c r="AN30" s="256" cm="1">
        <f t="array" ref="AN30">SUMPRODUCT(('Saisie Recettes'!$F$5:$F$3004 = $F30) * ('Saisie Recettes'!$H$5:$H$3004 = Listes!$B$73) * IF('Saisie Recettes'!$R$5:$R$3004 &lt;&gt; 0,'Saisie Recettes'!$I$5:$I$3004 * 'Saisie Recettes'!AX$5:AX$3004 / 'Saisie Recettes'!$R$5:$R$3004, 0))</f>
        <v>0</v>
      </c>
      <c r="AO30" s="256" cm="1">
        <f t="array" ref="AO30">SUMPRODUCT(('Saisie Recettes'!$F$5:$F$3004 = $F30) * ('Saisie Recettes'!$H$5:$H$3004 = Listes!$B$73) * IF('Saisie Recettes'!$R$5:$R$3004 &lt;&gt; 0,'Saisie Recettes'!$I$5:$I$3004 * 'Saisie Recettes'!AY$5:AY$3004 / 'Saisie Recettes'!$R$5:$R$3004, 0))</f>
        <v>0</v>
      </c>
      <c r="AP30" s="256" cm="1">
        <f t="array" ref="AP30">SUMPRODUCT(('Saisie Recettes'!$F$5:$F$3004 = $F30) * ('Saisie Recettes'!$H$5:$H$3004 = Listes!$B$73) * IF('Saisie Recettes'!$R$5:$R$3004 &lt;&gt; 0,'Saisie Recettes'!$I$5:$I$3004 * 'Saisie Recettes'!AZ$5:AZ$3004 / 'Saisie Recettes'!$R$5:$R$3004, 0))</f>
        <v>0</v>
      </c>
      <c r="AQ30" s="256" cm="1">
        <f t="array" ref="AQ30">SUMPRODUCT(('Saisie Recettes'!$F$5:$F$3004 = $F30) * ('Saisie Recettes'!$H$5:$H$3004 = Listes!$B$73) * IF('Saisie Recettes'!$R$5:$R$3004 &lt;&gt; 0,'Saisie Recettes'!$I$5:$I$3004 * 'Saisie Recettes'!BA$5:BA$3004 / 'Saisie Recettes'!$R$5:$R$3004, 0))</f>
        <v>0</v>
      </c>
      <c r="AR30" s="256" cm="1">
        <f t="array" ref="AR30">SUMPRODUCT(('Saisie Recettes'!$F$5:$F$3004 = $F30) * ('Saisie Recettes'!$H$5:$H$3004 = Listes!$B$73) * IF('Saisie Recettes'!$R$5:$R$3004 &lt;&gt; 0,'Saisie Recettes'!$I$5:$I$3004 * 'Saisie Recettes'!BB$5:BB$3004 / 'Saisie Recettes'!$R$5:$R$3004, 0))</f>
        <v>0</v>
      </c>
      <c r="AS30" s="256" cm="1">
        <f t="array" ref="AS30">SUMPRODUCT(('Saisie Recettes'!$F$5:$F$3004 = $F30) * ('Saisie Recettes'!$H$5:$H$3004 = Listes!$B$73) * IF('Saisie Recettes'!$R$5:$R$3004 &lt;&gt; 0,'Saisie Recettes'!$I$5:$I$3004 * 'Saisie Recettes'!BC$5:BC$3004 / 'Saisie Recettes'!$R$5:$R$3004, 0))</f>
        <v>0</v>
      </c>
      <c r="AT30" s="256" cm="1">
        <f t="array" ref="AT30">SUMPRODUCT(('Saisie Recettes'!$F$5:$F$3004 = $F30) * ('Saisie Recettes'!$H$5:$H$3004 = Listes!$B$73) * IF('Saisie Recettes'!$R$5:$R$3004 &lt;&gt; 0,'Saisie Recettes'!$I$5:$I$3004 * 'Saisie Recettes'!BD$5:BD$3004 / 'Saisie Recettes'!$R$5:$R$3004, 0))</f>
        <v>0</v>
      </c>
      <c r="AU30" s="256" cm="1">
        <f t="array" ref="AU30">SUMPRODUCT(('Saisie Recettes'!$F$5:$F$3004 = $F30) * ('Saisie Recettes'!$H$5:$H$3004 = Listes!$B$73) * IF('Saisie Recettes'!$R$5:$R$3004 &lt;&gt; 0,'Saisie Recettes'!$I$5:$I$3004 * 'Saisie Recettes'!BE$5:BE$3004 / 'Saisie Recettes'!$R$5:$R$3004, 0))</f>
        <v>0</v>
      </c>
      <c r="AV30" s="256" cm="1">
        <f t="array" ref="AV30">SUMPRODUCT(('Saisie Recettes'!$F$5:$F$3004 = $F30) * ('Saisie Recettes'!$H$5:$H$3004 = Listes!$B$73) * IF('Saisie Recettes'!$R$5:$R$3004 &lt;&gt; 0,'Saisie Recettes'!$I$5:$I$3004 * 'Saisie Recettes'!BF$5:BF$3004 / 'Saisie Recettes'!$R$5:$R$3004, 0))</f>
        <v>0</v>
      </c>
      <c r="AW30" s="164">
        <f t="shared" si="68"/>
        <v>188100</v>
      </c>
    </row>
    <row r="31" spans="3:49" ht="15.75" customHeight="1" x14ac:dyDescent="0.25">
      <c r="C31" s="150" t="str">
        <f t="shared" si="65"/>
        <v>MC-Mag-YAF Services</v>
      </c>
      <c r="D31" s="143"/>
      <c r="E31" s="143"/>
      <c r="F31" s="150" t="str">
        <f t="shared" si="62"/>
        <v>MC-Mag-YAF Services</v>
      </c>
      <c r="I31" s="256" cm="1">
        <f t="array" ref="I31">SUMPRODUCT(('Saisie Recettes'!$F$5:$F$3004 = $F31) * ('Saisie Recettes'!$H$5:$H$3004 = Listes!$B$73) * IF('Saisie Recettes'!$R$5:$R$3004 &lt;&gt; 0,'Saisie Recettes'!$I$5:$I$3004 * 'Saisie Recettes'!S$5:S$3004 / 'Saisie Recettes'!$R$5:$R$3004, 0))</f>
        <v>0</v>
      </c>
      <c r="J31" s="256" cm="1">
        <f t="array" ref="J31">SUMPRODUCT(('Saisie Recettes'!$F$5:$F$3004 = $F31) * ('Saisie Recettes'!$H$5:$H$3004 = Listes!$B$73) * IF('Saisie Recettes'!$R$5:$R$3004 &lt;&gt; 0,'Saisie Recettes'!$I$5:$I$3004 * 'Saisie Recettes'!T$5:T$3004 / 'Saisie Recettes'!$R$5:$R$3004, 0))</f>
        <v>0</v>
      </c>
      <c r="K31" s="256" cm="1">
        <f t="array" ref="K31">SUMPRODUCT(('Saisie Recettes'!$F$5:$F$3004 = $F31) * ('Saisie Recettes'!$H$5:$H$3004 = Listes!$B$73) * IF('Saisie Recettes'!$R$5:$R$3004 &lt;&gt; 0,'Saisie Recettes'!$I$5:$I$3004 * 'Saisie Recettes'!U$5:U$3004 / 'Saisie Recettes'!$R$5:$R$3004, 0))</f>
        <v>0</v>
      </c>
      <c r="L31" s="256" cm="1">
        <f t="array" ref="L31">SUMPRODUCT(('Saisie Recettes'!$F$5:$F$3004 = $F31) * ('Saisie Recettes'!$H$5:$H$3004 = Listes!$B$73) * IF('Saisie Recettes'!$R$5:$R$3004 &lt;&gt; 0,'Saisie Recettes'!$I$5:$I$3004 * 'Saisie Recettes'!V$5:V$3004 / 'Saisie Recettes'!$R$5:$R$3004, 0))</f>
        <v>0</v>
      </c>
      <c r="M31" s="256" cm="1">
        <f t="array" ref="M31">SUMPRODUCT(('Saisie Recettes'!$F$5:$F$3004 = $F31) * ('Saisie Recettes'!$H$5:$H$3004 = Listes!$B$73) * IF('Saisie Recettes'!$R$5:$R$3004 &lt;&gt; 0,'Saisie Recettes'!$I$5:$I$3004 * 'Saisie Recettes'!W$5:W$3004 / 'Saisie Recettes'!$R$5:$R$3004, 0))</f>
        <v>0</v>
      </c>
      <c r="N31" s="256" cm="1">
        <f t="array" ref="N31">SUMPRODUCT(('Saisie Recettes'!$F$5:$F$3004 = $F31) * ('Saisie Recettes'!$H$5:$H$3004 = Listes!$B$73) * IF('Saisie Recettes'!$R$5:$R$3004 &lt;&gt; 0,'Saisie Recettes'!$I$5:$I$3004 * 'Saisie Recettes'!X$5:X$3004 / 'Saisie Recettes'!$R$5:$R$3004, 0))</f>
        <v>0</v>
      </c>
      <c r="O31" s="256" cm="1">
        <f t="array" ref="O31">SUMPRODUCT(('Saisie Recettes'!$F$5:$F$3004 = $F31) * ('Saisie Recettes'!$H$5:$H$3004 = Listes!$B$73) * IF('Saisie Recettes'!$R$5:$R$3004 &lt;&gt; 0,'Saisie Recettes'!$I$5:$I$3004 * 'Saisie Recettes'!Y$5:Y$3004 / 'Saisie Recettes'!$R$5:$R$3004, 0))</f>
        <v>0</v>
      </c>
      <c r="P31" s="256" cm="1">
        <f t="array" ref="P31">SUMPRODUCT(('Saisie Recettes'!$F$5:$F$3004 = $F31) * ('Saisie Recettes'!$H$5:$H$3004 = Listes!$B$73) * IF('Saisie Recettes'!$R$5:$R$3004 &lt;&gt; 0,'Saisie Recettes'!$I$5:$I$3004 * 'Saisie Recettes'!Z$5:Z$3004 / 'Saisie Recettes'!$R$5:$R$3004, 0))</f>
        <v>45000</v>
      </c>
      <c r="Q31" s="256" cm="1">
        <f t="array" ref="Q31">SUMPRODUCT(('Saisie Recettes'!$F$5:$F$3004 = $F31) * ('Saisie Recettes'!$H$5:$H$3004 = Listes!$B$73) * IF('Saisie Recettes'!$R$5:$R$3004 &lt;&gt; 0,'Saisie Recettes'!$I$5:$I$3004 * 'Saisie Recettes'!AA$5:AA$3004 / 'Saisie Recettes'!$R$5:$R$3004, 0))</f>
        <v>0</v>
      </c>
      <c r="R31" s="256" cm="1">
        <f t="array" ref="R31">SUMPRODUCT(('Saisie Recettes'!$F$5:$F$3004 = $F31) * ('Saisie Recettes'!$H$5:$H$3004 = Listes!$B$73) * IF('Saisie Recettes'!$R$5:$R$3004 &lt;&gt; 0,'Saisie Recettes'!$I$5:$I$3004 * 'Saisie Recettes'!AB$5:AB$3004 / 'Saisie Recettes'!$R$5:$R$3004, 0))</f>
        <v>0</v>
      </c>
      <c r="S31" s="256" cm="1">
        <f t="array" ref="S31">SUMPRODUCT(('Saisie Recettes'!$F$5:$F$3004 = $F31) * ('Saisie Recettes'!$H$5:$H$3004 = Listes!$B$73) * IF('Saisie Recettes'!$R$5:$R$3004 &lt;&gt; 0,'Saisie Recettes'!$I$5:$I$3004 * 'Saisie Recettes'!AC$5:AC$3004 / 'Saisie Recettes'!$R$5:$R$3004, 0))</f>
        <v>45000</v>
      </c>
      <c r="T31" s="256" cm="1">
        <f t="array" ref="T31">SUMPRODUCT(('Saisie Recettes'!$F$5:$F$3004 = $F31) * ('Saisie Recettes'!$H$5:$H$3004 = Listes!$B$73) * IF('Saisie Recettes'!$R$5:$R$3004 &lt;&gt; 0,'Saisie Recettes'!$I$5:$I$3004 * 'Saisie Recettes'!AD$5:AD$3004 / 'Saisie Recettes'!$R$5:$R$3004, 0))</f>
        <v>0</v>
      </c>
      <c r="U31" s="164">
        <f t="shared" si="66"/>
        <v>90000</v>
      </c>
      <c r="W31" s="256" cm="1">
        <f t="array" ref="W31">SUMPRODUCT(('Saisie Recettes'!$F$5:$F$3004 = $F31) * ('Saisie Recettes'!$H$5:$H$3004 = Listes!$B$73) * IF('Saisie Recettes'!$R$5:$R$3004 &lt;&gt; 0,'Saisie Recettes'!$I$5:$I$3004 * 'Saisie Recettes'!AG$5:AG$3004 / 'Saisie Recettes'!$R$5:$R$3004, 0))</f>
        <v>0</v>
      </c>
      <c r="X31" s="256" cm="1">
        <f t="array" ref="X31">SUMPRODUCT(('Saisie Recettes'!$F$5:$F$3004 = $F31) * ('Saisie Recettes'!$H$5:$H$3004 = Listes!$B$73) * IF('Saisie Recettes'!$R$5:$R$3004 &lt;&gt; 0,'Saisie Recettes'!$I$5:$I$3004 * 'Saisie Recettes'!AH$5:AH$3004 / 'Saisie Recettes'!$R$5:$R$3004, 0))</f>
        <v>45000</v>
      </c>
      <c r="Y31" s="256" cm="1">
        <f t="array" ref="Y31">SUMPRODUCT(('Saisie Recettes'!$F$5:$F$3004 = $F31) * ('Saisie Recettes'!$H$5:$H$3004 = Listes!$B$73) * IF('Saisie Recettes'!$R$5:$R$3004 &lt;&gt; 0,'Saisie Recettes'!$I$5:$I$3004 * 'Saisie Recettes'!AI$5:AI$3004 / 'Saisie Recettes'!$R$5:$R$3004, 0))</f>
        <v>45000</v>
      </c>
      <c r="Z31" s="256" cm="1">
        <f t="array" ref="Z31">SUMPRODUCT(('Saisie Recettes'!$F$5:$F$3004 = $F31) * ('Saisie Recettes'!$H$5:$H$3004 = Listes!$B$73) * IF('Saisie Recettes'!$R$5:$R$3004 &lt;&gt; 0,'Saisie Recettes'!$I$5:$I$3004 * 'Saisie Recettes'!AJ$5:AJ$3004 / 'Saisie Recettes'!$R$5:$R$3004, 0))</f>
        <v>45000</v>
      </c>
      <c r="AA31" s="256" cm="1">
        <f t="array" ref="AA31">SUMPRODUCT(('Saisie Recettes'!$F$5:$F$3004 = $F31) * ('Saisie Recettes'!$H$5:$H$3004 = Listes!$B$73) * IF('Saisie Recettes'!$R$5:$R$3004 &lt;&gt; 0,'Saisie Recettes'!$I$5:$I$3004 * 'Saisie Recettes'!AK$5:AK$3004 / 'Saisie Recettes'!$R$5:$R$3004, 0))</f>
        <v>0</v>
      </c>
      <c r="AB31" s="256" cm="1">
        <f t="array" ref="AB31">SUMPRODUCT(('Saisie Recettes'!$F$5:$F$3004 = $F31) * ('Saisie Recettes'!$H$5:$H$3004 = Listes!$B$73) * IF('Saisie Recettes'!$R$5:$R$3004 &lt;&gt; 0,'Saisie Recettes'!$I$5:$I$3004 * 'Saisie Recettes'!AL$5:AL$3004 / 'Saisie Recettes'!$R$5:$R$3004, 0))</f>
        <v>45000</v>
      </c>
      <c r="AC31" s="256" cm="1">
        <f t="array" ref="AC31">SUMPRODUCT(('Saisie Recettes'!$F$5:$F$3004 = $F31) * ('Saisie Recettes'!$H$5:$H$3004 = Listes!$B$73) * IF('Saisie Recettes'!$R$5:$R$3004 &lt;&gt; 0,'Saisie Recettes'!$I$5:$I$3004 * 'Saisie Recettes'!AM$5:AM$3004 / 'Saisie Recettes'!$R$5:$R$3004, 0))</f>
        <v>0</v>
      </c>
      <c r="AD31" s="256" cm="1">
        <f t="array" ref="AD31">SUMPRODUCT(('Saisie Recettes'!$F$5:$F$3004 = $F31) * ('Saisie Recettes'!$H$5:$H$3004 = Listes!$B$73) * IF('Saisie Recettes'!$R$5:$R$3004 &lt;&gt; 0,'Saisie Recettes'!$I$5:$I$3004 * 'Saisie Recettes'!AN$5:AN$3004 / 'Saisie Recettes'!$R$5:$R$3004, 0))</f>
        <v>45000</v>
      </c>
      <c r="AE31" s="256" cm="1">
        <f t="array" ref="AE31">SUMPRODUCT(('Saisie Recettes'!$F$5:$F$3004 = $F31) * ('Saisie Recettes'!$H$5:$H$3004 = Listes!$B$73) * IF('Saisie Recettes'!$R$5:$R$3004 &lt;&gt; 0,'Saisie Recettes'!$I$5:$I$3004 * 'Saisie Recettes'!AO$5:AO$3004 / 'Saisie Recettes'!$R$5:$R$3004, 0))</f>
        <v>45000</v>
      </c>
      <c r="AF31" s="256" cm="1">
        <f t="array" ref="AF31">SUMPRODUCT(('Saisie Recettes'!$F$5:$F$3004 = $F31) * ('Saisie Recettes'!$H$5:$H$3004 = Listes!$B$73) * IF('Saisie Recettes'!$R$5:$R$3004 &lt;&gt; 0,'Saisie Recettes'!$I$5:$I$3004 * 'Saisie Recettes'!AP$5:AP$3004 / 'Saisie Recettes'!$R$5:$R$3004, 0))</f>
        <v>45000</v>
      </c>
      <c r="AG31" s="256" cm="1">
        <f t="array" ref="AG31">SUMPRODUCT(('Saisie Recettes'!$F$5:$F$3004 = $F31) * ('Saisie Recettes'!$H$5:$H$3004 = Listes!$B$73) * IF('Saisie Recettes'!$R$5:$R$3004 &lt;&gt; 0,'Saisie Recettes'!$I$5:$I$3004 * 'Saisie Recettes'!AQ$5:AQ$3004 / 'Saisie Recettes'!$R$5:$R$3004, 0))</f>
        <v>45000</v>
      </c>
      <c r="AH31" s="256" cm="1">
        <f t="array" ref="AH31">SUMPRODUCT(('Saisie Recettes'!$F$5:$F$3004 = $F31) * ('Saisie Recettes'!$H$5:$H$3004 = Listes!$B$73) * IF('Saisie Recettes'!$R$5:$R$3004 &lt;&gt; 0,'Saisie Recettes'!$I$5:$I$3004 * 'Saisie Recettes'!AR$5:AR$3004 / 'Saisie Recettes'!$R$5:$R$3004, 0))</f>
        <v>45000</v>
      </c>
      <c r="AI31" s="164">
        <f t="shared" si="67"/>
        <v>405000</v>
      </c>
      <c r="AJ31" s="142"/>
      <c r="AK31" s="256" cm="1">
        <f t="array" ref="AK31">SUMPRODUCT(('Saisie Recettes'!$F$5:$F$3004 = $F31) * ('Saisie Recettes'!$H$5:$H$3004 = Listes!$B$73) * IF('Saisie Recettes'!$R$5:$R$3004 &lt;&gt; 0,'Saisie Recettes'!$I$5:$I$3004 * 'Saisie Recettes'!AU$5:AU$3004 / 'Saisie Recettes'!$R$5:$R$3004, 0))</f>
        <v>41000</v>
      </c>
      <c r="AL31" s="256" cm="1">
        <f t="array" ref="AL31">SUMPRODUCT(('Saisie Recettes'!$F$5:$F$3004 = $F31) * ('Saisie Recettes'!$H$5:$H$3004 = Listes!$B$73) * IF('Saisie Recettes'!$R$5:$R$3004 &lt;&gt; 0,'Saisie Recettes'!$I$5:$I$3004 * 'Saisie Recettes'!AV$5:AV$3004 / 'Saisie Recettes'!$R$5:$R$3004, 0))</f>
        <v>45000</v>
      </c>
      <c r="AM31" s="256" cm="1">
        <f t="array" ref="AM31">SUMPRODUCT(('Saisie Recettes'!$F$5:$F$3004 = $F31) * ('Saisie Recettes'!$H$5:$H$3004 = Listes!$B$73) * IF('Saisie Recettes'!$R$5:$R$3004 &lt;&gt; 0,'Saisie Recettes'!$I$5:$I$3004 * 'Saisie Recettes'!AW$5:AW$3004 / 'Saisie Recettes'!$R$5:$R$3004, 0))</f>
        <v>0</v>
      </c>
      <c r="AN31" s="256" cm="1">
        <f t="array" ref="AN31">SUMPRODUCT(('Saisie Recettes'!$F$5:$F$3004 = $F31) * ('Saisie Recettes'!$H$5:$H$3004 = Listes!$B$73) * IF('Saisie Recettes'!$R$5:$R$3004 &lt;&gt; 0,'Saisie Recettes'!$I$5:$I$3004 * 'Saisie Recettes'!AX$5:AX$3004 / 'Saisie Recettes'!$R$5:$R$3004, 0))</f>
        <v>0</v>
      </c>
      <c r="AO31" s="256" cm="1">
        <f t="array" ref="AO31">SUMPRODUCT(('Saisie Recettes'!$F$5:$F$3004 = $F31) * ('Saisie Recettes'!$H$5:$H$3004 = Listes!$B$73) * IF('Saisie Recettes'!$R$5:$R$3004 &lt;&gt; 0,'Saisie Recettes'!$I$5:$I$3004 * 'Saisie Recettes'!AY$5:AY$3004 / 'Saisie Recettes'!$R$5:$R$3004, 0))</f>
        <v>0</v>
      </c>
      <c r="AP31" s="256" cm="1">
        <f t="array" ref="AP31">SUMPRODUCT(('Saisie Recettes'!$F$5:$F$3004 = $F31) * ('Saisie Recettes'!$H$5:$H$3004 = Listes!$B$73) * IF('Saisie Recettes'!$R$5:$R$3004 &lt;&gt; 0,'Saisie Recettes'!$I$5:$I$3004 * 'Saisie Recettes'!AZ$5:AZ$3004 / 'Saisie Recettes'!$R$5:$R$3004, 0))</f>
        <v>0</v>
      </c>
      <c r="AQ31" s="256" cm="1">
        <f t="array" ref="AQ31">SUMPRODUCT(('Saisie Recettes'!$F$5:$F$3004 = $F31) * ('Saisie Recettes'!$H$5:$H$3004 = Listes!$B$73) * IF('Saisie Recettes'!$R$5:$R$3004 &lt;&gt; 0,'Saisie Recettes'!$I$5:$I$3004 * 'Saisie Recettes'!BA$5:BA$3004 / 'Saisie Recettes'!$R$5:$R$3004, 0))</f>
        <v>0</v>
      </c>
      <c r="AR31" s="256" cm="1">
        <f t="array" ref="AR31">SUMPRODUCT(('Saisie Recettes'!$F$5:$F$3004 = $F31) * ('Saisie Recettes'!$H$5:$H$3004 = Listes!$B$73) * IF('Saisie Recettes'!$R$5:$R$3004 &lt;&gt; 0,'Saisie Recettes'!$I$5:$I$3004 * 'Saisie Recettes'!BB$5:BB$3004 / 'Saisie Recettes'!$R$5:$R$3004, 0))</f>
        <v>0</v>
      </c>
      <c r="AS31" s="256" cm="1">
        <f t="array" ref="AS31">SUMPRODUCT(('Saisie Recettes'!$F$5:$F$3004 = $F31) * ('Saisie Recettes'!$H$5:$H$3004 = Listes!$B$73) * IF('Saisie Recettes'!$R$5:$R$3004 &lt;&gt; 0,'Saisie Recettes'!$I$5:$I$3004 * 'Saisie Recettes'!BC$5:BC$3004 / 'Saisie Recettes'!$R$5:$R$3004, 0))</f>
        <v>0</v>
      </c>
      <c r="AT31" s="256" cm="1">
        <f t="array" ref="AT31">SUMPRODUCT(('Saisie Recettes'!$F$5:$F$3004 = $F31) * ('Saisie Recettes'!$H$5:$H$3004 = Listes!$B$73) * IF('Saisie Recettes'!$R$5:$R$3004 &lt;&gt; 0,'Saisie Recettes'!$I$5:$I$3004 * 'Saisie Recettes'!BD$5:BD$3004 / 'Saisie Recettes'!$R$5:$R$3004, 0))</f>
        <v>0</v>
      </c>
      <c r="AU31" s="256" cm="1">
        <f t="array" ref="AU31">SUMPRODUCT(('Saisie Recettes'!$F$5:$F$3004 = $F31) * ('Saisie Recettes'!$H$5:$H$3004 = Listes!$B$73) * IF('Saisie Recettes'!$R$5:$R$3004 &lt;&gt; 0,'Saisie Recettes'!$I$5:$I$3004 * 'Saisie Recettes'!BE$5:BE$3004 / 'Saisie Recettes'!$R$5:$R$3004, 0))</f>
        <v>0</v>
      </c>
      <c r="AV31" s="256" cm="1">
        <f t="array" ref="AV31">SUMPRODUCT(('Saisie Recettes'!$F$5:$F$3004 = $F31) * ('Saisie Recettes'!$H$5:$H$3004 = Listes!$B$73) * IF('Saisie Recettes'!$R$5:$R$3004 &lt;&gt; 0,'Saisie Recettes'!$I$5:$I$3004 * 'Saisie Recettes'!BF$5:BF$3004 / 'Saisie Recettes'!$R$5:$R$3004, 0))</f>
        <v>0</v>
      </c>
      <c r="AW31" s="164">
        <f t="shared" si="68"/>
        <v>86000</v>
      </c>
    </row>
    <row r="32" spans="3:49" ht="15.75" customHeight="1" x14ac:dyDescent="0.25">
      <c r="C32" s="150" t="str">
        <f t="shared" si="65"/>
        <v>MC-Mag- Papeterie</v>
      </c>
      <c r="D32" s="143"/>
      <c r="E32" s="143"/>
      <c r="F32" s="150" t="str">
        <f t="shared" si="62"/>
        <v>MC-Mag- Papeterie</v>
      </c>
      <c r="I32" s="256" cm="1">
        <f t="array" ref="I32">SUMPRODUCT(('Saisie Recettes'!$F$5:$F$3004 = $F32) * ('Saisie Recettes'!$H$5:$H$3004 = Listes!$B$73) * IF('Saisie Recettes'!$R$5:$R$3004 &lt;&gt; 0,'Saisie Recettes'!$I$5:$I$3004 * 'Saisie Recettes'!S$5:S$3004 / 'Saisie Recettes'!$R$5:$R$3004, 0))</f>
        <v>0</v>
      </c>
      <c r="J32" s="256" cm="1">
        <f t="array" ref="J32">SUMPRODUCT(('Saisie Recettes'!$F$5:$F$3004 = $F32) * ('Saisie Recettes'!$H$5:$H$3004 = Listes!$B$73) * IF('Saisie Recettes'!$R$5:$R$3004 &lt;&gt; 0,'Saisie Recettes'!$I$5:$I$3004 * 'Saisie Recettes'!T$5:T$3004 / 'Saisie Recettes'!$R$5:$R$3004, 0))</f>
        <v>0</v>
      </c>
      <c r="K32" s="256" cm="1">
        <f t="array" ref="K32">SUMPRODUCT(('Saisie Recettes'!$F$5:$F$3004 = $F32) * ('Saisie Recettes'!$H$5:$H$3004 = Listes!$B$73) * IF('Saisie Recettes'!$R$5:$R$3004 &lt;&gt; 0,'Saisie Recettes'!$I$5:$I$3004 * 'Saisie Recettes'!U$5:U$3004 / 'Saisie Recettes'!$R$5:$R$3004, 0))</f>
        <v>0</v>
      </c>
      <c r="L32" s="256" cm="1">
        <f t="array" ref="L32">SUMPRODUCT(('Saisie Recettes'!$F$5:$F$3004 = $F32) * ('Saisie Recettes'!$H$5:$H$3004 = Listes!$B$73) * IF('Saisie Recettes'!$R$5:$R$3004 &lt;&gt; 0,'Saisie Recettes'!$I$5:$I$3004 * 'Saisie Recettes'!V$5:V$3004 / 'Saisie Recettes'!$R$5:$R$3004, 0))</f>
        <v>0</v>
      </c>
      <c r="M32" s="256" cm="1">
        <f t="array" ref="M32">SUMPRODUCT(('Saisie Recettes'!$F$5:$F$3004 = $F32) * ('Saisie Recettes'!$H$5:$H$3004 = Listes!$B$73) * IF('Saisie Recettes'!$R$5:$R$3004 &lt;&gt; 0,'Saisie Recettes'!$I$5:$I$3004 * 'Saisie Recettes'!W$5:W$3004 / 'Saisie Recettes'!$R$5:$R$3004, 0))</f>
        <v>0</v>
      </c>
      <c r="N32" s="256" cm="1">
        <f t="array" ref="N32">SUMPRODUCT(('Saisie Recettes'!$F$5:$F$3004 = $F32) * ('Saisie Recettes'!$H$5:$H$3004 = Listes!$B$73) * IF('Saisie Recettes'!$R$5:$R$3004 &lt;&gt; 0,'Saisie Recettes'!$I$5:$I$3004 * 'Saisie Recettes'!X$5:X$3004 / 'Saisie Recettes'!$R$5:$R$3004, 0))</f>
        <v>0</v>
      </c>
      <c r="O32" s="256" cm="1">
        <f t="array" ref="O32">SUMPRODUCT(('Saisie Recettes'!$F$5:$F$3004 = $F32) * ('Saisie Recettes'!$H$5:$H$3004 = Listes!$B$73) * IF('Saisie Recettes'!$R$5:$R$3004 &lt;&gt; 0,'Saisie Recettes'!$I$5:$I$3004 * 'Saisie Recettes'!Y$5:Y$3004 / 'Saisie Recettes'!$R$5:$R$3004, 0))</f>
        <v>45000</v>
      </c>
      <c r="P32" s="256" cm="1">
        <f t="array" ref="P32">SUMPRODUCT(('Saisie Recettes'!$F$5:$F$3004 = $F32) * ('Saisie Recettes'!$H$5:$H$3004 = Listes!$B$73) * IF('Saisie Recettes'!$R$5:$R$3004 &lt;&gt; 0,'Saisie Recettes'!$I$5:$I$3004 * 'Saisie Recettes'!Z$5:Z$3004 / 'Saisie Recettes'!$R$5:$R$3004, 0))</f>
        <v>0</v>
      </c>
      <c r="Q32" s="256" cm="1">
        <f t="array" ref="Q32">SUMPRODUCT(('Saisie Recettes'!$F$5:$F$3004 = $F32) * ('Saisie Recettes'!$H$5:$H$3004 = Listes!$B$73) * IF('Saisie Recettes'!$R$5:$R$3004 &lt;&gt; 0,'Saisie Recettes'!$I$5:$I$3004 * 'Saisie Recettes'!AA$5:AA$3004 / 'Saisie Recettes'!$R$5:$R$3004, 0))</f>
        <v>45000</v>
      </c>
      <c r="R32" s="256" cm="1">
        <f t="array" ref="R32">SUMPRODUCT(('Saisie Recettes'!$F$5:$F$3004 = $F32) * ('Saisie Recettes'!$H$5:$H$3004 = Listes!$B$73) * IF('Saisie Recettes'!$R$5:$R$3004 &lt;&gt; 0,'Saisie Recettes'!$I$5:$I$3004 * 'Saisie Recettes'!AB$5:AB$3004 / 'Saisie Recettes'!$R$5:$R$3004, 0))</f>
        <v>50819.672131147541</v>
      </c>
      <c r="S32" s="256" cm="1">
        <f t="array" ref="S32">SUMPRODUCT(('Saisie Recettes'!$F$5:$F$3004 = $F32) * ('Saisie Recettes'!$H$5:$H$3004 = Listes!$B$73) * IF('Saisie Recettes'!$R$5:$R$3004 &lt;&gt; 0,'Saisie Recettes'!$I$5:$I$3004 * 'Saisie Recettes'!AC$5:AC$3004 / 'Saisie Recettes'!$R$5:$R$3004, 0))</f>
        <v>88524.590163934423</v>
      </c>
      <c r="T32" s="256" cm="1">
        <f t="array" ref="T32">SUMPRODUCT(('Saisie Recettes'!$F$5:$F$3004 = $F32) * ('Saisie Recettes'!$H$5:$H$3004 = Listes!$B$73) * IF('Saisie Recettes'!$R$5:$R$3004 &lt;&gt; 0,'Saisie Recettes'!$I$5:$I$3004 * 'Saisie Recettes'!AD$5:AD$3004 / 'Saisie Recettes'!$R$5:$R$3004, 0))</f>
        <v>40655.737704918036</v>
      </c>
      <c r="U32" s="164">
        <f t="shared" ref="U32:U33" si="69">SUM(I32:T32)</f>
        <v>270000</v>
      </c>
      <c r="W32" s="256" cm="1">
        <f t="array" ref="W32">SUMPRODUCT(('Saisie Recettes'!$F$5:$F$3004 = $F32) * ('Saisie Recettes'!$H$5:$H$3004 = Listes!$B$73) * IF('Saisie Recettes'!$R$5:$R$3004 &lt;&gt; 0,'Saisie Recettes'!$I$5:$I$3004 * 'Saisie Recettes'!AG$5:AG$3004 / 'Saisie Recettes'!$R$5:$R$3004, 0))</f>
        <v>0</v>
      </c>
      <c r="X32" s="256" cm="1">
        <f t="array" ref="X32">SUMPRODUCT(('Saisie Recettes'!$F$5:$F$3004 = $F32) * ('Saisie Recettes'!$H$5:$H$3004 = Listes!$B$73) * IF('Saisie Recettes'!$R$5:$R$3004 &lt;&gt; 0,'Saisie Recettes'!$I$5:$I$3004 * 'Saisie Recettes'!AH$5:AH$3004 / 'Saisie Recettes'!$R$5:$R$3004, 0))</f>
        <v>0</v>
      </c>
      <c r="Y32" s="256" cm="1">
        <f t="array" ref="Y32">SUMPRODUCT(('Saisie Recettes'!$F$5:$F$3004 = $F32) * ('Saisie Recettes'!$H$5:$H$3004 = Listes!$B$73) * IF('Saisie Recettes'!$R$5:$R$3004 &lt;&gt; 0,'Saisie Recettes'!$I$5:$I$3004 * 'Saisie Recettes'!AI$5:AI$3004 / 'Saisie Recettes'!$R$5:$R$3004, 0))</f>
        <v>45000</v>
      </c>
      <c r="Z32" s="256" cm="1">
        <f t="array" ref="Z32">SUMPRODUCT(('Saisie Recettes'!$F$5:$F$3004 = $F32) * ('Saisie Recettes'!$H$5:$H$3004 = Listes!$B$73) * IF('Saisie Recettes'!$R$5:$R$3004 &lt;&gt; 0,'Saisie Recettes'!$I$5:$I$3004 * 'Saisie Recettes'!AJ$5:AJ$3004 / 'Saisie Recettes'!$R$5:$R$3004, 0))</f>
        <v>0</v>
      </c>
      <c r="AA32" s="256" cm="1">
        <f t="array" ref="AA32">SUMPRODUCT(('Saisie Recettes'!$F$5:$F$3004 = $F32) * ('Saisie Recettes'!$H$5:$H$3004 = Listes!$B$73) * IF('Saisie Recettes'!$R$5:$R$3004 &lt;&gt; 0,'Saisie Recettes'!$I$5:$I$3004 * 'Saisie Recettes'!AK$5:AK$3004 / 'Saisie Recettes'!$R$5:$R$3004, 0))</f>
        <v>45000</v>
      </c>
      <c r="AB32" s="256" cm="1">
        <f t="array" ref="AB32">SUMPRODUCT(('Saisie Recettes'!$F$5:$F$3004 = $F32) * ('Saisie Recettes'!$H$5:$H$3004 = Listes!$B$73) * IF('Saisie Recettes'!$R$5:$R$3004 &lt;&gt; 0,'Saisie Recettes'!$I$5:$I$3004 * 'Saisie Recettes'!AL$5:AL$3004 / 'Saisie Recettes'!$R$5:$R$3004, 0))</f>
        <v>45000</v>
      </c>
      <c r="AC32" s="256" cm="1">
        <f t="array" ref="AC32">SUMPRODUCT(('Saisie Recettes'!$F$5:$F$3004 = $F32) * ('Saisie Recettes'!$H$5:$H$3004 = Listes!$B$73) * IF('Saisie Recettes'!$R$5:$R$3004 &lt;&gt; 0,'Saisie Recettes'!$I$5:$I$3004 * 'Saisie Recettes'!AM$5:AM$3004 / 'Saisie Recettes'!$R$5:$R$3004, 0))</f>
        <v>45000</v>
      </c>
      <c r="AD32" s="256" cm="1">
        <f t="array" ref="AD32">SUMPRODUCT(('Saisie Recettes'!$F$5:$F$3004 = $F32) * ('Saisie Recettes'!$H$5:$H$3004 = Listes!$B$73) * IF('Saisie Recettes'!$R$5:$R$3004 &lt;&gt; 0,'Saisie Recettes'!$I$5:$I$3004 * 'Saisie Recettes'!AN$5:AN$3004 / 'Saisie Recettes'!$R$5:$R$3004, 0))</f>
        <v>45000</v>
      </c>
      <c r="AE32" s="256" cm="1">
        <f t="array" ref="AE32">SUMPRODUCT(('Saisie Recettes'!$F$5:$F$3004 = $F32) * ('Saisie Recettes'!$H$5:$H$3004 = Listes!$B$73) * IF('Saisie Recettes'!$R$5:$R$3004 &lt;&gt; 0,'Saisie Recettes'!$I$5:$I$3004 * 'Saisie Recettes'!AO$5:AO$3004 / 'Saisie Recettes'!$R$5:$R$3004, 0))</f>
        <v>0</v>
      </c>
      <c r="AF32" s="256" cm="1">
        <f t="array" ref="AF32">SUMPRODUCT(('Saisie Recettes'!$F$5:$F$3004 = $F32) * ('Saisie Recettes'!$H$5:$H$3004 = Listes!$B$73) * IF('Saisie Recettes'!$R$5:$R$3004 &lt;&gt; 0,'Saisie Recettes'!$I$5:$I$3004 * 'Saisie Recettes'!AP$5:AP$3004 / 'Saisie Recettes'!$R$5:$R$3004, 0))</f>
        <v>0</v>
      </c>
      <c r="AG32" s="256" cm="1">
        <f t="array" ref="AG32">SUMPRODUCT(('Saisie Recettes'!$F$5:$F$3004 = $F32) * ('Saisie Recettes'!$H$5:$H$3004 = Listes!$B$73) * IF('Saisie Recettes'!$R$5:$R$3004 &lt;&gt; 0,'Saisie Recettes'!$I$5:$I$3004 * 'Saisie Recettes'!AQ$5:AQ$3004 / 'Saisie Recettes'!$R$5:$R$3004, 0))</f>
        <v>0</v>
      </c>
      <c r="AH32" s="256" cm="1">
        <f t="array" ref="AH32">SUMPRODUCT(('Saisie Recettes'!$F$5:$F$3004 = $F32) * ('Saisie Recettes'!$H$5:$H$3004 = Listes!$B$73) * IF('Saisie Recettes'!$R$5:$R$3004 &lt;&gt; 0,'Saisie Recettes'!$I$5:$I$3004 * 'Saisie Recettes'!AR$5:AR$3004 / 'Saisie Recettes'!$R$5:$R$3004, 0))</f>
        <v>0</v>
      </c>
      <c r="AI32" s="164">
        <f t="shared" ref="AI32:AI33" si="70">SUM(W32:AH32)</f>
        <v>225000</v>
      </c>
      <c r="AJ32" s="142"/>
      <c r="AK32" s="256" cm="1">
        <f t="array" ref="AK32">SUMPRODUCT(('Saisie Recettes'!$F$5:$F$3004 = $F32) * ('Saisie Recettes'!$H$5:$H$3004 = Listes!$B$73) * IF('Saisie Recettes'!$R$5:$R$3004 &lt;&gt; 0,'Saisie Recettes'!$I$5:$I$3004 * 'Saisie Recettes'!AU$5:AU$3004 / 'Saisie Recettes'!$R$5:$R$3004, 0))</f>
        <v>0</v>
      </c>
      <c r="AL32" s="256" cm="1">
        <f t="array" ref="AL32">SUMPRODUCT(('Saisie Recettes'!$F$5:$F$3004 = $F32) * ('Saisie Recettes'!$H$5:$H$3004 = Listes!$B$73) * IF('Saisie Recettes'!$R$5:$R$3004 &lt;&gt; 0,'Saisie Recettes'!$I$5:$I$3004 * 'Saisie Recettes'!AV$5:AV$3004 / 'Saisie Recettes'!$R$5:$R$3004, 0))</f>
        <v>0</v>
      </c>
      <c r="AM32" s="256" cm="1">
        <f t="array" ref="AM32">SUMPRODUCT(('Saisie Recettes'!$F$5:$F$3004 = $F32) * ('Saisie Recettes'!$H$5:$H$3004 = Listes!$B$73) * IF('Saisie Recettes'!$R$5:$R$3004 &lt;&gt; 0,'Saisie Recettes'!$I$5:$I$3004 * 'Saisie Recettes'!AW$5:AW$3004 / 'Saisie Recettes'!$R$5:$R$3004, 0))</f>
        <v>0</v>
      </c>
      <c r="AN32" s="256" cm="1">
        <f t="array" ref="AN32">SUMPRODUCT(('Saisie Recettes'!$F$5:$F$3004 = $F32) * ('Saisie Recettes'!$H$5:$H$3004 = Listes!$B$73) * IF('Saisie Recettes'!$R$5:$R$3004 &lt;&gt; 0,'Saisie Recettes'!$I$5:$I$3004 * 'Saisie Recettes'!AX$5:AX$3004 / 'Saisie Recettes'!$R$5:$R$3004, 0))</f>
        <v>0</v>
      </c>
      <c r="AO32" s="256" cm="1">
        <f t="array" ref="AO32">SUMPRODUCT(('Saisie Recettes'!$F$5:$F$3004 = $F32) * ('Saisie Recettes'!$H$5:$H$3004 = Listes!$B$73) * IF('Saisie Recettes'!$R$5:$R$3004 &lt;&gt; 0,'Saisie Recettes'!$I$5:$I$3004 * 'Saisie Recettes'!AY$5:AY$3004 / 'Saisie Recettes'!$R$5:$R$3004, 0))</f>
        <v>0</v>
      </c>
      <c r="AP32" s="256" cm="1">
        <f t="array" ref="AP32">SUMPRODUCT(('Saisie Recettes'!$F$5:$F$3004 = $F32) * ('Saisie Recettes'!$H$5:$H$3004 = Listes!$B$73) * IF('Saisie Recettes'!$R$5:$R$3004 &lt;&gt; 0,'Saisie Recettes'!$I$5:$I$3004 * 'Saisie Recettes'!AZ$5:AZ$3004 / 'Saisie Recettes'!$R$5:$R$3004, 0))</f>
        <v>0</v>
      </c>
      <c r="AQ32" s="256" cm="1">
        <f t="array" ref="AQ32">SUMPRODUCT(('Saisie Recettes'!$F$5:$F$3004 = $F32) * ('Saisie Recettes'!$H$5:$H$3004 = Listes!$B$73) * IF('Saisie Recettes'!$R$5:$R$3004 &lt;&gt; 0,'Saisie Recettes'!$I$5:$I$3004 * 'Saisie Recettes'!BA$5:BA$3004 / 'Saisie Recettes'!$R$5:$R$3004, 0))</f>
        <v>0</v>
      </c>
      <c r="AR32" s="256" cm="1">
        <f t="array" ref="AR32">SUMPRODUCT(('Saisie Recettes'!$F$5:$F$3004 = $F32) * ('Saisie Recettes'!$H$5:$H$3004 = Listes!$B$73) * IF('Saisie Recettes'!$R$5:$R$3004 &lt;&gt; 0,'Saisie Recettes'!$I$5:$I$3004 * 'Saisie Recettes'!BB$5:BB$3004 / 'Saisie Recettes'!$R$5:$R$3004, 0))</f>
        <v>0</v>
      </c>
      <c r="AS32" s="256" cm="1">
        <f t="array" ref="AS32">SUMPRODUCT(('Saisie Recettes'!$F$5:$F$3004 = $F32) * ('Saisie Recettes'!$H$5:$H$3004 = Listes!$B$73) * IF('Saisie Recettes'!$R$5:$R$3004 &lt;&gt; 0,'Saisie Recettes'!$I$5:$I$3004 * 'Saisie Recettes'!BC$5:BC$3004 / 'Saisie Recettes'!$R$5:$R$3004, 0))</f>
        <v>45000</v>
      </c>
      <c r="AT32" s="256" cm="1">
        <f t="array" ref="AT32">SUMPRODUCT(('Saisie Recettes'!$F$5:$F$3004 = $F32) * ('Saisie Recettes'!$H$5:$H$3004 = Listes!$B$73) * IF('Saisie Recettes'!$R$5:$R$3004 &lt;&gt; 0,'Saisie Recettes'!$I$5:$I$3004 * 'Saisie Recettes'!BD$5:BD$3004 / 'Saisie Recettes'!$R$5:$R$3004, 0))</f>
        <v>0</v>
      </c>
      <c r="AU32" s="256" cm="1">
        <f t="array" ref="AU32">SUMPRODUCT(('Saisie Recettes'!$F$5:$F$3004 = $F32) * ('Saisie Recettes'!$H$5:$H$3004 = Listes!$B$73) * IF('Saisie Recettes'!$R$5:$R$3004 &lt;&gt; 0,'Saisie Recettes'!$I$5:$I$3004 * 'Saisie Recettes'!BE$5:BE$3004 / 'Saisie Recettes'!$R$5:$R$3004, 0))</f>
        <v>0</v>
      </c>
      <c r="AV32" s="256" cm="1">
        <f t="array" ref="AV32">SUMPRODUCT(('Saisie Recettes'!$F$5:$F$3004 = $F32) * ('Saisie Recettes'!$H$5:$H$3004 = Listes!$B$73) * IF('Saisie Recettes'!$R$5:$R$3004 &lt;&gt; 0,'Saisie Recettes'!$I$5:$I$3004 * 'Saisie Recettes'!BF$5:BF$3004 / 'Saisie Recettes'!$R$5:$R$3004, 0))</f>
        <v>0</v>
      </c>
      <c r="AW32" s="164">
        <f t="shared" si="68"/>
        <v>45000</v>
      </c>
    </row>
    <row r="33" spans="3:49" ht="15.75" customHeight="1" x14ac:dyDescent="0.25">
      <c r="C33" s="150" t="str">
        <f t="shared" si="65"/>
        <v>MC-Mag- Laboratoire</v>
      </c>
      <c r="D33" s="143"/>
      <c r="E33" s="143"/>
      <c r="F33" s="150" t="str">
        <f t="shared" si="62"/>
        <v>MC-Mag- Laboratoire</v>
      </c>
      <c r="I33" s="256" cm="1">
        <f t="array" ref="I33">SUMPRODUCT(('Saisie Recettes'!$F$5:$F$3004 = $F33) * ('Saisie Recettes'!$H$5:$H$3004 = Listes!$B$73) * IF('Saisie Recettes'!$R$5:$R$3004 &lt;&gt; 0,'Saisie Recettes'!$I$5:$I$3004 * 'Saisie Recettes'!S$5:S$3004 / 'Saisie Recettes'!$R$5:$R$3004, 0))</f>
        <v>0</v>
      </c>
      <c r="J33" s="256" cm="1">
        <f t="array" ref="J33">SUMPRODUCT(('Saisie Recettes'!$F$5:$F$3004 = $F33) * ('Saisie Recettes'!$H$5:$H$3004 = Listes!$B$73) * IF('Saisie Recettes'!$R$5:$R$3004 &lt;&gt; 0,'Saisie Recettes'!$I$5:$I$3004 * 'Saisie Recettes'!T$5:T$3004 / 'Saisie Recettes'!$R$5:$R$3004, 0))</f>
        <v>0</v>
      </c>
      <c r="K33" s="256" cm="1">
        <f t="array" ref="K33">SUMPRODUCT(('Saisie Recettes'!$F$5:$F$3004 = $F33) * ('Saisie Recettes'!$H$5:$H$3004 = Listes!$B$73) * IF('Saisie Recettes'!$R$5:$R$3004 &lt;&gt; 0,'Saisie Recettes'!$I$5:$I$3004 * 'Saisie Recettes'!U$5:U$3004 / 'Saisie Recettes'!$R$5:$R$3004, 0))</f>
        <v>0</v>
      </c>
      <c r="L33" s="256" cm="1">
        <f t="array" ref="L33">SUMPRODUCT(('Saisie Recettes'!$F$5:$F$3004 = $F33) * ('Saisie Recettes'!$H$5:$H$3004 = Listes!$B$73) * IF('Saisie Recettes'!$R$5:$R$3004 &lt;&gt; 0,'Saisie Recettes'!$I$5:$I$3004 * 'Saisie Recettes'!V$5:V$3004 / 'Saisie Recettes'!$R$5:$R$3004, 0))</f>
        <v>0</v>
      </c>
      <c r="M33" s="256" cm="1">
        <f t="array" ref="M33">SUMPRODUCT(('Saisie Recettes'!$F$5:$F$3004 = $F33) * ('Saisie Recettes'!$H$5:$H$3004 = Listes!$B$73) * IF('Saisie Recettes'!$R$5:$R$3004 &lt;&gt; 0,'Saisie Recettes'!$I$5:$I$3004 * 'Saisie Recettes'!W$5:W$3004 / 'Saisie Recettes'!$R$5:$R$3004, 0))</f>
        <v>0</v>
      </c>
      <c r="N33" s="256" cm="1">
        <f t="array" ref="N33">SUMPRODUCT(('Saisie Recettes'!$F$5:$F$3004 = $F33) * ('Saisie Recettes'!$H$5:$H$3004 = Listes!$B$73) * IF('Saisie Recettes'!$R$5:$R$3004 &lt;&gt; 0,'Saisie Recettes'!$I$5:$I$3004 * 'Saisie Recettes'!X$5:X$3004 / 'Saisie Recettes'!$R$5:$R$3004, 0))</f>
        <v>0</v>
      </c>
      <c r="O33" s="256" cm="1">
        <f t="array" ref="O33">SUMPRODUCT(('Saisie Recettes'!$F$5:$F$3004 = $F33) * ('Saisie Recettes'!$H$5:$H$3004 = Listes!$B$73) * IF('Saisie Recettes'!$R$5:$R$3004 &lt;&gt; 0,'Saisie Recettes'!$I$5:$I$3004 * 'Saisie Recettes'!Y$5:Y$3004 / 'Saisie Recettes'!$R$5:$R$3004, 0))</f>
        <v>0</v>
      </c>
      <c r="P33" s="256" cm="1">
        <f t="array" ref="P33">SUMPRODUCT(('Saisie Recettes'!$F$5:$F$3004 = $F33) * ('Saisie Recettes'!$H$5:$H$3004 = Listes!$B$73) * IF('Saisie Recettes'!$R$5:$R$3004 &lt;&gt; 0,'Saisie Recettes'!$I$5:$I$3004 * 'Saisie Recettes'!Z$5:Z$3004 / 'Saisie Recettes'!$R$5:$R$3004, 0))</f>
        <v>0</v>
      </c>
      <c r="Q33" s="256" cm="1">
        <f t="array" ref="Q33">SUMPRODUCT(('Saisie Recettes'!$F$5:$F$3004 = $F33) * ('Saisie Recettes'!$H$5:$H$3004 = Listes!$B$73) * IF('Saisie Recettes'!$R$5:$R$3004 &lt;&gt; 0,'Saisie Recettes'!$I$5:$I$3004 * 'Saisie Recettes'!AA$5:AA$3004 / 'Saisie Recettes'!$R$5:$R$3004, 0))</f>
        <v>0</v>
      </c>
      <c r="R33" s="256" cm="1">
        <f t="array" ref="R33">SUMPRODUCT(('Saisie Recettes'!$F$5:$F$3004 = $F33) * ('Saisie Recettes'!$H$5:$H$3004 = Listes!$B$73) * IF('Saisie Recettes'!$R$5:$R$3004 &lt;&gt; 0,'Saisie Recettes'!$I$5:$I$3004 * 'Saisie Recettes'!AB$5:AB$3004 / 'Saisie Recettes'!$R$5:$R$3004, 0))</f>
        <v>0</v>
      </c>
      <c r="S33" s="256" cm="1">
        <f t="array" ref="S33">SUMPRODUCT(('Saisie Recettes'!$F$5:$F$3004 = $F33) * ('Saisie Recettes'!$H$5:$H$3004 = Listes!$B$73) * IF('Saisie Recettes'!$R$5:$R$3004 &lt;&gt; 0,'Saisie Recettes'!$I$5:$I$3004 * 'Saisie Recettes'!AC$5:AC$3004 / 'Saisie Recettes'!$R$5:$R$3004, 0))</f>
        <v>0</v>
      </c>
      <c r="T33" s="256" cm="1">
        <f t="array" ref="T33">SUMPRODUCT(('Saisie Recettes'!$F$5:$F$3004 = $F33) * ('Saisie Recettes'!$H$5:$H$3004 = Listes!$B$73) * IF('Saisie Recettes'!$R$5:$R$3004 &lt;&gt; 0,'Saisie Recettes'!$I$5:$I$3004 * 'Saisie Recettes'!AD$5:AD$3004 / 'Saisie Recettes'!$R$5:$R$3004, 0))</f>
        <v>0</v>
      </c>
      <c r="U33" s="164">
        <f t="shared" si="69"/>
        <v>0</v>
      </c>
      <c r="W33" s="256" cm="1">
        <f t="array" ref="W33">SUMPRODUCT(('Saisie Recettes'!$F$5:$F$3004 = $F33) * ('Saisie Recettes'!$H$5:$H$3004 = Listes!$B$73) * IF('Saisie Recettes'!$R$5:$R$3004 &lt;&gt; 0,'Saisie Recettes'!$I$5:$I$3004 * 'Saisie Recettes'!AG$5:AG$3004 / 'Saisie Recettes'!$R$5:$R$3004, 0))</f>
        <v>0</v>
      </c>
      <c r="X33" s="256" cm="1">
        <f t="array" ref="X33">SUMPRODUCT(('Saisie Recettes'!$F$5:$F$3004 = $F33) * ('Saisie Recettes'!$H$5:$H$3004 = Listes!$B$73) * IF('Saisie Recettes'!$R$5:$R$3004 &lt;&gt; 0,'Saisie Recettes'!$I$5:$I$3004 * 'Saisie Recettes'!AH$5:AH$3004 / 'Saisie Recettes'!$R$5:$R$3004, 0))</f>
        <v>0</v>
      </c>
      <c r="Y33" s="256" cm="1">
        <f t="array" ref="Y33">SUMPRODUCT(('Saisie Recettes'!$F$5:$F$3004 = $F33) * ('Saisie Recettes'!$H$5:$H$3004 = Listes!$B$73) * IF('Saisie Recettes'!$R$5:$R$3004 &lt;&gt; 0,'Saisie Recettes'!$I$5:$I$3004 * 'Saisie Recettes'!AI$5:AI$3004 / 'Saisie Recettes'!$R$5:$R$3004, 0))</f>
        <v>0</v>
      </c>
      <c r="Z33" s="256" cm="1">
        <f t="array" ref="Z33">SUMPRODUCT(('Saisie Recettes'!$F$5:$F$3004 = $F33) * ('Saisie Recettes'!$H$5:$H$3004 = Listes!$B$73) * IF('Saisie Recettes'!$R$5:$R$3004 &lt;&gt; 0,'Saisie Recettes'!$I$5:$I$3004 * 'Saisie Recettes'!AJ$5:AJ$3004 / 'Saisie Recettes'!$R$5:$R$3004, 0))</f>
        <v>0</v>
      </c>
      <c r="AA33" s="256" cm="1">
        <f t="array" ref="AA33">SUMPRODUCT(('Saisie Recettes'!$F$5:$F$3004 = $F33) * ('Saisie Recettes'!$H$5:$H$3004 = Listes!$B$73) * IF('Saisie Recettes'!$R$5:$R$3004 &lt;&gt; 0,'Saisie Recettes'!$I$5:$I$3004 * 'Saisie Recettes'!AK$5:AK$3004 / 'Saisie Recettes'!$R$5:$R$3004, 0))</f>
        <v>0</v>
      </c>
      <c r="AB33" s="256" cm="1">
        <f t="array" ref="AB33">SUMPRODUCT(('Saisie Recettes'!$F$5:$F$3004 = $F33) * ('Saisie Recettes'!$H$5:$H$3004 = Listes!$B$73) * IF('Saisie Recettes'!$R$5:$R$3004 &lt;&gt; 0,'Saisie Recettes'!$I$5:$I$3004 * 'Saisie Recettes'!AL$5:AL$3004 / 'Saisie Recettes'!$R$5:$R$3004, 0))</f>
        <v>0</v>
      </c>
      <c r="AC33" s="256" cm="1">
        <f t="array" ref="AC33">SUMPRODUCT(('Saisie Recettes'!$F$5:$F$3004 = $F33) * ('Saisie Recettes'!$H$5:$H$3004 = Listes!$B$73) * IF('Saisie Recettes'!$R$5:$R$3004 &lt;&gt; 0,'Saisie Recettes'!$I$5:$I$3004 * 'Saisie Recettes'!AM$5:AM$3004 / 'Saisie Recettes'!$R$5:$R$3004, 0))</f>
        <v>0</v>
      </c>
      <c r="AD33" s="256" cm="1">
        <f t="array" ref="AD33">SUMPRODUCT(('Saisie Recettes'!$F$5:$F$3004 = $F33) * ('Saisie Recettes'!$H$5:$H$3004 = Listes!$B$73) * IF('Saisie Recettes'!$R$5:$R$3004 &lt;&gt; 0,'Saisie Recettes'!$I$5:$I$3004 * 'Saisie Recettes'!AN$5:AN$3004 / 'Saisie Recettes'!$R$5:$R$3004, 0))</f>
        <v>0</v>
      </c>
      <c r="AE33" s="256" cm="1">
        <f t="array" ref="AE33">SUMPRODUCT(('Saisie Recettes'!$F$5:$F$3004 = $F33) * ('Saisie Recettes'!$H$5:$H$3004 = Listes!$B$73) * IF('Saisie Recettes'!$R$5:$R$3004 &lt;&gt; 0,'Saisie Recettes'!$I$5:$I$3004 * 'Saisie Recettes'!AO$5:AO$3004 / 'Saisie Recettes'!$R$5:$R$3004, 0))</f>
        <v>215000</v>
      </c>
      <c r="AF33" s="256" cm="1">
        <f t="array" ref="AF33">SUMPRODUCT(('Saisie Recettes'!$F$5:$F$3004 = $F33) * ('Saisie Recettes'!$H$5:$H$3004 = Listes!$B$73) * IF('Saisie Recettes'!$R$5:$R$3004 &lt;&gt; 0,'Saisie Recettes'!$I$5:$I$3004 * 'Saisie Recettes'!AP$5:AP$3004 / 'Saisie Recettes'!$R$5:$R$3004, 0))</f>
        <v>215000</v>
      </c>
      <c r="AG33" s="256" cm="1">
        <f t="array" ref="AG33">SUMPRODUCT(('Saisie Recettes'!$F$5:$F$3004 = $F33) * ('Saisie Recettes'!$H$5:$H$3004 = Listes!$B$73) * IF('Saisie Recettes'!$R$5:$R$3004 &lt;&gt; 0,'Saisie Recettes'!$I$5:$I$3004 * 'Saisie Recettes'!AQ$5:AQ$3004 / 'Saisie Recettes'!$R$5:$R$3004, 0))</f>
        <v>215000</v>
      </c>
      <c r="AH33" s="256" cm="1">
        <f t="array" ref="AH33">SUMPRODUCT(('Saisie Recettes'!$F$5:$F$3004 = $F33) * ('Saisie Recettes'!$H$5:$H$3004 = Listes!$B$73) * IF('Saisie Recettes'!$R$5:$R$3004 &lt;&gt; 0,'Saisie Recettes'!$I$5:$I$3004 * 'Saisie Recettes'!AR$5:AR$3004 / 'Saisie Recettes'!$R$5:$R$3004, 0))</f>
        <v>215000</v>
      </c>
      <c r="AI33" s="164">
        <f t="shared" si="70"/>
        <v>860000</v>
      </c>
      <c r="AJ33" s="142"/>
      <c r="AK33" s="256" cm="1">
        <f t="array" ref="AK33">SUMPRODUCT(('Saisie Recettes'!$F$5:$F$3004 = $F33) * ('Saisie Recettes'!$H$5:$H$3004 = Listes!$B$73) * IF('Saisie Recettes'!$R$5:$R$3004 &lt;&gt; 0,'Saisie Recettes'!$I$5:$I$3004 * 'Saisie Recettes'!AU$5:AU$3004 / 'Saisie Recettes'!$R$5:$R$3004, 0))</f>
        <v>193500</v>
      </c>
      <c r="AL33" s="256" cm="1">
        <f t="array" ref="AL33">SUMPRODUCT(('Saisie Recettes'!$F$5:$F$3004 = $F33) * ('Saisie Recettes'!$H$5:$H$3004 = Listes!$B$73) * IF('Saisie Recettes'!$R$5:$R$3004 &lt;&gt; 0,'Saisie Recettes'!$I$5:$I$3004 * 'Saisie Recettes'!AV$5:AV$3004 / 'Saisie Recettes'!$R$5:$R$3004, 0))</f>
        <v>0</v>
      </c>
      <c r="AM33" s="256" cm="1">
        <f t="array" ref="AM33">SUMPRODUCT(('Saisie Recettes'!$F$5:$F$3004 = $F33) * ('Saisie Recettes'!$H$5:$H$3004 = Listes!$B$73) * IF('Saisie Recettes'!$R$5:$R$3004 &lt;&gt; 0,'Saisie Recettes'!$I$5:$I$3004 * 'Saisie Recettes'!AW$5:AW$3004 / 'Saisie Recettes'!$R$5:$R$3004, 0))</f>
        <v>0</v>
      </c>
      <c r="AN33" s="256" cm="1">
        <f t="array" ref="AN33">SUMPRODUCT(('Saisie Recettes'!$F$5:$F$3004 = $F33) * ('Saisie Recettes'!$H$5:$H$3004 = Listes!$B$73) * IF('Saisie Recettes'!$R$5:$R$3004 &lt;&gt; 0,'Saisie Recettes'!$I$5:$I$3004 * 'Saisie Recettes'!AX$5:AX$3004 / 'Saisie Recettes'!$R$5:$R$3004, 0))</f>
        <v>0</v>
      </c>
      <c r="AO33" s="256" cm="1">
        <f t="array" ref="AO33">SUMPRODUCT(('Saisie Recettes'!$F$5:$F$3004 = $F33) * ('Saisie Recettes'!$H$5:$H$3004 = Listes!$B$73) * IF('Saisie Recettes'!$R$5:$R$3004 &lt;&gt; 0,'Saisie Recettes'!$I$5:$I$3004 * 'Saisie Recettes'!AY$5:AY$3004 / 'Saisie Recettes'!$R$5:$R$3004, 0))</f>
        <v>0</v>
      </c>
      <c r="AP33" s="256" cm="1">
        <f t="array" ref="AP33">SUMPRODUCT(('Saisie Recettes'!$F$5:$F$3004 = $F33) * ('Saisie Recettes'!$H$5:$H$3004 = Listes!$B$73) * IF('Saisie Recettes'!$R$5:$R$3004 &lt;&gt; 0,'Saisie Recettes'!$I$5:$I$3004 * 'Saisie Recettes'!AZ$5:AZ$3004 / 'Saisie Recettes'!$R$5:$R$3004, 0))</f>
        <v>0</v>
      </c>
      <c r="AQ33" s="256" cm="1">
        <f t="array" ref="AQ33">SUMPRODUCT(('Saisie Recettes'!$F$5:$F$3004 = $F33) * ('Saisie Recettes'!$H$5:$H$3004 = Listes!$B$73) * IF('Saisie Recettes'!$R$5:$R$3004 &lt;&gt; 0,'Saisie Recettes'!$I$5:$I$3004 * 'Saisie Recettes'!BA$5:BA$3004 / 'Saisie Recettes'!$R$5:$R$3004, 0))</f>
        <v>0</v>
      </c>
      <c r="AR33" s="256" cm="1">
        <f t="array" ref="AR33">SUMPRODUCT(('Saisie Recettes'!$F$5:$F$3004 = $F33) * ('Saisie Recettes'!$H$5:$H$3004 = Listes!$B$73) * IF('Saisie Recettes'!$R$5:$R$3004 &lt;&gt; 0,'Saisie Recettes'!$I$5:$I$3004 * 'Saisie Recettes'!BB$5:BB$3004 / 'Saisie Recettes'!$R$5:$R$3004, 0))</f>
        <v>0</v>
      </c>
      <c r="AS33" s="256" cm="1">
        <f t="array" ref="AS33">SUMPRODUCT(('Saisie Recettes'!$F$5:$F$3004 = $F33) * ('Saisie Recettes'!$H$5:$H$3004 = Listes!$B$73) * IF('Saisie Recettes'!$R$5:$R$3004 &lt;&gt; 0,'Saisie Recettes'!$I$5:$I$3004 * 'Saisie Recettes'!BC$5:BC$3004 / 'Saisie Recettes'!$R$5:$R$3004, 0))</f>
        <v>0</v>
      </c>
      <c r="AT33" s="256" cm="1">
        <f t="array" ref="AT33">SUMPRODUCT(('Saisie Recettes'!$F$5:$F$3004 = $F33) * ('Saisie Recettes'!$H$5:$H$3004 = Listes!$B$73) * IF('Saisie Recettes'!$R$5:$R$3004 &lt;&gt; 0,'Saisie Recettes'!$I$5:$I$3004 * 'Saisie Recettes'!BD$5:BD$3004 / 'Saisie Recettes'!$R$5:$R$3004, 0))</f>
        <v>0</v>
      </c>
      <c r="AU33" s="256" cm="1">
        <f t="array" ref="AU33">SUMPRODUCT(('Saisie Recettes'!$F$5:$F$3004 = $F33) * ('Saisie Recettes'!$H$5:$H$3004 = Listes!$B$73) * IF('Saisie Recettes'!$R$5:$R$3004 &lt;&gt; 0,'Saisie Recettes'!$I$5:$I$3004 * 'Saisie Recettes'!BE$5:BE$3004 / 'Saisie Recettes'!$R$5:$R$3004, 0))</f>
        <v>0</v>
      </c>
      <c r="AV33" s="256" cm="1">
        <f t="array" ref="AV33">SUMPRODUCT(('Saisie Recettes'!$F$5:$F$3004 = $F33) * ('Saisie Recettes'!$H$5:$H$3004 = Listes!$B$73) * IF('Saisie Recettes'!$R$5:$R$3004 &lt;&gt; 0,'Saisie Recettes'!$I$5:$I$3004 * 'Saisie Recettes'!BF$5:BF$3004 / 'Saisie Recettes'!$R$5:$R$3004, 0))</f>
        <v>0</v>
      </c>
      <c r="AW33" s="164">
        <f t="shared" si="68"/>
        <v>193500</v>
      </c>
    </row>
    <row r="34" spans="3:49" ht="15.75" customHeight="1" x14ac:dyDescent="0.25">
      <c r="C34" s="143" t="str">
        <f t="shared" si="65"/>
        <v>MC-Mag-Nymat_2</v>
      </c>
      <c r="D34" s="264"/>
      <c r="E34" s="143"/>
      <c r="F34" s="150" t="str">
        <f t="shared" si="62"/>
        <v>MC-Mag-Nymat_2</v>
      </c>
      <c r="G34" s="150"/>
      <c r="H34" s="143"/>
      <c r="I34" s="150" cm="1">
        <f t="array" ref="I34">SUMPRODUCT(('Saisie Recettes'!$F$5:$F$3004 = $F34) * ('Saisie Recettes'!$H$5:$H$3004 = Listes!$B$73) * IF('Saisie Recettes'!$R$5:$R$3004 &lt;&gt; 0,'Saisie Recettes'!$I$5:$I$3004 * 'Saisie Recettes'!S$5:S$3004 / 'Saisie Recettes'!$R$5:$R$3004, 0))</f>
        <v>0</v>
      </c>
      <c r="J34" s="150" cm="1">
        <f t="array" ref="J34">SUMPRODUCT(('Saisie Recettes'!$F$5:$F$3004 = $F34) * ('Saisie Recettes'!$H$5:$H$3004 = Listes!$B$73) * IF('Saisie Recettes'!$R$5:$R$3004 &lt;&gt; 0,'Saisie Recettes'!$I$5:$I$3004 * 'Saisie Recettes'!T$5:T$3004 / 'Saisie Recettes'!$R$5:$R$3004, 0))</f>
        <v>0</v>
      </c>
      <c r="K34" s="150" cm="1">
        <f t="array" ref="K34">SUMPRODUCT(('Saisie Recettes'!$F$5:$F$3004 = $F34) * ('Saisie Recettes'!$H$5:$H$3004 = Listes!$B$73) * IF('Saisie Recettes'!$R$5:$R$3004 &lt;&gt; 0,'Saisie Recettes'!$I$5:$I$3004 * 'Saisie Recettes'!U$5:U$3004 / 'Saisie Recettes'!$R$5:$R$3004, 0))</f>
        <v>0</v>
      </c>
      <c r="L34" s="150" cm="1">
        <f t="array" ref="L34">SUMPRODUCT(('Saisie Recettes'!$F$5:$F$3004 = $F34) * ('Saisie Recettes'!$H$5:$H$3004 = Listes!$B$73) * IF('Saisie Recettes'!$R$5:$R$3004 &lt;&gt; 0,'Saisie Recettes'!$I$5:$I$3004 * 'Saisie Recettes'!V$5:V$3004 / 'Saisie Recettes'!$R$5:$R$3004, 0))</f>
        <v>0</v>
      </c>
      <c r="M34" s="150" cm="1">
        <f t="array" ref="M34">SUMPRODUCT(('Saisie Recettes'!$F$5:$F$3004 = $F34) * ('Saisie Recettes'!$H$5:$H$3004 = Listes!$B$73) * IF('Saisie Recettes'!$R$5:$R$3004 &lt;&gt; 0,'Saisie Recettes'!$I$5:$I$3004 * 'Saisie Recettes'!W$5:W$3004 / 'Saisie Recettes'!$R$5:$R$3004, 0))</f>
        <v>0</v>
      </c>
      <c r="N34" s="150" cm="1">
        <f t="array" ref="N34">SUMPRODUCT(('Saisie Recettes'!$F$5:$F$3004 = $F34) * ('Saisie Recettes'!$H$5:$H$3004 = Listes!$B$73) * IF('Saisie Recettes'!$R$5:$R$3004 &lt;&gt; 0,'Saisie Recettes'!$I$5:$I$3004 * 'Saisie Recettes'!X$5:X$3004 / 'Saisie Recettes'!$R$5:$R$3004, 0))</f>
        <v>0</v>
      </c>
      <c r="O34" s="150" cm="1">
        <f t="array" ref="O34">SUMPRODUCT(('Saisie Recettes'!$F$5:$F$3004 = $F34) * ('Saisie Recettes'!$H$5:$H$3004 = Listes!$B$73) * IF('Saisie Recettes'!$R$5:$R$3004 &lt;&gt; 0,'Saisie Recettes'!$I$5:$I$3004 * 'Saisie Recettes'!Y$5:Y$3004 / 'Saisie Recettes'!$R$5:$R$3004, 0))</f>
        <v>0</v>
      </c>
      <c r="P34" s="150" cm="1">
        <f t="array" ref="P34">SUMPRODUCT(('Saisie Recettes'!$F$5:$F$3004 = $F34) * ('Saisie Recettes'!$H$5:$H$3004 = Listes!$B$73) * IF('Saisie Recettes'!$R$5:$R$3004 &lt;&gt; 0,'Saisie Recettes'!$I$5:$I$3004 * 'Saisie Recettes'!Z$5:Z$3004 / 'Saisie Recettes'!$R$5:$R$3004, 0))</f>
        <v>0</v>
      </c>
      <c r="Q34" s="150" cm="1">
        <f t="array" ref="Q34">SUMPRODUCT(('Saisie Recettes'!$F$5:$F$3004 = $F34) * ('Saisie Recettes'!$H$5:$H$3004 = Listes!$B$73) * IF('Saisie Recettes'!$R$5:$R$3004 &lt;&gt; 0,'Saisie Recettes'!$I$5:$I$3004 * 'Saisie Recettes'!AA$5:AA$3004 / 'Saisie Recettes'!$R$5:$R$3004, 0))</f>
        <v>0</v>
      </c>
      <c r="R34" s="150" cm="1">
        <f t="array" ref="R34">SUMPRODUCT(('Saisie Recettes'!$F$5:$F$3004 = $F34) * ('Saisie Recettes'!$H$5:$H$3004 = Listes!$B$73) * IF('Saisie Recettes'!$R$5:$R$3004 &lt;&gt; 0,'Saisie Recettes'!$I$5:$I$3004 * 'Saisie Recettes'!AB$5:AB$3004 / 'Saisie Recettes'!$R$5:$R$3004, 0))</f>
        <v>0</v>
      </c>
      <c r="S34" s="150" cm="1">
        <f t="array" ref="S34">SUMPRODUCT(('Saisie Recettes'!$F$5:$F$3004 = $F34) * ('Saisie Recettes'!$H$5:$H$3004 = Listes!$B$73) * IF('Saisie Recettes'!$R$5:$R$3004 &lt;&gt; 0,'Saisie Recettes'!$I$5:$I$3004 * 'Saisie Recettes'!AC$5:AC$3004 / 'Saisie Recettes'!$R$5:$R$3004, 0))</f>
        <v>0</v>
      </c>
      <c r="T34" s="150" cm="1">
        <f t="array" ref="T34">SUMPRODUCT(('Saisie Recettes'!$F$5:$F$3004 = $F34) * ('Saisie Recettes'!$H$5:$H$3004 = Listes!$B$73) * IF('Saisie Recettes'!$R$5:$R$3004 &lt;&gt; 0,'Saisie Recettes'!$I$5:$I$3004 * 'Saisie Recettes'!AD$5:AD$3004 / 'Saisie Recettes'!$R$5:$R$3004, 0))</f>
        <v>0</v>
      </c>
      <c r="U34" s="164">
        <f t="shared" si="66"/>
        <v>0</v>
      </c>
      <c r="W34" s="150" cm="1">
        <f t="array" ref="W34">SUMPRODUCT(('Saisie Recettes'!$F$5:$F$3004 = $F34) * ('Saisie Recettes'!$H$5:$H$3004 = Listes!$B$73) * IF('Saisie Recettes'!$R$5:$R$3004 &lt;&gt; 0,'Saisie Recettes'!$I$5:$I$3004 * 'Saisie Recettes'!AG$5:AG$3004 / 'Saisie Recettes'!$R$5:$R$3004, 0))</f>
        <v>0</v>
      </c>
      <c r="X34" s="150" cm="1">
        <f t="array" ref="X34">SUMPRODUCT(('Saisie Recettes'!$F$5:$F$3004 = $F34) * ('Saisie Recettes'!$H$5:$H$3004 = Listes!$B$73) * IF('Saisie Recettes'!$R$5:$R$3004 &lt;&gt; 0,'Saisie Recettes'!$I$5:$I$3004 * 'Saisie Recettes'!AH$5:AH$3004 / 'Saisie Recettes'!$R$5:$R$3004, 0))</f>
        <v>0</v>
      </c>
      <c r="Y34" s="150" cm="1">
        <f t="array" ref="Y34">SUMPRODUCT(('Saisie Recettes'!$F$5:$F$3004 = $F34) * ('Saisie Recettes'!$H$5:$H$3004 = Listes!$B$73) * IF('Saisie Recettes'!$R$5:$R$3004 &lt;&gt; 0,'Saisie Recettes'!$I$5:$I$3004 * 'Saisie Recettes'!AI$5:AI$3004 / 'Saisie Recettes'!$R$5:$R$3004, 0))</f>
        <v>0</v>
      </c>
      <c r="Z34" s="150" cm="1">
        <f t="array" ref="Z34">SUMPRODUCT(('Saisie Recettes'!$F$5:$F$3004 = $F34) * ('Saisie Recettes'!$H$5:$H$3004 = Listes!$B$73) * IF('Saisie Recettes'!$R$5:$R$3004 &lt;&gt; 0,'Saisie Recettes'!$I$5:$I$3004 * 'Saisie Recettes'!AJ$5:AJ$3004 / 'Saisie Recettes'!$R$5:$R$3004, 0))</f>
        <v>0</v>
      </c>
      <c r="AA34" s="150" cm="1">
        <f t="array" ref="AA34">SUMPRODUCT(('Saisie Recettes'!$F$5:$F$3004 = $F34) * ('Saisie Recettes'!$H$5:$H$3004 = Listes!$B$73) * IF('Saisie Recettes'!$R$5:$R$3004 &lt;&gt; 0,'Saisie Recettes'!$I$5:$I$3004 * 'Saisie Recettes'!AK$5:AK$3004 / 'Saisie Recettes'!$R$5:$R$3004, 0))</f>
        <v>0</v>
      </c>
      <c r="AB34" s="150" cm="1">
        <f t="array" ref="AB34">SUMPRODUCT(('Saisie Recettes'!$F$5:$F$3004 = $F34) * ('Saisie Recettes'!$H$5:$H$3004 = Listes!$B$73) * IF('Saisie Recettes'!$R$5:$R$3004 &lt;&gt; 0,'Saisie Recettes'!$I$5:$I$3004 * 'Saisie Recettes'!AL$5:AL$3004 / 'Saisie Recettes'!$R$5:$R$3004, 0))</f>
        <v>0</v>
      </c>
      <c r="AC34" s="150" cm="1">
        <f t="array" ref="AC34">SUMPRODUCT(('Saisie Recettes'!$F$5:$F$3004 = $F34) * ('Saisie Recettes'!$H$5:$H$3004 = Listes!$B$73) * IF('Saisie Recettes'!$R$5:$R$3004 &lt;&gt; 0,'Saisie Recettes'!$I$5:$I$3004 * 'Saisie Recettes'!AM$5:AM$3004 / 'Saisie Recettes'!$R$5:$R$3004, 0))</f>
        <v>0</v>
      </c>
      <c r="AD34" s="150" cm="1">
        <f t="array" ref="AD34">SUMPRODUCT(('Saisie Recettes'!$F$5:$F$3004 = $F34) * ('Saisie Recettes'!$H$5:$H$3004 = Listes!$B$73) * IF('Saisie Recettes'!$R$5:$R$3004 &lt;&gt; 0,'Saisie Recettes'!$I$5:$I$3004 * 'Saisie Recettes'!AN$5:AN$3004 / 'Saisie Recettes'!$R$5:$R$3004, 0))</f>
        <v>0</v>
      </c>
      <c r="AE34" s="150" cm="1">
        <f t="array" ref="AE34">SUMPRODUCT(('Saisie Recettes'!$F$5:$F$3004 = $F34) * ('Saisie Recettes'!$H$5:$H$3004 = Listes!$B$73) * IF('Saisie Recettes'!$R$5:$R$3004 &lt;&gt; 0,'Saisie Recettes'!$I$5:$I$3004 * 'Saisie Recettes'!AO$5:AO$3004 / 'Saisie Recettes'!$R$5:$R$3004, 0))</f>
        <v>70000</v>
      </c>
      <c r="AF34" s="150" cm="1">
        <f t="array" ref="AF34">SUMPRODUCT(('Saisie Recettes'!$F$5:$F$3004 = $F34) * ('Saisie Recettes'!$H$5:$H$3004 = Listes!$B$73) * IF('Saisie Recettes'!$R$5:$R$3004 &lt;&gt; 0,'Saisie Recettes'!$I$5:$I$3004 * 'Saisie Recettes'!AP$5:AP$3004 / 'Saisie Recettes'!$R$5:$R$3004, 0))</f>
        <v>0</v>
      </c>
      <c r="AG34" s="150" cm="1">
        <f t="array" ref="AG34">SUMPRODUCT(('Saisie Recettes'!$F$5:$F$3004 = $F34) * ('Saisie Recettes'!$H$5:$H$3004 = Listes!$B$73) * IF('Saisie Recettes'!$R$5:$R$3004 &lt;&gt; 0,'Saisie Recettes'!$I$5:$I$3004 * 'Saisie Recettes'!AQ$5:AQ$3004 / 'Saisie Recettes'!$R$5:$R$3004, 0))</f>
        <v>70000</v>
      </c>
      <c r="AH34" s="150" cm="1">
        <f t="array" ref="AH34">SUMPRODUCT(('Saisie Recettes'!$F$5:$F$3004 = $F34) * ('Saisie Recettes'!$H$5:$H$3004 = Listes!$B$73) * IF('Saisie Recettes'!$R$5:$R$3004 &lt;&gt; 0,'Saisie Recettes'!$I$5:$I$3004 * 'Saisie Recettes'!AR$5:AR$3004 / 'Saisie Recettes'!$R$5:$R$3004, 0))</f>
        <v>70000</v>
      </c>
      <c r="AI34" s="164">
        <f t="shared" si="67"/>
        <v>210000</v>
      </c>
      <c r="AJ34" s="142"/>
      <c r="AK34" s="150" cm="1">
        <f t="array" ref="AK34">SUMPRODUCT(('Saisie Recettes'!$F$5:$F$3004 = $F34) * ('Saisie Recettes'!$H$5:$H$3004 = Listes!$B$73) * IF('Saisie Recettes'!$R$5:$R$3004 &lt;&gt; 0,'Saisie Recettes'!$I$5:$I$3004 * 'Saisie Recettes'!AU$5:AU$3004 / 'Saisie Recettes'!$R$5:$R$3004, 0))</f>
        <v>63000</v>
      </c>
      <c r="AL34" s="150" cm="1">
        <f t="array" ref="AL34">SUMPRODUCT(('Saisie Recettes'!$F$5:$F$3004 = $F34) * ('Saisie Recettes'!$H$5:$H$3004 = Listes!$B$73) * IF('Saisie Recettes'!$R$5:$R$3004 &lt;&gt; 0,'Saisie Recettes'!$I$5:$I$3004 * 'Saisie Recettes'!AV$5:AV$3004 / 'Saisie Recettes'!$R$5:$R$3004, 0))</f>
        <v>0</v>
      </c>
      <c r="AM34" s="150" cm="1">
        <f t="array" ref="AM34">SUMPRODUCT(('Saisie Recettes'!$F$5:$F$3004 = $F34) * ('Saisie Recettes'!$H$5:$H$3004 = Listes!$B$73) * IF('Saisie Recettes'!$R$5:$R$3004 &lt;&gt; 0,'Saisie Recettes'!$I$5:$I$3004 * 'Saisie Recettes'!AW$5:AW$3004 / 'Saisie Recettes'!$R$5:$R$3004, 0))</f>
        <v>0</v>
      </c>
      <c r="AN34" s="150" cm="1">
        <f t="array" ref="AN34">SUMPRODUCT(('Saisie Recettes'!$F$5:$F$3004 = $F34) * ('Saisie Recettes'!$H$5:$H$3004 = Listes!$B$73) * IF('Saisie Recettes'!$R$5:$R$3004 &lt;&gt; 0,'Saisie Recettes'!$I$5:$I$3004 * 'Saisie Recettes'!AX$5:AX$3004 / 'Saisie Recettes'!$R$5:$R$3004, 0))</f>
        <v>0</v>
      </c>
      <c r="AO34" s="150" cm="1">
        <f t="array" ref="AO34">SUMPRODUCT(('Saisie Recettes'!$F$5:$F$3004 = $F34) * ('Saisie Recettes'!$H$5:$H$3004 = Listes!$B$73) * IF('Saisie Recettes'!$R$5:$R$3004 &lt;&gt; 0,'Saisie Recettes'!$I$5:$I$3004 * 'Saisie Recettes'!AY$5:AY$3004 / 'Saisie Recettes'!$R$5:$R$3004, 0))</f>
        <v>0</v>
      </c>
      <c r="AP34" s="150" cm="1">
        <f t="array" ref="AP34">SUMPRODUCT(('Saisie Recettes'!$F$5:$F$3004 = $F34) * ('Saisie Recettes'!$H$5:$H$3004 = Listes!$B$73) * IF('Saisie Recettes'!$R$5:$R$3004 &lt;&gt; 0,'Saisie Recettes'!$I$5:$I$3004 * 'Saisie Recettes'!AZ$5:AZ$3004 / 'Saisie Recettes'!$R$5:$R$3004, 0))</f>
        <v>0</v>
      </c>
      <c r="AQ34" s="150" cm="1">
        <f t="array" ref="AQ34">SUMPRODUCT(('Saisie Recettes'!$F$5:$F$3004 = $F34) * ('Saisie Recettes'!$H$5:$H$3004 = Listes!$B$73) * IF('Saisie Recettes'!$R$5:$R$3004 &lt;&gt; 0,'Saisie Recettes'!$I$5:$I$3004 * 'Saisie Recettes'!BA$5:BA$3004 / 'Saisie Recettes'!$R$5:$R$3004, 0))</f>
        <v>0</v>
      </c>
      <c r="AR34" s="150" cm="1">
        <f t="array" ref="AR34">SUMPRODUCT(('Saisie Recettes'!$F$5:$F$3004 = $F34) * ('Saisie Recettes'!$H$5:$H$3004 = Listes!$B$73) * IF('Saisie Recettes'!$R$5:$R$3004 &lt;&gt; 0,'Saisie Recettes'!$I$5:$I$3004 * 'Saisie Recettes'!BB$5:BB$3004 / 'Saisie Recettes'!$R$5:$R$3004, 0))</f>
        <v>0</v>
      </c>
      <c r="AS34" s="150" cm="1">
        <f t="array" ref="AS34">SUMPRODUCT(('Saisie Recettes'!$F$5:$F$3004 = $F34) * ('Saisie Recettes'!$H$5:$H$3004 = Listes!$B$73) * IF('Saisie Recettes'!$R$5:$R$3004 &lt;&gt; 0,'Saisie Recettes'!$I$5:$I$3004 * 'Saisie Recettes'!BC$5:BC$3004 / 'Saisie Recettes'!$R$5:$R$3004, 0))</f>
        <v>0</v>
      </c>
      <c r="AT34" s="150" cm="1">
        <f t="array" ref="AT34">SUMPRODUCT(('Saisie Recettes'!$F$5:$F$3004 = $F34) * ('Saisie Recettes'!$H$5:$H$3004 = Listes!$B$73) * IF('Saisie Recettes'!$R$5:$R$3004 &lt;&gt; 0,'Saisie Recettes'!$I$5:$I$3004 * 'Saisie Recettes'!BD$5:BD$3004 / 'Saisie Recettes'!$R$5:$R$3004, 0))</f>
        <v>0</v>
      </c>
      <c r="AU34" s="150" cm="1">
        <f t="array" ref="AU34">SUMPRODUCT(('Saisie Recettes'!$F$5:$F$3004 = $F34) * ('Saisie Recettes'!$H$5:$H$3004 = Listes!$B$73) * IF('Saisie Recettes'!$R$5:$R$3004 &lt;&gt; 0,'Saisie Recettes'!$I$5:$I$3004 * 'Saisie Recettes'!BE$5:BE$3004 / 'Saisie Recettes'!$R$5:$R$3004, 0))</f>
        <v>0</v>
      </c>
      <c r="AV34" s="150" cm="1">
        <f t="array" ref="AV34">SUMPRODUCT(('Saisie Recettes'!$F$5:$F$3004 = $F34) * ('Saisie Recettes'!$H$5:$H$3004 = Listes!$B$73) * IF('Saisie Recettes'!$R$5:$R$3004 &lt;&gt; 0,'Saisie Recettes'!$I$5:$I$3004 * 'Saisie Recettes'!BF$5:BF$3004 / 'Saisie Recettes'!$R$5:$R$3004, 0))</f>
        <v>0</v>
      </c>
      <c r="AW34" s="164">
        <f t="shared" si="68"/>
        <v>63000</v>
      </c>
    </row>
    <row r="35" spans="3:49" ht="15.75" customHeight="1" x14ac:dyDescent="0.25">
      <c r="C35" s="153" t="str">
        <f t="shared" ref="C35" si="71">F35</f>
        <v>MC-Mag-Zeet</v>
      </c>
      <c r="D35" s="154"/>
      <c r="E35" s="153"/>
      <c r="F35" s="150" t="str">
        <f t="shared" si="62"/>
        <v>MC-Mag-Zeet</v>
      </c>
      <c r="G35" s="150"/>
      <c r="H35" s="153"/>
      <c r="I35" s="150" cm="1">
        <f t="array" ref="I35">SUMPRODUCT(('Saisie Recettes'!$F$5:$F$3004 = $F35) * ('Saisie Recettes'!$H$5:$H$3004 = Listes!$B$73) * IF('Saisie Recettes'!$R$5:$R$3004 &lt;&gt; 0,'Saisie Recettes'!$I$5:$I$3004 * 'Saisie Recettes'!S$5:S$3004 / 'Saisie Recettes'!$R$5:$R$3004, 0))</f>
        <v>0</v>
      </c>
      <c r="J35" s="150" cm="1">
        <f t="array" ref="J35">SUMPRODUCT(('Saisie Recettes'!$F$5:$F$3004 = $F35) * ('Saisie Recettes'!$H$5:$H$3004 = Listes!$B$73) * IF('Saisie Recettes'!$R$5:$R$3004 &lt;&gt; 0,'Saisie Recettes'!$I$5:$I$3004 * 'Saisie Recettes'!T$5:T$3004 / 'Saisie Recettes'!$R$5:$R$3004, 0))</f>
        <v>0</v>
      </c>
      <c r="K35" s="150" cm="1">
        <f t="array" ref="K35">SUMPRODUCT(('Saisie Recettes'!$F$5:$F$3004 = $F35) * ('Saisie Recettes'!$H$5:$H$3004 = Listes!$B$73) * IF('Saisie Recettes'!$R$5:$R$3004 &lt;&gt; 0,'Saisie Recettes'!$I$5:$I$3004 * 'Saisie Recettes'!U$5:U$3004 / 'Saisie Recettes'!$R$5:$R$3004, 0))</f>
        <v>0</v>
      </c>
      <c r="L35" s="150" cm="1">
        <f t="array" ref="L35">SUMPRODUCT(('Saisie Recettes'!$F$5:$F$3004 = $F35) * ('Saisie Recettes'!$H$5:$H$3004 = Listes!$B$73) * IF('Saisie Recettes'!$R$5:$R$3004 &lt;&gt; 0,'Saisie Recettes'!$I$5:$I$3004 * 'Saisie Recettes'!V$5:V$3004 / 'Saisie Recettes'!$R$5:$R$3004, 0))</f>
        <v>0</v>
      </c>
      <c r="M35" s="150" cm="1">
        <f t="array" ref="M35">SUMPRODUCT(('Saisie Recettes'!$F$5:$F$3004 = $F35) * ('Saisie Recettes'!$H$5:$H$3004 = Listes!$B$73) * IF('Saisie Recettes'!$R$5:$R$3004 &lt;&gt; 0,'Saisie Recettes'!$I$5:$I$3004 * 'Saisie Recettes'!W$5:W$3004 / 'Saisie Recettes'!$R$5:$R$3004, 0))</f>
        <v>0</v>
      </c>
      <c r="N35" s="150" cm="1">
        <f t="array" ref="N35">SUMPRODUCT(('Saisie Recettes'!$F$5:$F$3004 = $F35) * ('Saisie Recettes'!$H$5:$H$3004 = Listes!$B$73) * IF('Saisie Recettes'!$R$5:$R$3004 &lt;&gt; 0,'Saisie Recettes'!$I$5:$I$3004 * 'Saisie Recettes'!X$5:X$3004 / 'Saisie Recettes'!$R$5:$R$3004, 0))</f>
        <v>0</v>
      </c>
      <c r="O35" s="150" cm="1">
        <f t="array" ref="O35">SUMPRODUCT(('Saisie Recettes'!$F$5:$F$3004 = $F35) * ('Saisie Recettes'!$H$5:$H$3004 = Listes!$B$73) * IF('Saisie Recettes'!$R$5:$R$3004 &lt;&gt; 0,'Saisie Recettes'!$I$5:$I$3004 * 'Saisie Recettes'!Y$5:Y$3004 / 'Saisie Recettes'!$R$5:$R$3004, 0))</f>
        <v>0</v>
      </c>
      <c r="P35" s="150" cm="1">
        <f t="array" ref="P35">SUMPRODUCT(('Saisie Recettes'!$F$5:$F$3004 = $F35) * ('Saisie Recettes'!$H$5:$H$3004 = Listes!$B$73) * IF('Saisie Recettes'!$R$5:$R$3004 &lt;&gt; 0,'Saisie Recettes'!$I$5:$I$3004 * 'Saisie Recettes'!Z$5:Z$3004 / 'Saisie Recettes'!$R$5:$R$3004, 0))</f>
        <v>0</v>
      </c>
      <c r="Q35" s="150" cm="1">
        <f t="array" ref="Q35">SUMPRODUCT(('Saisie Recettes'!$F$5:$F$3004 = $F35) * ('Saisie Recettes'!$H$5:$H$3004 = Listes!$B$73) * IF('Saisie Recettes'!$R$5:$R$3004 &lt;&gt; 0,'Saisie Recettes'!$I$5:$I$3004 * 'Saisie Recettes'!AA$5:AA$3004 / 'Saisie Recettes'!$R$5:$R$3004, 0))</f>
        <v>0</v>
      </c>
      <c r="R35" s="150" cm="1">
        <f t="array" ref="R35">SUMPRODUCT(('Saisie Recettes'!$F$5:$F$3004 = $F35) * ('Saisie Recettes'!$H$5:$H$3004 = Listes!$B$73) * IF('Saisie Recettes'!$R$5:$R$3004 &lt;&gt; 0,'Saisie Recettes'!$I$5:$I$3004 * 'Saisie Recettes'!AB$5:AB$3004 / 'Saisie Recettes'!$R$5:$R$3004, 0))</f>
        <v>0</v>
      </c>
      <c r="S35" s="150" cm="1">
        <f t="array" ref="S35">SUMPRODUCT(('Saisie Recettes'!$F$5:$F$3004 = $F35) * ('Saisie Recettes'!$H$5:$H$3004 = Listes!$B$73) * IF('Saisie Recettes'!$R$5:$R$3004 &lt;&gt; 0,'Saisie Recettes'!$I$5:$I$3004 * 'Saisie Recettes'!AC$5:AC$3004 / 'Saisie Recettes'!$R$5:$R$3004, 0))</f>
        <v>0</v>
      </c>
      <c r="T35" s="150" cm="1">
        <f t="array" ref="T35">SUMPRODUCT(('Saisie Recettes'!$F$5:$F$3004 = $F35) * ('Saisie Recettes'!$H$5:$H$3004 = Listes!$B$73) * IF('Saisie Recettes'!$R$5:$R$3004 &lt;&gt; 0,'Saisie Recettes'!$I$5:$I$3004 * 'Saisie Recettes'!AD$5:AD$3004 / 'Saisie Recettes'!$R$5:$R$3004, 0))</f>
        <v>0</v>
      </c>
      <c r="U35" s="164">
        <f t="shared" ref="U35" si="72">SUM(I35:T35)</f>
        <v>0</v>
      </c>
      <c r="W35" s="150" cm="1">
        <f t="array" ref="W35">SUMPRODUCT(('Saisie Recettes'!$F$5:$F$3004 = $F35) * ('Saisie Recettes'!$H$5:$H$3004 = Listes!$B$73) * IF('Saisie Recettes'!$R$5:$R$3004 &lt;&gt; 0,'Saisie Recettes'!$I$5:$I$3004 * 'Saisie Recettes'!AG$5:AG$3004 / 'Saisie Recettes'!$R$5:$R$3004, 0))</f>
        <v>0</v>
      </c>
      <c r="X35" s="150" cm="1">
        <f t="array" ref="X35">SUMPRODUCT(('Saisie Recettes'!$F$5:$F$3004 = $F35) * ('Saisie Recettes'!$H$5:$H$3004 = Listes!$B$73) * IF('Saisie Recettes'!$R$5:$R$3004 &lt;&gt; 0,'Saisie Recettes'!$I$5:$I$3004 * 'Saisie Recettes'!AH$5:AH$3004 / 'Saisie Recettes'!$R$5:$R$3004, 0))</f>
        <v>0</v>
      </c>
      <c r="Y35" s="150" cm="1">
        <f t="array" ref="Y35">SUMPRODUCT(('Saisie Recettes'!$F$5:$F$3004 = $F35) * ('Saisie Recettes'!$H$5:$H$3004 = Listes!$B$73) * IF('Saisie Recettes'!$R$5:$R$3004 &lt;&gt; 0,'Saisie Recettes'!$I$5:$I$3004 * 'Saisie Recettes'!AI$5:AI$3004 / 'Saisie Recettes'!$R$5:$R$3004, 0))</f>
        <v>0</v>
      </c>
      <c r="Z35" s="150" cm="1">
        <f t="array" ref="Z35">SUMPRODUCT(('Saisie Recettes'!$F$5:$F$3004 = $F35) * ('Saisie Recettes'!$H$5:$H$3004 = Listes!$B$73) * IF('Saisie Recettes'!$R$5:$R$3004 &lt;&gt; 0,'Saisie Recettes'!$I$5:$I$3004 * 'Saisie Recettes'!AJ$5:AJ$3004 / 'Saisie Recettes'!$R$5:$R$3004, 0))</f>
        <v>0</v>
      </c>
      <c r="AA35" s="150" cm="1">
        <f t="array" ref="AA35">SUMPRODUCT(('Saisie Recettes'!$F$5:$F$3004 = $F35) * ('Saisie Recettes'!$H$5:$H$3004 = Listes!$B$73) * IF('Saisie Recettes'!$R$5:$R$3004 &lt;&gt; 0,'Saisie Recettes'!$I$5:$I$3004 * 'Saisie Recettes'!AK$5:AK$3004 / 'Saisie Recettes'!$R$5:$R$3004, 0))</f>
        <v>0</v>
      </c>
      <c r="AB35" s="150" cm="1">
        <f t="array" ref="AB35">SUMPRODUCT(('Saisie Recettes'!$F$5:$F$3004 = $F35) * ('Saisie Recettes'!$H$5:$H$3004 = Listes!$B$73) * IF('Saisie Recettes'!$R$5:$R$3004 &lt;&gt; 0,'Saisie Recettes'!$I$5:$I$3004 * 'Saisie Recettes'!AL$5:AL$3004 / 'Saisie Recettes'!$R$5:$R$3004, 0))</f>
        <v>0</v>
      </c>
      <c r="AC35" s="150" cm="1">
        <f t="array" ref="AC35">SUMPRODUCT(('Saisie Recettes'!$F$5:$F$3004 = $F35) * ('Saisie Recettes'!$H$5:$H$3004 = Listes!$B$73) * IF('Saisie Recettes'!$R$5:$R$3004 &lt;&gt; 0,'Saisie Recettes'!$I$5:$I$3004 * 'Saisie Recettes'!AM$5:AM$3004 / 'Saisie Recettes'!$R$5:$R$3004, 0))</f>
        <v>0</v>
      </c>
      <c r="AD35" s="150" cm="1">
        <f t="array" ref="AD35">SUMPRODUCT(('Saisie Recettes'!$F$5:$F$3004 = $F35) * ('Saisie Recettes'!$H$5:$H$3004 = Listes!$B$73) * IF('Saisie Recettes'!$R$5:$R$3004 &lt;&gt; 0,'Saisie Recettes'!$I$5:$I$3004 * 'Saisie Recettes'!AN$5:AN$3004 / 'Saisie Recettes'!$R$5:$R$3004, 0))</f>
        <v>0</v>
      </c>
      <c r="AE35" s="150" cm="1">
        <f t="array" ref="AE35">SUMPRODUCT(('Saisie Recettes'!$F$5:$F$3004 = $F35) * ('Saisie Recettes'!$H$5:$H$3004 = Listes!$B$73) * IF('Saisie Recettes'!$R$5:$R$3004 &lt;&gt; 0,'Saisie Recettes'!$I$5:$I$3004 * 'Saisie Recettes'!AO$5:AO$3004 / 'Saisie Recettes'!$R$5:$R$3004, 0))</f>
        <v>0</v>
      </c>
      <c r="AF35" s="150" cm="1">
        <f t="array" ref="AF35">SUMPRODUCT(('Saisie Recettes'!$F$5:$F$3004 = $F35) * ('Saisie Recettes'!$H$5:$H$3004 = Listes!$B$73) * IF('Saisie Recettes'!$R$5:$R$3004 &lt;&gt; 0,'Saisie Recettes'!$I$5:$I$3004 * 'Saisie Recettes'!AP$5:AP$3004 / 'Saisie Recettes'!$R$5:$R$3004, 0))</f>
        <v>0</v>
      </c>
      <c r="AG35" s="150" cm="1">
        <f t="array" ref="AG35">SUMPRODUCT(('Saisie Recettes'!$F$5:$F$3004 = $F35) * ('Saisie Recettes'!$H$5:$H$3004 = Listes!$B$73) * IF('Saisie Recettes'!$R$5:$R$3004 &lt;&gt; 0,'Saisie Recettes'!$I$5:$I$3004 * 'Saisie Recettes'!AQ$5:AQ$3004 / 'Saisie Recettes'!$R$5:$R$3004, 0))</f>
        <v>0</v>
      </c>
      <c r="AH35" s="150" cm="1">
        <f t="array" ref="AH35">SUMPRODUCT(('Saisie Recettes'!$F$5:$F$3004 = $F35) * ('Saisie Recettes'!$H$5:$H$3004 = Listes!$B$73) * IF('Saisie Recettes'!$R$5:$R$3004 &lt;&gt; 0,'Saisie Recettes'!$I$5:$I$3004 * 'Saisie Recettes'!AR$5:AR$3004 / 'Saisie Recettes'!$R$5:$R$3004, 0))</f>
        <v>0</v>
      </c>
      <c r="AI35" s="164">
        <f t="shared" ref="AI35" si="73">SUM(W35:AH35)</f>
        <v>0</v>
      </c>
      <c r="AJ35" s="142"/>
      <c r="AK35" s="150" cm="1">
        <f t="array" ref="AK35">SUMPRODUCT(('Saisie Recettes'!$F$5:$F$3004 = $F35) * ('Saisie Recettes'!$H$5:$H$3004 = Listes!$B$73) * IF('Saisie Recettes'!$R$5:$R$3004 &lt;&gt; 0,'Saisie Recettes'!$I$5:$I$3004 * 'Saisie Recettes'!AU$5:AU$3004 / 'Saisie Recettes'!$R$5:$R$3004, 0))</f>
        <v>0</v>
      </c>
      <c r="AL35" s="150" cm="1">
        <f t="array" ref="AL35">SUMPRODUCT(('Saisie Recettes'!$F$5:$F$3004 = $F35) * ('Saisie Recettes'!$H$5:$H$3004 = Listes!$B$73) * IF('Saisie Recettes'!$R$5:$R$3004 &lt;&gt; 0,'Saisie Recettes'!$I$5:$I$3004 * 'Saisie Recettes'!AV$5:AV$3004 / 'Saisie Recettes'!$R$5:$R$3004, 0))</f>
        <v>0</v>
      </c>
      <c r="AM35" s="150" cm="1">
        <f t="array" ref="AM35">SUMPRODUCT(('Saisie Recettes'!$F$5:$F$3004 = $F35) * ('Saisie Recettes'!$H$5:$H$3004 = Listes!$B$73) * IF('Saisie Recettes'!$R$5:$R$3004 &lt;&gt; 0,'Saisie Recettes'!$I$5:$I$3004 * 'Saisie Recettes'!AW$5:AW$3004 / 'Saisie Recettes'!$R$5:$R$3004, 0))</f>
        <v>303921.56862745096</v>
      </c>
      <c r="AN35" s="150" cm="1">
        <f t="array" ref="AN35">SUMPRODUCT(('Saisie Recettes'!$F$5:$F$3004 = $F35) * ('Saisie Recettes'!$H$5:$H$3004 = Listes!$B$73) * IF('Saisie Recettes'!$R$5:$R$3004 &lt;&gt; 0,'Saisie Recettes'!$I$5:$I$3004 * 'Saisie Recettes'!AX$5:AX$3004 / 'Saisie Recettes'!$R$5:$R$3004, 0))</f>
        <v>294117.64705882355</v>
      </c>
      <c r="AO35" s="150" cm="1">
        <f t="array" ref="AO35">SUMPRODUCT(('Saisie Recettes'!$F$5:$F$3004 = $F35) * ('Saisie Recettes'!$H$5:$H$3004 = Listes!$B$73) * IF('Saisie Recettes'!$R$5:$R$3004 &lt;&gt; 0,'Saisie Recettes'!$I$5:$I$3004 * 'Saisie Recettes'!AY$5:AY$3004 / 'Saisie Recettes'!$R$5:$R$3004, 0))</f>
        <v>303921.56862745096</v>
      </c>
      <c r="AP35" s="150" cm="1">
        <f t="array" ref="AP35">SUMPRODUCT(('Saisie Recettes'!$F$5:$F$3004 = $F35) * ('Saisie Recettes'!$H$5:$H$3004 = Listes!$B$73) * IF('Saisie Recettes'!$R$5:$R$3004 &lt;&gt; 0,'Saisie Recettes'!$I$5:$I$3004 * 'Saisie Recettes'!AZ$5:AZ$3004 / 'Saisie Recettes'!$R$5:$R$3004, 0))</f>
        <v>294117.64705882355</v>
      </c>
      <c r="AQ35" s="150" cm="1">
        <f t="array" ref="AQ35">SUMPRODUCT(('Saisie Recettes'!$F$5:$F$3004 = $F35) * ('Saisie Recettes'!$H$5:$H$3004 = Listes!$B$73) * IF('Saisie Recettes'!$R$5:$R$3004 &lt;&gt; 0,'Saisie Recettes'!$I$5:$I$3004 * 'Saisie Recettes'!BA$5:BA$3004 / 'Saisie Recettes'!$R$5:$R$3004, 0))</f>
        <v>303921.56862745096</v>
      </c>
      <c r="AR35" s="150" cm="1">
        <f t="array" ref="AR35">SUMPRODUCT(('Saisie Recettes'!$F$5:$F$3004 = $F35) * ('Saisie Recettes'!$H$5:$H$3004 = Listes!$B$73) * IF('Saisie Recettes'!$R$5:$R$3004 &lt;&gt; 0,'Saisie Recettes'!$I$5:$I$3004 * 'Saisie Recettes'!BB$5:BB$3004 / 'Saisie Recettes'!$R$5:$R$3004, 0))</f>
        <v>0</v>
      </c>
      <c r="AS35" s="150" cm="1">
        <f t="array" ref="AS35">SUMPRODUCT(('Saisie Recettes'!$F$5:$F$3004 = $F35) * ('Saisie Recettes'!$H$5:$H$3004 = Listes!$B$73) * IF('Saisie Recettes'!$R$5:$R$3004 &lt;&gt; 0,'Saisie Recettes'!$I$5:$I$3004 * 'Saisie Recettes'!BC$5:BC$3004 / 'Saisie Recettes'!$R$5:$R$3004, 0))</f>
        <v>0</v>
      </c>
      <c r="AT35" s="150" cm="1">
        <f t="array" ref="AT35">SUMPRODUCT(('Saisie Recettes'!$F$5:$F$3004 = $F35) * ('Saisie Recettes'!$H$5:$H$3004 = Listes!$B$73) * IF('Saisie Recettes'!$R$5:$R$3004 &lt;&gt; 0,'Saisie Recettes'!$I$5:$I$3004 * 'Saisie Recettes'!BD$5:BD$3004 / 'Saisie Recettes'!$R$5:$R$3004, 0))</f>
        <v>0</v>
      </c>
      <c r="AU35" s="150" cm="1">
        <f t="array" ref="AU35">SUMPRODUCT(('Saisie Recettes'!$F$5:$F$3004 = $F35) * ('Saisie Recettes'!$H$5:$H$3004 = Listes!$B$73) * IF('Saisie Recettes'!$R$5:$R$3004 &lt;&gt; 0,'Saisie Recettes'!$I$5:$I$3004 * 'Saisie Recettes'!BE$5:BE$3004 / 'Saisie Recettes'!$R$5:$R$3004, 0))</f>
        <v>0</v>
      </c>
      <c r="AV35" s="150" cm="1">
        <f t="array" ref="AV35">SUMPRODUCT(('Saisie Recettes'!$F$5:$F$3004 = $F35) * ('Saisie Recettes'!$H$5:$H$3004 = Listes!$B$73) * IF('Saisie Recettes'!$R$5:$R$3004 &lt;&gt; 0,'Saisie Recettes'!$I$5:$I$3004 * 'Saisie Recettes'!BF$5:BF$3004 / 'Saisie Recettes'!$R$5:$R$3004, 0))</f>
        <v>0</v>
      </c>
      <c r="AW35" s="164">
        <f t="shared" ref="AW35" si="74">SUM(AK35:AV35)</f>
        <v>1500000</v>
      </c>
    </row>
    <row r="36" spans="3:49" s="158" customFormat="1" ht="15.6" customHeight="1" x14ac:dyDescent="0.25">
      <c r="F36" s="157"/>
      <c r="G36" s="157"/>
      <c r="I36" s="157">
        <f>SUM(I24:I35)</f>
        <v>0</v>
      </c>
      <c r="J36" s="157">
        <f t="shared" ref="J36:U36" si="75">SUM(J24:J35)</f>
        <v>0</v>
      </c>
      <c r="K36" s="157">
        <f t="shared" si="75"/>
        <v>0</v>
      </c>
      <c r="L36" s="157">
        <f t="shared" si="75"/>
        <v>0</v>
      </c>
      <c r="M36" s="157">
        <f t="shared" si="75"/>
        <v>0</v>
      </c>
      <c r="N36" s="157">
        <f t="shared" si="75"/>
        <v>0</v>
      </c>
      <c r="O36" s="157">
        <f t="shared" si="75"/>
        <v>45000</v>
      </c>
      <c r="P36" s="157">
        <f t="shared" si="75"/>
        <v>1495000</v>
      </c>
      <c r="Q36" s="157">
        <f t="shared" si="75"/>
        <v>1491721.3114754099</v>
      </c>
      <c r="R36" s="157">
        <f t="shared" si="75"/>
        <v>1504098.3606557376</v>
      </c>
      <c r="S36" s="157">
        <f t="shared" si="75"/>
        <v>1580245.9016393444</v>
      </c>
      <c r="T36" s="157">
        <f t="shared" si="75"/>
        <v>1493934.4262295081</v>
      </c>
      <c r="U36" s="157">
        <f t="shared" si="75"/>
        <v>7610000</v>
      </c>
      <c r="W36" s="157">
        <f>SUM(W24:W35)</f>
        <v>2060000</v>
      </c>
      <c r="X36" s="157">
        <f t="shared" ref="X36" si="76">SUM(X24:X35)</f>
        <v>1455000</v>
      </c>
      <c r="Y36" s="157">
        <f t="shared" ref="Y36" si="77">SUM(Y24:Y35)</f>
        <v>1910000</v>
      </c>
      <c r="Z36" s="157">
        <f t="shared" ref="Z36" si="78">SUM(Z24:Z35)</f>
        <v>2453406.5934065934</v>
      </c>
      <c r="AA36" s="157">
        <f t="shared" ref="AA36" si="79">SUM(AA24:AA35)</f>
        <v>247614.37908496731</v>
      </c>
      <c r="AB36" s="157">
        <f t="shared" ref="AB36" si="80">SUM(AB24:AB35)</f>
        <v>2494485.0247791423</v>
      </c>
      <c r="AC36" s="157">
        <f t="shared" ref="AC36" si="81">SUM(AC24:AC35)</f>
        <v>1819136.1182154021</v>
      </c>
      <c r="AD36" s="157">
        <f t="shared" ref="AD36" si="82">SUM(AD24:AD35)</f>
        <v>2584136.1182154017</v>
      </c>
      <c r="AE36" s="157">
        <f t="shared" ref="AE36" si="83">SUM(AE24:AE35)</f>
        <v>2513034.9531116793</v>
      </c>
      <c r="AF36" s="157">
        <f t="shared" ref="AF36" si="84">SUM(AF24:AF35)</f>
        <v>2539800.4276550249</v>
      </c>
      <c r="AG36" s="157">
        <f t="shared" ref="AG36" si="85">SUM(AG24:AG35)</f>
        <v>2513677.83321454</v>
      </c>
      <c r="AH36" s="157">
        <f t="shared" ref="AH36" si="86">SUM(AH24:AH35)</f>
        <v>2524621.7391304346</v>
      </c>
      <c r="AI36" s="157">
        <f t="shared" ref="AI36" si="87">SUM(AI24:AI35)</f>
        <v>25114913.186813187</v>
      </c>
      <c r="AK36" s="157">
        <f>SUM(AK24:AK35)</f>
        <v>2415600</v>
      </c>
      <c r="AL36" s="157">
        <f t="shared" ref="AL36" si="88">SUM(AL24:AL35)</f>
        <v>1005000</v>
      </c>
      <c r="AM36" s="157">
        <f>SUM(AM24:AM35)</f>
        <v>923921.56862745096</v>
      </c>
      <c r="AN36" s="157">
        <f t="shared" ref="AN36" si="89">SUM(AN24:AN35)</f>
        <v>294117.64705882355</v>
      </c>
      <c r="AO36" s="157">
        <f t="shared" ref="AO36" si="90">SUM(AO24:AO35)</f>
        <v>303921.56862745096</v>
      </c>
      <c r="AP36" s="157">
        <f t="shared" ref="AP36" si="91">SUM(AP24:AP35)</f>
        <v>294117.64705882355</v>
      </c>
      <c r="AQ36" s="157">
        <f t="shared" ref="AQ36" si="92">SUM(AQ24:AQ35)</f>
        <v>303921.56862745096</v>
      </c>
      <c r="AR36" s="157">
        <f t="shared" ref="AR36" si="93">SUM(AR24:AR35)</f>
        <v>0</v>
      </c>
      <c r="AS36" s="157">
        <f t="shared" ref="AS36" si="94">SUM(AS24:AS35)</f>
        <v>45000</v>
      </c>
      <c r="AT36" s="157">
        <f t="shared" ref="AT36" si="95">SUM(AT24:AT35)</f>
        <v>0</v>
      </c>
      <c r="AU36" s="157">
        <f t="shared" ref="AU36" si="96">SUM(AU24:AU35)</f>
        <v>0</v>
      </c>
      <c r="AV36" s="157">
        <f t="shared" ref="AV36" si="97">SUM(AV24:AV35)</f>
        <v>0</v>
      </c>
      <c r="AW36" s="157">
        <f t="shared" ref="AW36" si="98">SUM(AW24:AW35)</f>
        <v>5585600</v>
      </c>
    </row>
    <row r="37" spans="3:49" ht="15.6" customHeight="1" x14ac:dyDescent="0.25">
      <c r="C37" s="158" t="s">
        <v>411</v>
      </c>
      <c r="D37" s="143"/>
      <c r="E37" s="143"/>
      <c r="F37" s="143"/>
      <c r="G37" s="143"/>
      <c r="H37" s="143"/>
      <c r="M37" s="142"/>
      <c r="N37" s="143"/>
      <c r="O37" s="142"/>
      <c r="P37" s="143"/>
      <c r="Q37" s="143"/>
      <c r="R37" s="143"/>
      <c r="S37" s="143"/>
      <c r="T37" s="143"/>
      <c r="U37" s="160"/>
      <c r="AA37" s="142"/>
      <c r="AB37" s="143"/>
      <c r="AC37" s="143"/>
      <c r="AD37" s="143"/>
      <c r="AE37" s="143"/>
      <c r="AF37" s="143"/>
      <c r="AG37" s="143"/>
      <c r="AH37" s="143"/>
      <c r="AI37" s="160"/>
      <c r="AJ37" s="142"/>
      <c r="AO37" s="142"/>
      <c r="AP37" s="143"/>
      <c r="AQ37" s="143"/>
      <c r="AR37" s="143"/>
      <c r="AS37" s="143"/>
      <c r="AT37" s="143"/>
      <c r="AU37" s="143"/>
      <c r="AV37" s="143"/>
      <c r="AW37" s="160"/>
    </row>
    <row r="38" spans="3:49" ht="15.75" customHeight="1" x14ac:dyDescent="0.25">
      <c r="C38" s="150" t="str">
        <f>F38</f>
        <v>MC-Mag-SGBCI</v>
      </c>
      <c r="D38" s="143"/>
      <c r="E38" s="143"/>
      <c r="F38" s="150" t="str">
        <f t="shared" ref="F38:F49" si="99">F24</f>
        <v>MC-Mag-SGBCI</v>
      </c>
      <c r="I38" s="281" t="str">
        <f>IFERROR(I24/I9,"n/a")</f>
        <v>n/a</v>
      </c>
      <c r="J38" s="281" t="str">
        <f t="shared" ref="J38:T38" si="100">IFERROR(J24/J9,"n/a")</f>
        <v>n/a</v>
      </c>
      <c r="K38" s="281" t="str">
        <f t="shared" si="100"/>
        <v>n/a</v>
      </c>
      <c r="L38" s="281" t="str">
        <f t="shared" si="100"/>
        <v>n/a</v>
      </c>
      <c r="M38" s="281" t="str">
        <f t="shared" si="100"/>
        <v>n/a</v>
      </c>
      <c r="N38" s="281" t="str">
        <f t="shared" si="100"/>
        <v>n/a</v>
      </c>
      <c r="O38" s="281" t="str">
        <f t="shared" si="100"/>
        <v>n/a</v>
      </c>
      <c r="P38" s="281" t="str">
        <f t="shared" si="100"/>
        <v>n/a</v>
      </c>
      <c r="Q38" s="281" t="str">
        <f t="shared" si="100"/>
        <v>n/a</v>
      </c>
      <c r="R38" s="281" t="str">
        <f t="shared" si="100"/>
        <v>n/a</v>
      </c>
      <c r="S38" s="281" t="str">
        <f t="shared" si="100"/>
        <v>n/a</v>
      </c>
      <c r="T38" s="281" t="str">
        <f t="shared" si="100"/>
        <v>n/a</v>
      </c>
      <c r="U38" s="164"/>
      <c r="W38" s="281">
        <f t="shared" ref="W38:AH38" si="101">IFERROR(W24/W9,"n/a")</f>
        <v>0</v>
      </c>
      <c r="X38" s="281">
        <f t="shared" si="101"/>
        <v>0</v>
      </c>
      <c r="Y38" s="281">
        <f t="shared" si="101"/>
        <v>0</v>
      </c>
      <c r="Z38" s="281">
        <f t="shared" si="101"/>
        <v>0</v>
      </c>
      <c r="AA38" s="281">
        <f>IFERROR(AA25/AA9,"n/a")</f>
        <v>0</v>
      </c>
      <c r="AB38" s="281">
        <f t="shared" si="101"/>
        <v>0</v>
      </c>
      <c r="AC38" s="281">
        <f t="shared" si="101"/>
        <v>0</v>
      </c>
      <c r="AD38" s="281">
        <f t="shared" si="101"/>
        <v>0</v>
      </c>
      <c r="AE38" s="281">
        <f t="shared" si="101"/>
        <v>0</v>
      </c>
      <c r="AF38" s="281">
        <f t="shared" si="101"/>
        <v>0</v>
      </c>
      <c r="AG38" s="281">
        <f t="shared" si="101"/>
        <v>0</v>
      </c>
      <c r="AH38" s="281">
        <f t="shared" si="101"/>
        <v>0</v>
      </c>
      <c r="AI38" s="164"/>
      <c r="AJ38" s="142"/>
      <c r="AK38" s="281">
        <f t="shared" ref="AK38:AN38" si="102">IFERROR(AK24/AK9,"n/a")</f>
        <v>0</v>
      </c>
      <c r="AL38" s="281" t="str">
        <f t="shared" si="102"/>
        <v>n/a</v>
      </c>
      <c r="AM38" s="281" t="str">
        <f t="shared" si="102"/>
        <v>n/a</v>
      </c>
      <c r="AN38" s="281" t="str">
        <f t="shared" si="102"/>
        <v>n/a</v>
      </c>
      <c r="AO38" s="281" t="str">
        <f>IFERROR(AO25/AO9,"n/a")</f>
        <v>n/a</v>
      </c>
      <c r="AP38" s="281" t="str">
        <f t="shared" ref="AP38:AV38" si="103">IFERROR(AP24/AP9,"n/a")</f>
        <v>n/a</v>
      </c>
      <c r="AQ38" s="281" t="str">
        <f t="shared" si="103"/>
        <v>n/a</v>
      </c>
      <c r="AR38" s="281" t="str">
        <f t="shared" si="103"/>
        <v>n/a</v>
      </c>
      <c r="AS38" s="281" t="str">
        <f t="shared" si="103"/>
        <v>n/a</v>
      </c>
      <c r="AT38" s="281" t="str">
        <f t="shared" si="103"/>
        <v>n/a</v>
      </c>
      <c r="AU38" s="281" t="str">
        <f t="shared" si="103"/>
        <v>n/a</v>
      </c>
      <c r="AV38" s="281" t="str">
        <f t="shared" si="103"/>
        <v>n/a</v>
      </c>
      <c r="AW38" s="164"/>
    </row>
    <row r="39" spans="3:49" ht="15.75" customHeight="1" x14ac:dyDescent="0.25">
      <c r="C39" s="150" t="str">
        <f t="shared" ref="C39:C48" si="104">F39</f>
        <v>MC-Mag-CIE</v>
      </c>
      <c r="D39" s="143"/>
      <c r="E39" s="143"/>
      <c r="F39" s="150" t="str">
        <f t="shared" si="99"/>
        <v>MC-Mag-CIE</v>
      </c>
      <c r="I39" s="281" t="str">
        <f t="shared" ref="I39:T39" si="105">IFERROR(I25/I10,"n/a")</f>
        <v>n/a</v>
      </c>
      <c r="J39" s="281" t="str">
        <f t="shared" si="105"/>
        <v>n/a</v>
      </c>
      <c r="K39" s="281" t="str">
        <f t="shared" si="105"/>
        <v>n/a</v>
      </c>
      <c r="L39" s="281" t="str">
        <f t="shared" si="105"/>
        <v>n/a</v>
      </c>
      <c r="M39" s="281" t="str">
        <f t="shared" si="105"/>
        <v>n/a</v>
      </c>
      <c r="N39" s="281" t="str">
        <f t="shared" si="105"/>
        <v>n/a</v>
      </c>
      <c r="O39" s="281" t="str">
        <f t="shared" si="105"/>
        <v>n/a</v>
      </c>
      <c r="P39" s="281" t="str">
        <f t="shared" si="105"/>
        <v>n/a</v>
      </c>
      <c r="Q39" s="281" t="str">
        <f t="shared" si="105"/>
        <v>n/a</v>
      </c>
      <c r="R39" s="281" t="str">
        <f t="shared" si="105"/>
        <v>n/a</v>
      </c>
      <c r="S39" s="281" t="str">
        <f t="shared" si="105"/>
        <v>n/a</v>
      </c>
      <c r="T39" s="281" t="str">
        <f t="shared" si="105"/>
        <v>n/a</v>
      </c>
      <c r="U39" s="164"/>
      <c r="W39" s="281">
        <f t="shared" ref="W39:AH39" si="106">IFERROR(W25/W10,"n/a")</f>
        <v>1.0333333333333334</v>
      </c>
      <c r="X39" s="281">
        <f t="shared" si="106"/>
        <v>0.93333333333333335</v>
      </c>
      <c r="Y39" s="281">
        <f t="shared" si="106"/>
        <v>1.0333333333333334</v>
      </c>
      <c r="Z39" s="281">
        <f t="shared" si="106"/>
        <v>0.98901098901098905</v>
      </c>
      <c r="AA39" s="281" t="str">
        <f>IFERROR(#REF!/AA10,"n/a")</f>
        <v>n/a</v>
      </c>
      <c r="AB39" s="281">
        <f t="shared" si="106"/>
        <v>0.98901098901098905</v>
      </c>
      <c r="AC39" s="281">
        <f t="shared" si="106"/>
        <v>1.0108695652173914</v>
      </c>
      <c r="AD39" s="281">
        <f t="shared" si="106"/>
        <v>1.0108695652173914</v>
      </c>
      <c r="AE39" s="281">
        <f t="shared" si="106"/>
        <v>0.97826086956521752</v>
      </c>
      <c r="AF39" s="281">
        <f t="shared" si="106"/>
        <v>1.0108695652173914</v>
      </c>
      <c r="AG39" s="281">
        <f t="shared" si="106"/>
        <v>0.97826086956521752</v>
      </c>
      <c r="AH39" s="281">
        <f t="shared" si="106"/>
        <v>1.0108695652173914</v>
      </c>
      <c r="AI39" s="164"/>
      <c r="AJ39" s="142"/>
      <c r="AK39" s="281">
        <f t="shared" ref="AK39:AN39" si="107">IFERROR(AK25/AK10,"n/a")</f>
        <v>1.0333333333333334</v>
      </c>
      <c r="AL39" s="281" t="str">
        <f t="shared" si="107"/>
        <v>n/a</v>
      </c>
      <c r="AM39" s="281" t="str">
        <f t="shared" si="107"/>
        <v>n/a</v>
      </c>
      <c r="AN39" s="281" t="str">
        <f t="shared" si="107"/>
        <v>n/a</v>
      </c>
      <c r="AO39" s="281" t="str">
        <f>IFERROR(#REF!/AO10,"n/a")</f>
        <v>n/a</v>
      </c>
      <c r="AP39" s="281" t="str">
        <f t="shared" ref="AP39:AV39" si="108">IFERROR(AP25/AP10,"n/a")</f>
        <v>n/a</v>
      </c>
      <c r="AQ39" s="281" t="str">
        <f t="shared" si="108"/>
        <v>n/a</v>
      </c>
      <c r="AR39" s="281" t="str">
        <f t="shared" si="108"/>
        <v>n/a</v>
      </c>
      <c r="AS39" s="281" t="str">
        <f t="shared" si="108"/>
        <v>n/a</v>
      </c>
      <c r="AT39" s="281" t="str">
        <f t="shared" si="108"/>
        <v>n/a</v>
      </c>
      <c r="AU39" s="281" t="str">
        <f t="shared" si="108"/>
        <v>n/a</v>
      </c>
      <c r="AV39" s="281" t="str">
        <f t="shared" si="108"/>
        <v>n/a</v>
      </c>
      <c r="AW39" s="164"/>
    </row>
    <row r="40" spans="3:49" ht="15.75" customHeight="1" x14ac:dyDescent="0.25">
      <c r="C40" s="150" t="str">
        <f t="shared" si="104"/>
        <v>MC-Mag-Pharmacie</v>
      </c>
      <c r="D40" s="143"/>
      <c r="E40" s="143"/>
      <c r="F40" s="150" t="str">
        <f t="shared" si="99"/>
        <v>MC-Mag-Pharmacie</v>
      </c>
      <c r="I40" s="281" t="str">
        <f t="shared" ref="I40:T40" si="109">IFERROR(I26/I11,"n/a")</f>
        <v>n/a</v>
      </c>
      <c r="J40" s="281" t="str">
        <f t="shared" si="109"/>
        <v>n/a</v>
      </c>
      <c r="K40" s="281" t="str">
        <f t="shared" si="109"/>
        <v>n/a</v>
      </c>
      <c r="L40" s="281" t="str">
        <f t="shared" si="109"/>
        <v>n/a</v>
      </c>
      <c r="M40" s="281" t="str">
        <f t="shared" si="109"/>
        <v>n/a</v>
      </c>
      <c r="N40" s="281" t="str">
        <f t="shared" si="109"/>
        <v>n/a</v>
      </c>
      <c r="O40" s="281" t="str">
        <f t="shared" si="109"/>
        <v>n/a</v>
      </c>
      <c r="P40" s="281">
        <f t="shared" si="109"/>
        <v>1</v>
      </c>
      <c r="Q40" s="281">
        <f t="shared" si="109"/>
        <v>1</v>
      </c>
      <c r="R40" s="281">
        <f t="shared" si="109"/>
        <v>1</v>
      </c>
      <c r="S40" s="281">
        <f t="shared" si="109"/>
        <v>1</v>
      </c>
      <c r="T40" s="281">
        <f t="shared" si="109"/>
        <v>1</v>
      </c>
      <c r="U40" s="164"/>
      <c r="W40" s="281">
        <f t="shared" ref="W40:AH40" si="110">IFERROR(W26/W11,"n/a")</f>
        <v>0.9</v>
      </c>
      <c r="X40" s="281">
        <f t="shared" si="110"/>
        <v>0</v>
      </c>
      <c r="Y40" s="281">
        <f t="shared" si="110"/>
        <v>1</v>
      </c>
      <c r="Z40" s="281">
        <f t="shared" si="110"/>
        <v>1.6142857142857143</v>
      </c>
      <c r="AA40" s="281">
        <f t="shared" si="110"/>
        <v>0</v>
      </c>
      <c r="AB40" s="281">
        <f t="shared" si="110"/>
        <v>1.6142857142857143</v>
      </c>
      <c r="AC40" s="281">
        <f t="shared" si="110"/>
        <v>1.6142857142857143</v>
      </c>
      <c r="AD40" s="281">
        <f t="shared" si="110"/>
        <v>1.6142857142857143</v>
      </c>
      <c r="AE40" s="281">
        <f t="shared" si="110"/>
        <v>1</v>
      </c>
      <c r="AF40" s="281">
        <f t="shared" si="110"/>
        <v>1</v>
      </c>
      <c r="AG40" s="281">
        <f t="shared" si="110"/>
        <v>1</v>
      </c>
      <c r="AH40" s="281">
        <f t="shared" si="110"/>
        <v>1</v>
      </c>
      <c r="AI40" s="164"/>
      <c r="AJ40" s="142"/>
      <c r="AK40" s="281">
        <f t="shared" ref="AK40:AV40" si="111">IFERROR(AK26/AK11,"n/a")</f>
        <v>0.9</v>
      </c>
      <c r="AL40" s="281" t="str">
        <f t="shared" si="111"/>
        <v>n/a</v>
      </c>
      <c r="AM40" s="281" t="str">
        <f t="shared" si="111"/>
        <v>n/a</v>
      </c>
      <c r="AN40" s="281" t="str">
        <f t="shared" si="111"/>
        <v>n/a</v>
      </c>
      <c r="AO40" s="281" t="str">
        <f t="shared" si="111"/>
        <v>n/a</v>
      </c>
      <c r="AP40" s="281" t="str">
        <f t="shared" si="111"/>
        <v>n/a</v>
      </c>
      <c r="AQ40" s="281" t="str">
        <f t="shared" si="111"/>
        <v>n/a</v>
      </c>
      <c r="AR40" s="281" t="str">
        <f t="shared" si="111"/>
        <v>n/a</v>
      </c>
      <c r="AS40" s="281" t="str">
        <f t="shared" si="111"/>
        <v>n/a</v>
      </c>
      <c r="AT40" s="281" t="str">
        <f t="shared" si="111"/>
        <v>n/a</v>
      </c>
      <c r="AU40" s="281" t="str">
        <f t="shared" si="111"/>
        <v>n/a</v>
      </c>
      <c r="AV40" s="281" t="str">
        <f t="shared" si="111"/>
        <v>n/a</v>
      </c>
      <c r="AW40" s="164"/>
    </row>
    <row r="41" spans="3:49" ht="15.75" customHeight="1" x14ac:dyDescent="0.25">
      <c r="C41" s="150" t="str">
        <f t="shared" si="104"/>
        <v>MC-Mag-Boulangerie</v>
      </c>
      <c r="D41" s="143"/>
      <c r="E41" s="143"/>
      <c r="F41" s="150" t="str">
        <f t="shared" si="99"/>
        <v>MC-Mag-Boulangerie</v>
      </c>
      <c r="I41" s="281" t="str">
        <f t="shared" ref="I41:T41" si="112">IFERROR(I27/I12,"n/a")</f>
        <v>n/a</v>
      </c>
      <c r="J41" s="281" t="str">
        <f t="shared" si="112"/>
        <v>n/a</v>
      </c>
      <c r="K41" s="281" t="str">
        <f t="shared" si="112"/>
        <v>n/a</v>
      </c>
      <c r="L41" s="281" t="str">
        <f t="shared" si="112"/>
        <v>n/a</v>
      </c>
      <c r="M41" s="281" t="str">
        <f t="shared" si="112"/>
        <v>n/a</v>
      </c>
      <c r="N41" s="281" t="str">
        <f t="shared" si="112"/>
        <v>n/a</v>
      </c>
      <c r="O41" s="281" t="str">
        <f t="shared" si="112"/>
        <v>n/a</v>
      </c>
      <c r="P41" s="281">
        <f t="shared" si="112"/>
        <v>1</v>
      </c>
      <c r="Q41" s="281">
        <f t="shared" si="112"/>
        <v>1</v>
      </c>
      <c r="R41" s="281">
        <f t="shared" si="112"/>
        <v>1</v>
      </c>
      <c r="S41" s="281">
        <f t="shared" si="112"/>
        <v>1</v>
      </c>
      <c r="T41" s="281">
        <f t="shared" si="112"/>
        <v>1</v>
      </c>
      <c r="U41" s="164"/>
      <c r="W41" s="281">
        <f t="shared" ref="W41:AH41" si="113">IFERROR(W27/W12,"n/a")</f>
        <v>0.9</v>
      </c>
      <c r="X41" s="281">
        <f t="shared" si="113"/>
        <v>1</v>
      </c>
      <c r="Y41" s="281">
        <f t="shared" si="113"/>
        <v>1</v>
      </c>
      <c r="Z41" s="281">
        <f t="shared" si="113"/>
        <v>1</v>
      </c>
      <c r="AA41" s="281">
        <f t="shared" si="113"/>
        <v>0</v>
      </c>
      <c r="AB41" s="281">
        <f t="shared" si="113"/>
        <v>1</v>
      </c>
      <c r="AC41" s="281">
        <f t="shared" si="113"/>
        <v>0</v>
      </c>
      <c r="AD41" s="281">
        <f t="shared" si="113"/>
        <v>1</v>
      </c>
      <c r="AE41" s="281">
        <f>IFERROR(AE27/AE12,"n/a")</f>
        <v>1</v>
      </c>
      <c r="AF41" s="281">
        <f t="shared" si="113"/>
        <v>1</v>
      </c>
      <c r="AG41" s="281">
        <f t="shared" si="113"/>
        <v>1</v>
      </c>
      <c r="AH41" s="281">
        <f t="shared" si="113"/>
        <v>1</v>
      </c>
      <c r="AI41" s="164"/>
      <c r="AJ41" s="142"/>
      <c r="AK41" s="281">
        <f t="shared" ref="AK41:AR41" si="114">IFERROR(AK27/AK12,"n/a")</f>
        <v>1</v>
      </c>
      <c r="AL41" s="281" t="str">
        <f t="shared" si="114"/>
        <v>n/a</v>
      </c>
      <c r="AM41" s="281" t="str">
        <f t="shared" si="114"/>
        <v>n/a</v>
      </c>
      <c r="AN41" s="281" t="str">
        <f t="shared" si="114"/>
        <v>n/a</v>
      </c>
      <c r="AO41" s="281" t="str">
        <f t="shared" si="114"/>
        <v>n/a</v>
      </c>
      <c r="AP41" s="281" t="str">
        <f t="shared" si="114"/>
        <v>n/a</v>
      </c>
      <c r="AQ41" s="281" t="str">
        <f t="shared" si="114"/>
        <v>n/a</v>
      </c>
      <c r="AR41" s="281" t="str">
        <f t="shared" si="114"/>
        <v>n/a</v>
      </c>
      <c r="AS41" s="281" t="str">
        <f>IFERROR(AS27/AS12,"n/a")</f>
        <v>n/a</v>
      </c>
      <c r="AT41" s="281" t="str">
        <f t="shared" ref="AT41:AV41" si="115">IFERROR(AT27/AT12,"n/a")</f>
        <v>n/a</v>
      </c>
      <c r="AU41" s="281" t="str">
        <f t="shared" si="115"/>
        <v>n/a</v>
      </c>
      <c r="AV41" s="281" t="str">
        <f t="shared" si="115"/>
        <v>n/a</v>
      </c>
      <c r="AW41" s="164"/>
    </row>
    <row r="42" spans="3:49" ht="15.75" customHeight="1" x14ac:dyDescent="0.25">
      <c r="C42" s="150" t="str">
        <f t="shared" si="104"/>
        <v>MC-Mag-Veterinaire</v>
      </c>
      <c r="D42" s="143"/>
      <c r="E42" s="143"/>
      <c r="F42" s="150" t="str">
        <f t="shared" si="99"/>
        <v>MC-Mag-Veterinaire</v>
      </c>
      <c r="I42" s="281" t="str">
        <f t="shared" ref="I42:T42" si="116">IFERROR(I28/I13,"n/a")</f>
        <v>n/a</v>
      </c>
      <c r="J42" s="281" t="str">
        <f t="shared" si="116"/>
        <v>n/a</v>
      </c>
      <c r="K42" s="281" t="str">
        <f t="shared" si="116"/>
        <v>n/a</v>
      </c>
      <c r="L42" s="281" t="str">
        <f t="shared" si="116"/>
        <v>n/a</v>
      </c>
      <c r="M42" s="281" t="str">
        <f t="shared" si="116"/>
        <v>n/a</v>
      </c>
      <c r="N42" s="281" t="str">
        <f t="shared" si="116"/>
        <v>n/a</v>
      </c>
      <c r="O42" s="281" t="str">
        <f t="shared" si="116"/>
        <v>n/a</v>
      </c>
      <c r="P42" s="281">
        <f t="shared" si="116"/>
        <v>1</v>
      </c>
      <c r="Q42" s="281">
        <f t="shared" si="116"/>
        <v>1</v>
      </c>
      <c r="R42" s="281">
        <f t="shared" si="116"/>
        <v>1</v>
      </c>
      <c r="S42" s="281">
        <f t="shared" si="116"/>
        <v>1</v>
      </c>
      <c r="T42" s="281">
        <f t="shared" si="116"/>
        <v>1</v>
      </c>
      <c r="U42" s="164"/>
      <c r="W42" s="281">
        <f t="shared" ref="W42:AH42" si="117">IFERROR(W28/W13,"n/a")</f>
        <v>0.9</v>
      </c>
      <c r="X42" s="281">
        <f t="shared" si="117"/>
        <v>0</v>
      </c>
      <c r="Y42" s="281">
        <f t="shared" si="117"/>
        <v>0</v>
      </c>
      <c r="Z42" s="281">
        <f t="shared" si="117"/>
        <v>1</v>
      </c>
      <c r="AA42" s="281">
        <f t="shared" si="117"/>
        <v>0</v>
      </c>
      <c r="AB42" s="281">
        <f t="shared" si="117"/>
        <v>1</v>
      </c>
      <c r="AC42" s="281">
        <f t="shared" si="117"/>
        <v>1</v>
      </c>
      <c r="AD42" s="281">
        <f t="shared" si="117"/>
        <v>1</v>
      </c>
      <c r="AE42" s="281">
        <f t="shared" si="117"/>
        <v>1</v>
      </c>
      <c r="AF42" s="281">
        <f t="shared" si="117"/>
        <v>1</v>
      </c>
      <c r="AG42" s="281">
        <f t="shared" si="117"/>
        <v>1</v>
      </c>
      <c r="AH42" s="281">
        <f t="shared" si="117"/>
        <v>1</v>
      </c>
      <c r="AI42" s="164"/>
      <c r="AJ42" s="142"/>
      <c r="AK42" s="281">
        <f t="shared" ref="AK42:AV42" si="118">IFERROR(AK28/AK13,"n/a")</f>
        <v>0.9</v>
      </c>
      <c r="AL42" s="281" t="str">
        <f t="shared" si="118"/>
        <v>n/a</v>
      </c>
      <c r="AM42" s="281" t="str">
        <f t="shared" si="118"/>
        <v>n/a</v>
      </c>
      <c r="AN42" s="281" t="str">
        <f t="shared" si="118"/>
        <v>n/a</v>
      </c>
      <c r="AO42" s="281" t="str">
        <f t="shared" si="118"/>
        <v>n/a</v>
      </c>
      <c r="AP42" s="281" t="str">
        <f t="shared" si="118"/>
        <v>n/a</v>
      </c>
      <c r="AQ42" s="281" t="str">
        <f t="shared" si="118"/>
        <v>n/a</v>
      </c>
      <c r="AR42" s="281" t="str">
        <f t="shared" si="118"/>
        <v>n/a</v>
      </c>
      <c r="AS42" s="281" t="str">
        <f t="shared" si="118"/>
        <v>n/a</v>
      </c>
      <c r="AT42" s="281" t="str">
        <f t="shared" si="118"/>
        <v>n/a</v>
      </c>
      <c r="AU42" s="281" t="str">
        <f t="shared" si="118"/>
        <v>n/a</v>
      </c>
      <c r="AV42" s="281" t="str">
        <f t="shared" si="118"/>
        <v>n/a</v>
      </c>
      <c r="AW42" s="164"/>
    </row>
    <row r="43" spans="3:49" ht="15.75" customHeight="1" x14ac:dyDescent="0.25">
      <c r="C43" s="150" t="str">
        <f t="shared" si="104"/>
        <v>MC-Mag-Nymat</v>
      </c>
      <c r="D43" s="143"/>
      <c r="E43" s="143"/>
      <c r="F43" s="150" t="str">
        <f t="shared" si="99"/>
        <v>MC-Mag-Nymat</v>
      </c>
      <c r="I43" s="281" t="str">
        <f t="shared" ref="I43:T43" si="119">IFERROR(I29/I14,"n/a")</f>
        <v>n/a</v>
      </c>
      <c r="J43" s="281" t="str">
        <f t="shared" si="119"/>
        <v>n/a</v>
      </c>
      <c r="K43" s="281" t="str">
        <f t="shared" si="119"/>
        <v>n/a</v>
      </c>
      <c r="L43" s="281" t="str">
        <f t="shared" si="119"/>
        <v>n/a</v>
      </c>
      <c r="M43" s="281" t="str">
        <f t="shared" si="119"/>
        <v>n/a</v>
      </c>
      <c r="N43" s="281" t="str">
        <f t="shared" si="119"/>
        <v>n/a</v>
      </c>
      <c r="O43" s="281" t="str">
        <f t="shared" si="119"/>
        <v>n/a</v>
      </c>
      <c r="P43" s="281" t="str">
        <f t="shared" si="119"/>
        <v>n/a</v>
      </c>
      <c r="Q43" s="281" t="str">
        <f t="shared" si="119"/>
        <v>n/a</v>
      </c>
      <c r="R43" s="281" t="str">
        <f t="shared" si="119"/>
        <v>n/a</v>
      </c>
      <c r="S43" s="281" t="str">
        <f t="shared" si="119"/>
        <v>n/a</v>
      </c>
      <c r="T43" s="281" t="str">
        <f t="shared" si="119"/>
        <v>n/a</v>
      </c>
      <c r="U43" s="164"/>
      <c r="W43" s="281">
        <f t="shared" ref="W43:AH43" si="120">IFERROR(W29/W14,"n/a")</f>
        <v>0.9</v>
      </c>
      <c r="X43" s="281">
        <f t="shared" si="120"/>
        <v>1</v>
      </c>
      <c r="Y43" s="281">
        <f t="shared" si="120"/>
        <v>1</v>
      </c>
      <c r="Z43" s="281">
        <f t="shared" si="120"/>
        <v>1</v>
      </c>
      <c r="AA43" s="281">
        <f t="shared" si="120"/>
        <v>0</v>
      </c>
      <c r="AB43" s="281">
        <f t="shared" si="120"/>
        <v>1</v>
      </c>
      <c r="AC43" s="281">
        <f t="shared" si="120"/>
        <v>0</v>
      </c>
      <c r="AD43" s="281">
        <f t="shared" si="120"/>
        <v>1.4666666666666666</v>
      </c>
      <c r="AE43" s="281">
        <f t="shared" si="120"/>
        <v>1</v>
      </c>
      <c r="AF43" s="281">
        <f t="shared" si="120"/>
        <v>1.4666666666666666</v>
      </c>
      <c r="AG43" s="281">
        <f t="shared" si="120"/>
        <v>1</v>
      </c>
      <c r="AH43" s="281">
        <f t="shared" si="120"/>
        <v>1</v>
      </c>
      <c r="AI43" s="164"/>
      <c r="AJ43" s="142"/>
      <c r="AK43" s="281">
        <f t="shared" ref="AK43:AV43" si="121">IFERROR(AK29/AK14,"n/a")</f>
        <v>0.9</v>
      </c>
      <c r="AL43" s="281" t="str">
        <f t="shared" si="121"/>
        <v>n/a</v>
      </c>
      <c r="AM43" s="281" t="str">
        <f t="shared" si="121"/>
        <v>n/a</v>
      </c>
      <c r="AN43" s="281" t="str">
        <f t="shared" si="121"/>
        <v>n/a</v>
      </c>
      <c r="AO43" s="281" t="str">
        <f t="shared" si="121"/>
        <v>n/a</v>
      </c>
      <c r="AP43" s="281" t="str">
        <f t="shared" si="121"/>
        <v>n/a</v>
      </c>
      <c r="AQ43" s="281" t="str">
        <f t="shared" si="121"/>
        <v>n/a</v>
      </c>
      <c r="AR43" s="281" t="str">
        <f t="shared" si="121"/>
        <v>n/a</v>
      </c>
      <c r="AS43" s="281" t="str">
        <f t="shared" si="121"/>
        <v>n/a</v>
      </c>
      <c r="AT43" s="281" t="str">
        <f t="shared" si="121"/>
        <v>n/a</v>
      </c>
      <c r="AU43" s="281" t="str">
        <f t="shared" si="121"/>
        <v>n/a</v>
      </c>
      <c r="AV43" s="281" t="str">
        <f t="shared" si="121"/>
        <v>n/a</v>
      </c>
      <c r="AW43" s="164"/>
    </row>
    <row r="44" spans="3:49" ht="15.75" customHeight="1" x14ac:dyDescent="0.25">
      <c r="C44" s="150" t="str">
        <f t="shared" si="104"/>
        <v>MC-Mag-Monfou</v>
      </c>
      <c r="D44" s="143"/>
      <c r="E44" s="143"/>
      <c r="F44" s="150" t="str">
        <f t="shared" si="99"/>
        <v>MC-Mag-Monfou</v>
      </c>
      <c r="I44" s="281" t="str">
        <f t="shared" ref="I44:T44" si="122">IFERROR(I30/I15,"n/a")</f>
        <v>n/a</v>
      </c>
      <c r="J44" s="281" t="str">
        <f t="shared" si="122"/>
        <v>n/a</v>
      </c>
      <c r="K44" s="281" t="str">
        <f t="shared" si="122"/>
        <v>n/a</v>
      </c>
      <c r="L44" s="281" t="str">
        <f t="shared" si="122"/>
        <v>n/a</v>
      </c>
      <c r="M44" s="281" t="str">
        <f t="shared" si="122"/>
        <v>n/a</v>
      </c>
      <c r="N44" s="281" t="str">
        <f t="shared" si="122"/>
        <v>n/a</v>
      </c>
      <c r="O44" s="281" t="str">
        <f t="shared" si="122"/>
        <v>n/a</v>
      </c>
      <c r="P44" s="281">
        <f t="shared" si="122"/>
        <v>1</v>
      </c>
      <c r="Q44" s="281">
        <f t="shared" si="122"/>
        <v>0.98360655737704916</v>
      </c>
      <c r="R44" s="281">
        <f t="shared" si="122"/>
        <v>1.0163934426229508</v>
      </c>
      <c r="S44" s="281">
        <f t="shared" si="122"/>
        <v>0.98360655737704916</v>
      </c>
      <c r="T44" s="281">
        <f t="shared" si="122"/>
        <v>1.0163934426229508</v>
      </c>
      <c r="U44" s="164"/>
      <c r="W44" s="281">
        <f t="shared" ref="W44:AH44" si="123">IFERROR(W30/W15,"n/a")</f>
        <v>1</v>
      </c>
      <c r="X44" s="281">
        <f t="shared" si="123"/>
        <v>1</v>
      </c>
      <c r="Y44" s="281">
        <f t="shared" si="123"/>
        <v>1</v>
      </c>
      <c r="Z44" s="281">
        <f t="shared" si="123"/>
        <v>1</v>
      </c>
      <c r="AA44" s="281">
        <f t="shared" si="123"/>
        <v>1</v>
      </c>
      <c r="AB44" s="281">
        <f t="shared" si="123"/>
        <v>1</v>
      </c>
      <c r="AC44" s="281">
        <f t="shared" si="123"/>
        <v>1</v>
      </c>
      <c r="AD44" s="281">
        <f t="shared" si="123"/>
        <v>1</v>
      </c>
      <c r="AE44" s="281">
        <f t="shared" si="123"/>
        <v>1</v>
      </c>
      <c r="AF44" s="281">
        <f t="shared" si="123"/>
        <v>1.0367213114754099</v>
      </c>
      <c r="AG44" s="281">
        <f t="shared" si="123"/>
        <v>1.0032786885245901</v>
      </c>
      <c r="AH44" s="281">
        <f t="shared" si="123"/>
        <v>0.95931000000000011</v>
      </c>
      <c r="AI44" s="164"/>
      <c r="AJ44" s="142"/>
      <c r="AK44" s="281">
        <f t="shared" ref="AK44:AV44" si="124">IFERROR(AK30/AK15,"n/a")</f>
        <v>0.95931000000000011</v>
      </c>
      <c r="AL44" s="281" t="str">
        <f t="shared" si="124"/>
        <v>n/a</v>
      </c>
      <c r="AM44" s="281" t="str">
        <f t="shared" si="124"/>
        <v>n/a</v>
      </c>
      <c r="AN44" s="281" t="str">
        <f t="shared" si="124"/>
        <v>n/a</v>
      </c>
      <c r="AO44" s="281" t="str">
        <f t="shared" si="124"/>
        <v>n/a</v>
      </c>
      <c r="AP44" s="281" t="str">
        <f t="shared" si="124"/>
        <v>n/a</v>
      </c>
      <c r="AQ44" s="281" t="str">
        <f t="shared" si="124"/>
        <v>n/a</v>
      </c>
      <c r="AR44" s="281" t="str">
        <f t="shared" si="124"/>
        <v>n/a</v>
      </c>
      <c r="AS44" s="281" t="str">
        <f t="shared" si="124"/>
        <v>n/a</v>
      </c>
      <c r="AT44" s="281" t="str">
        <f t="shared" si="124"/>
        <v>n/a</v>
      </c>
      <c r="AU44" s="281" t="str">
        <f t="shared" si="124"/>
        <v>n/a</v>
      </c>
      <c r="AV44" s="281" t="str">
        <f t="shared" si="124"/>
        <v>n/a</v>
      </c>
      <c r="AW44" s="164"/>
    </row>
    <row r="45" spans="3:49" ht="15.75" customHeight="1" x14ac:dyDescent="0.25">
      <c r="C45" s="150" t="str">
        <f t="shared" si="104"/>
        <v>MC-Mag-YAF Services</v>
      </c>
      <c r="D45" s="143"/>
      <c r="E45" s="143"/>
      <c r="F45" s="150" t="str">
        <f t="shared" si="99"/>
        <v>MC-Mag-YAF Services</v>
      </c>
      <c r="I45" s="281" t="str">
        <f t="shared" ref="I45:T45" si="125">IFERROR(I31/I16,"n/a")</f>
        <v>n/a</v>
      </c>
      <c r="J45" s="281" t="str">
        <f t="shared" si="125"/>
        <v>n/a</v>
      </c>
      <c r="K45" s="281" t="str">
        <f t="shared" si="125"/>
        <v>n/a</v>
      </c>
      <c r="L45" s="281" t="str">
        <f t="shared" si="125"/>
        <v>n/a</v>
      </c>
      <c r="M45" s="281" t="str">
        <f t="shared" si="125"/>
        <v>n/a</v>
      </c>
      <c r="N45" s="281" t="str">
        <f t="shared" si="125"/>
        <v>n/a</v>
      </c>
      <c r="O45" s="281" t="str">
        <f t="shared" si="125"/>
        <v>n/a</v>
      </c>
      <c r="P45" s="281">
        <f t="shared" si="125"/>
        <v>1</v>
      </c>
      <c r="Q45" s="281">
        <f t="shared" si="125"/>
        <v>0</v>
      </c>
      <c r="R45" s="281">
        <f t="shared" si="125"/>
        <v>0</v>
      </c>
      <c r="S45" s="281">
        <f t="shared" si="125"/>
        <v>1</v>
      </c>
      <c r="T45" s="281">
        <f t="shared" si="125"/>
        <v>0</v>
      </c>
      <c r="U45" s="164"/>
      <c r="W45" s="281">
        <f t="shared" ref="W45:AH45" si="126">IFERROR(W31/W16,"n/a")</f>
        <v>0</v>
      </c>
      <c r="X45" s="281">
        <f t="shared" si="126"/>
        <v>1</v>
      </c>
      <c r="Y45" s="281">
        <f t="shared" si="126"/>
        <v>1</v>
      </c>
      <c r="Z45" s="281">
        <f t="shared" si="126"/>
        <v>1</v>
      </c>
      <c r="AA45" s="281">
        <f t="shared" si="126"/>
        <v>0</v>
      </c>
      <c r="AB45" s="281">
        <f t="shared" si="126"/>
        <v>1</v>
      </c>
      <c r="AC45" s="281">
        <f t="shared" si="126"/>
        <v>0</v>
      </c>
      <c r="AD45" s="281">
        <f t="shared" si="126"/>
        <v>1</v>
      </c>
      <c r="AE45" s="281">
        <f t="shared" si="126"/>
        <v>1</v>
      </c>
      <c r="AF45" s="281">
        <f t="shared" si="126"/>
        <v>1</v>
      </c>
      <c r="AG45" s="281">
        <f t="shared" si="126"/>
        <v>1</v>
      </c>
      <c r="AH45" s="281">
        <f t="shared" si="126"/>
        <v>1</v>
      </c>
      <c r="AI45" s="164"/>
      <c r="AJ45" s="142"/>
      <c r="AK45" s="281">
        <f t="shared" ref="AK45:AV45" si="127">IFERROR(AK31/AK16,"n/a")</f>
        <v>0.91111111111111109</v>
      </c>
      <c r="AL45" s="281" t="str">
        <f t="shared" si="127"/>
        <v>n/a</v>
      </c>
      <c r="AM45" s="281" t="str">
        <f t="shared" si="127"/>
        <v>n/a</v>
      </c>
      <c r="AN45" s="281" t="str">
        <f t="shared" si="127"/>
        <v>n/a</v>
      </c>
      <c r="AO45" s="281" t="str">
        <f t="shared" si="127"/>
        <v>n/a</v>
      </c>
      <c r="AP45" s="281" t="str">
        <f t="shared" si="127"/>
        <v>n/a</v>
      </c>
      <c r="AQ45" s="281" t="str">
        <f t="shared" si="127"/>
        <v>n/a</v>
      </c>
      <c r="AR45" s="281" t="str">
        <f t="shared" si="127"/>
        <v>n/a</v>
      </c>
      <c r="AS45" s="281" t="str">
        <f t="shared" si="127"/>
        <v>n/a</v>
      </c>
      <c r="AT45" s="281" t="str">
        <f t="shared" si="127"/>
        <v>n/a</v>
      </c>
      <c r="AU45" s="281" t="str">
        <f t="shared" si="127"/>
        <v>n/a</v>
      </c>
      <c r="AV45" s="281" t="str">
        <f t="shared" si="127"/>
        <v>n/a</v>
      </c>
      <c r="AW45" s="164"/>
    </row>
    <row r="46" spans="3:49" ht="15.75" customHeight="1" x14ac:dyDescent="0.25">
      <c r="C46" s="150" t="str">
        <f t="shared" si="104"/>
        <v>MC-Mag- Papeterie</v>
      </c>
      <c r="D46" s="143"/>
      <c r="E46" s="143"/>
      <c r="F46" s="150" t="str">
        <f t="shared" si="99"/>
        <v>MC-Mag- Papeterie</v>
      </c>
      <c r="I46" s="281" t="str">
        <f t="shared" ref="I46:T46" si="128">IFERROR(I32/I17,"n/a")</f>
        <v>n/a</v>
      </c>
      <c r="J46" s="281" t="str">
        <f t="shared" si="128"/>
        <v>n/a</v>
      </c>
      <c r="K46" s="281" t="str">
        <f t="shared" si="128"/>
        <v>n/a</v>
      </c>
      <c r="L46" s="281" t="str">
        <f t="shared" si="128"/>
        <v>n/a</v>
      </c>
      <c r="M46" s="281" t="str">
        <f t="shared" si="128"/>
        <v>n/a</v>
      </c>
      <c r="N46" s="281" t="str">
        <f t="shared" si="128"/>
        <v>n/a</v>
      </c>
      <c r="O46" s="281" t="str">
        <f t="shared" si="128"/>
        <v>n/a</v>
      </c>
      <c r="P46" s="281">
        <f t="shared" si="128"/>
        <v>0</v>
      </c>
      <c r="Q46" s="281">
        <f t="shared" si="128"/>
        <v>1</v>
      </c>
      <c r="R46" s="281">
        <f t="shared" si="128"/>
        <v>1.1293260473588342</v>
      </c>
      <c r="S46" s="281">
        <f t="shared" si="128"/>
        <v>1.9672131147540983</v>
      </c>
      <c r="T46" s="281">
        <f t="shared" si="128"/>
        <v>0.90346083788706744</v>
      </c>
      <c r="U46" s="164"/>
      <c r="W46" s="281">
        <f t="shared" ref="W46:AH46" si="129">IFERROR(W32/W17,"n/a")</f>
        <v>0</v>
      </c>
      <c r="X46" s="281">
        <f t="shared" si="129"/>
        <v>0</v>
      </c>
      <c r="Y46" s="281">
        <f t="shared" si="129"/>
        <v>1</v>
      </c>
      <c r="Z46" s="281">
        <f t="shared" si="129"/>
        <v>0</v>
      </c>
      <c r="AA46" s="281">
        <f t="shared" si="129"/>
        <v>1</v>
      </c>
      <c r="AB46" s="281">
        <f t="shared" si="129"/>
        <v>1</v>
      </c>
      <c r="AC46" s="281">
        <f t="shared" si="129"/>
        <v>1</v>
      </c>
      <c r="AD46" s="281">
        <f t="shared" si="129"/>
        <v>1</v>
      </c>
      <c r="AE46" s="281">
        <f t="shared" si="129"/>
        <v>0</v>
      </c>
      <c r="AF46" s="281">
        <f t="shared" si="129"/>
        <v>0</v>
      </c>
      <c r="AG46" s="281">
        <f t="shared" si="129"/>
        <v>0</v>
      </c>
      <c r="AH46" s="281">
        <f t="shared" si="129"/>
        <v>0</v>
      </c>
      <c r="AI46" s="164"/>
      <c r="AJ46" s="142"/>
      <c r="AK46" s="281">
        <f t="shared" ref="AK46:AV46" si="130">IFERROR(AK32/AK17,"n/a")</f>
        <v>0</v>
      </c>
      <c r="AL46" s="281" t="str">
        <f t="shared" si="130"/>
        <v>n/a</v>
      </c>
      <c r="AM46" s="281" t="str">
        <f t="shared" si="130"/>
        <v>n/a</v>
      </c>
      <c r="AN46" s="281" t="str">
        <f t="shared" si="130"/>
        <v>n/a</v>
      </c>
      <c r="AO46" s="281" t="str">
        <f t="shared" si="130"/>
        <v>n/a</v>
      </c>
      <c r="AP46" s="281" t="str">
        <f t="shared" si="130"/>
        <v>n/a</v>
      </c>
      <c r="AQ46" s="281" t="str">
        <f t="shared" si="130"/>
        <v>n/a</v>
      </c>
      <c r="AR46" s="281" t="str">
        <f t="shared" si="130"/>
        <v>n/a</v>
      </c>
      <c r="AS46" s="281" t="str">
        <f t="shared" si="130"/>
        <v>n/a</v>
      </c>
      <c r="AT46" s="281" t="str">
        <f t="shared" si="130"/>
        <v>n/a</v>
      </c>
      <c r="AU46" s="281" t="str">
        <f t="shared" si="130"/>
        <v>n/a</v>
      </c>
      <c r="AV46" s="281" t="str">
        <f t="shared" si="130"/>
        <v>n/a</v>
      </c>
      <c r="AW46" s="164"/>
    </row>
    <row r="47" spans="3:49" ht="15.75" customHeight="1" x14ac:dyDescent="0.25">
      <c r="C47" s="150" t="str">
        <f t="shared" si="104"/>
        <v>MC-Mag- Laboratoire</v>
      </c>
      <c r="D47" s="143"/>
      <c r="E47" s="143"/>
      <c r="F47" s="150" t="str">
        <f t="shared" si="99"/>
        <v>MC-Mag- Laboratoire</v>
      </c>
      <c r="I47" s="281" t="str">
        <f t="shared" ref="I47:T47" si="131">IFERROR(I33/I18,"n/a")</f>
        <v>n/a</v>
      </c>
      <c r="J47" s="281" t="str">
        <f t="shared" si="131"/>
        <v>n/a</v>
      </c>
      <c r="K47" s="281" t="str">
        <f t="shared" si="131"/>
        <v>n/a</v>
      </c>
      <c r="L47" s="281" t="str">
        <f t="shared" si="131"/>
        <v>n/a</v>
      </c>
      <c r="M47" s="281" t="str">
        <f t="shared" si="131"/>
        <v>n/a</v>
      </c>
      <c r="N47" s="281" t="str">
        <f t="shared" si="131"/>
        <v>n/a</v>
      </c>
      <c r="O47" s="281" t="str">
        <f t="shared" si="131"/>
        <v>n/a</v>
      </c>
      <c r="P47" s="281" t="str">
        <f t="shared" si="131"/>
        <v>n/a</v>
      </c>
      <c r="Q47" s="281" t="str">
        <f t="shared" si="131"/>
        <v>n/a</v>
      </c>
      <c r="R47" s="281" t="str">
        <f t="shared" si="131"/>
        <v>n/a</v>
      </c>
      <c r="S47" s="281" t="str">
        <f t="shared" si="131"/>
        <v>n/a</v>
      </c>
      <c r="T47" s="281" t="str">
        <f t="shared" si="131"/>
        <v>n/a</v>
      </c>
      <c r="U47" s="164"/>
      <c r="W47" s="281" t="str">
        <f t="shared" ref="W47:AH47" si="132">IFERROR(W33/W18,"n/a")</f>
        <v>n/a</v>
      </c>
      <c r="X47" s="281" t="str">
        <f t="shared" si="132"/>
        <v>n/a</v>
      </c>
      <c r="Y47" s="281" t="str">
        <f t="shared" si="132"/>
        <v>n/a</v>
      </c>
      <c r="Z47" s="281" t="str">
        <f t="shared" si="132"/>
        <v>n/a</v>
      </c>
      <c r="AA47" s="281" t="str">
        <f t="shared" si="132"/>
        <v>n/a</v>
      </c>
      <c r="AB47" s="281" t="str">
        <f t="shared" si="132"/>
        <v>n/a</v>
      </c>
      <c r="AC47" s="281" t="str">
        <f t="shared" si="132"/>
        <v>n/a</v>
      </c>
      <c r="AD47" s="281" t="str">
        <f t="shared" si="132"/>
        <v>n/a</v>
      </c>
      <c r="AE47" s="281">
        <f t="shared" si="132"/>
        <v>1</v>
      </c>
      <c r="AF47" s="281">
        <f t="shared" si="132"/>
        <v>1</v>
      </c>
      <c r="AG47" s="281">
        <f t="shared" si="132"/>
        <v>1</v>
      </c>
      <c r="AH47" s="281">
        <f t="shared" si="132"/>
        <v>1</v>
      </c>
      <c r="AI47" s="164"/>
      <c r="AJ47" s="142"/>
      <c r="AK47" s="281">
        <f t="shared" ref="AK47:AV47" si="133">IFERROR(AK33/AK18,"n/a")</f>
        <v>0.9</v>
      </c>
      <c r="AL47" s="281" t="str">
        <f t="shared" si="133"/>
        <v>n/a</v>
      </c>
      <c r="AM47" s="281" t="str">
        <f t="shared" si="133"/>
        <v>n/a</v>
      </c>
      <c r="AN47" s="281" t="str">
        <f t="shared" si="133"/>
        <v>n/a</v>
      </c>
      <c r="AO47" s="281" t="str">
        <f t="shared" si="133"/>
        <v>n/a</v>
      </c>
      <c r="AP47" s="281" t="str">
        <f t="shared" si="133"/>
        <v>n/a</v>
      </c>
      <c r="AQ47" s="281" t="str">
        <f t="shared" si="133"/>
        <v>n/a</v>
      </c>
      <c r="AR47" s="281" t="str">
        <f t="shared" si="133"/>
        <v>n/a</v>
      </c>
      <c r="AS47" s="281" t="str">
        <f t="shared" si="133"/>
        <v>n/a</v>
      </c>
      <c r="AT47" s="281" t="str">
        <f t="shared" si="133"/>
        <v>n/a</v>
      </c>
      <c r="AU47" s="281" t="str">
        <f t="shared" si="133"/>
        <v>n/a</v>
      </c>
      <c r="AV47" s="281" t="str">
        <f t="shared" si="133"/>
        <v>n/a</v>
      </c>
      <c r="AW47" s="164"/>
    </row>
    <row r="48" spans="3:49" ht="15.75" customHeight="1" x14ac:dyDescent="0.25">
      <c r="C48" s="143" t="str">
        <f t="shared" si="104"/>
        <v>MC-Mag-Nymat_2</v>
      </c>
      <c r="D48" s="264"/>
      <c r="E48" s="143"/>
      <c r="F48" s="150" t="str">
        <f t="shared" si="99"/>
        <v>MC-Mag-Nymat_2</v>
      </c>
      <c r="G48" s="150"/>
      <c r="H48" s="143"/>
      <c r="I48" s="281" t="str">
        <f t="shared" ref="I48:T49" si="134">IFERROR(I34/I19,"n/a")</f>
        <v>n/a</v>
      </c>
      <c r="J48" s="281" t="str">
        <f t="shared" si="134"/>
        <v>n/a</v>
      </c>
      <c r="K48" s="281" t="str">
        <f t="shared" si="134"/>
        <v>n/a</v>
      </c>
      <c r="L48" s="281" t="str">
        <f t="shared" si="134"/>
        <v>n/a</v>
      </c>
      <c r="M48" s="281" t="str">
        <f t="shared" si="134"/>
        <v>n/a</v>
      </c>
      <c r="N48" s="281" t="str">
        <f t="shared" si="134"/>
        <v>n/a</v>
      </c>
      <c r="O48" s="281" t="str">
        <f t="shared" si="134"/>
        <v>n/a</v>
      </c>
      <c r="P48" s="281" t="str">
        <f t="shared" si="134"/>
        <v>n/a</v>
      </c>
      <c r="Q48" s="281" t="str">
        <f t="shared" si="134"/>
        <v>n/a</v>
      </c>
      <c r="R48" s="281" t="str">
        <f t="shared" si="134"/>
        <v>n/a</v>
      </c>
      <c r="S48" s="281" t="str">
        <f t="shared" si="134"/>
        <v>n/a</v>
      </c>
      <c r="T48" s="281" t="str">
        <f t="shared" si="134"/>
        <v>n/a</v>
      </c>
      <c r="U48" s="164"/>
      <c r="W48" s="281" t="str">
        <f t="shared" ref="W48:AH49" si="135">IFERROR(W34/W19,"n/a")</f>
        <v>n/a</v>
      </c>
      <c r="X48" s="281" t="str">
        <f t="shared" si="135"/>
        <v>n/a</v>
      </c>
      <c r="Y48" s="281" t="str">
        <f t="shared" si="135"/>
        <v>n/a</v>
      </c>
      <c r="Z48" s="281" t="str">
        <f t="shared" si="135"/>
        <v>n/a</v>
      </c>
      <c r="AA48" s="281" t="str">
        <f t="shared" si="135"/>
        <v>n/a</v>
      </c>
      <c r="AB48" s="281" t="str">
        <f t="shared" si="135"/>
        <v>n/a</v>
      </c>
      <c r="AC48" s="281" t="str">
        <f t="shared" si="135"/>
        <v>n/a</v>
      </c>
      <c r="AD48" s="281" t="str">
        <f t="shared" si="135"/>
        <v>n/a</v>
      </c>
      <c r="AE48" s="281">
        <f t="shared" si="135"/>
        <v>1</v>
      </c>
      <c r="AF48" s="281">
        <f t="shared" si="135"/>
        <v>0</v>
      </c>
      <c r="AG48" s="281">
        <f t="shared" si="135"/>
        <v>1</v>
      </c>
      <c r="AH48" s="281">
        <f t="shared" si="135"/>
        <v>1</v>
      </c>
      <c r="AI48" s="164"/>
      <c r="AJ48" s="142"/>
      <c r="AK48" s="281">
        <f t="shared" ref="AK48:AV49" si="136">IFERROR(AK34/AK19,"n/a")</f>
        <v>0.9</v>
      </c>
      <c r="AL48" s="281" t="str">
        <f t="shared" si="136"/>
        <v>n/a</v>
      </c>
      <c r="AM48" s="281" t="str">
        <f t="shared" si="136"/>
        <v>n/a</v>
      </c>
      <c r="AN48" s="281" t="str">
        <f t="shared" si="136"/>
        <v>n/a</v>
      </c>
      <c r="AO48" s="281" t="str">
        <f t="shared" si="136"/>
        <v>n/a</v>
      </c>
      <c r="AP48" s="281" t="str">
        <f t="shared" si="136"/>
        <v>n/a</v>
      </c>
      <c r="AQ48" s="281" t="str">
        <f t="shared" si="136"/>
        <v>n/a</v>
      </c>
      <c r="AR48" s="281" t="str">
        <f t="shared" si="136"/>
        <v>n/a</v>
      </c>
      <c r="AS48" s="281" t="str">
        <f t="shared" si="136"/>
        <v>n/a</v>
      </c>
      <c r="AT48" s="281" t="str">
        <f t="shared" si="136"/>
        <v>n/a</v>
      </c>
      <c r="AU48" s="281" t="str">
        <f t="shared" si="136"/>
        <v>n/a</v>
      </c>
      <c r="AV48" s="281" t="str">
        <f t="shared" si="136"/>
        <v>n/a</v>
      </c>
      <c r="AW48" s="164"/>
    </row>
    <row r="49" spans="3:49" ht="15.75" customHeight="1" x14ac:dyDescent="0.25">
      <c r="C49" s="153" t="str">
        <f t="shared" ref="C49" si="137">F49</f>
        <v>MC-Mag-Zeet</v>
      </c>
      <c r="D49" s="154"/>
      <c r="E49" s="153"/>
      <c r="F49" s="150" t="str">
        <f t="shared" si="99"/>
        <v>MC-Mag-Zeet</v>
      </c>
      <c r="G49" s="150"/>
      <c r="H49" s="153"/>
      <c r="I49" s="293" t="str">
        <f t="shared" si="134"/>
        <v>n/a</v>
      </c>
      <c r="J49" s="293" t="str">
        <f t="shared" si="134"/>
        <v>n/a</v>
      </c>
      <c r="K49" s="293" t="str">
        <f t="shared" si="134"/>
        <v>n/a</v>
      </c>
      <c r="L49" s="293" t="str">
        <f t="shared" si="134"/>
        <v>n/a</v>
      </c>
      <c r="M49" s="293" t="str">
        <f t="shared" si="134"/>
        <v>n/a</v>
      </c>
      <c r="N49" s="293" t="str">
        <f t="shared" si="134"/>
        <v>n/a</v>
      </c>
      <c r="O49" s="293" t="str">
        <f t="shared" si="134"/>
        <v>n/a</v>
      </c>
      <c r="P49" s="293" t="str">
        <f t="shared" si="134"/>
        <v>n/a</v>
      </c>
      <c r="Q49" s="293" t="str">
        <f t="shared" si="134"/>
        <v>n/a</v>
      </c>
      <c r="R49" s="293" t="str">
        <f t="shared" si="134"/>
        <v>n/a</v>
      </c>
      <c r="S49" s="293" t="str">
        <f t="shared" si="134"/>
        <v>n/a</v>
      </c>
      <c r="T49" s="293" t="str">
        <f t="shared" si="134"/>
        <v>n/a</v>
      </c>
      <c r="U49" s="164"/>
      <c r="W49" s="293" t="str">
        <f t="shared" si="135"/>
        <v>n/a</v>
      </c>
      <c r="X49" s="293" t="str">
        <f t="shared" si="135"/>
        <v>n/a</v>
      </c>
      <c r="Y49" s="293" t="str">
        <f t="shared" si="135"/>
        <v>n/a</v>
      </c>
      <c r="Z49" s="293" t="str">
        <f t="shared" si="135"/>
        <v>n/a</v>
      </c>
      <c r="AA49" s="293" t="str">
        <f t="shared" si="135"/>
        <v>n/a</v>
      </c>
      <c r="AB49" s="293" t="str">
        <f t="shared" si="135"/>
        <v>n/a</v>
      </c>
      <c r="AC49" s="293" t="str">
        <f t="shared" si="135"/>
        <v>n/a</v>
      </c>
      <c r="AD49" s="293" t="str">
        <f t="shared" si="135"/>
        <v>n/a</v>
      </c>
      <c r="AE49" s="293" t="str">
        <f t="shared" si="135"/>
        <v>n/a</v>
      </c>
      <c r="AF49" s="293" t="str">
        <f t="shared" si="135"/>
        <v>n/a</v>
      </c>
      <c r="AG49" s="293" t="str">
        <f t="shared" si="135"/>
        <v>n/a</v>
      </c>
      <c r="AH49" s="293" t="str">
        <f t="shared" si="135"/>
        <v>n/a</v>
      </c>
      <c r="AI49" s="164"/>
      <c r="AJ49" s="142"/>
      <c r="AK49" s="293" t="str">
        <f t="shared" si="136"/>
        <v>n/a</v>
      </c>
      <c r="AL49" s="293" t="str">
        <f t="shared" si="136"/>
        <v>n/a</v>
      </c>
      <c r="AM49" s="293">
        <f t="shared" si="136"/>
        <v>1.0130718954248366</v>
      </c>
      <c r="AN49" s="293" t="str">
        <f t="shared" si="136"/>
        <v>n/a</v>
      </c>
      <c r="AO49" s="293" t="str">
        <f t="shared" si="136"/>
        <v>n/a</v>
      </c>
      <c r="AP49" s="293" t="str">
        <f t="shared" si="136"/>
        <v>n/a</v>
      </c>
      <c r="AQ49" s="293" t="str">
        <f t="shared" si="136"/>
        <v>n/a</v>
      </c>
      <c r="AR49" s="293" t="str">
        <f t="shared" si="136"/>
        <v>n/a</v>
      </c>
      <c r="AS49" s="293" t="str">
        <f t="shared" si="136"/>
        <v>n/a</v>
      </c>
      <c r="AT49" s="293" t="str">
        <f t="shared" si="136"/>
        <v>n/a</v>
      </c>
      <c r="AU49" s="293" t="str">
        <f t="shared" si="136"/>
        <v>n/a</v>
      </c>
      <c r="AV49" s="293" t="str">
        <f t="shared" si="136"/>
        <v>n/a</v>
      </c>
      <c r="AW49" s="164"/>
    </row>
    <row r="50" spans="3:49" s="158" customFormat="1" ht="15.75" customHeight="1" x14ac:dyDescent="0.25">
      <c r="C50" s="155" t="s">
        <v>370</v>
      </c>
      <c r="F50" s="157"/>
      <c r="G50" s="157"/>
      <c r="I50" s="282" t="str">
        <f>IFERROR(I36/I21,"n/a")</f>
        <v>n/a</v>
      </c>
      <c r="J50" s="282" t="str">
        <f t="shared" ref="J50:T50" si="138">IFERROR(J36/J21,"n/a")</f>
        <v>n/a</v>
      </c>
      <c r="K50" s="282" t="str">
        <f>IFERROR(K36/K21,"n/a")</f>
        <v>n/a</v>
      </c>
      <c r="L50" s="282" t="str">
        <f t="shared" si="138"/>
        <v>n/a</v>
      </c>
      <c r="M50" s="282" t="str">
        <f t="shared" si="138"/>
        <v>n/a</v>
      </c>
      <c r="N50" s="282" t="str">
        <f t="shared" si="138"/>
        <v>n/a</v>
      </c>
      <c r="O50" s="282" t="str">
        <f t="shared" si="138"/>
        <v>n/a</v>
      </c>
      <c r="P50" s="282">
        <f t="shared" si="138"/>
        <v>0.97077922077922074</v>
      </c>
      <c r="Q50" s="282">
        <f>IFERROR(Q36/Q21,"n/a")</f>
        <v>0.96865020225675968</v>
      </c>
      <c r="R50" s="282">
        <f t="shared" si="138"/>
        <v>0.97668724717905042</v>
      </c>
      <c r="S50" s="282">
        <f t="shared" si="138"/>
        <v>1.0261337023632107</v>
      </c>
      <c r="T50" s="282">
        <f t="shared" si="138"/>
        <v>0.97008728975942082</v>
      </c>
      <c r="U50" s="157"/>
      <c r="W50" s="282">
        <f t="shared" ref="W50:AH50" si="139">IFERROR(W36/W21,"n/a")</f>
        <v>0.84081632653061222</v>
      </c>
      <c r="X50" s="282">
        <f t="shared" si="139"/>
        <v>0.58906882591093113</v>
      </c>
      <c r="Y50" s="282">
        <f t="shared" si="139"/>
        <v>0.77327935222672062</v>
      </c>
      <c r="Z50" s="282">
        <f t="shared" si="139"/>
        <v>0.99328202162210255</v>
      </c>
      <c r="AA50" s="282">
        <f t="shared" si="139"/>
        <v>0.10014274008088606</v>
      </c>
      <c r="AB50" s="282">
        <f>IFERROR(AB36/AB21,"n/a")</f>
        <v>1.0115189334796555</v>
      </c>
      <c r="AC50" s="282">
        <f t="shared" si="139"/>
        <v>0.73571363719424954</v>
      </c>
      <c r="AD50" s="282">
        <f t="shared" si="139"/>
        <v>1.0451027625147538</v>
      </c>
      <c r="AE50" s="282">
        <f t="shared" si="139"/>
        <v>0.91347266746513411</v>
      </c>
      <c r="AF50" s="282">
        <f t="shared" si="139"/>
        <v>0.92320175197182053</v>
      </c>
      <c r="AG50" s="282">
        <f t="shared" si="139"/>
        <v>0.91370635040762305</v>
      </c>
      <c r="AH50" s="282">
        <f t="shared" si="139"/>
        <v>0.91768439254233403</v>
      </c>
      <c r="AI50" s="157"/>
      <c r="AK50" s="282">
        <f>IFERROR(AK36/AK21,"n/a")</f>
        <v>0.87805566444531558</v>
      </c>
      <c r="AL50" s="282" t="str">
        <f t="shared" ref="AL50:AV50" si="140">IFERROR(AL36/AL21,"n/a")</f>
        <v>n/a</v>
      </c>
      <c r="AM50" s="282">
        <f t="shared" si="140"/>
        <v>3.0797385620915034</v>
      </c>
      <c r="AN50" s="282" t="str">
        <f t="shared" si="140"/>
        <v>n/a</v>
      </c>
      <c r="AO50" s="282" t="str">
        <f t="shared" si="140"/>
        <v>n/a</v>
      </c>
      <c r="AP50" s="282" t="str">
        <f t="shared" si="140"/>
        <v>n/a</v>
      </c>
      <c r="AQ50" s="282" t="str">
        <f t="shared" si="140"/>
        <v>n/a</v>
      </c>
      <c r="AR50" s="282" t="str">
        <f t="shared" si="140"/>
        <v>n/a</v>
      </c>
      <c r="AS50" s="282" t="str">
        <f t="shared" si="140"/>
        <v>n/a</v>
      </c>
      <c r="AT50" s="282" t="str">
        <f t="shared" si="140"/>
        <v>n/a</v>
      </c>
      <c r="AU50" s="282" t="str">
        <f t="shared" si="140"/>
        <v>n/a</v>
      </c>
      <c r="AV50" s="282" t="str">
        <f t="shared" si="140"/>
        <v>n/a</v>
      </c>
      <c r="AW50" s="157"/>
    </row>
    <row r="51" spans="3:49" s="158" customFormat="1" ht="15.75" customHeight="1" x14ac:dyDescent="0.25">
      <c r="C51" s="254"/>
      <c r="F51" s="164"/>
      <c r="G51" s="164"/>
      <c r="I51" s="287"/>
      <c r="J51" s="287"/>
      <c r="K51" s="287"/>
      <c r="L51" s="287"/>
      <c r="M51" s="287"/>
      <c r="N51" s="287"/>
      <c r="O51" s="287"/>
      <c r="P51" s="287"/>
      <c r="Q51" s="287"/>
      <c r="R51" s="287"/>
      <c r="S51" s="287"/>
      <c r="T51" s="287"/>
      <c r="U51" s="164"/>
      <c r="W51" s="287"/>
      <c r="X51" s="287"/>
      <c r="Y51" s="287"/>
      <c r="Z51" s="287"/>
      <c r="AA51" s="287"/>
      <c r="AB51" s="287"/>
      <c r="AC51" s="287"/>
      <c r="AD51" s="287"/>
      <c r="AE51" s="287"/>
      <c r="AF51" s="287"/>
      <c r="AG51" s="287"/>
      <c r="AH51" s="287"/>
      <c r="AI51" s="164"/>
      <c r="AK51" s="287"/>
      <c r="AL51" s="287"/>
      <c r="AM51" s="287"/>
      <c r="AN51" s="287"/>
      <c r="AO51" s="287"/>
      <c r="AP51" s="287"/>
      <c r="AQ51" s="287"/>
      <c r="AR51" s="287"/>
      <c r="AS51" s="287"/>
      <c r="AT51" s="287"/>
      <c r="AU51" s="287"/>
      <c r="AV51" s="287"/>
      <c r="AW51" s="164"/>
    </row>
    <row r="52" spans="3:49" ht="15.6" customHeight="1" x14ac:dyDescent="0.25">
      <c r="C52" s="158" t="s">
        <v>410</v>
      </c>
      <c r="D52" s="143"/>
      <c r="E52" s="143"/>
      <c r="F52" s="143"/>
      <c r="G52" s="143"/>
      <c r="H52" s="143"/>
      <c r="M52" s="142"/>
      <c r="N52" s="143"/>
      <c r="O52" s="142"/>
      <c r="P52" s="143"/>
      <c r="Q52" s="143"/>
      <c r="R52" s="143"/>
      <c r="S52" s="143"/>
      <c r="T52" s="143"/>
      <c r="U52" s="160"/>
      <c r="AA52" s="142"/>
      <c r="AB52" s="143"/>
      <c r="AC52" s="143"/>
      <c r="AD52" s="143"/>
      <c r="AE52" s="143"/>
      <c r="AF52" s="143"/>
      <c r="AG52" s="143"/>
      <c r="AH52" s="143"/>
      <c r="AI52" s="160"/>
      <c r="AJ52" s="142"/>
      <c r="AO52" s="142"/>
      <c r="AP52" s="143"/>
      <c r="AQ52" s="143"/>
      <c r="AR52" s="143"/>
      <c r="AS52" s="143"/>
      <c r="AT52" s="143"/>
      <c r="AU52" s="143"/>
      <c r="AV52" s="143"/>
      <c r="AW52" s="160"/>
    </row>
    <row r="53" spans="3:49" ht="15.75" customHeight="1" x14ac:dyDescent="0.25">
      <c r="C53" s="150" t="str">
        <f>F53</f>
        <v>MC-Mag-SGBCI</v>
      </c>
      <c r="D53" s="143"/>
      <c r="E53" s="143"/>
      <c r="F53" s="150" t="str">
        <f>F38</f>
        <v>MC-Mag-SGBCI</v>
      </c>
      <c r="I53" s="281" t="str">
        <f>IFERROR(SUM($I24:I24)/SUM($I9:I9),"n/a")</f>
        <v>n/a</v>
      </c>
      <c r="J53" s="281" t="str">
        <f>IFERROR(SUM($I24:J24)/SUM($I9:J9),"n/a")</f>
        <v>n/a</v>
      </c>
      <c r="K53" s="281" t="str">
        <f>IFERROR(SUM($I24:K24)/SUM($I9:K9),"n/a")</f>
        <v>n/a</v>
      </c>
      <c r="L53" s="281" t="str">
        <f>IFERROR(SUM($I24:L24)/SUM($I9:L9),"n/a")</f>
        <v>n/a</v>
      </c>
      <c r="M53" s="281" t="str">
        <f>IFERROR(SUM($I24:M24)/SUM($I9:M9),"n/a")</f>
        <v>n/a</v>
      </c>
      <c r="N53" s="281" t="str">
        <f>IFERROR(SUM($I24:N24)/SUM($I9:N9),"n/a")</f>
        <v>n/a</v>
      </c>
      <c r="O53" s="281" t="str">
        <f>IFERROR(SUM($I24:O24)/SUM($I9:O9),"n/a")</f>
        <v>n/a</v>
      </c>
      <c r="P53" s="281" t="str">
        <f>IFERROR(SUM($I24:P24)/SUM($I9:P9),"n/a")</f>
        <v>n/a</v>
      </c>
      <c r="Q53" s="281" t="str">
        <f>IFERROR(SUM($I24:Q24)/SUM($I9:Q9),"n/a")</f>
        <v>n/a</v>
      </c>
      <c r="R53" s="281" t="str">
        <f>IFERROR(SUM($I24:R24)/SUM($I9:R9),"n/a")</f>
        <v>n/a</v>
      </c>
      <c r="S53" s="281" t="str">
        <f>IFERROR(SUM($I24:S24)/SUM($I9:S9),"n/a")</f>
        <v>n/a</v>
      </c>
      <c r="T53" s="281" t="str">
        <f>IFERROR(SUM($I24:T24)/SUM($I9:T9),"n/a")</f>
        <v>n/a</v>
      </c>
      <c r="U53" s="164"/>
      <c r="W53" s="281">
        <f>IFERROR(SUM($W24:W24)/SUM($W9:W9),"n/a")</f>
        <v>0</v>
      </c>
      <c r="X53" s="281">
        <f>IFERROR(SUM($W24:X24)/SUM($W9:X9),"n/a")</f>
        <v>0</v>
      </c>
      <c r="Y53" s="281">
        <f>IFERROR(SUM($W24:Y24)/SUM($W9:Y9),"n/a")</f>
        <v>0</v>
      </c>
      <c r="Z53" s="281">
        <f>IFERROR(SUM($W24:Z24)/SUM($W9:Z9),"n/a")</f>
        <v>0</v>
      </c>
      <c r="AA53" s="281">
        <f>IFERROR(SUM($W24:AA24)/SUM($W9:AA9),"n/a")</f>
        <v>0</v>
      </c>
      <c r="AB53" s="281">
        <f>IFERROR(SUM($W24:AB24)/SUM($W9:AB9),"n/a")</f>
        <v>0</v>
      </c>
      <c r="AC53" s="281">
        <f>IFERROR(SUM($W24:AC24)/SUM($W9:AC9),"n/a")</f>
        <v>0</v>
      </c>
      <c r="AD53" s="281">
        <f>IFERROR(SUM($W24:AD24)/SUM($W9:AD9),"n/a")</f>
        <v>0</v>
      </c>
      <c r="AE53" s="281">
        <f>IFERROR(SUM($W24:AE24)/SUM($W9:AE9),"n/a")</f>
        <v>0</v>
      </c>
      <c r="AF53" s="281">
        <f>IFERROR(SUM($W24:AF24)/SUM($W9:AF9),"n/a")</f>
        <v>0</v>
      </c>
      <c r="AG53" s="281">
        <f>IFERROR(SUM($W24:AG24)/SUM($W9:AG9),"n/a")</f>
        <v>0</v>
      </c>
      <c r="AH53" s="281">
        <f>IFERROR(SUM($W24:AH24)/SUM($W9:AH9),"n/a")</f>
        <v>0</v>
      </c>
      <c r="AI53" s="164"/>
      <c r="AJ53" s="142"/>
      <c r="AK53" s="281">
        <f>IFERROR(SUM($AK24:AK24)/SUM($AK9:AK9),"n/a")</f>
        <v>0</v>
      </c>
      <c r="AL53" s="281">
        <f>IFERROR(SUM($AK24:AL24)/SUM($AK9:AL9),"n/a")</f>
        <v>0</v>
      </c>
      <c r="AM53" s="281">
        <f>IFERROR(SUM($AK24:AM24)/SUM($AK9:AM9),"n/a")</f>
        <v>0</v>
      </c>
      <c r="AN53" s="281">
        <f>IFERROR(SUM($AK24:AN24)/SUM($AK9:AN9),"n/a")</f>
        <v>0</v>
      </c>
      <c r="AO53" s="281">
        <f>IFERROR(SUM($AK24:AO24)/SUM($AK9:AO9),"n/a")</f>
        <v>0</v>
      </c>
      <c r="AP53" s="281">
        <f>IFERROR(SUM($AK24:AP24)/SUM($AK9:AP9),"n/a")</f>
        <v>0</v>
      </c>
      <c r="AQ53" s="281">
        <f>IFERROR(SUM($AK24:AQ24)/SUM($AK9:AQ9),"n/a")</f>
        <v>0</v>
      </c>
      <c r="AR53" s="281">
        <f>IFERROR(SUM($AK24:AR24)/SUM($AK9:AR9),"n/a")</f>
        <v>0</v>
      </c>
      <c r="AS53" s="281">
        <f>IFERROR(SUM($AK24:AS24)/SUM($AK9:AS9),"n/a")</f>
        <v>0</v>
      </c>
      <c r="AT53" s="281">
        <f>IFERROR(SUM($AK24:AT24)/SUM($AK9:AT9),"n/a")</f>
        <v>0</v>
      </c>
      <c r="AU53" s="281">
        <f>IFERROR(SUM($AK24:AU24)/SUM($AK9:AU9),"n/a")</f>
        <v>0</v>
      </c>
      <c r="AV53" s="281">
        <f>IFERROR(SUM($AK24:AV24)/SUM($AK9:AV9),"n/a")</f>
        <v>0</v>
      </c>
      <c r="AW53" s="164"/>
    </row>
    <row r="54" spans="3:49" ht="15.75" customHeight="1" x14ac:dyDescent="0.25">
      <c r="C54" s="150" t="str">
        <f t="shared" ref="C54:C62" si="141">F54</f>
        <v>MC-Mag-CIE</v>
      </c>
      <c r="D54" s="143"/>
      <c r="E54" s="143"/>
      <c r="F54" s="150" t="str">
        <f t="shared" ref="F54:F64" si="142">F39</f>
        <v>MC-Mag-CIE</v>
      </c>
      <c r="I54" s="281" t="str">
        <f>IFERROR(SUM($I25:I25)/SUM($I10:I10),"n/a")</f>
        <v>n/a</v>
      </c>
      <c r="J54" s="281" t="str">
        <f>IFERROR(SUM($I25:J25)/SUM($I10:J10),"n/a")</f>
        <v>n/a</v>
      </c>
      <c r="K54" s="281" t="str">
        <f>IFERROR(SUM($I25:K25)/SUM($I10:K10),"n/a")</f>
        <v>n/a</v>
      </c>
      <c r="L54" s="281" t="str">
        <f>IFERROR(SUM($I25:L25)/SUM($I10:L10),"n/a")</f>
        <v>n/a</v>
      </c>
      <c r="M54" s="281" t="str">
        <f>IFERROR(SUM($I25:M25)/SUM($I10:M10),"n/a")</f>
        <v>n/a</v>
      </c>
      <c r="N54" s="281" t="str">
        <f>IFERROR(SUM($I25:N25)/SUM($I10:N10),"n/a")</f>
        <v>n/a</v>
      </c>
      <c r="O54" s="281" t="str">
        <f>IFERROR(SUM($I25:O25)/SUM($I10:O10),"n/a")</f>
        <v>n/a</v>
      </c>
      <c r="P54" s="281" t="str">
        <f>IFERROR(SUM($I25:P25)/SUM($I10:P10),"n/a")</f>
        <v>n/a</v>
      </c>
      <c r="Q54" s="281" t="str">
        <f>IFERROR(SUM($I25:Q25)/SUM($I10:Q10),"n/a")</f>
        <v>n/a</v>
      </c>
      <c r="R54" s="281" t="str">
        <f>IFERROR(SUM($I25:R25)/SUM($I10:R10),"n/a")</f>
        <v>n/a</v>
      </c>
      <c r="S54" s="281" t="str">
        <f>IFERROR(SUM($I25:S25)/SUM($I10:S10),"n/a")</f>
        <v>n/a</v>
      </c>
      <c r="T54" s="281" t="str">
        <f>IFERROR(SUM($I25:T25)/SUM($I10:T10),"n/a")</f>
        <v>n/a</v>
      </c>
      <c r="U54" s="164"/>
      <c r="W54" s="281">
        <f>IFERROR(SUM($W25:W25)/SUM($W10:W10),"n/a")</f>
        <v>1.0333333333333334</v>
      </c>
      <c r="X54" s="281">
        <f>IFERROR(SUM($W25:X25)/SUM($W10:X10),"n/a")</f>
        <v>0.98333333333333328</v>
      </c>
      <c r="Y54" s="281">
        <f>IFERROR(SUM($W25:Y25)/SUM($W10:Y10),"n/a")</f>
        <v>1</v>
      </c>
      <c r="Z54" s="281">
        <f>IFERROR(SUM($W25:Z25)/SUM($W10:Z10),"n/a")</f>
        <v>0.99725274725274726</v>
      </c>
      <c r="AA54" s="281">
        <f>IFERROR(SUM($W25:AA25)/SUM($W10:AA10),"n/a")</f>
        <v>0.79780219780219785</v>
      </c>
      <c r="AB54" s="281">
        <f>IFERROR(SUM($W25:AB25)/SUM($W10:AB10),"n/a")</f>
        <v>0.82967032967032972</v>
      </c>
      <c r="AC54" s="281">
        <f>IFERROR(SUM($W25:AC25)/SUM($W10:AC10),"n/a")</f>
        <v>0.85555593474848124</v>
      </c>
      <c r="AD54" s="281">
        <f>IFERROR(SUM($W25:AD25)/SUM($W10:AD10),"n/a")</f>
        <v>0.87497013855709505</v>
      </c>
      <c r="AE54" s="281">
        <f>IFERROR(SUM($W25:AE25)/SUM($W10:AE10),"n/a")</f>
        <v>0.88644688644688641</v>
      </c>
      <c r="AF54" s="281">
        <f>IFERROR(SUM($W25:AF25)/SUM($W10:AF10),"n/a")</f>
        <v>0.8988891543239369</v>
      </c>
      <c r="AG54" s="281">
        <f>IFERROR(SUM($W25:AG25)/SUM($W10:AG10),"n/a")</f>
        <v>0.90610476480041702</v>
      </c>
      <c r="AH54" s="281">
        <f>IFERROR(SUM($W25:AH25)/SUM($W10:AH10),"n/a")</f>
        <v>0.9148351648351648</v>
      </c>
      <c r="AI54" s="164"/>
      <c r="AJ54" s="142"/>
      <c r="AK54" s="281">
        <f>IFERROR(SUM($AK25:AK25)/SUM($AK10:AK10),"n/a")</f>
        <v>1.0333333333333334</v>
      </c>
      <c r="AL54" s="281">
        <f>IFERROR(SUM($AK25:AL25)/SUM($AK10:AL10),"n/a")</f>
        <v>1.9666666666666666</v>
      </c>
      <c r="AM54" s="281">
        <f>IFERROR(SUM($AK25:AM25)/SUM($AK10:AM10),"n/a")</f>
        <v>3</v>
      </c>
      <c r="AN54" s="281">
        <f>IFERROR(SUM($AK25:AN25)/SUM($AK10:AN10),"n/a")</f>
        <v>3</v>
      </c>
      <c r="AO54" s="281">
        <f>IFERROR(SUM($AK25:AO25)/SUM($AK10:AO10),"n/a")</f>
        <v>3</v>
      </c>
      <c r="AP54" s="281">
        <f>IFERROR(SUM($AK25:AP25)/SUM($AK10:AP10),"n/a")</f>
        <v>3</v>
      </c>
      <c r="AQ54" s="281">
        <f>IFERROR(SUM($AK25:AQ25)/SUM($AK10:AQ10),"n/a")</f>
        <v>3</v>
      </c>
      <c r="AR54" s="281">
        <f>IFERROR(SUM($AK25:AR25)/SUM($AK10:AR10),"n/a")</f>
        <v>3</v>
      </c>
      <c r="AS54" s="281">
        <f>IFERROR(SUM($AK25:AS25)/SUM($AK10:AS10),"n/a")</f>
        <v>3</v>
      </c>
      <c r="AT54" s="281">
        <f>IFERROR(SUM($AK25:AT25)/SUM($AK10:AT10),"n/a")</f>
        <v>3</v>
      </c>
      <c r="AU54" s="281">
        <f>IFERROR(SUM($AK25:AU25)/SUM($AK10:AU10),"n/a")</f>
        <v>3</v>
      </c>
      <c r="AV54" s="281">
        <f>IFERROR(SUM($AK25:AV25)/SUM($AK10:AV10),"n/a")</f>
        <v>3</v>
      </c>
      <c r="AW54" s="164"/>
    </row>
    <row r="55" spans="3:49" ht="15.75" customHeight="1" x14ac:dyDescent="0.25">
      <c r="C55" s="150" t="str">
        <f t="shared" si="141"/>
        <v>MC-Mag-Pharmacie</v>
      </c>
      <c r="D55" s="143"/>
      <c r="E55" s="143"/>
      <c r="F55" s="150" t="str">
        <f t="shared" si="142"/>
        <v>MC-Mag-Pharmacie</v>
      </c>
      <c r="I55" s="281" t="str">
        <f>IFERROR(SUM($I26:I26)/SUM($I11:I11),"n/a")</f>
        <v>n/a</v>
      </c>
      <c r="J55" s="281" t="str">
        <f>IFERROR(SUM($I26:J26)/SUM($I11:J11),"n/a")</f>
        <v>n/a</v>
      </c>
      <c r="K55" s="281" t="str">
        <f>IFERROR(SUM($I26:K26)/SUM($I11:K11),"n/a")</f>
        <v>n/a</v>
      </c>
      <c r="L55" s="281" t="str">
        <f>IFERROR(SUM($I26:L26)/SUM($I11:L11),"n/a")</f>
        <v>n/a</v>
      </c>
      <c r="M55" s="281" t="str">
        <f>IFERROR(SUM($I26:M26)/SUM($I11:M11),"n/a")</f>
        <v>n/a</v>
      </c>
      <c r="N55" s="281" t="str">
        <f>IFERROR(SUM($I26:N26)/SUM($I11:N11),"n/a")</f>
        <v>n/a</v>
      </c>
      <c r="O55" s="281" t="str">
        <f>IFERROR(SUM($I26:O26)/SUM($I11:O11),"n/a")</f>
        <v>n/a</v>
      </c>
      <c r="P55" s="281">
        <f>IFERROR(SUM($I26:P26)/SUM($I11:P11),"n/a")</f>
        <v>1</v>
      </c>
      <c r="Q55" s="281">
        <f>IFERROR(SUM($I26:Q26)/SUM($I11:Q11),"n/a")</f>
        <v>1</v>
      </c>
      <c r="R55" s="281">
        <f>IFERROR(SUM($I26:R26)/SUM($I11:R11),"n/a")</f>
        <v>1</v>
      </c>
      <c r="S55" s="281">
        <f>IFERROR(SUM($I26:S26)/SUM($I11:S11),"n/a")</f>
        <v>1</v>
      </c>
      <c r="T55" s="281">
        <f>IFERROR(SUM($I26:T26)/SUM($I11:T11),"n/a")</f>
        <v>1</v>
      </c>
      <c r="U55" s="164"/>
      <c r="W55" s="281">
        <f>IFERROR(SUM($W26:W26)/SUM($W11:W11),"n/a")</f>
        <v>0.9</v>
      </c>
      <c r="X55" s="281">
        <f>IFERROR(SUM($W26:X26)/SUM($W11:X11),"n/a")</f>
        <v>0.45</v>
      </c>
      <c r="Y55" s="281">
        <f>IFERROR(SUM($W26:Y26)/SUM($W11:Y11),"n/a")</f>
        <v>0.6333333333333333</v>
      </c>
      <c r="Z55" s="281">
        <f>IFERROR(SUM($W26:Z26)/SUM($W11:Z11),"n/a")</f>
        <v>0.87857142857142856</v>
      </c>
      <c r="AA55" s="281">
        <f>IFERROR(SUM($W26:AA26)/SUM($W11:AA11),"n/a")</f>
        <v>0.70285714285714285</v>
      </c>
      <c r="AB55" s="281">
        <f>IFERROR(SUM($W26:AB26)/SUM($W11:AB11),"n/a")</f>
        <v>0.85476190476190472</v>
      </c>
      <c r="AC55" s="281">
        <f>IFERROR(SUM($W26:AC26)/SUM($W11:AC11),"n/a")</f>
        <v>0.96326530612244898</v>
      </c>
      <c r="AD55" s="281">
        <f>IFERROR(SUM($W26:AD26)/SUM($W11:AD11),"n/a")</f>
        <v>1.0446428571428572</v>
      </c>
      <c r="AE55" s="281">
        <f>IFERROR(SUM($W26:AE26)/SUM($W11:AE11),"n/a")</f>
        <v>1.0396825396825398</v>
      </c>
      <c r="AF55" s="281">
        <f>IFERROR(SUM($W26:AF26)/SUM($W11:AF11),"n/a")</f>
        <v>1.0357142857142858</v>
      </c>
      <c r="AG55" s="281">
        <f>IFERROR(SUM($W26:AG26)/SUM($W11:AG11),"n/a")</f>
        <v>1.0324675324675325</v>
      </c>
      <c r="AH55" s="281">
        <f>IFERROR(SUM($W26:AH26)/SUM($W11:AH11),"n/a")</f>
        <v>1.0297619047619047</v>
      </c>
      <c r="AI55" s="164"/>
      <c r="AJ55" s="142"/>
      <c r="AK55" s="281">
        <f>IFERROR(SUM($AK26:AK26)/SUM($AK11:AK11),"n/a")</f>
        <v>0.9</v>
      </c>
      <c r="AL55" s="281">
        <f>IFERROR(SUM($AK26:AL26)/SUM($AK11:AL11),"n/a")</f>
        <v>0.9</v>
      </c>
      <c r="AM55" s="281">
        <f>IFERROR(SUM($AK26:AM26)/SUM($AK11:AM11),"n/a")</f>
        <v>0.9</v>
      </c>
      <c r="AN55" s="281">
        <f>IFERROR(SUM($AK26:AN26)/SUM($AK11:AN11),"n/a")</f>
        <v>0.9</v>
      </c>
      <c r="AO55" s="281">
        <f>IFERROR(SUM($AK26:AO26)/SUM($AK11:AO11),"n/a")</f>
        <v>0.9</v>
      </c>
      <c r="AP55" s="281">
        <f>IFERROR(SUM($AK26:AP26)/SUM($AK11:AP11),"n/a")</f>
        <v>0.9</v>
      </c>
      <c r="AQ55" s="281">
        <f>IFERROR(SUM($AK26:AQ26)/SUM($AK11:AQ11),"n/a")</f>
        <v>0.9</v>
      </c>
      <c r="AR55" s="281">
        <f>IFERROR(SUM($AK26:AR26)/SUM($AK11:AR11),"n/a")</f>
        <v>0.9</v>
      </c>
      <c r="AS55" s="281">
        <f>IFERROR(SUM($AK26:AS26)/SUM($AK11:AS11),"n/a")</f>
        <v>0.9</v>
      </c>
      <c r="AT55" s="281">
        <f>IFERROR(SUM($AK26:AT26)/SUM($AK11:AT11),"n/a")</f>
        <v>0.9</v>
      </c>
      <c r="AU55" s="281">
        <f>IFERROR(SUM($AK26:AU26)/SUM($AK11:AU11),"n/a")</f>
        <v>0.9</v>
      </c>
      <c r="AV55" s="281">
        <f>IFERROR(SUM($AK26:AV26)/SUM($AK11:AV11),"n/a")</f>
        <v>0.9</v>
      </c>
      <c r="AW55" s="164"/>
    </row>
    <row r="56" spans="3:49" ht="15.75" customHeight="1" x14ac:dyDescent="0.25">
      <c r="C56" s="150" t="str">
        <f t="shared" si="141"/>
        <v>MC-Mag-Boulangerie</v>
      </c>
      <c r="D56" s="143"/>
      <c r="E56" s="143"/>
      <c r="F56" s="150" t="str">
        <f t="shared" si="142"/>
        <v>MC-Mag-Boulangerie</v>
      </c>
      <c r="I56" s="281" t="str">
        <f>IFERROR(SUM($I27:I27)/SUM($I12:I12),"n/a")</f>
        <v>n/a</v>
      </c>
      <c r="J56" s="281" t="str">
        <f>IFERROR(SUM($I27:J27)/SUM($I12:J12),"n/a")</f>
        <v>n/a</v>
      </c>
      <c r="K56" s="281" t="str">
        <f>IFERROR(SUM($I27:K27)/SUM($I12:K12),"n/a")</f>
        <v>n/a</v>
      </c>
      <c r="L56" s="281" t="str">
        <f>IFERROR(SUM($I27:L27)/SUM($I12:L12),"n/a")</f>
        <v>n/a</v>
      </c>
      <c r="M56" s="281" t="str">
        <f>IFERROR(SUM($I27:M27)/SUM($I12:M12),"n/a")</f>
        <v>n/a</v>
      </c>
      <c r="N56" s="281" t="str">
        <f>IFERROR(SUM($I27:N27)/SUM($I12:N12),"n/a")</f>
        <v>n/a</v>
      </c>
      <c r="O56" s="281" t="str">
        <f>IFERROR(SUM($I27:O27)/SUM($I12:O12),"n/a")</f>
        <v>n/a</v>
      </c>
      <c r="P56" s="281">
        <f>IFERROR(SUM($I27:P27)/SUM($I12:P12),"n/a")</f>
        <v>1</v>
      </c>
      <c r="Q56" s="281">
        <f>IFERROR(SUM($I27:Q27)/SUM($I12:Q12),"n/a")</f>
        <v>1</v>
      </c>
      <c r="R56" s="281">
        <f>IFERROR(SUM($I27:R27)/SUM($I12:R12),"n/a")</f>
        <v>1</v>
      </c>
      <c r="S56" s="281">
        <f>IFERROR(SUM($I27:S27)/SUM($I12:S12),"n/a")</f>
        <v>1</v>
      </c>
      <c r="T56" s="281">
        <f>IFERROR(SUM($I27:T27)/SUM($I12:T12),"n/a")</f>
        <v>1</v>
      </c>
      <c r="U56" s="164"/>
      <c r="W56" s="281">
        <f>IFERROR(SUM($W27:W27)/SUM($W12:W12),"n/a")</f>
        <v>0.9</v>
      </c>
      <c r="X56" s="281">
        <f>IFERROR(SUM($W27:X27)/SUM($W12:X12),"n/a")</f>
        <v>0.95</v>
      </c>
      <c r="Y56" s="281">
        <f>IFERROR(SUM($W27:Y27)/SUM($W12:Y12),"n/a")</f>
        <v>0.96666666666666667</v>
      </c>
      <c r="Z56" s="281">
        <f>IFERROR(SUM($W27:Z27)/SUM($W12:Z12),"n/a")</f>
        <v>0.97499999999999998</v>
      </c>
      <c r="AA56" s="281">
        <f>IFERROR(SUM($W27:AA27)/SUM($W12:AA12),"n/a")</f>
        <v>0.78</v>
      </c>
      <c r="AB56" s="281">
        <f>IFERROR(SUM($W27:AB27)/SUM($W12:AB12),"n/a")</f>
        <v>0.81666666666666665</v>
      </c>
      <c r="AC56" s="281">
        <f>IFERROR(SUM($W27:AC27)/SUM($W12:AC12),"n/a")</f>
        <v>0.7</v>
      </c>
      <c r="AD56" s="281">
        <f>IFERROR(SUM($W27:AD27)/SUM($W12:AD12),"n/a")</f>
        <v>0.73750000000000004</v>
      </c>
      <c r="AE56" s="281">
        <f>IFERROR(SUM($W27:AE27)/SUM($W12:AE12),"n/a")</f>
        <v>0.76666666666666672</v>
      </c>
      <c r="AF56" s="281">
        <f>IFERROR(SUM($W27:AF27)/SUM($W12:AF12),"n/a")</f>
        <v>0.79</v>
      </c>
      <c r="AG56" s="281">
        <f>IFERROR(SUM($W27:AG27)/SUM($W12:AG12),"n/a")</f>
        <v>0.80909090909090908</v>
      </c>
      <c r="AH56" s="281">
        <f>IFERROR(SUM($W27:AH27)/SUM($W12:AH12),"n/a")</f>
        <v>0.82499999999999996</v>
      </c>
      <c r="AI56" s="164"/>
      <c r="AJ56" s="142"/>
      <c r="AK56" s="281">
        <f>IFERROR(SUM($AK27:AK27)/SUM($AK12:AK12),"n/a")</f>
        <v>1</v>
      </c>
      <c r="AL56" s="281">
        <f>IFERROR(SUM($AK27:AL27)/SUM($AK12:AL12),"n/a")</f>
        <v>1</v>
      </c>
      <c r="AM56" s="281">
        <f>IFERROR(SUM($AK27:AM27)/SUM($AK12:AM12),"n/a")</f>
        <v>1</v>
      </c>
      <c r="AN56" s="281">
        <f>IFERROR(SUM($AK27:AN27)/SUM($AK12:AN12),"n/a")</f>
        <v>1</v>
      </c>
      <c r="AO56" s="281">
        <f>IFERROR(SUM($AK27:AO27)/SUM($AK12:AO12),"n/a")</f>
        <v>1</v>
      </c>
      <c r="AP56" s="281">
        <f>IFERROR(SUM($AK27:AP27)/SUM($AK12:AP12),"n/a")</f>
        <v>1</v>
      </c>
      <c r="AQ56" s="281">
        <f>IFERROR(SUM($AK27:AQ27)/SUM($AK12:AQ12),"n/a")</f>
        <v>1</v>
      </c>
      <c r="AR56" s="281">
        <f>IFERROR(SUM($AK27:AR27)/SUM($AK12:AR12),"n/a")</f>
        <v>1</v>
      </c>
      <c r="AS56" s="281">
        <f>IFERROR(SUM($AK27:AS27)/SUM($AK12:AS12),"n/a")</f>
        <v>1</v>
      </c>
      <c r="AT56" s="281">
        <f>IFERROR(SUM($AK27:AT27)/SUM($AK12:AT12),"n/a")</f>
        <v>1</v>
      </c>
      <c r="AU56" s="281">
        <f>IFERROR(SUM($AK27:AU27)/SUM($AK12:AU12),"n/a")</f>
        <v>1</v>
      </c>
      <c r="AV56" s="281">
        <f>IFERROR(SUM($AK27:AV27)/SUM($AK12:AV12),"n/a")</f>
        <v>1</v>
      </c>
      <c r="AW56" s="164"/>
    </row>
    <row r="57" spans="3:49" ht="15.75" customHeight="1" x14ac:dyDescent="0.25">
      <c r="C57" s="150" t="str">
        <f t="shared" si="141"/>
        <v>MC-Mag-Veterinaire</v>
      </c>
      <c r="D57" s="143"/>
      <c r="E57" s="143"/>
      <c r="F57" s="150" t="str">
        <f t="shared" si="142"/>
        <v>MC-Mag-Veterinaire</v>
      </c>
      <c r="I57" s="281" t="str">
        <f>IFERROR(SUM($I28:I28)/SUM($I13:I13),"n/a")</f>
        <v>n/a</v>
      </c>
      <c r="J57" s="281" t="str">
        <f>IFERROR(SUM($I28:J28)/SUM($I13:J13),"n/a")</f>
        <v>n/a</v>
      </c>
      <c r="K57" s="281" t="str">
        <f>IFERROR(SUM($I28:K28)/SUM($I13:K13),"n/a")</f>
        <v>n/a</v>
      </c>
      <c r="L57" s="281" t="str">
        <f>IFERROR(SUM($I28:L28)/SUM($I13:L13),"n/a")</f>
        <v>n/a</v>
      </c>
      <c r="M57" s="281" t="str">
        <f>IFERROR(SUM($I28:M28)/SUM($I13:M13),"n/a")</f>
        <v>n/a</v>
      </c>
      <c r="N57" s="281" t="str">
        <f>IFERROR(SUM($I28:N28)/SUM($I13:N13),"n/a")</f>
        <v>n/a</v>
      </c>
      <c r="O57" s="281" t="str">
        <f>IFERROR(SUM($I28:O28)/SUM($I13:O13),"n/a")</f>
        <v>n/a</v>
      </c>
      <c r="P57" s="281">
        <f>IFERROR(SUM($I28:P28)/SUM($I13:P13),"n/a")</f>
        <v>1</v>
      </c>
      <c r="Q57" s="281">
        <f>IFERROR(SUM($I28:Q28)/SUM($I13:Q13),"n/a")</f>
        <v>1</v>
      </c>
      <c r="R57" s="281">
        <f>IFERROR(SUM($I28:R28)/SUM($I13:R13),"n/a")</f>
        <v>1</v>
      </c>
      <c r="S57" s="281">
        <f>IFERROR(SUM($I28:S28)/SUM($I13:S13),"n/a")</f>
        <v>1</v>
      </c>
      <c r="T57" s="281">
        <f>IFERROR(SUM($I28:T28)/SUM($I13:T13),"n/a")</f>
        <v>1</v>
      </c>
      <c r="U57" s="164"/>
      <c r="W57" s="281">
        <f>IFERROR(SUM($W28:W28)/SUM($W13:W13),"n/a")</f>
        <v>0.9</v>
      </c>
      <c r="X57" s="281">
        <f>IFERROR(SUM($W28:X28)/SUM($W13:X13),"n/a")</f>
        <v>0.45</v>
      </c>
      <c r="Y57" s="281">
        <f>IFERROR(SUM($W28:Y28)/SUM($W13:Y13),"n/a")</f>
        <v>0.3</v>
      </c>
      <c r="Z57" s="281">
        <f>IFERROR(SUM($W28:Z28)/SUM($W13:Z13),"n/a")</f>
        <v>0.47499999999999998</v>
      </c>
      <c r="AA57" s="281">
        <f>IFERROR(SUM($W28:AA28)/SUM($W13:AA13),"n/a")</f>
        <v>0.38</v>
      </c>
      <c r="AB57" s="281">
        <f>IFERROR(SUM($W28:AB28)/SUM($W13:AB13),"n/a")</f>
        <v>0.48333333333333334</v>
      </c>
      <c r="AC57" s="281">
        <f>IFERROR(SUM($W28:AC28)/SUM($W13:AC13),"n/a")</f>
        <v>0.55714285714285716</v>
      </c>
      <c r="AD57" s="281">
        <f>IFERROR(SUM($W28:AD28)/SUM($W13:AD13),"n/a")</f>
        <v>0.61250000000000004</v>
      </c>
      <c r="AE57" s="281">
        <f>IFERROR(SUM($W28:AE28)/SUM($W13:AE13),"n/a")</f>
        <v>0.65555555555555556</v>
      </c>
      <c r="AF57" s="281">
        <f>IFERROR(SUM($W28:AF28)/SUM($W13:AF13),"n/a")</f>
        <v>0.69</v>
      </c>
      <c r="AG57" s="281">
        <f>IFERROR(SUM($W28:AG28)/SUM($W13:AG13),"n/a")</f>
        <v>0.71818181818181814</v>
      </c>
      <c r="AH57" s="281">
        <f>IFERROR(SUM($W28:AH28)/SUM($W13:AH13),"n/a")</f>
        <v>0.7416666666666667</v>
      </c>
      <c r="AI57" s="164"/>
      <c r="AJ57" s="142"/>
      <c r="AK57" s="281">
        <f>IFERROR(SUM($AK28:AK28)/SUM($AK13:AK13),"n/a")</f>
        <v>0.9</v>
      </c>
      <c r="AL57" s="281">
        <f>IFERROR(SUM($AK28:AL28)/SUM($AK13:AL13),"n/a")</f>
        <v>1.9</v>
      </c>
      <c r="AM57" s="281">
        <f>IFERROR(SUM($AK28:AM28)/SUM($AK13:AM13),"n/a")</f>
        <v>1.9</v>
      </c>
      <c r="AN57" s="281">
        <f>IFERROR(SUM($AK28:AN28)/SUM($AK13:AN13),"n/a")</f>
        <v>1.9</v>
      </c>
      <c r="AO57" s="281">
        <f>IFERROR(SUM($AK28:AO28)/SUM($AK13:AO13),"n/a")</f>
        <v>1.9</v>
      </c>
      <c r="AP57" s="281">
        <f>IFERROR(SUM($AK28:AP28)/SUM($AK13:AP13),"n/a")</f>
        <v>1.9</v>
      </c>
      <c r="AQ57" s="281">
        <f>IFERROR(SUM($AK28:AQ28)/SUM($AK13:AQ13),"n/a")</f>
        <v>1.9</v>
      </c>
      <c r="AR57" s="281">
        <f>IFERROR(SUM($AK28:AR28)/SUM($AK13:AR13),"n/a")</f>
        <v>1.9</v>
      </c>
      <c r="AS57" s="281">
        <f>IFERROR(SUM($AK28:AS28)/SUM($AK13:AS13),"n/a")</f>
        <v>1.9</v>
      </c>
      <c r="AT57" s="281">
        <f>IFERROR(SUM($AK28:AT28)/SUM($AK13:AT13),"n/a")</f>
        <v>1.9</v>
      </c>
      <c r="AU57" s="281">
        <f>IFERROR(SUM($AK28:AU28)/SUM($AK13:AU13),"n/a")</f>
        <v>1.9</v>
      </c>
      <c r="AV57" s="281">
        <f>IFERROR(SUM($AK28:AV28)/SUM($AK13:AV13),"n/a")</f>
        <v>1.9</v>
      </c>
      <c r="AW57" s="164"/>
    </row>
    <row r="58" spans="3:49" ht="15.75" customHeight="1" x14ac:dyDescent="0.25">
      <c r="C58" s="150" t="str">
        <f t="shared" si="141"/>
        <v>MC-Mag-Nymat</v>
      </c>
      <c r="D58" s="143"/>
      <c r="E58" s="143"/>
      <c r="F58" s="150" t="str">
        <f t="shared" si="142"/>
        <v>MC-Mag-Nymat</v>
      </c>
      <c r="I58" s="281" t="str">
        <f>IFERROR(SUM($I29:I29)/SUM($I14:I14),"n/a")</f>
        <v>n/a</v>
      </c>
      <c r="J58" s="281" t="str">
        <f>IFERROR(SUM($I29:J29)/SUM($I14:J14),"n/a")</f>
        <v>n/a</v>
      </c>
      <c r="K58" s="281" t="str">
        <f>IFERROR(SUM($I29:K29)/SUM($I14:K14),"n/a")</f>
        <v>n/a</v>
      </c>
      <c r="L58" s="281" t="str">
        <f>IFERROR(SUM($I29:L29)/SUM($I14:L14),"n/a")</f>
        <v>n/a</v>
      </c>
      <c r="M58" s="281" t="str">
        <f>IFERROR(SUM($I29:M29)/SUM($I14:M14),"n/a")</f>
        <v>n/a</v>
      </c>
      <c r="N58" s="281" t="str">
        <f>IFERROR(SUM($I29:N29)/SUM($I14:N14),"n/a")</f>
        <v>n/a</v>
      </c>
      <c r="O58" s="281" t="str">
        <f>IFERROR(SUM($I29:O29)/SUM($I14:O14),"n/a")</f>
        <v>n/a</v>
      </c>
      <c r="P58" s="281" t="str">
        <f>IFERROR(SUM($I29:P29)/SUM($I14:P14),"n/a")</f>
        <v>n/a</v>
      </c>
      <c r="Q58" s="281" t="str">
        <f>IFERROR(SUM($I29:Q29)/SUM($I14:Q14),"n/a")</f>
        <v>n/a</v>
      </c>
      <c r="R58" s="281" t="str">
        <f>IFERROR(SUM($I29:R29)/SUM($I14:R14),"n/a")</f>
        <v>n/a</v>
      </c>
      <c r="S58" s="281" t="str">
        <f>IFERROR(SUM($I29:S29)/SUM($I14:S14),"n/a")</f>
        <v>n/a</v>
      </c>
      <c r="T58" s="281" t="str">
        <f>IFERROR(SUM($I29:T29)/SUM($I14:T14),"n/a")</f>
        <v>n/a</v>
      </c>
      <c r="U58" s="164"/>
      <c r="W58" s="281">
        <f>IFERROR(SUM($W29:W29)/SUM($W14:W14),"n/a")</f>
        <v>0.9</v>
      </c>
      <c r="X58" s="281">
        <f>IFERROR(SUM($W29:X29)/SUM($W14:X14),"n/a")</f>
        <v>0.95</v>
      </c>
      <c r="Y58" s="281">
        <f>IFERROR(SUM($W29:Y29)/SUM($W14:Y14),"n/a")</f>
        <v>0.96666666666666667</v>
      </c>
      <c r="Z58" s="281">
        <f>IFERROR(SUM($W29:Z29)/SUM($W14:Z14),"n/a")</f>
        <v>0.97499999999999998</v>
      </c>
      <c r="AA58" s="281">
        <f>IFERROR(SUM($W29:AA29)/SUM($W14:AA14),"n/a")</f>
        <v>0.78</v>
      </c>
      <c r="AB58" s="281">
        <f>IFERROR(SUM($W29:AB29)/SUM($W14:AB14),"n/a")</f>
        <v>0.81666666666666665</v>
      </c>
      <c r="AC58" s="281">
        <f>IFERROR(SUM($W29:AC29)/SUM($W14:AC14),"n/a")</f>
        <v>0.7</v>
      </c>
      <c r="AD58" s="281">
        <f>IFERROR(SUM($W29:AD29)/SUM($W14:AD14),"n/a")</f>
        <v>0.79583333333333328</v>
      </c>
      <c r="AE58" s="281">
        <f>IFERROR(SUM($W29:AE29)/SUM($W14:AE14),"n/a")</f>
        <v>0.81851851851851853</v>
      </c>
      <c r="AF58" s="281">
        <f>IFERROR(SUM($W29:AF29)/SUM($W14:AF14),"n/a")</f>
        <v>0.8833333333333333</v>
      </c>
      <c r="AG58" s="281">
        <f>IFERROR(SUM($W29:AG29)/SUM($W14:AG14),"n/a")</f>
        <v>0.89393939393939392</v>
      </c>
      <c r="AH58" s="281">
        <f>IFERROR(SUM($W29:AH29)/SUM($W14:AH14),"n/a")</f>
        <v>0.90277777777777779</v>
      </c>
      <c r="AI58" s="164"/>
      <c r="AJ58" s="142"/>
      <c r="AK58" s="281">
        <f>IFERROR(SUM($AK29:AK29)/SUM($AK14:AK14),"n/a")</f>
        <v>0.9</v>
      </c>
      <c r="AL58" s="281">
        <f>IFERROR(SUM($AK29:AL29)/SUM($AK14:AL14),"n/a")</f>
        <v>0.9</v>
      </c>
      <c r="AM58" s="281">
        <f>IFERROR(SUM($AK29:AM29)/SUM($AK14:AM14),"n/a")</f>
        <v>0.9</v>
      </c>
      <c r="AN58" s="281">
        <f>IFERROR(SUM($AK29:AN29)/SUM($AK14:AN14),"n/a")</f>
        <v>0.9</v>
      </c>
      <c r="AO58" s="281">
        <f>IFERROR(SUM($AK29:AO29)/SUM($AK14:AO14),"n/a")</f>
        <v>0.9</v>
      </c>
      <c r="AP58" s="281">
        <f>IFERROR(SUM($AK29:AP29)/SUM($AK14:AP14),"n/a")</f>
        <v>0.9</v>
      </c>
      <c r="AQ58" s="281">
        <f>IFERROR(SUM($AK29:AQ29)/SUM($AK14:AQ14),"n/a")</f>
        <v>0.9</v>
      </c>
      <c r="AR58" s="281">
        <f>IFERROR(SUM($AK29:AR29)/SUM($AK14:AR14),"n/a")</f>
        <v>0.9</v>
      </c>
      <c r="AS58" s="281">
        <f>IFERROR(SUM($AK29:AS29)/SUM($AK14:AS14),"n/a")</f>
        <v>0.9</v>
      </c>
      <c r="AT58" s="281">
        <f>IFERROR(SUM($AK29:AT29)/SUM($AK14:AT14),"n/a")</f>
        <v>0.9</v>
      </c>
      <c r="AU58" s="281">
        <f>IFERROR(SUM($AK29:AU29)/SUM($AK14:AU14),"n/a")</f>
        <v>0.9</v>
      </c>
      <c r="AV58" s="281">
        <f>IFERROR(SUM($AK29:AV29)/SUM($AK14:AV14),"n/a")</f>
        <v>0.9</v>
      </c>
      <c r="AW58" s="164"/>
    </row>
    <row r="59" spans="3:49" ht="15.75" customHeight="1" x14ac:dyDescent="0.25">
      <c r="C59" s="150" t="str">
        <f t="shared" si="141"/>
        <v>MC-Mag-Monfou</v>
      </c>
      <c r="D59" s="143"/>
      <c r="E59" s="143"/>
      <c r="F59" s="150" t="str">
        <f t="shared" si="142"/>
        <v>MC-Mag-Monfou</v>
      </c>
      <c r="I59" s="281" t="str">
        <f>IFERROR(SUM($I30:I30)/SUM($I15:I15),"n/a")</f>
        <v>n/a</v>
      </c>
      <c r="J59" s="281" t="str">
        <f>IFERROR(SUM($I30:J30)/SUM($I15:J15),"n/a")</f>
        <v>n/a</v>
      </c>
      <c r="K59" s="281" t="str">
        <f>IFERROR(SUM($I30:K30)/SUM($I15:K15),"n/a")</f>
        <v>n/a</v>
      </c>
      <c r="L59" s="281" t="str">
        <f>IFERROR(SUM($I30:L30)/SUM($I15:L15),"n/a")</f>
        <v>n/a</v>
      </c>
      <c r="M59" s="281" t="str">
        <f>IFERROR(SUM($I30:M30)/SUM($I15:M15),"n/a")</f>
        <v>n/a</v>
      </c>
      <c r="N59" s="281" t="str">
        <f>IFERROR(SUM($I30:N30)/SUM($I15:N15),"n/a")</f>
        <v>n/a</v>
      </c>
      <c r="O59" s="281" t="str">
        <f>IFERROR(SUM($I30:O30)/SUM($I15:O15),"n/a")</f>
        <v>n/a</v>
      </c>
      <c r="P59" s="281">
        <f>IFERROR(SUM($I30:P30)/SUM($I15:P15),"n/a")</f>
        <v>1</v>
      </c>
      <c r="Q59" s="281">
        <f>IFERROR(SUM($I30:Q30)/SUM($I15:Q15),"n/a")</f>
        <v>0.99180327868852458</v>
      </c>
      <c r="R59" s="281">
        <f>IFERROR(SUM($I30:R30)/SUM($I15:R15),"n/a")</f>
        <v>1</v>
      </c>
      <c r="S59" s="281">
        <f>IFERROR(SUM($I30:S30)/SUM($I15:S15),"n/a")</f>
        <v>0.99590163934426235</v>
      </c>
      <c r="T59" s="281">
        <f>IFERROR(SUM($I30:T30)/SUM($I15:T15),"n/a")</f>
        <v>1</v>
      </c>
      <c r="U59" s="164"/>
      <c r="W59" s="281">
        <f>IFERROR(SUM($W30:W30)/SUM($W15:W15),"n/a")</f>
        <v>1</v>
      </c>
      <c r="X59" s="281">
        <f>IFERROR(SUM($W30:X30)/SUM($W15:X15),"n/a")</f>
        <v>1</v>
      </c>
      <c r="Y59" s="281">
        <f>IFERROR(SUM($W30:Y30)/SUM($W15:Y15),"n/a")</f>
        <v>1</v>
      </c>
      <c r="Z59" s="281">
        <f>IFERROR(SUM($W30:Z30)/SUM($W15:Z15),"n/a")</f>
        <v>1</v>
      </c>
      <c r="AA59" s="281">
        <f>IFERROR(SUM($W30:AA30)/SUM($W15:AA15),"n/a")</f>
        <v>1</v>
      </c>
      <c r="AB59" s="281">
        <f>IFERROR(SUM($W30:AB30)/SUM($W15:AB15),"n/a")</f>
        <v>1</v>
      </c>
      <c r="AC59" s="281">
        <f>IFERROR(SUM($W30:AC30)/SUM($W15:AC15),"n/a")</f>
        <v>1</v>
      </c>
      <c r="AD59" s="281">
        <f>IFERROR(SUM($W30:AD30)/SUM($W15:AD15),"n/a")</f>
        <v>1</v>
      </c>
      <c r="AE59" s="281">
        <f>IFERROR(SUM($W30:AE30)/SUM($W15:AE15),"n/a")</f>
        <v>1</v>
      </c>
      <c r="AF59" s="281">
        <f>IFERROR(SUM($W30:AF30)/SUM($W15:AF15),"n/a")</f>
        <v>1.0036437102079192</v>
      </c>
      <c r="AG59" s="281">
        <f>IFERROR(SUM($W30:AG30)/SUM($W15:AG15),"n/a")</f>
        <v>1.0036107600649935</v>
      </c>
      <c r="AH59" s="281">
        <f>IFERROR(SUM($W30:AH30)/SUM($W15:AH15),"n/a")</f>
        <v>0.99994287133631388</v>
      </c>
      <c r="AI59" s="164"/>
      <c r="AJ59" s="142"/>
      <c r="AK59" s="281">
        <f>IFERROR(SUM($AK30:AK30)/SUM($AK15:AK15),"n/a")</f>
        <v>0.95931000000000011</v>
      </c>
      <c r="AL59" s="281">
        <f>IFERROR(SUM($AK30:AL30)/SUM($AK15:AL15),"n/a")</f>
        <v>0.95931000000000011</v>
      </c>
      <c r="AM59" s="281">
        <f>IFERROR(SUM($AK30:AM30)/SUM($AK15:AM15),"n/a")</f>
        <v>0.95931000000000011</v>
      </c>
      <c r="AN59" s="281">
        <f>IFERROR(SUM($AK30:AN30)/SUM($AK15:AN15),"n/a")</f>
        <v>0.95931000000000011</v>
      </c>
      <c r="AO59" s="281">
        <f>IFERROR(SUM($AK30:AO30)/SUM($AK15:AO15),"n/a")</f>
        <v>0.95931000000000011</v>
      </c>
      <c r="AP59" s="281">
        <f>IFERROR(SUM($AK30:AP30)/SUM($AK15:AP15),"n/a")</f>
        <v>0.95931000000000011</v>
      </c>
      <c r="AQ59" s="281">
        <f>IFERROR(SUM($AK30:AQ30)/SUM($AK15:AQ15),"n/a")</f>
        <v>0.95931000000000011</v>
      </c>
      <c r="AR59" s="281">
        <f>IFERROR(SUM($AK30:AR30)/SUM($AK15:AR15),"n/a")</f>
        <v>0.95931000000000011</v>
      </c>
      <c r="AS59" s="281">
        <f>IFERROR(SUM($AK30:AS30)/SUM($AK15:AS15),"n/a")</f>
        <v>0.95931000000000011</v>
      </c>
      <c r="AT59" s="281">
        <f>IFERROR(SUM($AK30:AT30)/SUM($AK15:AT15),"n/a")</f>
        <v>0.95931000000000011</v>
      </c>
      <c r="AU59" s="281">
        <f>IFERROR(SUM($AK30:AU30)/SUM($AK15:AU15),"n/a")</f>
        <v>0.95931000000000011</v>
      </c>
      <c r="AV59" s="281">
        <f>IFERROR(SUM($AK30:AV30)/SUM($AK15:AV15),"n/a")</f>
        <v>0.95931000000000011</v>
      </c>
      <c r="AW59" s="164"/>
    </row>
    <row r="60" spans="3:49" ht="15.75" customHeight="1" x14ac:dyDescent="0.25">
      <c r="C60" s="150" t="str">
        <f t="shared" si="141"/>
        <v>MC-Mag-YAF Services</v>
      </c>
      <c r="D60" s="143"/>
      <c r="E60" s="143"/>
      <c r="F60" s="150" t="str">
        <f t="shared" si="142"/>
        <v>MC-Mag-YAF Services</v>
      </c>
      <c r="I60" s="281" t="str">
        <f>IFERROR(SUM($I31:I31)/SUM($I16:I16),"n/a")</f>
        <v>n/a</v>
      </c>
      <c r="J60" s="281" t="str">
        <f>IFERROR(SUM($I31:J31)/SUM($I16:J16),"n/a")</f>
        <v>n/a</v>
      </c>
      <c r="K60" s="281" t="str">
        <f>IFERROR(SUM($I31:K31)/SUM($I16:K16),"n/a")</f>
        <v>n/a</v>
      </c>
      <c r="L60" s="281" t="str">
        <f>IFERROR(SUM($I31:L31)/SUM($I16:L16),"n/a")</f>
        <v>n/a</v>
      </c>
      <c r="M60" s="281" t="str">
        <f>IFERROR(SUM($I31:M31)/SUM($I16:M16),"n/a")</f>
        <v>n/a</v>
      </c>
      <c r="N60" s="281" t="str">
        <f>IFERROR(SUM($I31:N31)/SUM($I16:N16),"n/a")</f>
        <v>n/a</v>
      </c>
      <c r="O60" s="281" t="str">
        <f>IFERROR(SUM($I31:O31)/SUM($I16:O16),"n/a")</f>
        <v>n/a</v>
      </c>
      <c r="P60" s="281">
        <f>IFERROR(SUM($I31:P31)/SUM($I16:P16),"n/a")</f>
        <v>1</v>
      </c>
      <c r="Q60" s="281">
        <f>IFERROR(SUM($I31:Q31)/SUM($I16:Q16),"n/a")</f>
        <v>0.5</v>
      </c>
      <c r="R60" s="281">
        <f>IFERROR(SUM($I31:R31)/SUM($I16:R16),"n/a")</f>
        <v>0.33333333333333331</v>
      </c>
      <c r="S60" s="281">
        <f>IFERROR(SUM($I31:S31)/SUM($I16:S16),"n/a")</f>
        <v>0.5</v>
      </c>
      <c r="T60" s="281">
        <f>IFERROR(SUM($I31:T31)/SUM($I16:T16),"n/a")</f>
        <v>0.4</v>
      </c>
      <c r="U60" s="164"/>
      <c r="W60" s="281">
        <f>IFERROR(SUM($W31:W31)/SUM($W16:W16),"n/a")</f>
        <v>0</v>
      </c>
      <c r="X60" s="281">
        <f>IFERROR(SUM($W31:X31)/SUM($W16:X16),"n/a")</f>
        <v>0.5</v>
      </c>
      <c r="Y60" s="281">
        <f>IFERROR(SUM($W31:Y31)/SUM($W16:Y16),"n/a")</f>
        <v>0.66666666666666663</v>
      </c>
      <c r="Z60" s="281">
        <f>IFERROR(SUM($W31:Z31)/SUM($W16:Z16),"n/a")</f>
        <v>0.75</v>
      </c>
      <c r="AA60" s="281">
        <f>IFERROR(SUM($W31:AA31)/SUM($W16:AA16),"n/a")</f>
        <v>0.6</v>
      </c>
      <c r="AB60" s="281">
        <f>IFERROR(SUM($W31:AB31)/SUM($W16:AB16),"n/a")</f>
        <v>0.66666666666666663</v>
      </c>
      <c r="AC60" s="281">
        <f>IFERROR(SUM($W31:AC31)/SUM($W16:AC16),"n/a")</f>
        <v>0.5714285714285714</v>
      </c>
      <c r="AD60" s="281">
        <f>IFERROR(SUM($W31:AD31)/SUM($W16:AD16),"n/a")</f>
        <v>0.625</v>
      </c>
      <c r="AE60" s="281">
        <f>IFERROR(SUM($W31:AE31)/SUM($W16:AE16),"n/a")</f>
        <v>0.66666666666666663</v>
      </c>
      <c r="AF60" s="281">
        <f>IFERROR(SUM($W31:AF31)/SUM($W16:AF16),"n/a")</f>
        <v>0.7</v>
      </c>
      <c r="AG60" s="281">
        <f>IFERROR(SUM($W31:AG31)/SUM($W16:AG16),"n/a")</f>
        <v>0.72727272727272729</v>
      </c>
      <c r="AH60" s="281">
        <f>IFERROR(SUM($W31:AH31)/SUM($W16:AH16),"n/a")</f>
        <v>0.75</v>
      </c>
      <c r="AI60" s="164"/>
      <c r="AJ60" s="142"/>
      <c r="AK60" s="281">
        <f>IFERROR(SUM($AK31:AK31)/SUM($AK16:AK16),"n/a")</f>
        <v>0.91111111111111109</v>
      </c>
      <c r="AL60" s="281">
        <f>IFERROR(SUM($AK31:AL31)/SUM($AK16:AL16),"n/a")</f>
        <v>1.9111111111111112</v>
      </c>
      <c r="AM60" s="281">
        <f>IFERROR(SUM($AK31:AM31)/SUM($AK16:AM16),"n/a")</f>
        <v>1.9111111111111112</v>
      </c>
      <c r="AN60" s="281">
        <f>IFERROR(SUM($AK31:AN31)/SUM($AK16:AN16),"n/a")</f>
        <v>1.9111111111111112</v>
      </c>
      <c r="AO60" s="281">
        <f>IFERROR(SUM($AK31:AO31)/SUM($AK16:AO16),"n/a")</f>
        <v>1.9111111111111112</v>
      </c>
      <c r="AP60" s="281">
        <f>IFERROR(SUM($AK31:AP31)/SUM($AK16:AP16),"n/a")</f>
        <v>1.9111111111111112</v>
      </c>
      <c r="AQ60" s="281">
        <f>IFERROR(SUM($AK31:AQ31)/SUM($AK16:AQ16),"n/a")</f>
        <v>1.9111111111111112</v>
      </c>
      <c r="AR60" s="281">
        <f>IFERROR(SUM($AK31:AR31)/SUM($AK16:AR16),"n/a")</f>
        <v>1.9111111111111112</v>
      </c>
      <c r="AS60" s="281">
        <f>IFERROR(SUM($AK31:AS31)/SUM($AK16:AS16),"n/a")</f>
        <v>1.9111111111111112</v>
      </c>
      <c r="AT60" s="281">
        <f>IFERROR(SUM($AK31:AT31)/SUM($AK16:AT16),"n/a")</f>
        <v>1.9111111111111112</v>
      </c>
      <c r="AU60" s="281">
        <f>IFERROR(SUM($AK31:AU31)/SUM($AK16:AU16),"n/a")</f>
        <v>1.9111111111111112</v>
      </c>
      <c r="AV60" s="281">
        <f>IFERROR(SUM($AK31:AV31)/SUM($AK16:AV16),"n/a")</f>
        <v>1.9111111111111112</v>
      </c>
      <c r="AW60" s="164"/>
    </row>
    <row r="61" spans="3:49" ht="15.75" customHeight="1" x14ac:dyDescent="0.25">
      <c r="C61" s="150" t="str">
        <f t="shared" si="141"/>
        <v>MC-Mag- Papeterie</v>
      </c>
      <c r="D61" s="143"/>
      <c r="E61" s="143"/>
      <c r="F61" s="150" t="str">
        <f t="shared" si="142"/>
        <v>MC-Mag- Papeterie</v>
      </c>
      <c r="I61" s="281" t="str">
        <f>IFERROR(SUM($I32:I32)/SUM($I17:I17),"n/a")</f>
        <v>n/a</v>
      </c>
      <c r="J61" s="281" t="str">
        <f>IFERROR(SUM($I32:J32)/SUM($I17:J17),"n/a")</f>
        <v>n/a</v>
      </c>
      <c r="K61" s="281" t="str">
        <f>IFERROR(SUM($I32:K32)/SUM($I17:K17),"n/a")</f>
        <v>n/a</v>
      </c>
      <c r="L61" s="281" t="str">
        <f>IFERROR(SUM($I32:L32)/SUM($I17:L17),"n/a")</f>
        <v>n/a</v>
      </c>
      <c r="M61" s="281" t="str">
        <f>IFERROR(SUM($I32:M32)/SUM($I17:M17),"n/a")</f>
        <v>n/a</v>
      </c>
      <c r="N61" s="281" t="str">
        <f>IFERROR(SUM($I32:N32)/SUM($I17:N17),"n/a")</f>
        <v>n/a</v>
      </c>
      <c r="O61" s="281" t="str">
        <f>IFERROR(SUM($I32:O32)/SUM($I17:O17),"n/a")</f>
        <v>n/a</v>
      </c>
      <c r="P61" s="281">
        <f>IFERROR(SUM($I32:P32)/SUM($I17:P17),"n/a")</f>
        <v>1</v>
      </c>
      <c r="Q61" s="281">
        <f>IFERROR(SUM($I32:Q32)/SUM($I17:Q17),"n/a")</f>
        <v>1</v>
      </c>
      <c r="R61" s="281">
        <f>IFERROR(SUM($I32:R32)/SUM($I17:R17),"n/a")</f>
        <v>1.0431086824529447</v>
      </c>
      <c r="S61" s="281">
        <f>IFERROR(SUM($I32:S32)/SUM($I17:S17),"n/a")</f>
        <v>1.274134790528233</v>
      </c>
      <c r="T61" s="281">
        <f>IFERROR(SUM($I32:T32)/SUM($I17:T17),"n/a")</f>
        <v>1.2</v>
      </c>
      <c r="U61" s="164"/>
      <c r="W61" s="281">
        <f>IFERROR(SUM($W32:W32)/SUM($W17:W17),"n/a")</f>
        <v>0</v>
      </c>
      <c r="X61" s="281">
        <f>IFERROR(SUM($W32:X32)/SUM($W17:X17),"n/a")</f>
        <v>0</v>
      </c>
      <c r="Y61" s="281">
        <f>IFERROR(SUM($W32:Y32)/SUM($W17:Y17),"n/a")</f>
        <v>0.33333333333333331</v>
      </c>
      <c r="Z61" s="281">
        <f>IFERROR(SUM($W32:Z32)/SUM($W17:Z17),"n/a")</f>
        <v>0.25</v>
      </c>
      <c r="AA61" s="281">
        <f>IFERROR(SUM($W32:AA32)/SUM($W17:AA17),"n/a")</f>
        <v>0.4</v>
      </c>
      <c r="AB61" s="281">
        <f>IFERROR(SUM($W32:AB32)/SUM($W17:AB17),"n/a")</f>
        <v>0.5</v>
      </c>
      <c r="AC61" s="281">
        <f>IFERROR(SUM($W32:AC32)/SUM($W17:AC17),"n/a")</f>
        <v>0.5714285714285714</v>
      </c>
      <c r="AD61" s="281">
        <f>IFERROR(SUM($W32:AD32)/SUM($W17:AD17),"n/a")</f>
        <v>0.625</v>
      </c>
      <c r="AE61" s="281">
        <f>IFERROR(SUM($W32:AE32)/SUM($W17:AE17),"n/a")</f>
        <v>0.55555555555555558</v>
      </c>
      <c r="AF61" s="281">
        <f>IFERROR(SUM($W32:AF32)/SUM($W17:AF17),"n/a")</f>
        <v>0.5</v>
      </c>
      <c r="AG61" s="281">
        <f>IFERROR(SUM($W32:AG32)/SUM($W17:AG17),"n/a")</f>
        <v>0.45454545454545453</v>
      </c>
      <c r="AH61" s="281">
        <f>IFERROR(SUM($W32:AH32)/SUM($W17:AH17),"n/a")</f>
        <v>0.41666666666666669</v>
      </c>
      <c r="AI61" s="164"/>
      <c r="AJ61" s="142"/>
      <c r="AK61" s="281">
        <f>IFERROR(SUM($AK32:AK32)/SUM($AK17:AK17),"n/a")</f>
        <v>0</v>
      </c>
      <c r="AL61" s="281">
        <f>IFERROR(SUM($AK32:AL32)/SUM($AK17:AL17),"n/a")</f>
        <v>0</v>
      </c>
      <c r="AM61" s="281">
        <f>IFERROR(SUM($AK32:AM32)/SUM($AK17:AM17),"n/a")</f>
        <v>0</v>
      </c>
      <c r="AN61" s="281">
        <f>IFERROR(SUM($AK32:AN32)/SUM($AK17:AN17),"n/a")</f>
        <v>0</v>
      </c>
      <c r="AO61" s="281">
        <f>IFERROR(SUM($AK32:AO32)/SUM($AK17:AO17),"n/a")</f>
        <v>0</v>
      </c>
      <c r="AP61" s="281">
        <f>IFERROR(SUM($AK32:AP32)/SUM($AK17:AP17),"n/a")</f>
        <v>0</v>
      </c>
      <c r="AQ61" s="281">
        <f>IFERROR(SUM($AK32:AQ32)/SUM($AK17:AQ17),"n/a")</f>
        <v>0</v>
      </c>
      <c r="AR61" s="281">
        <f>IFERROR(SUM($AK32:AR32)/SUM($AK17:AR17),"n/a")</f>
        <v>0</v>
      </c>
      <c r="AS61" s="281">
        <f>IFERROR(SUM($AK32:AS32)/SUM($AK17:AS17),"n/a")</f>
        <v>1</v>
      </c>
      <c r="AT61" s="281">
        <f>IFERROR(SUM($AK32:AT32)/SUM($AK17:AT17),"n/a")</f>
        <v>1</v>
      </c>
      <c r="AU61" s="281">
        <f>IFERROR(SUM($AK32:AU32)/SUM($AK17:AU17),"n/a")</f>
        <v>1</v>
      </c>
      <c r="AV61" s="281">
        <f>IFERROR(SUM($AK32:AV32)/SUM($AK17:AV17),"n/a")</f>
        <v>1</v>
      </c>
      <c r="AW61" s="164"/>
    </row>
    <row r="62" spans="3:49" ht="15.75" customHeight="1" x14ac:dyDescent="0.25">
      <c r="C62" s="150" t="str">
        <f t="shared" si="141"/>
        <v>MC-Mag- Laboratoire</v>
      </c>
      <c r="D62" s="143"/>
      <c r="E62" s="143"/>
      <c r="F62" s="150" t="str">
        <f t="shared" si="142"/>
        <v>MC-Mag- Laboratoire</v>
      </c>
      <c r="I62" s="281" t="str">
        <f>IFERROR(SUM($I33:I33)/SUM($I18:I18),"n/a")</f>
        <v>n/a</v>
      </c>
      <c r="J62" s="281" t="str">
        <f>IFERROR(SUM($I33:J33)/SUM($I18:J18),"n/a")</f>
        <v>n/a</v>
      </c>
      <c r="K62" s="281" t="str">
        <f>IFERROR(SUM($I33:K33)/SUM($I18:K18),"n/a")</f>
        <v>n/a</v>
      </c>
      <c r="L62" s="281" t="str">
        <f>IFERROR(SUM($I33:L33)/SUM($I18:L18),"n/a")</f>
        <v>n/a</v>
      </c>
      <c r="M62" s="281" t="str">
        <f>IFERROR(SUM($I33:M33)/SUM($I18:M18),"n/a")</f>
        <v>n/a</v>
      </c>
      <c r="N62" s="281" t="str">
        <f>IFERROR(SUM($I33:N33)/SUM($I18:N18),"n/a")</f>
        <v>n/a</v>
      </c>
      <c r="O62" s="281" t="str">
        <f>IFERROR(SUM($I33:O33)/SUM($I18:O18),"n/a")</f>
        <v>n/a</v>
      </c>
      <c r="P62" s="281" t="str">
        <f>IFERROR(SUM($I33:P33)/SUM($I18:P18),"n/a")</f>
        <v>n/a</v>
      </c>
      <c r="Q62" s="281" t="str">
        <f>IFERROR(SUM($I33:Q33)/SUM($I18:Q18),"n/a")</f>
        <v>n/a</v>
      </c>
      <c r="R62" s="281" t="str">
        <f>IFERROR(SUM($I33:R33)/SUM($I18:R18),"n/a")</f>
        <v>n/a</v>
      </c>
      <c r="S62" s="281" t="str">
        <f>IFERROR(SUM($I33:S33)/SUM($I18:S18),"n/a")</f>
        <v>n/a</v>
      </c>
      <c r="T62" s="281" t="str">
        <f>IFERROR(SUM($I33:T33)/SUM($I18:T18),"n/a")</f>
        <v>n/a</v>
      </c>
      <c r="U62" s="164"/>
      <c r="W62" s="281" t="str">
        <f>IFERROR(SUM($W33:W33)/SUM($W18:W18),"n/a")</f>
        <v>n/a</v>
      </c>
      <c r="X62" s="281" t="str">
        <f>IFERROR(SUM($W33:X33)/SUM($W18:X18),"n/a")</f>
        <v>n/a</v>
      </c>
      <c r="Y62" s="281" t="str">
        <f>IFERROR(SUM($W33:Y33)/SUM($W18:Y18),"n/a")</f>
        <v>n/a</v>
      </c>
      <c r="Z62" s="281" t="str">
        <f>IFERROR(SUM($W33:Z33)/SUM($W18:Z18),"n/a")</f>
        <v>n/a</v>
      </c>
      <c r="AA62" s="281" t="str">
        <f>IFERROR(SUM($W33:AA33)/SUM($W18:AA18),"n/a")</f>
        <v>n/a</v>
      </c>
      <c r="AB62" s="281" t="str">
        <f>IFERROR(SUM($W33:AB33)/SUM($W18:AB18),"n/a")</f>
        <v>n/a</v>
      </c>
      <c r="AC62" s="281" t="str">
        <f>IFERROR(SUM($W33:AC33)/SUM($W18:AC18),"n/a")</f>
        <v>n/a</v>
      </c>
      <c r="AD62" s="281" t="str">
        <f>IFERROR(SUM($W33:AD33)/SUM($W18:AD18),"n/a")</f>
        <v>n/a</v>
      </c>
      <c r="AE62" s="281">
        <f>IFERROR(SUM($W33:AE33)/SUM($W18:AE18),"n/a")</f>
        <v>1</v>
      </c>
      <c r="AF62" s="281">
        <f>IFERROR(SUM($W33:AF33)/SUM($W18:AF18),"n/a")</f>
        <v>1</v>
      </c>
      <c r="AG62" s="281">
        <f>IFERROR(SUM($W33:AG33)/SUM($W18:AG18),"n/a")</f>
        <v>1</v>
      </c>
      <c r="AH62" s="281">
        <f>IFERROR(SUM($W33:AH33)/SUM($W18:AH18),"n/a")</f>
        <v>1</v>
      </c>
      <c r="AI62" s="164"/>
      <c r="AJ62" s="142"/>
      <c r="AK62" s="281">
        <f>IFERROR(SUM($AK33:AK33)/SUM($AK18:AK18),"n/a")</f>
        <v>0.9</v>
      </c>
      <c r="AL62" s="281">
        <f>IFERROR(SUM($AK33:AL33)/SUM($AK18:AL18),"n/a")</f>
        <v>0.9</v>
      </c>
      <c r="AM62" s="281">
        <f>IFERROR(SUM($AK33:AM33)/SUM($AK18:AM18),"n/a")</f>
        <v>0.9</v>
      </c>
      <c r="AN62" s="281">
        <f>IFERROR(SUM($AK33:AN33)/SUM($AK18:AN18),"n/a")</f>
        <v>0.9</v>
      </c>
      <c r="AO62" s="281">
        <f>IFERROR(SUM($AK33:AO33)/SUM($AK18:AO18),"n/a")</f>
        <v>0.9</v>
      </c>
      <c r="AP62" s="281">
        <f>IFERROR(SUM($AK33:AP33)/SUM($AK18:AP18),"n/a")</f>
        <v>0.9</v>
      </c>
      <c r="AQ62" s="281">
        <f>IFERROR(SUM($AK33:AQ33)/SUM($AK18:AQ18),"n/a")</f>
        <v>0.9</v>
      </c>
      <c r="AR62" s="281">
        <f>IFERROR(SUM($AK33:AR33)/SUM($AK18:AR18),"n/a")</f>
        <v>0.9</v>
      </c>
      <c r="AS62" s="281">
        <f>IFERROR(SUM($AK33:AS33)/SUM($AK18:AS18),"n/a")</f>
        <v>0.9</v>
      </c>
      <c r="AT62" s="281">
        <f>IFERROR(SUM($AK33:AT33)/SUM($AK18:AT18),"n/a")</f>
        <v>0.9</v>
      </c>
      <c r="AU62" s="281">
        <f>IFERROR(SUM($AK33:AU33)/SUM($AK18:AU18),"n/a")</f>
        <v>0.9</v>
      </c>
      <c r="AV62" s="281">
        <f>IFERROR(SUM($AK33:AV33)/SUM($AK18:AV18),"n/a")</f>
        <v>0.9</v>
      </c>
      <c r="AW62" s="164"/>
    </row>
    <row r="63" spans="3:49" ht="15.75" customHeight="1" x14ac:dyDescent="0.25">
      <c r="C63" s="150" t="str">
        <f t="shared" ref="C63" si="143">F63</f>
        <v>MC-Mag-Nymat_2</v>
      </c>
      <c r="D63" s="143"/>
      <c r="E63" s="143"/>
      <c r="F63" s="150" t="str">
        <f t="shared" si="142"/>
        <v>MC-Mag-Nymat_2</v>
      </c>
      <c r="I63" s="281" t="str">
        <f>IFERROR(SUM($I34:I34)/SUM($I19:I19),"n/a")</f>
        <v>n/a</v>
      </c>
      <c r="J63" s="281" t="str">
        <f>IFERROR(SUM($I34:J34)/SUM($I19:J19),"n/a")</f>
        <v>n/a</v>
      </c>
      <c r="K63" s="281" t="str">
        <f>IFERROR(SUM($I34:K34)/SUM($I19:K19),"n/a")</f>
        <v>n/a</v>
      </c>
      <c r="L63" s="281" t="str">
        <f>IFERROR(SUM($I34:L34)/SUM($I19:L19),"n/a")</f>
        <v>n/a</v>
      </c>
      <c r="M63" s="281" t="str">
        <f>IFERROR(SUM($I34:M34)/SUM($I19:M19),"n/a")</f>
        <v>n/a</v>
      </c>
      <c r="N63" s="281" t="str">
        <f>IFERROR(SUM($I34:N34)/SUM($I19:N19),"n/a")</f>
        <v>n/a</v>
      </c>
      <c r="O63" s="281" t="str">
        <f>IFERROR(SUM($I34:O34)/SUM($I19:O19),"n/a")</f>
        <v>n/a</v>
      </c>
      <c r="P63" s="281" t="str">
        <f>IFERROR(SUM($I34:P34)/SUM($I19:P19),"n/a")</f>
        <v>n/a</v>
      </c>
      <c r="Q63" s="281" t="str">
        <f>IFERROR(SUM($I34:Q34)/SUM($I19:Q19),"n/a")</f>
        <v>n/a</v>
      </c>
      <c r="R63" s="281" t="str">
        <f>IFERROR(SUM($I34:R34)/SUM($I19:R19),"n/a")</f>
        <v>n/a</v>
      </c>
      <c r="S63" s="281" t="str">
        <f>IFERROR(SUM($I34:S34)/SUM($I19:S19),"n/a")</f>
        <v>n/a</v>
      </c>
      <c r="T63" s="281" t="str">
        <f>IFERROR(SUM($I34:T34)/SUM($I19:T19),"n/a")</f>
        <v>n/a</v>
      </c>
      <c r="U63" s="164"/>
      <c r="W63" s="281" t="str">
        <f>IFERROR(SUM($W34:W34)/SUM($W19:W19),"n/a")</f>
        <v>n/a</v>
      </c>
      <c r="X63" s="281" t="str">
        <f>IFERROR(SUM($W34:X34)/SUM($W19:X19),"n/a")</f>
        <v>n/a</v>
      </c>
      <c r="Y63" s="281" t="str">
        <f>IFERROR(SUM($W34:Y34)/SUM($W19:Y19),"n/a")</f>
        <v>n/a</v>
      </c>
      <c r="Z63" s="281" t="str">
        <f>IFERROR(SUM($W34:Z34)/SUM($W19:Z19),"n/a")</f>
        <v>n/a</v>
      </c>
      <c r="AA63" s="281" t="str">
        <f>IFERROR(SUM($W34:AA34)/SUM($W19:AA19),"n/a")</f>
        <v>n/a</v>
      </c>
      <c r="AB63" s="281" t="str">
        <f>IFERROR(SUM($W34:AB34)/SUM($W19:AB19),"n/a")</f>
        <v>n/a</v>
      </c>
      <c r="AC63" s="281" t="str">
        <f>IFERROR(SUM($W34:AC34)/SUM($W19:AC19),"n/a")</f>
        <v>n/a</v>
      </c>
      <c r="AD63" s="281" t="str">
        <f>IFERROR(SUM($W34:AD34)/SUM($W19:AD19),"n/a")</f>
        <v>n/a</v>
      </c>
      <c r="AE63" s="281">
        <f>IFERROR(SUM($W34:AE34)/SUM($W19:AE19),"n/a")</f>
        <v>1</v>
      </c>
      <c r="AF63" s="281">
        <f>IFERROR(SUM($W34:AF34)/SUM($W19:AF19),"n/a")</f>
        <v>0.5</v>
      </c>
      <c r="AG63" s="281">
        <f>IFERROR(SUM($W34:AG34)/SUM($W19:AG19),"n/a")</f>
        <v>0.66666666666666663</v>
      </c>
      <c r="AH63" s="281">
        <f>IFERROR(SUM($W34:AH34)/SUM($W19:AH19),"n/a")</f>
        <v>0.75</v>
      </c>
      <c r="AI63" s="164"/>
      <c r="AJ63" s="142"/>
      <c r="AK63" s="281">
        <f>IFERROR(SUM($AK34:AK34)/SUM($AK19:AK19),"n/a")</f>
        <v>0.9</v>
      </c>
      <c r="AL63" s="281">
        <f>IFERROR(SUM($AK34:AL34)/SUM($AK19:AL19),"n/a")</f>
        <v>0.9</v>
      </c>
      <c r="AM63" s="281">
        <f>IFERROR(SUM($AK34:AM34)/SUM($AK19:AM19),"n/a")</f>
        <v>0.9</v>
      </c>
      <c r="AN63" s="281">
        <f>IFERROR(SUM($AK34:AN34)/SUM($AK19:AN19),"n/a")</f>
        <v>0.9</v>
      </c>
      <c r="AO63" s="281">
        <f>IFERROR(SUM($AK34:AO34)/SUM($AK19:AO19),"n/a")</f>
        <v>0.9</v>
      </c>
      <c r="AP63" s="281">
        <f>IFERROR(SUM($AK34:AP34)/SUM($AK19:AP19),"n/a")</f>
        <v>0.9</v>
      </c>
      <c r="AQ63" s="281">
        <f>IFERROR(SUM($AK34:AQ34)/SUM($AK19:AQ19),"n/a")</f>
        <v>0.9</v>
      </c>
      <c r="AR63" s="281">
        <f>IFERROR(SUM($AK34:AR34)/SUM($AK19:AR19),"n/a")</f>
        <v>0.9</v>
      </c>
      <c r="AS63" s="281">
        <f>IFERROR(SUM($AK34:AS34)/SUM($AK19:AS19),"n/a")</f>
        <v>0.9</v>
      </c>
      <c r="AT63" s="281">
        <f>IFERROR(SUM($AK34:AT34)/SUM($AK19:AT19),"n/a")</f>
        <v>0.9</v>
      </c>
      <c r="AU63" s="281">
        <f>IFERROR(SUM($AK34:AU34)/SUM($AK19:AU19),"n/a")</f>
        <v>0.9</v>
      </c>
      <c r="AV63" s="281">
        <f>IFERROR(SUM($AK34:AV34)/SUM($AK19:AV19),"n/a")</f>
        <v>0.9</v>
      </c>
      <c r="AW63" s="164"/>
    </row>
    <row r="64" spans="3:49" ht="15.75" customHeight="1" x14ac:dyDescent="0.25">
      <c r="C64" s="153" t="str">
        <f t="shared" ref="C64" si="144">F64</f>
        <v>MC-Mag-Zeet</v>
      </c>
      <c r="D64" s="154"/>
      <c r="E64" s="153"/>
      <c r="F64" s="150" t="str">
        <f t="shared" si="142"/>
        <v>MC-Mag-Zeet</v>
      </c>
      <c r="G64" s="150"/>
      <c r="H64" s="153"/>
      <c r="I64" s="281" t="str">
        <f>IFERROR(SUM($I34:I34)/SUM($I19:I19),"n/a")</f>
        <v>n/a</v>
      </c>
      <c r="J64" s="281" t="str">
        <f>IFERROR(SUM($I34:J34)/SUM($I19:J19),"n/a")</f>
        <v>n/a</v>
      </c>
      <c r="K64" s="281" t="str">
        <f>IFERROR(SUM($I34:K34)/SUM($I19:K19),"n/a")</f>
        <v>n/a</v>
      </c>
      <c r="L64" s="281" t="str">
        <f>IFERROR(SUM($I34:L34)/SUM($I19:L19),"n/a")</f>
        <v>n/a</v>
      </c>
      <c r="M64" s="281" t="str">
        <f>IFERROR(SUM($I34:M34)/SUM($I19:M19),"n/a")</f>
        <v>n/a</v>
      </c>
      <c r="N64" s="281" t="str">
        <f>IFERROR(SUM($I34:N34)/SUM($I19:N19),"n/a")</f>
        <v>n/a</v>
      </c>
      <c r="O64" s="281" t="str">
        <f>IFERROR(SUM($I34:O34)/SUM($I19:O19),"n/a")</f>
        <v>n/a</v>
      </c>
      <c r="P64" s="281" t="str">
        <f>IFERROR(SUM($I34:P34)/SUM($I19:P19),"n/a")</f>
        <v>n/a</v>
      </c>
      <c r="Q64" s="281" t="str">
        <f>IFERROR(SUM($I34:Q34)/SUM($I19:Q19),"n/a")</f>
        <v>n/a</v>
      </c>
      <c r="R64" s="281" t="str">
        <f>IFERROR(SUM($I34:R34)/SUM($I19:R19),"n/a")</f>
        <v>n/a</v>
      </c>
      <c r="S64" s="281" t="str">
        <f>IFERROR(SUM($I34:S34)/SUM($I19:S19),"n/a")</f>
        <v>n/a</v>
      </c>
      <c r="T64" s="281" t="str">
        <f>IFERROR(SUM($I34:T34)/SUM($I19:T19),"n/a")</f>
        <v>n/a</v>
      </c>
      <c r="U64" s="164"/>
      <c r="W64" s="281" t="str">
        <f>IFERROR(SUM($W34:W34)/SUM($W19:W19),"n/a")</f>
        <v>n/a</v>
      </c>
      <c r="X64" s="281" t="str">
        <f>IFERROR(SUM($W34:X34)/SUM($W19:X19),"n/a")</f>
        <v>n/a</v>
      </c>
      <c r="Y64" s="281" t="str">
        <f>IFERROR(SUM($W34:Y34)/SUM($W19:Y19),"n/a")</f>
        <v>n/a</v>
      </c>
      <c r="Z64" s="281" t="str">
        <f>IFERROR(SUM($W34:Z34)/SUM($W19:Z19),"n/a")</f>
        <v>n/a</v>
      </c>
      <c r="AA64" s="281" t="str">
        <f>IFERROR(SUM($W34:AA34)/SUM($W19:AA19),"n/a")</f>
        <v>n/a</v>
      </c>
      <c r="AB64" s="281" t="str">
        <f>IFERROR(SUM($W34:AB34)/SUM($W19:AB19),"n/a")</f>
        <v>n/a</v>
      </c>
      <c r="AC64" s="281" t="str">
        <f>IFERROR(SUM($W34:AC34)/SUM($W19:AC19),"n/a")</f>
        <v>n/a</v>
      </c>
      <c r="AD64" s="281" t="str">
        <f>IFERROR(SUM($W34:AD34)/SUM($W19:AD19),"n/a")</f>
        <v>n/a</v>
      </c>
      <c r="AE64" s="281">
        <f>IFERROR(SUM($W34:AE34)/SUM($W19:AE19),"n/a")</f>
        <v>1</v>
      </c>
      <c r="AF64" s="281">
        <f>IFERROR(SUM($W34:AF34)/SUM($W19:AF19),"n/a")</f>
        <v>0.5</v>
      </c>
      <c r="AG64" s="281">
        <f>IFERROR(SUM($W34:AG34)/SUM($W19:AG19),"n/a")</f>
        <v>0.66666666666666663</v>
      </c>
      <c r="AH64" s="281">
        <f>IFERROR(SUM($W34:AH34)/SUM($W19:AH19),"n/a")</f>
        <v>0.75</v>
      </c>
      <c r="AI64" s="164"/>
      <c r="AJ64" s="142"/>
      <c r="AK64" s="281" t="str">
        <f>IFERROR(SUM($AK35:AK35)/SUM($AK20:AK20),"n/a")</f>
        <v>n/a</v>
      </c>
      <c r="AL64" s="281" t="str">
        <f>IFERROR(SUM($AK35:AL35)/SUM($AK20:AL20),"n/a")</f>
        <v>n/a</v>
      </c>
      <c r="AM64" s="281">
        <f>IFERROR(SUM($AK35:AM35)/SUM($AK20:AM20),"n/a")</f>
        <v>1.0130718954248366</v>
      </c>
      <c r="AN64" s="281">
        <f>IFERROR(SUM($AK35:AN35)/SUM($AK20:AN20),"n/a")</f>
        <v>1.9934640522875815</v>
      </c>
      <c r="AO64" s="281">
        <f>IFERROR(SUM($AK35:AO35)/SUM($AK20:AO20),"n/a")</f>
        <v>3.0065359477124183</v>
      </c>
      <c r="AP64" s="281">
        <f>IFERROR(SUM($AK35:AP35)/SUM($AK20:AP20),"n/a")</f>
        <v>3.986928104575163</v>
      </c>
      <c r="AQ64" s="281">
        <f>IFERROR(SUM($AK35:AQ35)/SUM($AK20:AQ20),"n/a")</f>
        <v>5</v>
      </c>
      <c r="AR64" s="281">
        <f>IFERROR(SUM($AK35:AR35)/SUM($AK20:AR20),"n/a")</f>
        <v>5</v>
      </c>
      <c r="AS64" s="281">
        <f>IFERROR(SUM($AK35:AS35)/SUM($AK20:AS20),"n/a")</f>
        <v>5</v>
      </c>
      <c r="AT64" s="281">
        <f>IFERROR(SUM($AK35:AT35)/SUM($AK20:AT20),"n/a")</f>
        <v>5</v>
      </c>
      <c r="AU64" s="281">
        <f>IFERROR(SUM($AK35:AU35)/SUM($AK20:AU20),"n/a")</f>
        <v>5</v>
      </c>
      <c r="AV64" s="281">
        <f>IFERROR(SUM($AK35:AV35)/SUM($AK20:AV20),"n/a")</f>
        <v>5</v>
      </c>
      <c r="AW64" s="164"/>
    </row>
    <row r="65" spans="3:49" s="158" customFormat="1" ht="15.75" customHeight="1" x14ac:dyDescent="0.25">
      <c r="C65" s="155" t="s">
        <v>370</v>
      </c>
      <c r="F65" s="157"/>
      <c r="G65" s="157"/>
      <c r="I65" s="282" t="str">
        <f>IFERROR(SUM($I36:I36)/SUM($I21:I21),"n/a")</f>
        <v>n/a</v>
      </c>
      <c r="J65" s="282" t="str">
        <f>IFERROR(SUM($I36:J36)/SUM($I21:J21),"n/a")</f>
        <v>n/a</v>
      </c>
      <c r="K65" s="282" t="str">
        <f>IFERROR(SUM($I36:K36)/SUM($I21:K21),"n/a")</f>
        <v>n/a</v>
      </c>
      <c r="L65" s="282" t="str">
        <f>IFERROR(SUM($I36:L36)/SUM($I21:L21),"n/a")</f>
        <v>n/a</v>
      </c>
      <c r="M65" s="282" t="str">
        <f>IFERROR(SUM($I36:M36)/SUM($I21:M21),"n/a")</f>
        <v>n/a</v>
      </c>
      <c r="N65" s="282" t="str">
        <f>IFERROR(SUM($I36:N36)/SUM($I21:N21),"n/a")</f>
        <v>n/a</v>
      </c>
      <c r="O65" s="282" t="str">
        <f>IFERROR(SUM($I36:O36)/SUM($I21:O21),"n/a")</f>
        <v>n/a</v>
      </c>
      <c r="P65" s="282">
        <f>IFERROR(SUM($I36:P36)/SUM($I21:P21),"n/a")</f>
        <v>1</v>
      </c>
      <c r="Q65" s="282">
        <f>IFERROR(SUM($I36:Q36)/SUM($I21:Q21),"n/a")</f>
        <v>0.9843251011283799</v>
      </c>
      <c r="R65" s="282">
        <f>IFERROR(SUM($I36:R36)/SUM($I21:R21),"n/a")</f>
        <v>0.98177914981193659</v>
      </c>
      <c r="S65" s="282">
        <f>IFERROR(SUM($I36:S36)/SUM($I21:S21),"n/a")</f>
        <v>0.99286778794975505</v>
      </c>
      <c r="T65" s="282">
        <f>IFERROR(SUM($I36:T36)/SUM($I21:T21),"n/a")</f>
        <v>0.98831168831168836</v>
      </c>
      <c r="U65" s="157"/>
      <c r="W65" s="282">
        <f>IFERROR(SUM($W36:W36)/SUM($W21:W21),"n/a")</f>
        <v>0.84081632653061222</v>
      </c>
      <c r="X65" s="282">
        <f>IFERROR(SUM($W36:X36)/SUM($W21:X21),"n/a")</f>
        <v>0.71443089430894313</v>
      </c>
      <c r="Y65" s="282">
        <f>IFERROR(SUM($W36:Y36)/SUM($W21:Y21),"n/a")</f>
        <v>0.73410013531799734</v>
      </c>
      <c r="Z65" s="282">
        <f>IFERROR(SUM($W36:Z36)/SUM($W21:Z21),"n/a")</f>
        <v>0.79902703787085128</v>
      </c>
      <c r="AA65" s="282">
        <f>IFERROR(SUM($W36:AA36)/SUM($W21:AA21),"n/a")</f>
        <v>0.65890497527211911</v>
      </c>
      <c r="AB65" s="282">
        <f>IFERROR(SUM($W36:AB36)/SUM($W21:AB21),"n/a")</f>
        <v>0.71766514335412845</v>
      </c>
      <c r="AC65" s="282">
        <f>IFERROR(SUM($W36:AC36)/SUM($W21:AC21),"n/a")</f>
        <v>0.72024902220592324</v>
      </c>
      <c r="AD65" s="282">
        <f>IFERROR(SUM($W36:AD36)/SUM($W21:AD21),"n/a")</f>
        <v>0.76093182306669405</v>
      </c>
      <c r="AE65" s="282">
        <f>IFERROR(SUM($W36:AE36)/SUM($W21:AE21),"n/a")</f>
        <v>0.77958716100525394</v>
      </c>
      <c r="AF65" s="282">
        <f>IFERROR(SUM($W36:AF36)/SUM($W21:AF21),"n/a")</f>
        <v>0.79523691844035482</v>
      </c>
      <c r="AG65" s="282">
        <f>IFERROR(SUM($W36:AG36)/SUM($W21:AG21),"n/a")</f>
        <v>0.80687805402636847</v>
      </c>
      <c r="AH65" s="282">
        <f>IFERROR(SUM($W36:AH36)/SUM($W21:AH21),"n/a")</f>
        <v>0.81679201900792808</v>
      </c>
      <c r="AI65" s="157"/>
      <c r="AK65" s="282">
        <f>IFERROR(SUM($AK36:AK36)/SUM($AK21:AK21),"n/a")</f>
        <v>0.87805566444531558</v>
      </c>
      <c r="AL65" s="282">
        <f>IFERROR(SUM($AK36:AL36)/SUM($AK21:AL21),"n/a")</f>
        <v>1.2433669505719682</v>
      </c>
      <c r="AM65" s="282">
        <f>IFERROR(SUM($AK36:AM36)/SUM($AK21:AM21),"n/a")</f>
        <v>1.4239298223064811</v>
      </c>
      <c r="AN65" s="282">
        <f>IFERROR(SUM($AK36:AN36)/SUM($AK21:AN21),"n/a")</f>
        <v>1.5203277529642363</v>
      </c>
      <c r="AO65" s="282">
        <f>IFERROR(SUM($AK36:AO36)/SUM($AK21:AO21),"n/a")</f>
        <v>1.6199389479772497</v>
      </c>
      <c r="AP65" s="282">
        <f>IFERROR(SUM($AK36:AP36)/SUM($AK21:AP21),"n/a")</f>
        <v>1.7163368786350048</v>
      </c>
      <c r="AQ65" s="282">
        <f>IFERROR(SUM($AK36:AQ36)/SUM($AK21:AQ21),"n/a")</f>
        <v>1.8159480736480185</v>
      </c>
      <c r="AR65" s="282">
        <f>IFERROR(SUM($AK36:AR36)/SUM($AK21:AR21),"n/a")</f>
        <v>1.8159480736480185</v>
      </c>
      <c r="AS65" s="282">
        <f>IFERROR(SUM($AK36:AS36)/SUM($AK21:AS21),"n/a")</f>
        <v>1.8306969570386551</v>
      </c>
      <c r="AT65" s="282">
        <f>IFERROR(SUM($AK36:AT36)/SUM($AK21:AT21),"n/a")</f>
        <v>1.8306969570386551</v>
      </c>
      <c r="AU65" s="282">
        <f>IFERROR(SUM($AK36:AU36)/SUM($AK21:AU21),"n/a")</f>
        <v>1.8306969570386551</v>
      </c>
      <c r="AV65" s="282">
        <f>IFERROR(SUM($AK36:AV36)/SUM($AK21:AV21),"n/a")</f>
        <v>1.8306969570386551</v>
      </c>
      <c r="AW65" s="157"/>
    </row>
    <row r="66" spans="3:49" ht="15.75" customHeight="1" x14ac:dyDescent="0.25"/>
    <row r="67" spans="3:49" ht="15.75" customHeight="1" x14ac:dyDescent="0.25">
      <c r="C67" s="254" t="s">
        <v>336</v>
      </c>
      <c r="D67" s="143"/>
      <c r="E67" s="143"/>
      <c r="F67" s="143"/>
      <c r="G67" s="143"/>
      <c r="H67" s="143"/>
      <c r="M67" s="142"/>
      <c r="N67" s="143"/>
      <c r="O67" s="142"/>
      <c r="P67" s="143"/>
      <c r="Q67" s="143"/>
      <c r="R67" s="143"/>
      <c r="S67" s="143"/>
      <c r="T67" s="143"/>
      <c r="U67" s="160"/>
      <c r="AA67" s="142"/>
      <c r="AB67" s="143"/>
      <c r="AC67" s="143"/>
      <c r="AD67" s="143"/>
      <c r="AE67" s="143"/>
      <c r="AF67" s="143"/>
      <c r="AG67" s="143"/>
      <c r="AH67" s="143"/>
      <c r="AI67" s="160"/>
      <c r="AJ67" s="142"/>
      <c r="AO67" s="142"/>
      <c r="AP67" s="143"/>
      <c r="AQ67" s="143"/>
      <c r="AR67" s="143"/>
      <c r="AS67" s="143"/>
      <c r="AT67" s="143"/>
      <c r="AU67" s="143"/>
      <c r="AV67" s="143"/>
      <c r="AW67" s="160"/>
    </row>
    <row r="68" spans="3:49" ht="15.75" customHeight="1" x14ac:dyDescent="0.25">
      <c r="C68" s="150" t="str">
        <f>F68</f>
        <v>MC-Mag-SGBCI</v>
      </c>
      <c r="D68" s="143"/>
      <c r="E68" s="143"/>
      <c r="F68" s="150" t="str">
        <f t="shared" ref="F68:F79" si="145">F24</f>
        <v>MC-Mag-SGBCI</v>
      </c>
      <c r="I68" s="256">
        <f>SUM($I24:I24)-SUM($I9:I9)</f>
        <v>0</v>
      </c>
      <c r="J68" s="256">
        <f>SUM($I24:J24)-SUM($I9:J9)</f>
        <v>0</v>
      </c>
      <c r="K68" s="256">
        <f>SUM($I24:K24)-SUM($I9:K9)</f>
        <v>0</v>
      </c>
      <c r="L68" s="256">
        <f>SUM($I24:L24)-SUM($I9:L9)</f>
        <v>0</v>
      </c>
      <c r="M68" s="256">
        <f>SUM($I24:M24)-SUM($I9:M9)</f>
        <v>0</v>
      </c>
      <c r="N68" s="256">
        <f>SUM($I24:N24)-SUM($I9:N9)</f>
        <v>0</v>
      </c>
      <c r="O68" s="256">
        <f>SUM($I24:O24)-SUM($I9:O9)</f>
        <v>0</v>
      </c>
      <c r="P68" s="256">
        <f>SUM($I24:P24)-SUM($I9:P9)</f>
        <v>0</v>
      </c>
      <c r="Q68" s="256">
        <f>SUM($I24:Q24)-SUM($I9:Q9)</f>
        <v>0</v>
      </c>
      <c r="R68" s="256">
        <f>SUM($I24:R24)-SUM($I9:R9)</f>
        <v>0</v>
      </c>
      <c r="S68" s="256">
        <f>SUM($I24:S24)-SUM($I9:S9)</f>
        <v>0</v>
      </c>
      <c r="T68" s="256">
        <f>SUM($I24:T24)-SUM($I9:T9)</f>
        <v>0</v>
      </c>
      <c r="U68" s="164">
        <f>T68</f>
        <v>0</v>
      </c>
      <c r="W68" s="255">
        <v>0</v>
      </c>
      <c r="X68" s="255">
        <v>0</v>
      </c>
      <c r="Y68" s="255">
        <v>0</v>
      </c>
      <c r="Z68" s="255">
        <v>0</v>
      </c>
      <c r="AA68" s="255">
        <v>0</v>
      </c>
      <c r="AB68" s="255">
        <v>0</v>
      </c>
      <c r="AC68" s="255">
        <v>0</v>
      </c>
      <c r="AD68" s="255">
        <v>0</v>
      </c>
      <c r="AE68" s="256">
        <f>$AD68+SUM($AE24:AE24)-SUM($AE9:AE9)</f>
        <v>-180000</v>
      </c>
      <c r="AF68" s="256">
        <f>$AD68+SUM($AE24:AF24)-SUM($AE9:AF9)</f>
        <v>-360000</v>
      </c>
      <c r="AG68" s="256">
        <f>$AD68+SUM($AE24:AG24)-SUM($AE9:AG9)</f>
        <v>-540000</v>
      </c>
      <c r="AH68" s="256">
        <f>$AD68+SUM($AE24:AH24)-SUM($AE9:AH9)</f>
        <v>-720000</v>
      </c>
      <c r="AI68" s="256">
        <f>AH68</f>
        <v>-720000</v>
      </c>
      <c r="AJ68" s="142"/>
      <c r="AK68" s="256">
        <f>SUM($AK24:AK24)-SUM($AK9:AK9)</f>
        <v>-180000</v>
      </c>
      <c r="AL68" s="255">
        <v>0</v>
      </c>
      <c r="AM68" s="255">
        <v>0</v>
      </c>
      <c r="AN68" s="255">
        <v>0</v>
      </c>
      <c r="AO68" s="255">
        <v>0</v>
      </c>
      <c r="AP68" s="255">
        <v>0</v>
      </c>
      <c r="AQ68" s="255">
        <v>0</v>
      </c>
      <c r="AR68" s="255">
        <v>0</v>
      </c>
      <c r="AS68" s="256">
        <f>$AD68+SUM($AE24:AS24)-SUM($AE9:AS9)</f>
        <v>-3060000</v>
      </c>
      <c r="AT68" s="256">
        <f>$AD68+SUM($AE24:AT24)-SUM($AE9:AT9)</f>
        <v>-3060000</v>
      </c>
      <c r="AU68" s="256">
        <f>$AD68+SUM($AE24:AU24)-SUM($AE9:AU9)</f>
        <v>-3060000</v>
      </c>
      <c r="AV68" s="256">
        <f>$AD68+SUM($AE24:AV24)-SUM($AE9:AV9)</f>
        <v>-3060000</v>
      </c>
      <c r="AW68" s="256">
        <f>AV68</f>
        <v>-3060000</v>
      </c>
    </row>
    <row r="69" spans="3:49" ht="15.6" customHeight="1" x14ac:dyDescent="0.25">
      <c r="C69" s="150" t="str">
        <f t="shared" ref="C69:C78" si="146">F69</f>
        <v>MC-Mag-CIE</v>
      </c>
      <c r="D69" s="143"/>
      <c r="E69" s="143"/>
      <c r="F69" s="150" t="str">
        <f t="shared" si="145"/>
        <v>MC-Mag-CIE</v>
      </c>
      <c r="I69" s="256">
        <f>SUM($I25:I25)-SUM($I10:I10)</f>
        <v>0</v>
      </c>
      <c r="J69" s="256">
        <f>SUM($I25:J25)-SUM($I10:J10)</f>
        <v>0</v>
      </c>
      <c r="K69" s="256">
        <f>SUM($I25:K25)-SUM($I10:K10)</f>
        <v>0</v>
      </c>
      <c r="L69" s="256">
        <f>SUM($I25:L25)-SUM($I10:L10)</f>
        <v>0</v>
      </c>
      <c r="M69" s="256">
        <f>SUM($I25:M25)-SUM($I10:M10)</f>
        <v>0</v>
      </c>
      <c r="N69" s="256">
        <f>SUM($I25:N25)-SUM($I10:N10)</f>
        <v>0</v>
      </c>
      <c r="O69" s="256">
        <f>SUM($I25:O25)-SUM($I10:O10)</f>
        <v>0</v>
      </c>
      <c r="P69" s="256">
        <f>SUM($I25:P25)-SUM($I10:P10)</f>
        <v>0</v>
      </c>
      <c r="Q69" s="256">
        <f>SUM($I25:Q25)-SUM($I10:Q10)</f>
        <v>0</v>
      </c>
      <c r="R69" s="256">
        <f>SUM($I25:R25)-SUM($I10:R10)</f>
        <v>0</v>
      </c>
      <c r="S69" s="256">
        <f>SUM($I25:S25)-SUM($I10:S10)</f>
        <v>0</v>
      </c>
      <c r="T69" s="256">
        <f>SUM($I25:T25)-SUM($I10:T10)</f>
        <v>0</v>
      </c>
      <c r="U69" s="164">
        <f t="shared" ref="U69:U78" si="147">T69</f>
        <v>0</v>
      </c>
      <c r="W69" s="255">
        <v>0</v>
      </c>
      <c r="X69" s="255">
        <v>0</v>
      </c>
      <c r="Y69" s="255">
        <v>0</v>
      </c>
      <c r="Z69" s="255">
        <v>0</v>
      </c>
      <c r="AA69" s="255">
        <v>0</v>
      </c>
      <c r="AB69" s="255">
        <v>0</v>
      </c>
      <c r="AC69" s="255">
        <v>0</v>
      </c>
      <c r="AD69" s="255">
        <v>0</v>
      </c>
      <c r="AE69" s="256">
        <f>$AD69+SUM($AE25:AE25)-SUM($AE10:AE10)</f>
        <v>-13043.47826086951</v>
      </c>
      <c r="AF69" s="256">
        <f>$AD69+SUM($AE25:AF25)-SUM($AE10:AF10)</f>
        <v>-6521.7391304345801</v>
      </c>
      <c r="AG69" s="256">
        <f>$AD69+SUM($AE25:AG25)-SUM($AE10:AG10)</f>
        <v>-19565.217391304206</v>
      </c>
      <c r="AH69" s="256">
        <f>$AD69+SUM($AE25:AH25)-SUM($AE10:AH10)</f>
        <v>-13043.47826086916</v>
      </c>
      <c r="AI69" s="256">
        <f t="shared" ref="AI69:AI78" si="148">AH69</f>
        <v>-13043.47826086916</v>
      </c>
      <c r="AJ69" s="142"/>
      <c r="AK69" s="256">
        <f>SUM($AK25:AK25)-SUM($AK10:AK10)</f>
        <v>20000</v>
      </c>
      <c r="AL69" s="255">
        <v>0</v>
      </c>
      <c r="AM69" s="255">
        <v>0</v>
      </c>
      <c r="AN69" s="255">
        <v>0</v>
      </c>
      <c r="AO69" s="255">
        <v>0</v>
      </c>
      <c r="AP69" s="255">
        <v>0</v>
      </c>
      <c r="AQ69" s="255">
        <v>0</v>
      </c>
      <c r="AR69" s="255">
        <v>0</v>
      </c>
      <c r="AS69" s="256">
        <f>$AD69+SUM($AE25:AS25)-SUM($AE10:AS10)</f>
        <v>573769.70855231769</v>
      </c>
      <c r="AT69" s="256">
        <f>$AD69+SUM($AE25:AT25)-SUM($AE10:AT10)</f>
        <v>573769.70855231769</v>
      </c>
      <c r="AU69" s="256">
        <f>$AD69+SUM($AE25:AU25)-SUM($AE10:AU10)</f>
        <v>573769.70855231769</v>
      </c>
      <c r="AV69" s="256">
        <f>$AD69+SUM($AE25:AV25)-SUM($AE10:AV10)</f>
        <v>573769.70855231769</v>
      </c>
      <c r="AW69" s="256">
        <f t="shared" ref="AW69:AW78" si="149">AV69</f>
        <v>573769.70855231769</v>
      </c>
    </row>
    <row r="70" spans="3:49" ht="15.75" customHeight="1" x14ac:dyDescent="0.25">
      <c r="C70" s="150" t="str">
        <f t="shared" si="146"/>
        <v>MC-Mag-Pharmacie</v>
      </c>
      <c r="D70" s="143"/>
      <c r="E70" s="143"/>
      <c r="F70" s="150" t="str">
        <f t="shared" si="145"/>
        <v>MC-Mag-Pharmacie</v>
      </c>
      <c r="I70" s="256">
        <f>SUM($I26:I26)-SUM($I11:I11)</f>
        <v>0</v>
      </c>
      <c r="J70" s="256">
        <f>SUM($I26:J26)-SUM($I11:J11)</f>
        <v>0</v>
      </c>
      <c r="K70" s="256">
        <f>SUM($I26:K26)-SUM($I11:K11)</f>
        <v>0</v>
      </c>
      <c r="L70" s="256">
        <f>SUM($I26:L26)-SUM($I11:L11)</f>
        <v>0</v>
      </c>
      <c r="M70" s="256">
        <f>SUM($I26:M26)-SUM($I11:M11)</f>
        <v>0</v>
      </c>
      <c r="N70" s="256">
        <f>SUM($I26:N26)-SUM($I11:N11)</f>
        <v>0</v>
      </c>
      <c r="O70" s="256">
        <f>SUM($I26:O26)-SUM($I11:O11)</f>
        <v>0</v>
      </c>
      <c r="P70" s="256">
        <f>SUM($I26:P26)-SUM($I11:P11)</f>
        <v>0</v>
      </c>
      <c r="Q70" s="256">
        <f>SUM($I26:Q26)-SUM($I11:Q11)</f>
        <v>0</v>
      </c>
      <c r="R70" s="256">
        <f>SUM($I26:R26)-SUM($I11:R11)</f>
        <v>0</v>
      </c>
      <c r="S70" s="256">
        <f>SUM($I26:S26)-SUM($I11:S11)</f>
        <v>0</v>
      </c>
      <c r="T70" s="256">
        <f>SUM($I26:T26)-SUM($I11:T11)</f>
        <v>0</v>
      </c>
      <c r="U70" s="164">
        <f t="shared" si="147"/>
        <v>0</v>
      </c>
      <c r="W70" s="255">
        <v>0</v>
      </c>
      <c r="X70" s="255">
        <v>0</v>
      </c>
      <c r="Y70" s="255">
        <v>0</v>
      </c>
      <c r="Z70" s="255">
        <v>0</v>
      </c>
      <c r="AA70" s="255">
        <v>0</v>
      </c>
      <c r="AB70" s="255">
        <v>0</v>
      </c>
      <c r="AC70" s="255">
        <v>0</v>
      </c>
      <c r="AD70" s="255">
        <v>0</v>
      </c>
      <c r="AE70" s="256">
        <f>$AD70+SUM($AE26:AE26)-SUM($AE11:AE11)</f>
        <v>0</v>
      </c>
      <c r="AF70" s="256">
        <f>$AD70+SUM($AE26:AF26)-SUM($AE11:AF11)</f>
        <v>0</v>
      </c>
      <c r="AG70" s="256">
        <f>$AD70+SUM($AE26:AG26)-SUM($AE11:AG11)</f>
        <v>0</v>
      </c>
      <c r="AH70" s="256">
        <f>$AD70+SUM($AE26:AH26)-SUM($AE11:AH11)</f>
        <v>0</v>
      </c>
      <c r="AI70" s="256">
        <f t="shared" si="148"/>
        <v>0</v>
      </c>
      <c r="AJ70" s="142"/>
      <c r="AK70" s="256">
        <f>SUM($AK26:AK26)-SUM($AK11:AK11)</f>
        <v>-35000</v>
      </c>
      <c r="AL70" s="255">
        <v>0</v>
      </c>
      <c r="AM70" s="255">
        <v>0</v>
      </c>
      <c r="AN70" s="255">
        <v>0</v>
      </c>
      <c r="AO70" s="255">
        <v>0</v>
      </c>
      <c r="AP70" s="255">
        <v>0</v>
      </c>
      <c r="AQ70" s="255">
        <v>0</v>
      </c>
      <c r="AR70" s="255">
        <v>0</v>
      </c>
      <c r="AS70" s="256">
        <f>$AD70+SUM($AE26:AS26)-SUM($AE11:AS11)</f>
        <v>90000</v>
      </c>
      <c r="AT70" s="256">
        <f>$AD70+SUM($AE26:AT26)-SUM($AE11:AT11)</f>
        <v>90000</v>
      </c>
      <c r="AU70" s="256">
        <f>$AD70+SUM($AE26:AU26)-SUM($AE11:AU11)</f>
        <v>90000</v>
      </c>
      <c r="AV70" s="256">
        <f>$AD70+SUM($AE26:AV26)-SUM($AE11:AV11)</f>
        <v>90000</v>
      </c>
      <c r="AW70" s="256">
        <f t="shared" si="149"/>
        <v>90000</v>
      </c>
    </row>
    <row r="71" spans="3:49" ht="15.75" customHeight="1" x14ac:dyDescent="0.25">
      <c r="C71" s="150" t="str">
        <f t="shared" si="146"/>
        <v>MC-Mag-Boulangerie</v>
      </c>
      <c r="D71" s="143"/>
      <c r="E71" s="143"/>
      <c r="F71" s="150" t="str">
        <f t="shared" si="145"/>
        <v>MC-Mag-Boulangerie</v>
      </c>
      <c r="I71" s="256">
        <f>SUM($I27:I27)-SUM($I12:I12)</f>
        <v>0</v>
      </c>
      <c r="J71" s="256">
        <f>SUM($I27:J27)-SUM($I12:J12)</f>
        <v>0</v>
      </c>
      <c r="K71" s="256">
        <f>SUM($I27:K27)-SUM($I12:K12)</f>
        <v>0</v>
      </c>
      <c r="L71" s="256">
        <f>SUM($I27:L27)-SUM($I12:L12)</f>
        <v>0</v>
      </c>
      <c r="M71" s="256">
        <f>SUM($I27:M27)-SUM($I12:M12)</f>
        <v>0</v>
      </c>
      <c r="N71" s="256">
        <f>SUM($I27:N27)-SUM($I12:N12)</f>
        <v>0</v>
      </c>
      <c r="O71" s="256">
        <f>SUM($I27:O27)-SUM($I12:O12)</f>
        <v>0</v>
      </c>
      <c r="P71" s="256">
        <f>SUM($I27:P27)-SUM($I12:P12)</f>
        <v>0</v>
      </c>
      <c r="Q71" s="256">
        <f>SUM($I27:Q27)-SUM($I12:Q12)</f>
        <v>0</v>
      </c>
      <c r="R71" s="256">
        <f>SUM($I27:R27)-SUM($I12:R12)</f>
        <v>0</v>
      </c>
      <c r="S71" s="256">
        <f>SUM($I27:S27)-SUM($I12:S12)</f>
        <v>0</v>
      </c>
      <c r="T71" s="256">
        <f>SUM($I27:T27)-SUM($I12:T12)</f>
        <v>0</v>
      </c>
      <c r="U71" s="164">
        <f t="shared" si="147"/>
        <v>0</v>
      </c>
      <c r="W71" s="255">
        <v>0</v>
      </c>
      <c r="X71" s="255">
        <v>0</v>
      </c>
      <c r="Y71" s="255">
        <v>0</v>
      </c>
      <c r="Z71" s="255">
        <v>0</v>
      </c>
      <c r="AA71" s="255">
        <v>0</v>
      </c>
      <c r="AB71" s="255">
        <v>0</v>
      </c>
      <c r="AC71" s="255">
        <v>0</v>
      </c>
      <c r="AD71" s="255">
        <v>0</v>
      </c>
      <c r="AE71" s="256">
        <f>$AD71+SUM($AE27:AE27)-SUM($AE12:AE12)</f>
        <v>0</v>
      </c>
      <c r="AF71" s="256">
        <f>$AD71+SUM($AE27:AF27)-SUM($AE12:AF12)</f>
        <v>0</v>
      </c>
      <c r="AG71" s="256">
        <f>$AD71+SUM($AE27:AG27)-SUM($AE12:AG12)</f>
        <v>0</v>
      </c>
      <c r="AH71" s="256">
        <f>$AD71+SUM($AE27:AH27)-SUM($AE12:AH12)</f>
        <v>0</v>
      </c>
      <c r="AI71" s="256">
        <f t="shared" si="148"/>
        <v>0</v>
      </c>
      <c r="AJ71" s="142"/>
      <c r="AK71" s="256">
        <f>SUM($AK27:AK27)-SUM($AK12:AK12)</f>
        <v>0</v>
      </c>
      <c r="AL71" s="255">
        <v>0</v>
      </c>
      <c r="AM71" s="255">
        <v>0</v>
      </c>
      <c r="AN71" s="255">
        <v>0</v>
      </c>
      <c r="AO71" s="255">
        <v>0</v>
      </c>
      <c r="AP71" s="255">
        <v>0</v>
      </c>
      <c r="AQ71" s="255">
        <v>0</v>
      </c>
      <c r="AR71" s="255">
        <v>0</v>
      </c>
      <c r="AS71" s="256">
        <f>$AD71+SUM($AE27:AS27)-SUM($AE12:AS12)</f>
        <v>-1050000</v>
      </c>
      <c r="AT71" s="256">
        <f>$AD71+SUM($AE27:AT27)-SUM($AE12:AT12)</f>
        <v>-1050000</v>
      </c>
      <c r="AU71" s="256">
        <f>$AD71+SUM($AE27:AU27)-SUM($AE12:AU12)</f>
        <v>-1050000</v>
      </c>
      <c r="AV71" s="256">
        <f>$AD71+SUM($AE27:AV27)-SUM($AE12:AV12)</f>
        <v>-1050000</v>
      </c>
      <c r="AW71" s="256">
        <f t="shared" si="149"/>
        <v>-1050000</v>
      </c>
    </row>
    <row r="72" spans="3:49" ht="15.75" customHeight="1" x14ac:dyDescent="0.25">
      <c r="C72" s="150" t="str">
        <f t="shared" si="146"/>
        <v>MC-Mag-Veterinaire</v>
      </c>
      <c r="D72" s="143"/>
      <c r="E72" s="143"/>
      <c r="F72" s="150" t="str">
        <f t="shared" si="145"/>
        <v>MC-Mag-Veterinaire</v>
      </c>
      <c r="I72" s="256">
        <f>SUM($I28:I28)-SUM($I13:I13)</f>
        <v>0</v>
      </c>
      <c r="J72" s="256">
        <f>SUM($I28:J28)-SUM($I13:J13)</f>
        <v>0</v>
      </c>
      <c r="K72" s="256">
        <f>SUM($I28:K28)-SUM($I13:K13)</f>
        <v>0</v>
      </c>
      <c r="L72" s="256">
        <f>SUM($I28:L28)-SUM($I13:L13)</f>
        <v>0</v>
      </c>
      <c r="M72" s="256">
        <f>SUM($I28:M28)-SUM($I13:M13)</f>
        <v>0</v>
      </c>
      <c r="N72" s="256">
        <f>SUM($I28:N28)-SUM($I13:N13)</f>
        <v>0</v>
      </c>
      <c r="O72" s="256">
        <f>SUM($I28:O28)-SUM($I13:O13)</f>
        <v>0</v>
      </c>
      <c r="P72" s="256">
        <f>SUM($I28:P28)-SUM($I13:P13)</f>
        <v>0</v>
      </c>
      <c r="Q72" s="256">
        <f>SUM($I28:Q28)-SUM($I13:Q13)</f>
        <v>0</v>
      </c>
      <c r="R72" s="256">
        <f>SUM($I28:R28)-SUM($I13:R13)</f>
        <v>0</v>
      </c>
      <c r="S72" s="256">
        <f>SUM($I28:S28)-SUM($I13:S13)</f>
        <v>0</v>
      </c>
      <c r="T72" s="256">
        <f>SUM($I28:T28)-SUM($I13:T13)</f>
        <v>0</v>
      </c>
      <c r="U72" s="164">
        <f t="shared" si="147"/>
        <v>0</v>
      </c>
      <c r="W72" s="255">
        <v>0</v>
      </c>
      <c r="X72" s="255">
        <v>0</v>
      </c>
      <c r="Y72" s="255">
        <v>0</v>
      </c>
      <c r="Z72" s="255">
        <v>0</v>
      </c>
      <c r="AA72" s="255">
        <v>0</v>
      </c>
      <c r="AB72" s="255">
        <v>0</v>
      </c>
      <c r="AC72" s="255">
        <v>0</v>
      </c>
      <c r="AD72" s="255">
        <v>0</v>
      </c>
      <c r="AE72" s="256">
        <f>$AD72+SUM($AE28:AE28)-SUM($AE13:AE13)</f>
        <v>0</v>
      </c>
      <c r="AF72" s="256">
        <f>$AD72+SUM($AE28:AF28)-SUM($AE13:AF13)</f>
        <v>0</v>
      </c>
      <c r="AG72" s="256">
        <f>$AD72+SUM($AE28:AG28)-SUM($AE13:AG13)</f>
        <v>0</v>
      </c>
      <c r="AH72" s="256">
        <f>$AD72+SUM($AE28:AH28)-SUM($AE13:AH13)</f>
        <v>0</v>
      </c>
      <c r="AI72" s="256">
        <f t="shared" si="148"/>
        <v>0</v>
      </c>
      <c r="AJ72" s="142"/>
      <c r="AK72" s="256">
        <f>SUM($AK28:AK28)-SUM($AK13:AK13)</f>
        <v>-40000</v>
      </c>
      <c r="AL72" s="255">
        <v>0</v>
      </c>
      <c r="AM72" s="255">
        <v>0</v>
      </c>
      <c r="AN72" s="255">
        <v>0</v>
      </c>
      <c r="AO72" s="255">
        <v>0</v>
      </c>
      <c r="AP72" s="255">
        <v>0</v>
      </c>
      <c r="AQ72" s="255">
        <v>0</v>
      </c>
      <c r="AR72" s="255">
        <v>0</v>
      </c>
      <c r="AS72" s="256">
        <f>$AD72+SUM($AE28:AS28)-SUM($AE13:AS13)</f>
        <v>-880000</v>
      </c>
      <c r="AT72" s="256">
        <f>$AD72+SUM($AE28:AT28)-SUM($AE13:AT13)</f>
        <v>-880000</v>
      </c>
      <c r="AU72" s="256">
        <f>$AD72+SUM($AE28:AU28)-SUM($AE13:AU13)</f>
        <v>-880000</v>
      </c>
      <c r="AV72" s="256">
        <f>$AD72+SUM($AE28:AV28)-SUM($AE13:AV13)</f>
        <v>-880000</v>
      </c>
      <c r="AW72" s="256">
        <f t="shared" si="149"/>
        <v>-880000</v>
      </c>
    </row>
    <row r="73" spans="3:49" ht="15.75" customHeight="1" x14ac:dyDescent="0.25">
      <c r="C73" s="150" t="str">
        <f t="shared" si="146"/>
        <v>MC-Mag-Nymat</v>
      </c>
      <c r="D73" s="143"/>
      <c r="E73" s="143"/>
      <c r="F73" s="150" t="str">
        <f t="shared" si="145"/>
        <v>MC-Mag-Nymat</v>
      </c>
      <c r="I73" s="256">
        <f>SUM($I29:I29)-SUM($I14:I14)</f>
        <v>0</v>
      </c>
      <c r="J73" s="256">
        <f>SUM($I29:J29)-SUM($I14:J14)</f>
        <v>0</v>
      </c>
      <c r="K73" s="256">
        <f>SUM($I29:K29)-SUM($I14:K14)</f>
        <v>0</v>
      </c>
      <c r="L73" s="256">
        <f>SUM($I29:L29)-SUM($I14:L14)</f>
        <v>0</v>
      </c>
      <c r="M73" s="256">
        <f>SUM($I29:M29)-SUM($I14:M14)</f>
        <v>0</v>
      </c>
      <c r="N73" s="256">
        <f>SUM($I29:N29)-SUM($I14:N14)</f>
        <v>0</v>
      </c>
      <c r="O73" s="256">
        <f>SUM($I29:O29)-SUM($I14:O14)</f>
        <v>0</v>
      </c>
      <c r="P73" s="256">
        <f>SUM($I29:P29)-SUM($I14:P14)</f>
        <v>0</v>
      </c>
      <c r="Q73" s="256">
        <f>SUM($I29:Q29)-SUM($I14:Q14)</f>
        <v>0</v>
      </c>
      <c r="R73" s="256">
        <f>SUM($I29:R29)-SUM($I14:R14)</f>
        <v>0</v>
      </c>
      <c r="S73" s="256">
        <f>SUM($I29:S29)-SUM($I14:S14)</f>
        <v>0</v>
      </c>
      <c r="T73" s="256">
        <f>SUM($I29:T29)-SUM($I14:T14)</f>
        <v>0</v>
      </c>
      <c r="U73" s="164">
        <f t="shared" si="147"/>
        <v>0</v>
      </c>
      <c r="W73" s="255">
        <v>0</v>
      </c>
      <c r="X73" s="255">
        <v>0</v>
      </c>
      <c r="Y73" s="255">
        <v>0</v>
      </c>
      <c r="Z73" s="255">
        <v>0</v>
      </c>
      <c r="AA73" s="255">
        <v>0</v>
      </c>
      <c r="AB73" s="255">
        <v>0</v>
      </c>
      <c r="AC73" s="255">
        <v>0</v>
      </c>
      <c r="AD73" s="255">
        <v>0</v>
      </c>
      <c r="AE73" s="256">
        <f>$AD73+SUM($AE29:AE29)-SUM($AE14:AE14)</f>
        <v>0</v>
      </c>
      <c r="AF73" s="256">
        <f>$AD73+SUM($AE29:AF29)-SUM($AE14:AF14)</f>
        <v>70000</v>
      </c>
      <c r="AG73" s="256">
        <f>$AD73+SUM($AE29:AG29)-SUM($AE14:AG14)</f>
        <v>70000</v>
      </c>
      <c r="AH73" s="256">
        <f>$AD73+SUM($AE29:AH29)-SUM($AE14:AH14)</f>
        <v>70000</v>
      </c>
      <c r="AI73" s="256">
        <f t="shared" si="148"/>
        <v>70000</v>
      </c>
      <c r="AJ73" s="142"/>
      <c r="AK73" s="256">
        <f>SUM($AK29:AK29)-SUM($AK14:AK14)</f>
        <v>-15000</v>
      </c>
      <c r="AL73" s="255">
        <v>0</v>
      </c>
      <c r="AM73" s="255">
        <v>0</v>
      </c>
      <c r="AN73" s="255">
        <v>0</v>
      </c>
      <c r="AO73" s="255">
        <v>0</v>
      </c>
      <c r="AP73" s="255">
        <v>0</v>
      </c>
      <c r="AQ73" s="255">
        <v>0</v>
      </c>
      <c r="AR73" s="255">
        <v>0</v>
      </c>
      <c r="AS73" s="256">
        <f>$AD73+SUM($AE29:AS29)-SUM($AE14:AS14)</f>
        <v>-120000</v>
      </c>
      <c r="AT73" s="256">
        <f>$AD73+SUM($AE29:AT29)-SUM($AE14:AT14)</f>
        <v>-120000</v>
      </c>
      <c r="AU73" s="256">
        <f>$AD73+SUM($AE29:AU29)-SUM($AE14:AU14)</f>
        <v>-120000</v>
      </c>
      <c r="AV73" s="256">
        <f>$AD73+SUM($AE29:AV29)-SUM($AE14:AV14)</f>
        <v>-120000</v>
      </c>
      <c r="AW73" s="256">
        <f t="shared" si="149"/>
        <v>-120000</v>
      </c>
    </row>
    <row r="74" spans="3:49" ht="15.75" customHeight="1" x14ac:dyDescent="0.25">
      <c r="C74" s="150" t="str">
        <f t="shared" si="146"/>
        <v>MC-Mag-Monfou</v>
      </c>
      <c r="D74" s="143"/>
      <c r="E74" s="143"/>
      <c r="F74" s="150" t="str">
        <f t="shared" si="145"/>
        <v>MC-Mag-Monfou</v>
      </c>
      <c r="I74" s="256">
        <f>SUM($I30:I30)-SUM($I15:I15)</f>
        <v>0</v>
      </c>
      <c r="J74" s="256">
        <f>SUM($I30:J30)-SUM($I15:J15)</f>
        <v>0</v>
      </c>
      <c r="K74" s="256">
        <f>SUM($I30:K30)-SUM($I15:K15)</f>
        <v>0</v>
      </c>
      <c r="L74" s="256">
        <f>SUM($I30:L30)-SUM($I15:L15)</f>
        <v>0</v>
      </c>
      <c r="M74" s="256">
        <f>SUM($I30:M30)-SUM($I15:M15)</f>
        <v>0</v>
      </c>
      <c r="N74" s="256">
        <f>SUM($I30:N30)-SUM($I15:N15)</f>
        <v>0</v>
      </c>
      <c r="O74" s="256">
        <f>SUM($I30:O30)-SUM($I15:O15)</f>
        <v>0</v>
      </c>
      <c r="P74" s="256">
        <f>SUM($I30:P30)-SUM($I15:P15)</f>
        <v>0</v>
      </c>
      <c r="Q74" s="256">
        <f>SUM($I30:Q30)-SUM($I15:Q15)</f>
        <v>-3278.6885245901649</v>
      </c>
      <c r="R74" s="256">
        <f>SUM($I30:R30)-SUM($I15:R15)</f>
        <v>0</v>
      </c>
      <c r="S74" s="256">
        <f>SUM($I30:S30)-SUM($I15:S15)</f>
        <v>-3278.6885245901067</v>
      </c>
      <c r="T74" s="256">
        <f>SUM($I30:T30)-SUM($I15:T15)</f>
        <v>0</v>
      </c>
      <c r="U74" s="164">
        <f t="shared" si="147"/>
        <v>0</v>
      </c>
      <c r="W74" s="255">
        <v>0</v>
      </c>
      <c r="X74" s="255">
        <v>0</v>
      </c>
      <c r="Y74" s="255">
        <v>0</v>
      </c>
      <c r="Z74" s="255">
        <v>0</v>
      </c>
      <c r="AA74" s="255">
        <v>0</v>
      </c>
      <c r="AB74" s="255">
        <v>0</v>
      </c>
      <c r="AC74" s="255">
        <v>0</v>
      </c>
      <c r="AD74" s="255">
        <v>0</v>
      </c>
      <c r="AE74" s="256">
        <f>$AD74+SUM($AE30:AE30)-SUM($AE15:AE15)</f>
        <v>0</v>
      </c>
      <c r="AF74" s="256">
        <f>$AD74+SUM($AE30:AF30)-SUM($AE15:AF15)</f>
        <v>7200.2571520411293</v>
      </c>
      <c r="AG74" s="256">
        <f>$AD74+SUM($AE30:AG30)-SUM($AE15:AG15)</f>
        <v>7843.1372549019288</v>
      </c>
      <c r="AH74" s="256">
        <f>$AD74+SUM($AE30:AH30)-SUM($AE15:AH15)</f>
        <v>-135.29411764710676</v>
      </c>
      <c r="AI74" s="256">
        <f t="shared" si="148"/>
        <v>-135.29411764710676</v>
      </c>
      <c r="AJ74" s="142"/>
      <c r="AK74" s="256">
        <f>SUM($AK30:AK30)-SUM($AK15:AK15)</f>
        <v>-7978.4313725490065</v>
      </c>
      <c r="AL74" s="255">
        <v>0</v>
      </c>
      <c r="AM74" s="255">
        <v>0</v>
      </c>
      <c r="AN74" s="255">
        <v>0</v>
      </c>
      <c r="AO74" s="255">
        <v>0</v>
      </c>
      <c r="AP74" s="255">
        <v>0</v>
      </c>
      <c r="AQ74" s="255">
        <v>0</v>
      </c>
      <c r="AR74" s="255">
        <v>0</v>
      </c>
      <c r="AS74" s="256">
        <f>$AD74+SUM($AE30:AS30)-SUM($AE15:AS15)</f>
        <v>-8249.0196078433655</v>
      </c>
      <c r="AT74" s="256">
        <f>$AD74+SUM($AE30:AT30)-SUM($AE15:AT15)</f>
        <v>-8249.0196078433655</v>
      </c>
      <c r="AU74" s="256">
        <f>$AD74+SUM($AE30:AU30)-SUM($AE15:AU15)</f>
        <v>-8249.0196078433655</v>
      </c>
      <c r="AV74" s="256">
        <f>$AD74+SUM($AE30:AV30)-SUM($AE15:AV15)</f>
        <v>-8249.0196078433655</v>
      </c>
      <c r="AW74" s="256">
        <f t="shared" si="149"/>
        <v>-8249.0196078433655</v>
      </c>
    </row>
    <row r="75" spans="3:49" ht="15.75" customHeight="1" x14ac:dyDescent="0.25">
      <c r="C75" s="150" t="str">
        <f t="shared" si="146"/>
        <v>MC-Mag-YAF Services</v>
      </c>
      <c r="D75" s="143"/>
      <c r="E75" s="143"/>
      <c r="F75" s="150" t="str">
        <f t="shared" si="145"/>
        <v>MC-Mag-YAF Services</v>
      </c>
      <c r="I75" s="256">
        <f>SUM($I31:I31)-SUM($I16:I16)</f>
        <v>0</v>
      </c>
      <c r="J75" s="256">
        <f>SUM($I31:J31)-SUM($I16:J16)</f>
        <v>0</v>
      </c>
      <c r="K75" s="256">
        <f>SUM($I31:K31)-SUM($I16:K16)</f>
        <v>0</v>
      </c>
      <c r="L75" s="256">
        <f>SUM($I31:L31)-SUM($I16:L16)</f>
        <v>0</v>
      </c>
      <c r="M75" s="256">
        <f>SUM($I31:M31)-SUM($I16:M16)</f>
        <v>0</v>
      </c>
      <c r="N75" s="256">
        <f>SUM($I31:N31)-SUM($I16:N16)</f>
        <v>0</v>
      </c>
      <c r="O75" s="256">
        <f>SUM($I31:O31)-SUM($I16:O16)</f>
        <v>0</v>
      </c>
      <c r="P75" s="256">
        <f>SUM($I31:P31)-SUM($I16:P16)</f>
        <v>0</v>
      </c>
      <c r="Q75" s="256">
        <f>SUM($I31:Q31)-SUM($I16:Q16)</f>
        <v>-45000</v>
      </c>
      <c r="R75" s="256">
        <f>SUM($I31:R31)-SUM($I16:R16)</f>
        <v>-90000</v>
      </c>
      <c r="S75" s="256">
        <f>SUM($I31:S31)-SUM($I16:S16)</f>
        <v>-90000</v>
      </c>
      <c r="T75" s="256">
        <f>SUM($I31:T31)-SUM($I16:T16)</f>
        <v>-135000</v>
      </c>
      <c r="U75" s="164">
        <f t="shared" si="147"/>
        <v>-135000</v>
      </c>
      <c r="W75" s="255">
        <v>0</v>
      </c>
      <c r="X75" s="255">
        <v>0</v>
      </c>
      <c r="Y75" s="255">
        <v>0</v>
      </c>
      <c r="Z75" s="255">
        <v>0</v>
      </c>
      <c r="AA75" s="255">
        <v>0</v>
      </c>
      <c r="AB75" s="255">
        <v>0</v>
      </c>
      <c r="AC75" s="255">
        <v>0</v>
      </c>
      <c r="AD75" s="255">
        <v>0</v>
      </c>
      <c r="AE75" s="256">
        <f>$AD75+SUM($AE31:AE31)-SUM($AE16:AE16)</f>
        <v>0</v>
      </c>
      <c r="AF75" s="256">
        <f>$AD75+SUM($AE31:AF31)-SUM($AE16:AF16)</f>
        <v>0</v>
      </c>
      <c r="AG75" s="256">
        <f>$AD75+SUM($AE31:AG31)-SUM($AE16:AG16)</f>
        <v>0</v>
      </c>
      <c r="AH75" s="256">
        <f>$AD75+SUM($AE31:AH31)-SUM($AE16:AH16)</f>
        <v>0</v>
      </c>
      <c r="AI75" s="256">
        <f t="shared" si="148"/>
        <v>0</v>
      </c>
      <c r="AJ75" s="142"/>
      <c r="AK75" s="256">
        <f>SUM($AK31:AK31)-SUM($AK16:AK16)</f>
        <v>-4000</v>
      </c>
      <c r="AL75" s="255">
        <v>0</v>
      </c>
      <c r="AM75" s="255">
        <v>0</v>
      </c>
      <c r="AN75" s="255">
        <v>0</v>
      </c>
      <c r="AO75" s="255">
        <v>0</v>
      </c>
      <c r="AP75" s="255">
        <v>0</v>
      </c>
      <c r="AQ75" s="255">
        <v>0</v>
      </c>
      <c r="AR75" s="255">
        <v>0</v>
      </c>
      <c r="AS75" s="256">
        <f>$AD75+SUM($AE31:AS31)-SUM($AE16:AS16)</f>
        <v>-94000</v>
      </c>
      <c r="AT75" s="256">
        <f>$AD75+SUM($AE31:AT31)-SUM($AE16:AT16)</f>
        <v>-94000</v>
      </c>
      <c r="AU75" s="256">
        <f>$AD75+SUM($AE31:AU31)-SUM($AE16:AU16)</f>
        <v>-94000</v>
      </c>
      <c r="AV75" s="256">
        <f>$AD75+SUM($AE31:AV31)-SUM($AE16:AV16)</f>
        <v>-94000</v>
      </c>
      <c r="AW75" s="256">
        <f t="shared" si="149"/>
        <v>-94000</v>
      </c>
    </row>
    <row r="76" spans="3:49" ht="15.75" customHeight="1" x14ac:dyDescent="0.25">
      <c r="C76" s="150" t="str">
        <f t="shared" si="146"/>
        <v>MC-Mag- Papeterie</v>
      </c>
      <c r="D76" s="143"/>
      <c r="E76" s="143"/>
      <c r="F76" s="150" t="str">
        <f t="shared" si="145"/>
        <v>MC-Mag- Papeterie</v>
      </c>
      <c r="I76" s="256">
        <f>SUM($I32:I32)-SUM($I17:I17)</f>
        <v>0</v>
      </c>
      <c r="J76" s="256">
        <f>SUM($I32:J32)-SUM($I17:J17)</f>
        <v>0</v>
      </c>
      <c r="K76" s="256">
        <f>SUM($I32:K32)-SUM($I17:K17)</f>
        <v>0</v>
      </c>
      <c r="L76" s="256">
        <f>SUM($I32:L32)-SUM($I17:L17)</f>
        <v>0</v>
      </c>
      <c r="M76" s="256">
        <f>SUM($I32:M32)-SUM($I17:M17)</f>
        <v>0</v>
      </c>
      <c r="N76" s="256">
        <f>SUM($I32:N32)-SUM($I17:N17)</f>
        <v>0</v>
      </c>
      <c r="O76" s="256">
        <f>SUM($I32:O32)-SUM($I17:O17)</f>
        <v>45000</v>
      </c>
      <c r="P76" s="256">
        <f>SUM($I32:P32)-SUM($I17:P17)</f>
        <v>0</v>
      </c>
      <c r="Q76" s="256">
        <f>SUM($I32:Q32)-SUM($I17:Q17)</f>
        <v>0</v>
      </c>
      <c r="R76" s="256">
        <f>SUM($I32:R32)-SUM($I17:R17)</f>
        <v>5819.6721311475267</v>
      </c>
      <c r="S76" s="256">
        <f>SUM($I32:S32)-SUM($I17:S17)</f>
        <v>49344.26229508195</v>
      </c>
      <c r="T76" s="256">
        <f>SUM($I32:T32)-SUM($I17:T17)</f>
        <v>45000</v>
      </c>
      <c r="U76" s="164">
        <f t="shared" ref="U76:U77" si="150">T76</f>
        <v>45000</v>
      </c>
      <c r="W76" s="255">
        <v>0</v>
      </c>
      <c r="X76" s="255">
        <v>0</v>
      </c>
      <c r="Y76" s="255">
        <v>0</v>
      </c>
      <c r="Z76" s="255">
        <v>0</v>
      </c>
      <c r="AA76" s="255">
        <v>0</v>
      </c>
      <c r="AB76" s="255">
        <v>0</v>
      </c>
      <c r="AC76" s="255">
        <v>0</v>
      </c>
      <c r="AD76" s="255">
        <v>-225000</v>
      </c>
      <c r="AE76" s="256">
        <f>$AD76+SUM($AE32:AE32)-SUM($AE17:AE17)</f>
        <v>-270000</v>
      </c>
      <c r="AF76" s="256">
        <f>$AD76+SUM($AE32:AF32)-SUM($AE17:AF17)</f>
        <v>-315000</v>
      </c>
      <c r="AG76" s="256">
        <f>$AD76+SUM($AE32:AG32)-SUM($AE17:AG17)</f>
        <v>-360000</v>
      </c>
      <c r="AH76" s="256">
        <f>$AD76+SUM($AE32:AH32)-SUM($AE17:AH17)</f>
        <v>-405000</v>
      </c>
      <c r="AI76" s="256">
        <f t="shared" si="148"/>
        <v>-405000</v>
      </c>
      <c r="AJ76" s="142"/>
      <c r="AK76" s="256">
        <f>-4*45000+SUM($AK32:AK32)-SUM($AK17:AK17)</f>
        <v>-225000</v>
      </c>
      <c r="AL76" s="255">
        <v>0</v>
      </c>
      <c r="AM76" s="255">
        <v>0</v>
      </c>
      <c r="AN76" s="255">
        <v>0</v>
      </c>
      <c r="AO76" s="255">
        <v>0</v>
      </c>
      <c r="AP76" s="255">
        <v>0</v>
      </c>
      <c r="AQ76" s="255">
        <v>0</v>
      </c>
      <c r="AR76" s="255">
        <v>-225000</v>
      </c>
      <c r="AS76" s="256">
        <f>$AD76+SUM($AE32:AS32)-SUM($AE17:AS17)</f>
        <v>-720000</v>
      </c>
      <c r="AT76" s="256">
        <f>$AD76+SUM($AE32:AT32)-SUM($AE17:AT17)</f>
        <v>-720000</v>
      </c>
      <c r="AU76" s="256">
        <f>$AD76+SUM($AE32:AU32)-SUM($AE17:AU17)</f>
        <v>-720000</v>
      </c>
      <c r="AV76" s="256">
        <f>$AD76+SUM($AE32:AV32)-SUM($AE17:AV17)</f>
        <v>-720000</v>
      </c>
      <c r="AW76" s="256">
        <f t="shared" si="149"/>
        <v>-720000</v>
      </c>
    </row>
    <row r="77" spans="3:49" ht="15.75" customHeight="1" x14ac:dyDescent="0.25">
      <c r="C77" s="150" t="str">
        <f t="shared" si="146"/>
        <v>MC-Mag- Laboratoire</v>
      </c>
      <c r="D77" s="143"/>
      <c r="E77" s="143"/>
      <c r="F77" s="150" t="str">
        <f t="shared" si="145"/>
        <v>MC-Mag- Laboratoire</v>
      </c>
      <c r="I77" s="256">
        <f>SUM($I33:I33)-SUM($I18:I18)</f>
        <v>0</v>
      </c>
      <c r="J77" s="256">
        <f>SUM($I33:J33)-SUM($I18:J18)</f>
        <v>0</v>
      </c>
      <c r="K77" s="256">
        <f>SUM($I33:K33)-SUM($I18:K18)</f>
        <v>0</v>
      </c>
      <c r="L77" s="256">
        <f>SUM($I33:L33)-SUM($I18:L18)</f>
        <v>0</v>
      </c>
      <c r="M77" s="256">
        <f>SUM($I33:M33)-SUM($I18:M18)</f>
        <v>0</v>
      </c>
      <c r="N77" s="256">
        <f>SUM($I33:N33)-SUM($I18:N18)</f>
        <v>0</v>
      </c>
      <c r="O77" s="256">
        <f>SUM($I33:O33)-SUM($I18:O18)</f>
        <v>0</v>
      </c>
      <c r="P77" s="256">
        <f>SUM($I33:P33)-SUM($I18:P18)</f>
        <v>0</v>
      </c>
      <c r="Q77" s="256">
        <f>SUM($I33:Q33)-SUM($I18:Q18)</f>
        <v>0</v>
      </c>
      <c r="R77" s="256">
        <f>SUM($I33:R33)-SUM($I18:R18)</f>
        <v>0</v>
      </c>
      <c r="S77" s="256">
        <f>SUM($I33:S33)-SUM($I18:S18)</f>
        <v>0</v>
      </c>
      <c r="T77" s="256">
        <f>SUM($I33:T33)-SUM($I18:T18)</f>
        <v>0</v>
      </c>
      <c r="U77" s="164">
        <f t="shared" si="150"/>
        <v>0</v>
      </c>
      <c r="W77" s="255">
        <v>0</v>
      </c>
      <c r="X77" s="255">
        <v>0</v>
      </c>
      <c r="Y77" s="255">
        <v>0</v>
      </c>
      <c r="Z77" s="255">
        <v>0</v>
      </c>
      <c r="AA77" s="255">
        <v>0</v>
      </c>
      <c r="AB77" s="255">
        <v>0</v>
      </c>
      <c r="AC77" s="255">
        <v>0</v>
      </c>
      <c r="AD77" s="255">
        <v>0</v>
      </c>
      <c r="AE77" s="256">
        <f>$AD77+SUM($AE33:AE33)-SUM($AE18:AE18)</f>
        <v>0</v>
      </c>
      <c r="AF77" s="256">
        <f>$AD77+SUM($AE33:AF33)-SUM($AE18:AF18)</f>
        <v>0</v>
      </c>
      <c r="AG77" s="256">
        <f>$AD77+SUM($AE33:AG33)-SUM($AE18:AG18)</f>
        <v>0</v>
      </c>
      <c r="AH77" s="256">
        <f>$AD77+SUM($AE33:AH33)-SUM($AE18:AH18)</f>
        <v>0</v>
      </c>
      <c r="AI77" s="256">
        <f t="shared" si="148"/>
        <v>0</v>
      </c>
      <c r="AJ77" s="142"/>
      <c r="AK77" s="256">
        <f>SUM($AK33:AK33)-SUM($AK18:AK18)</f>
        <v>-21500</v>
      </c>
      <c r="AL77" s="255">
        <v>0</v>
      </c>
      <c r="AM77" s="255">
        <v>0</v>
      </c>
      <c r="AN77" s="255">
        <v>0</v>
      </c>
      <c r="AO77" s="255">
        <v>0</v>
      </c>
      <c r="AP77" s="255">
        <v>0</v>
      </c>
      <c r="AQ77" s="255">
        <v>0</v>
      </c>
      <c r="AR77" s="255">
        <v>0</v>
      </c>
      <c r="AS77" s="256">
        <f>$AD77+SUM($AE33:AS33)-SUM($AE18:AS18)</f>
        <v>-21500</v>
      </c>
      <c r="AT77" s="256">
        <f>$AD77+SUM($AE33:AT33)-SUM($AE18:AT18)</f>
        <v>-21500</v>
      </c>
      <c r="AU77" s="256">
        <f>$AD77+SUM($AE33:AU33)-SUM($AE18:AU18)</f>
        <v>-21500</v>
      </c>
      <c r="AV77" s="256">
        <f>$AD77+SUM($AE33:AV33)-SUM($AE18:AV18)</f>
        <v>-21500</v>
      </c>
      <c r="AW77" s="256">
        <f t="shared" si="149"/>
        <v>-21500</v>
      </c>
    </row>
    <row r="78" spans="3:49" ht="15.75" customHeight="1" x14ac:dyDescent="0.25">
      <c r="C78" s="264" t="str">
        <f t="shared" si="146"/>
        <v>MC-Mag-Nymat_2</v>
      </c>
      <c r="D78" s="264"/>
      <c r="E78" s="143"/>
      <c r="F78" s="150" t="str">
        <f t="shared" si="145"/>
        <v>MC-Mag-Nymat_2</v>
      </c>
      <c r="G78" s="150"/>
      <c r="H78" s="143"/>
      <c r="I78" s="150">
        <f>SUM($I34:I34)-SUM($I19:I19)</f>
        <v>0</v>
      </c>
      <c r="J78" s="150">
        <f>SUM($I34:J34)-SUM($I19:J19)</f>
        <v>0</v>
      </c>
      <c r="K78" s="150">
        <f>SUM($I34:K34)-SUM($I19:K19)</f>
        <v>0</v>
      </c>
      <c r="L78" s="150">
        <f>SUM($I34:L34)-SUM($I19:L19)</f>
        <v>0</v>
      </c>
      <c r="M78" s="150">
        <f>SUM($I34:M34)-SUM($I19:M19)</f>
        <v>0</v>
      </c>
      <c r="N78" s="150">
        <f>SUM($I34:N34)-SUM($I19:N19)</f>
        <v>0</v>
      </c>
      <c r="O78" s="150">
        <f>SUM($I34:O34)-SUM($I19:O19)</f>
        <v>0</v>
      </c>
      <c r="P78" s="150">
        <f>SUM($I34:P34)-SUM($I19:P19)</f>
        <v>0</v>
      </c>
      <c r="Q78" s="150">
        <f>SUM($I34:Q34)-SUM($I19:Q19)</f>
        <v>0</v>
      </c>
      <c r="R78" s="150">
        <f>SUM($I34:R34)-SUM($I19:R19)</f>
        <v>0</v>
      </c>
      <c r="S78" s="150">
        <f>SUM($I34:S34)-SUM($I19:S19)</f>
        <v>0</v>
      </c>
      <c r="T78" s="150">
        <f>SUM($I34:T34)-SUM($I19:T19)</f>
        <v>0</v>
      </c>
      <c r="U78" s="164">
        <f t="shared" si="147"/>
        <v>0</v>
      </c>
      <c r="W78" s="255">
        <v>0</v>
      </c>
      <c r="X78" s="255">
        <v>0</v>
      </c>
      <c r="Y78" s="255">
        <v>0</v>
      </c>
      <c r="Z78" s="255">
        <v>0</v>
      </c>
      <c r="AA78" s="255">
        <v>0</v>
      </c>
      <c r="AB78" s="255">
        <v>0</v>
      </c>
      <c r="AC78" s="255">
        <v>0</v>
      </c>
      <c r="AD78" s="255">
        <v>0</v>
      </c>
      <c r="AE78" s="150">
        <f>$AD78+SUM($AE34:AE34)-SUM($AE19:AE19)</f>
        <v>0</v>
      </c>
      <c r="AF78" s="150">
        <f>$AD78+SUM($AE34:AF34)-SUM($AE19:AF19)</f>
        <v>-70000</v>
      </c>
      <c r="AG78" s="150">
        <f>$AD78+SUM($AE34:AG34)-SUM($AE19:AG19)</f>
        <v>-70000</v>
      </c>
      <c r="AH78" s="150">
        <f>$AD78+SUM($AE34:AH34)-SUM($AE19:AH19)</f>
        <v>-70000</v>
      </c>
      <c r="AI78" s="150">
        <f t="shared" si="148"/>
        <v>-70000</v>
      </c>
      <c r="AJ78" s="142"/>
      <c r="AK78" s="256">
        <f>SUM($AK34:AK34)-SUM($AK19:AK19)</f>
        <v>-7000</v>
      </c>
      <c r="AL78" s="255">
        <v>0</v>
      </c>
      <c r="AM78" s="255">
        <v>0</v>
      </c>
      <c r="AN78" s="255">
        <v>0</v>
      </c>
      <c r="AO78" s="255">
        <v>0</v>
      </c>
      <c r="AP78" s="255">
        <v>0</v>
      </c>
      <c r="AQ78" s="255">
        <v>0</v>
      </c>
      <c r="AR78" s="255">
        <v>0</v>
      </c>
      <c r="AS78" s="150">
        <f>$AD78+SUM($AE34:AS34)-SUM($AE19:AS19)</f>
        <v>-147000</v>
      </c>
      <c r="AT78" s="150">
        <f>$AD78+SUM($AE34:AT34)-SUM($AE19:AT19)</f>
        <v>-147000</v>
      </c>
      <c r="AU78" s="150">
        <f>$AD78+SUM($AE34:AU34)-SUM($AE19:AU19)</f>
        <v>-147000</v>
      </c>
      <c r="AV78" s="150">
        <f>$AD78+SUM($AE34:AV34)-SUM($AE19:AV19)</f>
        <v>-147000</v>
      </c>
      <c r="AW78" s="150">
        <f t="shared" si="149"/>
        <v>-147000</v>
      </c>
    </row>
    <row r="79" spans="3:49" ht="15.75" customHeight="1" x14ac:dyDescent="0.25">
      <c r="C79" s="154" t="str">
        <f t="shared" ref="C79" si="151">F79</f>
        <v>MC-Mag-Zeet</v>
      </c>
      <c r="D79" s="154"/>
      <c r="E79" s="153"/>
      <c r="F79" s="150" t="str">
        <f t="shared" si="145"/>
        <v>MC-Mag-Zeet</v>
      </c>
      <c r="G79" s="150"/>
      <c r="H79" s="153"/>
      <c r="I79" s="150">
        <f>SUM($I35:I35)-SUM($I20:I20)</f>
        <v>0</v>
      </c>
      <c r="J79" s="150">
        <f>SUM($I35:J35)-SUM($I20:J20)</f>
        <v>0</v>
      </c>
      <c r="K79" s="150">
        <f>SUM($I35:K35)-SUM($I20:K20)</f>
        <v>0</v>
      </c>
      <c r="L79" s="150">
        <f>SUM($I35:L35)-SUM($I20:L20)</f>
        <v>0</v>
      </c>
      <c r="M79" s="150">
        <f>SUM($I35:M35)-SUM($I20:M20)</f>
        <v>0</v>
      </c>
      <c r="N79" s="150">
        <f>SUM($I35:N35)-SUM($I20:N20)</f>
        <v>0</v>
      </c>
      <c r="O79" s="150">
        <f>SUM($I35:O35)-SUM($I20:O20)</f>
        <v>0</v>
      </c>
      <c r="P79" s="150">
        <f>SUM($I35:P35)-SUM($I20:P20)</f>
        <v>0</v>
      </c>
      <c r="Q79" s="150">
        <f>SUM($I35:Q35)-SUM($I20:Q20)</f>
        <v>0</v>
      </c>
      <c r="R79" s="150">
        <f>SUM($I35:R35)-SUM($I20:R20)</f>
        <v>0</v>
      </c>
      <c r="S79" s="150">
        <f>SUM($I35:S35)-SUM($I20:S20)</f>
        <v>0</v>
      </c>
      <c r="T79" s="150">
        <f>SUM($I35:T35)-SUM($I20:T20)</f>
        <v>0</v>
      </c>
      <c r="U79" s="164">
        <f t="shared" ref="U79" si="152">T79</f>
        <v>0</v>
      </c>
      <c r="W79" s="255">
        <v>0</v>
      </c>
      <c r="X79" s="255">
        <v>0</v>
      </c>
      <c r="Y79" s="255">
        <v>0</v>
      </c>
      <c r="Z79" s="255">
        <v>0</v>
      </c>
      <c r="AA79" s="255">
        <v>0</v>
      </c>
      <c r="AB79" s="255">
        <v>0</v>
      </c>
      <c r="AC79" s="255">
        <v>0</v>
      </c>
      <c r="AD79" s="255">
        <v>0</v>
      </c>
      <c r="AE79" s="150">
        <f>$AD79+SUM($AE35:AE35)-SUM($AE20:AE20)</f>
        <v>0</v>
      </c>
      <c r="AF79" s="150">
        <f>$AD79+SUM($AE35:AF35)-SUM($AE20:AF20)</f>
        <v>0</v>
      </c>
      <c r="AG79" s="150">
        <f>$AD79+SUM($AE35:AG35)-SUM($AE20:AG20)</f>
        <v>0</v>
      </c>
      <c r="AH79" s="150">
        <f>$AD79+SUM($AE35:AH35)-SUM($AE20:AH20)</f>
        <v>0</v>
      </c>
      <c r="AI79" s="150">
        <f t="shared" ref="AI79" si="153">AH79</f>
        <v>0</v>
      </c>
      <c r="AJ79" s="142"/>
      <c r="AK79" s="256">
        <f>SUM($AK35:AK35)-SUM($AK20:AK20)</f>
        <v>0</v>
      </c>
      <c r="AL79" s="255">
        <v>0</v>
      </c>
      <c r="AM79" s="255">
        <v>0</v>
      </c>
      <c r="AN79" s="255">
        <v>0</v>
      </c>
      <c r="AO79" s="255">
        <v>0</v>
      </c>
      <c r="AP79" s="255">
        <v>0</v>
      </c>
      <c r="AQ79" s="255">
        <v>0</v>
      </c>
      <c r="AR79" s="255">
        <v>0</v>
      </c>
      <c r="AS79" s="150">
        <f>$AD79+SUM($AE35:AS35)-SUM($AE20:AS20)</f>
        <v>1200000</v>
      </c>
      <c r="AT79" s="150">
        <f>$AD79+SUM($AE35:AT35)-SUM($AE20:AT20)</f>
        <v>1200000</v>
      </c>
      <c r="AU79" s="150">
        <f>$AD79+SUM($AE35:AU35)-SUM($AE20:AU20)</f>
        <v>1200000</v>
      </c>
      <c r="AV79" s="150">
        <f>$AD79+SUM($AE35:AV35)-SUM($AE20:AV20)</f>
        <v>1200000</v>
      </c>
      <c r="AW79" s="150">
        <f t="shared" ref="AW79" si="154">AV79</f>
        <v>1200000</v>
      </c>
    </row>
    <row r="80" spans="3:49" s="158" customFormat="1" ht="15.75" customHeight="1" x14ac:dyDescent="0.25">
      <c r="C80" s="254" t="s">
        <v>336</v>
      </c>
      <c r="F80" s="157"/>
      <c r="G80" s="157"/>
      <c r="I80" s="157">
        <f>SUM(I68:I78)</f>
        <v>0</v>
      </c>
      <c r="J80" s="157">
        <f t="shared" ref="J80" si="155">SUM(J68:J78)</f>
        <v>0</v>
      </c>
      <c r="K80" s="157">
        <f t="shared" ref="K80" si="156">SUM(K68:K78)</f>
        <v>0</v>
      </c>
      <c r="L80" s="157">
        <f t="shared" ref="L80" si="157">SUM(L68:L78)</f>
        <v>0</v>
      </c>
      <c r="M80" s="157">
        <f t="shared" ref="M80" si="158">SUM(M68:M78)</f>
        <v>0</v>
      </c>
      <c r="N80" s="157">
        <f t="shared" ref="N80" si="159">SUM(N68:N78)</f>
        <v>0</v>
      </c>
      <c r="O80" s="157">
        <f t="shared" ref="O80" si="160">SUM(O68:O78)</f>
        <v>45000</v>
      </c>
      <c r="P80" s="157">
        <f t="shared" ref="P80" si="161">SUM(P68:P78)</f>
        <v>0</v>
      </c>
      <c r="Q80" s="157">
        <f t="shared" ref="Q80" si="162">SUM(Q68:Q78)</f>
        <v>-48278.688524590165</v>
      </c>
      <c r="R80" s="157">
        <f t="shared" ref="R80" si="163">SUM(R68:R78)</f>
        <v>-84180.327868852473</v>
      </c>
      <c r="S80" s="157">
        <f t="shared" ref="S80" si="164">SUM(S68:S78)</f>
        <v>-43934.426229508157</v>
      </c>
      <c r="T80" s="157">
        <f t="shared" ref="T80" si="165">SUM(T68:T78)</f>
        <v>-90000</v>
      </c>
      <c r="U80" s="157">
        <f t="shared" ref="U80" si="166">SUM(U68:U78)</f>
        <v>-90000</v>
      </c>
      <c r="W80" s="157">
        <f t="shared" ref="W80" si="167">SUM(W68:W78)</f>
        <v>0</v>
      </c>
      <c r="X80" s="157">
        <f t="shared" ref="X80" si="168">SUM(X68:X78)</f>
        <v>0</v>
      </c>
      <c r="Y80" s="157">
        <f t="shared" ref="Y80" si="169">SUM(Y68:Y78)</f>
        <v>0</v>
      </c>
      <c r="Z80" s="157">
        <f t="shared" ref="Z80" si="170">SUM(Z68:Z78)</f>
        <v>0</v>
      </c>
      <c r="AA80" s="157">
        <f t="shared" ref="AA80" si="171">SUM(AA68:AA78)</f>
        <v>0</v>
      </c>
      <c r="AB80" s="157">
        <f t="shared" ref="AB80" si="172">SUM(AB68:AB78)</f>
        <v>0</v>
      </c>
      <c r="AC80" s="157">
        <f t="shared" ref="AC80" si="173">SUM(AC68:AC78)</f>
        <v>0</v>
      </c>
      <c r="AD80" s="157">
        <f t="shared" ref="AD80" si="174">SUM(AD68:AD78)</f>
        <v>-225000</v>
      </c>
      <c r="AE80" s="157">
        <f t="shared" ref="AE80" si="175">SUM(AE68:AE78)</f>
        <v>-463043.47826086951</v>
      </c>
      <c r="AF80" s="157">
        <f t="shared" ref="AF80" si="176">SUM(AF68:AF78)</f>
        <v>-674321.48197839339</v>
      </c>
      <c r="AG80" s="157">
        <f t="shared" ref="AG80" si="177">SUM(AG68:AG78)</f>
        <v>-911722.08013640228</v>
      </c>
      <c r="AH80" s="157">
        <f t="shared" ref="AH80" si="178">SUM(AH68:AH78)</f>
        <v>-1138178.7723785164</v>
      </c>
      <c r="AI80" s="157">
        <f t="shared" ref="AI80" si="179">SUM(AI68:AI78)</f>
        <v>-1138178.7723785164</v>
      </c>
      <c r="AK80" s="157">
        <f t="shared" ref="AK80:AW80" si="180">SUM(AK68:AK78)</f>
        <v>-515478.43137254904</v>
      </c>
      <c r="AL80" s="157">
        <f t="shared" si="180"/>
        <v>0</v>
      </c>
      <c r="AM80" s="157">
        <f t="shared" si="180"/>
        <v>0</v>
      </c>
      <c r="AN80" s="157">
        <f t="shared" si="180"/>
        <v>0</v>
      </c>
      <c r="AO80" s="157">
        <f t="shared" si="180"/>
        <v>0</v>
      </c>
      <c r="AP80" s="157">
        <f t="shared" si="180"/>
        <v>0</v>
      </c>
      <c r="AQ80" s="157">
        <f t="shared" si="180"/>
        <v>0</v>
      </c>
      <c r="AR80" s="157">
        <f t="shared" si="180"/>
        <v>-225000</v>
      </c>
      <c r="AS80" s="157">
        <f t="shared" si="180"/>
        <v>-5436979.3110555261</v>
      </c>
      <c r="AT80" s="157">
        <f t="shared" si="180"/>
        <v>-5436979.3110555261</v>
      </c>
      <c r="AU80" s="157">
        <f t="shared" si="180"/>
        <v>-5436979.3110555261</v>
      </c>
      <c r="AV80" s="157">
        <f t="shared" si="180"/>
        <v>-5436979.3110555261</v>
      </c>
      <c r="AW80" s="157">
        <f t="shared" si="180"/>
        <v>-5436979.3110555261</v>
      </c>
    </row>
    <row r="81" ht="15.75" customHeight="1" x14ac:dyDescent="0.25"/>
    <row r="82" ht="15.6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</sheetData>
  <sheetProtection algorithmName="SHA-512" hashValue="NCCR/W914EljYroXPxEYskrkk+Hk02pNu03ysV2vSEIpf/a/CZBQ6Z5PBR4dakoJ8cKxkfwq2ojqPzp36kuQUQ==" saltValue="3GtskCWjx2gIUBUakcze2Q==" spinCount="100000" sheet="1" formatColumns="0"/>
  <conditionalFormatting sqref="I80:AI80 I68:V79 AE68:AI79">
    <cfRule type="colorScale" priority="3">
      <colorScale>
        <cfvo type="num" val="-200000"/>
        <cfvo type="num" val="-100000"/>
        <cfvo type="num" val="0"/>
        <color rgb="FFFF0000"/>
        <color rgb="FFFFA3A3"/>
        <color theme="0"/>
      </colorScale>
    </cfRule>
  </conditionalFormatting>
  <conditionalFormatting sqref="AK80:AW80 AS68:AW79">
    <cfRule type="colorScale" priority="2">
      <colorScale>
        <cfvo type="num" val="-200000"/>
        <cfvo type="num" val="-100000"/>
        <cfvo type="num" val="0"/>
        <color rgb="FFFF0000"/>
        <color rgb="FFFFA3A3"/>
        <color theme="0"/>
      </colorScale>
    </cfRule>
  </conditionalFormatting>
  <conditionalFormatting sqref="AK68:AK79">
    <cfRule type="colorScale" priority="1">
      <colorScale>
        <cfvo type="num" val="-200000"/>
        <cfvo type="num" val="-100000"/>
        <cfvo type="num" val="0"/>
        <color rgb="FFFF0000"/>
        <color rgb="FFFFA3A3"/>
        <color theme="0"/>
      </colorScale>
    </cfRule>
  </conditionalFormatting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873E-9BE3-49EC-A8C9-CD1996C31E69}">
  <sheetPr codeName="Sheet14">
    <tabColor rgb="FFFF0000"/>
  </sheetPr>
  <dimension ref="B1:AW1077"/>
  <sheetViews>
    <sheetView showGridLines="0" topLeftCell="A3" zoomScale="69" zoomScaleNormal="69" workbookViewId="0">
      <pane xSplit="8" ySplit="5" topLeftCell="AG56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outlineLevelCol="1" x14ac:dyDescent="0.25"/>
  <cols>
    <col min="1" max="1" width="1.5703125" style="133" customWidth="1"/>
    <col min="2" max="2" width="4" style="133" customWidth="1"/>
    <col min="3" max="3" width="17.140625" style="133" customWidth="1"/>
    <col min="4" max="4" width="7.7109375" style="133" customWidth="1"/>
    <col min="5" max="5" width="3.5703125" style="133" customWidth="1"/>
    <col min="6" max="6" width="2.140625" style="133" hidden="1" customWidth="1"/>
    <col min="7" max="7" width="2.5703125" style="133" hidden="1" customWidth="1"/>
    <col min="8" max="8" width="12.140625" style="133" hidden="1" customWidth="1"/>
    <col min="9" max="9" width="16.7109375" style="133" hidden="1" customWidth="1" outlineLevel="1"/>
    <col min="10" max="11" width="16.85546875" style="133" hidden="1" customWidth="1" outlineLevel="1"/>
    <col min="12" max="12" width="16.7109375" style="133" hidden="1" customWidth="1" outlineLevel="1"/>
    <col min="13" max="13" width="16.85546875" style="133" hidden="1" customWidth="1" outlineLevel="1"/>
    <col min="14" max="21" width="15.7109375" style="133" hidden="1" customWidth="1" outlineLevel="1"/>
    <col min="22" max="22" width="3.42578125" style="133" hidden="1" customWidth="1" outlineLevel="1"/>
    <col min="23" max="23" width="17.140625" style="133" customWidth="1" collapsed="1"/>
    <col min="24" max="36" width="17.140625" style="133" customWidth="1"/>
    <col min="37" max="37" width="17.140625" style="133" customWidth="1" collapsed="1"/>
    <col min="38" max="49" width="17.140625" style="133" customWidth="1"/>
    <col min="50" max="16384" width="12.28515625" style="133"/>
  </cols>
  <sheetData>
    <row r="1" spans="2:49" ht="15.75" customHeight="1" x14ac:dyDescent="0.25"/>
    <row r="2" spans="2:49" ht="15.75" customHeight="1" thickBot="1" x14ac:dyDescent="0.3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</row>
    <row r="3" spans="2:49" ht="15.75" customHeight="1" thickBot="1" x14ac:dyDescent="0.3">
      <c r="B3" s="135"/>
      <c r="C3" s="136"/>
      <c r="D3" s="136"/>
      <c r="E3" s="136"/>
      <c r="F3" s="136"/>
      <c r="G3" s="136"/>
      <c r="H3" s="136"/>
      <c r="I3" s="137"/>
      <c r="J3" s="138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37"/>
    </row>
    <row r="4" spans="2:49" ht="15.75" customHeight="1" x14ac:dyDescent="0.25">
      <c r="X4" s="258"/>
      <c r="AL4" s="258"/>
    </row>
    <row r="5" spans="2:49" ht="15.75" hidden="1" customHeight="1" outlineLevel="1" x14ac:dyDescent="0.25">
      <c r="I5" s="259"/>
      <c r="J5" s="259"/>
      <c r="K5" s="259"/>
      <c r="L5" s="259"/>
      <c r="M5" s="259"/>
      <c r="N5" s="140"/>
      <c r="O5" s="140"/>
      <c r="P5" s="140"/>
      <c r="Q5" s="140"/>
      <c r="R5" s="140"/>
      <c r="S5" s="140"/>
      <c r="T5" s="140"/>
      <c r="U5" s="140"/>
      <c r="V5" s="141"/>
      <c r="W5" s="139"/>
      <c r="X5" s="26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2"/>
      <c r="AK5" s="139"/>
      <c r="AL5" s="26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</row>
    <row r="6" spans="2:49" ht="15.75" hidden="1" customHeight="1" outlineLevel="1" x14ac:dyDescent="0.25">
      <c r="H6" s="144" t="s">
        <v>326</v>
      </c>
      <c r="I6" s="145">
        <v>1</v>
      </c>
      <c r="J6" s="145">
        <f t="shared" ref="J6:U6" si="0">I6+1</f>
        <v>2</v>
      </c>
      <c r="K6" s="145">
        <f t="shared" si="0"/>
        <v>3</v>
      </c>
      <c r="L6" s="145">
        <f t="shared" si="0"/>
        <v>4</v>
      </c>
      <c r="M6" s="145">
        <f t="shared" si="0"/>
        <v>5</v>
      </c>
      <c r="N6" s="145">
        <f t="shared" si="0"/>
        <v>6</v>
      </c>
      <c r="O6" s="145">
        <f t="shared" si="0"/>
        <v>7</v>
      </c>
      <c r="P6" s="145">
        <f t="shared" si="0"/>
        <v>8</v>
      </c>
      <c r="Q6" s="145">
        <f t="shared" si="0"/>
        <v>9</v>
      </c>
      <c r="R6" s="145">
        <f t="shared" si="0"/>
        <v>10</v>
      </c>
      <c r="S6" s="145">
        <f t="shared" si="0"/>
        <v>11</v>
      </c>
      <c r="T6" s="145">
        <f t="shared" si="0"/>
        <v>12</v>
      </c>
      <c r="U6" s="145">
        <f t="shared" si="0"/>
        <v>13</v>
      </c>
      <c r="W6" s="145">
        <v>1</v>
      </c>
      <c r="X6" s="145">
        <f t="shared" ref="X6:AI6" si="1">W6+1</f>
        <v>2</v>
      </c>
      <c r="Y6" s="145">
        <f t="shared" si="1"/>
        <v>3</v>
      </c>
      <c r="Z6" s="145">
        <f t="shared" si="1"/>
        <v>4</v>
      </c>
      <c r="AA6" s="145">
        <f t="shared" si="1"/>
        <v>5</v>
      </c>
      <c r="AB6" s="145">
        <f t="shared" si="1"/>
        <v>6</v>
      </c>
      <c r="AC6" s="145">
        <f t="shared" si="1"/>
        <v>7</v>
      </c>
      <c r="AD6" s="145">
        <f t="shared" si="1"/>
        <v>8</v>
      </c>
      <c r="AE6" s="145">
        <f t="shared" si="1"/>
        <v>9</v>
      </c>
      <c r="AF6" s="145">
        <f t="shared" si="1"/>
        <v>10</v>
      </c>
      <c r="AG6" s="145">
        <f t="shared" si="1"/>
        <v>11</v>
      </c>
      <c r="AH6" s="145">
        <f t="shared" si="1"/>
        <v>12</v>
      </c>
      <c r="AI6" s="145">
        <f t="shared" si="1"/>
        <v>13</v>
      </c>
      <c r="AJ6" s="142"/>
      <c r="AK6" s="145">
        <v>1</v>
      </c>
      <c r="AL6" s="145">
        <f t="shared" ref="AL6" si="2">AK6+1</f>
        <v>2</v>
      </c>
      <c r="AM6" s="145">
        <f t="shared" ref="AM6" si="3">AL6+1</f>
        <v>3</v>
      </c>
      <c r="AN6" s="145">
        <f t="shared" ref="AN6" si="4">AM6+1</f>
        <v>4</v>
      </c>
      <c r="AO6" s="145">
        <f t="shared" ref="AO6" si="5">AN6+1</f>
        <v>5</v>
      </c>
      <c r="AP6" s="145">
        <f t="shared" ref="AP6" si="6">AO6+1</f>
        <v>6</v>
      </c>
      <c r="AQ6" s="145">
        <f t="shared" ref="AQ6" si="7">AP6+1</f>
        <v>7</v>
      </c>
      <c r="AR6" s="145">
        <f t="shared" ref="AR6" si="8">AQ6+1</f>
        <v>8</v>
      </c>
      <c r="AS6" s="145">
        <f t="shared" ref="AS6" si="9">AR6+1</f>
        <v>9</v>
      </c>
      <c r="AT6" s="145">
        <f t="shared" ref="AT6" si="10">AS6+1</f>
        <v>10</v>
      </c>
      <c r="AU6" s="145">
        <f t="shared" ref="AU6" si="11">AT6+1</f>
        <v>11</v>
      </c>
      <c r="AV6" s="145">
        <f t="shared" ref="AV6" si="12">AU6+1</f>
        <v>12</v>
      </c>
      <c r="AW6" s="145">
        <f t="shared" ref="AW6" si="13">AV6+1</f>
        <v>13</v>
      </c>
    </row>
    <row r="7" spans="2:49" ht="15.75" customHeight="1" collapsed="1" thickBot="1" x14ac:dyDescent="0.3">
      <c r="C7" s="146" t="s">
        <v>325</v>
      </c>
      <c r="D7" s="147"/>
      <c r="E7" s="147"/>
      <c r="F7" s="148"/>
      <c r="G7" s="148"/>
      <c r="H7" s="149"/>
      <c r="I7" s="166">
        <v>45292</v>
      </c>
      <c r="J7" s="166">
        <f>EOMONTH(I7,0)+1</f>
        <v>45323</v>
      </c>
      <c r="K7" s="166">
        <f t="shared" ref="K7:T7" si="14">EOMONTH(J7,0)+1</f>
        <v>45352</v>
      </c>
      <c r="L7" s="166">
        <f t="shared" si="14"/>
        <v>45383</v>
      </c>
      <c r="M7" s="166">
        <f t="shared" si="14"/>
        <v>45413</v>
      </c>
      <c r="N7" s="166">
        <f t="shared" si="14"/>
        <v>45444</v>
      </c>
      <c r="O7" s="166">
        <f t="shared" si="14"/>
        <v>45474</v>
      </c>
      <c r="P7" s="166">
        <f t="shared" si="14"/>
        <v>45505</v>
      </c>
      <c r="Q7" s="166">
        <f t="shared" si="14"/>
        <v>45536</v>
      </c>
      <c r="R7" s="166">
        <f t="shared" si="14"/>
        <v>45566</v>
      </c>
      <c r="S7" s="166">
        <f t="shared" si="14"/>
        <v>45597</v>
      </c>
      <c r="T7" s="166">
        <f t="shared" si="14"/>
        <v>45627</v>
      </c>
      <c r="U7" s="167" t="s">
        <v>342</v>
      </c>
      <c r="W7" s="166">
        <v>45658</v>
      </c>
      <c r="X7" s="166">
        <f>EOMONTH(W7,0)+1</f>
        <v>45689</v>
      </c>
      <c r="Y7" s="166">
        <f t="shared" ref="Y7:AH7" si="15">EOMONTH(X7,0)+1</f>
        <v>45717</v>
      </c>
      <c r="Z7" s="166">
        <f t="shared" si="15"/>
        <v>45748</v>
      </c>
      <c r="AA7" s="166">
        <f t="shared" si="15"/>
        <v>45778</v>
      </c>
      <c r="AB7" s="166">
        <f t="shared" si="15"/>
        <v>45809</v>
      </c>
      <c r="AC7" s="166">
        <f t="shared" si="15"/>
        <v>45839</v>
      </c>
      <c r="AD7" s="166">
        <f t="shared" si="15"/>
        <v>45870</v>
      </c>
      <c r="AE7" s="166">
        <f t="shared" si="15"/>
        <v>45901</v>
      </c>
      <c r="AF7" s="166">
        <f t="shared" si="15"/>
        <v>45931</v>
      </c>
      <c r="AG7" s="166">
        <f t="shared" si="15"/>
        <v>45962</v>
      </c>
      <c r="AH7" s="166">
        <f t="shared" si="15"/>
        <v>45992</v>
      </c>
      <c r="AI7" s="167" t="s">
        <v>341</v>
      </c>
      <c r="AJ7" s="142"/>
      <c r="AK7" s="166">
        <v>46023</v>
      </c>
      <c r="AL7" s="166">
        <f>EOMONTH(AK7,0)+1</f>
        <v>46054</v>
      </c>
      <c r="AM7" s="166">
        <f t="shared" ref="AM7" si="16">EOMONTH(AL7,0)+1</f>
        <v>46082</v>
      </c>
      <c r="AN7" s="166">
        <f t="shared" ref="AN7" si="17">EOMONTH(AM7,0)+1</f>
        <v>46113</v>
      </c>
      <c r="AO7" s="166">
        <f t="shared" ref="AO7" si="18">EOMONTH(AN7,0)+1</f>
        <v>46143</v>
      </c>
      <c r="AP7" s="166">
        <f t="shared" ref="AP7" si="19">EOMONTH(AO7,0)+1</f>
        <v>46174</v>
      </c>
      <c r="AQ7" s="166">
        <f t="shared" ref="AQ7" si="20">EOMONTH(AP7,0)+1</f>
        <v>46204</v>
      </c>
      <c r="AR7" s="166">
        <f t="shared" ref="AR7" si="21">EOMONTH(AQ7,0)+1</f>
        <v>46235</v>
      </c>
      <c r="AS7" s="166">
        <f t="shared" ref="AS7" si="22">EOMONTH(AR7,0)+1</f>
        <v>46266</v>
      </c>
      <c r="AT7" s="166">
        <f t="shared" ref="AT7" si="23">EOMONTH(AS7,0)+1</f>
        <v>46296</v>
      </c>
      <c r="AU7" s="166">
        <f t="shared" ref="AU7" si="24">EOMONTH(AT7,0)+1</f>
        <v>46327</v>
      </c>
      <c r="AV7" s="166">
        <f t="shared" ref="AV7" si="25">EOMONTH(AU7,0)+1</f>
        <v>46357</v>
      </c>
      <c r="AW7" s="167" t="s">
        <v>522</v>
      </c>
    </row>
    <row r="8" spans="2:49" ht="15.75" customHeight="1" x14ac:dyDescent="0.25">
      <c r="C8" s="142"/>
      <c r="D8" s="143"/>
      <c r="E8" s="143"/>
      <c r="F8" s="143"/>
      <c r="G8" s="143"/>
      <c r="H8" s="143"/>
      <c r="M8" s="142"/>
      <c r="N8" s="143"/>
      <c r="O8" s="142"/>
      <c r="P8" s="143"/>
      <c r="Q8" s="143"/>
      <c r="R8" s="143"/>
      <c r="S8" s="143"/>
      <c r="T8" s="143"/>
      <c r="U8" s="143"/>
      <c r="AA8" s="142"/>
      <c r="AB8" s="143"/>
      <c r="AC8" s="142"/>
      <c r="AD8" s="142"/>
      <c r="AE8" s="142"/>
      <c r="AF8" s="142"/>
      <c r="AG8" s="142"/>
      <c r="AH8" s="142"/>
      <c r="AI8" s="143"/>
      <c r="AJ8" s="142"/>
      <c r="AO8" s="142"/>
      <c r="AP8" s="143"/>
      <c r="AQ8" s="142"/>
      <c r="AR8" s="142"/>
      <c r="AS8" s="142"/>
      <c r="AT8" s="142"/>
      <c r="AU8" s="142"/>
      <c r="AV8" s="142"/>
      <c r="AW8" s="143"/>
    </row>
    <row r="9" spans="2:49" ht="15.75" customHeight="1" x14ac:dyDescent="0.25">
      <c r="C9" s="150" t="str">
        <f>F9</f>
        <v>MC-Suite 1</v>
      </c>
      <c r="D9" s="143"/>
      <c r="E9" s="143"/>
      <c r="F9" s="150" t="str">
        <f>'Listes des Lots'!B4</f>
        <v>MC-Suite 1</v>
      </c>
      <c r="I9" s="255">
        <v>0</v>
      </c>
      <c r="J9" s="255">
        <v>0</v>
      </c>
      <c r="K9" s="255">
        <v>0</v>
      </c>
      <c r="L9" s="255">
        <v>0</v>
      </c>
      <c r="M9" s="255">
        <v>0</v>
      </c>
      <c r="N9" s="255">
        <v>0</v>
      </c>
      <c r="O9" s="255">
        <v>0</v>
      </c>
      <c r="P9" s="261">
        <v>0</v>
      </c>
      <c r="Q9" s="261">
        <v>0</v>
      </c>
      <c r="R9" s="261">
        <v>0</v>
      </c>
      <c r="S9" s="261">
        <v>0</v>
      </c>
      <c r="T9" s="261">
        <v>0</v>
      </c>
      <c r="U9" s="262"/>
      <c r="V9" s="263"/>
      <c r="W9" s="261">
        <v>0</v>
      </c>
      <c r="X9" s="261">
        <v>0</v>
      </c>
      <c r="Y9" s="261">
        <v>0</v>
      </c>
      <c r="Z9" s="261">
        <v>0</v>
      </c>
      <c r="AA9" s="261">
        <v>0</v>
      </c>
      <c r="AB9" s="261">
        <v>0</v>
      </c>
      <c r="AC9" s="261">
        <v>0</v>
      </c>
      <c r="AD9" s="261">
        <v>0</v>
      </c>
      <c r="AE9" s="261">
        <v>0</v>
      </c>
      <c r="AF9" s="261">
        <v>0</v>
      </c>
      <c r="AG9" s="261">
        <v>0</v>
      </c>
      <c r="AH9" s="261">
        <v>0</v>
      </c>
      <c r="AI9" s="150"/>
      <c r="AJ9" s="142"/>
      <c r="AK9" s="261">
        <v>0</v>
      </c>
      <c r="AL9" s="294">
        <v>0</v>
      </c>
      <c r="AM9" s="294">
        <v>0</v>
      </c>
      <c r="AN9" s="294">
        <v>0</v>
      </c>
      <c r="AO9" s="294">
        <v>0</v>
      </c>
      <c r="AP9" s="294">
        <v>0</v>
      </c>
      <c r="AQ9" s="294">
        <v>0</v>
      </c>
      <c r="AR9" s="294">
        <v>0</v>
      </c>
      <c r="AS9" s="294">
        <v>0</v>
      </c>
      <c r="AT9" s="294">
        <v>0</v>
      </c>
      <c r="AU9" s="294">
        <v>0</v>
      </c>
      <c r="AV9" s="294">
        <v>0</v>
      </c>
      <c r="AW9" s="150"/>
    </row>
    <row r="10" spans="2:49" ht="15.75" customHeight="1" x14ac:dyDescent="0.25">
      <c r="C10" s="150" t="str">
        <f t="shared" ref="C10:C33" si="26">F10</f>
        <v>MC-Suite 2</v>
      </c>
      <c r="D10" s="143"/>
      <c r="E10" s="143"/>
      <c r="F10" s="150" t="str">
        <f>'Listes des Lots'!B5</f>
        <v>MC-Suite 2</v>
      </c>
      <c r="I10" s="255">
        <v>0</v>
      </c>
      <c r="J10" s="255">
        <v>0</v>
      </c>
      <c r="K10" s="255">
        <v>0</v>
      </c>
      <c r="L10" s="255">
        <v>0</v>
      </c>
      <c r="M10" s="255">
        <v>0</v>
      </c>
      <c r="N10" s="255">
        <v>0</v>
      </c>
      <c r="O10" s="255">
        <v>0</v>
      </c>
      <c r="P10" s="261">
        <v>0</v>
      </c>
      <c r="Q10" s="261">
        <v>0</v>
      </c>
      <c r="R10" s="261">
        <v>0</v>
      </c>
      <c r="S10" s="261">
        <v>0</v>
      </c>
      <c r="T10" s="261">
        <v>0</v>
      </c>
      <c r="U10" s="262"/>
      <c r="V10" s="263"/>
      <c r="W10" s="261">
        <v>0</v>
      </c>
      <c r="X10" s="261">
        <v>0</v>
      </c>
      <c r="Y10" s="261">
        <v>0</v>
      </c>
      <c r="Z10" s="261">
        <v>0</v>
      </c>
      <c r="AA10" s="261">
        <v>0</v>
      </c>
      <c r="AB10" s="261">
        <v>0</v>
      </c>
      <c r="AC10" s="261">
        <v>0</v>
      </c>
      <c r="AD10" s="261">
        <v>2</v>
      </c>
      <c r="AE10" s="261">
        <v>0</v>
      </c>
      <c r="AF10" s="261">
        <v>0</v>
      </c>
      <c r="AG10" s="261">
        <v>0</v>
      </c>
      <c r="AH10" s="261">
        <v>0</v>
      </c>
      <c r="AI10" s="150"/>
      <c r="AJ10" s="142"/>
      <c r="AK10" s="261">
        <v>1</v>
      </c>
      <c r="AL10" s="294">
        <v>0</v>
      </c>
      <c r="AM10" s="294">
        <v>0</v>
      </c>
      <c r="AN10" s="294">
        <v>0</v>
      </c>
      <c r="AO10" s="294">
        <v>0</v>
      </c>
      <c r="AP10" s="294">
        <v>0</v>
      </c>
      <c r="AQ10" s="294">
        <v>0</v>
      </c>
      <c r="AR10" s="294">
        <v>0</v>
      </c>
      <c r="AS10" s="294">
        <v>0</v>
      </c>
      <c r="AT10" s="294">
        <v>0</v>
      </c>
      <c r="AU10" s="294">
        <v>0</v>
      </c>
      <c r="AV10" s="294">
        <v>0</v>
      </c>
      <c r="AW10" s="150"/>
    </row>
    <row r="11" spans="2:49" ht="15.75" customHeight="1" x14ac:dyDescent="0.25">
      <c r="C11" s="150" t="str">
        <f t="shared" si="26"/>
        <v>MC-Suite 3</v>
      </c>
      <c r="D11" s="143"/>
      <c r="E11" s="143"/>
      <c r="F11" s="150" t="str">
        <f>'Listes des Lots'!B6</f>
        <v>MC-Suite 3</v>
      </c>
      <c r="I11" s="255">
        <v>0</v>
      </c>
      <c r="J11" s="255">
        <v>0</v>
      </c>
      <c r="K11" s="255">
        <v>0</v>
      </c>
      <c r="L11" s="255">
        <v>0</v>
      </c>
      <c r="M11" s="255">
        <v>0</v>
      </c>
      <c r="N11" s="255">
        <v>0</v>
      </c>
      <c r="O11" s="255">
        <v>0</v>
      </c>
      <c r="P11" s="261">
        <v>0</v>
      </c>
      <c r="Q11" s="261">
        <v>0</v>
      </c>
      <c r="R11" s="261">
        <v>0</v>
      </c>
      <c r="S11" s="261">
        <v>3</v>
      </c>
      <c r="T11" s="261">
        <v>0</v>
      </c>
      <c r="U11" s="262"/>
      <c r="V11" s="263"/>
      <c r="W11" s="261">
        <v>0</v>
      </c>
      <c r="X11" s="261">
        <v>0</v>
      </c>
      <c r="Y11" s="261">
        <v>0</v>
      </c>
      <c r="Z11" s="261">
        <v>0</v>
      </c>
      <c r="AA11" s="261">
        <v>0</v>
      </c>
      <c r="AB11" s="261">
        <v>0</v>
      </c>
      <c r="AC11" s="261">
        <v>0</v>
      </c>
      <c r="AD11" s="261">
        <v>2</v>
      </c>
      <c r="AE11" s="261">
        <v>0</v>
      </c>
      <c r="AF11" s="261">
        <v>0</v>
      </c>
      <c r="AG11" s="261">
        <v>0</v>
      </c>
      <c r="AH11" s="261">
        <v>0</v>
      </c>
      <c r="AI11" s="150"/>
      <c r="AJ11" s="142"/>
      <c r="AK11" s="261">
        <v>0</v>
      </c>
      <c r="AL11" s="294">
        <v>0</v>
      </c>
      <c r="AM11" s="294">
        <v>0</v>
      </c>
      <c r="AN11" s="294">
        <v>0</v>
      </c>
      <c r="AO11" s="294">
        <v>0</v>
      </c>
      <c r="AP11" s="294">
        <v>0</v>
      </c>
      <c r="AQ11" s="294">
        <v>0</v>
      </c>
      <c r="AR11" s="294">
        <v>0</v>
      </c>
      <c r="AS11" s="294">
        <v>0</v>
      </c>
      <c r="AT11" s="294">
        <v>0</v>
      </c>
      <c r="AU11" s="294">
        <v>0</v>
      </c>
      <c r="AV11" s="294">
        <v>0</v>
      </c>
      <c r="AW11" s="150"/>
    </row>
    <row r="12" spans="2:49" ht="15.75" customHeight="1" x14ac:dyDescent="0.25">
      <c r="C12" s="150" t="str">
        <f t="shared" si="26"/>
        <v>MC-Suite 4</v>
      </c>
      <c r="D12" s="143"/>
      <c r="E12" s="143"/>
      <c r="F12" s="150" t="str">
        <f>'Listes des Lots'!B7</f>
        <v>MC-Suite 4</v>
      </c>
      <c r="I12" s="255">
        <v>0</v>
      </c>
      <c r="J12" s="255">
        <v>0</v>
      </c>
      <c r="K12" s="255">
        <v>0</v>
      </c>
      <c r="L12" s="255">
        <v>0</v>
      </c>
      <c r="M12" s="255">
        <v>0</v>
      </c>
      <c r="N12" s="255">
        <v>0</v>
      </c>
      <c r="O12" s="255">
        <v>0</v>
      </c>
      <c r="P12" s="261">
        <v>0</v>
      </c>
      <c r="Q12" s="261">
        <v>0</v>
      </c>
      <c r="R12" s="261">
        <v>0</v>
      </c>
      <c r="S12" s="261">
        <v>0</v>
      </c>
      <c r="T12" s="261">
        <v>0</v>
      </c>
      <c r="U12" s="262"/>
      <c r="V12" s="263"/>
      <c r="W12" s="261">
        <v>0</v>
      </c>
      <c r="X12" s="261">
        <v>0</v>
      </c>
      <c r="Y12" s="261">
        <v>0</v>
      </c>
      <c r="Z12" s="261">
        <v>0</v>
      </c>
      <c r="AA12" s="261">
        <v>0</v>
      </c>
      <c r="AB12" s="261">
        <v>0</v>
      </c>
      <c r="AC12" s="261">
        <v>0</v>
      </c>
      <c r="AD12" s="261">
        <v>2</v>
      </c>
      <c r="AE12" s="261">
        <v>0</v>
      </c>
      <c r="AF12" s="261">
        <v>0</v>
      </c>
      <c r="AG12" s="261">
        <v>0</v>
      </c>
      <c r="AH12" s="261">
        <v>0</v>
      </c>
      <c r="AI12" s="150"/>
      <c r="AJ12" s="142"/>
      <c r="AK12" s="261">
        <v>0</v>
      </c>
      <c r="AL12" s="294">
        <v>0</v>
      </c>
      <c r="AM12" s="294">
        <v>0</v>
      </c>
      <c r="AN12" s="294">
        <v>0</v>
      </c>
      <c r="AO12" s="294">
        <v>0</v>
      </c>
      <c r="AP12" s="294">
        <v>0</v>
      </c>
      <c r="AQ12" s="294">
        <v>0</v>
      </c>
      <c r="AR12" s="294">
        <v>0</v>
      </c>
      <c r="AS12" s="294">
        <v>0</v>
      </c>
      <c r="AT12" s="294">
        <v>0</v>
      </c>
      <c r="AU12" s="294">
        <v>0</v>
      </c>
      <c r="AV12" s="294">
        <v>0</v>
      </c>
      <c r="AW12" s="150"/>
    </row>
    <row r="13" spans="2:49" ht="15.75" customHeight="1" x14ac:dyDescent="0.25">
      <c r="C13" s="150" t="str">
        <f t="shared" si="26"/>
        <v>MC-Suite 5</v>
      </c>
      <c r="D13" s="143"/>
      <c r="E13" s="143"/>
      <c r="F13" s="150" t="str">
        <f>'Listes des Lots'!B8</f>
        <v>MC-Suite 5</v>
      </c>
      <c r="I13" s="255">
        <v>0</v>
      </c>
      <c r="J13" s="255">
        <v>0</v>
      </c>
      <c r="K13" s="255">
        <v>0</v>
      </c>
      <c r="L13" s="255">
        <v>0</v>
      </c>
      <c r="M13" s="255">
        <v>0</v>
      </c>
      <c r="N13" s="255">
        <v>0</v>
      </c>
      <c r="O13" s="255">
        <v>0</v>
      </c>
      <c r="P13" s="261">
        <v>0</v>
      </c>
      <c r="Q13" s="261">
        <v>0</v>
      </c>
      <c r="R13" s="261">
        <v>0</v>
      </c>
      <c r="S13" s="261">
        <v>0</v>
      </c>
      <c r="T13" s="261">
        <v>1</v>
      </c>
      <c r="U13" s="262"/>
      <c r="V13" s="263"/>
      <c r="W13" s="261">
        <v>0</v>
      </c>
      <c r="X13" s="261">
        <v>0</v>
      </c>
      <c r="Y13" s="261">
        <v>0</v>
      </c>
      <c r="Z13" s="261">
        <v>0</v>
      </c>
      <c r="AA13" s="261">
        <v>0</v>
      </c>
      <c r="AB13" s="261">
        <v>0</v>
      </c>
      <c r="AC13" s="261">
        <v>0</v>
      </c>
      <c r="AD13" s="261">
        <v>2</v>
      </c>
      <c r="AE13" s="261">
        <v>0</v>
      </c>
      <c r="AF13" s="261">
        <v>0</v>
      </c>
      <c r="AG13" s="261">
        <v>0</v>
      </c>
      <c r="AH13" s="261">
        <v>0</v>
      </c>
      <c r="AI13" s="150"/>
      <c r="AJ13" s="142"/>
      <c r="AK13" s="261">
        <v>0</v>
      </c>
      <c r="AL13" s="294">
        <v>0</v>
      </c>
      <c r="AM13" s="294">
        <v>0</v>
      </c>
      <c r="AN13" s="294">
        <v>0</v>
      </c>
      <c r="AO13" s="294">
        <v>0</v>
      </c>
      <c r="AP13" s="294">
        <v>0</v>
      </c>
      <c r="AQ13" s="294">
        <v>0</v>
      </c>
      <c r="AR13" s="294">
        <v>0</v>
      </c>
      <c r="AS13" s="294">
        <v>0</v>
      </c>
      <c r="AT13" s="294">
        <v>0</v>
      </c>
      <c r="AU13" s="294">
        <v>0</v>
      </c>
      <c r="AV13" s="294">
        <v>0</v>
      </c>
      <c r="AW13" s="150"/>
    </row>
    <row r="14" spans="2:49" ht="15.75" customHeight="1" x14ac:dyDescent="0.25">
      <c r="C14" s="150" t="str">
        <f t="shared" si="26"/>
        <v>MC-Suite 6</v>
      </c>
      <c r="D14" s="143"/>
      <c r="E14" s="143"/>
      <c r="F14" s="150" t="str">
        <f>'Listes des Lots'!B9</f>
        <v>MC-Suite 6</v>
      </c>
      <c r="I14" s="255">
        <v>0</v>
      </c>
      <c r="J14" s="255">
        <v>0</v>
      </c>
      <c r="K14" s="255">
        <v>0</v>
      </c>
      <c r="L14" s="255">
        <v>0</v>
      </c>
      <c r="M14" s="255">
        <v>0</v>
      </c>
      <c r="N14" s="255">
        <v>0</v>
      </c>
      <c r="O14" s="255">
        <v>0</v>
      </c>
      <c r="P14" s="261">
        <v>0</v>
      </c>
      <c r="Q14" s="261">
        <v>0</v>
      </c>
      <c r="R14" s="261">
        <v>0</v>
      </c>
      <c r="S14" s="261">
        <v>0</v>
      </c>
      <c r="T14" s="261">
        <v>0</v>
      </c>
      <c r="U14" s="262"/>
      <c r="V14" s="263"/>
      <c r="W14" s="261">
        <v>0</v>
      </c>
      <c r="X14" s="261">
        <v>0</v>
      </c>
      <c r="Y14" s="261">
        <v>0</v>
      </c>
      <c r="Z14" s="261">
        <v>0</v>
      </c>
      <c r="AA14" s="261">
        <v>0</v>
      </c>
      <c r="AB14" s="261">
        <v>0</v>
      </c>
      <c r="AC14" s="261">
        <v>0</v>
      </c>
      <c r="AD14" s="261">
        <v>2</v>
      </c>
      <c r="AE14" s="261">
        <v>0</v>
      </c>
      <c r="AF14" s="261">
        <v>0</v>
      </c>
      <c r="AG14" s="261">
        <v>0</v>
      </c>
      <c r="AH14" s="261">
        <v>0</v>
      </c>
      <c r="AI14" s="150"/>
      <c r="AJ14" s="142"/>
      <c r="AK14" s="261">
        <v>0</v>
      </c>
      <c r="AL14" s="294">
        <v>0</v>
      </c>
      <c r="AM14" s="294">
        <v>0</v>
      </c>
      <c r="AN14" s="294">
        <v>0</v>
      </c>
      <c r="AO14" s="294">
        <v>0</v>
      </c>
      <c r="AP14" s="294">
        <v>0</v>
      </c>
      <c r="AQ14" s="294">
        <v>0</v>
      </c>
      <c r="AR14" s="294">
        <v>0</v>
      </c>
      <c r="AS14" s="294">
        <v>0</v>
      </c>
      <c r="AT14" s="294">
        <v>0</v>
      </c>
      <c r="AU14" s="294">
        <v>0</v>
      </c>
      <c r="AV14" s="294">
        <v>0</v>
      </c>
      <c r="AW14" s="150"/>
    </row>
    <row r="15" spans="2:49" ht="15.75" customHeight="1" x14ac:dyDescent="0.25">
      <c r="C15" s="150" t="str">
        <f t="shared" si="26"/>
        <v>MC-Suite 7</v>
      </c>
      <c r="D15" s="143"/>
      <c r="E15" s="143"/>
      <c r="F15" s="150" t="str">
        <f>'Listes des Lots'!B10</f>
        <v>MC-Suite 7</v>
      </c>
      <c r="I15" s="255">
        <v>0</v>
      </c>
      <c r="J15" s="255">
        <v>0</v>
      </c>
      <c r="K15" s="255">
        <v>0</v>
      </c>
      <c r="L15" s="255">
        <v>0</v>
      </c>
      <c r="M15" s="255">
        <v>0</v>
      </c>
      <c r="N15" s="255">
        <v>0</v>
      </c>
      <c r="O15" s="255">
        <v>0</v>
      </c>
      <c r="P15" s="261">
        <v>0</v>
      </c>
      <c r="Q15" s="261">
        <v>0</v>
      </c>
      <c r="R15" s="261">
        <v>0</v>
      </c>
      <c r="S15" s="261">
        <v>0</v>
      </c>
      <c r="T15" s="261">
        <v>0</v>
      </c>
      <c r="U15" s="262"/>
      <c r="V15" s="263"/>
      <c r="W15" s="261">
        <v>0</v>
      </c>
      <c r="X15" s="261">
        <v>0</v>
      </c>
      <c r="Y15" s="261">
        <v>0</v>
      </c>
      <c r="Z15" s="261">
        <v>0</v>
      </c>
      <c r="AA15" s="261">
        <v>0</v>
      </c>
      <c r="AB15" s="261">
        <v>0</v>
      </c>
      <c r="AC15" s="261">
        <v>0</v>
      </c>
      <c r="AD15" s="261">
        <v>2</v>
      </c>
      <c r="AE15" s="261">
        <v>0</v>
      </c>
      <c r="AF15" s="261">
        <v>0</v>
      </c>
      <c r="AG15" s="261">
        <v>0</v>
      </c>
      <c r="AH15" s="261">
        <v>0</v>
      </c>
      <c r="AI15" s="150"/>
      <c r="AJ15" s="142"/>
      <c r="AK15" s="261">
        <v>0</v>
      </c>
      <c r="AL15" s="294">
        <v>0</v>
      </c>
      <c r="AM15" s="294">
        <v>0</v>
      </c>
      <c r="AN15" s="294">
        <v>0</v>
      </c>
      <c r="AO15" s="294">
        <v>0</v>
      </c>
      <c r="AP15" s="294">
        <v>0</v>
      </c>
      <c r="AQ15" s="294">
        <v>0</v>
      </c>
      <c r="AR15" s="294">
        <v>0</v>
      </c>
      <c r="AS15" s="294">
        <v>0</v>
      </c>
      <c r="AT15" s="294">
        <v>0</v>
      </c>
      <c r="AU15" s="294">
        <v>0</v>
      </c>
      <c r="AV15" s="294">
        <v>0</v>
      </c>
      <c r="AW15" s="150"/>
    </row>
    <row r="16" spans="2:49" ht="15.75" customHeight="1" x14ac:dyDescent="0.25">
      <c r="C16" s="150" t="str">
        <f t="shared" si="26"/>
        <v>MC-Suite 8</v>
      </c>
      <c r="D16" s="143"/>
      <c r="E16" s="143"/>
      <c r="F16" s="150" t="str">
        <f>'Listes des Lots'!B11</f>
        <v>MC-Suite 8</v>
      </c>
      <c r="I16" s="255">
        <v>0</v>
      </c>
      <c r="J16" s="255">
        <v>0</v>
      </c>
      <c r="K16" s="255">
        <v>0</v>
      </c>
      <c r="L16" s="255">
        <v>0</v>
      </c>
      <c r="M16" s="255">
        <v>0</v>
      </c>
      <c r="N16" s="255">
        <v>0</v>
      </c>
      <c r="O16" s="255">
        <v>0</v>
      </c>
      <c r="P16" s="261">
        <v>1</v>
      </c>
      <c r="Q16" s="261">
        <v>0</v>
      </c>
      <c r="R16" s="261">
        <v>0</v>
      </c>
      <c r="S16" s="261">
        <v>0</v>
      </c>
      <c r="T16" s="261">
        <v>0</v>
      </c>
      <c r="U16" s="262"/>
      <c r="V16" s="263"/>
      <c r="W16" s="261">
        <v>0</v>
      </c>
      <c r="X16" s="261">
        <v>0</v>
      </c>
      <c r="Y16" s="261">
        <v>0</v>
      </c>
      <c r="Z16" s="261">
        <v>0</v>
      </c>
      <c r="AA16" s="261">
        <v>0</v>
      </c>
      <c r="AB16" s="261">
        <v>0</v>
      </c>
      <c r="AC16" s="261">
        <v>0</v>
      </c>
      <c r="AD16" s="261">
        <v>2</v>
      </c>
      <c r="AE16" s="261">
        <v>1</v>
      </c>
      <c r="AF16" s="261">
        <v>0</v>
      </c>
      <c r="AG16" s="261">
        <v>0</v>
      </c>
      <c r="AH16" s="261">
        <v>2</v>
      </c>
      <c r="AI16" s="150"/>
      <c r="AJ16" s="142"/>
      <c r="AK16" s="261">
        <v>4</v>
      </c>
      <c r="AL16" s="294">
        <v>0</v>
      </c>
      <c r="AM16" s="294">
        <v>0</v>
      </c>
      <c r="AN16" s="294">
        <v>0</v>
      </c>
      <c r="AO16" s="294">
        <v>0</v>
      </c>
      <c r="AP16" s="294">
        <v>0</v>
      </c>
      <c r="AQ16" s="294">
        <v>0</v>
      </c>
      <c r="AR16" s="294">
        <v>0</v>
      </c>
      <c r="AS16" s="294">
        <v>0</v>
      </c>
      <c r="AT16" s="294">
        <v>0</v>
      </c>
      <c r="AU16" s="294">
        <v>0</v>
      </c>
      <c r="AV16" s="294">
        <v>0</v>
      </c>
      <c r="AW16" s="150"/>
    </row>
    <row r="17" spans="3:49" ht="15.75" customHeight="1" x14ac:dyDescent="0.25">
      <c r="C17" s="150" t="str">
        <f t="shared" si="26"/>
        <v>MC-Suite 9</v>
      </c>
      <c r="D17" s="143"/>
      <c r="E17" s="143"/>
      <c r="F17" s="150" t="str">
        <f>'Listes des Lots'!B12</f>
        <v>MC-Suite 9</v>
      </c>
      <c r="I17" s="255">
        <v>0</v>
      </c>
      <c r="J17" s="255">
        <v>0</v>
      </c>
      <c r="K17" s="255">
        <v>0</v>
      </c>
      <c r="L17" s="255">
        <v>0</v>
      </c>
      <c r="M17" s="255">
        <v>0</v>
      </c>
      <c r="N17" s="255">
        <v>0</v>
      </c>
      <c r="O17" s="255">
        <v>0</v>
      </c>
      <c r="P17" s="261">
        <v>2</v>
      </c>
      <c r="Q17" s="261">
        <v>0</v>
      </c>
      <c r="R17" s="261">
        <v>0</v>
      </c>
      <c r="S17" s="261">
        <v>2</v>
      </c>
      <c r="T17" s="261">
        <v>0</v>
      </c>
      <c r="U17" s="262"/>
      <c r="V17" s="263"/>
      <c r="W17" s="261">
        <v>0</v>
      </c>
      <c r="X17" s="261">
        <v>0</v>
      </c>
      <c r="Y17" s="261">
        <v>1</v>
      </c>
      <c r="Z17" s="261">
        <v>0</v>
      </c>
      <c r="AA17" s="261">
        <v>0</v>
      </c>
      <c r="AB17" s="261">
        <v>1</v>
      </c>
      <c r="AC17" s="261">
        <v>0</v>
      </c>
      <c r="AD17" s="261">
        <v>2</v>
      </c>
      <c r="AE17" s="261">
        <v>0</v>
      </c>
      <c r="AF17" s="261">
        <v>0</v>
      </c>
      <c r="AG17" s="261">
        <v>0</v>
      </c>
      <c r="AH17" s="261">
        <v>0</v>
      </c>
      <c r="AI17" s="150"/>
      <c r="AJ17" s="142"/>
      <c r="AK17" s="261">
        <v>0</v>
      </c>
      <c r="AL17" s="294">
        <v>0</v>
      </c>
      <c r="AM17" s="294">
        <v>0</v>
      </c>
      <c r="AN17" s="294">
        <v>0</v>
      </c>
      <c r="AO17" s="294">
        <v>0</v>
      </c>
      <c r="AP17" s="294">
        <v>0</v>
      </c>
      <c r="AQ17" s="294">
        <v>0</v>
      </c>
      <c r="AR17" s="294">
        <v>0</v>
      </c>
      <c r="AS17" s="294">
        <v>0</v>
      </c>
      <c r="AT17" s="294">
        <v>0</v>
      </c>
      <c r="AU17" s="294">
        <v>0</v>
      </c>
      <c r="AV17" s="294">
        <v>0</v>
      </c>
      <c r="AW17" s="150"/>
    </row>
    <row r="18" spans="3:49" ht="15.75" customHeight="1" x14ac:dyDescent="0.25">
      <c r="C18" s="150" t="str">
        <f t="shared" si="26"/>
        <v>MC-Suite 10</v>
      </c>
      <c r="D18" s="143"/>
      <c r="E18" s="143"/>
      <c r="F18" s="150" t="str">
        <f>'Listes des Lots'!B13</f>
        <v>MC-Suite 10</v>
      </c>
      <c r="I18" s="255">
        <v>0</v>
      </c>
      <c r="J18" s="255">
        <v>0</v>
      </c>
      <c r="K18" s="255">
        <v>0</v>
      </c>
      <c r="L18" s="255">
        <v>0</v>
      </c>
      <c r="M18" s="255">
        <v>0</v>
      </c>
      <c r="N18" s="255">
        <v>0</v>
      </c>
      <c r="O18" s="255">
        <v>0</v>
      </c>
      <c r="P18" s="261">
        <v>0</v>
      </c>
      <c r="Q18" s="261">
        <v>0</v>
      </c>
      <c r="R18" s="261">
        <v>0</v>
      </c>
      <c r="S18" s="261">
        <v>1</v>
      </c>
      <c r="T18" s="261">
        <v>0</v>
      </c>
      <c r="U18" s="262"/>
      <c r="V18" s="263"/>
      <c r="W18" s="261">
        <v>3</v>
      </c>
      <c r="X18" s="261">
        <v>0</v>
      </c>
      <c r="Y18" s="261">
        <v>2</v>
      </c>
      <c r="Z18" s="261">
        <v>0</v>
      </c>
      <c r="AA18" s="261">
        <v>1</v>
      </c>
      <c r="AB18" s="261">
        <v>0</v>
      </c>
      <c r="AC18" s="261">
        <v>0</v>
      </c>
      <c r="AD18" s="261">
        <v>2</v>
      </c>
      <c r="AE18" s="261">
        <v>0</v>
      </c>
      <c r="AF18" s="261">
        <v>0</v>
      </c>
      <c r="AG18" s="261">
        <v>0</v>
      </c>
      <c r="AH18" s="261">
        <v>0</v>
      </c>
      <c r="AI18" s="150"/>
      <c r="AJ18" s="142"/>
      <c r="AK18" s="261">
        <v>0</v>
      </c>
      <c r="AL18" s="294">
        <v>0</v>
      </c>
      <c r="AM18" s="294">
        <v>0</v>
      </c>
      <c r="AN18" s="294">
        <v>0</v>
      </c>
      <c r="AO18" s="294">
        <v>0</v>
      </c>
      <c r="AP18" s="294">
        <v>0</v>
      </c>
      <c r="AQ18" s="294">
        <v>0</v>
      </c>
      <c r="AR18" s="294">
        <v>0</v>
      </c>
      <c r="AS18" s="294">
        <v>0</v>
      </c>
      <c r="AT18" s="294">
        <v>0</v>
      </c>
      <c r="AU18" s="294">
        <v>0</v>
      </c>
      <c r="AV18" s="294">
        <v>0</v>
      </c>
      <c r="AW18" s="150"/>
    </row>
    <row r="19" spans="3:49" ht="15.75" customHeight="1" x14ac:dyDescent="0.25">
      <c r="C19" s="150" t="str">
        <f t="shared" si="26"/>
        <v>MC-Suite 11</v>
      </c>
      <c r="D19" s="143"/>
      <c r="E19" s="143"/>
      <c r="F19" s="150" t="str">
        <f>'Listes des Lots'!B14</f>
        <v>MC-Suite 11</v>
      </c>
      <c r="I19" s="255">
        <v>0</v>
      </c>
      <c r="J19" s="255">
        <v>0</v>
      </c>
      <c r="K19" s="255">
        <v>0</v>
      </c>
      <c r="L19" s="255">
        <v>0</v>
      </c>
      <c r="M19" s="255">
        <v>0</v>
      </c>
      <c r="N19" s="255">
        <v>0</v>
      </c>
      <c r="O19" s="255">
        <v>0</v>
      </c>
      <c r="P19" s="261">
        <v>0</v>
      </c>
      <c r="Q19" s="261">
        <v>0</v>
      </c>
      <c r="R19" s="261">
        <v>1</v>
      </c>
      <c r="S19" s="261">
        <v>0</v>
      </c>
      <c r="T19" s="261">
        <v>0</v>
      </c>
      <c r="U19" s="262"/>
      <c r="V19" s="263"/>
      <c r="W19" s="261">
        <v>0</v>
      </c>
      <c r="X19" s="261">
        <v>2</v>
      </c>
      <c r="Y19" s="261">
        <v>0</v>
      </c>
      <c r="Z19" s="261">
        <v>0</v>
      </c>
      <c r="AA19" s="261">
        <v>0</v>
      </c>
      <c r="AB19" s="261">
        <v>0</v>
      </c>
      <c r="AC19" s="261">
        <v>0</v>
      </c>
      <c r="AD19" s="261">
        <v>3</v>
      </c>
      <c r="AE19" s="261">
        <v>1</v>
      </c>
      <c r="AF19" s="261">
        <v>0</v>
      </c>
      <c r="AG19" s="261">
        <v>0</v>
      </c>
      <c r="AH19" s="261">
        <v>1</v>
      </c>
      <c r="AI19" s="150"/>
      <c r="AJ19" s="142"/>
      <c r="AK19" s="261">
        <v>2</v>
      </c>
      <c r="AL19" s="294">
        <v>0</v>
      </c>
      <c r="AM19" s="294">
        <v>0</v>
      </c>
      <c r="AN19" s="294">
        <v>0</v>
      </c>
      <c r="AO19" s="294">
        <v>0</v>
      </c>
      <c r="AP19" s="294">
        <v>0</v>
      </c>
      <c r="AQ19" s="294">
        <v>0</v>
      </c>
      <c r="AR19" s="294">
        <v>0</v>
      </c>
      <c r="AS19" s="294">
        <v>0</v>
      </c>
      <c r="AT19" s="294">
        <v>0</v>
      </c>
      <c r="AU19" s="294">
        <v>0</v>
      </c>
      <c r="AV19" s="294">
        <v>0</v>
      </c>
      <c r="AW19" s="150"/>
    </row>
    <row r="20" spans="3:49" ht="15.75" customHeight="1" x14ac:dyDescent="0.25">
      <c r="C20" s="150" t="str">
        <f t="shared" si="26"/>
        <v>MC-Suite 12</v>
      </c>
      <c r="D20" s="143"/>
      <c r="E20" s="143"/>
      <c r="F20" s="150" t="str">
        <f>'Listes des Lots'!B15</f>
        <v>MC-Suite 12</v>
      </c>
      <c r="I20" s="255">
        <v>0</v>
      </c>
      <c r="J20" s="255">
        <v>0</v>
      </c>
      <c r="K20" s="255">
        <v>0</v>
      </c>
      <c r="L20" s="255">
        <v>0</v>
      </c>
      <c r="M20" s="255">
        <v>0</v>
      </c>
      <c r="N20" s="255">
        <v>0</v>
      </c>
      <c r="O20" s="255">
        <v>0</v>
      </c>
      <c r="P20" s="261">
        <v>0</v>
      </c>
      <c r="Q20" s="261">
        <v>1</v>
      </c>
      <c r="R20" s="261">
        <v>1</v>
      </c>
      <c r="S20" s="261">
        <v>0</v>
      </c>
      <c r="T20" s="261">
        <v>4</v>
      </c>
      <c r="U20" s="262"/>
      <c r="V20" s="263"/>
      <c r="W20" s="261">
        <v>0</v>
      </c>
      <c r="X20" s="261">
        <v>2</v>
      </c>
      <c r="Y20" s="261">
        <v>0</v>
      </c>
      <c r="Z20" s="261">
        <v>0</v>
      </c>
      <c r="AA20" s="261">
        <v>1</v>
      </c>
      <c r="AB20" s="261">
        <v>0</v>
      </c>
      <c r="AC20" s="261">
        <v>0</v>
      </c>
      <c r="AD20" s="261">
        <v>2</v>
      </c>
      <c r="AE20" s="261">
        <v>1</v>
      </c>
      <c r="AF20" s="261">
        <v>0</v>
      </c>
      <c r="AG20" s="261">
        <v>0</v>
      </c>
      <c r="AH20" s="261">
        <v>1</v>
      </c>
      <c r="AI20" s="150"/>
      <c r="AJ20" s="142"/>
      <c r="AK20" s="261">
        <v>0</v>
      </c>
      <c r="AL20" s="294">
        <v>0</v>
      </c>
      <c r="AM20" s="294">
        <v>0</v>
      </c>
      <c r="AN20" s="294">
        <v>0</v>
      </c>
      <c r="AO20" s="294">
        <v>0</v>
      </c>
      <c r="AP20" s="294">
        <v>0</v>
      </c>
      <c r="AQ20" s="294">
        <v>0</v>
      </c>
      <c r="AR20" s="294">
        <v>0</v>
      </c>
      <c r="AS20" s="294">
        <v>0</v>
      </c>
      <c r="AT20" s="294">
        <v>0</v>
      </c>
      <c r="AU20" s="294">
        <v>0</v>
      </c>
      <c r="AV20" s="294">
        <v>0</v>
      </c>
      <c r="AW20" s="150"/>
    </row>
    <row r="21" spans="3:49" ht="15.75" customHeight="1" x14ac:dyDescent="0.25">
      <c r="C21" s="150" t="str">
        <f t="shared" si="26"/>
        <v>MC-Suite 13</v>
      </c>
      <c r="D21" s="143"/>
      <c r="E21" s="143"/>
      <c r="F21" s="150" t="str">
        <f>'Listes des Lots'!B16</f>
        <v>MC-Suite 13</v>
      </c>
      <c r="I21" s="255">
        <v>0</v>
      </c>
      <c r="J21" s="255">
        <v>0</v>
      </c>
      <c r="K21" s="255">
        <v>0</v>
      </c>
      <c r="L21" s="255">
        <v>0</v>
      </c>
      <c r="M21" s="255">
        <v>0</v>
      </c>
      <c r="N21" s="255">
        <v>0</v>
      </c>
      <c r="O21" s="255">
        <v>0</v>
      </c>
      <c r="P21" s="261">
        <v>2</v>
      </c>
      <c r="Q21" s="261">
        <v>0</v>
      </c>
      <c r="R21" s="261">
        <v>1</v>
      </c>
      <c r="S21" s="261">
        <v>0</v>
      </c>
      <c r="T21" s="261">
        <v>10</v>
      </c>
      <c r="U21" s="262"/>
      <c r="V21" s="263"/>
      <c r="W21" s="261">
        <v>6</v>
      </c>
      <c r="X21" s="261">
        <v>0</v>
      </c>
      <c r="Y21" s="261">
        <v>2</v>
      </c>
      <c r="Z21" s="261">
        <v>0</v>
      </c>
      <c r="AA21" s="261">
        <v>7</v>
      </c>
      <c r="AB21" s="261">
        <v>3</v>
      </c>
      <c r="AC21" s="261">
        <v>0</v>
      </c>
      <c r="AD21" s="261">
        <v>2</v>
      </c>
      <c r="AE21" s="261">
        <v>0</v>
      </c>
      <c r="AF21" s="261">
        <v>1</v>
      </c>
      <c r="AG21" s="261">
        <v>4</v>
      </c>
      <c r="AH21" s="261">
        <v>4</v>
      </c>
      <c r="AI21" s="150"/>
      <c r="AJ21" s="142"/>
      <c r="AK21" s="261">
        <v>0</v>
      </c>
      <c r="AL21" s="294">
        <v>0</v>
      </c>
      <c r="AM21" s="294">
        <v>0</v>
      </c>
      <c r="AN21" s="294">
        <v>0</v>
      </c>
      <c r="AO21" s="294">
        <v>0</v>
      </c>
      <c r="AP21" s="294">
        <v>0</v>
      </c>
      <c r="AQ21" s="294">
        <v>0</v>
      </c>
      <c r="AR21" s="294">
        <v>0</v>
      </c>
      <c r="AS21" s="294">
        <v>0</v>
      </c>
      <c r="AT21" s="294">
        <v>0</v>
      </c>
      <c r="AU21" s="294">
        <v>0</v>
      </c>
      <c r="AV21" s="294">
        <v>0</v>
      </c>
      <c r="AW21" s="150"/>
    </row>
    <row r="22" spans="3:49" ht="15.75" customHeight="1" x14ac:dyDescent="0.25">
      <c r="C22" s="150" t="str">
        <f t="shared" si="26"/>
        <v>MC-Suite 14</v>
      </c>
      <c r="D22" s="143"/>
      <c r="E22" s="143"/>
      <c r="F22" s="150" t="str">
        <f>'Listes des Lots'!B17</f>
        <v>MC-Suite 14</v>
      </c>
      <c r="I22" s="255">
        <v>0</v>
      </c>
      <c r="J22" s="255">
        <v>0</v>
      </c>
      <c r="K22" s="255">
        <v>0</v>
      </c>
      <c r="L22" s="255">
        <v>0</v>
      </c>
      <c r="M22" s="255">
        <v>0</v>
      </c>
      <c r="N22" s="255">
        <v>0</v>
      </c>
      <c r="O22" s="255">
        <v>0</v>
      </c>
      <c r="P22" s="261">
        <v>5</v>
      </c>
      <c r="Q22" s="261">
        <v>2</v>
      </c>
      <c r="R22" s="261">
        <v>4</v>
      </c>
      <c r="S22" s="261">
        <v>2</v>
      </c>
      <c r="T22" s="261">
        <v>3</v>
      </c>
      <c r="U22" s="262"/>
      <c r="V22" s="263"/>
      <c r="W22" s="261">
        <v>3</v>
      </c>
      <c r="X22" s="261">
        <v>6</v>
      </c>
      <c r="Y22" s="261">
        <v>2</v>
      </c>
      <c r="Z22" s="261">
        <v>1</v>
      </c>
      <c r="AA22" s="261">
        <v>3</v>
      </c>
      <c r="AB22" s="261">
        <v>3</v>
      </c>
      <c r="AC22" s="261">
        <v>1</v>
      </c>
      <c r="AD22" s="261">
        <v>2</v>
      </c>
      <c r="AE22" s="261">
        <v>1</v>
      </c>
      <c r="AF22" s="261">
        <v>0</v>
      </c>
      <c r="AG22" s="261">
        <v>2</v>
      </c>
      <c r="AH22" s="261">
        <v>5</v>
      </c>
      <c r="AI22" s="150"/>
      <c r="AJ22" s="142"/>
      <c r="AK22" s="261">
        <v>4</v>
      </c>
      <c r="AL22" s="294">
        <v>0</v>
      </c>
      <c r="AM22" s="294">
        <v>0</v>
      </c>
      <c r="AN22" s="294">
        <v>0</v>
      </c>
      <c r="AO22" s="294">
        <v>0</v>
      </c>
      <c r="AP22" s="294">
        <v>0</v>
      </c>
      <c r="AQ22" s="294">
        <v>0</v>
      </c>
      <c r="AR22" s="294">
        <v>0</v>
      </c>
      <c r="AS22" s="294">
        <v>0</v>
      </c>
      <c r="AT22" s="294">
        <v>0</v>
      </c>
      <c r="AU22" s="294">
        <v>0</v>
      </c>
      <c r="AV22" s="294">
        <v>0</v>
      </c>
      <c r="AW22" s="150"/>
    </row>
    <row r="23" spans="3:49" ht="15.75" customHeight="1" x14ac:dyDescent="0.25">
      <c r="C23" s="150" t="str">
        <f t="shared" si="26"/>
        <v>MC-Suite 15</v>
      </c>
      <c r="D23" s="143"/>
      <c r="E23" s="143"/>
      <c r="F23" s="150" t="str">
        <f>'Listes des Lots'!B18</f>
        <v>MC-Suite 15</v>
      </c>
      <c r="I23" s="255">
        <v>0</v>
      </c>
      <c r="J23" s="255">
        <v>0</v>
      </c>
      <c r="K23" s="255">
        <v>0</v>
      </c>
      <c r="L23" s="255">
        <v>0</v>
      </c>
      <c r="M23" s="255">
        <v>0</v>
      </c>
      <c r="N23" s="255">
        <v>0</v>
      </c>
      <c r="O23" s="255">
        <v>0</v>
      </c>
      <c r="P23" s="261">
        <v>4</v>
      </c>
      <c r="Q23" s="261">
        <v>2</v>
      </c>
      <c r="R23" s="261">
        <v>0</v>
      </c>
      <c r="S23" s="261">
        <v>0</v>
      </c>
      <c r="T23" s="261">
        <v>0</v>
      </c>
      <c r="U23" s="262"/>
      <c r="V23" s="263"/>
      <c r="W23" s="261">
        <v>0</v>
      </c>
      <c r="X23" s="261">
        <v>2</v>
      </c>
      <c r="Y23" s="261">
        <v>0</v>
      </c>
      <c r="Z23" s="261">
        <v>0</v>
      </c>
      <c r="AA23" s="261">
        <v>0</v>
      </c>
      <c r="AB23" s="261">
        <v>0</v>
      </c>
      <c r="AC23" s="261">
        <v>0</v>
      </c>
      <c r="AD23" s="261">
        <v>2</v>
      </c>
      <c r="AE23" s="261">
        <v>0</v>
      </c>
      <c r="AF23" s="261">
        <v>1</v>
      </c>
      <c r="AG23" s="261">
        <v>0</v>
      </c>
      <c r="AH23" s="261">
        <v>1</v>
      </c>
      <c r="AI23" s="150"/>
      <c r="AJ23" s="142"/>
      <c r="AK23" s="261">
        <v>0</v>
      </c>
      <c r="AL23" s="294">
        <v>0</v>
      </c>
      <c r="AM23" s="294">
        <v>0</v>
      </c>
      <c r="AN23" s="294">
        <v>0</v>
      </c>
      <c r="AO23" s="294">
        <v>0</v>
      </c>
      <c r="AP23" s="294">
        <v>0</v>
      </c>
      <c r="AQ23" s="294">
        <v>0</v>
      </c>
      <c r="AR23" s="294">
        <v>0</v>
      </c>
      <c r="AS23" s="294">
        <v>0</v>
      </c>
      <c r="AT23" s="294">
        <v>0</v>
      </c>
      <c r="AU23" s="294">
        <v>0</v>
      </c>
      <c r="AV23" s="294">
        <v>0</v>
      </c>
      <c r="AW23" s="150"/>
    </row>
    <row r="24" spans="3:49" ht="15.75" customHeight="1" x14ac:dyDescent="0.25">
      <c r="C24" s="150" t="str">
        <f t="shared" si="26"/>
        <v>MC-Suite 16</v>
      </c>
      <c r="D24" s="143"/>
      <c r="E24" s="143"/>
      <c r="F24" s="150" t="str">
        <f>'Listes des Lots'!B19</f>
        <v>MC-Suite 16</v>
      </c>
      <c r="I24" s="255">
        <v>0</v>
      </c>
      <c r="J24" s="255">
        <v>0</v>
      </c>
      <c r="K24" s="255">
        <v>0</v>
      </c>
      <c r="L24" s="255">
        <v>0</v>
      </c>
      <c r="M24" s="255">
        <v>0</v>
      </c>
      <c r="N24" s="255">
        <v>0</v>
      </c>
      <c r="O24" s="255">
        <v>0</v>
      </c>
      <c r="P24" s="261">
        <v>0</v>
      </c>
      <c r="Q24" s="261">
        <v>0</v>
      </c>
      <c r="R24" s="261">
        <v>1</v>
      </c>
      <c r="S24" s="261">
        <v>0</v>
      </c>
      <c r="T24" s="261">
        <v>0</v>
      </c>
      <c r="U24" s="262"/>
      <c r="V24" s="263"/>
      <c r="W24" s="261">
        <v>0</v>
      </c>
      <c r="X24" s="261">
        <v>0</v>
      </c>
      <c r="Y24" s="261">
        <v>0</v>
      </c>
      <c r="Z24" s="261">
        <v>0</v>
      </c>
      <c r="AA24" s="261">
        <v>0</v>
      </c>
      <c r="AB24" s="261">
        <v>0</v>
      </c>
      <c r="AC24" s="261">
        <v>0</v>
      </c>
      <c r="AD24" s="261">
        <v>2</v>
      </c>
      <c r="AE24" s="261">
        <v>0</v>
      </c>
      <c r="AF24" s="261">
        <v>0</v>
      </c>
      <c r="AG24" s="261">
        <v>0</v>
      </c>
      <c r="AH24" s="261">
        <v>0</v>
      </c>
      <c r="AI24" s="150"/>
      <c r="AJ24" s="142"/>
      <c r="AK24" s="261">
        <v>0</v>
      </c>
      <c r="AL24" s="294">
        <v>0</v>
      </c>
      <c r="AM24" s="294">
        <v>0</v>
      </c>
      <c r="AN24" s="294">
        <v>0</v>
      </c>
      <c r="AO24" s="294">
        <v>0</v>
      </c>
      <c r="AP24" s="294">
        <v>0</v>
      </c>
      <c r="AQ24" s="294">
        <v>0</v>
      </c>
      <c r="AR24" s="294">
        <v>0</v>
      </c>
      <c r="AS24" s="294">
        <v>0</v>
      </c>
      <c r="AT24" s="294">
        <v>0</v>
      </c>
      <c r="AU24" s="294">
        <v>0</v>
      </c>
      <c r="AV24" s="294">
        <v>0</v>
      </c>
      <c r="AW24" s="150"/>
    </row>
    <row r="25" spans="3:49" ht="15.75" customHeight="1" x14ac:dyDescent="0.25">
      <c r="C25" s="150" t="str">
        <f t="shared" si="26"/>
        <v>MC-CHBR 1</v>
      </c>
      <c r="D25" s="143"/>
      <c r="E25" s="143"/>
      <c r="F25" s="150" t="str">
        <f>'Listes des Lots'!B20</f>
        <v>MC-CHBR 1</v>
      </c>
      <c r="I25" s="255">
        <v>0</v>
      </c>
      <c r="J25" s="255">
        <v>0</v>
      </c>
      <c r="K25" s="255">
        <v>0</v>
      </c>
      <c r="L25" s="255">
        <v>0</v>
      </c>
      <c r="M25" s="255">
        <v>0</v>
      </c>
      <c r="N25" s="255">
        <v>0</v>
      </c>
      <c r="O25" s="255">
        <v>0</v>
      </c>
      <c r="P25" s="261">
        <v>0</v>
      </c>
      <c r="Q25" s="261">
        <v>0</v>
      </c>
      <c r="R25" s="261">
        <v>0</v>
      </c>
      <c r="S25" s="261">
        <v>0</v>
      </c>
      <c r="T25" s="261">
        <v>0</v>
      </c>
      <c r="U25" s="262"/>
      <c r="V25" s="263"/>
      <c r="W25" s="261">
        <v>0</v>
      </c>
      <c r="X25" s="261">
        <v>0</v>
      </c>
      <c r="Y25" s="261">
        <v>0</v>
      </c>
      <c r="Z25" s="261">
        <v>0</v>
      </c>
      <c r="AA25" s="261">
        <v>0</v>
      </c>
      <c r="AB25" s="261">
        <v>0</v>
      </c>
      <c r="AC25" s="261">
        <v>0</v>
      </c>
      <c r="AD25" s="261">
        <v>3</v>
      </c>
      <c r="AE25" s="261">
        <v>0</v>
      </c>
      <c r="AF25" s="261">
        <v>0</v>
      </c>
      <c r="AG25" s="261">
        <v>0</v>
      </c>
      <c r="AH25" s="261">
        <v>0</v>
      </c>
      <c r="AI25" s="150"/>
      <c r="AJ25" s="142"/>
      <c r="AK25" s="261">
        <v>2</v>
      </c>
      <c r="AL25" s="294">
        <v>0</v>
      </c>
      <c r="AM25" s="294">
        <v>0</v>
      </c>
      <c r="AN25" s="294">
        <v>0</v>
      </c>
      <c r="AO25" s="294">
        <v>0</v>
      </c>
      <c r="AP25" s="294">
        <v>0</v>
      </c>
      <c r="AQ25" s="294">
        <v>0</v>
      </c>
      <c r="AR25" s="294">
        <v>0</v>
      </c>
      <c r="AS25" s="294">
        <v>0</v>
      </c>
      <c r="AT25" s="294">
        <v>0</v>
      </c>
      <c r="AU25" s="294">
        <v>0</v>
      </c>
      <c r="AV25" s="294">
        <v>0</v>
      </c>
      <c r="AW25" s="150"/>
    </row>
    <row r="26" spans="3:49" ht="15.75" customHeight="1" x14ac:dyDescent="0.25">
      <c r="C26" s="143" t="str">
        <f t="shared" si="26"/>
        <v>MC-CHBR 2</v>
      </c>
      <c r="D26" s="264"/>
      <c r="E26" s="143"/>
      <c r="F26" s="150" t="str">
        <f>'Listes des Lots'!B21</f>
        <v>MC-CHBR 2</v>
      </c>
      <c r="G26" s="143"/>
      <c r="H26" s="143"/>
      <c r="I26" s="255">
        <v>0</v>
      </c>
      <c r="J26" s="255">
        <v>0</v>
      </c>
      <c r="K26" s="255">
        <v>0</v>
      </c>
      <c r="L26" s="255">
        <v>0</v>
      </c>
      <c r="M26" s="255">
        <v>0</v>
      </c>
      <c r="N26" s="255">
        <v>0</v>
      </c>
      <c r="O26" s="255">
        <v>0</v>
      </c>
      <c r="P26" s="261">
        <v>7</v>
      </c>
      <c r="Q26" s="261">
        <v>2</v>
      </c>
      <c r="R26" s="261">
        <v>4</v>
      </c>
      <c r="S26" s="261">
        <v>7</v>
      </c>
      <c r="T26" s="261">
        <v>17</v>
      </c>
      <c r="U26" s="262"/>
      <c r="V26" s="263"/>
      <c r="W26" s="261">
        <v>6</v>
      </c>
      <c r="X26" s="261">
        <v>4</v>
      </c>
      <c r="Y26" s="261">
        <v>2</v>
      </c>
      <c r="Z26" s="261">
        <v>3</v>
      </c>
      <c r="AA26" s="261">
        <v>1</v>
      </c>
      <c r="AB26" s="261">
        <v>1</v>
      </c>
      <c r="AC26" s="261">
        <v>8</v>
      </c>
      <c r="AD26" s="261">
        <v>2</v>
      </c>
      <c r="AE26" s="261">
        <v>1</v>
      </c>
      <c r="AF26" s="261">
        <v>0</v>
      </c>
      <c r="AG26" s="261">
        <v>0</v>
      </c>
      <c r="AH26" s="261">
        <v>1</v>
      </c>
      <c r="AI26" s="150"/>
      <c r="AJ26" s="142"/>
      <c r="AK26" s="261">
        <v>6</v>
      </c>
      <c r="AL26" s="294">
        <v>0</v>
      </c>
      <c r="AM26" s="294">
        <v>0</v>
      </c>
      <c r="AN26" s="294">
        <v>0</v>
      </c>
      <c r="AO26" s="294">
        <v>0</v>
      </c>
      <c r="AP26" s="294">
        <v>0</v>
      </c>
      <c r="AQ26" s="294">
        <v>0</v>
      </c>
      <c r="AR26" s="294">
        <v>0</v>
      </c>
      <c r="AS26" s="294">
        <v>0</v>
      </c>
      <c r="AT26" s="294">
        <v>0</v>
      </c>
      <c r="AU26" s="294">
        <v>0</v>
      </c>
      <c r="AV26" s="294">
        <v>0</v>
      </c>
      <c r="AW26" s="150"/>
    </row>
    <row r="27" spans="3:49" ht="15.75" customHeight="1" x14ac:dyDescent="0.25">
      <c r="C27" s="143" t="str">
        <f t="shared" si="26"/>
        <v>MC-CHBR 3</v>
      </c>
      <c r="D27" s="264"/>
      <c r="E27" s="143"/>
      <c r="F27" s="150" t="str">
        <f>'Listes des Lots'!B22</f>
        <v>MC-CHBR 3</v>
      </c>
      <c r="G27" s="143"/>
      <c r="H27" s="143"/>
      <c r="I27" s="255">
        <v>0</v>
      </c>
      <c r="J27" s="255">
        <v>0</v>
      </c>
      <c r="K27" s="255">
        <v>0</v>
      </c>
      <c r="L27" s="255">
        <v>0</v>
      </c>
      <c r="M27" s="255">
        <v>0</v>
      </c>
      <c r="N27" s="255">
        <v>0</v>
      </c>
      <c r="O27" s="255">
        <v>0</v>
      </c>
      <c r="P27" s="261">
        <v>4</v>
      </c>
      <c r="Q27" s="261">
        <v>3</v>
      </c>
      <c r="R27" s="261">
        <v>3</v>
      </c>
      <c r="S27" s="261">
        <v>4</v>
      </c>
      <c r="T27" s="261">
        <v>10</v>
      </c>
      <c r="U27" s="262"/>
      <c r="V27" s="263"/>
      <c r="W27" s="261">
        <v>4</v>
      </c>
      <c r="X27" s="261">
        <v>2</v>
      </c>
      <c r="Y27" s="261">
        <v>1</v>
      </c>
      <c r="Z27" s="261">
        <v>3</v>
      </c>
      <c r="AA27" s="261">
        <v>0</v>
      </c>
      <c r="AB27" s="261">
        <v>1</v>
      </c>
      <c r="AC27" s="261">
        <v>0</v>
      </c>
      <c r="AD27" s="261">
        <v>2</v>
      </c>
      <c r="AE27" s="261">
        <v>1</v>
      </c>
      <c r="AF27" s="261">
        <v>3</v>
      </c>
      <c r="AG27" s="261">
        <v>3</v>
      </c>
      <c r="AH27" s="261">
        <v>3</v>
      </c>
      <c r="AI27" s="150"/>
      <c r="AJ27" s="142"/>
      <c r="AK27" s="261">
        <v>3</v>
      </c>
      <c r="AL27" s="294">
        <v>0</v>
      </c>
      <c r="AM27" s="294">
        <v>0</v>
      </c>
      <c r="AN27" s="294">
        <v>0</v>
      </c>
      <c r="AO27" s="294">
        <v>0</v>
      </c>
      <c r="AP27" s="294">
        <v>0</v>
      </c>
      <c r="AQ27" s="294">
        <v>0</v>
      </c>
      <c r="AR27" s="294">
        <v>0</v>
      </c>
      <c r="AS27" s="294">
        <v>0</v>
      </c>
      <c r="AT27" s="294">
        <v>0</v>
      </c>
      <c r="AU27" s="294">
        <v>0</v>
      </c>
      <c r="AV27" s="294">
        <v>0</v>
      </c>
      <c r="AW27" s="150"/>
    </row>
    <row r="28" spans="3:49" ht="15.75" customHeight="1" x14ac:dyDescent="0.25">
      <c r="C28" s="143" t="str">
        <f t="shared" si="26"/>
        <v>MC-CHBR 4</v>
      </c>
      <c r="D28" s="264"/>
      <c r="E28" s="143"/>
      <c r="F28" s="150" t="str">
        <f>'Listes des Lots'!B23</f>
        <v>MC-CHBR 4</v>
      </c>
      <c r="G28" s="143"/>
      <c r="H28" s="143"/>
      <c r="I28" s="255">
        <v>0</v>
      </c>
      <c r="J28" s="255">
        <v>0</v>
      </c>
      <c r="K28" s="255">
        <v>0</v>
      </c>
      <c r="L28" s="255">
        <v>0</v>
      </c>
      <c r="M28" s="255">
        <v>0</v>
      </c>
      <c r="N28" s="255">
        <v>0</v>
      </c>
      <c r="O28" s="255">
        <v>0</v>
      </c>
      <c r="P28" s="261">
        <v>0</v>
      </c>
      <c r="Q28" s="261">
        <v>0</v>
      </c>
      <c r="R28" s="261">
        <v>2</v>
      </c>
      <c r="S28" s="261">
        <v>3</v>
      </c>
      <c r="T28" s="261">
        <v>3</v>
      </c>
      <c r="U28" s="262"/>
      <c r="V28" s="263"/>
      <c r="W28" s="261">
        <v>3</v>
      </c>
      <c r="X28" s="261">
        <v>3</v>
      </c>
      <c r="Y28" s="261">
        <v>0</v>
      </c>
      <c r="Z28" s="261">
        <v>2</v>
      </c>
      <c r="AA28" s="261">
        <v>1</v>
      </c>
      <c r="AB28" s="261">
        <v>3</v>
      </c>
      <c r="AC28" s="261">
        <v>1</v>
      </c>
      <c r="AD28" s="261">
        <v>3</v>
      </c>
      <c r="AE28" s="261">
        <v>0</v>
      </c>
      <c r="AF28" s="261">
        <v>3</v>
      </c>
      <c r="AG28" s="261">
        <v>2</v>
      </c>
      <c r="AH28" s="261">
        <v>3</v>
      </c>
      <c r="AI28" s="150"/>
      <c r="AJ28" s="142"/>
      <c r="AK28" s="261">
        <v>3</v>
      </c>
      <c r="AL28" s="294">
        <v>0</v>
      </c>
      <c r="AM28" s="294">
        <v>0</v>
      </c>
      <c r="AN28" s="294">
        <v>0</v>
      </c>
      <c r="AO28" s="294">
        <v>0</v>
      </c>
      <c r="AP28" s="294">
        <v>0</v>
      </c>
      <c r="AQ28" s="294">
        <v>0</v>
      </c>
      <c r="AR28" s="294">
        <v>0</v>
      </c>
      <c r="AS28" s="294">
        <v>0</v>
      </c>
      <c r="AT28" s="294">
        <v>0</v>
      </c>
      <c r="AU28" s="294">
        <v>0</v>
      </c>
      <c r="AV28" s="294">
        <v>0</v>
      </c>
      <c r="AW28" s="150"/>
    </row>
    <row r="29" spans="3:49" ht="15.75" customHeight="1" x14ac:dyDescent="0.25">
      <c r="C29" s="143" t="str">
        <f t="shared" si="26"/>
        <v>MC-CHBR 5</v>
      </c>
      <c r="D29" s="264"/>
      <c r="E29" s="143"/>
      <c r="F29" s="150" t="str">
        <f>'Listes des Lots'!B24</f>
        <v>MC-CHBR 5</v>
      </c>
      <c r="G29" s="143"/>
      <c r="H29" s="143"/>
      <c r="I29" s="255">
        <v>0</v>
      </c>
      <c r="J29" s="255">
        <v>0</v>
      </c>
      <c r="K29" s="255">
        <v>0</v>
      </c>
      <c r="L29" s="255">
        <v>0</v>
      </c>
      <c r="M29" s="255">
        <v>0</v>
      </c>
      <c r="N29" s="255">
        <v>0</v>
      </c>
      <c r="O29" s="255">
        <v>0</v>
      </c>
      <c r="P29" s="261">
        <v>31</v>
      </c>
      <c r="Q29" s="261">
        <v>15</v>
      </c>
      <c r="R29" s="261">
        <v>10</v>
      </c>
      <c r="S29" s="261">
        <v>4</v>
      </c>
      <c r="T29" s="261">
        <v>2</v>
      </c>
      <c r="U29" s="262"/>
      <c r="V29" s="263"/>
      <c r="W29" s="261">
        <v>8</v>
      </c>
      <c r="X29" s="261">
        <v>4</v>
      </c>
      <c r="Y29" s="261">
        <v>3</v>
      </c>
      <c r="Z29" s="261">
        <v>8</v>
      </c>
      <c r="AA29" s="261">
        <v>3</v>
      </c>
      <c r="AB29" s="261">
        <v>7</v>
      </c>
      <c r="AC29" s="261">
        <v>2</v>
      </c>
      <c r="AD29" s="261">
        <v>2</v>
      </c>
      <c r="AE29" s="261">
        <v>1</v>
      </c>
      <c r="AF29" s="261">
        <v>3</v>
      </c>
      <c r="AG29" s="261">
        <v>4</v>
      </c>
      <c r="AH29" s="261">
        <v>8</v>
      </c>
      <c r="AI29" s="150"/>
      <c r="AJ29" s="142"/>
      <c r="AK29" s="261">
        <v>5</v>
      </c>
      <c r="AL29" s="294">
        <v>0</v>
      </c>
      <c r="AM29" s="294">
        <v>0</v>
      </c>
      <c r="AN29" s="294">
        <v>0</v>
      </c>
      <c r="AO29" s="294">
        <v>0</v>
      </c>
      <c r="AP29" s="294">
        <v>0</v>
      </c>
      <c r="AQ29" s="294">
        <v>0</v>
      </c>
      <c r="AR29" s="294">
        <v>0</v>
      </c>
      <c r="AS29" s="294">
        <v>0</v>
      </c>
      <c r="AT29" s="294">
        <v>0</v>
      </c>
      <c r="AU29" s="294">
        <v>0</v>
      </c>
      <c r="AV29" s="294">
        <v>0</v>
      </c>
      <c r="AW29" s="150"/>
    </row>
    <row r="30" spans="3:49" ht="15.75" customHeight="1" x14ac:dyDescent="0.25">
      <c r="C30" s="143" t="str">
        <f t="shared" si="26"/>
        <v>MC-CHBR 6</v>
      </c>
      <c r="D30" s="264"/>
      <c r="E30" s="143"/>
      <c r="F30" s="150" t="str">
        <f>'Listes des Lots'!B25</f>
        <v>MC-CHBR 6</v>
      </c>
      <c r="G30" s="143"/>
      <c r="H30" s="143"/>
      <c r="I30" s="255">
        <v>0</v>
      </c>
      <c r="J30" s="255">
        <v>0</v>
      </c>
      <c r="K30" s="255">
        <v>0</v>
      </c>
      <c r="L30" s="255">
        <v>0</v>
      </c>
      <c r="M30" s="255">
        <v>0</v>
      </c>
      <c r="N30" s="255">
        <v>0</v>
      </c>
      <c r="O30" s="255">
        <v>0</v>
      </c>
      <c r="P30" s="261">
        <v>0</v>
      </c>
      <c r="Q30" s="261">
        <v>0</v>
      </c>
      <c r="R30" s="261">
        <v>0</v>
      </c>
      <c r="S30" s="261">
        <v>0</v>
      </c>
      <c r="T30" s="261">
        <v>0</v>
      </c>
      <c r="U30" s="262"/>
      <c r="V30" s="263"/>
      <c r="W30" s="261">
        <v>0</v>
      </c>
      <c r="X30" s="261">
        <v>0</v>
      </c>
      <c r="Y30" s="261">
        <v>0</v>
      </c>
      <c r="Z30" s="261">
        <v>0</v>
      </c>
      <c r="AA30" s="261">
        <v>0</v>
      </c>
      <c r="AB30" s="261">
        <v>0</v>
      </c>
      <c r="AC30" s="261">
        <v>0</v>
      </c>
      <c r="AD30" s="261">
        <v>2</v>
      </c>
      <c r="AE30" s="261">
        <v>0</v>
      </c>
      <c r="AF30" s="261">
        <v>0</v>
      </c>
      <c r="AG30" s="261">
        <v>0</v>
      </c>
      <c r="AH30" s="261">
        <v>0</v>
      </c>
      <c r="AI30" s="150"/>
      <c r="AJ30" s="142"/>
      <c r="AK30" s="261">
        <v>0</v>
      </c>
      <c r="AL30" s="294">
        <v>0</v>
      </c>
      <c r="AM30" s="294">
        <v>0</v>
      </c>
      <c r="AN30" s="294">
        <v>0</v>
      </c>
      <c r="AO30" s="294">
        <v>0</v>
      </c>
      <c r="AP30" s="294">
        <v>0</v>
      </c>
      <c r="AQ30" s="294">
        <v>0</v>
      </c>
      <c r="AR30" s="294">
        <v>0</v>
      </c>
      <c r="AS30" s="294">
        <v>0</v>
      </c>
      <c r="AT30" s="294">
        <v>0</v>
      </c>
      <c r="AU30" s="294">
        <v>0</v>
      </c>
      <c r="AV30" s="294">
        <v>0</v>
      </c>
      <c r="AW30" s="150"/>
    </row>
    <row r="31" spans="3:49" ht="15.75" customHeight="1" x14ac:dyDescent="0.25">
      <c r="C31" s="143" t="str">
        <f t="shared" si="26"/>
        <v>MC-CHBR 7</v>
      </c>
      <c r="D31" s="264"/>
      <c r="E31" s="143"/>
      <c r="F31" s="150" t="str">
        <f>'Listes des Lots'!B26</f>
        <v>MC-CHBR 7</v>
      </c>
      <c r="G31" s="143"/>
      <c r="H31" s="143"/>
      <c r="I31" s="255">
        <v>0</v>
      </c>
      <c r="J31" s="255">
        <v>0</v>
      </c>
      <c r="K31" s="255">
        <v>0</v>
      </c>
      <c r="L31" s="255">
        <v>0</v>
      </c>
      <c r="M31" s="255">
        <v>0</v>
      </c>
      <c r="N31" s="255">
        <v>0</v>
      </c>
      <c r="O31" s="255">
        <v>0</v>
      </c>
      <c r="P31" s="261">
        <v>6</v>
      </c>
      <c r="Q31" s="261">
        <v>18</v>
      </c>
      <c r="R31" s="261">
        <v>22</v>
      </c>
      <c r="S31" s="261">
        <v>14</v>
      </c>
      <c r="T31" s="261">
        <v>13</v>
      </c>
      <c r="U31" s="262"/>
      <c r="V31" s="263"/>
      <c r="W31" s="261">
        <v>9</v>
      </c>
      <c r="X31" s="261">
        <v>6</v>
      </c>
      <c r="Y31" s="261">
        <v>2</v>
      </c>
      <c r="Z31" s="261">
        <v>10</v>
      </c>
      <c r="AA31" s="261">
        <v>5</v>
      </c>
      <c r="AB31" s="261">
        <v>2</v>
      </c>
      <c r="AC31" s="261">
        <v>0</v>
      </c>
      <c r="AD31" s="261">
        <v>1</v>
      </c>
      <c r="AE31" s="261">
        <v>2</v>
      </c>
      <c r="AF31" s="261">
        <v>4</v>
      </c>
      <c r="AG31" s="261">
        <v>2</v>
      </c>
      <c r="AH31" s="261">
        <v>10</v>
      </c>
      <c r="AI31" s="150"/>
      <c r="AJ31" s="142"/>
      <c r="AK31" s="261">
        <v>8</v>
      </c>
      <c r="AL31" s="294">
        <v>0</v>
      </c>
      <c r="AM31" s="294">
        <v>0</v>
      </c>
      <c r="AN31" s="294">
        <v>0</v>
      </c>
      <c r="AO31" s="294">
        <v>0</v>
      </c>
      <c r="AP31" s="294">
        <v>0</v>
      </c>
      <c r="AQ31" s="294">
        <v>0</v>
      </c>
      <c r="AR31" s="294">
        <v>0</v>
      </c>
      <c r="AS31" s="294">
        <v>0</v>
      </c>
      <c r="AT31" s="294">
        <v>0</v>
      </c>
      <c r="AU31" s="294">
        <v>0</v>
      </c>
      <c r="AV31" s="294">
        <v>0</v>
      </c>
      <c r="AW31" s="150"/>
    </row>
    <row r="32" spans="3:49" ht="15.75" customHeight="1" x14ac:dyDescent="0.25">
      <c r="C32" s="143" t="str">
        <f t="shared" si="26"/>
        <v>MC-CHBR 8</v>
      </c>
      <c r="D32" s="264"/>
      <c r="E32" s="143"/>
      <c r="F32" s="150" t="str">
        <f>'Listes des Lots'!B27</f>
        <v>MC-CHBR 8</v>
      </c>
      <c r="G32" s="143"/>
      <c r="H32" s="143"/>
      <c r="I32" s="255">
        <v>0</v>
      </c>
      <c r="J32" s="255">
        <v>0</v>
      </c>
      <c r="K32" s="255">
        <v>0</v>
      </c>
      <c r="L32" s="255">
        <v>0</v>
      </c>
      <c r="M32" s="255">
        <v>0</v>
      </c>
      <c r="N32" s="255">
        <v>0</v>
      </c>
      <c r="O32" s="255">
        <v>0</v>
      </c>
      <c r="P32" s="261">
        <v>0</v>
      </c>
      <c r="Q32" s="261">
        <v>7</v>
      </c>
      <c r="R32" s="261">
        <v>6</v>
      </c>
      <c r="S32" s="261">
        <v>11</v>
      </c>
      <c r="T32" s="261">
        <v>10</v>
      </c>
      <c r="U32" s="262"/>
      <c r="V32" s="263"/>
      <c r="W32" s="261">
        <v>8</v>
      </c>
      <c r="X32" s="261">
        <v>5</v>
      </c>
      <c r="Y32" s="261">
        <v>0</v>
      </c>
      <c r="Z32" s="261">
        <v>1</v>
      </c>
      <c r="AA32" s="261">
        <v>4</v>
      </c>
      <c r="AB32" s="261">
        <v>4</v>
      </c>
      <c r="AC32" s="261">
        <v>3</v>
      </c>
      <c r="AD32" s="261">
        <v>4</v>
      </c>
      <c r="AE32" s="261">
        <v>0</v>
      </c>
      <c r="AF32" s="261">
        <v>1</v>
      </c>
      <c r="AG32" s="261">
        <v>2</v>
      </c>
      <c r="AH32" s="261">
        <v>0</v>
      </c>
      <c r="AI32" s="150"/>
      <c r="AJ32" s="142"/>
      <c r="AK32" s="261">
        <v>1</v>
      </c>
      <c r="AL32" s="294">
        <v>0</v>
      </c>
      <c r="AM32" s="294">
        <v>0</v>
      </c>
      <c r="AN32" s="294">
        <v>0</v>
      </c>
      <c r="AO32" s="294">
        <v>0</v>
      </c>
      <c r="AP32" s="294">
        <v>0</v>
      </c>
      <c r="AQ32" s="294">
        <v>0</v>
      </c>
      <c r="AR32" s="294">
        <v>0</v>
      </c>
      <c r="AS32" s="294">
        <v>0</v>
      </c>
      <c r="AT32" s="294">
        <v>0</v>
      </c>
      <c r="AU32" s="294">
        <v>0</v>
      </c>
      <c r="AV32" s="294">
        <v>0</v>
      </c>
      <c r="AW32" s="150"/>
    </row>
    <row r="33" spans="3:49" ht="15.75" customHeight="1" x14ac:dyDescent="0.25">
      <c r="C33" s="143" t="str">
        <f t="shared" si="26"/>
        <v>MC-Salle Conference</v>
      </c>
      <c r="D33" s="264"/>
      <c r="E33" s="143"/>
      <c r="F33" s="150" t="str">
        <f>'Listes des Lots'!B28</f>
        <v>MC-Salle Conference</v>
      </c>
      <c r="G33" s="143"/>
      <c r="H33" s="143"/>
      <c r="I33" s="255">
        <v>0</v>
      </c>
      <c r="J33" s="255">
        <v>0</v>
      </c>
      <c r="K33" s="255">
        <v>0</v>
      </c>
      <c r="L33" s="255">
        <v>0</v>
      </c>
      <c r="M33" s="255">
        <v>0</v>
      </c>
      <c r="N33" s="255">
        <v>0</v>
      </c>
      <c r="O33" s="255">
        <v>0</v>
      </c>
      <c r="P33" s="261">
        <v>0</v>
      </c>
      <c r="Q33" s="261">
        <v>0</v>
      </c>
      <c r="R33" s="261">
        <v>0</v>
      </c>
      <c r="S33" s="261">
        <v>0</v>
      </c>
      <c r="T33" s="261">
        <v>0</v>
      </c>
      <c r="U33" s="262"/>
      <c r="V33" s="263"/>
      <c r="W33" s="261">
        <v>0</v>
      </c>
      <c r="X33" s="261">
        <v>0</v>
      </c>
      <c r="Y33" s="261">
        <v>0</v>
      </c>
      <c r="Z33" s="261">
        <v>0</v>
      </c>
      <c r="AA33" s="261">
        <v>0</v>
      </c>
      <c r="AB33" s="261">
        <v>0</v>
      </c>
      <c r="AC33" s="261">
        <v>0</v>
      </c>
      <c r="AD33" s="261">
        <v>0</v>
      </c>
      <c r="AE33" s="261">
        <v>0</v>
      </c>
      <c r="AF33" s="261">
        <v>0</v>
      </c>
      <c r="AG33" s="261">
        <v>0</v>
      </c>
      <c r="AH33" s="261">
        <v>0</v>
      </c>
      <c r="AI33" s="150"/>
      <c r="AJ33" s="142"/>
      <c r="AK33" s="261">
        <v>0</v>
      </c>
      <c r="AL33" s="294">
        <v>0</v>
      </c>
      <c r="AM33" s="294">
        <v>0</v>
      </c>
      <c r="AN33" s="294">
        <v>0</v>
      </c>
      <c r="AO33" s="294">
        <v>0</v>
      </c>
      <c r="AP33" s="294">
        <v>0</v>
      </c>
      <c r="AQ33" s="294">
        <v>0</v>
      </c>
      <c r="AR33" s="294">
        <v>0</v>
      </c>
      <c r="AS33" s="294">
        <v>0</v>
      </c>
      <c r="AT33" s="294">
        <v>0</v>
      </c>
      <c r="AU33" s="294">
        <v>0</v>
      </c>
      <c r="AV33" s="294">
        <v>0</v>
      </c>
      <c r="AW33" s="150"/>
    </row>
    <row r="34" spans="3:49" s="158" customFormat="1" ht="15.75" customHeight="1" x14ac:dyDescent="0.25">
      <c r="C34" s="155" t="s">
        <v>363</v>
      </c>
      <c r="D34" s="156"/>
      <c r="E34" s="156"/>
      <c r="F34" s="157"/>
      <c r="G34" s="157"/>
      <c r="H34" s="157"/>
      <c r="I34" s="265">
        <f>AVERAGE(I9:I33)</f>
        <v>0</v>
      </c>
      <c r="J34" s="265">
        <f t="shared" ref="J34:O34" si="27">AVERAGE(J9:J33)</f>
        <v>0</v>
      </c>
      <c r="K34" s="265">
        <f t="shared" si="27"/>
        <v>0</v>
      </c>
      <c r="L34" s="265">
        <f t="shared" si="27"/>
        <v>0</v>
      </c>
      <c r="M34" s="265">
        <f t="shared" si="27"/>
        <v>0</v>
      </c>
      <c r="N34" s="265">
        <f t="shared" si="27"/>
        <v>0</v>
      </c>
      <c r="O34" s="265">
        <f t="shared" si="27"/>
        <v>0</v>
      </c>
      <c r="P34" s="266">
        <v>62</v>
      </c>
      <c r="Q34" s="266">
        <v>50</v>
      </c>
      <c r="R34" s="266">
        <v>55</v>
      </c>
      <c r="S34" s="266">
        <v>51</v>
      </c>
      <c r="T34" s="266">
        <v>73</v>
      </c>
      <c r="U34" s="266"/>
      <c r="V34" s="267"/>
      <c r="W34" s="266">
        <v>50</v>
      </c>
      <c r="X34" s="266">
        <v>36</v>
      </c>
      <c r="Y34" s="266">
        <v>15</v>
      </c>
      <c r="Z34" s="266">
        <v>28</v>
      </c>
      <c r="AA34" s="266">
        <v>26</v>
      </c>
      <c r="AB34" s="266">
        <v>25</v>
      </c>
      <c r="AC34" s="266">
        <v>15</v>
      </c>
      <c r="AD34" s="266">
        <v>50</v>
      </c>
      <c r="AE34" s="266">
        <v>9</v>
      </c>
      <c r="AF34" s="266">
        <v>16</v>
      </c>
      <c r="AG34" s="266">
        <v>19</v>
      </c>
      <c r="AH34" s="266">
        <v>39</v>
      </c>
      <c r="AI34" s="157"/>
      <c r="AJ34" s="159"/>
      <c r="AK34" s="266">
        <v>39</v>
      </c>
      <c r="AL34" s="266">
        <f t="shared" ref="AL34:AV34" si="28">SUM(AL9:AL33)</f>
        <v>0</v>
      </c>
      <c r="AM34" s="266">
        <f t="shared" si="28"/>
        <v>0</v>
      </c>
      <c r="AN34" s="266">
        <f t="shared" si="28"/>
        <v>0</v>
      </c>
      <c r="AO34" s="266">
        <f t="shared" si="28"/>
        <v>0</v>
      </c>
      <c r="AP34" s="266">
        <f t="shared" si="28"/>
        <v>0</v>
      </c>
      <c r="AQ34" s="266">
        <f t="shared" si="28"/>
        <v>0</v>
      </c>
      <c r="AR34" s="266">
        <f t="shared" si="28"/>
        <v>0</v>
      </c>
      <c r="AS34" s="266">
        <f t="shared" si="28"/>
        <v>0</v>
      </c>
      <c r="AT34" s="266">
        <f t="shared" si="28"/>
        <v>0</v>
      </c>
      <c r="AU34" s="266">
        <f t="shared" si="28"/>
        <v>0</v>
      </c>
      <c r="AV34" s="266">
        <f t="shared" si="28"/>
        <v>0</v>
      </c>
      <c r="AW34" s="157"/>
    </row>
    <row r="35" spans="3:49" ht="15.75" customHeight="1" x14ac:dyDescent="0.25">
      <c r="C35" s="142"/>
      <c r="D35" s="143"/>
      <c r="E35" s="143"/>
      <c r="F35" s="143"/>
      <c r="G35" s="143"/>
      <c r="H35" s="143"/>
      <c r="M35" s="142"/>
      <c r="N35" s="143"/>
      <c r="O35" s="142"/>
      <c r="P35" s="268"/>
      <c r="Q35" s="268"/>
      <c r="R35" s="268"/>
      <c r="S35" s="268"/>
      <c r="T35" s="268"/>
      <c r="U35" s="268"/>
      <c r="V35" s="263"/>
      <c r="W35" s="263"/>
      <c r="X35" s="263"/>
      <c r="Y35" s="263"/>
      <c r="Z35" s="263"/>
      <c r="AA35" s="269"/>
      <c r="AB35" s="268"/>
      <c r="AC35" s="269"/>
      <c r="AD35" s="269"/>
      <c r="AE35" s="269"/>
      <c r="AF35" s="269"/>
      <c r="AG35" s="269"/>
      <c r="AH35" s="269"/>
      <c r="AI35" s="143"/>
      <c r="AJ35" s="142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143"/>
    </row>
    <row r="36" spans="3:49" ht="15.75" customHeight="1" x14ac:dyDescent="0.25">
      <c r="C36" s="150" t="str">
        <f>F36</f>
        <v>MC-Suite 1</v>
      </c>
      <c r="D36" s="143"/>
      <c r="E36" s="143"/>
      <c r="F36" s="150" t="str">
        <f>'Listes des Lots'!B4</f>
        <v>MC-Suite 1</v>
      </c>
      <c r="I36" s="270">
        <v>0</v>
      </c>
      <c r="J36" s="270">
        <v>0</v>
      </c>
      <c r="K36" s="270">
        <v>0</v>
      </c>
      <c r="L36" s="270">
        <v>0</v>
      </c>
      <c r="M36" s="270">
        <v>0</v>
      </c>
      <c r="N36" s="270">
        <v>0</v>
      </c>
      <c r="O36" s="270">
        <v>0</v>
      </c>
      <c r="P36" s="271">
        <v>0</v>
      </c>
      <c r="Q36" s="271">
        <v>0</v>
      </c>
      <c r="R36" s="271">
        <v>0</v>
      </c>
      <c r="S36" s="271">
        <v>0</v>
      </c>
      <c r="T36" s="271">
        <v>0</v>
      </c>
      <c r="U36" s="262"/>
      <c r="V36" s="263"/>
      <c r="W36" s="271">
        <v>0</v>
      </c>
      <c r="X36" s="271">
        <v>0</v>
      </c>
      <c r="Y36" s="271">
        <v>0</v>
      </c>
      <c r="Z36" s="271">
        <v>0</v>
      </c>
      <c r="AA36" s="271">
        <v>0</v>
      </c>
      <c r="AB36" s="271">
        <v>0</v>
      </c>
      <c r="AC36" s="271">
        <v>0</v>
      </c>
      <c r="AD36" s="271">
        <v>0</v>
      </c>
      <c r="AE36" s="271">
        <v>0</v>
      </c>
      <c r="AF36" s="271">
        <v>0</v>
      </c>
      <c r="AG36" s="271">
        <v>0</v>
      </c>
      <c r="AH36" s="271">
        <v>0</v>
      </c>
      <c r="AI36" s="150"/>
      <c r="AJ36" s="142"/>
      <c r="AK36" s="271">
        <v>0</v>
      </c>
      <c r="AL36" s="270">
        <v>0</v>
      </c>
      <c r="AM36" s="270">
        <v>0</v>
      </c>
      <c r="AN36" s="270">
        <v>0</v>
      </c>
      <c r="AO36" s="270">
        <v>0</v>
      </c>
      <c r="AP36" s="270">
        <v>0</v>
      </c>
      <c r="AQ36" s="270">
        <v>0</v>
      </c>
      <c r="AR36" s="270">
        <v>0</v>
      </c>
      <c r="AS36" s="270">
        <v>0</v>
      </c>
      <c r="AT36" s="270">
        <v>0</v>
      </c>
      <c r="AU36" s="270">
        <v>0</v>
      </c>
      <c r="AV36" s="270">
        <v>0</v>
      </c>
      <c r="AW36" s="150"/>
    </row>
    <row r="37" spans="3:49" ht="15.75" customHeight="1" x14ac:dyDescent="0.25">
      <c r="C37" s="150" t="str">
        <f t="shared" ref="C37:C60" si="29">F37</f>
        <v>MC-Suite 2</v>
      </c>
      <c r="D37" s="143"/>
      <c r="E37" s="143"/>
      <c r="F37" s="150" t="str">
        <f>'Listes des Lots'!B5</f>
        <v>MC-Suite 2</v>
      </c>
      <c r="I37" s="270">
        <v>0</v>
      </c>
      <c r="J37" s="270">
        <v>0</v>
      </c>
      <c r="K37" s="270">
        <v>0</v>
      </c>
      <c r="L37" s="270">
        <v>0</v>
      </c>
      <c r="M37" s="270">
        <v>0</v>
      </c>
      <c r="N37" s="270">
        <v>0</v>
      </c>
      <c r="O37" s="270">
        <v>0</v>
      </c>
      <c r="P37" s="271">
        <v>0</v>
      </c>
      <c r="Q37" s="271">
        <v>0</v>
      </c>
      <c r="R37" s="271">
        <v>0</v>
      </c>
      <c r="S37" s="271">
        <v>0</v>
      </c>
      <c r="T37" s="271">
        <v>0</v>
      </c>
      <c r="U37" s="262"/>
      <c r="V37" s="263"/>
      <c r="W37" s="271">
        <v>0</v>
      </c>
      <c r="X37" s="271">
        <v>0</v>
      </c>
      <c r="Y37" s="271">
        <v>0</v>
      </c>
      <c r="Z37" s="271">
        <v>0</v>
      </c>
      <c r="AA37" s="271">
        <v>0</v>
      </c>
      <c r="AB37" s="271">
        <v>0</v>
      </c>
      <c r="AC37" s="271">
        <v>0</v>
      </c>
      <c r="AD37" s="271">
        <v>6.4516129032258063E-2</v>
      </c>
      <c r="AE37" s="271">
        <v>0</v>
      </c>
      <c r="AF37" s="271">
        <v>0</v>
      </c>
      <c r="AG37" s="271">
        <v>0</v>
      </c>
      <c r="AH37" s="271">
        <v>0</v>
      </c>
      <c r="AI37" s="150"/>
      <c r="AJ37" s="142"/>
      <c r="AK37" s="271">
        <v>3.2258064516129031E-2</v>
      </c>
      <c r="AL37" s="270">
        <v>0</v>
      </c>
      <c r="AM37" s="270">
        <v>0</v>
      </c>
      <c r="AN37" s="270">
        <v>0</v>
      </c>
      <c r="AO37" s="270">
        <v>0</v>
      </c>
      <c r="AP37" s="270">
        <v>0</v>
      </c>
      <c r="AQ37" s="270">
        <v>0</v>
      </c>
      <c r="AR37" s="270">
        <v>0</v>
      </c>
      <c r="AS37" s="270">
        <v>0</v>
      </c>
      <c r="AT37" s="270">
        <v>0</v>
      </c>
      <c r="AU37" s="270">
        <v>0</v>
      </c>
      <c r="AV37" s="270">
        <v>0</v>
      </c>
      <c r="AW37" s="150"/>
    </row>
    <row r="38" spans="3:49" ht="15.75" customHeight="1" x14ac:dyDescent="0.25">
      <c r="C38" s="150" t="str">
        <f t="shared" si="29"/>
        <v>MC-Suite 3</v>
      </c>
      <c r="D38" s="143"/>
      <c r="E38" s="143"/>
      <c r="F38" s="150" t="str">
        <f>'Listes des Lots'!B6</f>
        <v>MC-Suite 3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1">
        <v>0</v>
      </c>
      <c r="Q38" s="271">
        <v>0</v>
      </c>
      <c r="R38" s="271">
        <v>0</v>
      </c>
      <c r="S38" s="271">
        <v>0.1</v>
      </c>
      <c r="T38" s="271">
        <v>0</v>
      </c>
      <c r="U38" s="262"/>
      <c r="V38" s="263"/>
      <c r="W38" s="271">
        <v>0</v>
      </c>
      <c r="X38" s="271">
        <v>0</v>
      </c>
      <c r="Y38" s="271">
        <v>0</v>
      </c>
      <c r="Z38" s="271">
        <v>0</v>
      </c>
      <c r="AA38" s="271">
        <v>0</v>
      </c>
      <c r="AB38" s="271">
        <v>0</v>
      </c>
      <c r="AC38" s="271">
        <v>0</v>
      </c>
      <c r="AD38" s="271">
        <v>6.4516129032258063E-2</v>
      </c>
      <c r="AE38" s="271">
        <v>0</v>
      </c>
      <c r="AF38" s="271">
        <v>0</v>
      </c>
      <c r="AG38" s="271">
        <v>0</v>
      </c>
      <c r="AH38" s="271">
        <v>0</v>
      </c>
      <c r="AI38" s="150"/>
      <c r="AJ38" s="142"/>
      <c r="AK38" s="271">
        <v>0</v>
      </c>
      <c r="AL38" s="270">
        <v>0</v>
      </c>
      <c r="AM38" s="270">
        <v>0</v>
      </c>
      <c r="AN38" s="270">
        <v>0</v>
      </c>
      <c r="AO38" s="270">
        <v>0</v>
      </c>
      <c r="AP38" s="270">
        <v>0</v>
      </c>
      <c r="AQ38" s="270">
        <v>0</v>
      </c>
      <c r="AR38" s="270">
        <v>0</v>
      </c>
      <c r="AS38" s="270">
        <v>0</v>
      </c>
      <c r="AT38" s="270">
        <v>0</v>
      </c>
      <c r="AU38" s="270">
        <v>0</v>
      </c>
      <c r="AV38" s="270">
        <v>0</v>
      </c>
      <c r="AW38" s="150"/>
    </row>
    <row r="39" spans="3:49" ht="15.75" customHeight="1" x14ac:dyDescent="0.25">
      <c r="C39" s="150" t="str">
        <f t="shared" si="29"/>
        <v>MC-Suite 4</v>
      </c>
      <c r="D39" s="143"/>
      <c r="E39" s="143"/>
      <c r="F39" s="150" t="str">
        <f>'Listes des Lots'!B7</f>
        <v>MC-Suite 4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271">
        <v>0</v>
      </c>
      <c r="Q39" s="271">
        <v>0</v>
      </c>
      <c r="R39" s="271">
        <v>0</v>
      </c>
      <c r="S39" s="271">
        <v>0</v>
      </c>
      <c r="T39" s="271">
        <v>0</v>
      </c>
      <c r="U39" s="262"/>
      <c r="V39" s="263"/>
      <c r="W39" s="271">
        <v>0</v>
      </c>
      <c r="X39" s="271">
        <v>0</v>
      </c>
      <c r="Y39" s="271">
        <v>0</v>
      </c>
      <c r="Z39" s="271">
        <v>0</v>
      </c>
      <c r="AA39" s="271">
        <v>0</v>
      </c>
      <c r="AB39" s="271">
        <v>0</v>
      </c>
      <c r="AC39" s="271">
        <v>0</v>
      </c>
      <c r="AD39" s="271">
        <v>6.4516129032258063E-2</v>
      </c>
      <c r="AE39" s="271">
        <v>0</v>
      </c>
      <c r="AF39" s="271">
        <v>0</v>
      </c>
      <c r="AG39" s="271">
        <v>0</v>
      </c>
      <c r="AH39" s="271">
        <v>0</v>
      </c>
      <c r="AI39" s="150"/>
      <c r="AJ39" s="142"/>
      <c r="AK39" s="271">
        <v>0</v>
      </c>
      <c r="AL39" s="270">
        <v>0</v>
      </c>
      <c r="AM39" s="270">
        <v>0</v>
      </c>
      <c r="AN39" s="270">
        <v>0</v>
      </c>
      <c r="AO39" s="270">
        <v>0</v>
      </c>
      <c r="AP39" s="270">
        <v>0</v>
      </c>
      <c r="AQ39" s="270">
        <v>0</v>
      </c>
      <c r="AR39" s="270">
        <v>0</v>
      </c>
      <c r="AS39" s="270">
        <v>0</v>
      </c>
      <c r="AT39" s="270">
        <v>0</v>
      </c>
      <c r="AU39" s="270">
        <v>0</v>
      </c>
      <c r="AV39" s="270">
        <v>0</v>
      </c>
      <c r="AW39" s="150"/>
    </row>
    <row r="40" spans="3:49" ht="15.75" customHeight="1" x14ac:dyDescent="0.25">
      <c r="C40" s="150" t="str">
        <f t="shared" si="29"/>
        <v>MC-Suite 5</v>
      </c>
      <c r="D40" s="143"/>
      <c r="E40" s="143"/>
      <c r="F40" s="150" t="str">
        <f>'Listes des Lots'!B8</f>
        <v>MC-Suite 5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270">
        <v>0</v>
      </c>
      <c r="O40" s="270">
        <v>0</v>
      </c>
      <c r="P40" s="271">
        <v>0</v>
      </c>
      <c r="Q40" s="271">
        <v>0</v>
      </c>
      <c r="R40" s="271">
        <v>0</v>
      </c>
      <c r="S40" s="271">
        <v>0</v>
      </c>
      <c r="T40" s="271">
        <v>3.2258064516129031E-2</v>
      </c>
      <c r="U40" s="262"/>
      <c r="V40" s="263"/>
      <c r="W40" s="271">
        <v>0</v>
      </c>
      <c r="X40" s="271">
        <v>0</v>
      </c>
      <c r="Y40" s="271">
        <v>0</v>
      </c>
      <c r="Z40" s="271">
        <v>0</v>
      </c>
      <c r="AA40" s="271">
        <v>0</v>
      </c>
      <c r="AB40" s="271">
        <v>0</v>
      </c>
      <c r="AC40" s="271">
        <v>0</v>
      </c>
      <c r="AD40" s="271">
        <v>6.4516129032258063E-2</v>
      </c>
      <c r="AE40" s="271">
        <v>0</v>
      </c>
      <c r="AF40" s="271">
        <v>0</v>
      </c>
      <c r="AG40" s="271">
        <v>0</v>
      </c>
      <c r="AH40" s="271">
        <v>0</v>
      </c>
      <c r="AI40" s="150"/>
      <c r="AJ40" s="142"/>
      <c r="AK40" s="271">
        <v>0</v>
      </c>
      <c r="AL40" s="270">
        <v>0</v>
      </c>
      <c r="AM40" s="270">
        <v>0</v>
      </c>
      <c r="AN40" s="270">
        <v>0</v>
      </c>
      <c r="AO40" s="270">
        <v>0</v>
      </c>
      <c r="AP40" s="270">
        <v>0</v>
      </c>
      <c r="AQ40" s="270">
        <v>0</v>
      </c>
      <c r="AR40" s="270">
        <v>0</v>
      </c>
      <c r="AS40" s="270">
        <v>0</v>
      </c>
      <c r="AT40" s="270">
        <v>0</v>
      </c>
      <c r="AU40" s="270">
        <v>0</v>
      </c>
      <c r="AV40" s="270">
        <v>0</v>
      </c>
      <c r="AW40" s="150"/>
    </row>
    <row r="41" spans="3:49" ht="15.75" customHeight="1" x14ac:dyDescent="0.25">
      <c r="C41" s="150" t="str">
        <f t="shared" si="29"/>
        <v>MC-Suite 6</v>
      </c>
      <c r="D41" s="143"/>
      <c r="E41" s="143"/>
      <c r="F41" s="150" t="str">
        <f>'Listes des Lots'!B9</f>
        <v>MC-Suite 6</v>
      </c>
      <c r="I41" s="270">
        <v>0</v>
      </c>
      <c r="J41" s="270">
        <v>0</v>
      </c>
      <c r="K41" s="270">
        <v>0</v>
      </c>
      <c r="L41" s="270">
        <v>0</v>
      </c>
      <c r="M41" s="270">
        <v>0</v>
      </c>
      <c r="N41" s="270">
        <v>0</v>
      </c>
      <c r="O41" s="270">
        <v>0</v>
      </c>
      <c r="P41" s="271">
        <v>0</v>
      </c>
      <c r="Q41" s="271">
        <v>0</v>
      </c>
      <c r="R41" s="271">
        <v>0</v>
      </c>
      <c r="S41" s="271">
        <v>0</v>
      </c>
      <c r="T41" s="271">
        <v>0</v>
      </c>
      <c r="U41" s="262"/>
      <c r="V41" s="263"/>
      <c r="W41" s="271">
        <v>0</v>
      </c>
      <c r="X41" s="271">
        <v>0</v>
      </c>
      <c r="Y41" s="271">
        <v>0</v>
      </c>
      <c r="Z41" s="271">
        <v>0</v>
      </c>
      <c r="AA41" s="271">
        <v>0</v>
      </c>
      <c r="AB41" s="271">
        <v>0</v>
      </c>
      <c r="AC41" s="271">
        <v>0</v>
      </c>
      <c r="AD41" s="271">
        <v>6.4516129032258063E-2</v>
      </c>
      <c r="AE41" s="271">
        <v>0</v>
      </c>
      <c r="AF41" s="271">
        <v>0</v>
      </c>
      <c r="AG41" s="271">
        <v>0</v>
      </c>
      <c r="AH41" s="271">
        <v>0</v>
      </c>
      <c r="AI41" s="150"/>
      <c r="AJ41" s="142"/>
      <c r="AK41" s="271">
        <v>0</v>
      </c>
      <c r="AL41" s="270">
        <v>0</v>
      </c>
      <c r="AM41" s="270">
        <v>0</v>
      </c>
      <c r="AN41" s="270">
        <v>0</v>
      </c>
      <c r="AO41" s="270">
        <v>0</v>
      </c>
      <c r="AP41" s="270">
        <v>0</v>
      </c>
      <c r="AQ41" s="270">
        <v>0</v>
      </c>
      <c r="AR41" s="270">
        <v>0</v>
      </c>
      <c r="AS41" s="270">
        <v>0</v>
      </c>
      <c r="AT41" s="270">
        <v>0</v>
      </c>
      <c r="AU41" s="270">
        <v>0</v>
      </c>
      <c r="AV41" s="270">
        <v>0</v>
      </c>
      <c r="AW41" s="150"/>
    </row>
    <row r="42" spans="3:49" ht="15.75" customHeight="1" x14ac:dyDescent="0.25">
      <c r="C42" s="150" t="str">
        <f t="shared" si="29"/>
        <v>MC-Suite 7</v>
      </c>
      <c r="D42" s="143"/>
      <c r="E42" s="143"/>
      <c r="F42" s="150" t="str">
        <f>'Listes des Lots'!B10</f>
        <v>MC-Suite 7</v>
      </c>
      <c r="I42" s="270">
        <v>0</v>
      </c>
      <c r="J42" s="270">
        <v>0</v>
      </c>
      <c r="K42" s="270">
        <v>0</v>
      </c>
      <c r="L42" s="270">
        <v>0</v>
      </c>
      <c r="M42" s="270">
        <v>0</v>
      </c>
      <c r="N42" s="270">
        <v>0</v>
      </c>
      <c r="O42" s="270">
        <v>0</v>
      </c>
      <c r="P42" s="271">
        <v>0</v>
      </c>
      <c r="Q42" s="271">
        <v>0</v>
      </c>
      <c r="R42" s="271">
        <v>0</v>
      </c>
      <c r="S42" s="271">
        <v>0</v>
      </c>
      <c r="T42" s="271">
        <v>0</v>
      </c>
      <c r="U42" s="262"/>
      <c r="V42" s="263"/>
      <c r="W42" s="271">
        <v>0</v>
      </c>
      <c r="X42" s="271">
        <v>0</v>
      </c>
      <c r="Y42" s="271">
        <v>0</v>
      </c>
      <c r="Z42" s="271">
        <v>0</v>
      </c>
      <c r="AA42" s="271">
        <v>0</v>
      </c>
      <c r="AB42" s="271">
        <v>0</v>
      </c>
      <c r="AC42" s="271">
        <v>0</v>
      </c>
      <c r="AD42" s="271">
        <v>6.4516129032258063E-2</v>
      </c>
      <c r="AE42" s="271">
        <v>0</v>
      </c>
      <c r="AF42" s="271">
        <v>0</v>
      </c>
      <c r="AG42" s="271">
        <v>0</v>
      </c>
      <c r="AH42" s="271">
        <v>0</v>
      </c>
      <c r="AI42" s="150"/>
      <c r="AJ42" s="142"/>
      <c r="AK42" s="271">
        <v>0</v>
      </c>
      <c r="AL42" s="270">
        <v>0</v>
      </c>
      <c r="AM42" s="270">
        <v>0</v>
      </c>
      <c r="AN42" s="270">
        <v>0</v>
      </c>
      <c r="AO42" s="270">
        <v>0</v>
      </c>
      <c r="AP42" s="270">
        <v>0</v>
      </c>
      <c r="AQ42" s="270">
        <v>0</v>
      </c>
      <c r="AR42" s="270">
        <v>0</v>
      </c>
      <c r="AS42" s="270">
        <v>0</v>
      </c>
      <c r="AT42" s="270">
        <v>0</v>
      </c>
      <c r="AU42" s="270">
        <v>0</v>
      </c>
      <c r="AV42" s="270">
        <v>0</v>
      </c>
      <c r="AW42" s="150"/>
    </row>
    <row r="43" spans="3:49" ht="15.75" customHeight="1" x14ac:dyDescent="0.25">
      <c r="C43" s="150" t="str">
        <f t="shared" si="29"/>
        <v>MC-Suite 8</v>
      </c>
      <c r="D43" s="143"/>
      <c r="E43" s="143"/>
      <c r="F43" s="150" t="str">
        <f>'Listes des Lots'!B11</f>
        <v>MC-Suite 8</v>
      </c>
      <c r="I43" s="270">
        <v>0</v>
      </c>
      <c r="J43" s="270">
        <v>0</v>
      </c>
      <c r="K43" s="270">
        <v>0</v>
      </c>
      <c r="L43" s="270">
        <v>0</v>
      </c>
      <c r="M43" s="270">
        <v>0</v>
      </c>
      <c r="N43" s="270">
        <v>0</v>
      </c>
      <c r="O43" s="270">
        <v>0</v>
      </c>
      <c r="P43" s="271">
        <v>3.2258064516129031E-2</v>
      </c>
      <c r="Q43" s="271">
        <v>0</v>
      </c>
      <c r="R43" s="271">
        <v>0</v>
      </c>
      <c r="S43" s="271">
        <v>0</v>
      </c>
      <c r="T43" s="271">
        <v>0</v>
      </c>
      <c r="U43" s="262"/>
      <c r="V43" s="263"/>
      <c r="W43" s="271">
        <v>0</v>
      </c>
      <c r="X43" s="271">
        <v>0</v>
      </c>
      <c r="Y43" s="271">
        <v>0</v>
      </c>
      <c r="Z43" s="271">
        <v>0</v>
      </c>
      <c r="AA43" s="271">
        <v>0</v>
      </c>
      <c r="AB43" s="271">
        <v>0</v>
      </c>
      <c r="AC43" s="271">
        <v>0</v>
      </c>
      <c r="AD43" s="271">
        <v>6.4516129032258063E-2</v>
      </c>
      <c r="AE43" s="271">
        <v>3.3333333333333333E-2</v>
      </c>
      <c r="AF43" s="271">
        <v>0</v>
      </c>
      <c r="AG43" s="271">
        <v>0</v>
      </c>
      <c r="AH43" s="271">
        <v>6.4516129032258063E-2</v>
      </c>
      <c r="AI43" s="150"/>
      <c r="AJ43" s="142"/>
      <c r="AK43" s="271">
        <v>0.12903225806451613</v>
      </c>
      <c r="AL43" s="270">
        <v>0</v>
      </c>
      <c r="AM43" s="270">
        <v>0</v>
      </c>
      <c r="AN43" s="270">
        <v>0</v>
      </c>
      <c r="AO43" s="270">
        <v>0</v>
      </c>
      <c r="AP43" s="270">
        <v>0</v>
      </c>
      <c r="AQ43" s="270">
        <v>0</v>
      </c>
      <c r="AR43" s="270">
        <v>0</v>
      </c>
      <c r="AS43" s="270">
        <v>0</v>
      </c>
      <c r="AT43" s="270">
        <v>0</v>
      </c>
      <c r="AU43" s="270">
        <v>0</v>
      </c>
      <c r="AV43" s="270">
        <v>0</v>
      </c>
      <c r="AW43" s="150"/>
    </row>
    <row r="44" spans="3:49" ht="15.75" customHeight="1" x14ac:dyDescent="0.25">
      <c r="C44" s="150" t="str">
        <f t="shared" si="29"/>
        <v>MC-Suite 9</v>
      </c>
      <c r="D44" s="143"/>
      <c r="E44" s="143"/>
      <c r="F44" s="150" t="str">
        <f>'Listes des Lots'!B12</f>
        <v>MC-Suite 9</v>
      </c>
      <c r="I44" s="270">
        <v>0</v>
      </c>
      <c r="J44" s="270">
        <v>0</v>
      </c>
      <c r="K44" s="270">
        <v>0</v>
      </c>
      <c r="L44" s="270">
        <v>0</v>
      </c>
      <c r="M44" s="270">
        <v>0</v>
      </c>
      <c r="N44" s="270">
        <v>0</v>
      </c>
      <c r="O44" s="270">
        <v>0</v>
      </c>
      <c r="P44" s="271">
        <v>6.4516129032258063E-2</v>
      </c>
      <c r="Q44" s="271">
        <v>0</v>
      </c>
      <c r="R44" s="271">
        <v>0</v>
      </c>
      <c r="S44" s="271">
        <v>6.6666666666666666E-2</v>
      </c>
      <c r="T44" s="271">
        <v>0</v>
      </c>
      <c r="U44" s="262"/>
      <c r="V44" s="263"/>
      <c r="W44" s="271">
        <v>0</v>
      </c>
      <c r="X44" s="271">
        <v>0</v>
      </c>
      <c r="Y44" s="271">
        <v>3.2258064516129031E-2</v>
      </c>
      <c r="Z44" s="271">
        <v>0</v>
      </c>
      <c r="AA44" s="271">
        <v>0</v>
      </c>
      <c r="AB44" s="271">
        <v>3.3333333333333333E-2</v>
      </c>
      <c r="AC44" s="271">
        <v>0</v>
      </c>
      <c r="AD44" s="271">
        <v>6.4516129032258063E-2</v>
      </c>
      <c r="AE44" s="271">
        <v>0</v>
      </c>
      <c r="AF44" s="271">
        <v>0</v>
      </c>
      <c r="AG44" s="271">
        <v>0</v>
      </c>
      <c r="AH44" s="271">
        <v>0</v>
      </c>
      <c r="AI44" s="150"/>
      <c r="AJ44" s="142"/>
      <c r="AK44" s="271">
        <v>0</v>
      </c>
      <c r="AL44" s="270">
        <v>0</v>
      </c>
      <c r="AM44" s="270">
        <v>0</v>
      </c>
      <c r="AN44" s="270">
        <v>0</v>
      </c>
      <c r="AO44" s="270">
        <v>0</v>
      </c>
      <c r="AP44" s="270">
        <v>0</v>
      </c>
      <c r="AQ44" s="270">
        <v>0</v>
      </c>
      <c r="AR44" s="270">
        <v>0</v>
      </c>
      <c r="AS44" s="270">
        <v>0</v>
      </c>
      <c r="AT44" s="270">
        <v>0</v>
      </c>
      <c r="AU44" s="270">
        <v>0</v>
      </c>
      <c r="AV44" s="270">
        <v>0</v>
      </c>
      <c r="AW44" s="150"/>
    </row>
    <row r="45" spans="3:49" ht="15.75" customHeight="1" x14ac:dyDescent="0.25">
      <c r="C45" s="150" t="str">
        <f t="shared" si="29"/>
        <v>MC-Suite 10</v>
      </c>
      <c r="D45" s="143"/>
      <c r="E45" s="143"/>
      <c r="F45" s="150" t="str">
        <f>'Listes des Lots'!B13</f>
        <v>MC-Suite 10</v>
      </c>
      <c r="I45" s="270">
        <v>0</v>
      </c>
      <c r="J45" s="270">
        <v>0</v>
      </c>
      <c r="K45" s="270">
        <v>0</v>
      </c>
      <c r="L45" s="270">
        <v>0</v>
      </c>
      <c r="M45" s="270">
        <v>0</v>
      </c>
      <c r="N45" s="270">
        <v>0</v>
      </c>
      <c r="O45" s="270">
        <v>0</v>
      </c>
      <c r="P45" s="271">
        <v>0</v>
      </c>
      <c r="Q45" s="271">
        <v>0</v>
      </c>
      <c r="R45" s="271">
        <v>0</v>
      </c>
      <c r="S45" s="271">
        <v>3.3333333333333333E-2</v>
      </c>
      <c r="T45" s="271">
        <v>0</v>
      </c>
      <c r="U45" s="262"/>
      <c r="V45" s="263"/>
      <c r="W45" s="271">
        <v>9.6774193548387094E-2</v>
      </c>
      <c r="X45" s="271">
        <v>0</v>
      </c>
      <c r="Y45" s="271">
        <v>6.4516129032258063E-2</v>
      </c>
      <c r="Z45" s="271">
        <v>0</v>
      </c>
      <c r="AA45" s="271">
        <v>3.2258064516129031E-2</v>
      </c>
      <c r="AB45" s="271">
        <v>0</v>
      </c>
      <c r="AC45" s="271">
        <v>0</v>
      </c>
      <c r="AD45" s="271">
        <v>6.4516129032258063E-2</v>
      </c>
      <c r="AE45" s="271">
        <v>0</v>
      </c>
      <c r="AF45" s="271">
        <v>0</v>
      </c>
      <c r="AG45" s="271">
        <v>0</v>
      </c>
      <c r="AH45" s="271">
        <v>0</v>
      </c>
      <c r="AI45" s="150"/>
      <c r="AJ45" s="142"/>
      <c r="AK45" s="271">
        <v>0</v>
      </c>
      <c r="AL45" s="270">
        <v>0</v>
      </c>
      <c r="AM45" s="270">
        <v>0</v>
      </c>
      <c r="AN45" s="270">
        <v>0</v>
      </c>
      <c r="AO45" s="270">
        <v>0</v>
      </c>
      <c r="AP45" s="270">
        <v>0</v>
      </c>
      <c r="AQ45" s="270">
        <v>0</v>
      </c>
      <c r="AR45" s="270">
        <v>0</v>
      </c>
      <c r="AS45" s="270">
        <v>0</v>
      </c>
      <c r="AT45" s="270">
        <v>0</v>
      </c>
      <c r="AU45" s="270">
        <v>0</v>
      </c>
      <c r="AV45" s="270">
        <v>0</v>
      </c>
      <c r="AW45" s="150"/>
    </row>
    <row r="46" spans="3:49" ht="15.75" customHeight="1" x14ac:dyDescent="0.25">
      <c r="C46" s="150" t="str">
        <f t="shared" si="29"/>
        <v>MC-Suite 11</v>
      </c>
      <c r="D46" s="143"/>
      <c r="E46" s="143"/>
      <c r="F46" s="150" t="str">
        <f>'Listes des Lots'!B14</f>
        <v>MC-Suite 11</v>
      </c>
      <c r="I46" s="270">
        <v>0</v>
      </c>
      <c r="J46" s="270">
        <v>0</v>
      </c>
      <c r="K46" s="270">
        <v>0</v>
      </c>
      <c r="L46" s="270">
        <v>0</v>
      </c>
      <c r="M46" s="270">
        <v>0</v>
      </c>
      <c r="N46" s="270">
        <v>0</v>
      </c>
      <c r="O46" s="270">
        <v>0</v>
      </c>
      <c r="P46" s="271">
        <v>0</v>
      </c>
      <c r="Q46" s="271">
        <v>0</v>
      </c>
      <c r="R46" s="271">
        <v>3.2258064516129031E-2</v>
      </c>
      <c r="S46" s="271">
        <v>0</v>
      </c>
      <c r="T46" s="271">
        <v>0</v>
      </c>
      <c r="U46" s="262"/>
      <c r="V46" s="263"/>
      <c r="W46" s="271">
        <v>0</v>
      </c>
      <c r="X46" s="271">
        <v>7.1428571428571425E-2</v>
      </c>
      <c r="Y46" s="271">
        <v>0</v>
      </c>
      <c r="Z46" s="271">
        <v>0</v>
      </c>
      <c r="AA46" s="271">
        <v>0</v>
      </c>
      <c r="AB46" s="271">
        <v>0</v>
      </c>
      <c r="AC46" s="271">
        <v>0</v>
      </c>
      <c r="AD46" s="271">
        <v>9.6774193548387094E-2</v>
      </c>
      <c r="AE46" s="271">
        <v>3.3333333333333333E-2</v>
      </c>
      <c r="AF46" s="271">
        <v>0</v>
      </c>
      <c r="AG46" s="271">
        <v>0</v>
      </c>
      <c r="AH46" s="271">
        <v>3.2258064516129031E-2</v>
      </c>
      <c r="AI46" s="150"/>
      <c r="AJ46" s="142"/>
      <c r="AK46" s="271">
        <v>6.4516129032258063E-2</v>
      </c>
      <c r="AL46" s="270">
        <v>0</v>
      </c>
      <c r="AM46" s="270">
        <v>0</v>
      </c>
      <c r="AN46" s="270">
        <v>0</v>
      </c>
      <c r="AO46" s="270">
        <v>0</v>
      </c>
      <c r="AP46" s="270">
        <v>0</v>
      </c>
      <c r="AQ46" s="270">
        <v>0</v>
      </c>
      <c r="AR46" s="270">
        <v>0</v>
      </c>
      <c r="AS46" s="270">
        <v>0</v>
      </c>
      <c r="AT46" s="270">
        <v>0</v>
      </c>
      <c r="AU46" s="270">
        <v>0</v>
      </c>
      <c r="AV46" s="270">
        <v>0</v>
      </c>
      <c r="AW46" s="150"/>
    </row>
    <row r="47" spans="3:49" ht="15.75" customHeight="1" x14ac:dyDescent="0.25">
      <c r="C47" s="150" t="str">
        <f t="shared" si="29"/>
        <v>MC-Suite 12</v>
      </c>
      <c r="D47" s="143"/>
      <c r="E47" s="143"/>
      <c r="F47" s="150" t="str">
        <f>'Listes des Lots'!B15</f>
        <v>MC-Suite 12</v>
      </c>
      <c r="I47" s="270">
        <v>0</v>
      </c>
      <c r="J47" s="270">
        <v>0</v>
      </c>
      <c r="K47" s="270">
        <v>0</v>
      </c>
      <c r="L47" s="270">
        <v>0</v>
      </c>
      <c r="M47" s="270">
        <v>0</v>
      </c>
      <c r="N47" s="270">
        <v>0</v>
      </c>
      <c r="O47" s="270">
        <v>0</v>
      </c>
      <c r="P47" s="271">
        <v>0</v>
      </c>
      <c r="Q47" s="271">
        <v>3.3333333333333333E-2</v>
      </c>
      <c r="R47" s="271">
        <v>3.2258064516129031E-2</v>
      </c>
      <c r="S47" s="271">
        <v>0</v>
      </c>
      <c r="T47" s="271">
        <v>0.12903225806451613</v>
      </c>
      <c r="U47" s="262"/>
      <c r="V47" s="263"/>
      <c r="W47" s="271">
        <v>0</v>
      </c>
      <c r="X47" s="271">
        <v>7.1428571428571425E-2</v>
      </c>
      <c r="Y47" s="271">
        <v>0</v>
      </c>
      <c r="Z47" s="271">
        <v>0</v>
      </c>
      <c r="AA47" s="271">
        <v>3.2258064516129031E-2</v>
      </c>
      <c r="AB47" s="271">
        <v>0</v>
      </c>
      <c r="AC47" s="271">
        <v>0</v>
      </c>
      <c r="AD47" s="271">
        <v>6.4516129032258063E-2</v>
      </c>
      <c r="AE47" s="271">
        <v>3.3333333333333333E-2</v>
      </c>
      <c r="AF47" s="271">
        <v>0</v>
      </c>
      <c r="AG47" s="271">
        <v>0</v>
      </c>
      <c r="AH47" s="271">
        <v>3.2258064516129031E-2</v>
      </c>
      <c r="AI47" s="150"/>
      <c r="AJ47" s="142"/>
      <c r="AK47" s="271">
        <v>0</v>
      </c>
      <c r="AL47" s="270">
        <v>0</v>
      </c>
      <c r="AM47" s="270">
        <v>0</v>
      </c>
      <c r="AN47" s="270">
        <v>0</v>
      </c>
      <c r="AO47" s="270">
        <v>0</v>
      </c>
      <c r="AP47" s="270">
        <v>0</v>
      </c>
      <c r="AQ47" s="270">
        <v>0</v>
      </c>
      <c r="AR47" s="270">
        <v>0</v>
      </c>
      <c r="AS47" s="270">
        <v>0</v>
      </c>
      <c r="AT47" s="270">
        <v>0</v>
      </c>
      <c r="AU47" s="270">
        <v>0</v>
      </c>
      <c r="AV47" s="270">
        <v>0</v>
      </c>
      <c r="AW47" s="150"/>
    </row>
    <row r="48" spans="3:49" ht="15.75" customHeight="1" x14ac:dyDescent="0.25">
      <c r="C48" s="150" t="str">
        <f t="shared" si="29"/>
        <v>MC-Suite 13</v>
      </c>
      <c r="D48" s="143"/>
      <c r="E48" s="143"/>
      <c r="F48" s="150" t="str">
        <f>'Listes des Lots'!B16</f>
        <v>MC-Suite 13</v>
      </c>
      <c r="I48" s="270">
        <v>0</v>
      </c>
      <c r="J48" s="270">
        <v>0</v>
      </c>
      <c r="K48" s="270">
        <v>0</v>
      </c>
      <c r="L48" s="270">
        <v>0</v>
      </c>
      <c r="M48" s="270">
        <v>0</v>
      </c>
      <c r="N48" s="270">
        <v>0</v>
      </c>
      <c r="O48" s="270">
        <v>0</v>
      </c>
      <c r="P48" s="271">
        <v>6.4516129032258063E-2</v>
      </c>
      <c r="Q48" s="271">
        <v>0</v>
      </c>
      <c r="R48" s="271">
        <v>3.2258064516129031E-2</v>
      </c>
      <c r="S48" s="271">
        <v>0</v>
      </c>
      <c r="T48" s="271">
        <v>0.32258064516129031</v>
      </c>
      <c r="U48" s="262"/>
      <c r="V48" s="263"/>
      <c r="W48" s="271">
        <v>0.19354838709677419</v>
      </c>
      <c r="X48" s="271">
        <v>0</v>
      </c>
      <c r="Y48" s="271">
        <v>6.4516129032258063E-2</v>
      </c>
      <c r="Z48" s="271">
        <v>0</v>
      </c>
      <c r="AA48" s="271">
        <v>0.22580645161290322</v>
      </c>
      <c r="AB48" s="271">
        <v>0.1</v>
      </c>
      <c r="AC48" s="271">
        <v>0</v>
      </c>
      <c r="AD48" s="271">
        <v>6.4516129032258063E-2</v>
      </c>
      <c r="AE48" s="271">
        <v>0</v>
      </c>
      <c r="AF48" s="271">
        <v>3.2258064516129031E-2</v>
      </c>
      <c r="AG48" s="271">
        <v>0.13333333333333333</v>
      </c>
      <c r="AH48" s="271">
        <v>0.12903225806451613</v>
      </c>
      <c r="AI48" s="150"/>
      <c r="AJ48" s="142"/>
      <c r="AK48" s="271">
        <v>0</v>
      </c>
      <c r="AL48" s="270">
        <v>0</v>
      </c>
      <c r="AM48" s="270">
        <v>0</v>
      </c>
      <c r="AN48" s="270">
        <v>0</v>
      </c>
      <c r="AO48" s="270">
        <v>0</v>
      </c>
      <c r="AP48" s="270">
        <v>0</v>
      </c>
      <c r="AQ48" s="270">
        <v>0</v>
      </c>
      <c r="AR48" s="270">
        <v>0</v>
      </c>
      <c r="AS48" s="270">
        <v>0</v>
      </c>
      <c r="AT48" s="270">
        <v>0</v>
      </c>
      <c r="AU48" s="270">
        <v>0</v>
      </c>
      <c r="AV48" s="270">
        <v>0</v>
      </c>
      <c r="AW48" s="150"/>
    </row>
    <row r="49" spans="3:49" ht="15.75" customHeight="1" x14ac:dyDescent="0.25">
      <c r="C49" s="150" t="str">
        <f t="shared" si="29"/>
        <v>MC-Suite 14</v>
      </c>
      <c r="D49" s="143"/>
      <c r="E49" s="143"/>
      <c r="F49" s="150" t="str">
        <f>'Listes des Lots'!B17</f>
        <v>MC-Suite 14</v>
      </c>
      <c r="I49" s="270">
        <v>0</v>
      </c>
      <c r="J49" s="270">
        <v>0</v>
      </c>
      <c r="K49" s="270">
        <v>0</v>
      </c>
      <c r="L49" s="270">
        <v>0</v>
      </c>
      <c r="M49" s="270">
        <v>0</v>
      </c>
      <c r="N49" s="270">
        <v>0</v>
      </c>
      <c r="O49" s="270">
        <v>0</v>
      </c>
      <c r="P49" s="271">
        <v>0.16129032258064516</v>
      </c>
      <c r="Q49" s="271">
        <v>6.6666666666666666E-2</v>
      </c>
      <c r="R49" s="271">
        <v>0.12903225806451613</v>
      </c>
      <c r="S49" s="271">
        <v>6.6666666666666666E-2</v>
      </c>
      <c r="T49" s="271">
        <v>9.6774193548387094E-2</v>
      </c>
      <c r="U49" s="262"/>
      <c r="V49" s="263"/>
      <c r="W49" s="271">
        <v>9.6774193548387094E-2</v>
      </c>
      <c r="X49" s="271">
        <v>0.21428571428571427</v>
      </c>
      <c r="Y49" s="271">
        <v>6.4516129032258063E-2</v>
      </c>
      <c r="Z49" s="271">
        <v>3.3333333333333333E-2</v>
      </c>
      <c r="AA49" s="271">
        <v>9.6774193548387094E-2</v>
      </c>
      <c r="AB49" s="271">
        <v>0.1</v>
      </c>
      <c r="AC49" s="271">
        <v>3.2258064516129031E-2</v>
      </c>
      <c r="AD49" s="271">
        <v>6.4516129032258063E-2</v>
      </c>
      <c r="AE49" s="271">
        <v>3.3333333333333333E-2</v>
      </c>
      <c r="AF49" s="271">
        <v>0</v>
      </c>
      <c r="AG49" s="271">
        <v>6.6666666666666666E-2</v>
      </c>
      <c r="AH49" s="271">
        <v>0.16129032258064516</v>
      </c>
      <c r="AI49" s="150"/>
      <c r="AJ49" s="142"/>
      <c r="AK49" s="271">
        <v>0.12903225806451613</v>
      </c>
      <c r="AL49" s="270">
        <v>0</v>
      </c>
      <c r="AM49" s="270">
        <v>0</v>
      </c>
      <c r="AN49" s="270">
        <v>0</v>
      </c>
      <c r="AO49" s="270">
        <v>0</v>
      </c>
      <c r="AP49" s="270">
        <v>0</v>
      </c>
      <c r="AQ49" s="270">
        <v>0</v>
      </c>
      <c r="AR49" s="270">
        <v>0</v>
      </c>
      <c r="AS49" s="270">
        <v>0</v>
      </c>
      <c r="AT49" s="270">
        <v>0</v>
      </c>
      <c r="AU49" s="270">
        <v>0</v>
      </c>
      <c r="AV49" s="270">
        <v>0</v>
      </c>
      <c r="AW49" s="150"/>
    </row>
    <row r="50" spans="3:49" ht="15.75" customHeight="1" x14ac:dyDescent="0.25">
      <c r="C50" s="150" t="str">
        <f t="shared" si="29"/>
        <v>MC-Suite 15</v>
      </c>
      <c r="D50" s="143"/>
      <c r="E50" s="143"/>
      <c r="F50" s="150" t="str">
        <f>'Listes des Lots'!B18</f>
        <v>MC-Suite 15</v>
      </c>
      <c r="I50" s="270">
        <v>0</v>
      </c>
      <c r="J50" s="270">
        <v>0</v>
      </c>
      <c r="K50" s="270">
        <v>0</v>
      </c>
      <c r="L50" s="270">
        <v>0</v>
      </c>
      <c r="M50" s="270">
        <v>0</v>
      </c>
      <c r="N50" s="270">
        <v>0</v>
      </c>
      <c r="O50" s="270">
        <v>0</v>
      </c>
      <c r="P50" s="271">
        <v>0.12903225806451613</v>
      </c>
      <c r="Q50" s="271">
        <v>6.6666666666666666E-2</v>
      </c>
      <c r="R50" s="271">
        <v>0</v>
      </c>
      <c r="S50" s="271">
        <v>0</v>
      </c>
      <c r="T50" s="271">
        <v>0</v>
      </c>
      <c r="U50" s="262"/>
      <c r="V50" s="263"/>
      <c r="W50" s="271">
        <v>0</v>
      </c>
      <c r="X50" s="271">
        <v>7.1428571428571425E-2</v>
      </c>
      <c r="Y50" s="271">
        <v>0</v>
      </c>
      <c r="Z50" s="271">
        <v>0</v>
      </c>
      <c r="AA50" s="271">
        <v>0</v>
      </c>
      <c r="AB50" s="271">
        <v>0</v>
      </c>
      <c r="AC50" s="271">
        <v>0</v>
      </c>
      <c r="AD50" s="271">
        <v>6.4516129032258063E-2</v>
      </c>
      <c r="AE50" s="271">
        <v>0</v>
      </c>
      <c r="AF50" s="271">
        <v>3.2258064516129031E-2</v>
      </c>
      <c r="AG50" s="271">
        <v>0</v>
      </c>
      <c r="AH50" s="271">
        <v>3.2258064516129031E-2</v>
      </c>
      <c r="AI50" s="150"/>
      <c r="AJ50" s="142"/>
      <c r="AK50" s="271">
        <v>0</v>
      </c>
      <c r="AL50" s="270">
        <v>0</v>
      </c>
      <c r="AM50" s="270">
        <v>0</v>
      </c>
      <c r="AN50" s="270">
        <v>0</v>
      </c>
      <c r="AO50" s="270">
        <v>0</v>
      </c>
      <c r="AP50" s="270">
        <v>0</v>
      </c>
      <c r="AQ50" s="270">
        <v>0</v>
      </c>
      <c r="AR50" s="270">
        <v>0</v>
      </c>
      <c r="AS50" s="270">
        <v>0</v>
      </c>
      <c r="AT50" s="270">
        <v>0</v>
      </c>
      <c r="AU50" s="270">
        <v>0</v>
      </c>
      <c r="AV50" s="270">
        <v>0</v>
      </c>
      <c r="AW50" s="150"/>
    </row>
    <row r="51" spans="3:49" ht="15.75" customHeight="1" x14ac:dyDescent="0.25">
      <c r="C51" s="150" t="str">
        <f t="shared" si="29"/>
        <v>MC-Suite 16</v>
      </c>
      <c r="D51" s="143"/>
      <c r="E51" s="143"/>
      <c r="F51" s="150" t="str">
        <f>'Listes des Lots'!B19</f>
        <v>MC-Suite 16</v>
      </c>
      <c r="I51" s="270">
        <v>0</v>
      </c>
      <c r="J51" s="270">
        <v>0</v>
      </c>
      <c r="K51" s="270">
        <v>0</v>
      </c>
      <c r="L51" s="270">
        <v>0</v>
      </c>
      <c r="M51" s="270">
        <v>0</v>
      </c>
      <c r="N51" s="270">
        <v>0</v>
      </c>
      <c r="O51" s="270">
        <v>0</v>
      </c>
      <c r="P51" s="271">
        <v>0</v>
      </c>
      <c r="Q51" s="271">
        <v>0</v>
      </c>
      <c r="R51" s="271">
        <v>3.2258064516129031E-2</v>
      </c>
      <c r="S51" s="271">
        <v>0</v>
      </c>
      <c r="T51" s="271">
        <v>0</v>
      </c>
      <c r="U51" s="262"/>
      <c r="V51" s="263"/>
      <c r="W51" s="271">
        <v>0</v>
      </c>
      <c r="X51" s="271">
        <v>0</v>
      </c>
      <c r="Y51" s="271">
        <v>0</v>
      </c>
      <c r="Z51" s="271">
        <v>0</v>
      </c>
      <c r="AA51" s="271">
        <v>0</v>
      </c>
      <c r="AB51" s="271">
        <v>0</v>
      </c>
      <c r="AC51" s="271">
        <v>0</v>
      </c>
      <c r="AD51" s="271">
        <v>6.4516129032258063E-2</v>
      </c>
      <c r="AE51" s="271">
        <v>0</v>
      </c>
      <c r="AF51" s="271">
        <v>0</v>
      </c>
      <c r="AG51" s="271">
        <v>0</v>
      </c>
      <c r="AH51" s="271">
        <v>0</v>
      </c>
      <c r="AI51" s="150"/>
      <c r="AJ51" s="142"/>
      <c r="AK51" s="271">
        <v>0</v>
      </c>
      <c r="AL51" s="270">
        <v>0</v>
      </c>
      <c r="AM51" s="270">
        <v>0</v>
      </c>
      <c r="AN51" s="270">
        <v>0</v>
      </c>
      <c r="AO51" s="270">
        <v>0</v>
      </c>
      <c r="AP51" s="270">
        <v>0</v>
      </c>
      <c r="AQ51" s="270">
        <v>0</v>
      </c>
      <c r="AR51" s="270">
        <v>0</v>
      </c>
      <c r="AS51" s="270">
        <v>0</v>
      </c>
      <c r="AT51" s="270">
        <v>0</v>
      </c>
      <c r="AU51" s="270">
        <v>0</v>
      </c>
      <c r="AV51" s="270">
        <v>0</v>
      </c>
      <c r="AW51" s="150"/>
    </row>
    <row r="52" spans="3:49" ht="15.75" customHeight="1" x14ac:dyDescent="0.25">
      <c r="C52" s="150" t="str">
        <f t="shared" si="29"/>
        <v>MC-CHBR 1</v>
      </c>
      <c r="D52" s="143"/>
      <c r="E52" s="143"/>
      <c r="F52" s="150" t="str">
        <f>'Listes des Lots'!B20</f>
        <v>MC-CHBR 1</v>
      </c>
      <c r="I52" s="270">
        <v>0</v>
      </c>
      <c r="J52" s="270">
        <v>0</v>
      </c>
      <c r="K52" s="270">
        <v>0</v>
      </c>
      <c r="L52" s="270">
        <v>0</v>
      </c>
      <c r="M52" s="270">
        <v>0</v>
      </c>
      <c r="N52" s="270">
        <v>0</v>
      </c>
      <c r="O52" s="270">
        <v>0</v>
      </c>
      <c r="P52" s="271">
        <v>0</v>
      </c>
      <c r="Q52" s="271">
        <v>0</v>
      </c>
      <c r="R52" s="271">
        <v>0</v>
      </c>
      <c r="S52" s="271">
        <v>0</v>
      </c>
      <c r="T52" s="271">
        <v>0</v>
      </c>
      <c r="U52" s="262"/>
      <c r="V52" s="263"/>
      <c r="W52" s="271">
        <v>0</v>
      </c>
      <c r="X52" s="271">
        <v>0</v>
      </c>
      <c r="Y52" s="271">
        <v>0</v>
      </c>
      <c r="Z52" s="271">
        <v>0</v>
      </c>
      <c r="AA52" s="271">
        <v>0</v>
      </c>
      <c r="AB52" s="271">
        <v>0</v>
      </c>
      <c r="AC52" s="271">
        <v>0</v>
      </c>
      <c r="AD52" s="271">
        <v>9.6774193548387094E-2</v>
      </c>
      <c r="AE52" s="271">
        <v>0</v>
      </c>
      <c r="AF52" s="271">
        <v>0</v>
      </c>
      <c r="AG52" s="271">
        <v>0</v>
      </c>
      <c r="AH52" s="271">
        <v>0</v>
      </c>
      <c r="AI52" s="150"/>
      <c r="AJ52" s="142"/>
      <c r="AK52" s="271">
        <v>6.4516129032258063E-2</v>
      </c>
      <c r="AL52" s="270">
        <v>0</v>
      </c>
      <c r="AM52" s="270">
        <v>0</v>
      </c>
      <c r="AN52" s="270">
        <v>0</v>
      </c>
      <c r="AO52" s="270">
        <v>0</v>
      </c>
      <c r="AP52" s="270">
        <v>0</v>
      </c>
      <c r="AQ52" s="270">
        <v>0</v>
      </c>
      <c r="AR52" s="270">
        <v>0</v>
      </c>
      <c r="AS52" s="270">
        <v>0</v>
      </c>
      <c r="AT52" s="270">
        <v>0</v>
      </c>
      <c r="AU52" s="270">
        <v>0</v>
      </c>
      <c r="AV52" s="270">
        <v>0</v>
      </c>
      <c r="AW52" s="150"/>
    </row>
    <row r="53" spans="3:49" ht="15.75" customHeight="1" x14ac:dyDescent="0.25">
      <c r="C53" s="143" t="str">
        <f t="shared" si="29"/>
        <v>MC-CHBR 2</v>
      </c>
      <c r="D53" s="264"/>
      <c r="E53" s="143"/>
      <c r="F53" s="150" t="str">
        <f>'Listes des Lots'!B21</f>
        <v>MC-CHBR 2</v>
      </c>
      <c r="G53" s="143"/>
      <c r="H53" s="143"/>
      <c r="I53" s="270">
        <v>0</v>
      </c>
      <c r="J53" s="270">
        <v>0</v>
      </c>
      <c r="K53" s="270">
        <v>0</v>
      </c>
      <c r="L53" s="270">
        <v>0</v>
      </c>
      <c r="M53" s="270">
        <v>0</v>
      </c>
      <c r="N53" s="270">
        <v>0</v>
      </c>
      <c r="O53" s="270">
        <v>0</v>
      </c>
      <c r="P53" s="271">
        <v>0.22580645161290322</v>
      </c>
      <c r="Q53" s="271">
        <v>6.6666666666666666E-2</v>
      </c>
      <c r="R53" s="271">
        <v>0.12903225806451613</v>
      </c>
      <c r="S53" s="271">
        <v>0.23333333333333334</v>
      </c>
      <c r="T53" s="271">
        <v>0.54838709677419351</v>
      </c>
      <c r="U53" s="262"/>
      <c r="V53" s="263"/>
      <c r="W53" s="271">
        <v>0.19354838709677419</v>
      </c>
      <c r="X53" s="271">
        <v>0.14285714285714285</v>
      </c>
      <c r="Y53" s="271">
        <v>6.4516129032258063E-2</v>
      </c>
      <c r="Z53" s="271">
        <v>0.1</v>
      </c>
      <c r="AA53" s="271">
        <v>3.2258064516129031E-2</v>
      </c>
      <c r="AB53" s="271">
        <v>3.3333333333333333E-2</v>
      </c>
      <c r="AC53" s="271">
        <v>0.25806451612903225</v>
      </c>
      <c r="AD53" s="271">
        <v>6.4516129032258063E-2</v>
      </c>
      <c r="AE53" s="271">
        <v>3.3333333333333333E-2</v>
      </c>
      <c r="AF53" s="271">
        <v>0</v>
      </c>
      <c r="AG53" s="271">
        <v>0</v>
      </c>
      <c r="AH53" s="271">
        <v>3.2258064516129031E-2</v>
      </c>
      <c r="AI53" s="150"/>
      <c r="AJ53" s="142"/>
      <c r="AK53" s="271">
        <v>0.19354838709677419</v>
      </c>
      <c r="AL53" s="270">
        <v>0</v>
      </c>
      <c r="AM53" s="270">
        <v>0</v>
      </c>
      <c r="AN53" s="270">
        <v>0</v>
      </c>
      <c r="AO53" s="270">
        <v>0</v>
      </c>
      <c r="AP53" s="270">
        <v>0</v>
      </c>
      <c r="AQ53" s="270">
        <v>0</v>
      </c>
      <c r="AR53" s="270">
        <v>0</v>
      </c>
      <c r="AS53" s="270">
        <v>0</v>
      </c>
      <c r="AT53" s="270">
        <v>0</v>
      </c>
      <c r="AU53" s="270">
        <v>0</v>
      </c>
      <c r="AV53" s="270">
        <v>0</v>
      </c>
      <c r="AW53" s="150"/>
    </row>
    <row r="54" spans="3:49" ht="15.75" customHeight="1" x14ac:dyDescent="0.25">
      <c r="C54" s="143" t="str">
        <f t="shared" si="29"/>
        <v>MC-CHBR 3</v>
      </c>
      <c r="D54" s="264"/>
      <c r="E54" s="143"/>
      <c r="F54" s="150" t="str">
        <f>'Listes des Lots'!B22</f>
        <v>MC-CHBR 3</v>
      </c>
      <c r="G54" s="143"/>
      <c r="H54" s="143"/>
      <c r="I54" s="270">
        <v>0</v>
      </c>
      <c r="J54" s="270">
        <v>0</v>
      </c>
      <c r="K54" s="270">
        <v>0</v>
      </c>
      <c r="L54" s="270">
        <v>0</v>
      </c>
      <c r="M54" s="270">
        <v>0</v>
      </c>
      <c r="N54" s="270">
        <v>0</v>
      </c>
      <c r="O54" s="270">
        <v>0</v>
      </c>
      <c r="P54" s="271">
        <v>0.12903225806451613</v>
      </c>
      <c r="Q54" s="271">
        <v>0.1</v>
      </c>
      <c r="R54" s="271">
        <v>9.6774193548387094E-2</v>
      </c>
      <c r="S54" s="271">
        <v>0.13333333333333333</v>
      </c>
      <c r="T54" s="271">
        <v>0.32258064516129031</v>
      </c>
      <c r="U54" s="262"/>
      <c r="V54" s="263"/>
      <c r="W54" s="271">
        <v>0.12903225806451613</v>
      </c>
      <c r="X54" s="271">
        <v>7.1428571428571425E-2</v>
      </c>
      <c r="Y54" s="271">
        <v>3.2258064516129031E-2</v>
      </c>
      <c r="Z54" s="271">
        <v>0.1</v>
      </c>
      <c r="AA54" s="271">
        <v>0</v>
      </c>
      <c r="AB54" s="271">
        <v>3.3333333333333333E-2</v>
      </c>
      <c r="AC54" s="271">
        <v>0</v>
      </c>
      <c r="AD54" s="271">
        <v>6.4516129032258063E-2</v>
      </c>
      <c r="AE54" s="271">
        <v>3.3333333333333333E-2</v>
      </c>
      <c r="AF54" s="271">
        <v>9.6774193548387094E-2</v>
      </c>
      <c r="AG54" s="271">
        <v>0.1</v>
      </c>
      <c r="AH54" s="271">
        <v>9.6774193548387094E-2</v>
      </c>
      <c r="AI54" s="150"/>
      <c r="AJ54" s="142"/>
      <c r="AK54" s="271">
        <v>9.6774193548387094E-2</v>
      </c>
      <c r="AL54" s="270">
        <v>0</v>
      </c>
      <c r="AM54" s="270">
        <v>0</v>
      </c>
      <c r="AN54" s="270">
        <v>0</v>
      </c>
      <c r="AO54" s="270">
        <v>0</v>
      </c>
      <c r="AP54" s="270">
        <v>0</v>
      </c>
      <c r="AQ54" s="270">
        <v>0</v>
      </c>
      <c r="AR54" s="270">
        <v>0</v>
      </c>
      <c r="AS54" s="270">
        <v>0</v>
      </c>
      <c r="AT54" s="270">
        <v>0</v>
      </c>
      <c r="AU54" s="270">
        <v>0</v>
      </c>
      <c r="AV54" s="270">
        <v>0</v>
      </c>
      <c r="AW54" s="150"/>
    </row>
    <row r="55" spans="3:49" ht="15.75" customHeight="1" x14ac:dyDescent="0.25">
      <c r="C55" s="143" t="str">
        <f t="shared" si="29"/>
        <v>MC-CHBR 4</v>
      </c>
      <c r="D55" s="264"/>
      <c r="E55" s="143"/>
      <c r="F55" s="150" t="str">
        <f>'Listes des Lots'!B23</f>
        <v>MC-CHBR 4</v>
      </c>
      <c r="G55" s="143"/>
      <c r="H55" s="143"/>
      <c r="I55" s="270">
        <v>0</v>
      </c>
      <c r="J55" s="270">
        <v>0</v>
      </c>
      <c r="K55" s="270">
        <v>0</v>
      </c>
      <c r="L55" s="270">
        <v>0</v>
      </c>
      <c r="M55" s="270">
        <v>0</v>
      </c>
      <c r="N55" s="270">
        <v>0</v>
      </c>
      <c r="O55" s="270">
        <v>0</v>
      </c>
      <c r="P55" s="271">
        <v>0</v>
      </c>
      <c r="Q55" s="271">
        <v>0</v>
      </c>
      <c r="R55" s="271">
        <v>6.4516129032258063E-2</v>
      </c>
      <c r="S55" s="271">
        <v>0.1</v>
      </c>
      <c r="T55" s="271">
        <v>9.6774193548387094E-2</v>
      </c>
      <c r="U55" s="262"/>
      <c r="V55" s="263"/>
      <c r="W55" s="271">
        <v>9.6774193548387094E-2</v>
      </c>
      <c r="X55" s="271">
        <v>0.10714285714285714</v>
      </c>
      <c r="Y55" s="271">
        <v>0</v>
      </c>
      <c r="Z55" s="271">
        <v>6.6666666666666666E-2</v>
      </c>
      <c r="AA55" s="271">
        <v>3.2258064516129031E-2</v>
      </c>
      <c r="AB55" s="271">
        <v>0.1</v>
      </c>
      <c r="AC55" s="271">
        <v>3.2258064516129031E-2</v>
      </c>
      <c r="AD55" s="271">
        <v>9.6774193548387094E-2</v>
      </c>
      <c r="AE55" s="271">
        <v>0</v>
      </c>
      <c r="AF55" s="271">
        <v>9.6774193548387094E-2</v>
      </c>
      <c r="AG55" s="271">
        <v>6.6666666666666666E-2</v>
      </c>
      <c r="AH55" s="271">
        <v>9.6774193548387094E-2</v>
      </c>
      <c r="AI55" s="150"/>
      <c r="AJ55" s="142"/>
      <c r="AK55" s="271">
        <v>9.6774193548387094E-2</v>
      </c>
      <c r="AL55" s="270">
        <v>0</v>
      </c>
      <c r="AM55" s="270">
        <v>0</v>
      </c>
      <c r="AN55" s="270">
        <v>0</v>
      </c>
      <c r="AO55" s="270">
        <v>0</v>
      </c>
      <c r="AP55" s="270">
        <v>0</v>
      </c>
      <c r="AQ55" s="270">
        <v>0</v>
      </c>
      <c r="AR55" s="270">
        <v>0</v>
      </c>
      <c r="AS55" s="270">
        <v>0</v>
      </c>
      <c r="AT55" s="270">
        <v>0</v>
      </c>
      <c r="AU55" s="270">
        <v>0</v>
      </c>
      <c r="AV55" s="270">
        <v>0</v>
      </c>
      <c r="AW55" s="150"/>
    </row>
    <row r="56" spans="3:49" ht="15.75" customHeight="1" x14ac:dyDescent="0.25">
      <c r="C56" s="143" t="str">
        <f t="shared" si="29"/>
        <v>MC-CHBR 5</v>
      </c>
      <c r="D56" s="264"/>
      <c r="E56" s="143"/>
      <c r="F56" s="150" t="str">
        <f>'Listes des Lots'!B24</f>
        <v>MC-CHBR 5</v>
      </c>
      <c r="G56" s="143"/>
      <c r="H56" s="143"/>
      <c r="I56" s="270">
        <v>0</v>
      </c>
      <c r="J56" s="270">
        <v>0</v>
      </c>
      <c r="K56" s="270">
        <v>0</v>
      </c>
      <c r="L56" s="270">
        <v>0</v>
      </c>
      <c r="M56" s="270">
        <v>0</v>
      </c>
      <c r="N56" s="270">
        <v>0</v>
      </c>
      <c r="O56" s="270">
        <v>0</v>
      </c>
      <c r="P56" s="271">
        <v>1</v>
      </c>
      <c r="Q56" s="271">
        <v>0.5</v>
      </c>
      <c r="R56" s="271">
        <v>0.32258064516129031</v>
      </c>
      <c r="S56" s="271">
        <v>0.13333333333333333</v>
      </c>
      <c r="T56" s="271">
        <v>6.4516129032258063E-2</v>
      </c>
      <c r="U56" s="262"/>
      <c r="V56" s="263"/>
      <c r="W56" s="271">
        <v>0.25806451612903225</v>
      </c>
      <c r="X56" s="271">
        <v>0.14285714285714285</v>
      </c>
      <c r="Y56" s="271">
        <v>9.6774193548387094E-2</v>
      </c>
      <c r="Z56" s="271">
        <v>0.26666666666666666</v>
      </c>
      <c r="AA56" s="271">
        <v>9.6774193548387094E-2</v>
      </c>
      <c r="AB56" s="271">
        <v>0.23333333333333334</v>
      </c>
      <c r="AC56" s="271">
        <v>6.4516129032258063E-2</v>
      </c>
      <c r="AD56" s="271">
        <v>6.4516129032258063E-2</v>
      </c>
      <c r="AE56" s="271">
        <v>3.3333333333333333E-2</v>
      </c>
      <c r="AF56" s="271">
        <v>9.6774193548387094E-2</v>
      </c>
      <c r="AG56" s="271">
        <v>0.13333333333333333</v>
      </c>
      <c r="AH56" s="271">
        <v>0.25806451612903225</v>
      </c>
      <c r="AI56" s="150"/>
      <c r="AJ56" s="142"/>
      <c r="AK56" s="271">
        <v>0.16129032258064516</v>
      </c>
      <c r="AL56" s="270">
        <v>0</v>
      </c>
      <c r="AM56" s="270">
        <v>0</v>
      </c>
      <c r="AN56" s="270">
        <v>0</v>
      </c>
      <c r="AO56" s="270">
        <v>0</v>
      </c>
      <c r="AP56" s="270">
        <v>0</v>
      </c>
      <c r="AQ56" s="270">
        <v>0</v>
      </c>
      <c r="AR56" s="270">
        <v>0</v>
      </c>
      <c r="AS56" s="270">
        <v>0</v>
      </c>
      <c r="AT56" s="270">
        <v>0</v>
      </c>
      <c r="AU56" s="270">
        <v>0</v>
      </c>
      <c r="AV56" s="270">
        <v>0</v>
      </c>
      <c r="AW56" s="150"/>
    </row>
    <row r="57" spans="3:49" ht="15.75" customHeight="1" x14ac:dyDescent="0.25">
      <c r="C57" s="143" t="str">
        <f t="shared" si="29"/>
        <v>MC-CHBR 6</v>
      </c>
      <c r="D57" s="264"/>
      <c r="E57" s="143"/>
      <c r="F57" s="150" t="str">
        <f>'Listes des Lots'!B25</f>
        <v>MC-CHBR 6</v>
      </c>
      <c r="G57" s="143"/>
      <c r="H57" s="143"/>
      <c r="I57" s="270">
        <v>0</v>
      </c>
      <c r="J57" s="270">
        <v>0</v>
      </c>
      <c r="K57" s="270">
        <v>0</v>
      </c>
      <c r="L57" s="270">
        <v>0</v>
      </c>
      <c r="M57" s="270">
        <v>0</v>
      </c>
      <c r="N57" s="270">
        <v>0</v>
      </c>
      <c r="O57" s="270">
        <v>0</v>
      </c>
      <c r="P57" s="271">
        <v>0</v>
      </c>
      <c r="Q57" s="271">
        <v>0</v>
      </c>
      <c r="R57" s="271">
        <v>0</v>
      </c>
      <c r="S57" s="271">
        <v>0</v>
      </c>
      <c r="T57" s="271">
        <v>0</v>
      </c>
      <c r="U57" s="262"/>
      <c r="V57" s="263"/>
      <c r="W57" s="271">
        <v>0</v>
      </c>
      <c r="X57" s="271">
        <v>0</v>
      </c>
      <c r="Y57" s="271">
        <v>0</v>
      </c>
      <c r="Z57" s="271">
        <v>0</v>
      </c>
      <c r="AA57" s="271">
        <v>0</v>
      </c>
      <c r="AB57" s="271">
        <v>0</v>
      </c>
      <c r="AC57" s="271">
        <v>0</v>
      </c>
      <c r="AD57" s="271">
        <v>6.4516129032258063E-2</v>
      </c>
      <c r="AE57" s="271">
        <v>0</v>
      </c>
      <c r="AF57" s="271">
        <v>0</v>
      </c>
      <c r="AG57" s="271">
        <v>0</v>
      </c>
      <c r="AH57" s="271">
        <v>0</v>
      </c>
      <c r="AI57" s="150"/>
      <c r="AJ57" s="142"/>
      <c r="AK57" s="271">
        <v>0</v>
      </c>
      <c r="AL57" s="270">
        <v>0</v>
      </c>
      <c r="AM57" s="270">
        <v>0</v>
      </c>
      <c r="AN57" s="270">
        <v>0</v>
      </c>
      <c r="AO57" s="270">
        <v>0</v>
      </c>
      <c r="AP57" s="270">
        <v>0</v>
      </c>
      <c r="AQ57" s="270">
        <v>0</v>
      </c>
      <c r="AR57" s="270">
        <v>0</v>
      </c>
      <c r="AS57" s="270">
        <v>0</v>
      </c>
      <c r="AT57" s="270">
        <v>0</v>
      </c>
      <c r="AU57" s="270">
        <v>0</v>
      </c>
      <c r="AV57" s="270">
        <v>0</v>
      </c>
      <c r="AW57" s="150"/>
    </row>
    <row r="58" spans="3:49" ht="15.75" customHeight="1" x14ac:dyDescent="0.25">
      <c r="C58" s="143" t="str">
        <f t="shared" si="29"/>
        <v>MC-CHBR 7</v>
      </c>
      <c r="D58" s="264"/>
      <c r="E58" s="143"/>
      <c r="F58" s="150" t="str">
        <f>'Listes des Lots'!B26</f>
        <v>MC-CHBR 7</v>
      </c>
      <c r="G58" s="143"/>
      <c r="H58" s="143"/>
      <c r="I58" s="270">
        <v>0</v>
      </c>
      <c r="J58" s="270">
        <v>0</v>
      </c>
      <c r="K58" s="270">
        <v>0</v>
      </c>
      <c r="L58" s="270">
        <v>0</v>
      </c>
      <c r="M58" s="270">
        <v>0</v>
      </c>
      <c r="N58" s="270">
        <v>0</v>
      </c>
      <c r="O58" s="270">
        <v>0</v>
      </c>
      <c r="P58" s="271">
        <v>0.19354838709677419</v>
      </c>
      <c r="Q58" s="271">
        <v>0.6</v>
      </c>
      <c r="R58" s="271">
        <v>0.70967741935483875</v>
      </c>
      <c r="S58" s="271">
        <v>0.46666666666666667</v>
      </c>
      <c r="T58" s="271">
        <v>0.41935483870967744</v>
      </c>
      <c r="U58" s="262"/>
      <c r="V58" s="263"/>
      <c r="W58" s="271">
        <v>0.29032258064516131</v>
      </c>
      <c r="X58" s="271">
        <v>0.21428571428571427</v>
      </c>
      <c r="Y58" s="271">
        <v>6.4516129032258063E-2</v>
      </c>
      <c r="Z58" s="271">
        <v>0.33333333333333331</v>
      </c>
      <c r="AA58" s="271">
        <v>0.16129032258064516</v>
      </c>
      <c r="AB58" s="271">
        <v>6.6666666666666666E-2</v>
      </c>
      <c r="AC58" s="271">
        <v>0</v>
      </c>
      <c r="AD58" s="271">
        <v>3.2258064516129031E-2</v>
      </c>
      <c r="AE58" s="271">
        <v>6.6666666666666666E-2</v>
      </c>
      <c r="AF58" s="271">
        <v>0.12903225806451613</v>
      </c>
      <c r="AG58" s="271">
        <v>6.6666666666666666E-2</v>
      </c>
      <c r="AH58" s="271">
        <v>0.32258064516129031</v>
      </c>
      <c r="AI58" s="150"/>
      <c r="AJ58" s="142"/>
      <c r="AK58" s="271">
        <v>0.25806451612903225</v>
      </c>
      <c r="AL58" s="270">
        <v>0</v>
      </c>
      <c r="AM58" s="270">
        <v>0</v>
      </c>
      <c r="AN58" s="270">
        <v>0</v>
      </c>
      <c r="AO58" s="270">
        <v>0</v>
      </c>
      <c r="AP58" s="270">
        <v>0</v>
      </c>
      <c r="AQ58" s="270">
        <v>0</v>
      </c>
      <c r="AR58" s="270">
        <v>0</v>
      </c>
      <c r="AS58" s="270">
        <v>0</v>
      </c>
      <c r="AT58" s="270">
        <v>0</v>
      </c>
      <c r="AU58" s="270">
        <v>0</v>
      </c>
      <c r="AV58" s="270">
        <v>0</v>
      </c>
      <c r="AW58" s="150"/>
    </row>
    <row r="59" spans="3:49" ht="15.75" customHeight="1" x14ac:dyDescent="0.25">
      <c r="C59" s="143" t="str">
        <f t="shared" si="29"/>
        <v>MC-CHBR 8</v>
      </c>
      <c r="D59" s="264"/>
      <c r="E59" s="143"/>
      <c r="F59" s="150" t="str">
        <f>'Listes des Lots'!B27</f>
        <v>MC-CHBR 8</v>
      </c>
      <c r="G59" s="143"/>
      <c r="H59" s="143"/>
      <c r="I59" s="270">
        <v>0</v>
      </c>
      <c r="J59" s="270">
        <v>0</v>
      </c>
      <c r="K59" s="270">
        <v>0</v>
      </c>
      <c r="L59" s="270">
        <v>0</v>
      </c>
      <c r="M59" s="270">
        <v>0</v>
      </c>
      <c r="N59" s="270">
        <v>0</v>
      </c>
      <c r="O59" s="270">
        <v>0</v>
      </c>
      <c r="P59" s="271">
        <v>0</v>
      </c>
      <c r="Q59" s="271">
        <v>0.23333333333333334</v>
      </c>
      <c r="R59" s="271">
        <v>0.19354838709677419</v>
      </c>
      <c r="S59" s="271">
        <v>0.36666666666666664</v>
      </c>
      <c r="T59" s="271">
        <v>0.32258064516129031</v>
      </c>
      <c r="U59" s="262"/>
      <c r="V59" s="263"/>
      <c r="W59" s="271">
        <v>0.25806451612903225</v>
      </c>
      <c r="X59" s="271">
        <v>0.17857142857142858</v>
      </c>
      <c r="Y59" s="271">
        <v>0</v>
      </c>
      <c r="Z59" s="271">
        <v>3.3333333333333333E-2</v>
      </c>
      <c r="AA59" s="271">
        <v>0.12903225806451613</v>
      </c>
      <c r="AB59" s="271">
        <v>0.13333333333333333</v>
      </c>
      <c r="AC59" s="271">
        <v>9.6774193548387094E-2</v>
      </c>
      <c r="AD59" s="271">
        <v>0.12903225806451613</v>
      </c>
      <c r="AE59" s="271">
        <v>0</v>
      </c>
      <c r="AF59" s="271">
        <v>3.2258064516129031E-2</v>
      </c>
      <c r="AG59" s="271">
        <v>6.6666666666666666E-2</v>
      </c>
      <c r="AH59" s="271">
        <v>0</v>
      </c>
      <c r="AI59" s="150"/>
      <c r="AJ59" s="142"/>
      <c r="AK59" s="271">
        <v>3.2258064516129031E-2</v>
      </c>
      <c r="AL59" s="270">
        <v>0</v>
      </c>
      <c r="AM59" s="270">
        <v>0</v>
      </c>
      <c r="AN59" s="270">
        <v>0</v>
      </c>
      <c r="AO59" s="270">
        <v>0</v>
      </c>
      <c r="AP59" s="270">
        <v>0</v>
      </c>
      <c r="AQ59" s="270">
        <v>0</v>
      </c>
      <c r="AR59" s="270">
        <v>0</v>
      </c>
      <c r="AS59" s="270">
        <v>0</v>
      </c>
      <c r="AT59" s="270">
        <v>0</v>
      </c>
      <c r="AU59" s="270">
        <v>0</v>
      </c>
      <c r="AV59" s="270">
        <v>0</v>
      </c>
      <c r="AW59" s="150"/>
    </row>
    <row r="60" spans="3:49" ht="15.75" customHeight="1" x14ac:dyDescent="0.25">
      <c r="C60" s="143" t="str">
        <f t="shared" si="29"/>
        <v>MC-Salle Conference</v>
      </c>
      <c r="D60" s="264"/>
      <c r="E60" s="143"/>
      <c r="F60" s="150" t="str">
        <f>'Listes des Lots'!B28</f>
        <v>MC-Salle Conference</v>
      </c>
      <c r="G60" s="143"/>
      <c r="H60" s="143"/>
      <c r="I60" s="270">
        <v>0</v>
      </c>
      <c r="J60" s="270">
        <v>0</v>
      </c>
      <c r="K60" s="270">
        <v>0</v>
      </c>
      <c r="L60" s="270">
        <v>0</v>
      </c>
      <c r="M60" s="270">
        <v>0</v>
      </c>
      <c r="N60" s="270">
        <v>0</v>
      </c>
      <c r="O60" s="270">
        <v>0</v>
      </c>
      <c r="P60" s="271">
        <v>0</v>
      </c>
      <c r="Q60" s="271">
        <v>0</v>
      </c>
      <c r="R60" s="271">
        <v>0</v>
      </c>
      <c r="S60" s="271">
        <v>0</v>
      </c>
      <c r="T60" s="271">
        <v>0</v>
      </c>
      <c r="U60" s="262"/>
      <c r="V60" s="263"/>
      <c r="W60" s="271">
        <v>0</v>
      </c>
      <c r="X60" s="271">
        <v>0</v>
      </c>
      <c r="Y60" s="271">
        <v>0</v>
      </c>
      <c r="Z60" s="271">
        <v>0</v>
      </c>
      <c r="AA60" s="271">
        <v>0</v>
      </c>
      <c r="AB60" s="271">
        <v>0</v>
      </c>
      <c r="AC60" s="271">
        <v>0</v>
      </c>
      <c r="AD60" s="271">
        <v>0</v>
      </c>
      <c r="AE60" s="271">
        <v>0</v>
      </c>
      <c r="AF60" s="271">
        <v>0</v>
      </c>
      <c r="AG60" s="271">
        <v>0</v>
      </c>
      <c r="AH60" s="271">
        <v>0</v>
      </c>
      <c r="AI60" s="150"/>
      <c r="AJ60" s="142"/>
      <c r="AK60" s="271">
        <v>0</v>
      </c>
      <c r="AL60" s="270">
        <v>0</v>
      </c>
      <c r="AM60" s="270">
        <v>0</v>
      </c>
      <c r="AN60" s="270">
        <v>0</v>
      </c>
      <c r="AO60" s="270">
        <v>0</v>
      </c>
      <c r="AP60" s="270">
        <v>0</v>
      </c>
      <c r="AQ60" s="270">
        <v>0</v>
      </c>
      <c r="AR60" s="270">
        <v>0</v>
      </c>
      <c r="AS60" s="270">
        <v>0</v>
      </c>
      <c r="AT60" s="270">
        <v>0</v>
      </c>
      <c r="AU60" s="270">
        <v>0</v>
      </c>
      <c r="AV60" s="270">
        <v>0</v>
      </c>
      <c r="AW60" s="150"/>
    </row>
    <row r="61" spans="3:49" s="158" customFormat="1" ht="15.75" customHeight="1" x14ac:dyDescent="0.25">
      <c r="C61" s="155" t="s">
        <v>364</v>
      </c>
      <c r="D61" s="156"/>
      <c r="E61" s="156"/>
      <c r="F61" s="157"/>
      <c r="G61" s="157"/>
      <c r="H61" s="157"/>
      <c r="I61" s="272">
        <v>0</v>
      </c>
      <c r="J61" s="272">
        <f t="shared" ref="J61:O61" si="30">AVERAGE(J36:J60)</f>
        <v>0</v>
      </c>
      <c r="K61" s="272">
        <f t="shared" si="30"/>
        <v>0</v>
      </c>
      <c r="L61" s="272">
        <f t="shared" si="30"/>
        <v>0</v>
      </c>
      <c r="M61" s="272">
        <f t="shared" si="30"/>
        <v>0</v>
      </c>
      <c r="N61" s="272">
        <f t="shared" si="30"/>
        <v>0</v>
      </c>
      <c r="O61" s="272">
        <f t="shared" si="30"/>
        <v>0</v>
      </c>
      <c r="P61" s="273">
        <v>8.3333333333333329E-2</v>
      </c>
      <c r="Q61" s="273">
        <v>6.9444444444444448E-2</v>
      </c>
      <c r="R61" s="273">
        <v>7.3924731182795703E-2</v>
      </c>
      <c r="S61" s="273">
        <v>7.0833333333333331E-2</v>
      </c>
      <c r="T61" s="273">
        <v>9.8118279569892455E-2</v>
      </c>
      <c r="U61" s="266"/>
      <c r="V61" s="267"/>
      <c r="W61" s="273">
        <v>6.7204301075268813E-2</v>
      </c>
      <c r="X61" s="273">
        <v>5.3571428571428568E-2</v>
      </c>
      <c r="Y61" s="273">
        <v>2.0161290322580645E-2</v>
      </c>
      <c r="Z61" s="273">
        <v>3.8888888888888883E-2</v>
      </c>
      <c r="AA61" s="273">
        <v>3.4946236559139782E-2</v>
      </c>
      <c r="AB61" s="273">
        <v>3.4722222222222217E-2</v>
      </c>
      <c r="AC61" s="273">
        <v>2.0161290322580641E-2</v>
      </c>
      <c r="AD61" s="273">
        <v>6.7204301075268799E-2</v>
      </c>
      <c r="AE61" s="273">
        <v>1.2E-2</v>
      </c>
      <c r="AF61" s="273">
        <v>2.150537634408602E-2</v>
      </c>
      <c r="AG61" s="273">
        <v>2.5333333333333333E-2</v>
      </c>
      <c r="AH61" s="273">
        <v>5.2419354838709679E-2</v>
      </c>
      <c r="AI61" s="157"/>
      <c r="AJ61" s="159"/>
      <c r="AK61" s="295">
        <v>5.2419354838709679E-2</v>
      </c>
      <c r="AL61" s="266">
        <f t="shared" ref="AL61:AV61" si="31">SUM(AL36:AL60)</f>
        <v>0</v>
      </c>
      <c r="AM61" s="266">
        <f t="shared" si="31"/>
        <v>0</v>
      </c>
      <c r="AN61" s="266">
        <f t="shared" si="31"/>
        <v>0</v>
      </c>
      <c r="AO61" s="266">
        <f t="shared" si="31"/>
        <v>0</v>
      </c>
      <c r="AP61" s="266">
        <f t="shared" si="31"/>
        <v>0</v>
      </c>
      <c r="AQ61" s="266">
        <f t="shared" si="31"/>
        <v>0</v>
      </c>
      <c r="AR61" s="266">
        <f t="shared" si="31"/>
        <v>0</v>
      </c>
      <c r="AS61" s="266">
        <f t="shared" si="31"/>
        <v>0</v>
      </c>
      <c r="AT61" s="266">
        <f t="shared" si="31"/>
        <v>0</v>
      </c>
      <c r="AU61" s="266">
        <f t="shared" si="31"/>
        <v>0</v>
      </c>
      <c r="AV61" s="266">
        <f t="shared" si="31"/>
        <v>0</v>
      </c>
      <c r="AW61" s="157"/>
    </row>
    <row r="62" spans="3:49" ht="15.75" customHeight="1" x14ac:dyDescent="0.25">
      <c r="C62" s="142"/>
      <c r="D62" s="143"/>
      <c r="E62" s="143"/>
      <c r="F62" s="143"/>
      <c r="G62" s="143"/>
      <c r="H62" s="143"/>
      <c r="M62" s="142"/>
      <c r="N62" s="143"/>
      <c r="O62" s="142"/>
      <c r="P62" s="143"/>
      <c r="Q62" s="143"/>
      <c r="R62" s="143"/>
      <c r="S62" s="143"/>
      <c r="T62" s="143"/>
      <c r="U62" s="143"/>
      <c r="AA62" s="142"/>
      <c r="AB62" s="143"/>
      <c r="AC62" s="142"/>
      <c r="AD62" s="142"/>
      <c r="AE62" s="142"/>
      <c r="AF62" s="142"/>
      <c r="AG62" s="142"/>
      <c r="AH62" s="142"/>
      <c r="AI62" s="143"/>
      <c r="AJ62" s="142"/>
      <c r="AO62" s="142"/>
      <c r="AP62" s="143"/>
      <c r="AQ62" s="142"/>
      <c r="AR62" s="142"/>
      <c r="AS62" s="142"/>
      <c r="AT62" s="142"/>
      <c r="AU62" s="142"/>
      <c r="AV62" s="142"/>
      <c r="AW62" s="143"/>
    </row>
    <row r="63" spans="3:49" ht="15.75" customHeight="1" x14ac:dyDescent="0.25">
      <c r="C63" s="150" t="str">
        <f>F63</f>
        <v>MC-Suite 1</v>
      </c>
      <c r="D63" s="143"/>
      <c r="E63" s="143"/>
      <c r="F63" s="150" t="str">
        <f>'Listes des Lots'!B4</f>
        <v>MC-Suite 1</v>
      </c>
      <c r="I63" s="151">
        <f>SUMIFS('Saisie Recettes'!$I$5:$I$3004,'Saisie Recettes'!$F$5:$F$3004, $F63, 'Saisie Recettes'!$H$5:$H$3004, Listes!$B$73, 'Saisie Recettes'!$E$5:$E$3004, "&gt;="&amp;EOMONTH(I$7,-1)+1, 'Saisie Recettes'!$E$5:$E$3004, "&lt;="&amp;EOMONTH(I$7,0))</f>
        <v>0</v>
      </c>
      <c r="J63" s="151">
        <f>SUMIFS('Saisie Recettes'!$I$5:$I$3004,'Saisie Recettes'!$F$5:$F$3004, $F63, 'Saisie Recettes'!$H$5:$H$3004, Listes!$B$73, 'Saisie Recettes'!$E$5:$E$3004, "&gt;="&amp;EOMONTH(J$7,-1)+1, 'Saisie Recettes'!$E$5:$E$3004, "&lt;="&amp;EOMONTH(J$7,0))</f>
        <v>0</v>
      </c>
      <c r="K63" s="151">
        <f>SUMIFS('Saisie Recettes'!$I$5:$I$3004,'Saisie Recettes'!$F$5:$F$3004, $F63, 'Saisie Recettes'!$H$5:$H$3004, Listes!$B$73, 'Saisie Recettes'!$E$5:$E$3004, "&gt;="&amp;EOMONTH(K$7,-1)+1, 'Saisie Recettes'!$E$5:$E$3004, "&lt;="&amp;EOMONTH(K$7,0))</f>
        <v>0</v>
      </c>
      <c r="L63" s="151">
        <f>SUMIFS('Saisie Recettes'!$I$5:$I$3004,'Saisie Recettes'!$F$5:$F$3004, $F63, 'Saisie Recettes'!$H$5:$H$3004, Listes!$B$73, 'Saisie Recettes'!$E$5:$E$3004, "&gt;="&amp;EOMONTH(L$7,-1)+1, 'Saisie Recettes'!$E$5:$E$3004, "&lt;="&amp;EOMONTH(L$7,0))</f>
        <v>0</v>
      </c>
      <c r="M63" s="151">
        <f>SUMIFS('Saisie Recettes'!$I$5:$I$3004,'Saisie Recettes'!$F$5:$F$3004, $F63, 'Saisie Recettes'!$H$5:$H$3004, Listes!$B$73, 'Saisie Recettes'!$E$5:$E$3004, "&gt;="&amp;EOMONTH(M$7,-1)+1, 'Saisie Recettes'!$E$5:$E$3004, "&lt;="&amp;EOMONTH(M$7,0))</f>
        <v>0</v>
      </c>
      <c r="N63" s="151">
        <f>SUMIFS('Saisie Recettes'!$I$5:$I$3004,'Saisie Recettes'!$F$5:$F$3004, $F63, 'Saisie Recettes'!$H$5:$H$3004, Listes!$B$73, 'Saisie Recettes'!$E$5:$E$3004, "&gt;="&amp;EOMONTH(N$7,-1)+1, 'Saisie Recettes'!$E$5:$E$3004, "&lt;="&amp;EOMONTH(N$7,0))</f>
        <v>0</v>
      </c>
      <c r="O63" s="151">
        <f>SUMIFS('Saisie Recettes'!$I$5:$I$3004,'Saisie Recettes'!$F$5:$F$3004, $F63, 'Saisie Recettes'!$H$5:$H$3004, Listes!$B$73, 'Saisie Recettes'!$E$5:$E$3004, "&gt;="&amp;EOMONTH(O$7,-1)+1, 'Saisie Recettes'!$E$5:$E$3004, "&lt;="&amp;EOMONTH(O$7,0))</f>
        <v>0</v>
      </c>
      <c r="P63" s="151">
        <f>SUMIFS('Saisie Recettes'!$I$5:$I$3004,'Saisie Recettes'!$F$5:$F$3004, $F63, 'Saisie Recettes'!$H$5:$H$3004, Listes!$B$73, 'Saisie Recettes'!$E$5:$E$3004, "&gt;="&amp;EOMONTH(P$7,-1)+1, 'Saisie Recettes'!$E$5:$E$3004, "&lt;="&amp;EOMONTH(P$7,0))</f>
        <v>0</v>
      </c>
      <c r="Q63" s="151">
        <f>SUMIFS('Saisie Recettes'!$I$5:$I$3004,'Saisie Recettes'!$F$5:$F$3004, $F63, 'Saisie Recettes'!$H$5:$H$3004, Listes!$B$73, 'Saisie Recettes'!$E$5:$E$3004, "&gt;="&amp;EOMONTH(Q$7,-1)+1, 'Saisie Recettes'!$E$5:$E$3004, "&lt;="&amp;EOMONTH(Q$7,0))</f>
        <v>0</v>
      </c>
      <c r="R63" s="151">
        <f>SUMIFS('Saisie Recettes'!$I$5:$I$3004,'Saisie Recettes'!$F$5:$F$3004, $F63, 'Saisie Recettes'!$H$5:$H$3004, Listes!$B$73, 'Saisie Recettes'!$E$5:$E$3004, "&gt;="&amp;EOMONTH(R$7,-1)+1, 'Saisie Recettes'!$E$5:$E$3004, "&lt;="&amp;EOMONTH(R$7,0))</f>
        <v>0</v>
      </c>
      <c r="S63" s="151">
        <f>SUMIFS('Saisie Recettes'!$I$5:$I$3004,'Saisie Recettes'!$F$5:$F$3004, $F63, 'Saisie Recettes'!$H$5:$H$3004, Listes!$B$73, 'Saisie Recettes'!$E$5:$E$3004, "&gt;="&amp;EOMONTH(S$7,-1)+1, 'Saisie Recettes'!$E$5:$E$3004, "&lt;="&amp;EOMONTH(S$7,0))</f>
        <v>0</v>
      </c>
      <c r="T63" s="151">
        <f>SUMIFS('Saisie Recettes'!$I$5:$I$3004,'Saisie Recettes'!$F$5:$F$3004, $F63, 'Saisie Recettes'!$H$5:$H$3004, Listes!$B$73, 'Saisie Recettes'!$E$5:$E$3004, "&gt;="&amp;EOMONTH(T$7,-1)+1, 'Saisie Recettes'!$E$5:$E$3004, "&lt;="&amp;EOMONTH(T$7,0))</f>
        <v>0</v>
      </c>
      <c r="U63" s="150">
        <f t="shared" ref="U63:U87" si="32">SUM(I63:T63)</f>
        <v>0</v>
      </c>
      <c r="W63" s="151">
        <f>SUMIFS('Saisie Recettes'!$I$5:$I$3004,'Saisie Recettes'!$F$5:$F$3004, $F63, 'Saisie Recettes'!$H$5:$H$3004, Listes!$B$73, 'Saisie Recettes'!$E$5:$E$3004, "&gt;="&amp;EOMONTH(W$7,-1)+1, 'Saisie Recettes'!$E$5:$E$3004, "&lt;="&amp;EOMONTH(W$7,0))</f>
        <v>0</v>
      </c>
      <c r="X63" s="151">
        <f>SUMIFS('Saisie Recettes'!$I$5:$I$3004,'Saisie Recettes'!$F$5:$F$3004, $F63, 'Saisie Recettes'!$H$5:$H$3004, Listes!$B$73, 'Saisie Recettes'!$E$5:$E$3004, "&gt;="&amp;EOMONTH(X$7,-1)+1, 'Saisie Recettes'!$E$5:$E$3004, "&lt;="&amp;EOMONTH(X$7,0))</f>
        <v>0</v>
      </c>
      <c r="Y63" s="151">
        <f>SUMIFS('Saisie Recettes'!$I$5:$I$3004,'Saisie Recettes'!$F$5:$F$3004, $F63, 'Saisie Recettes'!$H$5:$H$3004, Listes!$B$73, 'Saisie Recettes'!$E$5:$E$3004, "&gt;="&amp;EOMONTH(Y$7,-1)+1, 'Saisie Recettes'!$E$5:$E$3004, "&lt;="&amp;EOMONTH(Y$7,0))</f>
        <v>0</v>
      </c>
      <c r="Z63" s="151">
        <f>SUMIFS('Saisie Recettes'!$I$5:$I$3004,'Saisie Recettes'!$F$5:$F$3004, $F63, 'Saisie Recettes'!$H$5:$H$3004, Listes!$B$73, 'Saisie Recettes'!$E$5:$E$3004, "&gt;="&amp;EOMONTH(Z$7,-1)+1, 'Saisie Recettes'!$E$5:$E$3004, "&lt;="&amp;EOMONTH(Z$7,0))</f>
        <v>0</v>
      </c>
      <c r="AA63" s="151">
        <f>SUMIFS('Saisie Recettes'!$I$5:$I$3004,'Saisie Recettes'!$F$5:$F$3004, $F63, 'Saisie Recettes'!$H$5:$H$3004, Listes!$B$73, 'Saisie Recettes'!$E$5:$E$3004, "&gt;="&amp;EOMONTH(AA$7,-1)+1, 'Saisie Recettes'!$E$5:$E$3004, "&lt;="&amp;EOMONTH(AA$7,0))</f>
        <v>0</v>
      </c>
      <c r="AB63" s="151">
        <f>SUMIFS('Saisie Recettes'!$I$5:$I$3004,'Saisie Recettes'!$F$5:$F$3004, $F63, 'Saisie Recettes'!$H$5:$H$3004, Listes!$B$73, 'Saisie Recettes'!$E$5:$E$3004, "&gt;="&amp;EOMONTH(AB$7,-1)+1, 'Saisie Recettes'!$E$5:$E$3004, "&lt;="&amp;EOMONTH(AB$7,0))</f>
        <v>0</v>
      </c>
      <c r="AC63" s="151">
        <f>SUMIFS('Saisie Recettes'!$I$5:$I$3004,'Saisie Recettes'!$F$5:$F$3004, $F63, 'Saisie Recettes'!$H$5:$H$3004, Listes!$B$73, 'Saisie Recettes'!$E$5:$E$3004, "&gt;="&amp;EOMONTH(AC$7,-1)+1, 'Saisie Recettes'!$E$5:$E$3004, "&lt;="&amp;EOMONTH(AC$7,0))</f>
        <v>0</v>
      </c>
      <c r="AD63" s="151">
        <f>SUMIFS('Saisie Recettes'!$I$5:$I$3004,'Saisie Recettes'!$F$5:$F$3004, $F63, 'Saisie Recettes'!$H$5:$H$3004, Listes!$B$73, 'Saisie Recettes'!$E$5:$E$3004, "&gt;="&amp;EOMONTH(AD$7,-1)+1, 'Saisie Recettes'!$E$5:$E$3004, "&lt;="&amp;EOMONTH(AD$7,0))</f>
        <v>0</v>
      </c>
      <c r="AE63" s="151">
        <f>SUMIFS('Saisie Recettes'!$I$5:$I$3004,'Saisie Recettes'!$F$5:$F$3004, $F63, 'Saisie Recettes'!$H$5:$H$3004, Listes!$B$73, 'Saisie Recettes'!$E$5:$E$3004, "&gt;="&amp;EOMONTH(AE$7,-1)+1, 'Saisie Recettes'!$E$5:$E$3004, "&lt;="&amp;EOMONTH(AE$7,0))</f>
        <v>0</v>
      </c>
      <c r="AF63" s="151">
        <f>SUMIFS('Saisie Recettes'!$I$5:$I$3004,'Saisie Recettes'!$F$5:$F$3004, $F63, 'Saisie Recettes'!$H$5:$H$3004, Listes!$B$73, 'Saisie Recettes'!$E$5:$E$3004, "&gt;="&amp;EOMONTH(AF$7,-1)+1, 'Saisie Recettes'!$E$5:$E$3004, "&lt;="&amp;EOMONTH(AF$7,0))</f>
        <v>0</v>
      </c>
      <c r="AG63" s="151">
        <f>SUMIFS('Saisie Recettes'!$I$5:$I$3004,'Saisie Recettes'!$F$5:$F$3004, $F63, 'Saisie Recettes'!$H$5:$H$3004, Listes!$B$73, 'Saisie Recettes'!$E$5:$E$3004, "&gt;="&amp;EOMONTH(AG$7,-1)+1, 'Saisie Recettes'!$E$5:$E$3004, "&lt;="&amp;EOMONTH(AG$7,0))</f>
        <v>0</v>
      </c>
      <c r="AH63" s="151">
        <f>SUMIFS('Saisie Recettes'!$I$5:$I$3004,'Saisie Recettes'!$F$5:$F$3004, $F63, 'Saisie Recettes'!$H$5:$H$3004, Listes!$B$73, 'Saisie Recettes'!$E$5:$E$3004, "&gt;="&amp;EOMONTH(AH$7,-1)+1, 'Saisie Recettes'!$E$5:$E$3004, "&lt;="&amp;EOMONTH(AH$7,0))</f>
        <v>0</v>
      </c>
      <c r="AI63" s="150">
        <f t="shared" ref="AI63:AI87" si="33">SUM(W63:AH63)</f>
        <v>0</v>
      </c>
      <c r="AJ63" s="142"/>
      <c r="AK63" s="151">
        <f>SUMIFS('Saisie Recettes'!$I$5:$I$3004,'Saisie Recettes'!$F$5:$F$3004, $F63, 'Saisie Recettes'!$H$5:$H$3004, Listes!$B$73, 'Saisie Recettes'!$E$5:$E$3004, "&gt;="&amp;EOMONTH(AK$7,-1)+1, 'Saisie Recettes'!$E$5:$E$3004, "&lt;="&amp;EOMONTH(AK$7,0))</f>
        <v>0</v>
      </c>
      <c r="AL63" s="151">
        <f>SUMIFS('Saisie Recettes'!$I$5:$I$3004,'Saisie Recettes'!$F$5:$F$3004, $F63, 'Saisie Recettes'!$H$5:$H$3004, Listes!$B$73, 'Saisie Recettes'!$E$5:$E$3004, "&gt;="&amp;EOMONTH(AL$7,-1)+1, 'Saisie Recettes'!$E$5:$E$3004, "&lt;="&amp;EOMONTH(AL$7,0))</f>
        <v>0</v>
      </c>
      <c r="AM63" s="151">
        <f>SUMIFS('Saisie Recettes'!$I$5:$I$3004,'Saisie Recettes'!$F$5:$F$3004, $F63, 'Saisie Recettes'!$H$5:$H$3004, Listes!$B$73, 'Saisie Recettes'!$E$5:$E$3004, "&gt;="&amp;EOMONTH(AM$7,-1)+1, 'Saisie Recettes'!$E$5:$E$3004, "&lt;="&amp;EOMONTH(AM$7,0))</f>
        <v>0</v>
      </c>
      <c r="AN63" s="151">
        <f>SUMIFS('Saisie Recettes'!$I$5:$I$3004,'Saisie Recettes'!$F$5:$F$3004, $F63, 'Saisie Recettes'!$H$5:$H$3004, Listes!$B$73, 'Saisie Recettes'!$E$5:$E$3004, "&gt;="&amp;EOMONTH(AN$7,-1)+1, 'Saisie Recettes'!$E$5:$E$3004, "&lt;="&amp;EOMONTH(AN$7,0))</f>
        <v>0</v>
      </c>
      <c r="AO63" s="151">
        <f>SUMIFS('Saisie Recettes'!$I$5:$I$3004,'Saisie Recettes'!$F$5:$F$3004, $F63, 'Saisie Recettes'!$H$5:$H$3004, Listes!$B$73, 'Saisie Recettes'!$E$5:$E$3004, "&gt;="&amp;EOMONTH(AO$7,-1)+1, 'Saisie Recettes'!$E$5:$E$3004, "&lt;="&amp;EOMONTH(AO$7,0))</f>
        <v>0</v>
      </c>
      <c r="AP63" s="151">
        <f>SUMIFS('Saisie Recettes'!$I$5:$I$3004,'Saisie Recettes'!$F$5:$F$3004, $F63, 'Saisie Recettes'!$H$5:$H$3004, Listes!$B$73, 'Saisie Recettes'!$E$5:$E$3004, "&gt;="&amp;EOMONTH(AP$7,-1)+1, 'Saisie Recettes'!$E$5:$E$3004, "&lt;="&amp;EOMONTH(AP$7,0))</f>
        <v>0</v>
      </c>
      <c r="AQ63" s="151">
        <f>SUMIFS('Saisie Recettes'!$I$5:$I$3004,'Saisie Recettes'!$F$5:$F$3004, $F63, 'Saisie Recettes'!$H$5:$H$3004, Listes!$B$73, 'Saisie Recettes'!$E$5:$E$3004, "&gt;="&amp;EOMONTH(AQ$7,-1)+1, 'Saisie Recettes'!$E$5:$E$3004, "&lt;="&amp;EOMONTH(AQ$7,0))</f>
        <v>0</v>
      </c>
      <c r="AR63" s="151">
        <f>SUMIFS('Saisie Recettes'!$I$5:$I$3004,'Saisie Recettes'!$F$5:$F$3004, $F63, 'Saisie Recettes'!$H$5:$H$3004, Listes!$B$73, 'Saisie Recettes'!$E$5:$E$3004, "&gt;="&amp;EOMONTH(AR$7,-1)+1, 'Saisie Recettes'!$E$5:$E$3004, "&lt;="&amp;EOMONTH(AR$7,0))</f>
        <v>0</v>
      </c>
      <c r="AS63" s="151">
        <f>SUMIFS('Saisie Recettes'!$I$5:$I$3004,'Saisie Recettes'!$F$5:$F$3004, $F63, 'Saisie Recettes'!$H$5:$H$3004, Listes!$B$73, 'Saisie Recettes'!$E$5:$E$3004, "&gt;="&amp;EOMONTH(AS$7,-1)+1, 'Saisie Recettes'!$E$5:$E$3004, "&lt;="&amp;EOMONTH(AS$7,0))</f>
        <v>0</v>
      </c>
      <c r="AT63" s="151">
        <f>SUMIFS('Saisie Recettes'!$I$5:$I$3004,'Saisie Recettes'!$F$5:$F$3004, $F63, 'Saisie Recettes'!$H$5:$H$3004, Listes!$B$73, 'Saisie Recettes'!$E$5:$E$3004, "&gt;="&amp;EOMONTH(AT$7,-1)+1, 'Saisie Recettes'!$E$5:$E$3004, "&lt;="&amp;EOMONTH(AT$7,0))</f>
        <v>0</v>
      </c>
      <c r="AU63" s="151">
        <f>SUMIFS('Saisie Recettes'!$I$5:$I$3004,'Saisie Recettes'!$F$5:$F$3004, $F63, 'Saisie Recettes'!$H$5:$H$3004, Listes!$B$73, 'Saisie Recettes'!$E$5:$E$3004, "&gt;="&amp;EOMONTH(AU$7,-1)+1, 'Saisie Recettes'!$E$5:$E$3004, "&lt;="&amp;EOMONTH(AU$7,0))</f>
        <v>0</v>
      </c>
      <c r="AV63" s="151">
        <f>SUMIFS('Saisie Recettes'!$I$5:$I$3004,'Saisie Recettes'!$F$5:$F$3004, $F63, 'Saisie Recettes'!$H$5:$H$3004, Listes!$B$73, 'Saisie Recettes'!$E$5:$E$3004, "&gt;="&amp;EOMONTH(AV$7,-1)+1, 'Saisie Recettes'!$E$5:$E$3004, "&lt;="&amp;EOMONTH(AV$7,0))</f>
        <v>0</v>
      </c>
      <c r="AW63" s="150">
        <f t="shared" ref="AW63:AW87" si="34">SUM(AK63:AV63)</f>
        <v>0</v>
      </c>
    </row>
    <row r="64" spans="3:49" ht="15.75" customHeight="1" x14ac:dyDescent="0.25">
      <c r="C64" s="150" t="str">
        <f t="shared" ref="C64:C87" si="35">F64</f>
        <v>MC-Suite 2</v>
      </c>
      <c r="D64" s="143"/>
      <c r="E64" s="143"/>
      <c r="F64" s="150" t="str">
        <f>'Listes des Lots'!B5</f>
        <v>MC-Suite 2</v>
      </c>
      <c r="I64" s="151">
        <f>SUMIFS('Saisie Recettes'!$I$5:$I$3004,'Saisie Recettes'!$F$5:$F$3004, $F64, 'Saisie Recettes'!$H$5:$H$3004, Listes!$B$73, 'Saisie Recettes'!$E$5:$E$3004, "&gt;="&amp;EOMONTH(I$7,-1)+1, 'Saisie Recettes'!$E$5:$E$3004, "&lt;="&amp;EOMONTH(I$7,0))</f>
        <v>0</v>
      </c>
      <c r="J64" s="151">
        <f>SUMIFS('Saisie Recettes'!$I$5:$I$3004,'Saisie Recettes'!$F$5:$F$3004, $F64, 'Saisie Recettes'!$H$5:$H$3004, Listes!$B$73, 'Saisie Recettes'!$E$5:$E$3004, "&gt;="&amp;EOMONTH(J$7,-1)+1, 'Saisie Recettes'!$E$5:$E$3004, "&lt;="&amp;EOMONTH(J$7,0))</f>
        <v>0</v>
      </c>
      <c r="K64" s="151">
        <f>SUMIFS('Saisie Recettes'!$I$5:$I$3004,'Saisie Recettes'!$F$5:$F$3004, $F64, 'Saisie Recettes'!$H$5:$H$3004, Listes!$B$73, 'Saisie Recettes'!$E$5:$E$3004, "&gt;="&amp;EOMONTH(K$7,-1)+1, 'Saisie Recettes'!$E$5:$E$3004, "&lt;="&amp;EOMONTH(K$7,0))</f>
        <v>0</v>
      </c>
      <c r="L64" s="151">
        <f>SUMIFS('Saisie Recettes'!$I$5:$I$3004,'Saisie Recettes'!$F$5:$F$3004, $F64, 'Saisie Recettes'!$H$5:$H$3004, Listes!$B$73, 'Saisie Recettes'!$E$5:$E$3004, "&gt;="&amp;EOMONTH(L$7,-1)+1, 'Saisie Recettes'!$E$5:$E$3004, "&lt;="&amp;EOMONTH(L$7,0))</f>
        <v>0</v>
      </c>
      <c r="M64" s="151">
        <f>SUMIFS('Saisie Recettes'!$I$5:$I$3004,'Saisie Recettes'!$F$5:$F$3004, $F64, 'Saisie Recettes'!$H$5:$H$3004, Listes!$B$73, 'Saisie Recettes'!$E$5:$E$3004, "&gt;="&amp;EOMONTH(M$7,-1)+1, 'Saisie Recettes'!$E$5:$E$3004, "&lt;="&amp;EOMONTH(M$7,0))</f>
        <v>0</v>
      </c>
      <c r="N64" s="151">
        <f>SUMIFS('Saisie Recettes'!$I$5:$I$3004,'Saisie Recettes'!$F$5:$F$3004, $F64, 'Saisie Recettes'!$H$5:$H$3004, Listes!$B$73, 'Saisie Recettes'!$E$5:$E$3004, "&gt;="&amp;EOMONTH(N$7,-1)+1, 'Saisie Recettes'!$E$5:$E$3004, "&lt;="&amp;EOMONTH(N$7,0))</f>
        <v>0</v>
      </c>
      <c r="O64" s="151">
        <f>SUMIFS('Saisie Recettes'!$I$5:$I$3004,'Saisie Recettes'!$F$5:$F$3004, $F64, 'Saisie Recettes'!$H$5:$H$3004, Listes!$B$73, 'Saisie Recettes'!$E$5:$E$3004, "&gt;="&amp;EOMONTH(O$7,-1)+1, 'Saisie Recettes'!$E$5:$E$3004, "&lt;="&amp;EOMONTH(O$7,0))</f>
        <v>0</v>
      </c>
      <c r="P64" s="151">
        <f>SUMIFS('Saisie Recettes'!$I$5:$I$3004,'Saisie Recettes'!$F$5:$F$3004, $F64, 'Saisie Recettes'!$H$5:$H$3004, Listes!$B$73, 'Saisie Recettes'!$E$5:$E$3004, "&gt;="&amp;EOMONTH(P$7,-1)+1, 'Saisie Recettes'!$E$5:$E$3004, "&lt;="&amp;EOMONTH(P$7,0))</f>
        <v>0</v>
      </c>
      <c r="Q64" s="151">
        <f>SUMIFS('Saisie Recettes'!$I$5:$I$3004,'Saisie Recettes'!$F$5:$F$3004, $F64, 'Saisie Recettes'!$H$5:$H$3004, Listes!$B$73, 'Saisie Recettes'!$E$5:$E$3004, "&gt;="&amp;EOMONTH(Q$7,-1)+1, 'Saisie Recettes'!$E$5:$E$3004, "&lt;="&amp;EOMONTH(Q$7,0))</f>
        <v>0</v>
      </c>
      <c r="R64" s="151">
        <f>SUMIFS('Saisie Recettes'!$I$5:$I$3004,'Saisie Recettes'!$F$5:$F$3004, $F64, 'Saisie Recettes'!$H$5:$H$3004, Listes!$B$73, 'Saisie Recettes'!$E$5:$E$3004, "&gt;="&amp;EOMONTH(R$7,-1)+1, 'Saisie Recettes'!$E$5:$E$3004, "&lt;="&amp;EOMONTH(R$7,0))</f>
        <v>0</v>
      </c>
      <c r="S64" s="151">
        <f>SUMIFS('Saisie Recettes'!$I$5:$I$3004,'Saisie Recettes'!$F$5:$F$3004, $F64, 'Saisie Recettes'!$H$5:$H$3004, Listes!$B$73, 'Saisie Recettes'!$E$5:$E$3004, "&gt;="&amp;EOMONTH(S$7,-1)+1, 'Saisie Recettes'!$E$5:$E$3004, "&lt;="&amp;EOMONTH(S$7,0))</f>
        <v>0</v>
      </c>
      <c r="T64" s="151">
        <f>SUMIFS('Saisie Recettes'!$I$5:$I$3004,'Saisie Recettes'!$F$5:$F$3004, $F64, 'Saisie Recettes'!$H$5:$H$3004, Listes!$B$73, 'Saisie Recettes'!$E$5:$E$3004, "&gt;="&amp;EOMONTH(T$7,-1)+1, 'Saisie Recettes'!$E$5:$E$3004, "&lt;="&amp;EOMONTH(T$7,0))</f>
        <v>0</v>
      </c>
      <c r="U64" s="150">
        <f t="shared" si="32"/>
        <v>0</v>
      </c>
      <c r="W64" s="151">
        <f>SUMIFS('Saisie Recettes'!$I$5:$I$3004,'Saisie Recettes'!$F$5:$F$3004, $F64, 'Saisie Recettes'!$H$5:$H$3004, Listes!$B$73, 'Saisie Recettes'!$E$5:$E$3004, "&gt;="&amp;EOMONTH(W$7,-1)+1, 'Saisie Recettes'!$E$5:$E$3004, "&lt;="&amp;EOMONTH(W$7,0))</f>
        <v>0</v>
      </c>
      <c r="X64" s="151">
        <f>SUMIFS('Saisie Recettes'!$I$5:$I$3004,'Saisie Recettes'!$F$5:$F$3004, $F64, 'Saisie Recettes'!$H$5:$H$3004, Listes!$B$73, 'Saisie Recettes'!$E$5:$E$3004, "&gt;="&amp;EOMONTH(X$7,-1)+1, 'Saisie Recettes'!$E$5:$E$3004, "&lt;="&amp;EOMONTH(X$7,0))</f>
        <v>0</v>
      </c>
      <c r="Y64" s="151">
        <f>SUMIFS('Saisie Recettes'!$I$5:$I$3004,'Saisie Recettes'!$F$5:$F$3004, $F64, 'Saisie Recettes'!$H$5:$H$3004, Listes!$B$73, 'Saisie Recettes'!$E$5:$E$3004, "&gt;="&amp;EOMONTH(Y$7,-1)+1, 'Saisie Recettes'!$E$5:$E$3004, "&lt;="&amp;EOMONTH(Y$7,0))</f>
        <v>0</v>
      </c>
      <c r="Z64" s="151">
        <f>SUMIFS('Saisie Recettes'!$I$5:$I$3004,'Saisie Recettes'!$F$5:$F$3004, $F64, 'Saisie Recettes'!$H$5:$H$3004, Listes!$B$73, 'Saisie Recettes'!$E$5:$E$3004, "&gt;="&amp;EOMONTH(Z$7,-1)+1, 'Saisie Recettes'!$E$5:$E$3004, "&lt;="&amp;EOMONTH(Z$7,0))</f>
        <v>0</v>
      </c>
      <c r="AA64" s="151">
        <f>SUMIFS('Saisie Recettes'!$I$5:$I$3004,'Saisie Recettes'!$F$5:$F$3004, $F64, 'Saisie Recettes'!$H$5:$H$3004, Listes!$B$73, 'Saisie Recettes'!$E$5:$E$3004, "&gt;="&amp;EOMONTH(AA$7,-1)+1, 'Saisie Recettes'!$E$5:$E$3004, "&lt;="&amp;EOMONTH(AA$7,0))</f>
        <v>0</v>
      </c>
      <c r="AB64" s="151">
        <f>SUMIFS('Saisie Recettes'!$I$5:$I$3004,'Saisie Recettes'!$F$5:$F$3004, $F64, 'Saisie Recettes'!$H$5:$H$3004, Listes!$B$73, 'Saisie Recettes'!$E$5:$E$3004, "&gt;="&amp;EOMONTH(AB$7,-1)+1, 'Saisie Recettes'!$E$5:$E$3004, "&lt;="&amp;EOMONTH(AB$7,0))</f>
        <v>0</v>
      </c>
      <c r="AC64" s="151">
        <f>SUMIFS('Saisie Recettes'!$I$5:$I$3004,'Saisie Recettes'!$F$5:$F$3004, $F64, 'Saisie Recettes'!$H$5:$H$3004, Listes!$B$73, 'Saisie Recettes'!$E$5:$E$3004, "&gt;="&amp;EOMONTH(AC$7,-1)+1, 'Saisie Recettes'!$E$5:$E$3004, "&lt;="&amp;EOMONTH(AC$7,0))</f>
        <v>0</v>
      </c>
      <c r="AD64" s="151">
        <f>SUMIFS('Saisie Recettes'!$I$5:$I$3004,'Saisie Recettes'!$F$5:$F$3004, $F64, 'Saisie Recettes'!$H$5:$H$3004, Listes!$B$73, 'Saisie Recettes'!$E$5:$E$3004, "&gt;="&amp;EOMONTH(AD$7,-1)+1, 'Saisie Recettes'!$E$5:$E$3004, "&lt;="&amp;EOMONTH(AD$7,0))</f>
        <v>838000</v>
      </c>
      <c r="AE64" s="151">
        <f>SUMIFS('Saisie Recettes'!$I$5:$I$3004,'Saisie Recettes'!$F$5:$F$3004, $F64, 'Saisie Recettes'!$H$5:$H$3004, Listes!$B$73, 'Saisie Recettes'!$E$5:$E$3004, "&gt;="&amp;EOMONTH(AE$7,-1)+1, 'Saisie Recettes'!$E$5:$E$3004, "&lt;="&amp;EOMONTH(AE$7,0))</f>
        <v>0</v>
      </c>
      <c r="AF64" s="151">
        <f>SUMIFS('Saisie Recettes'!$I$5:$I$3004,'Saisie Recettes'!$F$5:$F$3004, $F64, 'Saisie Recettes'!$H$5:$H$3004, Listes!$B$73, 'Saisie Recettes'!$E$5:$E$3004, "&gt;="&amp;EOMONTH(AF$7,-1)+1, 'Saisie Recettes'!$E$5:$E$3004, "&lt;="&amp;EOMONTH(AF$7,0))</f>
        <v>0</v>
      </c>
      <c r="AG64" s="151">
        <f>SUMIFS('Saisie Recettes'!$I$5:$I$3004,'Saisie Recettes'!$F$5:$F$3004, $F64, 'Saisie Recettes'!$H$5:$H$3004, Listes!$B$73, 'Saisie Recettes'!$E$5:$E$3004, "&gt;="&amp;EOMONTH(AG$7,-1)+1, 'Saisie Recettes'!$E$5:$E$3004, "&lt;="&amp;EOMONTH(AG$7,0))</f>
        <v>0</v>
      </c>
      <c r="AH64" s="151">
        <f>SUMIFS('Saisie Recettes'!$I$5:$I$3004,'Saisie Recettes'!$F$5:$F$3004, $F64, 'Saisie Recettes'!$H$5:$H$3004, Listes!$B$73, 'Saisie Recettes'!$E$5:$E$3004, "&gt;="&amp;EOMONTH(AH$7,-1)+1, 'Saisie Recettes'!$E$5:$E$3004, "&lt;="&amp;EOMONTH(AH$7,0))</f>
        <v>0</v>
      </c>
      <c r="AI64" s="150">
        <f t="shared" si="33"/>
        <v>838000</v>
      </c>
      <c r="AJ64" s="142"/>
      <c r="AK64" s="151">
        <f>SUMIFS('Saisie Recettes'!$I$5:$I$3004,'Saisie Recettes'!$F$5:$F$3004, $F64, 'Saisie Recettes'!$H$5:$H$3004, Listes!$B$73, 'Saisie Recettes'!$E$5:$E$3004, "&gt;="&amp;EOMONTH(AK$7,-1)+1, 'Saisie Recettes'!$E$5:$E$3004, "&lt;="&amp;EOMONTH(AK$7,0))</f>
        <v>17000</v>
      </c>
      <c r="AL64" s="151">
        <f>SUMIFS('Saisie Recettes'!$I$5:$I$3004,'Saisie Recettes'!$F$5:$F$3004, $F64, 'Saisie Recettes'!$H$5:$H$3004, Listes!$B$73, 'Saisie Recettes'!$E$5:$E$3004, "&gt;="&amp;EOMONTH(AL$7,-1)+1, 'Saisie Recettes'!$E$5:$E$3004, "&lt;="&amp;EOMONTH(AL$7,0))</f>
        <v>0</v>
      </c>
      <c r="AM64" s="151">
        <f>SUMIFS('Saisie Recettes'!$I$5:$I$3004,'Saisie Recettes'!$F$5:$F$3004, $F64, 'Saisie Recettes'!$H$5:$H$3004, Listes!$B$73, 'Saisie Recettes'!$E$5:$E$3004, "&gt;="&amp;EOMONTH(AM$7,-1)+1, 'Saisie Recettes'!$E$5:$E$3004, "&lt;="&amp;EOMONTH(AM$7,0))</f>
        <v>0</v>
      </c>
      <c r="AN64" s="151">
        <f>SUMIFS('Saisie Recettes'!$I$5:$I$3004,'Saisie Recettes'!$F$5:$F$3004, $F64, 'Saisie Recettes'!$H$5:$H$3004, Listes!$B$73, 'Saisie Recettes'!$E$5:$E$3004, "&gt;="&amp;EOMONTH(AN$7,-1)+1, 'Saisie Recettes'!$E$5:$E$3004, "&lt;="&amp;EOMONTH(AN$7,0))</f>
        <v>0</v>
      </c>
      <c r="AO64" s="151">
        <f>SUMIFS('Saisie Recettes'!$I$5:$I$3004,'Saisie Recettes'!$F$5:$F$3004, $F64, 'Saisie Recettes'!$H$5:$H$3004, Listes!$B$73, 'Saisie Recettes'!$E$5:$E$3004, "&gt;="&amp;EOMONTH(AO$7,-1)+1, 'Saisie Recettes'!$E$5:$E$3004, "&lt;="&amp;EOMONTH(AO$7,0))</f>
        <v>0</v>
      </c>
      <c r="AP64" s="151">
        <f>SUMIFS('Saisie Recettes'!$I$5:$I$3004,'Saisie Recettes'!$F$5:$F$3004, $F64, 'Saisie Recettes'!$H$5:$H$3004, Listes!$B$73, 'Saisie Recettes'!$E$5:$E$3004, "&gt;="&amp;EOMONTH(AP$7,-1)+1, 'Saisie Recettes'!$E$5:$E$3004, "&lt;="&amp;EOMONTH(AP$7,0))</f>
        <v>0</v>
      </c>
      <c r="AQ64" s="151">
        <f>SUMIFS('Saisie Recettes'!$I$5:$I$3004,'Saisie Recettes'!$F$5:$F$3004, $F64, 'Saisie Recettes'!$H$5:$H$3004, Listes!$B$73, 'Saisie Recettes'!$E$5:$E$3004, "&gt;="&amp;EOMONTH(AQ$7,-1)+1, 'Saisie Recettes'!$E$5:$E$3004, "&lt;="&amp;EOMONTH(AQ$7,0))</f>
        <v>0</v>
      </c>
      <c r="AR64" s="151">
        <f>SUMIFS('Saisie Recettes'!$I$5:$I$3004,'Saisie Recettes'!$F$5:$F$3004, $F64, 'Saisie Recettes'!$H$5:$H$3004, Listes!$B$73, 'Saisie Recettes'!$E$5:$E$3004, "&gt;="&amp;EOMONTH(AR$7,-1)+1, 'Saisie Recettes'!$E$5:$E$3004, "&lt;="&amp;EOMONTH(AR$7,0))</f>
        <v>0</v>
      </c>
      <c r="AS64" s="151">
        <f>SUMIFS('Saisie Recettes'!$I$5:$I$3004,'Saisie Recettes'!$F$5:$F$3004, $F64, 'Saisie Recettes'!$H$5:$H$3004, Listes!$B$73, 'Saisie Recettes'!$E$5:$E$3004, "&gt;="&amp;EOMONTH(AS$7,-1)+1, 'Saisie Recettes'!$E$5:$E$3004, "&lt;="&amp;EOMONTH(AS$7,0))</f>
        <v>0</v>
      </c>
      <c r="AT64" s="151">
        <f>SUMIFS('Saisie Recettes'!$I$5:$I$3004,'Saisie Recettes'!$F$5:$F$3004, $F64, 'Saisie Recettes'!$H$5:$H$3004, Listes!$B$73, 'Saisie Recettes'!$E$5:$E$3004, "&gt;="&amp;EOMONTH(AT$7,-1)+1, 'Saisie Recettes'!$E$5:$E$3004, "&lt;="&amp;EOMONTH(AT$7,0))</f>
        <v>0</v>
      </c>
      <c r="AU64" s="151">
        <f>SUMIFS('Saisie Recettes'!$I$5:$I$3004,'Saisie Recettes'!$F$5:$F$3004, $F64, 'Saisie Recettes'!$H$5:$H$3004, Listes!$B$73, 'Saisie Recettes'!$E$5:$E$3004, "&gt;="&amp;EOMONTH(AU$7,-1)+1, 'Saisie Recettes'!$E$5:$E$3004, "&lt;="&amp;EOMONTH(AU$7,0))</f>
        <v>0</v>
      </c>
      <c r="AV64" s="151">
        <f>SUMIFS('Saisie Recettes'!$I$5:$I$3004,'Saisie Recettes'!$F$5:$F$3004, $F64, 'Saisie Recettes'!$H$5:$H$3004, Listes!$B$73, 'Saisie Recettes'!$E$5:$E$3004, "&gt;="&amp;EOMONTH(AV$7,-1)+1, 'Saisie Recettes'!$E$5:$E$3004, "&lt;="&amp;EOMONTH(AV$7,0))</f>
        <v>0</v>
      </c>
      <c r="AW64" s="150">
        <f t="shared" si="34"/>
        <v>17000</v>
      </c>
    </row>
    <row r="65" spans="3:49" ht="15.75" customHeight="1" x14ac:dyDescent="0.25">
      <c r="C65" s="150" t="str">
        <f t="shared" si="35"/>
        <v>MC-Suite 3</v>
      </c>
      <c r="D65" s="143"/>
      <c r="E65" s="143"/>
      <c r="F65" s="150" t="str">
        <f>'Listes des Lots'!B6</f>
        <v>MC-Suite 3</v>
      </c>
      <c r="I65" s="151">
        <f>SUMIFS('Saisie Recettes'!$I$5:$I$3004,'Saisie Recettes'!$F$5:$F$3004, $F65, 'Saisie Recettes'!$H$5:$H$3004, Listes!$B$73, 'Saisie Recettes'!$E$5:$E$3004, "&gt;="&amp;EOMONTH(I$7,-1)+1, 'Saisie Recettes'!$E$5:$E$3004, "&lt;="&amp;EOMONTH(I$7,0))</f>
        <v>0</v>
      </c>
      <c r="J65" s="151">
        <f>SUMIFS('Saisie Recettes'!$I$5:$I$3004,'Saisie Recettes'!$F$5:$F$3004, $F65, 'Saisie Recettes'!$H$5:$H$3004, Listes!$B$73, 'Saisie Recettes'!$E$5:$E$3004, "&gt;="&amp;EOMONTH(J$7,-1)+1, 'Saisie Recettes'!$E$5:$E$3004, "&lt;="&amp;EOMONTH(J$7,0))</f>
        <v>0</v>
      </c>
      <c r="K65" s="151">
        <f>SUMIFS('Saisie Recettes'!$I$5:$I$3004,'Saisie Recettes'!$F$5:$F$3004, $F65, 'Saisie Recettes'!$H$5:$H$3004, Listes!$B$73, 'Saisie Recettes'!$E$5:$E$3004, "&gt;="&amp;EOMONTH(K$7,-1)+1, 'Saisie Recettes'!$E$5:$E$3004, "&lt;="&amp;EOMONTH(K$7,0))</f>
        <v>0</v>
      </c>
      <c r="L65" s="151">
        <f>SUMIFS('Saisie Recettes'!$I$5:$I$3004,'Saisie Recettes'!$F$5:$F$3004, $F65, 'Saisie Recettes'!$H$5:$H$3004, Listes!$B$73, 'Saisie Recettes'!$E$5:$E$3004, "&gt;="&amp;EOMONTH(L$7,-1)+1, 'Saisie Recettes'!$E$5:$E$3004, "&lt;="&amp;EOMONTH(L$7,0))</f>
        <v>0</v>
      </c>
      <c r="M65" s="151">
        <f>SUMIFS('Saisie Recettes'!$I$5:$I$3004,'Saisie Recettes'!$F$5:$F$3004, $F65, 'Saisie Recettes'!$H$5:$H$3004, Listes!$B$73, 'Saisie Recettes'!$E$5:$E$3004, "&gt;="&amp;EOMONTH(M$7,-1)+1, 'Saisie Recettes'!$E$5:$E$3004, "&lt;="&amp;EOMONTH(M$7,0))</f>
        <v>0</v>
      </c>
      <c r="N65" s="151">
        <f>SUMIFS('Saisie Recettes'!$I$5:$I$3004,'Saisie Recettes'!$F$5:$F$3004, $F65, 'Saisie Recettes'!$H$5:$H$3004, Listes!$B$73, 'Saisie Recettes'!$E$5:$E$3004, "&gt;="&amp;EOMONTH(N$7,-1)+1, 'Saisie Recettes'!$E$5:$E$3004, "&lt;="&amp;EOMONTH(N$7,0))</f>
        <v>0</v>
      </c>
      <c r="O65" s="151">
        <f>SUMIFS('Saisie Recettes'!$I$5:$I$3004,'Saisie Recettes'!$F$5:$F$3004, $F65, 'Saisie Recettes'!$H$5:$H$3004, Listes!$B$73, 'Saisie Recettes'!$E$5:$E$3004, "&gt;="&amp;EOMONTH(O$7,-1)+1, 'Saisie Recettes'!$E$5:$E$3004, "&lt;="&amp;EOMONTH(O$7,0))</f>
        <v>0</v>
      </c>
      <c r="P65" s="151">
        <f>SUMIFS('Saisie Recettes'!$I$5:$I$3004,'Saisie Recettes'!$F$5:$F$3004, $F65, 'Saisie Recettes'!$H$5:$H$3004, Listes!$B$73, 'Saisie Recettes'!$E$5:$E$3004, "&gt;="&amp;EOMONTH(P$7,-1)+1, 'Saisie Recettes'!$E$5:$E$3004, "&lt;="&amp;EOMONTH(P$7,0))</f>
        <v>0</v>
      </c>
      <c r="Q65" s="151">
        <f>SUMIFS('Saisie Recettes'!$I$5:$I$3004,'Saisie Recettes'!$F$5:$F$3004, $F65, 'Saisie Recettes'!$H$5:$H$3004, Listes!$B$73, 'Saisie Recettes'!$E$5:$E$3004, "&gt;="&amp;EOMONTH(Q$7,-1)+1, 'Saisie Recettes'!$E$5:$E$3004, "&lt;="&amp;EOMONTH(Q$7,0))</f>
        <v>0</v>
      </c>
      <c r="R65" s="151">
        <f>SUMIFS('Saisie Recettes'!$I$5:$I$3004,'Saisie Recettes'!$F$5:$F$3004, $F65, 'Saisie Recettes'!$H$5:$H$3004, Listes!$B$73, 'Saisie Recettes'!$E$5:$E$3004, "&gt;="&amp;EOMONTH(R$7,-1)+1, 'Saisie Recettes'!$E$5:$E$3004, "&lt;="&amp;EOMONTH(R$7,0))</f>
        <v>0</v>
      </c>
      <c r="S65" s="151">
        <f>SUMIFS('Saisie Recettes'!$I$5:$I$3004,'Saisie Recettes'!$F$5:$F$3004, $F65, 'Saisie Recettes'!$H$5:$H$3004, Listes!$B$73, 'Saisie Recettes'!$E$5:$E$3004, "&gt;="&amp;EOMONTH(S$7,-1)+1, 'Saisie Recettes'!$E$5:$E$3004, "&lt;="&amp;EOMONTH(S$7,0))</f>
        <v>75000</v>
      </c>
      <c r="T65" s="151">
        <f>SUMIFS('Saisie Recettes'!$I$5:$I$3004,'Saisie Recettes'!$F$5:$F$3004, $F65, 'Saisie Recettes'!$H$5:$H$3004, Listes!$B$73, 'Saisie Recettes'!$E$5:$E$3004, "&gt;="&amp;EOMONTH(T$7,-1)+1, 'Saisie Recettes'!$E$5:$E$3004, "&lt;="&amp;EOMONTH(T$7,0))</f>
        <v>0</v>
      </c>
      <c r="U65" s="150">
        <f t="shared" si="32"/>
        <v>75000</v>
      </c>
      <c r="W65" s="151">
        <f>SUMIFS('Saisie Recettes'!$I$5:$I$3004,'Saisie Recettes'!$F$5:$F$3004, $F65, 'Saisie Recettes'!$H$5:$H$3004, Listes!$B$73, 'Saisie Recettes'!$E$5:$E$3004, "&gt;="&amp;EOMONTH(W$7,-1)+1, 'Saisie Recettes'!$E$5:$E$3004, "&lt;="&amp;EOMONTH(W$7,0))</f>
        <v>0</v>
      </c>
      <c r="X65" s="151">
        <f>SUMIFS('Saisie Recettes'!$I$5:$I$3004,'Saisie Recettes'!$F$5:$F$3004, $F65, 'Saisie Recettes'!$H$5:$H$3004, Listes!$B$73, 'Saisie Recettes'!$E$5:$E$3004, "&gt;="&amp;EOMONTH(X$7,-1)+1, 'Saisie Recettes'!$E$5:$E$3004, "&lt;="&amp;EOMONTH(X$7,0))</f>
        <v>0</v>
      </c>
      <c r="Y65" s="151">
        <f>SUMIFS('Saisie Recettes'!$I$5:$I$3004,'Saisie Recettes'!$F$5:$F$3004, $F65, 'Saisie Recettes'!$H$5:$H$3004, Listes!$B$73, 'Saisie Recettes'!$E$5:$E$3004, "&gt;="&amp;EOMONTH(Y$7,-1)+1, 'Saisie Recettes'!$E$5:$E$3004, "&lt;="&amp;EOMONTH(Y$7,0))</f>
        <v>0</v>
      </c>
      <c r="Z65" s="151">
        <f>SUMIFS('Saisie Recettes'!$I$5:$I$3004,'Saisie Recettes'!$F$5:$F$3004, $F65, 'Saisie Recettes'!$H$5:$H$3004, Listes!$B$73, 'Saisie Recettes'!$E$5:$E$3004, "&gt;="&amp;EOMONTH(Z$7,-1)+1, 'Saisie Recettes'!$E$5:$E$3004, "&lt;="&amp;EOMONTH(Z$7,0))</f>
        <v>0</v>
      </c>
      <c r="AA65" s="151">
        <f>SUMIFS('Saisie Recettes'!$I$5:$I$3004,'Saisie Recettes'!$F$5:$F$3004, $F65, 'Saisie Recettes'!$H$5:$H$3004, Listes!$B$73, 'Saisie Recettes'!$E$5:$E$3004, "&gt;="&amp;EOMONTH(AA$7,-1)+1, 'Saisie Recettes'!$E$5:$E$3004, "&lt;="&amp;EOMONTH(AA$7,0))</f>
        <v>0</v>
      </c>
      <c r="AB65" s="151">
        <f>SUMIFS('Saisie Recettes'!$I$5:$I$3004,'Saisie Recettes'!$F$5:$F$3004, $F65, 'Saisie Recettes'!$H$5:$H$3004, Listes!$B$73, 'Saisie Recettes'!$E$5:$E$3004, "&gt;="&amp;EOMONTH(AB$7,-1)+1, 'Saisie Recettes'!$E$5:$E$3004, "&lt;="&amp;EOMONTH(AB$7,0))</f>
        <v>0</v>
      </c>
      <c r="AC65" s="151">
        <f>SUMIFS('Saisie Recettes'!$I$5:$I$3004,'Saisie Recettes'!$F$5:$F$3004, $F65, 'Saisie Recettes'!$H$5:$H$3004, Listes!$B$73, 'Saisie Recettes'!$E$5:$E$3004, "&gt;="&amp;EOMONTH(AC$7,-1)+1, 'Saisie Recettes'!$E$5:$E$3004, "&lt;="&amp;EOMONTH(AC$7,0))</f>
        <v>0</v>
      </c>
      <c r="AD65" s="151">
        <f>SUMIFS('Saisie Recettes'!$I$5:$I$3004,'Saisie Recettes'!$F$5:$F$3004, $F65, 'Saisie Recettes'!$H$5:$H$3004, Listes!$B$73, 'Saisie Recettes'!$E$5:$E$3004, "&gt;="&amp;EOMONTH(AD$7,-1)+1, 'Saisie Recettes'!$E$5:$E$3004, "&lt;="&amp;EOMONTH(AD$7,0))</f>
        <v>0</v>
      </c>
      <c r="AE65" s="151">
        <f>SUMIFS('Saisie Recettes'!$I$5:$I$3004,'Saisie Recettes'!$F$5:$F$3004, $F65, 'Saisie Recettes'!$H$5:$H$3004, Listes!$B$73, 'Saisie Recettes'!$E$5:$E$3004, "&gt;="&amp;EOMONTH(AE$7,-1)+1, 'Saisie Recettes'!$E$5:$E$3004, "&lt;="&amp;EOMONTH(AE$7,0))</f>
        <v>0</v>
      </c>
      <c r="AF65" s="151">
        <f>SUMIFS('Saisie Recettes'!$I$5:$I$3004,'Saisie Recettes'!$F$5:$F$3004, $F65, 'Saisie Recettes'!$H$5:$H$3004, Listes!$B$73, 'Saisie Recettes'!$E$5:$E$3004, "&gt;="&amp;EOMONTH(AF$7,-1)+1, 'Saisie Recettes'!$E$5:$E$3004, "&lt;="&amp;EOMONTH(AF$7,0))</f>
        <v>0</v>
      </c>
      <c r="AG65" s="151">
        <f>SUMIFS('Saisie Recettes'!$I$5:$I$3004,'Saisie Recettes'!$F$5:$F$3004, $F65, 'Saisie Recettes'!$H$5:$H$3004, Listes!$B$73, 'Saisie Recettes'!$E$5:$E$3004, "&gt;="&amp;EOMONTH(AG$7,-1)+1, 'Saisie Recettes'!$E$5:$E$3004, "&lt;="&amp;EOMONTH(AG$7,0))</f>
        <v>0</v>
      </c>
      <c r="AH65" s="151">
        <f>SUMIFS('Saisie Recettes'!$I$5:$I$3004,'Saisie Recettes'!$F$5:$F$3004, $F65, 'Saisie Recettes'!$H$5:$H$3004, Listes!$B$73, 'Saisie Recettes'!$E$5:$E$3004, "&gt;="&amp;EOMONTH(AH$7,-1)+1, 'Saisie Recettes'!$E$5:$E$3004, "&lt;="&amp;EOMONTH(AH$7,0))</f>
        <v>0</v>
      </c>
      <c r="AI65" s="150">
        <f t="shared" si="33"/>
        <v>0</v>
      </c>
      <c r="AJ65" s="142"/>
      <c r="AK65" s="151">
        <f>SUMIFS('Saisie Recettes'!$I$5:$I$3004,'Saisie Recettes'!$F$5:$F$3004, $F65, 'Saisie Recettes'!$H$5:$H$3004, Listes!$B$73, 'Saisie Recettes'!$E$5:$E$3004, "&gt;="&amp;EOMONTH(AK$7,-1)+1, 'Saisie Recettes'!$E$5:$E$3004, "&lt;="&amp;EOMONTH(AK$7,0))</f>
        <v>0</v>
      </c>
      <c r="AL65" s="151">
        <f>SUMIFS('Saisie Recettes'!$I$5:$I$3004,'Saisie Recettes'!$F$5:$F$3004, $F65, 'Saisie Recettes'!$H$5:$H$3004, Listes!$B$73, 'Saisie Recettes'!$E$5:$E$3004, "&gt;="&amp;EOMONTH(AL$7,-1)+1, 'Saisie Recettes'!$E$5:$E$3004, "&lt;="&amp;EOMONTH(AL$7,0))</f>
        <v>0</v>
      </c>
      <c r="AM65" s="151">
        <f>SUMIFS('Saisie Recettes'!$I$5:$I$3004,'Saisie Recettes'!$F$5:$F$3004, $F65, 'Saisie Recettes'!$H$5:$H$3004, Listes!$B$73, 'Saisie Recettes'!$E$5:$E$3004, "&gt;="&amp;EOMONTH(AM$7,-1)+1, 'Saisie Recettes'!$E$5:$E$3004, "&lt;="&amp;EOMONTH(AM$7,0))</f>
        <v>0</v>
      </c>
      <c r="AN65" s="151">
        <f>SUMIFS('Saisie Recettes'!$I$5:$I$3004,'Saisie Recettes'!$F$5:$F$3004, $F65, 'Saisie Recettes'!$H$5:$H$3004, Listes!$B$73, 'Saisie Recettes'!$E$5:$E$3004, "&gt;="&amp;EOMONTH(AN$7,-1)+1, 'Saisie Recettes'!$E$5:$E$3004, "&lt;="&amp;EOMONTH(AN$7,0))</f>
        <v>0</v>
      </c>
      <c r="AO65" s="151">
        <f>SUMIFS('Saisie Recettes'!$I$5:$I$3004,'Saisie Recettes'!$F$5:$F$3004, $F65, 'Saisie Recettes'!$H$5:$H$3004, Listes!$B$73, 'Saisie Recettes'!$E$5:$E$3004, "&gt;="&amp;EOMONTH(AO$7,-1)+1, 'Saisie Recettes'!$E$5:$E$3004, "&lt;="&amp;EOMONTH(AO$7,0))</f>
        <v>0</v>
      </c>
      <c r="AP65" s="151">
        <f>SUMIFS('Saisie Recettes'!$I$5:$I$3004,'Saisie Recettes'!$F$5:$F$3004, $F65, 'Saisie Recettes'!$H$5:$H$3004, Listes!$B$73, 'Saisie Recettes'!$E$5:$E$3004, "&gt;="&amp;EOMONTH(AP$7,-1)+1, 'Saisie Recettes'!$E$5:$E$3004, "&lt;="&amp;EOMONTH(AP$7,0))</f>
        <v>0</v>
      </c>
      <c r="AQ65" s="151">
        <f>SUMIFS('Saisie Recettes'!$I$5:$I$3004,'Saisie Recettes'!$F$5:$F$3004, $F65, 'Saisie Recettes'!$H$5:$H$3004, Listes!$B$73, 'Saisie Recettes'!$E$5:$E$3004, "&gt;="&amp;EOMONTH(AQ$7,-1)+1, 'Saisie Recettes'!$E$5:$E$3004, "&lt;="&amp;EOMONTH(AQ$7,0))</f>
        <v>0</v>
      </c>
      <c r="AR65" s="151">
        <f>SUMIFS('Saisie Recettes'!$I$5:$I$3004,'Saisie Recettes'!$F$5:$F$3004, $F65, 'Saisie Recettes'!$H$5:$H$3004, Listes!$B$73, 'Saisie Recettes'!$E$5:$E$3004, "&gt;="&amp;EOMONTH(AR$7,-1)+1, 'Saisie Recettes'!$E$5:$E$3004, "&lt;="&amp;EOMONTH(AR$7,0))</f>
        <v>0</v>
      </c>
      <c r="AS65" s="151">
        <f>SUMIFS('Saisie Recettes'!$I$5:$I$3004,'Saisie Recettes'!$F$5:$F$3004, $F65, 'Saisie Recettes'!$H$5:$H$3004, Listes!$B$73, 'Saisie Recettes'!$E$5:$E$3004, "&gt;="&amp;EOMONTH(AS$7,-1)+1, 'Saisie Recettes'!$E$5:$E$3004, "&lt;="&amp;EOMONTH(AS$7,0))</f>
        <v>0</v>
      </c>
      <c r="AT65" s="151">
        <f>SUMIFS('Saisie Recettes'!$I$5:$I$3004,'Saisie Recettes'!$F$5:$F$3004, $F65, 'Saisie Recettes'!$H$5:$H$3004, Listes!$B$73, 'Saisie Recettes'!$E$5:$E$3004, "&gt;="&amp;EOMONTH(AT$7,-1)+1, 'Saisie Recettes'!$E$5:$E$3004, "&lt;="&amp;EOMONTH(AT$7,0))</f>
        <v>0</v>
      </c>
      <c r="AU65" s="151">
        <f>SUMIFS('Saisie Recettes'!$I$5:$I$3004,'Saisie Recettes'!$F$5:$F$3004, $F65, 'Saisie Recettes'!$H$5:$H$3004, Listes!$B$73, 'Saisie Recettes'!$E$5:$E$3004, "&gt;="&amp;EOMONTH(AU$7,-1)+1, 'Saisie Recettes'!$E$5:$E$3004, "&lt;="&amp;EOMONTH(AU$7,0))</f>
        <v>0</v>
      </c>
      <c r="AV65" s="151">
        <f>SUMIFS('Saisie Recettes'!$I$5:$I$3004,'Saisie Recettes'!$F$5:$F$3004, $F65, 'Saisie Recettes'!$H$5:$H$3004, Listes!$B$73, 'Saisie Recettes'!$E$5:$E$3004, "&gt;="&amp;EOMONTH(AV$7,-1)+1, 'Saisie Recettes'!$E$5:$E$3004, "&lt;="&amp;EOMONTH(AV$7,0))</f>
        <v>0</v>
      </c>
      <c r="AW65" s="150">
        <f t="shared" si="34"/>
        <v>0</v>
      </c>
    </row>
    <row r="66" spans="3:49" ht="15.75" customHeight="1" x14ac:dyDescent="0.25">
      <c r="C66" s="150" t="str">
        <f t="shared" si="35"/>
        <v>MC-Suite 4</v>
      </c>
      <c r="D66" s="143"/>
      <c r="E66" s="143"/>
      <c r="F66" s="150" t="str">
        <f>'Listes des Lots'!B7</f>
        <v>MC-Suite 4</v>
      </c>
      <c r="I66" s="151">
        <f>SUMIFS('Saisie Recettes'!$I$5:$I$3004,'Saisie Recettes'!$F$5:$F$3004, $F66, 'Saisie Recettes'!$H$5:$H$3004, Listes!$B$73, 'Saisie Recettes'!$E$5:$E$3004, "&gt;="&amp;EOMONTH(I$7,-1)+1, 'Saisie Recettes'!$E$5:$E$3004, "&lt;="&amp;EOMONTH(I$7,0))</f>
        <v>0</v>
      </c>
      <c r="J66" s="151">
        <f>SUMIFS('Saisie Recettes'!$I$5:$I$3004,'Saisie Recettes'!$F$5:$F$3004, $F66, 'Saisie Recettes'!$H$5:$H$3004, Listes!$B$73, 'Saisie Recettes'!$E$5:$E$3004, "&gt;="&amp;EOMONTH(J$7,-1)+1, 'Saisie Recettes'!$E$5:$E$3004, "&lt;="&amp;EOMONTH(J$7,0))</f>
        <v>0</v>
      </c>
      <c r="K66" s="151">
        <f>SUMIFS('Saisie Recettes'!$I$5:$I$3004,'Saisie Recettes'!$F$5:$F$3004, $F66, 'Saisie Recettes'!$H$5:$H$3004, Listes!$B$73, 'Saisie Recettes'!$E$5:$E$3004, "&gt;="&amp;EOMONTH(K$7,-1)+1, 'Saisie Recettes'!$E$5:$E$3004, "&lt;="&amp;EOMONTH(K$7,0))</f>
        <v>0</v>
      </c>
      <c r="L66" s="151">
        <f>SUMIFS('Saisie Recettes'!$I$5:$I$3004,'Saisie Recettes'!$F$5:$F$3004, $F66, 'Saisie Recettes'!$H$5:$H$3004, Listes!$B$73, 'Saisie Recettes'!$E$5:$E$3004, "&gt;="&amp;EOMONTH(L$7,-1)+1, 'Saisie Recettes'!$E$5:$E$3004, "&lt;="&amp;EOMONTH(L$7,0))</f>
        <v>0</v>
      </c>
      <c r="M66" s="151">
        <f>SUMIFS('Saisie Recettes'!$I$5:$I$3004,'Saisie Recettes'!$F$5:$F$3004, $F66, 'Saisie Recettes'!$H$5:$H$3004, Listes!$B$73, 'Saisie Recettes'!$E$5:$E$3004, "&gt;="&amp;EOMONTH(M$7,-1)+1, 'Saisie Recettes'!$E$5:$E$3004, "&lt;="&amp;EOMONTH(M$7,0))</f>
        <v>0</v>
      </c>
      <c r="N66" s="151">
        <f>SUMIFS('Saisie Recettes'!$I$5:$I$3004,'Saisie Recettes'!$F$5:$F$3004, $F66, 'Saisie Recettes'!$H$5:$H$3004, Listes!$B$73, 'Saisie Recettes'!$E$5:$E$3004, "&gt;="&amp;EOMONTH(N$7,-1)+1, 'Saisie Recettes'!$E$5:$E$3004, "&lt;="&amp;EOMONTH(N$7,0))</f>
        <v>0</v>
      </c>
      <c r="O66" s="151">
        <f>SUMIFS('Saisie Recettes'!$I$5:$I$3004,'Saisie Recettes'!$F$5:$F$3004, $F66, 'Saisie Recettes'!$H$5:$H$3004, Listes!$B$73, 'Saisie Recettes'!$E$5:$E$3004, "&gt;="&amp;EOMONTH(O$7,-1)+1, 'Saisie Recettes'!$E$5:$E$3004, "&lt;="&amp;EOMONTH(O$7,0))</f>
        <v>0</v>
      </c>
      <c r="P66" s="151">
        <f>SUMIFS('Saisie Recettes'!$I$5:$I$3004,'Saisie Recettes'!$F$5:$F$3004, $F66, 'Saisie Recettes'!$H$5:$H$3004, Listes!$B$73, 'Saisie Recettes'!$E$5:$E$3004, "&gt;="&amp;EOMONTH(P$7,-1)+1, 'Saisie Recettes'!$E$5:$E$3004, "&lt;="&amp;EOMONTH(P$7,0))</f>
        <v>0</v>
      </c>
      <c r="Q66" s="151">
        <f>SUMIFS('Saisie Recettes'!$I$5:$I$3004,'Saisie Recettes'!$F$5:$F$3004, $F66, 'Saisie Recettes'!$H$5:$H$3004, Listes!$B$73, 'Saisie Recettes'!$E$5:$E$3004, "&gt;="&amp;EOMONTH(Q$7,-1)+1, 'Saisie Recettes'!$E$5:$E$3004, "&lt;="&amp;EOMONTH(Q$7,0))</f>
        <v>0</v>
      </c>
      <c r="R66" s="151">
        <f>SUMIFS('Saisie Recettes'!$I$5:$I$3004,'Saisie Recettes'!$F$5:$F$3004, $F66, 'Saisie Recettes'!$H$5:$H$3004, Listes!$B$73, 'Saisie Recettes'!$E$5:$E$3004, "&gt;="&amp;EOMONTH(R$7,-1)+1, 'Saisie Recettes'!$E$5:$E$3004, "&lt;="&amp;EOMONTH(R$7,0))</f>
        <v>0</v>
      </c>
      <c r="S66" s="151">
        <f>SUMIFS('Saisie Recettes'!$I$5:$I$3004,'Saisie Recettes'!$F$5:$F$3004, $F66, 'Saisie Recettes'!$H$5:$H$3004, Listes!$B$73, 'Saisie Recettes'!$E$5:$E$3004, "&gt;="&amp;EOMONTH(S$7,-1)+1, 'Saisie Recettes'!$E$5:$E$3004, "&lt;="&amp;EOMONTH(S$7,0))</f>
        <v>0</v>
      </c>
      <c r="T66" s="151">
        <f>SUMIFS('Saisie Recettes'!$I$5:$I$3004,'Saisie Recettes'!$F$5:$F$3004, $F66, 'Saisie Recettes'!$H$5:$H$3004, Listes!$B$73, 'Saisie Recettes'!$E$5:$E$3004, "&gt;="&amp;EOMONTH(T$7,-1)+1, 'Saisie Recettes'!$E$5:$E$3004, "&lt;="&amp;EOMONTH(T$7,0))</f>
        <v>0</v>
      </c>
      <c r="U66" s="150">
        <f t="shared" si="32"/>
        <v>0</v>
      </c>
      <c r="W66" s="151">
        <f>SUMIFS('Saisie Recettes'!$I$5:$I$3004,'Saisie Recettes'!$F$5:$F$3004, $F66, 'Saisie Recettes'!$H$5:$H$3004, Listes!$B$73, 'Saisie Recettes'!$E$5:$E$3004, "&gt;="&amp;EOMONTH(W$7,-1)+1, 'Saisie Recettes'!$E$5:$E$3004, "&lt;="&amp;EOMONTH(W$7,0))</f>
        <v>0</v>
      </c>
      <c r="X66" s="151">
        <f>SUMIFS('Saisie Recettes'!$I$5:$I$3004,'Saisie Recettes'!$F$5:$F$3004, $F66, 'Saisie Recettes'!$H$5:$H$3004, Listes!$B$73, 'Saisie Recettes'!$E$5:$E$3004, "&gt;="&amp;EOMONTH(X$7,-1)+1, 'Saisie Recettes'!$E$5:$E$3004, "&lt;="&amp;EOMONTH(X$7,0))</f>
        <v>0</v>
      </c>
      <c r="Y66" s="151">
        <f>SUMIFS('Saisie Recettes'!$I$5:$I$3004,'Saisie Recettes'!$F$5:$F$3004, $F66, 'Saisie Recettes'!$H$5:$H$3004, Listes!$B$73, 'Saisie Recettes'!$E$5:$E$3004, "&gt;="&amp;EOMONTH(Y$7,-1)+1, 'Saisie Recettes'!$E$5:$E$3004, "&lt;="&amp;EOMONTH(Y$7,0))</f>
        <v>0</v>
      </c>
      <c r="Z66" s="151">
        <f>SUMIFS('Saisie Recettes'!$I$5:$I$3004,'Saisie Recettes'!$F$5:$F$3004, $F66, 'Saisie Recettes'!$H$5:$H$3004, Listes!$B$73, 'Saisie Recettes'!$E$5:$E$3004, "&gt;="&amp;EOMONTH(Z$7,-1)+1, 'Saisie Recettes'!$E$5:$E$3004, "&lt;="&amp;EOMONTH(Z$7,0))</f>
        <v>0</v>
      </c>
      <c r="AA66" s="151">
        <f>SUMIFS('Saisie Recettes'!$I$5:$I$3004,'Saisie Recettes'!$F$5:$F$3004, $F66, 'Saisie Recettes'!$H$5:$H$3004, Listes!$B$73, 'Saisie Recettes'!$E$5:$E$3004, "&gt;="&amp;EOMONTH(AA$7,-1)+1, 'Saisie Recettes'!$E$5:$E$3004, "&lt;="&amp;EOMONTH(AA$7,0))</f>
        <v>0</v>
      </c>
      <c r="AB66" s="151">
        <f>SUMIFS('Saisie Recettes'!$I$5:$I$3004,'Saisie Recettes'!$F$5:$F$3004, $F66, 'Saisie Recettes'!$H$5:$H$3004, Listes!$B$73, 'Saisie Recettes'!$E$5:$E$3004, "&gt;="&amp;EOMONTH(AB$7,-1)+1, 'Saisie Recettes'!$E$5:$E$3004, "&lt;="&amp;EOMONTH(AB$7,0))</f>
        <v>0</v>
      </c>
      <c r="AC66" s="151">
        <f>SUMIFS('Saisie Recettes'!$I$5:$I$3004,'Saisie Recettes'!$F$5:$F$3004, $F66, 'Saisie Recettes'!$H$5:$H$3004, Listes!$B$73, 'Saisie Recettes'!$E$5:$E$3004, "&gt;="&amp;EOMONTH(AC$7,-1)+1, 'Saisie Recettes'!$E$5:$E$3004, "&lt;="&amp;EOMONTH(AC$7,0))</f>
        <v>0</v>
      </c>
      <c r="AD66" s="151">
        <f>SUMIFS('Saisie Recettes'!$I$5:$I$3004,'Saisie Recettes'!$F$5:$F$3004, $F66, 'Saisie Recettes'!$H$5:$H$3004, Listes!$B$73, 'Saisie Recettes'!$E$5:$E$3004, "&gt;="&amp;EOMONTH(AD$7,-1)+1, 'Saisie Recettes'!$E$5:$E$3004, "&lt;="&amp;EOMONTH(AD$7,0))</f>
        <v>0</v>
      </c>
      <c r="AE66" s="151">
        <f>SUMIFS('Saisie Recettes'!$I$5:$I$3004,'Saisie Recettes'!$F$5:$F$3004, $F66, 'Saisie Recettes'!$H$5:$H$3004, Listes!$B$73, 'Saisie Recettes'!$E$5:$E$3004, "&gt;="&amp;EOMONTH(AE$7,-1)+1, 'Saisie Recettes'!$E$5:$E$3004, "&lt;="&amp;EOMONTH(AE$7,0))</f>
        <v>0</v>
      </c>
      <c r="AF66" s="151">
        <f>SUMIFS('Saisie Recettes'!$I$5:$I$3004,'Saisie Recettes'!$F$5:$F$3004, $F66, 'Saisie Recettes'!$H$5:$H$3004, Listes!$B$73, 'Saisie Recettes'!$E$5:$E$3004, "&gt;="&amp;EOMONTH(AF$7,-1)+1, 'Saisie Recettes'!$E$5:$E$3004, "&lt;="&amp;EOMONTH(AF$7,0))</f>
        <v>0</v>
      </c>
      <c r="AG66" s="151">
        <f>SUMIFS('Saisie Recettes'!$I$5:$I$3004,'Saisie Recettes'!$F$5:$F$3004, $F66, 'Saisie Recettes'!$H$5:$H$3004, Listes!$B$73, 'Saisie Recettes'!$E$5:$E$3004, "&gt;="&amp;EOMONTH(AG$7,-1)+1, 'Saisie Recettes'!$E$5:$E$3004, "&lt;="&amp;EOMONTH(AG$7,0))</f>
        <v>0</v>
      </c>
      <c r="AH66" s="151">
        <f>SUMIFS('Saisie Recettes'!$I$5:$I$3004,'Saisie Recettes'!$F$5:$F$3004, $F66, 'Saisie Recettes'!$H$5:$H$3004, Listes!$B$73, 'Saisie Recettes'!$E$5:$E$3004, "&gt;="&amp;EOMONTH(AH$7,-1)+1, 'Saisie Recettes'!$E$5:$E$3004, "&lt;="&amp;EOMONTH(AH$7,0))</f>
        <v>0</v>
      </c>
      <c r="AI66" s="150">
        <f t="shared" si="33"/>
        <v>0</v>
      </c>
      <c r="AJ66" s="142"/>
      <c r="AK66" s="151">
        <f>SUMIFS('Saisie Recettes'!$I$5:$I$3004,'Saisie Recettes'!$F$5:$F$3004, $F66, 'Saisie Recettes'!$H$5:$H$3004, Listes!$B$73, 'Saisie Recettes'!$E$5:$E$3004, "&gt;="&amp;EOMONTH(AK$7,-1)+1, 'Saisie Recettes'!$E$5:$E$3004, "&lt;="&amp;EOMONTH(AK$7,0))</f>
        <v>0</v>
      </c>
      <c r="AL66" s="151">
        <f>SUMIFS('Saisie Recettes'!$I$5:$I$3004,'Saisie Recettes'!$F$5:$F$3004, $F66, 'Saisie Recettes'!$H$5:$H$3004, Listes!$B$73, 'Saisie Recettes'!$E$5:$E$3004, "&gt;="&amp;EOMONTH(AL$7,-1)+1, 'Saisie Recettes'!$E$5:$E$3004, "&lt;="&amp;EOMONTH(AL$7,0))</f>
        <v>0</v>
      </c>
      <c r="AM66" s="151">
        <f>SUMIFS('Saisie Recettes'!$I$5:$I$3004,'Saisie Recettes'!$F$5:$F$3004, $F66, 'Saisie Recettes'!$H$5:$H$3004, Listes!$B$73, 'Saisie Recettes'!$E$5:$E$3004, "&gt;="&amp;EOMONTH(AM$7,-1)+1, 'Saisie Recettes'!$E$5:$E$3004, "&lt;="&amp;EOMONTH(AM$7,0))</f>
        <v>0</v>
      </c>
      <c r="AN66" s="151">
        <f>SUMIFS('Saisie Recettes'!$I$5:$I$3004,'Saisie Recettes'!$F$5:$F$3004, $F66, 'Saisie Recettes'!$H$5:$H$3004, Listes!$B$73, 'Saisie Recettes'!$E$5:$E$3004, "&gt;="&amp;EOMONTH(AN$7,-1)+1, 'Saisie Recettes'!$E$5:$E$3004, "&lt;="&amp;EOMONTH(AN$7,0))</f>
        <v>0</v>
      </c>
      <c r="AO66" s="151">
        <f>SUMIFS('Saisie Recettes'!$I$5:$I$3004,'Saisie Recettes'!$F$5:$F$3004, $F66, 'Saisie Recettes'!$H$5:$H$3004, Listes!$B$73, 'Saisie Recettes'!$E$5:$E$3004, "&gt;="&amp;EOMONTH(AO$7,-1)+1, 'Saisie Recettes'!$E$5:$E$3004, "&lt;="&amp;EOMONTH(AO$7,0))</f>
        <v>0</v>
      </c>
      <c r="AP66" s="151">
        <f>SUMIFS('Saisie Recettes'!$I$5:$I$3004,'Saisie Recettes'!$F$5:$F$3004, $F66, 'Saisie Recettes'!$H$5:$H$3004, Listes!$B$73, 'Saisie Recettes'!$E$5:$E$3004, "&gt;="&amp;EOMONTH(AP$7,-1)+1, 'Saisie Recettes'!$E$5:$E$3004, "&lt;="&amp;EOMONTH(AP$7,0))</f>
        <v>0</v>
      </c>
      <c r="AQ66" s="151">
        <f>SUMIFS('Saisie Recettes'!$I$5:$I$3004,'Saisie Recettes'!$F$5:$F$3004, $F66, 'Saisie Recettes'!$H$5:$H$3004, Listes!$B$73, 'Saisie Recettes'!$E$5:$E$3004, "&gt;="&amp;EOMONTH(AQ$7,-1)+1, 'Saisie Recettes'!$E$5:$E$3004, "&lt;="&amp;EOMONTH(AQ$7,0))</f>
        <v>0</v>
      </c>
      <c r="AR66" s="151">
        <f>SUMIFS('Saisie Recettes'!$I$5:$I$3004,'Saisie Recettes'!$F$5:$F$3004, $F66, 'Saisie Recettes'!$H$5:$H$3004, Listes!$B$73, 'Saisie Recettes'!$E$5:$E$3004, "&gt;="&amp;EOMONTH(AR$7,-1)+1, 'Saisie Recettes'!$E$5:$E$3004, "&lt;="&amp;EOMONTH(AR$7,0))</f>
        <v>0</v>
      </c>
      <c r="AS66" s="151">
        <f>SUMIFS('Saisie Recettes'!$I$5:$I$3004,'Saisie Recettes'!$F$5:$F$3004, $F66, 'Saisie Recettes'!$H$5:$H$3004, Listes!$B$73, 'Saisie Recettes'!$E$5:$E$3004, "&gt;="&amp;EOMONTH(AS$7,-1)+1, 'Saisie Recettes'!$E$5:$E$3004, "&lt;="&amp;EOMONTH(AS$7,0))</f>
        <v>0</v>
      </c>
      <c r="AT66" s="151">
        <f>SUMIFS('Saisie Recettes'!$I$5:$I$3004,'Saisie Recettes'!$F$5:$F$3004, $F66, 'Saisie Recettes'!$H$5:$H$3004, Listes!$B$73, 'Saisie Recettes'!$E$5:$E$3004, "&gt;="&amp;EOMONTH(AT$7,-1)+1, 'Saisie Recettes'!$E$5:$E$3004, "&lt;="&amp;EOMONTH(AT$7,0))</f>
        <v>0</v>
      </c>
      <c r="AU66" s="151">
        <f>SUMIFS('Saisie Recettes'!$I$5:$I$3004,'Saisie Recettes'!$F$5:$F$3004, $F66, 'Saisie Recettes'!$H$5:$H$3004, Listes!$B$73, 'Saisie Recettes'!$E$5:$E$3004, "&gt;="&amp;EOMONTH(AU$7,-1)+1, 'Saisie Recettes'!$E$5:$E$3004, "&lt;="&amp;EOMONTH(AU$7,0))</f>
        <v>0</v>
      </c>
      <c r="AV66" s="151">
        <f>SUMIFS('Saisie Recettes'!$I$5:$I$3004,'Saisie Recettes'!$F$5:$F$3004, $F66, 'Saisie Recettes'!$H$5:$H$3004, Listes!$B$73, 'Saisie Recettes'!$E$5:$E$3004, "&gt;="&amp;EOMONTH(AV$7,-1)+1, 'Saisie Recettes'!$E$5:$E$3004, "&lt;="&amp;EOMONTH(AV$7,0))</f>
        <v>0</v>
      </c>
      <c r="AW66" s="150">
        <f t="shared" si="34"/>
        <v>0</v>
      </c>
    </row>
    <row r="67" spans="3:49" ht="15.75" customHeight="1" x14ac:dyDescent="0.25">
      <c r="C67" s="150" t="str">
        <f t="shared" si="35"/>
        <v>MC-Suite 5</v>
      </c>
      <c r="D67" s="143"/>
      <c r="E67" s="143"/>
      <c r="F67" s="150" t="str">
        <f>'Listes des Lots'!B8</f>
        <v>MC-Suite 5</v>
      </c>
      <c r="I67" s="151">
        <f>SUMIFS('Saisie Recettes'!$I$5:$I$3004,'Saisie Recettes'!$F$5:$F$3004, $F67, 'Saisie Recettes'!$H$5:$H$3004, Listes!$B$73, 'Saisie Recettes'!$E$5:$E$3004, "&gt;="&amp;EOMONTH(I$7,-1)+1, 'Saisie Recettes'!$E$5:$E$3004, "&lt;="&amp;EOMONTH(I$7,0))</f>
        <v>0</v>
      </c>
      <c r="J67" s="151">
        <f>SUMIFS('Saisie Recettes'!$I$5:$I$3004,'Saisie Recettes'!$F$5:$F$3004, $F67, 'Saisie Recettes'!$H$5:$H$3004, Listes!$B$73, 'Saisie Recettes'!$E$5:$E$3004, "&gt;="&amp;EOMONTH(J$7,-1)+1, 'Saisie Recettes'!$E$5:$E$3004, "&lt;="&amp;EOMONTH(J$7,0))</f>
        <v>0</v>
      </c>
      <c r="K67" s="151">
        <f>SUMIFS('Saisie Recettes'!$I$5:$I$3004,'Saisie Recettes'!$F$5:$F$3004, $F67, 'Saisie Recettes'!$H$5:$H$3004, Listes!$B$73, 'Saisie Recettes'!$E$5:$E$3004, "&gt;="&amp;EOMONTH(K$7,-1)+1, 'Saisie Recettes'!$E$5:$E$3004, "&lt;="&amp;EOMONTH(K$7,0))</f>
        <v>0</v>
      </c>
      <c r="L67" s="151">
        <f>SUMIFS('Saisie Recettes'!$I$5:$I$3004,'Saisie Recettes'!$F$5:$F$3004, $F67, 'Saisie Recettes'!$H$5:$H$3004, Listes!$B$73, 'Saisie Recettes'!$E$5:$E$3004, "&gt;="&amp;EOMONTH(L$7,-1)+1, 'Saisie Recettes'!$E$5:$E$3004, "&lt;="&amp;EOMONTH(L$7,0))</f>
        <v>0</v>
      </c>
      <c r="M67" s="151">
        <f>SUMIFS('Saisie Recettes'!$I$5:$I$3004,'Saisie Recettes'!$F$5:$F$3004, $F67, 'Saisie Recettes'!$H$5:$H$3004, Listes!$B$73, 'Saisie Recettes'!$E$5:$E$3004, "&gt;="&amp;EOMONTH(M$7,-1)+1, 'Saisie Recettes'!$E$5:$E$3004, "&lt;="&amp;EOMONTH(M$7,0))</f>
        <v>0</v>
      </c>
      <c r="N67" s="151">
        <f>SUMIFS('Saisie Recettes'!$I$5:$I$3004,'Saisie Recettes'!$F$5:$F$3004, $F67, 'Saisie Recettes'!$H$5:$H$3004, Listes!$B$73, 'Saisie Recettes'!$E$5:$E$3004, "&gt;="&amp;EOMONTH(N$7,-1)+1, 'Saisie Recettes'!$E$5:$E$3004, "&lt;="&amp;EOMONTH(N$7,0))</f>
        <v>0</v>
      </c>
      <c r="O67" s="151">
        <f>SUMIFS('Saisie Recettes'!$I$5:$I$3004,'Saisie Recettes'!$F$5:$F$3004, $F67, 'Saisie Recettes'!$H$5:$H$3004, Listes!$B$73, 'Saisie Recettes'!$E$5:$E$3004, "&gt;="&amp;EOMONTH(O$7,-1)+1, 'Saisie Recettes'!$E$5:$E$3004, "&lt;="&amp;EOMONTH(O$7,0))</f>
        <v>0</v>
      </c>
      <c r="P67" s="151">
        <f>SUMIFS('Saisie Recettes'!$I$5:$I$3004,'Saisie Recettes'!$F$5:$F$3004, $F67, 'Saisie Recettes'!$H$5:$H$3004, Listes!$B$73, 'Saisie Recettes'!$E$5:$E$3004, "&gt;="&amp;EOMONTH(P$7,-1)+1, 'Saisie Recettes'!$E$5:$E$3004, "&lt;="&amp;EOMONTH(P$7,0))</f>
        <v>0</v>
      </c>
      <c r="Q67" s="151">
        <f>SUMIFS('Saisie Recettes'!$I$5:$I$3004,'Saisie Recettes'!$F$5:$F$3004, $F67, 'Saisie Recettes'!$H$5:$H$3004, Listes!$B$73, 'Saisie Recettes'!$E$5:$E$3004, "&gt;="&amp;EOMONTH(Q$7,-1)+1, 'Saisie Recettes'!$E$5:$E$3004, "&lt;="&amp;EOMONTH(Q$7,0))</f>
        <v>0</v>
      </c>
      <c r="R67" s="151">
        <f>SUMIFS('Saisie Recettes'!$I$5:$I$3004,'Saisie Recettes'!$F$5:$F$3004, $F67, 'Saisie Recettes'!$H$5:$H$3004, Listes!$B$73, 'Saisie Recettes'!$E$5:$E$3004, "&gt;="&amp;EOMONTH(R$7,-1)+1, 'Saisie Recettes'!$E$5:$E$3004, "&lt;="&amp;EOMONTH(R$7,0))</f>
        <v>0</v>
      </c>
      <c r="S67" s="151">
        <f>SUMIFS('Saisie Recettes'!$I$5:$I$3004,'Saisie Recettes'!$F$5:$F$3004, $F67, 'Saisie Recettes'!$H$5:$H$3004, Listes!$B$73, 'Saisie Recettes'!$E$5:$E$3004, "&gt;="&amp;EOMONTH(S$7,-1)+1, 'Saisie Recettes'!$E$5:$E$3004, "&lt;="&amp;EOMONTH(S$7,0))</f>
        <v>0</v>
      </c>
      <c r="T67" s="151">
        <f>SUMIFS('Saisie Recettes'!$I$5:$I$3004,'Saisie Recettes'!$F$5:$F$3004, $F67, 'Saisie Recettes'!$H$5:$H$3004, Listes!$B$73, 'Saisie Recettes'!$E$5:$E$3004, "&gt;="&amp;EOMONTH(T$7,-1)+1, 'Saisie Recettes'!$E$5:$E$3004, "&lt;="&amp;EOMONTH(T$7,0))</f>
        <v>17000</v>
      </c>
      <c r="U67" s="150">
        <f t="shared" si="32"/>
        <v>17000</v>
      </c>
      <c r="W67" s="151">
        <f>SUMIFS('Saisie Recettes'!$I$5:$I$3004,'Saisie Recettes'!$F$5:$F$3004, $F67, 'Saisie Recettes'!$H$5:$H$3004, Listes!$B$73, 'Saisie Recettes'!$E$5:$E$3004, "&gt;="&amp;EOMONTH(W$7,-1)+1, 'Saisie Recettes'!$E$5:$E$3004, "&lt;="&amp;EOMONTH(W$7,0))</f>
        <v>0</v>
      </c>
      <c r="X67" s="151">
        <f>SUMIFS('Saisie Recettes'!$I$5:$I$3004,'Saisie Recettes'!$F$5:$F$3004, $F67, 'Saisie Recettes'!$H$5:$H$3004, Listes!$B$73, 'Saisie Recettes'!$E$5:$E$3004, "&gt;="&amp;EOMONTH(X$7,-1)+1, 'Saisie Recettes'!$E$5:$E$3004, "&lt;="&amp;EOMONTH(X$7,0))</f>
        <v>0</v>
      </c>
      <c r="Y67" s="151">
        <f>SUMIFS('Saisie Recettes'!$I$5:$I$3004,'Saisie Recettes'!$F$5:$F$3004, $F67, 'Saisie Recettes'!$H$5:$H$3004, Listes!$B$73, 'Saisie Recettes'!$E$5:$E$3004, "&gt;="&amp;EOMONTH(Y$7,-1)+1, 'Saisie Recettes'!$E$5:$E$3004, "&lt;="&amp;EOMONTH(Y$7,0))</f>
        <v>0</v>
      </c>
      <c r="Z67" s="151">
        <f>SUMIFS('Saisie Recettes'!$I$5:$I$3004,'Saisie Recettes'!$F$5:$F$3004, $F67, 'Saisie Recettes'!$H$5:$H$3004, Listes!$B$73, 'Saisie Recettes'!$E$5:$E$3004, "&gt;="&amp;EOMONTH(Z$7,-1)+1, 'Saisie Recettes'!$E$5:$E$3004, "&lt;="&amp;EOMONTH(Z$7,0))</f>
        <v>0</v>
      </c>
      <c r="AA67" s="151">
        <f>SUMIFS('Saisie Recettes'!$I$5:$I$3004,'Saisie Recettes'!$F$5:$F$3004, $F67, 'Saisie Recettes'!$H$5:$H$3004, Listes!$B$73, 'Saisie Recettes'!$E$5:$E$3004, "&gt;="&amp;EOMONTH(AA$7,-1)+1, 'Saisie Recettes'!$E$5:$E$3004, "&lt;="&amp;EOMONTH(AA$7,0))</f>
        <v>0</v>
      </c>
      <c r="AB67" s="151">
        <f>SUMIFS('Saisie Recettes'!$I$5:$I$3004,'Saisie Recettes'!$F$5:$F$3004, $F67, 'Saisie Recettes'!$H$5:$H$3004, Listes!$B$73, 'Saisie Recettes'!$E$5:$E$3004, "&gt;="&amp;EOMONTH(AB$7,-1)+1, 'Saisie Recettes'!$E$5:$E$3004, "&lt;="&amp;EOMONTH(AB$7,0))</f>
        <v>0</v>
      </c>
      <c r="AC67" s="151">
        <f>SUMIFS('Saisie Recettes'!$I$5:$I$3004,'Saisie Recettes'!$F$5:$F$3004, $F67, 'Saisie Recettes'!$H$5:$H$3004, Listes!$B$73, 'Saisie Recettes'!$E$5:$E$3004, "&gt;="&amp;EOMONTH(AC$7,-1)+1, 'Saisie Recettes'!$E$5:$E$3004, "&lt;="&amp;EOMONTH(AC$7,0))</f>
        <v>0</v>
      </c>
      <c r="AD67" s="151">
        <f>SUMIFS('Saisie Recettes'!$I$5:$I$3004,'Saisie Recettes'!$F$5:$F$3004, $F67, 'Saisie Recettes'!$H$5:$H$3004, Listes!$B$73, 'Saisie Recettes'!$E$5:$E$3004, "&gt;="&amp;EOMONTH(AD$7,-1)+1, 'Saisie Recettes'!$E$5:$E$3004, "&lt;="&amp;EOMONTH(AD$7,0))</f>
        <v>0</v>
      </c>
      <c r="AE67" s="151">
        <f>SUMIFS('Saisie Recettes'!$I$5:$I$3004,'Saisie Recettes'!$F$5:$F$3004, $F67, 'Saisie Recettes'!$H$5:$H$3004, Listes!$B$73, 'Saisie Recettes'!$E$5:$E$3004, "&gt;="&amp;EOMONTH(AE$7,-1)+1, 'Saisie Recettes'!$E$5:$E$3004, "&lt;="&amp;EOMONTH(AE$7,0))</f>
        <v>0</v>
      </c>
      <c r="AF67" s="151">
        <f>SUMIFS('Saisie Recettes'!$I$5:$I$3004,'Saisie Recettes'!$F$5:$F$3004, $F67, 'Saisie Recettes'!$H$5:$H$3004, Listes!$B$73, 'Saisie Recettes'!$E$5:$E$3004, "&gt;="&amp;EOMONTH(AF$7,-1)+1, 'Saisie Recettes'!$E$5:$E$3004, "&lt;="&amp;EOMONTH(AF$7,0))</f>
        <v>0</v>
      </c>
      <c r="AG67" s="151">
        <f>SUMIFS('Saisie Recettes'!$I$5:$I$3004,'Saisie Recettes'!$F$5:$F$3004, $F67, 'Saisie Recettes'!$H$5:$H$3004, Listes!$B$73, 'Saisie Recettes'!$E$5:$E$3004, "&gt;="&amp;EOMONTH(AG$7,-1)+1, 'Saisie Recettes'!$E$5:$E$3004, "&lt;="&amp;EOMONTH(AG$7,0))</f>
        <v>0</v>
      </c>
      <c r="AH67" s="151">
        <f>SUMIFS('Saisie Recettes'!$I$5:$I$3004,'Saisie Recettes'!$F$5:$F$3004, $F67, 'Saisie Recettes'!$H$5:$H$3004, Listes!$B$73, 'Saisie Recettes'!$E$5:$E$3004, "&gt;="&amp;EOMONTH(AH$7,-1)+1, 'Saisie Recettes'!$E$5:$E$3004, "&lt;="&amp;EOMONTH(AH$7,0))</f>
        <v>0</v>
      </c>
      <c r="AI67" s="150">
        <f t="shared" si="33"/>
        <v>0</v>
      </c>
      <c r="AJ67" s="142"/>
      <c r="AK67" s="151">
        <f>SUMIFS('Saisie Recettes'!$I$5:$I$3004,'Saisie Recettes'!$F$5:$F$3004, $F67, 'Saisie Recettes'!$H$5:$H$3004, Listes!$B$73, 'Saisie Recettes'!$E$5:$E$3004, "&gt;="&amp;EOMONTH(AK$7,-1)+1, 'Saisie Recettes'!$E$5:$E$3004, "&lt;="&amp;EOMONTH(AK$7,0))</f>
        <v>0</v>
      </c>
      <c r="AL67" s="151">
        <f>SUMIFS('Saisie Recettes'!$I$5:$I$3004,'Saisie Recettes'!$F$5:$F$3004, $F67, 'Saisie Recettes'!$H$5:$H$3004, Listes!$B$73, 'Saisie Recettes'!$E$5:$E$3004, "&gt;="&amp;EOMONTH(AL$7,-1)+1, 'Saisie Recettes'!$E$5:$E$3004, "&lt;="&amp;EOMONTH(AL$7,0))</f>
        <v>0</v>
      </c>
      <c r="AM67" s="151">
        <f>SUMIFS('Saisie Recettes'!$I$5:$I$3004,'Saisie Recettes'!$F$5:$F$3004, $F67, 'Saisie Recettes'!$H$5:$H$3004, Listes!$B$73, 'Saisie Recettes'!$E$5:$E$3004, "&gt;="&amp;EOMONTH(AM$7,-1)+1, 'Saisie Recettes'!$E$5:$E$3004, "&lt;="&amp;EOMONTH(AM$7,0))</f>
        <v>0</v>
      </c>
      <c r="AN67" s="151">
        <f>SUMIFS('Saisie Recettes'!$I$5:$I$3004,'Saisie Recettes'!$F$5:$F$3004, $F67, 'Saisie Recettes'!$H$5:$H$3004, Listes!$B$73, 'Saisie Recettes'!$E$5:$E$3004, "&gt;="&amp;EOMONTH(AN$7,-1)+1, 'Saisie Recettes'!$E$5:$E$3004, "&lt;="&amp;EOMONTH(AN$7,0))</f>
        <v>0</v>
      </c>
      <c r="AO67" s="151">
        <f>SUMIFS('Saisie Recettes'!$I$5:$I$3004,'Saisie Recettes'!$F$5:$F$3004, $F67, 'Saisie Recettes'!$H$5:$H$3004, Listes!$B$73, 'Saisie Recettes'!$E$5:$E$3004, "&gt;="&amp;EOMONTH(AO$7,-1)+1, 'Saisie Recettes'!$E$5:$E$3004, "&lt;="&amp;EOMONTH(AO$7,0))</f>
        <v>0</v>
      </c>
      <c r="AP67" s="151">
        <f>SUMIFS('Saisie Recettes'!$I$5:$I$3004,'Saisie Recettes'!$F$5:$F$3004, $F67, 'Saisie Recettes'!$H$5:$H$3004, Listes!$B$73, 'Saisie Recettes'!$E$5:$E$3004, "&gt;="&amp;EOMONTH(AP$7,-1)+1, 'Saisie Recettes'!$E$5:$E$3004, "&lt;="&amp;EOMONTH(AP$7,0))</f>
        <v>0</v>
      </c>
      <c r="AQ67" s="151">
        <f>SUMIFS('Saisie Recettes'!$I$5:$I$3004,'Saisie Recettes'!$F$5:$F$3004, $F67, 'Saisie Recettes'!$H$5:$H$3004, Listes!$B$73, 'Saisie Recettes'!$E$5:$E$3004, "&gt;="&amp;EOMONTH(AQ$7,-1)+1, 'Saisie Recettes'!$E$5:$E$3004, "&lt;="&amp;EOMONTH(AQ$7,0))</f>
        <v>0</v>
      </c>
      <c r="AR67" s="151">
        <f>SUMIFS('Saisie Recettes'!$I$5:$I$3004,'Saisie Recettes'!$F$5:$F$3004, $F67, 'Saisie Recettes'!$H$5:$H$3004, Listes!$B$73, 'Saisie Recettes'!$E$5:$E$3004, "&gt;="&amp;EOMONTH(AR$7,-1)+1, 'Saisie Recettes'!$E$5:$E$3004, "&lt;="&amp;EOMONTH(AR$7,0))</f>
        <v>0</v>
      </c>
      <c r="AS67" s="151">
        <f>SUMIFS('Saisie Recettes'!$I$5:$I$3004,'Saisie Recettes'!$F$5:$F$3004, $F67, 'Saisie Recettes'!$H$5:$H$3004, Listes!$B$73, 'Saisie Recettes'!$E$5:$E$3004, "&gt;="&amp;EOMONTH(AS$7,-1)+1, 'Saisie Recettes'!$E$5:$E$3004, "&lt;="&amp;EOMONTH(AS$7,0))</f>
        <v>0</v>
      </c>
      <c r="AT67" s="151">
        <f>SUMIFS('Saisie Recettes'!$I$5:$I$3004,'Saisie Recettes'!$F$5:$F$3004, $F67, 'Saisie Recettes'!$H$5:$H$3004, Listes!$B$73, 'Saisie Recettes'!$E$5:$E$3004, "&gt;="&amp;EOMONTH(AT$7,-1)+1, 'Saisie Recettes'!$E$5:$E$3004, "&lt;="&amp;EOMONTH(AT$7,0))</f>
        <v>0</v>
      </c>
      <c r="AU67" s="151">
        <f>SUMIFS('Saisie Recettes'!$I$5:$I$3004,'Saisie Recettes'!$F$5:$F$3004, $F67, 'Saisie Recettes'!$H$5:$H$3004, Listes!$B$73, 'Saisie Recettes'!$E$5:$E$3004, "&gt;="&amp;EOMONTH(AU$7,-1)+1, 'Saisie Recettes'!$E$5:$E$3004, "&lt;="&amp;EOMONTH(AU$7,0))</f>
        <v>0</v>
      </c>
      <c r="AV67" s="151">
        <f>SUMIFS('Saisie Recettes'!$I$5:$I$3004,'Saisie Recettes'!$F$5:$F$3004, $F67, 'Saisie Recettes'!$H$5:$H$3004, Listes!$B$73, 'Saisie Recettes'!$E$5:$E$3004, "&gt;="&amp;EOMONTH(AV$7,-1)+1, 'Saisie Recettes'!$E$5:$E$3004, "&lt;="&amp;EOMONTH(AV$7,0))</f>
        <v>0</v>
      </c>
      <c r="AW67" s="150">
        <f t="shared" si="34"/>
        <v>0</v>
      </c>
    </row>
    <row r="68" spans="3:49" ht="15.75" customHeight="1" x14ac:dyDescent="0.25">
      <c r="C68" s="150" t="str">
        <f t="shared" si="35"/>
        <v>MC-Suite 6</v>
      </c>
      <c r="D68" s="143"/>
      <c r="E68" s="143"/>
      <c r="F68" s="150" t="str">
        <f>'Listes des Lots'!B9</f>
        <v>MC-Suite 6</v>
      </c>
      <c r="I68" s="151">
        <f>SUMIFS('Saisie Recettes'!$I$5:$I$3004,'Saisie Recettes'!$F$5:$F$3004, $F68, 'Saisie Recettes'!$H$5:$H$3004, Listes!$B$73, 'Saisie Recettes'!$E$5:$E$3004, "&gt;="&amp;EOMONTH(I$7,-1)+1, 'Saisie Recettes'!$E$5:$E$3004, "&lt;="&amp;EOMONTH(I$7,0))</f>
        <v>0</v>
      </c>
      <c r="J68" s="151">
        <f>SUMIFS('Saisie Recettes'!$I$5:$I$3004,'Saisie Recettes'!$F$5:$F$3004, $F68, 'Saisie Recettes'!$H$5:$H$3004, Listes!$B$73, 'Saisie Recettes'!$E$5:$E$3004, "&gt;="&amp;EOMONTH(J$7,-1)+1, 'Saisie Recettes'!$E$5:$E$3004, "&lt;="&amp;EOMONTH(J$7,0))</f>
        <v>0</v>
      </c>
      <c r="K68" s="151">
        <f>SUMIFS('Saisie Recettes'!$I$5:$I$3004,'Saisie Recettes'!$F$5:$F$3004, $F68, 'Saisie Recettes'!$H$5:$H$3004, Listes!$B$73, 'Saisie Recettes'!$E$5:$E$3004, "&gt;="&amp;EOMONTH(K$7,-1)+1, 'Saisie Recettes'!$E$5:$E$3004, "&lt;="&amp;EOMONTH(K$7,0))</f>
        <v>0</v>
      </c>
      <c r="L68" s="151">
        <f>SUMIFS('Saisie Recettes'!$I$5:$I$3004,'Saisie Recettes'!$F$5:$F$3004, $F68, 'Saisie Recettes'!$H$5:$H$3004, Listes!$B$73, 'Saisie Recettes'!$E$5:$E$3004, "&gt;="&amp;EOMONTH(L$7,-1)+1, 'Saisie Recettes'!$E$5:$E$3004, "&lt;="&amp;EOMONTH(L$7,0))</f>
        <v>0</v>
      </c>
      <c r="M68" s="151">
        <f>SUMIFS('Saisie Recettes'!$I$5:$I$3004,'Saisie Recettes'!$F$5:$F$3004, $F68, 'Saisie Recettes'!$H$5:$H$3004, Listes!$B$73, 'Saisie Recettes'!$E$5:$E$3004, "&gt;="&amp;EOMONTH(M$7,-1)+1, 'Saisie Recettes'!$E$5:$E$3004, "&lt;="&amp;EOMONTH(M$7,0))</f>
        <v>0</v>
      </c>
      <c r="N68" s="151">
        <f>SUMIFS('Saisie Recettes'!$I$5:$I$3004,'Saisie Recettes'!$F$5:$F$3004, $F68, 'Saisie Recettes'!$H$5:$H$3004, Listes!$B$73, 'Saisie Recettes'!$E$5:$E$3004, "&gt;="&amp;EOMONTH(N$7,-1)+1, 'Saisie Recettes'!$E$5:$E$3004, "&lt;="&amp;EOMONTH(N$7,0))</f>
        <v>0</v>
      </c>
      <c r="O68" s="151">
        <f>SUMIFS('Saisie Recettes'!$I$5:$I$3004,'Saisie Recettes'!$F$5:$F$3004, $F68, 'Saisie Recettes'!$H$5:$H$3004, Listes!$B$73, 'Saisie Recettes'!$E$5:$E$3004, "&gt;="&amp;EOMONTH(O$7,-1)+1, 'Saisie Recettes'!$E$5:$E$3004, "&lt;="&amp;EOMONTH(O$7,0))</f>
        <v>0</v>
      </c>
      <c r="P68" s="151">
        <f>SUMIFS('Saisie Recettes'!$I$5:$I$3004,'Saisie Recettes'!$F$5:$F$3004, $F68, 'Saisie Recettes'!$H$5:$H$3004, Listes!$B$73, 'Saisie Recettes'!$E$5:$E$3004, "&gt;="&amp;EOMONTH(P$7,-1)+1, 'Saisie Recettes'!$E$5:$E$3004, "&lt;="&amp;EOMONTH(P$7,0))</f>
        <v>0</v>
      </c>
      <c r="Q68" s="151">
        <f>SUMIFS('Saisie Recettes'!$I$5:$I$3004,'Saisie Recettes'!$F$5:$F$3004, $F68, 'Saisie Recettes'!$H$5:$H$3004, Listes!$B$73, 'Saisie Recettes'!$E$5:$E$3004, "&gt;="&amp;EOMONTH(Q$7,-1)+1, 'Saisie Recettes'!$E$5:$E$3004, "&lt;="&amp;EOMONTH(Q$7,0))</f>
        <v>0</v>
      </c>
      <c r="R68" s="151">
        <f>SUMIFS('Saisie Recettes'!$I$5:$I$3004,'Saisie Recettes'!$F$5:$F$3004, $F68, 'Saisie Recettes'!$H$5:$H$3004, Listes!$B$73, 'Saisie Recettes'!$E$5:$E$3004, "&gt;="&amp;EOMONTH(R$7,-1)+1, 'Saisie Recettes'!$E$5:$E$3004, "&lt;="&amp;EOMONTH(R$7,0))</f>
        <v>0</v>
      </c>
      <c r="S68" s="151">
        <f>SUMIFS('Saisie Recettes'!$I$5:$I$3004,'Saisie Recettes'!$F$5:$F$3004, $F68, 'Saisie Recettes'!$H$5:$H$3004, Listes!$B$73, 'Saisie Recettes'!$E$5:$E$3004, "&gt;="&amp;EOMONTH(S$7,-1)+1, 'Saisie Recettes'!$E$5:$E$3004, "&lt;="&amp;EOMONTH(S$7,0))</f>
        <v>0</v>
      </c>
      <c r="T68" s="151">
        <f>SUMIFS('Saisie Recettes'!$I$5:$I$3004,'Saisie Recettes'!$F$5:$F$3004, $F68, 'Saisie Recettes'!$H$5:$H$3004, Listes!$B$73, 'Saisie Recettes'!$E$5:$E$3004, "&gt;="&amp;EOMONTH(T$7,-1)+1, 'Saisie Recettes'!$E$5:$E$3004, "&lt;="&amp;EOMONTH(T$7,0))</f>
        <v>0</v>
      </c>
      <c r="U68" s="150">
        <f t="shared" si="32"/>
        <v>0</v>
      </c>
      <c r="W68" s="151">
        <f>SUMIFS('Saisie Recettes'!$I$5:$I$3004,'Saisie Recettes'!$F$5:$F$3004, $F68, 'Saisie Recettes'!$H$5:$H$3004, Listes!$B$73, 'Saisie Recettes'!$E$5:$E$3004, "&gt;="&amp;EOMONTH(W$7,-1)+1, 'Saisie Recettes'!$E$5:$E$3004, "&lt;="&amp;EOMONTH(W$7,0))</f>
        <v>0</v>
      </c>
      <c r="X68" s="151">
        <f>SUMIFS('Saisie Recettes'!$I$5:$I$3004,'Saisie Recettes'!$F$5:$F$3004, $F68, 'Saisie Recettes'!$H$5:$H$3004, Listes!$B$73, 'Saisie Recettes'!$E$5:$E$3004, "&gt;="&amp;EOMONTH(X$7,-1)+1, 'Saisie Recettes'!$E$5:$E$3004, "&lt;="&amp;EOMONTH(X$7,0))</f>
        <v>0</v>
      </c>
      <c r="Y68" s="151">
        <f>SUMIFS('Saisie Recettes'!$I$5:$I$3004,'Saisie Recettes'!$F$5:$F$3004, $F68, 'Saisie Recettes'!$H$5:$H$3004, Listes!$B$73, 'Saisie Recettes'!$E$5:$E$3004, "&gt;="&amp;EOMONTH(Y$7,-1)+1, 'Saisie Recettes'!$E$5:$E$3004, "&lt;="&amp;EOMONTH(Y$7,0))</f>
        <v>0</v>
      </c>
      <c r="Z68" s="151">
        <f>SUMIFS('Saisie Recettes'!$I$5:$I$3004,'Saisie Recettes'!$F$5:$F$3004, $F68, 'Saisie Recettes'!$H$5:$H$3004, Listes!$B$73, 'Saisie Recettes'!$E$5:$E$3004, "&gt;="&amp;EOMONTH(Z$7,-1)+1, 'Saisie Recettes'!$E$5:$E$3004, "&lt;="&amp;EOMONTH(Z$7,0))</f>
        <v>0</v>
      </c>
      <c r="AA68" s="151">
        <f>SUMIFS('Saisie Recettes'!$I$5:$I$3004,'Saisie Recettes'!$F$5:$F$3004, $F68, 'Saisie Recettes'!$H$5:$H$3004, Listes!$B$73, 'Saisie Recettes'!$E$5:$E$3004, "&gt;="&amp;EOMONTH(AA$7,-1)+1, 'Saisie Recettes'!$E$5:$E$3004, "&lt;="&amp;EOMONTH(AA$7,0))</f>
        <v>0</v>
      </c>
      <c r="AB68" s="151">
        <f>SUMIFS('Saisie Recettes'!$I$5:$I$3004,'Saisie Recettes'!$F$5:$F$3004, $F68, 'Saisie Recettes'!$H$5:$H$3004, Listes!$B$73, 'Saisie Recettes'!$E$5:$E$3004, "&gt;="&amp;EOMONTH(AB$7,-1)+1, 'Saisie Recettes'!$E$5:$E$3004, "&lt;="&amp;EOMONTH(AB$7,0))</f>
        <v>0</v>
      </c>
      <c r="AC68" s="151">
        <f>SUMIFS('Saisie Recettes'!$I$5:$I$3004,'Saisie Recettes'!$F$5:$F$3004, $F68, 'Saisie Recettes'!$H$5:$H$3004, Listes!$B$73, 'Saisie Recettes'!$E$5:$E$3004, "&gt;="&amp;EOMONTH(AC$7,-1)+1, 'Saisie Recettes'!$E$5:$E$3004, "&lt;="&amp;EOMONTH(AC$7,0))</f>
        <v>0</v>
      </c>
      <c r="AD68" s="151">
        <f>SUMIFS('Saisie Recettes'!$I$5:$I$3004,'Saisie Recettes'!$F$5:$F$3004, $F68, 'Saisie Recettes'!$H$5:$H$3004, Listes!$B$73, 'Saisie Recettes'!$E$5:$E$3004, "&gt;="&amp;EOMONTH(AD$7,-1)+1, 'Saisie Recettes'!$E$5:$E$3004, "&lt;="&amp;EOMONTH(AD$7,0))</f>
        <v>0</v>
      </c>
      <c r="AE68" s="151">
        <f>SUMIFS('Saisie Recettes'!$I$5:$I$3004,'Saisie Recettes'!$F$5:$F$3004, $F68, 'Saisie Recettes'!$H$5:$H$3004, Listes!$B$73, 'Saisie Recettes'!$E$5:$E$3004, "&gt;="&amp;EOMONTH(AE$7,-1)+1, 'Saisie Recettes'!$E$5:$E$3004, "&lt;="&amp;EOMONTH(AE$7,0))</f>
        <v>0</v>
      </c>
      <c r="AF68" s="151">
        <f>SUMIFS('Saisie Recettes'!$I$5:$I$3004,'Saisie Recettes'!$F$5:$F$3004, $F68, 'Saisie Recettes'!$H$5:$H$3004, Listes!$B$73, 'Saisie Recettes'!$E$5:$E$3004, "&gt;="&amp;EOMONTH(AF$7,-1)+1, 'Saisie Recettes'!$E$5:$E$3004, "&lt;="&amp;EOMONTH(AF$7,0))</f>
        <v>0</v>
      </c>
      <c r="AG68" s="151">
        <f>SUMIFS('Saisie Recettes'!$I$5:$I$3004,'Saisie Recettes'!$F$5:$F$3004, $F68, 'Saisie Recettes'!$H$5:$H$3004, Listes!$B$73, 'Saisie Recettes'!$E$5:$E$3004, "&gt;="&amp;EOMONTH(AG$7,-1)+1, 'Saisie Recettes'!$E$5:$E$3004, "&lt;="&amp;EOMONTH(AG$7,0))</f>
        <v>0</v>
      </c>
      <c r="AH68" s="151">
        <f>SUMIFS('Saisie Recettes'!$I$5:$I$3004,'Saisie Recettes'!$F$5:$F$3004, $F68, 'Saisie Recettes'!$H$5:$H$3004, Listes!$B$73, 'Saisie Recettes'!$E$5:$E$3004, "&gt;="&amp;EOMONTH(AH$7,-1)+1, 'Saisie Recettes'!$E$5:$E$3004, "&lt;="&amp;EOMONTH(AH$7,0))</f>
        <v>0</v>
      </c>
      <c r="AI68" s="150">
        <f t="shared" si="33"/>
        <v>0</v>
      </c>
      <c r="AJ68" s="142"/>
      <c r="AK68" s="151">
        <f>SUMIFS('Saisie Recettes'!$I$5:$I$3004,'Saisie Recettes'!$F$5:$F$3004, $F68, 'Saisie Recettes'!$H$5:$H$3004, Listes!$B$73, 'Saisie Recettes'!$E$5:$E$3004, "&gt;="&amp;EOMONTH(AK$7,-1)+1, 'Saisie Recettes'!$E$5:$E$3004, "&lt;="&amp;EOMONTH(AK$7,0))</f>
        <v>0</v>
      </c>
      <c r="AL68" s="151">
        <f>SUMIFS('Saisie Recettes'!$I$5:$I$3004,'Saisie Recettes'!$F$5:$F$3004, $F68, 'Saisie Recettes'!$H$5:$H$3004, Listes!$B$73, 'Saisie Recettes'!$E$5:$E$3004, "&gt;="&amp;EOMONTH(AL$7,-1)+1, 'Saisie Recettes'!$E$5:$E$3004, "&lt;="&amp;EOMONTH(AL$7,0))</f>
        <v>0</v>
      </c>
      <c r="AM68" s="151">
        <f>SUMIFS('Saisie Recettes'!$I$5:$I$3004,'Saisie Recettes'!$F$5:$F$3004, $F68, 'Saisie Recettes'!$H$5:$H$3004, Listes!$B$73, 'Saisie Recettes'!$E$5:$E$3004, "&gt;="&amp;EOMONTH(AM$7,-1)+1, 'Saisie Recettes'!$E$5:$E$3004, "&lt;="&amp;EOMONTH(AM$7,0))</f>
        <v>0</v>
      </c>
      <c r="AN68" s="151">
        <f>SUMIFS('Saisie Recettes'!$I$5:$I$3004,'Saisie Recettes'!$F$5:$F$3004, $F68, 'Saisie Recettes'!$H$5:$H$3004, Listes!$B$73, 'Saisie Recettes'!$E$5:$E$3004, "&gt;="&amp;EOMONTH(AN$7,-1)+1, 'Saisie Recettes'!$E$5:$E$3004, "&lt;="&amp;EOMONTH(AN$7,0))</f>
        <v>0</v>
      </c>
      <c r="AO68" s="151">
        <f>SUMIFS('Saisie Recettes'!$I$5:$I$3004,'Saisie Recettes'!$F$5:$F$3004, $F68, 'Saisie Recettes'!$H$5:$H$3004, Listes!$B$73, 'Saisie Recettes'!$E$5:$E$3004, "&gt;="&amp;EOMONTH(AO$7,-1)+1, 'Saisie Recettes'!$E$5:$E$3004, "&lt;="&amp;EOMONTH(AO$7,0))</f>
        <v>0</v>
      </c>
      <c r="AP68" s="151">
        <f>SUMIFS('Saisie Recettes'!$I$5:$I$3004,'Saisie Recettes'!$F$5:$F$3004, $F68, 'Saisie Recettes'!$H$5:$H$3004, Listes!$B$73, 'Saisie Recettes'!$E$5:$E$3004, "&gt;="&amp;EOMONTH(AP$7,-1)+1, 'Saisie Recettes'!$E$5:$E$3004, "&lt;="&amp;EOMONTH(AP$7,0))</f>
        <v>0</v>
      </c>
      <c r="AQ68" s="151">
        <f>SUMIFS('Saisie Recettes'!$I$5:$I$3004,'Saisie Recettes'!$F$5:$F$3004, $F68, 'Saisie Recettes'!$H$5:$H$3004, Listes!$B$73, 'Saisie Recettes'!$E$5:$E$3004, "&gt;="&amp;EOMONTH(AQ$7,-1)+1, 'Saisie Recettes'!$E$5:$E$3004, "&lt;="&amp;EOMONTH(AQ$7,0))</f>
        <v>0</v>
      </c>
      <c r="AR68" s="151">
        <f>SUMIFS('Saisie Recettes'!$I$5:$I$3004,'Saisie Recettes'!$F$5:$F$3004, $F68, 'Saisie Recettes'!$H$5:$H$3004, Listes!$B$73, 'Saisie Recettes'!$E$5:$E$3004, "&gt;="&amp;EOMONTH(AR$7,-1)+1, 'Saisie Recettes'!$E$5:$E$3004, "&lt;="&amp;EOMONTH(AR$7,0))</f>
        <v>0</v>
      </c>
      <c r="AS68" s="151">
        <f>SUMIFS('Saisie Recettes'!$I$5:$I$3004,'Saisie Recettes'!$F$5:$F$3004, $F68, 'Saisie Recettes'!$H$5:$H$3004, Listes!$B$73, 'Saisie Recettes'!$E$5:$E$3004, "&gt;="&amp;EOMONTH(AS$7,-1)+1, 'Saisie Recettes'!$E$5:$E$3004, "&lt;="&amp;EOMONTH(AS$7,0))</f>
        <v>0</v>
      </c>
      <c r="AT68" s="151">
        <f>SUMIFS('Saisie Recettes'!$I$5:$I$3004,'Saisie Recettes'!$F$5:$F$3004, $F68, 'Saisie Recettes'!$H$5:$H$3004, Listes!$B$73, 'Saisie Recettes'!$E$5:$E$3004, "&gt;="&amp;EOMONTH(AT$7,-1)+1, 'Saisie Recettes'!$E$5:$E$3004, "&lt;="&amp;EOMONTH(AT$7,0))</f>
        <v>0</v>
      </c>
      <c r="AU68" s="151">
        <f>SUMIFS('Saisie Recettes'!$I$5:$I$3004,'Saisie Recettes'!$F$5:$F$3004, $F68, 'Saisie Recettes'!$H$5:$H$3004, Listes!$B$73, 'Saisie Recettes'!$E$5:$E$3004, "&gt;="&amp;EOMONTH(AU$7,-1)+1, 'Saisie Recettes'!$E$5:$E$3004, "&lt;="&amp;EOMONTH(AU$7,0))</f>
        <v>0</v>
      </c>
      <c r="AV68" s="151">
        <f>SUMIFS('Saisie Recettes'!$I$5:$I$3004,'Saisie Recettes'!$F$5:$F$3004, $F68, 'Saisie Recettes'!$H$5:$H$3004, Listes!$B$73, 'Saisie Recettes'!$E$5:$E$3004, "&gt;="&amp;EOMONTH(AV$7,-1)+1, 'Saisie Recettes'!$E$5:$E$3004, "&lt;="&amp;EOMONTH(AV$7,0))</f>
        <v>0</v>
      </c>
      <c r="AW68" s="150">
        <f t="shared" si="34"/>
        <v>0</v>
      </c>
    </row>
    <row r="69" spans="3:49" ht="15.75" customHeight="1" x14ac:dyDescent="0.25">
      <c r="C69" s="150" t="str">
        <f t="shared" si="35"/>
        <v>MC-Suite 7</v>
      </c>
      <c r="D69" s="143"/>
      <c r="E69" s="143"/>
      <c r="F69" s="150" t="str">
        <f>'Listes des Lots'!B10</f>
        <v>MC-Suite 7</v>
      </c>
      <c r="I69" s="151">
        <f>SUMIFS('Saisie Recettes'!$I$5:$I$3004,'Saisie Recettes'!$F$5:$F$3004, $F69, 'Saisie Recettes'!$H$5:$H$3004, Listes!$B$73, 'Saisie Recettes'!$E$5:$E$3004, "&gt;="&amp;EOMONTH(I$7,-1)+1, 'Saisie Recettes'!$E$5:$E$3004, "&lt;="&amp;EOMONTH(I$7,0))</f>
        <v>0</v>
      </c>
      <c r="J69" s="151">
        <f>SUMIFS('Saisie Recettes'!$I$5:$I$3004,'Saisie Recettes'!$F$5:$F$3004, $F69, 'Saisie Recettes'!$H$5:$H$3004, Listes!$B$73, 'Saisie Recettes'!$E$5:$E$3004, "&gt;="&amp;EOMONTH(J$7,-1)+1, 'Saisie Recettes'!$E$5:$E$3004, "&lt;="&amp;EOMONTH(J$7,0))</f>
        <v>0</v>
      </c>
      <c r="K69" s="151">
        <f>SUMIFS('Saisie Recettes'!$I$5:$I$3004,'Saisie Recettes'!$F$5:$F$3004, $F69, 'Saisie Recettes'!$H$5:$H$3004, Listes!$B$73, 'Saisie Recettes'!$E$5:$E$3004, "&gt;="&amp;EOMONTH(K$7,-1)+1, 'Saisie Recettes'!$E$5:$E$3004, "&lt;="&amp;EOMONTH(K$7,0))</f>
        <v>0</v>
      </c>
      <c r="L69" s="151">
        <f>SUMIFS('Saisie Recettes'!$I$5:$I$3004,'Saisie Recettes'!$F$5:$F$3004, $F69, 'Saisie Recettes'!$H$5:$H$3004, Listes!$B$73, 'Saisie Recettes'!$E$5:$E$3004, "&gt;="&amp;EOMONTH(L$7,-1)+1, 'Saisie Recettes'!$E$5:$E$3004, "&lt;="&amp;EOMONTH(L$7,0))</f>
        <v>0</v>
      </c>
      <c r="M69" s="151">
        <f>SUMIFS('Saisie Recettes'!$I$5:$I$3004,'Saisie Recettes'!$F$5:$F$3004, $F69, 'Saisie Recettes'!$H$5:$H$3004, Listes!$B$73, 'Saisie Recettes'!$E$5:$E$3004, "&gt;="&amp;EOMONTH(M$7,-1)+1, 'Saisie Recettes'!$E$5:$E$3004, "&lt;="&amp;EOMONTH(M$7,0))</f>
        <v>0</v>
      </c>
      <c r="N69" s="151">
        <f>SUMIFS('Saisie Recettes'!$I$5:$I$3004,'Saisie Recettes'!$F$5:$F$3004, $F69, 'Saisie Recettes'!$H$5:$H$3004, Listes!$B$73, 'Saisie Recettes'!$E$5:$E$3004, "&gt;="&amp;EOMONTH(N$7,-1)+1, 'Saisie Recettes'!$E$5:$E$3004, "&lt;="&amp;EOMONTH(N$7,0))</f>
        <v>0</v>
      </c>
      <c r="O69" s="151">
        <f>SUMIFS('Saisie Recettes'!$I$5:$I$3004,'Saisie Recettes'!$F$5:$F$3004, $F69, 'Saisie Recettes'!$H$5:$H$3004, Listes!$B$73, 'Saisie Recettes'!$E$5:$E$3004, "&gt;="&amp;EOMONTH(O$7,-1)+1, 'Saisie Recettes'!$E$5:$E$3004, "&lt;="&amp;EOMONTH(O$7,0))</f>
        <v>0</v>
      </c>
      <c r="P69" s="151">
        <f>SUMIFS('Saisie Recettes'!$I$5:$I$3004,'Saisie Recettes'!$F$5:$F$3004, $F69, 'Saisie Recettes'!$H$5:$H$3004, Listes!$B$73, 'Saisie Recettes'!$E$5:$E$3004, "&gt;="&amp;EOMONTH(P$7,-1)+1, 'Saisie Recettes'!$E$5:$E$3004, "&lt;="&amp;EOMONTH(P$7,0))</f>
        <v>0</v>
      </c>
      <c r="Q69" s="151">
        <f>SUMIFS('Saisie Recettes'!$I$5:$I$3004,'Saisie Recettes'!$F$5:$F$3004, $F69, 'Saisie Recettes'!$H$5:$H$3004, Listes!$B$73, 'Saisie Recettes'!$E$5:$E$3004, "&gt;="&amp;EOMONTH(Q$7,-1)+1, 'Saisie Recettes'!$E$5:$E$3004, "&lt;="&amp;EOMONTH(Q$7,0))</f>
        <v>0</v>
      </c>
      <c r="R69" s="151">
        <f>SUMIFS('Saisie Recettes'!$I$5:$I$3004,'Saisie Recettes'!$F$5:$F$3004, $F69, 'Saisie Recettes'!$H$5:$H$3004, Listes!$B$73, 'Saisie Recettes'!$E$5:$E$3004, "&gt;="&amp;EOMONTH(R$7,-1)+1, 'Saisie Recettes'!$E$5:$E$3004, "&lt;="&amp;EOMONTH(R$7,0))</f>
        <v>0</v>
      </c>
      <c r="S69" s="151">
        <f>SUMIFS('Saisie Recettes'!$I$5:$I$3004,'Saisie Recettes'!$F$5:$F$3004, $F69, 'Saisie Recettes'!$H$5:$H$3004, Listes!$B$73, 'Saisie Recettes'!$E$5:$E$3004, "&gt;="&amp;EOMONTH(S$7,-1)+1, 'Saisie Recettes'!$E$5:$E$3004, "&lt;="&amp;EOMONTH(S$7,0))</f>
        <v>0</v>
      </c>
      <c r="T69" s="151">
        <f>SUMIFS('Saisie Recettes'!$I$5:$I$3004,'Saisie Recettes'!$F$5:$F$3004, $F69, 'Saisie Recettes'!$H$5:$H$3004, Listes!$B$73, 'Saisie Recettes'!$E$5:$E$3004, "&gt;="&amp;EOMONTH(T$7,-1)+1, 'Saisie Recettes'!$E$5:$E$3004, "&lt;="&amp;EOMONTH(T$7,0))</f>
        <v>0</v>
      </c>
      <c r="U69" s="150">
        <f t="shared" si="32"/>
        <v>0</v>
      </c>
      <c r="W69" s="151">
        <f>SUMIFS('Saisie Recettes'!$I$5:$I$3004,'Saisie Recettes'!$F$5:$F$3004, $F69, 'Saisie Recettes'!$H$5:$H$3004, Listes!$B$73, 'Saisie Recettes'!$E$5:$E$3004, "&gt;="&amp;EOMONTH(W$7,-1)+1, 'Saisie Recettes'!$E$5:$E$3004, "&lt;="&amp;EOMONTH(W$7,0))</f>
        <v>0</v>
      </c>
      <c r="X69" s="151">
        <f>SUMIFS('Saisie Recettes'!$I$5:$I$3004,'Saisie Recettes'!$F$5:$F$3004, $F69, 'Saisie Recettes'!$H$5:$H$3004, Listes!$B$73, 'Saisie Recettes'!$E$5:$E$3004, "&gt;="&amp;EOMONTH(X$7,-1)+1, 'Saisie Recettes'!$E$5:$E$3004, "&lt;="&amp;EOMONTH(X$7,0))</f>
        <v>0</v>
      </c>
      <c r="Y69" s="151">
        <f>SUMIFS('Saisie Recettes'!$I$5:$I$3004,'Saisie Recettes'!$F$5:$F$3004, $F69, 'Saisie Recettes'!$H$5:$H$3004, Listes!$B$73, 'Saisie Recettes'!$E$5:$E$3004, "&gt;="&amp;EOMONTH(Y$7,-1)+1, 'Saisie Recettes'!$E$5:$E$3004, "&lt;="&amp;EOMONTH(Y$7,0))</f>
        <v>0</v>
      </c>
      <c r="Z69" s="151">
        <f>SUMIFS('Saisie Recettes'!$I$5:$I$3004,'Saisie Recettes'!$F$5:$F$3004, $F69, 'Saisie Recettes'!$H$5:$H$3004, Listes!$B$73, 'Saisie Recettes'!$E$5:$E$3004, "&gt;="&amp;EOMONTH(Z$7,-1)+1, 'Saisie Recettes'!$E$5:$E$3004, "&lt;="&amp;EOMONTH(Z$7,0))</f>
        <v>0</v>
      </c>
      <c r="AA69" s="151">
        <f>SUMIFS('Saisie Recettes'!$I$5:$I$3004,'Saisie Recettes'!$F$5:$F$3004, $F69, 'Saisie Recettes'!$H$5:$H$3004, Listes!$B$73, 'Saisie Recettes'!$E$5:$E$3004, "&gt;="&amp;EOMONTH(AA$7,-1)+1, 'Saisie Recettes'!$E$5:$E$3004, "&lt;="&amp;EOMONTH(AA$7,0))</f>
        <v>0</v>
      </c>
      <c r="AB69" s="151">
        <f>SUMIFS('Saisie Recettes'!$I$5:$I$3004,'Saisie Recettes'!$F$5:$F$3004, $F69, 'Saisie Recettes'!$H$5:$H$3004, Listes!$B$73, 'Saisie Recettes'!$E$5:$E$3004, "&gt;="&amp;EOMONTH(AB$7,-1)+1, 'Saisie Recettes'!$E$5:$E$3004, "&lt;="&amp;EOMONTH(AB$7,0))</f>
        <v>0</v>
      </c>
      <c r="AC69" s="151">
        <f>SUMIFS('Saisie Recettes'!$I$5:$I$3004,'Saisie Recettes'!$F$5:$F$3004, $F69, 'Saisie Recettes'!$H$5:$H$3004, Listes!$B$73, 'Saisie Recettes'!$E$5:$E$3004, "&gt;="&amp;EOMONTH(AC$7,-1)+1, 'Saisie Recettes'!$E$5:$E$3004, "&lt;="&amp;EOMONTH(AC$7,0))</f>
        <v>0</v>
      </c>
      <c r="AD69" s="151">
        <f>SUMIFS('Saisie Recettes'!$I$5:$I$3004,'Saisie Recettes'!$F$5:$F$3004, $F69, 'Saisie Recettes'!$H$5:$H$3004, Listes!$B$73, 'Saisie Recettes'!$E$5:$E$3004, "&gt;="&amp;EOMONTH(AD$7,-1)+1, 'Saisie Recettes'!$E$5:$E$3004, "&lt;="&amp;EOMONTH(AD$7,0))</f>
        <v>0</v>
      </c>
      <c r="AE69" s="151">
        <f>SUMIFS('Saisie Recettes'!$I$5:$I$3004,'Saisie Recettes'!$F$5:$F$3004, $F69, 'Saisie Recettes'!$H$5:$H$3004, Listes!$B$73, 'Saisie Recettes'!$E$5:$E$3004, "&gt;="&amp;EOMONTH(AE$7,-1)+1, 'Saisie Recettes'!$E$5:$E$3004, "&lt;="&amp;EOMONTH(AE$7,0))</f>
        <v>0</v>
      </c>
      <c r="AF69" s="151">
        <f>SUMIFS('Saisie Recettes'!$I$5:$I$3004,'Saisie Recettes'!$F$5:$F$3004, $F69, 'Saisie Recettes'!$H$5:$H$3004, Listes!$B$73, 'Saisie Recettes'!$E$5:$E$3004, "&gt;="&amp;EOMONTH(AF$7,-1)+1, 'Saisie Recettes'!$E$5:$E$3004, "&lt;="&amp;EOMONTH(AF$7,0))</f>
        <v>0</v>
      </c>
      <c r="AG69" s="151">
        <f>SUMIFS('Saisie Recettes'!$I$5:$I$3004,'Saisie Recettes'!$F$5:$F$3004, $F69, 'Saisie Recettes'!$H$5:$H$3004, Listes!$B$73, 'Saisie Recettes'!$E$5:$E$3004, "&gt;="&amp;EOMONTH(AG$7,-1)+1, 'Saisie Recettes'!$E$5:$E$3004, "&lt;="&amp;EOMONTH(AG$7,0))</f>
        <v>0</v>
      </c>
      <c r="AH69" s="151">
        <f>SUMIFS('Saisie Recettes'!$I$5:$I$3004,'Saisie Recettes'!$F$5:$F$3004, $F69, 'Saisie Recettes'!$H$5:$H$3004, Listes!$B$73, 'Saisie Recettes'!$E$5:$E$3004, "&gt;="&amp;EOMONTH(AH$7,-1)+1, 'Saisie Recettes'!$E$5:$E$3004, "&lt;="&amp;EOMONTH(AH$7,0))</f>
        <v>0</v>
      </c>
      <c r="AI69" s="150">
        <f t="shared" si="33"/>
        <v>0</v>
      </c>
      <c r="AJ69" s="142"/>
      <c r="AK69" s="151">
        <f>SUMIFS('Saisie Recettes'!$I$5:$I$3004,'Saisie Recettes'!$F$5:$F$3004, $F69, 'Saisie Recettes'!$H$5:$H$3004, Listes!$B$73, 'Saisie Recettes'!$E$5:$E$3004, "&gt;="&amp;EOMONTH(AK$7,-1)+1, 'Saisie Recettes'!$E$5:$E$3004, "&lt;="&amp;EOMONTH(AK$7,0))</f>
        <v>0</v>
      </c>
      <c r="AL69" s="151">
        <f>SUMIFS('Saisie Recettes'!$I$5:$I$3004,'Saisie Recettes'!$F$5:$F$3004, $F69, 'Saisie Recettes'!$H$5:$H$3004, Listes!$B$73, 'Saisie Recettes'!$E$5:$E$3004, "&gt;="&amp;EOMONTH(AL$7,-1)+1, 'Saisie Recettes'!$E$5:$E$3004, "&lt;="&amp;EOMONTH(AL$7,0))</f>
        <v>0</v>
      </c>
      <c r="AM69" s="151">
        <f>SUMIFS('Saisie Recettes'!$I$5:$I$3004,'Saisie Recettes'!$F$5:$F$3004, $F69, 'Saisie Recettes'!$H$5:$H$3004, Listes!$B$73, 'Saisie Recettes'!$E$5:$E$3004, "&gt;="&amp;EOMONTH(AM$7,-1)+1, 'Saisie Recettes'!$E$5:$E$3004, "&lt;="&amp;EOMONTH(AM$7,0))</f>
        <v>0</v>
      </c>
      <c r="AN69" s="151">
        <f>SUMIFS('Saisie Recettes'!$I$5:$I$3004,'Saisie Recettes'!$F$5:$F$3004, $F69, 'Saisie Recettes'!$H$5:$H$3004, Listes!$B$73, 'Saisie Recettes'!$E$5:$E$3004, "&gt;="&amp;EOMONTH(AN$7,-1)+1, 'Saisie Recettes'!$E$5:$E$3004, "&lt;="&amp;EOMONTH(AN$7,0))</f>
        <v>0</v>
      </c>
      <c r="AO69" s="151">
        <f>SUMIFS('Saisie Recettes'!$I$5:$I$3004,'Saisie Recettes'!$F$5:$F$3004, $F69, 'Saisie Recettes'!$H$5:$H$3004, Listes!$B$73, 'Saisie Recettes'!$E$5:$E$3004, "&gt;="&amp;EOMONTH(AO$7,-1)+1, 'Saisie Recettes'!$E$5:$E$3004, "&lt;="&amp;EOMONTH(AO$7,0))</f>
        <v>0</v>
      </c>
      <c r="AP69" s="151">
        <f>SUMIFS('Saisie Recettes'!$I$5:$I$3004,'Saisie Recettes'!$F$5:$F$3004, $F69, 'Saisie Recettes'!$H$5:$H$3004, Listes!$B$73, 'Saisie Recettes'!$E$5:$E$3004, "&gt;="&amp;EOMONTH(AP$7,-1)+1, 'Saisie Recettes'!$E$5:$E$3004, "&lt;="&amp;EOMONTH(AP$7,0))</f>
        <v>0</v>
      </c>
      <c r="AQ69" s="151">
        <f>SUMIFS('Saisie Recettes'!$I$5:$I$3004,'Saisie Recettes'!$F$5:$F$3004, $F69, 'Saisie Recettes'!$H$5:$H$3004, Listes!$B$73, 'Saisie Recettes'!$E$5:$E$3004, "&gt;="&amp;EOMONTH(AQ$7,-1)+1, 'Saisie Recettes'!$E$5:$E$3004, "&lt;="&amp;EOMONTH(AQ$7,0))</f>
        <v>0</v>
      </c>
      <c r="AR69" s="151">
        <f>SUMIFS('Saisie Recettes'!$I$5:$I$3004,'Saisie Recettes'!$F$5:$F$3004, $F69, 'Saisie Recettes'!$H$5:$H$3004, Listes!$B$73, 'Saisie Recettes'!$E$5:$E$3004, "&gt;="&amp;EOMONTH(AR$7,-1)+1, 'Saisie Recettes'!$E$5:$E$3004, "&lt;="&amp;EOMONTH(AR$7,0))</f>
        <v>0</v>
      </c>
      <c r="AS69" s="151">
        <f>SUMIFS('Saisie Recettes'!$I$5:$I$3004,'Saisie Recettes'!$F$5:$F$3004, $F69, 'Saisie Recettes'!$H$5:$H$3004, Listes!$B$73, 'Saisie Recettes'!$E$5:$E$3004, "&gt;="&amp;EOMONTH(AS$7,-1)+1, 'Saisie Recettes'!$E$5:$E$3004, "&lt;="&amp;EOMONTH(AS$7,0))</f>
        <v>0</v>
      </c>
      <c r="AT69" s="151">
        <f>SUMIFS('Saisie Recettes'!$I$5:$I$3004,'Saisie Recettes'!$F$5:$F$3004, $F69, 'Saisie Recettes'!$H$5:$H$3004, Listes!$B$73, 'Saisie Recettes'!$E$5:$E$3004, "&gt;="&amp;EOMONTH(AT$7,-1)+1, 'Saisie Recettes'!$E$5:$E$3004, "&lt;="&amp;EOMONTH(AT$7,0))</f>
        <v>0</v>
      </c>
      <c r="AU69" s="151">
        <f>SUMIFS('Saisie Recettes'!$I$5:$I$3004,'Saisie Recettes'!$F$5:$F$3004, $F69, 'Saisie Recettes'!$H$5:$H$3004, Listes!$B$73, 'Saisie Recettes'!$E$5:$E$3004, "&gt;="&amp;EOMONTH(AU$7,-1)+1, 'Saisie Recettes'!$E$5:$E$3004, "&lt;="&amp;EOMONTH(AU$7,0))</f>
        <v>0</v>
      </c>
      <c r="AV69" s="151">
        <f>SUMIFS('Saisie Recettes'!$I$5:$I$3004,'Saisie Recettes'!$F$5:$F$3004, $F69, 'Saisie Recettes'!$H$5:$H$3004, Listes!$B$73, 'Saisie Recettes'!$E$5:$E$3004, "&gt;="&amp;EOMONTH(AV$7,-1)+1, 'Saisie Recettes'!$E$5:$E$3004, "&lt;="&amp;EOMONTH(AV$7,0))</f>
        <v>0</v>
      </c>
      <c r="AW69" s="150">
        <f t="shared" si="34"/>
        <v>0</v>
      </c>
    </row>
    <row r="70" spans="3:49" ht="15.75" customHeight="1" x14ac:dyDescent="0.25">
      <c r="C70" s="150" t="str">
        <f t="shared" si="35"/>
        <v>MC-Suite 8</v>
      </c>
      <c r="D70" s="143"/>
      <c r="E70" s="143"/>
      <c r="F70" s="150" t="str">
        <f>'Listes des Lots'!B11</f>
        <v>MC-Suite 8</v>
      </c>
      <c r="I70" s="151">
        <f>SUMIFS('Saisie Recettes'!$I$5:$I$3004,'Saisie Recettes'!$F$5:$F$3004, $F70, 'Saisie Recettes'!$H$5:$H$3004, Listes!$B$73, 'Saisie Recettes'!$E$5:$E$3004, "&gt;="&amp;EOMONTH(I$7,-1)+1, 'Saisie Recettes'!$E$5:$E$3004, "&lt;="&amp;EOMONTH(I$7,0))</f>
        <v>0</v>
      </c>
      <c r="J70" s="151">
        <f>SUMIFS('Saisie Recettes'!$I$5:$I$3004,'Saisie Recettes'!$F$5:$F$3004, $F70, 'Saisie Recettes'!$H$5:$H$3004, Listes!$B$73, 'Saisie Recettes'!$E$5:$E$3004, "&gt;="&amp;EOMONTH(J$7,-1)+1, 'Saisie Recettes'!$E$5:$E$3004, "&lt;="&amp;EOMONTH(J$7,0))</f>
        <v>0</v>
      </c>
      <c r="K70" s="151">
        <f>SUMIFS('Saisie Recettes'!$I$5:$I$3004,'Saisie Recettes'!$F$5:$F$3004, $F70, 'Saisie Recettes'!$H$5:$H$3004, Listes!$B$73, 'Saisie Recettes'!$E$5:$E$3004, "&gt;="&amp;EOMONTH(K$7,-1)+1, 'Saisie Recettes'!$E$5:$E$3004, "&lt;="&amp;EOMONTH(K$7,0))</f>
        <v>0</v>
      </c>
      <c r="L70" s="151">
        <f>SUMIFS('Saisie Recettes'!$I$5:$I$3004,'Saisie Recettes'!$F$5:$F$3004, $F70, 'Saisie Recettes'!$H$5:$H$3004, Listes!$B$73, 'Saisie Recettes'!$E$5:$E$3004, "&gt;="&amp;EOMONTH(L$7,-1)+1, 'Saisie Recettes'!$E$5:$E$3004, "&lt;="&amp;EOMONTH(L$7,0))</f>
        <v>0</v>
      </c>
      <c r="M70" s="151">
        <f>SUMIFS('Saisie Recettes'!$I$5:$I$3004,'Saisie Recettes'!$F$5:$F$3004, $F70, 'Saisie Recettes'!$H$5:$H$3004, Listes!$B$73, 'Saisie Recettes'!$E$5:$E$3004, "&gt;="&amp;EOMONTH(M$7,-1)+1, 'Saisie Recettes'!$E$5:$E$3004, "&lt;="&amp;EOMONTH(M$7,0))</f>
        <v>0</v>
      </c>
      <c r="N70" s="151">
        <f>SUMIFS('Saisie Recettes'!$I$5:$I$3004,'Saisie Recettes'!$F$5:$F$3004, $F70, 'Saisie Recettes'!$H$5:$H$3004, Listes!$B$73, 'Saisie Recettes'!$E$5:$E$3004, "&gt;="&amp;EOMONTH(N$7,-1)+1, 'Saisie Recettes'!$E$5:$E$3004, "&lt;="&amp;EOMONTH(N$7,0))</f>
        <v>0</v>
      </c>
      <c r="O70" s="151">
        <f>SUMIFS('Saisie Recettes'!$I$5:$I$3004,'Saisie Recettes'!$F$5:$F$3004, $F70, 'Saisie Recettes'!$H$5:$H$3004, Listes!$B$73, 'Saisie Recettes'!$E$5:$E$3004, "&gt;="&amp;EOMONTH(O$7,-1)+1, 'Saisie Recettes'!$E$5:$E$3004, "&lt;="&amp;EOMONTH(O$7,0))</f>
        <v>0</v>
      </c>
      <c r="P70" s="151">
        <f>SUMIFS('Saisie Recettes'!$I$5:$I$3004,'Saisie Recettes'!$F$5:$F$3004, $F70, 'Saisie Recettes'!$H$5:$H$3004, Listes!$B$73, 'Saisie Recettes'!$E$5:$E$3004, "&gt;="&amp;EOMONTH(P$7,-1)+1, 'Saisie Recettes'!$E$5:$E$3004, "&lt;="&amp;EOMONTH(P$7,0))</f>
        <v>30000</v>
      </c>
      <c r="Q70" s="151">
        <f>SUMIFS('Saisie Recettes'!$I$5:$I$3004,'Saisie Recettes'!$F$5:$F$3004, $F70, 'Saisie Recettes'!$H$5:$H$3004, Listes!$B$73, 'Saisie Recettes'!$E$5:$E$3004, "&gt;="&amp;EOMONTH(Q$7,-1)+1, 'Saisie Recettes'!$E$5:$E$3004, "&lt;="&amp;EOMONTH(Q$7,0))</f>
        <v>0</v>
      </c>
      <c r="R70" s="151">
        <f>SUMIFS('Saisie Recettes'!$I$5:$I$3004,'Saisie Recettes'!$F$5:$F$3004, $F70, 'Saisie Recettes'!$H$5:$H$3004, Listes!$B$73, 'Saisie Recettes'!$E$5:$E$3004, "&gt;="&amp;EOMONTH(R$7,-1)+1, 'Saisie Recettes'!$E$5:$E$3004, "&lt;="&amp;EOMONTH(R$7,0))</f>
        <v>0</v>
      </c>
      <c r="S70" s="151">
        <f>SUMIFS('Saisie Recettes'!$I$5:$I$3004,'Saisie Recettes'!$F$5:$F$3004, $F70, 'Saisie Recettes'!$H$5:$H$3004, Listes!$B$73, 'Saisie Recettes'!$E$5:$E$3004, "&gt;="&amp;EOMONTH(S$7,-1)+1, 'Saisie Recettes'!$E$5:$E$3004, "&lt;="&amp;EOMONTH(S$7,0))</f>
        <v>0</v>
      </c>
      <c r="T70" s="151">
        <f>SUMIFS('Saisie Recettes'!$I$5:$I$3004,'Saisie Recettes'!$F$5:$F$3004, $F70, 'Saisie Recettes'!$H$5:$H$3004, Listes!$B$73, 'Saisie Recettes'!$E$5:$E$3004, "&gt;="&amp;EOMONTH(T$7,-1)+1, 'Saisie Recettes'!$E$5:$E$3004, "&lt;="&amp;EOMONTH(T$7,0))</f>
        <v>0</v>
      </c>
      <c r="U70" s="150">
        <f t="shared" si="32"/>
        <v>30000</v>
      </c>
      <c r="W70" s="151">
        <f>SUMIFS('Saisie Recettes'!$I$5:$I$3004,'Saisie Recettes'!$F$5:$F$3004, $F70, 'Saisie Recettes'!$H$5:$H$3004, Listes!$B$73, 'Saisie Recettes'!$E$5:$E$3004, "&gt;="&amp;EOMONTH(W$7,-1)+1, 'Saisie Recettes'!$E$5:$E$3004, "&lt;="&amp;EOMONTH(W$7,0))</f>
        <v>0</v>
      </c>
      <c r="X70" s="151">
        <f>SUMIFS('Saisie Recettes'!$I$5:$I$3004,'Saisie Recettes'!$F$5:$F$3004, $F70, 'Saisie Recettes'!$H$5:$H$3004, Listes!$B$73, 'Saisie Recettes'!$E$5:$E$3004, "&gt;="&amp;EOMONTH(X$7,-1)+1, 'Saisie Recettes'!$E$5:$E$3004, "&lt;="&amp;EOMONTH(X$7,0))</f>
        <v>0</v>
      </c>
      <c r="Y70" s="151">
        <f>SUMIFS('Saisie Recettes'!$I$5:$I$3004,'Saisie Recettes'!$F$5:$F$3004, $F70, 'Saisie Recettes'!$H$5:$H$3004, Listes!$B$73, 'Saisie Recettes'!$E$5:$E$3004, "&gt;="&amp;EOMONTH(Y$7,-1)+1, 'Saisie Recettes'!$E$5:$E$3004, "&lt;="&amp;EOMONTH(Y$7,0))</f>
        <v>0</v>
      </c>
      <c r="Z70" s="151">
        <f>SUMIFS('Saisie Recettes'!$I$5:$I$3004,'Saisie Recettes'!$F$5:$F$3004, $F70, 'Saisie Recettes'!$H$5:$H$3004, Listes!$B$73, 'Saisie Recettes'!$E$5:$E$3004, "&gt;="&amp;EOMONTH(Z$7,-1)+1, 'Saisie Recettes'!$E$5:$E$3004, "&lt;="&amp;EOMONTH(Z$7,0))</f>
        <v>0</v>
      </c>
      <c r="AA70" s="151">
        <f>SUMIFS('Saisie Recettes'!$I$5:$I$3004,'Saisie Recettes'!$F$5:$F$3004, $F70, 'Saisie Recettes'!$H$5:$H$3004, Listes!$B$73, 'Saisie Recettes'!$E$5:$E$3004, "&gt;="&amp;EOMONTH(AA$7,-1)+1, 'Saisie Recettes'!$E$5:$E$3004, "&lt;="&amp;EOMONTH(AA$7,0))</f>
        <v>0</v>
      </c>
      <c r="AB70" s="151">
        <f>SUMIFS('Saisie Recettes'!$I$5:$I$3004,'Saisie Recettes'!$F$5:$F$3004, $F70, 'Saisie Recettes'!$H$5:$H$3004, Listes!$B$73, 'Saisie Recettes'!$E$5:$E$3004, "&gt;="&amp;EOMONTH(AB$7,-1)+1, 'Saisie Recettes'!$E$5:$E$3004, "&lt;="&amp;EOMONTH(AB$7,0))</f>
        <v>0</v>
      </c>
      <c r="AC70" s="151">
        <f>SUMIFS('Saisie Recettes'!$I$5:$I$3004,'Saisie Recettes'!$F$5:$F$3004, $F70, 'Saisie Recettes'!$H$5:$H$3004, Listes!$B$73, 'Saisie Recettes'!$E$5:$E$3004, "&gt;="&amp;EOMONTH(AC$7,-1)+1, 'Saisie Recettes'!$E$5:$E$3004, "&lt;="&amp;EOMONTH(AC$7,0))</f>
        <v>0</v>
      </c>
      <c r="AD70" s="151">
        <f>SUMIFS('Saisie Recettes'!$I$5:$I$3004,'Saisie Recettes'!$F$5:$F$3004, $F70, 'Saisie Recettes'!$H$5:$H$3004, Listes!$B$73, 'Saisie Recettes'!$E$5:$E$3004, "&gt;="&amp;EOMONTH(AD$7,-1)+1, 'Saisie Recettes'!$E$5:$E$3004, "&lt;="&amp;EOMONTH(AD$7,0))</f>
        <v>0</v>
      </c>
      <c r="AE70" s="151">
        <f>SUMIFS('Saisie Recettes'!$I$5:$I$3004,'Saisie Recettes'!$F$5:$F$3004, $F70, 'Saisie Recettes'!$H$5:$H$3004, Listes!$B$73, 'Saisie Recettes'!$E$5:$E$3004, "&gt;="&amp;EOMONTH(AE$7,-1)+1, 'Saisie Recettes'!$E$5:$E$3004, "&lt;="&amp;EOMONTH(AE$7,0))</f>
        <v>35000</v>
      </c>
      <c r="AF70" s="151">
        <f>SUMIFS('Saisie Recettes'!$I$5:$I$3004,'Saisie Recettes'!$F$5:$F$3004, $F70, 'Saisie Recettes'!$H$5:$H$3004, Listes!$B$73, 'Saisie Recettes'!$E$5:$E$3004, "&gt;="&amp;EOMONTH(AF$7,-1)+1, 'Saisie Recettes'!$E$5:$E$3004, "&lt;="&amp;EOMONTH(AF$7,0))</f>
        <v>0</v>
      </c>
      <c r="AG70" s="151">
        <f>SUMIFS('Saisie Recettes'!$I$5:$I$3004,'Saisie Recettes'!$F$5:$F$3004, $F70, 'Saisie Recettes'!$H$5:$H$3004, Listes!$B$73, 'Saisie Recettes'!$E$5:$E$3004, "&gt;="&amp;EOMONTH(AG$7,-1)+1, 'Saisie Recettes'!$E$5:$E$3004, "&lt;="&amp;EOMONTH(AG$7,0))</f>
        <v>0</v>
      </c>
      <c r="AH70" s="151">
        <f>SUMIFS('Saisie Recettes'!$I$5:$I$3004,'Saisie Recettes'!$F$5:$F$3004, $F70, 'Saisie Recettes'!$H$5:$H$3004, Listes!$B$73, 'Saisie Recettes'!$E$5:$E$3004, "&gt;="&amp;EOMONTH(AH$7,-1)+1, 'Saisie Recettes'!$E$5:$E$3004, "&lt;="&amp;EOMONTH(AH$7,0))</f>
        <v>60000</v>
      </c>
      <c r="AI70" s="150">
        <f t="shared" si="33"/>
        <v>95000</v>
      </c>
      <c r="AJ70" s="142"/>
      <c r="AK70" s="151">
        <f>SUMIFS('Saisie Recettes'!$I$5:$I$3004,'Saisie Recettes'!$F$5:$F$3004, $F70, 'Saisie Recettes'!$H$5:$H$3004, Listes!$B$73, 'Saisie Recettes'!$E$5:$E$3004, "&gt;="&amp;EOMONTH(AK$7,-1)+1, 'Saisie Recettes'!$E$5:$E$3004, "&lt;="&amp;EOMONTH(AK$7,0))</f>
        <v>120000</v>
      </c>
      <c r="AL70" s="151">
        <f>SUMIFS('Saisie Recettes'!$I$5:$I$3004,'Saisie Recettes'!$F$5:$F$3004, $F70, 'Saisie Recettes'!$H$5:$H$3004, Listes!$B$73, 'Saisie Recettes'!$E$5:$E$3004, "&gt;="&amp;EOMONTH(AL$7,-1)+1, 'Saisie Recettes'!$E$5:$E$3004, "&lt;="&amp;EOMONTH(AL$7,0))</f>
        <v>0</v>
      </c>
      <c r="AM70" s="151">
        <f>SUMIFS('Saisie Recettes'!$I$5:$I$3004,'Saisie Recettes'!$F$5:$F$3004, $F70, 'Saisie Recettes'!$H$5:$H$3004, Listes!$B$73, 'Saisie Recettes'!$E$5:$E$3004, "&gt;="&amp;EOMONTH(AM$7,-1)+1, 'Saisie Recettes'!$E$5:$E$3004, "&lt;="&amp;EOMONTH(AM$7,0))</f>
        <v>0</v>
      </c>
      <c r="AN70" s="151">
        <f>SUMIFS('Saisie Recettes'!$I$5:$I$3004,'Saisie Recettes'!$F$5:$F$3004, $F70, 'Saisie Recettes'!$H$5:$H$3004, Listes!$B$73, 'Saisie Recettes'!$E$5:$E$3004, "&gt;="&amp;EOMONTH(AN$7,-1)+1, 'Saisie Recettes'!$E$5:$E$3004, "&lt;="&amp;EOMONTH(AN$7,0))</f>
        <v>0</v>
      </c>
      <c r="AO70" s="151">
        <f>SUMIFS('Saisie Recettes'!$I$5:$I$3004,'Saisie Recettes'!$F$5:$F$3004, $F70, 'Saisie Recettes'!$H$5:$H$3004, Listes!$B$73, 'Saisie Recettes'!$E$5:$E$3004, "&gt;="&amp;EOMONTH(AO$7,-1)+1, 'Saisie Recettes'!$E$5:$E$3004, "&lt;="&amp;EOMONTH(AO$7,0))</f>
        <v>0</v>
      </c>
      <c r="AP70" s="151">
        <f>SUMIFS('Saisie Recettes'!$I$5:$I$3004,'Saisie Recettes'!$F$5:$F$3004, $F70, 'Saisie Recettes'!$H$5:$H$3004, Listes!$B$73, 'Saisie Recettes'!$E$5:$E$3004, "&gt;="&amp;EOMONTH(AP$7,-1)+1, 'Saisie Recettes'!$E$5:$E$3004, "&lt;="&amp;EOMONTH(AP$7,0))</f>
        <v>0</v>
      </c>
      <c r="AQ70" s="151">
        <f>SUMIFS('Saisie Recettes'!$I$5:$I$3004,'Saisie Recettes'!$F$5:$F$3004, $F70, 'Saisie Recettes'!$H$5:$H$3004, Listes!$B$73, 'Saisie Recettes'!$E$5:$E$3004, "&gt;="&amp;EOMONTH(AQ$7,-1)+1, 'Saisie Recettes'!$E$5:$E$3004, "&lt;="&amp;EOMONTH(AQ$7,0))</f>
        <v>0</v>
      </c>
      <c r="AR70" s="151">
        <f>SUMIFS('Saisie Recettes'!$I$5:$I$3004,'Saisie Recettes'!$F$5:$F$3004, $F70, 'Saisie Recettes'!$H$5:$H$3004, Listes!$B$73, 'Saisie Recettes'!$E$5:$E$3004, "&gt;="&amp;EOMONTH(AR$7,-1)+1, 'Saisie Recettes'!$E$5:$E$3004, "&lt;="&amp;EOMONTH(AR$7,0))</f>
        <v>0</v>
      </c>
      <c r="AS70" s="151">
        <f>SUMIFS('Saisie Recettes'!$I$5:$I$3004,'Saisie Recettes'!$F$5:$F$3004, $F70, 'Saisie Recettes'!$H$5:$H$3004, Listes!$B$73, 'Saisie Recettes'!$E$5:$E$3004, "&gt;="&amp;EOMONTH(AS$7,-1)+1, 'Saisie Recettes'!$E$5:$E$3004, "&lt;="&amp;EOMONTH(AS$7,0))</f>
        <v>0</v>
      </c>
      <c r="AT70" s="151">
        <f>SUMIFS('Saisie Recettes'!$I$5:$I$3004,'Saisie Recettes'!$F$5:$F$3004, $F70, 'Saisie Recettes'!$H$5:$H$3004, Listes!$B$73, 'Saisie Recettes'!$E$5:$E$3004, "&gt;="&amp;EOMONTH(AT$7,-1)+1, 'Saisie Recettes'!$E$5:$E$3004, "&lt;="&amp;EOMONTH(AT$7,0))</f>
        <v>0</v>
      </c>
      <c r="AU70" s="151">
        <f>SUMIFS('Saisie Recettes'!$I$5:$I$3004,'Saisie Recettes'!$F$5:$F$3004, $F70, 'Saisie Recettes'!$H$5:$H$3004, Listes!$B$73, 'Saisie Recettes'!$E$5:$E$3004, "&gt;="&amp;EOMONTH(AU$7,-1)+1, 'Saisie Recettes'!$E$5:$E$3004, "&lt;="&amp;EOMONTH(AU$7,0))</f>
        <v>0</v>
      </c>
      <c r="AV70" s="151">
        <f>SUMIFS('Saisie Recettes'!$I$5:$I$3004,'Saisie Recettes'!$F$5:$F$3004, $F70, 'Saisie Recettes'!$H$5:$H$3004, Listes!$B$73, 'Saisie Recettes'!$E$5:$E$3004, "&gt;="&amp;EOMONTH(AV$7,-1)+1, 'Saisie Recettes'!$E$5:$E$3004, "&lt;="&amp;EOMONTH(AV$7,0))</f>
        <v>0</v>
      </c>
      <c r="AW70" s="150">
        <f t="shared" si="34"/>
        <v>120000</v>
      </c>
    </row>
    <row r="71" spans="3:49" ht="15.75" customHeight="1" x14ac:dyDescent="0.25">
      <c r="C71" s="150" t="str">
        <f t="shared" si="35"/>
        <v>MC-Suite 9</v>
      </c>
      <c r="D71" s="143"/>
      <c r="E71" s="143"/>
      <c r="F71" s="150" t="str">
        <f>'Listes des Lots'!B12</f>
        <v>MC-Suite 9</v>
      </c>
      <c r="I71" s="151">
        <f>SUMIFS('Saisie Recettes'!$I$5:$I$3004,'Saisie Recettes'!$F$5:$F$3004, $F71, 'Saisie Recettes'!$H$5:$H$3004, Listes!$B$73, 'Saisie Recettes'!$E$5:$E$3004, "&gt;="&amp;EOMONTH(I$7,-1)+1, 'Saisie Recettes'!$E$5:$E$3004, "&lt;="&amp;EOMONTH(I$7,0))</f>
        <v>0</v>
      </c>
      <c r="J71" s="151">
        <f>SUMIFS('Saisie Recettes'!$I$5:$I$3004,'Saisie Recettes'!$F$5:$F$3004, $F71, 'Saisie Recettes'!$H$5:$H$3004, Listes!$B$73, 'Saisie Recettes'!$E$5:$E$3004, "&gt;="&amp;EOMONTH(J$7,-1)+1, 'Saisie Recettes'!$E$5:$E$3004, "&lt;="&amp;EOMONTH(J$7,0))</f>
        <v>0</v>
      </c>
      <c r="K71" s="151">
        <f>SUMIFS('Saisie Recettes'!$I$5:$I$3004,'Saisie Recettes'!$F$5:$F$3004, $F71, 'Saisie Recettes'!$H$5:$H$3004, Listes!$B$73, 'Saisie Recettes'!$E$5:$E$3004, "&gt;="&amp;EOMONTH(K$7,-1)+1, 'Saisie Recettes'!$E$5:$E$3004, "&lt;="&amp;EOMONTH(K$7,0))</f>
        <v>0</v>
      </c>
      <c r="L71" s="151">
        <f>SUMIFS('Saisie Recettes'!$I$5:$I$3004,'Saisie Recettes'!$F$5:$F$3004, $F71, 'Saisie Recettes'!$H$5:$H$3004, Listes!$B$73, 'Saisie Recettes'!$E$5:$E$3004, "&gt;="&amp;EOMONTH(L$7,-1)+1, 'Saisie Recettes'!$E$5:$E$3004, "&lt;="&amp;EOMONTH(L$7,0))</f>
        <v>0</v>
      </c>
      <c r="M71" s="151">
        <f>SUMIFS('Saisie Recettes'!$I$5:$I$3004,'Saisie Recettes'!$F$5:$F$3004, $F71, 'Saisie Recettes'!$H$5:$H$3004, Listes!$B$73, 'Saisie Recettes'!$E$5:$E$3004, "&gt;="&amp;EOMONTH(M$7,-1)+1, 'Saisie Recettes'!$E$5:$E$3004, "&lt;="&amp;EOMONTH(M$7,0))</f>
        <v>0</v>
      </c>
      <c r="N71" s="151">
        <f>SUMIFS('Saisie Recettes'!$I$5:$I$3004,'Saisie Recettes'!$F$5:$F$3004, $F71, 'Saisie Recettes'!$H$5:$H$3004, Listes!$B$73, 'Saisie Recettes'!$E$5:$E$3004, "&gt;="&amp;EOMONTH(N$7,-1)+1, 'Saisie Recettes'!$E$5:$E$3004, "&lt;="&amp;EOMONTH(N$7,0))</f>
        <v>0</v>
      </c>
      <c r="O71" s="151">
        <f>SUMIFS('Saisie Recettes'!$I$5:$I$3004,'Saisie Recettes'!$F$5:$F$3004, $F71, 'Saisie Recettes'!$H$5:$H$3004, Listes!$B$73, 'Saisie Recettes'!$E$5:$E$3004, "&gt;="&amp;EOMONTH(O$7,-1)+1, 'Saisie Recettes'!$E$5:$E$3004, "&lt;="&amp;EOMONTH(O$7,0))</f>
        <v>0</v>
      </c>
      <c r="P71" s="151">
        <f>SUMIFS('Saisie Recettes'!$I$5:$I$3004,'Saisie Recettes'!$F$5:$F$3004, $F71, 'Saisie Recettes'!$H$5:$H$3004, Listes!$B$73, 'Saisie Recettes'!$E$5:$E$3004, "&gt;="&amp;EOMONTH(P$7,-1)+1, 'Saisie Recettes'!$E$5:$E$3004, "&lt;="&amp;EOMONTH(P$7,0))</f>
        <v>50000</v>
      </c>
      <c r="Q71" s="151">
        <f>SUMIFS('Saisie Recettes'!$I$5:$I$3004,'Saisie Recettes'!$F$5:$F$3004, $F71, 'Saisie Recettes'!$H$5:$H$3004, Listes!$B$73, 'Saisie Recettes'!$E$5:$E$3004, "&gt;="&amp;EOMONTH(Q$7,-1)+1, 'Saisie Recettes'!$E$5:$E$3004, "&lt;="&amp;EOMONTH(Q$7,0))</f>
        <v>0</v>
      </c>
      <c r="R71" s="151">
        <f>SUMIFS('Saisie Recettes'!$I$5:$I$3004,'Saisie Recettes'!$F$5:$F$3004, $F71, 'Saisie Recettes'!$H$5:$H$3004, Listes!$B$73, 'Saisie Recettes'!$E$5:$E$3004, "&gt;="&amp;EOMONTH(R$7,-1)+1, 'Saisie Recettes'!$E$5:$E$3004, "&lt;="&amp;EOMONTH(R$7,0))</f>
        <v>0</v>
      </c>
      <c r="S71" s="151">
        <f>SUMIFS('Saisie Recettes'!$I$5:$I$3004,'Saisie Recettes'!$F$5:$F$3004, $F71, 'Saisie Recettes'!$H$5:$H$3004, Listes!$B$73, 'Saisie Recettes'!$E$5:$E$3004, "&gt;="&amp;EOMONTH(S$7,-1)+1, 'Saisie Recettes'!$E$5:$E$3004, "&lt;="&amp;EOMONTH(S$7,0))</f>
        <v>55000</v>
      </c>
      <c r="T71" s="151">
        <f>SUMIFS('Saisie Recettes'!$I$5:$I$3004,'Saisie Recettes'!$F$5:$F$3004, $F71, 'Saisie Recettes'!$H$5:$H$3004, Listes!$B$73, 'Saisie Recettes'!$E$5:$E$3004, "&gt;="&amp;EOMONTH(T$7,-1)+1, 'Saisie Recettes'!$E$5:$E$3004, "&lt;="&amp;EOMONTH(T$7,0))</f>
        <v>0</v>
      </c>
      <c r="U71" s="150">
        <f t="shared" si="32"/>
        <v>105000</v>
      </c>
      <c r="W71" s="151">
        <f>SUMIFS('Saisie Recettes'!$I$5:$I$3004,'Saisie Recettes'!$F$5:$F$3004, $F71, 'Saisie Recettes'!$H$5:$H$3004, Listes!$B$73, 'Saisie Recettes'!$E$5:$E$3004, "&gt;="&amp;EOMONTH(W$7,-1)+1, 'Saisie Recettes'!$E$5:$E$3004, "&lt;="&amp;EOMONTH(W$7,0))</f>
        <v>0</v>
      </c>
      <c r="X71" s="151">
        <f>SUMIFS('Saisie Recettes'!$I$5:$I$3004,'Saisie Recettes'!$F$5:$F$3004, $F71, 'Saisie Recettes'!$H$5:$H$3004, Listes!$B$73, 'Saisie Recettes'!$E$5:$E$3004, "&gt;="&amp;EOMONTH(X$7,-1)+1, 'Saisie Recettes'!$E$5:$E$3004, "&lt;="&amp;EOMONTH(X$7,0))</f>
        <v>0</v>
      </c>
      <c r="Y71" s="151">
        <f>SUMIFS('Saisie Recettes'!$I$5:$I$3004,'Saisie Recettes'!$F$5:$F$3004, $F71, 'Saisie Recettes'!$H$5:$H$3004, Listes!$B$73, 'Saisie Recettes'!$E$5:$E$3004, "&gt;="&amp;EOMONTH(Y$7,-1)+1, 'Saisie Recettes'!$E$5:$E$3004, "&lt;="&amp;EOMONTH(Y$7,0))</f>
        <v>30000</v>
      </c>
      <c r="Z71" s="151">
        <f>SUMIFS('Saisie Recettes'!$I$5:$I$3004,'Saisie Recettes'!$F$5:$F$3004, $F71, 'Saisie Recettes'!$H$5:$H$3004, Listes!$B$73, 'Saisie Recettes'!$E$5:$E$3004, "&gt;="&amp;EOMONTH(Z$7,-1)+1, 'Saisie Recettes'!$E$5:$E$3004, "&lt;="&amp;EOMONTH(Z$7,0))</f>
        <v>0</v>
      </c>
      <c r="AA71" s="151">
        <f>SUMIFS('Saisie Recettes'!$I$5:$I$3004,'Saisie Recettes'!$F$5:$F$3004, $F71, 'Saisie Recettes'!$H$5:$H$3004, Listes!$B$73, 'Saisie Recettes'!$E$5:$E$3004, "&gt;="&amp;EOMONTH(AA$7,-1)+1, 'Saisie Recettes'!$E$5:$E$3004, "&lt;="&amp;EOMONTH(AA$7,0))</f>
        <v>0</v>
      </c>
      <c r="AB71" s="151">
        <f>SUMIFS('Saisie Recettes'!$I$5:$I$3004,'Saisie Recettes'!$F$5:$F$3004, $F71, 'Saisie Recettes'!$H$5:$H$3004, Listes!$B$73, 'Saisie Recettes'!$E$5:$E$3004, "&gt;="&amp;EOMONTH(AB$7,-1)+1, 'Saisie Recettes'!$E$5:$E$3004, "&lt;="&amp;EOMONTH(AB$7,0))</f>
        <v>30000</v>
      </c>
      <c r="AC71" s="151">
        <f>SUMIFS('Saisie Recettes'!$I$5:$I$3004,'Saisie Recettes'!$F$5:$F$3004, $F71, 'Saisie Recettes'!$H$5:$H$3004, Listes!$B$73, 'Saisie Recettes'!$E$5:$E$3004, "&gt;="&amp;EOMONTH(AC$7,-1)+1, 'Saisie Recettes'!$E$5:$E$3004, "&lt;="&amp;EOMONTH(AC$7,0))</f>
        <v>0</v>
      </c>
      <c r="AD71" s="151">
        <f>SUMIFS('Saisie Recettes'!$I$5:$I$3004,'Saisie Recettes'!$F$5:$F$3004, $F71, 'Saisie Recettes'!$H$5:$H$3004, Listes!$B$73, 'Saisie Recettes'!$E$5:$E$3004, "&gt;="&amp;EOMONTH(AD$7,-1)+1, 'Saisie Recettes'!$E$5:$E$3004, "&lt;="&amp;EOMONTH(AD$7,0))</f>
        <v>90000</v>
      </c>
      <c r="AE71" s="151">
        <f>SUMIFS('Saisie Recettes'!$I$5:$I$3004,'Saisie Recettes'!$F$5:$F$3004, $F71, 'Saisie Recettes'!$H$5:$H$3004, Listes!$B$73, 'Saisie Recettes'!$E$5:$E$3004, "&gt;="&amp;EOMONTH(AE$7,-1)+1, 'Saisie Recettes'!$E$5:$E$3004, "&lt;="&amp;EOMONTH(AE$7,0))</f>
        <v>0</v>
      </c>
      <c r="AF71" s="151">
        <f>SUMIFS('Saisie Recettes'!$I$5:$I$3004,'Saisie Recettes'!$F$5:$F$3004, $F71, 'Saisie Recettes'!$H$5:$H$3004, Listes!$B$73, 'Saisie Recettes'!$E$5:$E$3004, "&gt;="&amp;EOMONTH(AF$7,-1)+1, 'Saisie Recettes'!$E$5:$E$3004, "&lt;="&amp;EOMONTH(AF$7,0))</f>
        <v>0</v>
      </c>
      <c r="AG71" s="151">
        <f>SUMIFS('Saisie Recettes'!$I$5:$I$3004,'Saisie Recettes'!$F$5:$F$3004, $F71, 'Saisie Recettes'!$H$5:$H$3004, Listes!$B$73, 'Saisie Recettes'!$E$5:$E$3004, "&gt;="&amp;EOMONTH(AG$7,-1)+1, 'Saisie Recettes'!$E$5:$E$3004, "&lt;="&amp;EOMONTH(AG$7,0))</f>
        <v>0</v>
      </c>
      <c r="AH71" s="151">
        <f>SUMIFS('Saisie Recettes'!$I$5:$I$3004,'Saisie Recettes'!$F$5:$F$3004, $F71, 'Saisie Recettes'!$H$5:$H$3004, Listes!$B$73, 'Saisie Recettes'!$E$5:$E$3004, "&gt;="&amp;EOMONTH(AH$7,-1)+1, 'Saisie Recettes'!$E$5:$E$3004, "&lt;="&amp;EOMONTH(AH$7,0))</f>
        <v>0</v>
      </c>
      <c r="AI71" s="150">
        <f t="shared" si="33"/>
        <v>150000</v>
      </c>
      <c r="AJ71" s="142"/>
      <c r="AK71" s="151">
        <f>SUMIFS('Saisie Recettes'!$I$5:$I$3004,'Saisie Recettes'!$F$5:$F$3004, $F71, 'Saisie Recettes'!$H$5:$H$3004, Listes!$B$73, 'Saisie Recettes'!$E$5:$E$3004, "&gt;="&amp;EOMONTH(AK$7,-1)+1, 'Saisie Recettes'!$E$5:$E$3004, "&lt;="&amp;EOMONTH(AK$7,0))</f>
        <v>0</v>
      </c>
      <c r="AL71" s="151">
        <f>SUMIFS('Saisie Recettes'!$I$5:$I$3004,'Saisie Recettes'!$F$5:$F$3004, $F71, 'Saisie Recettes'!$H$5:$H$3004, Listes!$B$73, 'Saisie Recettes'!$E$5:$E$3004, "&gt;="&amp;EOMONTH(AL$7,-1)+1, 'Saisie Recettes'!$E$5:$E$3004, "&lt;="&amp;EOMONTH(AL$7,0))</f>
        <v>219000</v>
      </c>
      <c r="AM71" s="151">
        <f>SUMIFS('Saisie Recettes'!$I$5:$I$3004,'Saisie Recettes'!$F$5:$F$3004, $F71, 'Saisie Recettes'!$H$5:$H$3004, Listes!$B$73, 'Saisie Recettes'!$E$5:$E$3004, "&gt;="&amp;EOMONTH(AM$7,-1)+1, 'Saisie Recettes'!$E$5:$E$3004, "&lt;="&amp;EOMONTH(AM$7,0))</f>
        <v>0</v>
      </c>
      <c r="AN71" s="151">
        <f>SUMIFS('Saisie Recettes'!$I$5:$I$3004,'Saisie Recettes'!$F$5:$F$3004, $F71, 'Saisie Recettes'!$H$5:$H$3004, Listes!$B$73, 'Saisie Recettes'!$E$5:$E$3004, "&gt;="&amp;EOMONTH(AN$7,-1)+1, 'Saisie Recettes'!$E$5:$E$3004, "&lt;="&amp;EOMONTH(AN$7,0))</f>
        <v>0</v>
      </c>
      <c r="AO71" s="151">
        <f>SUMIFS('Saisie Recettes'!$I$5:$I$3004,'Saisie Recettes'!$F$5:$F$3004, $F71, 'Saisie Recettes'!$H$5:$H$3004, Listes!$B$73, 'Saisie Recettes'!$E$5:$E$3004, "&gt;="&amp;EOMONTH(AO$7,-1)+1, 'Saisie Recettes'!$E$5:$E$3004, "&lt;="&amp;EOMONTH(AO$7,0))</f>
        <v>0</v>
      </c>
      <c r="AP71" s="151">
        <f>SUMIFS('Saisie Recettes'!$I$5:$I$3004,'Saisie Recettes'!$F$5:$F$3004, $F71, 'Saisie Recettes'!$H$5:$H$3004, Listes!$B$73, 'Saisie Recettes'!$E$5:$E$3004, "&gt;="&amp;EOMONTH(AP$7,-1)+1, 'Saisie Recettes'!$E$5:$E$3004, "&lt;="&amp;EOMONTH(AP$7,0))</f>
        <v>0</v>
      </c>
      <c r="AQ71" s="151">
        <f>SUMIFS('Saisie Recettes'!$I$5:$I$3004,'Saisie Recettes'!$F$5:$F$3004, $F71, 'Saisie Recettes'!$H$5:$H$3004, Listes!$B$73, 'Saisie Recettes'!$E$5:$E$3004, "&gt;="&amp;EOMONTH(AQ$7,-1)+1, 'Saisie Recettes'!$E$5:$E$3004, "&lt;="&amp;EOMONTH(AQ$7,0))</f>
        <v>0</v>
      </c>
      <c r="AR71" s="151">
        <f>SUMIFS('Saisie Recettes'!$I$5:$I$3004,'Saisie Recettes'!$F$5:$F$3004, $F71, 'Saisie Recettes'!$H$5:$H$3004, Listes!$B$73, 'Saisie Recettes'!$E$5:$E$3004, "&gt;="&amp;EOMONTH(AR$7,-1)+1, 'Saisie Recettes'!$E$5:$E$3004, "&lt;="&amp;EOMONTH(AR$7,0))</f>
        <v>0</v>
      </c>
      <c r="AS71" s="151">
        <f>SUMIFS('Saisie Recettes'!$I$5:$I$3004,'Saisie Recettes'!$F$5:$F$3004, $F71, 'Saisie Recettes'!$H$5:$H$3004, Listes!$B$73, 'Saisie Recettes'!$E$5:$E$3004, "&gt;="&amp;EOMONTH(AS$7,-1)+1, 'Saisie Recettes'!$E$5:$E$3004, "&lt;="&amp;EOMONTH(AS$7,0))</f>
        <v>0</v>
      </c>
      <c r="AT71" s="151">
        <f>SUMIFS('Saisie Recettes'!$I$5:$I$3004,'Saisie Recettes'!$F$5:$F$3004, $F71, 'Saisie Recettes'!$H$5:$H$3004, Listes!$B$73, 'Saisie Recettes'!$E$5:$E$3004, "&gt;="&amp;EOMONTH(AT$7,-1)+1, 'Saisie Recettes'!$E$5:$E$3004, "&lt;="&amp;EOMONTH(AT$7,0))</f>
        <v>0</v>
      </c>
      <c r="AU71" s="151">
        <f>SUMIFS('Saisie Recettes'!$I$5:$I$3004,'Saisie Recettes'!$F$5:$F$3004, $F71, 'Saisie Recettes'!$H$5:$H$3004, Listes!$B$73, 'Saisie Recettes'!$E$5:$E$3004, "&gt;="&amp;EOMONTH(AU$7,-1)+1, 'Saisie Recettes'!$E$5:$E$3004, "&lt;="&amp;EOMONTH(AU$7,0))</f>
        <v>0</v>
      </c>
      <c r="AV71" s="151">
        <f>SUMIFS('Saisie Recettes'!$I$5:$I$3004,'Saisie Recettes'!$F$5:$F$3004, $F71, 'Saisie Recettes'!$H$5:$H$3004, Listes!$B$73, 'Saisie Recettes'!$E$5:$E$3004, "&gt;="&amp;EOMONTH(AV$7,-1)+1, 'Saisie Recettes'!$E$5:$E$3004, "&lt;="&amp;EOMONTH(AV$7,0))</f>
        <v>0</v>
      </c>
      <c r="AW71" s="150">
        <f t="shared" si="34"/>
        <v>219000</v>
      </c>
    </row>
    <row r="72" spans="3:49" ht="15.75" customHeight="1" x14ac:dyDescent="0.25">
      <c r="C72" s="150" t="str">
        <f t="shared" si="35"/>
        <v>MC-Suite 10</v>
      </c>
      <c r="D72" s="143"/>
      <c r="E72" s="143"/>
      <c r="F72" s="150" t="str">
        <f>'Listes des Lots'!B13</f>
        <v>MC-Suite 10</v>
      </c>
      <c r="I72" s="151">
        <f>SUMIFS('Saisie Recettes'!$I$5:$I$3004,'Saisie Recettes'!$F$5:$F$3004, $F72, 'Saisie Recettes'!$H$5:$H$3004, Listes!$B$73, 'Saisie Recettes'!$E$5:$E$3004, "&gt;="&amp;EOMONTH(I$7,-1)+1, 'Saisie Recettes'!$E$5:$E$3004, "&lt;="&amp;EOMONTH(I$7,0))</f>
        <v>0</v>
      </c>
      <c r="J72" s="151">
        <f>SUMIFS('Saisie Recettes'!$I$5:$I$3004,'Saisie Recettes'!$F$5:$F$3004, $F72, 'Saisie Recettes'!$H$5:$H$3004, Listes!$B$73, 'Saisie Recettes'!$E$5:$E$3004, "&gt;="&amp;EOMONTH(J$7,-1)+1, 'Saisie Recettes'!$E$5:$E$3004, "&lt;="&amp;EOMONTH(J$7,0))</f>
        <v>0</v>
      </c>
      <c r="K72" s="151">
        <f>SUMIFS('Saisie Recettes'!$I$5:$I$3004,'Saisie Recettes'!$F$5:$F$3004, $F72, 'Saisie Recettes'!$H$5:$H$3004, Listes!$B$73, 'Saisie Recettes'!$E$5:$E$3004, "&gt;="&amp;EOMONTH(K$7,-1)+1, 'Saisie Recettes'!$E$5:$E$3004, "&lt;="&amp;EOMONTH(K$7,0))</f>
        <v>0</v>
      </c>
      <c r="L72" s="151">
        <f>SUMIFS('Saisie Recettes'!$I$5:$I$3004,'Saisie Recettes'!$F$5:$F$3004, $F72, 'Saisie Recettes'!$H$5:$H$3004, Listes!$B$73, 'Saisie Recettes'!$E$5:$E$3004, "&gt;="&amp;EOMONTH(L$7,-1)+1, 'Saisie Recettes'!$E$5:$E$3004, "&lt;="&amp;EOMONTH(L$7,0))</f>
        <v>0</v>
      </c>
      <c r="M72" s="151">
        <f>SUMIFS('Saisie Recettes'!$I$5:$I$3004,'Saisie Recettes'!$F$5:$F$3004, $F72, 'Saisie Recettes'!$H$5:$H$3004, Listes!$B$73, 'Saisie Recettes'!$E$5:$E$3004, "&gt;="&amp;EOMONTH(M$7,-1)+1, 'Saisie Recettes'!$E$5:$E$3004, "&lt;="&amp;EOMONTH(M$7,0))</f>
        <v>0</v>
      </c>
      <c r="N72" s="151">
        <f>SUMIFS('Saisie Recettes'!$I$5:$I$3004,'Saisie Recettes'!$F$5:$F$3004, $F72, 'Saisie Recettes'!$H$5:$H$3004, Listes!$B$73, 'Saisie Recettes'!$E$5:$E$3004, "&gt;="&amp;EOMONTH(N$7,-1)+1, 'Saisie Recettes'!$E$5:$E$3004, "&lt;="&amp;EOMONTH(N$7,0))</f>
        <v>0</v>
      </c>
      <c r="O72" s="151">
        <f>SUMIFS('Saisie Recettes'!$I$5:$I$3004,'Saisie Recettes'!$F$5:$F$3004, $F72, 'Saisie Recettes'!$H$5:$H$3004, Listes!$B$73, 'Saisie Recettes'!$E$5:$E$3004, "&gt;="&amp;EOMONTH(O$7,-1)+1, 'Saisie Recettes'!$E$5:$E$3004, "&lt;="&amp;EOMONTH(O$7,0))</f>
        <v>0</v>
      </c>
      <c r="P72" s="151">
        <f>SUMIFS('Saisie Recettes'!$I$5:$I$3004,'Saisie Recettes'!$F$5:$F$3004, $F72, 'Saisie Recettes'!$H$5:$H$3004, Listes!$B$73, 'Saisie Recettes'!$E$5:$E$3004, "&gt;="&amp;EOMONTH(P$7,-1)+1, 'Saisie Recettes'!$E$5:$E$3004, "&lt;="&amp;EOMONTH(P$7,0))</f>
        <v>0</v>
      </c>
      <c r="Q72" s="151">
        <f>SUMIFS('Saisie Recettes'!$I$5:$I$3004,'Saisie Recettes'!$F$5:$F$3004, $F72, 'Saisie Recettes'!$H$5:$H$3004, Listes!$B$73, 'Saisie Recettes'!$E$5:$E$3004, "&gt;="&amp;EOMONTH(Q$7,-1)+1, 'Saisie Recettes'!$E$5:$E$3004, "&lt;="&amp;EOMONTH(Q$7,0))</f>
        <v>0</v>
      </c>
      <c r="R72" s="151">
        <f>SUMIFS('Saisie Recettes'!$I$5:$I$3004,'Saisie Recettes'!$F$5:$F$3004, $F72, 'Saisie Recettes'!$H$5:$H$3004, Listes!$B$73, 'Saisie Recettes'!$E$5:$E$3004, "&gt;="&amp;EOMONTH(R$7,-1)+1, 'Saisie Recettes'!$E$5:$E$3004, "&lt;="&amp;EOMONTH(R$7,0))</f>
        <v>0</v>
      </c>
      <c r="S72" s="151">
        <f>SUMIFS('Saisie Recettes'!$I$5:$I$3004,'Saisie Recettes'!$F$5:$F$3004, $F72, 'Saisie Recettes'!$H$5:$H$3004, Listes!$B$73, 'Saisie Recettes'!$E$5:$E$3004, "&gt;="&amp;EOMONTH(S$7,-1)+1, 'Saisie Recettes'!$E$5:$E$3004, "&lt;="&amp;EOMONTH(S$7,0))</f>
        <v>25000</v>
      </c>
      <c r="T72" s="151">
        <f>SUMIFS('Saisie Recettes'!$I$5:$I$3004,'Saisie Recettes'!$F$5:$F$3004, $F72, 'Saisie Recettes'!$H$5:$H$3004, Listes!$B$73, 'Saisie Recettes'!$E$5:$E$3004, "&gt;="&amp;EOMONTH(T$7,-1)+1, 'Saisie Recettes'!$E$5:$E$3004, "&lt;="&amp;EOMONTH(T$7,0))</f>
        <v>0</v>
      </c>
      <c r="U72" s="150">
        <f t="shared" si="32"/>
        <v>25000</v>
      </c>
      <c r="W72" s="151">
        <f>SUMIFS('Saisie Recettes'!$I$5:$I$3004,'Saisie Recettes'!$F$5:$F$3004, $F72, 'Saisie Recettes'!$H$5:$H$3004, Listes!$B$73, 'Saisie Recettes'!$E$5:$E$3004, "&gt;="&amp;EOMONTH(W$7,-1)+1, 'Saisie Recettes'!$E$5:$E$3004, "&lt;="&amp;EOMONTH(W$7,0))</f>
        <v>78000</v>
      </c>
      <c r="X72" s="151">
        <f>SUMIFS('Saisie Recettes'!$I$5:$I$3004,'Saisie Recettes'!$F$5:$F$3004, $F72, 'Saisie Recettes'!$H$5:$H$3004, Listes!$B$73, 'Saisie Recettes'!$E$5:$E$3004, "&gt;="&amp;EOMONTH(X$7,-1)+1, 'Saisie Recettes'!$E$5:$E$3004, "&lt;="&amp;EOMONTH(X$7,0))</f>
        <v>0</v>
      </c>
      <c r="Y72" s="151">
        <f>SUMIFS('Saisie Recettes'!$I$5:$I$3004,'Saisie Recettes'!$F$5:$F$3004, $F72, 'Saisie Recettes'!$H$5:$H$3004, Listes!$B$73, 'Saisie Recettes'!$E$5:$E$3004, "&gt;="&amp;EOMONTH(Y$7,-1)+1, 'Saisie Recettes'!$E$5:$E$3004, "&lt;="&amp;EOMONTH(Y$7,0))</f>
        <v>60000</v>
      </c>
      <c r="Z72" s="151">
        <f>SUMIFS('Saisie Recettes'!$I$5:$I$3004,'Saisie Recettes'!$F$5:$F$3004, $F72, 'Saisie Recettes'!$H$5:$H$3004, Listes!$B$73, 'Saisie Recettes'!$E$5:$E$3004, "&gt;="&amp;EOMONTH(Z$7,-1)+1, 'Saisie Recettes'!$E$5:$E$3004, "&lt;="&amp;EOMONTH(Z$7,0))</f>
        <v>0</v>
      </c>
      <c r="AA72" s="151">
        <f>SUMIFS('Saisie Recettes'!$I$5:$I$3004,'Saisie Recettes'!$F$5:$F$3004, $F72, 'Saisie Recettes'!$H$5:$H$3004, Listes!$B$73, 'Saisie Recettes'!$E$5:$E$3004, "&gt;="&amp;EOMONTH(AA$7,-1)+1, 'Saisie Recettes'!$E$5:$E$3004, "&lt;="&amp;EOMONTH(AA$7,0))</f>
        <v>30000</v>
      </c>
      <c r="AB72" s="151">
        <f>SUMIFS('Saisie Recettes'!$I$5:$I$3004,'Saisie Recettes'!$F$5:$F$3004, $F72, 'Saisie Recettes'!$H$5:$H$3004, Listes!$B$73, 'Saisie Recettes'!$E$5:$E$3004, "&gt;="&amp;EOMONTH(AB$7,-1)+1, 'Saisie Recettes'!$E$5:$E$3004, "&lt;="&amp;EOMONTH(AB$7,0))</f>
        <v>0</v>
      </c>
      <c r="AC72" s="151">
        <f>SUMIFS('Saisie Recettes'!$I$5:$I$3004,'Saisie Recettes'!$F$5:$F$3004, $F72, 'Saisie Recettes'!$H$5:$H$3004, Listes!$B$73, 'Saisie Recettes'!$E$5:$E$3004, "&gt;="&amp;EOMONTH(AC$7,-1)+1, 'Saisie Recettes'!$E$5:$E$3004, "&lt;="&amp;EOMONTH(AC$7,0))</f>
        <v>0</v>
      </c>
      <c r="AD72" s="151">
        <f>SUMIFS('Saisie Recettes'!$I$5:$I$3004,'Saisie Recettes'!$F$5:$F$3004, $F72, 'Saisie Recettes'!$H$5:$H$3004, Listes!$B$73, 'Saisie Recettes'!$E$5:$E$3004, "&gt;="&amp;EOMONTH(AD$7,-1)+1, 'Saisie Recettes'!$E$5:$E$3004, "&lt;="&amp;EOMONTH(AD$7,0))</f>
        <v>0</v>
      </c>
      <c r="AE72" s="151">
        <f>SUMIFS('Saisie Recettes'!$I$5:$I$3004,'Saisie Recettes'!$F$5:$F$3004, $F72, 'Saisie Recettes'!$H$5:$H$3004, Listes!$B$73, 'Saisie Recettes'!$E$5:$E$3004, "&gt;="&amp;EOMONTH(AE$7,-1)+1, 'Saisie Recettes'!$E$5:$E$3004, "&lt;="&amp;EOMONTH(AE$7,0))</f>
        <v>0</v>
      </c>
      <c r="AF72" s="151">
        <f>SUMIFS('Saisie Recettes'!$I$5:$I$3004,'Saisie Recettes'!$F$5:$F$3004, $F72, 'Saisie Recettes'!$H$5:$H$3004, Listes!$B$73, 'Saisie Recettes'!$E$5:$E$3004, "&gt;="&amp;EOMONTH(AF$7,-1)+1, 'Saisie Recettes'!$E$5:$E$3004, "&lt;="&amp;EOMONTH(AF$7,0))</f>
        <v>0</v>
      </c>
      <c r="AG72" s="151">
        <f>SUMIFS('Saisie Recettes'!$I$5:$I$3004,'Saisie Recettes'!$F$5:$F$3004, $F72, 'Saisie Recettes'!$H$5:$H$3004, Listes!$B$73, 'Saisie Recettes'!$E$5:$E$3004, "&gt;="&amp;EOMONTH(AG$7,-1)+1, 'Saisie Recettes'!$E$5:$E$3004, "&lt;="&amp;EOMONTH(AG$7,0))</f>
        <v>0</v>
      </c>
      <c r="AH72" s="151">
        <f>SUMIFS('Saisie Recettes'!$I$5:$I$3004,'Saisie Recettes'!$F$5:$F$3004, $F72, 'Saisie Recettes'!$H$5:$H$3004, Listes!$B$73, 'Saisie Recettes'!$E$5:$E$3004, "&gt;="&amp;EOMONTH(AH$7,-1)+1, 'Saisie Recettes'!$E$5:$E$3004, "&lt;="&amp;EOMONTH(AH$7,0))</f>
        <v>0</v>
      </c>
      <c r="AI72" s="150">
        <f t="shared" si="33"/>
        <v>168000</v>
      </c>
      <c r="AJ72" s="142"/>
      <c r="AK72" s="151">
        <f>SUMIFS('Saisie Recettes'!$I$5:$I$3004,'Saisie Recettes'!$F$5:$F$3004, $F72, 'Saisie Recettes'!$H$5:$H$3004, Listes!$B$73, 'Saisie Recettes'!$E$5:$E$3004, "&gt;="&amp;EOMONTH(AK$7,-1)+1, 'Saisie Recettes'!$E$5:$E$3004, "&lt;="&amp;EOMONTH(AK$7,0))</f>
        <v>0</v>
      </c>
      <c r="AL72" s="151">
        <f>SUMIFS('Saisie Recettes'!$I$5:$I$3004,'Saisie Recettes'!$F$5:$F$3004, $F72, 'Saisie Recettes'!$H$5:$H$3004, Listes!$B$73, 'Saisie Recettes'!$E$5:$E$3004, "&gt;="&amp;EOMONTH(AL$7,-1)+1, 'Saisie Recettes'!$E$5:$E$3004, "&lt;="&amp;EOMONTH(AL$7,0))</f>
        <v>0</v>
      </c>
      <c r="AM72" s="151">
        <f>SUMIFS('Saisie Recettes'!$I$5:$I$3004,'Saisie Recettes'!$F$5:$F$3004, $F72, 'Saisie Recettes'!$H$5:$H$3004, Listes!$B$73, 'Saisie Recettes'!$E$5:$E$3004, "&gt;="&amp;EOMONTH(AM$7,-1)+1, 'Saisie Recettes'!$E$5:$E$3004, "&lt;="&amp;EOMONTH(AM$7,0))</f>
        <v>0</v>
      </c>
      <c r="AN72" s="151">
        <f>SUMIFS('Saisie Recettes'!$I$5:$I$3004,'Saisie Recettes'!$F$5:$F$3004, $F72, 'Saisie Recettes'!$H$5:$H$3004, Listes!$B$73, 'Saisie Recettes'!$E$5:$E$3004, "&gt;="&amp;EOMONTH(AN$7,-1)+1, 'Saisie Recettes'!$E$5:$E$3004, "&lt;="&amp;EOMONTH(AN$7,0))</f>
        <v>0</v>
      </c>
      <c r="AO72" s="151">
        <f>SUMIFS('Saisie Recettes'!$I$5:$I$3004,'Saisie Recettes'!$F$5:$F$3004, $F72, 'Saisie Recettes'!$H$5:$H$3004, Listes!$B$73, 'Saisie Recettes'!$E$5:$E$3004, "&gt;="&amp;EOMONTH(AO$7,-1)+1, 'Saisie Recettes'!$E$5:$E$3004, "&lt;="&amp;EOMONTH(AO$7,0))</f>
        <v>0</v>
      </c>
      <c r="AP72" s="151">
        <f>SUMIFS('Saisie Recettes'!$I$5:$I$3004,'Saisie Recettes'!$F$5:$F$3004, $F72, 'Saisie Recettes'!$H$5:$H$3004, Listes!$B$73, 'Saisie Recettes'!$E$5:$E$3004, "&gt;="&amp;EOMONTH(AP$7,-1)+1, 'Saisie Recettes'!$E$5:$E$3004, "&lt;="&amp;EOMONTH(AP$7,0))</f>
        <v>0</v>
      </c>
      <c r="AQ72" s="151">
        <f>SUMIFS('Saisie Recettes'!$I$5:$I$3004,'Saisie Recettes'!$F$5:$F$3004, $F72, 'Saisie Recettes'!$H$5:$H$3004, Listes!$B$73, 'Saisie Recettes'!$E$5:$E$3004, "&gt;="&amp;EOMONTH(AQ$7,-1)+1, 'Saisie Recettes'!$E$5:$E$3004, "&lt;="&amp;EOMONTH(AQ$7,0))</f>
        <v>0</v>
      </c>
      <c r="AR72" s="151">
        <f>SUMIFS('Saisie Recettes'!$I$5:$I$3004,'Saisie Recettes'!$F$5:$F$3004, $F72, 'Saisie Recettes'!$H$5:$H$3004, Listes!$B$73, 'Saisie Recettes'!$E$5:$E$3004, "&gt;="&amp;EOMONTH(AR$7,-1)+1, 'Saisie Recettes'!$E$5:$E$3004, "&lt;="&amp;EOMONTH(AR$7,0))</f>
        <v>0</v>
      </c>
      <c r="AS72" s="151">
        <f>SUMIFS('Saisie Recettes'!$I$5:$I$3004,'Saisie Recettes'!$F$5:$F$3004, $F72, 'Saisie Recettes'!$H$5:$H$3004, Listes!$B$73, 'Saisie Recettes'!$E$5:$E$3004, "&gt;="&amp;EOMONTH(AS$7,-1)+1, 'Saisie Recettes'!$E$5:$E$3004, "&lt;="&amp;EOMONTH(AS$7,0))</f>
        <v>0</v>
      </c>
      <c r="AT72" s="151">
        <f>SUMIFS('Saisie Recettes'!$I$5:$I$3004,'Saisie Recettes'!$F$5:$F$3004, $F72, 'Saisie Recettes'!$H$5:$H$3004, Listes!$B$73, 'Saisie Recettes'!$E$5:$E$3004, "&gt;="&amp;EOMONTH(AT$7,-1)+1, 'Saisie Recettes'!$E$5:$E$3004, "&lt;="&amp;EOMONTH(AT$7,0))</f>
        <v>0</v>
      </c>
      <c r="AU72" s="151">
        <f>SUMIFS('Saisie Recettes'!$I$5:$I$3004,'Saisie Recettes'!$F$5:$F$3004, $F72, 'Saisie Recettes'!$H$5:$H$3004, Listes!$B$73, 'Saisie Recettes'!$E$5:$E$3004, "&gt;="&amp;EOMONTH(AU$7,-1)+1, 'Saisie Recettes'!$E$5:$E$3004, "&lt;="&amp;EOMONTH(AU$7,0))</f>
        <v>0</v>
      </c>
      <c r="AV72" s="151">
        <f>SUMIFS('Saisie Recettes'!$I$5:$I$3004,'Saisie Recettes'!$F$5:$F$3004, $F72, 'Saisie Recettes'!$H$5:$H$3004, Listes!$B$73, 'Saisie Recettes'!$E$5:$E$3004, "&gt;="&amp;EOMONTH(AV$7,-1)+1, 'Saisie Recettes'!$E$5:$E$3004, "&lt;="&amp;EOMONTH(AV$7,0))</f>
        <v>0</v>
      </c>
      <c r="AW72" s="150">
        <f t="shared" si="34"/>
        <v>0</v>
      </c>
    </row>
    <row r="73" spans="3:49" ht="15.75" customHeight="1" x14ac:dyDescent="0.25">
      <c r="C73" s="150" t="str">
        <f t="shared" si="35"/>
        <v>MC-Suite 11</v>
      </c>
      <c r="D73" s="143"/>
      <c r="E73" s="143"/>
      <c r="F73" s="150" t="str">
        <f>'Listes des Lots'!B14</f>
        <v>MC-Suite 11</v>
      </c>
      <c r="I73" s="151">
        <f>SUMIFS('Saisie Recettes'!$I$5:$I$3004,'Saisie Recettes'!$F$5:$F$3004, $F73, 'Saisie Recettes'!$H$5:$H$3004, Listes!$B$73, 'Saisie Recettes'!$E$5:$E$3004, "&gt;="&amp;EOMONTH(I$7,-1)+1, 'Saisie Recettes'!$E$5:$E$3004, "&lt;="&amp;EOMONTH(I$7,0))</f>
        <v>0</v>
      </c>
      <c r="J73" s="151">
        <f>SUMIFS('Saisie Recettes'!$I$5:$I$3004,'Saisie Recettes'!$F$5:$F$3004, $F73, 'Saisie Recettes'!$H$5:$H$3004, Listes!$B$73, 'Saisie Recettes'!$E$5:$E$3004, "&gt;="&amp;EOMONTH(J$7,-1)+1, 'Saisie Recettes'!$E$5:$E$3004, "&lt;="&amp;EOMONTH(J$7,0))</f>
        <v>0</v>
      </c>
      <c r="K73" s="151">
        <f>SUMIFS('Saisie Recettes'!$I$5:$I$3004,'Saisie Recettes'!$F$5:$F$3004, $F73, 'Saisie Recettes'!$H$5:$H$3004, Listes!$B$73, 'Saisie Recettes'!$E$5:$E$3004, "&gt;="&amp;EOMONTH(K$7,-1)+1, 'Saisie Recettes'!$E$5:$E$3004, "&lt;="&amp;EOMONTH(K$7,0))</f>
        <v>0</v>
      </c>
      <c r="L73" s="151">
        <f>SUMIFS('Saisie Recettes'!$I$5:$I$3004,'Saisie Recettes'!$F$5:$F$3004, $F73, 'Saisie Recettes'!$H$5:$H$3004, Listes!$B$73, 'Saisie Recettes'!$E$5:$E$3004, "&gt;="&amp;EOMONTH(L$7,-1)+1, 'Saisie Recettes'!$E$5:$E$3004, "&lt;="&amp;EOMONTH(L$7,0))</f>
        <v>0</v>
      </c>
      <c r="M73" s="151">
        <f>SUMIFS('Saisie Recettes'!$I$5:$I$3004,'Saisie Recettes'!$F$5:$F$3004, $F73, 'Saisie Recettes'!$H$5:$H$3004, Listes!$B$73, 'Saisie Recettes'!$E$5:$E$3004, "&gt;="&amp;EOMONTH(M$7,-1)+1, 'Saisie Recettes'!$E$5:$E$3004, "&lt;="&amp;EOMONTH(M$7,0))</f>
        <v>0</v>
      </c>
      <c r="N73" s="151">
        <f>SUMIFS('Saisie Recettes'!$I$5:$I$3004,'Saisie Recettes'!$F$5:$F$3004, $F73, 'Saisie Recettes'!$H$5:$H$3004, Listes!$B$73, 'Saisie Recettes'!$E$5:$E$3004, "&gt;="&amp;EOMONTH(N$7,-1)+1, 'Saisie Recettes'!$E$5:$E$3004, "&lt;="&amp;EOMONTH(N$7,0))</f>
        <v>0</v>
      </c>
      <c r="O73" s="151">
        <f>SUMIFS('Saisie Recettes'!$I$5:$I$3004,'Saisie Recettes'!$F$5:$F$3004, $F73, 'Saisie Recettes'!$H$5:$H$3004, Listes!$B$73, 'Saisie Recettes'!$E$5:$E$3004, "&gt;="&amp;EOMONTH(O$7,-1)+1, 'Saisie Recettes'!$E$5:$E$3004, "&lt;="&amp;EOMONTH(O$7,0))</f>
        <v>0</v>
      </c>
      <c r="P73" s="151">
        <f>SUMIFS('Saisie Recettes'!$I$5:$I$3004,'Saisie Recettes'!$F$5:$F$3004, $F73, 'Saisie Recettes'!$H$5:$H$3004, Listes!$B$73, 'Saisie Recettes'!$E$5:$E$3004, "&gt;="&amp;EOMONTH(P$7,-1)+1, 'Saisie Recettes'!$E$5:$E$3004, "&lt;="&amp;EOMONTH(P$7,0))</f>
        <v>0</v>
      </c>
      <c r="Q73" s="151">
        <f>SUMIFS('Saisie Recettes'!$I$5:$I$3004,'Saisie Recettes'!$F$5:$F$3004, $F73, 'Saisie Recettes'!$H$5:$H$3004, Listes!$B$73, 'Saisie Recettes'!$E$5:$E$3004, "&gt;="&amp;EOMONTH(Q$7,-1)+1, 'Saisie Recettes'!$E$5:$E$3004, "&lt;="&amp;EOMONTH(Q$7,0))</f>
        <v>0</v>
      </c>
      <c r="R73" s="151">
        <f>SUMIFS('Saisie Recettes'!$I$5:$I$3004,'Saisie Recettes'!$F$5:$F$3004, $F73, 'Saisie Recettes'!$H$5:$H$3004, Listes!$B$73, 'Saisie Recettes'!$E$5:$E$3004, "&gt;="&amp;EOMONTH(R$7,-1)+1, 'Saisie Recettes'!$E$5:$E$3004, "&lt;="&amp;EOMONTH(R$7,0))</f>
        <v>25000</v>
      </c>
      <c r="S73" s="151">
        <f>SUMIFS('Saisie Recettes'!$I$5:$I$3004,'Saisie Recettes'!$F$5:$F$3004, $F73, 'Saisie Recettes'!$H$5:$H$3004, Listes!$B$73, 'Saisie Recettes'!$E$5:$E$3004, "&gt;="&amp;EOMONTH(S$7,-1)+1, 'Saisie Recettes'!$E$5:$E$3004, "&lt;="&amp;EOMONTH(S$7,0))</f>
        <v>0</v>
      </c>
      <c r="T73" s="151">
        <f>SUMIFS('Saisie Recettes'!$I$5:$I$3004,'Saisie Recettes'!$F$5:$F$3004, $F73, 'Saisie Recettes'!$H$5:$H$3004, Listes!$B$73, 'Saisie Recettes'!$E$5:$E$3004, "&gt;="&amp;EOMONTH(T$7,-1)+1, 'Saisie Recettes'!$E$5:$E$3004, "&lt;="&amp;EOMONTH(T$7,0))</f>
        <v>0</v>
      </c>
      <c r="U73" s="150">
        <f t="shared" si="32"/>
        <v>25000</v>
      </c>
      <c r="W73" s="151">
        <f>SUMIFS('Saisie Recettes'!$I$5:$I$3004,'Saisie Recettes'!$F$5:$F$3004, $F73, 'Saisie Recettes'!$H$5:$H$3004, Listes!$B$73, 'Saisie Recettes'!$E$5:$E$3004, "&gt;="&amp;EOMONTH(W$7,-1)+1, 'Saisie Recettes'!$E$5:$E$3004, "&lt;="&amp;EOMONTH(W$7,0))</f>
        <v>0</v>
      </c>
      <c r="X73" s="151">
        <f>SUMIFS('Saisie Recettes'!$I$5:$I$3004,'Saisie Recettes'!$F$5:$F$3004, $F73, 'Saisie Recettes'!$H$5:$H$3004, Listes!$B$73, 'Saisie Recettes'!$E$5:$E$3004, "&gt;="&amp;EOMONTH(X$7,-1)+1, 'Saisie Recettes'!$E$5:$E$3004, "&lt;="&amp;EOMONTH(X$7,0))</f>
        <v>55000</v>
      </c>
      <c r="Y73" s="151">
        <f>SUMIFS('Saisie Recettes'!$I$5:$I$3004,'Saisie Recettes'!$F$5:$F$3004, $F73, 'Saisie Recettes'!$H$5:$H$3004, Listes!$B$73, 'Saisie Recettes'!$E$5:$E$3004, "&gt;="&amp;EOMONTH(Y$7,-1)+1, 'Saisie Recettes'!$E$5:$E$3004, "&lt;="&amp;EOMONTH(Y$7,0))</f>
        <v>0</v>
      </c>
      <c r="Z73" s="151">
        <f>SUMIFS('Saisie Recettes'!$I$5:$I$3004,'Saisie Recettes'!$F$5:$F$3004, $F73, 'Saisie Recettes'!$H$5:$H$3004, Listes!$B$73, 'Saisie Recettes'!$E$5:$E$3004, "&gt;="&amp;EOMONTH(Z$7,-1)+1, 'Saisie Recettes'!$E$5:$E$3004, "&lt;="&amp;EOMONTH(Z$7,0))</f>
        <v>0</v>
      </c>
      <c r="AA73" s="151">
        <f>SUMIFS('Saisie Recettes'!$I$5:$I$3004,'Saisie Recettes'!$F$5:$F$3004, $F73, 'Saisie Recettes'!$H$5:$H$3004, Listes!$B$73, 'Saisie Recettes'!$E$5:$E$3004, "&gt;="&amp;EOMONTH(AA$7,-1)+1, 'Saisie Recettes'!$E$5:$E$3004, "&lt;="&amp;EOMONTH(AA$7,0))</f>
        <v>0</v>
      </c>
      <c r="AB73" s="151">
        <f>SUMIFS('Saisie Recettes'!$I$5:$I$3004,'Saisie Recettes'!$F$5:$F$3004, $F73, 'Saisie Recettes'!$H$5:$H$3004, Listes!$B$73, 'Saisie Recettes'!$E$5:$E$3004, "&gt;="&amp;EOMONTH(AB$7,-1)+1, 'Saisie Recettes'!$E$5:$E$3004, "&lt;="&amp;EOMONTH(AB$7,0))</f>
        <v>0</v>
      </c>
      <c r="AC73" s="151">
        <f>SUMIFS('Saisie Recettes'!$I$5:$I$3004,'Saisie Recettes'!$F$5:$F$3004, $F73, 'Saisie Recettes'!$H$5:$H$3004, Listes!$B$73, 'Saisie Recettes'!$E$5:$E$3004, "&gt;="&amp;EOMONTH(AC$7,-1)+1, 'Saisie Recettes'!$E$5:$E$3004, "&lt;="&amp;EOMONTH(AC$7,0))</f>
        <v>0</v>
      </c>
      <c r="AD73" s="151">
        <f>SUMIFS('Saisie Recettes'!$I$5:$I$3004,'Saisie Recettes'!$F$5:$F$3004, $F73, 'Saisie Recettes'!$H$5:$H$3004, Listes!$B$73, 'Saisie Recettes'!$E$5:$E$3004, "&gt;="&amp;EOMONTH(AD$7,-1)+1, 'Saisie Recettes'!$E$5:$E$3004, "&lt;="&amp;EOMONTH(AD$7,0))</f>
        <v>25000</v>
      </c>
      <c r="AE73" s="151">
        <f>SUMIFS('Saisie Recettes'!$I$5:$I$3004,'Saisie Recettes'!$F$5:$F$3004, $F73, 'Saisie Recettes'!$H$5:$H$3004, Listes!$B$73, 'Saisie Recettes'!$E$5:$E$3004, "&gt;="&amp;EOMONTH(AE$7,-1)+1, 'Saisie Recettes'!$E$5:$E$3004, "&lt;="&amp;EOMONTH(AE$7,0))</f>
        <v>25000</v>
      </c>
      <c r="AF73" s="151">
        <f>SUMIFS('Saisie Recettes'!$I$5:$I$3004,'Saisie Recettes'!$F$5:$F$3004, $F73, 'Saisie Recettes'!$H$5:$H$3004, Listes!$B$73, 'Saisie Recettes'!$E$5:$E$3004, "&gt;="&amp;EOMONTH(AF$7,-1)+1, 'Saisie Recettes'!$E$5:$E$3004, "&lt;="&amp;EOMONTH(AF$7,0))</f>
        <v>0</v>
      </c>
      <c r="AG73" s="151">
        <f>SUMIFS('Saisie Recettes'!$I$5:$I$3004,'Saisie Recettes'!$F$5:$F$3004, $F73, 'Saisie Recettes'!$H$5:$H$3004, Listes!$B$73, 'Saisie Recettes'!$E$5:$E$3004, "&gt;="&amp;EOMONTH(AG$7,-1)+1, 'Saisie Recettes'!$E$5:$E$3004, "&lt;="&amp;EOMONTH(AG$7,0))</f>
        <v>0</v>
      </c>
      <c r="AH73" s="151">
        <f>SUMIFS('Saisie Recettes'!$I$5:$I$3004,'Saisie Recettes'!$F$5:$F$3004, $F73, 'Saisie Recettes'!$H$5:$H$3004, Listes!$B$73, 'Saisie Recettes'!$E$5:$E$3004, "&gt;="&amp;EOMONTH(AH$7,-1)+1, 'Saisie Recettes'!$E$5:$E$3004, "&lt;="&amp;EOMONTH(AH$7,0))</f>
        <v>25000</v>
      </c>
      <c r="AI73" s="150">
        <f t="shared" si="33"/>
        <v>130000</v>
      </c>
      <c r="AJ73" s="142"/>
      <c r="AK73" s="151">
        <f>SUMIFS('Saisie Recettes'!$I$5:$I$3004,'Saisie Recettes'!$F$5:$F$3004, $F73, 'Saisie Recettes'!$H$5:$H$3004, Listes!$B$73, 'Saisie Recettes'!$E$5:$E$3004, "&gt;="&amp;EOMONTH(AK$7,-1)+1, 'Saisie Recettes'!$E$5:$E$3004, "&lt;="&amp;EOMONTH(AK$7,0))</f>
        <v>50000</v>
      </c>
      <c r="AL73" s="151">
        <f>SUMIFS('Saisie Recettes'!$I$5:$I$3004,'Saisie Recettes'!$F$5:$F$3004, $F73, 'Saisie Recettes'!$H$5:$H$3004, Listes!$B$73, 'Saisie Recettes'!$E$5:$E$3004, "&gt;="&amp;EOMONTH(AL$7,-1)+1, 'Saisie Recettes'!$E$5:$E$3004, "&lt;="&amp;EOMONTH(AL$7,0))</f>
        <v>60000</v>
      </c>
      <c r="AM73" s="151">
        <f>SUMIFS('Saisie Recettes'!$I$5:$I$3004,'Saisie Recettes'!$F$5:$F$3004, $F73, 'Saisie Recettes'!$H$5:$H$3004, Listes!$B$73, 'Saisie Recettes'!$E$5:$E$3004, "&gt;="&amp;EOMONTH(AM$7,-1)+1, 'Saisie Recettes'!$E$5:$E$3004, "&lt;="&amp;EOMONTH(AM$7,0))</f>
        <v>0</v>
      </c>
      <c r="AN73" s="151">
        <f>SUMIFS('Saisie Recettes'!$I$5:$I$3004,'Saisie Recettes'!$F$5:$F$3004, $F73, 'Saisie Recettes'!$H$5:$H$3004, Listes!$B$73, 'Saisie Recettes'!$E$5:$E$3004, "&gt;="&amp;EOMONTH(AN$7,-1)+1, 'Saisie Recettes'!$E$5:$E$3004, "&lt;="&amp;EOMONTH(AN$7,0))</f>
        <v>0</v>
      </c>
      <c r="AO73" s="151">
        <f>SUMIFS('Saisie Recettes'!$I$5:$I$3004,'Saisie Recettes'!$F$5:$F$3004, $F73, 'Saisie Recettes'!$H$5:$H$3004, Listes!$B$73, 'Saisie Recettes'!$E$5:$E$3004, "&gt;="&amp;EOMONTH(AO$7,-1)+1, 'Saisie Recettes'!$E$5:$E$3004, "&lt;="&amp;EOMONTH(AO$7,0))</f>
        <v>0</v>
      </c>
      <c r="AP73" s="151">
        <f>SUMIFS('Saisie Recettes'!$I$5:$I$3004,'Saisie Recettes'!$F$5:$F$3004, $F73, 'Saisie Recettes'!$H$5:$H$3004, Listes!$B$73, 'Saisie Recettes'!$E$5:$E$3004, "&gt;="&amp;EOMONTH(AP$7,-1)+1, 'Saisie Recettes'!$E$5:$E$3004, "&lt;="&amp;EOMONTH(AP$7,0))</f>
        <v>0</v>
      </c>
      <c r="AQ73" s="151">
        <f>SUMIFS('Saisie Recettes'!$I$5:$I$3004,'Saisie Recettes'!$F$5:$F$3004, $F73, 'Saisie Recettes'!$H$5:$H$3004, Listes!$B$73, 'Saisie Recettes'!$E$5:$E$3004, "&gt;="&amp;EOMONTH(AQ$7,-1)+1, 'Saisie Recettes'!$E$5:$E$3004, "&lt;="&amp;EOMONTH(AQ$7,0))</f>
        <v>0</v>
      </c>
      <c r="AR73" s="151">
        <f>SUMIFS('Saisie Recettes'!$I$5:$I$3004,'Saisie Recettes'!$F$5:$F$3004, $F73, 'Saisie Recettes'!$H$5:$H$3004, Listes!$B$73, 'Saisie Recettes'!$E$5:$E$3004, "&gt;="&amp;EOMONTH(AR$7,-1)+1, 'Saisie Recettes'!$E$5:$E$3004, "&lt;="&amp;EOMONTH(AR$7,0))</f>
        <v>0</v>
      </c>
      <c r="AS73" s="151">
        <f>SUMIFS('Saisie Recettes'!$I$5:$I$3004,'Saisie Recettes'!$F$5:$F$3004, $F73, 'Saisie Recettes'!$H$5:$H$3004, Listes!$B$73, 'Saisie Recettes'!$E$5:$E$3004, "&gt;="&amp;EOMONTH(AS$7,-1)+1, 'Saisie Recettes'!$E$5:$E$3004, "&lt;="&amp;EOMONTH(AS$7,0))</f>
        <v>0</v>
      </c>
      <c r="AT73" s="151">
        <f>SUMIFS('Saisie Recettes'!$I$5:$I$3004,'Saisie Recettes'!$F$5:$F$3004, $F73, 'Saisie Recettes'!$H$5:$H$3004, Listes!$B$73, 'Saisie Recettes'!$E$5:$E$3004, "&gt;="&amp;EOMONTH(AT$7,-1)+1, 'Saisie Recettes'!$E$5:$E$3004, "&lt;="&amp;EOMONTH(AT$7,0))</f>
        <v>0</v>
      </c>
      <c r="AU73" s="151">
        <f>SUMIFS('Saisie Recettes'!$I$5:$I$3004,'Saisie Recettes'!$F$5:$F$3004, $F73, 'Saisie Recettes'!$H$5:$H$3004, Listes!$B$73, 'Saisie Recettes'!$E$5:$E$3004, "&gt;="&amp;EOMONTH(AU$7,-1)+1, 'Saisie Recettes'!$E$5:$E$3004, "&lt;="&amp;EOMONTH(AU$7,0))</f>
        <v>0</v>
      </c>
      <c r="AV73" s="151">
        <f>SUMIFS('Saisie Recettes'!$I$5:$I$3004,'Saisie Recettes'!$F$5:$F$3004, $F73, 'Saisie Recettes'!$H$5:$H$3004, Listes!$B$73, 'Saisie Recettes'!$E$5:$E$3004, "&gt;="&amp;EOMONTH(AV$7,-1)+1, 'Saisie Recettes'!$E$5:$E$3004, "&lt;="&amp;EOMONTH(AV$7,0))</f>
        <v>0</v>
      </c>
      <c r="AW73" s="150">
        <f t="shared" si="34"/>
        <v>110000</v>
      </c>
    </row>
    <row r="74" spans="3:49" ht="15.75" customHeight="1" x14ac:dyDescent="0.25">
      <c r="C74" s="150" t="str">
        <f t="shared" si="35"/>
        <v>MC-Suite 12</v>
      </c>
      <c r="D74" s="143"/>
      <c r="E74" s="143"/>
      <c r="F74" s="150" t="str">
        <f>'Listes des Lots'!B15</f>
        <v>MC-Suite 12</v>
      </c>
      <c r="I74" s="151">
        <f>SUMIFS('Saisie Recettes'!$I$5:$I$3004,'Saisie Recettes'!$F$5:$F$3004, $F74, 'Saisie Recettes'!$H$5:$H$3004, Listes!$B$73, 'Saisie Recettes'!$E$5:$E$3004, "&gt;="&amp;EOMONTH(I$7,-1)+1, 'Saisie Recettes'!$E$5:$E$3004, "&lt;="&amp;EOMONTH(I$7,0))</f>
        <v>0</v>
      </c>
      <c r="J74" s="151">
        <f>SUMIFS('Saisie Recettes'!$I$5:$I$3004,'Saisie Recettes'!$F$5:$F$3004, $F74, 'Saisie Recettes'!$H$5:$H$3004, Listes!$B$73, 'Saisie Recettes'!$E$5:$E$3004, "&gt;="&amp;EOMONTH(J$7,-1)+1, 'Saisie Recettes'!$E$5:$E$3004, "&lt;="&amp;EOMONTH(J$7,0))</f>
        <v>0</v>
      </c>
      <c r="K74" s="151">
        <f>SUMIFS('Saisie Recettes'!$I$5:$I$3004,'Saisie Recettes'!$F$5:$F$3004, $F74, 'Saisie Recettes'!$H$5:$H$3004, Listes!$B$73, 'Saisie Recettes'!$E$5:$E$3004, "&gt;="&amp;EOMONTH(K$7,-1)+1, 'Saisie Recettes'!$E$5:$E$3004, "&lt;="&amp;EOMONTH(K$7,0))</f>
        <v>0</v>
      </c>
      <c r="L74" s="151">
        <f>SUMIFS('Saisie Recettes'!$I$5:$I$3004,'Saisie Recettes'!$F$5:$F$3004, $F74, 'Saisie Recettes'!$H$5:$H$3004, Listes!$B$73, 'Saisie Recettes'!$E$5:$E$3004, "&gt;="&amp;EOMONTH(L$7,-1)+1, 'Saisie Recettes'!$E$5:$E$3004, "&lt;="&amp;EOMONTH(L$7,0))</f>
        <v>0</v>
      </c>
      <c r="M74" s="151">
        <f>SUMIFS('Saisie Recettes'!$I$5:$I$3004,'Saisie Recettes'!$F$5:$F$3004, $F74, 'Saisie Recettes'!$H$5:$H$3004, Listes!$B$73, 'Saisie Recettes'!$E$5:$E$3004, "&gt;="&amp;EOMONTH(M$7,-1)+1, 'Saisie Recettes'!$E$5:$E$3004, "&lt;="&amp;EOMONTH(M$7,0))</f>
        <v>0</v>
      </c>
      <c r="N74" s="151">
        <f>SUMIFS('Saisie Recettes'!$I$5:$I$3004,'Saisie Recettes'!$F$5:$F$3004, $F74, 'Saisie Recettes'!$H$5:$H$3004, Listes!$B$73, 'Saisie Recettes'!$E$5:$E$3004, "&gt;="&amp;EOMONTH(N$7,-1)+1, 'Saisie Recettes'!$E$5:$E$3004, "&lt;="&amp;EOMONTH(N$7,0))</f>
        <v>0</v>
      </c>
      <c r="O74" s="151">
        <f>SUMIFS('Saisie Recettes'!$I$5:$I$3004,'Saisie Recettes'!$F$5:$F$3004, $F74, 'Saisie Recettes'!$H$5:$H$3004, Listes!$B$73, 'Saisie Recettes'!$E$5:$E$3004, "&gt;="&amp;EOMONTH(O$7,-1)+1, 'Saisie Recettes'!$E$5:$E$3004, "&lt;="&amp;EOMONTH(O$7,0))</f>
        <v>0</v>
      </c>
      <c r="P74" s="151">
        <f>SUMIFS('Saisie Recettes'!$I$5:$I$3004,'Saisie Recettes'!$F$5:$F$3004, $F74, 'Saisie Recettes'!$H$5:$H$3004, Listes!$B$73, 'Saisie Recettes'!$E$5:$E$3004, "&gt;="&amp;EOMONTH(P$7,-1)+1, 'Saisie Recettes'!$E$5:$E$3004, "&lt;="&amp;EOMONTH(P$7,0))</f>
        <v>0</v>
      </c>
      <c r="Q74" s="151">
        <f>SUMIFS('Saisie Recettes'!$I$5:$I$3004,'Saisie Recettes'!$F$5:$F$3004, $F74, 'Saisie Recettes'!$H$5:$H$3004, Listes!$B$73, 'Saisie Recettes'!$E$5:$E$3004, "&gt;="&amp;EOMONTH(Q$7,-1)+1, 'Saisie Recettes'!$E$5:$E$3004, "&lt;="&amp;EOMONTH(Q$7,0))</f>
        <v>30000</v>
      </c>
      <c r="R74" s="151">
        <f>SUMIFS('Saisie Recettes'!$I$5:$I$3004,'Saisie Recettes'!$F$5:$F$3004, $F74, 'Saisie Recettes'!$H$5:$H$3004, Listes!$B$73, 'Saisie Recettes'!$E$5:$E$3004, "&gt;="&amp;EOMONTH(R$7,-1)+1, 'Saisie Recettes'!$E$5:$E$3004, "&lt;="&amp;EOMONTH(R$7,0))</f>
        <v>30000</v>
      </c>
      <c r="S74" s="151">
        <f>SUMIFS('Saisie Recettes'!$I$5:$I$3004,'Saisie Recettes'!$F$5:$F$3004, $F74, 'Saisie Recettes'!$H$5:$H$3004, Listes!$B$73, 'Saisie Recettes'!$E$5:$E$3004, "&gt;="&amp;EOMONTH(S$7,-1)+1, 'Saisie Recettes'!$E$5:$E$3004, "&lt;="&amp;EOMONTH(S$7,0))</f>
        <v>0</v>
      </c>
      <c r="T74" s="151">
        <f>SUMIFS('Saisie Recettes'!$I$5:$I$3004,'Saisie Recettes'!$F$5:$F$3004, $F74, 'Saisie Recettes'!$H$5:$H$3004, Listes!$B$73, 'Saisie Recettes'!$E$5:$E$3004, "&gt;="&amp;EOMONTH(T$7,-1)+1, 'Saisie Recettes'!$E$5:$E$3004, "&lt;="&amp;EOMONTH(T$7,0))</f>
        <v>83000</v>
      </c>
      <c r="U74" s="150">
        <f t="shared" si="32"/>
        <v>143000</v>
      </c>
      <c r="W74" s="151">
        <f>SUMIFS('Saisie Recettes'!$I$5:$I$3004,'Saisie Recettes'!$F$5:$F$3004, $F74, 'Saisie Recettes'!$H$5:$H$3004, Listes!$B$73, 'Saisie Recettes'!$E$5:$E$3004, "&gt;="&amp;EOMONTH(W$7,-1)+1, 'Saisie Recettes'!$E$5:$E$3004, "&lt;="&amp;EOMONTH(W$7,0))</f>
        <v>0</v>
      </c>
      <c r="X74" s="151">
        <f>SUMIFS('Saisie Recettes'!$I$5:$I$3004,'Saisie Recettes'!$F$5:$F$3004, $F74, 'Saisie Recettes'!$H$5:$H$3004, Listes!$B$73, 'Saisie Recettes'!$E$5:$E$3004, "&gt;="&amp;EOMONTH(X$7,-1)+1, 'Saisie Recettes'!$E$5:$E$3004, "&lt;="&amp;EOMONTH(X$7,0))</f>
        <v>50000</v>
      </c>
      <c r="Y74" s="151">
        <f>SUMIFS('Saisie Recettes'!$I$5:$I$3004,'Saisie Recettes'!$F$5:$F$3004, $F74, 'Saisie Recettes'!$H$5:$H$3004, Listes!$B$73, 'Saisie Recettes'!$E$5:$E$3004, "&gt;="&amp;EOMONTH(Y$7,-1)+1, 'Saisie Recettes'!$E$5:$E$3004, "&lt;="&amp;EOMONTH(Y$7,0))</f>
        <v>0</v>
      </c>
      <c r="Z74" s="151">
        <f>SUMIFS('Saisie Recettes'!$I$5:$I$3004,'Saisie Recettes'!$F$5:$F$3004, $F74, 'Saisie Recettes'!$H$5:$H$3004, Listes!$B$73, 'Saisie Recettes'!$E$5:$E$3004, "&gt;="&amp;EOMONTH(Z$7,-1)+1, 'Saisie Recettes'!$E$5:$E$3004, "&lt;="&amp;EOMONTH(Z$7,0))</f>
        <v>0</v>
      </c>
      <c r="AA74" s="151">
        <f>SUMIFS('Saisie Recettes'!$I$5:$I$3004,'Saisie Recettes'!$F$5:$F$3004, $F74, 'Saisie Recettes'!$H$5:$H$3004, Listes!$B$73, 'Saisie Recettes'!$E$5:$E$3004, "&gt;="&amp;EOMONTH(AA$7,-1)+1, 'Saisie Recettes'!$E$5:$E$3004, "&lt;="&amp;EOMONTH(AA$7,0))</f>
        <v>30000</v>
      </c>
      <c r="AB74" s="151">
        <f>SUMIFS('Saisie Recettes'!$I$5:$I$3004,'Saisie Recettes'!$F$5:$F$3004, $F74, 'Saisie Recettes'!$H$5:$H$3004, Listes!$B$73, 'Saisie Recettes'!$E$5:$E$3004, "&gt;="&amp;EOMONTH(AB$7,-1)+1, 'Saisie Recettes'!$E$5:$E$3004, "&lt;="&amp;EOMONTH(AB$7,0))</f>
        <v>0</v>
      </c>
      <c r="AC74" s="151">
        <f>SUMIFS('Saisie Recettes'!$I$5:$I$3004,'Saisie Recettes'!$F$5:$F$3004, $F74, 'Saisie Recettes'!$H$5:$H$3004, Listes!$B$73, 'Saisie Recettes'!$E$5:$E$3004, "&gt;="&amp;EOMONTH(AC$7,-1)+1, 'Saisie Recettes'!$E$5:$E$3004, "&lt;="&amp;EOMONTH(AC$7,0))</f>
        <v>0</v>
      </c>
      <c r="AD74" s="151">
        <f>SUMIFS('Saisie Recettes'!$I$5:$I$3004,'Saisie Recettes'!$F$5:$F$3004, $F74, 'Saisie Recettes'!$H$5:$H$3004, Listes!$B$73, 'Saisie Recettes'!$E$5:$E$3004, "&gt;="&amp;EOMONTH(AD$7,-1)+1, 'Saisie Recettes'!$E$5:$E$3004, "&lt;="&amp;EOMONTH(AD$7,0))</f>
        <v>0</v>
      </c>
      <c r="AE74" s="151">
        <f>SUMIFS('Saisie Recettes'!$I$5:$I$3004,'Saisie Recettes'!$F$5:$F$3004, $F74, 'Saisie Recettes'!$H$5:$H$3004, Listes!$B$73, 'Saisie Recettes'!$E$5:$E$3004, "&gt;="&amp;EOMONTH(AE$7,-1)+1, 'Saisie Recettes'!$E$5:$E$3004, "&lt;="&amp;EOMONTH(AE$7,0))</f>
        <v>35000</v>
      </c>
      <c r="AF74" s="151">
        <f>SUMIFS('Saisie Recettes'!$I$5:$I$3004,'Saisie Recettes'!$F$5:$F$3004, $F74, 'Saisie Recettes'!$H$5:$H$3004, Listes!$B$73, 'Saisie Recettes'!$E$5:$E$3004, "&gt;="&amp;EOMONTH(AF$7,-1)+1, 'Saisie Recettes'!$E$5:$E$3004, "&lt;="&amp;EOMONTH(AF$7,0))</f>
        <v>0</v>
      </c>
      <c r="AG74" s="151">
        <f>SUMIFS('Saisie Recettes'!$I$5:$I$3004,'Saisie Recettes'!$F$5:$F$3004, $F74, 'Saisie Recettes'!$H$5:$H$3004, Listes!$B$73, 'Saisie Recettes'!$E$5:$E$3004, "&gt;="&amp;EOMONTH(AG$7,-1)+1, 'Saisie Recettes'!$E$5:$E$3004, "&lt;="&amp;EOMONTH(AG$7,0))</f>
        <v>0</v>
      </c>
      <c r="AH74" s="151">
        <f>SUMIFS('Saisie Recettes'!$I$5:$I$3004,'Saisie Recettes'!$F$5:$F$3004, $F74, 'Saisie Recettes'!$H$5:$H$3004, Listes!$B$73, 'Saisie Recettes'!$E$5:$E$3004, "&gt;="&amp;EOMONTH(AH$7,-1)+1, 'Saisie Recettes'!$E$5:$E$3004, "&lt;="&amp;EOMONTH(AH$7,0))</f>
        <v>30000</v>
      </c>
      <c r="AI74" s="150">
        <f t="shared" si="33"/>
        <v>145000</v>
      </c>
      <c r="AJ74" s="142"/>
      <c r="AK74" s="151">
        <f>SUMIFS('Saisie Recettes'!$I$5:$I$3004,'Saisie Recettes'!$F$5:$F$3004, $F74, 'Saisie Recettes'!$H$5:$H$3004, Listes!$B$73, 'Saisie Recettes'!$E$5:$E$3004, "&gt;="&amp;EOMONTH(AK$7,-1)+1, 'Saisie Recettes'!$E$5:$E$3004, "&lt;="&amp;EOMONTH(AK$7,0))</f>
        <v>0</v>
      </c>
      <c r="AL74" s="151">
        <f>SUMIFS('Saisie Recettes'!$I$5:$I$3004,'Saisie Recettes'!$F$5:$F$3004, $F74, 'Saisie Recettes'!$H$5:$H$3004, Listes!$B$73, 'Saisie Recettes'!$E$5:$E$3004, "&gt;="&amp;EOMONTH(AL$7,-1)+1, 'Saisie Recettes'!$E$5:$E$3004, "&lt;="&amp;EOMONTH(AL$7,0))</f>
        <v>35000</v>
      </c>
      <c r="AM74" s="151">
        <f>SUMIFS('Saisie Recettes'!$I$5:$I$3004,'Saisie Recettes'!$F$5:$F$3004, $F74, 'Saisie Recettes'!$H$5:$H$3004, Listes!$B$73, 'Saisie Recettes'!$E$5:$E$3004, "&gt;="&amp;EOMONTH(AM$7,-1)+1, 'Saisie Recettes'!$E$5:$E$3004, "&lt;="&amp;EOMONTH(AM$7,0))</f>
        <v>105000</v>
      </c>
      <c r="AN74" s="151">
        <f>SUMIFS('Saisie Recettes'!$I$5:$I$3004,'Saisie Recettes'!$F$5:$F$3004, $F74, 'Saisie Recettes'!$H$5:$H$3004, Listes!$B$73, 'Saisie Recettes'!$E$5:$E$3004, "&gt;="&amp;EOMONTH(AN$7,-1)+1, 'Saisie Recettes'!$E$5:$E$3004, "&lt;="&amp;EOMONTH(AN$7,0))</f>
        <v>0</v>
      </c>
      <c r="AO74" s="151">
        <f>SUMIFS('Saisie Recettes'!$I$5:$I$3004,'Saisie Recettes'!$F$5:$F$3004, $F74, 'Saisie Recettes'!$H$5:$H$3004, Listes!$B$73, 'Saisie Recettes'!$E$5:$E$3004, "&gt;="&amp;EOMONTH(AO$7,-1)+1, 'Saisie Recettes'!$E$5:$E$3004, "&lt;="&amp;EOMONTH(AO$7,0))</f>
        <v>0</v>
      </c>
      <c r="AP74" s="151">
        <f>SUMIFS('Saisie Recettes'!$I$5:$I$3004,'Saisie Recettes'!$F$5:$F$3004, $F74, 'Saisie Recettes'!$H$5:$H$3004, Listes!$B$73, 'Saisie Recettes'!$E$5:$E$3004, "&gt;="&amp;EOMONTH(AP$7,-1)+1, 'Saisie Recettes'!$E$5:$E$3004, "&lt;="&amp;EOMONTH(AP$7,0))</f>
        <v>0</v>
      </c>
      <c r="AQ74" s="151">
        <f>SUMIFS('Saisie Recettes'!$I$5:$I$3004,'Saisie Recettes'!$F$5:$F$3004, $F74, 'Saisie Recettes'!$H$5:$H$3004, Listes!$B$73, 'Saisie Recettes'!$E$5:$E$3004, "&gt;="&amp;EOMONTH(AQ$7,-1)+1, 'Saisie Recettes'!$E$5:$E$3004, "&lt;="&amp;EOMONTH(AQ$7,0))</f>
        <v>0</v>
      </c>
      <c r="AR74" s="151">
        <f>SUMIFS('Saisie Recettes'!$I$5:$I$3004,'Saisie Recettes'!$F$5:$F$3004, $F74, 'Saisie Recettes'!$H$5:$H$3004, Listes!$B$73, 'Saisie Recettes'!$E$5:$E$3004, "&gt;="&amp;EOMONTH(AR$7,-1)+1, 'Saisie Recettes'!$E$5:$E$3004, "&lt;="&amp;EOMONTH(AR$7,0))</f>
        <v>0</v>
      </c>
      <c r="AS74" s="151">
        <f>SUMIFS('Saisie Recettes'!$I$5:$I$3004,'Saisie Recettes'!$F$5:$F$3004, $F74, 'Saisie Recettes'!$H$5:$H$3004, Listes!$B$73, 'Saisie Recettes'!$E$5:$E$3004, "&gt;="&amp;EOMONTH(AS$7,-1)+1, 'Saisie Recettes'!$E$5:$E$3004, "&lt;="&amp;EOMONTH(AS$7,0))</f>
        <v>0</v>
      </c>
      <c r="AT74" s="151">
        <f>SUMIFS('Saisie Recettes'!$I$5:$I$3004,'Saisie Recettes'!$F$5:$F$3004, $F74, 'Saisie Recettes'!$H$5:$H$3004, Listes!$B$73, 'Saisie Recettes'!$E$5:$E$3004, "&gt;="&amp;EOMONTH(AT$7,-1)+1, 'Saisie Recettes'!$E$5:$E$3004, "&lt;="&amp;EOMONTH(AT$7,0))</f>
        <v>0</v>
      </c>
      <c r="AU74" s="151">
        <f>SUMIFS('Saisie Recettes'!$I$5:$I$3004,'Saisie Recettes'!$F$5:$F$3004, $F74, 'Saisie Recettes'!$H$5:$H$3004, Listes!$B$73, 'Saisie Recettes'!$E$5:$E$3004, "&gt;="&amp;EOMONTH(AU$7,-1)+1, 'Saisie Recettes'!$E$5:$E$3004, "&lt;="&amp;EOMONTH(AU$7,0))</f>
        <v>0</v>
      </c>
      <c r="AV74" s="151">
        <f>SUMIFS('Saisie Recettes'!$I$5:$I$3004,'Saisie Recettes'!$F$5:$F$3004, $F74, 'Saisie Recettes'!$H$5:$H$3004, Listes!$B$73, 'Saisie Recettes'!$E$5:$E$3004, "&gt;="&amp;EOMONTH(AV$7,-1)+1, 'Saisie Recettes'!$E$5:$E$3004, "&lt;="&amp;EOMONTH(AV$7,0))</f>
        <v>0</v>
      </c>
      <c r="AW74" s="150">
        <f t="shared" si="34"/>
        <v>140000</v>
      </c>
    </row>
    <row r="75" spans="3:49" ht="15.75" customHeight="1" x14ac:dyDescent="0.25">
      <c r="C75" s="150" t="str">
        <f t="shared" si="35"/>
        <v>MC-Suite 13</v>
      </c>
      <c r="D75" s="143"/>
      <c r="E75" s="143"/>
      <c r="F75" s="150" t="str">
        <f>'Listes des Lots'!B16</f>
        <v>MC-Suite 13</v>
      </c>
      <c r="I75" s="151">
        <f>SUMIFS('Saisie Recettes'!$I$5:$I$3004,'Saisie Recettes'!$F$5:$F$3004, $F75, 'Saisie Recettes'!$H$5:$H$3004, Listes!$B$73, 'Saisie Recettes'!$E$5:$E$3004, "&gt;="&amp;EOMONTH(I$7,-1)+1, 'Saisie Recettes'!$E$5:$E$3004, "&lt;="&amp;EOMONTH(I$7,0))</f>
        <v>0</v>
      </c>
      <c r="J75" s="151">
        <f>SUMIFS('Saisie Recettes'!$I$5:$I$3004,'Saisie Recettes'!$F$5:$F$3004, $F75, 'Saisie Recettes'!$H$5:$H$3004, Listes!$B$73, 'Saisie Recettes'!$E$5:$E$3004, "&gt;="&amp;EOMONTH(J$7,-1)+1, 'Saisie Recettes'!$E$5:$E$3004, "&lt;="&amp;EOMONTH(J$7,0))</f>
        <v>0</v>
      </c>
      <c r="K75" s="151">
        <f>SUMIFS('Saisie Recettes'!$I$5:$I$3004,'Saisie Recettes'!$F$5:$F$3004, $F75, 'Saisie Recettes'!$H$5:$H$3004, Listes!$B$73, 'Saisie Recettes'!$E$5:$E$3004, "&gt;="&amp;EOMONTH(K$7,-1)+1, 'Saisie Recettes'!$E$5:$E$3004, "&lt;="&amp;EOMONTH(K$7,0))</f>
        <v>0</v>
      </c>
      <c r="L75" s="151">
        <f>SUMIFS('Saisie Recettes'!$I$5:$I$3004,'Saisie Recettes'!$F$5:$F$3004, $F75, 'Saisie Recettes'!$H$5:$H$3004, Listes!$B$73, 'Saisie Recettes'!$E$5:$E$3004, "&gt;="&amp;EOMONTH(L$7,-1)+1, 'Saisie Recettes'!$E$5:$E$3004, "&lt;="&amp;EOMONTH(L$7,0))</f>
        <v>0</v>
      </c>
      <c r="M75" s="151">
        <f>SUMIFS('Saisie Recettes'!$I$5:$I$3004,'Saisie Recettes'!$F$5:$F$3004, $F75, 'Saisie Recettes'!$H$5:$H$3004, Listes!$B$73, 'Saisie Recettes'!$E$5:$E$3004, "&gt;="&amp;EOMONTH(M$7,-1)+1, 'Saisie Recettes'!$E$5:$E$3004, "&lt;="&amp;EOMONTH(M$7,0))</f>
        <v>0</v>
      </c>
      <c r="N75" s="151">
        <f>SUMIFS('Saisie Recettes'!$I$5:$I$3004,'Saisie Recettes'!$F$5:$F$3004, $F75, 'Saisie Recettes'!$H$5:$H$3004, Listes!$B$73, 'Saisie Recettes'!$E$5:$E$3004, "&gt;="&amp;EOMONTH(N$7,-1)+1, 'Saisie Recettes'!$E$5:$E$3004, "&lt;="&amp;EOMONTH(N$7,0))</f>
        <v>0</v>
      </c>
      <c r="O75" s="151">
        <f>SUMIFS('Saisie Recettes'!$I$5:$I$3004,'Saisie Recettes'!$F$5:$F$3004, $F75, 'Saisie Recettes'!$H$5:$H$3004, Listes!$B$73, 'Saisie Recettes'!$E$5:$E$3004, "&gt;="&amp;EOMONTH(O$7,-1)+1, 'Saisie Recettes'!$E$5:$E$3004, "&lt;="&amp;EOMONTH(O$7,0))</f>
        <v>0</v>
      </c>
      <c r="P75" s="151">
        <f>SUMIFS('Saisie Recettes'!$I$5:$I$3004,'Saisie Recettes'!$F$5:$F$3004, $F75, 'Saisie Recettes'!$H$5:$H$3004, Listes!$B$73, 'Saisie Recettes'!$E$5:$E$3004, "&gt;="&amp;EOMONTH(P$7,-1)+1, 'Saisie Recettes'!$E$5:$E$3004, "&lt;="&amp;EOMONTH(P$7,0))</f>
        <v>10000</v>
      </c>
      <c r="Q75" s="151">
        <f>SUMIFS('Saisie Recettes'!$I$5:$I$3004,'Saisie Recettes'!$F$5:$F$3004, $F75, 'Saisie Recettes'!$H$5:$H$3004, Listes!$B$73, 'Saisie Recettes'!$E$5:$E$3004, "&gt;="&amp;EOMONTH(Q$7,-1)+1, 'Saisie Recettes'!$E$5:$E$3004, "&lt;="&amp;EOMONTH(Q$7,0))</f>
        <v>0</v>
      </c>
      <c r="R75" s="151">
        <f>SUMIFS('Saisie Recettes'!$I$5:$I$3004,'Saisie Recettes'!$F$5:$F$3004, $F75, 'Saisie Recettes'!$H$5:$H$3004, Listes!$B$73, 'Saisie Recettes'!$E$5:$E$3004, "&gt;="&amp;EOMONTH(R$7,-1)+1, 'Saisie Recettes'!$E$5:$E$3004, "&lt;="&amp;EOMONTH(R$7,0))</f>
        <v>35000</v>
      </c>
      <c r="S75" s="151">
        <f>SUMIFS('Saisie Recettes'!$I$5:$I$3004,'Saisie Recettes'!$F$5:$F$3004, $F75, 'Saisie Recettes'!$H$5:$H$3004, Listes!$B$73, 'Saisie Recettes'!$E$5:$E$3004, "&gt;="&amp;EOMONTH(S$7,-1)+1, 'Saisie Recettes'!$E$5:$E$3004, "&lt;="&amp;EOMONTH(S$7,0))</f>
        <v>25000</v>
      </c>
      <c r="T75" s="151">
        <f>SUMIFS('Saisie Recettes'!$I$5:$I$3004,'Saisie Recettes'!$F$5:$F$3004, $F75, 'Saisie Recettes'!$H$5:$H$3004, Listes!$B$73, 'Saisie Recettes'!$E$5:$E$3004, "&gt;="&amp;EOMONTH(T$7,-1)+1, 'Saisie Recettes'!$E$5:$E$3004, "&lt;="&amp;EOMONTH(T$7,0))</f>
        <v>86000</v>
      </c>
      <c r="U75" s="150">
        <f t="shared" si="32"/>
        <v>156000</v>
      </c>
      <c r="W75" s="151">
        <f>SUMIFS('Saisie Recettes'!$I$5:$I$3004,'Saisie Recettes'!$F$5:$F$3004, $F75, 'Saisie Recettes'!$H$5:$H$3004, Listes!$B$73, 'Saisie Recettes'!$E$5:$E$3004, "&gt;="&amp;EOMONTH(W$7,-1)+1, 'Saisie Recettes'!$E$5:$E$3004, "&lt;="&amp;EOMONTH(W$7,0))</f>
        <v>232000</v>
      </c>
      <c r="X75" s="151">
        <f>SUMIFS('Saisie Recettes'!$I$5:$I$3004,'Saisie Recettes'!$F$5:$F$3004, $F75, 'Saisie Recettes'!$H$5:$H$3004, Listes!$B$73, 'Saisie Recettes'!$E$5:$E$3004, "&gt;="&amp;EOMONTH(X$7,-1)+1, 'Saisie Recettes'!$E$5:$E$3004, "&lt;="&amp;EOMONTH(X$7,0))</f>
        <v>0</v>
      </c>
      <c r="Y75" s="151">
        <f>SUMIFS('Saisie Recettes'!$I$5:$I$3004,'Saisie Recettes'!$F$5:$F$3004, $F75, 'Saisie Recettes'!$H$5:$H$3004, Listes!$B$73, 'Saisie Recettes'!$E$5:$E$3004, "&gt;="&amp;EOMONTH(Y$7,-1)+1, 'Saisie Recettes'!$E$5:$E$3004, "&lt;="&amp;EOMONTH(Y$7,0))</f>
        <v>70000</v>
      </c>
      <c r="Z75" s="151">
        <f>SUMIFS('Saisie Recettes'!$I$5:$I$3004,'Saisie Recettes'!$F$5:$F$3004, $F75, 'Saisie Recettes'!$H$5:$H$3004, Listes!$B$73, 'Saisie Recettes'!$E$5:$E$3004, "&gt;="&amp;EOMONTH(Z$7,-1)+1, 'Saisie Recettes'!$E$5:$E$3004, "&lt;="&amp;EOMONTH(Z$7,0))</f>
        <v>0</v>
      </c>
      <c r="AA75" s="151">
        <f>SUMIFS('Saisie Recettes'!$I$5:$I$3004,'Saisie Recettes'!$F$5:$F$3004, $F75, 'Saisie Recettes'!$H$5:$H$3004, Listes!$B$73, 'Saisie Recettes'!$E$5:$E$3004, "&gt;="&amp;EOMONTH(AA$7,-1)+1, 'Saisie Recettes'!$E$5:$E$3004, "&lt;="&amp;EOMONTH(AA$7,0))</f>
        <v>35000</v>
      </c>
      <c r="AB75" s="151">
        <f>SUMIFS('Saisie Recettes'!$I$5:$I$3004,'Saisie Recettes'!$F$5:$F$3004, $F75, 'Saisie Recettes'!$H$5:$H$3004, Listes!$B$73, 'Saisie Recettes'!$E$5:$E$3004, "&gt;="&amp;EOMONTH(AB$7,-1)+1, 'Saisie Recettes'!$E$5:$E$3004, "&lt;="&amp;EOMONTH(AB$7,0))</f>
        <v>105000</v>
      </c>
      <c r="AC75" s="151">
        <f>SUMIFS('Saisie Recettes'!$I$5:$I$3004,'Saisie Recettes'!$F$5:$F$3004, $F75, 'Saisie Recettes'!$H$5:$H$3004, Listes!$B$73, 'Saisie Recettes'!$E$5:$E$3004, "&gt;="&amp;EOMONTH(AC$7,-1)+1, 'Saisie Recettes'!$E$5:$E$3004, "&lt;="&amp;EOMONTH(AC$7,0))</f>
        <v>0</v>
      </c>
      <c r="AD75" s="151">
        <f>SUMIFS('Saisie Recettes'!$I$5:$I$3004,'Saisie Recettes'!$F$5:$F$3004, $F75, 'Saisie Recettes'!$H$5:$H$3004, Listes!$B$73, 'Saisie Recettes'!$E$5:$E$3004, "&gt;="&amp;EOMONTH(AD$7,-1)+1, 'Saisie Recettes'!$E$5:$E$3004, "&lt;="&amp;EOMONTH(AD$7,0))</f>
        <v>0</v>
      </c>
      <c r="AE75" s="151">
        <f>SUMIFS('Saisie Recettes'!$I$5:$I$3004,'Saisie Recettes'!$F$5:$F$3004, $F75, 'Saisie Recettes'!$H$5:$H$3004, Listes!$B$73, 'Saisie Recettes'!$E$5:$E$3004, "&gt;="&amp;EOMONTH(AE$7,-1)+1, 'Saisie Recettes'!$E$5:$E$3004, "&lt;="&amp;EOMONTH(AE$7,0))</f>
        <v>0</v>
      </c>
      <c r="AF75" s="151">
        <f>SUMIFS('Saisie Recettes'!$I$5:$I$3004,'Saisie Recettes'!$F$5:$F$3004, $F75, 'Saisie Recettes'!$H$5:$H$3004, Listes!$B$73, 'Saisie Recettes'!$E$5:$E$3004, "&gt;="&amp;EOMONTH(AF$7,-1)+1, 'Saisie Recettes'!$E$5:$E$3004, "&lt;="&amp;EOMONTH(AF$7,0))</f>
        <v>35000</v>
      </c>
      <c r="AG75" s="151">
        <f>SUMIFS('Saisie Recettes'!$I$5:$I$3004,'Saisie Recettes'!$F$5:$F$3004, $F75, 'Saisie Recettes'!$H$5:$H$3004, Listes!$B$73, 'Saisie Recettes'!$E$5:$E$3004, "&gt;="&amp;EOMONTH(AG$7,-1)+1, 'Saisie Recettes'!$E$5:$E$3004, "&lt;="&amp;EOMONTH(AG$7,0))</f>
        <v>120000</v>
      </c>
      <c r="AH75" s="151">
        <f>SUMIFS('Saisie Recettes'!$I$5:$I$3004,'Saisie Recettes'!$F$5:$F$3004, $F75, 'Saisie Recettes'!$H$5:$H$3004, Listes!$B$73, 'Saisie Recettes'!$E$5:$E$3004, "&gt;="&amp;EOMONTH(AH$7,-1)+1, 'Saisie Recettes'!$E$5:$E$3004, "&lt;="&amp;EOMONTH(AH$7,0))</f>
        <v>120000</v>
      </c>
      <c r="AI75" s="150">
        <f t="shared" si="33"/>
        <v>717000</v>
      </c>
      <c r="AJ75" s="142"/>
      <c r="AK75" s="151">
        <f>SUMIFS('Saisie Recettes'!$I$5:$I$3004,'Saisie Recettes'!$F$5:$F$3004, $F75, 'Saisie Recettes'!$H$5:$H$3004, Listes!$B$73, 'Saisie Recettes'!$E$5:$E$3004, "&gt;="&amp;EOMONTH(AK$7,-1)+1, 'Saisie Recettes'!$E$5:$E$3004, "&lt;="&amp;EOMONTH(AK$7,0))</f>
        <v>0</v>
      </c>
      <c r="AL75" s="151">
        <f>SUMIFS('Saisie Recettes'!$I$5:$I$3004,'Saisie Recettes'!$F$5:$F$3004, $F75, 'Saisie Recettes'!$H$5:$H$3004, Listes!$B$73, 'Saisie Recettes'!$E$5:$E$3004, "&gt;="&amp;EOMONTH(AL$7,-1)+1, 'Saisie Recettes'!$E$5:$E$3004, "&lt;="&amp;EOMONTH(AL$7,0))</f>
        <v>35000</v>
      </c>
      <c r="AM75" s="151">
        <f>SUMIFS('Saisie Recettes'!$I$5:$I$3004,'Saisie Recettes'!$F$5:$F$3004, $F75, 'Saisie Recettes'!$H$5:$H$3004, Listes!$B$73, 'Saisie Recettes'!$E$5:$E$3004, "&gt;="&amp;EOMONTH(AM$7,-1)+1, 'Saisie Recettes'!$E$5:$E$3004, "&lt;="&amp;EOMONTH(AM$7,0))</f>
        <v>0</v>
      </c>
      <c r="AN75" s="151">
        <f>SUMIFS('Saisie Recettes'!$I$5:$I$3004,'Saisie Recettes'!$F$5:$F$3004, $F75, 'Saisie Recettes'!$H$5:$H$3004, Listes!$B$73, 'Saisie Recettes'!$E$5:$E$3004, "&gt;="&amp;EOMONTH(AN$7,-1)+1, 'Saisie Recettes'!$E$5:$E$3004, "&lt;="&amp;EOMONTH(AN$7,0))</f>
        <v>0</v>
      </c>
      <c r="AO75" s="151">
        <f>SUMIFS('Saisie Recettes'!$I$5:$I$3004,'Saisie Recettes'!$F$5:$F$3004, $F75, 'Saisie Recettes'!$H$5:$H$3004, Listes!$B$73, 'Saisie Recettes'!$E$5:$E$3004, "&gt;="&amp;EOMONTH(AO$7,-1)+1, 'Saisie Recettes'!$E$5:$E$3004, "&lt;="&amp;EOMONTH(AO$7,0))</f>
        <v>0</v>
      </c>
      <c r="AP75" s="151">
        <f>SUMIFS('Saisie Recettes'!$I$5:$I$3004,'Saisie Recettes'!$F$5:$F$3004, $F75, 'Saisie Recettes'!$H$5:$H$3004, Listes!$B$73, 'Saisie Recettes'!$E$5:$E$3004, "&gt;="&amp;EOMONTH(AP$7,-1)+1, 'Saisie Recettes'!$E$5:$E$3004, "&lt;="&amp;EOMONTH(AP$7,0))</f>
        <v>0</v>
      </c>
      <c r="AQ75" s="151">
        <f>SUMIFS('Saisie Recettes'!$I$5:$I$3004,'Saisie Recettes'!$F$5:$F$3004, $F75, 'Saisie Recettes'!$H$5:$H$3004, Listes!$B$73, 'Saisie Recettes'!$E$5:$E$3004, "&gt;="&amp;EOMONTH(AQ$7,-1)+1, 'Saisie Recettes'!$E$5:$E$3004, "&lt;="&amp;EOMONTH(AQ$7,0))</f>
        <v>0</v>
      </c>
      <c r="AR75" s="151">
        <f>SUMIFS('Saisie Recettes'!$I$5:$I$3004,'Saisie Recettes'!$F$5:$F$3004, $F75, 'Saisie Recettes'!$H$5:$H$3004, Listes!$B$73, 'Saisie Recettes'!$E$5:$E$3004, "&gt;="&amp;EOMONTH(AR$7,-1)+1, 'Saisie Recettes'!$E$5:$E$3004, "&lt;="&amp;EOMONTH(AR$7,0))</f>
        <v>0</v>
      </c>
      <c r="AS75" s="151">
        <f>SUMIFS('Saisie Recettes'!$I$5:$I$3004,'Saisie Recettes'!$F$5:$F$3004, $F75, 'Saisie Recettes'!$H$5:$H$3004, Listes!$B$73, 'Saisie Recettes'!$E$5:$E$3004, "&gt;="&amp;EOMONTH(AS$7,-1)+1, 'Saisie Recettes'!$E$5:$E$3004, "&lt;="&amp;EOMONTH(AS$7,0))</f>
        <v>0</v>
      </c>
      <c r="AT75" s="151">
        <f>SUMIFS('Saisie Recettes'!$I$5:$I$3004,'Saisie Recettes'!$F$5:$F$3004, $F75, 'Saisie Recettes'!$H$5:$H$3004, Listes!$B$73, 'Saisie Recettes'!$E$5:$E$3004, "&gt;="&amp;EOMONTH(AT$7,-1)+1, 'Saisie Recettes'!$E$5:$E$3004, "&lt;="&amp;EOMONTH(AT$7,0))</f>
        <v>0</v>
      </c>
      <c r="AU75" s="151">
        <f>SUMIFS('Saisie Recettes'!$I$5:$I$3004,'Saisie Recettes'!$F$5:$F$3004, $F75, 'Saisie Recettes'!$H$5:$H$3004, Listes!$B$73, 'Saisie Recettes'!$E$5:$E$3004, "&gt;="&amp;EOMONTH(AU$7,-1)+1, 'Saisie Recettes'!$E$5:$E$3004, "&lt;="&amp;EOMONTH(AU$7,0))</f>
        <v>0</v>
      </c>
      <c r="AV75" s="151">
        <f>SUMIFS('Saisie Recettes'!$I$5:$I$3004,'Saisie Recettes'!$F$5:$F$3004, $F75, 'Saisie Recettes'!$H$5:$H$3004, Listes!$B$73, 'Saisie Recettes'!$E$5:$E$3004, "&gt;="&amp;EOMONTH(AV$7,-1)+1, 'Saisie Recettes'!$E$5:$E$3004, "&lt;="&amp;EOMONTH(AV$7,0))</f>
        <v>0</v>
      </c>
      <c r="AW75" s="150">
        <f t="shared" si="34"/>
        <v>35000</v>
      </c>
    </row>
    <row r="76" spans="3:49" ht="15.75" customHeight="1" x14ac:dyDescent="0.25">
      <c r="C76" s="150" t="str">
        <f t="shared" si="35"/>
        <v>MC-Suite 14</v>
      </c>
      <c r="D76" s="143"/>
      <c r="E76" s="143"/>
      <c r="F76" s="150" t="str">
        <f>'Listes des Lots'!B17</f>
        <v>MC-Suite 14</v>
      </c>
      <c r="I76" s="151">
        <f>SUMIFS('Saisie Recettes'!$I$5:$I$3004,'Saisie Recettes'!$F$5:$F$3004, $F76, 'Saisie Recettes'!$H$5:$H$3004, Listes!$B$73, 'Saisie Recettes'!$E$5:$E$3004, "&gt;="&amp;EOMONTH(I$7,-1)+1, 'Saisie Recettes'!$E$5:$E$3004, "&lt;="&amp;EOMONTH(I$7,0))</f>
        <v>0</v>
      </c>
      <c r="J76" s="151">
        <f>SUMIFS('Saisie Recettes'!$I$5:$I$3004,'Saisie Recettes'!$F$5:$F$3004, $F76, 'Saisie Recettes'!$H$5:$H$3004, Listes!$B$73, 'Saisie Recettes'!$E$5:$E$3004, "&gt;="&amp;EOMONTH(J$7,-1)+1, 'Saisie Recettes'!$E$5:$E$3004, "&lt;="&amp;EOMONTH(J$7,0))</f>
        <v>0</v>
      </c>
      <c r="K76" s="151">
        <f>SUMIFS('Saisie Recettes'!$I$5:$I$3004,'Saisie Recettes'!$F$5:$F$3004, $F76, 'Saisie Recettes'!$H$5:$H$3004, Listes!$B$73, 'Saisie Recettes'!$E$5:$E$3004, "&gt;="&amp;EOMONTH(K$7,-1)+1, 'Saisie Recettes'!$E$5:$E$3004, "&lt;="&amp;EOMONTH(K$7,0))</f>
        <v>0</v>
      </c>
      <c r="L76" s="151">
        <f>SUMIFS('Saisie Recettes'!$I$5:$I$3004,'Saisie Recettes'!$F$5:$F$3004, $F76, 'Saisie Recettes'!$H$5:$H$3004, Listes!$B$73, 'Saisie Recettes'!$E$5:$E$3004, "&gt;="&amp;EOMONTH(L$7,-1)+1, 'Saisie Recettes'!$E$5:$E$3004, "&lt;="&amp;EOMONTH(L$7,0))</f>
        <v>0</v>
      </c>
      <c r="M76" s="151">
        <f>SUMIFS('Saisie Recettes'!$I$5:$I$3004,'Saisie Recettes'!$F$5:$F$3004, $F76, 'Saisie Recettes'!$H$5:$H$3004, Listes!$B$73, 'Saisie Recettes'!$E$5:$E$3004, "&gt;="&amp;EOMONTH(M$7,-1)+1, 'Saisie Recettes'!$E$5:$E$3004, "&lt;="&amp;EOMONTH(M$7,0))</f>
        <v>0</v>
      </c>
      <c r="N76" s="151">
        <f>SUMIFS('Saisie Recettes'!$I$5:$I$3004,'Saisie Recettes'!$F$5:$F$3004, $F76, 'Saisie Recettes'!$H$5:$H$3004, Listes!$B$73, 'Saisie Recettes'!$E$5:$E$3004, "&gt;="&amp;EOMONTH(N$7,-1)+1, 'Saisie Recettes'!$E$5:$E$3004, "&lt;="&amp;EOMONTH(N$7,0))</f>
        <v>0</v>
      </c>
      <c r="O76" s="151">
        <f>SUMIFS('Saisie Recettes'!$I$5:$I$3004,'Saisie Recettes'!$F$5:$F$3004, $F76, 'Saisie Recettes'!$H$5:$H$3004, Listes!$B$73, 'Saisie Recettes'!$E$5:$E$3004, "&gt;="&amp;EOMONTH(O$7,-1)+1, 'Saisie Recettes'!$E$5:$E$3004, "&lt;="&amp;EOMONTH(O$7,0))</f>
        <v>0</v>
      </c>
      <c r="P76" s="151">
        <f>SUMIFS('Saisie Recettes'!$I$5:$I$3004,'Saisie Recettes'!$F$5:$F$3004, $F76, 'Saisie Recettes'!$H$5:$H$3004, Listes!$B$73, 'Saisie Recettes'!$E$5:$E$3004, "&gt;="&amp;EOMONTH(P$7,-1)+1, 'Saisie Recettes'!$E$5:$E$3004, "&lt;="&amp;EOMONTH(P$7,0))</f>
        <v>135000</v>
      </c>
      <c r="Q76" s="151">
        <f>SUMIFS('Saisie Recettes'!$I$5:$I$3004,'Saisie Recettes'!$F$5:$F$3004, $F76, 'Saisie Recettes'!$H$5:$H$3004, Listes!$B$73, 'Saisie Recettes'!$E$5:$E$3004, "&gt;="&amp;EOMONTH(Q$7,-1)+1, 'Saisie Recettes'!$E$5:$E$3004, "&lt;="&amp;EOMONTH(Q$7,0))</f>
        <v>25000</v>
      </c>
      <c r="R76" s="151">
        <f>SUMIFS('Saisie Recettes'!$I$5:$I$3004,'Saisie Recettes'!$F$5:$F$3004, $F76, 'Saisie Recettes'!$H$5:$H$3004, Listes!$B$73, 'Saisie Recettes'!$E$5:$E$3004, "&gt;="&amp;EOMONTH(R$7,-1)+1, 'Saisie Recettes'!$E$5:$E$3004, "&lt;="&amp;EOMONTH(R$7,0))</f>
        <v>100000</v>
      </c>
      <c r="S76" s="151">
        <f>SUMIFS('Saisie Recettes'!$I$5:$I$3004,'Saisie Recettes'!$F$5:$F$3004, $F76, 'Saisie Recettes'!$H$5:$H$3004, Listes!$B$73, 'Saisie Recettes'!$E$5:$E$3004, "&gt;="&amp;EOMONTH(S$7,-1)+1, 'Saisie Recettes'!$E$5:$E$3004, "&lt;="&amp;EOMONTH(S$7,0))</f>
        <v>50000</v>
      </c>
      <c r="T76" s="151">
        <f>SUMIFS('Saisie Recettes'!$I$5:$I$3004,'Saisie Recettes'!$F$5:$F$3004, $F76, 'Saisie Recettes'!$H$5:$H$3004, Listes!$B$73, 'Saisie Recettes'!$E$5:$E$3004, "&gt;="&amp;EOMONTH(T$7,-1)+1, 'Saisie Recettes'!$E$5:$E$3004, "&lt;="&amp;EOMONTH(T$7,0))</f>
        <v>48000</v>
      </c>
      <c r="U76" s="150">
        <f t="shared" si="32"/>
        <v>358000</v>
      </c>
      <c r="W76" s="151">
        <f>SUMIFS('Saisie Recettes'!$I$5:$I$3004,'Saisie Recettes'!$F$5:$F$3004, $F76, 'Saisie Recettes'!$H$5:$H$3004, Listes!$B$73, 'Saisie Recettes'!$E$5:$E$3004, "&gt;="&amp;EOMONTH(W$7,-1)+1, 'Saisie Recettes'!$E$5:$E$3004, "&lt;="&amp;EOMONTH(W$7,0))</f>
        <v>102000</v>
      </c>
      <c r="X76" s="151">
        <f>SUMIFS('Saisie Recettes'!$I$5:$I$3004,'Saisie Recettes'!$F$5:$F$3004, $F76, 'Saisie Recettes'!$H$5:$H$3004, Listes!$B$73, 'Saisie Recettes'!$E$5:$E$3004, "&gt;="&amp;EOMONTH(X$7,-1)+1, 'Saisie Recettes'!$E$5:$E$3004, "&lt;="&amp;EOMONTH(X$7,0))</f>
        <v>170000</v>
      </c>
      <c r="Y76" s="151">
        <f>SUMIFS('Saisie Recettes'!$I$5:$I$3004,'Saisie Recettes'!$F$5:$F$3004, $F76, 'Saisie Recettes'!$H$5:$H$3004, Listes!$B$73, 'Saisie Recettes'!$E$5:$E$3004, "&gt;="&amp;EOMONTH(Y$7,-1)+1, 'Saisie Recettes'!$E$5:$E$3004, "&lt;="&amp;EOMONTH(Y$7,0))</f>
        <v>55000</v>
      </c>
      <c r="Z76" s="151">
        <f>SUMIFS('Saisie Recettes'!$I$5:$I$3004,'Saisie Recettes'!$F$5:$F$3004, $F76, 'Saisie Recettes'!$H$5:$H$3004, Listes!$B$73, 'Saisie Recettes'!$E$5:$E$3004, "&gt;="&amp;EOMONTH(Z$7,-1)+1, 'Saisie Recettes'!$E$5:$E$3004, "&lt;="&amp;EOMONTH(Z$7,0))</f>
        <v>25000</v>
      </c>
      <c r="AA76" s="151">
        <f>SUMIFS('Saisie Recettes'!$I$5:$I$3004,'Saisie Recettes'!$F$5:$F$3004, $F76, 'Saisie Recettes'!$H$5:$H$3004, Listes!$B$73, 'Saisie Recettes'!$E$5:$E$3004, "&gt;="&amp;EOMONTH(AA$7,-1)+1, 'Saisie Recettes'!$E$5:$E$3004, "&lt;="&amp;EOMONTH(AA$7,0))</f>
        <v>85000</v>
      </c>
      <c r="AB76" s="151">
        <f>SUMIFS('Saisie Recettes'!$I$5:$I$3004,'Saisie Recettes'!$F$5:$F$3004, $F76, 'Saisie Recettes'!$H$5:$H$3004, Listes!$B$73, 'Saisie Recettes'!$E$5:$E$3004, "&gt;="&amp;EOMONTH(AB$7,-1)+1, 'Saisie Recettes'!$E$5:$E$3004, "&lt;="&amp;EOMONTH(AB$7,0))</f>
        <v>85000</v>
      </c>
      <c r="AC76" s="151">
        <f>SUMIFS('Saisie Recettes'!$I$5:$I$3004,'Saisie Recettes'!$F$5:$F$3004, $F76, 'Saisie Recettes'!$H$5:$H$3004, Listes!$B$73, 'Saisie Recettes'!$E$5:$E$3004, "&gt;="&amp;EOMONTH(AC$7,-1)+1, 'Saisie Recettes'!$E$5:$E$3004, "&lt;="&amp;EOMONTH(AC$7,0))</f>
        <v>30000</v>
      </c>
      <c r="AD76" s="151">
        <f>SUMIFS('Saisie Recettes'!$I$5:$I$3004,'Saisie Recettes'!$F$5:$F$3004, $F76, 'Saisie Recettes'!$H$5:$H$3004, Listes!$B$73, 'Saisie Recettes'!$E$5:$E$3004, "&gt;="&amp;EOMONTH(AD$7,-1)+1, 'Saisie Recettes'!$E$5:$E$3004, "&lt;="&amp;EOMONTH(AD$7,0))</f>
        <v>90000</v>
      </c>
      <c r="AE76" s="151">
        <f>SUMIFS('Saisie Recettes'!$I$5:$I$3004,'Saisie Recettes'!$F$5:$F$3004, $F76, 'Saisie Recettes'!$H$5:$H$3004, Listes!$B$73, 'Saisie Recettes'!$E$5:$E$3004, "&gt;="&amp;EOMONTH(AE$7,-1)+1, 'Saisie Recettes'!$E$5:$E$3004, "&lt;="&amp;EOMONTH(AE$7,0))</f>
        <v>30000</v>
      </c>
      <c r="AF76" s="151">
        <f>SUMIFS('Saisie Recettes'!$I$5:$I$3004,'Saisie Recettes'!$F$5:$F$3004, $F76, 'Saisie Recettes'!$H$5:$H$3004, Listes!$B$73, 'Saisie Recettes'!$E$5:$E$3004, "&gt;="&amp;EOMONTH(AF$7,-1)+1, 'Saisie Recettes'!$E$5:$E$3004, "&lt;="&amp;EOMONTH(AF$7,0))</f>
        <v>0</v>
      </c>
      <c r="AG76" s="151">
        <f>SUMIFS('Saisie Recettes'!$I$5:$I$3004,'Saisie Recettes'!$F$5:$F$3004, $F76, 'Saisie Recettes'!$H$5:$H$3004, Listes!$B$73, 'Saisie Recettes'!$E$5:$E$3004, "&gt;="&amp;EOMONTH(AG$7,-1)+1, 'Saisie Recettes'!$E$5:$E$3004, "&lt;="&amp;EOMONTH(AG$7,0))</f>
        <v>55000</v>
      </c>
      <c r="AH76" s="151">
        <f>SUMIFS('Saisie Recettes'!$I$5:$I$3004,'Saisie Recettes'!$F$5:$F$3004, $F76, 'Saisie Recettes'!$H$5:$H$3004, Listes!$B$73, 'Saisie Recettes'!$E$5:$E$3004, "&gt;="&amp;EOMONTH(AH$7,-1)+1, 'Saisie Recettes'!$E$5:$E$3004, "&lt;="&amp;EOMONTH(AH$7,0))</f>
        <v>125000</v>
      </c>
      <c r="AI76" s="150">
        <f t="shared" si="33"/>
        <v>852000</v>
      </c>
      <c r="AJ76" s="142"/>
      <c r="AK76" s="151">
        <f>SUMIFS('Saisie Recettes'!$I$5:$I$3004,'Saisie Recettes'!$F$5:$F$3004, $F76, 'Saisie Recettes'!$H$5:$H$3004, Listes!$B$73, 'Saisie Recettes'!$E$5:$E$3004, "&gt;="&amp;EOMONTH(AK$7,-1)+1, 'Saisie Recettes'!$E$5:$E$3004, "&lt;="&amp;EOMONTH(AK$7,0))</f>
        <v>100000</v>
      </c>
      <c r="AL76" s="151">
        <f>SUMIFS('Saisie Recettes'!$I$5:$I$3004,'Saisie Recettes'!$F$5:$F$3004, $F76, 'Saisie Recettes'!$H$5:$H$3004, Listes!$B$73, 'Saisie Recettes'!$E$5:$E$3004, "&gt;="&amp;EOMONTH(AL$7,-1)+1, 'Saisie Recettes'!$E$5:$E$3004, "&lt;="&amp;EOMONTH(AL$7,0))</f>
        <v>30000</v>
      </c>
      <c r="AM76" s="151">
        <f>SUMIFS('Saisie Recettes'!$I$5:$I$3004,'Saisie Recettes'!$F$5:$F$3004, $F76, 'Saisie Recettes'!$H$5:$H$3004, Listes!$B$73, 'Saisie Recettes'!$E$5:$E$3004, "&gt;="&amp;EOMONTH(AM$7,-1)+1, 'Saisie Recettes'!$E$5:$E$3004, "&lt;="&amp;EOMONTH(AM$7,0))</f>
        <v>0</v>
      </c>
      <c r="AN76" s="151">
        <f>SUMIFS('Saisie Recettes'!$I$5:$I$3004,'Saisie Recettes'!$F$5:$F$3004, $F76, 'Saisie Recettes'!$H$5:$H$3004, Listes!$B$73, 'Saisie Recettes'!$E$5:$E$3004, "&gt;="&amp;EOMONTH(AN$7,-1)+1, 'Saisie Recettes'!$E$5:$E$3004, "&lt;="&amp;EOMONTH(AN$7,0))</f>
        <v>240000</v>
      </c>
      <c r="AO76" s="151">
        <f>SUMIFS('Saisie Recettes'!$I$5:$I$3004,'Saisie Recettes'!$F$5:$F$3004, $F76, 'Saisie Recettes'!$H$5:$H$3004, Listes!$B$73, 'Saisie Recettes'!$E$5:$E$3004, "&gt;="&amp;EOMONTH(AO$7,-1)+1, 'Saisie Recettes'!$E$5:$E$3004, "&lt;="&amp;EOMONTH(AO$7,0))</f>
        <v>0</v>
      </c>
      <c r="AP76" s="151">
        <f>SUMIFS('Saisie Recettes'!$I$5:$I$3004,'Saisie Recettes'!$F$5:$F$3004, $F76, 'Saisie Recettes'!$H$5:$H$3004, Listes!$B$73, 'Saisie Recettes'!$E$5:$E$3004, "&gt;="&amp;EOMONTH(AP$7,-1)+1, 'Saisie Recettes'!$E$5:$E$3004, "&lt;="&amp;EOMONTH(AP$7,0))</f>
        <v>0</v>
      </c>
      <c r="AQ76" s="151">
        <f>SUMIFS('Saisie Recettes'!$I$5:$I$3004,'Saisie Recettes'!$F$5:$F$3004, $F76, 'Saisie Recettes'!$H$5:$H$3004, Listes!$B$73, 'Saisie Recettes'!$E$5:$E$3004, "&gt;="&amp;EOMONTH(AQ$7,-1)+1, 'Saisie Recettes'!$E$5:$E$3004, "&lt;="&amp;EOMONTH(AQ$7,0))</f>
        <v>0</v>
      </c>
      <c r="AR76" s="151">
        <f>SUMIFS('Saisie Recettes'!$I$5:$I$3004,'Saisie Recettes'!$F$5:$F$3004, $F76, 'Saisie Recettes'!$H$5:$H$3004, Listes!$B$73, 'Saisie Recettes'!$E$5:$E$3004, "&gt;="&amp;EOMONTH(AR$7,-1)+1, 'Saisie Recettes'!$E$5:$E$3004, "&lt;="&amp;EOMONTH(AR$7,0))</f>
        <v>0</v>
      </c>
      <c r="AS76" s="151">
        <f>SUMIFS('Saisie Recettes'!$I$5:$I$3004,'Saisie Recettes'!$F$5:$F$3004, $F76, 'Saisie Recettes'!$H$5:$H$3004, Listes!$B$73, 'Saisie Recettes'!$E$5:$E$3004, "&gt;="&amp;EOMONTH(AS$7,-1)+1, 'Saisie Recettes'!$E$5:$E$3004, "&lt;="&amp;EOMONTH(AS$7,0))</f>
        <v>0</v>
      </c>
      <c r="AT76" s="151">
        <f>SUMIFS('Saisie Recettes'!$I$5:$I$3004,'Saisie Recettes'!$F$5:$F$3004, $F76, 'Saisie Recettes'!$H$5:$H$3004, Listes!$B$73, 'Saisie Recettes'!$E$5:$E$3004, "&gt;="&amp;EOMONTH(AT$7,-1)+1, 'Saisie Recettes'!$E$5:$E$3004, "&lt;="&amp;EOMONTH(AT$7,0))</f>
        <v>0</v>
      </c>
      <c r="AU76" s="151">
        <f>SUMIFS('Saisie Recettes'!$I$5:$I$3004,'Saisie Recettes'!$F$5:$F$3004, $F76, 'Saisie Recettes'!$H$5:$H$3004, Listes!$B$73, 'Saisie Recettes'!$E$5:$E$3004, "&gt;="&amp;EOMONTH(AU$7,-1)+1, 'Saisie Recettes'!$E$5:$E$3004, "&lt;="&amp;EOMONTH(AU$7,0))</f>
        <v>0</v>
      </c>
      <c r="AV76" s="151">
        <f>SUMIFS('Saisie Recettes'!$I$5:$I$3004,'Saisie Recettes'!$F$5:$F$3004, $F76, 'Saisie Recettes'!$H$5:$H$3004, Listes!$B$73, 'Saisie Recettes'!$E$5:$E$3004, "&gt;="&amp;EOMONTH(AV$7,-1)+1, 'Saisie Recettes'!$E$5:$E$3004, "&lt;="&amp;EOMONTH(AV$7,0))</f>
        <v>0</v>
      </c>
      <c r="AW76" s="150">
        <f t="shared" si="34"/>
        <v>370000</v>
      </c>
    </row>
    <row r="77" spans="3:49" ht="15.75" customHeight="1" x14ac:dyDescent="0.25">
      <c r="C77" s="150" t="str">
        <f t="shared" si="35"/>
        <v>MC-Suite 15</v>
      </c>
      <c r="D77" s="143"/>
      <c r="E77" s="143"/>
      <c r="F77" s="150" t="str">
        <f>'Listes des Lots'!B18</f>
        <v>MC-Suite 15</v>
      </c>
      <c r="I77" s="151">
        <f>SUMIFS('Saisie Recettes'!$I$5:$I$3004,'Saisie Recettes'!$F$5:$F$3004, $F77, 'Saisie Recettes'!$H$5:$H$3004, Listes!$B$73, 'Saisie Recettes'!$E$5:$E$3004, "&gt;="&amp;EOMONTH(I$7,-1)+1, 'Saisie Recettes'!$E$5:$E$3004, "&lt;="&amp;EOMONTH(I$7,0))</f>
        <v>0</v>
      </c>
      <c r="J77" s="151">
        <f>SUMIFS('Saisie Recettes'!$I$5:$I$3004,'Saisie Recettes'!$F$5:$F$3004, $F77, 'Saisie Recettes'!$H$5:$H$3004, Listes!$B$73, 'Saisie Recettes'!$E$5:$E$3004, "&gt;="&amp;EOMONTH(J$7,-1)+1, 'Saisie Recettes'!$E$5:$E$3004, "&lt;="&amp;EOMONTH(J$7,0))</f>
        <v>0</v>
      </c>
      <c r="K77" s="151">
        <f>SUMIFS('Saisie Recettes'!$I$5:$I$3004,'Saisie Recettes'!$F$5:$F$3004, $F77, 'Saisie Recettes'!$H$5:$H$3004, Listes!$B$73, 'Saisie Recettes'!$E$5:$E$3004, "&gt;="&amp;EOMONTH(K$7,-1)+1, 'Saisie Recettes'!$E$5:$E$3004, "&lt;="&amp;EOMONTH(K$7,0))</f>
        <v>0</v>
      </c>
      <c r="L77" s="151">
        <f>SUMIFS('Saisie Recettes'!$I$5:$I$3004,'Saisie Recettes'!$F$5:$F$3004, $F77, 'Saisie Recettes'!$H$5:$H$3004, Listes!$B$73, 'Saisie Recettes'!$E$5:$E$3004, "&gt;="&amp;EOMONTH(L$7,-1)+1, 'Saisie Recettes'!$E$5:$E$3004, "&lt;="&amp;EOMONTH(L$7,0))</f>
        <v>0</v>
      </c>
      <c r="M77" s="151">
        <f>SUMIFS('Saisie Recettes'!$I$5:$I$3004,'Saisie Recettes'!$F$5:$F$3004, $F77, 'Saisie Recettes'!$H$5:$H$3004, Listes!$B$73, 'Saisie Recettes'!$E$5:$E$3004, "&gt;="&amp;EOMONTH(M$7,-1)+1, 'Saisie Recettes'!$E$5:$E$3004, "&lt;="&amp;EOMONTH(M$7,0))</f>
        <v>0</v>
      </c>
      <c r="N77" s="151">
        <f>SUMIFS('Saisie Recettes'!$I$5:$I$3004,'Saisie Recettes'!$F$5:$F$3004, $F77, 'Saisie Recettes'!$H$5:$H$3004, Listes!$B$73, 'Saisie Recettes'!$E$5:$E$3004, "&gt;="&amp;EOMONTH(N$7,-1)+1, 'Saisie Recettes'!$E$5:$E$3004, "&lt;="&amp;EOMONTH(N$7,0))</f>
        <v>0</v>
      </c>
      <c r="O77" s="151">
        <f>SUMIFS('Saisie Recettes'!$I$5:$I$3004,'Saisie Recettes'!$F$5:$F$3004, $F77, 'Saisie Recettes'!$H$5:$H$3004, Listes!$B$73, 'Saisie Recettes'!$E$5:$E$3004, "&gt;="&amp;EOMONTH(O$7,-1)+1, 'Saisie Recettes'!$E$5:$E$3004, "&lt;="&amp;EOMONTH(O$7,0))</f>
        <v>0</v>
      </c>
      <c r="P77" s="151">
        <f>SUMIFS('Saisie Recettes'!$I$5:$I$3004,'Saisie Recettes'!$F$5:$F$3004, $F77, 'Saisie Recettes'!$H$5:$H$3004, Listes!$B$73, 'Saisie Recettes'!$E$5:$E$3004, "&gt;="&amp;EOMONTH(P$7,-1)+1, 'Saisie Recettes'!$E$5:$E$3004, "&lt;="&amp;EOMONTH(P$7,0))</f>
        <v>100000</v>
      </c>
      <c r="Q77" s="151">
        <f>SUMIFS('Saisie Recettes'!$I$5:$I$3004,'Saisie Recettes'!$F$5:$F$3004, $F77, 'Saisie Recettes'!$H$5:$H$3004, Listes!$B$73, 'Saisie Recettes'!$E$5:$E$3004, "&gt;="&amp;EOMONTH(Q$7,-1)+1, 'Saisie Recettes'!$E$5:$E$3004, "&lt;="&amp;EOMONTH(Q$7,0))</f>
        <v>50000</v>
      </c>
      <c r="R77" s="151">
        <f>SUMIFS('Saisie Recettes'!$I$5:$I$3004,'Saisie Recettes'!$F$5:$F$3004, $F77, 'Saisie Recettes'!$H$5:$H$3004, Listes!$B$73, 'Saisie Recettes'!$E$5:$E$3004, "&gt;="&amp;EOMONTH(R$7,-1)+1, 'Saisie Recettes'!$E$5:$E$3004, "&lt;="&amp;EOMONTH(R$7,0))</f>
        <v>0</v>
      </c>
      <c r="S77" s="151">
        <f>SUMIFS('Saisie Recettes'!$I$5:$I$3004,'Saisie Recettes'!$F$5:$F$3004, $F77, 'Saisie Recettes'!$H$5:$H$3004, Listes!$B$73, 'Saisie Recettes'!$E$5:$E$3004, "&gt;="&amp;EOMONTH(S$7,-1)+1, 'Saisie Recettes'!$E$5:$E$3004, "&lt;="&amp;EOMONTH(S$7,0))</f>
        <v>0</v>
      </c>
      <c r="T77" s="151">
        <f>SUMIFS('Saisie Recettes'!$I$5:$I$3004,'Saisie Recettes'!$F$5:$F$3004, $F77, 'Saisie Recettes'!$H$5:$H$3004, Listes!$B$73, 'Saisie Recettes'!$E$5:$E$3004, "&gt;="&amp;EOMONTH(T$7,-1)+1, 'Saisie Recettes'!$E$5:$E$3004, "&lt;="&amp;EOMONTH(T$7,0))</f>
        <v>0</v>
      </c>
      <c r="U77" s="150">
        <f t="shared" si="32"/>
        <v>150000</v>
      </c>
      <c r="W77" s="151">
        <f>SUMIFS('Saisie Recettes'!$I$5:$I$3004,'Saisie Recettes'!$F$5:$F$3004, $F77, 'Saisie Recettes'!$H$5:$H$3004, Listes!$B$73, 'Saisie Recettes'!$E$5:$E$3004, "&gt;="&amp;EOMONTH(W$7,-1)+1, 'Saisie Recettes'!$E$5:$E$3004, "&lt;="&amp;EOMONTH(W$7,0))</f>
        <v>0</v>
      </c>
      <c r="X77" s="151">
        <f>SUMIFS('Saisie Recettes'!$I$5:$I$3004,'Saisie Recettes'!$F$5:$F$3004, $F77, 'Saisie Recettes'!$H$5:$H$3004, Listes!$B$73, 'Saisie Recettes'!$E$5:$E$3004, "&gt;="&amp;EOMONTH(X$7,-1)+1, 'Saisie Recettes'!$E$5:$E$3004, "&lt;="&amp;EOMONTH(X$7,0))</f>
        <v>50000</v>
      </c>
      <c r="Y77" s="151">
        <f>SUMIFS('Saisie Recettes'!$I$5:$I$3004,'Saisie Recettes'!$F$5:$F$3004, $F77, 'Saisie Recettes'!$H$5:$H$3004, Listes!$B$73, 'Saisie Recettes'!$E$5:$E$3004, "&gt;="&amp;EOMONTH(Y$7,-1)+1, 'Saisie Recettes'!$E$5:$E$3004, "&lt;="&amp;EOMONTH(Y$7,0))</f>
        <v>0</v>
      </c>
      <c r="Z77" s="151">
        <f>SUMIFS('Saisie Recettes'!$I$5:$I$3004,'Saisie Recettes'!$F$5:$F$3004, $F77, 'Saisie Recettes'!$H$5:$H$3004, Listes!$B$73, 'Saisie Recettes'!$E$5:$E$3004, "&gt;="&amp;EOMONTH(Z$7,-1)+1, 'Saisie Recettes'!$E$5:$E$3004, "&lt;="&amp;EOMONTH(Z$7,0))</f>
        <v>0</v>
      </c>
      <c r="AA77" s="151">
        <f>SUMIFS('Saisie Recettes'!$I$5:$I$3004,'Saisie Recettes'!$F$5:$F$3004, $F77, 'Saisie Recettes'!$H$5:$H$3004, Listes!$B$73, 'Saisie Recettes'!$E$5:$E$3004, "&gt;="&amp;EOMONTH(AA$7,-1)+1, 'Saisie Recettes'!$E$5:$E$3004, "&lt;="&amp;EOMONTH(AA$7,0))</f>
        <v>0</v>
      </c>
      <c r="AB77" s="151">
        <f>SUMIFS('Saisie Recettes'!$I$5:$I$3004,'Saisie Recettes'!$F$5:$F$3004, $F77, 'Saisie Recettes'!$H$5:$H$3004, Listes!$B$73, 'Saisie Recettes'!$E$5:$E$3004, "&gt;="&amp;EOMONTH(AB$7,-1)+1, 'Saisie Recettes'!$E$5:$E$3004, "&lt;="&amp;EOMONTH(AB$7,0))</f>
        <v>0</v>
      </c>
      <c r="AC77" s="151">
        <f>SUMIFS('Saisie Recettes'!$I$5:$I$3004,'Saisie Recettes'!$F$5:$F$3004, $F77, 'Saisie Recettes'!$H$5:$H$3004, Listes!$B$73, 'Saisie Recettes'!$E$5:$E$3004, "&gt;="&amp;EOMONTH(AC$7,-1)+1, 'Saisie Recettes'!$E$5:$E$3004, "&lt;="&amp;EOMONTH(AC$7,0))</f>
        <v>0</v>
      </c>
      <c r="AD77" s="151">
        <f>SUMIFS('Saisie Recettes'!$I$5:$I$3004,'Saisie Recettes'!$F$5:$F$3004, $F77, 'Saisie Recettes'!$H$5:$H$3004, Listes!$B$73, 'Saisie Recettes'!$E$5:$E$3004, "&gt;="&amp;EOMONTH(AD$7,-1)+1, 'Saisie Recettes'!$E$5:$E$3004, "&lt;="&amp;EOMONTH(AD$7,0))</f>
        <v>90000</v>
      </c>
      <c r="AE77" s="151">
        <f>SUMIFS('Saisie Recettes'!$I$5:$I$3004,'Saisie Recettes'!$F$5:$F$3004, $F77, 'Saisie Recettes'!$H$5:$H$3004, Listes!$B$73, 'Saisie Recettes'!$E$5:$E$3004, "&gt;="&amp;EOMONTH(AE$7,-1)+1, 'Saisie Recettes'!$E$5:$E$3004, "&lt;="&amp;EOMONTH(AE$7,0))</f>
        <v>0</v>
      </c>
      <c r="AF77" s="151">
        <f>SUMIFS('Saisie Recettes'!$I$5:$I$3004,'Saisie Recettes'!$F$5:$F$3004, $F77, 'Saisie Recettes'!$H$5:$H$3004, Listes!$B$73, 'Saisie Recettes'!$E$5:$E$3004, "&gt;="&amp;EOMONTH(AF$7,-1)+1, 'Saisie Recettes'!$E$5:$E$3004, "&lt;="&amp;EOMONTH(AF$7,0))</f>
        <v>30000</v>
      </c>
      <c r="AG77" s="151">
        <f>SUMIFS('Saisie Recettes'!$I$5:$I$3004,'Saisie Recettes'!$F$5:$F$3004, $F77, 'Saisie Recettes'!$H$5:$H$3004, Listes!$B$73, 'Saisie Recettes'!$E$5:$E$3004, "&gt;="&amp;EOMONTH(AG$7,-1)+1, 'Saisie Recettes'!$E$5:$E$3004, "&lt;="&amp;EOMONTH(AG$7,0))</f>
        <v>0</v>
      </c>
      <c r="AH77" s="151">
        <f>SUMIFS('Saisie Recettes'!$I$5:$I$3004,'Saisie Recettes'!$F$5:$F$3004, $F77, 'Saisie Recettes'!$H$5:$H$3004, Listes!$B$73, 'Saisie Recettes'!$E$5:$E$3004, "&gt;="&amp;EOMONTH(AH$7,-1)+1, 'Saisie Recettes'!$E$5:$E$3004, "&lt;="&amp;EOMONTH(AH$7,0))</f>
        <v>25000</v>
      </c>
      <c r="AI77" s="150">
        <f t="shared" si="33"/>
        <v>195000</v>
      </c>
      <c r="AJ77" s="142"/>
      <c r="AK77" s="151">
        <f>SUMIFS('Saisie Recettes'!$I$5:$I$3004,'Saisie Recettes'!$F$5:$F$3004, $F77, 'Saisie Recettes'!$H$5:$H$3004, Listes!$B$73, 'Saisie Recettes'!$E$5:$E$3004, "&gt;="&amp;EOMONTH(AK$7,-1)+1, 'Saisie Recettes'!$E$5:$E$3004, "&lt;="&amp;EOMONTH(AK$7,0))</f>
        <v>0</v>
      </c>
      <c r="AL77" s="151">
        <f>SUMIFS('Saisie Recettes'!$I$5:$I$3004,'Saisie Recettes'!$F$5:$F$3004, $F77, 'Saisie Recettes'!$H$5:$H$3004, Listes!$B$73, 'Saisie Recettes'!$E$5:$E$3004, "&gt;="&amp;EOMONTH(AL$7,-1)+1, 'Saisie Recettes'!$E$5:$E$3004, "&lt;="&amp;EOMONTH(AL$7,0))</f>
        <v>30000</v>
      </c>
      <c r="AM77" s="151">
        <f>SUMIFS('Saisie Recettes'!$I$5:$I$3004,'Saisie Recettes'!$F$5:$F$3004, $F77, 'Saisie Recettes'!$H$5:$H$3004, Listes!$B$73, 'Saisie Recettes'!$E$5:$E$3004, "&gt;="&amp;EOMONTH(AM$7,-1)+1, 'Saisie Recettes'!$E$5:$E$3004, "&lt;="&amp;EOMONTH(AM$7,0))</f>
        <v>0</v>
      </c>
      <c r="AN77" s="151">
        <f>SUMIFS('Saisie Recettes'!$I$5:$I$3004,'Saisie Recettes'!$F$5:$F$3004, $F77, 'Saisie Recettes'!$H$5:$H$3004, Listes!$B$73, 'Saisie Recettes'!$E$5:$E$3004, "&gt;="&amp;EOMONTH(AN$7,-1)+1, 'Saisie Recettes'!$E$5:$E$3004, "&lt;="&amp;EOMONTH(AN$7,0))</f>
        <v>0</v>
      </c>
      <c r="AO77" s="151">
        <f>SUMIFS('Saisie Recettes'!$I$5:$I$3004,'Saisie Recettes'!$F$5:$F$3004, $F77, 'Saisie Recettes'!$H$5:$H$3004, Listes!$B$73, 'Saisie Recettes'!$E$5:$E$3004, "&gt;="&amp;EOMONTH(AO$7,-1)+1, 'Saisie Recettes'!$E$5:$E$3004, "&lt;="&amp;EOMONTH(AO$7,0))</f>
        <v>0</v>
      </c>
      <c r="AP77" s="151">
        <f>SUMIFS('Saisie Recettes'!$I$5:$I$3004,'Saisie Recettes'!$F$5:$F$3004, $F77, 'Saisie Recettes'!$H$5:$H$3004, Listes!$B$73, 'Saisie Recettes'!$E$5:$E$3004, "&gt;="&amp;EOMONTH(AP$7,-1)+1, 'Saisie Recettes'!$E$5:$E$3004, "&lt;="&amp;EOMONTH(AP$7,0))</f>
        <v>0</v>
      </c>
      <c r="AQ77" s="151">
        <f>SUMIFS('Saisie Recettes'!$I$5:$I$3004,'Saisie Recettes'!$F$5:$F$3004, $F77, 'Saisie Recettes'!$H$5:$H$3004, Listes!$B$73, 'Saisie Recettes'!$E$5:$E$3004, "&gt;="&amp;EOMONTH(AQ$7,-1)+1, 'Saisie Recettes'!$E$5:$E$3004, "&lt;="&amp;EOMONTH(AQ$7,0))</f>
        <v>0</v>
      </c>
      <c r="AR77" s="151">
        <f>SUMIFS('Saisie Recettes'!$I$5:$I$3004,'Saisie Recettes'!$F$5:$F$3004, $F77, 'Saisie Recettes'!$H$5:$H$3004, Listes!$B$73, 'Saisie Recettes'!$E$5:$E$3004, "&gt;="&amp;EOMONTH(AR$7,-1)+1, 'Saisie Recettes'!$E$5:$E$3004, "&lt;="&amp;EOMONTH(AR$7,0))</f>
        <v>0</v>
      </c>
      <c r="AS77" s="151">
        <f>SUMIFS('Saisie Recettes'!$I$5:$I$3004,'Saisie Recettes'!$F$5:$F$3004, $F77, 'Saisie Recettes'!$H$5:$H$3004, Listes!$B$73, 'Saisie Recettes'!$E$5:$E$3004, "&gt;="&amp;EOMONTH(AS$7,-1)+1, 'Saisie Recettes'!$E$5:$E$3004, "&lt;="&amp;EOMONTH(AS$7,0))</f>
        <v>0</v>
      </c>
      <c r="AT77" s="151">
        <f>SUMIFS('Saisie Recettes'!$I$5:$I$3004,'Saisie Recettes'!$F$5:$F$3004, $F77, 'Saisie Recettes'!$H$5:$H$3004, Listes!$B$73, 'Saisie Recettes'!$E$5:$E$3004, "&gt;="&amp;EOMONTH(AT$7,-1)+1, 'Saisie Recettes'!$E$5:$E$3004, "&lt;="&amp;EOMONTH(AT$7,0))</f>
        <v>0</v>
      </c>
      <c r="AU77" s="151">
        <f>SUMIFS('Saisie Recettes'!$I$5:$I$3004,'Saisie Recettes'!$F$5:$F$3004, $F77, 'Saisie Recettes'!$H$5:$H$3004, Listes!$B$73, 'Saisie Recettes'!$E$5:$E$3004, "&gt;="&amp;EOMONTH(AU$7,-1)+1, 'Saisie Recettes'!$E$5:$E$3004, "&lt;="&amp;EOMONTH(AU$7,0))</f>
        <v>0</v>
      </c>
      <c r="AV77" s="151">
        <f>SUMIFS('Saisie Recettes'!$I$5:$I$3004,'Saisie Recettes'!$F$5:$F$3004, $F77, 'Saisie Recettes'!$H$5:$H$3004, Listes!$B$73, 'Saisie Recettes'!$E$5:$E$3004, "&gt;="&amp;EOMONTH(AV$7,-1)+1, 'Saisie Recettes'!$E$5:$E$3004, "&lt;="&amp;EOMONTH(AV$7,0))</f>
        <v>0</v>
      </c>
      <c r="AW77" s="150">
        <f t="shared" si="34"/>
        <v>30000</v>
      </c>
    </row>
    <row r="78" spans="3:49" ht="15.75" customHeight="1" x14ac:dyDescent="0.25">
      <c r="C78" s="150" t="str">
        <f t="shared" si="35"/>
        <v>MC-Suite 16</v>
      </c>
      <c r="D78" s="143"/>
      <c r="E78" s="143"/>
      <c r="F78" s="150" t="str">
        <f>'Listes des Lots'!B19</f>
        <v>MC-Suite 16</v>
      </c>
      <c r="I78" s="151">
        <f>SUMIFS('Saisie Recettes'!$I$5:$I$3004,'Saisie Recettes'!$F$5:$F$3004, $F78, 'Saisie Recettes'!$H$5:$H$3004, Listes!$B$73, 'Saisie Recettes'!$E$5:$E$3004, "&gt;="&amp;EOMONTH(I$7,-1)+1, 'Saisie Recettes'!$E$5:$E$3004, "&lt;="&amp;EOMONTH(I$7,0))</f>
        <v>0</v>
      </c>
      <c r="J78" s="151">
        <f>SUMIFS('Saisie Recettes'!$I$5:$I$3004,'Saisie Recettes'!$F$5:$F$3004, $F78, 'Saisie Recettes'!$H$5:$H$3004, Listes!$B$73, 'Saisie Recettes'!$E$5:$E$3004, "&gt;="&amp;EOMONTH(J$7,-1)+1, 'Saisie Recettes'!$E$5:$E$3004, "&lt;="&amp;EOMONTH(J$7,0))</f>
        <v>0</v>
      </c>
      <c r="K78" s="151">
        <f>SUMIFS('Saisie Recettes'!$I$5:$I$3004,'Saisie Recettes'!$F$5:$F$3004, $F78, 'Saisie Recettes'!$H$5:$H$3004, Listes!$B$73, 'Saisie Recettes'!$E$5:$E$3004, "&gt;="&amp;EOMONTH(K$7,-1)+1, 'Saisie Recettes'!$E$5:$E$3004, "&lt;="&amp;EOMONTH(K$7,0))</f>
        <v>0</v>
      </c>
      <c r="L78" s="151">
        <f>SUMIFS('Saisie Recettes'!$I$5:$I$3004,'Saisie Recettes'!$F$5:$F$3004, $F78, 'Saisie Recettes'!$H$5:$H$3004, Listes!$B$73, 'Saisie Recettes'!$E$5:$E$3004, "&gt;="&amp;EOMONTH(L$7,-1)+1, 'Saisie Recettes'!$E$5:$E$3004, "&lt;="&amp;EOMONTH(L$7,0))</f>
        <v>0</v>
      </c>
      <c r="M78" s="151">
        <f>SUMIFS('Saisie Recettes'!$I$5:$I$3004,'Saisie Recettes'!$F$5:$F$3004, $F78, 'Saisie Recettes'!$H$5:$H$3004, Listes!$B$73, 'Saisie Recettes'!$E$5:$E$3004, "&gt;="&amp;EOMONTH(M$7,-1)+1, 'Saisie Recettes'!$E$5:$E$3004, "&lt;="&amp;EOMONTH(M$7,0))</f>
        <v>0</v>
      </c>
      <c r="N78" s="151">
        <f>SUMIFS('Saisie Recettes'!$I$5:$I$3004,'Saisie Recettes'!$F$5:$F$3004, $F78, 'Saisie Recettes'!$H$5:$H$3004, Listes!$B$73, 'Saisie Recettes'!$E$5:$E$3004, "&gt;="&amp;EOMONTH(N$7,-1)+1, 'Saisie Recettes'!$E$5:$E$3004, "&lt;="&amp;EOMONTH(N$7,0))</f>
        <v>0</v>
      </c>
      <c r="O78" s="151">
        <f>SUMIFS('Saisie Recettes'!$I$5:$I$3004,'Saisie Recettes'!$F$5:$F$3004, $F78, 'Saisie Recettes'!$H$5:$H$3004, Listes!$B$73, 'Saisie Recettes'!$E$5:$E$3004, "&gt;="&amp;EOMONTH(O$7,-1)+1, 'Saisie Recettes'!$E$5:$E$3004, "&lt;="&amp;EOMONTH(O$7,0))</f>
        <v>0</v>
      </c>
      <c r="P78" s="151">
        <f>SUMIFS('Saisie Recettes'!$I$5:$I$3004,'Saisie Recettes'!$F$5:$F$3004, $F78, 'Saisie Recettes'!$H$5:$H$3004, Listes!$B$73, 'Saisie Recettes'!$E$5:$E$3004, "&gt;="&amp;EOMONTH(P$7,-1)+1, 'Saisie Recettes'!$E$5:$E$3004, "&lt;="&amp;EOMONTH(P$7,0))</f>
        <v>0</v>
      </c>
      <c r="Q78" s="151">
        <f>SUMIFS('Saisie Recettes'!$I$5:$I$3004,'Saisie Recettes'!$F$5:$F$3004, $F78, 'Saisie Recettes'!$H$5:$H$3004, Listes!$B$73, 'Saisie Recettes'!$E$5:$E$3004, "&gt;="&amp;EOMONTH(Q$7,-1)+1, 'Saisie Recettes'!$E$5:$E$3004, "&lt;="&amp;EOMONTH(Q$7,0))</f>
        <v>0</v>
      </c>
      <c r="R78" s="151">
        <f>SUMIFS('Saisie Recettes'!$I$5:$I$3004,'Saisie Recettes'!$F$5:$F$3004, $F78, 'Saisie Recettes'!$H$5:$H$3004, Listes!$B$73, 'Saisie Recettes'!$E$5:$E$3004, "&gt;="&amp;EOMONTH(R$7,-1)+1, 'Saisie Recettes'!$E$5:$E$3004, "&lt;="&amp;EOMONTH(R$7,0))</f>
        <v>30000</v>
      </c>
      <c r="S78" s="151">
        <f>SUMIFS('Saisie Recettes'!$I$5:$I$3004,'Saisie Recettes'!$F$5:$F$3004, $F78, 'Saisie Recettes'!$H$5:$H$3004, Listes!$B$73, 'Saisie Recettes'!$E$5:$E$3004, "&gt;="&amp;EOMONTH(S$7,-1)+1, 'Saisie Recettes'!$E$5:$E$3004, "&lt;="&amp;EOMONTH(S$7,0))</f>
        <v>0</v>
      </c>
      <c r="T78" s="151">
        <f>SUMIFS('Saisie Recettes'!$I$5:$I$3004,'Saisie Recettes'!$F$5:$F$3004, $F78, 'Saisie Recettes'!$H$5:$H$3004, Listes!$B$73, 'Saisie Recettes'!$E$5:$E$3004, "&gt;="&amp;EOMONTH(T$7,-1)+1, 'Saisie Recettes'!$E$5:$E$3004, "&lt;="&amp;EOMONTH(T$7,0))</f>
        <v>0</v>
      </c>
      <c r="U78" s="150">
        <f t="shared" si="32"/>
        <v>30000</v>
      </c>
      <c r="W78" s="151">
        <f>SUMIFS('Saisie Recettes'!$I$5:$I$3004,'Saisie Recettes'!$F$5:$F$3004, $F78, 'Saisie Recettes'!$H$5:$H$3004, Listes!$B$73, 'Saisie Recettes'!$E$5:$E$3004, "&gt;="&amp;EOMONTH(W$7,-1)+1, 'Saisie Recettes'!$E$5:$E$3004, "&lt;="&amp;EOMONTH(W$7,0))</f>
        <v>0</v>
      </c>
      <c r="X78" s="151">
        <f>SUMIFS('Saisie Recettes'!$I$5:$I$3004,'Saisie Recettes'!$F$5:$F$3004, $F78, 'Saisie Recettes'!$H$5:$H$3004, Listes!$B$73, 'Saisie Recettes'!$E$5:$E$3004, "&gt;="&amp;EOMONTH(X$7,-1)+1, 'Saisie Recettes'!$E$5:$E$3004, "&lt;="&amp;EOMONTH(X$7,0))</f>
        <v>0</v>
      </c>
      <c r="Y78" s="151">
        <f>SUMIFS('Saisie Recettes'!$I$5:$I$3004,'Saisie Recettes'!$F$5:$F$3004, $F78, 'Saisie Recettes'!$H$5:$H$3004, Listes!$B$73, 'Saisie Recettes'!$E$5:$E$3004, "&gt;="&amp;EOMONTH(Y$7,-1)+1, 'Saisie Recettes'!$E$5:$E$3004, "&lt;="&amp;EOMONTH(Y$7,0))</f>
        <v>0</v>
      </c>
      <c r="Z78" s="151">
        <f>SUMIFS('Saisie Recettes'!$I$5:$I$3004,'Saisie Recettes'!$F$5:$F$3004, $F78, 'Saisie Recettes'!$H$5:$H$3004, Listes!$B$73, 'Saisie Recettes'!$E$5:$E$3004, "&gt;="&amp;EOMONTH(Z$7,-1)+1, 'Saisie Recettes'!$E$5:$E$3004, "&lt;="&amp;EOMONTH(Z$7,0))</f>
        <v>0</v>
      </c>
      <c r="AA78" s="151">
        <f>SUMIFS('Saisie Recettes'!$I$5:$I$3004,'Saisie Recettes'!$F$5:$F$3004, $F78, 'Saisie Recettes'!$H$5:$H$3004, Listes!$B$73, 'Saisie Recettes'!$E$5:$E$3004, "&gt;="&amp;EOMONTH(AA$7,-1)+1, 'Saisie Recettes'!$E$5:$E$3004, "&lt;="&amp;EOMONTH(AA$7,0))</f>
        <v>0</v>
      </c>
      <c r="AB78" s="151">
        <f>SUMIFS('Saisie Recettes'!$I$5:$I$3004,'Saisie Recettes'!$F$5:$F$3004, $F78, 'Saisie Recettes'!$H$5:$H$3004, Listes!$B$73, 'Saisie Recettes'!$E$5:$E$3004, "&gt;="&amp;EOMONTH(AB$7,-1)+1, 'Saisie Recettes'!$E$5:$E$3004, "&lt;="&amp;EOMONTH(AB$7,0))</f>
        <v>0</v>
      </c>
      <c r="AC78" s="151">
        <f>SUMIFS('Saisie Recettes'!$I$5:$I$3004,'Saisie Recettes'!$F$5:$F$3004, $F78, 'Saisie Recettes'!$H$5:$H$3004, Listes!$B$73, 'Saisie Recettes'!$E$5:$E$3004, "&gt;="&amp;EOMONTH(AC$7,-1)+1, 'Saisie Recettes'!$E$5:$E$3004, "&lt;="&amp;EOMONTH(AC$7,0))</f>
        <v>0</v>
      </c>
      <c r="AD78" s="151">
        <f>SUMIFS('Saisie Recettes'!$I$5:$I$3004,'Saisie Recettes'!$F$5:$F$3004, $F78, 'Saisie Recettes'!$H$5:$H$3004, Listes!$B$73, 'Saisie Recettes'!$E$5:$E$3004, "&gt;="&amp;EOMONTH(AD$7,-1)+1, 'Saisie Recettes'!$E$5:$E$3004, "&lt;="&amp;EOMONTH(AD$7,0))</f>
        <v>0</v>
      </c>
      <c r="AE78" s="151">
        <f>SUMIFS('Saisie Recettes'!$I$5:$I$3004,'Saisie Recettes'!$F$5:$F$3004, $F78, 'Saisie Recettes'!$H$5:$H$3004, Listes!$B$73, 'Saisie Recettes'!$E$5:$E$3004, "&gt;="&amp;EOMONTH(AE$7,-1)+1, 'Saisie Recettes'!$E$5:$E$3004, "&lt;="&amp;EOMONTH(AE$7,0))</f>
        <v>0</v>
      </c>
      <c r="AF78" s="151">
        <f>SUMIFS('Saisie Recettes'!$I$5:$I$3004,'Saisie Recettes'!$F$5:$F$3004, $F78, 'Saisie Recettes'!$H$5:$H$3004, Listes!$B$73, 'Saisie Recettes'!$E$5:$E$3004, "&gt;="&amp;EOMONTH(AF$7,-1)+1, 'Saisie Recettes'!$E$5:$E$3004, "&lt;="&amp;EOMONTH(AF$7,0))</f>
        <v>0</v>
      </c>
      <c r="AG78" s="151">
        <f>SUMIFS('Saisie Recettes'!$I$5:$I$3004,'Saisie Recettes'!$F$5:$F$3004, $F78, 'Saisie Recettes'!$H$5:$H$3004, Listes!$B$73, 'Saisie Recettes'!$E$5:$E$3004, "&gt;="&amp;EOMONTH(AG$7,-1)+1, 'Saisie Recettes'!$E$5:$E$3004, "&lt;="&amp;EOMONTH(AG$7,0))</f>
        <v>0</v>
      </c>
      <c r="AH78" s="151">
        <f>SUMIFS('Saisie Recettes'!$I$5:$I$3004,'Saisie Recettes'!$F$5:$F$3004, $F78, 'Saisie Recettes'!$H$5:$H$3004, Listes!$B$73, 'Saisie Recettes'!$E$5:$E$3004, "&gt;="&amp;EOMONTH(AH$7,-1)+1, 'Saisie Recettes'!$E$5:$E$3004, "&lt;="&amp;EOMONTH(AH$7,0))</f>
        <v>0</v>
      </c>
      <c r="AI78" s="150">
        <f t="shared" si="33"/>
        <v>0</v>
      </c>
      <c r="AJ78" s="142"/>
      <c r="AK78" s="151">
        <f>SUMIFS('Saisie Recettes'!$I$5:$I$3004,'Saisie Recettes'!$F$5:$F$3004, $F78, 'Saisie Recettes'!$H$5:$H$3004, Listes!$B$73, 'Saisie Recettes'!$E$5:$E$3004, "&gt;="&amp;EOMONTH(AK$7,-1)+1, 'Saisie Recettes'!$E$5:$E$3004, "&lt;="&amp;EOMONTH(AK$7,0))</f>
        <v>0</v>
      </c>
      <c r="AL78" s="151">
        <f>SUMIFS('Saisie Recettes'!$I$5:$I$3004,'Saisie Recettes'!$F$5:$F$3004, $F78, 'Saisie Recettes'!$H$5:$H$3004, Listes!$B$73, 'Saisie Recettes'!$E$5:$E$3004, "&gt;="&amp;EOMONTH(AL$7,-1)+1, 'Saisie Recettes'!$E$5:$E$3004, "&lt;="&amp;EOMONTH(AL$7,0))</f>
        <v>0</v>
      </c>
      <c r="AM78" s="151">
        <f>SUMIFS('Saisie Recettes'!$I$5:$I$3004,'Saisie Recettes'!$F$5:$F$3004, $F78, 'Saisie Recettes'!$H$5:$H$3004, Listes!$B$73, 'Saisie Recettes'!$E$5:$E$3004, "&gt;="&amp;EOMONTH(AM$7,-1)+1, 'Saisie Recettes'!$E$5:$E$3004, "&lt;="&amp;EOMONTH(AM$7,0))</f>
        <v>0</v>
      </c>
      <c r="AN78" s="151">
        <f>SUMIFS('Saisie Recettes'!$I$5:$I$3004,'Saisie Recettes'!$F$5:$F$3004, $F78, 'Saisie Recettes'!$H$5:$H$3004, Listes!$B$73, 'Saisie Recettes'!$E$5:$E$3004, "&gt;="&amp;EOMONTH(AN$7,-1)+1, 'Saisie Recettes'!$E$5:$E$3004, "&lt;="&amp;EOMONTH(AN$7,0))</f>
        <v>0</v>
      </c>
      <c r="AO78" s="151">
        <f>SUMIFS('Saisie Recettes'!$I$5:$I$3004,'Saisie Recettes'!$F$5:$F$3004, $F78, 'Saisie Recettes'!$H$5:$H$3004, Listes!$B$73, 'Saisie Recettes'!$E$5:$E$3004, "&gt;="&amp;EOMONTH(AO$7,-1)+1, 'Saisie Recettes'!$E$5:$E$3004, "&lt;="&amp;EOMONTH(AO$7,0))</f>
        <v>0</v>
      </c>
      <c r="AP78" s="151">
        <f>SUMIFS('Saisie Recettes'!$I$5:$I$3004,'Saisie Recettes'!$F$5:$F$3004, $F78, 'Saisie Recettes'!$H$5:$H$3004, Listes!$B$73, 'Saisie Recettes'!$E$5:$E$3004, "&gt;="&amp;EOMONTH(AP$7,-1)+1, 'Saisie Recettes'!$E$5:$E$3004, "&lt;="&amp;EOMONTH(AP$7,0))</f>
        <v>0</v>
      </c>
      <c r="AQ78" s="151">
        <f>SUMIFS('Saisie Recettes'!$I$5:$I$3004,'Saisie Recettes'!$F$5:$F$3004, $F78, 'Saisie Recettes'!$H$5:$H$3004, Listes!$B$73, 'Saisie Recettes'!$E$5:$E$3004, "&gt;="&amp;EOMONTH(AQ$7,-1)+1, 'Saisie Recettes'!$E$5:$E$3004, "&lt;="&amp;EOMONTH(AQ$7,0))</f>
        <v>0</v>
      </c>
      <c r="AR78" s="151">
        <f>SUMIFS('Saisie Recettes'!$I$5:$I$3004,'Saisie Recettes'!$F$5:$F$3004, $F78, 'Saisie Recettes'!$H$5:$H$3004, Listes!$B$73, 'Saisie Recettes'!$E$5:$E$3004, "&gt;="&amp;EOMONTH(AR$7,-1)+1, 'Saisie Recettes'!$E$5:$E$3004, "&lt;="&amp;EOMONTH(AR$7,0))</f>
        <v>0</v>
      </c>
      <c r="AS78" s="151">
        <f>SUMIFS('Saisie Recettes'!$I$5:$I$3004,'Saisie Recettes'!$F$5:$F$3004, $F78, 'Saisie Recettes'!$H$5:$H$3004, Listes!$B$73, 'Saisie Recettes'!$E$5:$E$3004, "&gt;="&amp;EOMONTH(AS$7,-1)+1, 'Saisie Recettes'!$E$5:$E$3004, "&lt;="&amp;EOMONTH(AS$7,0))</f>
        <v>0</v>
      </c>
      <c r="AT78" s="151">
        <f>SUMIFS('Saisie Recettes'!$I$5:$I$3004,'Saisie Recettes'!$F$5:$F$3004, $F78, 'Saisie Recettes'!$H$5:$H$3004, Listes!$B$73, 'Saisie Recettes'!$E$5:$E$3004, "&gt;="&amp;EOMONTH(AT$7,-1)+1, 'Saisie Recettes'!$E$5:$E$3004, "&lt;="&amp;EOMONTH(AT$7,0))</f>
        <v>0</v>
      </c>
      <c r="AU78" s="151">
        <f>SUMIFS('Saisie Recettes'!$I$5:$I$3004,'Saisie Recettes'!$F$5:$F$3004, $F78, 'Saisie Recettes'!$H$5:$H$3004, Listes!$B$73, 'Saisie Recettes'!$E$5:$E$3004, "&gt;="&amp;EOMONTH(AU$7,-1)+1, 'Saisie Recettes'!$E$5:$E$3004, "&lt;="&amp;EOMONTH(AU$7,0))</f>
        <v>0</v>
      </c>
      <c r="AV78" s="151">
        <f>SUMIFS('Saisie Recettes'!$I$5:$I$3004,'Saisie Recettes'!$F$5:$F$3004, $F78, 'Saisie Recettes'!$H$5:$H$3004, Listes!$B$73, 'Saisie Recettes'!$E$5:$E$3004, "&gt;="&amp;EOMONTH(AV$7,-1)+1, 'Saisie Recettes'!$E$5:$E$3004, "&lt;="&amp;EOMONTH(AV$7,0))</f>
        <v>0</v>
      </c>
      <c r="AW78" s="150">
        <f t="shared" si="34"/>
        <v>0</v>
      </c>
    </row>
    <row r="79" spans="3:49" ht="15.75" customHeight="1" x14ac:dyDescent="0.25">
      <c r="C79" s="150" t="str">
        <f t="shared" si="35"/>
        <v>MC-CHBR 1</v>
      </c>
      <c r="D79" s="143"/>
      <c r="E79" s="143"/>
      <c r="F79" s="150" t="str">
        <f>'Listes des Lots'!B20</f>
        <v>MC-CHBR 1</v>
      </c>
      <c r="I79" s="151">
        <f>SUMIFS('Saisie Recettes'!$I$5:$I$3004,'Saisie Recettes'!$F$5:$F$3004, $F79, 'Saisie Recettes'!$H$5:$H$3004, Listes!$B$73, 'Saisie Recettes'!$E$5:$E$3004, "&gt;="&amp;EOMONTH(I$7,-1)+1, 'Saisie Recettes'!$E$5:$E$3004, "&lt;="&amp;EOMONTH(I$7,0))</f>
        <v>0</v>
      </c>
      <c r="J79" s="151">
        <f>SUMIFS('Saisie Recettes'!$I$5:$I$3004,'Saisie Recettes'!$F$5:$F$3004, $F79, 'Saisie Recettes'!$H$5:$H$3004, Listes!$B$73, 'Saisie Recettes'!$E$5:$E$3004, "&gt;="&amp;EOMONTH(J$7,-1)+1, 'Saisie Recettes'!$E$5:$E$3004, "&lt;="&amp;EOMONTH(J$7,0))</f>
        <v>0</v>
      </c>
      <c r="K79" s="151">
        <f>SUMIFS('Saisie Recettes'!$I$5:$I$3004,'Saisie Recettes'!$F$5:$F$3004, $F79, 'Saisie Recettes'!$H$5:$H$3004, Listes!$B$73, 'Saisie Recettes'!$E$5:$E$3004, "&gt;="&amp;EOMONTH(K$7,-1)+1, 'Saisie Recettes'!$E$5:$E$3004, "&lt;="&amp;EOMONTH(K$7,0))</f>
        <v>0</v>
      </c>
      <c r="L79" s="151">
        <f>SUMIFS('Saisie Recettes'!$I$5:$I$3004,'Saisie Recettes'!$F$5:$F$3004, $F79, 'Saisie Recettes'!$H$5:$H$3004, Listes!$B$73, 'Saisie Recettes'!$E$5:$E$3004, "&gt;="&amp;EOMONTH(L$7,-1)+1, 'Saisie Recettes'!$E$5:$E$3004, "&lt;="&amp;EOMONTH(L$7,0))</f>
        <v>0</v>
      </c>
      <c r="M79" s="151">
        <f>SUMIFS('Saisie Recettes'!$I$5:$I$3004,'Saisie Recettes'!$F$5:$F$3004, $F79, 'Saisie Recettes'!$H$5:$H$3004, Listes!$B$73, 'Saisie Recettes'!$E$5:$E$3004, "&gt;="&amp;EOMONTH(M$7,-1)+1, 'Saisie Recettes'!$E$5:$E$3004, "&lt;="&amp;EOMONTH(M$7,0))</f>
        <v>0</v>
      </c>
      <c r="N79" s="151">
        <f>SUMIFS('Saisie Recettes'!$I$5:$I$3004,'Saisie Recettes'!$F$5:$F$3004, $F79, 'Saisie Recettes'!$H$5:$H$3004, Listes!$B$73, 'Saisie Recettes'!$E$5:$E$3004, "&gt;="&amp;EOMONTH(N$7,-1)+1, 'Saisie Recettes'!$E$5:$E$3004, "&lt;="&amp;EOMONTH(N$7,0))</f>
        <v>0</v>
      </c>
      <c r="O79" s="151">
        <f>SUMIFS('Saisie Recettes'!$I$5:$I$3004,'Saisie Recettes'!$F$5:$F$3004, $F79, 'Saisie Recettes'!$H$5:$H$3004, Listes!$B$73, 'Saisie Recettes'!$E$5:$E$3004, "&gt;="&amp;EOMONTH(O$7,-1)+1, 'Saisie Recettes'!$E$5:$E$3004, "&lt;="&amp;EOMONTH(O$7,0))</f>
        <v>0</v>
      </c>
      <c r="P79" s="151">
        <f>SUMIFS('Saisie Recettes'!$I$5:$I$3004,'Saisie Recettes'!$F$5:$F$3004, $F79, 'Saisie Recettes'!$H$5:$H$3004, Listes!$B$73, 'Saisie Recettes'!$E$5:$E$3004, "&gt;="&amp;EOMONTH(P$7,-1)+1, 'Saisie Recettes'!$E$5:$E$3004, "&lt;="&amp;EOMONTH(P$7,0))</f>
        <v>0</v>
      </c>
      <c r="Q79" s="151">
        <f>SUMIFS('Saisie Recettes'!$I$5:$I$3004,'Saisie Recettes'!$F$5:$F$3004, $F79, 'Saisie Recettes'!$H$5:$H$3004, Listes!$B$73, 'Saisie Recettes'!$E$5:$E$3004, "&gt;="&amp;EOMONTH(Q$7,-1)+1, 'Saisie Recettes'!$E$5:$E$3004, "&lt;="&amp;EOMONTH(Q$7,0))</f>
        <v>0</v>
      </c>
      <c r="R79" s="151">
        <f>SUMIFS('Saisie Recettes'!$I$5:$I$3004,'Saisie Recettes'!$F$5:$F$3004, $F79, 'Saisie Recettes'!$H$5:$H$3004, Listes!$B$73, 'Saisie Recettes'!$E$5:$E$3004, "&gt;="&amp;EOMONTH(R$7,-1)+1, 'Saisie Recettes'!$E$5:$E$3004, "&lt;="&amp;EOMONTH(R$7,0))</f>
        <v>0</v>
      </c>
      <c r="S79" s="151">
        <f>SUMIFS('Saisie Recettes'!$I$5:$I$3004,'Saisie Recettes'!$F$5:$F$3004, $F79, 'Saisie Recettes'!$H$5:$H$3004, Listes!$B$73, 'Saisie Recettes'!$E$5:$E$3004, "&gt;="&amp;EOMONTH(S$7,-1)+1, 'Saisie Recettes'!$E$5:$E$3004, "&lt;="&amp;EOMONTH(S$7,0))</f>
        <v>0</v>
      </c>
      <c r="T79" s="151">
        <f>SUMIFS('Saisie Recettes'!$I$5:$I$3004,'Saisie Recettes'!$F$5:$F$3004, $F79, 'Saisie Recettes'!$H$5:$H$3004, Listes!$B$73, 'Saisie Recettes'!$E$5:$E$3004, "&gt;="&amp;EOMONTH(T$7,-1)+1, 'Saisie Recettes'!$E$5:$E$3004, "&lt;="&amp;EOMONTH(T$7,0))</f>
        <v>0</v>
      </c>
      <c r="U79" s="150">
        <f t="shared" si="32"/>
        <v>0</v>
      </c>
      <c r="W79" s="151">
        <f>SUMIFS('Saisie Recettes'!$I$5:$I$3004,'Saisie Recettes'!$F$5:$F$3004, $F79, 'Saisie Recettes'!$H$5:$H$3004, Listes!$B$73, 'Saisie Recettes'!$E$5:$E$3004, "&gt;="&amp;EOMONTH(W$7,-1)+1, 'Saisie Recettes'!$E$5:$E$3004, "&lt;="&amp;EOMONTH(W$7,0))</f>
        <v>0</v>
      </c>
      <c r="X79" s="151">
        <f>SUMIFS('Saisie Recettes'!$I$5:$I$3004,'Saisie Recettes'!$F$5:$F$3004, $F79, 'Saisie Recettes'!$H$5:$H$3004, Listes!$B$73, 'Saisie Recettes'!$E$5:$E$3004, "&gt;="&amp;EOMONTH(X$7,-1)+1, 'Saisie Recettes'!$E$5:$E$3004, "&lt;="&amp;EOMONTH(X$7,0))</f>
        <v>0</v>
      </c>
      <c r="Y79" s="151">
        <f>SUMIFS('Saisie Recettes'!$I$5:$I$3004,'Saisie Recettes'!$F$5:$F$3004, $F79, 'Saisie Recettes'!$H$5:$H$3004, Listes!$B$73, 'Saisie Recettes'!$E$5:$E$3004, "&gt;="&amp;EOMONTH(Y$7,-1)+1, 'Saisie Recettes'!$E$5:$E$3004, "&lt;="&amp;EOMONTH(Y$7,0))</f>
        <v>0</v>
      </c>
      <c r="Z79" s="151">
        <f>SUMIFS('Saisie Recettes'!$I$5:$I$3004,'Saisie Recettes'!$F$5:$F$3004, $F79, 'Saisie Recettes'!$H$5:$H$3004, Listes!$B$73, 'Saisie Recettes'!$E$5:$E$3004, "&gt;="&amp;EOMONTH(Z$7,-1)+1, 'Saisie Recettes'!$E$5:$E$3004, "&lt;="&amp;EOMONTH(Z$7,0))</f>
        <v>0</v>
      </c>
      <c r="AA79" s="151">
        <f>SUMIFS('Saisie Recettes'!$I$5:$I$3004,'Saisie Recettes'!$F$5:$F$3004, $F79, 'Saisie Recettes'!$H$5:$H$3004, Listes!$B$73, 'Saisie Recettes'!$E$5:$E$3004, "&gt;="&amp;EOMONTH(AA$7,-1)+1, 'Saisie Recettes'!$E$5:$E$3004, "&lt;="&amp;EOMONTH(AA$7,0))</f>
        <v>0</v>
      </c>
      <c r="AB79" s="151">
        <f>SUMIFS('Saisie Recettes'!$I$5:$I$3004,'Saisie Recettes'!$F$5:$F$3004, $F79, 'Saisie Recettes'!$H$5:$H$3004, Listes!$B$73, 'Saisie Recettes'!$E$5:$E$3004, "&gt;="&amp;EOMONTH(AB$7,-1)+1, 'Saisie Recettes'!$E$5:$E$3004, "&lt;="&amp;EOMONTH(AB$7,0))</f>
        <v>0</v>
      </c>
      <c r="AC79" s="151">
        <f>SUMIFS('Saisie Recettes'!$I$5:$I$3004,'Saisie Recettes'!$F$5:$F$3004, $F79, 'Saisie Recettes'!$H$5:$H$3004, Listes!$B$73, 'Saisie Recettes'!$E$5:$E$3004, "&gt;="&amp;EOMONTH(AC$7,-1)+1, 'Saisie Recettes'!$E$5:$E$3004, "&lt;="&amp;EOMONTH(AC$7,0))</f>
        <v>0</v>
      </c>
      <c r="AD79" s="151">
        <f>SUMIFS('Saisie Recettes'!$I$5:$I$3004,'Saisie Recettes'!$F$5:$F$3004, $F79, 'Saisie Recettes'!$H$5:$H$3004, Listes!$B$73, 'Saisie Recettes'!$E$5:$E$3004, "&gt;="&amp;EOMONTH(AD$7,-1)+1, 'Saisie Recettes'!$E$5:$E$3004, "&lt;="&amp;EOMONTH(AD$7,0))</f>
        <v>15000</v>
      </c>
      <c r="AE79" s="151">
        <f>SUMIFS('Saisie Recettes'!$I$5:$I$3004,'Saisie Recettes'!$F$5:$F$3004, $F79, 'Saisie Recettes'!$H$5:$H$3004, Listes!$B$73, 'Saisie Recettes'!$E$5:$E$3004, "&gt;="&amp;EOMONTH(AE$7,-1)+1, 'Saisie Recettes'!$E$5:$E$3004, "&lt;="&amp;EOMONTH(AE$7,0))</f>
        <v>0</v>
      </c>
      <c r="AF79" s="151">
        <f>SUMIFS('Saisie Recettes'!$I$5:$I$3004,'Saisie Recettes'!$F$5:$F$3004, $F79, 'Saisie Recettes'!$H$5:$H$3004, Listes!$B$73, 'Saisie Recettes'!$E$5:$E$3004, "&gt;="&amp;EOMONTH(AF$7,-1)+1, 'Saisie Recettes'!$E$5:$E$3004, "&lt;="&amp;EOMONTH(AF$7,0))</f>
        <v>0</v>
      </c>
      <c r="AG79" s="151">
        <f>SUMIFS('Saisie Recettes'!$I$5:$I$3004,'Saisie Recettes'!$F$5:$F$3004, $F79, 'Saisie Recettes'!$H$5:$H$3004, Listes!$B$73, 'Saisie Recettes'!$E$5:$E$3004, "&gt;="&amp;EOMONTH(AG$7,-1)+1, 'Saisie Recettes'!$E$5:$E$3004, "&lt;="&amp;EOMONTH(AG$7,0))</f>
        <v>0</v>
      </c>
      <c r="AH79" s="151">
        <f>SUMIFS('Saisie Recettes'!$I$5:$I$3004,'Saisie Recettes'!$F$5:$F$3004, $F79, 'Saisie Recettes'!$H$5:$H$3004, Listes!$B$73, 'Saisie Recettes'!$E$5:$E$3004, "&gt;="&amp;EOMONTH(AH$7,-1)+1, 'Saisie Recettes'!$E$5:$E$3004, "&lt;="&amp;EOMONTH(AH$7,0))</f>
        <v>0</v>
      </c>
      <c r="AI79" s="150">
        <f t="shared" si="33"/>
        <v>15000</v>
      </c>
      <c r="AJ79" s="142"/>
      <c r="AK79" s="151">
        <f>SUMIFS('Saisie Recettes'!$I$5:$I$3004,'Saisie Recettes'!$F$5:$F$3004, $F79, 'Saisie Recettes'!$H$5:$H$3004, Listes!$B$73, 'Saisie Recettes'!$E$5:$E$3004, "&gt;="&amp;EOMONTH(AK$7,-1)+1, 'Saisie Recettes'!$E$5:$E$3004, "&lt;="&amp;EOMONTH(AK$7,0))</f>
        <v>32000</v>
      </c>
      <c r="AL79" s="151">
        <f>SUMIFS('Saisie Recettes'!$I$5:$I$3004,'Saisie Recettes'!$F$5:$F$3004, $F79, 'Saisie Recettes'!$H$5:$H$3004, Listes!$B$73, 'Saisie Recettes'!$E$5:$E$3004, "&gt;="&amp;EOMONTH(AL$7,-1)+1, 'Saisie Recettes'!$E$5:$E$3004, "&lt;="&amp;EOMONTH(AL$7,0))</f>
        <v>15000</v>
      </c>
      <c r="AM79" s="151">
        <f>SUMIFS('Saisie Recettes'!$I$5:$I$3004,'Saisie Recettes'!$F$5:$F$3004, $F79, 'Saisie Recettes'!$H$5:$H$3004, Listes!$B$73, 'Saisie Recettes'!$E$5:$E$3004, "&gt;="&amp;EOMONTH(AM$7,-1)+1, 'Saisie Recettes'!$E$5:$E$3004, "&lt;="&amp;EOMONTH(AM$7,0))</f>
        <v>0</v>
      </c>
      <c r="AN79" s="151">
        <f>SUMIFS('Saisie Recettes'!$I$5:$I$3004,'Saisie Recettes'!$F$5:$F$3004, $F79, 'Saisie Recettes'!$H$5:$H$3004, Listes!$B$73, 'Saisie Recettes'!$E$5:$E$3004, "&gt;="&amp;EOMONTH(AN$7,-1)+1, 'Saisie Recettes'!$E$5:$E$3004, "&lt;="&amp;EOMONTH(AN$7,0))</f>
        <v>0</v>
      </c>
      <c r="AO79" s="151">
        <f>SUMIFS('Saisie Recettes'!$I$5:$I$3004,'Saisie Recettes'!$F$5:$F$3004, $F79, 'Saisie Recettes'!$H$5:$H$3004, Listes!$B$73, 'Saisie Recettes'!$E$5:$E$3004, "&gt;="&amp;EOMONTH(AO$7,-1)+1, 'Saisie Recettes'!$E$5:$E$3004, "&lt;="&amp;EOMONTH(AO$7,0))</f>
        <v>0</v>
      </c>
      <c r="AP79" s="151">
        <f>SUMIFS('Saisie Recettes'!$I$5:$I$3004,'Saisie Recettes'!$F$5:$F$3004, $F79, 'Saisie Recettes'!$H$5:$H$3004, Listes!$B$73, 'Saisie Recettes'!$E$5:$E$3004, "&gt;="&amp;EOMONTH(AP$7,-1)+1, 'Saisie Recettes'!$E$5:$E$3004, "&lt;="&amp;EOMONTH(AP$7,0))</f>
        <v>0</v>
      </c>
      <c r="AQ79" s="151">
        <f>SUMIFS('Saisie Recettes'!$I$5:$I$3004,'Saisie Recettes'!$F$5:$F$3004, $F79, 'Saisie Recettes'!$H$5:$H$3004, Listes!$B$73, 'Saisie Recettes'!$E$5:$E$3004, "&gt;="&amp;EOMONTH(AQ$7,-1)+1, 'Saisie Recettes'!$E$5:$E$3004, "&lt;="&amp;EOMONTH(AQ$7,0))</f>
        <v>0</v>
      </c>
      <c r="AR79" s="151">
        <f>SUMIFS('Saisie Recettes'!$I$5:$I$3004,'Saisie Recettes'!$F$5:$F$3004, $F79, 'Saisie Recettes'!$H$5:$H$3004, Listes!$B$73, 'Saisie Recettes'!$E$5:$E$3004, "&gt;="&amp;EOMONTH(AR$7,-1)+1, 'Saisie Recettes'!$E$5:$E$3004, "&lt;="&amp;EOMONTH(AR$7,0))</f>
        <v>0</v>
      </c>
      <c r="AS79" s="151">
        <f>SUMIFS('Saisie Recettes'!$I$5:$I$3004,'Saisie Recettes'!$F$5:$F$3004, $F79, 'Saisie Recettes'!$H$5:$H$3004, Listes!$B$73, 'Saisie Recettes'!$E$5:$E$3004, "&gt;="&amp;EOMONTH(AS$7,-1)+1, 'Saisie Recettes'!$E$5:$E$3004, "&lt;="&amp;EOMONTH(AS$7,0))</f>
        <v>0</v>
      </c>
      <c r="AT79" s="151">
        <f>SUMIFS('Saisie Recettes'!$I$5:$I$3004,'Saisie Recettes'!$F$5:$F$3004, $F79, 'Saisie Recettes'!$H$5:$H$3004, Listes!$B$73, 'Saisie Recettes'!$E$5:$E$3004, "&gt;="&amp;EOMONTH(AT$7,-1)+1, 'Saisie Recettes'!$E$5:$E$3004, "&lt;="&amp;EOMONTH(AT$7,0))</f>
        <v>0</v>
      </c>
      <c r="AU79" s="151">
        <f>SUMIFS('Saisie Recettes'!$I$5:$I$3004,'Saisie Recettes'!$F$5:$F$3004, $F79, 'Saisie Recettes'!$H$5:$H$3004, Listes!$B$73, 'Saisie Recettes'!$E$5:$E$3004, "&gt;="&amp;EOMONTH(AU$7,-1)+1, 'Saisie Recettes'!$E$5:$E$3004, "&lt;="&amp;EOMONTH(AU$7,0))</f>
        <v>0</v>
      </c>
      <c r="AV79" s="151">
        <f>SUMIFS('Saisie Recettes'!$I$5:$I$3004,'Saisie Recettes'!$F$5:$F$3004, $F79, 'Saisie Recettes'!$H$5:$H$3004, Listes!$B$73, 'Saisie Recettes'!$E$5:$E$3004, "&gt;="&amp;EOMONTH(AV$7,-1)+1, 'Saisie Recettes'!$E$5:$E$3004, "&lt;="&amp;EOMONTH(AV$7,0))</f>
        <v>0</v>
      </c>
      <c r="AW79" s="150">
        <f t="shared" si="34"/>
        <v>47000</v>
      </c>
    </row>
    <row r="80" spans="3:49" ht="15.75" customHeight="1" x14ac:dyDescent="0.25">
      <c r="C80" s="143" t="str">
        <f t="shared" si="35"/>
        <v>MC-CHBR 2</v>
      </c>
      <c r="D80" s="264"/>
      <c r="E80" s="143"/>
      <c r="F80" s="150" t="str">
        <f>'Listes des Lots'!B21</f>
        <v>MC-CHBR 2</v>
      </c>
      <c r="G80" s="143"/>
      <c r="H80" s="143"/>
      <c r="I80" s="151">
        <f>SUMIFS('Saisie Recettes'!$I$5:$I$3004,'Saisie Recettes'!$F$5:$F$3004, $F80, 'Saisie Recettes'!$H$5:$H$3004, Listes!$B$73, 'Saisie Recettes'!$E$5:$E$3004, "&gt;="&amp;EOMONTH(I$7,-1)+1, 'Saisie Recettes'!$E$5:$E$3004, "&lt;="&amp;EOMONTH(I$7,0))</f>
        <v>0</v>
      </c>
      <c r="J80" s="151">
        <f>SUMIFS('Saisie Recettes'!$I$5:$I$3004,'Saisie Recettes'!$F$5:$F$3004, $F80, 'Saisie Recettes'!$H$5:$H$3004, Listes!$B$73, 'Saisie Recettes'!$E$5:$E$3004, "&gt;="&amp;EOMONTH(J$7,-1)+1, 'Saisie Recettes'!$E$5:$E$3004, "&lt;="&amp;EOMONTH(J$7,0))</f>
        <v>0</v>
      </c>
      <c r="K80" s="151">
        <f>SUMIFS('Saisie Recettes'!$I$5:$I$3004,'Saisie Recettes'!$F$5:$F$3004, $F80, 'Saisie Recettes'!$H$5:$H$3004, Listes!$B$73, 'Saisie Recettes'!$E$5:$E$3004, "&gt;="&amp;EOMONTH(K$7,-1)+1, 'Saisie Recettes'!$E$5:$E$3004, "&lt;="&amp;EOMONTH(K$7,0))</f>
        <v>0</v>
      </c>
      <c r="L80" s="151">
        <f>SUMIFS('Saisie Recettes'!$I$5:$I$3004,'Saisie Recettes'!$F$5:$F$3004, $F80, 'Saisie Recettes'!$H$5:$H$3004, Listes!$B$73, 'Saisie Recettes'!$E$5:$E$3004, "&gt;="&amp;EOMONTH(L$7,-1)+1, 'Saisie Recettes'!$E$5:$E$3004, "&lt;="&amp;EOMONTH(L$7,0))</f>
        <v>0</v>
      </c>
      <c r="M80" s="151">
        <f>SUMIFS('Saisie Recettes'!$I$5:$I$3004,'Saisie Recettes'!$F$5:$F$3004, $F80, 'Saisie Recettes'!$H$5:$H$3004, Listes!$B$73, 'Saisie Recettes'!$E$5:$E$3004, "&gt;="&amp;EOMONTH(M$7,-1)+1, 'Saisie Recettes'!$E$5:$E$3004, "&lt;="&amp;EOMONTH(M$7,0))</f>
        <v>0</v>
      </c>
      <c r="N80" s="151">
        <f>SUMIFS('Saisie Recettes'!$I$5:$I$3004,'Saisie Recettes'!$F$5:$F$3004, $F80, 'Saisie Recettes'!$H$5:$H$3004, Listes!$B$73, 'Saisie Recettes'!$E$5:$E$3004, "&gt;="&amp;EOMONTH(N$7,-1)+1, 'Saisie Recettes'!$E$5:$E$3004, "&lt;="&amp;EOMONTH(N$7,0))</f>
        <v>0</v>
      </c>
      <c r="O80" s="151">
        <f>SUMIFS('Saisie Recettes'!$I$5:$I$3004,'Saisie Recettes'!$F$5:$F$3004, $F80, 'Saisie Recettes'!$H$5:$H$3004, Listes!$B$73, 'Saisie Recettes'!$E$5:$E$3004, "&gt;="&amp;EOMONTH(O$7,-1)+1, 'Saisie Recettes'!$E$5:$E$3004, "&lt;="&amp;EOMONTH(O$7,0))</f>
        <v>0</v>
      </c>
      <c r="P80" s="151">
        <f>SUMIFS('Saisie Recettes'!$I$5:$I$3004,'Saisie Recettes'!$F$5:$F$3004, $F80, 'Saisie Recettes'!$H$5:$H$3004, Listes!$B$73, 'Saisie Recettes'!$E$5:$E$3004, "&gt;="&amp;EOMONTH(P$7,-1)+1, 'Saisie Recettes'!$E$5:$E$3004, "&lt;="&amp;EOMONTH(P$7,0))</f>
        <v>115000</v>
      </c>
      <c r="Q80" s="151">
        <f>SUMIFS('Saisie Recettes'!$I$5:$I$3004,'Saisie Recettes'!$F$5:$F$3004, $F80, 'Saisie Recettes'!$H$5:$H$3004, Listes!$B$73, 'Saisie Recettes'!$E$5:$E$3004, "&gt;="&amp;EOMONTH(Q$7,-1)+1, 'Saisie Recettes'!$E$5:$E$3004, "&lt;="&amp;EOMONTH(Q$7,0))</f>
        <v>35000</v>
      </c>
      <c r="R80" s="151">
        <f>SUMIFS('Saisie Recettes'!$I$5:$I$3004,'Saisie Recettes'!$F$5:$F$3004, $F80, 'Saisie Recettes'!$H$5:$H$3004, Listes!$B$73, 'Saisie Recettes'!$E$5:$E$3004, "&gt;="&amp;EOMONTH(R$7,-1)+1, 'Saisie Recettes'!$E$5:$E$3004, "&lt;="&amp;EOMONTH(R$7,0))</f>
        <v>70000</v>
      </c>
      <c r="S80" s="151">
        <f>SUMIFS('Saisie Recettes'!$I$5:$I$3004,'Saisie Recettes'!$F$5:$F$3004, $F80, 'Saisie Recettes'!$H$5:$H$3004, Listes!$B$73, 'Saisie Recettes'!$E$5:$E$3004, "&gt;="&amp;EOMONTH(S$7,-1)+1, 'Saisie Recettes'!$E$5:$E$3004, "&lt;="&amp;EOMONTH(S$7,0))</f>
        <v>135000</v>
      </c>
      <c r="T80" s="151">
        <f>SUMIFS('Saisie Recettes'!$I$5:$I$3004,'Saisie Recettes'!$F$5:$F$3004, $F80, 'Saisie Recettes'!$H$5:$H$3004, Listes!$B$73, 'Saisie Recettes'!$E$5:$E$3004, "&gt;="&amp;EOMONTH(T$7,-1)+1, 'Saisie Recettes'!$E$5:$E$3004, "&lt;="&amp;EOMONTH(T$7,0))</f>
        <v>292000</v>
      </c>
      <c r="U80" s="150">
        <f t="shared" si="32"/>
        <v>647000</v>
      </c>
      <c r="W80" s="151">
        <f>SUMIFS('Saisie Recettes'!$I$5:$I$3004,'Saisie Recettes'!$F$5:$F$3004, $F80, 'Saisie Recettes'!$H$5:$H$3004, Listes!$B$73, 'Saisie Recettes'!$E$5:$E$3004, "&gt;="&amp;EOMONTH(W$7,-1)+1, 'Saisie Recettes'!$E$5:$E$3004, "&lt;="&amp;EOMONTH(W$7,0))</f>
        <v>168000</v>
      </c>
      <c r="X80" s="151">
        <f>SUMIFS('Saisie Recettes'!$I$5:$I$3004,'Saisie Recettes'!$F$5:$F$3004, $F80, 'Saisie Recettes'!$H$5:$H$3004, Listes!$B$73, 'Saisie Recettes'!$E$5:$E$3004, "&gt;="&amp;EOMONTH(X$7,-1)+1, 'Saisie Recettes'!$E$5:$E$3004, "&lt;="&amp;EOMONTH(X$7,0))</f>
        <v>80000</v>
      </c>
      <c r="Y80" s="151">
        <f>SUMIFS('Saisie Recettes'!$I$5:$I$3004,'Saisie Recettes'!$F$5:$F$3004, $F80, 'Saisie Recettes'!$H$5:$H$3004, Listes!$B$73, 'Saisie Recettes'!$E$5:$E$3004, "&gt;="&amp;EOMONTH(Y$7,-1)+1, 'Saisie Recettes'!$E$5:$E$3004, "&lt;="&amp;EOMONTH(Y$7,0))</f>
        <v>40000</v>
      </c>
      <c r="Z80" s="151">
        <f>SUMIFS('Saisie Recettes'!$I$5:$I$3004,'Saisie Recettes'!$F$5:$F$3004, $F80, 'Saisie Recettes'!$H$5:$H$3004, Listes!$B$73, 'Saisie Recettes'!$E$5:$E$3004, "&gt;="&amp;EOMONTH(Z$7,-1)+1, 'Saisie Recettes'!$E$5:$E$3004, "&lt;="&amp;EOMONTH(Z$7,0))</f>
        <v>60000</v>
      </c>
      <c r="AA80" s="151">
        <f>SUMIFS('Saisie Recettes'!$I$5:$I$3004,'Saisie Recettes'!$F$5:$F$3004, $F80, 'Saisie Recettes'!$H$5:$H$3004, Listes!$B$73, 'Saisie Recettes'!$E$5:$E$3004, "&gt;="&amp;EOMONTH(AA$7,-1)+1, 'Saisie Recettes'!$E$5:$E$3004, "&lt;="&amp;EOMONTH(AA$7,0))</f>
        <v>20000</v>
      </c>
      <c r="AB80" s="151">
        <f>SUMIFS('Saisie Recettes'!$I$5:$I$3004,'Saisie Recettes'!$F$5:$F$3004, $F80, 'Saisie Recettes'!$H$5:$H$3004, Listes!$B$73, 'Saisie Recettes'!$E$5:$E$3004, "&gt;="&amp;EOMONTH(AB$7,-1)+1, 'Saisie Recettes'!$E$5:$E$3004, "&lt;="&amp;EOMONTH(AB$7,0))</f>
        <v>20000</v>
      </c>
      <c r="AC80" s="151">
        <f>SUMIFS('Saisie Recettes'!$I$5:$I$3004,'Saisie Recettes'!$F$5:$F$3004, $F80, 'Saisie Recettes'!$H$5:$H$3004, Listes!$B$73, 'Saisie Recettes'!$E$5:$E$3004, "&gt;="&amp;EOMONTH(AC$7,-1)+1, 'Saisie Recettes'!$E$5:$E$3004, "&lt;="&amp;EOMONTH(AC$7,0))</f>
        <v>139000</v>
      </c>
      <c r="AD80" s="151">
        <f>SUMIFS('Saisie Recettes'!$I$5:$I$3004,'Saisie Recettes'!$F$5:$F$3004, $F80, 'Saisie Recettes'!$H$5:$H$3004, Listes!$B$73, 'Saisie Recettes'!$E$5:$E$3004, "&gt;="&amp;EOMONTH(AD$7,-1)+1, 'Saisie Recettes'!$E$5:$E$3004, "&lt;="&amp;EOMONTH(AD$7,0))</f>
        <v>0</v>
      </c>
      <c r="AE80" s="151">
        <f>SUMIFS('Saisie Recettes'!$I$5:$I$3004,'Saisie Recettes'!$F$5:$F$3004, $F80, 'Saisie Recettes'!$H$5:$H$3004, Listes!$B$73, 'Saisie Recettes'!$E$5:$E$3004, "&gt;="&amp;EOMONTH(AE$7,-1)+1, 'Saisie Recettes'!$E$5:$E$3004, "&lt;="&amp;EOMONTH(AE$7,0))</f>
        <v>20000</v>
      </c>
      <c r="AF80" s="151">
        <f>SUMIFS('Saisie Recettes'!$I$5:$I$3004,'Saisie Recettes'!$F$5:$F$3004, $F80, 'Saisie Recettes'!$H$5:$H$3004, Listes!$B$73, 'Saisie Recettes'!$E$5:$E$3004, "&gt;="&amp;EOMONTH(AF$7,-1)+1, 'Saisie Recettes'!$E$5:$E$3004, "&lt;="&amp;EOMONTH(AF$7,0))</f>
        <v>0</v>
      </c>
      <c r="AG80" s="151">
        <f>SUMIFS('Saisie Recettes'!$I$5:$I$3004,'Saisie Recettes'!$F$5:$F$3004, $F80, 'Saisie Recettes'!$H$5:$H$3004, Listes!$B$73, 'Saisie Recettes'!$E$5:$E$3004, "&gt;="&amp;EOMONTH(AG$7,-1)+1, 'Saisie Recettes'!$E$5:$E$3004, "&lt;="&amp;EOMONTH(AG$7,0))</f>
        <v>0</v>
      </c>
      <c r="AH80" s="151">
        <f>SUMIFS('Saisie Recettes'!$I$5:$I$3004,'Saisie Recettes'!$F$5:$F$3004, $F80, 'Saisie Recettes'!$H$5:$H$3004, Listes!$B$73, 'Saisie Recettes'!$E$5:$E$3004, "&gt;="&amp;EOMONTH(AH$7,-1)+1, 'Saisie Recettes'!$E$5:$E$3004, "&lt;="&amp;EOMONTH(AH$7,0))</f>
        <v>17000</v>
      </c>
      <c r="AI80" s="150">
        <f t="shared" si="33"/>
        <v>564000</v>
      </c>
      <c r="AJ80" s="142"/>
      <c r="AK80" s="151">
        <f>SUMIFS('Saisie Recettes'!$I$5:$I$3004,'Saisie Recettes'!$F$5:$F$3004, $F80, 'Saisie Recettes'!$H$5:$H$3004, Listes!$B$73, 'Saisie Recettes'!$E$5:$E$3004, "&gt;="&amp;EOMONTH(AK$7,-1)+1, 'Saisie Recettes'!$E$5:$E$3004, "&lt;="&amp;EOMONTH(AK$7,0))</f>
        <v>100000</v>
      </c>
      <c r="AL80" s="151">
        <f>SUMIFS('Saisie Recettes'!$I$5:$I$3004,'Saisie Recettes'!$F$5:$F$3004, $F80, 'Saisie Recettes'!$H$5:$H$3004, Listes!$B$73, 'Saisie Recettes'!$E$5:$E$3004, "&gt;="&amp;EOMONTH(AL$7,-1)+1, 'Saisie Recettes'!$E$5:$E$3004, "&lt;="&amp;EOMONTH(AL$7,0))</f>
        <v>55000</v>
      </c>
      <c r="AM80" s="151">
        <f>SUMIFS('Saisie Recettes'!$I$5:$I$3004,'Saisie Recettes'!$F$5:$F$3004, $F80, 'Saisie Recettes'!$H$5:$H$3004, Listes!$B$73, 'Saisie Recettes'!$E$5:$E$3004, "&gt;="&amp;EOMONTH(AM$7,-1)+1, 'Saisie Recettes'!$E$5:$E$3004, "&lt;="&amp;EOMONTH(AM$7,0))</f>
        <v>35000</v>
      </c>
      <c r="AN80" s="151">
        <f>SUMIFS('Saisie Recettes'!$I$5:$I$3004,'Saisie Recettes'!$F$5:$F$3004, $F80, 'Saisie Recettes'!$H$5:$H$3004, Listes!$B$73, 'Saisie Recettes'!$E$5:$E$3004, "&gt;="&amp;EOMONTH(AN$7,-1)+1, 'Saisie Recettes'!$E$5:$E$3004, "&lt;="&amp;EOMONTH(AN$7,0))</f>
        <v>0</v>
      </c>
      <c r="AO80" s="151">
        <f>SUMIFS('Saisie Recettes'!$I$5:$I$3004,'Saisie Recettes'!$F$5:$F$3004, $F80, 'Saisie Recettes'!$H$5:$H$3004, Listes!$B$73, 'Saisie Recettes'!$E$5:$E$3004, "&gt;="&amp;EOMONTH(AO$7,-1)+1, 'Saisie Recettes'!$E$5:$E$3004, "&lt;="&amp;EOMONTH(AO$7,0))</f>
        <v>0</v>
      </c>
      <c r="AP80" s="151">
        <f>SUMIFS('Saisie Recettes'!$I$5:$I$3004,'Saisie Recettes'!$F$5:$F$3004, $F80, 'Saisie Recettes'!$H$5:$H$3004, Listes!$B$73, 'Saisie Recettes'!$E$5:$E$3004, "&gt;="&amp;EOMONTH(AP$7,-1)+1, 'Saisie Recettes'!$E$5:$E$3004, "&lt;="&amp;EOMONTH(AP$7,0))</f>
        <v>0</v>
      </c>
      <c r="AQ80" s="151">
        <f>SUMIFS('Saisie Recettes'!$I$5:$I$3004,'Saisie Recettes'!$F$5:$F$3004, $F80, 'Saisie Recettes'!$H$5:$H$3004, Listes!$B$73, 'Saisie Recettes'!$E$5:$E$3004, "&gt;="&amp;EOMONTH(AQ$7,-1)+1, 'Saisie Recettes'!$E$5:$E$3004, "&lt;="&amp;EOMONTH(AQ$7,0))</f>
        <v>0</v>
      </c>
      <c r="AR80" s="151">
        <f>SUMIFS('Saisie Recettes'!$I$5:$I$3004,'Saisie Recettes'!$F$5:$F$3004, $F80, 'Saisie Recettes'!$H$5:$H$3004, Listes!$B$73, 'Saisie Recettes'!$E$5:$E$3004, "&gt;="&amp;EOMONTH(AR$7,-1)+1, 'Saisie Recettes'!$E$5:$E$3004, "&lt;="&amp;EOMONTH(AR$7,0))</f>
        <v>0</v>
      </c>
      <c r="AS80" s="151">
        <f>SUMIFS('Saisie Recettes'!$I$5:$I$3004,'Saisie Recettes'!$F$5:$F$3004, $F80, 'Saisie Recettes'!$H$5:$H$3004, Listes!$B$73, 'Saisie Recettes'!$E$5:$E$3004, "&gt;="&amp;EOMONTH(AS$7,-1)+1, 'Saisie Recettes'!$E$5:$E$3004, "&lt;="&amp;EOMONTH(AS$7,0))</f>
        <v>0</v>
      </c>
      <c r="AT80" s="151">
        <f>SUMIFS('Saisie Recettes'!$I$5:$I$3004,'Saisie Recettes'!$F$5:$F$3004, $F80, 'Saisie Recettes'!$H$5:$H$3004, Listes!$B$73, 'Saisie Recettes'!$E$5:$E$3004, "&gt;="&amp;EOMONTH(AT$7,-1)+1, 'Saisie Recettes'!$E$5:$E$3004, "&lt;="&amp;EOMONTH(AT$7,0))</f>
        <v>0</v>
      </c>
      <c r="AU80" s="151">
        <f>SUMIFS('Saisie Recettes'!$I$5:$I$3004,'Saisie Recettes'!$F$5:$F$3004, $F80, 'Saisie Recettes'!$H$5:$H$3004, Listes!$B$73, 'Saisie Recettes'!$E$5:$E$3004, "&gt;="&amp;EOMONTH(AU$7,-1)+1, 'Saisie Recettes'!$E$5:$E$3004, "&lt;="&amp;EOMONTH(AU$7,0))</f>
        <v>0</v>
      </c>
      <c r="AV80" s="151">
        <f>SUMIFS('Saisie Recettes'!$I$5:$I$3004,'Saisie Recettes'!$F$5:$F$3004, $F80, 'Saisie Recettes'!$H$5:$H$3004, Listes!$B$73, 'Saisie Recettes'!$E$5:$E$3004, "&gt;="&amp;EOMONTH(AV$7,-1)+1, 'Saisie Recettes'!$E$5:$E$3004, "&lt;="&amp;EOMONTH(AV$7,0))</f>
        <v>0</v>
      </c>
      <c r="AW80" s="150">
        <f t="shared" si="34"/>
        <v>190000</v>
      </c>
    </row>
    <row r="81" spans="3:49" ht="15.75" customHeight="1" x14ac:dyDescent="0.25">
      <c r="C81" s="143" t="str">
        <f t="shared" si="35"/>
        <v>MC-CHBR 3</v>
      </c>
      <c r="D81" s="264"/>
      <c r="E81" s="143"/>
      <c r="F81" s="150" t="str">
        <f>'Listes des Lots'!B22</f>
        <v>MC-CHBR 3</v>
      </c>
      <c r="G81" s="143"/>
      <c r="H81" s="143"/>
      <c r="I81" s="151">
        <f>SUMIFS('Saisie Recettes'!$I$5:$I$3004,'Saisie Recettes'!$F$5:$F$3004, $F81, 'Saisie Recettes'!$H$5:$H$3004, Listes!$B$73, 'Saisie Recettes'!$E$5:$E$3004, "&gt;="&amp;EOMONTH(I$7,-1)+1, 'Saisie Recettes'!$E$5:$E$3004, "&lt;="&amp;EOMONTH(I$7,0))</f>
        <v>0</v>
      </c>
      <c r="J81" s="151">
        <f>SUMIFS('Saisie Recettes'!$I$5:$I$3004,'Saisie Recettes'!$F$5:$F$3004, $F81, 'Saisie Recettes'!$H$5:$H$3004, Listes!$B$73, 'Saisie Recettes'!$E$5:$E$3004, "&gt;="&amp;EOMONTH(J$7,-1)+1, 'Saisie Recettes'!$E$5:$E$3004, "&lt;="&amp;EOMONTH(J$7,0))</f>
        <v>0</v>
      </c>
      <c r="K81" s="151">
        <f>SUMIFS('Saisie Recettes'!$I$5:$I$3004,'Saisie Recettes'!$F$5:$F$3004, $F81, 'Saisie Recettes'!$H$5:$H$3004, Listes!$B$73, 'Saisie Recettes'!$E$5:$E$3004, "&gt;="&amp;EOMONTH(K$7,-1)+1, 'Saisie Recettes'!$E$5:$E$3004, "&lt;="&amp;EOMONTH(K$7,0))</f>
        <v>0</v>
      </c>
      <c r="L81" s="151">
        <f>SUMIFS('Saisie Recettes'!$I$5:$I$3004,'Saisie Recettes'!$F$5:$F$3004, $F81, 'Saisie Recettes'!$H$5:$H$3004, Listes!$B$73, 'Saisie Recettes'!$E$5:$E$3004, "&gt;="&amp;EOMONTH(L$7,-1)+1, 'Saisie Recettes'!$E$5:$E$3004, "&lt;="&amp;EOMONTH(L$7,0))</f>
        <v>0</v>
      </c>
      <c r="M81" s="151">
        <f>SUMIFS('Saisie Recettes'!$I$5:$I$3004,'Saisie Recettes'!$F$5:$F$3004, $F81, 'Saisie Recettes'!$H$5:$H$3004, Listes!$B$73, 'Saisie Recettes'!$E$5:$E$3004, "&gt;="&amp;EOMONTH(M$7,-1)+1, 'Saisie Recettes'!$E$5:$E$3004, "&lt;="&amp;EOMONTH(M$7,0))</f>
        <v>0</v>
      </c>
      <c r="N81" s="151">
        <f>SUMIFS('Saisie Recettes'!$I$5:$I$3004,'Saisie Recettes'!$F$5:$F$3004, $F81, 'Saisie Recettes'!$H$5:$H$3004, Listes!$B$73, 'Saisie Recettes'!$E$5:$E$3004, "&gt;="&amp;EOMONTH(N$7,-1)+1, 'Saisie Recettes'!$E$5:$E$3004, "&lt;="&amp;EOMONTH(N$7,0))</f>
        <v>0</v>
      </c>
      <c r="O81" s="151">
        <f>SUMIFS('Saisie Recettes'!$I$5:$I$3004,'Saisie Recettes'!$F$5:$F$3004, $F81, 'Saisie Recettes'!$H$5:$H$3004, Listes!$B$73, 'Saisie Recettes'!$E$5:$E$3004, "&gt;="&amp;EOMONTH(O$7,-1)+1, 'Saisie Recettes'!$E$5:$E$3004, "&lt;="&amp;EOMONTH(O$7,0))</f>
        <v>0</v>
      </c>
      <c r="P81" s="151">
        <f>SUMIFS('Saisie Recettes'!$I$5:$I$3004,'Saisie Recettes'!$F$5:$F$3004, $F81, 'Saisie Recettes'!$H$5:$H$3004, Listes!$B$73, 'Saisie Recettes'!$E$5:$E$3004, "&gt;="&amp;EOMONTH(P$7,-1)+1, 'Saisie Recettes'!$E$5:$E$3004, "&lt;="&amp;EOMONTH(P$7,0))</f>
        <v>60000</v>
      </c>
      <c r="Q81" s="151">
        <f>SUMIFS('Saisie Recettes'!$I$5:$I$3004,'Saisie Recettes'!$F$5:$F$3004, $F81, 'Saisie Recettes'!$H$5:$H$3004, Listes!$B$73, 'Saisie Recettes'!$E$5:$E$3004, "&gt;="&amp;EOMONTH(Q$7,-1)+1, 'Saisie Recettes'!$E$5:$E$3004, "&lt;="&amp;EOMONTH(Q$7,0))</f>
        <v>60000</v>
      </c>
      <c r="R81" s="151">
        <f>SUMIFS('Saisie Recettes'!$I$5:$I$3004,'Saisie Recettes'!$F$5:$F$3004, $F81, 'Saisie Recettes'!$H$5:$H$3004, Listes!$B$73, 'Saisie Recettes'!$E$5:$E$3004, "&gt;="&amp;EOMONTH(R$7,-1)+1, 'Saisie Recettes'!$E$5:$E$3004, "&lt;="&amp;EOMONTH(R$7,0))</f>
        <v>55000</v>
      </c>
      <c r="S81" s="151">
        <f>SUMIFS('Saisie Recettes'!$I$5:$I$3004,'Saisie Recettes'!$F$5:$F$3004, $F81, 'Saisie Recettes'!$H$5:$H$3004, Listes!$B$73, 'Saisie Recettes'!$E$5:$E$3004, "&gt;="&amp;EOMONTH(S$7,-1)+1, 'Saisie Recettes'!$E$5:$E$3004, "&lt;="&amp;EOMONTH(S$7,0))</f>
        <v>75000</v>
      </c>
      <c r="T81" s="151">
        <f>SUMIFS('Saisie Recettes'!$I$5:$I$3004,'Saisie Recettes'!$F$5:$F$3004, $F81, 'Saisie Recettes'!$H$5:$H$3004, Listes!$B$73, 'Saisie Recettes'!$E$5:$E$3004, "&gt;="&amp;EOMONTH(T$7,-1)+1, 'Saisie Recettes'!$E$5:$E$3004, "&lt;="&amp;EOMONTH(T$7,0))</f>
        <v>87000</v>
      </c>
      <c r="U81" s="150">
        <f t="shared" si="32"/>
        <v>337000</v>
      </c>
      <c r="W81" s="151">
        <f>SUMIFS('Saisie Recettes'!$I$5:$I$3004,'Saisie Recettes'!$F$5:$F$3004, $F81, 'Saisie Recettes'!$H$5:$H$3004, Listes!$B$73, 'Saisie Recettes'!$E$5:$E$3004, "&gt;="&amp;EOMONTH(W$7,-1)+1, 'Saisie Recettes'!$E$5:$E$3004, "&lt;="&amp;EOMONTH(W$7,0))</f>
        <v>49000</v>
      </c>
      <c r="X81" s="151">
        <f>SUMIFS('Saisie Recettes'!$I$5:$I$3004,'Saisie Recettes'!$F$5:$F$3004, $F81, 'Saisie Recettes'!$H$5:$H$3004, Listes!$B$73, 'Saisie Recettes'!$E$5:$E$3004, "&gt;="&amp;EOMONTH(X$7,-1)+1, 'Saisie Recettes'!$E$5:$E$3004, "&lt;="&amp;EOMONTH(X$7,0))</f>
        <v>40000</v>
      </c>
      <c r="Y81" s="151">
        <f>SUMIFS('Saisie Recettes'!$I$5:$I$3004,'Saisie Recettes'!$F$5:$F$3004, $F81, 'Saisie Recettes'!$H$5:$H$3004, Listes!$B$73, 'Saisie Recettes'!$E$5:$E$3004, "&gt;="&amp;EOMONTH(Y$7,-1)+1, 'Saisie Recettes'!$E$5:$E$3004, "&lt;="&amp;EOMONTH(Y$7,0))</f>
        <v>20000</v>
      </c>
      <c r="Z81" s="151">
        <f>SUMIFS('Saisie Recettes'!$I$5:$I$3004,'Saisie Recettes'!$F$5:$F$3004, $F81, 'Saisie Recettes'!$H$5:$H$3004, Listes!$B$73, 'Saisie Recettes'!$E$5:$E$3004, "&gt;="&amp;EOMONTH(Z$7,-1)+1, 'Saisie Recettes'!$E$5:$E$3004, "&lt;="&amp;EOMONTH(Z$7,0))</f>
        <v>45000</v>
      </c>
      <c r="AA81" s="151">
        <f>SUMIFS('Saisie Recettes'!$I$5:$I$3004,'Saisie Recettes'!$F$5:$F$3004, $F81, 'Saisie Recettes'!$H$5:$H$3004, Listes!$B$73, 'Saisie Recettes'!$E$5:$E$3004, "&gt;="&amp;EOMONTH(AA$7,-1)+1, 'Saisie Recettes'!$E$5:$E$3004, "&lt;="&amp;EOMONTH(AA$7,0))</f>
        <v>0</v>
      </c>
      <c r="AB81" s="151">
        <f>SUMIFS('Saisie Recettes'!$I$5:$I$3004,'Saisie Recettes'!$F$5:$F$3004, $F81, 'Saisie Recettes'!$H$5:$H$3004, Listes!$B$73, 'Saisie Recettes'!$E$5:$E$3004, "&gt;="&amp;EOMONTH(AB$7,-1)+1, 'Saisie Recettes'!$E$5:$E$3004, "&lt;="&amp;EOMONTH(AB$7,0))</f>
        <v>20000</v>
      </c>
      <c r="AC81" s="151">
        <f>SUMIFS('Saisie Recettes'!$I$5:$I$3004,'Saisie Recettes'!$F$5:$F$3004, $F81, 'Saisie Recettes'!$H$5:$H$3004, Listes!$B$73, 'Saisie Recettes'!$E$5:$E$3004, "&gt;="&amp;EOMONTH(AC$7,-1)+1, 'Saisie Recettes'!$E$5:$E$3004, "&lt;="&amp;EOMONTH(AC$7,0))</f>
        <v>0</v>
      </c>
      <c r="AD81" s="151">
        <f>SUMIFS('Saisie Recettes'!$I$5:$I$3004,'Saisie Recettes'!$F$5:$F$3004, $F81, 'Saisie Recettes'!$H$5:$H$3004, Listes!$B$73, 'Saisie Recettes'!$E$5:$E$3004, "&gt;="&amp;EOMONTH(AD$7,-1)+1, 'Saisie Recettes'!$E$5:$E$3004, "&lt;="&amp;EOMONTH(AD$7,0))</f>
        <v>0</v>
      </c>
      <c r="AE81" s="151">
        <f>SUMIFS('Saisie Recettes'!$I$5:$I$3004,'Saisie Recettes'!$F$5:$F$3004, $F81, 'Saisie Recettes'!$H$5:$H$3004, Listes!$B$73, 'Saisie Recettes'!$E$5:$E$3004, "&gt;="&amp;EOMONTH(AE$7,-1)+1, 'Saisie Recettes'!$E$5:$E$3004, "&lt;="&amp;EOMONTH(AE$7,0))</f>
        <v>15000</v>
      </c>
      <c r="AF81" s="151">
        <f>SUMIFS('Saisie Recettes'!$I$5:$I$3004,'Saisie Recettes'!$F$5:$F$3004, $F81, 'Saisie Recettes'!$H$5:$H$3004, Listes!$B$73, 'Saisie Recettes'!$E$5:$E$3004, "&gt;="&amp;EOMONTH(AF$7,-1)+1, 'Saisie Recettes'!$E$5:$E$3004, "&lt;="&amp;EOMONTH(AF$7,0))</f>
        <v>50000</v>
      </c>
      <c r="AG81" s="151">
        <f>SUMIFS('Saisie Recettes'!$I$5:$I$3004,'Saisie Recettes'!$F$5:$F$3004, $F81, 'Saisie Recettes'!$H$5:$H$3004, Listes!$B$73, 'Saisie Recettes'!$E$5:$E$3004, "&gt;="&amp;EOMONTH(AG$7,-1)+1, 'Saisie Recettes'!$E$5:$E$3004, "&lt;="&amp;EOMONTH(AG$7,0))</f>
        <v>50000</v>
      </c>
      <c r="AH81" s="151">
        <f>SUMIFS('Saisie Recettes'!$I$5:$I$3004,'Saisie Recettes'!$F$5:$F$3004, $F81, 'Saisie Recettes'!$H$5:$H$3004, Listes!$B$73, 'Saisie Recettes'!$E$5:$E$3004, "&gt;="&amp;EOMONTH(AH$7,-1)+1, 'Saisie Recettes'!$E$5:$E$3004, "&lt;="&amp;EOMONTH(AH$7,0))</f>
        <v>47000</v>
      </c>
      <c r="AI81" s="150">
        <f t="shared" si="33"/>
        <v>336000</v>
      </c>
      <c r="AJ81" s="142"/>
      <c r="AK81" s="151">
        <f>SUMIFS('Saisie Recettes'!$I$5:$I$3004,'Saisie Recettes'!$F$5:$F$3004, $F81, 'Saisie Recettes'!$H$5:$H$3004, Listes!$B$73, 'Saisie Recettes'!$E$5:$E$3004, "&gt;="&amp;EOMONTH(AK$7,-1)+1, 'Saisie Recettes'!$E$5:$E$3004, "&lt;="&amp;EOMONTH(AK$7,0))</f>
        <v>45000</v>
      </c>
      <c r="AL81" s="151">
        <f>SUMIFS('Saisie Recettes'!$I$5:$I$3004,'Saisie Recettes'!$F$5:$F$3004, $F81, 'Saisie Recettes'!$H$5:$H$3004, Listes!$B$73, 'Saisie Recettes'!$E$5:$E$3004, "&gt;="&amp;EOMONTH(AL$7,-1)+1, 'Saisie Recettes'!$E$5:$E$3004, "&lt;="&amp;EOMONTH(AL$7,0))</f>
        <v>40000</v>
      </c>
      <c r="AM81" s="151">
        <f>SUMIFS('Saisie Recettes'!$I$5:$I$3004,'Saisie Recettes'!$F$5:$F$3004, $F81, 'Saisie Recettes'!$H$5:$H$3004, Listes!$B$73, 'Saisie Recettes'!$E$5:$E$3004, "&gt;="&amp;EOMONTH(AM$7,-1)+1, 'Saisie Recettes'!$E$5:$E$3004, "&lt;="&amp;EOMONTH(AM$7,0))</f>
        <v>0</v>
      </c>
      <c r="AN81" s="151">
        <f>SUMIFS('Saisie Recettes'!$I$5:$I$3004,'Saisie Recettes'!$F$5:$F$3004, $F81, 'Saisie Recettes'!$H$5:$H$3004, Listes!$B$73, 'Saisie Recettes'!$E$5:$E$3004, "&gt;="&amp;EOMONTH(AN$7,-1)+1, 'Saisie Recettes'!$E$5:$E$3004, "&lt;="&amp;EOMONTH(AN$7,0))</f>
        <v>0</v>
      </c>
      <c r="AO81" s="151">
        <f>SUMIFS('Saisie Recettes'!$I$5:$I$3004,'Saisie Recettes'!$F$5:$F$3004, $F81, 'Saisie Recettes'!$H$5:$H$3004, Listes!$B$73, 'Saisie Recettes'!$E$5:$E$3004, "&gt;="&amp;EOMONTH(AO$7,-1)+1, 'Saisie Recettes'!$E$5:$E$3004, "&lt;="&amp;EOMONTH(AO$7,0))</f>
        <v>0</v>
      </c>
      <c r="AP81" s="151">
        <f>SUMIFS('Saisie Recettes'!$I$5:$I$3004,'Saisie Recettes'!$F$5:$F$3004, $F81, 'Saisie Recettes'!$H$5:$H$3004, Listes!$B$73, 'Saisie Recettes'!$E$5:$E$3004, "&gt;="&amp;EOMONTH(AP$7,-1)+1, 'Saisie Recettes'!$E$5:$E$3004, "&lt;="&amp;EOMONTH(AP$7,0))</f>
        <v>0</v>
      </c>
      <c r="AQ81" s="151">
        <f>SUMIFS('Saisie Recettes'!$I$5:$I$3004,'Saisie Recettes'!$F$5:$F$3004, $F81, 'Saisie Recettes'!$H$5:$H$3004, Listes!$B$73, 'Saisie Recettes'!$E$5:$E$3004, "&gt;="&amp;EOMONTH(AQ$7,-1)+1, 'Saisie Recettes'!$E$5:$E$3004, "&lt;="&amp;EOMONTH(AQ$7,0))</f>
        <v>0</v>
      </c>
      <c r="AR81" s="151">
        <f>SUMIFS('Saisie Recettes'!$I$5:$I$3004,'Saisie Recettes'!$F$5:$F$3004, $F81, 'Saisie Recettes'!$H$5:$H$3004, Listes!$B$73, 'Saisie Recettes'!$E$5:$E$3004, "&gt;="&amp;EOMONTH(AR$7,-1)+1, 'Saisie Recettes'!$E$5:$E$3004, "&lt;="&amp;EOMONTH(AR$7,0))</f>
        <v>0</v>
      </c>
      <c r="AS81" s="151">
        <f>SUMIFS('Saisie Recettes'!$I$5:$I$3004,'Saisie Recettes'!$F$5:$F$3004, $F81, 'Saisie Recettes'!$H$5:$H$3004, Listes!$B$73, 'Saisie Recettes'!$E$5:$E$3004, "&gt;="&amp;EOMONTH(AS$7,-1)+1, 'Saisie Recettes'!$E$5:$E$3004, "&lt;="&amp;EOMONTH(AS$7,0))</f>
        <v>0</v>
      </c>
      <c r="AT81" s="151">
        <f>SUMIFS('Saisie Recettes'!$I$5:$I$3004,'Saisie Recettes'!$F$5:$F$3004, $F81, 'Saisie Recettes'!$H$5:$H$3004, Listes!$B$73, 'Saisie Recettes'!$E$5:$E$3004, "&gt;="&amp;EOMONTH(AT$7,-1)+1, 'Saisie Recettes'!$E$5:$E$3004, "&lt;="&amp;EOMONTH(AT$7,0))</f>
        <v>0</v>
      </c>
      <c r="AU81" s="151">
        <f>SUMIFS('Saisie Recettes'!$I$5:$I$3004,'Saisie Recettes'!$F$5:$F$3004, $F81, 'Saisie Recettes'!$H$5:$H$3004, Listes!$B$73, 'Saisie Recettes'!$E$5:$E$3004, "&gt;="&amp;EOMONTH(AU$7,-1)+1, 'Saisie Recettes'!$E$5:$E$3004, "&lt;="&amp;EOMONTH(AU$7,0))</f>
        <v>0</v>
      </c>
      <c r="AV81" s="151">
        <f>SUMIFS('Saisie Recettes'!$I$5:$I$3004,'Saisie Recettes'!$F$5:$F$3004, $F81, 'Saisie Recettes'!$H$5:$H$3004, Listes!$B$73, 'Saisie Recettes'!$E$5:$E$3004, "&gt;="&amp;EOMONTH(AV$7,-1)+1, 'Saisie Recettes'!$E$5:$E$3004, "&lt;="&amp;EOMONTH(AV$7,0))</f>
        <v>0</v>
      </c>
      <c r="AW81" s="150">
        <f t="shared" si="34"/>
        <v>85000</v>
      </c>
    </row>
    <row r="82" spans="3:49" ht="15.75" customHeight="1" x14ac:dyDescent="0.25">
      <c r="C82" s="143" t="str">
        <f t="shared" si="35"/>
        <v>MC-CHBR 4</v>
      </c>
      <c r="D82" s="264"/>
      <c r="E82" s="143"/>
      <c r="F82" s="150" t="str">
        <f>'Listes des Lots'!B23</f>
        <v>MC-CHBR 4</v>
      </c>
      <c r="G82" s="143"/>
      <c r="H82" s="143"/>
      <c r="I82" s="151">
        <f>SUMIFS('Saisie Recettes'!$I$5:$I$3004,'Saisie Recettes'!$F$5:$F$3004, $F82, 'Saisie Recettes'!$H$5:$H$3004, Listes!$B$73, 'Saisie Recettes'!$E$5:$E$3004, "&gt;="&amp;EOMONTH(I$7,-1)+1, 'Saisie Recettes'!$E$5:$E$3004, "&lt;="&amp;EOMONTH(I$7,0))</f>
        <v>0</v>
      </c>
      <c r="J82" s="151">
        <f>SUMIFS('Saisie Recettes'!$I$5:$I$3004,'Saisie Recettes'!$F$5:$F$3004, $F82, 'Saisie Recettes'!$H$5:$H$3004, Listes!$B$73, 'Saisie Recettes'!$E$5:$E$3004, "&gt;="&amp;EOMONTH(J$7,-1)+1, 'Saisie Recettes'!$E$5:$E$3004, "&lt;="&amp;EOMONTH(J$7,0))</f>
        <v>0</v>
      </c>
      <c r="K82" s="151">
        <f>SUMIFS('Saisie Recettes'!$I$5:$I$3004,'Saisie Recettes'!$F$5:$F$3004, $F82, 'Saisie Recettes'!$H$5:$H$3004, Listes!$B$73, 'Saisie Recettes'!$E$5:$E$3004, "&gt;="&amp;EOMONTH(K$7,-1)+1, 'Saisie Recettes'!$E$5:$E$3004, "&lt;="&amp;EOMONTH(K$7,0))</f>
        <v>0</v>
      </c>
      <c r="L82" s="151">
        <f>SUMIFS('Saisie Recettes'!$I$5:$I$3004,'Saisie Recettes'!$F$5:$F$3004, $F82, 'Saisie Recettes'!$H$5:$H$3004, Listes!$B$73, 'Saisie Recettes'!$E$5:$E$3004, "&gt;="&amp;EOMONTH(L$7,-1)+1, 'Saisie Recettes'!$E$5:$E$3004, "&lt;="&amp;EOMONTH(L$7,0))</f>
        <v>0</v>
      </c>
      <c r="M82" s="151">
        <f>SUMIFS('Saisie Recettes'!$I$5:$I$3004,'Saisie Recettes'!$F$5:$F$3004, $F82, 'Saisie Recettes'!$H$5:$H$3004, Listes!$B$73, 'Saisie Recettes'!$E$5:$E$3004, "&gt;="&amp;EOMONTH(M$7,-1)+1, 'Saisie Recettes'!$E$5:$E$3004, "&lt;="&amp;EOMONTH(M$7,0))</f>
        <v>0</v>
      </c>
      <c r="N82" s="151">
        <f>SUMIFS('Saisie Recettes'!$I$5:$I$3004,'Saisie Recettes'!$F$5:$F$3004, $F82, 'Saisie Recettes'!$H$5:$H$3004, Listes!$B$73, 'Saisie Recettes'!$E$5:$E$3004, "&gt;="&amp;EOMONTH(N$7,-1)+1, 'Saisie Recettes'!$E$5:$E$3004, "&lt;="&amp;EOMONTH(N$7,0))</f>
        <v>0</v>
      </c>
      <c r="O82" s="151">
        <f>SUMIFS('Saisie Recettes'!$I$5:$I$3004,'Saisie Recettes'!$F$5:$F$3004, $F82, 'Saisie Recettes'!$H$5:$H$3004, Listes!$B$73, 'Saisie Recettes'!$E$5:$E$3004, "&gt;="&amp;EOMONTH(O$7,-1)+1, 'Saisie Recettes'!$E$5:$E$3004, "&lt;="&amp;EOMONTH(O$7,0))</f>
        <v>0</v>
      </c>
      <c r="P82" s="151">
        <f>SUMIFS('Saisie Recettes'!$I$5:$I$3004,'Saisie Recettes'!$F$5:$F$3004, $F82, 'Saisie Recettes'!$H$5:$H$3004, Listes!$B$73, 'Saisie Recettes'!$E$5:$E$3004, "&gt;="&amp;EOMONTH(P$7,-1)+1, 'Saisie Recettes'!$E$5:$E$3004, "&lt;="&amp;EOMONTH(P$7,0))</f>
        <v>0</v>
      </c>
      <c r="Q82" s="151">
        <f>SUMIFS('Saisie Recettes'!$I$5:$I$3004,'Saisie Recettes'!$F$5:$F$3004, $F82, 'Saisie Recettes'!$H$5:$H$3004, Listes!$B$73, 'Saisie Recettes'!$E$5:$E$3004, "&gt;="&amp;EOMONTH(Q$7,-1)+1, 'Saisie Recettes'!$E$5:$E$3004, "&lt;="&amp;EOMONTH(Q$7,0))</f>
        <v>0</v>
      </c>
      <c r="R82" s="151">
        <f>SUMIFS('Saisie Recettes'!$I$5:$I$3004,'Saisie Recettes'!$F$5:$F$3004, $F82, 'Saisie Recettes'!$H$5:$H$3004, Listes!$B$73, 'Saisie Recettes'!$E$5:$E$3004, "&gt;="&amp;EOMONTH(R$7,-1)+1, 'Saisie Recettes'!$E$5:$E$3004, "&lt;="&amp;EOMONTH(R$7,0))</f>
        <v>40000</v>
      </c>
      <c r="S82" s="151">
        <f>SUMIFS('Saisie Recettes'!$I$5:$I$3004,'Saisie Recettes'!$F$5:$F$3004, $F82, 'Saisie Recettes'!$H$5:$H$3004, Listes!$B$73, 'Saisie Recettes'!$E$5:$E$3004, "&gt;="&amp;EOMONTH(S$7,-1)+1, 'Saisie Recettes'!$E$5:$E$3004, "&lt;="&amp;EOMONTH(S$7,0))</f>
        <v>55000</v>
      </c>
      <c r="T82" s="151">
        <f>SUMIFS('Saisie Recettes'!$I$5:$I$3004,'Saisie Recettes'!$F$5:$F$3004, $F82, 'Saisie Recettes'!$H$5:$H$3004, Listes!$B$73, 'Saisie Recettes'!$E$5:$E$3004, "&gt;="&amp;EOMONTH(T$7,-1)+1, 'Saisie Recettes'!$E$5:$E$3004, "&lt;="&amp;EOMONTH(T$7,0))</f>
        <v>32000</v>
      </c>
      <c r="U82" s="150">
        <f t="shared" si="32"/>
        <v>127000</v>
      </c>
      <c r="W82" s="151">
        <f>SUMIFS('Saisie Recettes'!$I$5:$I$3004,'Saisie Recettes'!$F$5:$F$3004, $F82, 'Saisie Recettes'!$H$5:$H$3004, Listes!$B$73, 'Saisie Recettes'!$E$5:$E$3004, "&gt;="&amp;EOMONTH(W$7,-1)+1, 'Saisie Recettes'!$E$5:$E$3004, "&lt;="&amp;EOMONTH(W$7,0))</f>
        <v>62000</v>
      </c>
      <c r="X82" s="151">
        <f>SUMIFS('Saisie Recettes'!$I$5:$I$3004,'Saisie Recettes'!$F$5:$F$3004, $F82, 'Saisie Recettes'!$H$5:$H$3004, Listes!$B$73, 'Saisie Recettes'!$E$5:$E$3004, "&gt;="&amp;EOMONTH(X$7,-1)+1, 'Saisie Recettes'!$E$5:$E$3004, "&lt;="&amp;EOMONTH(X$7,0))</f>
        <v>50000</v>
      </c>
      <c r="Y82" s="151">
        <f>SUMIFS('Saisie Recettes'!$I$5:$I$3004,'Saisie Recettes'!$F$5:$F$3004, $F82, 'Saisie Recettes'!$H$5:$H$3004, Listes!$B$73, 'Saisie Recettes'!$E$5:$E$3004, "&gt;="&amp;EOMONTH(Y$7,-1)+1, 'Saisie Recettes'!$E$5:$E$3004, "&lt;="&amp;EOMONTH(Y$7,0))</f>
        <v>0</v>
      </c>
      <c r="Z82" s="151">
        <f>SUMIFS('Saisie Recettes'!$I$5:$I$3004,'Saisie Recettes'!$F$5:$F$3004, $F82, 'Saisie Recettes'!$H$5:$H$3004, Listes!$B$73, 'Saisie Recettes'!$E$5:$E$3004, "&gt;="&amp;EOMONTH(Z$7,-1)+1, 'Saisie Recettes'!$E$5:$E$3004, "&lt;="&amp;EOMONTH(Z$7,0))</f>
        <v>40000</v>
      </c>
      <c r="AA82" s="151">
        <f>SUMIFS('Saisie Recettes'!$I$5:$I$3004,'Saisie Recettes'!$F$5:$F$3004, $F82, 'Saisie Recettes'!$H$5:$H$3004, Listes!$B$73, 'Saisie Recettes'!$E$5:$E$3004, "&gt;="&amp;EOMONTH(AA$7,-1)+1, 'Saisie Recettes'!$E$5:$E$3004, "&lt;="&amp;EOMONTH(AA$7,0))</f>
        <v>15000</v>
      </c>
      <c r="AB82" s="151">
        <f>SUMIFS('Saisie Recettes'!$I$5:$I$3004,'Saisie Recettes'!$F$5:$F$3004, $F82, 'Saisie Recettes'!$H$5:$H$3004, Listes!$B$73, 'Saisie Recettes'!$E$5:$E$3004, "&gt;="&amp;EOMONTH(AB$7,-1)+1, 'Saisie Recettes'!$E$5:$E$3004, "&lt;="&amp;EOMONTH(AB$7,0))</f>
        <v>50000</v>
      </c>
      <c r="AC82" s="151">
        <f>SUMIFS('Saisie Recettes'!$I$5:$I$3004,'Saisie Recettes'!$F$5:$F$3004, $F82, 'Saisie Recettes'!$H$5:$H$3004, Listes!$B$73, 'Saisie Recettes'!$E$5:$E$3004, "&gt;="&amp;EOMONTH(AC$7,-1)+1, 'Saisie Recettes'!$E$5:$E$3004, "&lt;="&amp;EOMONTH(AC$7,0))</f>
        <v>15000</v>
      </c>
      <c r="AD82" s="151">
        <f>SUMIFS('Saisie Recettes'!$I$5:$I$3004,'Saisie Recettes'!$F$5:$F$3004, $F82, 'Saisie Recettes'!$H$5:$H$3004, Listes!$B$73, 'Saisie Recettes'!$E$5:$E$3004, "&gt;="&amp;EOMONTH(AD$7,-1)+1, 'Saisie Recettes'!$E$5:$E$3004, "&lt;="&amp;EOMONTH(AD$7,0))</f>
        <v>15000</v>
      </c>
      <c r="AE82" s="151">
        <f>SUMIFS('Saisie Recettes'!$I$5:$I$3004,'Saisie Recettes'!$F$5:$F$3004, $F82, 'Saisie Recettes'!$H$5:$H$3004, Listes!$B$73, 'Saisie Recettes'!$E$5:$E$3004, "&gt;="&amp;EOMONTH(AE$7,-1)+1, 'Saisie Recettes'!$E$5:$E$3004, "&lt;="&amp;EOMONTH(AE$7,0))</f>
        <v>0</v>
      </c>
      <c r="AF82" s="151">
        <f>SUMIFS('Saisie Recettes'!$I$5:$I$3004,'Saisie Recettes'!$F$5:$F$3004, $F82, 'Saisie Recettes'!$H$5:$H$3004, Listes!$B$73, 'Saisie Recettes'!$E$5:$E$3004, "&gt;="&amp;EOMONTH(AF$7,-1)+1, 'Saisie Recettes'!$E$5:$E$3004, "&lt;="&amp;EOMONTH(AF$7,0))</f>
        <v>45000</v>
      </c>
      <c r="AG82" s="151">
        <f>SUMIFS('Saisie Recettes'!$I$5:$I$3004,'Saisie Recettes'!$F$5:$F$3004, $F82, 'Saisie Recettes'!$H$5:$H$3004, Listes!$B$73, 'Saisie Recettes'!$E$5:$E$3004, "&gt;="&amp;EOMONTH(AG$7,-1)+1, 'Saisie Recettes'!$E$5:$E$3004, "&lt;="&amp;EOMONTH(AG$7,0))</f>
        <v>30000</v>
      </c>
      <c r="AH82" s="151">
        <f>SUMIFS('Saisie Recettes'!$I$5:$I$3004,'Saisie Recettes'!$F$5:$F$3004, $F82, 'Saisie Recettes'!$H$5:$H$3004, Listes!$B$73, 'Saisie Recettes'!$E$5:$E$3004, "&gt;="&amp;EOMONTH(AH$7,-1)+1, 'Saisie Recettes'!$E$5:$E$3004, "&lt;="&amp;EOMONTH(AH$7,0))</f>
        <v>51000</v>
      </c>
      <c r="AI82" s="150">
        <f t="shared" si="33"/>
        <v>373000</v>
      </c>
      <c r="AJ82" s="142"/>
      <c r="AK82" s="151">
        <f>SUMIFS('Saisie Recettes'!$I$5:$I$3004,'Saisie Recettes'!$F$5:$F$3004, $F82, 'Saisie Recettes'!$H$5:$H$3004, Listes!$B$73, 'Saisie Recettes'!$E$5:$E$3004, "&gt;="&amp;EOMONTH(AK$7,-1)+1, 'Saisie Recettes'!$E$5:$E$3004, "&lt;="&amp;EOMONTH(AK$7,0))</f>
        <v>49000</v>
      </c>
      <c r="AL82" s="151">
        <f>SUMIFS('Saisie Recettes'!$I$5:$I$3004,'Saisie Recettes'!$F$5:$F$3004, $F82, 'Saisie Recettes'!$H$5:$H$3004, Listes!$B$73, 'Saisie Recettes'!$E$5:$E$3004, "&gt;="&amp;EOMONTH(AL$7,-1)+1, 'Saisie Recettes'!$E$5:$E$3004, "&lt;="&amp;EOMONTH(AL$7,0))</f>
        <v>20000</v>
      </c>
      <c r="AM82" s="151">
        <f>SUMIFS('Saisie Recettes'!$I$5:$I$3004,'Saisie Recettes'!$F$5:$F$3004, $F82, 'Saisie Recettes'!$H$5:$H$3004, Listes!$B$73, 'Saisie Recettes'!$E$5:$E$3004, "&gt;="&amp;EOMONTH(AM$7,-1)+1, 'Saisie Recettes'!$E$5:$E$3004, "&lt;="&amp;EOMONTH(AM$7,0))</f>
        <v>30000</v>
      </c>
      <c r="AN82" s="151">
        <f>SUMIFS('Saisie Recettes'!$I$5:$I$3004,'Saisie Recettes'!$F$5:$F$3004, $F82, 'Saisie Recettes'!$H$5:$H$3004, Listes!$B$73, 'Saisie Recettes'!$E$5:$E$3004, "&gt;="&amp;EOMONTH(AN$7,-1)+1, 'Saisie Recettes'!$E$5:$E$3004, "&lt;="&amp;EOMONTH(AN$7,0))</f>
        <v>0</v>
      </c>
      <c r="AO82" s="151">
        <f>SUMIFS('Saisie Recettes'!$I$5:$I$3004,'Saisie Recettes'!$F$5:$F$3004, $F82, 'Saisie Recettes'!$H$5:$H$3004, Listes!$B$73, 'Saisie Recettes'!$E$5:$E$3004, "&gt;="&amp;EOMONTH(AO$7,-1)+1, 'Saisie Recettes'!$E$5:$E$3004, "&lt;="&amp;EOMONTH(AO$7,0))</f>
        <v>0</v>
      </c>
      <c r="AP82" s="151">
        <f>SUMIFS('Saisie Recettes'!$I$5:$I$3004,'Saisie Recettes'!$F$5:$F$3004, $F82, 'Saisie Recettes'!$H$5:$H$3004, Listes!$B$73, 'Saisie Recettes'!$E$5:$E$3004, "&gt;="&amp;EOMONTH(AP$7,-1)+1, 'Saisie Recettes'!$E$5:$E$3004, "&lt;="&amp;EOMONTH(AP$7,0))</f>
        <v>0</v>
      </c>
      <c r="AQ82" s="151">
        <f>SUMIFS('Saisie Recettes'!$I$5:$I$3004,'Saisie Recettes'!$F$5:$F$3004, $F82, 'Saisie Recettes'!$H$5:$H$3004, Listes!$B$73, 'Saisie Recettes'!$E$5:$E$3004, "&gt;="&amp;EOMONTH(AQ$7,-1)+1, 'Saisie Recettes'!$E$5:$E$3004, "&lt;="&amp;EOMONTH(AQ$7,0))</f>
        <v>0</v>
      </c>
      <c r="AR82" s="151">
        <f>SUMIFS('Saisie Recettes'!$I$5:$I$3004,'Saisie Recettes'!$F$5:$F$3004, $F82, 'Saisie Recettes'!$H$5:$H$3004, Listes!$B$73, 'Saisie Recettes'!$E$5:$E$3004, "&gt;="&amp;EOMONTH(AR$7,-1)+1, 'Saisie Recettes'!$E$5:$E$3004, "&lt;="&amp;EOMONTH(AR$7,0))</f>
        <v>0</v>
      </c>
      <c r="AS82" s="151">
        <f>SUMIFS('Saisie Recettes'!$I$5:$I$3004,'Saisie Recettes'!$F$5:$F$3004, $F82, 'Saisie Recettes'!$H$5:$H$3004, Listes!$B$73, 'Saisie Recettes'!$E$5:$E$3004, "&gt;="&amp;EOMONTH(AS$7,-1)+1, 'Saisie Recettes'!$E$5:$E$3004, "&lt;="&amp;EOMONTH(AS$7,0))</f>
        <v>0</v>
      </c>
      <c r="AT82" s="151">
        <f>SUMIFS('Saisie Recettes'!$I$5:$I$3004,'Saisie Recettes'!$F$5:$F$3004, $F82, 'Saisie Recettes'!$H$5:$H$3004, Listes!$B$73, 'Saisie Recettes'!$E$5:$E$3004, "&gt;="&amp;EOMONTH(AT$7,-1)+1, 'Saisie Recettes'!$E$5:$E$3004, "&lt;="&amp;EOMONTH(AT$7,0))</f>
        <v>0</v>
      </c>
      <c r="AU82" s="151">
        <f>SUMIFS('Saisie Recettes'!$I$5:$I$3004,'Saisie Recettes'!$F$5:$F$3004, $F82, 'Saisie Recettes'!$H$5:$H$3004, Listes!$B$73, 'Saisie Recettes'!$E$5:$E$3004, "&gt;="&amp;EOMONTH(AU$7,-1)+1, 'Saisie Recettes'!$E$5:$E$3004, "&lt;="&amp;EOMONTH(AU$7,0))</f>
        <v>0</v>
      </c>
      <c r="AV82" s="151">
        <f>SUMIFS('Saisie Recettes'!$I$5:$I$3004,'Saisie Recettes'!$F$5:$F$3004, $F82, 'Saisie Recettes'!$H$5:$H$3004, Listes!$B$73, 'Saisie Recettes'!$E$5:$E$3004, "&gt;="&amp;EOMONTH(AV$7,-1)+1, 'Saisie Recettes'!$E$5:$E$3004, "&lt;="&amp;EOMONTH(AV$7,0))</f>
        <v>0</v>
      </c>
      <c r="AW82" s="150">
        <f t="shared" si="34"/>
        <v>99000</v>
      </c>
    </row>
    <row r="83" spans="3:49" ht="15.75" customHeight="1" x14ac:dyDescent="0.25">
      <c r="C83" s="143" t="str">
        <f t="shared" si="35"/>
        <v>MC-CHBR 5</v>
      </c>
      <c r="D83" s="264"/>
      <c r="E83" s="143"/>
      <c r="F83" s="150" t="str">
        <f>'Listes des Lots'!B24</f>
        <v>MC-CHBR 5</v>
      </c>
      <c r="G83" s="143"/>
      <c r="H83" s="143"/>
      <c r="I83" s="151">
        <f>SUMIFS('Saisie Recettes'!$I$5:$I$3004,'Saisie Recettes'!$F$5:$F$3004, $F83, 'Saisie Recettes'!$H$5:$H$3004, Listes!$B$73, 'Saisie Recettes'!$E$5:$E$3004, "&gt;="&amp;EOMONTH(I$7,-1)+1, 'Saisie Recettes'!$E$5:$E$3004, "&lt;="&amp;EOMONTH(I$7,0))</f>
        <v>0</v>
      </c>
      <c r="J83" s="151">
        <f>SUMIFS('Saisie Recettes'!$I$5:$I$3004,'Saisie Recettes'!$F$5:$F$3004, $F83, 'Saisie Recettes'!$H$5:$H$3004, Listes!$B$73, 'Saisie Recettes'!$E$5:$E$3004, "&gt;="&amp;EOMONTH(J$7,-1)+1, 'Saisie Recettes'!$E$5:$E$3004, "&lt;="&amp;EOMONTH(J$7,0))</f>
        <v>0</v>
      </c>
      <c r="K83" s="151">
        <f>SUMIFS('Saisie Recettes'!$I$5:$I$3004,'Saisie Recettes'!$F$5:$F$3004, $F83, 'Saisie Recettes'!$H$5:$H$3004, Listes!$B$73, 'Saisie Recettes'!$E$5:$E$3004, "&gt;="&amp;EOMONTH(K$7,-1)+1, 'Saisie Recettes'!$E$5:$E$3004, "&lt;="&amp;EOMONTH(K$7,0))</f>
        <v>0</v>
      </c>
      <c r="L83" s="151">
        <f>SUMIFS('Saisie Recettes'!$I$5:$I$3004,'Saisie Recettes'!$F$5:$F$3004, $F83, 'Saisie Recettes'!$H$5:$H$3004, Listes!$B$73, 'Saisie Recettes'!$E$5:$E$3004, "&gt;="&amp;EOMONTH(L$7,-1)+1, 'Saisie Recettes'!$E$5:$E$3004, "&lt;="&amp;EOMONTH(L$7,0))</f>
        <v>0</v>
      </c>
      <c r="M83" s="151">
        <f>SUMIFS('Saisie Recettes'!$I$5:$I$3004,'Saisie Recettes'!$F$5:$F$3004, $F83, 'Saisie Recettes'!$H$5:$H$3004, Listes!$B$73, 'Saisie Recettes'!$E$5:$E$3004, "&gt;="&amp;EOMONTH(M$7,-1)+1, 'Saisie Recettes'!$E$5:$E$3004, "&lt;="&amp;EOMONTH(M$7,0))</f>
        <v>0</v>
      </c>
      <c r="N83" s="151">
        <f>SUMIFS('Saisie Recettes'!$I$5:$I$3004,'Saisie Recettes'!$F$5:$F$3004, $F83, 'Saisie Recettes'!$H$5:$H$3004, Listes!$B$73, 'Saisie Recettes'!$E$5:$E$3004, "&gt;="&amp;EOMONTH(N$7,-1)+1, 'Saisie Recettes'!$E$5:$E$3004, "&lt;="&amp;EOMONTH(N$7,0))</f>
        <v>0</v>
      </c>
      <c r="O83" s="151">
        <f>SUMIFS('Saisie Recettes'!$I$5:$I$3004,'Saisie Recettes'!$F$5:$F$3004, $F83, 'Saisie Recettes'!$H$5:$H$3004, Listes!$B$73, 'Saisie Recettes'!$E$5:$E$3004, "&gt;="&amp;EOMONTH(O$7,-1)+1, 'Saisie Recettes'!$E$5:$E$3004, "&lt;="&amp;EOMONTH(O$7,0))</f>
        <v>0</v>
      </c>
      <c r="P83" s="151">
        <f>SUMIFS('Saisie Recettes'!$I$5:$I$3004,'Saisie Recettes'!$F$5:$F$3004, $F83, 'Saisie Recettes'!$H$5:$H$3004, Listes!$B$73, 'Saisie Recettes'!$E$5:$E$3004, "&gt;="&amp;EOMONTH(P$7,-1)+1, 'Saisie Recettes'!$E$5:$E$3004, "&lt;="&amp;EOMONTH(P$7,0))</f>
        <v>185000</v>
      </c>
      <c r="Q83" s="151">
        <f>SUMIFS('Saisie Recettes'!$I$5:$I$3004,'Saisie Recettes'!$F$5:$F$3004, $F83, 'Saisie Recettes'!$H$5:$H$3004, Listes!$B$73, 'Saisie Recettes'!$E$5:$E$3004, "&gt;="&amp;EOMONTH(Q$7,-1)+1, 'Saisie Recettes'!$E$5:$E$3004, "&lt;="&amp;EOMONTH(Q$7,0))</f>
        <v>255000</v>
      </c>
      <c r="R83" s="151">
        <f>SUMIFS('Saisie Recettes'!$I$5:$I$3004,'Saisie Recettes'!$F$5:$F$3004, $F83, 'Saisie Recettes'!$H$5:$H$3004, Listes!$B$73, 'Saisie Recettes'!$E$5:$E$3004, "&gt;="&amp;EOMONTH(R$7,-1)+1, 'Saisie Recettes'!$E$5:$E$3004, "&lt;="&amp;EOMONTH(R$7,0))</f>
        <v>220000</v>
      </c>
      <c r="S83" s="151">
        <f>SUMIFS('Saisie Recettes'!$I$5:$I$3004,'Saisie Recettes'!$F$5:$F$3004, $F83, 'Saisie Recettes'!$H$5:$H$3004, Listes!$B$73, 'Saisie Recettes'!$E$5:$E$3004, "&gt;="&amp;EOMONTH(S$7,-1)+1, 'Saisie Recettes'!$E$5:$E$3004, "&lt;="&amp;EOMONTH(S$7,0))</f>
        <v>80000</v>
      </c>
      <c r="T83" s="151">
        <f>SUMIFS('Saisie Recettes'!$I$5:$I$3004,'Saisie Recettes'!$F$5:$F$3004, $F83, 'Saisie Recettes'!$H$5:$H$3004, Listes!$B$73, 'Saisie Recettes'!$E$5:$E$3004, "&gt;="&amp;EOMONTH(T$7,-1)+1, 'Saisie Recettes'!$E$5:$E$3004, "&lt;="&amp;EOMONTH(T$7,0))</f>
        <v>32000</v>
      </c>
      <c r="U83" s="150">
        <f t="shared" si="32"/>
        <v>772000</v>
      </c>
      <c r="W83" s="151">
        <f>SUMIFS('Saisie Recettes'!$I$5:$I$3004,'Saisie Recettes'!$F$5:$F$3004, $F83, 'Saisie Recettes'!$H$5:$H$3004, Listes!$B$73, 'Saisie Recettes'!$E$5:$E$3004, "&gt;="&amp;EOMONTH(W$7,-1)+1, 'Saisie Recettes'!$E$5:$E$3004, "&lt;="&amp;EOMONTH(W$7,0))</f>
        <v>171000</v>
      </c>
      <c r="X83" s="151">
        <f>SUMIFS('Saisie Recettes'!$I$5:$I$3004,'Saisie Recettes'!$F$5:$F$3004, $F83, 'Saisie Recettes'!$H$5:$H$3004, Listes!$B$73, 'Saisie Recettes'!$E$5:$E$3004, "&gt;="&amp;EOMONTH(X$7,-1)+1, 'Saisie Recettes'!$E$5:$E$3004, "&lt;="&amp;EOMONTH(X$7,0))</f>
        <v>80000</v>
      </c>
      <c r="Y83" s="151">
        <f>SUMIFS('Saisie Recettes'!$I$5:$I$3004,'Saisie Recettes'!$F$5:$F$3004, $F83, 'Saisie Recettes'!$H$5:$H$3004, Listes!$B$73, 'Saisie Recettes'!$E$5:$E$3004, "&gt;="&amp;EOMONTH(Y$7,-1)+1, 'Saisie Recettes'!$E$5:$E$3004, "&lt;="&amp;EOMONTH(Y$7,0))</f>
        <v>60000</v>
      </c>
      <c r="Z83" s="151">
        <f>SUMIFS('Saisie Recettes'!$I$5:$I$3004,'Saisie Recettes'!$F$5:$F$3004, $F83, 'Saisie Recettes'!$H$5:$H$3004, Listes!$B$73, 'Saisie Recettes'!$E$5:$E$3004, "&gt;="&amp;EOMONTH(Z$7,-1)+1, 'Saisie Recettes'!$E$5:$E$3004, "&lt;="&amp;EOMONTH(Z$7,0))</f>
        <v>145000</v>
      </c>
      <c r="AA83" s="151">
        <f>SUMIFS('Saisie Recettes'!$I$5:$I$3004,'Saisie Recettes'!$F$5:$F$3004, $F83, 'Saisie Recettes'!$H$5:$H$3004, Listes!$B$73, 'Saisie Recettes'!$E$5:$E$3004, "&gt;="&amp;EOMONTH(AA$7,-1)+1, 'Saisie Recettes'!$E$5:$E$3004, "&lt;="&amp;EOMONTH(AA$7,0))</f>
        <v>55000</v>
      </c>
      <c r="AB83" s="151">
        <f>SUMIFS('Saisie Recettes'!$I$5:$I$3004,'Saisie Recettes'!$F$5:$F$3004, $F83, 'Saisie Recettes'!$H$5:$H$3004, Listes!$B$73, 'Saisie Recettes'!$E$5:$E$3004, "&gt;="&amp;EOMONTH(AB$7,-1)+1, 'Saisie Recettes'!$E$5:$E$3004, "&lt;="&amp;EOMONTH(AB$7,0))</f>
        <v>131000</v>
      </c>
      <c r="AC83" s="151">
        <f>SUMIFS('Saisie Recettes'!$I$5:$I$3004,'Saisie Recettes'!$F$5:$F$3004, $F83, 'Saisie Recettes'!$H$5:$H$3004, Listes!$B$73, 'Saisie Recettes'!$E$5:$E$3004, "&gt;="&amp;EOMONTH(AC$7,-1)+1, 'Saisie Recettes'!$E$5:$E$3004, "&lt;="&amp;EOMONTH(AC$7,0))</f>
        <v>40000</v>
      </c>
      <c r="AD83" s="151">
        <f>SUMIFS('Saisie Recettes'!$I$5:$I$3004,'Saisie Recettes'!$F$5:$F$3004, $F83, 'Saisie Recettes'!$H$5:$H$3004, Listes!$B$73, 'Saisie Recettes'!$E$5:$E$3004, "&gt;="&amp;EOMONTH(AD$7,-1)+1, 'Saisie Recettes'!$E$5:$E$3004, "&lt;="&amp;EOMONTH(AD$7,0))</f>
        <v>0</v>
      </c>
      <c r="AE83" s="151">
        <f>SUMIFS('Saisie Recettes'!$I$5:$I$3004,'Saisie Recettes'!$F$5:$F$3004, $F83, 'Saisie Recettes'!$H$5:$H$3004, Listes!$B$73, 'Saisie Recettes'!$E$5:$E$3004, "&gt;="&amp;EOMONTH(AE$7,-1)+1, 'Saisie Recettes'!$E$5:$E$3004, "&lt;="&amp;EOMONTH(AE$7,0))</f>
        <v>20000</v>
      </c>
      <c r="AF83" s="151">
        <f>SUMIFS('Saisie Recettes'!$I$5:$I$3004,'Saisie Recettes'!$F$5:$F$3004, $F83, 'Saisie Recettes'!$H$5:$H$3004, Listes!$B$73, 'Saisie Recettes'!$E$5:$E$3004, "&gt;="&amp;EOMONTH(AF$7,-1)+1, 'Saisie Recettes'!$E$5:$E$3004, "&lt;="&amp;EOMONTH(AF$7,0))</f>
        <v>70000</v>
      </c>
      <c r="AG83" s="151">
        <f>SUMIFS('Saisie Recettes'!$I$5:$I$3004,'Saisie Recettes'!$F$5:$F$3004, $F83, 'Saisie Recettes'!$H$5:$H$3004, Listes!$B$73, 'Saisie Recettes'!$E$5:$E$3004, "&gt;="&amp;EOMONTH(AG$7,-1)+1, 'Saisie Recettes'!$E$5:$E$3004, "&lt;="&amp;EOMONTH(AG$7,0))</f>
        <v>55000</v>
      </c>
      <c r="AH83" s="151">
        <f>SUMIFS('Saisie Recettes'!$I$5:$I$3004,'Saisie Recettes'!$F$5:$F$3004, $F83, 'Saisie Recettes'!$H$5:$H$3004, Listes!$B$73, 'Saisie Recettes'!$E$5:$E$3004, "&gt;="&amp;EOMONTH(AH$7,-1)+1, 'Saisie Recettes'!$E$5:$E$3004, "&lt;="&amp;EOMONTH(AH$7,0))</f>
        <v>132000</v>
      </c>
      <c r="AI83" s="150">
        <f t="shared" si="33"/>
        <v>959000</v>
      </c>
      <c r="AJ83" s="142"/>
      <c r="AK83" s="151">
        <f>SUMIFS('Saisie Recettes'!$I$5:$I$3004,'Saisie Recettes'!$F$5:$F$3004, $F83, 'Saisie Recettes'!$H$5:$H$3004, Listes!$B$73, 'Saisie Recettes'!$E$5:$E$3004, "&gt;="&amp;EOMONTH(AK$7,-1)+1, 'Saisie Recettes'!$E$5:$E$3004, "&lt;="&amp;EOMONTH(AK$7,0))</f>
        <v>85000</v>
      </c>
      <c r="AL83" s="151">
        <f>SUMIFS('Saisie Recettes'!$I$5:$I$3004,'Saisie Recettes'!$F$5:$F$3004, $F83, 'Saisie Recettes'!$H$5:$H$3004, Listes!$B$73, 'Saisie Recettes'!$E$5:$E$3004, "&gt;="&amp;EOMONTH(AL$7,-1)+1, 'Saisie Recettes'!$E$5:$E$3004, "&lt;="&amp;EOMONTH(AL$7,0))</f>
        <v>35000</v>
      </c>
      <c r="AM83" s="151">
        <f>SUMIFS('Saisie Recettes'!$I$5:$I$3004,'Saisie Recettes'!$F$5:$F$3004, $F83, 'Saisie Recettes'!$H$5:$H$3004, Listes!$B$73, 'Saisie Recettes'!$E$5:$E$3004, "&gt;="&amp;EOMONTH(AM$7,-1)+1, 'Saisie Recettes'!$E$5:$E$3004, "&lt;="&amp;EOMONTH(AM$7,0))</f>
        <v>60000</v>
      </c>
      <c r="AN83" s="151">
        <f>SUMIFS('Saisie Recettes'!$I$5:$I$3004,'Saisie Recettes'!$F$5:$F$3004, $F83, 'Saisie Recettes'!$H$5:$H$3004, Listes!$B$73, 'Saisie Recettes'!$E$5:$E$3004, "&gt;="&amp;EOMONTH(AN$7,-1)+1, 'Saisie Recettes'!$E$5:$E$3004, "&lt;="&amp;EOMONTH(AN$7,0))</f>
        <v>0</v>
      </c>
      <c r="AO83" s="151">
        <f>SUMIFS('Saisie Recettes'!$I$5:$I$3004,'Saisie Recettes'!$F$5:$F$3004, $F83, 'Saisie Recettes'!$H$5:$H$3004, Listes!$B$73, 'Saisie Recettes'!$E$5:$E$3004, "&gt;="&amp;EOMONTH(AO$7,-1)+1, 'Saisie Recettes'!$E$5:$E$3004, "&lt;="&amp;EOMONTH(AO$7,0))</f>
        <v>0</v>
      </c>
      <c r="AP83" s="151">
        <f>SUMIFS('Saisie Recettes'!$I$5:$I$3004,'Saisie Recettes'!$F$5:$F$3004, $F83, 'Saisie Recettes'!$H$5:$H$3004, Listes!$B$73, 'Saisie Recettes'!$E$5:$E$3004, "&gt;="&amp;EOMONTH(AP$7,-1)+1, 'Saisie Recettes'!$E$5:$E$3004, "&lt;="&amp;EOMONTH(AP$7,0))</f>
        <v>0</v>
      </c>
      <c r="AQ83" s="151">
        <f>SUMIFS('Saisie Recettes'!$I$5:$I$3004,'Saisie Recettes'!$F$5:$F$3004, $F83, 'Saisie Recettes'!$H$5:$H$3004, Listes!$B$73, 'Saisie Recettes'!$E$5:$E$3004, "&gt;="&amp;EOMONTH(AQ$7,-1)+1, 'Saisie Recettes'!$E$5:$E$3004, "&lt;="&amp;EOMONTH(AQ$7,0))</f>
        <v>0</v>
      </c>
      <c r="AR83" s="151">
        <f>SUMIFS('Saisie Recettes'!$I$5:$I$3004,'Saisie Recettes'!$F$5:$F$3004, $F83, 'Saisie Recettes'!$H$5:$H$3004, Listes!$B$73, 'Saisie Recettes'!$E$5:$E$3004, "&gt;="&amp;EOMONTH(AR$7,-1)+1, 'Saisie Recettes'!$E$5:$E$3004, "&lt;="&amp;EOMONTH(AR$7,0))</f>
        <v>0</v>
      </c>
      <c r="AS83" s="151">
        <f>SUMIFS('Saisie Recettes'!$I$5:$I$3004,'Saisie Recettes'!$F$5:$F$3004, $F83, 'Saisie Recettes'!$H$5:$H$3004, Listes!$B$73, 'Saisie Recettes'!$E$5:$E$3004, "&gt;="&amp;EOMONTH(AS$7,-1)+1, 'Saisie Recettes'!$E$5:$E$3004, "&lt;="&amp;EOMONTH(AS$7,0))</f>
        <v>0</v>
      </c>
      <c r="AT83" s="151">
        <f>SUMIFS('Saisie Recettes'!$I$5:$I$3004,'Saisie Recettes'!$F$5:$F$3004, $F83, 'Saisie Recettes'!$H$5:$H$3004, Listes!$B$73, 'Saisie Recettes'!$E$5:$E$3004, "&gt;="&amp;EOMONTH(AT$7,-1)+1, 'Saisie Recettes'!$E$5:$E$3004, "&lt;="&amp;EOMONTH(AT$7,0))</f>
        <v>0</v>
      </c>
      <c r="AU83" s="151">
        <f>SUMIFS('Saisie Recettes'!$I$5:$I$3004,'Saisie Recettes'!$F$5:$F$3004, $F83, 'Saisie Recettes'!$H$5:$H$3004, Listes!$B$73, 'Saisie Recettes'!$E$5:$E$3004, "&gt;="&amp;EOMONTH(AU$7,-1)+1, 'Saisie Recettes'!$E$5:$E$3004, "&lt;="&amp;EOMONTH(AU$7,0))</f>
        <v>0</v>
      </c>
      <c r="AV83" s="151">
        <f>SUMIFS('Saisie Recettes'!$I$5:$I$3004,'Saisie Recettes'!$F$5:$F$3004, $F83, 'Saisie Recettes'!$H$5:$H$3004, Listes!$B$73, 'Saisie Recettes'!$E$5:$E$3004, "&gt;="&amp;EOMONTH(AV$7,-1)+1, 'Saisie Recettes'!$E$5:$E$3004, "&lt;="&amp;EOMONTH(AV$7,0))</f>
        <v>0</v>
      </c>
      <c r="AW83" s="150">
        <f t="shared" si="34"/>
        <v>180000</v>
      </c>
    </row>
    <row r="84" spans="3:49" ht="15.75" customHeight="1" x14ac:dyDescent="0.25">
      <c r="C84" s="143" t="str">
        <f t="shared" si="35"/>
        <v>MC-CHBR 6</v>
      </c>
      <c r="D84" s="264"/>
      <c r="E84" s="143"/>
      <c r="F84" s="150" t="str">
        <f>'Listes des Lots'!B25</f>
        <v>MC-CHBR 6</v>
      </c>
      <c r="G84" s="143"/>
      <c r="H84" s="143"/>
      <c r="I84" s="151">
        <f>SUMIFS('Saisie Recettes'!$I$5:$I$3004,'Saisie Recettes'!$F$5:$F$3004, $F84, 'Saisie Recettes'!$H$5:$H$3004, Listes!$B$73, 'Saisie Recettes'!$E$5:$E$3004, "&gt;="&amp;EOMONTH(I$7,-1)+1, 'Saisie Recettes'!$E$5:$E$3004, "&lt;="&amp;EOMONTH(I$7,0))</f>
        <v>0</v>
      </c>
      <c r="J84" s="151">
        <f>SUMIFS('Saisie Recettes'!$I$5:$I$3004,'Saisie Recettes'!$F$5:$F$3004, $F84, 'Saisie Recettes'!$H$5:$H$3004, Listes!$B$73, 'Saisie Recettes'!$E$5:$E$3004, "&gt;="&amp;EOMONTH(J$7,-1)+1, 'Saisie Recettes'!$E$5:$E$3004, "&lt;="&amp;EOMONTH(J$7,0))</f>
        <v>0</v>
      </c>
      <c r="K84" s="151">
        <f>SUMIFS('Saisie Recettes'!$I$5:$I$3004,'Saisie Recettes'!$F$5:$F$3004, $F84, 'Saisie Recettes'!$H$5:$H$3004, Listes!$B$73, 'Saisie Recettes'!$E$5:$E$3004, "&gt;="&amp;EOMONTH(K$7,-1)+1, 'Saisie Recettes'!$E$5:$E$3004, "&lt;="&amp;EOMONTH(K$7,0))</f>
        <v>0</v>
      </c>
      <c r="L84" s="151">
        <f>SUMIFS('Saisie Recettes'!$I$5:$I$3004,'Saisie Recettes'!$F$5:$F$3004, $F84, 'Saisie Recettes'!$H$5:$H$3004, Listes!$B$73, 'Saisie Recettes'!$E$5:$E$3004, "&gt;="&amp;EOMONTH(L$7,-1)+1, 'Saisie Recettes'!$E$5:$E$3004, "&lt;="&amp;EOMONTH(L$7,0))</f>
        <v>0</v>
      </c>
      <c r="M84" s="151">
        <f>SUMIFS('Saisie Recettes'!$I$5:$I$3004,'Saisie Recettes'!$F$5:$F$3004, $F84, 'Saisie Recettes'!$H$5:$H$3004, Listes!$B$73, 'Saisie Recettes'!$E$5:$E$3004, "&gt;="&amp;EOMONTH(M$7,-1)+1, 'Saisie Recettes'!$E$5:$E$3004, "&lt;="&amp;EOMONTH(M$7,0))</f>
        <v>0</v>
      </c>
      <c r="N84" s="151">
        <f>SUMIFS('Saisie Recettes'!$I$5:$I$3004,'Saisie Recettes'!$F$5:$F$3004, $F84, 'Saisie Recettes'!$H$5:$H$3004, Listes!$B$73, 'Saisie Recettes'!$E$5:$E$3004, "&gt;="&amp;EOMONTH(N$7,-1)+1, 'Saisie Recettes'!$E$5:$E$3004, "&lt;="&amp;EOMONTH(N$7,0))</f>
        <v>0</v>
      </c>
      <c r="O84" s="151">
        <f>SUMIFS('Saisie Recettes'!$I$5:$I$3004,'Saisie Recettes'!$F$5:$F$3004, $F84, 'Saisie Recettes'!$H$5:$H$3004, Listes!$B$73, 'Saisie Recettes'!$E$5:$E$3004, "&gt;="&amp;EOMONTH(O$7,-1)+1, 'Saisie Recettes'!$E$5:$E$3004, "&lt;="&amp;EOMONTH(O$7,0))</f>
        <v>0</v>
      </c>
      <c r="P84" s="151">
        <f>SUMIFS('Saisie Recettes'!$I$5:$I$3004,'Saisie Recettes'!$F$5:$F$3004, $F84, 'Saisie Recettes'!$H$5:$H$3004, Listes!$B$73, 'Saisie Recettes'!$E$5:$E$3004, "&gt;="&amp;EOMONTH(P$7,-1)+1, 'Saisie Recettes'!$E$5:$E$3004, "&lt;="&amp;EOMONTH(P$7,0))</f>
        <v>0</v>
      </c>
      <c r="Q84" s="151">
        <f>SUMIFS('Saisie Recettes'!$I$5:$I$3004,'Saisie Recettes'!$F$5:$F$3004, $F84, 'Saisie Recettes'!$H$5:$H$3004, Listes!$B$73, 'Saisie Recettes'!$E$5:$E$3004, "&gt;="&amp;EOMONTH(Q$7,-1)+1, 'Saisie Recettes'!$E$5:$E$3004, "&lt;="&amp;EOMONTH(Q$7,0))</f>
        <v>0</v>
      </c>
      <c r="R84" s="151">
        <f>SUMIFS('Saisie Recettes'!$I$5:$I$3004,'Saisie Recettes'!$F$5:$F$3004, $F84, 'Saisie Recettes'!$H$5:$H$3004, Listes!$B$73, 'Saisie Recettes'!$E$5:$E$3004, "&gt;="&amp;EOMONTH(R$7,-1)+1, 'Saisie Recettes'!$E$5:$E$3004, "&lt;="&amp;EOMONTH(R$7,0))</f>
        <v>0</v>
      </c>
      <c r="S84" s="151">
        <f>SUMIFS('Saisie Recettes'!$I$5:$I$3004,'Saisie Recettes'!$F$5:$F$3004, $F84, 'Saisie Recettes'!$H$5:$H$3004, Listes!$B$73, 'Saisie Recettes'!$E$5:$E$3004, "&gt;="&amp;EOMONTH(S$7,-1)+1, 'Saisie Recettes'!$E$5:$E$3004, "&lt;="&amp;EOMONTH(S$7,0))</f>
        <v>0</v>
      </c>
      <c r="T84" s="151">
        <f>SUMIFS('Saisie Recettes'!$I$5:$I$3004,'Saisie Recettes'!$F$5:$F$3004, $F84, 'Saisie Recettes'!$H$5:$H$3004, Listes!$B$73, 'Saisie Recettes'!$E$5:$E$3004, "&gt;="&amp;EOMONTH(T$7,-1)+1, 'Saisie Recettes'!$E$5:$E$3004, "&lt;="&amp;EOMONTH(T$7,0))</f>
        <v>0</v>
      </c>
      <c r="U84" s="150">
        <f t="shared" si="32"/>
        <v>0</v>
      </c>
      <c r="W84" s="151">
        <f>SUMIFS('Saisie Recettes'!$I$5:$I$3004,'Saisie Recettes'!$F$5:$F$3004, $F84, 'Saisie Recettes'!$H$5:$H$3004, Listes!$B$73, 'Saisie Recettes'!$E$5:$E$3004, "&gt;="&amp;EOMONTH(W$7,-1)+1, 'Saisie Recettes'!$E$5:$E$3004, "&lt;="&amp;EOMONTH(W$7,0))</f>
        <v>0</v>
      </c>
      <c r="X84" s="151">
        <f>SUMIFS('Saisie Recettes'!$I$5:$I$3004,'Saisie Recettes'!$F$5:$F$3004, $F84, 'Saisie Recettes'!$H$5:$H$3004, Listes!$B$73, 'Saisie Recettes'!$E$5:$E$3004, "&gt;="&amp;EOMONTH(X$7,-1)+1, 'Saisie Recettes'!$E$5:$E$3004, "&lt;="&amp;EOMONTH(X$7,0))</f>
        <v>0</v>
      </c>
      <c r="Y84" s="151">
        <f>SUMIFS('Saisie Recettes'!$I$5:$I$3004,'Saisie Recettes'!$F$5:$F$3004, $F84, 'Saisie Recettes'!$H$5:$H$3004, Listes!$B$73, 'Saisie Recettes'!$E$5:$E$3004, "&gt;="&amp;EOMONTH(Y$7,-1)+1, 'Saisie Recettes'!$E$5:$E$3004, "&lt;="&amp;EOMONTH(Y$7,0))</f>
        <v>0</v>
      </c>
      <c r="Z84" s="151">
        <f>SUMIFS('Saisie Recettes'!$I$5:$I$3004,'Saisie Recettes'!$F$5:$F$3004, $F84, 'Saisie Recettes'!$H$5:$H$3004, Listes!$B$73, 'Saisie Recettes'!$E$5:$E$3004, "&gt;="&amp;EOMONTH(Z$7,-1)+1, 'Saisie Recettes'!$E$5:$E$3004, "&lt;="&amp;EOMONTH(Z$7,0))</f>
        <v>0</v>
      </c>
      <c r="AA84" s="151">
        <f>SUMIFS('Saisie Recettes'!$I$5:$I$3004,'Saisie Recettes'!$F$5:$F$3004, $F84, 'Saisie Recettes'!$H$5:$H$3004, Listes!$B$73, 'Saisie Recettes'!$E$5:$E$3004, "&gt;="&amp;EOMONTH(AA$7,-1)+1, 'Saisie Recettes'!$E$5:$E$3004, "&lt;="&amp;EOMONTH(AA$7,0))</f>
        <v>0</v>
      </c>
      <c r="AB84" s="151">
        <f>SUMIFS('Saisie Recettes'!$I$5:$I$3004,'Saisie Recettes'!$F$5:$F$3004, $F84, 'Saisie Recettes'!$H$5:$H$3004, Listes!$B$73, 'Saisie Recettes'!$E$5:$E$3004, "&gt;="&amp;EOMONTH(AB$7,-1)+1, 'Saisie Recettes'!$E$5:$E$3004, "&lt;="&amp;EOMONTH(AB$7,0))</f>
        <v>0</v>
      </c>
      <c r="AC84" s="151">
        <f>SUMIFS('Saisie Recettes'!$I$5:$I$3004,'Saisie Recettes'!$F$5:$F$3004, $F84, 'Saisie Recettes'!$H$5:$H$3004, Listes!$B$73, 'Saisie Recettes'!$E$5:$E$3004, "&gt;="&amp;EOMONTH(AC$7,-1)+1, 'Saisie Recettes'!$E$5:$E$3004, "&lt;="&amp;EOMONTH(AC$7,0))</f>
        <v>0</v>
      </c>
      <c r="AD84" s="151">
        <f>SUMIFS('Saisie Recettes'!$I$5:$I$3004,'Saisie Recettes'!$F$5:$F$3004, $F84, 'Saisie Recettes'!$H$5:$H$3004, Listes!$B$73, 'Saisie Recettes'!$E$5:$E$3004, "&gt;="&amp;EOMONTH(AD$7,-1)+1, 'Saisie Recettes'!$E$5:$E$3004, "&lt;="&amp;EOMONTH(AD$7,0))</f>
        <v>0</v>
      </c>
      <c r="AE84" s="151">
        <f>SUMIFS('Saisie Recettes'!$I$5:$I$3004,'Saisie Recettes'!$F$5:$F$3004, $F84, 'Saisie Recettes'!$H$5:$H$3004, Listes!$B$73, 'Saisie Recettes'!$E$5:$E$3004, "&gt;="&amp;EOMONTH(AE$7,-1)+1, 'Saisie Recettes'!$E$5:$E$3004, "&lt;="&amp;EOMONTH(AE$7,0))</f>
        <v>0</v>
      </c>
      <c r="AF84" s="151">
        <f>SUMIFS('Saisie Recettes'!$I$5:$I$3004,'Saisie Recettes'!$F$5:$F$3004, $F84, 'Saisie Recettes'!$H$5:$H$3004, Listes!$B$73, 'Saisie Recettes'!$E$5:$E$3004, "&gt;="&amp;EOMONTH(AF$7,-1)+1, 'Saisie Recettes'!$E$5:$E$3004, "&lt;="&amp;EOMONTH(AF$7,0))</f>
        <v>0</v>
      </c>
      <c r="AG84" s="151">
        <f>SUMIFS('Saisie Recettes'!$I$5:$I$3004,'Saisie Recettes'!$F$5:$F$3004, $F84, 'Saisie Recettes'!$H$5:$H$3004, Listes!$B$73, 'Saisie Recettes'!$E$5:$E$3004, "&gt;="&amp;EOMONTH(AG$7,-1)+1, 'Saisie Recettes'!$E$5:$E$3004, "&lt;="&amp;EOMONTH(AG$7,0))</f>
        <v>0</v>
      </c>
      <c r="AH84" s="151">
        <f>SUMIFS('Saisie Recettes'!$I$5:$I$3004,'Saisie Recettes'!$F$5:$F$3004, $F84, 'Saisie Recettes'!$H$5:$H$3004, Listes!$B$73, 'Saisie Recettes'!$E$5:$E$3004, "&gt;="&amp;EOMONTH(AH$7,-1)+1, 'Saisie Recettes'!$E$5:$E$3004, "&lt;="&amp;EOMONTH(AH$7,0))</f>
        <v>0</v>
      </c>
      <c r="AI84" s="150">
        <f t="shared" si="33"/>
        <v>0</v>
      </c>
      <c r="AJ84" s="142"/>
      <c r="AK84" s="151">
        <f>SUMIFS('Saisie Recettes'!$I$5:$I$3004,'Saisie Recettes'!$F$5:$F$3004, $F84, 'Saisie Recettes'!$H$5:$H$3004, Listes!$B$73, 'Saisie Recettes'!$E$5:$E$3004, "&gt;="&amp;EOMONTH(AK$7,-1)+1, 'Saisie Recettes'!$E$5:$E$3004, "&lt;="&amp;EOMONTH(AK$7,0))</f>
        <v>0</v>
      </c>
      <c r="AL84" s="151">
        <f>SUMIFS('Saisie Recettes'!$I$5:$I$3004,'Saisie Recettes'!$F$5:$F$3004, $F84, 'Saisie Recettes'!$H$5:$H$3004, Listes!$B$73, 'Saisie Recettes'!$E$5:$E$3004, "&gt;="&amp;EOMONTH(AL$7,-1)+1, 'Saisie Recettes'!$E$5:$E$3004, "&lt;="&amp;EOMONTH(AL$7,0))</f>
        <v>0</v>
      </c>
      <c r="AM84" s="151">
        <f>SUMIFS('Saisie Recettes'!$I$5:$I$3004,'Saisie Recettes'!$F$5:$F$3004, $F84, 'Saisie Recettes'!$H$5:$H$3004, Listes!$B$73, 'Saisie Recettes'!$E$5:$E$3004, "&gt;="&amp;EOMONTH(AM$7,-1)+1, 'Saisie Recettes'!$E$5:$E$3004, "&lt;="&amp;EOMONTH(AM$7,0))</f>
        <v>0</v>
      </c>
      <c r="AN84" s="151">
        <f>SUMIFS('Saisie Recettes'!$I$5:$I$3004,'Saisie Recettes'!$F$5:$F$3004, $F84, 'Saisie Recettes'!$H$5:$H$3004, Listes!$B$73, 'Saisie Recettes'!$E$5:$E$3004, "&gt;="&amp;EOMONTH(AN$7,-1)+1, 'Saisie Recettes'!$E$5:$E$3004, "&lt;="&amp;EOMONTH(AN$7,0))</f>
        <v>0</v>
      </c>
      <c r="AO84" s="151">
        <f>SUMIFS('Saisie Recettes'!$I$5:$I$3004,'Saisie Recettes'!$F$5:$F$3004, $F84, 'Saisie Recettes'!$H$5:$H$3004, Listes!$B$73, 'Saisie Recettes'!$E$5:$E$3004, "&gt;="&amp;EOMONTH(AO$7,-1)+1, 'Saisie Recettes'!$E$5:$E$3004, "&lt;="&amp;EOMONTH(AO$7,0))</f>
        <v>0</v>
      </c>
      <c r="AP84" s="151">
        <f>SUMIFS('Saisie Recettes'!$I$5:$I$3004,'Saisie Recettes'!$F$5:$F$3004, $F84, 'Saisie Recettes'!$H$5:$H$3004, Listes!$B$73, 'Saisie Recettes'!$E$5:$E$3004, "&gt;="&amp;EOMONTH(AP$7,-1)+1, 'Saisie Recettes'!$E$5:$E$3004, "&lt;="&amp;EOMONTH(AP$7,0))</f>
        <v>0</v>
      </c>
      <c r="AQ84" s="151">
        <f>SUMIFS('Saisie Recettes'!$I$5:$I$3004,'Saisie Recettes'!$F$5:$F$3004, $F84, 'Saisie Recettes'!$H$5:$H$3004, Listes!$B$73, 'Saisie Recettes'!$E$5:$E$3004, "&gt;="&amp;EOMONTH(AQ$7,-1)+1, 'Saisie Recettes'!$E$5:$E$3004, "&lt;="&amp;EOMONTH(AQ$7,0))</f>
        <v>0</v>
      </c>
      <c r="AR84" s="151">
        <f>SUMIFS('Saisie Recettes'!$I$5:$I$3004,'Saisie Recettes'!$F$5:$F$3004, $F84, 'Saisie Recettes'!$H$5:$H$3004, Listes!$B$73, 'Saisie Recettes'!$E$5:$E$3004, "&gt;="&amp;EOMONTH(AR$7,-1)+1, 'Saisie Recettes'!$E$5:$E$3004, "&lt;="&amp;EOMONTH(AR$7,0))</f>
        <v>0</v>
      </c>
      <c r="AS84" s="151">
        <f>SUMIFS('Saisie Recettes'!$I$5:$I$3004,'Saisie Recettes'!$F$5:$F$3004, $F84, 'Saisie Recettes'!$H$5:$H$3004, Listes!$B$73, 'Saisie Recettes'!$E$5:$E$3004, "&gt;="&amp;EOMONTH(AS$7,-1)+1, 'Saisie Recettes'!$E$5:$E$3004, "&lt;="&amp;EOMONTH(AS$7,0))</f>
        <v>0</v>
      </c>
      <c r="AT84" s="151">
        <f>SUMIFS('Saisie Recettes'!$I$5:$I$3004,'Saisie Recettes'!$F$5:$F$3004, $F84, 'Saisie Recettes'!$H$5:$H$3004, Listes!$B$73, 'Saisie Recettes'!$E$5:$E$3004, "&gt;="&amp;EOMONTH(AT$7,-1)+1, 'Saisie Recettes'!$E$5:$E$3004, "&lt;="&amp;EOMONTH(AT$7,0))</f>
        <v>0</v>
      </c>
      <c r="AU84" s="151">
        <f>SUMIFS('Saisie Recettes'!$I$5:$I$3004,'Saisie Recettes'!$F$5:$F$3004, $F84, 'Saisie Recettes'!$H$5:$H$3004, Listes!$B$73, 'Saisie Recettes'!$E$5:$E$3004, "&gt;="&amp;EOMONTH(AU$7,-1)+1, 'Saisie Recettes'!$E$5:$E$3004, "&lt;="&amp;EOMONTH(AU$7,0))</f>
        <v>0</v>
      </c>
      <c r="AV84" s="151">
        <f>SUMIFS('Saisie Recettes'!$I$5:$I$3004,'Saisie Recettes'!$F$5:$F$3004, $F84, 'Saisie Recettes'!$H$5:$H$3004, Listes!$B$73, 'Saisie Recettes'!$E$5:$E$3004, "&gt;="&amp;EOMONTH(AV$7,-1)+1, 'Saisie Recettes'!$E$5:$E$3004, "&lt;="&amp;EOMONTH(AV$7,0))</f>
        <v>0</v>
      </c>
      <c r="AW84" s="150">
        <f t="shared" si="34"/>
        <v>0</v>
      </c>
    </row>
    <row r="85" spans="3:49" ht="15.75" customHeight="1" x14ac:dyDescent="0.25">
      <c r="C85" s="143" t="str">
        <f t="shared" si="35"/>
        <v>MC-CHBR 7</v>
      </c>
      <c r="D85" s="264"/>
      <c r="E85" s="143"/>
      <c r="F85" s="150" t="str">
        <f>'Listes des Lots'!B26</f>
        <v>MC-CHBR 7</v>
      </c>
      <c r="G85" s="143"/>
      <c r="H85" s="143"/>
      <c r="I85" s="151">
        <f>SUMIFS('Saisie Recettes'!$I$5:$I$3004,'Saisie Recettes'!$F$5:$F$3004, $F85, 'Saisie Recettes'!$H$5:$H$3004, Listes!$B$73, 'Saisie Recettes'!$E$5:$E$3004, "&gt;="&amp;EOMONTH(I$7,-1)+1, 'Saisie Recettes'!$E$5:$E$3004, "&lt;="&amp;EOMONTH(I$7,0))</f>
        <v>0</v>
      </c>
      <c r="J85" s="151">
        <f>SUMIFS('Saisie Recettes'!$I$5:$I$3004,'Saisie Recettes'!$F$5:$F$3004, $F85, 'Saisie Recettes'!$H$5:$H$3004, Listes!$B$73, 'Saisie Recettes'!$E$5:$E$3004, "&gt;="&amp;EOMONTH(J$7,-1)+1, 'Saisie Recettes'!$E$5:$E$3004, "&lt;="&amp;EOMONTH(J$7,0))</f>
        <v>0</v>
      </c>
      <c r="K85" s="151">
        <f>SUMIFS('Saisie Recettes'!$I$5:$I$3004,'Saisie Recettes'!$F$5:$F$3004, $F85, 'Saisie Recettes'!$H$5:$H$3004, Listes!$B$73, 'Saisie Recettes'!$E$5:$E$3004, "&gt;="&amp;EOMONTH(K$7,-1)+1, 'Saisie Recettes'!$E$5:$E$3004, "&lt;="&amp;EOMONTH(K$7,0))</f>
        <v>0</v>
      </c>
      <c r="L85" s="151">
        <f>SUMIFS('Saisie Recettes'!$I$5:$I$3004,'Saisie Recettes'!$F$5:$F$3004, $F85, 'Saisie Recettes'!$H$5:$H$3004, Listes!$B$73, 'Saisie Recettes'!$E$5:$E$3004, "&gt;="&amp;EOMONTH(L$7,-1)+1, 'Saisie Recettes'!$E$5:$E$3004, "&lt;="&amp;EOMONTH(L$7,0))</f>
        <v>0</v>
      </c>
      <c r="M85" s="151">
        <f>SUMIFS('Saisie Recettes'!$I$5:$I$3004,'Saisie Recettes'!$F$5:$F$3004, $F85, 'Saisie Recettes'!$H$5:$H$3004, Listes!$B$73, 'Saisie Recettes'!$E$5:$E$3004, "&gt;="&amp;EOMONTH(M$7,-1)+1, 'Saisie Recettes'!$E$5:$E$3004, "&lt;="&amp;EOMONTH(M$7,0))</f>
        <v>0</v>
      </c>
      <c r="N85" s="151">
        <f>SUMIFS('Saisie Recettes'!$I$5:$I$3004,'Saisie Recettes'!$F$5:$F$3004, $F85, 'Saisie Recettes'!$H$5:$H$3004, Listes!$B$73, 'Saisie Recettes'!$E$5:$E$3004, "&gt;="&amp;EOMONTH(N$7,-1)+1, 'Saisie Recettes'!$E$5:$E$3004, "&lt;="&amp;EOMONTH(N$7,0))</f>
        <v>0</v>
      </c>
      <c r="O85" s="151">
        <f>SUMIFS('Saisie Recettes'!$I$5:$I$3004,'Saisie Recettes'!$F$5:$F$3004, $F85, 'Saisie Recettes'!$H$5:$H$3004, Listes!$B$73, 'Saisie Recettes'!$E$5:$E$3004, "&gt;="&amp;EOMONTH(O$7,-1)+1, 'Saisie Recettes'!$E$5:$E$3004, "&lt;="&amp;EOMONTH(O$7,0))</f>
        <v>0</v>
      </c>
      <c r="P85" s="151">
        <f>SUMIFS('Saisie Recettes'!$I$5:$I$3004,'Saisie Recettes'!$F$5:$F$3004, $F85, 'Saisie Recettes'!$H$5:$H$3004, Listes!$B$73, 'Saisie Recettes'!$E$5:$E$3004, "&gt;="&amp;EOMONTH(P$7,-1)+1, 'Saisie Recettes'!$E$5:$E$3004, "&lt;="&amp;EOMONTH(P$7,0))</f>
        <v>110000</v>
      </c>
      <c r="Q85" s="151">
        <f>SUMIFS('Saisie Recettes'!$I$5:$I$3004,'Saisie Recettes'!$F$5:$F$3004, $F85, 'Saisie Recettes'!$H$5:$H$3004, Listes!$B$73, 'Saisie Recettes'!$E$5:$E$3004, "&gt;="&amp;EOMONTH(Q$7,-1)+1, 'Saisie Recettes'!$E$5:$E$3004, "&lt;="&amp;EOMONTH(Q$7,0))</f>
        <v>520000</v>
      </c>
      <c r="R85" s="151">
        <f>SUMIFS('Saisie Recettes'!$I$5:$I$3004,'Saisie Recettes'!$F$5:$F$3004, $F85, 'Saisie Recettes'!$H$5:$H$3004, Listes!$B$73, 'Saisie Recettes'!$E$5:$E$3004, "&gt;="&amp;EOMONTH(R$7,-1)+1, 'Saisie Recettes'!$E$5:$E$3004, "&lt;="&amp;EOMONTH(R$7,0))</f>
        <v>45000</v>
      </c>
      <c r="S85" s="151">
        <f>SUMIFS('Saisie Recettes'!$I$5:$I$3004,'Saisie Recettes'!$F$5:$F$3004, $F85, 'Saisie Recettes'!$H$5:$H$3004, Listes!$B$73, 'Saisie Recettes'!$E$5:$E$3004, "&gt;="&amp;EOMONTH(S$7,-1)+1, 'Saisie Recettes'!$E$5:$E$3004, "&lt;="&amp;EOMONTH(S$7,0))</f>
        <v>270000</v>
      </c>
      <c r="T85" s="151">
        <f>SUMIFS('Saisie Recettes'!$I$5:$I$3004,'Saisie Recettes'!$F$5:$F$3004, $F85, 'Saisie Recettes'!$H$5:$H$3004, Listes!$B$73, 'Saisie Recettes'!$E$5:$E$3004, "&gt;="&amp;EOMONTH(T$7,-1)+1, 'Saisie Recettes'!$E$5:$E$3004, "&lt;="&amp;EOMONTH(T$7,0))</f>
        <v>225000</v>
      </c>
      <c r="U85" s="150">
        <f t="shared" si="32"/>
        <v>1170000</v>
      </c>
      <c r="W85" s="151">
        <f>SUMIFS('Saisie Recettes'!$I$5:$I$3004,'Saisie Recettes'!$F$5:$F$3004, $F85, 'Saisie Recettes'!$H$5:$H$3004, Listes!$B$73, 'Saisie Recettes'!$E$5:$E$3004, "&gt;="&amp;EOMONTH(W$7,-1)+1, 'Saisie Recettes'!$E$5:$E$3004, "&lt;="&amp;EOMONTH(W$7,0))</f>
        <v>154000</v>
      </c>
      <c r="X85" s="151">
        <f>SUMIFS('Saisie Recettes'!$I$5:$I$3004,'Saisie Recettes'!$F$5:$F$3004, $F85, 'Saisie Recettes'!$H$5:$H$3004, Listes!$B$73, 'Saisie Recettes'!$E$5:$E$3004, "&gt;="&amp;EOMONTH(X$7,-1)+1, 'Saisie Recettes'!$E$5:$E$3004, "&lt;="&amp;EOMONTH(X$7,0))</f>
        <v>140000</v>
      </c>
      <c r="Y85" s="151">
        <f>SUMIFS('Saisie Recettes'!$I$5:$I$3004,'Saisie Recettes'!$F$5:$F$3004, $F85, 'Saisie Recettes'!$H$5:$H$3004, Listes!$B$73, 'Saisie Recettes'!$E$5:$E$3004, "&gt;="&amp;EOMONTH(Y$7,-1)+1, 'Saisie Recettes'!$E$5:$E$3004, "&lt;="&amp;EOMONTH(Y$7,0))</f>
        <v>40000</v>
      </c>
      <c r="Z85" s="151">
        <f>SUMIFS('Saisie Recettes'!$I$5:$I$3004,'Saisie Recettes'!$F$5:$F$3004, $F85, 'Saisie Recettes'!$H$5:$H$3004, Listes!$B$73, 'Saisie Recettes'!$E$5:$E$3004, "&gt;="&amp;EOMONTH(Z$7,-1)+1, 'Saisie Recettes'!$E$5:$E$3004, "&lt;="&amp;EOMONTH(Z$7,0))</f>
        <v>195000</v>
      </c>
      <c r="AA85" s="151">
        <f>SUMIFS('Saisie Recettes'!$I$5:$I$3004,'Saisie Recettes'!$F$5:$F$3004, $F85, 'Saisie Recettes'!$H$5:$H$3004, Listes!$B$73, 'Saisie Recettes'!$E$5:$E$3004, "&gt;="&amp;EOMONTH(AA$7,-1)+1, 'Saisie Recettes'!$E$5:$E$3004, "&lt;="&amp;EOMONTH(AA$7,0))</f>
        <v>100000</v>
      </c>
      <c r="AB85" s="151">
        <f>SUMIFS('Saisie Recettes'!$I$5:$I$3004,'Saisie Recettes'!$F$5:$F$3004, $F85, 'Saisie Recettes'!$H$5:$H$3004, Listes!$B$73, 'Saisie Recettes'!$E$5:$E$3004, "&gt;="&amp;EOMONTH(AB$7,-1)+1, 'Saisie Recettes'!$E$5:$E$3004, "&lt;="&amp;EOMONTH(AB$7,0))</f>
        <v>40000</v>
      </c>
      <c r="AC85" s="151">
        <f>SUMIFS('Saisie Recettes'!$I$5:$I$3004,'Saisie Recettes'!$F$5:$F$3004, $F85, 'Saisie Recettes'!$H$5:$H$3004, Listes!$B$73, 'Saisie Recettes'!$E$5:$E$3004, "&gt;="&amp;EOMONTH(AC$7,-1)+1, 'Saisie Recettes'!$E$5:$E$3004, "&lt;="&amp;EOMONTH(AC$7,0))</f>
        <v>0</v>
      </c>
      <c r="AD85" s="151">
        <f>SUMIFS('Saisie Recettes'!$I$5:$I$3004,'Saisie Recettes'!$F$5:$F$3004, $F85, 'Saisie Recettes'!$H$5:$H$3004, Listes!$B$73, 'Saisie Recettes'!$E$5:$E$3004, "&gt;="&amp;EOMONTH(AD$7,-1)+1, 'Saisie Recettes'!$E$5:$E$3004, "&lt;="&amp;EOMONTH(AD$7,0))</f>
        <v>20000</v>
      </c>
      <c r="AE85" s="151">
        <f>SUMIFS('Saisie Recettes'!$I$5:$I$3004,'Saisie Recettes'!$F$5:$F$3004, $F85, 'Saisie Recettes'!$H$5:$H$3004, Listes!$B$73, 'Saisie Recettes'!$E$5:$E$3004, "&gt;="&amp;EOMONTH(AE$7,-1)+1, 'Saisie Recettes'!$E$5:$E$3004, "&lt;="&amp;EOMONTH(AE$7,0))</f>
        <v>35000</v>
      </c>
      <c r="AF85" s="151">
        <f>SUMIFS('Saisie Recettes'!$I$5:$I$3004,'Saisie Recettes'!$F$5:$F$3004, $F85, 'Saisie Recettes'!$H$5:$H$3004, Listes!$B$73, 'Saisie Recettes'!$E$5:$E$3004, "&gt;="&amp;EOMONTH(AF$7,-1)+1, 'Saisie Recettes'!$E$5:$E$3004, "&lt;="&amp;EOMONTH(AF$7,0))</f>
        <v>80000</v>
      </c>
      <c r="AG85" s="151">
        <f>SUMIFS('Saisie Recettes'!$I$5:$I$3004,'Saisie Recettes'!$F$5:$F$3004, $F85, 'Saisie Recettes'!$H$5:$H$3004, Listes!$B$73, 'Saisie Recettes'!$E$5:$E$3004, "&gt;="&amp;EOMONTH(AG$7,-1)+1, 'Saisie Recettes'!$E$5:$E$3004, "&lt;="&amp;EOMONTH(AG$7,0))</f>
        <v>40000</v>
      </c>
      <c r="AH85" s="151">
        <f>SUMIFS('Saisie Recettes'!$I$5:$I$3004,'Saisie Recettes'!$F$5:$F$3004, $F85, 'Saisie Recettes'!$H$5:$H$3004, Listes!$B$73, 'Saisie Recettes'!$E$5:$E$3004, "&gt;="&amp;EOMONTH(AH$7,-1)+1, 'Saisie Recettes'!$E$5:$E$3004, "&lt;="&amp;EOMONTH(AH$7,0))</f>
        <v>173000</v>
      </c>
      <c r="AI85" s="150">
        <f t="shared" si="33"/>
        <v>1017000</v>
      </c>
      <c r="AJ85" s="142"/>
      <c r="AK85" s="151">
        <f>SUMIFS('Saisie Recettes'!$I$5:$I$3004,'Saisie Recettes'!$F$5:$F$3004, $F85, 'Saisie Recettes'!$H$5:$H$3004, Listes!$B$73, 'Saisie Recettes'!$E$5:$E$3004, "&gt;="&amp;EOMONTH(AK$7,-1)+1, 'Saisie Recettes'!$E$5:$E$3004, "&lt;="&amp;EOMONTH(AK$7,0))</f>
        <v>132000</v>
      </c>
      <c r="AL85" s="151">
        <f>SUMIFS('Saisie Recettes'!$I$5:$I$3004,'Saisie Recettes'!$F$5:$F$3004, $F85, 'Saisie Recettes'!$H$5:$H$3004, Listes!$B$73, 'Saisie Recettes'!$E$5:$E$3004, "&gt;="&amp;EOMONTH(AL$7,-1)+1, 'Saisie Recettes'!$E$5:$E$3004, "&lt;="&amp;EOMONTH(AL$7,0))</f>
        <v>60000</v>
      </c>
      <c r="AM85" s="151">
        <f>SUMIFS('Saisie Recettes'!$I$5:$I$3004,'Saisie Recettes'!$F$5:$F$3004, $F85, 'Saisie Recettes'!$H$5:$H$3004, Listes!$B$73, 'Saisie Recettes'!$E$5:$E$3004, "&gt;="&amp;EOMONTH(AM$7,-1)+1, 'Saisie Recettes'!$E$5:$E$3004, "&lt;="&amp;EOMONTH(AM$7,0))</f>
        <v>60000</v>
      </c>
      <c r="AN85" s="151">
        <f>SUMIFS('Saisie Recettes'!$I$5:$I$3004,'Saisie Recettes'!$F$5:$F$3004, $F85, 'Saisie Recettes'!$H$5:$H$3004, Listes!$B$73, 'Saisie Recettes'!$E$5:$E$3004, "&gt;="&amp;EOMONTH(AN$7,-1)+1, 'Saisie Recettes'!$E$5:$E$3004, "&lt;="&amp;EOMONTH(AN$7,0))</f>
        <v>0</v>
      </c>
      <c r="AO85" s="151">
        <f>SUMIFS('Saisie Recettes'!$I$5:$I$3004,'Saisie Recettes'!$F$5:$F$3004, $F85, 'Saisie Recettes'!$H$5:$H$3004, Listes!$B$73, 'Saisie Recettes'!$E$5:$E$3004, "&gt;="&amp;EOMONTH(AO$7,-1)+1, 'Saisie Recettes'!$E$5:$E$3004, "&lt;="&amp;EOMONTH(AO$7,0))</f>
        <v>0</v>
      </c>
      <c r="AP85" s="151">
        <f>SUMIFS('Saisie Recettes'!$I$5:$I$3004,'Saisie Recettes'!$F$5:$F$3004, $F85, 'Saisie Recettes'!$H$5:$H$3004, Listes!$B$73, 'Saisie Recettes'!$E$5:$E$3004, "&gt;="&amp;EOMONTH(AP$7,-1)+1, 'Saisie Recettes'!$E$5:$E$3004, "&lt;="&amp;EOMONTH(AP$7,0))</f>
        <v>0</v>
      </c>
      <c r="AQ85" s="151">
        <f>SUMIFS('Saisie Recettes'!$I$5:$I$3004,'Saisie Recettes'!$F$5:$F$3004, $F85, 'Saisie Recettes'!$H$5:$H$3004, Listes!$B$73, 'Saisie Recettes'!$E$5:$E$3004, "&gt;="&amp;EOMONTH(AQ$7,-1)+1, 'Saisie Recettes'!$E$5:$E$3004, "&lt;="&amp;EOMONTH(AQ$7,0))</f>
        <v>0</v>
      </c>
      <c r="AR85" s="151">
        <f>SUMIFS('Saisie Recettes'!$I$5:$I$3004,'Saisie Recettes'!$F$5:$F$3004, $F85, 'Saisie Recettes'!$H$5:$H$3004, Listes!$B$73, 'Saisie Recettes'!$E$5:$E$3004, "&gt;="&amp;EOMONTH(AR$7,-1)+1, 'Saisie Recettes'!$E$5:$E$3004, "&lt;="&amp;EOMONTH(AR$7,0))</f>
        <v>0</v>
      </c>
      <c r="AS85" s="151">
        <f>SUMIFS('Saisie Recettes'!$I$5:$I$3004,'Saisie Recettes'!$F$5:$F$3004, $F85, 'Saisie Recettes'!$H$5:$H$3004, Listes!$B$73, 'Saisie Recettes'!$E$5:$E$3004, "&gt;="&amp;EOMONTH(AS$7,-1)+1, 'Saisie Recettes'!$E$5:$E$3004, "&lt;="&amp;EOMONTH(AS$7,0))</f>
        <v>0</v>
      </c>
      <c r="AT85" s="151">
        <f>SUMIFS('Saisie Recettes'!$I$5:$I$3004,'Saisie Recettes'!$F$5:$F$3004, $F85, 'Saisie Recettes'!$H$5:$H$3004, Listes!$B$73, 'Saisie Recettes'!$E$5:$E$3004, "&gt;="&amp;EOMONTH(AT$7,-1)+1, 'Saisie Recettes'!$E$5:$E$3004, "&lt;="&amp;EOMONTH(AT$7,0))</f>
        <v>0</v>
      </c>
      <c r="AU85" s="151">
        <f>SUMIFS('Saisie Recettes'!$I$5:$I$3004,'Saisie Recettes'!$F$5:$F$3004, $F85, 'Saisie Recettes'!$H$5:$H$3004, Listes!$B$73, 'Saisie Recettes'!$E$5:$E$3004, "&gt;="&amp;EOMONTH(AU$7,-1)+1, 'Saisie Recettes'!$E$5:$E$3004, "&lt;="&amp;EOMONTH(AU$7,0))</f>
        <v>0</v>
      </c>
      <c r="AV85" s="151">
        <f>SUMIFS('Saisie Recettes'!$I$5:$I$3004,'Saisie Recettes'!$F$5:$F$3004, $F85, 'Saisie Recettes'!$H$5:$H$3004, Listes!$B$73, 'Saisie Recettes'!$E$5:$E$3004, "&gt;="&amp;EOMONTH(AV$7,-1)+1, 'Saisie Recettes'!$E$5:$E$3004, "&lt;="&amp;EOMONTH(AV$7,0))</f>
        <v>0</v>
      </c>
      <c r="AW85" s="150">
        <f t="shared" si="34"/>
        <v>252000</v>
      </c>
    </row>
    <row r="86" spans="3:49" ht="15.75" customHeight="1" x14ac:dyDescent="0.25">
      <c r="C86" s="143" t="str">
        <f t="shared" si="35"/>
        <v>MC-CHBR 8</v>
      </c>
      <c r="D86" s="264"/>
      <c r="E86" s="143"/>
      <c r="F86" s="150" t="str">
        <f>'Listes des Lots'!B27</f>
        <v>MC-CHBR 8</v>
      </c>
      <c r="G86" s="143"/>
      <c r="H86" s="143"/>
      <c r="I86" s="151">
        <f>SUMIFS('Saisie Recettes'!$I$5:$I$3004,'Saisie Recettes'!$F$5:$F$3004, $F86, 'Saisie Recettes'!$H$5:$H$3004, Listes!$B$73, 'Saisie Recettes'!$E$5:$E$3004, "&gt;="&amp;EOMONTH(I$7,-1)+1, 'Saisie Recettes'!$E$5:$E$3004, "&lt;="&amp;EOMONTH(I$7,0))</f>
        <v>0</v>
      </c>
      <c r="J86" s="151">
        <f>SUMIFS('Saisie Recettes'!$I$5:$I$3004,'Saisie Recettes'!$F$5:$F$3004, $F86, 'Saisie Recettes'!$H$5:$H$3004, Listes!$B$73, 'Saisie Recettes'!$E$5:$E$3004, "&gt;="&amp;EOMONTH(J$7,-1)+1, 'Saisie Recettes'!$E$5:$E$3004, "&lt;="&amp;EOMONTH(J$7,0))</f>
        <v>0</v>
      </c>
      <c r="K86" s="151">
        <f>SUMIFS('Saisie Recettes'!$I$5:$I$3004,'Saisie Recettes'!$F$5:$F$3004, $F86, 'Saisie Recettes'!$H$5:$H$3004, Listes!$B$73, 'Saisie Recettes'!$E$5:$E$3004, "&gt;="&amp;EOMONTH(K$7,-1)+1, 'Saisie Recettes'!$E$5:$E$3004, "&lt;="&amp;EOMONTH(K$7,0))</f>
        <v>0</v>
      </c>
      <c r="L86" s="151">
        <f>SUMIFS('Saisie Recettes'!$I$5:$I$3004,'Saisie Recettes'!$F$5:$F$3004, $F86, 'Saisie Recettes'!$H$5:$H$3004, Listes!$B$73, 'Saisie Recettes'!$E$5:$E$3004, "&gt;="&amp;EOMONTH(L$7,-1)+1, 'Saisie Recettes'!$E$5:$E$3004, "&lt;="&amp;EOMONTH(L$7,0))</f>
        <v>0</v>
      </c>
      <c r="M86" s="151">
        <f>SUMIFS('Saisie Recettes'!$I$5:$I$3004,'Saisie Recettes'!$F$5:$F$3004, $F86, 'Saisie Recettes'!$H$5:$H$3004, Listes!$B$73, 'Saisie Recettes'!$E$5:$E$3004, "&gt;="&amp;EOMONTH(M$7,-1)+1, 'Saisie Recettes'!$E$5:$E$3004, "&lt;="&amp;EOMONTH(M$7,0))</f>
        <v>0</v>
      </c>
      <c r="N86" s="151">
        <f>SUMIFS('Saisie Recettes'!$I$5:$I$3004,'Saisie Recettes'!$F$5:$F$3004, $F86, 'Saisie Recettes'!$H$5:$H$3004, Listes!$B$73, 'Saisie Recettes'!$E$5:$E$3004, "&gt;="&amp;EOMONTH(N$7,-1)+1, 'Saisie Recettes'!$E$5:$E$3004, "&lt;="&amp;EOMONTH(N$7,0))</f>
        <v>0</v>
      </c>
      <c r="O86" s="151">
        <f>SUMIFS('Saisie Recettes'!$I$5:$I$3004,'Saisie Recettes'!$F$5:$F$3004, $F86, 'Saisie Recettes'!$H$5:$H$3004, Listes!$B$73, 'Saisie Recettes'!$E$5:$E$3004, "&gt;="&amp;EOMONTH(O$7,-1)+1, 'Saisie Recettes'!$E$5:$E$3004, "&lt;="&amp;EOMONTH(O$7,0))</f>
        <v>0</v>
      </c>
      <c r="P86" s="151">
        <f>SUMIFS('Saisie Recettes'!$I$5:$I$3004,'Saisie Recettes'!$F$5:$F$3004, $F86, 'Saisie Recettes'!$H$5:$H$3004, Listes!$B$73, 'Saisie Recettes'!$E$5:$E$3004, "&gt;="&amp;EOMONTH(P$7,-1)+1, 'Saisie Recettes'!$E$5:$E$3004, "&lt;="&amp;EOMONTH(P$7,0))</f>
        <v>0</v>
      </c>
      <c r="Q86" s="151">
        <f>SUMIFS('Saisie Recettes'!$I$5:$I$3004,'Saisie Recettes'!$F$5:$F$3004, $F86, 'Saisie Recettes'!$H$5:$H$3004, Listes!$B$73, 'Saisie Recettes'!$E$5:$E$3004, "&gt;="&amp;EOMONTH(Q$7,-1)+1, 'Saisie Recettes'!$E$5:$E$3004, "&lt;="&amp;EOMONTH(Q$7,0))</f>
        <v>125000</v>
      </c>
      <c r="R86" s="151">
        <f>SUMIFS('Saisie Recettes'!$I$5:$I$3004,'Saisie Recettes'!$F$5:$F$3004, $F86, 'Saisie Recettes'!$H$5:$H$3004, Listes!$B$73, 'Saisie Recettes'!$E$5:$E$3004, "&gt;="&amp;EOMONTH(R$7,-1)+1, 'Saisie Recettes'!$E$5:$E$3004, "&lt;="&amp;EOMONTH(R$7,0))</f>
        <v>115000</v>
      </c>
      <c r="S86" s="151">
        <f>SUMIFS('Saisie Recettes'!$I$5:$I$3004,'Saisie Recettes'!$F$5:$F$3004, $F86, 'Saisie Recettes'!$H$5:$H$3004, Listes!$B$73, 'Saisie Recettes'!$E$5:$E$3004, "&gt;="&amp;EOMONTH(S$7,-1)+1, 'Saisie Recettes'!$E$5:$E$3004, "&lt;="&amp;EOMONTH(S$7,0))</f>
        <v>215000</v>
      </c>
      <c r="T86" s="151">
        <f>SUMIFS('Saisie Recettes'!$I$5:$I$3004,'Saisie Recettes'!$F$5:$F$3004, $F86, 'Saisie Recettes'!$H$5:$H$3004, Listes!$B$73, 'Saisie Recettes'!$E$5:$E$3004, "&gt;="&amp;EOMONTH(T$7,-1)+1, 'Saisie Recettes'!$E$5:$E$3004, "&lt;="&amp;EOMONTH(T$7,0))</f>
        <v>154000</v>
      </c>
      <c r="U86" s="150">
        <f t="shared" ref="U86" si="36">SUM(I86:T86)</f>
        <v>609000</v>
      </c>
      <c r="W86" s="151">
        <f>SUMIFS('Saisie Recettes'!$I$5:$I$3004,'Saisie Recettes'!$F$5:$F$3004, $F86, 'Saisie Recettes'!$H$5:$H$3004, Listes!$B$73, 'Saisie Recettes'!$E$5:$E$3004, "&gt;="&amp;EOMONTH(W$7,-1)+1, 'Saisie Recettes'!$E$5:$E$3004, "&lt;="&amp;EOMONTH(W$7,0))</f>
        <v>157000</v>
      </c>
      <c r="X86" s="151">
        <f>SUMIFS('Saisie Recettes'!$I$5:$I$3004,'Saisie Recettes'!$F$5:$F$3004, $F86, 'Saisie Recettes'!$H$5:$H$3004, Listes!$B$73, 'Saisie Recettes'!$E$5:$E$3004, "&gt;="&amp;EOMONTH(X$7,-1)+1, 'Saisie Recettes'!$E$5:$E$3004, "&lt;="&amp;EOMONTH(X$7,0))</f>
        <v>110000</v>
      </c>
      <c r="Y86" s="151">
        <f>SUMIFS('Saisie Recettes'!$I$5:$I$3004,'Saisie Recettes'!$F$5:$F$3004, $F86, 'Saisie Recettes'!$H$5:$H$3004, Listes!$B$73, 'Saisie Recettes'!$E$5:$E$3004, "&gt;="&amp;EOMONTH(Y$7,-1)+1, 'Saisie Recettes'!$E$5:$E$3004, "&lt;="&amp;EOMONTH(Y$7,0))</f>
        <v>0</v>
      </c>
      <c r="Z86" s="151">
        <f>SUMIFS('Saisie Recettes'!$I$5:$I$3004,'Saisie Recettes'!$F$5:$F$3004, $F86, 'Saisie Recettes'!$H$5:$H$3004, Listes!$B$73, 'Saisie Recettes'!$E$5:$E$3004, "&gt;="&amp;EOMONTH(Z$7,-1)+1, 'Saisie Recettes'!$E$5:$E$3004, "&lt;="&amp;EOMONTH(Z$7,0))</f>
        <v>15000</v>
      </c>
      <c r="AA86" s="151">
        <f>SUMIFS('Saisie Recettes'!$I$5:$I$3004,'Saisie Recettes'!$F$5:$F$3004, $F86, 'Saisie Recettes'!$H$5:$H$3004, Listes!$B$73, 'Saisie Recettes'!$E$5:$E$3004, "&gt;="&amp;EOMONTH(AA$7,-1)+1, 'Saisie Recettes'!$E$5:$E$3004, "&lt;="&amp;EOMONTH(AA$7,0))</f>
        <v>70000</v>
      </c>
      <c r="AB86" s="151">
        <f>SUMIFS('Saisie Recettes'!$I$5:$I$3004,'Saisie Recettes'!$F$5:$F$3004, $F86, 'Saisie Recettes'!$H$5:$H$3004, Listes!$B$73, 'Saisie Recettes'!$E$5:$E$3004, "&gt;="&amp;EOMONTH(AB$7,-1)+1, 'Saisie Recettes'!$E$5:$E$3004, "&lt;="&amp;EOMONTH(AB$7,0))</f>
        <v>75000</v>
      </c>
      <c r="AC86" s="151">
        <f>SUMIFS('Saisie Recettes'!$I$5:$I$3004,'Saisie Recettes'!$F$5:$F$3004, $F86, 'Saisie Recettes'!$H$5:$H$3004, Listes!$B$73, 'Saisie Recettes'!$E$5:$E$3004, "&gt;="&amp;EOMONTH(AC$7,-1)+1, 'Saisie Recettes'!$E$5:$E$3004, "&lt;="&amp;EOMONTH(AC$7,0))</f>
        <v>55000</v>
      </c>
      <c r="AD86" s="151">
        <f>SUMIFS('Saisie Recettes'!$I$5:$I$3004,'Saisie Recettes'!$F$5:$F$3004, $F86, 'Saisie Recettes'!$H$5:$H$3004, Listes!$B$73, 'Saisie Recettes'!$E$5:$E$3004, "&gt;="&amp;EOMONTH(AD$7,-1)+1, 'Saisie Recettes'!$E$5:$E$3004, "&lt;="&amp;EOMONTH(AD$7,0))</f>
        <v>80000</v>
      </c>
      <c r="AE86" s="151">
        <f>SUMIFS('Saisie Recettes'!$I$5:$I$3004,'Saisie Recettes'!$F$5:$F$3004, $F86, 'Saisie Recettes'!$H$5:$H$3004, Listes!$B$73, 'Saisie Recettes'!$E$5:$E$3004, "&gt;="&amp;EOMONTH(AE$7,-1)+1, 'Saisie Recettes'!$E$5:$E$3004, "&lt;="&amp;EOMONTH(AE$7,0))</f>
        <v>0</v>
      </c>
      <c r="AF86" s="151">
        <f>SUMIFS('Saisie Recettes'!$I$5:$I$3004,'Saisie Recettes'!$F$5:$F$3004, $F86, 'Saisie Recettes'!$H$5:$H$3004, Listes!$B$73, 'Saisie Recettes'!$E$5:$E$3004, "&gt;="&amp;EOMONTH(AF$7,-1)+1, 'Saisie Recettes'!$E$5:$E$3004, "&lt;="&amp;EOMONTH(AF$7,0))</f>
        <v>20000</v>
      </c>
      <c r="AG86" s="151">
        <f>SUMIFS('Saisie Recettes'!$I$5:$I$3004,'Saisie Recettes'!$F$5:$F$3004, $F86, 'Saisie Recettes'!$H$5:$H$3004, Listes!$B$73, 'Saisie Recettes'!$E$5:$E$3004, "&gt;="&amp;EOMONTH(AG$7,-1)+1, 'Saisie Recettes'!$E$5:$E$3004, "&lt;="&amp;EOMONTH(AG$7,0))</f>
        <v>30000</v>
      </c>
      <c r="AH86" s="151">
        <f>SUMIFS('Saisie Recettes'!$I$5:$I$3004,'Saisie Recettes'!$F$5:$F$3004, $F86, 'Saisie Recettes'!$H$5:$H$3004, Listes!$B$73, 'Saisie Recettes'!$E$5:$E$3004, "&gt;="&amp;EOMONTH(AH$7,-1)+1, 'Saisie Recettes'!$E$5:$E$3004, "&lt;="&amp;EOMONTH(AH$7,0))</f>
        <v>0</v>
      </c>
      <c r="AI86" s="150">
        <f t="shared" ref="AI86" si="37">SUM(W86:AH86)</f>
        <v>612000</v>
      </c>
      <c r="AJ86" s="142"/>
      <c r="AK86" s="151">
        <f>SUMIFS('Saisie Recettes'!$I$5:$I$3004,'Saisie Recettes'!$F$5:$F$3004, $F86, 'Saisie Recettes'!$H$5:$H$3004, Listes!$B$73, 'Saisie Recettes'!$E$5:$E$3004, "&gt;="&amp;EOMONTH(AK$7,-1)+1, 'Saisie Recettes'!$E$5:$E$3004, "&lt;="&amp;EOMONTH(AK$7,0))</f>
        <v>10000</v>
      </c>
      <c r="AL86" s="151">
        <f>SUMIFS('Saisie Recettes'!$I$5:$I$3004,'Saisie Recettes'!$F$5:$F$3004, $F86, 'Saisie Recettes'!$H$5:$H$3004, Listes!$B$73, 'Saisie Recettes'!$E$5:$E$3004, "&gt;="&amp;EOMONTH(AL$7,-1)+1, 'Saisie Recettes'!$E$5:$E$3004, "&lt;="&amp;EOMONTH(AL$7,0))</f>
        <v>15000</v>
      </c>
      <c r="AM86" s="151">
        <f>SUMIFS('Saisie Recettes'!$I$5:$I$3004,'Saisie Recettes'!$F$5:$F$3004, $F86, 'Saisie Recettes'!$H$5:$H$3004, Listes!$B$73, 'Saisie Recettes'!$E$5:$E$3004, "&gt;="&amp;EOMONTH(AM$7,-1)+1, 'Saisie Recettes'!$E$5:$E$3004, "&lt;="&amp;EOMONTH(AM$7,0))</f>
        <v>0</v>
      </c>
      <c r="AN86" s="151">
        <f>SUMIFS('Saisie Recettes'!$I$5:$I$3004,'Saisie Recettes'!$F$5:$F$3004, $F86, 'Saisie Recettes'!$H$5:$H$3004, Listes!$B$73, 'Saisie Recettes'!$E$5:$E$3004, "&gt;="&amp;EOMONTH(AN$7,-1)+1, 'Saisie Recettes'!$E$5:$E$3004, "&lt;="&amp;EOMONTH(AN$7,0))</f>
        <v>0</v>
      </c>
      <c r="AO86" s="151">
        <f>SUMIFS('Saisie Recettes'!$I$5:$I$3004,'Saisie Recettes'!$F$5:$F$3004, $F86, 'Saisie Recettes'!$H$5:$H$3004, Listes!$B$73, 'Saisie Recettes'!$E$5:$E$3004, "&gt;="&amp;EOMONTH(AO$7,-1)+1, 'Saisie Recettes'!$E$5:$E$3004, "&lt;="&amp;EOMONTH(AO$7,0))</f>
        <v>0</v>
      </c>
      <c r="AP86" s="151">
        <f>SUMIFS('Saisie Recettes'!$I$5:$I$3004,'Saisie Recettes'!$F$5:$F$3004, $F86, 'Saisie Recettes'!$H$5:$H$3004, Listes!$B$73, 'Saisie Recettes'!$E$5:$E$3004, "&gt;="&amp;EOMONTH(AP$7,-1)+1, 'Saisie Recettes'!$E$5:$E$3004, "&lt;="&amp;EOMONTH(AP$7,0))</f>
        <v>0</v>
      </c>
      <c r="AQ86" s="151">
        <f>SUMIFS('Saisie Recettes'!$I$5:$I$3004,'Saisie Recettes'!$F$5:$F$3004, $F86, 'Saisie Recettes'!$H$5:$H$3004, Listes!$B$73, 'Saisie Recettes'!$E$5:$E$3004, "&gt;="&amp;EOMONTH(AQ$7,-1)+1, 'Saisie Recettes'!$E$5:$E$3004, "&lt;="&amp;EOMONTH(AQ$7,0))</f>
        <v>0</v>
      </c>
      <c r="AR86" s="151">
        <f>SUMIFS('Saisie Recettes'!$I$5:$I$3004,'Saisie Recettes'!$F$5:$F$3004, $F86, 'Saisie Recettes'!$H$5:$H$3004, Listes!$B$73, 'Saisie Recettes'!$E$5:$E$3004, "&gt;="&amp;EOMONTH(AR$7,-1)+1, 'Saisie Recettes'!$E$5:$E$3004, "&lt;="&amp;EOMONTH(AR$7,0))</f>
        <v>0</v>
      </c>
      <c r="AS86" s="151">
        <f>SUMIFS('Saisie Recettes'!$I$5:$I$3004,'Saisie Recettes'!$F$5:$F$3004, $F86, 'Saisie Recettes'!$H$5:$H$3004, Listes!$B$73, 'Saisie Recettes'!$E$5:$E$3004, "&gt;="&amp;EOMONTH(AS$7,-1)+1, 'Saisie Recettes'!$E$5:$E$3004, "&lt;="&amp;EOMONTH(AS$7,0))</f>
        <v>0</v>
      </c>
      <c r="AT86" s="151">
        <f>SUMIFS('Saisie Recettes'!$I$5:$I$3004,'Saisie Recettes'!$F$5:$F$3004, $F86, 'Saisie Recettes'!$H$5:$H$3004, Listes!$B$73, 'Saisie Recettes'!$E$5:$E$3004, "&gt;="&amp;EOMONTH(AT$7,-1)+1, 'Saisie Recettes'!$E$5:$E$3004, "&lt;="&amp;EOMONTH(AT$7,0))</f>
        <v>0</v>
      </c>
      <c r="AU86" s="151">
        <f>SUMIFS('Saisie Recettes'!$I$5:$I$3004,'Saisie Recettes'!$F$5:$F$3004, $F86, 'Saisie Recettes'!$H$5:$H$3004, Listes!$B$73, 'Saisie Recettes'!$E$5:$E$3004, "&gt;="&amp;EOMONTH(AU$7,-1)+1, 'Saisie Recettes'!$E$5:$E$3004, "&lt;="&amp;EOMONTH(AU$7,0))</f>
        <v>0</v>
      </c>
      <c r="AV86" s="151">
        <f>SUMIFS('Saisie Recettes'!$I$5:$I$3004,'Saisie Recettes'!$F$5:$F$3004, $F86, 'Saisie Recettes'!$H$5:$H$3004, Listes!$B$73, 'Saisie Recettes'!$E$5:$E$3004, "&gt;="&amp;EOMONTH(AV$7,-1)+1, 'Saisie Recettes'!$E$5:$E$3004, "&lt;="&amp;EOMONTH(AV$7,0))</f>
        <v>0</v>
      </c>
      <c r="AW86" s="150">
        <f t="shared" si="34"/>
        <v>25000</v>
      </c>
    </row>
    <row r="87" spans="3:49" ht="15.75" customHeight="1" x14ac:dyDescent="0.25">
      <c r="C87" s="143" t="str">
        <f t="shared" si="35"/>
        <v>MC-Salle Conference</v>
      </c>
      <c r="D87" s="264"/>
      <c r="E87" s="143"/>
      <c r="F87" s="150" t="str">
        <f>'Listes des Lots'!B28</f>
        <v>MC-Salle Conference</v>
      </c>
      <c r="G87" s="143"/>
      <c r="H87" s="143"/>
      <c r="I87" s="151">
        <f>SUMIFS('Saisie Recettes'!$I$5:$I$3004,'Saisie Recettes'!$F$5:$F$3004, $F87, 'Saisie Recettes'!$H$5:$H$3004, Listes!$B$73, 'Saisie Recettes'!$E$5:$E$3004, "&gt;="&amp;EOMONTH(I$7,-1)+1, 'Saisie Recettes'!$E$5:$E$3004, "&lt;="&amp;EOMONTH(I$7,0))</f>
        <v>0</v>
      </c>
      <c r="J87" s="151">
        <f>SUMIFS('Saisie Recettes'!$I$5:$I$3004,'Saisie Recettes'!$F$5:$F$3004, $F87, 'Saisie Recettes'!$H$5:$H$3004, Listes!$B$73, 'Saisie Recettes'!$E$5:$E$3004, "&gt;="&amp;EOMONTH(J$7,-1)+1, 'Saisie Recettes'!$E$5:$E$3004, "&lt;="&amp;EOMONTH(J$7,0))</f>
        <v>0</v>
      </c>
      <c r="K87" s="151">
        <f>SUMIFS('Saisie Recettes'!$I$5:$I$3004,'Saisie Recettes'!$F$5:$F$3004, $F87, 'Saisie Recettes'!$H$5:$H$3004, Listes!$B$73, 'Saisie Recettes'!$E$5:$E$3004, "&gt;="&amp;EOMONTH(K$7,-1)+1, 'Saisie Recettes'!$E$5:$E$3004, "&lt;="&amp;EOMONTH(K$7,0))</f>
        <v>0</v>
      </c>
      <c r="L87" s="151">
        <f>SUMIFS('Saisie Recettes'!$I$5:$I$3004,'Saisie Recettes'!$F$5:$F$3004, $F87, 'Saisie Recettes'!$H$5:$H$3004, Listes!$B$73, 'Saisie Recettes'!$E$5:$E$3004, "&gt;="&amp;EOMONTH(L$7,-1)+1, 'Saisie Recettes'!$E$5:$E$3004, "&lt;="&amp;EOMONTH(L$7,0))</f>
        <v>0</v>
      </c>
      <c r="M87" s="151">
        <f>SUMIFS('Saisie Recettes'!$I$5:$I$3004,'Saisie Recettes'!$F$5:$F$3004, $F87, 'Saisie Recettes'!$H$5:$H$3004, Listes!$B$73, 'Saisie Recettes'!$E$5:$E$3004, "&gt;="&amp;EOMONTH(M$7,-1)+1, 'Saisie Recettes'!$E$5:$E$3004, "&lt;="&amp;EOMONTH(M$7,0))</f>
        <v>0</v>
      </c>
      <c r="N87" s="151">
        <f>SUMIFS('Saisie Recettes'!$I$5:$I$3004,'Saisie Recettes'!$F$5:$F$3004, $F87, 'Saisie Recettes'!$H$5:$H$3004, Listes!$B$73, 'Saisie Recettes'!$E$5:$E$3004, "&gt;="&amp;EOMONTH(N$7,-1)+1, 'Saisie Recettes'!$E$5:$E$3004, "&lt;="&amp;EOMONTH(N$7,0))</f>
        <v>0</v>
      </c>
      <c r="O87" s="151">
        <f>SUMIFS('Saisie Recettes'!$I$5:$I$3004,'Saisie Recettes'!$F$5:$F$3004, $F87, 'Saisie Recettes'!$H$5:$H$3004, Listes!$B$73, 'Saisie Recettes'!$E$5:$E$3004, "&gt;="&amp;EOMONTH(O$7,-1)+1, 'Saisie Recettes'!$E$5:$E$3004, "&lt;="&amp;EOMONTH(O$7,0))</f>
        <v>0</v>
      </c>
      <c r="P87" s="151">
        <f>SUMIFS('Saisie Recettes'!$I$5:$I$3004,'Saisie Recettes'!$F$5:$F$3004, $F87, 'Saisie Recettes'!$H$5:$H$3004, Listes!$B$73, 'Saisie Recettes'!$E$5:$E$3004, "&gt;="&amp;EOMONTH(P$7,-1)+1, 'Saisie Recettes'!$E$5:$E$3004, "&lt;="&amp;EOMONTH(P$7,0))</f>
        <v>0</v>
      </c>
      <c r="Q87" s="151">
        <f>SUMIFS('Saisie Recettes'!$I$5:$I$3004,'Saisie Recettes'!$F$5:$F$3004, $F87, 'Saisie Recettes'!$H$5:$H$3004, Listes!$B$73, 'Saisie Recettes'!$E$5:$E$3004, "&gt;="&amp;EOMONTH(Q$7,-1)+1, 'Saisie Recettes'!$E$5:$E$3004, "&lt;="&amp;EOMONTH(Q$7,0))</f>
        <v>0</v>
      </c>
      <c r="R87" s="151">
        <f>SUMIFS('Saisie Recettes'!$I$5:$I$3004,'Saisie Recettes'!$F$5:$F$3004, $F87, 'Saisie Recettes'!$H$5:$H$3004, Listes!$B$73, 'Saisie Recettes'!$E$5:$E$3004, "&gt;="&amp;EOMONTH(R$7,-1)+1, 'Saisie Recettes'!$E$5:$E$3004, "&lt;="&amp;EOMONTH(R$7,0))</f>
        <v>0</v>
      </c>
      <c r="S87" s="151">
        <f>SUMIFS('Saisie Recettes'!$I$5:$I$3004,'Saisie Recettes'!$F$5:$F$3004, $F87, 'Saisie Recettes'!$H$5:$H$3004, Listes!$B$73, 'Saisie Recettes'!$E$5:$E$3004, "&gt;="&amp;EOMONTH(S$7,-1)+1, 'Saisie Recettes'!$E$5:$E$3004, "&lt;="&amp;EOMONTH(S$7,0))</f>
        <v>0</v>
      </c>
      <c r="T87" s="151">
        <f>SUMIFS('Saisie Recettes'!$I$5:$I$3004,'Saisie Recettes'!$F$5:$F$3004, $F87, 'Saisie Recettes'!$H$5:$H$3004, Listes!$B$73, 'Saisie Recettes'!$E$5:$E$3004, "&gt;="&amp;EOMONTH(T$7,-1)+1, 'Saisie Recettes'!$E$5:$E$3004, "&lt;="&amp;EOMONTH(T$7,0))</f>
        <v>0</v>
      </c>
      <c r="U87" s="150">
        <f t="shared" si="32"/>
        <v>0</v>
      </c>
      <c r="W87" s="151">
        <f>SUMIFS('Saisie Recettes'!$I$5:$I$3004,'Saisie Recettes'!$F$5:$F$3004, $F87, 'Saisie Recettes'!$H$5:$H$3004, Listes!$B$73, 'Saisie Recettes'!$E$5:$E$3004, "&gt;="&amp;EOMONTH(W$7,-1)+1, 'Saisie Recettes'!$E$5:$E$3004, "&lt;="&amp;EOMONTH(W$7,0))</f>
        <v>0</v>
      </c>
      <c r="X87" s="151">
        <f>SUMIFS('Saisie Recettes'!$I$5:$I$3004,'Saisie Recettes'!$F$5:$F$3004, $F87, 'Saisie Recettes'!$H$5:$H$3004, Listes!$B$73, 'Saisie Recettes'!$E$5:$E$3004, "&gt;="&amp;EOMONTH(X$7,-1)+1, 'Saisie Recettes'!$E$5:$E$3004, "&lt;="&amp;EOMONTH(X$7,0))</f>
        <v>0</v>
      </c>
      <c r="Y87" s="151">
        <f>SUMIFS('Saisie Recettes'!$I$5:$I$3004,'Saisie Recettes'!$F$5:$F$3004, $F87, 'Saisie Recettes'!$H$5:$H$3004, Listes!$B$73, 'Saisie Recettes'!$E$5:$E$3004, "&gt;="&amp;EOMONTH(Y$7,-1)+1, 'Saisie Recettes'!$E$5:$E$3004, "&lt;="&amp;EOMONTH(Y$7,0))</f>
        <v>0</v>
      </c>
      <c r="Z87" s="151">
        <f>SUMIFS('Saisie Recettes'!$I$5:$I$3004,'Saisie Recettes'!$F$5:$F$3004, $F87, 'Saisie Recettes'!$H$5:$H$3004, Listes!$B$73, 'Saisie Recettes'!$E$5:$E$3004, "&gt;="&amp;EOMONTH(Z$7,-1)+1, 'Saisie Recettes'!$E$5:$E$3004, "&lt;="&amp;EOMONTH(Z$7,0))</f>
        <v>0</v>
      </c>
      <c r="AA87" s="151">
        <f>SUMIFS('Saisie Recettes'!$I$5:$I$3004,'Saisie Recettes'!$F$5:$F$3004, $F87, 'Saisie Recettes'!$H$5:$H$3004, Listes!$B$73, 'Saisie Recettes'!$E$5:$E$3004, "&gt;="&amp;EOMONTH(AA$7,-1)+1, 'Saisie Recettes'!$E$5:$E$3004, "&lt;="&amp;EOMONTH(AA$7,0))</f>
        <v>0</v>
      </c>
      <c r="AB87" s="151">
        <f>SUMIFS('Saisie Recettes'!$I$5:$I$3004,'Saisie Recettes'!$F$5:$F$3004, $F87, 'Saisie Recettes'!$H$5:$H$3004, Listes!$B$73, 'Saisie Recettes'!$E$5:$E$3004, "&gt;="&amp;EOMONTH(AB$7,-1)+1, 'Saisie Recettes'!$E$5:$E$3004, "&lt;="&amp;EOMONTH(AB$7,0))</f>
        <v>0</v>
      </c>
      <c r="AC87" s="151">
        <f>SUMIFS('Saisie Recettes'!$I$5:$I$3004,'Saisie Recettes'!$F$5:$F$3004, $F87, 'Saisie Recettes'!$H$5:$H$3004, Listes!$B$73, 'Saisie Recettes'!$E$5:$E$3004, "&gt;="&amp;EOMONTH(AC$7,-1)+1, 'Saisie Recettes'!$E$5:$E$3004, "&lt;="&amp;EOMONTH(AC$7,0))</f>
        <v>0</v>
      </c>
      <c r="AD87" s="151">
        <f>SUMIFS('Saisie Recettes'!$I$5:$I$3004,'Saisie Recettes'!$F$5:$F$3004, $F87, 'Saisie Recettes'!$H$5:$H$3004, Listes!$B$73, 'Saisie Recettes'!$E$5:$E$3004, "&gt;="&amp;EOMONTH(AD$7,-1)+1, 'Saisie Recettes'!$E$5:$E$3004, "&lt;="&amp;EOMONTH(AD$7,0))</f>
        <v>0</v>
      </c>
      <c r="AE87" s="151">
        <f>SUMIFS('Saisie Recettes'!$I$5:$I$3004,'Saisie Recettes'!$F$5:$F$3004, $F87, 'Saisie Recettes'!$H$5:$H$3004, Listes!$B$73, 'Saisie Recettes'!$E$5:$E$3004, "&gt;="&amp;EOMONTH(AE$7,-1)+1, 'Saisie Recettes'!$E$5:$E$3004, "&lt;="&amp;EOMONTH(AE$7,0))</f>
        <v>0</v>
      </c>
      <c r="AF87" s="151">
        <f>SUMIFS('Saisie Recettes'!$I$5:$I$3004,'Saisie Recettes'!$F$5:$F$3004, $F87, 'Saisie Recettes'!$H$5:$H$3004, Listes!$B$73, 'Saisie Recettes'!$E$5:$E$3004, "&gt;="&amp;EOMONTH(AF$7,-1)+1, 'Saisie Recettes'!$E$5:$E$3004, "&lt;="&amp;EOMONTH(AF$7,0))</f>
        <v>0</v>
      </c>
      <c r="AG87" s="151">
        <f>SUMIFS('Saisie Recettes'!$I$5:$I$3004,'Saisie Recettes'!$F$5:$F$3004, $F87, 'Saisie Recettes'!$H$5:$H$3004, Listes!$B$73, 'Saisie Recettes'!$E$5:$E$3004, "&gt;="&amp;EOMONTH(AG$7,-1)+1, 'Saisie Recettes'!$E$5:$E$3004, "&lt;="&amp;EOMONTH(AG$7,0))</f>
        <v>0</v>
      </c>
      <c r="AH87" s="151">
        <f>SUMIFS('Saisie Recettes'!$I$5:$I$3004,'Saisie Recettes'!$F$5:$F$3004, $F87, 'Saisie Recettes'!$H$5:$H$3004, Listes!$B$73, 'Saisie Recettes'!$E$5:$E$3004, "&gt;="&amp;EOMONTH(AH$7,-1)+1, 'Saisie Recettes'!$E$5:$E$3004, "&lt;="&amp;EOMONTH(AH$7,0))</f>
        <v>0</v>
      </c>
      <c r="AI87" s="150">
        <f t="shared" si="33"/>
        <v>0</v>
      </c>
      <c r="AJ87" s="142"/>
      <c r="AK87" s="151">
        <f>SUMIFS('Saisie Recettes'!$I$5:$I$3004,'Saisie Recettes'!$F$5:$F$3004, $F87, 'Saisie Recettes'!$H$5:$H$3004, Listes!$B$73, 'Saisie Recettes'!$E$5:$E$3004, "&gt;="&amp;EOMONTH(AK$7,-1)+1, 'Saisie Recettes'!$E$5:$E$3004, "&lt;="&amp;EOMONTH(AK$7,0))</f>
        <v>0</v>
      </c>
      <c r="AL87" s="151">
        <f>SUMIFS('Saisie Recettes'!$I$5:$I$3004,'Saisie Recettes'!$F$5:$F$3004, $F87, 'Saisie Recettes'!$H$5:$H$3004, Listes!$B$73, 'Saisie Recettes'!$E$5:$E$3004, "&gt;="&amp;EOMONTH(AL$7,-1)+1, 'Saisie Recettes'!$E$5:$E$3004, "&lt;="&amp;EOMONTH(AL$7,0))</f>
        <v>0</v>
      </c>
      <c r="AM87" s="151">
        <f>SUMIFS('Saisie Recettes'!$I$5:$I$3004,'Saisie Recettes'!$F$5:$F$3004, $F87, 'Saisie Recettes'!$H$5:$H$3004, Listes!$B$73, 'Saisie Recettes'!$E$5:$E$3004, "&gt;="&amp;EOMONTH(AM$7,-1)+1, 'Saisie Recettes'!$E$5:$E$3004, "&lt;="&amp;EOMONTH(AM$7,0))</f>
        <v>0</v>
      </c>
      <c r="AN87" s="151">
        <f>SUMIFS('Saisie Recettes'!$I$5:$I$3004,'Saisie Recettes'!$F$5:$F$3004, $F87, 'Saisie Recettes'!$H$5:$H$3004, Listes!$B$73, 'Saisie Recettes'!$E$5:$E$3004, "&gt;="&amp;EOMONTH(AN$7,-1)+1, 'Saisie Recettes'!$E$5:$E$3004, "&lt;="&amp;EOMONTH(AN$7,0))</f>
        <v>0</v>
      </c>
      <c r="AO87" s="151">
        <f>SUMIFS('Saisie Recettes'!$I$5:$I$3004,'Saisie Recettes'!$F$5:$F$3004, $F87, 'Saisie Recettes'!$H$5:$H$3004, Listes!$B$73, 'Saisie Recettes'!$E$5:$E$3004, "&gt;="&amp;EOMONTH(AO$7,-1)+1, 'Saisie Recettes'!$E$5:$E$3004, "&lt;="&amp;EOMONTH(AO$7,0))</f>
        <v>0</v>
      </c>
      <c r="AP87" s="151">
        <f>SUMIFS('Saisie Recettes'!$I$5:$I$3004,'Saisie Recettes'!$F$5:$F$3004, $F87, 'Saisie Recettes'!$H$5:$H$3004, Listes!$B$73, 'Saisie Recettes'!$E$5:$E$3004, "&gt;="&amp;EOMONTH(AP$7,-1)+1, 'Saisie Recettes'!$E$5:$E$3004, "&lt;="&amp;EOMONTH(AP$7,0))</f>
        <v>0</v>
      </c>
      <c r="AQ87" s="151">
        <f>SUMIFS('Saisie Recettes'!$I$5:$I$3004,'Saisie Recettes'!$F$5:$F$3004, $F87, 'Saisie Recettes'!$H$5:$H$3004, Listes!$B$73, 'Saisie Recettes'!$E$5:$E$3004, "&gt;="&amp;EOMONTH(AQ$7,-1)+1, 'Saisie Recettes'!$E$5:$E$3004, "&lt;="&amp;EOMONTH(AQ$7,0))</f>
        <v>0</v>
      </c>
      <c r="AR87" s="151">
        <f>SUMIFS('Saisie Recettes'!$I$5:$I$3004,'Saisie Recettes'!$F$5:$F$3004, $F87, 'Saisie Recettes'!$H$5:$H$3004, Listes!$B$73, 'Saisie Recettes'!$E$5:$E$3004, "&gt;="&amp;EOMONTH(AR$7,-1)+1, 'Saisie Recettes'!$E$5:$E$3004, "&lt;="&amp;EOMONTH(AR$7,0))</f>
        <v>0</v>
      </c>
      <c r="AS87" s="151">
        <f>SUMIFS('Saisie Recettes'!$I$5:$I$3004,'Saisie Recettes'!$F$5:$F$3004, $F87, 'Saisie Recettes'!$H$5:$H$3004, Listes!$B$73, 'Saisie Recettes'!$E$5:$E$3004, "&gt;="&amp;EOMONTH(AS$7,-1)+1, 'Saisie Recettes'!$E$5:$E$3004, "&lt;="&amp;EOMONTH(AS$7,0))</f>
        <v>0</v>
      </c>
      <c r="AT87" s="151">
        <f>SUMIFS('Saisie Recettes'!$I$5:$I$3004,'Saisie Recettes'!$F$5:$F$3004, $F87, 'Saisie Recettes'!$H$5:$H$3004, Listes!$B$73, 'Saisie Recettes'!$E$5:$E$3004, "&gt;="&amp;EOMONTH(AT$7,-1)+1, 'Saisie Recettes'!$E$5:$E$3004, "&lt;="&amp;EOMONTH(AT$7,0))</f>
        <v>0</v>
      </c>
      <c r="AU87" s="151">
        <f>SUMIFS('Saisie Recettes'!$I$5:$I$3004,'Saisie Recettes'!$F$5:$F$3004, $F87, 'Saisie Recettes'!$H$5:$H$3004, Listes!$B$73, 'Saisie Recettes'!$E$5:$E$3004, "&gt;="&amp;EOMONTH(AU$7,-1)+1, 'Saisie Recettes'!$E$5:$E$3004, "&lt;="&amp;EOMONTH(AU$7,0))</f>
        <v>0</v>
      </c>
      <c r="AV87" s="151">
        <f>SUMIFS('Saisie Recettes'!$I$5:$I$3004,'Saisie Recettes'!$F$5:$F$3004, $F87, 'Saisie Recettes'!$H$5:$H$3004, Listes!$B$73, 'Saisie Recettes'!$E$5:$E$3004, "&gt;="&amp;EOMONTH(AV$7,-1)+1, 'Saisie Recettes'!$E$5:$E$3004, "&lt;="&amp;EOMONTH(AV$7,0))</f>
        <v>0</v>
      </c>
      <c r="AW87" s="150">
        <f t="shared" si="34"/>
        <v>0</v>
      </c>
    </row>
    <row r="88" spans="3:49" s="158" customFormat="1" ht="15.75" customHeight="1" x14ac:dyDescent="0.25">
      <c r="C88" s="155" t="s">
        <v>353</v>
      </c>
      <c r="D88" s="156"/>
      <c r="E88" s="156"/>
      <c r="F88" s="157"/>
      <c r="G88" s="157"/>
      <c r="H88" s="157"/>
      <c r="I88" s="157">
        <f>SUM(I63:I87)</f>
        <v>0</v>
      </c>
      <c r="J88" s="157">
        <f t="shared" ref="J88:T88" si="38">SUM(J63:J87)</f>
        <v>0</v>
      </c>
      <c r="K88" s="157">
        <f t="shared" si="38"/>
        <v>0</v>
      </c>
      <c r="L88" s="157">
        <f t="shared" si="38"/>
        <v>0</v>
      </c>
      <c r="M88" s="157">
        <f t="shared" si="38"/>
        <v>0</v>
      </c>
      <c r="N88" s="157">
        <f t="shared" si="38"/>
        <v>0</v>
      </c>
      <c r="O88" s="157">
        <f t="shared" si="38"/>
        <v>0</v>
      </c>
      <c r="P88" s="157">
        <f>SUM(P63:P87)</f>
        <v>795000</v>
      </c>
      <c r="Q88" s="157">
        <f t="shared" si="38"/>
        <v>1100000</v>
      </c>
      <c r="R88" s="157">
        <f t="shared" si="38"/>
        <v>765000</v>
      </c>
      <c r="S88" s="157">
        <f t="shared" si="38"/>
        <v>1060000</v>
      </c>
      <c r="T88" s="157">
        <f t="shared" si="38"/>
        <v>1056000</v>
      </c>
      <c r="U88" s="157">
        <f>SUM(U63:U87)</f>
        <v>4776000</v>
      </c>
      <c r="W88" s="157">
        <f>SUM(W63:W87)</f>
        <v>1173000</v>
      </c>
      <c r="X88" s="157">
        <f t="shared" ref="X88:AI88" si="39">SUM(X63:X87)</f>
        <v>825000</v>
      </c>
      <c r="Y88" s="157">
        <f t="shared" si="39"/>
        <v>375000</v>
      </c>
      <c r="Z88" s="157">
        <f t="shared" si="39"/>
        <v>525000</v>
      </c>
      <c r="AA88" s="157">
        <f t="shared" si="39"/>
        <v>440000</v>
      </c>
      <c r="AB88" s="157">
        <f t="shared" si="39"/>
        <v>556000</v>
      </c>
      <c r="AC88" s="157">
        <f t="shared" si="39"/>
        <v>279000</v>
      </c>
      <c r="AD88" s="157">
        <f t="shared" si="39"/>
        <v>1263000</v>
      </c>
      <c r="AE88" s="157">
        <f>SUM(AE63:AE87)</f>
        <v>215000</v>
      </c>
      <c r="AF88" s="157">
        <f t="shared" si="39"/>
        <v>330000</v>
      </c>
      <c r="AG88" s="157">
        <f t="shared" si="39"/>
        <v>380000</v>
      </c>
      <c r="AH88" s="157">
        <f t="shared" si="39"/>
        <v>805000</v>
      </c>
      <c r="AI88" s="157">
        <f t="shared" si="39"/>
        <v>7166000</v>
      </c>
      <c r="AJ88" s="159"/>
      <c r="AK88" s="157">
        <f>SUM(AK63:AK87)</f>
        <v>740000</v>
      </c>
      <c r="AL88" s="157">
        <f t="shared" ref="AL88:AR88" si="40">SUM(AL63:AL87)</f>
        <v>649000</v>
      </c>
      <c r="AM88" s="157">
        <f t="shared" si="40"/>
        <v>290000</v>
      </c>
      <c r="AN88" s="157">
        <f t="shared" si="40"/>
        <v>240000</v>
      </c>
      <c r="AO88" s="157">
        <f t="shared" si="40"/>
        <v>0</v>
      </c>
      <c r="AP88" s="157">
        <f t="shared" si="40"/>
        <v>0</v>
      </c>
      <c r="AQ88" s="157">
        <f t="shared" si="40"/>
        <v>0</v>
      </c>
      <c r="AR88" s="157">
        <f t="shared" si="40"/>
        <v>0</v>
      </c>
      <c r="AS88" s="157">
        <f>SUM(AS63:AS87)</f>
        <v>0</v>
      </c>
      <c r="AT88" s="157">
        <f t="shared" ref="AT88:AW88" si="41">SUM(AT63:AT87)</f>
        <v>0</v>
      </c>
      <c r="AU88" s="157">
        <f t="shared" si="41"/>
        <v>0</v>
      </c>
      <c r="AV88" s="157">
        <f t="shared" si="41"/>
        <v>0</v>
      </c>
      <c r="AW88" s="157">
        <f t="shared" si="41"/>
        <v>1919000</v>
      </c>
    </row>
    <row r="89" spans="3:49" ht="15.75" customHeight="1" x14ac:dyDescent="0.25">
      <c r="C89" s="152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Z89" s="142"/>
      <c r="AA89" s="143"/>
      <c r="AB89" s="141"/>
      <c r="AC89" s="141"/>
      <c r="AD89" s="141"/>
      <c r="AE89" s="141"/>
      <c r="AF89" s="141"/>
      <c r="AG89" s="141"/>
      <c r="AH89" s="141"/>
      <c r="AJ89" s="142"/>
      <c r="AN89" s="142"/>
      <c r="AO89" s="143"/>
      <c r="AP89" s="141"/>
      <c r="AQ89" s="141"/>
      <c r="AR89" s="141"/>
      <c r="AS89" s="141"/>
      <c r="AT89" s="141"/>
      <c r="AU89" s="141"/>
      <c r="AV89" s="141"/>
    </row>
    <row r="90" spans="3:49" ht="15.75" customHeight="1" x14ac:dyDescent="0.25">
      <c r="C90" s="150" t="str">
        <f>F90</f>
        <v>MC-Suite 1</v>
      </c>
      <c r="D90" s="143"/>
      <c r="E90" s="143"/>
      <c r="F90" s="150" t="str">
        <f t="shared" ref="F90:F112" si="42">F63</f>
        <v>MC-Suite 1</v>
      </c>
      <c r="I90" s="151">
        <f>SUMIFS('Saisie Recettes'!$I$5:$I$3004,'Saisie Recettes'!$F$5:$F$3004, $F90, 'Saisie Recettes'!$H$5:$H$3004, Listes!$B$74, 'Saisie Recettes'!$E$5:$E$3004, "&gt;="&amp;EOMONTH(I$7,-1)+1, 'Saisie Recettes'!$E$5:$E$3004, "&lt;="&amp;EOMONTH(I$7,0))</f>
        <v>0</v>
      </c>
      <c r="J90" s="151">
        <f>SUMIFS('Saisie Recettes'!$I$5:$I$3004,'Saisie Recettes'!$F$5:$F$3004, $F90, 'Saisie Recettes'!$H$5:$H$3004, Listes!$B$74, 'Saisie Recettes'!$E$5:$E$3004, "&gt;="&amp;EOMONTH(J$7,-1)+1, 'Saisie Recettes'!$E$5:$E$3004, "&lt;="&amp;EOMONTH(J$7,0))</f>
        <v>0</v>
      </c>
      <c r="K90" s="151">
        <f>SUMIFS('Saisie Recettes'!$I$5:$I$3004,'Saisie Recettes'!$F$5:$F$3004, $F90, 'Saisie Recettes'!$H$5:$H$3004, Listes!$B$74, 'Saisie Recettes'!$E$5:$E$3004, "&gt;="&amp;EOMONTH(K$7,-1)+1, 'Saisie Recettes'!$E$5:$E$3004, "&lt;="&amp;EOMONTH(K$7,0))</f>
        <v>0</v>
      </c>
      <c r="L90" s="151">
        <f>SUMIFS('Saisie Recettes'!$I$5:$I$3004,'Saisie Recettes'!$F$5:$F$3004, $F90, 'Saisie Recettes'!$H$5:$H$3004, Listes!$B$74, 'Saisie Recettes'!$E$5:$E$3004, "&gt;="&amp;EOMONTH(L$7,-1)+1, 'Saisie Recettes'!$E$5:$E$3004, "&lt;="&amp;EOMONTH(L$7,0))</f>
        <v>0</v>
      </c>
      <c r="M90" s="151">
        <f>SUMIFS('Saisie Recettes'!$I$5:$I$3004,'Saisie Recettes'!$F$5:$F$3004, $F90, 'Saisie Recettes'!$H$5:$H$3004, Listes!$B$74, 'Saisie Recettes'!$E$5:$E$3004, "&gt;="&amp;EOMONTH(M$7,-1)+1, 'Saisie Recettes'!$E$5:$E$3004, "&lt;="&amp;EOMONTH(M$7,0))</f>
        <v>0</v>
      </c>
      <c r="N90" s="151">
        <f>SUMIFS('Saisie Recettes'!$I$5:$I$3004,'Saisie Recettes'!$F$5:$F$3004, $F90, 'Saisie Recettes'!$H$5:$H$3004, Listes!$B$74, 'Saisie Recettes'!$E$5:$E$3004, "&gt;="&amp;EOMONTH(N$7,-1)+1, 'Saisie Recettes'!$E$5:$E$3004, "&lt;="&amp;EOMONTH(N$7,0))</f>
        <v>0</v>
      </c>
      <c r="O90" s="151">
        <f>SUMIFS('Saisie Recettes'!$I$5:$I$3004,'Saisie Recettes'!$F$5:$F$3004, $F90, 'Saisie Recettes'!$H$5:$H$3004, Listes!$B$74, 'Saisie Recettes'!$E$5:$E$3004, "&gt;="&amp;EOMONTH(O$7,-1)+1, 'Saisie Recettes'!$E$5:$E$3004, "&lt;="&amp;EOMONTH(O$7,0))</f>
        <v>0</v>
      </c>
      <c r="P90" s="151">
        <f>SUMIFS('Saisie Recettes'!$I$5:$I$3004,'Saisie Recettes'!$F$5:$F$3004, $F90, 'Saisie Recettes'!$H$5:$H$3004, Listes!$B$74, 'Saisie Recettes'!$E$5:$E$3004, "&gt;="&amp;EOMONTH(P$7,-1)+1, 'Saisie Recettes'!$E$5:$E$3004, "&lt;="&amp;EOMONTH(P$7,0))</f>
        <v>0</v>
      </c>
      <c r="Q90" s="151">
        <f>SUMIFS('Saisie Recettes'!$I$5:$I$3004,'Saisie Recettes'!$F$5:$F$3004, $F90, 'Saisie Recettes'!$H$5:$H$3004, Listes!$B$74, 'Saisie Recettes'!$E$5:$E$3004, "&gt;="&amp;EOMONTH(Q$7,-1)+1, 'Saisie Recettes'!$E$5:$E$3004, "&lt;="&amp;EOMONTH(Q$7,0))</f>
        <v>0</v>
      </c>
      <c r="R90" s="151">
        <f>SUMIFS('Saisie Recettes'!$I$5:$I$3004,'Saisie Recettes'!$F$5:$F$3004, $F90, 'Saisie Recettes'!$H$5:$H$3004, Listes!$B$74, 'Saisie Recettes'!$E$5:$E$3004, "&gt;="&amp;EOMONTH(R$7,-1)+1, 'Saisie Recettes'!$E$5:$E$3004, "&lt;="&amp;EOMONTH(R$7,0))</f>
        <v>0</v>
      </c>
      <c r="S90" s="151">
        <f>SUMIFS('Saisie Recettes'!$I$5:$I$3004,'Saisie Recettes'!$F$5:$F$3004, $F90, 'Saisie Recettes'!$H$5:$H$3004, Listes!$B$74, 'Saisie Recettes'!$E$5:$E$3004, "&gt;="&amp;EOMONTH(S$7,-1)+1, 'Saisie Recettes'!$E$5:$E$3004, "&lt;="&amp;EOMONTH(S$7,0))</f>
        <v>0</v>
      </c>
      <c r="T90" s="151">
        <f>SUMIFS('Saisie Recettes'!$I$5:$I$3004,'Saisie Recettes'!$F$5:$F$3004, $F90, 'Saisie Recettes'!$H$5:$H$3004, Listes!$B$74, 'Saisie Recettes'!$E$5:$E$3004, "&gt;="&amp;EOMONTH(T$7,-1)+1, 'Saisie Recettes'!$E$5:$E$3004, "&lt;="&amp;EOMONTH(T$7,0))</f>
        <v>0</v>
      </c>
      <c r="U90" s="150">
        <f t="shared" ref="U90:U114" si="43">SUM(I90:T90)</f>
        <v>0</v>
      </c>
      <c r="W90" s="151">
        <f>SUMIFS('Saisie Recettes'!$I$5:$I$3004,'Saisie Recettes'!$F$5:$F$3004, $F90, 'Saisie Recettes'!$H$5:$H$3004, Listes!$B$74, 'Saisie Recettes'!$E$5:$E$3004, "&gt;="&amp;EOMONTH(W$7,-1)+1, 'Saisie Recettes'!$E$5:$E$3004, "&lt;="&amp;EOMONTH(W$7,0))</f>
        <v>0</v>
      </c>
      <c r="X90" s="151">
        <f>SUMIFS('Saisie Recettes'!$I$5:$I$3004,'Saisie Recettes'!$F$5:$F$3004, $F90, 'Saisie Recettes'!$H$5:$H$3004, Listes!$B$74, 'Saisie Recettes'!$E$5:$E$3004, "&gt;="&amp;EOMONTH(X$7,-1)+1, 'Saisie Recettes'!$E$5:$E$3004, "&lt;="&amp;EOMONTH(X$7,0))</f>
        <v>0</v>
      </c>
      <c r="Y90" s="151">
        <f>SUMIFS('Saisie Recettes'!$I$5:$I$3004,'Saisie Recettes'!$F$5:$F$3004, $F90, 'Saisie Recettes'!$H$5:$H$3004, Listes!$B$74, 'Saisie Recettes'!$E$5:$E$3004, "&gt;="&amp;EOMONTH(Y$7,-1)+1, 'Saisie Recettes'!$E$5:$E$3004, "&lt;="&amp;EOMONTH(Y$7,0))</f>
        <v>0</v>
      </c>
      <c r="Z90" s="151">
        <f>SUMIFS('Saisie Recettes'!$I$5:$I$3004,'Saisie Recettes'!$F$5:$F$3004, $F90, 'Saisie Recettes'!$H$5:$H$3004, Listes!$B$74, 'Saisie Recettes'!$E$5:$E$3004, "&gt;="&amp;EOMONTH(Z$7,-1)+1, 'Saisie Recettes'!$E$5:$E$3004, "&lt;="&amp;EOMONTH(Z$7,0))</f>
        <v>0</v>
      </c>
      <c r="AA90" s="151">
        <f>SUMIFS('Saisie Recettes'!$I$5:$I$3004,'Saisie Recettes'!$F$5:$F$3004, $F90, 'Saisie Recettes'!$H$5:$H$3004, Listes!$B$74, 'Saisie Recettes'!$E$5:$E$3004, "&gt;="&amp;EOMONTH(AA$7,-1)+1, 'Saisie Recettes'!$E$5:$E$3004, "&lt;="&amp;EOMONTH(AA$7,0))</f>
        <v>0</v>
      </c>
      <c r="AB90" s="151">
        <f>SUMIFS('Saisie Recettes'!$I$5:$I$3004,'Saisie Recettes'!$F$5:$F$3004, $F90, 'Saisie Recettes'!$H$5:$H$3004, Listes!$B$74, 'Saisie Recettes'!$E$5:$E$3004, "&gt;="&amp;EOMONTH(AB$7,-1)+1, 'Saisie Recettes'!$E$5:$E$3004, "&lt;="&amp;EOMONTH(AB$7,0))</f>
        <v>0</v>
      </c>
      <c r="AC90" s="151">
        <f>SUMIFS('Saisie Recettes'!$I$5:$I$3004,'Saisie Recettes'!$F$5:$F$3004, $F90, 'Saisie Recettes'!$H$5:$H$3004, Listes!$B$74, 'Saisie Recettes'!$E$5:$E$3004, "&gt;="&amp;EOMONTH(AC$7,-1)+1, 'Saisie Recettes'!$E$5:$E$3004, "&lt;="&amp;EOMONTH(AC$7,0))</f>
        <v>0</v>
      </c>
      <c r="AD90" s="151">
        <f>SUMIFS('Saisie Recettes'!$I$5:$I$3004,'Saisie Recettes'!$F$5:$F$3004, $F90, 'Saisie Recettes'!$H$5:$H$3004, Listes!$B$74, 'Saisie Recettes'!$E$5:$E$3004, "&gt;="&amp;EOMONTH(AD$7,-1)+1, 'Saisie Recettes'!$E$5:$E$3004, "&lt;="&amp;EOMONTH(AD$7,0))</f>
        <v>0</v>
      </c>
      <c r="AE90" s="151">
        <f>SUMIFS('Saisie Recettes'!$I$5:$I$3004,'Saisie Recettes'!$F$5:$F$3004, $F90, 'Saisie Recettes'!$H$5:$H$3004, Listes!$B$74, 'Saisie Recettes'!$E$5:$E$3004, "&gt;="&amp;EOMONTH(AE$7,-1)+1, 'Saisie Recettes'!$E$5:$E$3004, "&lt;="&amp;EOMONTH(AE$7,0))</f>
        <v>0</v>
      </c>
      <c r="AF90" s="151">
        <f>SUMIFS('Saisie Recettes'!$I$5:$I$3004,'Saisie Recettes'!$F$5:$F$3004, $F90, 'Saisie Recettes'!$H$5:$H$3004, Listes!$B$74, 'Saisie Recettes'!$E$5:$E$3004, "&gt;="&amp;EOMONTH(AF$7,-1)+1, 'Saisie Recettes'!$E$5:$E$3004, "&lt;="&amp;EOMONTH(AF$7,0))</f>
        <v>0</v>
      </c>
      <c r="AG90" s="151">
        <f>SUMIFS('Saisie Recettes'!$I$5:$I$3004,'Saisie Recettes'!$F$5:$F$3004, $F90, 'Saisie Recettes'!$H$5:$H$3004, Listes!$B$74, 'Saisie Recettes'!$E$5:$E$3004, "&gt;="&amp;EOMONTH(AG$7,-1)+1, 'Saisie Recettes'!$E$5:$E$3004, "&lt;="&amp;EOMONTH(AG$7,0))</f>
        <v>0</v>
      </c>
      <c r="AH90" s="151">
        <f>SUMIFS('Saisie Recettes'!$I$5:$I$3004,'Saisie Recettes'!$F$5:$F$3004, $F90, 'Saisie Recettes'!$H$5:$H$3004, Listes!$B$74, 'Saisie Recettes'!$E$5:$E$3004, "&gt;="&amp;EOMONTH(AH$7,-1)+1, 'Saisie Recettes'!$E$5:$E$3004, "&lt;="&amp;EOMONTH(AH$7,0))</f>
        <v>0</v>
      </c>
      <c r="AI90" s="150">
        <f t="shared" ref="AI90:AI114" si="44">SUM(W90:AH90)</f>
        <v>0</v>
      </c>
      <c r="AJ90" s="142"/>
      <c r="AK90" s="151">
        <f>SUMIFS('Saisie Recettes'!$I$5:$I$3004,'Saisie Recettes'!$F$5:$F$3004, $F90, 'Saisie Recettes'!$H$5:$H$3004, Listes!$B$74, 'Saisie Recettes'!$E$5:$E$3004, "&gt;="&amp;EOMONTH(AK$7,-1)+1, 'Saisie Recettes'!$E$5:$E$3004, "&lt;="&amp;EOMONTH(AK$7,0))</f>
        <v>0</v>
      </c>
      <c r="AL90" s="151">
        <f>SUMIFS('Saisie Recettes'!$I$5:$I$3004,'Saisie Recettes'!$F$5:$F$3004, $F90, 'Saisie Recettes'!$H$5:$H$3004, Listes!$B$74, 'Saisie Recettes'!$E$5:$E$3004, "&gt;="&amp;EOMONTH(AL$7,-1)+1, 'Saisie Recettes'!$E$5:$E$3004, "&lt;="&amp;EOMONTH(AL$7,0))</f>
        <v>0</v>
      </c>
      <c r="AM90" s="151">
        <f>SUMIFS('Saisie Recettes'!$I$5:$I$3004,'Saisie Recettes'!$F$5:$F$3004, $F90, 'Saisie Recettes'!$H$5:$H$3004, Listes!$B$74, 'Saisie Recettes'!$E$5:$E$3004, "&gt;="&amp;EOMONTH(AM$7,-1)+1, 'Saisie Recettes'!$E$5:$E$3004, "&lt;="&amp;EOMONTH(AM$7,0))</f>
        <v>0</v>
      </c>
      <c r="AN90" s="151">
        <f>SUMIFS('Saisie Recettes'!$I$5:$I$3004,'Saisie Recettes'!$F$5:$F$3004, $F90, 'Saisie Recettes'!$H$5:$H$3004, Listes!$B$74, 'Saisie Recettes'!$E$5:$E$3004, "&gt;="&amp;EOMONTH(AN$7,-1)+1, 'Saisie Recettes'!$E$5:$E$3004, "&lt;="&amp;EOMONTH(AN$7,0))</f>
        <v>0</v>
      </c>
      <c r="AO90" s="151">
        <f>SUMIFS('Saisie Recettes'!$I$5:$I$3004,'Saisie Recettes'!$F$5:$F$3004, $F90, 'Saisie Recettes'!$H$5:$H$3004, Listes!$B$74, 'Saisie Recettes'!$E$5:$E$3004, "&gt;="&amp;EOMONTH(AO$7,-1)+1, 'Saisie Recettes'!$E$5:$E$3004, "&lt;="&amp;EOMONTH(AO$7,0))</f>
        <v>0</v>
      </c>
      <c r="AP90" s="151">
        <f>SUMIFS('Saisie Recettes'!$I$5:$I$3004,'Saisie Recettes'!$F$5:$F$3004, $F90, 'Saisie Recettes'!$H$5:$H$3004, Listes!$B$74, 'Saisie Recettes'!$E$5:$E$3004, "&gt;="&amp;EOMONTH(AP$7,-1)+1, 'Saisie Recettes'!$E$5:$E$3004, "&lt;="&amp;EOMONTH(AP$7,0))</f>
        <v>0</v>
      </c>
      <c r="AQ90" s="151">
        <f>SUMIFS('Saisie Recettes'!$I$5:$I$3004,'Saisie Recettes'!$F$5:$F$3004, $F90, 'Saisie Recettes'!$H$5:$H$3004, Listes!$B$74, 'Saisie Recettes'!$E$5:$E$3004, "&gt;="&amp;EOMONTH(AQ$7,-1)+1, 'Saisie Recettes'!$E$5:$E$3004, "&lt;="&amp;EOMONTH(AQ$7,0))</f>
        <v>0</v>
      </c>
      <c r="AR90" s="151">
        <f>SUMIFS('Saisie Recettes'!$I$5:$I$3004,'Saisie Recettes'!$F$5:$F$3004, $F90, 'Saisie Recettes'!$H$5:$H$3004, Listes!$B$74, 'Saisie Recettes'!$E$5:$E$3004, "&gt;="&amp;EOMONTH(AR$7,-1)+1, 'Saisie Recettes'!$E$5:$E$3004, "&lt;="&amp;EOMONTH(AR$7,0))</f>
        <v>0</v>
      </c>
      <c r="AS90" s="151">
        <f>SUMIFS('Saisie Recettes'!$I$5:$I$3004,'Saisie Recettes'!$F$5:$F$3004, $F90, 'Saisie Recettes'!$H$5:$H$3004, Listes!$B$74, 'Saisie Recettes'!$E$5:$E$3004, "&gt;="&amp;EOMONTH(AS$7,-1)+1, 'Saisie Recettes'!$E$5:$E$3004, "&lt;="&amp;EOMONTH(AS$7,0))</f>
        <v>0</v>
      </c>
      <c r="AT90" s="151">
        <f>SUMIFS('Saisie Recettes'!$I$5:$I$3004,'Saisie Recettes'!$F$5:$F$3004, $F90, 'Saisie Recettes'!$H$5:$H$3004, Listes!$B$74, 'Saisie Recettes'!$E$5:$E$3004, "&gt;="&amp;EOMONTH(AT$7,-1)+1, 'Saisie Recettes'!$E$5:$E$3004, "&lt;="&amp;EOMONTH(AT$7,0))</f>
        <v>0</v>
      </c>
      <c r="AU90" s="151">
        <f>SUMIFS('Saisie Recettes'!$I$5:$I$3004,'Saisie Recettes'!$F$5:$F$3004, $F90, 'Saisie Recettes'!$H$5:$H$3004, Listes!$B$74, 'Saisie Recettes'!$E$5:$E$3004, "&gt;="&amp;EOMONTH(AU$7,-1)+1, 'Saisie Recettes'!$E$5:$E$3004, "&lt;="&amp;EOMONTH(AU$7,0))</f>
        <v>0</v>
      </c>
      <c r="AV90" s="151">
        <f>SUMIFS('Saisie Recettes'!$I$5:$I$3004,'Saisie Recettes'!$F$5:$F$3004, $F90, 'Saisie Recettes'!$H$5:$H$3004, Listes!$B$74, 'Saisie Recettes'!$E$5:$E$3004, "&gt;="&amp;EOMONTH(AV$7,-1)+1, 'Saisie Recettes'!$E$5:$E$3004, "&lt;="&amp;EOMONTH(AV$7,0))</f>
        <v>0</v>
      </c>
      <c r="AW90" s="150">
        <f t="shared" ref="AW90:AW114" si="45">SUM(AK90:AV90)</f>
        <v>0</v>
      </c>
    </row>
    <row r="91" spans="3:49" ht="15.75" customHeight="1" x14ac:dyDescent="0.25">
      <c r="C91" s="150" t="str">
        <f t="shared" ref="C91:C114" si="46">F91</f>
        <v>MC-Suite 2</v>
      </c>
      <c r="D91" s="143"/>
      <c r="E91" s="143"/>
      <c r="F91" s="150" t="str">
        <f t="shared" si="42"/>
        <v>MC-Suite 2</v>
      </c>
      <c r="I91" s="151">
        <f>SUMIFS('Saisie Recettes'!$I$5:$I$3004,'Saisie Recettes'!$F$5:$F$3004, $F91, 'Saisie Recettes'!$H$5:$H$3004, Listes!$B$74, 'Saisie Recettes'!$E$5:$E$3004, "&gt;="&amp;EOMONTH(I$7,-1)+1, 'Saisie Recettes'!$E$5:$E$3004, "&lt;="&amp;EOMONTH(I$7,0))</f>
        <v>0</v>
      </c>
      <c r="J91" s="151">
        <f>SUMIFS('Saisie Recettes'!$I$5:$I$3004,'Saisie Recettes'!$F$5:$F$3004, $F91, 'Saisie Recettes'!$H$5:$H$3004, Listes!$B$74, 'Saisie Recettes'!$E$5:$E$3004, "&gt;="&amp;EOMONTH(J$7,-1)+1, 'Saisie Recettes'!$E$5:$E$3004, "&lt;="&amp;EOMONTH(J$7,0))</f>
        <v>0</v>
      </c>
      <c r="K91" s="151">
        <f>SUMIFS('Saisie Recettes'!$I$5:$I$3004,'Saisie Recettes'!$F$5:$F$3004, $F91, 'Saisie Recettes'!$H$5:$H$3004, Listes!$B$74, 'Saisie Recettes'!$E$5:$E$3004, "&gt;="&amp;EOMONTH(K$7,-1)+1, 'Saisie Recettes'!$E$5:$E$3004, "&lt;="&amp;EOMONTH(K$7,0))</f>
        <v>0</v>
      </c>
      <c r="L91" s="151">
        <f>SUMIFS('Saisie Recettes'!$I$5:$I$3004,'Saisie Recettes'!$F$5:$F$3004, $F91, 'Saisie Recettes'!$H$5:$H$3004, Listes!$B$74, 'Saisie Recettes'!$E$5:$E$3004, "&gt;="&amp;EOMONTH(L$7,-1)+1, 'Saisie Recettes'!$E$5:$E$3004, "&lt;="&amp;EOMONTH(L$7,0))</f>
        <v>0</v>
      </c>
      <c r="M91" s="151">
        <f>SUMIFS('Saisie Recettes'!$I$5:$I$3004,'Saisie Recettes'!$F$5:$F$3004, $F91, 'Saisie Recettes'!$H$5:$H$3004, Listes!$B$74, 'Saisie Recettes'!$E$5:$E$3004, "&gt;="&amp;EOMONTH(M$7,-1)+1, 'Saisie Recettes'!$E$5:$E$3004, "&lt;="&amp;EOMONTH(M$7,0))</f>
        <v>0</v>
      </c>
      <c r="N91" s="151">
        <f>SUMIFS('Saisie Recettes'!$I$5:$I$3004,'Saisie Recettes'!$F$5:$F$3004, $F91, 'Saisie Recettes'!$H$5:$H$3004, Listes!$B$74, 'Saisie Recettes'!$E$5:$E$3004, "&gt;="&amp;EOMONTH(N$7,-1)+1, 'Saisie Recettes'!$E$5:$E$3004, "&lt;="&amp;EOMONTH(N$7,0))</f>
        <v>0</v>
      </c>
      <c r="O91" s="151">
        <f>SUMIFS('Saisie Recettes'!$I$5:$I$3004,'Saisie Recettes'!$F$5:$F$3004, $F91, 'Saisie Recettes'!$H$5:$H$3004, Listes!$B$74, 'Saisie Recettes'!$E$5:$E$3004, "&gt;="&amp;EOMONTH(O$7,-1)+1, 'Saisie Recettes'!$E$5:$E$3004, "&lt;="&amp;EOMONTH(O$7,0))</f>
        <v>0</v>
      </c>
      <c r="P91" s="151">
        <f>SUMIFS('Saisie Recettes'!$I$5:$I$3004,'Saisie Recettes'!$F$5:$F$3004, $F91, 'Saisie Recettes'!$H$5:$H$3004, Listes!$B$74, 'Saisie Recettes'!$E$5:$E$3004, "&gt;="&amp;EOMONTH(P$7,-1)+1, 'Saisie Recettes'!$E$5:$E$3004, "&lt;="&amp;EOMONTH(P$7,0))</f>
        <v>0</v>
      </c>
      <c r="Q91" s="151">
        <f>SUMIFS('Saisie Recettes'!$I$5:$I$3004,'Saisie Recettes'!$F$5:$F$3004, $F91, 'Saisie Recettes'!$H$5:$H$3004, Listes!$B$74, 'Saisie Recettes'!$E$5:$E$3004, "&gt;="&amp;EOMONTH(Q$7,-1)+1, 'Saisie Recettes'!$E$5:$E$3004, "&lt;="&amp;EOMONTH(Q$7,0))</f>
        <v>0</v>
      </c>
      <c r="R91" s="151">
        <f>SUMIFS('Saisie Recettes'!$I$5:$I$3004,'Saisie Recettes'!$F$5:$F$3004, $F91, 'Saisie Recettes'!$H$5:$H$3004, Listes!$B$74, 'Saisie Recettes'!$E$5:$E$3004, "&gt;="&amp;EOMONTH(R$7,-1)+1, 'Saisie Recettes'!$E$5:$E$3004, "&lt;="&amp;EOMONTH(R$7,0))</f>
        <v>0</v>
      </c>
      <c r="S91" s="151">
        <f>SUMIFS('Saisie Recettes'!$I$5:$I$3004,'Saisie Recettes'!$F$5:$F$3004, $F91, 'Saisie Recettes'!$H$5:$H$3004, Listes!$B$74, 'Saisie Recettes'!$E$5:$E$3004, "&gt;="&amp;EOMONTH(S$7,-1)+1, 'Saisie Recettes'!$E$5:$E$3004, "&lt;="&amp;EOMONTH(S$7,0))</f>
        <v>0</v>
      </c>
      <c r="T91" s="151">
        <f>SUMIFS('Saisie Recettes'!$I$5:$I$3004,'Saisie Recettes'!$F$5:$F$3004, $F91, 'Saisie Recettes'!$H$5:$H$3004, Listes!$B$74, 'Saisie Recettes'!$E$5:$E$3004, "&gt;="&amp;EOMONTH(T$7,-1)+1, 'Saisie Recettes'!$E$5:$E$3004, "&lt;="&amp;EOMONTH(T$7,0))</f>
        <v>0</v>
      </c>
      <c r="U91" s="150">
        <f t="shared" si="43"/>
        <v>0</v>
      </c>
      <c r="W91" s="151">
        <f>SUMIFS('Saisie Recettes'!$I$5:$I$3004,'Saisie Recettes'!$F$5:$F$3004, $F91, 'Saisie Recettes'!$H$5:$H$3004, Listes!$B$74, 'Saisie Recettes'!$E$5:$E$3004, "&gt;="&amp;EOMONTH(W$7,-1)+1, 'Saisie Recettes'!$E$5:$E$3004, "&lt;="&amp;EOMONTH(W$7,0))</f>
        <v>0</v>
      </c>
      <c r="X91" s="151">
        <f>SUMIFS('Saisie Recettes'!$I$5:$I$3004,'Saisie Recettes'!$F$5:$F$3004, $F91, 'Saisie Recettes'!$H$5:$H$3004, Listes!$B$74, 'Saisie Recettes'!$E$5:$E$3004, "&gt;="&amp;EOMONTH(X$7,-1)+1, 'Saisie Recettes'!$E$5:$E$3004, "&lt;="&amp;EOMONTH(X$7,0))</f>
        <v>0</v>
      </c>
      <c r="Y91" s="151">
        <f>SUMIFS('Saisie Recettes'!$I$5:$I$3004,'Saisie Recettes'!$F$5:$F$3004, $F91, 'Saisie Recettes'!$H$5:$H$3004, Listes!$B$74, 'Saisie Recettes'!$E$5:$E$3004, "&gt;="&amp;EOMONTH(Y$7,-1)+1, 'Saisie Recettes'!$E$5:$E$3004, "&lt;="&amp;EOMONTH(Y$7,0))</f>
        <v>0</v>
      </c>
      <c r="Z91" s="151">
        <f>SUMIFS('Saisie Recettes'!$I$5:$I$3004,'Saisie Recettes'!$F$5:$F$3004, $F91, 'Saisie Recettes'!$H$5:$H$3004, Listes!$B$74, 'Saisie Recettes'!$E$5:$E$3004, "&gt;="&amp;EOMONTH(Z$7,-1)+1, 'Saisie Recettes'!$E$5:$E$3004, "&lt;="&amp;EOMONTH(Z$7,0))</f>
        <v>0</v>
      </c>
      <c r="AA91" s="151">
        <f>SUMIFS('Saisie Recettes'!$I$5:$I$3004,'Saisie Recettes'!$F$5:$F$3004, $F91, 'Saisie Recettes'!$H$5:$H$3004, Listes!$B$74, 'Saisie Recettes'!$E$5:$E$3004, "&gt;="&amp;EOMONTH(AA$7,-1)+1, 'Saisie Recettes'!$E$5:$E$3004, "&lt;="&amp;EOMONTH(AA$7,0))</f>
        <v>0</v>
      </c>
      <c r="AB91" s="151">
        <f>SUMIFS('Saisie Recettes'!$I$5:$I$3004,'Saisie Recettes'!$F$5:$F$3004, $F91, 'Saisie Recettes'!$H$5:$H$3004, Listes!$B$74, 'Saisie Recettes'!$E$5:$E$3004, "&gt;="&amp;EOMONTH(AB$7,-1)+1, 'Saisie Recettes'!$E$5:$E$3004, "&lt;="&amp;EOMONTH(AB$7,0))</f>
        <v>0</v>
      </c>
      <c r="AC91" s="151">
        <f>SUMIFS('Saisie Recettes'!$I$5:$I$3004,'Saisie Recettes'!$F$5:$F$3004, $F91, 'Saisie Recettes'!$H$5:$H$3004, Listes!$B$74, 'Saisie Recettes'!$E$5:$E$3004, "&gt;="&amp;EOMONTH(AC$7,-1)+1, 'Saisie Recettes'!$E$5:$E$3004, "&lt;="&amp;EOMONTH(AC$7,0))</f>
        <v>0</v>
      </c>
      <c r="AD91" s="151">
        <f>SUMIFS('Saisie Recettes'!$I$5:$I$3004,'Saisie Recettes'!$F$5:$F$3004, $F91, 'Saisie Recettes'!$H$5:$H$3004, Listes!$B$74, 'Saisie Recettes'!$E$5:$E$3004, "&gt;="&amp;EOMONTH(AD$7,-1)+1, 'Saisie Recettes'!$E$5:$E$3004, "&lt;="&amp;EOMONTH(AD$7,0))</f>
        <v>0</v>
      </c>
      <c r="AE91" s="151">
        <f>SUMIFS('Saisie Recettes'!$I$5:$I$3004,'Saisie Recettes'!$F$5:$F$3004, $F91, 'Saisie Recettes'!$H$5:$H$3004, Listes!$B$74, 'Saisie Recettes'!$E$5:$E$3004, "&gt;="&amp;EOMONTH(AE$7,-1)+1, 'Saisie Recettes'!$E$5:$E$3004, "&lt;="&amp;EOMONTH(AE$7,0))</f>
        <v>0</v>
      </c>
      <c r="AF91" s="151">
        <f>SUMIFS('Saisie Recettes'!$I$5:$I$3004,'Saisie Recettes'!$F$5:$F$3004, $F91, 'Saisie Recettes'!$H$5:$H$3004, Listes!$B$74, 'Saisie Recettes'!$E$5:$E$3004, "&gt;="&amp;EOMONTH(AF$7,-1)+1, 'Saisie Recettes'!$E$5:$E$3004, "&lt;="&amp;EOMONTH(AF$7,0))</f>
        <v>0</v>
      </c>
      <c r="AG91" s="151">
        <f>SUMIFS('Saisie Recettes'!$I$5:$I$3004,'Saisie Recettes'!$F$5:$F$3004, $F91, 'Saisie Recettes'!$H$5:$H$3004, Listes!$B$74, 'Saisie Recettes'!$E$5:$E$3004, "&gt;="&amp;EOMONTH(AG$7,-1)+1, 'Saisie Recettes'!$E$5:$E$3004, "&lt;="&amp;EOMONTH(AG$7,0))</f>
        <v>0</v>
      </c>
      <c r="AH91" s="151">
        <f>SUMIFS('Saisie Recettes'!$I$5:$I$3004,'Saisie Recettes'!$F$5:$F$3004, $F91, 'Saisie Recettes'!$H$5:$H$3004, Listes!$B$74, 'Saisie Recettes'!$E$5:$E$3004, "&gt;="&amp;EOMONTH(AH$7,-1)+1, 'Saisie Recettes'!$E$5:$E$3004, "&lt;="&amp;EOMONTH(AH$7,0))</f>
        <v>0</v>
      </c>
      <c r="AI91" s="150">
        <f t="shared" si="44"/>
        <v>0</v>
      </c>
      <c r="AJ91" s="142"/>
      <c r="AK91" s="151">
        <f>SUMIFS('Saisie Recettes'!$I$5:$I$3004,'Saisie Recettes'!$F$5:$F$3004, $F91, 'Saisie Recettes'!$H$5:$H$3004, Listes!$B$74, 'Saisie Recettes'!$E$5:$E$3004, "&gt;="&amp;EOMONTH(AK$7,-1)+1, 'Saisie Recettes'!$E$5:$E$3004, "&lt;="&amp;EOMONTH(AK$7,0))</f>
        <v>0</v>
      </c>
      <c r="AL91" s="151">
        <f>SUMIFS('Saisie Recettes'!$I$5:$I$3004,'Saisie Recettes'!$F$5:$F$3004, $F91, 'Saisie Recettes'!$H$5:$H$3004, Listes!$B$74, 'Saisie Recettes'!$E$5:$E$3004, "&gt;="&amp;EOMONTH(AL$7,-1)+1, 'Saisie Recettes'!$E$5:$E$3004, "&lt;="&amp;EOMONTH(AL$7,0))</f>
        <v>0</v>
      </c>
      <c r="AM91" s="151">
        <f>SUMIFS('Saisie Recettes'!$I$5:$I$3004,'Saisie Recettes'!$F$5:$F$3004, $F91, 'Saisie Recettes'!$H$5:$H$3004, Listes!$B$74, 'Saisie Recettes'!$E$5:$E$3004, "&gt;="&amp;EOMONTH(AM$7,-1)+1, 'Saisie Recettes'!$E$5:$E$3004, "&lt;="&amp;EOMONTH(AM$7,0))</f>
        <v>0</v>
      </c>
      <c r="AN91" s="151">
        <f>SUMIFS('Saisie Recettes'!$I$5:$I$3004,'Saisie Recettes'!$F$5:$F$3004, $F91, 'Saisie Recettes'!$H$5:$H$3004, Listes!$B$74, 'Saisie Recettes'!$E$5:$E$3004, "&gt;="&amp;EOMONTH(AN$7,-1)+1, 'Saisie Recettes'!$E$5:$E$3004, "&lt;="&amp;EOMONTH(AN$7,0))</f>
        <v>0</v>
      </c>
      <c r="AO91" s="151">
        <f>SUMIFS('Saisie Recettes'!$I$5:$I$3004,'Saisie Recettes'!$F$5:$F$3004, $F91, 'Saisie Recettes'!$H$5:$H$3004, Listes!$B$74, 'Saisie Recettes'!$E$5:$E$3004, "&gt;="&amp;EOMONTH(AO$7,-1)+1, 'Saisie Recettes'!$E$5:$E$3004, "&lt;="&amp;EOMONTH(AO$7,0))</f>
        <v>0</v>
      </c>
      <c r="AP91" s="151">
        <f>SUMIFS('Saisie Recettes'!$I$5:$I$3004,'Saisie Recettes'!$F$5:$F$3004, $F91, 'Saisie Recettes'!$H$5:$H$3004, Listes!$B$74, 'Saisie Recettes'!$E$5:$E$3004, "&gt;="&amp;EOMONTH(AP$7,-1)+1, 'Saisie Recettes'!$E$5:$E$3004, "&lt;="&amp;EOMONTH(AP$7,0))</f>
        <v>0</v>
      </c>
      <c r="AQ91" s="151">
        <f>SUMIFS('Saisie Recettes'!$I$5:$I$3004,'Saisie Recettes'!$F$5:$F$3004, $F91, 'Saisie Recettes'!$H$5:$H$3004, Listes!$B$74, 'Saisie Recettes'!$E$5:$E$3004, "&gt;="&amp;EOMONTH(AQ$7,-1)+1, 'Saisie Recettes'!$E$5:$E$3004, "&lt;="&amp;EOMONTH(AQ$7,0))</f>
        <v>0</v>
      </c>
      <c r="AR91" s="151">
        <f>SUMIFS('Saisie Recettes'!$I$5:$I$3004,'Saisie Recettes'!$F$5:$F$3004, $F91, 'Saisie Recettes'!$H$5:$H$3004, Listes!$B$74, 'Saisie Recettes'!$E$5:$E$3004, "&gt;="&amp;EOMONTH(AR$7,-1)+1, 'Saisie Recettes'!$E$5:$E$3004, "&lt;="&amp;EOMONTH(AR$7,0))</f>
        <v>0</v>
      </c>
      <c r="AS91" s="151">
        <f>SUMIFS('Saisie Recettes'!$I$5:$I$3004,'Saisie Recettes'!$F$5:$F$3004, $F91, 'Saisie Recettes'!$H$5:$H$3004, Listes!$B$74, 'Saisie Recettes'!$E$5:$E$3004, "&gt;="&amp;EOMONTH(AS$7,-1)+1, 'Saisie Recettes'!$E$5:$E$3004, "&lt;="&amp;EOMONTH(AS$7,0))</f>
        <v>0</v>
      </c>
      <c r="AT91" s="151">
        <f>SUMIFS('Saisie Recettes'!$I$5:$I$3004,'Saisie Recettes'!$F$5:$F$3004, $F91, 'Saisie Recettes'!$H$5:$H$3004, Listes!$B$74, 'Saisie Recettes'!$E$5:$E$3004, "&gt;="&amp;EOMONTH(AT$7,-1)+1, 'Saisie Recettes'!$E$5:$E$3004, "&lt;="&amp;EOMONTH(AT$7,0))</f>
        <v>0</v>
      </c>
      <c r="AU91" s="151">
        <f>SUMIFS('Saisie Recettes'!$I$5:$I$3004,'Saisie Recettes'!$F$5:$F$3004, $F91, 'Saisie Recettes'!$H$5:$H$3004, Listes!$B$74, 'Saisie Recettes'!$E$5:$E$3004, "&gt;="&amp;EOMONTH(AU$7,-1)+1, 'Saisie Recettes'!$E$5:$E$3004, "&lt;="&amp;EOMONTH(AU$7,0))</f>
        <v>0</v>
      </c>
      <c r="AV91" s="151">
        <f>SUMIFS('Saisie Recettes'!$I$5:$I$3004,'Saisie Recettes'!$F$5:$F$3004, $F91, 'Saisie Recettes'!$H$5:$H$3004, Listes!$B$74, 'Saisie Recettes'!$E$5:$E$3004, "&gt;="&amp;EOMONTH(AV$7,-1)+1, 'Saisie Recettes'!$E$5:$E$3004, "&lt;="&amp;EOMONTH(AV$7,0))</f>
        <v>0</v>
      </c>
      <c r="AW91" s="150">
        <f t="shared" si="45"/>
        <v>0</v>
      </c>
    </row>
    <row r="92" spans="3:49" ht="15.75" customHeight="1" x14ac:dyDescent="0.25">
      <c r="C92" s="150" t="str">
        <f t="shared" si="46"/>
        <v>MC-Suite 3</v>
      </c>
      <c r="D92" s="143"/>
      <c r="E92" s="143"/>
      <c r="F92" s="150" t="str">
        <f t="shared" si="42"/>
        <v>MC-Suite 3</v>
      </c>
      <c r="I92" s="151">
        <f>SUMIFS('Saisie Recettes'!$I$5:$I$3004,'Saisie Recettes'!$F$5:$F$3004, $F92, 'Saisie Recettes'!$H$5:$H$3004, Listes!$B$74, 'Saisie Recettes'!$E$5:$E$3004, "&gt;="&amp;EOMONTH(I$7,-1)+1, 'Saisie Recettes'!$E$5:$E$3004, "&lt;="&amp;EOMONTH(I$7,0))</f>
        <v>0</v>
      </c>
      <c r="J92" s="151">
        <f>SUMIFS('Saisie Recettes'!$I$5:$I$3004,'Saisie Recettes'!$F$5:$F$3004, $F92, 'Saisie Recettes'!$H$5:$H$3004, Listes!$B$74, 'Saisie Recettes'!$E$5:$E$3004, "&gt;="&amp;EOMONTH(J$7,-1)+1, 'Saisie Recettes'!$E$5:$E$3004, "&lt;="&amp;EOMONTH(J$7,0))</f>
        <v>0</v>
      </c>
      <c r="K92" s="151">
        <f>SUMIFS('Saisie Recettes'!$I$5:$I$3004,'Saisie Recettes'!$F$5:$F$3004, $F92, 'Saisie Recettes'!$H$5:$H$3004, Listes!$B$74, 'Saisie Recettes'!$E$5:$E$3004, "&gt;="&amp;EOMONTH(K$7,-1)+1, 'Saisie Recettes'!$E$5:$E$3004, "&lt;="&amp;EOMONTH(K$7,0))</f>
        <v>0</v>
      </c>
      <c r="L92" s="151">
        <f>SUMIFS('Saisie Recettes'!$I$5:$I$3004,'Saisie Recettes'!$F$5:$F$3004, $F92, 'Saisie Recettes'!$H$5:$H$3004, Listes!$B$74, 'Saisie Recettes'!$E$5:$E$3004, "&gt;="&amp;EOMONTH(L$7,-1)+1, 'Saisie Recettes'!$E$5:$E$3004, "&lt;="&amp;EOMONTH(L$7,0))</f>
        <v>0</v>
      </c>
      <c r="M92" s="151">
        <f>SUMIFS('Saisie Recettes'!$I$5:$I$3004,'Saisie Recettes'!$F$5:$F$3004, $F92, 'Saisie Recettes'!$H$5:$H$3004, Listes!$B$74, 'Saisie Recettes'!$E$5:$E$3004, "&gt;="&amp;EOMONTH(M$7,-1)+1, 'Saisie Recettes'!$E$5:$E$3004, "&lt;="&amp;EOMONTH(M$7,0))</f>
        <v>0</v>
      </c>
      <c r="N92" s="151">
        <f>SUMIFS('Saisie Recettes'!$I$5:$I$3004,'Saisie Recettes'!$F$5:$F$3004, $F92, 'Saisie Recettes'!$H$5:$H$3004, Listes!$B$74, 'Saisie Recettes'!$E$5:$E$3004, "&gt;="&amp;EOMONTH(N$7,-1)+1, 'Saisie Recettes'!$E$5:$E$3004, "&lt;="&amp;EOMONTH(N$7,0))</f>
        <v>0</v>
      </c>
      <c r="O92" s="151">
        <f>SUMIFS('Saisie Recettes'!$I$5:$I$3004,'Saisie Recettes'!$F$5:$F$3004, $F92, 'Saisie Recettes'!$H$5:$H$3004, Listes!$B$74, 'Saisie Recettes'!$E$5:$E$3004, "&gt;="&amp;EOMONTH(O$7,-1)+1, 'Saisie Recettes'!$E$5:$E$3004, "&lt;="&amp;EOMONTH(O$7,0))</f>
        <v>0</v>
      </c>
      <c r="P92" s="151">
        <f>SUMIFS('Saisie Recettes'!$I$5:$I$3004,'Saisie Recettes'!$F$5:$F$3004, $F92, 'Saisie Recettes'!$H$5:$H$3004, Listes!$B$74, 'Saisie Recettes'!$E$5:$E$3004, "&gt;="&amp;EOMONTH(P$7,-1)+1, 'Saisie Recettes'!$E$5:$E$3004, "&lt;="&amp;EOMONTH(P$7,0))</f>
        <v>0</v>
      </c>
      <c r="Q92" s="151">
        <f>SUMIFS('Saisie Recettes'!$I$5:$I$3004,'Saisie Recettes'!$F$5:$F$3004, $F92, 'Saisie Recettes'!$H$5:$H$3004, Listes!$B$74, 'Saisie Recettes'!$E$5:$E$3004, "&gt;="&amp;EOMONTH(Q$7,-1)+1, 'Saisie Recettes'!$E$5:$E$3004, "&lt;="&amp;EOMONTH(Q$7,0))</f>
        <v>0</v>
      </c>
      <c r="R92" s="151">
        <f>SUMIFS('Saisie Recettes'!$I$5:$I$3004,'Saisie Recettes'!$F$5:$F$3004, $F92, 'Saisie Recettes'!$H$5:$H$3004, Listes!$B$74, 'Saisie Recettes'!$E$5:$E$3004, "&gt;="&amp;EOMONTH(R$7,-1)+1, 'Saisie Recettes'!$E$5:$E$3004, "&lt;="&amp;EOMONTH(R$7,0))</f>
        <v>0</v>
      </c>
      <c r="S92" s="151">
        <f>SUMIFS('Saisie Recettes'!$I$5:$I$3004,'Saisie Recettes'!$F$5:$F$3004, $F92, 'Saisie Recettes'!$H$5:$H$3004, Listes!$B$74, 'Saisie Recettes'!$E$5:$E$3004, "&gt;="&amp;EOMONTH(S$7,-1)+1, 'Saisie Recettes'!$E$5:$E$3004, "&lt;="&amp;EOMONTH(S$7,0))</f>
        <v>0</v>
      </c>
      <c r="T92" s="151">
        <f>SUMIFS('Saisie Recettes'!$I$5:$I$3004,'Saisie Recettes'!$F$5:$F$3004, $F92, 'Saisie Recettes'!$H$5:$H$3004, Listes!$B$74, 'Saisie Recettes'!$E$5:$E$3004, "&gt;="&amp;EOMONTH(T$7,-1)+1, 'Saisie Recettes'!$E$5:$E$3004, "&lt;="&amp;EOMONTH(T$7,0))</f>
        <v>0</v>
      </c>
      <c r="U92" s="150">
        <f t="shared" si="43"/>
        <v>0</v>
      </c>
      <c r="W92" s="151">
        <f>SUMIFS('Saisie Recettes'!$I$5:$I$3004,'Saisie Recettes'!$F$5:$F$3004, $F92, 'Saisie Recettes'!$H$5:$H$3004, Listes!$B$74, 'Saisie Recettes'!$E$5:$E$3004, "&gt;="&amp;EOMONTH(W$7,-1)+1, 'Saisie Recettes'!$E$5:$E$3004, "&lt;="&amp;EOMONTH(W$7,0))</f>
        <v>0</v>
      </c>
      <c r="X92" s="151">
        <f>SUMIFS('Saisie Recettes'!$I$5:$I$3004,'Saisie Recettes'!$F$5:$F$3004, $F92, 'Saisie Recettes'!$H$5:$H$3004, Listes!$B$74, 'Saisie Recettes'!$E$5:$E$3004, "&gt;="&amp;EOMONTH(X$7,-1)+1, 'Saisie Recettes'!$E$5:$E$3004, "&lt;="&amp;EOMONTH(X$7,0))</f>
        <v>0</v>
      </c>
      <c r="Y92" s="151">
        <f>SUMIFS('Saisie Recettes'!$I$5:$I$3004,'Saisie Recettes'!$F$5:$F$3004, $F92, 'Saisie Recettes'!$H$5:$H$3004, Listes!$B$74, 'Saisie Recettes'!$E$5:$E$3004, "&gt;="&amp;EOMONTH(Y$7,-1)+1, 'Saisie Recettes'!$E$5:$E$3004, "&lt;="&amp;EOMONTH(Y$7,0))</f>
        <v>0</v>
      </c>
      <c r="Z92" s="151">
        <f>SUMIFS('Saisie Recettes'!$I$5:$I$3004,'Saisie Recettes'!$F$5:$F$3004, $F92, 'Saisie Recettes'!$H$5:$H$3004, Listes!$B$74, 'Saisie Recettes'!$E$5:$E$3004, "&gt;="&amp;EOMONTH(Z$7,-1)+1, 'Saisie Recettes'!$E$5:$E$3004, "&lt;="&amp;EOMONTH(Z$7,0))</f>
        <v>0</v>
      </c>
      <c r="AA92" s="151">
        <f>SUMIFS('Saisie Recettes'!$I$5:$I$3004,'Saisie Recettes'!$F$5:$F$3004, $F92, 'Saisie Recettes'!$H$5:$H$3004, Listes!$B$74, 'Saisie Recettes'!$E$5:$E$3004, "&gt;="&amp;EOMONTH(AA$7,-1)+1, 'Saisie Recettes'!$E$5:$E$3004, "&lt;="&amp;EOMONTH(AA$7,0))</f>
        <v>0</v>
      </c>
      <c r="AB92" s="151">
        <f>SUMIFS('Saisie Recettes'!$I$5:$I$3004,'Saisie Recettes'!$F$5:$F$3004, $F92, 'Saisie Recettes'!$H$5:$H$3004, Listes!$B$74, 'Saisie Recettes'!$E$5:$E$3004, "&gt;="&amp;EOMONTH(AB$7,-1)+1, 'Saisie Recettes'!$E$5:$E$3004, "&lt;="&amp;EOMONTH(AB$7,0))</f>
        <v>0</v>
      </c>
      <c r="AC92" s="151">
        <f>SUMIFS('Saisie Recettes'!$I$5:$I$3004,'Saisie Recettes'!$F$5:$F$3004, $F92, 'Saisie Recettes'!$H$5:$H$3004, Listes!$B$74, 'Saisie Recettes'!$E$5:$E$3004, "&gt;="&amp;EOMONTH(AC$7,-1)+1, 'Saisie Recettes'!$E$5:$E$3004, "&lt;="&amp;EOMONTH(AC$7,0))</f>
        <v>0</v>
      </c>
      <c r="AD92" s="151">
        <f>SUMIFS('Saisie Recettes'!$I$5:$I$3004,'Saisie Recettes'!$F$5:$F$3004, $F92, 'Saisie Recettes'!$H$5:$H$3004, Listes!$B$74, 'Saisie Recettes'!$E$5:$E$3004, "&gt;="&amp;EOMONTH(AD$7,-1)+1, 'Saisie Recettes'!$E$5:$E$3004, "&lt;="&amp;EOMONTH(AD$7,0))</f>
        <v>0</v>
      </c>
      <c r="AE92" s="151">
        <f>SUMIFS('Saisie Recettes'!$I$5:$I$3004,'Saisie Recettes'!$F$5:$F$3004, $F92, 'Saisie Recettes'!$H$5:$H$3004, Listes!$B$74, 'Saisie Recettes'!$E$5:$E$3004, "&gt;="&amp;EOMONTH(AE$7,-1)+1, 'Saisie Recettes'!$E$5:$E$3004, "&lt;="&amp;EOMONTH(AE$7,0))</f>
        <v>0</v>
      </c>
      <c r="AF92" s="151">
        <f>SUMIFS('Saisie Recettes'!$I$5:$I$3004,'Saisie Recettes'!$F$5:$F$3004, $F92, 'Saisie Recettes'!$H$5:$H$3004, Listes!$B$74, 'Saisie Recettes'!$E$5:$E$3004, "&gt;="&amp;EOMONTH(AF$7,-1)+1, 'Saisie Recettes'!$E$5:$E$3004, "&lt;="&amp;EOMONTH(AF$7,0))</f>
        <v>0</v>
      </c>
      <c r="AG92" s="151">
        <f>SUMIFS('Saisie Recettes'!$I$5:$I$3004,'Saisie Recettes'!$F$5:$F$3004, $F92, 'Saisie Recettes'!$H$5:$H$3004, Listes!$B$74, 'Saisie Recettes'!$E$5:$E$3004, "&gt;="&amp;EOMONTH(AG$7,-1)+1, 'Saisie Recettes'!$E$5:$E$3004, "&lt;="&amp;EOMONTH(AG$7,0))</f>
        <v>0</v>
      </c>
      <c r="AH92" s="151">
        <f>SUMIFS('Saisie Recettes'!$I$5:$I$3004,'Saisie Recettes'!$F$5:$F$3004, $F92, 'Saisie Recettes'!$H$5:$H$3004, Listes!$B$74, 'Saisie Recettes'!$E$5:$E$3004, "&gt;="&amp;EOMONTH(AH$7,-1)+1, 'Saisie Recettes'!$E$5:$E$3004, "&lt;="&amp;EOMONTH(AH$7,0))</f>
        <v>0</v>
      </c>
      <c r="AI92" s="150">
        <f t="shared" si="44"/>
        <v>0</v>
      </c>
      <c r="AJ92" s="142"/>
      <c r="AK92" s="151">
        <f>SUMIFS('Saisie Recettes'!$I$5:$I$3004,'Saisie Recettes'!$F$5:$F$3004, $F92, 'Saisie Recettes'!$H$5:$H$3004, Listes!$B$74, 'Saisie Recettes'!$E$5:$E$3004, "&gt;="&amp;EOMONTH(AK$7,-1)+1, 'Saisie Recettes'!$E$5:$E$3004, "&lt;="&amp;EOMONTH(AK$7,0))</f>
        <v>0</v>
      </c>
      <c r="AL92" s="151">
        <f>SUMIFS('Saisie Recettes'!$I$5:$I$3004,'Saisie Recettes'!$F$5:$F$3004, $F92, 'Saisie Recettes'!$H$5:$H$3004, Listes!$B$74, 'Saisie Recettes'!$E$5:$E$3004, "&gt;="&amp;EOMONTH(AL$7,-1)+1, 'Saisie Recettes'!$E$5:$E$3004, "&lt;="&amp;EOMONTH(AL$7,0))</f>
        <v>0</v>
      </c>
      <c r="AM92" s="151">
        <f>SUMIFS('Saisie Recettes'!$I$5:$I$3004,'Saisie Recettes'!$F$5:$F$3004, $F92, 'Saisie Recettes'!$H$5:$H$3004, Listes!$B$74, 'Saisie Recettes'!$E$5:$E$3004, "&gt;="&amp;EOMONTH(AM$7,-1)+1, 'Saisie Recettes'!$E$5:$E$3004, "&lt;="&amp;EOMONTH(AM$7,0))</f>
        <v>0</v>
      </c>
      <c r="AN92" s="151">
        <f>SUMIFS('Saisie Recettes'!$I$5:$I$3004,'Saisie Recettes'!$F$5:$F$3004, $F92, 'Saisie Recettes'!$H$5:$H$3004, Listes!$B$74, 'Saisie Recettes'!$E$5:$E$3004, "&gt;="&amp;EOMONTH(AN$7,-1)+1, 'Saisie Recettes'!$E$5:$E$3004, "&lt;="&amp;EOMONTH(AN$7,0))</f>
        <v>0</v>
      </c>
      <c r="AO92" s="151">
        <f>SUMIFS('Saisie Recettes'!$I$5:$I$3004,'Saisie Recettes'!$F$5:$F$3004, $F92, 'Saisie Recettes'!$H$5:$H$3004, Listes!$B$74, 'Saisie Recettes'!$E$5:$E$3004, "&gt;="&amp;EOMONTH(AO$7,-1)+1, 'Saisie Recettes'!$E$5:$E$3004, "&lt;="&amp;EOMONTH(AO$7,0))</f>
        <v>0</v>
      </c>
      <c r="AP92" s="151">
        <f>SUMIFS('Saisie Recettes'!$I$5:$I$3004,'Saisie Recettes'!$F$5:$F$3004, $F92, 'Saisie Recettes'!$H$5:$H$3004, Listes!$B$74, 'Saisie Recettes'!$E$5:$E$3004, "&gt;="&amp;EOMONTH(AP$7,-1)+1, 'Saisie Recettes'!$E$5:$E$3004, "&lt;="&amp;EOMONTH(AP$7,0))</f>
        <v>0</v>
      </c>
      <c r="AQ92" s="151">
        <f>SUMIFS('Saisie Recettes'!$I$5:$I$3004,'Saisie Recettes'!$F$5:$F$3004, $F92, 'Saisie Recettes'!$H$5:$H$3004, Listes!$B$74, 'Saisie Recettes'!$E$5:$E$3004, "&gt;="&amp;EOMONTH(AQ$7,-1)+1, 'Saisie Recettes'!$E$5:$E$3004, "&lt;="&amp;EOMONTH(AQ$7,0))</f>
        <v>0</v>
      </c>
      <c r="AR92" s="151">
        <f>SUMIFS('Saisie Recettes'!$I$5:$I$3004,'Saisie Recettes'!$F$5:$F$3004, $F92, 'Saisie Recettes'!$H$5:$H$3004, Listes!$B$74, 'Saisie Recettes'!$E$5:$E$3004, "&gt;="&amp;EOMONTH(AR$7,-1)+1, 'Saisie Recettes'!$E$5:$E$3004, "&lt;="&amp;EOMONTH(AR$7,0))</f>
        <v>0</v>
      </c>
      <c r="AS92" s="151">
        <f>SUMIFS('Saisie Recettes'!$I$5:$I$3004,'Saisie Recettes'!$F$5:$F$3004, $F92, 'Saisie Recettes'!$H$5:$H$3004, Listes!$B$74, 'Saisie Recettes'!$E$5:$E$3004, "&gt;="&amp;EOMONTH(AS$7,-1)+1, 'Saisie Recettes'!$E$5:$E$3004, "&lt;="&amp;EOMONTH(AS$7,0))</f>
        <v>0</v>
      </c>
      <c r="AT92" s="151">
        <f>SUMIFS('Saisie Recettes'!$I$5:$I$3004,'Saisie Recettes'!$F$5:$F$3004, $F92, 'Saisie Recettes'!$H$5:$H$3004, Listes!$B$74, 'Saisie Recettes'!$E$5:$E$3004, "&gt;="&amp;EOMONTH(AT$7,-1)+1, 'Saisie Recettes'!$E$5:$E$3004, "&lt;="&amp;EOMONTH(AT$7,0))</f>
        <v>0</v>
      </c>
      <c r="AU92" s="151">
        <f>SUMIFS('Saisie Recettes'!$I$5:$I$3004,'Saisie Recettes'!$F$5:$F$3004, $F92, 'Saisie Recettes'!$H$5:$H$3004, Listes!$B$74, 'Saisie Recettes'!$E$5:$E$3004, "&gt;="&amp;EOMONTH(AU$7,-1)+1, 'Saisie Recettes'!$E$5:$E$3004, "&lt;="&amp;EOMONTH(AU$7,0))</f>
        <v>0</v>
      </c>
      <c r="AV92" s="151">
        <f>SUMIFS('Saisie Recettes'!$I$5:$I$3004,'Saisie Recettes'!$F$5:$F$3004, $F92, 'Saisie Recettes'!$H$5:$H$3004, Listes!$B$74, 'Saisie Recettes'!$E$5:$E$3004, "&gt;="&amp;EOMONTH(AV$7,-1)+1, 'Saisie Recettes'!$E$5:$E$3004, "&lt;="&amp;EOMONTH(AV$7,0))</f>
        <v>0</v>
      </c>
      <c r="AW92" s="150">
        <f t="shared" si="45"/>
        <v>0</v>
      </c>
    </row>
    <row r="93" spans="3:49" ht="15.75" customHeight="1" x14ac:dyDescent="0.25">
      <c r="C93" s="150" t="str">
        <f t="shared" si="46"/>
        <v>MC-Suite 4</v>
      </c>
      <c r="D93" s="143"/>
      <c r="E93" s="143"/>
      <c r="F93" s="150" t="str">
        <f t="shared" si="42"/>
        <v>MC-Suite 4</v>
      </c>
      <c r="I93" s="151">
        <f>SUMIFS('Saisie Recettes'!$I$5:$I$3004,'Saisie Recettes'!$F$5:$F$3004, $F93, 'Saisie Recettes'!$H$5:$H$3004, Listes!$B$74, 'Saisie Recettes'!$E$5:$E$3004, "&gt;="&amp;EOMONTH(I$7,-1)+1, 'Saisie Recettes'!$E$5:$E$3004, "&lt;="&amp;EOMONTH(I$7,0))</f>
        <v>0</v>
      </c>
      <c r="J93" s="151">
        <f>SUMIFS('Saisie Recettes'!$I$5:$I$3004,'Saisie Recettes'!$F$5:$F$3004, $F93, 'Saisie Recettes'!$H$5:$H$3004, Listes!$B$74, 'Saisie Recettes'!$E$5:$E$3004, "&gt;="&amp;EOMONTH(J$7,-1)+1, 'Saisie Recettes'!$E$5:$E$3004, "&lt;="&amp;EOMONTH(J$7,0))</f>
        <v>0</v>
      </c>
      <c r="K93" s="151">
        <f>SUMIFS('Saisie Recettes'!$I$5:$I$3004,'Saisie Recettes'!$F$5:$F$3004, $F93, 'Saisie Recettes'!$H$5:$H$3004, Listes!$B$74, 'Saisie Recettes'!$E$5:$E$3004, "&gt;="&amp;EOMONTH(K$7,-1)+1, 'Saisie Recettes'!$E$5:$E$3004, "&lt;="&amp;EOMONTH(K$7,0))</f>
        <v>0</v>
      </c>
      <c r="L93" s="151">
        <f>SUMIFS('Saisie Recettes'!$I$5:$I$3004,'Saisie Recettes'!$F$5:$F$3004, $F93, 'Saisie Recettes'!$H$5:$H$3004, Listes!$B$74, 'Saisie Recettes'!$E$5:$E$3004, "&gt;="&amp;EOMONTH(L$7,-1)+1, 'Saisie Recettes'!$E$5:$E$3004, "&lt;="&amp;EOMONTH(L$7,0))</f>
        <v>0</v>
      </c>
      <c r="M93" s="151">
        <f>SUMIFS('Saisie Recettes'!$I$5:$I$3004,'Saisie Recettes'!$F$5:$F$3004, $F93, 'Saisie Recettes'!$H$5:$H$3004, Listes!$B$74, 'Saisie Recettes'!$E$5:$E$3004, "&gt;="&amp;EOMONTH(M$7,-1)+1, 'Saisie Recettes'!$E$5:$E$3004, "&lt;="&amp;EOMONTH(M$7,0))</f>
        <v>0</v>
      </c>
      <c r="N93" s="151">
        <f>SUMIFS('Saisie Recettes'!$I$5:$I$3004,'Saisie Recettes'!$F$5:$F$3004, $F93, 'Saisie Recettes'!$H$5:$H$3004, Listes!$B$74, 'Saisie Recettes'!$E$5:$E$3004, "&gt;="&amp;EOMONTH(N$7,-1)+1, 'Saisie Recettes'!$E$5:$E$3004, "&lt;="&amp;EOMONTH(N$7,0))</f>
        <v>0</v>
      </c>
      <c r="O93" s="151">
        <f>SUMIFS('Saisie Recettes'!$I$5:$I$3004,'Saisie Recettes'!$F$5:$F$3004, $F93, 'Saisie Recettes'!$H$5:$H$3004, Listes!$B$74, 'Saisie Recettes'!$E$5:$E$3004, "&gt;="&amp;EOMONTH(O$7,-1)+1, 'Saisie Recettes'!$E$5:$E$3004, "&lt;="&amp;EOMONTH(O$7,0))</f>
        <v>0</v>
      </c>
      <c r="P93" s="151">
        <f>SUMIFS('Saisie Recettes'!$I$5:$I$3004,'Saisie Recettes'!$F$5:$F$3004, $F93, 'Saisie Recettes'!$H$5:$H$3004, Listes!$B$74, 'Saisie Recettes'!$E$5:$E$3004, "&gt;="&amp;EOMONTH(P$7,-1)+1, 'Saisie Recettes'!$E$5:$E$3004, "&lt;="&amp;EOMONTH(P$7,0))</f>
        <v>0</v>
      </c>
      <c r="Q93" s="151">
        <f>SUMIFS('Saisie Recettes'!$I$5:$I$3004,'Saisie Recettes'!$F$5:$F$3004, $F93, 'Saisie Recettes'!$H$5:$H$3004, Listes!$B$74, 'Saisie Recettes'!$E$5:$E$3004, "&gt;="&amp;EOMONTH(Q$7,-1)+1, 'Saisie Recettes'!$E$5:$E$3004, "&lt;="&amp;EOMONTH(Q$7,0))</f>
        <v>0</v>
      </c>
      <c r="R93" s="151">
        <f>SUMIFS('Saisie Recettes'!$I$5:$I$3004,'Saisie Recettes'!$F$5:$F$3004, $F93, 'Saisie Recettes'!$H$5:$H$3004, Listes!$B$74, 'Saisie Recettes'!$E$5:$E$3004, "&gt;="&amp;EOMONTH(R$7,-1)+1, 'Saisie Recettes'!$E$5:$E$3004, "&lt;="&amp;EOMONTH(R$7,0))</f>
        <v>0</v>
      </c>
      <c r="S93" s="151">
        <f>SUMIFS('Saisie Recettes'!$I$5:$I$3004,'Saisie Recettes'!$F$5:$F$3004, $F93, 'Saisie Recettes'!$H$5:$H$3004, Listes!$B$74, 'Saisie Recettes'!$E$5:$E$3004, "&gt;="&amp;EOMONTH(S$7,-1)+1, 'Saisie Recettes'!$E$5:$E$3004, "&lt;="&amp;EOMONTH(S$7,0))</f>
        <v>0</v>
      </c>
      <c r="T93" s="151">
        <f>SUMIFS('Saisie Recettes'!$I$5:$I$3004,'Saisie Recettes'!$F$5:$F$3004, $F93, 'Saisie Recettes'!$H$5:$H$3004, Listes!$B$74, 'Saisie Recettes'!$E$5:$E$3004, "&gt;="&amp;EOMONTH(T$7,-1)+1, 'Saisie Recettes'!$E$5:$E$3004, "&lt;="&amp;EOMONTH(T$7,0))</f>
        <v>0</v>
      </c>
      <c r="U93" s="150">
        <f t="shared" si="43"/>
        <v>0</v>
      </c>
      <c r="W93" s="151">
        <f>SUMIFS('Saisie Recettes'!$I$5:$I$3004,'Saisie Recettes'!$F$5:$F$3004, $F93, 'Saisie Recettes'!$H$5:$H$3004, Listes!$B$74, 'Saisie Recettes'!$E$5:$E$3004, "&gt;="&amp;EOMONTH(W$7,-1)+1, 'Saisie Recettes'!$E$5:$E$3004, "&lt;="&amp;EOMONTH(W$7,0))</f>
        <v>0</v>
      </c>
      <c r="X93" s="151">
        <f>SUMIFS('Saisie Recettes'!$I$5:$I$3004,'Saisie Recettes'!$F$5:$F$3004, $F93, 'Saisie Recettes'!$H$5:$H$3004, Listes!$B$74, 'Saisie Recettes'!$E$5:$E$3004, "&gt;="&amp;EOMONTH(X$7,-1)+1, 'Saisie Recettes'!$E$5:$E$3004, "&lt;="&amp;EOMONTH(X$7,0))</f>
        <v>0</v>
      </c>
      <c r="Y93" s="151">
        <f>SUMIFS('Saisie Recettes'!$I$5:$I$3004,'Saisie Recettes'!$F$5:$F$3004, $F93, 'Saisie Recettes'!$H$5:$H$3004, Listes!$B$74, 'Saisie Recettes'!$E$5:$E$3004, "&gt;="&amp;EOMONTH(Y$7,-1)+1, 'Saisie Recettes'!$E$5:$E$3004, "&lt;="&amp;EOMONTH(Y$7,0))</f>
        <v>0</v>
      </c>
      <c r="Z93" s="151">
        <f>SUMIFS('Saisie Recettes'!$I$5:$I$3004,'Saisie Recettes'!$F$5:$F$3004, $F93, 'Saisie Recettes'!$H$5:$H$3004, Listes!$B$74, 'Saisie Recettes'!$E$5:$E$3004, "&gt;="&amp;EOMONTH(Z$7,-1)+1, 'Saisie Recettes'!$E$5:$E$3004, "&lt;="&amp;EOMONTH(Z$7,0))</f>
        <v>0</v>
      </c>
      <c r="AA93" s="151">
        <f>SUMIFS('Saisie Recettes'!$I$5:$I$3004,'Saisie Recettes'!$F$5:$F$3004, $F93, 'Saisie Recettes'!$H$5:$H$3004, Listes!$B$74, 'Saisie Recettes'!$E$5:$E$3004, "&gt;="&amp;EOMONTH(AA$7,-1)+1, 'Saisie Recettes'!$E$5:$E$3004, "&lt;="&amp;EOMONTH(AA$7,0))</f>
        <v>0</v>
      </c>
      <c r="AB93" s="151">
        <f>SUMIFS('Saisie Recettes'!$I$5:$I$3004,'Saisie Recettes'!$F$5:$F$3004, $F93, 'Saisie Recettes'!$H$5:$H$3004, Listes!$B$74, 'Saisie Recettes'!$E$5:$E$3004, "&gt;="&amp;EOMONTH(AB$7,-1)+1, 'Saisie Recettes'!$E$5:$E$3004, "&lt;="&amp;EOMONTH(AB$7,0))</f>
        <v>0</v>
      </c>
      <c r="AC93" s="151">
        <f>SUMIFS('Saisie Recettes'!$I$5:$I$3004,'Saisie Recettes'!$F$5:$F$3004, $F93, 'Saisie Recettes'!$H$5:$H$3004, Listes!$B$74, 'Saisie Recettes'!$E$5:$E$3004, "&gt;="&amp;EOMONTH(AC$7,-1)+1, 'Saisie Recettes'!$E$5:$E$3004, "&lt;="&amp;EOMONTH(AC$7,0))</f>
        <v>0</v>
      </c>
      <c r="AD93" s="151">
        <f>SUMIFS('Saisie Recettes'!$I$5:$I$3004,'Saisie Recettes'!$F$5:$F$3004, $F93, 'Saisie Recettes'!$H$5:$H$3004, Listes!$B$74, 'Saisie Recettes'!$E$5:$E$3004, "&gt;="&amp;EOMONTH(AD$7,-1)+1, 'Saisie Recettes'!$E$5:$E$3004, "&lt;="&amp;EOMONTH(AD$7,0))</f>
        <v>0</v>
      </c>
      <c r="AE93" s="151">
        <f>SUMIFS('Saisie Recettes'!$I$5:$I$3004,'Saisie Recettes'!$F$5:$F$3004, $F93, 'Saisie Recettes'!$H$5:$H$3004, Listes!$B$74, 'Saisie Recettes'!$E$5:$E$3004, "&gt;="&amp;EOMONTH(AE$7,-1)+1, 'Saisie Recettes'!$E$5:$E$3004, "&lt;="&amp;EOMONTH(AE$7,0))</f>
        <v>0</v>
      </c>
      <c r="AF93" s="151">
        <f>SUMIFS('Saisie Recettes'!$I$5:$I$3004,'Saisie Recettes'!$F$5:$F$3004, $F93, 'Saisie Recettes'!$H$5:$H$3004, Listes!$B$74, 'Saisie Recettes'!$E$5:$E$3004, "&gt;="&amp;EOMONTH(AF$7,-1)+1, 'Saisie Recettes'!$E$5:$E$3004, "&lt;="&amp;EOMONTH(AF$7,0))</f>
        <v>0</v>
      </c>
      <c r="AG93" s="151">
        <f>SUMIFS('Saisie Recettes'!$I$5:$I$3004,'Saisie Recettes'!$F$5:$F$3004, $F93, 'Saisie Recettes'!$H$5:$H$3004, Listes!$B$74, 'Saisie Recettes'!$E$5:$E$3004, "&gt;="&amp;EOMONTH(AG$7,-1)+1, 'Saisie Recettes'!$E$5:$E$3004, "&lt;="&amp;EOMONTH(AG$7,0))</f>
        <v>0</v>
      </c>
      <c r="AH93" s="151">
        <f>SUMIFS('Saisie Recettes'!$I$5:$I$3004,'Saisie Recettes'!$F$5:$F$3004, $F93, 'Saisie Recettes'!$H$5:$H$3004, Listes!$B$74, 'Saisie Recettes'!$E$5:$E$3004, "&gt;="&amp;EOMONTH(AH$7,-1)+1, 'Saisie Recettes'!$E$5:$E$3004, "&lt;="&amp;EOMONTH(AH$7,0))</f>
        <v>0</v>
      </c>
      <c r="AI93" s="150">
        <f t="shared" si="44"/>
        <v>0</v>
      </c>
      <c r="AJ93" s="142"/>
      <c r="AK93" s="151">
        <f>SUMIFS('Saisie Recettes'!$I$5:$I$3004,'Saisie Recettes'!$F$5:$F$3004, $F93, 'Saisie Recettes'!$H$5:$H$3004, Listes!$B$74, 'Saisie Recettes'!$E$5:$E$3004, "&gt;="&amp;EOMONTH(AK$7,-1)+1, 'Saisie Recettes'!$E$5:$E$3004, "&lt;="&amp;EOMONTH(AK$7,0))</f>
        <v>0</v>
      </c>
      <c r="AL93" s="151">
        <f>SUMIFS('Saisie Recettes'!$I$5:$I$3004,'Saisie Recettes'!$F$5:$F$3004, $F93, 'Saisie Recettes'!$H$5:$H$3004, Listes!$B$74, 'Saisie Recettes'!$E$5:$E$3004, "&gt;="&amp;EOMONTH(AL$7,-1)+1, 'Saisie Recettes'!$E$5:$E$3004, "&lt;="&amp;EOMONTH(AL$7,0))</f>
        <v>0</v>
      </c>
      <c r="AM93" s="151">
        <f>SUMIFS('Saisie Recettes'!$I$5:$I$3004,'Saisie Recettes'!$F$5:$F$3004, $F93, 'Saisie Recettes'!$H$5:$H$3004, Listes!$B$74, 'Saisie Recettes'!$E$5:$E$3004, "&gt;="&amp;EOMONTH(AM$7,-1)+1, 'Saisie Recettes'!$E$5:$E$3004, "&lt;="&amp;EOMONTH(AM$7,0))</f>
        <v>0</v>
      </c>
      <c r="AN93" s="151">
        <f>SUMIFS('Saisie Recettes'!$I$5:$I$3004,'Saisie Recettes'!$F$5:$F$3004, $F93, 'Saisie Recettes'!$H$5:$H$3004, Listes!$B$74, 'Saisie Recettes'!$E$5:$E$3004, "&gt;="&amp;EOMONTH(AN$7,-1)+1, 'Saisie Recettes'!$E$5:$E$3004, "&lt;="&amp;EOMONTH(AN$7,0))</f>
        <v>0</v>
      </c>
      <c r="AO93" s="151">
        <f>SUMIFS('Saisie Recettes'!$I$5:$I$3004,'Saisie Recettes'!$F$5:$F$3004, $F93, 'Saisie Recettes'!$H$5:$H$3004, Listes!$B$74, 'Saisie Recettes'!$E$5:$E$3004, "&gt;="&amp;EOMONTH(AO$7,-1)+1, 'Saisie Recettes'!$E$5:$E$3004, "&lt;="&amp;EOMONTH(AO$7,0))</f>
        <v>0</v>
      </c>
      <c r="AP93" s="151">
        <f>SUMIFS('Saisie Recettes'!$I$5:$I$3004,'Saisie Recettes'!$F$5:$F$3004, $F93, 'Saisie Recettes'!$H$5:$H$3004, Listes!$B$74, 'Saisie Recettes'!$E$5:$E$3004, "&gt;="&amp;EOMONTH(AP$7,-1)+1, 'Saisie Recettes'!$E$5:$E$3004, "&lt;="&amp;EOMONTH(AP$7,0))</f>
        <v>0</v>
      </c>
      <c r="AQ93" s="151">
        <f>SUMIFS('Saisie Recettes'!$I$5:$I$3004,'Saisie Recettes'!$F$5:$F$3004, $F93, 'Saisie Recettes'!$H$5:$H$3004, Listes!$B$74, 'Saisie Recettes'!$E$5:$E$3004, "&gt;="&amp;EOMONTH(AQ$7,-1)+1, 'Saisie Recettes'!$E$5:$E$3004, "&lt;="&amp;EOMONTH(AQ$7,0))</f>
        <v>0</v>
      </c>
      <c r="AR93" s="151">
        <f>SUMIFS('Saisie Recettes'!$I$5:$I$3004,'Saisie Recettes'!$F$5:$F$3004, $F93, 'Saisie Recettes'!$H$5:$H$3004, Listes!$B$74, 'Saisie Recettes'!$E$5:$E$3004, "&gt;="&amp;EOMONTH(AR$7,-1)+1, 'Saisie Recettes'!$E$5:$E$3004, "&lt;="&amp;EOMONTH(AR$7,0))</f>
        <v>0</v>
      </c>
      <c r="AS93" s="151">
        <f>SUMIFS('Saisie Recettes'!$I$5:$I$3004,'Saisie Recettes'!$F$5:$F$3004, $F93, 'Saisie Recettes'!$H$5:$H$3004, Listes!$B$74, 'Saisie Recettes'!$E$5:$E$3004, "&gt;="&amp;EOMONTH(AS$7,-1)+1, 'Saisie Recettes'!$E$5:$E$3004, "&lt;="&amp;EOMONTH(AS$7,0))</f>
        <v>0</v>
      </c>
      <c r="AT93" s="151">
        <f>SUMIFS('Saisie Recettes'!$I$5:$I$3004,'Saisie Recettes'!$F$5:$F$3004, $F93, 'Saisie Recettes'!$H$5:$H$3004, Listes!$B$74, 'Saisie Recettes'!$E$5:$E$3004, "&gt;="&amp;EOMONTH(AT$7,-1)+1, 'Saisie Recettes'!$E$5:$E$3004, "&lt;="&amp;EOMONTH(AT$7,0))</f>
        <v>0</v>
      </c>
      <c r="AU93" s="151">
        <f>SUMIFS('Saisie Recettes'!$I$5:$I$3004,'Saisie Recettes'!$F$5:$F$3004, $F93, 'Saisie Recettes'!$H$5:$H$3004, Listes!$B$74, 'Saisie Recettes'!$E$5:$E$3004, "&gt;="&amp;EOMONTH(AU$7,-1)+1, 'Saisie Recettes'!$E$5:$E$3004, "&lt;="&amp;EOMONTH(AU$7,0))</f>
        <v>0</v>
      </c>
      <c r="AV93" s="151">
        <f>SUMIFS('Saisie Recettes'!$I$5:$I$3004,'Saisie Recettes'!$F$5:$F$3004, $F93, 'Saisie Recettes'!$H$5:$H$3004, Listes!$B$74, 'Saisie Recettes'!$E$5:$E$3004, "&gt;="&amp;EOMONTH(AV$7,-1)+1, 'Saisie Recettes'!$E$5:$E$3004, "&lt;="&amp;EOMONTH(AV$7,0))</f>
        <v>0</v>
      </c>
      <c r="AW93" s="150">
        <f t="shared" si="45"/>
        <v>0</v>
      </c>
    </row>
    <row r="94" spans="3:49" ht="15.75" customHeight="1" x14ac:dyDescent="0.25">
      <c r="C94" s="150" t="str">
        <f t="shared" si="46"/>
        <v>MC-Suite 5</v>
      </c>
      <c r="D94" s="143"/>
      <c r="E94" s="143"/>
      <c r="F94" s="150" t="str">
        <f t="shared" si="42"/>
        <v>MC-Suite 5</v>
      </c>
      <c r="I94" s="151">
        <f>SUMIFS('Saisie Recettes'!$I$5:$I$3004,'Saisie Recettes'!$F$5:$F$3004, $F94, 'Saisie Recettes'!$H$5:$H$3004, Listes!$B$74, 'Saisie Recettes'!$E$5:$E$3004, "&gt;="&amp;EOMONTH(I$7,-1)+1, 'Saisie Recettes'!$E$5:$E$3004, "&lt;="&amp;EOMONTH(I$7,0))</f>
        <v>0</v>
      </c>
      <c r="J94" s="151">
        <f>SUMIFS('Saisie Recettes'!$I$5:$I$3004,'Saisie Recettes'!$F$5:$F$3004, $F94, 'Saisie Recettes'!$H$5:$H$3004, Listes!$B$74, 'Saisie Recettes'!$E$5:$E$3004, "&gt;="&amp;EOMONTH(J$7,-1)+1, 'Saisie Recettes'!$E$5:$E$3004, "&lt;="&amp;EOMONTH(J$7,0))</f>
        <v>0</v>
      </c>
      <c r="K94" s="151">
        <f>SUMIFS('Saisie Recettes'!$I$5:$I$3004,'Saisie Recettes'!$F$5:$F$3004, $F94, 'Saisie Recettes'!$H$5:$H$3004, Listes!$B$74, 'Saisie Recettes'!$E$5:$E$3004, "&gt;="&amp;EOMONTH(K$7,-1)+1, 'Saisie Recettes'!$E$5:$E$3004, "&lt;="&amp;EOMONTH(K$7,0))</f>
        <v>0</v>
      </c>
      <c r="L94" s="151">
        <f>SUMIFS('Saisie Recettes'!$I$5:$I$3004,'Saisie Recettes'!$F$5:$F$3004, $F94, 'Saisie Recettes'!$H$5:$H$3004, Listes!$B$74, 'Saisie Recettes'!$E$5:$E$3004, "&gt;="&amp;EOMONTH(L$7,-1)+1, 'Saisie Recettes'!$E$5:$E$3004, "&lt;="&amp;EOMONTH(L$7,0))</f>
        <v>0</v>
      </c>
      <c r="M94" s="151">
        <f>SUMIFS('Saisie Recettes'!$I$5:$I$3004,'Saisie Recettes'!$F$5:$F$3004, $F94, 'Saisie Recettes'!$H$5:$H$3004, Listes!$B$74, 'Saisie Recettes'!$E$5:$E$3004, "&gt;="&amp;EOMONTH(M$7,-1)+1, 'Saisie Recettes'!$E$5:$E$3004, "&lt;="&amp;EOMONTH(M$7,0))</f>
        <v>0</v>
      </c>
      <c r="N94" s="151">
        <f>SUMIFS('Saisie Recettes'!$I$5:$I$3004,'Saisie Recettes'!$F$5:$F$3004, $F94, 'Saisie Recettes'!$H$5:$H$3004, Listes!$B$74, 'Saisie Recettes'!$E$5:$E$3004, "&gt;="&amp;EOMONTH(N$7,-1)+1, 'Saisie Recettes'!$E$5:$E$3004, "&lt;="&amp;EOMONTH(N$7,0))</f>
        <v>0</v>
      </c>
      <c r="O94" s="151">
        <f>SUMIFS('Saisie Recettes'!$I$5:$I$3004,'Saisie Recettes'!$F$5:$F$3004, $F94, 'Saisie Recettes'!$H$5:$H$3004, Listes!$B$74, 'Saisie Recettes'!$E$5:$E$3004, "&gt;="&amp;EOMONTH(O$7,-1)+1, 'Saisie Recettes'!$E$5:$E$3004, "&lt;="&amp;EOMONTH(O$7,0))</f>
        <v>0</v>
      </c>
      <c r="P94" s="151">
        <f>SUMIFS('Saisie Recettes'!$I$5:$I$3004,'Saisie Recettes'!$F$5:$F$3004, $F94, 'Saisie Recettes'!$H$5:$H$3004, Listes!$B$74, 'Saisie Recettes'!$E$5:$E$3004, "&gt;="&amp;EOMONTH(P$7,-1)+1, 'Saisie Recettes'!$E$5:$E$3004, "&lt;="&amp;EOMONTH(P$7,0))</f>
        <v>0</v>
      </c>
      <c r="Q94" s="151">
        <f>SUMIFS('Saisie Recettes'!$I$5:$I$3004,'Saisie Recettes'!$F$5:$F$3004, $F94, 'Saisie Recettes'!$H$5:$H$3004, Listes!$B$74, 'Saisie Recettes'!$E$5:$E$3004, "&gt;="&amp;EOMONTH(Q$7,-1)+1, 'Saisie Recettes'!$E$5:$E$3004, "&lt;="&amp;EOMONTH(Q$7,0))</f>
        <v>0</v>
      </c>
      <c r="R94" s="151">
        <f>SUMIFS('Saisie Recettes'!$I$5:$I$3004,'Saisie Recettes'!$F$5:$F$3004, $F94, 'Saisie Recettes'!$H$5:$H$3004, Listes!$B$74, 'Saisie Recettes'!$E$5:$E$3004, "&gt;="&amp;EOMONTH(R$7,-1)+1, 'Saisie Recettes'!$E$5:$E$3004, "&lt;="&amp;EOMONTH(R$7,0))</f>
        <v>0</v>
      </c>
      <c r="S94" s="151">
        <f>SUMIFS('Saisie Recettes'!$I$5:$I$3004,'Saisie Recettes'!$F$5:$F$3004, $F94, 'Saisie Recettes'!$H$5:$H$3004, Listes!$B$74, 'Saisie Recettes'!$E$5:$E$3004, "&gt;="&amp;EOMONTH(S$7,-1)+1, 'Saisie Recettes'!$E$5:$E$3004, "&lt;="&amp;EOMONTH(S$7,0))</f>
        <v>0</v>
      </c>
      <c r="T94" s="151">
        <f>SUMIFS('Saisie Recettes'!$I$5:$I$3004,'Saisie Recettes'!$F$5:$F$3004, $F94, 'Saisie Recettes'!$H$5:$H$3004, Listes!$B$74, 'Saisie Recettes'!$E$5:$E$3004, "&gt;="&amp;EOMONTH(T$7,-1)+1, 'Saisie Recettes'!$E$5:$E$3004, "&lt;="&amp;EOMONTH(T$7,0))</f>
        <v>0</v>
      </c>
      <c r="U94" s="150">
        <f t="shared" si="43"/>
        <v>0</v>
      </c>
      <c r="W94" s="151">
        <f>SUMIFS('Saisie Recettes'!$I$5:$I$3004,'Saisie Recettes'!$F$5:$F$3004, $F94, 'Saisie Recettes'!$H$5:$H$3004, Listes!$B$74, 'Saisie Recettes'!$E$5:$E$3004, "&gt;="&amp;EOMONTH(W$7,-1)+1, 'Saisie Recettes'!$E$5:$E$3004, "&lt;="&amp;EOMONTH(W$7,0))</f>
        <v>0</v>
      </c>
      <c r="X94" s="151">
        <f>SUMIFS('Saisie Recettes'!$I$5:$I$3004,'Saisie Recettes'!$F$5:$F$3004, $F94, 'Saisie Recettes'!$H$5:$H$3004, Listes!$B$74, 'Saisie Recettes'!$E$5:$E$3004, "&gt;="&amp;EOMONTH(X$7,-1)+1, 'Saisie Recettes'!$E$5:$E$3004, "&lt;="&amp;EOMONTH(X$7,0))</f>
        <v>0</v>
      </c>
      <c r="Y94" s="151">
        <f>SUMIFS('Saisie Recettes'!$I$5:$I$3004,'Saisie Recettes'!$F$5:$F$3004, $F94, 'Saisie Recettes'!$H$5:$H$3004, Listes!$B$74, 'Saisie Recettes'!$E$5:$E$3004, "&gt;="&amp;EOMONTH(Y$7,-1)+1, 'Saisie Recettes'!$E$5:$E$3004, "&lt;="&amp;EOMONTH(Y$7,0))</f>
        <v>0</v>
      </c>
      <c r="Z94" s="151">
        <f>SUMIFS('Saisie Recettes'!$I$5:$I$3004,'Saisie Recettes'!$F$5:$F$3004, $F94, 'Saisie Recettes'!$H$5:$H$3004, Listes!$B$74, 'Saisie Recettes'!$E$5:$E$3004, "&gt;="&amp;EOMONTH(Z$7,-1)+1, 'Saisie Recettes'!$E$5:$E$3004, "&lt;="&amp;EOMONTH(Z$7,0))</f>
        <v>0</v>
      </c>
      <c r="AA94" s="151">
        <f>SUMIFS('Saisie Recettes'!$I$5:$I$3004,'Saisie Recettes'!$F$5:$F$3004, $F94, 'Saisie Recettes'!$H$5:$H$3004, Listes!$B$74, 'Saisie Recettes'!$E$5:$E$3004, "&gt;="&amp;EOMONTH(AA$7,-1)+1, 'Saisie Recettes'!$E$5:$E$3004, "&lt;="&amp;EOMONTH(AA$7,0))</f>
        <v>0</v>
      </c>
      <c r="AB94" s="151">
        <f>SUMIFS('Saisie Recettes'!$I$5:$I$3004,'Saisie Recettes'!$F$5:$F$3004, $F94, 'Saisie Recettes'!$H$5:$H$3004, Listes!$B$74, 'Saisie Recettes'!$E$5:$E$3004, "&gt;="&amp;EOMONTH(AB$7,-1)+1, 'Saisie Recettes'!$E$5:$E$3004, "&lt;="&amp;EOMONTH(AB$7,0))</f>
        <v>0</v>
      </c>
      <c r="AC94" s="151">
        <f>SUMIFS('Saisie Recettes'!$I$5:$I$3004,'Saisie Recettes'!$F$5:$F$3004, $F94, 'Saisie Recettes'!$H$5:$H$3004, Listes!$B$74, 'Saisie Recettes'!$E$5:$E$3004, "&gt;="&amp;EOMONTH(AC$7,-1)+1, 'Saisie Recettes'!$E$5:$E$3004, "&lt;="&amp;EOMONTH(AC$7,0))</f>
        <v>0</v>
      </c>
      <c r="AD94" s="151">
        <f>SUMIFS('Saisie Recettes'!$I$5:$I$3004,'Saisie Recettes'!$F$5:$F$3004, $F94, 'Saisie Recettes'!$H$5:$H$3004, Listes!$B$74, 'Saisie Recettes'!$E$5:$E$3004, "&gt;="&amp;EOMONTH(AD$7,-1)+1, 'Saisie Recettes'!$E$5:$E$3004, "&lt;="&amp;EOMONTH(AD$7,0))</f>
        <v>0</v>
      </c>
      <c r="AE94" s="151">
        <f>SUMIFS('Saisie Recettes'!$I$5:$I$3004,'Saisie Recettes'!$F$5:$F$3004, $F94, 'Saisie Recettes'!$H$5:$H$3004, Listes!$B$74, 'Saisie Recettes'!$E$5:$E$3004, "&gt;="&amp;EOMONTH(AE$7,-1)+1, 'Saisie Recettes'!$E$5:$E$3004, "&lt;="&amp;EOMONTH(AE$7,0))</f>
        <v>0</v>
      </c>
      <c r="AF94" s="151">
        <f>SUMIFS('Saisie Recettes'!$I$5:$I$3004,'Saisie Recettes'!$F$5:$F$3004, $F94, 'Saisie Recettes'!$H$5:$H$3004, Listes!$B$74, 'Saisie Recettes'!$E$5:$E$3004, "&gt;="&amp;EOMONTH(AF$7,-1)+1, 'Saisie Recettes'!$E$5:$E$3004, "&lt;="&amp;EOMONTH(AF$7,0))</f>
        <v>0</v>
      </c>
      <c r="AG94" s="151">
        <f>SUMIFS('Saisie Recettes'!$I$5:$I$3004,'Saisie Recettes'!$F$5:$F$3004, $F94, 'Saisie Recettes'!$H$5:$H$3004, Listes!$B$74, 'Saisie Recettes'!$E$5:$E$3004, "&gt;="&amp;EOMONTH(AG$7,-1)+1, 'Saisie Recettes'!$E$5:$E$3004, "&lt;="&amp;EOMONTH(AG$7,0))</f>
        <v>0</v>
      </c>
      <c r="AH94" s="151">
        <f>SUMIFS('Saisie Recettes'!$I$5:$I$3004,'Saisie Recettes'!$F$5:$F$3004, $F94, 'Saisie Recettes'!$H$5:$H$3004, Listes!$B$74, 'Saisie Recettes'!$E$5:$E$3004, "&gt;="&amp;EOMONTH(AH$7,-1)+1, 'Saisie Recettes'!$E$5:$E$3004, "&lt;="&amp;EOMONTH(AH$7,0))</f>
        <v>0</v>
      </c>
      <c r="AI94" s="150">
        <f t="shared" si="44"/>
        <v>0</v>
      </c>
      <c r="AJ94" s="142"/>
      <c r="AK94" s="151">
        <f>SUMIFS('Saisie Recettes'!$I$5:$I$3004,'Saisie Recettes'!$F$5:$F$3004, $F94, 'Saisie Recettes'!$H$5:$H$3004, Listes!$B$74, 'Saisie Recettes'!$E$5:$E$3004, "&gt;="&amp;EOMONTH(AK$7,-1)+1, 'Saisie Recettes'!$E$5:$E$3004, "&lt;="&amp;EOMONTH(AK$7,0))</f>
        <v>0</v>
      </c>
      <c r="AL94" s="151">
        <f>SUMIFS('Saisie Recettes'!$I$5:$I$3004,'Saisie Recettes'!$F$5:$F$3004, $F94, 'Saisie Recettes'!$H$5:$H$3004, Listes!$B$74, 'Saisie Recettes'!$E$5:$E$3004, "&gt;="&amp;EOMONTH(AL$7,-1)+1, 'Saisie Recettes'!$E$5:$E$3004, "&lt;="&amp;EOMONTH(AL$7,0))</f>
        <v>0</v>
      </c>
      <c r="AM94" s="151">
        <f>SUMIFS('Saisie Recettes'!$I$5:$I$3004,'Saisie Recettes'!$F$5:$F$3004, $F94, 'Saisie Recettes'!$H$5:$H$3004, Listes!$B$74, 'Saisie Recettes'!$E$5:$E$3004, "&gt;="&amp;EOMONTH(AM$7,-1)+1, 'Saisie Recettes'!$E$5:$E$3004, "&lt;="&amp;EOMONTH(AM$7,0))</f>
        <v>0</v>
      </c>
      <c r="AN94" s="151">
        <f>SUMIFS('Saisie Recettes'!$I$5:$I$3004,'Saisie Recettes'!$F$5:$F$3004, $F94, 'Saisie Recettes'!$H$5:$H$3004, Listes!$B$74, 'Saisie Recettes'!$E$5:$E$3004, "&gt;="&amp;EOMONTH(AN$7,-1)+1, 'Saisie Recettes'!$E$5:$E$3004, "&lt;="&amp;EOMONTH(AN$7,0))</f>
        <v>0</v>
      </c>
      <c r="AO94" s="151">
        <f>SUMIFS('Saisie Recettes'!$I$5:$I$3004,'Saisie Recettes'!$F$5:$F$3004, $F94, 'Saisie Recettes'!$H$5:$H$3004, Listes!$B$74, 'Saisie Recettes'!$E$5:$E$3004, "&gt;="&amp;EOMONTH(AO$7,-1)+1, 'Saisie Recettes'!$E$5:$E$3004, "&lt;="&amp;EOMONTH(AO$7,0))</f>
        <v>0</v>
      </c>
      <c r="AP94" s="151">
        <f>SUMIFS('Saisie Recettes'!$I$5:$I$3004,'Saisie Recettes'!$F$5:$F$3004, $F94, 'Saisie Recettes'!$H$5:$H$3004, Listes!$B$74, 'Saisie Recettes'!$E$5:$E$3004, "&gt;="&amp;EOMONTH(AP$7,-1)+1, 'Saisie Recettes'!$E$5:$E$3004, "&lt;="&amp;EOMONTH(AP$7,0))</f>
        <v>0</v>
      </c>
      <c r="AQ94" s="151">
        <f>SUMIFS('Saisie Recettes'!$I$5:$I$3004,'Saisie Recettes'!$F$5:$F$3004, $F94, 'Saisie Recettes'!$H$5:$H$3004, Listes!$B$74, 'Saisie Recettes'!$E$5:$E$3004, "&gt;="&amp;EOMONTH(AQ$7,-1)+1, 'Saisie Recettes'!$E$5:$E$3004, "&lt;="&amp;EOMONTH(AQ$7,0))</f>
        <v>0</v>
      </c>
      <c r="AR94" s="151">
        <f>SUMIFS('Saisie Recettes'!$I$5:$I$3004,'Saisie Recettes'!$F$5:$F$3004, $F94, 'Saisie Recettes'!$H$5:$H$3004, Listes!$B$74, 'Saisie Recettes'!$E$5:$E$3004, "&gt;="&amp;EOMONTH(AR$7,-1)+1, 'Saisie Recettes'!$E$5:$E$3004, "&lt;="&amp;EOMONTH(AR$7,0))</f>
        <v>0</v>
      </c>
      <c r="AS94" s="151">
        <f>SUMIFS('Saisie Recettes'!$I$5:$I$3004,'Saisie Recettes'!$F$5:$F$3004, $F94, 'Saisie Recettes'!$H$5:$H$3004, Listes!$B$74, 'Saisie Recettes'!$E$5:$E$3004, "&gt;="&amp;EOMONTH(AS$7,-1)+1, 'Saisie Recettes'!$E$5:$E$3004, "&lt;="&amp;EOMONTH(AS$7,0))</f>
        <v>0</v>
      </c>
      <c r="AT94" s="151">
        <f>SUMIFS('Saisie Recettes'!$I$5:$I$3004,'Saisie Recettes'!$F$5:$F$3004, $F94, 'Saisie Recettes'!$H$5:$H$3004, Listes!$B$74, 'Saisie Recettes'!$E$5:$E$3004, "&gt;="&amp;EOMONTH(AT$7,-1)+1, 'Saisie Recettes'!$E$5:$E$3004, "&lt;="&amp;EOMONTH(AT$7,0))</f>
        <v>0</v>
      </c>
      <c r="AU94" s="151">
        <f>SUMIFS('Saisie Recettes'!$I$5:$I$3004,'Saisie Recettes'!$F$5:$F$3004, $F94, 'Saisie Recettes'!$H$5:$H$3004, Listes!$B$74, 'Saisie Recettes'!$E$5:$E$3004, "&gt;="&amp;EOMONTH(AU$7,-1)+1, 'Saisie Recettes'!$E$5:$E$3004, "&lt;="&amp;EOMONTH(AU$7,0))</f>
        <v>0</v>
      </c>
      <c r="AV94" s="151">
        <f>SUMIFS('Saisie Recettes'!$I$5:$I$3004,'Saisie Recettes'!$F$5:$F$3004, $F94, 'Saisie Recettes'!$H$5:$H$3004, Listes!$B$74, 'Saisie Recettes'!$E$5:$E$3004, "&gt;="&amp;EOMONTH(AV$7,-1)+1, 'Saisie Recettes'!$E$5:$E$3004, "&lt;="&amp;EOMONTH(AV$7,0))</f>
        <v>0</v>
      </c>
      <c r="AW94" s="150">
        <f t="shared" si="45"/>
        <v>0</v>
      </c>
    </row>
    <row r="95" spans="3:49" ht="15.75" customHeight="1" x14ac:dyDescent="0.25">
      <c r="C95" s="150" t="str">
        <f t="shared" si="46"/>
        <v>MC-Suite 6</v>
      </c>
      <c r="D95" s="143"/>
      <c r="E95" s="143"/>
      <c r="F95" s="150" t="str">
        <f t="shared" si="42"/>
        <v>MC-Suite 6</v>
      </c>
      <c r="I95" s="151">
        <f>SUMIFS('Saisie Recettes'!$I$5:$I$3004,'Saisie Recettes'!$F$5:$F$3004, $F95, 'Saisie Recettes'!$H$5:$H$3004, Listes!$B$74, 'Saisie Recettes'!$E$5:$E$3004, "&gt;="&amp;EOMONTH(I$7,-1)+1, 'Saisie Recettes'!$E$5:$E$3004, "&lt;="&amp;EOMONTH(I$7,0))</f>
        <v>0</v>
      </c>
      <c r="J95" s="151">
        <f>SUMIFS('Saisie Recettes'!$I$5:$I$3004,'Saisie Recettes'!$F$5:$F$3004, $F95, 'Saisie Recettes'!$H$5:$H$3004, Listes!$B$74, 'Saisie Recettes'!$E$5:$E$3004, "&gt;="&amp;EOMONTH(J$7,-1)+1, 'Saisie Recettes'!$E$5:$E$3004, "&lt;="&amp;EOMONTH(J$7,0))</f>
        <v>0</v>
      </c>
      <c r="K95" s="151">
        <f>SUMIFS('Saisie Recettes'!$I$5:$I$3004,'Saisie Recettes'!$F$5:$F$3004, $F95, 'Saisie Recettes'!$H$5:$H$3004, Listes!$B$74, 'Saisie Recettes'!$E$5:$E$3004, "&gt;="&amp;EOMONTH(K$7,-1)+1, 'Saisie Recettes'!$E$5:$E$3004, "&lt;="&amp;EOMONTH(K$7,0))</f>
        <v>0</v>
      </c>
      <c r="L95" s="151">
        <f>SUMIFS('Saisie Recettes'!$I$5:$I$3004,'Saisie Recettes'!$F$5:$F$3004, $F95, 'Saisie Recettes'!$H$5:$H$3004, Listes!$B$74, 'Saisie Recettes'!$E$5:$E$3004, "&gt;="&amp;EOMONTH(L$7,-1)+1, 'Saisie Recettes'!$E$5:$E$3004, "&lt;="&amp;EOMONTH(L$7,0))</f>
        <v>0</v>
      </c>
      <c r="M95" s="151">
        <f>SUMIFS('Saisie Recettes'!$I$5:$I$3004,'Saisie Recettes'!$F$5:$F$3004, $F95, 'Saisie Recettes'!$H$5:$H$3004, Listes!$B$74, 'Saisie Recettes'!$E$5:$E$3004, "&gt;="&amp;EOMONTH(M$7,-1)+1, 'Saisie Recettes'!$E$5:$E$3004, "&lt;="&amp;EOMONTH(M$7,0))</f>
        <v>0</v>
      </c>
      <c r="N95" s="151">
        <f>SUMIFS('Saisie Recettes'!$I$5:$I$3004,'Saisie Recettes'!$F$5:$F$3004, $F95, 'Saisie Recettes'!$H$5:$H$3004, Listes!$B$74, 'Saisie Recettes'!$E$5:$E$3004, "&gt;="&amp;EOMONTH(N$7,-1)+1, 'Saisie Recettes'!$E$5:$E$3004, "&lt;="&amp;EOMONTH(N$7,0))</f>
        <v>0</v>
      </c>
      <c r="O95" s="151">
        <f>SUMIFS('Saisie Recettes'!$I$5:$I$3004,'Saisie Recettes'!$F$5:$F$3004, $F95, 'Saisie Recettes'!$H$5:$H$3004, Listes!$B$74, 'Saisie Recettes'!$E$5:$E$3004, "&gt;="&amp;EOMONTH(O$7,-1)+1, 'Saisie Recettes'!$E$5:$E$3004, "&lt;="&amp;EOMONTH(O$7,0))</f>
        <v>0</v>
      </c>
      <c r="P95" s="151">
        <f>SUMIFS('Saisie Recettes'!$I$5:$I$3004,'Saisie Recettes'!$F$5:$F$3004, $F95, 'Saisie Recettes'!$H$5:$H$3004, Listes!$B$74, 'Saisie Recettes'!$E$5:$E$3004, "&gt;="&amp;EOMONTH(P$7,-1)+1, 'Saisie Recettes'!$E$5:$E$3004, "&lt;="&amp;EOMONTH(P$7,0))</f>
        <v>0</v>
      </c>
      <c r="Q95" s="151">
        <f>SUMIFS('Saisie Recettes'!$I$5:$I$3004,'Saisie Recettes'!$F$5:$F$3004, $F95, 'Saisie Recettes'!$H$5:$H$3004, Listes!$B$74, 'Saisie Recettes'!$E$5:$E$3004, "&gt;="&amp;EOMONTH(Q$7,-1)+1, 'Saisie Recettes'!$E$5:$E$3004, "&lt;="&amp;EOMONTH(Q$7,0))</f>
        <v>0</v>
      </c>
      <c r="R95" s="151">
        <f>SUMIFS('Saisie Recettes'!$I$5:$I$3004,'Saisie Recettes'!$F$5:$F$3004, $F95, 'Saisie Recettes'!$H$5:$H$3004, Listes!$B$74, 'Saisie Recettes'!$E$5:$E$3004, "&gt;="&amp;EOMONTH(R$7,-1)+1, 'Saisie Recettes'!$E$5:$E$3004, "&lt;="&amp;EOMONTH(R$7,0))</f>
        <v>0</v>
      </c>
      <c r="S95" s="151">
        <f>SUMIFS('Saisie Recettes'!$I$5:$I$3004,'Saisie Recettes'!$F$5:$F$3004, $F95, 'Saisie Recettes'!$H$5:$H$3004, Listes!$B$74, 'Saisie Recettes'!$E$5:$E$3004, "&gt;="&amp;EOMONTH(S$7,-1)+1, 'Saisie Recettes'!$E$5:$E$3004, "&lt;="&amp;EOMONTH(S$7,0))</f>
        <v>0</v>
      </c>
      <c r="T95" s="151">
        <f>SUMIFS('Saisie Recettes'!$I$5:$I$3004,'Saisie Recettes'!$F$5:$F$3004, $F95, 'Saisie Recettes'!$H$5:$H$3004, Listes!$B$74, 'Saisie Recettes'!$E$5:$E$3004, "&gt;="&amp;EOMONTH(T$7,-1)+1, 'Saisie Recettes'!$E$5:$E$3004, "&lt;="&amp;EOMONTH(T$7,0))</f>
        <v>0</v>
      </c>
      <c r="U95" s="150">
        <f t="shared" si="43"/>
        <v>0</v>
      </c>
      <c r="W95" s="151">
        <f>SUMIFS('Saisie Recettes'!$I$5:$I$3004,'Saisie Recettes'!$F$5:$F$3004, $F95, 'Saisie Recettes'!$H$5:$H$3004, Listes!$B$74, 'Saisie Recettes'!$E$5:$E$3004, "&gt;="&amp;EOMONTH(W$7,-1)+1, 'Saisie Recettes'!$E$5:$E$3004, "&lt;="&amp;EOMONTH(W$7,0))</f>
        <v>0</v>
      </c>
      <c r="X95" s="151">
        <f>SUMIFS('Saisie Recettes'!$I$5:$I$3004,'Saisie Recettes'!$F$5:$F$3004, $F95, 'Saisie Recettes'!$H$5:$H$3004, Listes!$B$74, 'Saisie Recettes'!$E$5:$E$3004, "&gt;="&amp;EOMONTH(X$7,-1)+1, 'Saisie Recettes'!$E$5:$E$3004, "&lt;="&amp;EOMONTH(X$7,0))</f>
        <v>0</v>
      </c>
      <c r="Y95" s="151">
        <f>SUMIFS('Saisie Recettes'!$I$5:$I$3004,'Saisie Recettes'!$F$5:$F$3004, $F95, 'Saisie Recettes'!$H$5:$H$3004, Listes!$B$74, 'Saisie Recettes'!$E$5:$E$3004, "&gt;="&amp;EOMONTH(Y$7,-1)+1, 'Saisie Recettes'!$E$5:$E$3004, "&lt;="&amp;EOMONTH(Y$7,0))</f>
        <v>0</v>
      </c>
      <c r="Z95" s="151">
        <f>SUMIFS('Saisie Recettes'!$I$5:$I$3004,'Saisie Recettes'!$F$5:$F$3004, $F95, 'Saisie Recettes'!$H$5:$H$3004, Listes!$B$74, 'Saisie Recettes'!$E$5:$E$3004, "&gt;="&amp;EOMONTH(Z$7,-1)+1, 'Saisie Recettes'!$E$5:$E$3004, "&lt;="&amp;EOMONTH(Z$7,0))</f>
        <v>0</v>
      </c>
      <c r="AA95" s="151">
        <f>SUMIFS('Saisie Recettes'!$I$5:$I$3004,'Saisie Recettes'!$F$5:$F$3004, $F95, 'Saisie Recettes'!$H$5:$H$3004, Listes!$B$74, 'Saisie Recettes'!$E$5:$E$3004, "&gt;="&amp;EOMONTH(AA$7,-1)+1, 'Saisie Recettes'!$E$5:$E$3004, "&lt;="&amp;EOMONTH(AA$7,0))</f>
        <v>0</v>
      </c>
      <c r="AB95" s="151">
        <f>SUMIFS('Saisie Recettes'!$I$5:$I$3004,'Saisie Recettes'!$F$5:$F$3004, $F95, 'Saisie Recettes'!$H$5:$H$3004, Listes!$B$74, 'Saisie Recettes'!$E$5:$E$3004, "&gt;="&amp;EOMONTH(AB$7,-1)+1, 'Saisie Recettes'!$E$5:$E$3004, "&lt;="&amp;EOMONTH(AB$7,0))</f>
        <v>0</v>
      </c>
      <c r="AC95" s="151">
        <f>SUMIFS('Saisie Recettes'!$I$5:$I$3004,'Saisie Recettes'!$F$5:$F$3004, $F95, 'Saisie Recettes'!$H$5:$H$3004, Listes!$B$74, 'Saisie Recettes'!$E$5:$E$3004, "&gt;="&amp;EOMONTH(AC$7,-1)+1, 'Saisie Recettes'!$E$5:$E$3004, "&lt;="&amp;EOMONTH(AC$7,0))</f>
        <v>0</v>
      </c>
      <c r="AD95" s="151">
        <f>SUMIFS('Saisie Recettes'!$I$5:$I$3004,'Saisie Recettes'!$F$5:$F$3004, $F95, 'Saisie Recettes'!$H$5:$H$3004, Listes!$B$74, 'Saisie Recettes'!$E$5:$E$3004, "&gt;="&amp;EOMONTH(AD$7,-1)+1, 'Saisie Recettes'!$E$5:$E$3004, "&lt;="&amp;EOMONTH(AD$7,0))</f>
        <v>0</v>
      </c>
      <c r="AE95" s="151">
        <f>SUMIFS('Saisie Recettes'!$I$5:$I$3004,'Saisie Recettes'!$F$5:$F$3004, $F95, 'Saisie Recettes'!$H$5:$H$3004, Listes!$B$74, 'Saisie Recettes'!$E$5:$E$3004, "&gt;="&amp;EOMONTH(AE$7,-1)+1, 'Saisie Recettes'!$E$5:$E$3004, "&lt;="&amp;EOMONTH(AE$7,0))</f>
        <v>0</v>
      </c>
      <c r="AF95" s="151">
        <f>SUMIFS('Saisie Recettes'!$I$5:$I$3004,'Saisie Recettes'!$F$5:$F$3004, $F95, 'Saisie Recettes'!$H$5:$H$3004, Listes!$B$74, 'Saisie Recettes'!$E$5:$E$3004, "&gt;="&amp;EOMONTH(AF$7,-1)+1, 'Saisie Recettes'!$E$5:$E$3004, "&lt;="&amp;EOMONTH(AF$7,0))</f>
        <v>0</v>
      </c>
      <c r="AG95" s="151">
        <f>SUMIFS('Saisie Recettes'!$I$5:$I$3004,'Saisie Recettes'!$F$5:$F$3004, $F95, 'Saisie Recettes'!$H$5:$H$3004, Listes!$B$74, 'Saisie Recettes'!$E$5:$E$3004, "&gt;="&amp;EOMONTH(AG$7,-1)+1, 'Saisie Recettes'!$E$5:$E$3004, "&lt;="&amp;EOMONTH(AG$7,0))</f>
        <v>0</v>
      </c>
      <c r="AH95" s="151">
        <f>SUMIFS('Saisie Recettes'!$I$5:$I$3004,'Saisie Recettes'!$F$5:$F$3004, $F95, 'Saisie Recettes'!$H$5:$H$3004, Listes!$B$74, 'Saisie Recettes'!$E$5:$E$3004, "&gt;="&amp;EOMONTH(AH$7,-1)+1, 'Saisie Recettes'!$E$5:$E$3004, "&lt;="&amp;EOMONTH(AH$7,0))</f>
        <v>0</v>
      </c>
      <c r="AI95" s="150">
        <f t="shared" si="44"/>
        <v>0</v>
      </c>
      <c r="AJ95" s="142"/>
      <c r="AK95" s="151">
        <f>SUMIFS('Saisie Recettes'!$I$5:$I$3004,'Saisie Recettes'!$F$5:$F$3004, $F95, 'Saisie Recettes'!$H$5:$H$3004, Listes!$B$74, 'Saisie Recettes'!$E$5:$E$3004, "&gt;="&amp;EOMONTH(AK$7,-1)+1, 'Saisie Recettes'!$E$5:$E$3004, "&lt;="&amp;EOMONTH(AK$7,0))</f>
        <v>0</v>
      </c>
      <c r="AL95" s="151">
        <f>SUMIFS('Saisie Recettes'!$I$5:$I$3004,'Saisie Recettes'!$F$5:$F$3004, $F95, 'Saisie Recettes'!$H$5:$H$3004, Listes!$B$74, 'Saisie Recettes'!$E$5:$E$3004, "&gt;="&amp;EOMONTH(AL$7,-1)+1, 'Saisie Recettes'!$E$5:$E$3004, "&lt;="&amp;EOMONTH(AL$7,0))</f>
        <v>0</v>
      </c>
      <c r="AM95" s="151">
        <f>SUMIFS('Saisie Recettes'!$I$5:$I$3004,'Saisie Recettes'!$F$5:$F$3004, $F95, 'Saisie Recettes'!$H$5:$H$3004, Listes!$B$74, 'Saisie Recettes'!$E$5:$E$3004, "&gt;="&amp;EOMONTH(AM$7,-1)+1, 'Saisie Recettes'!$E$5:$E$3004, "&lt;="&amp;EOMONTH(AM$7,0))</f>
        <v>0</v>
      </c>
      <c r="AN95" s="151">
        <f>SUMIFS('Saisie Recettes'!$I$5:$I$3004,'Saisie Recettes'!$F$5:$F$3004, $F95, 'Saisie Recettes'!$H$5:$H$3004, Listes!$B$74, 'Saisie Recettes'!$E$5:$E$3004, "&gt;="&amp;EOMONTH(AN$7,-1)+1, 'Saisie Recettes'!$E$5:$E$3004, "&lt;="&amp;EOMONTH(AN$7,0))</f>
        <v>0</v>
      </c>
      <c r="AO95" s="151">
        <f>SUMIFS('Saisie Recettes'!$I$5:$I$3004,'Saisie Recettes'!$F$5:$F$3004, $F95, 'Saisie Recettes'!$H$5:$H$3004, Listes!$B$74, 'Saisie Recettes'!$E$5:$E$3004, "&gt;="&amp;EOMONTH(AO$7,-1)+1, 'Saisie Recettes'!$E$5:$E$3004, "&lt;="&amp;EOMONTH(AO$7,0))</f>
        <v>0</v>
      </c>
      <c r="AP95" s="151">
        <f>SUMIFS('Saisie Recettes'!$I$5:$I$3004,'Saisie Recettes'!$F$5:$F$3004, $F95, 'Saisie Recettes'!$H$5:$H$3004, Listes!$B$74, 'Saisie Recettes'!$E$5:$E$3004, "&gt;="&amp;EOMONTH(AP$7,-1)+1, 'Saisie Recettes'!$E$5:$E$3004, "&lt;="&amp;EOMONTH(AP$7,0))</f>
        <v>0</v>
      </c>
      <c r="AQ95" s="151">
        <f>SUMIFS('Saisie Recettes'!$I$5:$I$3004,'Saisie Recettes'!$F$5:$F$3004, $F95, 'Saisie Recettes'!$H$5:$H$3004, Listes!$B$74, 'Saisie Recettes'!$E$5:$E$3004, "&gt;="&amp;EOMONTH(AQ$7,-1)+1, 'Saisie Recettes'!$E$5:$E$3004, "&lt;="&amp;EOMONTH(AQ$7,0))</f>
        <v>0</v>
      </c>
      <c r="AR95" s="151">
        <f>SUMIFS('Saisie Recettes'!$I$5:$I$3004,'Saisie Recettes'!$F$5:$F$3004, $F95, 'Saisie Recettes'!$H$5:$H$3004, Listes!$B$74, 'Saisie Recettes'!$E$5:$E$3004, "&gt;="&amp;EOMONTH(AR$7,-1)+1, 'Saisie Recettes'!$E$5:$E$3004, "&lt;="&amp;EOMONTH(AR$7,0))</f>
        <v>0</v>
      </c>
      <c r="AS95" s="151">
        <f>SUMIFS('Saisie Recettes'!$I$5:$I$3004,'Saisie Recettes'!$F$5:$F$3004, $F95, 'Saisie Recettes'!$H$5:$H$3004, Listes!$B$74, 'Saisie Recettes'!$E$5:$E$3004, "&gt;="&amp;EOMONTH(AS$7,-1)+1, 'Saisie Recettes'!$E$5:$E$3004, "&lt;="&amp;EOMONTH(AS$7,0))</f>
        <v>0</v>
      </c>
      <c r="AT95" s="151">
        <f>SUMIFS('Saisie Recettes'!$I$5:$I$3004,'Saisie Recettes'!$F$5:$F$3004, $F95, 'Saisie Recettes'!$H$5:$H$3004, Listes!$B$74, 'Saisie Recettes'!$E$5:$E$3004, "&gt;="&amp;EOMONTH(AT$7,-1)+1, 'Saisie Recettes'!$E$5:$E$3004, "&lt;="&amp;EOMONTH(AT$7,0))</f>
        <v>0</v>
      </c>
      <c r="AU95" s="151">
        <f>SUMIFS('Saisie Recettes'!$I$5:$I$3004,'Saisie Recettes'!$F$5:$F$3004, $F95, 'Saisie Recettes'!$H$5:$H$3004, Listes!$B$74, 'Saisie Recettes'!$E$5:$E$3004, "&gt;="&amp;EOMONTH(AU$7,-1)+1, 'Saisie Recettes'!$E$5:$E$3004, "&lt;="&amp;EOMONTH(AU$7,0))</f>
        <v>0</v>
      </c>
      <c r="AV95" s="151">
        <f>SUMIFS('Saisie Recettes'!$I$5:$I$3004,'Saisie Recettes'!$F$5:$F$3004, $F95, 'Saisie Recettes'!$H$5:$H$3004, Listes!$B$74, 'Saisie Recettes'!$E$5:$E$3004, "&gt;="&amp;EOMONTH(AV$7,-1)+1, 'Saisie Recettes'!$E$5:$E$3004, "&lt;="&amp;EOMONTH(AV$7,0))</f>
        <v>0</v>
      </c>
      <c r="AW95" s="150">
        <f t="shared" si="45"/>
        <v>0</v>
      </c>
    </row>
    <row r="96" spans="3:49" ht="15.75" customHeight="1" x14ac:dyDescent="0.25">
      <c r="C96" s="150" t="str">
        <f t="shared" si="46"/>
        <v>MC-Suite 7</v>
      </c>
      <c r="D96" s="143"/>
      <c r="E96" s="143"/>
      <c r="F96" s="150" t="str">
        <f t="shared" si="42"/>
        <v>MC-Suite 7</v>
      </c>
      <c r="I96" s="151">
        <f>SUMIFS('Saisie Recettes'!$I$5:$I$3004,'Saisie Recettes'!$F$5:$F$3004, $F96, 'Saisie Recettes'!$H$5:$H$3004, Listes!$B$74, 'Saisie Recettes'!$E$5:$E$3004, "&gt;="&amp;EOMONTH(I$7,-1)+1, 'Saisie Recettes'!$E$5:$E$3004, "&lt;="&amp;EOMONTH(I$7,0))</f>
        <v>0</v>
      </c>
      <c r="J96" s="151">
        <f>SUMIFS('Saisie Recettes'!$I$5:$I$3004,'Saisie Recettes'!$F$5:$F$3004, $F96, 'Saisie Recettes'!$H$5:$H$3004, Listes!$B$74, 'Saisie Recettes'!$E$5:$E$3004, "&gt;="&amp;EOMONTH(J$7,-1)+1, 'Saisie Recettes'!$E$5:$E$3004, "&lt;="&amp;EOMONTH(J$7,0))</f>
        <v>0</v>
      </c>
      <c r="K96" s="151">
        <f>SUMIFS('Saisie Recettes'!$I$5:$I$3004,'Saisie Recettes'!$F$5:$F$3004, $F96, 'Saisie Recettes'!$H$5:$H$3004, Listes!$B$74, 'Saisie Recettes'!$E$5:$E$3004, "&gt;="&amp;EOMONTH(K$7,-1)+1, 'Saisie Recettes'!$E$5:$E$3004, "&lt;="&amp;EOMONTH(K$7,0))</f>
        <v>0</v>
      </c>
      <c r="L96" s="151">
        <f>SUMIFS('Saisie Recettes'!$I$5:$I$3004,'Saisie Recettes'!$F$5:$F$3004, $F96, 'Saisie Recettes'!$H$5:$H$3004, Listes!$B$74, 'Saisie Recettes'!$E$5:$E$3004, "&gt;="&amp;EOMONTH(L$7,-1)+1, 'Saisie Recettes'!$E$5:$E$3004, "&lt;="&amp;EOMONTH(L$7,0))</f>
        <v>0</v>
      </c>
      <c r="M96" s="151">
        <f>SUMIFS('Saisie Recettes'!$I$5:$I$3004,'Saisie Recettes'!$F$5:$F$3004, $F96, 'Saisie Recettes'!$H$5:$H$3004, Listes!$B$74, 'Saisie Recettes'!$E$5:$E$3004, "&gt;="&amp;EOMONTH(M$7,-1)+1, 'Saisie Recettes'!$E$5:$E$3004, "&lt;="&amp;EOMONTH(M$7,0))</f>
        <v>0</v>
      </c>
      <c r="N96" s="151">
        <f>SUMIFS('Saisie Recettes'!$I$5:$I$3004,'Saisie Recettes'!$F$5:$F$3004, $F96, 'Saisie Recettes'!$H$5:$H$3004, Listes!$B$74, 'Saisie Recettes'!$E$5:$E$3004, "&gt;="&amp;EOMONTH(N$7,-1)+1, 'Saisie Recettes'!$E$5:$E$3004, "&lt;="&amp;EOMONTH(N$7,0))</f>
        <v>0</v>
      </c>
      <c r="O96" s="151">
        <f>SUMIFS('Saisie Recettes'!$I$5:$I$3004,'Saisie Recettes'!$F$5:$F$3004, $F96, 'Saisie Recettes'!$H$5:$H$3004, Listes!$B$74, 'Saisie Recettes'!$E$5:$E$3004, "&gt;="&amp;EOMONTH(O$7,-1)+1, 'Saisie Recettes'!$E$5:$E$3004, "&lt;="&amp;EOMONTH(O$7,0))</f>
        <v>0</v>
      </c>
      <c r="P96" s="151">
        <f>SUMIFS('Saisie Recettes'!$I$5:$I$3004,'Saisie Recettes'!$F$5:$F$3004, $F96, 'Saisie Recettes'!$H$5:$H$3004, Listes!$B$74, 'Saisie Recettes'!$E$5:$E$3004, "&gt;="&amp;EOMONTH(P$7,-1)+1, 'Saisie Recettes'!$E$5:$E$3004, "&lt;="&amp;EOMONTH(P$7,0))</f>
        <v>0</v>
      </c>
      <c r="Q96" s="151">
        <f>SUMIFS('Saisie Recettes'!$I$5:$I$3004,'Saisie Recettes'!$F$5:$F$3004, $F96, 'Saisie Recettes'!$H$5:$H$3004, Listes!$B$74, 'Saisie Recettes'!$E$5:$E$3004, "&gt;="&amp;EOMONTH(Q$7,-1)+1, 'Saisie Recettes'!$E$5:$E$3004, "&lt;="&amp;EOMONTH(Q$7,0))</f>
        <v>0</v>
      </c>
      <c r="R96" s="151">
        <f>SUMIFS('Saisie Recettes'!$I$5:$I$3004,'Saisie Recettes'!$F$5:$F$3004, $F96, 'Saisie Recettes'!$H$5:$H$3004, Listes!$B$74, 'Saisie Recettes'!$E$5:$E$3004, "&gt;="&amp;EOMONTH(R$7,-1)+1, 'Saisie Recettes'!$E$5:$E$3004, "&lt;="&amp;EOMONTH(R$7,0))</f>
        <v>0</v>
      </c>
      <c r="S96" s="151">
        <f>SUMIFS('Saisie Recettes'!$I$5:$I$3004,'Saisie Recettes'!$F$5:$F$3004, $F96, 'Saisie Recettes'!$H$5:$H$3004, Listes!$B$74, 'Saisie Recettes'!$E$5:$E$3004, "&gt;="&amp;EOMONTH(S$7,-1)+1, 'Saisie Recettes'!$E$5:$E$3004, "&lt;="&amp;EOMONTH(S$7,0))</f>
        <v>0</v>
      </c>
      <c r="T96" s="151">
        <f>SUMIFS('Saisie Recettes'!$I$5:$I$3004,'Saisie Recettes'!$F$5:$F$3004, $F96, 'Saisie Recettes'!$H$5:$H$3004, Listes!$B$74, 'Saisie Recettes'!$E$5:$E$3004, "&gt;="&amp;EOMONTH(T$7,-1)+1, 'Saisie Recettes'!$E$5:$E$3004, "&lt;="&amp;EOMONTH(T$7,0))</f>
        <v>0</v>
      </c>
      <c r="U96" s="150">
        <f t="shared" si="43"/>
        <v>0</v>
      </c>
      <c r="W96" s="151">
        <f>SUMIFS('Saisie Recettes'!$I$5:$I$3004,'Saisie Recettes'!$F$5:$F$3004, $F96, 'Saisie Recettes'!$H$5:$H$3004, Listes!$B$74, 'Saisie Recettes'!$E$5:$E$3004, "&gt;="&amp;EOMONTH(W$7,-1)+1, 'Saisie Recettes'!$E$5:$E$3004, "&lt;="&amp;EOMONTH(W$7,0))</f>
        <v>0</v>
      </c>
      <c r="X96" s="151">
        <f>SUMIFS('Saisie Recettes'!$I$5:$I$3004,'Saisie Recettes'!$F$5:$F$3004, $F96, 'Saisie Recettes'!$H$5:$H$3004, Listes!$B$74, 'Saisie Recettes'!$E$5:$E$3004, "&gt;="&amp;EOMONTH(X$7,-1)+1, 'Saisie Recettes'!$E$5:$E$3004, "&lt;="&amp;EOMONTH(X$7,0))</f>
        <v>0</v>
      </c>
      <c r="Y96" s="151">
        <f>SUMIFS('Saisie Recettes'!$I$5:$I$3004,'Saisie Recettes'!$F$5:$F$3004, $F96, 'Saisie Recettes'!$H$5:$H$3004, Listes!$B$74, 'Saisie Recettes'!$E$5:$E$3004, "&gt;="&amp;EOMONTH(Y$7,-1)+1, 'Saisie Recettes'!$E$5:$E$3004, "&lt;="&amp;EOMONTH(Y$7,0))</f>
        <v>0</v>
      </c>
      <c r="Z96" s="151">
        <f>SUMIFS('Saisie Recettes'!$I$5:$I$3004,'Saisie Recettes'!$F$5:$F$3004, $F96, 'Saisie Recettes'!$H$5:$H$3004, Listes!$B$74, 'Saisie Recettes'!$E$5:$E$3004, "&gt;="&amp;EOMONTH(Z$7,-1)+1, 'Saisie Recettes'!$E$5:$E$3004, "&lt;="&amp;EOMONTH(Z$7,0))</f>
        <v>0</v>
      </c>
      <c r="AA96" s="151">
        <f>SUMIFS('Saisie Recettes'!$I$5:$I$3004,'Saisie Recettes'!$F$5:$F$3004, $F96, 'Saisie Recettes'!$H$5:$H$3004, Listes!$B$74, 'Saisie Recettes'!$E$5:$E$3004, "&gt;="&amp;EOMONTH(AA$7,-1)+1, 'Saisie Recettes'!$E$5:$E$3004, "&lt;="&amp;EOMONTH(AA$7,0))</f>
        <v>0</v>
      </c>
      <c r="AB96" s="151">
        <f>SUMIFS('Saisie Recettes'!$I$5:$I$3004,'Saisie Recettes'!$F$5:$F$3004, $F96, 'Saisie Recettes'!$H$5:$H$3004, Listes!$B$74, 'Saisie Recettes'!$E$5:$E$3004, "&gt;="&amp;EOMONTH(AB$7,-1)+1, 'Saisie Recettes'!$E$5:$E$3004, "&lt;="&amp;EOMONTH(AB$7,0))</f>
        <v>0</v>
      </c>
      <c r="AC96" s="151">
        <f>SUMIFS('Saisie Recettes'!$I$5:$I$3004,'Saisie Recettes'!$F$5:$F$3004, $F96, 'Saisie Recettes'!$H$5:$H$3004, Listes!$B$74, 'Saisie Recettes'!$E$5:$E$3004, "&gt;="&amp;EOMONTH(AC$7,-1)+1, 'Saisie Recettes'!$E$5:$E$3004, "&lt;="&amp;EOMONTH(AC$7,0))</f>
        <v>0</v>
      </c>
      <c r="AD96" s="151">
        <f>SUMIFS('Saisie Recettes'!$I$5:$I$3004,'Saisie Recettes'!$F$5:$F$3004, $F96, 'Saisie Recettes'!$H$5:$H$3004, Listes!$B$74, 'Saisie Recettes'!$E$5:$E$3004, "&gt;="&amp;EOMONTH(AD$7,-1)+1, 'Saisie Recettes'!$E$5:$E$3004, "&lt;="&amp;EOMONTH(AD$7,0))</f>
        <v>0</v>
      </c>
      <c r="AE96" s="151">
        <f>SUMIFS('Saisie Recettes'!$I$5:$I$3004,'Saisie Recettes'!$F$5:$F$3004, $F96, 'Saisie Recettes'!$H$5:$H$3004, Listes!$B$74, 'Saisie Recettes'!$E$5:$E$3004, "&gt;="&amp;EOMONTH(AE$7,-1)+1, 'Saisie Recettes'!$E$5:$E$3004, "&lt;="&amp;EOMONTH(AE$7,0))</f>
        <v>0</v>
      </c>
      <c r="AF96" s="151">
        <f>SUMIFS('Saisie Recettes'!$I$5:$I$3004,'Saisie Recettes'!$F$5:$F$3004, $F96, 'Saisie Recettes'!$H$5:$H$3004, Listes!$B$74, 'Saisie Recettes'!$E$5:$E$3004, "&gt;="&amp;EOMONTH(AF$7,-1)+1, 'Saisie Recettes'!$E$5:$E$3004, "&lt;="&amp;EOMONTH(AF$7,0))</f>
        <v>0</v>
      </c>
      <c r="AG96" s="151">
        <f>SUMIFS('Saisie Recettes'!$I$5:$I$3004,'Saisie Recettes'!$F$5:$F$3004, $F96, 'Saisie Recettes'!$H$5:$H$3004, Listes!$B$74, 'Saisie Recettes'!$E$5:$E$3004, "&gt;="&amp;EOMONTH(AG$7,-1)+1, 'Saisie Recettes'!$E$5:$E$3004, "&lt;="&amp;EOMONTH(AG$7,0))</f>
        <v>0</v>
      </c>
      <c r="AH96" s="151">
        <f>SUMIFS('Saisie Recettes'!$I$5:$I$3004,'Saisie Recettes'!$F$5:$F$3004, $F96, 'Saisie Recettes'!$H$5:$H$3004, Listes!$B$74, 'Saisie Recettes'!$E$5:$E$3004, "&gt;="&amp;EOMONTH(AH$7,-1)+1, 'Saisie Recettes'!$E$5:$E$3004, "&lt;="&amp;EOMONTH(AH$7,0))</f>
        <v>0</v>
      </c>
      <c r="AI96" s="150">
        <f t="shared" si="44"/>
        <v>0</v>
      </c>
      <c r="AJ96" s="142"/>
      <c r="AK96" s="151">
        <f>SUMIFS('Saisie Recettes'!$I$5:$I$3004,'Saisie Recettes'!$F$5:$F$3004, $F96, 'Saisie Recettes'!$H$5:$H$3004, Listes!$B$74, 'Saisie Recettes'!$E$5:$E$3004, "&gt;="&amp;EOMONTH(AK$7,-1)+1, 'Saisie Recettes'!$E$5:$E$3004, "&lt;="&amp;EOMONTH(AK$7,0))</f>
        <v>0</v>
      </c>
      <c r="AL96" s="151">
        <f>SUMIFS('Saisie Recettes'!$I$5:$I$3004,'Saisie Recettes'!$F$5:$F$3004, $F96, 'Saisie Recettes'!$H$5:$H$3004, Listes!$B$74, 'Saisie Recettes'!$E$5:$E$3004, "&gt;="&amp;EOMONTH(AL$7,-1)+1, 'Saisie Recettes'!$E$5:$E$3004, "&lt;="&amp;EOMONTH(AL$7,0))</f>
        <v>0</v>
      </c>
      <c r="AM96" s="151">
        <f>SUMIFS('Saisie Recettes'!$I$5:$I$3004,'Saisie Recettes'!$F$5:$F$3004, $F96, 'Saisie Recettes'!$H$5:$H$3004, Listes!$B$74, 'Saisie Recettes'!$E$5:$E$3004, "&gt;="&amp;EOMONTH(AM$7,-1)+1, 'Saisie Recettes'!$E$5:$E$3004, "&lt;="&amp;EOMONTH(AM$7,0))</f>
        <v>0</v>
      </c>
      <c r="AN96" s="151">
        <f>SUMIFS('Saisie Recettes'!$I$5:$I$3004,'Saisie Recettes'!$F$5:$F$3004, $F96, 'Saisie Recettes'!$H$5:$H$3004, Listes!$B$74, 'Saisie Recettes'!$E$5:$E$3004, "&gt;="&amp;EOMONTH(AN$7,-1)+1, 'Saisie Recettes'!$E$5:$E$3004, "&lt;="&amp;EOMONTH(AN$7,0))</f>
        <v>0</v>
      </c>
      <c r="AO96" s="151">
        <f>SUMIFS('Saisie Recettes'!$I$5:$I$3004,'Saisie Recettes'!$F$5:$F$3004, $F96, 'Saisie Recettes'!$H$5:$H$3004, Listes!$B$74, 'Saisie Recettes'!$E$5:$E$3004, "&gt;="&amp;EOMONTH(AO$7,-1)+1, 'Saisie Recettes'!$E$5:$E$3004, "&lt;="&amp;EOMONTH(AO$7,0))</f>
        <v>0</v>
      </c>
      <c r="AP96" s="151">
        <f>SUMIFS('Saisie Recettes'!$I$5:$I$3004,'Saisie Recettes'!$F$5:$F$3004, $F96, 'Saisie Recettes'!$H$5:$H$3004, Listes!$B$74, 'Saisie Recettes'!$E$5:$E$3004, "&gt;="&amp;EOMONTH(AP$7,-1)+1, 'Saisie Recettes'!$E$5:$E$3004, "&lt;="&amp;EOMONTH(AP$7,0))</f>
        <v>0</v>
      </c>
      <c r="AQ96" s="151">
        <f>SUMIFS('Saisie Recettes'!$I$5:$I$3004,'Saisie Recettes'!$F$5:$F$3004, $F96, 'Saisie Recettes'!$H$5:$H$3004, Listes!$B$74, 'Saisie Recettes'!$E$5:$E$3004, "&gt;="&amp;EOMONTH(AQ$7,-1)+1, 'Saisie Recettes'!$E$5:$E$3004, "&lt;="&amp;EOMONTH(AQ$7,0))</f>
        <v>0</v>
      </c>
      <c r="AR96" s="151">
        <f>SUMIFS('Saisie Recettes'!$I$5:$I$3004,'Saisie Recettes'!$F$5:$F$3004, $F96, 'Saisie Recettes'!$H$5:$H$3004, Listes!$B$74, 'Saisie Recettes'!$E$5:$E$3004, "&gt;="&amp;EOMONTH(AR$7,-1)+1, 'Saisie Recettes'!$E$5:$E$3004, "&lt;="&amp;EOMONTH(AR$7,0))</f>
        <v>0</v>
      </c>
      <c r="AS96" s="151">
        <f>SUMIFS('Saisie Recettes'!$I$5:$I$3004,'Saisie Recettes'!$F$5:$F$3004, $F96, 'Saisie Recettes'!$H$5:$H$3004, Listes!$B$74, 'Saisie Recettes'!$E$5:$E$3004, "&gt;="&amp;EOMONTH(AS$7,-1)+1, 'Saisie Recettes'!$E$5:$E$3004, "&lt;="&amp;EOMONTH(AS$7,0))</f>
        <v>0</v>
      </c>
      <c r="AT96" s="151">
        <f>SUMIFS('Saisie Recettes'!$I$5:$I$3004,'Saisie Recettes'!$F$5:$F$3004, $F96, 'Saisie Recettes'!$H$5:$H$3004, Listes!$B$74, 'Saisie Recettes'!$E$5:$E$3004, "&gt;="&amp;EOMONTH(AT$7,-1)+1, 'Saisie Recettes'!$E$5:$E$3004, "&lt;="&amp;EOMONTH(AT$7,0))</f>
        <v>0</v>
      </c>
      <c r="AU96" s="151">
        <f>SUMIFS('Saisie Recettes'!$I$5:$I$3004,'Saisie Recettes'!$F$5:$F$3004, $F96, 'Saisie Recettes'!$H$5:$H$3004, Listes!$B$74, 'Saisie Recettes'!$E$5:$E$3004, "&gt;="&amp;EOMONTH(AU$7,-1)+1, 'Saisie Recettes'!$E$5:$E$3004, "&lt;="&amp;EOMONTH(AU$7,0))</f>
        <v>0</v>
      </c>
      <c r="AV96" s="151">
        <f>SUMIFS('Saisie Recettes'!$I$5:$I$3004,'Saisie Recettes'!$F$5:$F$3004, $F96, 'Saisie Recettes'!$H$5:$H$3004, Listes!$B$74, 'Saisie Recettes'!$E$5:$E$3004, "&gt;="&amp;EOMONTH(AV$7,-1)+1, 'Saisie Recettes'!$E$5:$E$3004, "&lt;="&amp;EOMONTH(AV$7,0))</f>
        <v>0</v>
      </c>
      <c r="AW96" s="150">
        <f t="shared" si="45"/>
        <v>0</v>
      </c>
    </row>
    <row r="97" spans="3:49" ht="15.75" customHeight="1" x14ac:dyDescent="0.25">
      <c r="C97" s="150" t="str">
        <f t="shared" si="46"/>
        <v>MC-Suite 8</v>
      </c>
      <c r="D97" s="143"/>
      <c r="E97" s="143"/>
      <c r="F97" s="150" t="str">
        <f t="shared" si="42"/>
        <v>MC-Suite 8</v>
      </c>
      <c r="I97" s="151">
        <f>SUMIFS('Saisie Recettes'!$I$5:$I$3004,'Saisie Recettes'!$F$5:$F$3004, $F97, 'Saisie Recettes'!$H$5:$H$3004, Listes!$B$74, 'Saisie Recettes'!$E$5:$E$3004, "&gt;="&amp;EOMONTH(I$7,-1)+1, 'Saisie Recettes'!$E$5:$E$3004, "&lt;="&amp;EOMONTH(I$7,0))</f>
        <v>0</v>
      </c>
      <c r="J97" s="151">
        <f>SUMIFS('Saisie Recettes'!$I$5:$I$3004,'Saisie Recettes'!$F$5:$F$3004, $F97, 'Saisie Recettes'!$H$5:$H$3004, Listes!$B$74, 'Saisie Recettes'!$E$5:$E$3004, "&gt;="&amp;EOMONTH(J$7,-1)+1, 'Saisie Recettes'!$E$5:$E$3004, "&lt;="&amp;EOMONTH(J$7,0))</f>
        <v>0</v>
      </c>
      <c r="K97" s="151">
        <f>SUMIFS('Saisie Recettes'!$I$5:$I$3004,'Saisie Recettes'!$F$5:$F$3004, $F97, 'Saisie Recettes'!$H$5:$H$3004, Listes!$B$74, 'Saisie Recettes'!$E$5:$E$3004, "&gt;="&amp;EOMONTH(K$7,-1)+1, 'Saisie Recettes'!$E$5:$E$3004, "&lt;="&amp;EOMONTH(K$7,0))</f>
        <v>0</v>
      </c>
      <c r="L97" s="151">
        <f>SUMIFS('Saisie Recettes'!$I$5:$I$3004,'Saisie Recettes'!$F$5:$F$3004, $F97, 'Saisie Recettes'!$H$5:$H$3004, Listes!$B$74, 'Saisie Recettes'!$E$5:$E$3004, "&gt;="&amp;EOMONTH(L$7,-1)+1, 'Saisie Recettes'!$E$5:$E$3004, "&lt;="&amp;EOMONTH(L$7,0))</f>
        <v>0</v>
      </c>
      <c r="M97" s="151">
        <f>SUMIFS('Saisie Recettes'!$I$5:$I$3004,'Saisie Recettes'!$F$5:$F$3004, $F97, 'Saisie Recettes'!$H$5:$H$3004, Listes!$B$74, 'Saisie Recettes'!$E$5:$E$3004, "&gt;="&amp;EOMONTH(M$7,-1)+1, 'Saisie Recettes'!$E$5:$E$3004, "&lt;="&amp;EOMONTH(M$7,0))</f>
        <v>0</v>
      </c>
      <c r="N97" s="151">
        <f>SUMIFS('Saisie Recettes'!$I$5:$I$3004,'Saisie Recettes'!$F$5:$F$3004, $F97, 'Saisie Recettes'!$H$5:$H$3004, Listes!$B$74, 'Saisie Recettes'!$E$5:$E$3004, "&gt;="&amp;EOMONTH(N$7,-1)+1, 'Saisie Recettes'!$E$5:$E$3004, "&lt;="&amp;EOMONTH(N$7,0))</f>
        <v>0</v>
      </c>
      <c r="O97" s="151">
        <f>SUMIFS('Saisie Recettes'!$I$5:$I$3004,'Saisie Recettes'!$F$5:$F$3004, $F97, 'Saisie Recettes'!$H$5:$H$3004, Listes!$B$74, 'Saisie Recettes'!$E$5:$E$3004, "&gt;="&amp;EOMONTH(O$7,-1)+1, 'Saisie Recettes'!$E$5:$E$3004, "&lt;="&amp;EOMONTH(O$7,0))</f>
        <v>0</v>
      </c>
      <c r="P97" s="151">
        <f>SUMIFS('Saisie Recettes'!$I$5:$I$3004,'Saisie Recettes'!$F$5:$F$3004, $F97, 'Saisie Recettes'!$H$5:$H$3004, Listes!$B$74, 'Saisie Recettes'!$E$5:$E$3004, "&gt;="&amp;EOMONTH(P$7,-1)+1, 'Saisie Recettes'!$E$5:$E$3004, "&lt;="&amp;EOMONTH(P$7,0))</f>
        <v>0</v>
      </c>
      <c r="Q97" s="151">
        <f>SUMIFS('Saisie Recettes'!$I$5:$I$3004,'Saisie Recettes'!$F$5:$F$3004, $F97, 'Saisie Recettes'!$H$5:$H$3004, Listes!$B$74, 'Saisie Recettes'!$E$5:$E$3004, "&gt;="&amp;EOMONTH(Q$7,-1)+1, 'Saisie Recettes'!$E$5:$E$3004, "&lt;="&amp;EOMONTH(Q$7,0))</f>
        <v>0</v>
      </c>
      <c r="R97" s="151">
        <f>SUMIFS('Saisie Recettes'!$I$5:$I$3004,'Saisie Recettes'!$F$5:$F$3004, $F97, 'Saisie Recettes'!$H$5:$H$3004, Listes!$B$74, 'Saisie Recettes'!$E$5:$E$3004, "&gt;="&amp;EOMONTH(R$7,-1)+1, 'Saisie Recettes'!$E$5:$E$3004, "&lt;="&amp;EOMONTH(R$7,0))</f>
        <v>0</v>
      </c>
      <c r="S97" s="151">
        <f>SUMIFS('Saisie Recettes'!$I$5:$I$3004,'Saisie Recettes'!$F$5:$F$3004, $F97, 'Saisie Recettes'!$H$5:$H$3004, Listes!$B$74, 'Saisie Recettes'!$E$5:$E$3004, "&gt;="&amp;EOMONTH(S$7,-1)+1, 'Saisie Recettes'!$E$5:$E$3004, "&lt;="&amp;EOMONTH(S$7,0))</f>
        <v>0</v>
      </c>
      <c r="T97" s="151">
        <f>SUMIFS('Saisie Recettes'!$I$5:$I$3004,'Saisie Recettes'!$F$5:$F$3004, $F97, 'Saisie Recettes'!$H$5:$H$3004, Listes!$B$74, 'Saisie Recettes'!$E$5:$E$3004, "&gt;="&amp;EOMONTH(T$7,-1)+1, 'Saisie Recettes'!$E$5:$E$3004, "&lt;="&amp;EOMONTH(T$7,0))</f>
        <v>0</v>
      </c>
      <c r="U97" s="150">
        <f t="shared" si="43"/>
        <v>0</v>
      </c>
      <c r="W97" s="151">
        <f>SUMIFS('Saisie Recettes'!$I$5:$I$3004,'Saisie Recettes'!$F$5:$F$3004, $F97, 'Saisie Recettes'!$H$5:$H$3004, Listes!$B$74, 'Saisie Recettes'!$E$5:$E$3004, "&gt;="&amp;EOMONTH(W$7,-1)+1, 'Saisie Recettes'!$E$5:$E$3004, "&lt;="&amp;EOMONTH(W$7,0))</f>
        <v>0</v>
      </c>
      <c r="X97" s="151">
        <f>SUMIFS('Saisie Recettes'!$I$5:$I$3004,'Saisie Recettes'!$F$5:$F$3004, $F97, 'Saisie Recettes'!$H$5:$H$3004, Listes!$B$74, 'Saisie Recettes'!$E$5:$E$3004, "&gt;="&amp;EOMONTH(X$7,-1)+1, 'Saisie Recettes'!$E$5:$E$3004, "&lt;="&amp;EOMONTH(X$7,0))</f>
        <v>0</v>
      </c>
      <c r="Y97" s="151">
        <f>SUMIFS('Saisie Recettes'!$I$5:$I$3004,'Saisie Recettes'!$F$5:$F$3004, $F97, 'Saisie Recettes'!$H$5:$H$3004, Listes!$B$74, 'Saisie Recettes'!$E$5:$E$3004, "&gt;="&amp;EOMONTH(Y$7,-1)+1, 'Saisie Recettes'!$E$5:$E$3004, "&lt;="&amp;EOMONTH(Y$7,0))</f>
        <v>0</v>
      </c>
      <c r="Z97" s="151">
        <f>SUMIFS('Saisie Recettes'!$I$5:$I$3004,'Saisie Recettes'!$F$5:$F$3004, $F97, 'Saisie Recettes'!$H$5:$H$3004, Listes!$B$74, 'Saisie Recettes'!$E$5:$E$3004, "&gt;="&amp;EOMONTH(Z$7,-1)+1, 'Saisie Recettes'!$E$5:$E$3004, "&lt;="&amp;EOMONTH(Z$7,0))</f>
        <v>0</v>
      </c>
      <c r="AA97" s="151">
        <f>SUMIFS('Saisie Recettes'!$I$5:$I$3004,'Saisie Recettes'!$F$5:$F$3004, $F97, 'Saisie Recettes'!$H$5:$H$3004, Listes!$B$74, 'Saisie Recettes'!$E$5:$E$3004, "&gt;="&amp;EOMONTH(AA$7,-1)+1, 'Saisie Recettes'!$E$5:$E$3004, "&lt;="&amp;EOMONTH(AA$7,0))</f>
        <v>0</v>
      </c>
      <c r="AB97" s="151">
        <f>SUMIFS('Saisie Recettes'!$I$5:$I$3004,'Saisie Recettes'!$F$5:$F$3004, $F97, 'Saisie Recettes'!$H$5:$H$3004, Listes!$B$74, 'Saisie Recettes'!$E$5:$E$3004, "&gt;="&amp;EOMONTH(AB$7,-1)+1, 'Saisie Recettes'!$E$5:$E$3004, "&lt;="&amp;EOMONTH(AB$7,0))</f>
        <v>0</v>
      </c>
      <c r="AC97" s="151">
        <f>SUMIFS('Saisie Recettes'!$I$5:$I$3004,'Saisie Recettes'!$F$5:$F$3004, $F97, 'Saisie Recettes'!$H$5:$H$3004, Listes!$B$74, 'Saisie Recettes'!$E$5:$E$3004, "&gt;="&amp;EOMONTH(AC$7,-1)+1, 'Saisie Recettes'!$E$5:$E$3004, "&lt;="&amp;EOMONTH(AC$7,0))</f>
        <v>0</v>
      </c>
      <c r="AD97" s="151">
        <f>SUMIFS('Saisie Recettes'!$I$5:$I$3004,'Saisie Recettes'!$F$5:$F$3004, $F97, 'Saisie Recettes'!$H$5:$H$3004, Listes!$B$74, 'Saisie Recettes'!$E$5:$E$3004, "&gt;="&amp;EOMONTH(AD$7,-1)+1, 'Saisie Recettes'!$E$5:$E$3004, "&lt;="&amp;EOMONTH(AD$7,0))</f>
        <v>0</v>
      </c>
      <c r="AE97" s="151">
        <f>SUMIFS('Saisie Recettes'!$I$5:$I$3004,'Saisie Recettes'!$F$5:$F$3004, $F97, 'Saisie Recettes'!$H$5:$H$3004, Listes!$B$74, 'Saisie Recettes'!$E$5:$E$3004, "&gt;="&amp;EOMONTH(AE$7,-1)+1, 'Saisie Recettes'!$E$5:$E$3004, "&lt;="&amp;EOMONTH(AE$7,0))</f>
        <v>0</v>
      </c>
      <c r="AF97" s="151">
        <f>SUMIFS('Saisie Recettes'!$I$5:$I$3004,'Saisie Recettes'!$F$5:$F$3004, $F97, 'Saisie Recettes'!$H$5:$H$3004, Listes!$B$74, 'Saisie Recettes'!$E$5:$E$3004, "&gt;="&amp;EOMONTH(AF$7,-1)+1, 'Saisie Recettes'!$E$5:$E$3004, "&lt;="&amp;EOMONTH(AF$7,0))</f>
        <v>0</v>
      </c>
      <c r="AG97" s="151">
        <f>SUMIFS('Saisie Recettes'!$I$5:$I$3004,'Saisie Recettes'!$F$5:$F$3004, $F97, 'Saisie Recettes'!$H$5:$H$3004, Listes!$B$74, 'Saisie Recettes'!$E$5:$E$3004, "&gt;="&amp;EOMONTH(AG$7,-1)+1, 'Saisie Recettes'!$E$5:$E$3004, "&lt;="&amp;EOMONTH(AG$7,0))</f>
        <v>0</v>
      </c>
      <c r="AH97" s="151">
        <f>SUMIFS('Saisie Recettes'!$I$5:$I$3004,'Saisie Recettes'!$F$5:$F$3004, $F97, 'Saisie Recettes'!$H$5:$H$3004, Listes!$B$74, 'Saisie Recettes'!$E$5:$E$3004, "&gt;="&amp;EOMONTH(AH$7,-1)+1, 'Saisie Recettes'!$E$5:$E$3004, "&lt;="&amp;EOMONTH(AH$7,0))</f>
        <v>0</v>
      </c>
      <c r="AI97" s="150">
        <f t="shared" si="44"/>
        <v>0</v>
      </c>
      <c r="AJ97" s="142"/>
      <c r="AK97" s="151">
        <f>SUMIFS('Saisie Recettes'!$I$5:$I$3004,'Saisie Recettes'!$F$5:$F$3004, $F97, 'Saisie Recettes'!$H$5:$H$3004, Listes!$B$74, 'Saisie Recettes'!$E$5:$E$3004, "&gt;="&amp;EOMONTH(AK$7,-1)+1, 'Saisie Recettes'!$E$5:$E$3004, "&lt;="&amp;EOMONTH(AK$7,0))</f>
        <v>0</v>
      </c>
      <c r="AL97" s="151">
        <f>SUMIFS('Saisie Recettes'!$I$5:$I$3004,'Saisie Recettes'!$F$5:$F$3004, $F97, 'Saisie Recettes'!$H$5:$H$3004, Listes!$B$74, 'Saisie Recettes'!$E$5:$E$3004, "&gt;="&amp;EOMONTH(AL$7,-1)+1, 'Saisie Recettes'!$E$5:$E$3004, "&lt;="&amp;EOMONTH(AL$7,0))</f>
        <v>0</v>
      </c>
      <c r="AM97" s="151">
        <f>SUMIFS('Saisie Recettes'!$I$5:$I$3004,'Saisie Recettes'!$F$5:$F$3004, $F97, 'Saisie Recettes'!$H$5:$H$3004, Listes!$B$74, 'Saisie Recettes'!$E$5:$E$3004, "&gt;="&amp;EOMONTH(AM$7,-1)+1, 'Saisie Recettes'!$E$5:$E$3004, "&lt;="&amp;EOMONTH(AM$7,0))</f>
        <v>0</v>
      </c>
      <c r="AN97" s="151">
        <f>SUMIFS('Saisie Recettes'!$I$5:$I$3004,'Saisie Recettes'!$F$5:$F$3004, $F97, 'Saisie Recettes'!$H$5:$H$3004, Listes!$B$74, 'Saisie Recettes'!$E$5:$E$3004, "&gt;="&amp;EOMONTH(AN$7,-1)+1, 'Saisie Recettes'!$E$5:$E$3004, "&lt;="&amp;EOMONTH(AN$7,0))</f>
        <v>0</v>
      </c>
      <c r="AO97" s="151">
        <f>SUMIFS('Saisie Recettes'!$I$5:$I$3004,'Saisie Recettes'!$F$5:$F$3004, $F97, 'Saisie Recettes'!$H$5:$H$3004, Listes!$B$74, 'Saisie Recettes'!$E$5:$E$3004, "&gt;="&amp;EOMONTH(AO$7,-1)+1, 'Saisie Recettes'!$E$5:$E$3004, "&lt;="&amp;EOMONTH(AO$7,0))</f>
        <v>0</v>
      </c>
      <c r="AP97" s="151">
        <f>SUMIFS('Saisie Recettes'!$I$5:$I$3004,'Saisie Recettes'!$F$5:$F$3004, $F97, 'Saisie Recettes'!$H$5:$H$3004, Listes!$B$74, 'Saisie Recettes'!$E$5:$E$3004, "&gt;="&amp;EOMONTH(AP$7,-1)+1, 'Saisie Recettes'!$E$5:$E$3004, "&lt;="&amp;EOMONTH(AP$7,0))</f>
        <v>0</v>
      </c>
      <c r="AQ97" s="151">
        <f>SUMIFS('Saisie Recettes'!$I$5:$I$3004,'Saisie Recettes'!$F$5:$F$3004, $F97, 'Saisie Recettes'!$H$5:$H$3004, Listes!$B$74, 'Saisie Recettes'!$E$5:$E$3004, "&gt;="&amp;EOMONTH(AQ$7,-1)+1, 'Saisie Recettes'!$E$5:$E$3004, "&lt;="&amp;EOMONTH(AQ$7,0))</f>
        <v>0</v>
      </c>
      <c r="AR97" s="151">
        <f>SUMIFS('Saisie Recettes'!$I$5:$I$3004,'Saisie Recettes'!$F$5:$F$3004, $F97, 'Saisie Recettes'!$H$5:$H$3004, Listes!$B$74, 'Saisie Recettes'!$E$5:$E$3004, "&gt;="&amp;EOMONTH(AR$7,-1)+1, 'Saisie Recettes'!$E$5:$E$3004, "&lt;="&amp;EOMONTH(AR$7,0))</f>
        <v>0</v>
      </c>
      <c r="AS97" s="151">
        <f>SUMIFS('Saisie Recettes'!$I$5:$I$3004,'Saisie Recettes'!$F$5:$F$3004, $F97, 'Saisie Recettes'!$H$5:$H$3004, Listes!$B$74, 'Saisie Recettes'!$E$5:$E$3004, "&gt;="&amp;EOMONTH(AS$7,-1)+1, 'Saisie Recettes'!$E$5:$E$3004, "&lt;="&amp;EOMONTH(AS$7,0))</f>
        <v>0</v>
      </c>
      <c r="AT97" s="151">
        <f>SUMIFS('Saisie Recettes'!$I$5:$I$3004,'Saisie Recettes'!$F$5:$F$3004, $F97, 'Saisie Recettes'!$H$5:$H$3004, Listes!$B$74, 'Saisie Recettes'!$E$5:$E$3004, "&gt;="&amp;EOMONTH(AT$7,-1)+1, 'Saisie Recettes'!$E$5:$E$3004, "&lt;="&amp;EOMONTH(AT$7,0))</f>
        <v>0</v>
      </c>
      <c r="AU97" s="151">
        <f>SUMIFS('Saisie Recettes'!$I$5:$I$3004,'Saisie Recettes'!$F$5:$F$3004, $F97, 'Saisie Recettes'!$H$5:$H$3004, Listes!$B$74, 'Saisie Recettes'!$E$5:$E$3004, "&gt;="&amp;EOMONTH(AU$7,-1)+1, 'Saisie Recettes'!$E$5:$E$3004, "&lt;="&amp;EOMONTH(AU$7,0))</f>
        <v>0</v>
      </c>
      <c r="AV97" s="151">
        <f>SUMIFS('Saisie Recettes'!$I$5:$I$3004,'Saisie Recettes'!$F$5:$F$3004, $F97, 'Saisie Recettes'!$H$5:$H$3004, Listes!$B$74, 'Saisie Recettes'!$E$5:$E$3004, "&gt;="&amp;EOMONTH(AV$7,-1)+1, 'Saisie Recettes'!$E$5:$E$3004, "&lt;="&amp;EOMONTH(AV$7,0))</f>
        <v>0</v>
      </c>
      <c r="AW97" s="150">
        <f t="shared" si="45"/>
        <v>0</v>
      </c>
    </row>
    <row r="98" spans="3:49" ht="15.75" customHeight="1" x14ac:dyDescent="0.25">
      <c r="C98" s="150" t="str">
        <f t="shared" si="46"/>
        <v>MC-Suite 9</v>
      </c>
      <c r="D98" s="143"/>
      <c r="E98" s="143"/>
      <c r="F98" s="150" t="str">
        <f t="shared" si="42"/>
        <v>MC-Suite 9</v>
      </c>
      <c r="I98" s="151">
        <f>SUMIFS('Saisie Recettes'!$I$5:$I$3004,'Saisie Recettes'!$F$5:$F$3004, $F98, 'Saisie Recettes'!$H$5:$H$3004, Listes!$B$74, 'Saisie Recettes'!$E$5:$E$3004, "&gt;="&amp;EOMONTH(I$7,-1)+1, 'Saisie Recettes'!$E$5:$E$3004, "&lt;="&amp;EOMONTH(I$7,0))</f>
        <v>0</v>
      </c>
      <c r="J98" s="151">
        <f>SUMIFS('Saisie Recettes'!$I$5:$I$3004,'Saisie Recettes'!$F$5:$F$3004, $F98, 'Saisie Recettes'!$H$5:$H$3004, Listes!$B$74, 'Saisie Recettes'!$E$5:$E$3004, "&gt;="&amp;EOMONTH(J$7,-1)+1, 'Saisie Recettes'!$E$5:$E$3004, "&lt;="&amp;EOMONTH(J$7,0))</f>
        <v>0</v>
      </c>
      <c r="K98" s="151">
        <f>SUMIFS('Saisie Recettes'!$I$5:$I$3004,'Saisie Recettes'!$F$5:$F$3004, $F98, 'Saisie Recettes'!$H$5:$H$3004, Listes!$B$74, 'Saisie Recettes'!$E$5:$E$3004, "&gt;="&amp;EOMONTH(K$7,-1)+1, 'Saisie Recettes'!$E$5:$E$3004, "&lt;="&amp;EOMONTH(K$7,0))</f>
        <v>0</v>
      </c>
      <c r="L98" s="151">
        <f>SUMIFS('Saisie Recettes'!$I$5:$I$3004,'Saisie Recettes'!$F$5:$F$3004, $F98, 'Saisie Recettes'!$H$5:$H$3004, Listes!$B$74, 'Saisie Recettes'!$E$5:$E$3004, "&gt;="&amp;EOMONTH(L$7,-1)+1, 'Saisie Recettes'!$E$5:$E$3004, "&lt;="&amp;EOMONTH(L$7,0))</f>
        <v>0</v>
      </c>
      <c r="M98" s="151">
        <f>SUMIFS('Saisie Recettes'!$I$5:$I$3004,'Saisie Recettes'!$F$5:$F$3004, $F98, 'Saisie Recettes'!$H$5:$H$3004, Listes!$B$74, 'Saisie Recettes'!$E$5:$E$3004, "&gt;="&amp;EOMONTH(M$7,-1)+1, 'Saisie Recettes'!$E$5:$E$3004, "&lt;="&amp;EOMONTH(M$7,0))</f>
        <v>0</v>
      </c>
      <c r="N98" s="151">
        <f>SUMIFS('Saisie Recettes'!$I$5:$I$3004,'Saisie Recettes'!$F$5:$F$3004, $F98, 'Saisie Recettes'!$H$5:$H$3004, Listes!$B$74, 'Saisie Recettes'!$E$5:$E$3004, "&gt;="&amp;EOMONTH(N$7,-1)+1, 'Saisie Recettes'!$E$5:$E$3004, "&lt;="&amp;EOMONTH(N$7,0))</f>
        <v>0</v>
      </c>
      <c r="O98" s="151">
        <f>SUMIFS('Saisie Recettes'!$I$5:$I$3004,'Saisie Recettes'!$F$5:$F$3004, $F98, 'Saisie Recettes'!$H$5:$H$3004, Listes!$B$74, 'Saisie Recettes'!$E$5:$E$3004, "&gt;="&amp;EOMONTH(O$7,-1)+1, 'Saisie Recettes'!$E$5:$E$3004, "&lt;="&amp;EOMONTH(O$7,0))</f>
        <v>0</v>
      </c>
      <c r="P98" s="151">
        <f>SUMIFS('Saisie Recettes'!$I$5:$I$3004,'Saisie Recettes'!$F$5:$F$3004, $F98, 'Saisie Recettes'!$H$5:$H$3004, Listes!$B$74, 'Saisie Recettes'!$E$5:$E$3004, "&gt;="&amp;EOMONTH(P$7,-1)+1, 'Saisie Recettes'!$E$5:$E$3004, "&lt;="&amp;EOMONTH(P$7,0))</f>
        <v>0</v>
      </c>
      <c r="Q98" s="151">
        <f>SUMIFS('Saisie Recettes'!$I$5:$I$3004,'Saisie Recettes'!$F$5:$F$3004, $F98, 'Saisie Recettes'!$H$5:$H$3004, Listes!$B$74, 'Saisie Recettes'!$E$5:$E$3004, "&gt;="&amp;EOMONTH(Q$7,-1)+1, 'Saisie Recettes'!$E$5:$E$3004, "&lt;="&amp;EOMONTH(Q$7,0))</f>
        <v>0</v>
      </c>
      <c r="R98" s="151">
        <f>SUMIFS('Saisie Recettes'!$I$5:$I$3004,'Saisie Recettes'!$F$5:$F$3004, $F98, 'Saisie Recettes'!$H$5:$H$3004, Listes!$B$74, 'Saisie Recettes'!$E$5:$E$3004, "&gt;="&amp;EOMONTH(R$7,-1)+1, 'Saisie Recettes'!$E$5:$E$3004, "&lt;="&amp;EOMONTH(R$7,0))</f>
        <v>0</v>
      </c>
      <c r="S98" s="151">
        <f>SUMIFS('Saisie Recettes'!$I$5:$I$3004,'Saisie Recettes'!$F$5:$F$3004, $F98, 'Saisie Recettes'!$H$5:$H$3004, Listes!$B$74, 'Saisie Recettes'!$E$5:$E$3004, "&gt;="&amp;EOMONTH(S$7,-1)+1, 'Saisie Recettes'!$E$5:$E$3004, "&lt;="&amp;EOMONTH(S$7,0))</f>
        <v>0</v>
      </c>
      <c r="T98" s="151">
        <f>SUMIFS('Saisie Recettes'!$I$5:$I$3004,'Saisie Recettes'!$F$5:$F$3004, $F98, 'Saisie Recettes'!$H$5:$H$3004, Listes!$B$74, 'Saisie Recettes'!$E$5:$E$3004, "&gt;="&amp;EOMONTH(T$7,-1)+1, 'Saisie Recettes'!$E$5:$E$3004, "&lt;="&amp;EOMONTH(T$7,0))</f>
        <v>0</v>
      </c>
      <c r="U98" s="150">
        <f t="shared" si="43"/>
        <v>0</v>
      </c>
      <c r="W98" s="151">
        <f>SUMIFS('Saisie Recettes'!$I$5:$I$3004,'Saisie Recettes'!$F$5:$F$3004, $F98, 'Saisie Recettes'!$H$5:$H$3004, Listes!$B$74, 'Saisie Recettes'!$E$5:$E$3004, "&gt;="&amp;EOMONTH(W$7,-1)+1, 'Saisie Recettes'!$E$5:$E$3004, "&lt;="&amp;EOMONTH(W$7,0))</f>
        <v>0</v>
      </c>
      <c r="X98" s="151">
        <f>SUMIFS('Saisie Recettes'!$I$5:$I$3004,'Saisie Recettes'!$F$5:$F$3004, $F98, 'Saisie Recettes'!$H$5:$H$3004, Listes!$B$74, 'Saisie Recettes'!$E$5:$E$3004, "&gt;="&amp;EOMONTH(X$7,-1)+1, 'Saisie Recettes'!$E$5:$E$3004, "&lt;="&amp;EOMONTH(X$7,0))</f>
        <v>0</v>
      </c>
      <c r="Y98" s="151">
        <f>SUMIFS('Saisie Recettes'!$I$5:$I$3004,'Saisie Recettes'!$F$5:$F$3004, $F98, 'Saisie Recettes'!$H$5:$H$3004, Listes!$B$74, 'Saisie Recettes'!$E$5:$E$3004, "&gt;="&amp;EOMONTH(Y$7,-1)+1, 'Saisie Recettes'!$E$5:$E$3004, "&lt;="&amp;EOMONTH(Y$7,0))</f>
        <v>0</v>
      </c>
      <c r="Z98" s="151">
        <f>SUMIFS('Saisie Recettes'!$I$5:$I$3004,'Saisie Recettes'!$F$5:$F$3004, $F98, 'Saisie Recettes'!$H$5:$H$3004, Listes!$B$74, 'Saisie Recettes'!$E$5:$E$3004, "&gt;="&amp;EOMONTH(Z$7,-1)+1, 'Saisie Recettes'!$E$5:$E$3004, "&lt;="&amp;EOMONTH(Z$7,0))</f>
        <v>0</v>
      </c>
      <c r="AA98" s="151">
        <f>SUMIFS('Saisie Recettes'!$I$5:$I$3004,'Saisie Recettes'!$F$5:$F$3004, $F98, 'Saisie Recettes'!$H$5:$H$3004, Listes!$B$74, 'Saisie Recettes'!$E$5:$E$3004, "&gt;="&amp;EOMONTH(AA$7,-1)+1, 'Saisie Recettes'!$E$5:$E$3004, "&lt;="&amp;EOMONTH(AA$7,0))</f>
        <v>0</v>
      </c>
      <c r="AB98" s="151">
        <f>SUMIFS('Saisie Recettes'!$I$5:$I$3004,'Saisie Recettes'!$F$5:$F$3004, $F98, 'Saisie Recettes'!$H$5:$H$3004, Listes!$B$74, 'Saisie Recettes'!$E$5:$E$3004, "&gt;="&amp;EOMONTH(AB$7,-1)+1, 'Saisie Recettes'!$E$5:$E$3004, "&lt;="&amp;EOMONTH(AB$7,0))</f>
        <v>0</v>
      </c>
      <c r="AC98" s="151">
        <f>SUMIFS('Saisie Recettes'!$I$5:$I$3004,'Saisie Recettes'!$F$5:$F$3004, $F98, 'Saisie Recettes'!$H$5:$H$3004, Listes!$B$74, 'Saisie Recettes'!$E$5:$E$3004, "&gt;="&amp;EOMONTH(AC$7,-1)+1, 'Saisie Recettes'!$E$5:$E$3004, "&lt;="&amp;EOMONTH(AC$7,0))</f>
        <v>0</v>
      </c>
      <c r="AD98" s="151">
        <f>SUMIFS('Saisie Recettes'!$I$5:$I$3004,'Saisie Recettes'!$F$5:$F$3004, $F98, 'Saisie Recettes'!$H$5:$H$3004, Listes!$B$74, 'Saisie Recettes'!$E$5:$E$3004, "&gt;="&amp;EOMONTH(AD$7,-1)+1, 'Saisie Recettes'!$E$5:$E$3004, "&lt;="&amp;EOMONTH(AD$7,0))</f>
        <v>0</v>
      </c>
      <c r="AE98" s="151">
        <f>SUMIFS('Saisie Recettes'!$I$5:$I$3004,'Saisie Recettes'!$F$5:$F$3004, $F98, 'Saisie Recettes'!$H$5:$H$3004, Listes!$B$74, 'Saisie Recettes'!$E$5:$E$3004, "&gt;="&amp;EOMONTH(AE$7,-1)+1, 'Saisie Recettes'!$E$5:$E$3004, "&lt;="&amp;EOMONTH(AE$7,0))</f>
        <v>0</v>
      </c>
      <c r="AF98" s="151">
        <f>SUMIFS('Saisie Recettes'!$I$5:$I$3004,'Saisie Recettes'!$F$5:$F$3004, $F98, 'Saisie Recettes'!$H$5:$H$3004, Listes!$B$74, 'Saisie Recettes'!$E$5:$E$3004, "&gt;="&amp;EOMONTH(AF$7,-1)+1, 'Saisie Recettes'!$E$5:$E$3004, "&lt;="&amp;EOMONTH(AF$7,0))</f>
        <v>0</v>
      </c>
      <c r="AG98" s="151">
        <f>SUMIFS('Saisie Recettes'!$I$5:$I$3004,'Saisie Recettes'!$F$5:$F$3004, $F98, 'Saisie Recettes'!$H$5:$H$3004, Listes!$B$74, 'Saisie Recettes'!$E$5:$E$3004, "&gt;="&amp;EOMONTH(AG$7,-1)+1, 'Saisie Recettes'!$E$5:$E$3004, "&lt;="&amp;EOMONTH(AG$7,0))</f>
        <v>0</v>
      </c>
      <c r="AH98" s="151">
        <f>SUMIFS('Saisie Recettes'!$I$5:$I$3004,'Saisie Recettes'!$F$5:$F$3004, $F98, 'Saisie Recettes'!$H$5:$H$3004, Listes!$B$74, 'Saisie Recettes'!$E$5:$E$3004, "&gt;="&amp;EOMONTH(AH$7,-1)+1, 'Saisie Recettes'!$E$5:$E$3004, "&lt;="&amp;EOMONTH(AH$7,0))</f>
        <v>0</v>
      </c>
      <c r="AI98" s="150">
        <f t="shared" si="44"/>
        <v>0</v>
      </c>
      <c r="AJ98" s="142"/>
      <c r="AK98" s="151">
        <f>SUMIFS('Saisie Recettes'!$I$5:$I$3004,'Saisie Recettes'!$F$5:$F$3004, $F98, 'Saisie Recettes'!$H$5:$H$3004, Listes!$B$74, 'Saisie Recettes'!$E$5:$E$3004, "&gt;="&amp;EOMONTH(AK$7,-1)+1, 'Saisie Recettes'!$E$5:$E$3004, "&lt;="&amp;EOMONTH(AK$7,0))</f>
        <v>0</v>
      </c>
      <c r="AL98" s="151">
        <f>SUMIFS('Saisie Recettes'!$I$5:$I$3004,'Saisie Recettes'!$F$5:$F$3004, $F98, 'Saisie Recettes'!$H$5:$H$3004, Listes!$B$74, 'Saisie Recettes'!$E$5:$E$3004, "&gt;="&amp;EOMONTH(AL$7,-1)+1, 'Saisie Recettes'!$E$5:$E$3004, "&lt;="&amp;EOMONTH(AL$7,0))</f>
        <v>0</v>
      </c>
      <c r="AM98" s="151">
        <f>SUMIFS('Saisie Recettes'!$I$5:$I$3004,'Saisie Recettes'!$F$5:$F$3004, $F98, 'Saisie Recettes'!$H$5:$H$3004, Listes!$B$74, 'Saisie Recettes'!$E$5:$E$3004, "&gt;="&amp;EOMONTH(AM$7,-1)+1, 'Saisie Recettes'!$E$5:$E$3004, "&lt;="&amp;EOMONTH(AM$7,0))</f>
        <v>0</v>
      </c>
      <c r="AN98" s="151">
        <f>SUMIFS('Saisie Recettes'!$I$5:$I$3004,'Saisie Recettes'!$F$5:$F$3004, $F98, 'Saisie Recettes'!$H$5:$H$3004, Listes!$B$74, 'Saisie Recettes'!$E$5:$E$3004, "&gt;="&amp;EOMONTH(AN$7,-1)+1, 'Saisie Recettes'!$E$5:$E$3004, "&lt;="&amp;EOMONTH(AN$7,0))</f>
        <v>0</v>
      </c>
      <c r="AO98" s="151">
        <f>SUMIFS('Saisie Recettes'!$I$5:$I$3004,'Saisie Recettes'!$F$5:$F$3004, $F98, 'Saisie Recettes'!$H$5:$H$3004, Listes!$B$74, 'Saisie Recettes'!$E$5:$E$3004, "&gt;="&amp;EOMONTH(AO$7,-1)+1, 'Saisie Recettes'!$E$5:$E$3004, "&lt;="&amp;EOMONTH(AO$7,0))</f>
        <v>0</v>
      </c>
      <c r="AP98" s="151">
        <f>SUMIFS('Saisie Recettes'!$I$5:$I$3004,'Saisie Recettes'!$F$5:$F$3004, $F98, 'Saisie Recettes'!$H$5:$H$3004, Listes!$B$74, 'Saisie Recettes'!$E$5:$E$3004, "&gt;="&amp;EOMONTH(AP$7,-1)+1, 'Saisie Recettes'!$E$5:$E$3004, "&lt;="&amp;EOMONTH(AP$7,0))</f>
        <v>0</v>
      </c>
      <c r="AQ98" s="151">
        <f>SUMIFS('Saisie Recettes'!$I$5:$I$3004,'Saisie Recettes'!$F$5:$F$3004, $F98, 'Saisie Recettes'!$H$5:$H$3004, Listes!$B$74, 'Saisie Recettes'!$E$5:$E$3004, "&gt;="&amp;EOMONTH(AQ$7,-1)+1, 'Saisie Recettes'!$E$5:$E$3004, "&lt;="&amp;EOMONTH(AQ$7,0))</f>
        <v>0</v>
      </c>
      <c r="AR98" s="151">
        <f>SUMIFS('Saisie Recettes'!$I$5:$I$3004,'Saisie Recettes'!$F$5:$F$3004, $F98, 'Saisie Recettes'!$H$5:$H$3004, Listes!$B$74, 'Saisie Recettes'!$E$5:$E$3004, "&gt;="&amp;EOMONTH(AR$7,-1)+1, 'Saisie Recettes'!$E$5:$E$3004, "&lt;="&amp;EOMONTH(AR$7,0))</f>
        <v>0</v>
      </c>
      <c r="AS98" s="151">
        <f>SUMIFS('Saisie Recettes'!$I$5:$I$3004,'Saisie Recettes'!$F$5:$F$3004, $F98, 'Saisie Recettes'!$H$5:$H$3004, Listes!$B$74, 'Saisie Recettes'!$E$5:$E$3004, "&gt;="&amp;EOMONTH(AS$7,-1)+1, 'Saisie Recettes'!$E$5:$E$3004, "&lt;="&amp;EOMONTH(AS$7,0))</f>
        <v>0</v>
      </c>
      <c r="AT98" s="151">
        <f>SUMIFS('Saisie Recettes'!$I$5:$I$3004,'Saisie Recettes'!$F$5:$F$3004, $F98, 'Saisie Recettes'!$H$5:$H$3004, Listes!$B$74, 'Saisie Recettes'!$E$5:$E$3004, "&gt;="&amp;EOMONTH(AT$7,-1)+1, 'Saisie Recettes'!$E$5:$E$3004, "&lt;="&amp;EOMONTH(AT$7,0))</f>
        <v>0</v>
      </c>
      <c r="AU98" s="151">
        <f>SUMIFS('Saisie Recettes'!$I$5:$I$3004,'Saisie Recettes'!$F$5:$F$3004, $F98, 'Saisie Recettes'!$H$5:$H$3004, Listes!$B$74, 'Saisie Recettes'!$E$5:$E$3004, "&gt;="&amp;EOMONTH(AU$7,-1)+1, 'Saisie Recettes'!$E$5:$E$3004, "&lt;="&amp;EOMONTH(AU$7,0))</f>
        <v>0</v>
      </c>
      <c r="AV98" s="151">
        <f>SUMIFS('Saisie Recettes'!$I$5:$I$3004,'Saisie Recettes'!$F$5:$F$3004, $F98, 'Saisie Recettes'!$H$5:$H$3004, Listes!$B$74, 'Saisie Recettes'!$E$5:$E$3004, "&gt;="&amp;EOMONTH(AV$7,-1)+1, 'Saisie Recettes'!$E$5:$E$3004, "&lt;="&amp;EOMONTH(AV$7,0))</f>
        <v>0</v>
      </c>
      <c r="AW98" s="150">
        <f t="shared" si="45"/>
        <v>0</v>
      </c>
    </row>
    <row r="99" spans="3:49" ht="15.75" customHeight="1" x14ac:dyDescent="0.25">
      <c r="C99" s="150" t="str">
        <f t="shared" si="46"/>
        <v>MC-Suite 10</v>
      </c>
      <c r="D99" s="143"/>
      <c r="E99" s="143"/>
      <c r="F99" s="150" t="str">
        <f t="shared" si="42"/>
        <v>MC-Suite 10</v>
      </c>
      <c r="I99" s="151">
        <f>SUMIFS('Saisie Recettes'!$I$5:$I$3004,'Saisie Recettes'!$F$5:$F$3004, $F99, 'Saisie Recettes'!$H$5:$H$3004, Listes!$B$74, 'Saisie Recettes'!$E$5:$E$3004, "&gt;="&amp;EOMONTH(I$7,-1)+1, 'Saisie Recettes'!$E$5:$E$3004, "&lt;="&amp;EOMONTH(I$7,0))</f>
        <v>0</v>
      </c>
      <c r="J99" s="151">
        <f>SUMIFS('Saisie Recettes'!$I$5:$I$3004,'Saisie Recettes'!$F$5:$F$3004, $F99, 'Saisie Recettes'!$H$5:$H$3004, Listes!$B$74, 'Saisie Recettes'!$E$5:$E$3004, "&gt;="&amp;EOMONTH(J$7,-1)+1, 'Saisie Recettes'!$E$5:$E$3004, "&lt;="&amp;EOMONTH(J$7,0))</f>
        <v>0</v>
      </c>
      <c r="K99" s="151">
        <f>SUMIFS('Saisie Recettes'!$I$5:$I$3004,'Saisie Recettes'!$F$5:$F$3004, $F99, 'Saisie Recettes'!$H$5:$H$3004, Listes!$B$74, 'Saisie Recettes'!$E$5:$E$3004, "&gt;="&amp;EOMONTH(K$7,-1)+1, 'Saisie Recettes'!$E$5:$E$3004, "&lt;="&amp;EOMONTH(K$7,0))</f>
        <v>0</v>
      </c>
      <c r="L99" s="151">
        <f>SUMIFS('Saisie Recettes'!$I$5:$I$3004,'Saisie Recettes'!$F$5:$F$3004, $F99, 'Saisie Recettes'!$H$5:$H$3004, Listes!$B$74, 'Saisie Recettes'!$E$5:$E$3004, "&gt;="&amp;EOMONTH(L$7,-1)+1, 'Saisie Recettes'!$E$5:$E$3004, "&lt;="&amp;EOMONTH(L$7,0))</f>
        <v>0</v>
      </c>
      <c r="M99" s="151">
        <f>SUMIFS('Saisie Recettes'!$I$5:$I$3004,'Saisie Recettes'!$F$5:$F$3004, $F99, 'Saisie Recettes'!$H$5:$H$3004, Listes!$B$74, 'Saisie Recettes'!$E$5:$E$3004, "&gt;="&amp;EOMONTH(M$7,-1)+1, 'Saisie Recettes'!$E$5:$E$3004, "&lt;="&amp;EOMONTH(M$7,0))</f>
        <v>0</v>
      </c>
      <c r="N99" s="151">
        <f>SUMIFS('Saisie Recettes'!$I$5:$I$3004,'Saisie Recettes'!$F$5:$F$3004, $F99, 'Saisie Recettes'!$H$5:$H$3004, Listes!$B$74, 'Saisie Recettes'!$E$5:$E$3004, "&gt;="&amp;EOMONTH(N$7,-1)+1, 'Saisie Recettes'!$E$5:$E$3004, "&lt;="&amp;EOMONTH(N$7,0))</f>
        <v>0</v>
      </c>
      <c r="O99" s="151">
        <f>SUMIFS('Saisie Recettes'!$I$5:$I$3004,'Saisie Recettes'!$F$5:$F$3004, $F99, 'Saisie Recettes'!$H$5:$H$3004, Listes!$B$74, 'Saisie Recettes'!$E$5:$E$3004, "&gt;="&amp;EOMONTH(O$7,-1)+1, 'Saisie Recettes'!$E$5:$E$3004, "&lt;="&amp;EOMONTH(O$7,0))</f>
        <v>0</v>
      </c>
      <c r="P99" s="151">
        <f>SUMIFS('Saisie Recettes'!$I$5:$I$3004,'Saisie Recettes'!$F$5:$F$3004, $F99, 'Saisie Recettes'!$H$5:$H$3004, Listes!$B$74, 'Saisie Recettes'!$E$5:$E$3004, "&gt;="&amp;EOMONTH(P$7,-1)+1, 'Saisie Recettes'!$E$5:$E$3004, "&lt;="&amp;EOMONTH(P$7,0))</f>
        <v>0</v>
      </c>
      <c r="Q99" s="151">
        <f>SUMIFS('Saisie Recettes'!$I$5:$I$3004,'Saisie Recettes'!$F$5:$F$3004, $F99, 'Saisie Recettes'!$H$5:$H$3004, Listes!$B$74, 'Saisie Recettes'!$E$5:$E$3004, "&gt;="&amp;EOMONTH(Q$7,-1)+1, 'Saisie Recettes'!$E$5:$E$3004, "&lt;="&amp;EOMONTH(Q$7,0))</f>
        <v>0</v>
      </c>
      <c r="R99" s="151">
        <f>SUMIFS('Saisie Recettes'!$I$5:$I$3004,'Saisie Recettes'!$F$5:$F$3004, $F99, 'Saisie Recettes'!$H$5:$H$3004, Listes!$B$74, 'Saisie Recettes'!$E$5:$E$3004, "&gt;="&amp;EOMONTH(R$7,-1)+1, 'Saisie Recettes'!$E$5:$E$3004, "&lt;="&amp;EOMONTH(R$7,0))</f>
        <v>0</v>
      </c>
      <c r="S99" s="151">
        <f>SUMIFS('Saisie Recettes'!$I$5:$I$3004,'Saisie Recettes'!$F$5:$F$3004, $F99, 'Saisie Recettes'!$H$5:$H$3004, Listes!$B$74, 'Saisie Recettes'!$E$5:$E$3004, "&gt;="&amp;EOMONTH(S$7,-1)+1, 'Saisie Recettes'!$E$5:$E$3004, "&lt;="&amp;EOMONTH(S$7,0))</f>
        <v>0</v>
      </c>
      <c r="T99" s="151">
        <f>SUMIFS('Saisie Recettes'!$I$5:$I$3004,'Saisie Recettes'!$F$5:$F$3004, $F99, 'Saisie Recettes'!$H$5:$H$3004, Listes!$B$74, 'Saisie Recettes'!$E$5:$E$3004, "&gt;="&amp;EOMONTH(T$7,-1)+1, 'Saisie Recettes'!$E$5:$E$3004, "&lt;="&amp;EOMONTH(T$7,0))</f>
        <v>0</v>
      </c>
      <c r="U99" s="150">
        <f t="shared" si="43"/>
        <v>0</v>
      </c>
      <c r="W99" s="151">
        <f>SUMIFS('Saisie Recettes'!$I$5:$I$3004,'Saisie Recettes'!$F$5:$F$3004, $F99, 'Saisie Recettes'!$H$5:$H$3004, Listes!$B$74, 'Saisie Recettes'!$E$5:$E$3004, "&gt;="&amp;EOMONTH(W$7,-1)+1, 'Saisie Recettes'!$E$5:$E$3004, "&lt;="&amp;EOMONTH(W$7,0))</f>
        <v>0</v>
      </c>
      <c r="X99" s="151">
        <f>SUMIFS('Saisie Recettes'!$I$5:$I$3004,'Saisie Recettes'!$F$5:$F$3004, $F99, 'Saisie Recettes'!$H$5:$H$3004, Listes!$B$74, 'Saisie Recettes'!$E$5:$E$3004, "&gt;="&amp;EOMONTH(X$7,-1)+1, 'Saisie Recettes'!$E$5:$E$3004, "&lt;="&amp;EOMONTH(X$7,0))</f>
        <v>0</v>
      </c>
      <c r="Y99" s="151">
        <f>SUMIFS('Saisie Recettes'!$I$5:$I$3004,'Saisie Recettes'!$F$5:$F$3004, $F99, 'Saisie Recettes'!$H$5:$H$3004, Listes!$B$74, 'Saisie Recettes'!$E$5:$E$3004, "&gt;="&amp;EOMONTH(Y$7,-1)+1, 'Saisie Recettes'!$E$5:$E$3004, "&lt;="&amp;EOMONTH(Y$7,0))</f>
        <v>0</v>
      </c>
      <c r="Z99" s="151">
        <f>SUMIFS('Saisie Recettes'!$I$5:$I$3004,'Saisie Recettes'!$F$5:$F$3004, $F99, 'Saisie Recettes'!$H$5:$H$3004, Listes!$B$74, 'Saisie Recettes'!$E$5:$E$3004, "&gt;="&amp;EOMONTH(Z$7,-1)+1, 'Saisie Recettes'!$E$5:$E$3004, "&lt;="&amp;EOMONTH(Z$7,0))</f>
        <v>0</v>
      </c>
      <c r="AA99" s="151">
        <f>SUMIFS('Saisie Recettes'!$I$5:$I$3004,'Saisie Recettes'!$F$5:$F$3004, $F99, 'Saisie Recettes'!$H$5:$H$3004, Listes!$B$74, 'Saisie Recettes'!$E$5:$E$3004, "&gt;="&amp;EOMONTH(AA$7,-1)+1, 'Saisie Recettes'!$E$5:$E$3004, "&lt;="&amp;EOMONTH(AA$7,0))</f>
        <v>0</v>
      </c>
      <c r="AB99" s="151">
        <f>SUMIFS('Saisie Recettes'!$I$5:$I$3004,'Saisie Recettes'!$F$5:$F$3004, $F99, 'Saisie Recettes'!$H$5:$H$3004, Listes!$B$74, 'Saisie Recettes'!$E$5:$E$3004, "&gt;="&amp;EOMONTH(AB$7,-1)+1, 'Saisie Recettes'!$E$5:$E$3004, "&lt;="&amp;EOMONTH(AB$7,0))</f>
        <v>0</v>
      </c>
      <c r="AC99" s="151">
        <f>SUMIFS('Saisie Recettes'!$I$5:$I$3004,'Saisie Recettes'!$F$5:$F$3004, $F99, 'Saisie Recettes'!$H$5:$H$3004, Listes!$B$74, 'Saisie Recettes'!$E$5:$E$3004, "&gt;="&amp;EOMONTH(AC$7,-1)+1, 'Saisie Recettes'!$E$5:$E$3004, "&lt;="&amp;EOMONTH(AC$7,0))</f>
        <v>0</v>
      </c>
      <c r="AD99" s="151">
        <f>SUMIFS('Saisie Recettes'!$I$5:$I$3004,'Saisie Recettes'!$F$5:$F$3004, $F99, 'Saisie Recettes'!$H$5:$H$3004, Listes!$B$74, 'Saisie Recettes'!$E$5:$E$3004, "&gt;="&amp;EOMONTH(AD$7,-1)+1, 'Saisie Recettes'!$E$5:$E$3004, "&lt;="&amp;EOMONTH(AD$7,0))</f>
        <v>0</v>
      </c>
      <c r="AE99" s="151">
        <f>SUMIFS('Saisie Recettes'!$I$5:$I$3004,'Saisie Recettes'!$F$5:$F$3004, $F99, 'Saisie Recettes'!$H$5:$H$3004, Listes!$B$74, 'Saisie Recettes'!$E$5:$E$3004, "&gt;="&amp;EOMONTH(AE$7,-1)+1, 'Saisie Recettes'!$E$5:$E$3004, "&lt;="&amp;EOMONTH(AE$7,0))</f>
        <v>0</v>
      </c>
      <c r="AF99" s="151">
        <f>SUMIFS('Saisie Recettes'!$I$5:$I$3004,'Saisie Recettes'!$F$5:$F$3004, $F99, 'Saisie Recettes'!$H$5:$H$3004, Listes!$B$74, 'Saisie Recettes'!$E$5:$E$3004, "&gt;="&amp;EOMONTH(AF$7,-1)+1, 'Saisie Recettes'!$E$5:$E$3004, "&lt;="&amp;EOMONTH(AF$7,0))</f>
        <v>0</v>
      </c>
      <c r="AG99" s="151">
        <f>SUMIFS('Saisie Recettes'!$I$5:$I$3004,'Saisie Recettes'!$F$5:$F$3004, $F99, 'Saisie Recettes'!$H$5:$H$3004, Listes!$B$74, 'Saisie Recettes'!$E$5:$E$3004, "&gt;="&amp;EOMONTH(AG$7,-1)+1, 'Saisie Recettes'!$E$5:$E$3004, "&lt;="&amp;EOMONTH(AG$7,0))</f>
        <v>0</v>
      </c>
      <c r="AH99" s="151">
        <f>SUMIFS('Saisie Recettes'!$I$5:$I$3004,'Saisie Recettes'!$F$5:$F$3004, $F99, 'Saisie Recettes'!$H$5:$H$3004, Listes!$B$74, 'Saisie Recettes'!$E$5:$E$3004, "&gt;="&amp;EOMONTH(AH$7,-1)+1, 'Saisie Recettes'!$E$5:$E$3004, "&lt;="&amp;EOMONTH(AH$7,0))</f>
        <v>0</v>
      </c>
      <c r="AI99" s="150">
        <f t="shared" si="44"/>
        <v>0</v>
      </c>
      <c r="AJ99" s="142"/>
      <c r="AK99" s="151">
        <f>SUMIFS('Saisie Recettes'!$I$5:$I$3004,'Saisie Recettes'!$F$5:$F$3004, $F99, 'Saisie Recettes'!$H$5:$H$3004, Listes!$B$74, 'Saisie Recettes'!$E$5:$E$3004, "&gt;="&amp;EOMONTH(AK$7,-1)+1, 'Saisie Recettes'!$E$5:$E$3004, "&lt;="&amp;EOMONTH(AK$7,0))</f>
        <v>0</v>
      </c>
      <c r="AL99" s="151">
        <f>SUMIFS('Saisie Recettes'!$I$5:$I$3004,'Saisie Recettes'!$F$5:$F$3004, $F99, 'Saisie Recettes'!$H$5:$H$3004, Listes!$B$74, 'Saisie Recettes'!$E$5:$E$3004, "&gt;="&amp;EOMONTH(AL$7,-1)+1, 'Saisie Recettes'!$E$5:$E$3004, "&lt;="&amp;EOMONTH(AL$7,0))</f>
        <v>0</v>
      </c>
      <c r="AM99" s="151">
        <f>SUMIFS('Saisie Recettes'!$I$5:$I$3004,'Saisie Recettes'!$F$5:$F$3004, $F99, 'Saisie Recettes'!$H$5:$H$3004, Listes!$B$74, 'Saisie Recettes'!$E$5:$E$3004, "&gt;="&amp;EOMONTH(AM$7,-1)+1, 'Saisie Recettes'!$E$5:$E$3004, "&lt;="&amp;EOMONTH(AM$7,0))</f>
        <v>0</v>
      </c>
      <c r="AN99" s="151">
        <f>SUMIFS('Saisie Recettes'!$I$5:$I$3004,'Saisie Recettes'!$F$5:$F$3004, $F99, 'Saisie Recettes'!$H$5:$H$3004, Listes!$B$74, 'Saisie Recettes'!$E$5:$E$3004, "&gt;="&amp;EOMONTH(AN$7,-1)+1, 'Saisie Recettes'!$E$5:$E$3004, "&lt;="&amp;EOMONTH(AN$7,0))</f>
        <v>0</v>
      </c>
      <c r="AO99" s="151">
        <f>SUMIFS('Saisie Recettes'!$I$5:$I$3004,'Saisie Recettes'!$F$5:$F$3004, $F99, 'Saisie Recettes'!$H$5:$H$3004, Listes!$B$74, 'Saisie Recettes'!$E$5:$E$3004, "&gt;="&amp;EOMONTH(AO$7,-1)+1, 'Saisie Recettes'!$E$5:$E$3004, "&lt;="&amp;EOMONTH(AO$7,0))</f>
        <v>0</v>
      </c>
      <c r="AP99" s="151">
        <f>SUMIFS('Saisie Recettes'!$I$5:$I$3004,'Saisie Recettes'!$F$5:$F$3004, $F99, 'Saisie Recettes'!$H$5:$H$3004, Listes!$B$74, 'Saisie Recettes'!$E$5:$E$3004, "&gt;="&amp;EOMONTH(AP$7,-1)+1, 'Saisie Recettes'!$E$5:$E$3004, "&lt;="&amp;EOMONTH(AP$7,0))</f>
        <v>0</v>
      </c>
      <c r="AQ99" s="151">
        <f>SUMIFS('Saisie Recettes'!$I$5:$I$3004,'Saisie Recettes'!$F$5:$F$3004, $F99, 'Saisie Recettes'!$H$5:$H$3004, Listes!$B$74, 'Saisie Recettes'!$E$5:$E$3004, "&gt;="&amp;EOMONTH(AQ$7,-1)+1, 'Saisie Recettes'!$E$5:$E$3004, "&lt;="&amp;EOMONTH(AQ$7,0))</f>
        <v>0</v>
      </c>
      <c r="AR99" s="151">
        <f>SUMIFS('Saisie Recettes'!$I$5:$I$3004,'Saisie Recettes'!$F$5:$F$3004, $F99, 'Saisie Recettes'!$H$5:$H$3004, Listes!$B$74, 'Saisie Recettes'!$E$5:$E$3004, "&gt;="&amp;EOMONTH(AR$7,-1)+1, 'Saisie Recettes'!$E$5:$E$3004, "&lt;="&amp;EOMONTH(AR$7,0))</f>
        <v>0</v>
      </c>
      <c r="AS99" s="151">
        <f>SUMIFS('Saisie Recettes'!$I$5:$I$3004,'Saisie Recettes'!$F$5:$F$3004, $F99, 'Saisie Recettes'!$H$5:$H$3004, Listes!$B$74, 'Saisie Recettes'!$E$5:$E$3004, "&gt;="&amp;EOMONTH(AS$7,-1)+1, 'Saisie Recettes'!$E$5:$E$3004, "&lt;="&amp;EOMONTH(AS$7,0))</f>
        <v>0</v>
      </c>
      <c r="AT99" s="151">
        <f>SUMIFS('Saisie Recettes'!$I$5:$I$3004,'Saisie Recettes'!$F$5:$F$3004, $F99, 'Saisie Recettes'!$H$5:$H$3004, Listes!$B$74, 'Saisie Recettes'!$E$5:$E$3004, "&gt;="&amp;EOMONTH(AT$7,-1)+1, 'Saisie Recettes'!$E$5:$E$3004, "&lt;="&amp;EOMONTH(AT$7,0))</f>
        <v>0</v>
      </c>
      <c r="AU99" s="151">
        <f>SUMIFS('Saisie Recettes'!$I$5:$I$3004,'Saisie Recettes'!$F$5:$F$3004, $F99, 'Saisie Recettes'!$H$5:$H$3004, Listes!$B$74, 'Saisie Recettes'!$E$5:$E$3004, "&gt;="&amp;EOMONTH(AU$7,-1)+1, 'Saisie Recettes'!$E$5:$E$3004, "&lt;="&amp;EOMONTH(AU$7,0))</f>
        <v>0</v>
      </c>
      <c r="AV99" s="151">
        <f>SUMIFS('Saisie Recettes'!$I$5:$I$3004,'Saisie Recettes'!$F$5:$F$3004, $F99, 'Saisie Recettes'!$H$5:$H$3004, Listes!$B$74, 'Saisie Recettes'!$E$5:$E$3004, "&gt;="&amp;EOMONTH(AV$7,-1)+1, 'Saisie Recettes'!$E$5:$E$3004, "&lt;="&amp;EOMONTH(AV$7,0))</f>
        <v>0</v>
      </c>
      <c r="AW99" s="150">
        <f t="shared" si="45"/>
        <v>0</v>
      </c>
    </row>
    <row r="100" spans="3:49" ht="15.75" customHeight="1" x14ac:dyDescent="0.25">
      <c r="C100" s="150" t="str">
        <f t="shared" si="46"/>
        <v>MC-Suite 11</v>
      </c>
      <c r="D100" s="143"/>
      <c r="E100" s="143"/>
      <c r="F100" s="150" t="str">
        <f t="shared" si="42"/>
        <v>MC-Suite 11</v>
      </c>
      <c r="I100" s="151">
        <f>SUMIFS('Saisie Recettes'!$I$5:$I$3004,'Saisie Recettes'!$F$5:$F$3004, $F100, 'Saisie Recettes'!$H$5:$H$3004, Listes!$B$74, 'Saisie Recettes'!$E$5:$E$3004, "&gt;="&amp;EOMONTH(I$7,-1)+1, 'Saisie Recettes'!$E$5:$E$3004, "&lt;="&amp;EOMONTH(I$7,0))</f>
        <v>0</v>
      </c>
      <c r="J100" s="151">
        <f>SUMIFS('Saisie Recettes'!$I$5:$I$3004,'Saisie Recettes'!$F$5:$F$3004, $F100, 'Saisie Recettes'!$H$5:$H$3004, Listes!$B$74, 'Saisie Recettes'!$E$5:$E$3004, "&gt;="&amp;EOMONTH(J$7,-1)+1, 'Saisie Recettes'!$E$5:$E$3004, "&lt;="&amp;EOMONTH(J$7,0))</f>
        <v>0</v>
      </c>
      <c r="K100" s="151">
        <f>SUMIFS('Saisie Recettes'!$I$5:$I$3004,'Saisie Recettes'!$F$5:$F$3004, $F100, 'Saisie Recettes'!$H$5:$H$3004, Listes!$B$74, 'Saisie Recettes'!$E$5:$E$3004, "&gt;="&amp;EOMONTH(K$7,-1)+1, 'Saisie Recettes'!$E$5:$E$3004, "&lt;="&amp;EOMONTH(K$7,0))</f>
        <v>0</v>
      </c>
      <c r="L100" s="151">
        <f>SUMIFS('Saisie Recettes'!$I$5:$I$3004,'Saisie Recettes'!$F$5:$F$3004, $F100, 'Saisie Recettes'!$H$5:$H$3004, Listes!$B$74, 'Saisie Recettes'!$E$5:$E$3004, "&gt;="&amp;EOMONTH(L$7,-1)+1, 'Saisie Recettes'!$E$5:$E$3004, "&lt;="&amp;EOMONTH(L$7,0))</f>
        <v>0</v>
      </c>
      <c r="M100" s="151">
        <f>SUMIFS('Saisie Recettes'!$I$5:$I$3004,'Saisie Recettes'!$F$5:$F$3004, $F100, 'Saisie Recettes'!$H$5:$H$3004, Listes!$B$74, 'Saisie Recettes'!$E$5:$E$3004, "&gt;="&amp;EOMONTH(M$7,-1)+1, 'Saisie Recettes'!$E$5:$E$3004, "&lt;="&amp;EOMONTH(M$7,0))</f>
        <v>0</v>
      </c>
      <c r="N100" s="151">
        <f>SUMIFS('Saisie Recettes'!$I$5:$I$3004,'Saisie Recettes'!$F$5:$F$3004, $F100, 'Saisie Recettes'!$H$5:$H$3004, Listes!$B$74, 'Saisie Recettes'!$E$5:$E$3004, "&gt;="&amp;EOMONTH(N$7,-1)+1, 'Saisie Recettes'!$E$5:$E$3004, "&lt;="&amp;EOMONTH(N$7,0))</f>
        <v>0</v>
      </c>
      <c r="O100" s="151">
        <f>SUMIFS('Saisie Recettes'!$I$5:$I$3004,'Saisie Recettes'!$F$5:$F$3004, $F100, 'Saisie Recettes'!$H$5:$H$3004, Listes!$B$74, 'Saisie Recettes'!$E$5:$E$3004, "&gt;="&amp;EOMONTH(O$7,-1)+1, 'Saisie Recettes'!$E$5:$E$3004, "&lt;="&amp;EOMONTH(O$7,0))</f>
        <v>0</v>
      </c>
      <c r="P100" s="151">
        <f>SUMIFS('Saisie Recettes'!$I$5:$I$3004,'Saisie Recettes'!$F$5:$F$3004, $F100, 'Saisie Recettes'!$H$5:$H$3004, Listes!$B$74, 'Saisie Recettes'!$E$5:$E$3004, "&gt;="&amp;EOMONTH(P$7,-1)+1, 'Saisie Recettes'!$E$5:$E$3004, "&lt;="&amp;EOMONTH(P$7,0))</f>
        <v>0</v>
      </c>
      <c r="Q100" s="151">
        <f>SUMIFS('Saisie Recettes'!$I$5:$I$3004,'Saisie Recettes'!$F$5:$F$3004, $F100, 'Saisie Recettes'!$H$5:$H$3004, Listes!$B$74, 'Saisie Recettes'!$E$5:$E$3004, "&gt;="&amp;EOMONTH(Q$7,-1)+1, 'Saisie Recettes'!$E$5:$E$3004, "&lt;="&amp;EOMONTH(Q$7,0))</f>
        <v>0</v>
      </c>
      <c r="R100" s="151">
        <f>SUMIFS('Saisie Recettes'!$I$5:$I$3004,'Saisie Recettes'!$F$5:$F$3004, $F100, 'Saisie Recettes'!$H$5:$H$3004, Listes!$B$74, 'Saisie Recettes'!$E$5:$E$3004, "&gt;="&amp;EOMONTH(R$7,-1)+1, 'Saisie Recettes'!$E$5:$E$3004, "&lt;="&amp;EOMONTH(R$7,0))</f>
        <v>0</v>
      </c>
      <c r="S100" s="151">
        <f>SUMIFS('Saisie Recettes'!$I$5:$I$3004,'Saisie Recettes'!$F$5:$F$3004, $F100, 'Saisie Recettes'!$H$5:$H$3004, Listes!$B$74, 'Saisie Recettes'!$E$5:$E$3004, "&gt;="&amp;EOMONTH(S$7,-1)+1, 'Saisie Recettes'!$E$5:$E$3004, "&lt;="&amp;EOMONTH(S$7,0))</f>
        <v>0</v>
      </c>
      <c r="T100" s="151">
        <f>SUMIFS('Saisie Recettes'!$I$5:$I$3004,'Saisie Recettes'!$F$5:$F$3004, $F100, 'Saisie Recettes'!$H$5:$H$3004, Listes!$B$74, 'Saisie Recettes'!$E$5:$E$3004, "&gt;="&amp;EOMONTH(T$7,-1)+1, 'Saisie Recettes'!$E$5:$E$3004, "&lt;="&amp;EOMONTH(T$7,0))</f>
        <v>0</v>
      </c>
      <c r="U100" s="150">
        <f t="shared" si="43"/>
        <v>0</v>
      </c>
      <c r="W100" s="151">
        <f>SUMIFS('Saisie Recettes'!$I$5:$I$3004,'Saisie Recettes'!$F$5:$F$3004, $F100, 'Saisie Recettes'!$H$5:$H$3004, Listes!$B$74, 'Saisie Recettes'!$E$5:$E$3004, "&gt;="&amp;EOMONTH(W$7,-1)+1, 'Saisie Recettes'!$E$5:$E$3004, "&lt;="&amp;EOMONTH(W$7,0))</f>
        <v>0</v>
      </c>
      <c r="X100" s="151">
        <f>SUMIFS('Saisie Recettes'!$I$5:$I$3004,'Saisie Recettes'!$F$5:$F$3004, $F100, 'Saisie Recettes'!$H$5:$H$3004, Listes!$B$74, 'Saisie Recettes'!$E$5:$E$3004, "&gt;="&amp;EOMONTH(X$7,-1)+1, 'Saisie Recettes'!$E$5:$E$3004, "&lt;="&amp;EOMONTH(X$7,0))</f>
        <v>0</v>
      </c>
      <c r="Y100" s="151">
        <f>SUMIFS('Saisie Recettes'!$I$5:$I$3004,'Saisie Recettes'!$F$5:$F$3004, $F100, 'Saisie Recettes'!$H$5:$H$3004, Listes!$B$74, 'Saisie Recettes'!$E$5:$E$3004, "&gt;="&amp;EOMONTH(Y$7,-1)+1, 'Saisie Recettes'!$E$5:$E$3004, "&lt;="&amp;EOMONTH(Y$7,0))</f>
        <v>0</v>
      </c>
      <c r="Z100" s="151">
        <f>SUMIFS('Saisie Recettes'!$I$5:$I$3004,'Saisie Recettes'!$F$5:$F$3004, $F100, 'Saisie Recettes'!$H$5:$H$3004, Listes!$B$74, 'Saisie Recettes'!$E$5:$E$3004, "&gt;="&amp;EOMONTH(Z$7,-1)+1, 'Saisie Recettes'!$E$5:$E$3004, "&lt;="&amp;EOMONTH(Z$7,0))</f>
        <v>0</v>
      </c>
      <c r="AA100" s="151">
        <f>SUMIFS('Saisie Recettes'!$I$5:$I$3004,'Saisie Recettes'!$F$5:$F$3004, $F100, 'Saisie Recettes'!$H$5:$H$3004, Listes!$B$74, 'Saisie Recettes'!$E$5:$E$3004, "&gt;="&amp;EOMONTH(AA$7,-1)+1, 'Saisie Recettes'!$E$5:$E$3004, "&lt;="&amp;EOMONTH(AA$7,0))</f>
        <v>0</v>
      </c>
      <c r="AB100" s="151">
        <f>SUMIFS('Saisie Recettes'!$I$5:$I$3004,'Saisie Recettes'!$F$5:$F$3004, $F100, 'Saisie Recettes'!$H$5:$H$3004, Listes!$B$74, 'Saisie Recettes'!$E$5:$E$3004, "&gt;="&amp;EOMONTH(AB$7,-1)+1, 'Saisie Recettes'!$E$5:$E$3004, "&lt;="&amp;EOMONTH(AB$7,0))</f>
        <v>0</v>
      </c>
      <c r="AC100" s="151">
        <f>SUMIFS('Saisie Recettes'!$I$5:$I$3004,'Saisie Recettes'!$F$5:$F$3004, $F100, 'Saisie Recettes'!$H$5:$H$3004, Listes!$B$74, 'Saisie Recettes'!$E$5:$E$3004, "&gt;="&amp;EOMONTH(AC$7,-1)+1, 'Saisie Recettes'!$E$5:$E$3004, "&lt;="&amp;EOMONTH(AC$7,0))</f>
        <v>0</v>
      </c>
      <c r="AD100" s="151">
        <f>SUMIFS('Saisie Recettes'!$I$5:$I$3004,'Saisie Recettes'!$F$5:$F$3004, $F100, 'Saisie Recettes'!$H$5:$H$3004, Listes!$B$74, 'Saisie Recettes'!$E$5:$E$3004, "&gt;="&amp;EOMONTH(AD$7,-1)+1, 'Saisie Recettes'!$E$5:$E$3004, "&lt;="&amp;EOMONTH(AD$7,0))</f>
        <v>0</v>
      </c>
      <c r="AE100" s="151">
        <f>SUMIFS('Saisie Recettes'!$I$5:$I$3004,'Saisie Recettes'!$F$5:$F$3004, $F100, 'Saisie Recettes'!$H$5:$H$3004, Listes!$B$74, 'Saisie Recettes'!$E$5:$E$3004, "&gt;="&amp;EOMONTH(AE$7,-1)+1, 'Saisie Recettes'!$E$5:$E$3004, "&lt;="&amp;EOMONTH(AE$7,0))</f>
        <v>0</v>
      </c>
      <c r="AF100" s="151">
        <f>SUMIFS('Saisie Recettes'!$I$5:$I$3004,'Saisie Recettes'!$F$5:$F$3004, $F100, 'Saisie Recettes'!$H$5:$H$3004, Listes!$B$74, 'Saisie Recettes'!$E$5:$E$3004, "&gt;="&amp;EOMONTH(AF$7,-1)+1, 'Saisie Recettes'!$E$5:$E$3004, "&lt;="&amp;EOMONTH(AF$7,0))</f>
        <v>0</v>
      </c>
      <c r="AG100" s="151">
        <f>SUMIFS('Saisie Recettes'!$I$5:$I$3004,'Saisie Recettes'!$F$5:$F$3004, $F100, 'Saisie Recettes'!$H$5:$H$3004, Listes!$B$74, 'Saisie Recettes'!$E$5:$E$3004, "&gt;="&amp;EOMONTH(AG$7,-1)+1, 'Saisie Recettes'!$E$5:$E$3004, "&lt;="&amp;EOMONTH(AG$7,0))</f>
        <v>0</v>
      </c>
      <c r="AH100" s="151">
        <f>SUMIFS('Saisie Recettes'!$I$5:$I$3004,'Saisie Recettes'!$F$5:$F$3004, $F100, 'Saisie Recettes'!$H$5:$H$3004, Listes!$B$74, 'Saisie Recettes'!$E$5:$E$3004, "&gt;="&amp;EOMONTH(AH$7,-1)+1, 'Saisie Recettes'!$E$5:$E$3004, "&lt;="&amp;EOMONTH(AH$7,0))</f>
        <v>0</v>
      </c>
      <c r="AI100" s="150">
        <f t="shared" si="44"/>
        <v>0</v>
      </c>
      <c r="AJ100" s="142"/>
      <c r="AK100" s="151">
        <f>SUMIFS('Saisie Recettes'!$I$5:$I$3004,'Saisie Recettes'!$F$5:$F$3004, $F100, 'Saisie Recettes'!$H$5:$H$3004, Listes!$B$74, 'Saisie Recettes'!$E$5:$E$3004, "&gt;="&amp;EOMONTH(AK$7,-1)+1, 'Saisie Recettes'!$E$5:$E$3004, "&lt;="&amp;EOMONTH(AK$7,0))</f>
        <v>0</v>
      </c>
      <c r="AL100" s="151">
        <f>SUMIFS('Saisie Recettes'!$I$5:$I$3004,'Saisie Recettes'!$F$5:$F$3004, $F100, 'Saisie Recettes'!$H$5:$H$3004, Listes!$B$74, 'Saisie Recettes'!$E$5:$E$3004, "&gt;="&amp;EOMONTH(AL$7,-1)+1, 'Saisie Recettes'!$E$5:$E$3004, "&lt;="&amp;EOMONTH(AL$7,0))</f>
        <v>0</v>
      </c>
      <c r="AM100" s="151">
        <f>SUMIFS('Saisie Recettes'!$I$5:$I$3004,'Saisie Recettes'!$F$5:$F$3004, $F100, 'Saisie Recettes'!$H$5:$H$3004, Listes!$B$74, 'Saisie Recettes'!$E$5:$E$3004, "&gt;="&amp;EOMONTH(AM$7,-1)+1, 'Saisie Recettes'!$E$5:$E$3004, "&lt;="&amp;EOMONTH(AM$7,0))</f>
        <v>0</v>
      </c>
      <c r="AN100" s="151">
        <f>SUMIFS('Saisie Recettes'!$I$5:$I$3004,'Saisie Recettes'!$F$5:$F$3004, $F100, 'Saisie Recettes'!$H$5:$H$3004, Listes!$B$74, 'Saisie Recettes'!$E$5:$E$3004, "&gt;="&amp;EOMONTH(AN$7,-1)+1, 'Saisie Recettes'!$E$5:$E$3004, "&lt;="&amp;EOMONTH(AN$7,0))</f>
        <v>0</v>
      </c>
      <c r="AO100" s="151">
        <f>SUMIFS('Saisie Recettes'!$I$5:$I$3004,'Saisie Recettes'!$F$5:$F$3004, $F100, 'Saisie Recettes'!$H$5:$H$3004, Listes!$B$74, 'Saisie Recettes'!$E$5:$E$3004, "&gt;="&amp;EOMONTH(AO$7,-1)+1, 'Saisie Recettes'!$E$5:$E$3004, "&lt;="&amp;EOMONTH(AO$7,0))</f>
        <v>0</v>
      </c>
      <c r="AP100" s="151">
        <f>SUMIFS('Saisie Recettes'!$I$5:$I$3004,'Saisie Recettes'!$F$5:$F$3004, $F100, 'Saisie Recettes'!$H$5:$H$3004, Listes!$B$74, 'Saisie Recettes'!$E$5:$E$3004, "&gt;="&amp;EOMONTH(AP$7,-1)+1, 'Saisie Recettes'!$E$5:$E$3004, "&lt;="&amp;EOMONTH(AP$7,0))</f>
        <v>0</v>
      </c>
      <c r="AQ100" s="151">
        <f>SUMIFS('Saisie Recettes'!$I$5:$I$3004,'Saisie Recettes'!$F$5:$F$3004, $F100, 'Saisie Recettes'!$H$5:$H$3004, Listes!$B$74, 'Saisie Recettes'!$E$5:$E$3004, "&gt;="&amp;EOMONTH(AQ$7,-1)+1, 'Saisie Recettes'!$E$5:$E$3004, "&lt;="&amp;EOMONTH(AQ$7,0))</f>
        <v>0</v>
      </c>
      <c r="AR100" s="151">
        <f>SUMIFS('Saisie Recettes'!$I$5:$I$3004,'Saisie Recettes'!$F$5:$F$3004, $F100, 'Saisie Recettes'!$H$5:$H$3004, Listes!$B$74, 'Saisie Recettes'!$E$5:$E$3004, "&gt;="&amp;EOMONTH(AR$7,-1)+1, 'Saisie Recettes'!$E$5:$E$3004, "&lt;="&amp;EOMONTH(AR$7,0))</f>
        <v>0</v>
      </c>
      <c r="AS100" s="151">
        <f>SUMIFS('Saisie Recettes'!$I$5:$I$3004,'Saisie Recettes'!$F$5:$F$3004, $F100, 'Saisie Recettes'!$H$5:$H$3004, Listes!$B$74, 'Saisie Recettes'!$E$5:$E$3004, "&gt;="&amp;EOMONTH(AS$7,-1)+1, 'Saisie Recettes'!$E$5:$E$3004, "&lt;="&amp;EOMONTH(AS$7,0))</f>
        <v>0</v>
      </c>
      <c r="AT100" s="151">
        <f>SUMIFS('Saisie Recettes'!$I$5:$I$3004,'Saisie Recettes'!$F$5:$F$3004, $F100, 'Saisie Recettes'!$H$5:$H$3004, Listes!$B$74, 'Saisie Recettes'!$E$5:$E$3004, "&gt;="&amp;EOMONTH(AT$7,-1)+1, 'Saisie Recettes'!$E$5:$E$3004, "&lt;="&amp;EOMONTH(AT$7,0))</f>
        <v>0</v>
      </c>
      <c r="AU100" s="151">
        <f>SUMIFS('Saisie Recettes'!$I$5:$I$3004,'Saisie Recettes'!$F$5:$F$3004, $F100, 'Saisie Recettes'!$H$5:$H$3004, Listes!$B$74, 'Saisie Recettes'!$E$5:$E$3004, "&gt;="&amp;EOMONTH(AU$7,-1)+1, 'Saisie Recettes'!$E$5:$E$3004, "&lt;="&amp;EOMONTH(AU$7,0))</f>
        <v>0</v>
      </c>
      <c r="AV100" s="151">
        <f>SUMIFS('Saisie Recettes'!$I$5:$I$3004,'Saisie Recettes'!$F$5:$F$3004, $F100, 'Saisie Recettes'!$H$5:$H$3004, Listes!$B$74, 'Saisie Recettes'!$E$5:$E$3004, "&gt;="&amp;EOMONTH(AV$7,-1)+1, 'Saisie Recettes'!$E$5:$E$3004, "&lt;="&amp;EOMONTH(AV$7,0))</f>
        <v>0</v>
      </c>
      <c r="AW100" s="150">
        <f t="shared" si="45"/>
        <v>0</v>
      </c>
    </row>
    <row r="101" spans="3:49" ht="15.75" customHeight="1" x14ac:dyDescent="0.25">
      <c r="C101" s="150" t="str">
        <f t="shared" si="46"/>
        <v>MC-Suite 12</v>
      </c>
      <c r="D101" s="143"/>
      <c r="E101" s="143"/>
      <c r="F101" s="150" t="str">
        <f t="shared" si="42"/>
        <v>MC-Suite 12</v>
      </c>
      <c r="I101" s="151">
        <f>SUMIFS('Saisie Recettes'!$I$5:$I$3004,'Saisie Recettes'!$F$5:$F$3004, $F101, 'Saisie Recettes'!$H$5:$H$3004, Listes!$B$74, 'Saisie Recettes'!$E$5:$E$3004, "&gt;="&amp;EOMONTH(I$7,-1)+1, 'Saisie Recettes'!$E$5:$E$3004, "&lt;="&amp;EOMONTH(I$7,0))</f>
        <v>0</v>
      </c>
      <c r="J101" s="151">
        <f>SUMIFS('Saisie Recettes'!$I$5:$I$3004,'Saisie Recettes'!$F$5:$F$3004, $F101, 'Saisie Recettes'!$H$5:$H$3004, Listes!$B$74, 'Saisie Recettes'!$E$5:$E$3004, "&gt;="&amp;EOMONTH(J$7,-1)+1, 'Saisie Recettes'!$E$5:$E$3004, "&lt;="&amp;EOMONTH(J$7,0))</f>
        <v>0</v>
      </c>
      <c r="K101" s="151">
        <f>SUMIFS('Saisie Recettes'!$I$5:$I$3004,'Saisie Recettes'!$F$5:$F$3004, $F101, 'Saisie Recettes'!$H$5:$H$3004, Listes!$B$74, 'Saisie Recettes'!$E$5:$E$3004, "&gt;="&amp;EOMONTH(K$7,-1)+1, 'Saisie Recettes'!$E$5:$E$3004, "&lt;="&amp;EOMONTH(K$7,0))</f>
        <v>0</v>
      </c>
      <c r="L101" s="151">
        <f>SUMIFS('Saisie Recettes'!$I$5:$I$3004,'Saisie Recettes'!$F$5:$F$3004, $F101, 'Saisie Recettes'!$H$5:$H$3004, Listes!$B$74, 'Saisie Recettes'!$E$5:$E$3004, "&gt;="&amp;EOMONTH(L$7,-1)+1, 'Saisie Recettes'!$E$5:$E$3004, "&lt;="&amp;EOMONTH(L$7,0))</f>
        <v>0</v>
      </c>
      <c r="M101" s="151">
        <f>SUMIFS('Saisie Recettes'!$I$5:$I$3004,'Saisie Recettes'!$F$5:$F$3004, $F101, 'Saisie Recettes'!$H$5:$H$3004, Listes!$B$74, 'Saisie Recettes'!$E$5:$E$3004, "&gt;="&amp;EOMONTH(M$7,-1)+1, 'Saisie Recettes'!$E$5:$E$3004, "&lt;="&amp;EOMONTH(M$7,0))</f>
        <v>0</v>
      </c>
      <c r="N101" s="151">
        <f>SUMIFS('Saisie Recettes'!$I$5:$I$3004,'Saisie Recettes'!$F$5:$F$3004, $F101, 'Saisie Recettes'!$H$5:$H$3004, Listes!$B$74, 'Saisie Recettes'!$E$5:$E$3004, "&gt;="&amp;EOMONTH(N$7,-1)+1, 'Saisie Recettes'!$E$5:$E$3004, "&lt;="&amp;EOMONTH(N$7,0))</f>
        <v>0</v>
      </c>
      <c r="O101" s="151">
        <f>SUMIFS('Saisie Recettes'!$I$5:$I$3004,'Saisie Recettes'!$F$5:$F$3004, $F101, 'Saisie Recettes'!$H$5:$H$3004, Listes!$B$74, 'Saisie Recettes'!$E$5:$E$3004, "&gt;="&amp;EOMONTH(O$7,-1)+1, 'Saisie Recettes'!$E$5:$E$3004, "&lt;="&amp;EOMONTH(O$7,0))</f>
        <v>0</v>
      </c>
      <c r="P101" s="151">
        <f>SUMIFS('Saisie Recettes'!$I$5:$I$3004,'Saisie Recettes'!$F$5:$F$3004, $F101, 'Saisie Recettes'!$H$5:$H$3004, Listes!$B$74, 'Saisie Recettes'!$E$5:$E$3004, "&gt;="&amp;EOMONTH(P$7,-1)+1, 'Saisie Recettes'!$E$5:$E$3004, "&lt;="&amp;EOMONTH(P$7,0))</f>
        <v>0</v>
      </c>
      <c r="Q101" s="151">
        <f>SUMIFS('Saisie Recettes'!$I$5:$I$3004,'Saisie Recettes'!$F$5:$F$3004, $F101, 'Saisie Recettes'!$H$5:$H$3004, Listes!$B$74, 'Saisie Recettes'!$E$5:$E$3004, "&gt;="&amp;EOMONTH(Q$7,-1)+1, 'Saisie Recettes'!$E$5:$E$3004, "&lt;="&amp;EOMONTH(Q$7,0))</f>
        <v>0</v>
      </c>
      <c r="R101" s="151">
        <f>SUMIFS('Saisie Recettes'!$I$5:$I$3004,'Saisie Recettes'!$F$5:$F$3004, $F101, 'Saisie Recettes'!$H$5:$H$3004, Listes!$B$74, 'Saisie Recettes'!$E$5:$E$3004, "&gt;="&amp;EOMONTH(R$7,-1)+1, 'Saisie Recettes'!$E$5:$E$3004, "&lt;="&amp;EOMONTH(R$7,0))</f>
        <v>0</v>
      </c>
      <c r="S101" s="151">
        <f>SUMIFS('Saisie Recettes'!$I$5:$I$3004,'Saisie Recettes'!$F$5:$F$3004, $F101, 'Saisie Recettes'!$H$5:$H$3004, Listes!$B$74, 'Saisie Recettes'!$E$5:$E$3004, "&gt;="&amp;EOMONTH(S$7,-1)+1, 'Saisie Recettes'!$E$5:$E$3004, "&lt;="&amp;EOMONTH(S$7,0))</f>
        <v>0</v>
      </c>
      <c r="T101" s="151">
        <f>SUMIFS('Saisie Recettes'!$I$5:$I$3004,'Saisie Recettes'!$F$5:$F$3004, $F101, 'Saisie Recettes'!$H$5:$H$3004, Listes!$B$74, 'Saisie Recettes'!$E$5:$E$3004, "&gt;="&amp;EOMONTH(T$7,-1)+1, 'Saisie Recettes'!$E$5:$E$3004, "&lt;="&amp;EOMONTH(T$7,0))</f>
        <v>0</v>
      </c>
      <c r="U101" s="150">
        <f t="shared" si="43"/>
        <v>0</v>
      </c>
      <c r="W101" s="151">
        <f>SUMIFS('Saisie Recettes'!$I$5:$I$3004,'Saisie Recettes'!$F$5:$F$3004, $F101, 'Saisie Recettes'!$H$5:$H$3004, Listes!$B$74, 'Saisie Recettes'!$E$5:$E$3004, "&gt;="&amp;EOMONTH(W$7,-1)+1, 'Saisie Recettes'!$E$5:$E$3004, "&lt;="&amp;EOMONTH(W$7,0))</f>
        <v>0</v>
      </c>
      <c r="X101" s="151">
        <f>SUMIFS('Saisie Recettes'!$I$5:$I$3004,'Saisie Recettes'!$F$5:$F$3004, $F101, 'Saisie Recettes'!$H$5:$H$3004, Listes!$B$74, 'Saisie Recettes'!$E$5:$E$3004, "&gt;="&amp;EOMONTH(X$7,-1)+1, 'Saisie Recettes'!$E$5:$E$3004, "&lt;="&amp;EOMONTH(X$7,0))</f>
        <v>0</v>
      </c>
      <c r="Y101" s="151">
        <f>SUMIFS('Saisie Recettes'!$I$5:$I$3004,'Saisie Recettes'!$F$5:$F$3004, $F101, 'Saisie Recettes'!$H$5:$H$3004, Listes!$B$74, 'Saisie Recettes'!$E$5:$E$3004, "&gt;="&amp;EOMONTH(Y$7,-1)+1, 'Saisie Recettes'!$E$5:$E$3004, "&lt;="&amp;EOMONTH(Y$7,0))</f>
        <v>0</v>
      </c>
      <c r="Z101" s="151">
        <f>SUMIFS('Saisie Recettes'!$I$5:$I$3004,'Saisie Recettes'!$F$5:$F$3004, $F101, 'Saisie Recettes'!$H$5:$H$3004, Listes!$B$74, 'Saisie Recettes'!$E$5:$E$3004, "&gt;="&amp;EOMONTH(Z$7,-1)+1, 'Saisie Recettes'!$E$5:$E$3004, "&lt;="&amp;EOMONTH(Z$7,0))</f>
        <v>0</v>
      </c>
      <c r="AA101" s="151">
        <f>SUMIFS('Saisie Recettes'!$I$5:$I$3004,'Saisie Recettes'!$F$5:$F$3004, $F101, 'Saisie Recettes'!$H$5:$H$3004, Listes!$B$74, 'Saisie Recettes'!$E$5:$E$3004, "&gt;="&amp;EOMONTH(AA$7,-1)+1, 'Saisie Recettes'!$E$5:$E$3004, "&lt;="&amp;EOMONTH(AA$7,0))</f>
        <v>0</v>
      </c>
      <c r="AB101" s="151">
        <f>SUMIFS('Saisie Recettes'!$I$5:$I$3004,'Saisie Recettes'!$F$5:$F$3004, $F101, 'Saisie Recettes'!$H$5:$H$3004, Listes!$B$74, 'Saisie Recettes'!$E$5:$E$3004, "&gt;="&amp;EOMONTH(AB$7,-1)+1, 'Saisie Recettes'!$E$5:$E$3004, "&lt;="&amp;EOMONTH(AB$7,0))</f>
        <v>0</v>
      </c>
      <c r="AC101" s="151">
        <f>SUMIFS('Saisie Recettes'!$I$5:$I$3004,'Saisie Recettes'!$F$5:$F$3004, $F101, 'Saisie Recettes'!$H$5:$H$3004, Listes!$B$74, 'Saisie Recettes'!$E$5:$E$3004, "&gt;="&amp;EOMONTH(AC$7,-1)+1, 'Saisie Recettes'!$E$5:$E$3004, "&lt;="&amp;EOMONTH(AC$7,0))</f>
        <v>0</v>
      </c>
      <c r="AD101" s="151">
        <f>SUMIFS('Saisie Recettes'!$I$5:$I$3004,'Saisie Recettes'!$F$5:$F$3004, $F101, 'Saisie Recettes'!$H$5:$H$3004, Listes!$B$74, 'Saisie Recettes'!$E$5:$E$3004, "&gt;="&amp;EOMONTH(AD$7,-1)+1, 'Saisie Recettes'!$E$5:$E$3004, "&lt;="&amp;EOMONTH(AD$7,0))</f>
        <v>0</v>
      </c>
      <c r="AE101" s="151">
        <f>SUMIFS('Saisie Recettes'!$I$5:$I$3004,'Saisie Recettes'!$F$5:$F$3004, $F101, 'Saisie Recettes'!$H$5:$H$3004, Listes!$B$74, 'Saisie Recettes'!$E$5:$E$3004, "&gt;="&amp;EOMONTH(AE$7,-1)+1, 'Saisie Recettes'!$E$5:$E$3004, "&lt;="&amp;EOMONTH(AE$7,0))</f>
        <v>0</v>
      </c>
      <c r="AF101" s="151">
        <f>SUMIFS('Saisie Recettes'!$I$5:$I$3004,'Saisie Recettes'!$F$5:$F$3004, $F101, 'Saisie Recettes'!$H$5:$H$3004, Listes!$B$74, 'Saisie Recettes'!$E$5:$E$3004, "&gt;="&amp;EOMONTH(AF$7,-1)+1, 'Saisie Recettes'!$E$5:$E$3004, "&lt;="&amp;EOMONTH(AF$7,0))</f>
        <v>0</v>
      </c>
      <c r="AG101" s="151">
        <f>SUMIFS('Saisie Recettes'!$I$5:$I$3004,'Saisie Recettes'!$F$5:$F$3004, $F101, 'Saisie Recettes'!$H$5:$H$3004, Listes!$B$74, 'Saisie Recettes'!$E$5:$E$3004, "&gt;="&amp;EOMONTH(AG$7,-1)+1, 'Saisie Recettes'!$E$5:$E$3004, "&lt;="&amp;EOMONTH(AG$7,0))</f>
        <v>0</v>
      </c>
      <c r="AH101" s="151">
        <f>SUMIFS('Saisie Recettes'!$I$5:$I$3004,'Saisie Recettes'!$F$5:$F$3004, $F101, 'Saisie Recettes'!$H$5:$H$3004, Listes!$B$74, 'Saisie Recettes'!$E$5:$E$3004, "&gt;="&amp;EOMONTH(AH$7,-1)+1, 'Saisie Recettes'!$E$5:$E$3004, "&lt;="&amp;EOMONTH(AH$7,0))</f>
        <v>0</v>
      </c>
      <c r="AI101" s="150">
        <f t="shared" si="44"/>
        <v>0</v>
      </c>
      <c r="AJ101" s="142"/>
      <c r="AK101" s="151">
        <f>SUMIFS('Saisie Recettes'!$I$5:$I$3004,'Saisie Recettes'!$F$5:$F$3004, $F101, 'Saisie Recettes'!$H$5:$H$3004, Listes!$B$74, 'Saisie Recettes'!$E$5:$E$3004, "&gt;="&amp;EOMONTH(AK$7,-1)+1, 'Saisie Recettes'!$E$5:$E$3004, "&lt;="&amp;EOMONTH(AK$7,0))</f>
        <v>0</v>
      </c>
      <c r="AL101" s="151">
        <f>SUMIFS('Saisie Recettes'!$I$5:$I$3004,'Saisie Recettes'!$F$5:$F$3004, $F101, 'Saisie Recettes'!$H$5:$H$3004, Listes!$B$74, 'Saisie Recettes'!$E$5:$E$3004, "&gt;="&amp;EOMONTH(AL$7,-1)+1, 'Saisie Recettes'!$E$5:$E$3004, "&lt;="&amp;EOMONTH(AL$7,0))</f>
        <v>0</v>
      </c>
      <c r="AM101" s="151">
        <f>SUMIFS('Saisie Recettes'!$I$5:$I$3004,'Saisie Recettes'!$F$5:$F$3004, $F101, 'Saisie Recettes'!$H$5:$H$3004, Listes!$B$74, 'Saisie Recettes'!$E$5:$E$3004, "&gt;="&amp;EOMONTH(AM$7,-1)+1, 'Saisie Recettes'!$E$5:$E$3004, "&lt;="&amp;EOMONTH(AM$7,0))</f>
        <v>0</v>
      </c>
      <c r="AN101" s="151">
        <f>SUMIFS('Saisie Recettes'!$I$5:$I$3004,'Saisie Recettes'!$F$5:$F$3004, $F101, 'Saisie Recettes'!$H$5:$H$3004, Listes!$B$74, 'Saisie Recettes'!$E$5:$E$3004, "&gt;="&amp;EOMONTH(AN$7,-1)+1, 'Saisie Recettes'!$E$5:$E$3004, "&lt;="&amp;EOMONTH(AN$7,0))</f>
        <v>0</v>
      </c>
      <c r="AO101" s="151">
        <f>SUMIFS('Saisie Recettes'!$I$5:$I$3004,'Saisie Recettes'!$F$5:$F$3004, $F101, 'Saisie Recettes'!$H$5:$H$3004, Listes!$B$74, 'Saisie Recettes'!$E$5:$E$3004, "&gt;="&amp;EOMONTH(AO$7,-1)+1, 'Saisie Recettes'!$E$5:$E$3004, "&lt;="&amp;EOMONTH(AO$7,0))</f>
        <v>0</v>
      </c>
      <c r="AP101" s="151">
        <f>SUMIFS('Saisie Recettes'!$I$5:$I$3004,'Saisie Recettes'!$F$5:$F$3004, $F101, 'Saisie Recettes'!$H$5:$H$3004, Listes!$B$74, 'Saisie Recettes'!$E$5:$E$3004, "&gt;="&amp;EOMONTH(AP$7,-1)+1, 'Saisie Recettes'!$E$5:$E$3004, "&lt;="&amp;EOMONTH(AP$7,0))</f>
        <v>0</v>
      </c>
      <c r="AQ101" s="151">
        <f>SUMIFS('Saisie Recettes'!$I$5:$I$3004,'Saisie Recettes'!$F$5:$F$3004, $F101, 'Saisie Recettes'!$H$5:$H$3004, Listes!$B$74, 'Saisie Recettes'!$E$5:$E$3004, "&gt;="&amp;EOMONTH(AQ$7,-1)+1, 'Saisie Recettes'!$E$5:$E$3004, "&lt;="&amp;EOMONTH(AQ$7,0))</f>
        <v>0</v>
      </c>
      <c r="AR101" s="151">
        <f>SUMIFS('Saisie Recettes'!$I$5:$I$3004,'Saisie Recettes'!$F$5:$F$3004, $F101, 'Saisie Recettes'!$H$5:$H$3004, Listes!$B$74, 'Saisie Recettes'!$E$5:$E$3004, "&gt;="&amp;EOMONTH(AR$7,-1)+1, 'Saisie Recettes'!$E$5:$E$3004, "&lt;="&amp;EOMONTH(AR$7,0))</f>
        <v>0</v>
      </c>
      <c r="AS101" s="151">
        <f>SUMIFS('Saisie Recettes'!$I$5:$I$3004,'Saisie Recettes'!$F$5:$F$3004, $F101, 'Saisie Recettes'!$H$5:$H$3004, Listes!$B$74, 'Saisie Recettes'!$E$5:$E$3004, "&gt;="&amp;EOMONTH(AS$7,-1)+1, 'Saisie Recettes'!$E$5:$E$3004, "&lt;="&amp;EOMONTH(AS$7,0))</f>
        <v>0</v>
      </c>
      <c r="AT101" s="151">
        <f>SUMIFS('Saisie Recettes'!$I$5:$I$3004,'Saisie Recettes'!$F$5:$F$3004, $F101, 'Saisie Recettes'!$H$5:$H$3004, Listes!$B$74, 'Saisie Recettes'!$E$5:$E$3004, "&gt;="&amp;EOMONTH(AT$7,-1)+1, 'Saisie Recettes'!$E$5:$E$3004, "&lt;="&amp;EOMONTH(AT$7,0))</f>
        <v>0</v>
      </c>
      <c r="AU101" s="151">
        <f>SUMIFS('Saisie Recettes'!$I$5:$I$3004,'Saisie Recettes'!$F$5:$F$3004, $F101, 'Saisie Recettes'!$H$5:$H$3004, Listes!$B$74, 'Saisie Recettes'!$E$5:$E$3004, "&gt;="&amp;EOMONTH(AU$7,-1)+1, 'Saisie Recettes'!$E$5:$E$3004, "&lt;="&amp;EOMONTH(AU$7,0))</f>
        <v>0</v>
      </c>
      <c r="AV101" s="151">
        <f>SUMIFS('Saisie Recettes'!$I$5:$I$3004,'Saisie Recettes'!$F$5:$F$3004, $F101, 'Saisie Recettes'!$H$5:$H$3004, Listes!$B$74, 'Saisie Recettes'!$E$5:$E$3004, "&gt;="&amp;EOMONTH(AV$7,-1)+1, 'Saisie Recettes'!$E$5:$E$3004, "&lt;="&amp;EOMONTH(AV$7,0))</f>
        <v>0</v>
      </c>
      <c r="AW101" s="150">
        <f t="shared" si="45"/>
        <v>0</v>
      </c>
    </row>
    <row r="102" spans="3:49" ht="15.75" customHeight="1" x14ac:dyDescent="0.25">
      <c r="C102" s="150" t="str">
        <f t="shared" si="46"/>
        <v>MC-Suite 13</v>
      </c>
      <c r="D102" s="143"/>
      <c r="E102" s="143"/>
      <c r="F102" s="150" t="str">
        <f t="shared" si="42"/>
        <v>MC-Suite 13</v>
      </c>
      <c r="I102" s="151">
        <f>SUMIFS('Saisie Recettes'!$I$5:$I$3004,'Saisie Recettes'!$F$5:$F$3004, $F102, 'Saisie Recettes'!$H$5:$H$3004, Listes!$B$74, 'Saisie Recettes'!$E$5:$E$3004, "&gt;="&amp;EOMONTH(I$7,-1)+1, 'Saisie Recettes'!$E$5:$E$3004, "&lt;="&amp;EOMONTH(I$7,0))</f>
        <v>0</v>
      </c>
      <c r="J102" s="151">
        <f>SUMIFS('Saisie Recettes'!$I$5:$I$3004,'Saisie Recettes'!$F$5:$F$3004, $F102, 'Saisie Recettes'!$H$5:$H$3004, Listes!$B$74, 'Saisie Recettes'!$E$5:$E$3004, "&gt;="&amp;EOMONTH(J$7,-1)+1, 'Saisie Recettes'!$E$5:$E$3004, "&lt;="&amp;EOMONTH(J$7,0))</f>
        <v>0</v>
      </c>
      <c r="K102" s="151">
        <f>SUMIFS('Saisie Recettes'!$I$5:$I$3004,'Saisie Recettes'!$F$5:$F$3004, $F102, 'Saisie Recettes'!$H$5:$H$3004, Listes!$B$74, 'Saisie Recettes'!$E$5:$E$3004, "&gt;="&amp;EOMONTH(K$7,-1)+1, 'Saisie Recettes'!$E$5:$E$3004, "&lt;="&amp;EOMONTH(K$7,0))</f>
        <v>0</v>
      </c>
      <c r="L102" s="151">
        <f>SUMIFS('Saisie Recettes'!$I$5:$I$3004,'Saisie Recettes'!$F$5:$F$3004, $F102, 'Saisie Recettes'!$H$5:$H$3004, Listes!$B$74, 'Saisie Recettes'!$E$5:$E$3004, "&gt;="&amp;EOMONTH(L$7,-1)+1, 'Saisie Recettes'!$E$5:$E$3004, "&lt;="&amp;EOMONTH(L$7,0))</f>
        <v>0</v>
      </c>
      <c r="M102" s="151">
        <f>SUMIFS('Saisie Recettes'!$I$5:$I$3004,'Saisie Recettes'!$F$5:$F$3004, $F102, 'Saisie Recettes'!$H$5:$H$3004, Listes!$B$74, 'Saisie Recettes'!$E$5:$E$3004, "&gt;="&amp;EOMONTH(M$7,-1)+1, 'Saisie Recettes'!$E$5:$E$3004, "&lt;="&amp;EOMONTH(M$7,0))</f>
        <v>0</v>
      </c>
      <c r="N102" s="151">
        <f>SUMIFS('Saisie Recettes'!$I$5:$I$3004,'Saisie Recettes'!$F$5:$F$3004, $F102, 'Saisie Recettes'!$H$5:$H$3004, Listes!$B$74, 'Saisie Recettes'!$E$5:$E$3004, "&gt;="&amp;EOMONTH(N$7,-1)+1, 'Saisie Recettes'!$E$5:$E$3004, "&lt;="&amp;EOMONTH(N$7,0))</f>
        <v>0</v>
      </c>
      <c r="O102" s="151">
        <f>SUMIFS('Saisie Recettes'!$I$5:$I$3004,'Saisie Recettes'!$F$5:$F$3004, $F102, 'Saisie Recettes'!$H$5:$H$3004, Listes!$B$74, 'Saisie Recettes'!$E$5:$E$3004, "&gt;="&amp;EOMONTH(O$7,-1)+1, 'Saisie Recettes'!$E$5:$E$3004, "&lt;="&amp;EOMONTH(O$7,0))</f>
        <v>0</v>
      </c>
      <c r="P102" s="151">
        <f>SUMIFS('Saisie Recettes'!$I$5:$I$3004,'Saisie Recettes'!$F$5:$F$3004, $F102, 'Saisie Recettes'!$H$5:$H$3004, Listes!$B$74, 'Saisie Recettes'!$E$5:$E$3004, "&gt;="&amp;EOMONTH(P$7,-1)+1, 'Saisie Recettes'!$E$5:$E$3004, "&lt;="&amp;EOMONTH(P$7,0))</f>
        <v>0</v>
      </c>
      <c r="Q102" s="151">
        <f>SUMIFS('Saisie Recettes'!$I$5:$I$3004,'Saisie Recettes'!$F$5:$F$3004, $F102, 'Saisie Recettes'!$H$5:$H$3004, Listes!$B$74, 'Saisie Recettes'!$E$5:$E$3004, "&gt;="&amp;EOMONTH(Q$7,-1)+1, 'Saisie Recettes'!$E$5:$E$3004, "&lt;="&amp;EOMONTH(Q$7,0))</f>
        <v>0</v>
      </c>
      <c r="R102" s="151">
        <f>SUMIFS('Saisie Recettes'!$I$5:$I$3004,'Saisie Recettes'!$F$5:$F$3004, $F102, 'Saisie Recettes'!$H$5:$H$3004, Listes!$B$74, 'Saisie Recettes'!$E$5:$E$3004, "&gt;="&amp;EOMONTH(R$7,-1)+1, 'Saisie Recettes'!$E$5:$E$3004, "&lt;="&amp;EOMONTH(R$7,0))</f>
        <v>0</v>
      </c>
      <c r="S102" s="151">
        <f>SUMIFS('Saisie Recettes'!$I$5:$I$3004,'Saisie Recettes'!$F$5:$F$3004, $F102, 'Saisie Recettes'!$H$5:$H$3004, Listes!$B$74, 'Saisie Recettes'!$E$5:$E$3004, "&gt;="&amp;EOMONTH(S$7,-1)+1, 'Saisie Recettes'!$E$5:$E$3004, "&lt;="&amp;EOMONTH(S$7,0))</f>
        <v>0</v>
      </c>
      <c r="T102" s="151">
        <f>SUMIFS('Saisie Recettes'!$I$5:$I$3004,'Saisie Recettes'!$F$5:$F$3004, $F102, 'Saisie Recettes'!$H$5:$H$3004, Listes!$B$74, 'Saisie Recettes'!$E$5:$E$3004, "&gt;="&amp;EOMONTH(T$7,-1)+1, 'Saisie Recettes'!$E$5:$E$3004, "&lt;="&amp;EOMONTH(T$7,0))</f>
        <v>0</v>
      </c>
      <c r="U102" s="150">
        <f t="shared" si="43"/>
        <v>0</v>
      </c>
      <c r="W102" s="151">
        <f>SUMIFS('Saisie Recettes'!$I$5:$I$3004,'Saisie Recettes'!$F$5:$F$3004, $F102, 'Saisie Recettes'!$H$5:$H$3004, Listes!$B$74, 'Saisie Recettes'!$E$5:$E$3004, "&gt;="&amp;EOMONTH(W$7,-1)+1, 'Saisie Recettes'!$E$5:$E$3004, "&lt;="&amp;EOMONTH(W$7,0))</f>
        <v>0</v>
      </c>
      <c r="X102" s="151">
        <f>SUMIFS('Saisie Recettes'!$I$5:$I$3004,'Saisie Recettes'!$F$5:$F$3004, $F102, 'Saisie Recettes'!$H$5:$H$3004, Listes!$B$74, 'Saisie Recettes'!$E$5:$E$3004, "&gt;="&amp;EOMONTH(X$7,-1)+1, 'Saisie Recettes'!$E$5:$E$3004, "&lt;="&amp;EOMONTH(X$7,0))</f>
        <v>0</v>
      </c>
      <c r="Y102" s="151">
        <f>SUMIFS('Saisie Recettes'!$I$5:$I$3004,'Saisie Recettes'!$F$5:$F$3004, $F102, 'Saisie Recettes'!$H$5:$H$3004, Listes!$B$74, 'Saisie Recettes'!$E$5:$E$3004, "&gt;="&amp;EOMONTH(Y$7,-1)+1, 'Saisie Recettes'!$E$5:$E$3004, "&lt;="&amp;EOMONTH(Y$7,0))</f>
        <v>0</v>
      </c>
      <c r="Z102" s="151">
        <f>SUMIFS('Saisie Recettes'!$I$5:$I$3004,'Saisie Recettes'!$F$5:$F$3004, $F102, 'Saisie Recettes'!$H$5:$H$3004, Listes!$B$74, 'Saisie Recettes'!$E$5:$E$3004, "&gt;="&amp;EOMONTH(Z$7,-1)+1, 'Saisie Recettes'!$E$5:$E$3004, "&lt;="&amp;EOMONTH(Z$7,0))</f>
        <v>0</v>
      </c>
      <c r="AA102" s="151">
        <f>SUMIFS('Saisie Recettes'!$I$5:$I$3004,'Saisie Recettes'!$F$5:$F$3004, $F102, 'Saisie Recettes'!$H$5:$H$3004, Listes!$B$74, 'Saisie Recettes'!$E$5:$E$3004, "&gt;="&amp;EOMONTH(AA$7,-1)+1, 'Saisie Recettes'!$E$5:$E$3004, "&lt;="&amp;EOMONTH(AA$7,0))</f>
        <v>0</v>
      </c>
      <c r="AB102" s="151">
        <f>SUMIFS('Saisie Recettes'!$I$5:$I$3004,'Saisie Recettes'!$F$5:$F$3004, $F102, 'Saisie Recettes'!$H$5:$H$3004, Listes!$B$74, 'Saisie Recettes'!$E$5:$E$3004, "&gt;="&amp;EOMONTH(AB$7,-1)+1, 'Saisie Recettes'!$E$5:$E$3004, "&lt;="&amp;EOMONTH(AB$7,0))</f>
        <v>0</v>
      </c>
      <c r="AC102" s="151">
        <f>SUMIFS('Saisie Recettes'!$I$5:$I$3004,'Saisie Recettes'!$F$5:$F$3004, $F102, 'Saisie Recettes'!$H$5:$H$3004, Listes!$B$74, 'Saisie Recettes'!$E$5:$E$3004, "&gt;="&amp;EOMONTH(AC$7,-1)+1, 'Saisie Recettes'!$E$5:$E$3004, "&lt;="&amp;EOMONTH(AC$7,0))</f>
        <v>0</v>
      </c>
      <c r="AD102" s="151">
        <f>SUMIFS('Saisie Recettes'!$I$5:$I$3004,'Saisie Recettes'!$F$5:$F$3004, $F102, 'Saisie Recettes'!$H$5:$H$3004, Listes!$B$74, 'Saisie Recettes'!$E$5:$E$3004, "&gt;="&amp;EOMONTH(AD$7,-1)+1, 'Saisie Recettes'!$E$5:$E$3004, "&lt;="&amp;EOMONTH(AD$7,0))</f>
        <v>0</v>
      </c>
      <c r="AE102" s="151">
        <f>SUMIFS('Saisie Recettes'!$I$5:$I$3004,'Saisie Recettes'!$F$5:$F$3004, $F102, 'Saisie Recettes'!$H$5:$H$3004, Listes!$B$74, 'Saisie Recettes'!$E$5:$E$3004, "&gt;="&amp;EOMONTH(AE$7,-1)+1, 'Saisie Recettes'!$E$5:$E$3004, "&lt;="&amp;EOMONTH(AE$7,0))</f>
        <v>0</v>
      </c>
      <c r="AF102" s="151">
        <f>SUMIFS('Saisie Recettes'!$I$5:$I$3004,'Saisie Recettes'!$F$5:$F$3004, $F102, 'Saisie Recettes'!$H$5:$H$3004, Listes!$B$74, 'Saisie Recettes'!$E$5:$E$3004, "&gt;="&amp;EOMONTH(AF$7,-1)+1, 'Saisie Recettes'!$E$5:$E$3004, "&lt;="&amp;EOMONTH(AF$7,0))</f>
        <v>0</v>
      </c>
      <c r="AG102" s="151">
        <f>SUMIFS('Saisie Recettes'!$I$5:$I$3004,'Saisie Recettes'!$F$5:$F$3004, $F102, 'Saisie Recettes'!$H$5:$H$3004, Listes!$B$74, 'Saisie Recettes'!$E$5:$E$3004, "&gt;="&amp;EOMONTH(AG$7,-1)+1, 'Saisie Recettes'!$E$5:$E$3004, "&lt;="&amp;EOMONTH(AG$7,0))</f>
        <v>0</v>
      </c>
      <c r="AH102" s="151">
        <f>SUMIFS('Saisie Recettes'!$I$5:$I$3004,'Saisie Recettes'!$F$5:$F$3004, $F102, 'Saisie Recettes'!$H$5:$H$3004, Listes!$B$74, 'Saisie Recettes'!$E$5:$E$3004, "&gt;="&amp;EOMONTH(AH$7,-1)+1, 'Saisie Recettes'!$E$5:$E$3004, "&lt;="&amp;EOMONTH(AH$7,0))</f>
        <v>0</v>
      </c>
      <c r="AI102" s="150">
        <f t="shared" si="44"/>
        <v>0</v>
      </c>
      <c r="AJ102" s="142"/>
      <c r="AK102" s="151">
        <f>SUMIFS('Saisie Recettes'!$I$5:$I$3004,'Saisie Recettes'!$F$5:$F$3004, $F102, 'Saisie Recettes'!$H$5:$H$3004, Listes!$B$74, 'Saisie Recettes'!$E$5:$E$3004, "&gt;="&amp;EOMONTH(AK$7,-1)+1, 'Saisie Recettes'!$E$5:$E$3004, "&lt;="&amp;EOMONTH(AK$7,0))</f>
        <v>0</v>
      </c>
      <c r="AL102" s="151">
        <f>SUMIFS('Saisie Recettes'!$I$5:$I$3004,'Saisie Recettes'!$F$5:$F$3004, $F102, 'Saisie Recettes'!$H$5:$H$3004, Listes!$B$74, 'Saisie Recettes'!$E$5:$E$3004, "&gt;="&amp;EOMONTH(AL$7,-1)+1, 'Saisie Recettes'!$E$5:$E$3004, "&lt;="&amp;EOMONTH(AL$7,0))</f>
        <v>0</v>
      </c>
      <c r="AM102" s="151">
        <f>SUMIFS('Saisie Recettes'!$I$5:$I$3004,'Saisie Recettes'!$F$5:$F$3004, $F102, 'Saisie Recettes'!$H$5:$H$3004, Listes!$B$74, 'Saisie Recettes'!$E$5:$E$3004, "&gt;="&amp;EOMONTH(AM$7,-1)+1, 'Saisie Recettes'!$E$5:$E$3004, "&lt;="&amp;EOMONTH(AM$7,0))</f>
        <v>0</v>
      </c>
      <c r="AN102" s="151">
        <f>SUMIFS('Saisie Recettes'!$I$5:$I$3004,'Saisie Recettes'!$F$5:$F$3004, $F102, 'Saisie Recettes'!$H$5:$H$3004, Listes!$B$74, 'Saisie Recettes'!$E$5:$E$3004, "&gt;="&amp;EOMONTH(AN$7,-1)+1, 'Saisie Recettes'!$E$5:$E$3004, "&lt;="&amp;EOMONTH(AN$7,0))</f>
        <v>0</v>
      </c>
      <c r="AO102" s="151">
        <f>SUMIFS('Saisie Recettes'!$I$5:$I$3004,'Saisie Recettes'!$F$5:$F$3004, $F102, 'Saisie Recettes'!$H$5:$H$3004, Listes!$B$74, 'Saisie Recettes'!$E$5:$E$3004, "&gt;="&amp;EOMONTH(AO$7,-1)+1, 'Saisie Recettes'!$E$5:$E$3004, "&lt;="&amp;EOMONTH(AO$7,0))</f>
        <v>0</v>
      </c>
      <c r="AP102" s="151">
        <f>SUMIFS('Saisie Recettes'!$I$5:$I$3004,'Saisie Recettes'!$F$5:$F$3004, $F102, 'Saisie Recettes'!$H$5:$H$3004, Listes!$B$74, 'Saisie Recettes'!$E$5:$E$3004, "&gt;="&amp;EOMONTH(AP$7,-1)+1, 'Saisie Recettes'!$E$5:$E$3004, "&lt;="&amp;EOMONTH(AP$7,0))</f>
        <v>0</v>
      </c>
      <c r="AQ102" s="151">
        <f>SUMIFS('Saisie Recettes'!$I$5:$I$3004,'Saisie Recettes'!$F$5:$F$3004, $F102, 'Saisie Recettes'!$H$5:$H$3004, Listes!$B$74, 'Saisie Recettes'!$E$5:$E$3004, "&gt;="&amp;EOMONTH(AQ$7,-1)+1, 'Saisie Recettes'!$E$5:$E$3004, "&lt;="&amp;EOMONTH(AQ$7,0))</f>
        <v>0</v>
      </c>
      <c r="AR102" s="151">
        <f>SUMIFS('Saisie Recettes'!$I$5:$I$3004,'Saisie Recettes'!$F$5:$F$3004, $F102, 'Saisie Recettes'!$H$5:$H$3004, Listes!$B$74, 'Saisie Recettes'!$E$5:$E$3004, "&gt;="&amp;EOMONTH(AR$7,-1)+1, 'Saisie Recettes'!$E$5:$E$3004, "&lt;="&amp;EOMONTH(AR$7,0))</f>
        <v>0</v>
      </c>
      <c r="AS102" s="151">
        <f>SUMIFS('Saisie Recettes'!$I$5:$I$3004,'Saisie Recettes'!$F$5:$F$3004, $F102, 'Saisie Recettes'!$H$5:$H$3004, Listes!$B$74, 'Saisie Recettes'!$E$5:$E$3004, "&gt;="&amp;EOMONTH(AS$7,-1)+1, 'Saisie Recettes'!$E$5:$E$3004, "&lt;="&amp;EOMONTH(AS$7,0))</f>
        <v>0</v>
      </c>
      <c r="AT102" s="151">
        <f>SUMIFS('Saisie Recettes'!$I$5:$I$3004,'Saisie Recettes'!$F$5:$F$3004, $F102, 'Saisie Recettes'!$H$5:$H$3004, Listes!$B$74, 'Saisie Recettes'!$E$5:$E$3004, "&gt;="&amp;EOMONTH(AT$7,-1)+1, 'Saisie Recettes'!$E$5:$E$3004, "&lt;="&amp;EOMONTH(AT$7,0))</f>
        <v>0</v>
      </c>
      <c r="AU102" s="151">
        <f>SUMIFS('Saisie Recettes'!$I$5:$I$3004,'Saisie Recettes'!$F$5:$F$3004, $F102, 'Saisie Recettes'!$H$5:$H$3004, Listes!$B$74, 'Saisie Recettes'!$E$5:$E$3004, "&gt;="&amp;EOMONTH(AU$7,-1)+1, 'Saisie Recettes'!$E$5:$E$3004, "&lt;="&amp;EOMONTH(AU$7,0))</f>
        <v>0</v>
      </c>
      <c r="AV102" s="151">
        <f>SUMIFS('Saisie Recettes'!$I$5:$I$3004,'Saisie Recettes'!$F$5:$F$3004, $F102, 'Saisie Recettes'!$H$5:$H$3004, Listes!$B$74, 'Saisie Recettes'!$E$5:$E$3004, "&gt;="&amp;EOMONTH(AV$7,-1)+1, 'Saisie Recettes'!$E$5:$E$3004, "&lt;="&amp;EOMONTH(AV$7,0))</f>
        <v>0</v>
      </c>
      <c r="AW102" s="150">
        <f t="shared" si="45"/>
        <v>0</v>
      </c>
    </row>
    <row r="103" spans="3:49" ht="15.75" customHeight="1" x14ac:dyDescent="0.25">
      <c r="C103" s="150" t="str">
        <f t="shared" si="46"/>
        <v>MC-Suite 14</v>
      </c>
      <c r="D103" s="143"/>
      <c r="E103" s="143"/>
      <c r="F103" s="150" t="str">
        <f t="shared" si="42"/>
        <v>MC-Suite 14</v>
      </c>
      <c r="I103" s="151">
        <f>SUMIFS('Saisie Recettes'!$I$5:$I$3004,'Saisie Recettes'!$F$5:$F$3004, $F103, 'Saisie Recettes'!$H$5:$H$3004, Listes!$B$74, 'Saisie Recettes'!$E$5:$E$3004, "&gt;="&amp;EOMONTH(I$7,-1)+1, 'Saisie Recettes'!$E$5:$E$3004, "&lt;="&amp;EOMONTH(I$7,0))</f>
        <v>0</v>
      </c>
      <c r="J103" s="151">
        <f>SUMIFS('Saisie Recettes'!$I$5:$I$3004,'Saisie Recettes'!$F$5:$F$3004, $F103, 'Saisie Recettes'!$H$5:$H$3004, Listes!$B$74, 'Saisie Recettes'!$E$5:$E$3004, "&gt;="&amp;EOMONTH(J$7,-1)+1, 'Saisie Recettes'!$E$5:$E$3004, "&lt;="&amp;EOMONTH(J$7,0))</f>
        <v>0</v>
      </c>
      <c r="K103" s="151">
        <f>SUMIFS('Saisie Recettes'!$I$5:$I$3004,'Saisie Recettes'!$F$5:$F$3004, $F103, 'Saisie Recettes'!$H$5:$H$3004, Listes!$B$74, 'Saisie Recettes'!$E$5:$E$3004, "&gt;="&amp;EOMONTH(K$7,-1)+1, 'Saisie Recettes'!$E$5:$E$3004, "&lt;="&amp;EOMONTH(K$7,0))</f>
        <v>0</v>
      </c>
      <c r="L103" s="151">
        <f>SUMIFS('Saisie Recettes'!$I$5:$I$3004,'Saisie Recettes'!$F$5:$F$3004, $F103, 'Saisie Recettes'!$H$5:$H$3004, Listes!$B$74, 'Saisie Recettes'!$E$5:$E$3004, "&gt;="&amp;EOMONTH(L$7,-1)+1, 'Saisie Recettes'!$E$5:$E$3004, "&lt;="&amp;EOMONTH(L$7,0))</f>
        <v>0</v>
      </c>
      <c r="M103" s="151">
        <f>SUMIFS('Saisie Recettes'!$I$5:$I$3004,'Saisie Recettes'!$F$5:$F$3004, $F103, 'Saisie Recettes'!$H$5:$H$3004, Listes!$B$74, 'Saisie Recettes'!$E$5:$E$3004, "&gt;="&amp;EOMONTH(M$7,-1)+1, 'Saisie Recettes'!$E$5:$E$3004, "&lt;="&amp;EOMONTH(M$7,0))</f>
        <v>0</v>
      </c>
      <c r="N103" s="151">
        <f>SUMIFS('Saisie Recettes'!$I$5:$I$3004,'Saisie Recettes'!$F$5:$F$3004, $F103, 'Saisie Recettes'!$H$5:$H$3004, Listes!$B$74, 'Saisie Recettes'!$E$5:$E$3004, "&gt;="&amp;EOMONTH(N$7,-1)+1, 'Saisie Recettes'!$E$5:$E$3004, "&lt;="&amp;EOMONTH(N$7,0))</f>
        <v>0</v>
      </c>
      <c r="O103" s="151">
        <f>SUMIFS('Saisie Recettes'!$I$5:$I$3004,'Saisie Recettes'!$F$5:$F$3004, $F103, 'Saisie Recettes'!$H$5:$H$3004, Listes!$B$74, 'Saisie Recettes'!$E$5:$E$3004, "&gt;="&amp;EOMONTH(O$7,-1)+1, 'Saisie Recettes'!$E$5:$E$3004, "&lt;="&amp;EOMONTH(O$7,0))</f>
        <v>0</v>
      </c>
      <c r="P103" s="151">
        <f>SUMIFS('Saisie Recettes'!$I$5:$I$3004,'Saisie Recettes'!$F$5:$F$3004, $F103, 'Saisie Recettes'!$H$5:$H$3004, Listes!$B$74, 'Saisie Recettes'!$E$5:$E$3004, "&gt;="&amp;EOMONTH(P$7,-1)+1, 'Saisie Recettes'!$E$5:$E$3004, "&lt;="&amp;EOMONTH(P$7,0))</f>
        <v>0</v>
      </c>
      <c r="Q103" s="151">
        <f>SUMIFS('Saisie Recettes'!$I$5:$I$3004,'Saisie Recettes'!$F$5:$F$3004, $F103, 'Saisie Recettes'!$H$5:$H$3004, Listes!$B$74, 'Saisie Recettes'!$E$5:$E$3004, "&gt;="&amp;EOMONTH(Q$7,-1)+1, 'Saisie Recettes'!$E$5:$E$3004, "&lt;="&amp;EOMONTH(Q$7,0))</f>
        <v>0</v>
      </c>
      <c r="R103" s="151">
        <f>SUMIFS('Saisie Recettes'!$I$5:$I$3004,'Saisie Recettes'!$F$5:$F$3004, $F103, 'Saisie Recettes'!$H$5:$H$3004, Listes!$B$74, 'Saisie Recettes'!$E$5:$E$3004, "&gt;="&amp;EOMONTH(R$7,-1)+1, 'Saisie Recettes'!$E$5:$E$3004, "&lt;="&amp;EOMONTH(R$7,0))</f>
        <v>0</v>
      </c>
      <c r="S103" s="151">
        <f>SUMIFS('Saisie Recettes'!$I$5:$I$3004,'Saisie Recettes'!$F$5:$F$3004, $F103, 'Saisie Recettes'!$H$5:$H$3004, Listes!$B$74, 'Saisie Recettes'!$E$5:$E$3004, "&gt;="&amp;EOMONTH(S$7,-1)+1, 'Saisie Recettes'!$E$5:$E$3004, "&lt;="&amp;EOMONTH(S$7,0))</f>
        <v>0</v>
      </c>
      <c r="T103" s="151">
        <f>SUMIFS('Saisie Recettes'!$I$5:$I$3004,'Saisie Recettes'!$F$5:$F$3004, $F103, 'Saisie Recettes'!$H$5:$H$3004, Listes!$B$74, 'Saisie Recettes'!$E$5:$E$3004, "&gt;="&amp;EOMONTH(T$7,-1)+1, 'Saisie Recettes'!$E$5:$E$3004, "&lt;="&amp;EOMONTH(T$7,0))</f>
        <v>0</v>
      </c>
      <c r="U103" s="150">
        <f t="shared" si="43"/>
        <v>0</v>
      </c>
      <c r="W103" s="151">
        <f>SUMIFS('Saisie Recettes'!$I$5:$I$3004,'Saisie Recettes'!$F$5:$F$3004, $F103, 'Saisie Recettes'!$H$5:$H$3004, Listes!$B$74, 'Saisie Recettes'!$E$5:$E$3004, "&gt;="&amp;EOMONTH(W$7,-1)+1, 'Saisie Recettes'!$E$5:$E$3004, "&lt;="&amp;EOMONTH(W$7,0))</f>
        <v>0</v>
      </c>
      <c r="X103" s="151">
        <f>SUMIFS('Saisie Recettes'!$I$5:$I$3004,'Saisie Recettes'!$F$5:$F$3004, $F103, 'Saisie Recettes'!$H$5:$H$3004, Listes!$B$74, 'Saisie Recettes'!$E$5:$E$3004, "&gt;="&amp;EOMONTH(X$7,-1)+1, 'Saisie Recettes'!$E$5:$E$3004, "&lt;="&amp;EOMONTH(X$7,0))</f>
        <v>0</v>
      </c>
      <c r="Y103" s="151">
        <f>SUMIFS('Saisie Recettes'!$I$5:$I$3004,'Saisie Recettes'!$F$5:$F$3004, $F103, 'Saisie Recettes'!$H$5:$H$3004, Listes!$B$74, 'Saisie Recettes'!$E$5:$E$3004, "&gt;="&amp;EOMONTH(Y$7,-1)+1, 'Saisie Recettes'!$E$5:$E$3004, "&lt;="&amp;EOMONTH(Y$7,0))</f>
        <v>0</v>
      </c>
      <c r="Z103" s="151">
        <f>SUMIFS('Saisie Recettes'!$I$5:$I$3004,'Saisie Recettes'!$F$5:$F$3004, $F103, 'Saisie Recettes'!$H$5:$H$3004, Listes!$B$74, 'Saisie Recettes'!$E$5:$E$3004, "&gt;="&amp;EOMONTH(Z$7,-1)+1, 'Saisie Recettes'!$E$5:$E$3004, "&lt;="&amp;EOMONTH(Z$7,0))</f>
        <v>0</v>
      </c>
      <c r="AA103" s="151">
        <f>SUMIFS('Saisie Recettes'!$I$5:$I$3004,'Saisie Recettes'!$F$5:$F$3004, $F103, 'Saisie Recettes'!$H$5:$H$3004, Listes!$B$74, 'Saisie Recettes'!$E$5:$E$3004, "&gt;="&amp;EOMONTH(AA$7,-1)+1, 'Saisie Recettes'!$E$5:$E$3004, "&lt;="&amp;EOMONTH(AA$7,0))</f>
        <v>0</v>
      </c>
      <c r="AB103" s="151">
        <f>SUMIFS('Saisie Recettes'!$I$5:$I$3004,'Saisie Recettes'!$F$5:$F$3004, $F103, 'Saisie Recettes'!$H$5:$H$3004, Listes!$B$74, 'Saisie Recettes'!$E$5:$E$3004, "&gt;="&amp;EOMONTH(AB$7,-1)+1, 'Saisie Recettes'!$E$5:$E$3004, "&lt;="&amp;EOMONTH(AB$7,0))</f>
        <v>0</v>
      </c>
      <c r="AC103" s="151">
        <f>SUMIFS('Saisie Recettes'!$I$5:$I$3004,'Saisie Recettes'!$F$5:$F$3004, $F103, 'Saisie Recettes'!$H$5:$H$3004, Listes!$B$74, 'Saisie Recettes'!$E$5:$E$3004, "&gt;="&amp;EOMONTH(AC$7,-1)+1, 'Saisie Recettes'!$E$5:$E$3004, "&lt;="&amp;EOMONTH(AC$7,0))</f>
        <v>0</v>
      </c>
      <c r="AD103" s="151">
        <f>SUMIFS('Saisie Recettes'!$I$5:$I$3004,'Saisie Recettes'!$F$5:$F$3004, $F103, 'Saisie Recettes'!$H$5:$H$3004, Listes!$B$74, 'Saisie Recettes'!$E$5:$E$3004, "&gt;="&amp;EOMONTH(AD$7,-1)+1, 'Saisie Recettes'!$E$5:$E$3004, "&lt;="&amp;EOMONTH(AD$7,0))</f>
        <v>0</v>
      </c>
      <c r="AE103" s="151">
        <f>SUMIFS('Saisie Recettes'!$I$5:$I$3004,'Saisie Recettes'!$F$5:$F$3004, $F103, 'Saisie Recettes'!$H$5:$H$3004, Listes!$B$74, 'Saisie Recettes'!$E$5:$E$3004, "&gt;="&amp;EOMONTH(AE$7,-1)+1, 'Saisie Recettes'!$E$5:$E$3004, "&lt;="&amp;EOMONTH(AE$7,0))</f>
        <v>0</v>
      </c>
      <c r="AF103" s="151">
        <f>SUMIFS('Saisie Recettes'!$I$5:$I$3004,'Saisie Recettes'!$F$5:$F$3004, $F103, 'Saisie Recettes'!$H$5:$H$3004, Listes!$B$74, 'Saisie Recettes'!$E$5:$E$3004, "&gt;="&amp;EOMONTH(AF$7,-1)+1, 'Saisie Recettes'!$E$5:$E$3004, "&lt;="&amp;EOMONTH(AF$7,0))</f>
        <v>0</v>
      </c>
      <c r="AG103" s="151">
        <f>SUMIFS('Saisie Recettes'!$I$5:$I$3004,'Saisie Recettes'!$F$5:$F$3004, $F103, 'Saisie Recettes'!$H$5:$H$3004, Listes!$B$74, 'Saisie Recettes'!$E$5:$E$3004, "&gt;="&amp;EOMONTH(AG$7,-1)+1, 'Saisie Recettes'!$E$5:$E$3004, "&lt;="&amp;EOMONTH(AG$7,0))</f>
        <v>0</v>
      </c>
      <c r="AH103" s="151">
        <f>SUMIFS('Saisie Recettes'!$I$5:$I$3004,'Saisie Recettes'!$F$5:$F$3004, $F103, 'Saisie Recettes'!$H$5:$H$3004, Listes!$B$74, 'Saisie Recettes'!$E$5:$E$3004, "&gt;="&amp;EOMONTH(AH$7,-1)+1, 'Saisie Recettes'!$E$5:$E$3004, "&lt;="&amp;EOMONTH(AH$7,0))</f>
        <v>0</v>
      </c>
      <c r="AI103" s="150">
        <f t="shared" si="44"/>
        <v>0</v>
      </c>
      <c r="AJ103" s="142"/>
      <c r="AK103" s="151">
        <f>SUMIFS('Saisie Recettes'!$I$5:$I$3004,'Saisie Recettes'!$F$5:$F$3004, $F103, 'Saisie Recettes'!$H$5:$H$3004, Listes!$B$74, 'Saisie Recettes'!$E$5:$E$3004, "&gt;="&amp;EOMONTH(AK$7,-1)+1, 'Saisie Recettes'!$E$5:$E$3004, "&lt;="&amp;EOMONTH(AK$7,0))</f>
        <v>0</v>
      </c>
      <c r="AL103" s="151">
        <f>SUMIFS('Saisie Recettes'!$I$5:$I$3004,'Saisie Recettes'!$F$5:$F$3004, $F103, 'Saisie Recettes'!$H$5:$H$3004, Listes!$B$74, 'Saisie Recettes'!$E$5:$E$3004, "&gt;="&amp;EOMONTH(AL$7,-1)+1, 'Saisie Recettes'!$E$5:$E$3004, "&lt;="&amp;EOMONTH(AL$7,0))</f>
        <v>0</v>
      </c>
      <c r="AM103" s="151">
        <f>SUMIFS('Saisie Recettes'!$I$5:$I$3004,'Saisie Recettes'!$F$5:$F$3004, $F103, 'Saisie Recettes'!$H$5:$H$3004, Listes!$B$74, 'Saisie Recettes'!$E$5:$E$3004, "&gt;="&amp;EOMONTH(AM$7,-1)+1, 'Saisie Recettes'!$E$5:$E$3004, "&lt;="&amp;EOMONTH(AM$7,0))</f>
        <v>0</v>
      </c>
      <c r="AN103" s="151">
        <f>SUMIFS('Saisie Recettes'!$I$5:$I$3004,'Saisie Recettes'!$F$5:$F$3004, $F103, 'Saisie Recettes'!$H$5:$H$3004, Listes!$B$74, 'Saisie Recettes'!$E$5:$E$3004, "&gt;="&amp;EOMONTH(AN$7,-1)+1, 'Saisie Recettes'!$E$5:$E$3004, "&lt;="&amp;EOMONTH(AN$7,0))</f>
        <v>0</v>
      </c>
      <c r="AO103" s="151">
        <f>SUMIFS('Saisie Recettes'!$I$5:$I$3004,'Saisie Recettes'!$F$5:$F$3004, $F103, 'Saisie Recettes'!$H$5:$H$3004, Listes!$B$74, 'Saisie Recettes'!$E$5:$E$3004, "&gt;="&amp;EOMONTH(AO$7,-1)+1, 'Saisie Recettes'!$E$5:$E$3004, "&lt;="&amp;EOMONTH(AO$7,0))</f>
        <v>0</v>
      </c>
      <c r="AP103" s="151">
        <f>SUMIFS('Saisie Recettes'!$I$5:$I$3004,'Saisie Recettes'!$F$5:$F$3004, $F103, 'Saisie Recettes'!$H$5:$H$3004, Listes!$B$74, 'Saisie Recettes'!$E$5:$E$3004, "&gt;="&amp;EOMONTH(AP$7,-1)+1, 'Saisie Recettes'!$E$5:$E$3004, "&lt;="&amp;EOMONTH(AP$7,0))</f>
        <v>0</v>
      </c>
      <c r="AQ103" s="151">
        <f>SUMIFS('Saisie Recettes'!$I$5:$I$3004,'Saisie Recettes'!$F$5:$F$3004, $F103, 'Saisie Recettes'!$H$5:$H$3004, Listes!$B$74, 'Saisie Recettes'!$E$5:$E$3004, "&gt;="&amp;EOMONTH(AQ$7,-1)+1, 'Saisie Recettes'!$E$5:$E$3004, "&lt;="&amp;EOMONTH(AQ$7,0))</f>
        <v>0</v>
      </c>
      <c r="AR103" s="151">
        <f>SUMIFS('Saisie Recettes'!$I$5:$I$3004,'Saisie Recettes'!$F$5:$F$3004, $F103, 'Saisie Recettes'!$H$5:$H$3004, Listes!$B$74, 'Saisie Recettes'!$E$5:$E$3004, "&gt;="&amp;EOMONTH(AR$7,-1)+1, 'Saisie Recettes'!$E$5:$E$3004, "&lt;="&amp;EOMONTH(AR$7,0))</f>
        <v>0</v>
      </c>
      <c r="AS103" s="151">
        <f>SUMIFS('Saisie Recettes'!$I$5:$I$3004,'Saisie Recettes'!$F$5:$F$3004, $F103, 'Saisie Recettes'!$H$5:$H$3004, Listes!$B$74, 'Saisie Recettes'!$E$5:$E$3004, "&gt;="&amp;EOMONTH(AS$7,-1)+1, 'Saisie Recettes'!$E$5:$E$3004, "&lt;="&amp;EOMONTH(AS$7,0))</f>
        <v>0</v>
      </c>
      <c r="AT103" s="151">
        <f>SUMIFS('Saisie Recettes'!$I$5:$I$3004,'Saisie Recettes'!$F$5:$F$3004, $F103, 'Saisie Recettes'!$H$5:$H$3004, Listes!$B$74, 'Saisie Recettes'!$E$5:$E$3004, "&gt;="&amp;EOMONTH(AT$7,-1)+1, 'Saisie Recettes'!$E$5:$E$3004, "&lt;="&amp;EOMONTH(AT$7,0))</f>
        <v>0</v>
      </c>
      <c r="AU103" s="151">
        <f>SUMIFS('Saisie Recettes'!$I$5:$I$3004,'Saisie Recettes'!$F$5:$F$3004, $F103, 'Saisie Recettes'!$H$5:$H$3004, Listes!$B$74, 'Saisie Recettes'!$E$5:$E$3004, "&gt;="&amp;EOMONTH(AU$7,-1)+1, 'Saisie Recettes'!$E$5:$E$3004, "&lt;="&amp;EOMONTH(AU$7,0))</f>
        <v>0</v>
      </c>
      <c r="AV103" s="151">
        <f>SUMIFS('Saisie Recettes'!$I$5:$I$3004,'Saisie Recettes'!$F$5:$F$3004, $F103, 'Saisie Recettes'!$H$5:$H$3004, Listes!$B$74, 'Saisie Recettes'!$E$5:$E$3004, "&gt;="&amp;EOMONTH(AV$7,-1)+1, 'Saisie Recettes'!$E$5:$E$3004, "&lt;="&amp;EOMONTH(AV$7,0))</f>
        <v>0</v>
      </c>
      <c r="AW103" s="150">
        <f t="shared" si="45"/>
        <v>0</v>
      </c>
    </row>
    <row r="104" spans="3:49" ht="15.75" customHeight="1" x14ac:dyDescent="0.25">
      <c r="C104" s="150" t="str">
        <f t="shared" si="46"/>
        <v>MC-Suite 15</v>
      </c>
      <c r="D104" s="143"/>
      <c r="E104" s="143"/>
      <c r="F104" s="150" t="str">
        <f t="shared" si="42"/>
        <v>MC-Suite 15</v>
      </c>
      <c r="I104" s="151">
        <f>SUMIFS('Saisie Recettes'!$I$5:$I$3004,'Saisie Recettes'!$F$5:$F$3004, $F104, 'Saisie Recettes'!$H$5:$H$3004, Listes!$B$74, 'Saisie Recettes'!$E$5:$E$3004, "&gt;="&amp;EOMONTH(I$7,-1)+1, 'Saisie Recettes'!$E$5:$E$3004, "&lt;="&amp;EOMONTH(I$7,0))</f>
        <v>0</v>
      </c>
      <c r="J104" s="151">
        <f>SUMIFS('Saisie Recettes'!$I$5:$I$3004,'Saisie Recettes'!$F$5:$F$3004, $F104, 'Saisie Recettes'!$H$5:$H$3004, Listes!$B$74, 'Saisie Recettes'!$E$5:$E$3004, "&gt;="&amp;EOMONTH(J$7,-1)+1, 'Saisie Recettes'!$E$5:$E$3004, "&lt;="&amp;EOMONTH(J$7,0))</f>
        <v>0</v>
      </c>
      <c r="K104" s="151">
        <f>SUMIFS('Saisie Recettes'!$I$5:$I$3004,'Saisie Recettes'!$F$5:$F$3004, $F104, 'Saisie Recettes'!$H$5:$H$3004, Listes!$B$74, 'Saisie Recettes'!$E$5:$E$3004, "&gt;="&amp;EOMONTH(K$7,-1)+1, 'Saisie Recettes'!$E$5:$E$3004, "&lt;="&amp;EOMONTH(K$7,0))</f>
        <v>0</v>
      </c>
      <c r="L104" s="151">
        <f>SUMIFS('Saisie Recettes'!$I$5:$I$3004,'Saisie Recettes'!$F$5:$F$3004, $F104, 'Saisie Recettes'!$H$5:$H$3004, Listes!$B$74, 'Saisie Recettes'!$E$5:$E$3004, "&gt;="&amp;EOMONTH(L$7,-1)+1, 'Saisie Recettes'!$E$5:$E$3004, "&lt;="&amp;EOMONTH(L$7,0))</f>
        <v>0</v>
      </c>
      <c r="M104" s="151">
        <f>SUMIFS('Saisie Recettes'!$I$5:$I$3004,'Saisie Recettes'!$F$5:$F$3004, $F104, 'Saisie Recettes'!$H$5:$H$3004, Listes!$B$74, 'Saisie Recettes'!$E$5:$E$3004, "&gt;="&amp;EOMONTH(M$7,-1)+1, 'Saisie Recettes'!$E$5:$E$3004, "&lt;="&amp;EOMONTH(M$7,0))</f>
        <v>0</v>
      </c>
      <c r="N104" s="151">
        <f>SUMIFS('Saisie Recettes'!$I$5:$I$3004,'Saisie Recettes'!$F$5:$F$3004, $F104, 'Saisie Recettes'!$H$5:$H$3004, Listes!$B$74, 'Saisie Recettes'!$E$5:$E$3004, "&gt;="&amp;EOMONTH(N$7,-1)+1, 'Saisie Recettes'!$E$5:$E$3004, "&lt;="&amp;EOMONTH(N$7,0))</f>
        <v>0</v>
      </c>
      <c r="O104" s="151">
        <f>SUMIFS('Saisie Recettes'!$I$5:$I$3004,'Saisie Recettes'!$F$5:$F$3004, $F104, 'Saisie Recettes'!$H$5:$H$3004, Listes!$B$74, 'Saisie Recettes'!$E$5:$E$3004, "&gt;="&amp;EOMONTH(O$7,-1)+1, 'Saisie Recettes'!$E$5:$E$3004, "&lt;="&amp;EOMONTH(O$7,0))</f>
        <v>0</v>
      </c>
      <c r="P104" s="151">
        <f>SUMIFS('Saisie Recettes'!$I$5:$I$3004,'Saisie Recettes'!$F$5:$F$3004, $F104, 'Saisie Recettes'!$H$5:$H$3004, Listes!$B$74, 'Saisie Recettes'!$E$5:$E$3004, "&gt;="&amp;EOMONTH(P$7,-1)+1, 'Saisie Recettes'!$E$5:$E$3004, "&lt;="&amp;EOMONTH(P$7,0))</f>
        <v>0</v>
      </c>
      <c r="Q104" s="151">
        <f>SUMIFS('Saisie Recettes'!$I$5:$I$3004,'Saisie Recettes'!$F$5:$F$3004, $F104, 'Saisie Recettes'!$H$5:$H$3004, Listes!$B$74, 'Saisie Recettes'!$E$5:$E$3004, "&gt;="&amp;EOMONTH(Q$7,-1)+1, 'Saisie Recettes'!$E$5:$E$3004, "&lt;="&amp;EOMONTH(Q$7,0))</f>
        <v>0</v>
      </c>
      <c r="R104" s="151">
        <f>SUMIFS('Saisie Recettes'!$I$5:$I$3004,'Saisie Recettes'!$F$5:$F$3004, $F104, 'Saisie Recettes'!$H$5:$H$3004, Listes!$B$74, 'Saisie Recettes'!$E$5:$E$3004, "&gt;="&amp;EOMONTH(R$7,-1)+1, 'Saisie Recettes'!$E$5:$E$3004, "&lt;="&amp;EOMONTH(R$7,0))</f>
        <v>0</v>
      </c>
      <c r="S104" s="151">
        <f>SUMIFS('Saisie Recettes'!$I$5:$I$3004,'Saisie Recettes'!$F$5:$F$3004, $F104, 'Saisie Recettes'!$H$5:$H$3004, Listes!$B$74, 'Saisie Recettes'!$E$5:$E$3004, "&gt;="&amp;EOMONTH(S$7,-1)+1, 'Saisie Recettes'!$E$5:$E$3004, "&lt;="&amp;EOMONTH(S$7,0))</f>
        <v>0</v>
      </c>
      <c r="T104" s="151">
        <f>SUMIFS('Saisie Recettes'!$I$5:$I$3004,'Saisie Recettes'!$F$5:$F$3004, $F104, 'Saisie Recettes'!$H$5:$H$3004, Listes!$B$74, 'Saisie Recettes'!$E$5:$E$3004, "&gt;="&amp;EOMONTH(T$7,-1)+1, 'Saisie Recettes'!$E$5:$E$3004, "&lt;="&amp;EOMONTH(T$7,0))</f>
        <v>0</v>
      </c>
      <c r="U104" s="150">
        <f t="shared" si="43"/>
        <v>0</v>
      </c>
      <c r="W104" s="151">
        <f>SUMIFS('Saisie Recettes'!$I$5:$I$3004,'Saisie Recettes'!$F$5:$F$3004, $F104, 'Saisie Recettes'!$H$5:$H$3004, Listes!$B$74, 'Saisie Recettes'!$E$5:$E$3004, "&gt;="&amp;EOMONTH(W$7,-1)+1, 'Saisie Recettes'!$E$5:$E$3004, "&lt;="&amp;EOMONTH(W$7,0))</f>
        <v>0</v>
      </c>
      <c r="X104" s="151">
        <f>SUMIFS('Saisie Recettes'!$I$5:$I$3004,'Saisie Recettes'!$F$5:$F$3004, $F104, 'Saisie Recettes'!$H$5:$H$3004, Listes!$B$74, 'Saisie Recettes'!$E$5:$E$3004, "&gt;="&amp;EOMONTH(X$7,-1)+1, 'Saisie Recettes'!$E$5:$E$3004, "&lt;="&amp;EOMONTH(X$7,0))</f>
        <v>0</v>
      </c>
      <c r="Y104" s="151">
        <f>SUMIFS('Saisie Recettes'!$I$5:$I$3004,'Saisie Recettes'!$F$5:$F$3004, $F104, 'Saisie Recettes'!$H$5:$H$3004, Listes!$B$74, 'Saisie Recettes'!$E$5:$E$3004, "&gt;="&amp;EOMONTH(Y$7,-1)+1, 'Saisie Recettes'!$E$5:$E$3004, "&lt;="&amp;EOMONTH(Y$7,0))</f>
        <v>0</v>
      </c>
      <c r="Z104" s="151">
        <f>SUMIFS('Saisie Recettes'!$I$5:$I$3004,'Saisie Recettes'!$F$5:$F$3004, $F104, 'Saisie Recettes'!$H$5:$H$3004, Listes!$B$74, 'Saisie Recettes'!$E$5:$E$3004, "&gt;="&amp;EOMONTH(Z$7,-1)+1, 'Saisie Recettes'!$E$5:$E$3004, "&lt;="&amp;EOMONTH(Z$7,0))</f>
        <v>0</v>
      </c>
      <c r="AA104" s="151">
        <f>SUMIFS('Saisie Recettes'!$I$5:$I$3004,'Saisie Recettes'!$F$5:$F$3004, $F104, 'Saisie Recettes'!$H$5:$H$3004, Listes!$B$74, 'Saisie Recettes'!$E$5:$E$3004, "&gt;="&amp;EOMONTH(AA$7,-1)+1, 'Saisie Recettes'!$E$5:$E$3004, "&lt;="&amp;EOMONTH(AA$7,0))</f>
        <v>0</v>
      </c>
      <c r="AB104" s="151">
        <f>SUMIFS('Saisie Recettes'!$I$5:$I$3004,'Saisie Recettes'!$F$5:$F$3004, $F104, 'Saisie Recettes'!$H$5:$H$3004, Listes!$B$74, 'Saisie Recettes'!$E$5:$E$3004, "&gt;="&amp;EOMONTH(AB$7,-1)+1, 'Saisie Recettes'!$E$5:$E$3004, "&lt;="&amp;EOMONTH(AB$7,0))</f>
        <v>0</v>
      </c>
      <c r="AC104" s="151">
        <f>SUMIFS('Saisie Recettes'!$I$5:$I$3004,'Saisie Recettes'!$F$5:$F$3004, $F104, 'Saisie Recettes'!$H$5:$H$3004, Listes!$B$74, 'Saisie Recettes'!$E$5:$E$3004, "&gt;="&amp;EOMONTH(AC$7,-1)+1, 'Saisie Recettes'!$E$5:$E$3004, "&lt;="&amp;EOMONTH(AC$7,0))</f>
        <v>0</v>
      </c>
      <c r="AD104" s="151">
        <f>SUMIFS('Saisie Recettes'!$I$5:$I$3004,'Saisie Recettes'!$F$5:$F$3004, $F104, 'Saisie Recettes'!$H$5:$H$3004, Listes!$B$74, 'Saisie Recettes'!$E$5:$E$3004, "&gt;="&amp;EOMONTH(AD$7,-1)+1, 'Saisie Recettes'!$E$5:$E$3004, "&lt;="&amp;EOMONTH(AD$7,0))</f>
        <v>0</v>
      </c>
      <c r="AE104" s="151">
        <f>SUMIFS('Saisie Recettes'!$I$5:$I$3004,'Saisie Recettes'!$F$5:$F$3004, $F104, 'Saisie Recettes'!$H$5:$H$3004, Listes!$B$74, 'Saisie Recettes'!$E$5:$E$3004, "&gt;="&amp;EOMONTH(AE$7,-1)+1, 'Saisie Recettes'!$E$5:$E$3004, "&lt;="&amp;EOMONTH(AE$7,0))</f>
        <v>0</v>
      </c>
      <c r="AF104" s="151">
        <f>SUMIFS('Saisie Recettes'!$I$5:$I$3004,'Saisie Recettes'!$F$5:$F$3004, $F104, 'Saisie Recettes'!$H$5:$H$3004, Listes!$B$74, 'Saisie Recettes'!$E$5:$E$3004, "&gt;="&amp;EOMONTH(AF$7,-1)+1, 'Saisie Recettes'!$E$5:$E$3004, "&lt;="&amp;EOMONTH(AF$7,0))</f>
        <v>0</v>
      </c>
      <c r="AG104" s="151">
        <f>SUMIFS('Saisie Recettes'!$I$5:$I$3004,'Saisie Recettes'!$F$5:$F$3004, $F104, 'Saisie Recettes'!$H$5:$H$3004, Listes!$B$74, 'Saisie Recettes'!$E$5:$E$3004, "&gt;="&amp;EOMONTH(AG$7,-1)+1, 'Saisie Recettes'!$E$5:$E$3004, "&lt;="&amp;EOMONTH(AG$7,0))</f>
        <v>0</v>
      </c>
      <c r="AH104" s="151">
        <f>SUMIFS('Saisie Recettes'!$I$5:$I$3004,'Saisie Recettes'!$F$5:$F$3004, $F104, 'Saisie Recettes'!$H$5:$H$3004, Listes!$B$74, 'Saisie Recettes'!$E$5:$E$3004, "&gt;="&amp;EOMONTH(AH$7,-1)+1, 'Saisie Recettes'!$E$5:$E$3004, "&lt;="&amp;EOMONTH(AH$7,0))</f>
        <v>0</v>
      </c>
      <c r="AI104" s="150">
        <f t="shared" si="44"/>
        <v>0</v>
      </c>
      <c r="AJ104" s="142"/>
      <c r="AK104" s="151">
        <f>SUMIFS('Saisie Recettes'!$I$5:$I$3004,'Saisie Recettes'!$F$5:$F$3004, $F104, 'Saisie Recettes'!$H$5:$H$3004, Listes!$B$74, 'Saisie Recettes'!$E$5:$E$3004, "&gt;="&amp;EOMONTH(AK$7,-1)+1, 'Saisie Recettes'!$E$5:$E$3004, "&lt;="&amp;EOMONTH(AK$7,0))</f>
        <v>0</v>
      </c>
      <c r="AL104" s="151">
        <f>SUMIFS('Saisie Recettes'!$I$5:$I$3004,'Saisie Recettes'!$F$5:$F$3004, $F104, 'Saisie Recettes'!$H$5:$H$3004, Listes!$B$74, 'Saisie Recettes'!$E$5:$E$3004, "&gt;="&amp;EOMONTH(AL$7,-1)+1, 'Saisie Recettes'!$E$5:$E$3004, "&lt;="&amp;EOMONTH(AL$7,0))</f>
        <v>0</v>
      </c>
      <c r="AM104" s="151">
        <f>SUMIFS('Saisie Recettes'!$I$5:$I$3004,'Saisie Recettes'!$F$5:$F$3004, $F104, 'Saisie Recettes'!$H$5:$H$3004, Listes!$B$74, 'Saisie Recettes'!$E$5:$E$3004, "&gt;="&amp;EOMONTH(AM$7,-1)+1, 'Saisie Recettes'!$E$5:$E$3004, "&lt;="&amp;EOMONTH(AM$7,0))</f>
        <v>0</v>
      </c>
      <c r="AN104" s="151">
        <f>SUMIFS('Saisie Recettes'!$I$5:$I$3004,'Saisie Recettes'!$F$5:$F$3004, $F104, 'Saisie Recettes'!$H$5:$H$3004, Listes!$B$74, 'Saisie Recettes'!$E$5:$E$3004, "&gt;="&amp;EOMONTH(AN$7,-1)+1, 'Saisie Recettes'!$E$5:$E$3004, "&lt;="&amp;EOMONTH(AN$7,0))</f>
        <v>0</v>
      </c>
      <c r="AO104" s="151">
        <f>SUMIFS('Saisie Recettes'!$I$5:$I$3004,'Saisie Recettes'!$F$5:$F$3004, $F104, 'Saisie Recettes'!$H$5:$H$3004, Listes!$B$74, 'Saisie Recettes'!$E$5:$E$3004, "&gt;="&amp;EOMONTH(AO$7,-1)+1, 'Saisie Recettes'!$E$5:$E$3004, "&lt;="&amp;EOMONTH(AO$7,0))</f>
        <v>0</v>
      </c>
      <c r="AP104" s="151">
        <f>SUMIFS('Saisie Recettes'!$I$5:$I$3004,'Saisie Recettes'!$F$5:$F$3004, $F104, 'Saisie Recettes'!$H$5:$H$3004, Listes!$B$74, 'Saisie Recettes'!$E$5:$E$3004, "&gt;="&amp;EOMONTH(AP$7,-1)+1, 'Saisie Recettes'!$E$5:$E$3004, "&lt;="&amp;EOMONTH(AP$7,0))</f>
        <v>0</v>
      </c>
      <c r="AQ104" s="151">
        <f>SUMIFS('Saisie Recettes'!$I$5:$I$3004,'Saisie Recettes'!$F$5:$F$3004, $F104, 'Saisie Recettes'!$H$5:$H$3004, Listes!$B$74, 'Saisie Recettes'!$E$5:$E$3004, "&gt;="&amp;EOMONTH(AQ$7,-1)+1, 'Saisie Recettes'!$E$5:$E$3004, "&lt;="&amp;EOMONTH(AQ$7,0))</f>
        <v>0</v>
      </c>
      <c r="AR104" s="151">
        <f>SUMIFS('Saisie Recettes'!$I$5:$I$3004,'Saisie Recettes'!$F$5:$F$3004, $F104, 'Saisie Recettes'!$H$5:$H$3004, Listes!$B$74, 'Saisie Recettes'!$E$5:$E$3004, "&gt;="&amp;EOMONTH(AR$7,-1)+1, 'Saisie Recettes'!$E$5:$E$3004, "&lt;="&amp;EOMONTH(AR$7,0))</f>
        <v>0</v>
      </c>
      <c r="AS104" s="151">
        <f>SUMIFS('Saisie Recettes'!$I$5:$I$3004,'Saisie Recettes'!$F$5:$F$3004, $F104, 'Saisie Recettes'!$H$5:$H$3004, Listes!$B$74, 'Saisie Recettes'!$E$5:$E$3004, "&gt;="&amp;EOMONTH(AS$7,-1)+1, 'Saisie Recettes'!$E$5:$E$3004, "&lt;="&amp;EOMONTH(AS$7,0))</f>
        <v>0</v>
      </c>
      <c r="AT104" s="151">
        <f>SUMIFS('Saisie Recettes'!$I$5:$I$3004,'Saisie Recettes'!$F$5:$F$3004, $F104, 'Saisie Recettes'!$H$5:$H$3004, Listes!$B$74, 'Saisie Recettes'!$E$5:$E$3004, "&gt;="&amp;EOMONTH(AT$7,-1)+1, 'Saisie Recettes'!$E$5:$E$3004, "&lt;="&amp;EOMONTH(AT$7,0))</f>
        <v>0</v>
      </c>
      <c r="AU104" s="151">
        <f>SUMIFS('Saisie Recettes'!$I$5:$I$3004,'Saisie Recettes'!$F$5:$F$3004, $F104, 'Saisie Recettes'!$H$5:$H$3004, Listes!$B$74, 'Saisie Recettes'!$E$5:$E$3004, "&gt;="&amp;EOMONTH(AU$7,-1)+1, 'Saisie Recettes'!$E$5:$E$3004, "&lt;="&amp;EOMONTH(AU$7,0))</f>
        <v>0</v>
      </c>
      <c r="AV104" s="151">
        <f>SUMIFS('Saisie Recettes'!$I$5:$I$3004,'Saisie Recettes'!$F$5:$F$3004, $F104, 'Saisie Recettes'!$H$5:$H$3004, Listes!$B$74, 'Saisie Recettes'!$E$5:$E$3004, "&gt;="&amp;EOMONTH(AV$7,-1)+1, 'Saisie Recettes'!$E$5:$E$3004, "&lt;="&amp;EOMONTH(AV$7,0))</f>
        <v>0</v>
      </c>
      <c r="AW104" s="150">
        <f t="shared" si="45"/>
        <v>0</v>
      </c>
    </row>
    <row r="105" spans="3:49" ht="15.75" customHeight="1" x14ac:dyDescent="0.25">
      <c r="C105" s="150" t="str">
        <f t="shared" si="46"/>
        <v>MC-Suite 16</v>
      </c>
      <c r="D105" s="143"/>
      <c r="E105" s="143"/>
      <c r="F105" s="150" t="str">
        <f t="shared" si="42"/>
        <v>MC-Suite 16</v>
      </c>
      <c r="I105" s="151">
        <f>SUMIFS('Saisie Recettes'!$I$5:$I$3004,'Saisie Recettes'!$F$5:$F$3004, $F105, 'Saisie Recettes'!$H$5:$H$3004, Listes!$B$74, 'Saisie Recettes'!$E$5:$E$3004, "&gt;="&amp;EOMONTH(I$7,-1)+1, 'Saisie Recettes'!$E$5:$E$3004, "&lt;="&amp;EOMONTH(I$7,0))</f>
        <v>0</v>
      </c>
      <c r="J105" s="151">
        <f>SUMIFS('Saisie Recettes'!$I$5:$I$3004,'Saisie Recettes'!$F$5:$F$3004, $F105, 'Saisie Recettes'!$H$5:$H$3004, Listes!$B$74, 'Saisie Recettes'!$E$5:$E$3004, "&gt;="&amp;EOMONTH(J$7,-1)+1, 'Saisie Recettes'!$E$5:$E$3004, "&lt;="&amp;EOMONTH(J$7,0))</f>
        <v>0</v>
      </c>
      <c r="K105" s="151">
        <f>SUMIFS('Saisie Recettes'!$I$5:$I$3004,'Saisie Recettes'!$F$5:$F$3004, $F105, 'Saisie Recettes'!$H$5:$H$3004, Listes!$B$74, 'Saisie Recettes'!$E$5:$E$3004, "&gt;="&amp;EOMONTH(K$7,-1)+1, 'Saisie Recettes'!$E$5:$E$3004, "&lt;="&amp;EOMONTH(K$7,0))</f>
        <v>0</v>
      </c>
      <c r="L105" s="151">
        <f>SUMIFS('Saisie Recettes'!$I$5:$I$3004,'Saisie Recettes'!$F$5:$F$3004, $F105, 'Saisie Recettes'!$H$5:$H$3004, Listes!$B$74, 'Saisie Recettes'!$E$5:$E$3004, "&gt;="&amp;EOMONTH(L$7,-1)+1, 'Saisie Recettes'!$E$5:$E$3004, "&lt;="&amp;EOMONTH(L$7,0))</f>
        <v>0</v>
      </c>
      <c r="M105" s="151">
        <f>SUMIFS('Saisie Recettes'!$I$5:$I$3004,'Saisie Recettes'!$F$5:$F$3004, $F105, 'Saisie Recettes'!$H$5:$H$3004, Listes!$B$74, 'Saisie Recettes'!$E$5:$E$3004, "&gt;="&amp;EOMONTH(M$7,-1)+1, 'Saisie Recettes'!$E$5:$E$3004, "&lt;="&amp;EOMONTH(M$7,0))</f>
        <v>0</v>
      </c>
      <c r="N105" s="151">
        <f>SUMIFS('Saisie Recettes'!$I$5:$I$3004,'Saisie Recettes'!$F$5:$F$3004, $F105, 'Saisie Recettes'!$H$5:$H$3004, Listes!$B$74, 'Saisie Recettes'!$E$5:$E$3004, "&gt;="&amp;EOMONTH(N$7,-1)+1, 'Saisie Recettes'!$E$5:$E$3004, "&lt;="&amp;EOMONTH(N$7,0))</f>
        <v>0</v>
      </c>
      <c r="O105" s="151">
        <f>SUMIFS('Saisie Recettes'!$I$5:$I$3004,'Saisie Recettes'!$F$5:$F$3004, $F105, 'Saisie Recettes'!$H$5:$H$3004, Listes!$B$74, 'Saisie Recettes'!$E$5:$E$3004, "&gt;="&amp;EOMONTH(O$7,-1)+1, 'Saisie Recettes'!$E$5:$E$3004, "&lt;="&amp;EOMONTH(O$7,0))</f>
        <v>0</v>
      </c>
      <c r="P105" s="151">
        <f>SUMIFS('Saisie Recettes'!$I$5:$I$3004,'Saisie Recettes'!$F$5:$F$3004, $F105, 'Saisie Recettes'!$H$5:$H$3004, Listes!$B$74, 'Saisie Recettes'!$E$5:$E$3004, "&gt;="&amp;EOMONTH(P$7,-1)+1, 'Saisie Recettes'!$E$5:$E$3004, "&lt;="&amp;EOMONTH(P$7,0))</f>
        <v>0</v>
      </c>
      <c r="Q105" s="151">
        <f>SUMIFS('Saisie Recettes'!$I$5:$I$3004,'Saisie Recettes'!$F$5:$F$3004, $F105, 'Saisie Recettes'!$H$5:$H$3004, Listes!$B$74, 'Saisie Recettes'!$E$5:$E$3004, "&gt;="&amp;EOMONTH(Q$7,-1)+1, 'Saisie Recettes'!$E$5:$E$3004, "&lt;="&amp;EOMONTH(Q$7,0))</f>
        <v>0</v>
      </c>
      <c r="R105" s="151">
        <f>SUMIFS('Saisie Recettes'!$I$5:$I$3004,'Saisie Recettes'!$F$5:$F$3004, $F105, 'Saisie Recettes'!$H$5:$H$3004, Listes!$B$74, 'Saisie Recettes'!$E$5:$E$3004, "&gt;="&amp;EOMONTH(R$7,-1)+1, 'Saisie Recettes'!$E$5:$E$3004, "&lt;="&amp;EOMONTH(R$7,0))</f>
        <v>0</v>
      </c>
      <c r="S105" s="151">
        <f>SUMIFS('Saisie Recettes'!$I$5:$I$3004,'Saisie Recettes'!$F$5:$F$3004, $F105, 'Saisie Recettes'!$H$5:$H$3004, Listes!$B$74, 'Saisie Recettes'!$E$5:$E$3004, "&gt;="&amp;EOMONTH(S$7,-1)+1, 'Saisie Recettes'!$E$5:$E$3004, "&lt;="&amp;EOMONTH(S$7,0))</f>
        <v>0</v>
      </c>
      <c r="T105" s="151">
        <f>SUMIFS('Saisie Recettes'!$I$5:$I$3004,'Saisie Recettes'!$F$5:$F$3004, $F105, 'Saisie Recettes'!$H$5:$H$3004, Listes!$B$74, 'Saisie Recettes'!$E$5:$E$3004, "&gt;="&amp;EOMONTH(T$7,-1)+1, 'Saisie Recettes'!$E$5:$E$3004, "&lt;="&amp;EOMONTH(T$7,0))</f>
        <v>0</v>
      </c>
      <c r="U105" s="150">
        <f t="shared" si="43"/>
        <v>0</v>
      </c>
      <c r="W105" s="151">
        <f>SUMIFS('Saisie Recettes'!$I$5:$I$3004,'Saisie Recettes'!$F$5:$F$3004, $F105, 'Saisie Recettes'!$H$5:$H$3004, Listes!$B$74, 'Saisie Recettes'!$E$5:$E$3004, "&gt;="&amp;EOMONTH(W$7,-1)+1, 'Saisie Recettes'!$E$5:$E$3004, "&lt;="&amp;EOMONTH(W$7,0))</f>
        <v>0</v>
      </c>
      <c r="X105" s="151">
        <f>SUMIFS('Saisie Recettes'!$I$5:$I$3004,'Saisie Recettes'!$F$5:$F$3004, $F105, 'Saisie Recettes'!$H$5:$H$3004, Listes!$B$74, 'Saisie Recettes'!$E$5:$E$3004, "&gt;="&amp;EOMONTH(X$7,-1)+1, 'Saisie Recettes'!$E$5:$E$3004, "&lt;="&amp;EOMONTH(X$7,0))</f>
        <v>0</v>
      </c>
      <c r="Y105" s="151">
        <f>SUMIFS('Saisie Recettes'!$I$5:$I$3004,'Saisie Recettes'!$F$5:$F$3004, $F105, 'Saisie Recettes'!$H$5:$H$3004, Listes!$B$74, 'Saisie Recettes'!$E$5:$E$3004, "&gt;="&amp;EOMONTH(Y$7,-1)+1, 'Saisie Recettes'!$E$5:$E$3004, "&lt;="&amp;EOMONTH(Y$7,0))</f>
        <v>0</v>
      </c>
      <c r="Z105" s="151">
        <f>SUMIFS('Saisie Recettes'!$I$5:$I$3004,'Saisie Recettes'!$F$5:$F$3004, $F105, 'Saisie Recettes'!$H$5:$H$3004, Listes!$B$74, 'Saisie Recettes'!$E$5:$E$3004, "&gt;="&amp;EOMONTH(Z$7,-1)+1, 'Saisie Recettes'!$E$5:$E$3004, "&lt;="&amp;EOMONTH(Z$7,0))</f>
        <v>0</v>
      </c>
      <c r="AA105" s="151">
        <f>SUMIFS('Saisie Recettes'!$I$5:$I$3004,'Saisie Recettes'!$F$5:$F$3004, $F105, 'Saisie Recettes'!$H$5:$H$3004, Listes!$B$74, 'Saisie Recettes'!$E$5:$E$3004, "&gt;="&amp;EOMONTH(AA$7,-1)+1, 'Saisie Recettes'!$E$5:$E$3004, "&lt;="&amp;EOMONTH(AA$7,0))</f>
        <v>0</v>
      </c>
      <c r="AB105" s="151">
        <f>SUMIFS('Saisie Recettes'!$I$5:$I$3004,'Saisie Recettes'!$F$5:$F$3004, $F105, 'Saisie Recettes'!$H$5:$H$3004, Listes!$B$74, 'Saisie Recettes'!$E$5:$E$3004, "&gt;="&amp;EOMONTH(AB$7,-1)+1, 'Saisie Recettes'!$E$5:$E$3004, "&lt;="&amp;EOMONTH(AB$7,0))</f>
        <v>0</v>
      </c>
      <c r="AC105" s="151">
        <f>SUMIFS('Saisie Recettes'!$I$5:$I$3004,'Saisie Recettes'!$F$5:$F$3004, $F105, 'Saisie Recettes'!$H$5:$H$3004, Listes!$B$74, 'Saisie Recettes'!$E$5:$E$3004, "&gt;="&amp;EOMONTH(AC$7,-1)+1, 'Saisie Recettes'!$E$5:$E$3004, "&lt;="&amp;EOMONTH(AC$7,0))</f>
        <v>0</v>
      </c>
      <c r="AD105" s="151">
        <f>SUMIFS('Saisie Recettes'!$I$5:$I$3004,'Saisie Recettes'!$F$5:$F$3004, $F105, 'Saisie Recettes'!$H$5:$H$3004, Listes!$B$74, 'Saisie Recettes'!$E$5:$E$3004, "&gt;="&amp;EOMONTH(AD$7,-1)+1, 'Saisie Recettes'!$E$5:$E$3004, "&lt;="&amp;EOMONTH(AD$7,0))</f>
        <v>0</v>
      </c>
      <c r="AE105" s="151">
        <f>SUMIFS('Saisie Recettes'!$I$5:$I$3004,'Saisie Recettes'!$F$5:$F$3004, $F105, 'Saisie Recettes'!$H$5:$H$3004, Listes!$B$74, 'Saisie Recettes'!$E$5:$E$3004, "&gt;="&amp;EOMONTH(AE$7,-1)+1, 'Saisie Recettes'!$E$5:$E$3004, "&lt;="&amp;EOMONTH(AE$7,0))</f>
        <v>0</v>
      </c>
      <c r="AF105" s="151">
        <f>SUMIFS('Saisie Recettes'!$I$5:$I$3004,'Saisie Recettes'!$F$5:$F$3004, $F105, 'Saisie Recettes'!$H$5:$H$3004, Listes!$B$74, 'Saisie Recettes'!$E$5:$E$3004, "&gt;="&amp;EOMONTH(AF$7,-1)+1, 'Saisie Recettes'!$E$5:$E$3004, "&lt;="&amp;EOMONTH(AF$7,0))</f>
        <v>0</v>
      </c>
      <c r="AG105" s="151">
        <f>SUMIFS('Saisie Recettes'!$I$5:$I$3004,'Saisie Recettes'!$F$5:$F$3004, $F105, 'Saisie Recettes'!$H$5:$H$3004, Listes!$B$74, 'Saisie Recettes'!$E$5:$E$3004, "&gt;="&amp;EOMONTH(AG$7,-1)+1, 'Saisie Recettes'!$E$5:$E$3004, "&lt;="&amp;EOMONTH(AG$7,0))</f>
        <v>0</v>
      </c>
      <c r="AH105" s="151">
        <f>SUMIFS('Saisie Recettes'!$I$5:$I$3004,'Saisie Recettes'!$F$5:$F$3004, $F105, 'Saisie Recettes'!$H$5:$H$3004, Listes!$B$74, 'Saisie Recettes'!$E$5:$E$3004, "&gt;="&amp;EOMONTH(AH$7,-1)+1, 'Saisie Recettes'!$E$5:$E$3004, "&lt;="&amp;EOMONTH(AH$7,0))</f>
        <v>0</v>
      </c>
      <c r="AI105" s="150">
        <f t="shared" si="44"/>
        <v>0</v>
      </c>
      <c r="AJ105" s="142"/>
      <c r="AK105" s="151">
        <f>SUMIFS('Saisie Recettes'!$I$5:$I$3004,'Saisie Recettes'!$F$5:$F$3004, $F105, 'Saisie Recettes'!$H$5:$H$3004, Listes!$B$74, 'Saisie Recettes'!$E$5:$E$3004, "&gt;="&amp;EOMONTH(AK$7,-1)+1, 'Saisie Recettes'!$E$5:$E$3004, "&lt;="&amp;EOMONTH(AK$7,0))</f>
        <v>0</v>
      </c>
      <c r="AL105" s="151">
        <f>SUMIFS('Saisie Recettes'!$I$5:$I$3004,'Saisie Recettes'!$F$5:$F$3004, $F105, 'Saisie Recettes'!$H$5:$H$3004, Listes!$B$74, 'Saisie Recettes'!$E$5:$E$3004, "&gt;="&amp;EOMONTH(AL$7,-1)+1, 'Saisie Recettes'!$E$5:$E$3004, "&lt;="&amp;EOMONTH(AL$7,0))</f>
        <v>0</v>
      </c>
      <c r="AM105" s="151">
        <f>SUMIFS('Saisie Recettes'!$I$5:$I$3004,'Saisie Recettes'!$F$5:$F$3004, $F105, 'Saisie Recettes'!$H$5:$H$3004, Listes!$B$74, 'Saisie Recettes'!$E$5:$E$3004, "&gt;="&amp;EOMONTH(AM$7,-1)+1, 'Saisie Recettes'!$E$5:$E$3004, "&lt;="&amp;EOMONTH(AM$7,0))</f>
        <v>0</v>
      </c>
      <c r="AN105" s="151">
        <f>SUMIFS('Saisie Recettes'!$I$5:$I$3004,'Saisie Recettes'!$F$5:$F$3004, $F105, 'Saisie Recettes'!$H$5:$H$3004, Listes!$B$74, 'Saisie Recettes'!$E$5:$E$3004, "&gt;="&amp;EOMONTH(AN$7,-1)+1, 'Saisie Recettes'!$E$5:$E$3004, "&lt;="&amp;EOMONTH(AN$7,0))</f>
        <v>0</v>
      </c>
      <c r="AO105" s="151">
        <f>SUMIFS('Saisie Recettes'!$I$5:$I$3004,'Saisie Recettes'!$F$5:$F$3004, $F105, 'Saisie Recettes'!$H$5:$H$3004, Listes!$B$74, 'Saisie Recettes'!$E$5:$E$3004, "&gt;="&amp;EOMONTH(AO$7,-1)+1, 'Saisie Recettes'!$E$5:$E$3004, "&lt;="&amp;EOMONTH(AO$7,0))</f>
        <v>0</v>
      </c>
      <c r="AP105" s="151">
        <f>SUMIFS('Saisie Recettes'!$I$5:$I$3004,'Saisie Recettes'!$F$5:$F$3004, $F105, 'Saisie Recettes'!$H$5:$H$3004, Listes!$B$74, 'Saisie Recettes'!$E$5:$E$3004, "&gt;="&amp;EOMONTH(AP$7,-1)+1, 'Saisie Recettes'!$E$5:$E$3004, "&lt;="&amp;EOMONTH(AP$7,0))</f>
        <v>0</v>
      </c>
      <c r="AQ105" s="151">
        <f>SUMIFS('Saisie Recettes'!$I$5:$I$3004,'Saisie Recettes'!$F$5:$F$3004, $F105, 'Saisie Recettes'!$H$5:$H$3004, Listes!$B$74, 'Saisie Recettes'!$E$5:$E$3004, "&gt;="&amp;EOMONTH(AQ$7,-1)+1, 'Saisie Recettes'!$E$5:$E$3004, "&lt;="&amp;EOMONTH(AQ$7,0))</f>
        <v>0</v>
      </c>
      <c r="AR105" s="151">
        <f>SUMIFS('Saisie Recettes'!$I$5:$I$3004,'Saisie Recettes'!$F$5:$F$3004, $F105, 'Saisie Recettes'!$H$5:$H$3004, Listes!$B$74, 'Saisie Recettes'!$E$5:$E$3004, "&gt;="&amp;EOMONTH(AR$7,-1)+1, 'Saisie Recettes'!$E$5:$E$3004, "&lt;="&amp;EOMONTH(AR$7,0))</f>
        <v>0</v>
      </c>
      <c r="AS105" s="151">
        <f>SUMIFS('Saisie Recettes'!$I$5:$I$3004,'Saisie Recettes'!$F$5:$F$3004, $F105, 'Saisie Recettes'!$H$5:$H$3004, Listes!$B$74, 'Saisie Recettes'!$E$5:$E$3004, "&gt;="&amp;EOMONTH(AS$7,-1)+1, 'Saisie Recettes'!$E$5:$E$3004, "&lt;="&amp;EOMONTH(AS$7,0))</f>
        <v>0</v>
      </c>
      <c r="AT105" s="151">
        <f>SUMIFS('Saisie Recettes'!$I$5:$I$3004,'Saisie Recettes'!$F$5:$F$3004, $F105, 'Saisie Recettes'!$H$5:$H$3004, Listes!$B$74, 'Saisie Recettes'!$E$5:$E$3004, "&gt;="&amp;EOMONTH(AT$7,-1)+1, 'Saisie Recettes'!$E$5:$E$3004, "&lt;="&amp;EOMONTH(AT$7,0))</f>
        <v>0</v>
      </c>
      <c r="AU105" s="151">
        <f>SUMIFS('Saisie Recettes'!$I$5:$I$3004,'Saisie Recettes'!$F$5:$F$3004, $F105, 'Saisie Recettes'!$H$5:$H$3004, Listes!$B$74, 'Saisie Recettes'!$E$5:$E$3004, "&gt;="&amp;EOMONTH(AU$7,-1)+1, 'Saisie Recettes'!$E$5:$E$3004, "&lt;="&amp;EOMONTH(AU$7,0))</f>
        <v>0</v>
      </c>
      <c r="AV105" s="151">
        <f>SUMIFS('Saisie Recettes'!$I$5:$I$3004,'Saisie Recettes'!$F$5:$F$3004, $F105, 'Saisie Recettes'!$H$5:$H$3004, Listes!$B$74, 'Saisie Recettes'!$E$5:$E$3004, "&gt;="&amp;EOMONTH(AV$7,-1)+1, 'Saisie Recettes'!$E$5:$E$3004, "&lt;="&amp;EOMONTH(AV$7,0))</f>
        <v>0</v>
      </c>
      <c r="AW105" s="150">
        <f t="shared" si="45"/>
        <v>0</v>
      </c>
    </row>
    <row r="106" spans="3:49" ht="15.75" customHeight="1" x14ac:dyDescent="0.25">
      <c r="C106" s="150" t="str">
        <f t="shared" si="46"/>
        <v>MC-CHBR 1</v>
      </c>
      <c r="D106" s="143"/>
      <c r="E106" s="143"/>
      <c r="F106" s="150" t="str">
        <f t="shared" si="42"/>
        <v>MC-CHBR 1</v>
      </c>
      <c r="I106" s="151">
        <f>SUMIFS('Saisie Recettes'!$I$5:$I$3004,'Saisie Recettes'!$F$5:$F$3004, $F106, 'Saisie Recettes'!$H$5:$H$3004, Listes!$B$74, 'Saisie Recettes'!$E$5:$E$3004, "&gt;="&amp;EOMONTH(I$7,-1)+1, 'Saisie Recettes'!$E$5:$E$3004, "&lt;="&amp;EOMONTH(I$7,0))</f>
        <v>0</v>
      </c>
      <c r="J106" s="151">
        <f>SUMIFS('Saisie Recettes'!$I$5:$I$3004,'Saisie Recettes'!$F$5:$F$3004, $F106, 'Saisie Recettes'!$H$5:$H$3004, Listes!$B$74, 'Saisie Recettes'!$E$5:$E$3004, "&gt;="&amp;EOMONTH(J$7,-1)+1, 'Saisie Recettes'!$E$5:$E$3004, "&lt;="&amp;EOMONTH(J$7,0))</f>
        <v>0</v>
      </c>
      <c r="K106" s="151">
        <f>SUMIFS('Saisie Recettes'!$I$5:$I$3004,'Saisie Recettes'!$F$5:$F$3004, $F106, 'Saisie Recettes'!$H$5:$H$3004, Listes!$B$74, 'Saisie Recettes'!$E$5:$E$3004, "&gt;="&amp;EOMONTH(K$7,-1)+1, 'Saisie Recettes'!$E$5:$E$3004, "&lt;="&amp;EOMONTH(K$7,0))</f>
        <v>0</v>
      </c>
      <c r="L106" s="151">
        <f>SUMIFS('Saisie Recettes'!$I$5:$I$3004,'Saisie Recettes'!$F$5:$F$3004, $F106, 'Saisie Recettes'!$H$5:$H$3004, Listes!$B$74, 'Saisie Recettes'!$E$5:$E$3004, "&gt;="&amp;EOMONTH(L$7,-1)+1, 'Saisie Recettes'!$E$5:$E$3004, "&lt;="&amp;EOMONTH(L$7,0))</f>
        <v>0</v>
      </c>
      <c r="M106" s="151">
        <f>SUMIFS('Saisie Recettes'!$I$5:$I$3004,'Saisie Recettes'!$F$5:$F$3004, $F106, 'Saisie Recettes'!$H$5:$H$3004, Listes!$B$74, 'Saisie Recettes'!$E$5:$E$3004, "&gt;="&amp;EOMONTH(M$7,-1)+1, 'Saisie Recettes'!$E$5:$E$3004, "&lt;="&amp;EOMONTH(M$7,0))</f>
        <v>0</v>
      </c>
      <c r="N106" s="151">
        <f>SUMIFS('Saisie Recettes'!$I$5:$I$3004,'Saisie Recettes'!$F$5:$F$3004, $F106, 'Saisie Recettes'!$H$5:$H$3004, Listes!$B$74, 'Saisie Recettes'!$E$5:$E$3004, "&gt;="&amp;EOMONTH(N$7,-1)+1, 'Saisie Recettes'!$E$5:$E$3004, "&lt;="&amp;EOMONTH(N$7,0))</f>
        <v>0</v>
      </c>
      <c r="O106" s="151">
        <f>SUMIFS('Saisie Recettes'!$I$5:$I$3004,'Saisie Recettes'!$F$5:$F$3004, $F106, 'Saisie Recettes'!$H$5:$H$3004, Listes!$B$74, 'Saisie Recettes'!$E$5:$E$3004, "&gt;="&amp;EOMONTH(O$7,-1)+1, 'Saisie Recettes'!$E$5:$E$3004, "&lt;="&amp;EOMONTH(O$7,0))</f>
        <v>0</v>
      </c>
      <c r="P106" s="151">
        <f>SUMIFS('Saisie Recettes'!$I$5:$I$3004,'Saisie Recettes'!$F$5:$F$3004, $F106, 'Saisie Recettes'!$H$5:$H$3004, Listes!$B$74, 'Saisie Recettes'!$E$5:$E$3004, "&gt;="&amp;EOMONTH(P$7,-1)+1, 'Saisie Recettes'!$E$5:$E$3004, "&lt;="&amp;EOMONTH(P$7,0))</f>
        <v>0</v>
      </c>
      <c r="Q106" s="151">
        <f>SUMIFS('Saisie Recettes'!$I$5:$I$3004,'Saisie Recettes'!$F$5:$F$3004, $F106, 'Saisie Recettes'!$H$5:$H$3004, Listes!$B$74, 'Saisie Recettes'!$E$5:$E$3004, "&gt;="&amp;EOMONTH(Q$7,-1)+1, 'Saisie Recettes'!$E$5:$E$3004, "&lt;="&amp;EOMONTH(Q$7,0))</f>
        <v>0</v>
      </c>
      <c r="R106" s="151">
        <f>SUMIFS('Saisie Recettes'!$I$5:$I$3004,'Saisie Recettes'!$F$5:$F$3004, $F106, 'Saisie Recettes'!$H$5:$H$3004, Listes!$B$74, 'Saisie Recettes'!$E$5:$E$3004, "&gt;="&amp;EOMONTH(R$7,-1)+1, 'Saisie Recettes'!$E$5:$E$3004, "&lt;="&amp;EOMONTH(R$7,0))</f>
        <v>0</v>
      </c>
      <c r="S106" s="151">
        <f>SUMIFS('Saisie Recettes'!$I$5:$I$3004,'Saisie Recettes'!$F$5:$F$3004, $F106, 'Saisie Recettes'!$H$5:$H$3004, Listes!$B$74, 'Saisie Recettes'!$E$5:$E$3004, "&gt;="&amp;EOMONTH(S$7,-1)+1, 'Saisie Recettes'!$E$5:$E$3004, "&lt;="&amp;EOMONTH(S$7,0))</f>
        <v>0</v>
      </c>
      <c r="T106" s="151">
        <f>SUMIFS('Saisie Recettes'!$I$5:$I$3004,'Saisie Recettes'!$F$5:$F$3004, $F106, 'Saisie Recettes'!$H$5:$H$3004, Listes!$B$74, 'Saisie Recettes'!$E$5:$E$3004, "&gt;="&amp;EOMONTH(T$7,-1)+1, 'Saisie Recettes'!$E$5:$E$3004, "&lt;="&amp;EOMONTH(T$7,0))</f>
        <v>0</v>
      </c>
      <c r="U106" s="150">
        <f t="shared" si="43"/>
        <v>0</v>
      </c>
      <c r="W106" s="151">
        <f>SUMIFS('Saisie Recettes'!$I$5:$I$3004,'Saisie Recettes'!$F$5:$F$3004, $F106, 'Saisie Recettes'!$H$5:$H$3004, Listes!$B$74, 'Saisie Recettes'!$E$5:$E$3004, "&gt;="&amp;EOMONTH(W$7,-1)+1, 'Saisie Recettes'!$E$5:$E$3004, "&lt;="&amp;EOMONTH(W$7,0))</f>
        <v>0</v>
      </c>
      <c r="X106" s="151">
        <f>SUMIFS('Saisie Recettes'!$I$5:$I$3004,'Saisie Recettes'!$F$5:$F$3004, $F106, 'Saisie Recettes'!$H$5:$H$3004, Listes!$B$74, 'Saisie Recettes'!$E$5:$E$3004, "&gt;="&amp;EOMONTH(X$7,-1)+1, 'Saisie Recettes'!$E$5:$E$3004, "&lt;="&amp;EOMONTH(X$7,0))</f>
        <v>0</v>
      </c>
      <c r="Y106" s="151">
        <f>SUMIFS('Saisie Recettes'!$I$5:$I$3004,'Saisie Recettes'!$F$5:$F$3004, $F106, 'Saisie Recettes'!$H$5:$H$3004, Listes!$B$74, 'Saisie Recettes'!$E$5:$E$3004, "&gt;="&amp;EOMONTH(Y$7,-1)+1, 'Saisie Recettes'!$E$5:$E$3004, "&lt;="&amp;EOMONTH(Y$7,0))</f>
        <v>0</v>
      </c>
      <c r="Z106" s="151">
        <f>SUMIFS('Saisie Recettes'!$I$5:$I$3004,'Saisie Recettes'!$F$5:$F$3004, $F106, 'Saisie Recettes'!$H$5:$H$3004, Listes!$B$74, 'Saisie Recettes'!$E$5:$E$3004, "&gt;="&amp;EOMONTH(Z$7,-1)+1, 'Saisie Recettes'!$E$5:$E$3004, "&lt;="&amp;EOMONTH(Z$7,0))</f>
        <v>0</v>
      </c>
      <c r="AA106" s="151">
        <f>SUMIFS('Saisie Recettes'!$I$5:$I$3004,'Saisie Recettes'!$F$5:$F$3004, $F106, 'Saisie Recettes'!$H$5:$H$3004, Listes!$B$74, 'Saisie Recettes'!$E$5:$E$3004, "&gt;="&amp;EOMONTH(AA$7,-1)+1, 'Saisie Recettes'!$E$5:$E$3004, "&lt;="&amp;EOMONTH(AA$7,0))</f>
        <v>0</v>
      </c>
      <c r="AB106" s="151">
        <f>SUMIFS('Saisie Recettes'!$I$5:$I$3004,'Saisie Recettes'!$F$5:$F$3004, $F106, 'Saisie Recettes'!$H$5:$H$3004, Listes!$B$74, 'Saisie Recettes'!$E$5:$E$3004, "&gt;="&amp;EOMONTH(AB$7,-1)+1, 'Saisie Recettes'!$E$5:$E$3004, "&lt;="&amp;EOMONTH(AB$7,0))</f>
        <v>0</v>
      </c>
      <c r="AC106" s="151">
        <f>SUMIFS('Saisie Recettes'!$I$5:$I$3004,'Saisie Recettes'!$F$5:$F$3004, $F106, 'Saisie Recettes'!$H$5:$H$3004, Listes!$B$74, 'Saisie Recettes'!$E$5:$E$3004, "&gt;="&amp;EOMONTH(AC$7,-1)+1, 'Saisie Recettes'!$E$5:$E$3004, "&lt;="&amp;EOMONTH(AC$7,0))</f>
        <v>0</v>
      </c>
      <c r="AD106" s="151">
        <f>SUMIFS('Saisie Recettes'!$I$5:$I$3004,'Saisie Recettes'!$F$5:$F$3004, $F106, 'Saisie Recettes'!$H$5:$H$3004, Listes!$B$74, 'Saisie Recettes'!$E$5:$E$3004, "&gt;="&amp;EOMONTH(AD$7,-1)+1, 'Saisie Recettes'!$E$5:$E$3004, "&lt;="&amp;EOMONTH(AD$7,0))</f>
        <v>0</v>
      </c>
      <c r="AE106" s="151">
        <f>SUMIFS('Saisie Recettes'!$I$5:$I$3004,'Saisie Recettes'!$F$5:$F$3004, $F106, 'Saisie Recettes'!$H$5:$H$3004, Listes!$B$74, 'Saisie Recettes'!$E$5:$E$3004, "&gt;="&amp;EOMONTH(AE$7,-1)+1, 'Saisie Recettes'!$E$5:$E$3004, "&lt;="&amp;EOMONTH(AE$7,0))</f>
        <v>0</v>
      </c>
      <c r="AF106" s="151">
        <f>SUMIFS('Saisie Recettes'!$I$5:$I$3004,'Saisie Recettes'!$F$5:$F$3004, $F106, 'Saisie Recettes'!$H$5:$H$3004, Listes!$B$74, 'Saisie Recettes'!$E$5:$E$3004, "&gt;="&amp;EOMONTH(AF$7,-1)+1, 'Saisie Recettes'!$E$5:$E$3004, "&lt;="&amp;EOMONTH(AF$7,0))</f>
        <v>0</v>
      </c>
      <c r="AG106" s="151">
        <f>SUMIFS('Saisie Recettes'!$I$5:$I$3004,'Saisie Recettes'!$F$5:$F$3004, $F106, 'Saisie Recettes'!$H$5:$H$3004, Listes!$B$74, 'Saisie Recettes'!$E$5:$E$3004, "&gt;="&amp;EOMONTH(AG$7,-1)+1, 'Saisie Recettes'!$E$5:$E$3004, "&lt;="&amp;EOMONTH(AG$7,0))</f>
        <v>0</v>
      </c>
      <c r="AH106" s="151">
        <f>SUMIFS('Saisie Recettes'!$I$5:$I$3004,'Saisie Recettes'!$F$5:$F$3004, $F106, 'Saisie Recettes'!$H$5:$H$3004, Listes!$B$74, 'Saisie Recettes'!$E$5:$E$3004, "&gt;="&amp;EOMONTH(AH$7,-1)+1, 'Saisie Recettes'!$E$5:$E$3004, "&lt;="&amp;EOMONTH(AH$7,0))</f>
        <v>0</v>
      </c>
      <c r="AI106" s="150">
        <f t="shared" si="44"/>
        <v>0</v>
      </c>
      <c r="AJ106" s="142"/>
      <c r="AK106" s="151">
        <f>SUMIFS('Saisie Recettes'!$I$5:$I$3004,'Saisie Recettes'!$F$5:$F$3004, $F106, 'Saisie Recettes'!$H$5:$H$3004, Listes!$B$74, 'Saisie Recettes'!$E$5:$E$3004, "&gt;="&amp;EOMONTH(AK$7,-1)+1, 'Saisie Recettes'!$E$5:$E$3004, "&lt;="&amp;EOMONTH(AK$7,0))</f>
        <v>0</v>
      </c>
      <c r="AL106" s="151">
        <f>SUMIFS('Saisie Recettes'!$I$5:$I$3004,'Saisie Recettes'!$F$5:$F$3004, $F106, 'Saisie Recettes'!$H$5:$H$3004, Listes!$B$74, 'Saisie Recettes'!$E$5:$E$3004, "&gt;="&amp;EOMONTH(AL$7,-1)+1, 'Saisie Recettes'!$E$5:$E$3004, "&lt;="&amp;EOMONTH(AL$7,0))</f>
        <v>0</v>
      </c>
      <c r="AM106" s="151">
        <f>SUMIFS('Saisie Recettes'!$I$5:$I$3004,'Saisie Recettes'!$F$5:$F$3004, $F106, 'Saisie Recettes'!$H$5:$H$3004, Listes!$B$74, 'Saisie Recettes'!$E$5:$E$3004, "&gt;="&amp;EOMONTH(AM$7,-1)+1, 'Saisie Recettes'!$E$5:$E$3004, "&lt;="&amp;EOMONTH(AM$7,0))</f>
        <v>0</v>
      </c>
      <c r="AN106" s="151">
        <f>SUMIFS('Saisie Recettes'!$I$5:$I$3004,'Saisie Recettes'!$F$5:$F$3004, $F106, 'Saisie Recettes'!$H$5:$H$3004, Listes!$B$74, 'Saisie Recettes'!$E$5:$E$3004, "&gt;="&amp;EOMONTH(AN$7,-1)+1, 'Saisie Recettes'!$E$5:$E$3004, "&lt;="&amp;EOMONTH(AN$7,0))</f>
        <v>0</v>
      </c>
      <c r="AO106" s="151">
        <f>SUMIFS('Saisie Recettes'!$I$5:$I$3004,'Saisie Recettes'!$F$5:$F$3004, $F106, 'Saisie Recettes'!$H$5:$H$3004, Listes!$B$74, 'Saisie Recettes'!$E$5:$E$3004, "&gt;="&amp;EOMONTH(AO$7,-1)+1, 'Saisie Recettes'!$E$5:$E$3004, "&lt;="&amp;EOMONTH(AO$7,0))</f>
        <v>0</v>
      </c>
      <c r="AP106" s="151">
        <f>SUMIFS('Saisie Recettes'!$I$5:$I$3004,'Saisie Recettes'!$F$5:$F$3004, $F106, 'Saisie Recettes'!$H$5:$H$3004, Listes!$B$74, 'Saisie Recettes'!$E$5:$E$3004, "&gt;="&amp;EOMONTH(AP$7,-1)+1, 'Saisie Recettes'!$E$5:$E$3004, "&lt;="&amp;EOMONTH(AP$7,0))</f>
        <v>0</v>
      </c>
      <c r="AQ106" s="151">
        <f>SUMIFS('Saisie Recettes'!$I$5:$I$3004,'Saisie Recettes'!$F$5:$F$3004, $F106, 'Saisie Recettes'!$H$5:$H$3004, Listes!$B$74, 'Saisie Recettes'!$E$5:$E$3004, "&gt;="&amp;EOMONTH(AQ$7,-1)+1, 'Saisie Recettes'!$E$5:$E$3004, "&lt;="&amp;EOMONTH(AQ$7,0))</f>
        <v>0</v>
      </c>
      <c r="AR106" s="151">
        <f>SUMIFS('Saisie Recettes'!$I$5:$I$3004,'Saisie Recettes'!$F$5:$F$3004, $F106, 'Saisie Recettes'!$H$5:$H$3004, Listes!$B$74, 'Saisie Recettes'!$E$5:$E$3004, "&gt;="&amp;EOMONTH(AR$7,-1)+1, 'Saisie Recettes'!$E$5:$E$3004, "&lt;="&amp;EOMONTH(AR$7,0))</f>
        <v>0</v>
      </c>
      <c r="AS106" s="151">
        <f>SUMIFS('Saisie Recettes'!$I$5:$I$3004,'Saisie Recettes'!$F$5:$F$3004, $F106, 'Saisie Recettes'!$H$5:$H$3004, Listes!$B$74, 'Saisie Recettes'!$E$5:$E$3004, "&gt;="&amp;EOMONTH(AS$7,-1)+1, 'Saisie Recettes'!$E$5:$E$3004, "&lt;="&amp;EOMONTH(AS$7,0))</f>
        <v>0</v>
      </c>
      <c r="AT106" s="151">
        <f>SUMIFS('Saisie Recettes'!$I$5:$I$3004,'Saisie Recettes'!$F$5:$F$3004, $F106, 'Saisie Recettes'!$H$5:$H$3004, Listes!$B$74, 'Saisie Recettes'!$E$5:$E$3004, "&gt;="&amp;EOMONTH(AT$7,-1)+1, 'Saisie Recettes'!$E$5:$E$3004, "&lt;="&amp;EOMONTH(AT$7,0))</f>
        <v>0</v>
      </c>
      <c r="AU106" s="151">
        <f>SUMIFS('Saisie Recettes'!$I$5:$I$3004,'Saisie Recettes'!$F$5:$F$3004, $F106, 'Saisie Recettes'!$H$5:$H$3004, Listes!$B$74, 'Saisie Recettes'!$E$5:$E$3004, "&gt;="&amp;EOMONTH(AU$7,-1)+1, 'Saisie Recettes'!$E$5:$E$3004, "&lt;="&amp;EOMONTH(AU$7,0))</f>
        <v>0</v>
      </c>
      <c r="AV106" s="151">
        <f>SUMIFS('Saisie Recettes'!$I$5:$I$3004,'Saisie Recettes'!$F$5:$F$3004, $F106, 'Saisie Recettes'!$H$5:$H$3004, Listes!$B$74, 'Saisie Recettes'!$E$5:$E$3004, "&gt;="&amp;EOMONTH(AV$7,-1)+1, 'Saisie Recettes'!$E$5:$E$3004, "&lt;="&amp;EOMONTH(AV$7,0))</f>
        <v>0</v>
      </c>
      <c r="AW106" s="150">
        <f t="shared" si="45"/>
        <v>0</v>
      </c>
    </row>
    <row r="107" spans="3:49" ht="15.75" customHeight="1" x14ac:dyDescent="0.25">
      <c r="C107" s="143" t="str">
        <f t="shared" si="46"/>
        <v>MC-CHBR 2</v>
      </c>
      <c r="D107" s="264"/>
      <c r="E107" s="143"/>
      <c r="F107" s="150" t="str">
        <f t="shared" si="42"/>
        <v>MC-CHBR 2</v>
      </c>
      <c r="G107" s="143"/>
      <c r="H107" s="143"/>
      <c r="I107" s="151">
        <f>SUMIFS('Saisie Recettes'!$I$5:$I$3004,'Saisie Recettes'!$F$5:$F$3004, $F107, 'Saisie Recettes'!$H$5:$H$3004, Listes!$B$74, 'Saisie Recettes'!$E$5:$E$3004, "&gt;="&amp;EOMONTH(I$7,-1)+1, 'Saisie Recettes'!$E$5:$E$3004, "&lt;="&amp;EOMONTH(I$7,0))</f>
        <v>0</v>
      </c>
      <c r="J107" s="151">
        <f>SUMIFS('Saisie Recettes'!$I$5:$I$3004,'Saisie Recettes'!$F$5:$F$3004, $F107, 'Saisie Recettes'!$H$5:$H$3004, Listes!$B$74, 'Saisie Recettes'!$E$5:$E$3004, "&gt;="&amp;EOMONTH(J$7,-1)+1, 'Saisie Recettes'!$E$5:$E$3004, "&lt;="&amp;EOMONTH(J$7,0))</f>
        <v>0</v>
      </c>
      <c r="K107" s="151">
        <f>SUMIFS('Saisie Recettes'!$I$5:$I$3004,'Saisie Recettes'!$F$5:$F$3004, $F107, 'Saisie Recettes'!$H$5:$H$3004, Listes!$B$74, 'Saisie Recettes'!$E$5:$E$3004, "&gt;="&amp;EOMONTH(K$7,-1)+1, 'Saisie Recettes'!$E$5:$E$3004, "&lt;="&amp;EOMONTH(K$7,0))</f>
        <v>0</v>
      </c>
      <c r="L107" s="151">
        <f>SUMIFS('Saisie Recettes'!$I$5:$I$3004,'Saisie Recettes'!$F$5:$F$3004, $F107, 'Saisie Recettes'!$H$5:$H$3004, Listes!$B$74, 'Saisie Recettes'!$E$5:$E$3004, "&gt;="&amp;EOMONTH(L$7,-1)+1, 'Saisie Recettes'!$E$5:$E$3004, "&lt;="&amp;EOMONTH(L$7,0))</f>
        <v>0</v>
      </c>
      <c r="M107" s="151">
        <f>SUMIFS('Saisie Recettes'!$I$5:$I$3004,'Saisie Recettes'!$F$5:$F$3004, $F107, 'Saisie Recettes'!$H$5:$H$3004, Listes!$B$74, 'Saisie Recettes'!$E$5:$E$3004, "&gt;="&amp;EOMONTH(M$7,-1)+1, 'Saisie Recettes'!$E$5:$E$3004, "&lt;="&amp;EOMONTH(M$7,0))</f>
        <v>0</v>
      </c>
      <c r="N107" s="151">
        <f>SUMIFS('Saisie Recettes'!$I$5:$I$3004,'Saisie Recettes'!$F$5:$F$3004, $F107, 'Saisie Recettes'!$H$5:$H$3004, Listes!$B$74, 'Saisie Recettes'!$E$5:$E$3004, "&gt;="&amp;EOMONTH(N$7,-1)+1, 'Saisie Recettes'!$E$5:$E$3004, "&lt;="&amp;EOMONTH(N$7,0))</f>
        <v>0</v>
      </c>
      <c r="O107" s="151">
        <f>SUMIFS('Saisie Recettes'!$I$5:$I$3004,'Saisie Recettes'!$F$5:$F$3004, $F107, 'Saisie Recettes'!$H$5:$H$3004, Listes!$B$74, 'Saisie Recettes'!$E$5:$E$3004, "&gt;="&amp;EOMONTH(O$7,-1)+1, 'Saisie Recettes'!$E$5:$E$3004, "&lt;="&amp;EOMONTH(O$7,0))</f>
        <v>0</v>
      </c>
      <c r="P107" s="151">
        <f>SUMIFS('Saisie Recettes'!$I$5:$I$3004,'Saisie Recettes'!$F$5:$F$3004, $F107, 'Saisie Recettes'!$H$5:$H$3004, Listes!$B$74, 'Saisie Recettes'!$E$5:$E$3004, "&gt;="&amp;EOMONTH(P$7,-1)+1, 'Saisie Recettes'!$E$5:$E$3004, "&lt;="&amp;EOMONTH(P$7,0))</f>
        <v>0</v>
      </c>
      <c r="Q107" s="151">
        <f>SUMIFS('Saisie Recettes'!$I$5:$I$3004,'Saisie Recettes'!$F$5:$F$3004, $F107, 'Saisie Recettes'!$H$5:$H$3004, Listes!$B$74, 'Saisie Recettes'!$E$5:$E$3004, "&gt;="&amp;EOMONTH(Q$7,-1)+1, 'Saisie Recettes'!$E$5:$E$3004, "&lt;="&amp;EOMONTH(Q$7,0))</f>
        <v>0</v>
      </c>
      <c r="R107" s="151">
        <f>SUMIFS('Saisie Recettes'!$I$5:$I$3004,'Saisie Recettes'!$F$5:$F$3004, $F107, 'Saisie Recettes'!$H$5:$H$3004, Listes!$B$74, 'Saisie Recettes'!$E$5:$E$3004, "&gt;="&amp;EOMONTH(R$7,-1)+1, 'Saisie Recettes'!$E$5:$E$3004, "&lt;="&amp;EOMONTH(R$7,0))</f>
        <v>0</v>
      </c>
      <c r="S107" s="151">
        <f>SUMIFS('Saisie Recettes'!$I$5:$I$3004,'Saisie Recettes'!$F$5:$F$3004, $F107, 'Saisie Recettes'!$H$5:$H$3004, Listes!$B$74, 'Saisie Recettes'!$E$5:$E$3004, "&gt;="&amp;EOMONTH(S$7,-1)+1, 'Saisie Recettes'!$E$5:$E$3004, "&lt;="&amp;EOMONTH(S$7,0))</f>
        <v>0</v>
      </c>
      <c r="T107" s="151">
        <f>SUMIFS('Saisie Recettes'!$I$5:$I$3004,'Saisie Recettes'!$F$5:$F$3004, $F107, 'Saisie Recettes'!$H$5:$H$3004, Listes!$B$74, 'Saisie Recettes'!$E$5:$E$3004, "&gt;="&amp;EOMONTH(T$7,-1)+1, 'Saisie Recettes'!$E$5:$E$3004, "&lt;="&amp;EOMONTH(T$7,0))</f>
        <v>0</v>
      </c>
      <c r="U107" s="150">
        <f t="shared" si="43"/>
        <v>0</v>
      </c>
      <c r="W107" s="151">
        <f>SUMIFS('Saisie Recettes'!$I$5:$I$3004,'Saisie Recettes'!$F$5:$F$3004, $F107, 'Saisie Recettes'!$H$5:$H$3004, Listes!$B$74, 'Saisie Recettes'!$E$5:$E$3004, "&gt;="&amp;EOMONTH(W$7,-1)+1, 'Saisie Recettes'!$E$5:$E$3004, "&lt;="&amp;EOMONTH(W$7,0))</f>
        <v>0</v>
      </c>
      <c r="X107" s="151">
        <f>SUMIFS('Saisie Recettes'!$I$5:$I$3004,'Saisie Recettes'!$F$5:$F$3004, $F107, 'Saisie Recettes'!$H$5:$H$3004, Listes!$B$74, 'Saisie Recettes'!$E$5:$E$3004, "&gt;="&amp;EOMONTH(X$7,-1)+1, 'Saisie Recettes'!$E$5:$E$3004, "&lt;="&amp;EOMONTH(X$7,0))</f>
        <v>0</v>
      </c>
      <c r="Y107" s="151">
        <f>SUMIFS('Saisie Recettes'!$I$5:$I$3004,'Saisie Recettes'!$F$5:$F$3004, $F107, 'Saisie Recettes'!$H$5:$H$3004, Listes!$B$74, 'Saisie Recettes'!$E$5:$E$3004, "&gt;="&amp;EOMONTH(Y$7,-1)+1, 'Saisie Recettes'!$E$5:$E$3004, "&lt;="&amp;EOMONTH(Y$7,0))</f>
        <v>0</v>
      </c>
      <c r="Z107" s="151">
        <f>SUMIFS('Saisie Recettes'!$I$5:$I$3004,'Saisie Recettes'!$F$5:$F$3004, $F107, 'Saisie Recettes'!$H$5:$H$3004, Listes!$B$74, 'Saisie Recettes'!$E$5:$E$3004, "&gt;="&amp;EOMONTH(Z$7,-1)+1, 'Saisie Recettes'!$E$5:$E$3004, "&lt;="&amp;EOMONTH(Z$7,0))</f>
        <v>0</v>
      </c>
      <c r="AA107" s="151">
        <f>SUMIFS('Saisie Recettes'!$I$5:$I$3004,'Saisie Recettes'!$F$5:$F$3004, $F107, 'Saisie Recettes'!$H$5:$H$3004, Listes!$B$74, 'Saisie Recettes'!$E$5:$E$3004, "&gt;="&amp;EOMONTH(AA$7,-1)+1, 'Saisie Recettes'!$E$5:$E$3004, "&lt;="&amp;EOMONTH(AA$7,0))</f>
        <v>0</v>
      </c>
      <c r="AB107" s="151">
        <f>SUMIFS('Saisie Recettes'!$I$5:$I$3004,'Saisie Recettes'!$F$5:$F$3004, $F107, 'Saisie Recettes'!$H$5:$H$3004, Listes!$B$74, 'Saisie Recettes'!$E$5:$E$3004, "&gt;="&amp;EOMONTH(AB$7,-1)+1, 'Saisie Recettes'!$E$5:$E$3004, "&lt;="&amp;EOMONTH(AB$7,0))</f>
        <v>0</v>
      </c>
      <c r="AC107" s="151">
        <f>SUMIFS('Saisie Recettes'!$I$5:$I$3004,'Saisie Recettes'!$F$5:$F$3004, $F107, 'Saisie Recettes'!$H$5:$H$3004, Listes!$B$74, 'Saisie Recettes'!$E$5:$E$3004, "&gt;="&amp;EOMONTH(AC$7,-1)+1, 'Saisie Recettes'!$E$5:$E$3004, "&lt;="&amp;EOMONTH(AC$7,0))</f>
        <v>0</v>
      </c>
      <c r="AD107" s="151">
        <f>SUMIFS('Saisie Recettes'!$I$5:$I$3004,'Saisie Recettes'!$F$5:$F$3004, $F107, 'Saisie Recettes'!$H$5:$H$3004, Listes!$B$74, 'Saisie Recettes'!$E$5:$E$3004, "&gt;="&amp;EOMONTH(AD$7,-1)+1, 'Saisie Recettes'!$E$5:$E$3004, "&lt;="&amp;EOMONTH(AD$7,0))</f>
        <v>0</v>
      </c>
      <c r="AE107" s="151">
        <f>SUMIFS('Saisie Recettes'!$I$5:$I$3004,'Saisie Recettes'!$F$5:$F$3004, $F107, 'Saisie Recettes'!$H$5:$H$3004, Listes!$B$74, 'Saisie Recettes'!$E$5:$E$3004, "&gt;="&amp;EOMONTH(AE$7,-1)+1, 'Saisie Recettes'!$E$5:$E$3004, "&lt;="&amp;EOMONTH(AE$7,0))</f>
        <v>0</v>
      </c>
      <c r="AF107" s="151">
        <f>SUMIFS('Saisie Recettes'!$I$5:$I$3004,'Saisie Recettes'!$F$5:$F$3004, $F107, 'Saisie Recettes'!$H$5:$H$3004, Listes!$B$74, 'Saisie Recettes'!$E$5:$E$3004, "&gt;="&amp;EOMONTH(AF$7,-1)+1, 'Saisie Recettes'!$E$5:$E$3004, "&lt;="&amp;EOMONTH(AF$7,0))</f>
        <v>0</v>
      </c>
      <c r="AG107" s="151">
        <f>SUMIFS('Saisie Recettes'!$I$5:$I$3004,'Saisie Recettes'!$F$5:$F$3004, $F107, 'Saisie Recettes'!$H$5:$H$3004, Listes!$B$74, 'Saisie Recettes'!$E$5:$E$3004, "&gt;="&amp;EOMONTH(AG$7,-1)+1, 'Saisie Recettes'!$E$5:$E$3004, "&lt;="&amp;EOMONTH(AG$7,0))</f>
        <v>0</v>
      </c>
      <c r="AH107" s="151">
        <f>SUMIFS('Saisie Recettes'!$I$5:$I$3004,'Saisie Recettes'!$F$5:$F$3004, $F107, 'Saisie Recettes'!$H$5:$H$3004, Listes!$B$74, 'Saisie Recettes'!$E$5:$E$3004, "&gt;="&amp;EOMONTH(AH$7,-1)+1, 'Saisie Recettes'!$E$5:$E$3004, "&lt;="&amp;EOMONTH(AH$7,0))</f>
        <v>0</v>
      </c>
      <c r="AI107" s="150">
        <f t="shared" si="44"/>
        <v>0</v>
      </c>
      <c r="AJ107" s="142"/>
      <c r="AK107" s="151">
        <f>SUMIFS('Saisie Recettes'!$I$5:$I$3004,'Saisie Recettes'!$F$5:$F$3004, $F107, 'Saisie Recettes'!$H$5:$H$3004, Listes!$B$74, 'Saisie Recettes'!$E$5:$E$3004, "&gt;="&amp;EOMONTH(AK$7,-1)+1, 'Saisie Recettes'!$E$5:$E$3004, "&lt;="&amp;EOMONTH(AK$7,0))</f>
        <v>0</v>
      </c>
      <c r="AL107" s="151">
        <f>SUMIFS('Saisie Recettes'!$I$5:$I$3004,'Saisie Recettes'!$F$5:$F$3004, $F107, 'Saisie Recettes'!$H$5:$H$3004, Listes!$B$74, 'Saisie Recettes'!$E$5:$E$3004, "&gt;="&amp;EOMONTH(AL$7,-1)+1, 'Saisie Recettes'!$E$5:$E$3004, "&lt;="&amp;EOMONTH(AL$7,0))</f>
        <v>0</v>
      </c>
      <c r="AM107" s="151">
        <f>SUMIFS('Saisie Recettes'!$I$5:$I$3004,'Saisie Recettes'!$F$5:$F$3004, $F107, 'Saisie Recettes'!$H$5:$H$3004, Listes!$B$74, 'Saisie Recettes'!$E$5:$E$3004, "&gt;="&amp;EOMONTH(AM$7,-1)+1, 'Saisie Recettes'!$E$5:$E$3004, "&lt;="&amp;EOMONTH(AM$7,0))</f>
        <v>0</v>
      </c>
      <c r="AN107" s="151">
        <f>SUMIFS('Saisie Recettes'!$I$5:$I$3004,'Saisie Recettes'!$F$5:$F$3004, $F107, 'Saisie Recettes'!$H$5:$H$3004, Listes!$B$74, 'Saisie Recettes'!$E$5:$E$3004, "&gt;="&amp;EOMONTH(AN$7,-1)+1, 'Saisie Recettes'!$E$5:$E$3004, "&lt;="&amp;EOMONTH(AN$7,0))</f>
        <v>0</v>
      </c>
      <c r="AO107" s="151">
        <f>SUMIFS('Saisie Recettes'!$I$5:$I$3004,'Saisie Recettes'!$F$5:$F$3004, $F107, 'Saisie Recettes'!$H$5:$H$3004, Listes!$B$74, 'Saisie Recettes'!$E$5:$E$3004, "&gt;="&amp;EOMONTH(AO$7,-1)+1, 'Saisie Recettes'!$E$5:$E$3004, "&lt;="&amp;EOMONTH(AO$7,0))</f>
        <v>0</v>
      </c>
      <c r="AP107" s="151">
        <f>SUMIFS('Saisie Recettes'!$I$5:$I$3004,'Saisie Recettes'!$F$5:$F$3004, $F107, 'Saisie Recettes'!$H$5:$H$3004, Listes!$B$74, 'Saisie Recettes'!$E$5:$E$3004, "&gt;="&amp;EOMONTH(AP$7,-1)+1, 'Saisie Recettes'!$E$5:$E$3004, "&lt;="&amp;EOMONTH(AP$7,0))</f>
        <v>0</v>
      </c>
      <c r="AQ107" s="151">
        <f>SUMIFS('Saisie Recettes'!$I$5:$I$3004,'Saisie Recettes'!$F$5:$F$3004, $F107, 'Saisie Recettes'!$H$5:$H$3004, Listes!$B$74, 'Saisie Recettes'!$E$5:$E$3004, "&gt;="&amp;EOMONTH(AQ$7,-1)+1, 'Saisie Recettes'!$E$5:$E$3004, "&lt;="&amp;EOMONTH(AQ$7,0))</f>
        <v>0</v>
      </c>
      <c r="AR107" s="151">
        <f>SUMIFS('Saisie Recettes'!$I$5:$I$3004,'Saisie Recettes'!$F$5:$F$3004, $F107, 'Saisie Recettes'!$H$5:$H$3004, Listes!$B$74, 'Saisie Recettes'!$E$5:$E$3004, "&gt;="&amp;EOMONTH(AR$7,-1)+1, 'Saisie Recettes'!$E$5:$E$3004, "&lt;="&amp;EOMONTH(AR$7,0))</f>
        <v>0</v>
      </c>
      <c r="AS107" s="151">
        <f>SUMIFS('Saisie Recettes'!$I$5:$I$3004,'Saisie Recettes'!$F$5:$F$3004, $F107, 'Saisie Recettes'!$H$5:$H$3004, Listes!$B$74, 'Saisie Recettes'!$E$5:$E$3004, "&gt;="&amp;EOMONTH(AS$7,-1)+1, 'Saisie Recettes'!$E$5:$E$3004, "&lt;="&amp;EOMONTH(AS$7,0))</f>
        <v>0</v>
      </c>
      <c r="AT107" s="151">
        <f>SUMIFS('Saisie Recettes'!$I$5:$I$3004,'Saisie Recettes'!$F$5:$F$3004, $F107, 'Saisie Recettes'!$H$5:$H$3004, Listes!$B$74, 'Saisie Recettes'!$E$5:$E$3004, "&gt;="&amp;EOMONTH(AT$7,-1)+1, 'Saisie Recettes'!$E$5:$E$3004, "&lt;="&amp;EOMONTH(AT$7,0))</f>
        <v>0</v>
      </c>
      <c r="AU107" s="151">
        <f>SUMIFS('Saisie Recettes'!$I$5:$I$3004,'Saisie Recettes'!$F$5:$F$3004, $F107, 'Saisie Recettes'!$H$5:$H$3004, Listes!$B$74, 'Saisie Recettes'!$E$5:$E$3004, "&gt;="&amp;EOMONTH(AU$7,-1)+1, 'Saisie Recettes'!$E$5:$E$3004, "&lt;="&amp;EOMONTH(AU$7,0))</f>
        <v>0</v>
      </c>
      <c r="AV107" s="151">
        <f>SUMIFS('Saisie Recettes'!$I$5:$I$3004,'Saisie Recettes'!$F$5:$F$3004, $F107, 'Saisie Recettes'!$H$5:$H$3004, Listes!$B$74, 'Saisie Recettes'!$E$5:$E$3004, "&gt;="&amp;EOMONTH(AV$7,-1)+1, 'Saisie Recettes'!$E$5:$E$3004, "&lt;="&amp;EOMONTH(AV$7,0))</f>
        <v>0</v>
      </c>
      <c r="AW107" s="150">
        <f t="shared" si="45"/>
        <v>0</v>
      </c>
    </row>
    <row r="108" spans="3:49" ht="15.75" customHeight="1" x14ac:dyDescent="0.25">
      <c r="C108" s="143" t="str">
        <f t="shared" si="46"/>
        <v>MC-CHBR 3</v>
      </c>
      <c r="D108" s="264"/>
      <c r="E108" s="143"/>
      <c r="F108" s="150" t="str">
        <f t="shared" si="42"/>
        <v>MC-CHBR 3</v>
      </c>
      <c r="G108" s="143"/>
      <c r="H108" s="143"/>
      <c r="I108" s="151">
        <f>SUMIFS('Saisie Recettes'!$I$5:$I$3004,'Saisie Recettes'!$F$5:$F$3004, $F108, 'Saisie Recettes'!$H$5:$H$3004, Listes!$B$74, 'Saisie Recettes'!$E$5:$E$3004, "&gt;="&amp;EOMONTH(I$7,-1)+1, 'Saisie Recettes'!$E$5:$E$3004, "&lt;="&amp;EOMONTH(I$7,0))</f>
        <v>0</v>
      </c>
      <c r="J108" s="151">
        <f>SUMIFS('Saisie Recettes'!$I$5:$I$3004,'Saisie Recettes'!$F$5:$F$3004, $F108, 'Saisie Recettes'!$H$5:$H$3004, Listes!$B$74, 'Saisie Recettes'!$E$5:$E$3004, "&gt;="&amp;EOMONTH(J$7,-1)+1, 'Saisie Recettes'!$E$5:$E$3004, "&lt;="&amp;EOMONTH(J$7,0))</f>
        <v>0</v>
      </c>
      <c r="K108" s="151">
        <f>SUMIFS('Saisie Recettes'!$I$5:$I$3004,'Saisie Recettes'!$F$5:$F$3004, $F108, 'Saisie Recettes'!$H$5:$H$3004, Listes!$B$74, 'Saisie Recettes'!$E$5:$E$3004, "&gt;="&amp;EOMONTH(K$7,-1)+1, 'Saisie Recettes'!$E$5:$E$3004, "&lt;="&amp;EOMONTH(K$7,0))</f>
        <v>0</v>
      </c>
      <c r="L108" s="151">
        <f>SUMIFS('Saisie Recettes'!$I$5:$I$3004,'Saisie Recettes'!$F$5:$F$3004, $F108, 'Saisie Recettes'!$H$5:$H$3004, Listes!$B$74, 'Saisie Recettes'!$E$5:$E$3004, "&gt;="&amp;EOMONTH(L$7,-1)+1, 'Saisie Recettes'!$E$5:$E$3004, "&lt;="&amp;EOMONTH(L$7,0))</f>
        <v>0</v>
      </c>
      <c r="M108" s="151">
        <f>SUMIFS('Saisie Recettes'!$I$5:$I$3004,'Saisie Recettes'!$F$5:$F$3004, $F108, 'Saisie Recettes'!$H$5:$H$3004, Listes!$B$74, 'Saisie Recettes'!$E$5:$E$3004, "&gt;="&amp;EOMONTH(M$7,-1)+1, 'Saisie Recettes'!$E$5:$E$3004, "&lt;="&amp;EOMONTH(M$7,0))</f>
        <v>0</v>
      </c>
      <c r="N108" s="151">
        <f>SUMIFS('Saisie Recettes'!$I$5:$I$3004,'Saisie Recettes'!$F$5:$F$3004, $F108, 'Saisie Recettes'!$H$5:$H$3004, Listes!$B$74, 'Saisie Recettes'!$E$5:$E$3004, "&gt;="&amp;EOMONTH(N$7,-1)+1, 'Saisie Recettes'!$E$5:$E$3004, "&lt;="&amp;EOMONTH(N$7,0))</f>
        <v>0</v>
      </c>
      <c r="O108" s="151">
        <f>SUMIFS('Saisie Recettes'!$I$5:$I$3004,'Saisie Recettes'!$F$5:$F$3004, $F108, 'Saisie Recettes'!$H$5:$H$3004, Listes!$B$74, 'Saisie Recettes'!$E$5:$E$3004, "&gt;="&amp;EOMONTH(O$7,-1)+1, 'Saisie Recettes'!$E$5:$E$3004, "&lt;="&amp;EOMONTH(O$7,0))</f>
        <v>0</v>
      </c>
      <c r="P108" s="151">
        <f>SUMIFS('Saisie Recettes'!$I$5:$I$3004,'Saisie Recettes'!$F$5:$F$3004, $F108, 'Saisie Recettes'!$H$5:$H$3004, Listes!$B$74, 'Saisie Recettes'!$E$5:$E$3004, "&gt;="&amp;EOMONTH(P$7,-1)+1, 'Saisie Recettes'!$E$5:$E$3004, "&lt;="&amp;EOMONTH(P$7,0))</f>
        <v>0</v>
      </c>
      <c r="Q108" s="151">
        <f>SUMIFS('Saisie Recettes'!$I$5:$I$3004,'Saisie Recettes'!$F$5:$F$3004, $F108, 'Saisie Recettes'!$H$5:$H$3004, Listes!$B$74, 'Saisie Recettes'!$E$5:$E$3004, "&gt;="&amp;EOMONTH(Q$7,-1)+1, 'Saisie Recettes'!$E$5:$E$3004, "&lt;="&amp;EOMONTH(Q$7,0))</f>
        <v>0</v>
      </c>
      <c r="R108" s="151">
        <f>SUMIFS('Saisie Recettes'!$I$5:$I$3004,'Saisie Recettes'!$F$5:$F$3004, $F108, 'Saisie Recettes'!$H$5:$H$3004, Listes!$B$74, 'Saisie Recettes'!$E$5:$E$3004, "&gt;="&amp;EOMONTH(R$7,-1)+1, 'Saisie Recettes'!$E$5:$E$3004, "&lt;="&amp;EOMONTH(R$7,0))</f>
        <v>0</v>
      </c>
      <c r="S108" s="151">
        <f>SUMIFS('Saisie Recettes'!$I$5:$I$3004,'Saisie Recettes'!$F$5:$F$3004, $F108, 'Saisie Recettes'!$H$5:$H$3004, Listes!$B$74, 'Saisie Recettes'!$E$5:$E$3004, "&gt;="&amp;EOMONTH(S$7,-1)+1, 'Saisie Recettes'!$E$5:$E$3004, "&lt;="&amp;EOMONTH(S$7,0))</f>
        <v>0</v>
      </c>
      <c r="T108" s="151">
        <f>SUMIFS('Saisie Recettes'!$I$5:$I$3004,'Saisie Recettes'!$F$5:$F$3004, $F108, 'Saisie Recettes'!$H$5:$H$3004, Listes!$B$74, 'Saisie Recettes'!$E$5:$E$3004, "&gt;="&amp;EOMONTH(T$7,-1)+1, 'Saisie Recettes'!$E$5:$E$3004, "&lt;="&amp;EOMONTH(T$7,0))</f>
        <v>0</v>
      </c>
      <c r="U108" s="150">
        <f t="shared" si="43"/>
        <v>0</v>
      </c>
      <c r="W108" s="151">
        <f>SUMIFS('Saisie Recettes'!$I$5:$I$3004,'Saisie Recettes'!$F$5:$F$3004, $F108, 'Saisie Recettes'!$H$5:$H$3004, Listes!$B$74, 'Saisie Recettes'!$E$5:$E$3004, "&gt;="&amp;EOMONTH(W$7,-1)+1, 'Saisie Recettes'!$E$5:$E$3004, "&lt;="&amp;EOMONTH(W$7,0))</f>
        <v>0</v>
      </c>
      <c r="X108" s="151">
        <f>SUMIFS('Saisie Recettes'!$I$5:$I$3004,'Saisie Recettes'!$F$5:$F$3004, $F108, 'Saisie Recettes'!$H$5:$H$3004, Listes!$B$74, 'Saisie Recettes'!$E$5:$E$3004, "&gt;="&amp;EOMONTH(X$7,-1)+1, 'Saisie Recettes'!$E$5:$E$3004, "&lt;="&amp;EOMONTH(X$7,0))</f>
        <v>0</v>
      </c>
      <c r="Y108" s="151">
        <f>SUMIFS('Saisie Recettes'!$I$5:$I$3004,'Saisie Recettes'!$F$5:$F$3004, $F108, 'Saisie Recettes'!$H$5:$H$3004, Listes!$B$74, 'Saisie Recettes'!$E$5:$E$3004, "&gt;="&amp;EOMONTH(Y$7,-1)+1, 'Saisie Recettes'!$E$5:$E$3004, "&lt;="&amp;EOMONTH(Y$7,0))</f>
        <v>0</v>
      </c>
      <c r="Z108" s="151">
        <f>SUMIFS('Saisie Recettes'!$I$5:$I$3004,'Saisie Recettes'!$F$5:$F$3004, $F108, 'Saisie Recettes'!$H$5:$H$3004, Listes!$B$74, 'Saisie Recettes'!$E$5:$E$3004, "&gt;="&amp;EOMONTH(Z$7,-1)+1, 'Saisie Recettes'!$E$5:$E$3004, "&lt;="&amp;EOMONTH(Z$7,0))</f>
        <v>0</v>
      </c>
      <c r="AA108" s="151">
        <f>SUMIFS('Saisie Recettes'!$I$5:$I$3004,'Saisie Recettes'!$F$5:$F$3004, $F108, 'Saisie Recettes'!$H$5:$H$3004, Listes!$B$74, 'Saisie Recettes'!$E$5:$E$3004, "&gt;="&amp;EOMONTH(AA$7,-1)+1, 'Saisie Recettes'!$E$5:$E$3004, "&lt;="&amp;EOMONTH(AA$7,0))</f>
        <v>0</v>
      </c>
      <c r="AB108" s="151">
        <f>SUMIFS('Saisie Recettes'!$I$5:$I$3004,'Saisie Recettes'!$F$5:$F$3004, $F108, 'Saisie Recettes'!$H$5:$H$3004, Listes!$B$74, 'Saisie Recettes'!$E$5:$E$3004, "&gt;="&amp;EOMONTH(AB$7,-1)+1, 'Saisie Recettes'!$E$5:$E$3004, "&lt;="&amp;EOMONTH(AB$7,0))</f>
        <v>0</v>
      </c>
      <c r="AC108" s="151">
        <f>SUMIFS('Saisie Recettes'!$I$5:$I$3004,'Saisie Recettes'!$F$5:$F$3004, $F108, 'Saisie Recettes'!$H$5:$H$3004, Listes!$B$74, 'Saisie Recettes'!$E$5:$E$3004, "&gt;="&amp;EOMONTH(AC$7,-1)+1, 'Saisie Recettes'!$E$5:$E$3004, "&lt;="&amp;EOMONTH(AC$7,0))</f>
        <v>0</v>
      </c>
      <c r="AD108" s="151">
        <f>SUMIFS('Saisie Recettes'!$I$5:$I$3004,'Saisie Recettes'!$F$5:$F$3004, $F108, 'Saisie Recettes'!$H$5:$H$3004, Listes!$B$74, 'Saisie Recettes'!$E$5:$E$3004, "&gt;="&amp;EOMONTH(AD$7,-1)+1, 'Saisie Recettes'!$E$5:$E$3004, "&lt;="&amp;EOMONTH(AD$7,0))</f>
        <v>0</v>
      </c>
      <c r="AE108" s="151">
        <f>SUMIFS('Saisie Recettes'!$I$5:$I$3004,'Saisie Recettes'!$F$5:$F$3004, $F108, 'Saisie Recettes'!$H$5:$H$3004, Listes!$B$74, 'Saisie Recettes'!$E$5:$E$3004, "&gt;="&amp;EOMONTH(AE$7,-1)+1, 'Saisie Recettes'!$E$5:$E$3004, "&lt;="&amp;EOMONTH(AE$7,0))</f>
        <v>0</v>
      </c>
      <c r="AF108" s="151">
        <f>SUMIFS('Saisie Recettes'!$I$5:$I$3004,'Saisie Recettes'!$F$5:$F$3004, $F108, 'Saisie Recettes'!$H$5:$H$3004, Listes!$B$74, 'Saisie Recettes'!$E$5:$E$3004, "&gt;="&amp;EOMONTH(AF$7,-1)+1, 'Saisie Recettes'!$E$5:$E$3004, "&lt;="&amp;EOMONTH(AF$7,0))</f>
        <v>0</v>
      </c>
      <c r="AG108" s="151">
        <f>SUMIFS('Saisie Recettes'!$I$5:$I$3004,'Saisie Recettes'!$F$5:$F$3004, $F108, 'Saisie Recettes'!$H$5:$H$3004, Listes!$B$74, 'Saisie Recettes'!$E$5:$E$3004, "&gt;="&amp;EOMONTH(AG$7,-1)+1, 'Saisie Recettes'!$E$5:$E$3004, "&lt;="&amp;EOMONTH(AG$7,0))</f>
        <v>0</v>
      </c>
      <c r="AH108" s="151">
        <f>SUMIFS('Saisie Recettes'!$I$5:$I$3004,'Saisie Recettes'!$F$5:$F$3004, $F108, 'Saisie Recettes'!$H$5:$H$3004, Listes!$B$74, 'Saisie Recettes'!$E$5:$E$3004, "&gt;="&amp;EOMONTH(AH$7,-1)+1, 'Saisie Recettes'!$E$5:$E$3004, "&lt;="&amp;EOMONTH(AH$7,0))</f>
        <v>0</v>
      </c>
      <c r="AI108" s="150">
        <f t="shared" si="44"/>
        <v>0</v>
      </c>
      <c r="AJ108" s="142"/>
      <c r="AK108" s="151">
        <f>SUMIFS('Saisie Recettes'!$I$5:$I$3004,'Saisie Recettes'!$F$5:$F$3004, $F108, 'Saisie Recettes'!$H$5:$H$3004, Listes!$B$74, 'Saisie Recettes'!$E$5:$E$3004, "&gt;="&amp;EOMONTH(AK$7,-1)+1, 'Saisie Recettes'!$E$5:$E$3004, "&lt;="&amp;EOMONTH(AK$7,0))</f>
        <v>0</v>
      </c>
      <c r="AL108" s="151">
        <f>SUMIFS('Saisie Recettes'!$I$5:$I$3004,'Saisie Recettes'!$F$5:$F$3004, $F108, 'Saisie Recettes'!$H$5:$H$3004, Listes!$B$74, 'Saisie Recettes'!$E$5:$E$3004, "&gt;="&amp;EOMONTH(AL$7,-1)+1, 'Saisie Recettes'!$E$5:$E$3004, "&lt;="&amp;EOMONTH(AL$7,0))</f>
        <v>0</v>
      </c>
      <c r="AM108" s="151">
        <f>SUMIFS('Saisie Recettes'!$I$5:$I$3004,'Saisie Recettes'!$F$5:$F$3004, $F108, 'Saisie Recettes'!$H$5:$H$3004, Listes!$B$74, 'Saisie Recettes'!$E$5:$E$3004, "&gt;="&amp;EOMONTH(AM$7,-1)+1, 'Saisie Recettes'!$E$5:$E$3004, "&lt;="&amp;EOMONTH(AM$7,0))</f>
        <v>0</v>
      </c>
      <c r="AN108" s="151">
        <f>SUMIFS('Saisie Recettes'!$I$5:$I$3004,'Saisie Recettes'!$F$5:$F$3004, $F108, 'Saisie Recettes'!$H$5:$H$3004, Listes!$B$74, 'Saisie Recettes'!$E$5:$E$3004, "&gt;="&amp;EOMONTH(AN$7,-1)+1, 'Saisie Recettes'!$E$5:$E$3004, "&lt;="&amp;EOMONTH(AN$7,0))</f>
        <v>0</v>
      </c>
      <c r="AO108" s="151">
        <f>SUMIFS('Saisie Recettes'!$I$5:$I$3004,'Saisie Recettes'!$F$5:$F$3004, $F108, 'Saisie Recettes'!$H$5:$H$3004, Listes!$B$74, 'Saisie Recettes'!$E$5:$E$3004, "&gt;="&amp;EOMONTH(AO$7,-1)+1, 'Saisie Recettes'!$E$5:$E$3004, "&lt;="&amp;EOMONTH(AO$7,0))</f>
        <v>0</v>
      </c>
      <c r="AP108" s="151">
        <f>SUMIFS('Saisie Recettes'!$I$5:$I$3004,'Saisie Recettes'!$F$5:$F$3004, $F108, 'Saisie Recettes'!$H$5:$H$3004, Listes!$B$74, 'Saisie Recettes'!$E$5:$E$3004, "&gt;="&amp;EOMONTH(AP$7,-1)+1, 'Saisie Recettes'!$E$5:$E$3004, "&lt;="&amp;EOMONTH(AP$7,0))</f>
        <v>0</v>
      </c>
      <c r="AQ108" s="151">
        <f>SUMIFS('Saisie Recettes'!$I$5:$I$3004,'Saisie Recettes'!$F$5:$F$3004, $F108, 'Saisie Recettes'!$H$5:$H$3004, Listes!$B$74, 'Saisie Recettes'!$E$5:$E$3004, "&gt;="&amp;EOMONTH(AQ$7,-1)+1, 'Saisie Recettes'!$E$5:$E$3004, "&lt;="&amp;EOMONTH(AQ$7,0))</f>
        <v>0</v>
      </c>
      <c r="AR108" s="151">
        <f>SUMIFS('Saisie Recettes'!$I$5:$I$3004,'Saisie Recettes'!$F$5:$F$3004, $F108, 'Saisie Recettes'!$H$5:$H$3004, Listes!$B$74, 'Saisie Recettes'!$E$5:$E$3004, "&gt;="&amp;EOMONTH(AR$7,-1)+1, 'Saisie Recettes'!$E$5:$E$3004, "&lt;="&amp;EOMONTH(AR$7,0))</f>
        <v>0</v>
      </c>
      <c r="AS108" s="151">
        <f>SUMIFS('Saisie Recettes'!$I$5:$I$3004,'Saisie Recettes'!$F$5:$F$3004, $F108, 'Saisie Recettes'!$H$5:$H$3004, Listes!$B$74, 'Saisie Recettes'!$E$5:$E$3004, "&gt;="&amp;EOMONTH(AS$7,-1)+1, 'Saisie Recettes'!$E$5:$E$3004, "&lt;="&amp;EOMONTH(AS$7,0))</f>
        <v>0</v>
      </c>
      <c r="AT108" s="151">
        <f>SUMIFS('Saisie Recettes'!$I$5:$I$3004,'Saisie Recettes'!$F$5:$F$3004, $F108, 'Saisie Recettes'!$H$5:$H$3004, Listes!$B$74, 'Saisie Recettes'!$E$5:$E$3004, "&gt;="&amp;EOMONTH(AT$7,-1)+1, 'Saisie Recettes'!$E$5:$E$3004, "&lt;="&amp;EOMONTH(AT$7,0))</f>
        <v>0</v>
      </c>
      <c r="AU108" s="151">
        <f>SUMIFS('Saisie Recettes'!$I$5:$I$3004,'Saisie Recettes'!$F$5:$F$3004, $F108, 'Saisie Recettes'!$H$5:$H$3004, Listes!$B$74, 'Saisie Recettes'!$E$5:$E$3004, "&gt;="&amp;EOMONTH(AU$7,-1)+1, 'Saisie Recettes'!$E$5:$E$3004, "&lt;="&amp;EOMONTH(AU$7,0))</f>
        <v>0</v>
      </c>
      <c r="AV108" s="151">
        <f>SUMIFS('Saisie Recettes'!$I$5:$I$3004,'Saisie Recettes'!$F$5:$F$3004, $F108, 'Saisie Recettes'!$H$5:$H$3004, Listes!$B$74, 'Saisie Recettes'!$E$5:$E$3004, "&gt;="&amp;EOMONTH(AV$7,-1)+1, 'Saisie Recettes'!$E$5:$E$3004, "&lt;="&amp;EOMONTH(AV$7,0))</f>
        <v>0</v>
      </c>
      <c r="AW108" s="150">
        <f t="shared" si="45"/>
        <v>0</v>
      </c>
    </row>
    <row r="109" spans="3:49" ht="15.75" customHeight="1" x14ac:dyDescent="0.25">
      <c r="C109" s="143" t="str">
        <f t="shared" si="46"/>
        <v>MC-CHBR 4</v>
      </c>
      <c r="D109" s="264"/>
      <c r="E109" s="143"/>
      <c r="F109" s="150" t="str">
        <f t="shared" si="42"/>
        <v>MC-CHBR 4</v>
      </c>
      <c r="G109" s="143"/>
      <c r="H109" s="143"/>
      <c r="I109" s="151">
        <f>SUMIFS('Saisie Recettes'!$I$5:$I$3004,'Saisie Recettes'!$F$5:$F$3004, $F109, 'Saisie Recettes'!$H$5:$H$3004, Listes!$B$74, 'Saisie Recettes'!$E$5:$E$3004, "&gt;="&amp;EOMONTH(I$7,-1)+1, 'Saisie Recettes'!$E$5:$E$3004, "&lt;="&amp;EOMONTH(I$7,0))</f>
        <v>0</v>
      </c>
      <c r="J109" s="151">
        <f>SUMIFS('Saisie Recettes'!$I$5:$I$3004,'Saisie Recettes'!$F$5:$F$3004, $F109, 'Saisie Recettes'!$H$5:$H$3004, Listes!$B$74, 'Saisie Recettes'!$E$5:$E$3004, "&gt;="&amp;EOMONTH(J$7,-1)+1, 'Saisie Recettes'!$E$5:$E$3004, "&lt;="&amp;EOMONTH(J$7,0))</f>
        <v>0</v>
      </c>
      <c r="K109" s="151">
        <f>SUMIFS('Saisie Recettes'!$I$5:$I$3004,'Saisie Recettes'!$F$5:$F$3004, $F109, 'Saisie Recettes'!$H$5:$H$3004, Listes!$B$74, 'Saisie Recettes'!$E$5:$E$3004, "&gt;="&amp;EOMONTH(K$7,-1)+1, 'Saisie Recettes'!$E$5:$E$3004, "&lt;="&amp;EOMONTH(K$7,0))</f>
        <v>0</v>
      </c>
      <c r="L109" s="151">
        <f>SUMIFS('Saisie Recettes'!$I$5:$I$3004,'Saisie Recettes'!$F$5:$F$3004, $F109, 'Saisie Recettes'!$H$5:$H$3004, Listes!$B$74, 'Saisie Recettes'!$E$5:$E$3004, "&gt;="&amp;EOMONTH(L$7,-1)+1, 'Saisie Recettes'!$E$5:$E$3004, "&lt;="&amp;EOMONTH(L$7,0))</f>
        <v>0</v>
      </c>
      <c r="M109" s="151">
        <f>SUMIFS('Saisie Recettes'!$I$5:$I$3004,'Saisie Recettes'!$F$5:$F$3004, $F109, 'Saisie Recettes'!$H$5:$H$3004, Listes!$B$74, 'Saisie Recettes'!$E$5:$E$3004, "&gt;="&amp;EOMONTH(M$7,-1)+1, 'Saisie Recettes'!$E$5:$E$3004, "&lt;="&amp;EOMONTH(M$7,0))</f>
        <v>0</v>
      </c>
      <c r="N109" s="151">
        <f>SUMIFS('Saisie Recettes'!$I$5:$I$3004,'Saisie Recettes'!$F$5:$F$3004, $F109, 'Saisie Recettes'!$H$5:$H$3004, Listes!$B$74, 'Saisie Recettes'!$E$5:$E$3004, "&gt;="&amp;EOMONTH(N$7,-1)+1, 'Saisie Recettes'!$E$5:$E$3004, "&lt;="&amp;EOMONTH(N$7,0))</f>
        <v>0</v>
      </c>
      <c r="O109" s="151">
        <f>SUMIFS('Saisie Recettes'!$I$5:$I$3004,'Saisie Recettes'!$F$5:$F$3004, $F109, 'Saisie Recettes'!$H$5:$H$3004, Listes!$B$74, 'Saisie Recettes'!$E$5:$E$3004, "&gt;="&amp;EOMONTH(O$7,-1)+1, 'Saisie Recettes'!$E$5:$E$3004, "&lt;="&amp;EOMONTH(O$7,0))</f>
        <v>0</v>
      </c>
      <c r="P109" s="151">
        <f>SUMIFS('Saisie Recettes'!$I$5:$I$3004,'Saisie Recettes'!$F$5:$F$3004, $F109, 'Saisie Recettes'!$H$5:$H$3004, Listes!$B$74, 'Saisie Recettes'!$E$5:$E$3004, "&gt;="&amp;EOMONTH(P$7,-1)+1, 'Saisie Recettes'!$E$5:$E$3004, "&lt;="&amp;EOMONTH(P$7,0))</f>
        <v>0</v>
      </c>
      <c r="Q109" s="151">
        <f>SUMIFS('Saisie Recettes'!$I$5:$I$3004,'Saisie Recettes'!$F$5:$F$3004, $F109, 'Saisie Recettes'!$H$5:$H$3004, Listes!$B$74, 'Saisie Recettes'!$E$5:$E$3004, "&gt;="&amp;EOMONTH(Q$7,-1)+1, 'Saisie Recettes'!$E$5:$E$3004, "&lt;="&amp;EOMONTH(Q$7,0))</f>
        <v>0</v>
      </c>
      <c r="R109" s="151">
        <f>SUMIFS('Saisie Recettes'!$I$5:$I$3004,'Saisie Recettes'!$F$5:$F$3004, $F109, 'Saisie Recettes'!$H$5:$H$3004, Listes!$B$74, 'Saisie Recettes'!$E$5:$E$3004, "&gt;="&amp;EOMONTH(R$7,-1)+1, 'Saisie Recettes'!$E$5:$E$3004, "&lt;="&amp;EOMONTH(R$7,0))</f>
        <v>0</v>
      </c>
      <c r="S109" s="151">
        <f>SUMIFS('Saisie Recettes'!$I$5:$I$3004,'Saisie Recettes'!$F$5:$F$3004, $F109, 'Saisie Recettes'!$H$5:$H$3004, Listes!$B$74, 'Saisie Recettes'!$E$5:$E$3004, "&gt;="&amp;EOMONTH(S$7,-1)+1, 'Saisie Recettes'!$E$5:$E$3004, "&lt;="&amp;EOMONTH(S$7,0))</f>
        <v>0</v>
      </c>
      <c r="T109" s="151">
        <f>SUMIFS('Saisie Recettes'!$I$5:$I$3004,'Saisie Recettes'!$F$5:$F$3004, $F109, 'Saisie Recettes'!$H$5:$H$3004, Listes!$B$74, 'Saisie Recettes'!$E$5:$E$3004, "&gt;="&amp;EOMONTH(T$7,-1)+1, 'Saisie Recettes'!$E$5:$E$3004, "&lt;="&amp;EOMONTH(T$7,0))</f>
        <v>0</v>
      </c>
      <c r="U109" s="150">
        <f t="shared" si="43"/>
        <v>0</v>
      </c>
      <c r="W109" s="151">
        <f>SUMIFS('Saisie Recettes'!$I$5:$I$3004,'Saisie Recettes'!$F$5:$F$3004, $F109, 'Saisie Recettes'!$H$5:$H$3004, Listes!$B$74, 'Saisie Recettes'!$E$5:$E$3004, "&gt;="&amp;EOMONTH(W$7,-1)+1, 'Saisie Recettes'!$E$5:$E$3004, "&lt;="&amp;EOMONTH(W$7,0))</f>
        <v>0</v>
      </c>
      <c r="X109" s="151">
        <f>SUMIFS('Saisie Recettes'!$I$5:$I$3004,'Saisie Recettes'!$F$5:$F$3004, $F109, 'Saisie Recettes'!$H$5:$H$3004, Listes!$B$74, 'Saisie Recettes'!$E$5:$E$3004, "&gt;="&amp;EOMONTH(X$7,-1)+1, 'Saisie Recettes'!$E$5:$E$3004, "&lt;="&amp;EOMONTH(X$7,0))</f>
        <v>0</v>
      </c>
      <c r="Y109" s="151">
        <f>SUMIFS('Saisie Recettes'!$I$5:$I$3004,'Saisie Recettes'!$F$5:$F$3004, $F109, 'Saisie Recettes'!$H$5:$H$3004, Listes!$B$74, 'Saisie Recettes'!$E$5:$E$3004, "&gt;="&amp;EOMONTH(Y$7,-1)+1, 'Saisie Recettes'!$E$5:$E$3004, "&lt;="&amp;EOMONTH(Y$7,0))</f>
        <v>0</v>
      </c>
      <c r="Z109" s="151">
        <f>SUMIFS('Saisie Recettes'!$I$5:$I$3004,'Saisie Recettes'!$F$5:$F$3004, $F109, 'Saisie Recettes'!$H$5:$H$3004, Listes!$B$74, 'Saisie Recettes'!$E$5:$E$3004, "&gt;="&amp;EOMONTH(Z$7,-1)+1, 'Saisie Recettes'!$E$5:$E$3004, "&lt;="&amp;EOMONTH(Z$7,0))</f>
        <v>0</v>
      </c>
      <c r="AA109" s="151">
        <f>SUMIFS('Saisie Recettes'!$I$5:$I$3004,'Saisie Recettes'!$F$5:$F$3004, $F109, 'Saisie Recettes'!$H$5:$H$3004, Listes!$B$74, 'Saisie Recettes'!$E$5:$E$3004, "&gt;="&amp;EOMONTH(AA$7,-1)+1, 'Saisie Recettes'!$E$5:$E$3004, "&lt;="&amp;EOMONTH(AA$7,0))</f>
        <v>0</v>
      </c>
      <c r="AB109" s="151">
        <f>SUMIFS('Saisie Recettes'!$I$5:$I$3004,'Saisie Recettes'!$F$5:$F$3004, $F109, 'Saisie Recettes'!$H$5:$H$3004, Listes!$B$74, 'Saisie Recettes'!$E$5:$E$3004, "&gt;="&amp;EOMONTH(AB$7,-1)+1, 'Saisie Recettes'!$E$5:$E$3004, "&lt;="&amp;EOMONTH(AB$7,0))</f>
        <v>0</v>
      </c>
      <c r="AC109" s="151">
        <f>SUMIFS('Saisie Recettes'!$I$5:$I$3004,'Saisie Recettes'!$F$5:$F$3004, $F109, 'Saisie Recettes'!$H$5:$H$3004, Listes!$B$74, 'Saisie Recettes'!$E$5:$E$3004, "&gt;="&amp;EOMONTH(AC$7,-1)+1, 'Saisie Recettes'!$E$5:$E$3004, "&lt;="&amp;EOMONTH(AC$7,0))</f>
        <v>0</v>
      </c>
      <c r="AD109" s="151">
        <f>SUMIFS('Saisie Recettes'!$I$5:$I$3004,'Saisie Recettes'!$F$5:$F$3004, $F109, 'Saisie Recettes'!$H$5:$H$3004, Listes!$B$74, 'Saisie Recettes'!$E$5:$E$3004, "&gt;="&amp;EOMONTH(AD$7,-1)+1, 'Saisie Recettes'!$E$5:$E$3004, "&lt;="&amp;EOMONTH(AD$7,0))</f>
        <v>0</v>
      </c>
      <c r="AE109" s="151">
        <f>SUMIFS('Saisie Recettes'!$I$5:$I$3004,'Saisie Recettes'!$F$5:$F$3004, $F109, 'Saisie Recettes'!$H$5:$H$3004, Listes!$B$74, 'Saisie Recettes'!$E$5:$E$3004, "&gt;="&amp;EOMONTH(AE$7,-1)+1, 'Saisie Recettes'!$E$5:$E$3004, "&lt;="&amp;EOMONTH(AE$7,0))</f>
        <v>0</v>
      </c>
      <c r="AF109" s="151">
        <f>SUMIFS('Saisie Recettes'!$I$5:$I$3004,'Saisie Recettes'!$F$5:$F$3004, $F109, 'Saisie Recettes'!$H$5:$H$3004, Listes!$B$74, 'Saisie Recettes'!$E$5:$E$3004, "&gt;="&amp;EOMONTH(AF$7,-1)+1, 'Saisie Recettes'!$E$5:$E$3004, "&lt;="&amp;EOMONTH(AF$7,0))</f>
        <v>0</v>
      </c>
      <c r="AG109" s="151">
        <f>SUMIFS('Saisie Recettes'!$I$5:$I$3004,'Saisie Recettes'!$F$5:$F$3004, $F109, 'Saisie Recettes'!$H$5:$H$3004, Listes!$B$74, 'Saisie Recettes'!$E$5:$E$3004, "&gt;="&amp;EOMONTH(AG$7,-1)+1, 'Saisie Recettes'!$E$5:$E$3004, "&lt;="&amp;EOMONTH(AG$7,0))</f>
        <v>0</v>
      </c>
      <c r="AH109" s="151">
        <f>SUMIFS('Saisie Recettes'!$I$5:$I$3004,'Saisie Recettes'!$F$5:$F$3004, $F109, 'Saisie Recettes'!$H$5:$H$3004, Listes!$B$74, 'Saisie Recettes'!$E$5:$E$3004, "&gt;="&amp;EOMONTH(AH$7,-1)+1, 'Saisie Recettes'!$E$5:$E$3004, "&lt;="&amp;EOMONTH(AH$7,0))</f>
        <v>0</v>
      </c>
      <c r="AI109" s="150">
        <f t="shared" si="44"/>
        <v>0</v>
      </c>
      <c r="AJ109" s="142"/>
      <c r="AK109" s="151">
        <f>SUMIFS('Saisie Recettes'!$I$5:$I$3004,'Saisie Recettes'!$F$5:$F$3004, $F109, 'Saisie Recettes'!$H$5:$H$3004, Listes!$B$74, 'Saisie Recettes'!$E$5:$E$3004, "&gt;="&amp;EOMONTH(AK$7,-1)+1, 'Saisie Recettes'!$E$5:$E$3004, "&lt;="&amp;EOMONTH(AK$7,0))</f>
        <v>0</v>
      </c>
      <c r="AL109" s="151">
        <f>SUMIFS('Saisie Recettes'!$I$5:$I$3004,'Saisie Recettes'!$F$5:$F$3004, $F109, 'Saisie Recettes'!$H$5:$H$3004, Listes!$B$74, 'Saisie Recettes'!$E$5:$E$3004, "&gt;="&amp;EOMONTH(AL$7,-1)+1, 'Saisie Recettes'!$E$5:$E$3004, "&lt;="&amp;EOMONTH(AL$7,0))</f>
        <v>0</v>
      </c>
      <c r="AM109" s="151">
        <f>SUMIFS('Saisie Recettes'!$I$5:$I$3004,'Saisie Recettes'!$F$5:$F$3004, $F109, 'Saisie Recettes'!$H$5:$H$3004, Listes!$B$74, 'Saisie Recettes'!$E$5:$E$3004, "&gt;="&amp;EOMONTH(AM$7,-1)+1, 'Saisie Recettes'!$E$5:$E$3004, "&lt;="&amp;EOMONTH(AM$7,0))</f>
        <v>0</v>
      </c>
      <c r="AN109" s="151">
        <f>SUMIFS('Saisie Recettes'!$I$5:$I$3004,'Saisie Recettes'!$F$5:$F$3004, $F109, 'Saisie Recettes'!$H$5:$H$3004, Listes!$B$74, 'Saisie Recettes'!$E$5:$E$3004, "&gt;="&amp;EOMONTH(AN$7,-1)+1, 'Saisie Recettes'!$E$5:$E$3004, "&lt;="&amp;EOMONTH(AN$7,0))</f>
        <v>0</v>
      </c>
      <c r="AO109" s="151">
        <f>SUMIFS('Saisie Recettes'!$I$5:$I$3004,'Saisie Recettes'!$F$5:$F$3004, $F109, 'Saisie Recettes'!$H$5:$H$3004, Listes!$B$74, 'Saisie Recettes'!$E$5:$E$3004, "&gt;="&amp;EOMONTH(AO$7,-1)+1, 'Saisie Recettes'!$E$5:$E$3004, "&lt;="&amp;EOMONTH(AO$7,0))</f>
        <v>0</v>
      </c>
      <c r="AP109" s="151">
        <f>SUMIFS('Saisie Recettes'!$I$5:$I$3004,'Saisie Recettes'!$F$5:$F$3004, $F109, 'Saisie Recettes'!$H$5:$H$3004, Listes!$B$74, 'Saisie Recettes'!$E$5:$E$3004, "&gt;="&amp;EOMONTH(AP$7,-1)+1, 'Saisie Recettes'!$E$5:$E$3004, "&lt;="&amp;EOMONTH(AP$7,0))</f>
        <v>0</v>
      </c>
      <c r="AQ109" s="151">
        <f>SUMIFS('Saisie Recettes'!$I$5:$I$3004,'Saisie Recettes'!$F$5:$F$3004, $F109, 'Saisie Recettes'!$H$5:$H$3004, Listes!$B$74, 'Saisie Recettes'!$E$5:$E$3004, "&gt;="&amp;EOMONTH(AQ$7,-1)+1, 'Saisie Recettes'!$E$5:$E$3004, "&lt;="&amp;EOMONTH(AQ$7,0))</f>
        <v>0</v>
      </c>
      <c r="AR109" s="151">
        <f>SUMIFS('Saisie Recettes'!$I$5:$I$3004,'Saisie Recettes'!$F$5:$F$3004, $F109, 'Saisie Recettes'!$H$5:$H$3004, Listes!$B$74, 'Saisie Recettes'!$E$5:$E$3004, "&gt;="&amp;EOMONTH(AR$7,-1)+1, 'Saisie Recettes'!$E$5:$E$3004, "&lt;="&amp;EOMONTH(AR$7,0))</f>
        <v>0</v>
      </c>
      <c r="AS109" s="151">
        <f>SUMIFS('Saisie Recettes'!$I$5:$I$3004,'Saisie Recettes'!$F$5:$F$3004, $F109, 'Saisie Recettes'!$H$5:$H$3004, Listes!$B$74, 'Saisie Recettes'!$E$5:$E$3004, "&gt;="&amp;EOMONTH(AS$7,-1)+1, 'Saisie Recettes'!$E$5:$E$3004, "&lt;="&amp;EOMONTH(AS$7,0))</f>
        <v>0</v>
      </c>
      <c r="AT109" s="151">
        <f>SUMIFS('Saisie Recettes'!$I$5:$I$3004,'Saisie Recettes'!$F$5:$F$3004, $F109, 'Saisie Recettes'!$H$5:$H$3004, Listes!$B$74, 'Saisie Recettes'!$E$5:$E$3004, "&gt;="&amp;EOMONTH(AT$7,-1)+1, 'Saisie Recettes'!$E$5:$E$3004, "&lt;="&amp;EOMONTH(AT$7,0))</f>
        <v>0</v>
      </c>
      <c r="AU109" s="151">
        <f>SUMIFS('Saisie Recettes'!$I$5:$I$3004,'Saisie Recettes'!$F$5:$F$3004, $F109, 'Saisie Recettes'!$H$5:$H$3004, Listes!$B$74, 'Saisie Recettes'!$E$5:$E$3004, "&gt;="&amp;EOMONTH(AU$7,-1)+1, 'Saisie Recettes'!$E$5:$E$3004, "&lt;="&amp;EOMONTH(AU$7,0))</f>
        <v>0</v>
      </c>
      <c r="AV109" s="151">
        <f>SUMIFS('Saisie Recettes'!$I$5:$I$3004,'Saisie Recettes'!$F$5:$F$3004, $F109, 'Saisie Recettes'!$H$5:$H$3004, Listes!$B$74, 'Saisie Recettes'!$E$5:$E$3004, "&gt;="&amp;EOMONTH(AV$7,-1)+1, 'Saisie Recettes'!$E$5:$E$3004, "&lt;="&amp;EOMONTH(AV$7,0))</f>
        <v>0</v>
      </c>
      <c r="AW109" s="150">
        <f t="shared" si="45"/>
        <v>0</v>
      </c>
    </row>
    <row r="110" spans="3:49" ht="15.75" customHeight="1" x14ac:dyDescent="0.25">
      <c r="C110" s="143" t="str">
        <f t="shared" si="46"/>
        <v>MC-CHBR 5</v>
      </c>
      <c r="D110" s="264"/>
      <c r="E110" s="143"/>
      <c r="F110" s="150" t="str">
        <f t="shared" si="42"/>
        <v>MC-CHBR 5</v>
      </c>
      <c r="G110" s="143"/>
      <c r="H110" s="143"/>
      <c r="I110" s="151">
        <f>SUMIFS('Saisie Recettes'!$I$5:$I$3004,'Saisie Recettes'!$F$5:$F$3004, $F110, 'Saisie Recettes'!$H$5:$H$3004, Listes!$B$74, 'Saisie Recettes'!$E$5:$E$3004, "&gt;="&amp;EOMONTH(I$7,-1)+1, 'Saisie Recettes'!$E$5:$E$3004, "&lt;="&amp;EOMONTH(I$7,0))</f>
        <v>0</v>
      </c>
      <c r="J110" s="151">
        <f>SUMIFS('Saisie Recettes'!$I$5:$I$3004,'Saisie Recettes'!$F$5:$F$3004, $F110, 'Saisie Recettes'!$H$5:$H$3004, Listes!$B$74, 'Saisie Recettes'!$E$5:$E$3004, "&gt;="&amp;EOMONTH(J$7,-1)+1, 'Saisie Recettes'!$E$5:$E$3004, "&lt;="&amp;EOMONTH(J$7,0))</f>
        <v>0</v>
      </c>
      <c r="K110" s="151">
        <f>SUMIFS('Saisie Recettes'!$I$5:$I$3004,'Saisie Recettes'!$F$5:$F$3004, $F110, 'Saisie Recettes'!$H$5:$H$3004, Listes!$B$74, 'Saisie Recettes'!$E$5:$E$3004, "&gt;="&amp;EOMONTH(K$7,-1)+1, 'Saisie Recettes'!$E$5:$E$3004, "&lt;="&amp;EOMONTH(K$7,0))</f>
        <v>0</v>
      </c>
      <c r="L110" s="151">
        <f>SUMIFS('Saisie Recettes'!$I$5:$I$3004,'Saisie Recettes'!$F$5:$F$3004, $F110, 'Saisie Recettes'!$H$5:$H$3004, Listes!$B$74, 'Saisie Recettes'!$E$5:$E$3004, "&gt;="&amp;EOMONTH(L$7,-1)+1, 'Saisie Recettes'!$E$5:$E$3004, "&lt;="&amp;EOMONTH(L$7,0))</f>
        <v>0</v>
      </c>
      <c r="M110" s="151">
        <f>SUMIFS('Saisie Recettes'!$I$5:$I$3004,'Saisie Recettes'!$F$5:$F$3004, $F110, 'Saisie Recettes'!$H$5:$H$3004, Listes!$B$74, 'Saisie Recettes'!$E$5:$E$3004, "&gt;="&amp;EOMONTH(M$7,-1)+1, 'Saisie Recettes'!$E$5:$E$3004, "&lt;="&amp;EOMONTH(M$7,0))</f>
        <v>0</v>
      </c>
      <c r="N110" s="151">
        <f>SUMIFS('Saisie Recettes'!$I$5:$I$3004,'Saisie Recettes'!$F$5:$F$3004, $F110, 'Saisie Recettes'!$H$5:$H$3004, Listes!$B$74, 'Saisie Recettes'!$E$5:$E$3004, "&gt;="&amp;EOMONTH(N$7,-1)+1, 'Saisie Recettes'!$E$5:$E$3004, "&lt;="&amp;EOMONTH(N$7,0))</f>
        <v>0</v>
      </c>
      <c r="O110" s="151">
        <f>SUMIFS('Saisie Recettes'!$I$5:$I$3004,'Saisie Recettes'!$F$5:$F$3004, $F110, 'Saisie Recettes'!$H$5:$H$3004, Listes!$B$74, 'Saisie Recettes'!$E$5:$E$3004, "&gt;="&amp;EOMONTH(O$7,-1)+1, 'Saisie Recettes'!$E$5:$E$3004, "&lt;="&amp;EOMONTH(O$7,0))</f>
        <v>0</v>
      </c>
      <c r="P110" s="151">
        <f>SUMIFS('Saisie Recettes'!$I$5:$I$3004,'Saisie Recettes'!$F$5:$F$3004, $F110, 'Saisie Recettes'!$H$5:$H$3004, Listes!$B$74, 'Saisie Recettes'!$E$5:$E$3004, "&gt;="&amp;EOMONTH(P$7,-1)+1, 'Saisie Recettes'!$E$5:$E$3004, "&lt;="&amp;EOMONTH(P$7,0))</f>
        <v>0</v>
      </c>
      <c r="Q110" s="151">
        <f>SUMIFS('Saisie Recettes'!$I$5:$I$3004,'Saisie Recettes'!$F$5:$F$3004, $F110, 'Saisie Recettes'!$H$5:$H$3004, Listes!$B$74, 'Saisie Recettes'!$E$5:$E$3004, "&gt;="&amp;EOMONTH(Q$7,-1)+1, 'Saisie Recettes'!$E$5:$E$3004, "&lt;="&amp;EOMONTH(Q$7,0))</f>
        <v>0</v>
      </c>
      <c r="R110" s="151">
        <f>SUMIFS('Saisie Recettes'!$I$5:$I$3004,'Saisie Recettes'!$F$5:$F$3004, $F110, 'Saisie Recettes'!$H$5:$H$3004, Listes!$B$74, 'Saisie Recettes'!$E$5:$E$3004, "&gt;="&amp;EOMONTH(R$7,-1)+1, 'Saisie Recettes'!$E$5:$E$3004, "&lt;="&amp;EOMONTH(R$7,0))</f>
        <v>0</v>
      </c>
      <c r="S110" s="151">
        <f>SUMIFS('Saisie Recettes'!$I$5:$I$3004,'Saisie Recettes'!$F$5:$F$3004, $F110, 'Saisie Recettes'!$H$5:$H$3004, Listes!$B$74, 'Saisie Recettes'!$E$5:$E$3004, "&gt;="&amp;EOMONTH(S$7,-1)+1, 'Saisie Recettes'!$E$5:$E$3004, "&lt;="&amp;EOMONTH(S$7,0))</f>
        <v>0</v>
      </c>
      <c r="T110" s="151">
        <f>SUMIFS('Saisie Recettes'!$I$5:$I$3004,'Saisie Recettes'!$F$5:$F$3004, $F110, 'Saisie Recettes'!$H$5:$H$3004, Listes!$B$74, 'Saisie Recettes'!$E$5:$E$3004, "&gt;="&amp;EOMONTH(T$7,-1)+1, 'Saisie Recettes'!$E$5:$E$3004, "&lt;="&amp;EOMONTH(T$7,0))</f>
        <v>0</v>
      </c>
      <c r="U110" s="150">
        <f t="shared" si="43"/>
        <v>0</v>
      </c>
      <c r="W110" s="151">
        <f>SUMIFS('Saisie Recettes'!$I$5:$I$3004,'Saisie Recettes'!$F$5:$F$3004, $F110, 'Saisie Recettes'!$H$5:$H$3004, Listes!$B$74, 'Saisie Recettes'!$E$5:$E$3004, "&gt;="&amp;EOMONTH(W$7,-1)+1, 'Saisie Recettes'!$E$5:$E$3004, "&lt;="&amp;EOMONTH(W$7,0))</f>
        <v>0</v>
      </c>
      <c r="X110" s="151">
        <f>SUMIFS('Saisie Recettes'!$I$5:$I$3004,'Saisie Recettes'!$F$5:$F$3004, $F110, 'Saisie Recettes'!$H$5:$H$3004, Listes!$B$74, 'Saisie Recettes'!$E$5:$E$3004, "&gt;="&amp;EOMONTH(X$7,-1)+1, 'Saisie Recettes'!$E$5:$E$3004, "&lt;="&amp;EOMONTH(X$7,0))</f>
        <v>0</v>
      </c>
      <c r="Y110" s="151">
        <f>SUMIFS('Saisie Recettes'!$I$5:$I$3004,'Saisie Recettes'!$F$5:$F$3004, $F110, 'Saisie Recettes'!$H$5:$H$3004, Listes!$B$74, 'Saisie Recettes'!$E$5:$E$3004, "&gt;="&amp;EOMONTH(Y$7,-1)+1, 'Saisie Recettes'!$E$5:$E$3004, "&lt;="&amp;EOMONTH(Y$7,0))</f>
        <v>0</v>
      </c>
      <c r="Z110" s="151">
        <f>SUMIFS('Saisie Recettes'!$I$5:$I$3004,'Saisie Recettes'!$F$5:$F$3004, $F110, 'Saisie Recettes'!$H$5:$H$3004, Listes!$B$74, 'Saisie Recettes'!$E$5:$E$3004, "&gt;="&amp;EOMONTH(Z$7,-1)+1, 'Saisie Recettes'!$E$5:$E$3004, "&lt;="&amp;EOMONTH(Z$7,0))</f>
        <v>0</v>
      </c>
      <c r="AA110" s="151">
        <f>SUMIFS('Saisie Recettes'!$I$5:$I$3004,'Saisie Recettes'!$F$5:$F$3004, $F110, 'Saisie Recettes'!$H$5:$H$3004, Listes!$B$74, 'Saisie Recettes'!$E$5:$E$3004, "&gt;="&amp;EOMONTH(AA$7,-1)+1, 'Saisie Recettes'!$E$5:$E$3004, "&lt;="&amp;EOMONTH(AA$7,0))</f>
        <v>0</v>
      </c>
      <c r="AB110" s="151">
        <f>SUMIFS('Saisie Recettes'!$I$5:$I$3004,'Saisie Recettes'!$F$5:$F$3004, $F110, 'Saisie Recettes'!$H$5:$H$3004, Listes!$B$74, 'Saisie Recettes'!$E$5:$E$3004, "&gt;="&amp;EOMONTH(AB$7,-1)+1, 'Saisie Recettes'!$E$5:$E$3004, "&lt;="&amp;EOMONTH(AB$7,0))</f>
        <v>0</v>
      </c>
      <c r="AC110" s="151">
        <f>SUMIFS('Saisie Recettes'!$I$5:$I$3004,'Saisie Recettes'!$F$5:$F$3004, $F110, 'Saisie Recettes'!$H$5:$H$3004, Listes!$B$74, 'Saisie Recettes'!$E$5:$E$3004, "&gt;="&amp;EOMONTH(AC$7,-1)+1, 'Saisie Recettes'!$E$5:$E$3004, "&lt;="&amp;EOMONTH(AC$7,0))</f>
        <v>0</v>
      </c>
      <c r="AD110" s="151">
        <f>SUMIFS('Saisie Recettes'!$I$5:$I$3004,'Saisie Recettes'!$F$5:$F$3004, $F110, 'Saisie Recettes'!$H$5:$H$3004, Listes!$B$74, 'Saisie Recettes'!$E$5:$E$3004, "&gt;="&amp;EOMONTH(AD$7,-1)+1, 'Saisie Recettes'!$E$5:$E$3004, "&lt;="&amp;EOMONTH(AD$7,0))</f>
        <v>0</v>
      </c>
      <c r="AE110" s="151">
        <f>SUMIFS('Saisie Recettes'!$I$5:$I$3004,'Saisie Recettes'!$F$5:$F$3004, $F110, 'Saisie Recettes'!$H$5:$H$3004, Listes!$B$74, 'Saisie Recettes'!$E$5:$E$3004, "&gt;="&amp;EOMONTH(AE$7,-1)+1, 'Saisie Recettes'!$E$5:$E$3004, "&lt;="&amp;EOMONTH(AE$7,0))</f>
        <v>0</v>
      </c>
      <c r="AF110" s="151">
        <f>SUMIFS('Saisie Recettes'!$I$5:$I$3004,'Saisie Recettes'!$F$5:$F$3004, $F110, 'Saisie Recettes'!$H$5:$H$3004, Listes!$B$74, 'Saisie Recettes'!$E$5:$E$3004, "&gt;="&amp;EOMONTH(AF$7,-1)+1, 'Saisie Recettes'!$E$5:$E$3004, "&lt;="&amp;EOMONTH(AF$7,0))</f>
        <v>0</v>
      </c>
      <c r="AG110" s="151">
        <f>SUMIFS('Saisie Recettes'!$I$5:$I$3004,'Saisie Recettes'!$F$5:$F$3004, $F110, 'Saisie Recettes'!$H$5:$H$3004, Listes!$B$74, 'Saisie Recettes'!$E$5:$E$3004, "&gt;="&amp;EOMONTH(AG$7,-1)+1, 'Saisie Recettes'!$E$5:$E$3004, "&lt;="&amp;EOMONTH(AG$7,0))</f>
        <v>0</v>
      </c>
      <c r="AH110" s="151">
        <f>SUMIFS('Saisie Recettes'!$I$5:$I$3004,'Saisie Recettes'!$F$5:$F$3004, $F110, 'Saisie Recettes'!$H$5:$H$3004, Listes!$B$74, 'Saisie Recettes'!$E$5:$E$3004, "&gt;="&amp;EOMONTH(AH$7,-1)+1, 'Saisie Recettes'!$E$5:$E$3004, "&lt;="&amp;EOMONTH(AH$7,0))</f>
        <v>0</v>
      </c>
      <c r="AI110" s="150">
        <f t="shared" si="44"/>
        <v>0</v>
      </c>
      <c r="AJ110" s="142"/>
      <c r="AK110" s="151">
        <f>SUMIFS('Saisie Recettes'!$I$5:$I$3004,'Saisie Recettes'!$F$5:$F$3004, $F110, 'Saisie Recettes'!$H$5:$H$3004, Listes!$B$74, 'Saisie Recettes'!$E$5:$E$3004, "&gt;="&amp;EOMONTH(AK$7,-1)+1, 'Saisie Recettes'!$E$5:$E$3004, "&lt;="&amp;EOMONTH(AK$7,0))</f>
        <v>0</v>
      </c>
      <c r="AL110" s="151">
        <f>SUMIFS('Saisie Recettes'!$I$5:$I$3004,'Saisie Recettes'!$F$5:$F$3004, $F110, 'Saisie Recettes'!$H$5:$H$3004, Listes!$B$74, 'Saisie Recettes'!$E$5:$E$3004, "&gt;="&amp;EOMONTH(AL$7,-1)+1, 'Saisie Recettes'!$E$5:$E$3004, "&lt;="&amp;EOMONTH(AL$7,0))</f>
        <v>0</v>
      </c>
      <c r="AM110" s="151">
        <f>SUMIFS('Saisie Recettes'!$I$5:$I$3004,'Saisie Recettes'!$F$5:$F$3004, $F110, 'Saisie Recettes'!$H$5:$H$3004, Listes!$B$74, 'Saisie Recettes'!$E$5:$E$3004, "&gt;="&amp;EOMONTH(AM$7,-1)+1, 'Saisie Recettes'!$E$5:$E$3004, "&lt;="&amp;EOMONTH(AM$7,0))</f>
        <v>0</v>
      </c>
      <c r="AN110" s="151">
        <f>SUMIFS('Saisie Recettes'!$I$5:$I$3004,'Saisie Recettes'!$F$5:$F$3004, $F110, 'Saisie Recettes'!$H$5:$H$3004, Listes!$B$74, 'Saisie Recettes'!$E$5:$E$3004, "&gt;="&amp;EOMONTH(AN$7,-1)+1, 'Saisie Recettes'!$E$5:$E$3004, "&lt;="&amp;EOMONTH(AN$7,0))</f>
        <v>0</v>
      </c>
      <c r="AO110" s="151">
        <f>SUMIFS('Saisie Recettes'!$I$5:$I$3004,'Saisie Recettes'!$F$5:$F$3004, $F110, 'Saisie Recettes'!$H$5:$H$3004, Listes!$B$74, 'Saisie Recettes'!$E$5:$E$3004, "&gt;="&amp;EOMONTH(AO$7,-1)+1, 'Saisie Recettes'!$E$5:$E$3004, "&lt;="&amp;EOMONTH(AO$7,0))</f>
        <v>0</v>
      </c>
      <c r="AP110" s="151">
        <f>SUMIFS('Saisie Recettes'!$I$5:$I$3004,'Saisie Recettes'!$F$5:$F$3004, $F110, 'Saisie Recettes'!$H$5:$H$3004, Listes!$B$74, 'Saisie Recettes'!$E$5:$E$3004, "&gt;="&amp;EOMONTH(AP$7,-1)+1, 'Saisie Recettes'!$E$5:$E$3004, "&lt;="&amp;EOMONTH(AP$7,0))</f>
        <v>0</v>
      </c>
      <c r="AQ110" s="151">
        <f>SUMIFS('Saisie Recettes'!$I$5:$I$3004,'Saisie Recettes'!$F$5:$F$3004, $F110, 'Saisie Recettes'!$H$5:$H$3004, Listes!$B$74, 'Saisie Recettes'!$E$5:$E$3004, "&gt;="&amp;EOMONTH(AQ$7,-1)+1, 'Saisie Recettes'!$E$5:$E$3004, "&lt;="&amp;EOMONTH(AQ$7,0))</f>
        <v>0</v>
      </c>
      <c r="AR110" s="151">
        <f>SUMIFS('Saisie Recettes'!$I$5:$I$3004,'Saisie Recettes'!$F$5:$F$3004, $F110, 'Saisie Recettes'!$H$5:$H$3004, Listes!$B$74, 'Saisie Recettes'!$E$5:$E$3004, "&gt;="&amp;EOMONTH(AR$7,-1)+1, 'Saisie Recettes'!$E$5:$E$3004, "&lt;="&amp;EOMONTH(AR$7,0))</f>
        <v>0</v>
      </c>
      <c r="AS110" s="151">
        <f>SUMIFS('Saisie Recettes'!$I$5:$I$3004,'Saisie Recettes'!$F$5:$F$3004, $F110, 'Saisie Recettes'!$H$5:$H$3004, Listes!$B$74, 'Saisie Recettes'!$E$5:$E$3004, "&gt;="&amp;EOMONTH(AS$7,-1)+1, 'Saisie Recettes'!$E$5:$E$3004, "&lt;="&amp;EOMONTH(AS$7,0))</f>
        <v>0</v>
      </c>
      <c r="AT110" s="151">
        <f>SUMIFS('Saisie Recettes'!$I$5:$I$3004,'Saisie Recettes'!$F$5:$F$3004, $F110, 'Saisie Recettes'!$H$5:$H$3004, Listes!$B$74, 'Saisie Recettes'!$E$5:$E$3004, "&gt;="&amp;EOMONTH(AT$7,-1)+1, 'Saisie Recettes'!$E$5:$E$3004, "&lt;="&amp;EOMONTH(AT$7,0))</f>
        <v>0</v>
      </c>
      <c r="AU110" s="151">
        <f>SUMIFS('Saisie Recettes'!$I$5:$I$3004,'Saisie Recettes'!$F$5:$F$3004, $F110, 'Saisie Recettes'!$H$5:$H$3004, Listes!$B$74, 'Saisie Recettes'!$E$5:$E$3004, "&gt;="&amp;EOMONTH(AU$7,-1)+1, 'Saisie Recettes'!$E$5:$E$3004, "&lt;="&amp;EOMONTH(AU$7,0))</f>
        <v>0</v>
      </c>
      <c r="AV110" s="151">
        <f>SUMIFS('Saisie Recettes'!$I$5:$I$3004,'Saisie Recettes'!$F$5:$F$3004, $F110, 'Saisie Recettes'!$H$5:$H$3004, Listes!$B$74, 'Saisie Recettes'!$E$5:$E$3004, "&gt;="&amp;EOMONTH(AV$7,-1)+1, 'Saisie Recettes'!$E$5:$E$3004, "&lt;="&amp;EOMONTH(AV$7,0))</f>
        <v>0</v>
      </c>
      <c r="AW110" s="150">
        <f t="shared" si="45"/>
        <v>0</v>
      </c>
    </row>
    <row r="111" spans="3:49" ht="15.75" customHeight="1" x14ac:dyDescent="0.25">
      <c r="C111" s="143" t="str">
        <f t="shared" si="46"/>
        <v>MC-CHBR 6</v>
      </c>
      <c r="D111" s="264"/>
      <c r="E111" s="143"/>
      <c r="F111" s="150" t="str">
        <f t="shared" si="42"/>
        <v>MC-CHBR 6</v>
      </c>
      <c r="G111" s="143"/>
      <c r="H111" s="143"/>
      <c r="I111" s="151">
        <f>SUMIFS('Saisie Recettes'!$I$5:$I$3004,'Saisie Recettes'!$F$5:$F$3004, $F111, 'Saisie Recettes'!$H$5:$H$3004, Listes!$B$74, 'Saisie Recettes'!$E$5:$E$3004, "&gt;="&amp;EOMONTH(I$7,-1)+1, 'Saisie Recettes'!$E$5:$E$3004, "&lt;="&amp;EOMONTH(I$7,0))</f>
        <v>0</v>
      </c>
      <c r="J111" s="151">
        <f>SUMIFS('Saisie Recettes'!$I$5:$I$3004,'Saisie Recettes'!$F$5:$F$3004, $F111, 'Saisie Recettes'!$H$5:$H$3004, Listes!$B$74, 'Saisie Recettes'!$E$5:$E$3004, "&gt;="&amp;EOMONTH(J$7,-1)+1, 'Saisie Recettes'!$E$5:$E$3004, "&lt;="&amp;EOMONTH(J$7,0))</f>
        <v>0</v>
      </c>
      <c r="K111" s="151">
        <f>SUMIFS('Saisie Recettes'!$I$5:$I$3004,'Saisie Recettes'!$F$5:$F$3004, $F111, 'Saisie Recettes'!$H$5:$H$3004, Listes!$B$74, 'Saisie Recettes'!$E$5:$E$3004, "&gt;="&amp;EOMONTH(K$7,-1)+1, 'Saisie Recettes'!$E$5:$E$3004, "&lt;="&amp;EOMONTH(K$7,0))</f>
        <v>0</v>
      </c>
      <c r="L111" s="151">
        <f>SUMIFS('Saisie Recettes'!$I$5:$I$3004,'Saisie Recettes'!$F$5:$F$3004, $F111, 'Saisie Recettes'!$H$5:$H$3004, Listes!$B$74, 'Saisie Recettes'!$E$5:$E$3004, "&gt;="&amp;EOMONTH(L$7,-1)+1, 'Saisie Recettes'!$E$5:$E$3004, "&lt;="&amp;EOMONTH(L$7,0))</f>
        <v>0</v>
      </c>
      <c r="M111" s="151">
        <f>SUMIFS('Saisie Recettes'!$I$5:$I$3004,'Saisie Recettes'!$F$5:$F$3004, $F111, 'Saisie Recettes'!$H$5:$H$3004, Listes!$B$74, 'Saisie Recettes'!$E$5:$E$3004, "&gt;="&amp;EOMONTH(M$7,-1)+1, 'Saisie Recettes'!$E$5:$E$3004, "&lt;="&amp;EOMONTH(M$7,0))</f>
        <v>0</v>
      </c>
      <c r="N111" s="151">
        <f>SUMIFS('Saisie Recettes'!$I$5:$I$3004,'Saisie Recettes'!$F$5:$F$3004, $F111, 'Saisie Recettes'!$H$5:$H$3004, Listes!$B$74, 'Saisie Recettes'!$E$5:$E$3004, "&gt;="&amp;EOMONTH(N$7,-1)+1, 'Saisie Recettes'!$E$5:$E$3004, "&lt;="&amp;EOMONTH(N$7,0))</f>
        <v>0</v>
      </c>
      <c r="O111" s="151">
        <f>SUMIFS('Saisie Recettes'!$I$5:$I$3004,'Saisie Recettes'!$F$5:$F$3004, $F111, 'Saisie Recettes'!$H$5:$H$3004, Listes!$B$74, 'Saisie Recettes'!$E$5:$E$3004, "&gt;="&amp;EOMONTH(O$7,-1)+1, 'Saisie Recettes'!$E$5:$E$3004, "&lt;="&amp;EOMONTH(O$7,0))</f>
        <v>0</v>
      </c>
      <c r="P111" s="151">
        <f>SUMIFS('Saisie Recettes'!$I$5:$I$3004,'Saisie Recettes'!$F$5:$F$3004, $F111, 'Saisie Recettes'!$H$5:$H$3004, Listes!$B$74, 'Saisie Recettes'!$E$5:$E$3004, "&gt;="&amp;EOMONTH(P$7,-1)+1, 'Saisie Recettes'!$E$5:$E$3004, "&lt;="&amp;EOMONTH(P$7,0))</f>
        <v>0</v>
      </c>
      <c r="Q111" s="151">
        <f>SUMIFS('Saisie Recettes'!$I$5:$I$3004,'Saisie Recettes'!$F$5:$F$3004, $F111, 'Saisie Recettes'!$H$5:$H$3004, Listes!$B$74, 'Saisie Recettes'!$E$5:$E$3004, "&gt;="&amp;EOMONTH(Q$7,-1)+1, 'Saisie Recettes'!$E$5:$E$3004, "&lt;="&amp;EOMONTH(Q$7,0))</f>
        <v>0</v>
      </c>
      <c r="R111" s="151">
        <f>SUMIFS('Saisie Recettes'!$I$5:$I$3004,'Saisie Recettes'!$F$5:$F$3004, $F111, 'Saisie Recettes'!$H$5:$H$3004, Listes!$B$74, 'Saisie Recettes'!$E$5:$E$3004, "&gt;="&amp;EOMONTH(R$7,-1)+1, 'Saisie Recettes'!$E$5:$E$3004, "&lt;="&amp;EOMONTH(R$7,0))</f>
        <v>0</v>
      </c>
      <c r="S111" s="151">
        <f>SUMIFS('Saisie Recettes'!$I$5:$I$3004,'Saisie Recettes'!$F$5:$F$3004, $F111, 'Saisie Recettes'!$H$5:$H$3004, Listes!$B$74, 'Saisie Recettes'!$E$5:$E$3004, "&gt;="&amp;EOMONTH(S$7,-1)+1, 'Saisie Recettes'!$E$5:$E$3004, "&lt;="&amp;EOMONTH(S$7,0))</f>
        <v>0</v>
      </c>
      <c r="T111" s="151">
        <f>SUMIFS('Saisie Recettes'!$I$5:$I$3004,'Saisie Recettes'!$F$5:$F$3004, $F111, 'Saisie Recettes'!$H$5:$H$3004, Listes!$B$74, 'Saisie Recettes'!$E$5:$E$3004, "&gt;="&amp;EOMONTH(T$7,-1)+1, 'Saisie Recettes'!$E$5:$E$3004, "&lt;="&amp;EOMONTH(T$7,0))</f>
        <v>0</v>
      </c>
      <c r="U111" s="150">
        <f t="shared" si="43"/>
        <v>0</v>
      </c>
      <c r="W111" s="151">
        <f>SUMIFS('Saisie Recettes'!$I$5:$I$3004,'Saisie Recettes'!$F$5:$F$3004, $F111, 'Saisie Recettes'!$H$5:$H$3004, Listes!$B$74, 'Saisie Recettes'!$E$5:$E$3004, "&gt;="&amp;EOMONTH(W$7,-1)+1, 'Saisie Recettes'!$E$5:$E$3004, "&lt;="&amp;EOMONTH(W$7,0))</f>
        <v>0</v>
      </c>
      <c r="X111" s="151">
        <f>SUMIFS('Saisie Recettes'!$I$5:$I$3004,'Saisie Recettes'!$F$5:$F$3004, $F111, 'Saisie Recettes'!$H$5:$H$3004, Listes!$B$74, 'Saisie Recettes'!$E$5:$E$3004, "&gt;="&amp;EOMONTH(X$7,-1)+1, 'Saisie Recettes'!$E$5:$E$3004, "&lt;="&amp;EOMONTH(X$7,0))</f>
        <v>0</v>
      </c>
      <c r="Y111" s="151">
        <f>SUMIFS('Saisie Recettes'!$I$5:$I$3004,'Saisie Recettes'!$F$5:$F$3004, $F111, 'Saisie Recettes'!$H$5:$H$3004, Listes!$B$74, 'Saisie Recettes'!$E$5:$E$3004, "&gt;="&amp;EOMONTH(Y$7,-1)+1, 'Saisie Recettes'!$E$5:$E$3004, "&lt;="&amp;EOMONTH(Y$7,0))</f>
        <v>0</v>
      </c>
      <c r="Z111" s="151">
        <f>SUMIFS('Saisie Recettes'!$I$5:$I$3004,'Saisie Recettes'!$F$5:$F$3004, $F111, 'Saisie Recettes'!$H$5:$H$3004, Listes!$B$74, 'Saisie Recettes'!$E$5:$E$3004, "&gt;="&amp;EOMONTH(Z$7,-1)+1, 'Saisie Recettes'!$E$5:$E$3004, "&lt;="&amp;EOMONTH(Z$7,0))</f>
        <v>0</v>
      </c>
      <c r="AA111" s="151">
        <f>SUMIFS('Saisie Recettes'!$I$5:$I$3004,'Saisie Recettes'!$F$5:$F$3004, $F111, 'Saisie Recettes'!$H$5:$H$3004, Listes!$B$74, 'Saisie Recettes'!$E$5:$E$3004, "&gt;="&amp;EOMONTH(AA$7,-1)+1, 'Saisie Recettes'!$E$5:$E$3004, "&lt;="&amp;EOMONTH(AA$7,0))</f>
        <v>0</v>
      </c>
      <c r="AB111" s="151">
        <f>SUMIFS('Saisie Recettes'!$I$5:$I$3004,'Saisie Recettes'!$F$5:$F$3004, $F111, 'Saisie Recettes'!$H$5:$H$3004, Listes!$B$74, 'Saisie Recettes'!$E$5:$E$3004, "&gt;="&amp;EOMONTH(AB$7,-1)+1, 'Saisie Recettes'!$E$5:$E$3004, "&lt;="&amp;EOMONTH(AB$7,0))</f>
        <v>0</v>
      </c>
      <c r="AC111" s="151">
        <f>SUMIFS('Saisie Recettes'!$I$5:$I$3004,'Saisie Recettes'!$F$5:$F$3004, $F111, 'Saisie Recettes'!$H$5:$H$3004, Listes!$B$74, 'Saisie Recettes'!$E$5:$E$3004, "&gt;="&amp;EOMONTH(AC$7,-1)+1, 'Saisie Recettes'!$E$5:$E$3004, "&lt;="&amp;EOMONTH(AC$7,0))</f>
        <v>0</v>
      </c>
      <c r="AD111" s="151">
        <f>SUMIFS('Saisie Recettes'!$I$5:$I$3004,'Saisie Recettes'!$F$5:$F$3004, $F111, 'Saisie Recettes'!$H$5:$H$3004, Listes!$B$74, 'Saisie Recettes'!$E$5:$E$3004, "&gt;="&amp;EOMONTH(AD$7,-1)+1, 'Saisie Recettes'!$E$5:$E$3004, "&lt;="&amp;EOMONTH(AD$7,0))</f>
        <v>0</v>
      </c>
      <c r="AE111" s="151">
        <f>SUMIFS('Saisie Recettes'!$I$5:$I$3004,'Saisie Recettes'!$F$5:$F$3004, $F111, 'Saisie Recettes'!$H$5:$H$3004, Listes!$B$74, 'Saisie Recettes'!$E$5:$E$3004, "&gt;="&amp;EOMONTH(AE$7,-1)+1, 'Saisie Recettes'!$E$5:$E$3004, "&lt;="&amp;EOMONTH(AE$7,0))</f>
        <v>0</v>
      </c>
      <c r="AF111" s="151">
        <f>SUMIFS('Saisie Recettes'!$I$5:$I$3004,'Saisie Recettes'!$F$5:$F$3004, $F111, 'Saisie Recettes'!$H$5:$H$3004, Listes!$B$74, 'Saisie Recettes'!$E$5:$E$3004, "&gt;="&amp;EOMONTH(AF$7,-1)+1, 'Saisie Recettes'!$E$5:$E$3004, "&lt;="&amp;EOMONTH(AF$7,0))</f>
        <v>0</v>
      </c>
      <c r="AG111" s="151">
        <f>SUMIFS('Saisie Recettes'!$I$5:$I$3004,'Saisie Recettes'!$F$5:$F$3004, $F111, 'Saisie Recettes'!$H$5:$H$3004, Listes!$B$74, 'Saisie Recettes'!$E$5:$E$3004, "&gt;="&amp;EOMONTH(AG$7,-1)+1, 'Saisie Recettes'!$E$5:$E$3004, "&lt;="&amp;EOMONTH(AG$7,0))</f>
        <v>0</v>
      </c>
      <c r="AH111" s="151">
        <f>SUMIFS('Saisie Recettes'!$I$5:$I$3004,'Saisie Recettes'!$F$5:$F$3004, $F111, 'Saisie Recettes'!$H$5:$H$3004, Listes!$B$74, 'Saisie Recettes'!$E$5:$E$3004, "&gt;="&amp;EOMONTH(AH$7,-1)+1, 'Saisie Recettes'!$E$5:$E$3004, "&lt;="&amp;EOMONTH(AH$7,0))</f>
        <v>0</v>
      </c>
      <c r="AI111" s="150">
        <f t="shared" si="44"/>
        <v>0</v>
      </c>
      <c r="AJ111" s="142"/>
      <c r="AK111" s="151">
        <f>SUMIFS('Saisie Recettes'!$I$5:$I$3004,'Saisie Recettes'!$F$5:$F$3004, $F111, 'Saisie Recettes'!$H$5:$H$3004, Listes!$B$74, 'Saisie Recettes'!$E$5:$E$3004, "&gt;="&amp;EOMONTH(AK$7,-1)+1, 'Saisie Recettes'!$E$5:$E$3004, "&lt;="&amp;EOMONTH(AK$7,0))</f>
        <v>0</v>
      </c>
      <c r="AL111" s="151">
        <f>SUMIFS('Saisie Recettes'!$I$5:$I$3004,'Saisie Recettes'!$F$5:$F$3004, $F111, 'Saisie Recettes'!$H$5:$H$3004, Listes!$B$74, 'Saisie Recettes'!$E$5:$E$3004, "&gt;="&amp;EOMONTH(AL$7,-1)+1, 'Saisie Recettes'!$E$5:$E$3004, "&lt;="&amp;EOMONTH(AL$7,0))</f>
        <v>0</v>
      </c>
      <c r="AM111" s="151">
        <f>SUMIFS('Saisie Recettes'!$I$5:$I$3004,'Saisie Recettes'!$F$5:$F$3004, $F111, 'Saisie Recettes'!$H$5:$H$3004, Listes!$B$74, 'Saisie Recettes'!$E$5:$E$3004, "&gt;="&amp;EOMONTH(AM$7,-1)+1, 'Saisie Recettes'!$E$5:$E$3004, "&lt;="&amp;EOMONTH(AM$7,0))</f>
        <v>0</v>
      </c>
      <c r="AN111" s="151">
        <f>SUMIFS('Saisie Recettes'!$I$5:$I$3004,'Saisie Recettes'!$F$5:$F$3004, $F111, 'Saisie Recettes'!$H$5:$H$3004, Listes!$B$74, 'Saisie Recettes'!$E$5:$E$3004, "&gt;="&amp;EOMONTH(AN$7,-1)+1, 'Saisie Recettes'!$E$5:$E$3004, "&lt;="&amp;EOMONTH(AN$7,0))</f>
        <v>0</v>
      </c>
      <c r="AO111" s="151">
        <f>SUMIFS('Saisie Recettes'!$I$5:$I$3004,'Saisie Recettes'!$F$5:$F$3004, $F111, 'Saisie Recettes'!$H$5:$H$3004, Listes!$B$74, 'Saisie Recettes'!$E$5:$E$3004, "&gt;="&amp;EOMONTH(AO$7,-1)+1, 'Saisie Recettes'!$E$5:$E$3004, "&lt;="&amp;EOMONTH(AO$7,0))</f>
        <v>0</v>
      </c>
      <c r="AP111" s="151">
        <f>SUMIFS('Saisie Recettes'!$I$5:$I$3004,'Saisie Recettes'!$F$5:$F$3004, $F111, 'Saisie Recettes'!$H$5:$H$3004, Listes!$B$74, 'Saisie Recettes'!$E$5:$E$3004, "&gt;="&amp;EOMONTH(AP$7,-1)+1, 'Saisie Recettes'!$E$5:$E$3004, "&lt;="&amp;EOMONTH(AP$7,0))</f>
        <v>0</v>
      </c>
      <c r="AQ111" s="151">
        <f>SUMIFS('Saisie Recettes'!$I$5:$I$3004,'Saisie Recettes'!$F$5:$F$3004, $F111, 'Saisie Recettes'!$H$5:$H$3004, Listes!$B$74, 'Saisie Recettes'!$E$5:$E$3004, "&gt;="&amp;EOMONTH(AQ$7,-1)+1, 'Saisie Recettes'!$E$5:$E$3004, "&lt;="&amp;EOMONTH(AQ$7,0))</f>
        <v>0</v>
      </c>
      <c r="AR111" s="151">
        <f>SUMIFS('Saisie Recettes'!$I$5:$I$3004,'Saisie Recettes'!$F$5:$F$3004, $F111, 'Saisie Recettes'!$H$5:$H$3004, Listes!$B$74, 'Saisie Recettes'!$E$5:$E$3004, "&gt;="&amp;EOMONTH(AR$7,-1)+1, 'Saisie Recettes'!$E$5:$E$3004, "&lt;="&amp;EOMONTH(AR$7,0))</f>
        <v>0</v>
      </c>
      <c r="AS111" s="151">
        <f>SUMIFS('Saisie Recettes'!$I$5:$I$3004,'Saisie Recettes'!$F$5:$F$3004, $F111, 'Saisie Recettes'!$H$5:$H$3004, Listes!$B$74, 'Saisie Recettes'!$E$5:$E$3004, "&gt;="&amp;EOMONTH(AS$7,-1)+1, 'Saisie Recettes'!$E$5:$E$3004, "&lt;="&amp;EOMONTH(AS$7,0))</f>
        <v>0</v>
      </c>
      <c r="AT111" s="151">
        <f>SUMIFS('Saisie Recettes'!$I$5:$I$3004,'Saisie Recettes'!$F$5:$F$3004, $F111, 'Saisie Recettes'!$H$5:$H$3004, Listes!$B$74, 'Saisie Recettes'!$E$5:$E$3004, "&gt;="&amp;EOMONTH(AT$7,-1)+1, 'Saisie Recettes'!$E$5:$E$3004, "&lt;="&amp;EOMONTH(AT$7,0))</f>
        <v>0</v>
      </c>
      <c r="AU111" s="151">
        <f>SUMIFS('Saisie Recettes'!$I$5:$I$3004,'Saisie Recettes'!$F$5:$F$3004, $F111, 'Saisie Recettes'!$H$5:$H$3004, Listes!$B$74, 'Saisie Recettes'!$E$5:$E$3004, "&gt;="&amp;EOMONTH(AU$7,-1)+1, 'Saisie Recettes'!$E$5:$E$3004, "&lt;="&amp;EOMONTH(AU$7,0))</f>
        <v>0</v>
      </c>
      <c r="AV111" s="151">
        <f>SUMIFS('Saisie Recettes'!$I$5:$I$3004,'Saisie Recettes'!$F$5:$F$3004, $F111, 'Saisie Recettes'!$H$5:$H$3004, Listes!$B$74, 'Saisie Recettes'!$E$5:$E$3004, "&gt;="&amp;EOMONTH(AV$7,-1)+1, 'Saisie Recettes'!$E$5:$E$3004, "&lt;="&amp;EOMONTH(AV$7,0))</f>
        <v>0</v>
      </c>
      <c r="AW111" s="150">
        <f t="shared" si="45"/>
        <v>0</v>
      </c>
    </row>
    <row r="112" spans="3:49" ht="15.75" customHeight="1" x14ac:dyDescent="0.25">
      <c r="C112" s="143" t="str">
        <f t="shared" si="46"/>
        <v>MC-CHBR 7</v>
      </c>
      <c r="D112" s="264"/>
      <c r="E112" s="143"/>
      <c r="F112" s="150" t="str">
        <f t="shared" si="42"/>
        <v>MC-CHBR 7</v>
      </c>
      <c r="G112" s="143"/>
      <c r="H112" s="143"/>
      <c r="I112" s="151">
        <f>SUMIFS('Saisie Recettes'!$I$5:$I$3004,'Saisie Recettes'!$F$5:$F$3004, $F112, 'Saisie Recettes'!$H$5:$H$3004, Listes!$B$74, 'Saisie Recettes'!$E$5:$E$3004, "&gt;="&amp;EOMONTH(I$7,-1)+1, 'Saisie Recettes'!$E$5:$E$3004, "&lt;="&amp;EOMONTH(I$7,0))</f>
        <v>0</v>
      </c>
      <c r="J112" s="151">
        <f>SUMIFS('Saisie Recettes'!$I$5:$I$3004,'Saisie Recettes'!$F$5:$F$3004, $F112, 'Saisie Recettes'!$H$5:$H$3004, Listes!$B$74, 'Saisie Recettes'!$E$5:$E$3004, "&gt;="&amp;EOMONTH(J$7,-1)+1, 'Saisie Recettes'!$E$5:$E$3004, "&lt;="&amp;EOMONTH(J$7,0))</f>
        <v>0</v>
      </c>
      <c r="K112" s="151">
        <f>SUMIFS('Saisie Recettes'!$I$5:$I$3004,'Saisie Recettes'!$F$5:$F$3004, $F112, 'Saisie Recettes'!$H$5:$H$3004, Listes!$B$74, 'Saisie Recettes'!$E$5:$E$3004, "&gt;="&amp;EOMONTH(K$7,-1)+1, 'Saisie Recettes'!$E$5:$E$3004, "&lt;="&amp;EOMONTH(K$7,0))</f>
        <v>0</v>
      </c>
      <c r="L112" s="151">
        <f>SUMIFS('Saisie Recettes'!$I$5:$I$3004,'Saisie Recettes'!$F$5:$F$3004, $F112, 'Saisie Recettes'!$H$5:$H$3004, Listes!$B$74, 'Saisie Recettes'!$E$5:$E$3004, "&gt;="&amp;EOMONTH(L$7,-1)+1, 'Saisie Recettes'!$E$5:$E$3004, "&lt;="&amp;EOMONTH(L$7,0))</f>
        <v>0</v>
      </c>
      <c r="M112" s="151">
        <f>SUMIFS('Saisie Recettes'!$I$5:$I$3004,'Saisie Recettes'!$F$5:$F$3004, $F112, 'Saisie Recettes'!$H$5:$H$3004, Listes!$B$74, 'Saisie Recettes'!$E$5:$E$3004, "&gt;="&amp;EOMONTH(M$7,-1)+1, 'Saisie Recettes'!$E$5:$E$3004, "&lt;="&amp;EOMONTH(M$7,0))</f>
        <v>0</v>
      </c>
      <c r="N112" s="151">
        <f>SUMIFS('Saisie Recettes'!$I$5:$I$3004,'Saisie Recettes'!$F$5:$F$3004, $F112, 'Saisie Recettes'!$H$5:$H$3004, Listes!$B$74, 'Saisie Recettes'!$E$5:$E$3004, "&gt;="&amp;EOMONTH(N$7,-1)+1, 'Saisie Recettes'!$E$5:$E$3004, "&lt;="&amp;EOMONTH(N$7,0))</f>
        <v>0</v>
      </c>
      <c r="O112" s="151">
        <f>SUMIFS('Saisie Recettes'!$I$5:$I$3004,'Saisie Recettes'!$F$5:$F$3004, $F112, 'Saisie Recettes'!$H$5:$H$3004, Listes!$B$74, 'Saisie Recettes'!$E$5:$E$3004, "&gt;="&amp;EOMONTH(O$7,-1)+1, 'Saisie Recettes'!$E$5:$E$3004, "&lt;="&amp;EOMONTH(O$7,0))</f>
        <v>0</v>
      </c>
      <c r="P112" s="151">
        <f>SUMIFS('Saisie Recettes'!$I$5:$I$3004,'Saisie Recettes'!$F$5:$F$3004, $F112, 'Saisie Recettes'!$H$5:$H$3004, Listes!$B$74, 'Saisie Recettes'!$E$5:$E$3004, "&gt;="&amp;EOMONTH(P$7,-1)+1, 'Saisie Recettes'!$E$5:$E$3004, "&lt;="&amp;EOMONTH(P$7,0))</f>
        <v>0</v>
      </c>
      <c r="Q112" s="151">
        <f>SUMIFS('Saisie Recettes'!$I$5:$I$3004,'Saisie Recettes'!$F$5:$F$3004, $F112, 'Saisie Recettes'!$H$5:$H$3004, Listes!$B$74, 'Saisie Recettes'!$E$5:$E$3004, "&gt;="&amp;EOMONTH(Q$7,-1)+1, 'Saisie Recettes'!$E$5:$E$3004, "&lt;="&amp;EOMONTH(Q$7,0))</f>
        <v>0</v>
      </c>
      <c r="R112" s="151">
        <f>SUMIFS('Saisie Recettes'!$I$5:$I$3004,'Saisie Recettes'!$F$5:$F$3004, $F112, 'Saisie Recettes'!$H$5:$H$3004, Listes!$B$74, 'Saisie Recettes'!$E$5:$E$3004, "&gt;="&amp;EOMONTH(R$7,-1)+1, 'Saisie Recettes'!$E$5:$E$3004, "&lt;="&amp;EOMONTH(R$7,0))</f>
        <v>0</v>
      </c>
      <c r="S112" s="151">
        <f>SUMIFS('Saisie Recettes'!$I$5:$I$3004,'Saisie Recettes'!$F$5:$F$3004, $F112, 'Saisie Recettes'!$H$5:$H$3004, Listes!$B$74, 'Saisie Recettes'!$E$5:$E$3004, "&gt;="&amp;EOMONTH(S$7,-1)+1, 'Saisie Recettes'!$E$5:$E$3004, "&lt;="&amp;EOMONTH(S$7,0))</f>
        <v>0</v>
      </c>
      <c r="T112" s="151">
        <f>SUMIFS('Saisie Recettes'!$I$5:$I$3004,'Saisie Recettes'!$F$5:$F$3004, $F112, 'Saisie Recettes'!$H$5:$H$3004, Listes!$B$74, 'Saisie Recettes'!$E$5:$E$3004, "&gt;="&amp;EOMONTH(T$7,-1)+1, 'Saisie Recettes'!$E$5:$E$3004, "&lt;="&amp;EOMONTH(T$7,0))</f>
        <v>0</v>
      </c>
      <c r="U112" s="150">
        <f t="shared" si="43"/>
        <v>0</v>
      </c>
      <c r="W112" s="151">
        <f>SUMIFS('Saisie Recettes'!$I$5:$I$3004,'Saisie Recettes'!$F$5:$F$3004, $F112, 'Saisie Recettes'!$H$5:$H$3004, Listes!$B$74, 'Saisie Recettes'!$E$5:$E$3004, "&gt;="&amp;EOMONTH(W$7,-1)+1, 'Saisie Recettes'!$E$5:$E$3004, "&lt;="&amp;EOMONTH(W$7,0))</f>
        <v>0</v>
      </c>
      <c r="X112" s="151">
        <f>SUMIFS('Saisie Recettes'!$I$5:$I$3004,'Saisie Recettes'!$F$5:$F$3004, $F112, 'Saisie Recettes'!$H$5:$H$3004, Listes!$B$74, 'Saisie Recettes'!$E$5:$E$3004, "&gt;="&amp;EOMONTH(X$7,-1)+1, 'Saisie Recettes'!$E$5:$E$3004, "&lt;="&amp;EOMONTH(X$7,0))</f>
        <v>0</v>
      </c>
      <c r="Y112" s="151">
        <f>SUMIFS('Saisie Recettes'!$I$5:$I$3004,'Saisie Recettes'!$F$5:$F$3004, $F112, 'Saisie Recettes'!$H$5:$H$3004, Listes!$B$74, 'Saisie Recettes'!$E$5:$E$3004, "&gt;="&amp;EOMONTH(Y$7,-1)+1, 'Saisie Recettes'!$E$5:$E$3004, "&lt;="&amp;EOMONTH(Y$7,0))</f>
        <v>0</v>
      </c>
      <c r="Z112" s="151">
        <f>SUMIFS('Saisie Recettes'!$I$5:$I$3004,'Saisie Recettes'!$F$5:$F$3004, $F112, 'Saisie Recettes'!$H$5:$H$3004, Listes!$B$74, 'Saisie Recettes'!$E$5:$E$3004, "&gt;="&amp;EOMONTH(Z$7,-1)+1, 'Saisie Recettes'!$E$5:$E$3004, "&lt;="&amp;EOMONTH(Z$7,0))</f>
        <v>0</v>
      </c>
      <c r="AA112" s="151">
        <f>SUMIFS('Saisie Recettes'!$I$5:$I$3004,'Saisie Recettes'!$F$5:$F$3004, $F112, 'Saisie Recettes'!$H$5:$H$3004, Listes!$B$74, 'Saisie Recettes'!$E$5:$E$3004, "&gt;="&amp;EOMONTH(AA$7,-1)+1, 'Saisie Recettes'!$E$5:$E$3004, "&lt;="&amp;EOMONTH(AA$7,0))</f>
        <v>0</v>
      </c>
      <c r="AB112" s="151">
        <f>SUMIFS('Saisie Recettes'!$I$5:$I$3004,'Saisie Recettes'!$F$5:$F$3004, $F112, 'Saisie Recettes'!$H$5:$H$3004, Listes!$B$74, 'Saisie Recettes'!$E$5:$E$3004, "&gt;="&amp;EOMONTH(AB$7,-1)+1, 'Saisie Recettes'!$E$5:$E$3004, "&lt;="&amp;EOMONTH(AB$7,0))</f>
        <v>0</v>
      </c>
      <c r="AC112" s="151">
        <f>SUMIFS('Saisie Recettes'!$I$5:$I$3004,'Saisie Recettes'!$F$5:$F$3004, $F112, 'Saisie Recettes'!$H$5:$H$3004, Listes!$B$74, 'Saisie Recettes'!$E$5:$E$3004, "&gt;="&amp;EOMONTH(AC$7,-1)+1, 'Saisie Recettes'!$E$5:$E$3004, "&lt;="&amp;EOMONTH(AC$7,0))</f>
        <v>0</v>
      </c>
      <c r="AD112" s="151">
        <f>SUMIFS('Saisie Recettes'!$I$5:$I$3004,'Saisie Recettes'!$F$5:$F$3004, $F112, 'Saisie Recettes'!$H$5:$H$3004, Listes!$B$74, 'Saisie Recettes'!$E$5:$E$3004, "&gt;="&amp;EOMONTH(AD$7,-1)+1, 'Saisie Recettes'!$E$5:$E$3004, "&lt;="&amp;EOMONTH(AD$7,0))</f>
        <v>0</v>
      </c>
      <c r="AE112" s="151">
        <f>SUMIFS('Saisie Recettes'!$I$5:$I$3004,'Saisie Recettes'!$F$5:$F$3004, $F112, 'Saisie Recettes'!$H$5:$H$3004, Listes!$B$74, 'Saisie Recettes'!$E$5:$E$3004, "&gt;="&amp;EOMONTH(AE$7,-1)+1, 'Saisie Recettes'!$E$5:$E$3004, "&lt;="&amp;EOMONTH(AE$7,0))</f>
        <v>0</v>
      </c>
      <c r="AF112" s="151">
        <f>SUMIFS('Saisie Recettes'!$I$5:$I$3004,'Saisie Recettes'!$F$5:$F$3004, $F112, 'Saisie Recettes'!$H$5:$H$3004, Listes!$B$74, 'Saisie Recettes'!$E$5:$E$3004, "&gt;="&amp;EOMONTH(AF$7,-1)+1, 'Saisie Recettes'!$E$5:$E$3004, "&lt;="&amp;EOMONTH(AF$7,0))</f>
        <v>0</v>
      </c>
      <c r="AG112" s="151">
        <f>SUMIFS('Saisie Recettes'!$I$5:$I$3004,'Saisie Recettes'!$F$5:$F$3004, $F112, 'Saisie Recettes'!$H$5:$H$3004, Listes!$B$74, 'Saisie Recettes'!$E$5:$E$3004, "&gt;="&amp;EOMONTH(AG$7,-1)+1, 'Saisie Recettes'!$E$5:$E$3004, "&lt;="&amp;EOMONTH(AG$7,0))</f>
        <v>0</v>
      </c>
      <c r="AH112" s="151">
        <f>SUMIFS('Saisie Recettes'!$I$5:$I$3004,'Saisie Recettes'!$F$5:$F$3004, $F112, 'Saisie Recettes'!$H$5:$H$3004, Listes!$B$74, 'Saisie Recettes'!$E$5:$E$3004, "&gt;="&amp;EOMONTH(AH$7,-1)+1, 'Saisie Recettes'!$E$5:$E$3004, "&lt;="&amp;EOMONTH(AH$7,0))</f>
        <v>0</v>
      </c>
      <c r="AI112" s="150">
        <f t="shared" si="44"/>
        <v>0</v>
      </c>
      <c r="AJ112" s="142"/>
      <c r="AK112" s="151">
        <f>SUMIFS('Saisie Recettes'!$I$5:$I$3004,'Saisie Recettes'!$F$5:$F$3004, $F112, 'Saisie Recettes'!$H$5:$H$3004, Listes!$B$74, 'Saisie Recettes'!$E$5:$E$3004, "&gt;="&amp;EOMONTH(AK$7,-1)+1, 'Saisie Recettes'!$E$5:$E$3004, "&lt;="&amp;EOMONTH(AK$7,0))</f>
        <v>0</v>
      </c>
      <c r="AL112" s="151">
        <f>SUMIFS('Saisie Recettes'!$I$5:$I$3004,'Saisie Recettes'!$F$5:$F$3004, $F112, 'Saisie Recettes'!$H$5:$H$3004, Listes!$B$74, 'Saisie Recettes'!$E$5:$E$3004, "&gt;="&amp;EOMONTH(AL$7,-1)+1, 'Saisie Recettes'!$E$5:$E$3004, "&lt;="&amp;EOMONTH(AL$7,0))</f>
        <v>0</v>
      </c>
      <c r="AM112" s="151">
        <f>SUMIFS('Saisie Recettes'!$I$5:$I$3004,'Saisie Recettes'!$F$5:$F$3004, $F112, 'Saisie Recettes'!$H$5:$H$3004, Listes!$B$74, 'Saisie Recettes'!$E$5:$E$3004, "&gt;="&amp;EOMONTH(AM$7,-1)+1, 'Saisie Recettes'!$E$5:$E$3004, "&lt;="&amp;EOMONTH(AM$7,0))</f>
        <v>0</v>
      </c>
      <c r="AN112" s="151">
        <f>SUMIFS('Saisie Recettes'!$I$5:$I$3004,'Saisie Recettes'!$F$5:$F$3004, $F112, 'Saisie Recettes'!$H$5:$H$3004, Listes!$B$74, 'Saisie Recettes'!$E$5:$E$3004, "&gt;="&amp;EOMONTH(AN$7,-1)+1, 'Saisie Recettes'!$E$5:$E$3004, "&lt;="&amp;EOMONTH(AN$7,0))</f>
        <v>0</v>
      </c>
      <c r="AO112" s="151">
        <f>SUMIFS('Saisie Recettes'!$I$5:$I$3004,'Saisie Recettes'!$F$5:$F$3004, $F112, 'Saisie Recettes'!$H$5:$H$3004, Listes!$B$74, 'Saisie Recettes'!$E$5:$E$3004, "&gt;="&amp;EOMONTH(AO$7,-1)+1, 'Saisie Recettes'!$E$5:$E$3004, "&lt;="&amp;EOMONTH(AO$7,0))</f>
        <v>0</v>
      </c>
      <c r="AP112" s="151">
        <f>SUMIFS('Saisie Recettes'!$I$5:$I$3004,'Saisie Recettes'!$F$5:$F$3004, $F112, 'Saisie Recettes'!$H$5:$H$3004, Listes!$B$74, 'Saisie Recettes'!$E$5:$E$3004, "&gt;="&amp;EOMONTH(AP$7,-1)+1, 'Saisie Recettes'!$E$5:$E$3004, "&lt;="&amp;EOMONTH(AP$7,0))</f>
        <v>0</v>
      </c>
      <c r="AQ112" s="151">
        <f>SUMIFS('Saisie Recettes'!$I$5:$I$3004,'Saisie Recettes'!$F$5:$F$3004, $F112, 'Saisie Recettes'!$H$5:$H$3004, Listes!$B$74, 'Saisie Recettes'!$E$5:$E$3004, "&gt;="&amp;EOMONTH(AQ$7,-1)+1, 'Saisie Recettes'!$E$5:$E$3004, "&lt;="&amp;EOMONTH(AQ$7,0))</f>
        <v>0</v>
      </c>
      <c r="AR112" s="151">
        <f>SUMIFS('Saisie Recettes'!$I$5:$I$3004,'Saisie Recettes'!$F$5:$F$3004, $F112, 'Saisie Recettes'!$H$5:$H$3004, Listes!$B$74, 'Saisie Recettes'!$E$5:$E$3004, "&gt;="&amp;EOMONTH(AR$7,-1)+1, 'Saisie Recettes'!$E$5:$E$3004, "&lt;="&amp;EOMONTH(AR$7,0))</f>
        <v>0</v>
      </c>
      <c r="AS112" s="151">
        <f>SUMIFS('Saisie Recettes'!$I$5:$I$3004,'Saisie Recettes'!$F$5:$F$3004, $F112, 'Saisie Recettes'!$H$5:$H$3004, Listes!$B$74, 'Saisie Recettes'!$E$5:$E$3004, "&gt;="&amp;EOMONTH(AS$7,-1)+1, 'Saisie Recettes'!$E$5:$E$3004, "&lt;="&amp;EOMONTH(AS$7,0))</f>
        <v>0</v>
      </c>
      <c r="AT112" s="151">
        <f>SUMIFS('Saisie Recettes'!$I$5:$I$3004,'Saisie Recettes'!$F$5:$F$3004, $F112, 'Saisie Recettes'!$H$5:$H$3004, Listes!$B$74, 'Saisie Recettes'!$E$5:$E$3004, "&gt;="&amp;EOMONTH(AT$7,-1)+1, 'Saisie Recettes'!$E$5:$E$3004, "&lt;="&amp;EOMONTH(AT$7,0))</f>
        <v>0</v>
      </c>
      <c r="AU112" s="151">
        <f>SUMIFS('Saisie Recettes'!$I$5:$I$3004,'Saisie Recettes'!$F$5:$F$3004, $F112, 'Saisie Recettes'!$H$5:$H$3004, Listes!$B$74, 'Saisie Recettes'!$E$5:$E$3004, "&gt;="&amp;EOMONTH(AU$7,-1)+1, 'Saisie Recettes'!$E$5:$E$3004, "&lt;="&amp;EOMONTH(AU$7,0))</f>
        <v>0</v>
      </c>
      <c r="AV112" s="151">
        <f>SUMIFS('Saisie Recettes'!$I$5:$I$3004,'Saisie Recettes'!$F$5:$F$3004, $F112, 'Saisie Recettes'!$H$5:$H$3004, Listes!$B$74, 'Saisie Recettes'!$E$5:$E$3004, "&gt;="&amp;EOMONTH(AV$7,-1)+1, 'Saisie Recettes'!$E$5:$E$3004, "&lt;="&amp;EOMONTH(AV$7,0))</f>
        <v>0</v>
      </c>
      <c r="AW112" s="150">
        <f t="shared" si="45"/>
        <v>0</v>
      </c>
    </row>
    <row r="113" spans="3:49" ht="15.75" customHeight="1" x14ac:dyDescent="0.25">
      <c r="C113" s="143" t="str">
        <f t="shared" si="46"/>
        <v>MC-CHBR 8</v>
      </c>
      <c r="D113" s="264"/>
      <c r="E113" s="143"/>
      <c r="F113" s="150" t="str">
        <f t="shared" ref="F113:F114" si="47">F86</f>
        <v>MC-CHBR 8</v>
      </c>
      <c r="G113" s="143"/>
      <c r="H113" s="143"/>
      <c r="I113" s="151">
        <f>SUMIFS('Saisie Recettes'!$I$5:$I$3004,'Saisie Recettes'!$F$5:$F$3004, $F113, 'Saisie Recettes'!$H$5:$H$3004, Listes!$B$74, 'Saisie Recettes'!$E$5:$E$3004, "&gt;="&amp;EOMONTH(I$7,-1)+1, 'Saisie Recettes'!$E$5:$E$3004, "&lt;="&amp;EOMONTH(I$7,0))</f>
        <v>0</v>
      </c>
      <c r="J113" s="151">
        <f>SUMIFS('Saisie Recettes'!$I$5:$I$3004,'Saisie Recettes'!$F$5:$F$3004, $F113, 'Saisie Recettes'!$H$5:$H$3004, Listes!$B$74, 'Saisie Recettes'!$E$5:$E$3004, "&gt;="&amp;EOMONTH(J$7,-1)+1, 'Saisie Recettes'!$E$5:$E$3004, "&lt;="&amp;EOMONTH(J$7,0))</f>
        <v>0</v>
      </c>
      <c r="K113" s="151">
        <f>SUMIFS('Saisie Recettes'!$I$5:$I$3004,'Saisie Recettes'!$F$5:$F$3004, $F113, 'Saisie Recettes'!$H$5:$H$3004, Listes!$B$74, 'Saisie Recettes'!$E$5:$E$3004, "&gt;="&amp;EOMONTH(K$7,-1)+1, 'Saisie Recettes'!$E$5:$E$3004, "&lt;="&amp;EOMONTH(K$7,0))</f>
        <v>0</v>
      </c>
      <c r="L113" s="151">
        <f>SUMIFS('Saisie Recettes'!$I$5:$I$3004,'Saisie Recettes'!$F$5:$F$3004, $F113, 'Saisie Recettes'!$H$5:$H$3004, Listes!$B$74, 'Saisie Recettes'!$E$5:$E$3004, "&gt;="&amp;EOMONTH(L$7,-1)+1, 'Saisie Recettes'!$E$5:$E$3004, "&lt;="&amp;EOMONTH(L$7,0))</f>
        <v>0</v>
      </c>
      <c r="M113" s="151">
        <f>SUMIFS('Saisie Recettes'!$I$5:$I$3004,'Saisie Recettes'!$F$5:$F$3004, $F113, 'Saisie Recettes'!$H$5:$H$3004, Listes!$B$74, 'Saisie Recettes'!$E$5:$E$3004, "&gt;="&amp;EOMONTH(M$7,-1)+1, 'Saisie Recettes'!$E$5:$E$3004, "&lt;="&amp;EOMONTH(M$7,0))</f>
        <v>0</v>
      </c>
      <c r="N113" s="151">
        <f>SUMIFS('Saisie Recettes'!$I$5:$I$3004,'Saisie Recettes'!$F$5:$F$3004, $F113, 'Saisie Recettes'!$H$5:$H$3004, Listes!$B$74, 'Saisie Recettes'!$E$5:$E$3004, "&gt;="&amp;EOMONTH(N$7,-1)+1, 'Saisie Recettes'!$E$5:$E$3004, "&lt;="&amp;EOMONTH(N$7,0))</f>
        <v>0</v>
      </c>
      <c r="O113" s="151">
        <f>SUMIFS('Saisie Recettes'!$I$5:$I$3004,'Saisie Recettes'!$F$5:$F$3004, $F113, 'Saisie Recettes'!$H$5:$H$3004, Listes!$B$74, 'Saisie Recettes'!$E$5:$E$3004, "&gt;="&amp;EOMONTH(O$7,-1)+1, 'Saisie Recettes'!$E$5:$E$3004, "&lt;="&amp;EOMONTH(O$7,0))</f>
        <v>0</v>
      </c>
      <c r="P113" s="151">
        <f>SUMIFS('Saisie Recettes'!$I$5:$I$3004,'Saisie Recettes'!$F$5:$F$3004, $F113, 'Saisie Recettes'!$H$5:$H$3004, Listes!$B$74, 'Saisie Recettes'!$E$5:$E$3004, "&gt;="&amp;EOMONTH(P$7,-1)+1, 'Saisie Recettes'!$E$5:$E$3004, "&lt;="&amp;EOMONTH(P$7,0))</f>
        <v>0</v>
      </c>
      <c r="Q113" s="151">
        <f>SUMIFS('Saisie Recettes'!$I$5:$I$3004,'Saisie Recettes'!$F$5:$F$3004, $F113, 'Saisie Recettes'!$H$5:$H$3004, Listes!$B$74, 'Saisie Recettes'!$E$5:$E$3004, "&gt;="&amp;EOMONTH(Q$7,-1)+1, 'Saisie Recettes'!$E$5:$E$3004, "&lt;="&amp;EOMONTH(Q$7,0))</f>
        <v>0</v>
      </c>
      <c r="R113" s="151">
        <f>SUMIFS('Saisie Recettes'!$I$5:$I$3004,'Saisie Recettes'!$F$5:$F$3004, $F113, 'Saisie Recettes'!$H$5:$H$3004, Listes!$B$74, 'Saisie Recettes'!$E$5:$E$3004, "&gt;="&amp;EOMONTH(R$7,-1)+1, 'Saisie Recettes'!$E$5:$E$3004, "&lt;="&amp;EOMONTH(R$7,0))</f>
        <v>0</v>
      </c>
      <c r="S113" s="151">
        <f>SUMIFS('Saisie Recettes'!$I$5:$I$3004,'Saisie Recettes'!$F$5:$F$3004, $F113, 'Saisie Recettes'!$H$5:$H$3004, Listes!$B$74, 'Saisie Recettes'!$E$5:$E$3004, "&gt;="&amp;EOMONTH(S$7,-1)+1, 'Saisie Recettes'!$E$5:$E$3004, "&lt;="&amp;EOMONTH(S$7,0))</f>
        <v>0</v>
      </c>
      <c r="T113" s="151">
        <f>SUMIFS('Saisie Recettes'!$I$5:$I$3004,'Saisie Recettes'!$F$5:$F$3004, $F113, 'Saisie Recettes'!$H$5:$H$3004, Listes!$B$74, 'Saisie Recettes'!$E$5:$E$3004, "&gt;="&amp;EOMONTH(T$7,-1)+1, 'Saisie Recettes'!$E$5:$E$3004, "&lt;="&amp;EOMONTH(T$7,0))</f>
        <v>0</v>
      </c>
      <c r="U113" s="150">
        <f t="shared" ref="U113" si="48">SUM(I113:T113)</f>
        <v>0</v>
      </c>
      <c r="W113" s="151">
        <f>SUMIFS('Saisie Recettes'!$I$5:$I$3004,'Saisie Recettes'!$F$5:$F$3004, $F113, 'Saisie Recettes'!$H$5:$H$3004, Listes!$B$74, 'Saisie Recettes'!$E$5:$E$3004, "&gt;="&amp;EOMONTH(W$7,-1)+1, 'Saisie Recettes'!$E$5:$E$3004, "&lt;="&amp;EOMONTH(W$7,0))</f>
        <v>0</v>
      </c>
      <c r="X113" s="151">
        <f>SUMIFS('Saisie Recettes'!$I$5:$I$3004,'Saisie Recettes'!$F$5:$F$3004, $F113, 'Saisie Recettes'!$H$5:$H$3004, Listes!$B$74, 'Saisie Recettes'!$E$5:$E$3004, "&gt;="&amp;EOMONTH(X$7,-1)+1, 'Saisie Recettes'!$E$5:$E$3004, "&lt;="&amp;EOMONTH(X$7,0))</f>
        <v>0</v>
      </c>
      <c r="Y113" s="151">
        <f>SUMIFS('Saisie Recettes'!$I$5:$I$3004,'Saisie Recettes'!$F$5:$F$3004, $F113, 'Saisie Recettes'!$H$5:$H$3004, Listes!$B$74, 'Saisie Recettes'!$E$5:$E$3004, "&gt;="&amp;EOMONTH(Y$7,-1)+1, 'Saisie Recettes'!$E$5:$E$3004, "&lt;="&amp;EOMONTH(Y$7,0))</f>
        <v>0</v>
      </c>
      <c r="Z113" s="151">
        <f>SUMIFS('Saisie Recettes'!$I$5:$I$3004,'Saisie Recettes'!$F$5:$F$3004, $F113, 'Saisie Recettes'!$H$5:$H$3004, Listes!$B$74, 'Saisie Recettes'!$E$5:$E$3004, "&gt;="&amp;EOMONTH(Z$7,-1)+1, 'Saisie Recettes'!$E$5:$E$3004, "&lt;="&amp;EOMONTH(Z$7,0))</f>
        <v>0</v>
      </c>
      <c r="AA113" s="151">
        <f>SUMIFS('Saisie Recettes'!$I$5:$I$3004,'Saisie Recettes'!$F$5:$F$3004, $F113, 'Saisie Recettes'!$H$5:$H$3004, Listes!$B$74, 'Saisie Recettes'!$E$5:$E$3004, "&gt;="&amp;EOMONTH(AA$7,-1)+1, 'Saisie Recettes'!$E$5:$E$3004, "&lt;="&amp;EOMONTH(AA$7,0))</f>
        <v>0</v>
      </c>
      <c r="AB113" s="151">
        <f>SUMIFS('Saisie Recettes'!$I$5:$I$3004,'Saisie Recettes'!$F$5:$F$3004, $F113, 'Saisie Recettes'!$H$5:$H$3004, Listes!$B$74, 'Saisie Recettes'!$E$5:$E$3004, "&gt;="&amp;EOMONTH(AB$7,-1)+1, 'Saisie Recettes'!$E$5:$E$3004, "&lt;="&amp;EOMONTH(AB$7,0))</f>
        <v>0</v>
      </c>
      <c r="AC113" s="151">
        <f>SUMIFS('Saisie Recettes'!$I$5:$I$3004,'Saisie Recettes'!$F$5:$F$3004, $F113, 'Saisie Recettes'!$H$5:$H$3004, Listes!$B$74, 'Saisie Recettes'!$E$5:$E$3004, "&gt;="&amp;EOMONTH(AC$7,-1)+1, 'Saisie Recettes'!$E$5:$E$3004, "&lt;="&amp;EOMONTH(AC$7,0))</f>
        <v>0</v>
      </c>
      <c r="AD113" s="151">
        <f>SUMIFS('Saisie Recettes'!$I$5:$I$3004,'Saisie Recettes'!$F$5:$F$3004, $F113, 'Saisie Recettes'!$H$5:$H$3004, Listes!$B$74, 'Saisie Recettes'!$E$5:$E$3004, "&gt;="&amp;EOMONTH(AD$7,-1)+1, 'Saisie Recettes'!$E$5:$E$3004, "&lt;="&amp;EOMONTH(AD$7,0))</f>
        <v>0</v>
      </c>
      <c r="AE113" s="151">
        <f>SUMIFS('Saisie Recettes'!$I$5:$I$3004,'Saisie Recettes'!$F$5:$F$3004, $F113, 'Saisie Recettes'!$H$5:$H$3004, Listes!$B$74, 'Saisie Recettes'!$E$5:$E$3004, "&gt;="&amp;EOMONTH(AE$7,-1)+1, 'Saisie Recettes'!$E$5:$E$3004, "&lt;="&amp;EOMONTH(AE$7,0))</f>
        <v>0</v>
      </c>
      <c r="AF113" s="151">
        <f>SUMIFS('Saisie Recettes'!$I$5:$I$3004,'Saisie Recettes'!$F$5:$F$3004, $F113, 'Saisie Recettes'!$H$5:$H$3004, Listes!$B$74, 'Saisie Recettes'!$E$5:$E$3004, "&gt;="&amp;EOMONTH(AF$7,-1)+1, 'Saisie Recettes'!$E$5:$E$3004, "&lt;="&amp;EOMONTH(AF$7,0))</f>
        <v>0</v>
      </c>
      <c r="AG113" s="151">
        <f>SUMIFS('Saisie Recettes'!$I$5:$I$3004,'Saisie Recettes'!$F$5:$F$3004, $F113, 'Saisie Recettes'!$H$5:$H$3004, Listes!$B$74, 'Saisie Recettes'!$E$5:$E$3004, "&gt;="&amp;EOMONTH(AG$7,-1)+1, 'Saisie Recettes'!$E$5:$E$3004, "&lt;="&amp;EOMONTH(AG$7,0))</f>
        <v>0</v>
      </c>
      <c r="AH113" s="151">
        <f>SUMIFS('Saisie Recettes'!$I$5:$I$3004,'Saisie Recettes'!$F$5:$F$3004, $F113, 'Saisie Recettes'!$H$5:$H$3004, Listes!$B$74, 'Saisie Recettes'!$E$5:$E$3004, "&gt;="&amp;EOMONTH(AH$7,-1)+1, 'Saisie Recettes'!$E$5:$E$3004, "&lt;="&amp;EOMONTH(AH$7,0))</f>
        <v>0</v>
      </c>
      <c r="AI113" s="150">
        <f t="shared" ref="AI113" si="49">SUM(W113:AH113)</f>
        <v>0</v>
      </c>
      <c r="AJ113" s="142"/>
      <c r="AK113" s="151">
        <f>SUMIFS('Saisie Recettes'!$I$5:$I$3004,'Saisie Recettes'!$F$5:$F$3004, $F113, 'Saisie Recettes'!$H$5:$H$3004, Listes!$B$74, 'Saisie Recettes'!$E$5:$E$3004, "&gt;="&amp;EOMONTH(AK$7,-1)+1, 'Saisie Recettes'!$E$5:$E$3004, "&lt;="&amp;EOMONTH(AK$7,0))</f>
        <v>0</v>
      </c>
      <c r="AL113" s="151">
        <f>SUMIFS('Saisie Recettes'!$I$5:$I$3004,'Saisie Recettes'!$F$5:$F$3004, $F113, 'Saisie Recettes'!$H$5:$H$3004, Listes!$B$74, 'Saisie Recettes'!$E$5:$E$3004, "&gt;="&amp;EOMONTH(AL$7,-1)+1, 'Saisie Recettes'!$E$5:$E$3004, "&lt;="&amp;EOMONTH(AL$7,0))</f>
        <v>0</v>
      </c>
      <c r="AM113" s="151">
        <f>SUMIFS('Saisie Recettes'!$I$5:$I$3004,'Saisie Recettes'!$F$5:$F$3004, $F113, 'Saisie Recettes'!$H$5:$H$3004, Listes!$B$74, 'Saisie Recettes'!$E$5:$E$3004, "&gt;="&amp;EOMONTH(AM$7,-1)+1, 'Saisie Recettes'!$E$5:$E$3004, "&lt;="&amp;EOMONTH(AM$7,0))</f>
        <v>0</v>
      </c>
      <c r="AN113" s="151">
        <f>SUMIFS('Saisie Recettes'!$I$5:$I$3004,'Saisie Recettes'!$F$5:$F$3004, $F113, 'Saisie Recettes'!$H$5:$H$3004, Listes!$B$74, 'Saisie Recettes'!$E$5:$E$3004, "&gt;="&amp;EOMONTH(AN$7,-1)+1, 'Saisie Recettes'!$E$5:$E$3004, "&lt;="&amp;EOMONTH(AN$7,0))</f>
        <v>0</v>
      </c>
      <c r="AO113" s="151">
        <f>SUMIFS('Saisie Recettes'!$I$5:$I$3004,'Saisie Recettes'!$F$5:$F$3004, $F113, 'Saisie Recettes'!$H$5:$H$3004, Listes!$B$74, 'Saisie Recettes'!$E$5:$E$3004, "&gt;="&amp;EOMONTH(AO$7,-1)+1, 'Saisie Recettes'!$E$5:$E$3004, "&lt;="&amp;EOMONTH(AO$7,0))</f>
        <v>0</v>
      </c>
      <c r="AP113" s="151">
        <f>SUMIFS('Saisie Recettes'!$I$5:$I$3004,'Saisie Recettes'!$F$5:$F$3004, $F113, 'Saisie Recettes'!$H$5:$H$3004, Listes!$B$74, 'Saisie Recettes'!$E$5:$E$3004, "&gt;="&amp;EOMONTH(AP$7,-1)+1, 'Saisie Recettes'!$E$5:$E$3004, "&lt;="&amp;EOMONTH(AP$7,0))</f>
        <v>0</v>
      </c>
      <c r="AQ113" s="151">
        <f>SUMIFS('Saisie Recettes'!$I$5:$I$3004,'Saisie Recettes'!$F$5:$F$3004, $F113, 'Saisie Recettes'!$H$5:$H$3004, Listes!$B$74, 'Saisie Recettes'!$E$5:$E$3004, "&gt;="&amp;EOMONTH(AQ$7,-1)+1, 'Saisie Recettes'!$E$5:$E$3004, "&lt;="&amp;EOMONTH(AQ$7,0))</f>
        <v>0</v>
      </c>
      <c r="AR113" s="151">
        <f>SUMIFS('Saisie Recettes'!$I$5:$I$3004,'Saisie Recettes'!$F$5:$F$3004, $F113, 'Saisie Recettes'!$H$5:$H$3004, Listes!$B$74, 'Saisie Recettes'!$E$5:$E$3004, "&gt;="&amp;EOMONTH(AR$7,-1)+1, 'Saisie Recettes'!$E$5:$E$3004, "&lt;="&amp;EOMONTH(AR$7,0))</f>
        <v>0</v>
      </c>
      <c r="AS113" s="151">
        <f>SUMIFS('Saisie Recettes'!$I$5:$I$3004,'Saisie Recettes'!$F$5:$F$3004, $F113, 'Saisie Recettes'!$H$5:$H$3004, Listes!$B$74, 'Saisie Recettes'!$E$5:$E$3004, "&gt;="&amp;EOMONTH(AS$7,-1)+1, 'Saisie Recettes'!$E$5:$E$3004, "&lt;="&amp;EOMONTH(AS$7,0))</f>
        <v>0</v>
      </c>
      <c r="AT113" s="151">
        <f>SUMIFS('Saisie Recettes'!$I$5:$I$3004,'Saisie Recettes'!$F$5:$F$3004, $F113, 'Saisie Recettes'!$H$5:$H$3004, Listes!$B$74, 'Saisie Recettes'!$E$5:$E$3004, "&gt;="&amp;EOMONTH(AT$7,-1)+1, 'Saisie Recettes'!$E$5:$E$3004, "&lt;="&amp;EOMONTH(AT$7,0))</f>
        <v>0</v>
      </c>
      <c r="AU113" s="151">
        <f>SUMIFS('Saisie Recettes'!$I$5:$I$3004,'Saisie Recettes'!$F$5:$F$3004, $F113, 'Saisie Recettes'!$H$5:$H$3004, Listes!$B$74, 'Saisie Recettes'!$E$5:$E$3004, "&gt;="&amp;EOMONTH(AU$7,-1)+1, 'Saisie Recettes'!$E$5:$E$3004, "&lt;="&amp;EOMONTH(AU$7,0))</f>
        <v>0</v>
      </c>
      <c r="AV113" s="151">
        <f>SUMIFS('Saisie Recettes'!$I$5:$I$3004,'Saisie Recettes'!$F$5:$F$3004, $F113, 'Saisie Recettes'!$H$5:$H$3004, Listes!$B$74, 'Saisie Recettes'!$E$5:$E$3004, "&gt;="&amp;EOMONTH(AV$7,-1)+1, 'Saisie Recettes'!$E$5:$E$3004, "&lt;="&amp;EOMONTH(AV$7,0))</f>
        <v>0</v>
      </c>
      <c r="AW113" s="150">
        <f t="shared" si="45"/>
        <v>0</v>
      </c>
    </row>
    <row r="114" spans="3:49" ht="15.75" customHeight="1" x14ac:dyDescent="0.25">
      <c r="C114" s="143" t="str">
        <f t="shared" si="46"/>
        <v>MC-Salle Conference</v>
      </c>
      <c r="D114" s="264"/>
      <c r="E114" s="143"/>
      <c r="F114" s="150" t="str">
        <f t="shared" si="47"/>
        <v>MC-Salle Conference</v>
      </c>
      <c r="G114" s="143"/>
      <c r="H114" s="143"/>
      <c r="I114" s="151">
        <f>SUMIFS('Saisie Recettes'!$I$5:$I$3004,'Saisie Recettes'!$F$5:$F$3004, $F114, 'Saisie Recettes'!$H$5:$H$3004, Listes!$B$74, 'Saisie Recettes'!$E$5:$E$3004, "&gt;="&amp;EOMONTH(I$7,-1)+1, 'Saisie Recettes'!$E$5:$E$3004, "&lt;="&amp;EOMONTH(I$7,0))</f>
        <v>0</v>
      </c>
      <c r="J114" s="151">
        <f>SUMIFS('Saisie Recettes'!$I$5:$I$3004,'Saisie Recettes'!$F$5:$F$3004, $F114, 'Saisie Recettes'!$H$5:$H$3004, Listes!$B$74, 'Saisie Recettes'!$E$5:$E$3004, "&gt;="&amp;EOMONTH(J$7,-1)+1, 'Saisie Recettes'!$E$5:$E$3004, "&lt;="&amp;EOMONTH(J$7,0))</f>
        <v>0</v>
      </c>
      <c r="K114" s="151">
        <f>SUMIFS('Saisie Recettes'!$I$5:$I$3004,'Saisie Recettes'!$F$5:$F$3004, $F114, 'Saisie Recettes'!$H$5:$H$3004, Listes!$B$74, 'Saisie Recettes'!$E$5:$E$3004, "&gt;="&amp;EOMONTH(K$7,-1)+1, 'Saisie Recettes'!$E$5:$E$3004, "&lt;="&amp;EOMONTH(K$7,0))</f>
        <v>0</v>
      </c>
      <c r="L114" s="151">
        <f>SUMIFS('Saisie Recettes'!$I$5:$I$3004,'Saisie Recettes'!$F$5:$F$3004, $F114, 'Saisie Recettes'!$H$5:$H$3004, Listes!$B$74, 'Saisie Recettes'!$E$5:$E$3004, "&gt;="&amp;EOMONTH(L$7,-1)+1, 'Saisie Recettes'!$E$5:$E$3004, "&lt;="&amp;EOMONTH(L$7,0))</f>
        <v>0</v>
      </c>
      <c r="M114" s="151">
        <f>SUMIFS('Saisie Recettes'!$I$5:$I$3004,'Saisie Recettes'!$F$5:$F$3004, $F114, 'Saisie Recettes'!$H$5:$H$3004, Listes!$B$74, 'Saisie Recettes'!$E$5:$E$3004, "&gt;="&amp;EOMONTH(M$7,-1)+1, 'Saisie Recettes'!$E$5:$E$3004, "&lt;="&amp;EOMONTH(M$7,0))</f>
        <v>0</v>
      </c>
      <c r="N114" s="151">
        <f>SUMIFS('Saisie Recettes'!$I$5:$I$3004,'Saisie Recettes'!$F$5:$F$3004, $F114, 'Saisie Recettes'!$H$5:$H$3004, Listes!$B$74, 'Saisie Recettes'!$E$5:$E$3004, "&gt;="&amp;EOMONTH(N$7,-1)+1, 'Saisie Recettes'!$E$5:$E$3004, "&lt;="&amp;EOMONTH(N$7,0))</f>
        <v>0</v>
      </c>
      <c r="O114" s="151">
        <f>SUMIFS('Saisie Recettes'!$I$5:$I$3004,'Saisie Recettes'!$F$5:$F$3004, $F114, 'Saisie Recettes'!$H$5:$H$3004, Listes!$B$74, 'Saisie Recettes'!$E$5:$E$3004, "&gt;="&amp;EOMONTH(O$7,-1)+1, 'Saisie Recettes'!$E$5:$E$3004, "&lt;="&amp;EOMONTH(O$7,0))</f>
        <v>0</v>
      </c>
      <c r="P114" s="151">
        <f>SUMIFS('Saisie Recettes'!$I$5:$I$3004,'Saisie Recettes'!$F$5:$F$3004, $F114, 'Saisie Recettes'!$H$5:$H$3004, Listes!$B$74, 'Saisie Recettes'!$E$5:$E$3004, "&gt;="&amp;EOMONTH(P$7,-1)+1, 'Saisie Recettes'!$E$5:$E$3004, "&lt;="&amp;EOMONTH(P$7,0))</f>
        <v>0</v>
      </c>
      <c r="Q114" s="151">
        <f>SUMIFS('Saisie Recettes'!$I$5:$I$3004,'Saisie Recettes'!$F$5:$F$3004, $F114, 'Saisie Recettes'!$H$5:$H$3004, Listes!$B$74, 'Saisie Recettes'!$E$5:$E$3004, "&gt;="&amp;EOMONTH(Q$7,-1)+1, 'Saisie Recettes'!$E$5:$E$3004, "&lt;="&amp;EOMONTH(Q$7,0))</f>
        <v>0</v>
      </c>
      <c r="R114" s="151">
        <f>SUMIFS('Saisie Recettes'!$I$5:$I$3004,'Saisie Recettes'!$F$5:$F$3004, $F114, 'Saisie Recettes'!$H$5:$H$3004, Listes!$B$74, 'Saisie Recettes'!$E$5:$E$3004, "&gt;="&amp;EOMONTH(R$7,-1)+1, 'Saisie Recettes'!$E$5:$E$3004, "&lt;="&amp;EOMONTH(R$7,0))</f>
        <v>0</v>
      </c>
      <c r="S114" s="151">
        <f>SUMIFS('Saisie Recettes'!$I$5:$I$3004,'Saisie Recettes'!$F$5:$F$3004, $F114, 'Saisie Recettes'!$H$5:$H$3004, Listes!$B$74, 'Saisie Recettes'!$E$5:$E$3004, "&gt;="&amp;EOMONTH(S$7,-1)+1, 'Saisie Recettes'!$E$5:$E$3004, "&lt;="&amp;EOMONTH(S$7,0))</f>
        <v>0</v>
      </c>
      <c r="T114" s="151">
        <f>SUMIFS('Saisie Recettes'!$I$5:$I$3004,'Saisie Recettes'!$F$5:$F$3004, $F114, 'Saisie Recettes'!$H$5:$H$3004, Listes!$B$74, 'Saisie Recettes'!$E$5:$E$3004, "&gt;="&amp;EOMONTH(T$7,-1)+1, 'Saisie Recettes'!$E$5:$E$3004, "&lt;="&amp;EOMONTH(T$7,0))</f>
        <v>0</v>
      </c>
      <c r="U114" s="150">
        <f t="shared" si="43"/>
        <v>0</v>
      </c>
      <c r="W114" s="151">
        <f>SUMIFS('Saisie Recettes'!$I$5:$I$3004,'Saisie Recettes'!$F$5:$F$3004, $F114, 'Saisie Recettes'!$H$5:$H$3004, Listes!$B$74, 'Saisie Recettes'!$E$5:$E$3004, "&gt;="&amp;EOMONTH(W$7,-1)+1, 'Saisie Recettes'!$E$5:$E$3004, "&lt;="&amp;EOMONTH(W$7,0))</f>
        <v>0</v>
      </c>
      <c r="X114" s="151">
        <f>SUMIFS('Saisie Recettes'!$I$5:$I$3004,'Saisie Recettes'!$F$5:$F$3004, $F114, 'Saisie Recettes'!$H$5:$H$3004, Listes!$B$74, 'Saisie Recettes'!$E$5:$E$3004, "&gt;="&amp;EOMONTH(X$7,-1)+1, 'Saisie Recettes'!$E$5:$E$3004, "&lt;="&amp;EOMONTH(X$7,0))</f>
        <v>0</v>
      </c>
      <c r="Y114" s="151">
        <f>SUMIFS('Saisie Recettes'!$I$5:$I$3004,'Saisie Recettes'!$F$5:$F$3004, $F114, 'Saisie Recettes'!$H$5:$H$3004, Listes!$B$74, 'Saisie Recettes'!$E$5:$E$3004, "&gt;="&amp;EOMONTH(Y$7,-1)+1, 'Saisie Recettes'!$E$5:$E$3004, "&lt;="&amp;EOMONTH(Y$7,0))</f>
        <v>0</v>
      </c>
      <c r="Z114" s="151">
        <f>SUMIFS('Saisie Recettes'!$I$5:$I$3004,'Saisie Recettes'!$F$5:$F$3004, $F114, 'Saisie Recettes'!$H$5:$H$3004, Listes!$B$74, 'Saisie Recettes'!$E$5:$E$3004, "&gt;="&amp;EOMONTH(Z$7,-1)+1, 'Saisie Recettes'!$E$5:$E$3004, "&lt;="&amp;EOMONTH(Z$7,0))</f>
        <v>0</v>
      </c>
      <c r="AA114" s="151">
        <f>SUMIFS('Saisie Recettes'!$I$5:$I$3004,'Saisie Recettes'!$F$5:$F$3004, $F114, 'Saisie Recettes'!$H$5:$H$3004, Listes!$B$74, 'Saisie Recettes'!$E$5:$E$3004, "&gt;="&amp;EOMONTH(AA$7,-1)+1, 'Saisie Recettes'!$E$5:$E$3004, "&lt;="&amp;EOMONTH(AA$7,0))</f>
        <v>0</v>
      </c>
      <c r="AB114" s="151">
        <f>SUMIFS('Saisie Recettes'!$I$5:$I$3004,'Saisie Recettes'!$F$5:$F$3004, $F114, 'Saisie Recettes'!$H$5:$H$3004, Listes!$B$74, 'Saisie Recettes'!$E$5:$E$3004, "&gt;="&amp;EOMONTH(AB$7,-1)+1, 'Saisie Recettes'!$E$5:$E$3004, "&lt;="&amp;EOMONTH(AB$7,0))</f>
        <v>0</v>
      </c>
      <c r="AC114" s="151">
        <f>SUMIFS('Saisie Recettes'!$I$5:$I$3004,'Saisie Recettes'!$F$5:$F$3004, $F114, 'Saisie Recettes'!$H$5:$H$3004, Listes!$B$74, 'Saisie Recettes'!$E$5:$E$3004, "&gt;="&amp;EOMONTH(AC$7,-1)+1, 'Saisie Recettes'!$E$5:$E$3004, "&lt;="&amp;EOMONTH(AC$7,0))</f>
        <v>0</v>
      </c>
      <c r="AD114" s="151">
        <f>SUMIFS('Saisie Recettes'!$I$5:$I$3004,'Saisie Recettes'!$F$5:$F$3004, $F114, 'Saisie Recettes'!$H$5:$H$3004, Listes!$B$74, 'Saisie Recettes'!$E$5:$E$3004, "&gt;="&amp;EOMONTH(AD$7,-1)+1, 'Saisie Recettes'!$E$5:$E$3004, "&lt;="&amp;EOMONTH(AD$7,0))</f>
        <v>0</v>
      </c>
      <c r="AE114" s="151">
        <f>SUMIFS('Saisie Recettes'!$I$5:$I$3004,'Saisie Recettes'!$F$5:$F$3004, $F114, 'Saisie Recettes'!$H$5:$H$3004, Listes!$B$74, 'Saisie Recettes'!$E$5:$E$3004, "&gt;="&amp;EOMONTH(AE$7,-1)+1, 'Saisie Recettes'!$E$5:$E$3004, "&lt;="&amp;EOMONTH(AE$7,0))</f>
        <v>0</v>
      </c>
      <c r="AF114" s="151">
        <f>SUMIFS('Saisie Recettes'!$I$5:$I$3004,'Saisie Recettes'!$F$5:$F$3004, $F114, 'Saisie Recettes'!$H$5:$H$3004, Listes!$B$74, 'Saisie Recettes'!$E$5:$E$3004, "&gt;="&amp;EOMONTH(AF$7,-1)+1, 'Saisie Recettes'!$E$5:$E$3004, "&lt;="&amp;EOMONTH(AF$7,0))</f>
        <v>0</v>
      </c>
      <c r="AG114" s="151">
        <f>SUMIFS('Saisie Recettes'!$I$5:$I$3004,'Saisie Recettes'!$F$5:$F$3004, $F114, 'Saisie Recettes'!$H$5:$H$3004, Listes!$B$74, 'Saisie Recettes'!$E$5:$E$3004, "&gt;="&amp;EOMONTH(AG$7,-1)+1, 'Saisie Recettes'!$E$5:$E$3004, "&lt;="&amp;EOMONTH(AG$7,0))</f>
        <v>0</v>
      </c>
      <c r="AH114" s="151">
        <f>SUMIFS('Saisie Recettes'!$I$5:$I$3004,'Saisie Recettes'!$F$5:$F$3004, $F114, 'Saisie Recettes'!$H$5:$H$3004, Listes!$B$74, 'Saisie Recettes'!$E$5:$E$3004, "&gt;="&amp;EOMONTH(AH$7,-1)+1, 'Saisie Recettes'!$E$5:$E$3004, "&lt;="&amp;EOMONTH(AH$7,0))</f>
        <v>0</v>
      </c>
      <c r="AI114" s="150">
        <f t="shared" si="44"/>
        <v>0</v>
      </c>
      <c r="AJ114" s="142"/>
      <c r="AK114" s="151">
        <f>SUMIFS('Saisie Recettes'!$I$5:$I$3004,'Saisie Recettes'!$F$5:$F$3004, $F114, 'Saisie Recettes'!$H$5:$H$3004, Listes!$B$74, 'Saisie Recettes'!$E$5:$E$3004, "&gt;="&amp;EOMONTH(AK$7,-1)+1, 'Saisie Recettes'!$E$5:$E$3004, "&lt;="&amp;EOMONTH(AK$7,0))</f>
        <v>0</v>
      </c>
      <c r="AL114" s="151">
        <f>SUMIFS('Saisie Recettes'!$I$5:$I$3004,'Saisie Recettes'!$F$5:$F$3004, $F114, 'Saisie Recettes'!$H$5:$H$3004, Listes!$B$74, 'Saisie Recettes'!$E$5:$E$3004, "&gt;="&amp;EOMONTH(AL$7,-1)+1, 'Saisie Recettes'!$E$5:$E$3004, "&lt;="&amp;EOMONTH(AL$7,0))</f>
        <v>0</v>
      </c>
      <c r="AM114" s="151">
        <f>SUMIFS('Saisie Recettes'!$I$5:$I$3004,'Saisie Recettes'!$F$5:$F$3004, $F114, 'Saisie Recettes'!$H$5:$H$3004, Listes!$B$74, 'Saisie Recettes'!$E$5:$E$3004, "&gt;="&amp;EOMONTH(AM$7,-1)+1, 'Saisie Recettes'!$E$5:$E$3004, "&lt;="&amp;EOMONTH(AM$7,0))</f>
        <v>0</v>
      </c>
      <c r="AN114" s="151">
        <f>SUMIFS('Saisie Recettes'!$I$5:$I$3004,'Saisie Recettes'!$F$5:$F$3004, $F114, 'Saisie Recettes'!$H$5:$H$3004, Listes!$B$74, 'Saisie Recettes'!$E$5:$E$3004, "&gt;="&amp;EOMONTH(AN$7,-1)+1, 'Saisie Recettes'!$E$5:$E$3004, "&lt;="&amp;EOMONTH(AN$7,0))</f>
        <v>0</v>
      </c>
      <c r="AO114" s="151">
        <f>SUMIFS('Saisie Recettes'!$I$5:$I$3004,'Saisie Recettes'!$F$5:$F$3004, $F114, 'Saisie Recettes'!$H$5:$H$3004, Listes!$B$74, 'Saisie Recettes'!$E$5:$E$3004, "&gt;="&amp;EOMONTH(AO$7,-1)+1, 'Saisie Recettes'!$E$5:$E$3004, "&lt;="&amp;EOMONTH(AO$7,0))</f>
        <v>0</v>
      </c>
      <c r="AP114" s="151">
        <f>SUMIFS('Saisie Recettes'!$I$5:$I$3004,'Saisie Recettes'!$F$5:$F$3004, $F114, 'Saisie Recettes'!$H$5:$H$3004, Listes!$B$74, 'Saisie Recettes'!$E$5:$E$3004, "&gt;="&amp;EOMONTH(AP$7,-1)+1, 'Saisie Recettes'!$E$5:$E$3004, "&lt;="&amp;EOMONTH(AP$7,0))</f>
        <v>0</v>
      </c>
      <c r="AQ114" s="151">
        <f>SUMIFS('Saisie Recettes'!$I$5:$I$3004,'Saisie Recettes'!$F$5:$F$3004, $F114, 'Saisie Recettes'!$H$5:$H$3004, Listes!$B$74, 'Saisie Recettes'!$E$5:$E$3004, "&gt;="&amp;EOMONTH(AQ$7,-1)+1, 'Saisie Recettes'!$E$5:$E$3004, "&lt;="&amp;EOMONTH(AQ$7,0))</f>
        <v>0</v>
      </c>
      <c r="AR114" s="151">
        <f>SUMIFS('Saisie Recettes'!$I$5:$I$3004,'Saisie Recettes'!$F$5:$F$3004, $F114, 'Saisie Recettes'!$H$5:$H$3004, Listes!$B$74, 'Saisie Recettes'!$E$5:$E$3004, "&gt;="&amp;EOMONTH(AR$7,-1)+1, 'Saisie Recettes'!$E$5:$E$3004, "&lt;="&amp;EOMONTH(AR$7,0))</f>
        <v>0</v>
      </c>
      <c r="AS114" s="151">
        <f>SUMIFS('Saisie Recettes'!$I$5:$I$3004,'Saisie Recettes'!$F$5:$F$3004, $F114, 'Saisie Recettes'!$H$5:$H$3004, Listes!$B$74, 'Saisie Recettes'!$E$5:$E$3004, "&gt;="&amp;EOMONTH(AS$7,-1)+1, 'Saisie Recettes'!$E$5:$E$3004, "&lt;="&amp;EOMONTH(AS$7,0))</f>
        <v>0</v>
      </c>
      <c r="AT114" s="151">
        <f>SUMIFS('Saisie Recettes'!$I$5:$I$3004,'Saisie Recettes'!$F$5:$F$3004, $F114, 'Saisie Recettes'!$H$5:$H$3004, Listes!$B$74, 'Saisie Recettes'!$E$5:$E$3004, "&gt;="&amp;EOMONTH(AT$7,-1)+1, 'Saisie Recettes'!$E$5:$E$3004, "&lt;="&amp;EOMONTH(AT$7,0))</f>
        <v>0</v>
      </c>
      <c r="AU114" s="151">
        <f>SUMIFS('Saisie Recettes'!$I$5:$I$3004,'Saisie Recettes'!$F$5:$F$3004, $F114, 'Saisie Recettes'!$H$5:$H$3004, Listes!$B$74, 'Saisie Recettes'!$E$5:$E$3004, "&gt;="&amp;EOMONTH(AU$7,-1)+1, 'Saisie Recettes'!$E$5:$E$3004, "&lt;="&amp;EOMONTH(AU$7,0))</f>
        <v>0</v>
      </c>
      <c r="AV114" s="151">
        <f>SUMIFS('Saisie Recettes'!$I$5:$I$3004,'Saisie Recettes'!$F$5:$F$3004, $F114, 'Saisie Recettes'!$H$5:$H$3004, Listes!$B$74, 'Saisie Recettes'!$E$5:$E$3004, "&gt;="&amp;EOMONTH(AV$7,-1)+1, 'Saisie Recettes'!$E$5:$E$3004, "&lt;="&amp;EOMONTH(AV$7,0))</f>
        <v>0</v>
      </c>
      <c r="AW114" s="150">
        <f t="shared" si="45"/>
        <v>0</v>
      </c>
    </row>
    <row r="115" spans="3:49" s="158" customFormat="1" ht="15.75" customHeight="1" x14ac:dyDescent="0.25">
      <c r="C115" s="155" t="s">
        <v>339</v>
      </c>
      <c r="D115" s="156"/>
      <c r="E115" s="156"/>
      <c r="F115" s="157"/>
      <c r="G115" s="157"/>
      <c r="H115" s="157"/>
      <c r="I115" s="157">
        <f>SUM(I90:I114)</f>
        <v>0</v>
      </c>
      <c r="J115" s="157">
        <f t="shared" ref="J115" si="50">SUM(J90:J114)</f>
        <v>0</v>
      </c>
      <c r="K115" s="157">
        <f t="shared" ref="K115" si="51">SUM(K90:K114)</f>
        <v>0</v>
      </c>
      <c r="L115" s="157">
        <f t="shared" ref="L115" si="52">SUM(L90:L114)</f>
        <v>0</v>
      </c>
      <c r="M115" s="157">
        <f t="shared" ref="M115" si="53">SUM(M90:M114)</f>
        <v>0</v>
      </c>
      <c r="N115" s="157">
        <f t="shared" ref="N115" si="54">SUM(N90:N114)</f>
        <v>0</v>
      </c>
      <c r="O115" s="157">
        <f t="shared" ref="O115" si="55">SUM(O90:O114)</f>
        <v>0</v>
      </c>
      <c r="P115" s="157">
        <f t="shared" ref="P115" si="56">SUM(P90:P114)</f>
        <v>0</v>
      </c>
      <c r="Q115" s="157">
        <f t="shared" ref="Q115" si="57">SUM(Q90:Q114)</f>
        <v>0</v>
      </c>
      <c r="R115" s="157">
        <f t="shared" ref="R115" si="58">SUM(R90:R114)</f>
        <v>0</v>
      </c>
      <c r="S115" s="157">
        <f t="shared" ref="S115" si="59">SUM(S90:S114)</f>
        <v>0</v>
      </c>
      <c r="T115" s="157">
        <f t="shared" ref="T115" si="60">SUM(T90:T114)</f>
        <v>0</v>
      </c>
      <c r="U115" s="157">
        <f>SUM(U90:U114)</f>
        <v>0</v>
      </c>
      <c r="W115" s="157">
        <f>SUM(W90:W114)</f>
        <v>0</v>
      </c>
      <c r="X115" s="157">
        <f t="shared" ref="X115" si="61">SUM(X90:X114)</f>
        <v>0</v>
      </c>
      <c r="Y115" s="157">
        <f t="shared" ref="Y115" si="62">SUM(Y90:Y114)</f>
        <v>0</v>
      </c>
      <c r="Z115" s="157">
        <f t="shared" ref="Z115" si="63">SUM(Z90:Z114)</f>
        <v>0</v>
      </c>
      <c r="AA115" s="157">
        <f t="shared" ref="AA115" si="64">SUM(AA90:AA114)</f>
        <v>0</v>
      </c>
      <c r="AB115" s="157">
        <f t="shared" ref="AB115" si="65">SUM(AB90:AB114)</f>
        <v>0</v>
      </c>
      <c r="AC115" s="157">
        <f t="shared" ref="AC115" si="66">SUM(AC90:AC114)</f>
        <v>0</v>
      </c>
      <c r="AD115" s="157">
        <f t="shared" ref="AD115" si="67">SUM(AD90:AD114)</f>
        <v>0</v>
      </c>
      <c r="AE115" s="157">
        <f t="shared" ref="AE115" si="68">SUM(AE90:AE114)</f>
        <v>0</v>
      </c>
      <c r="AF115" s="157">
        <f t="shared" ref="AF115" si="69">SUM(AF90:AF114)</f>
        <v>0</v>
      </c>
      <c r="AG115" s="157">
        <f t="shared" ref="AG115" si="70">SUM(AG90:AG114)</f>
        <v>0</v>
      </c>
      <c r="AH115" s="157">
        <f t="shared" ref="AH115" si="71">SUM(AH90:AH114)</f>
        <v>0</v>
      </c>
      <c r="AI115" s="157">
        <f t="shared" ref="AI115" si="72">SUM(AI90:AI114)</f>
        <v>0</v>
      </c>
      <c r="AJ115" s="159"/>
      <c r="AK115" s="157">
        <f>SUM(AK90:AK114)</f>
        <v>0</v>
      </c>
      <c r="AL115" s="157">
        <f t="shared" ref="AL115:AW115" si="73">SUM(AL90:AL114)</f>
        <v>0</v>
      </c>
      <c r="AM115" s="157">
        <f t="shared" si="73"/>
        <v>0</v>
      </c>
      <c r="AN115" s="157">
        <f t="shared" si="73"/>
        <v>0</v>
      </c>
      <c r="AO115" s="157">
        <f t="shared" si="73"/>
        <v>0</v>
      </c>
      <c r="AP115" s="157">
        <f t="shared" si="73"/>
        <v>0</v>
      </c>
      <c r="AQ115" s="157">
        <f t="shared" si="73"/>
        <v>0</v>
      </c>
      <c r="AR115" s="157">
        <f t="shared" si="73"/>
        <v>0</v>
      </c>
      <c r="AS115" s="157">
        <f t="shared" si="73"/>
        <v>0</v>
      </c>
      <c r="AT115" s="157">
        <f t="shared" si="73"/>
        <v>0</v>
      </c>
      <c r="AU115" s="157">
        <f t="shared" si="73"/>
        <v>0</v>
      </c>
      <c r="AV115" s="157">
        <f t="shared" si="73"/>
        <v>0</v>
      </c>
      <c r="AW115" s="157">
        <f t="shared" si="73"/>
        <v>0</v>
      </c>
    </row>
    <row r="116" spans="3:49" ht="15.75" customHeight="1" x14ac:dyDescent="0.25">
      <c r="C116" s="143"/>
      <c r="D116" s="264"/>
      <c r="E116" s="143"/>
      <c r="F116" s="150"/>
      <c r="G116" s="143"/>
      <c r="H116" s="143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0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0"/>
      <c r="AJ116" s="142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0"/>
    </row>
    <row r="117" spans="3:49" ht="15.75" customHeight="1" x14ac:dyDescent="0.25">
      <c r="C117" s="150" t="str">
        <f>F117</f>
        <v>MC-Suite 1</v>
      </c>
      <c r="D117" s="143"/>
      <c r="E117" s="143"/>
      <c r="F117" s="150" t="str">
        <f t="shared" ref="F117:F140" si="74">F90</f>
        <v>MC-Suite 1</v>
      </c>
      <c r="I117" s="151">
        <f>SUMIFS('Saisie Recettes'!$I$5:$I$3004,'Saisie Recettes'!$F$5:$F$3004, $F117, 'Saisie Recettes'!$H$5:$H$3004, Listes!$B$74, 'Saisie Recettes'!$E$5:$E$3004, "&gt;="&amp;EOMONTH(I$7,-1)+1, 'Saisie Recettes'!$E$5:$E$3004, "&lt;="&amp;EOMONTH(I$7,0))</f>
        <v>0</v>
      </c>
      <c r="J117" s="151">
        <f>SUMIFS('Saisie Recettes'!$I$5:$I$3004,'Saisie Recettes'!$F$5:$F$3004, $F117, 'Saisie Recettes'!$H$5:$H$3004, Listes!$B$74, 'Saisie Recettes'!$E$5:$E$3004, "&gt;="&amp;EOMONTH(J$7,-1)+1, 'Saisie Recettes'!$E$5:$E$3004, "&lt;="&amp;EOMONTH(J$7,0))</f>
        <v>0</v>
      </c>
      <c r="K117" s="151">
        <f>SUMIFS('Saisie Recettes'!$I$5:$I$3004,'Saisie Recettes'!$F$5:$F$3004, $F117, 'Saisie Recettes'!$H$5:$H$3004, Listes!$B$74, 'Saisie Recettes'!$E$5:$E$3004, "&gt;="&amp;EOMONTH(K$7,-1)+1, 'Saisie Recettes'!$E$5:$E$3004, "&lt;="&amp;EOMONTH(K$7,0))</f>
        <v>0</v>
      </c>
      <c r="L117" s="151">
        <f>SUMIFS('Saisie Recettes'!$I$5:$I$3004,'Saisie Recettes'!$F$5:$F$3004, $F117, 'Saisie Recettes'!$H$5:$H$3004, Listes!$B$74, 'Saisie Recettes'!$E$5:$E$3004, "&gt;="&amp;EOMONTH(L$7,-1)+1, 'Saisie Recettes'!$E$5:$E$3004, "&lt;="&amp;EOMONTH(L$7,0))</f>
        <v>0</v>
      </c>
      <c r="M117" s="151">
        <f>SUMIFS('Saisie Recettes'!$I$5:$I$3004,'Saisie Recettes'!$F$5:$F$3004, $F117, 'Saisie Recettes'!$H$5:$H$3004, Listes!$B$74, 'Saisie Recettes'!$E$5:$E$3004, "&gt;="&amp;EOMONTH(M$7,-1)+1, 'Saisie Recettes'!$E$5:$E$3004, "&lt;="&amp;EOMONTH(M$7,0))</f>
        <v>0</v>
      </c>
      <c r="N117" s="151">
        <f>SUMIFS('Saisie Recettes'!$I$5:$I$3004,'Saisie Recettes'!$F$5:$F$3004, $F117, 'Saisie Recettes'!$H$5:$H$3004, Listes!$B$74, 'Saisie Recettes'!$E$5:$E$3004, "&gt;="&amp;EOMONTH(N$7,-1)+1, 'Saisie Recettes'!$E$5:$E$3004, "&lt;="&amp;EOMONTH(N$7,0))</f>
        <v>0</v>
      </c>
      <c r="O117" s="151">
        <f>SUMIFS('Saisie Recettes'!$I$5:$I$3004,'Saisie Recettes'!$F$5:$F$3004, $F117, 'Saisie Recettes'!$H$5:$H$3004, Listes!$B$74, 'Saisie Recettes'!$E$5:$E$3004, "&gt;="&amp;EOMONTH(O$7,-1)+1, 'Saisie Recettes'!$E$5:$E$3004, "&lt;="&amp;EOMONTH(O$7,0))</f>
        <v>0</v>
      </c>
      <c r="P117" s="151">
        <f>SUMIFS('Saisie Recettes'!$I$5:$I$3004,'Saisie Recettes'!$F$5:$F$3004, $F117, 'Saisie Recettes'!$H$5:$H$3004, Listes!$B$74, 'Saisie Recettes'!$E$5:$E$3004, "&gt;="&amp;EOMONTH(P$7,-1)+1, 'Saisie Recettes'!$E$5:$E$3004, "&lt;="&amp;EOMONTH(P$7,0))</f>
        <v>0</v>
      </c>
      <c r="Q117" s="151">
        <f>SUMIFS('Saisie Recettes'!$I$5:$I$3004,'Saisie Recettes'!$F$5:$F$3004, $F117, 'Saisie Recettes'!$H$5:$H$3004, Listes!$B$74, 'Saisie Recettes'!$E$5:$E$3004, "&gt;="&amp;EOMONTH(Q$7,-1)+1, 'Saisie Recettes'!$E$5:$E$3004, "&lt;="&amp;EOMONTH(Q$7,0))</f>
        <v>0</v>
      </c>
      <c r="R117" s="151">
        <f>SUMIFS('Saisie Recettes'!$I$5:$I$3004,'Saisie Recettes'!$F$5:$F$3004, $F117, 'Saisie Recettes'!$H$5:$H$3004, Listes!$B$74, 'Saisie Recettes'!$E$5:$E$3004, "&gt;="&amp;EOMONTH(R$7,-1)+1, 'Saisie Recettes'!$E$5:$E$3004, "&lt;="&amp;EOMONTH(R$7,0))</f>
        <v>0</v>
      </c>
      <c r="S117" s="151">
        <f>SUMIFS('Saisie Recettes'!$I$5:$I$3004,'Saisie Recettes'!$F$5:$F$3004, $F117, 'Saisie Recettes'!$H$5:$H$3004, Listes!$B$74, 'Saisie Recettes'!$E$5:$E$3004, "&gt;="&amp;EOMONTH(S$7,-1)+1, 'Saisie Recettes'!$E$5:$E$3004, "&lt;="&amp;EOMONTH(S$7,0))</f>
        <v>0</v>
      </c>
      <c r="T117" s="151">
        <f>SUMIFS('Saisie Recettes'!$I$5:$I$3004,'Saisie Recettes'!$F$5:$F$3004, $F117, 'Saisie Recettes'!$H$5:$H$3004, Listes!$B$74, 'Saisie Recettes'!$E$5:$E$3004, "&gt;="&amp;EOMONTH(T$7,-1)+1, 'Saisie Recettes'!$E$5:$E$3004, "&lt;="&amp;EOMONTH(T$7,0))</f>
        <v>0</v>
      </c>
      <c r="U117" s="150">
        <f t="shared" ref="U117:U141" si="75">SUM(I117:T117)</f>
        <v>0</v>
      </c>
      <c r="W117" s="151">
        <f>SUMIFS('Saisie Recettes'!$I$5:$I$3004,'Saisie Recettes'!$F$5:$F$3004, $F117, 'Saisie Recettes'!$H$5:$H$3004, Listes!$B$74, 'Saisie Recettes'!$E$5:$E$3004, "&gt;="&amp;EOMONTH(W$7,-1)+1, 'Saisie Recettes'!$E$5:$E$3004, "&lt;="&amp;EOMONTH(W$7,0))</f>
        <v>0</v>
      </c>
      <c r="X117" s="151">
        <f>SUMIFS('Saisie Recettes'!$I$5:$I$3004,'Saisie Recettes'!$F$5:$F$3004, $F117, 'Saisie Recettes'!$H$5:$H$3004, Listes!$B$74, 'Saisie Recettes'!$E$5:$E$3004, "&gt;="&amp;EOMONTH(X$7,-1)+1, 'Saisie Recettes'!$E$5:$E$3004, "&lt;="&amp;EOMONTH(X$7,0))</f>
        <v>0</v>
      </c>
      <c r="Y117" s="151">
        <f>SUMIFS('Saisie Recettes'!$I$5:$I$3004,'Saisie Recettes'!$F$5:$F$3004, $F117, 'Saisie Recettes'!$H$5:$H$3004, Listes!$B$74, 'Saisie Recettes'!$E$5:$E$3004, "&gt;="&amp;EOMONTH(Y$7,-1)+1, 'Saisie Recettes'!$E$5:$E$3004, "&lt;="&amp;EOMONTH(Y$7,0))</f>
        <v>0</v>
      </c>
      <c r="Z117" s="151">
        <f>SUMIFS('Saisie Recettes'!$I$5:$I$3004,'Saisie Recettes'!$F$5:$F$3004, $F117, 'Saisie Recettes'!$H$5:$H$3004, Listes!$B$74, 'Saisie Recettes'!$E$5:$E$3004, "&gt;="&amp;EOMONTH(Z$7,-1)+1, 'Saisie Recettes'!$E$5:$E$3004, "&lt;="&amp;EOMONTH(Z$7,0))</f>
        <v>0</v>
      </c>
      <c r="AA117" s="151">
        <f>SUMIFS('Saisie Recettes'!$I$5:$I$3004,'Saisie Recettes'!$F$5:$F$3004, $F117, 'Saisie Recettes'!$H$5:$H$3004, Listes!$B$74, 'Saisie Recettes'!$E$5:$E$3004, "&gt;="&amp;EOMONTH(AA$7,-1)+1, 'Saisie Recettes'!$E$5:$E$3004, "&lt;="&amp;EOMONTH(AA$7,0))</f>
        <v>0</v>
      </c>
      <c r="AB117" s="151">
        <f>SUMIFS('Saisie Recettes'!$I$5:$I$3004,'Saisie Recettes'!$F$5:$F$3004, $F117, 'Saisie Recettes'!$H$5:$H$3004, Listes!$B$74, 'Saisie Recettes'!$E$5:$E$3004, "&gt;="&amp;EOMONTH(AB$7,-1)+1, 'Saisie Recettes'!$E$5:$E$3004, "&lt;="&amp;EOMONTH(AB$7,0))</f>
        <v>0</v>
      </c>
      <c r="AC117" s="151">
        <f>SUMIFS('Saisie Recettes'!$I$5:$I$3004,'Saisie Recettes'!$F$5:$F$3004, $F117, 'Saisie Recettes'!$H$5:$H$3004, Listes!$B$74, 'Saisie Recettes'!$E$5:$E$3004, "&gt;="&amp;EOMONTH(AC$7,-1)+1, 'Saisie Recettes'!$E$5:$E$3004, "&lt;="&amp;EOMONTH(AC$7,0))</f>
        <v>0</v>
      </c>
      <c r="AD117" s="151">
        <f>SUMIFS('Saisie Recettes'!$I$5:$I$3004,'Saisie Recettes'!$F$5:$F$3004, $F117, 'Saisie Recettes'!$H$5:$H$3004, Listes!$B$74, 'Saisie Recettes'!$E$5:$E$3004, "&gt;="&amp;EOMONTH(AD$7,-1)+1, 'Saisie Recettes'!$E$5:$E$3004, "&lt;="&amp;EOMONTH(AD$7,0))</f>
        <v>0</v>
      </c>
      <c r="AE117" s="151">
        <f>SUMIFS('Saisie Recettes'!$I$5:$I$3004,'Saisie Recettes'!$F$5:$F$3004, $F117, 'Saisie Recettes'!$H$5:$H$3004, Listes!$B$74, 'Saisie Recettes'!$E$5:$E$3004, "&gt;="&amp;EOMONTH(AE$7,-1)+1, 'Saisie Recettes'!$E$5:$E$3004, "&lt;="&amp;EOMONTH(AE$7,0))</f>
        <v>0</v>
      </c>
      <c r="AF117" s="151">
        <f>SUMIFS('Saisie Recettes'!$I$5:$I$3004,'Saisie Recettes'!$F$5:$F$3004, $F117, 'Saisie Recettes'!$H$5:$H$3004, Listes!$B$74, 'Saisie Recettes'!$E$5:$E$3004, "&gt;="&amp;EOMONTH(AF$7,-1)+1, 'Saisie Recettes'!$E$5:$E$3004, "&lt;="&amp;EOMONTH(AF$7,0))</f>
        <v>0</v>
      </c>
      <c r="AG117" s="151">
        <f>SUMIFS('Saisie Recettes'!$I$5:$I$3004,'Saisie Recettes'!$F$5:$F$3004, $F117, 'Saisie Recettes'!$H$5:$H$3004, Listes!$B$74, 'Saisie Recettes'!$E$5:$E$3004, "&gt;="&amp;EOMONTH(AG$7,-1)+1, 'Saisie Recettes'!$E$5:$E$3004, "&lt;="&amp;EOMONTH(AG$7,0))</f>
        <v>0</v>
      </c>
      <c r="AH117" s="151">
        <f>SUMIFS('Saisie Recettes'!$I$5:$I$3004,'Saisie Recettes'!$F$5:$F$3004, $F117, 'Saisie Recettes'!$H$5:$H$3004, Listes!$B$74, 'Saisie Recettes'!$E$5:$E$3004, "&gt;="&amp;EOMONTH(AH$7,-1)+1, 'Saisie Recettes'!$E$5:$E$3004, "&lt;="&amp;EOMONTH(AH$7,0))</f>
        <v>0</v>
      </c>
      <c r="AI117" s="150">
        <f t="shared" ref="AI117:AI141" si="76">SUM(W117:AH117)</f>
        <v>0</v>
      </c>
      <c r="AJ117" s="142"/>
      <c r="AK117" s="151">
        <f>SUMIFS('Saisie Recettes'!$I$5:$I$3004,'Saisie Recettes'!$F$5:$F$3004, $F117, 'Saisie Recettes'!$H$5:$H$3004, Listes!$B$74, 'Saisie Recettes'!$E$5:$E$3004, "&gt;="&amp;EOMONTH(AK$7,-1)+1, 'Saisie Recettes'!$E$5:$E$3004, "&lt;="&amp;EOMONTH(AK$7,0))</f>
        <v>0</v>
      </c>
      <c r="AL117" s="151">
        <f>SUMIFS('Saisie Recettes'!$I$5:$I$3004,'Saisie Recettes'!$F$5:$F$3004, $F117, 'Saisie Recettes'!$H$5:$H$3004, Listes!$B$74, 'Saisie Recettes'!$E$5:$E$3004, "&gt;="&amp;EOMONTH(AL$7,-1)+1, 'Saisie Recettes'!$E$5:$E$3004, "&lt;="&amp;EOMONTH(AL$7,0))</f>
        <v>0</v>
      </c>
      <c r="AM117" s="151">
        <f>SUMIFS('Saisie Recettes'!$I$5:$I$3004,'Saisie Recettes'!$F$5:$F$3004, $F117, 'Saisie Recettes'!$H$5:$H$3004, Listes!$B$74, 'Saisie Recettes'!$E$5:$E$3004, "&gt;="&amp;EOMONTH(AM$7,-1)+1, 'Saisie Recettes'!$E$5:$E$3004, "&lt;="&amp;EOMONTH(AM$7,0))</f>
        <v>0</v>
      </c>
      <c r="AN117" s="151">
        <f>SUMIFS('Saisie Recettes'!$I$5:$I$3004,'Saisie Recettes'!$F$5:$F$3004, $F117, 'Saisie Recettes'!$H$5:$H$3004, Listes!$B$74, 'Saisie Recettes'!$E$5:$E$3004, "&gt;="&amp;EOMONTH(AN$7,-1)+1, 'Saisie Recettes'!$E$5:$E$3004, "&lt;="&amp;EOMONTH(AN$7,0))</f>
        <v>0</v>
      </c>
      <c r="AO117" s="151">
        <f>SUMIFS('Saisie Recettes'!$I$5:$I$3004,'Saisie Recettes'!$F$5:$F$3004, $F117, 'Saisie Recettes'!$H$5:$H$3004, Listes!$B$74, 'Saisie Recettes'!$E$5:$E$3004, "&gt;="&amp;EOMONTH(AO$7,-1)+1, 'Saisie Recettes'!$E$5:$E$3004, "&lt;="&amp;EOMONTH(AO$7,0))</f>
        <v>0</v>
      </c>
      <c r="AP117" s="151">
        <f>SUMIFS('Saisie Recettes'!$I$5:$I$3004,'Saisie Recettes'!$F$5:$F$3004, $F117, 'Saisie Recettes'!$H$5:$H$3004, Listes!$B$74, 'Saisie Recettes'!$E$5:$E$3004, "&gt;="&amp;EOMONTH(AP$7,-1)+1, 'Saisie Recettes'!$E$5:$E$3004, "&lt;="&amp;EOMONTH(AP$7,0))</f>
        <v>0</v>
      </c>
      <c r="AQ117" s="151">
        <f>SUMIFS('Saisie Recettes'!$I$5:$I$3004,'Saisie Recettes'!$F$5:$F$3004, $F117, 'Saisie Recettes'!$H$5:$H$3004, Listes!$B$74, 'Saisie Recettes'!$E$5:$E$3004, "&gt;="&amp;EOMONTH(AQ$7,-1)+1, 'Saisie Recettes'!$E$5:$E$3004, "&lt;="&amp;EOMONTH(AQ$7,0))</f>
        <v>0</v>
      </c>
      <c r="AR117" s="151">
        <f>SUMIFS('Saisie Recettes'!$I$5:$I$3004,'Saisie Recettes'!$F$5:$F$3004, $F117, 'Saisie Recettes'!$H$5:$H$3004, Listes!$B$74, 'Saisie Recettes'!$E$5:$E$3004, "&gt;="&amp;EOMONTH(AR$7,-1)+1, 'Saisie Recettes'!$E$5:$E$3004, "&lt;="&amp;EOMONTH(AR$7,0))</f>
        <v>0</v>
      </c>
      <c r="AS117" s="151">
        <f>SUMIFS('Saisie Recettes'!$I$5:$I$3004,'Saisie Recettes'!$F$5:$F$3004, $F117, 'Saisie Recettes'!$H$5:$H$3004, Listes!$B$74, 'Saisie Recettes'!$E$5:$E$3004, "&gt;="&amp;EOMONTH(AS$7,-1)+1, 'Saisie Recettes'!$E$5:$E$3004, "&lt;="&amp;EOMONTH(AS$7,0))</f>
        <v>0</v>
      </c>
      <c r="AT117" s="151">
        <f>SUMIFS('Saisie Recettes'!$I$5:$I$3004,'Saisie Recettes'!$F$5:$F$3004, $F117, 'Saisie Recettes'!$H$5:$H$3004, Listes!$B$74, 'Saisie Recettes'!$E$5:$E$3004, "&gt;="&amp;EOMONTH(AT$7,-1)+1, 'Saisie Recettes'!$E$5:$E$3004, "&lt;="&amp;EOMONTH(AT$7,0))</f>
        <v>0</v>
      </c>
      <c r="AU117" s="151">
        <f>SUMIFS('Saisie Recettes'!$I$5:$I$3004,'Saisie Recettes'!$F$5:$F$3004, $F117, 'Saisie Recettes'!$H$5:$H$3004, Listes!$B$74, 'Saisie Recettes'!$E$5:$E$3004, "&gt;="&amp;EOMONTH(AU$7,-1)+1, 'Saisie Recettes'!$E$5:$E$3004, "&lt;="&amp;EOMONTH(AU$7,0))</f>
        <v>0</v>
      </c>
      <c r="AV117" s="151">
        <f>SUMIFS('Saisie Recettes'!$I$5:$I$3004,'Saisie Recettes'!$F$5:$F$3004, $F117, 'Saisie Recettes'!$H$5:$H$3004, Listes!$B$74, 'Saisie Recettes'!$E$5:$E$3004, "&gt;="&amp;EOMONTH(AV$7,-1)+1, 'Saisie Recettes'!$E$5:$E$3004, "&lt;="&amp;EOMONTH(AV$7,0))</f>
        <v>0</v>
      </c>
      <c r="AW117" s="150">
        <f t="shared" ref="AW117:AW141" si="77">SUM(AK117:AV117)</f>
        <v>0</v>
      </c>
    </row>
    <row r="118" spans="3:49" ht="15.75" customHeight="1" x14ac:dyDescent="0.25">
      <c r="C118" s="150" t="str">
        <f t="shared" ref="C118:C141" si="78">F118</f>
        <v>MC-Suite 2</v>
      </c>
      <c r="D118" s="143"/>
      <c r="E118" s="143"/>
      <c r="F118" s="150" t="str">
        <f t="shared" si="74"/>
        <v>MC-Suite 2</v>
      </c>
      <c r="I118" s="151">
        <f>SUMIFS('Saisie Recettes'!$I$5:$I$3004,'Saisie Recettes'!$F$5:$F$3004, $F118, 'Saisie Recettes'!$H$5:$H$3004, Listes!$B$74, 'Saisie Recettes'!$E$5:$E$3004, "&gt;="&amp;EOMONTH(I$7,-1)+1, 'Saisie Recettes'!$E$5:$E$3004, "&lt;="&amp;EOMONTH(I$7,0))</f>
        <v>0</v>
      </c>
      <c r="J118" s="151">
        <f>SUMIFS('Saisie Recettes'!$I$5:$I$3004,'Saisie Recettes'!$F$5:$F$3004, $F118, 'Saisie Recettes'!$H$5:$H$3004, Listes!$B$74, 'Saisie Recettes'!$E$5:$E$3004, "&gt;="&amp;EOMONTH(J$7,-1)+1, 'Saisie Recettes'!$E$5:$E$3004, "&lt;="&amp;EOMONTH(J$7,0))</f>
        <v>0</v>
      </c>
      <c r="K118" s="151">
        <f>SUMIFS('Saisie Recettes'!$I$5:$I$3004,'Saisie Recettes'!$F$5:$F$3004, $F118, 'Saisie Recettes'!$H$5:$H$3004, Listes!$B$74, 'Saisie Recettes'!$E$5:$E$3004, "&gt;="&amp;EOMONTH(K$7,-1)+1, 'Saisie Recettes'!$E$5:$E$3004, "&lt;="&amp;EOMONTH(K$7,0))</f>
        <v>0</v>
      </c>
      <c r="L118" s="151">
        <f>SUMIFS('Saisie Recettes'!$I$5:$I$3004,'Saisie Recettes'!$F$5:$F$3004, $F118, 'Saisie Recettes'!$H$5:$H$3004, Listes!$B$74, 'Saisie Recettes'!$E$5:$E$3004, "&gt;="&amp;EOMONTH(L$7,-1)+1, 'Saisie Recettes'!$E$5:$E$3004, "&lt;="&amp;EOMONTH(L$7,0))</f>
        <v>0</v>
      </c>
      <c r="M118" s="151">
        <f>SUMIFS('Saisie Recettes'!$I$5:$I$3004,'Saisie Recettes'!$F$5:$F$3004, $F118, 'Saisie Recettes'!$H$5:$H$3004, Listes!$B$74, 'Saisie Recettes'!$E$5:$E$3004, "&gt;="&amp;EOMONTH(M$7,-1)+1, 'Saisie Recettes'!$E$5:$E$3004, "&lt;="&amp;EOMONTH(M$7,0))</f>
        <v>0</v>
      </c>
      <c r="N118" s="151">
        <f>SUMIFS('Saisie Recettes'!$I$5:$I$3004,'Saisie Recettes'!$F$5:$F$3004, $F118, 'Saisie Recettes'!$H$5:$H$3004, Listes!$B$74, 'Saisie Recettes'!$E$5:$E$3004, "&gt;="&amp;EOMONTH(N$7,-1)+1, 'Saisie Recettes'!$E$5:$E$3004, "&lt;="&amp;EOMONTH(N$7,0))</f>
        <v>0</v>
      </c>
      <c r="O118" s="151">
        <f>SUMIFS('Saisie Recettes'!$I$5:$I$3004,'Saisie Recettes'!$F$5:$F$3004, $F118, 'Saisie Recettes'!$H$5:$H$3004, Listes!$B$74, 'Saisie Recettes'!$E$5:$E$3004, "&gt;="&amp;EOMONTH(O$7,-1)+1, 'Saisie Recettes'!$E$5:$E$3004, "&lt;="&amp;EOMONTH(O$7,0))</f>
        <v>0</v>
      </c>
      <c r="P118" s="151">
        <f>SUMIFS('Saisie Recettes'!$I$5:$I$3004,'Saisie Recettes'!$F$5:$F$3004, $F118, 'Saisie Recettes'!$H$5:$H$3004, Listes!$B$74, 'Saisie Recettes'!$E$5:$E$3004, "&gt;="&amp;EOMONTH(P$7,-1)+1, 'Saisie Recettes'!$E$5:$E$3004, "&lt;="&amp;EOMONTH(P$7,0))</f>
        <v>0</v>
      </c>
      <c r="Q118" s="151">
        <f>SUMIFS('Saisie Recettes'!$I$5:$I$3004,'Saisie Recettes'!$F$5:$F$3004, $F118, 'Saisie Recettes'!$H$5:$H$3004, Listes!$B$74, 'Saisie Recettes'!$E$5:$E$3004, "&gt;="&amp;EOMONTH(Q$7,-1)+1, 'Saisie Recettes'!$E$5:$E$3004, "&lt;="&amp;EOMONTH(Q$7,0))</f>
        <v>0</v>
      </c>
      <c r="R118" s="151">
        <f>SUMIFS('Saisie Recettes'!$I$5:$I$3004,'Saisie Recettes'!$F$5:$F$3004, $F118, 'Saisie Recettes'!$H$5:$H$3004, Listes!$B$74, 'Saisie Recettes'!$E$5:$E$3004, "&gt;="&amp;EOMONTH(R$7,-1)+1, 'Saisie Recettes'!$E$5:$E$3004, "&lt;="&amp;EOMONTH(R$7,0))</f>
        <v>0</v>
      </c>
      <c r="S118" s="151">
        <f>SUMIFS('Saisie Recettes'!$I$5:$I$3004,'Saisie Recettes'!$F$5:$F$3004, $F118, 'Saisie Recettes'!$H$5:$H$3004, Listes!$B$74, 'Saisie Recettes'!$E$5:$E$3004, "&gt;="&amp;EOMONTH(S$7,-1)+1, 'Saisie Recettes'!$E$5:$E$3004, "&lt;="&amp;EOMONTH(S$7,0))</f>
        <v>0</v>
      </c>
      <c r="T118" s="151">
        <f>SUMIFS('Saisie Recettes'!$I$5:$I$3004,'Saisie Recettes'!$F$5:$F$3004, $F118, 'Saisie Recettes'!$H$5:$H$3004, Listes!$B$74, 'Saisie Recettes'!$E$5:$E$3004, "&gt;="&amp;EOMONTH(T$7,-1)+1, 'Saisie Recettes'!$E$5:$E$3004, "&lt;="&amp;EOMONTH(T$7,0))</f>
        <v>0</v>
      </c>
      <c r="U118" s="150">
        <f t="shared" si="75"/>
        <v>0</v>
      </c>
      <c r="W118" s="151">
        <f>SUMIFS('Saisie Recettes'!$I$5:$I$3004,'Saisie Recettes'!$F$5:$F$3004, $F118, 'Saisie Recettes'!$H$5:$H$3004, Listes!$B$74, 'Saisie Recettes'!$E$5:$E$3004, "&gt;="&amp;EOMONTH(W$7,-1)+1, 'Saisie Recettes'!$E$5:$E$3004, "&lt;="&amp;EOMONTH(W$7,0))</f>
        <v>0</v>
      </c>
      <c r="X118" s="151">
        <f>SUMIFS('Saisie Recettes'!$I$5:$I$3004,'Saisie Recettes'!$F$5:$F$3004, $F118, 'Saisie Recettes'!$H$5:$H$3004, Listes!$B$74, 'Saisie Recettes'!$E$5:$E$3004, "&gt;="&amp;EOMONTH(X$7,-1)+1, 'Saisie Recettes'!$E$5:$E$3004, "&lt;="&amp;EOMONTH(X$7,0))</f>
        <v>0</v>
      </c>
      <c r="Y118" s="151">
        <f>SUMIFS('Saisie Recettes'!$I$5:$I$3004,'Saisie Recettes'!$F$5:$F$3004, $F118, 'Saisie Recettes'!$H$5:$H$3004, Listes!$B$74, 'Saisie Recettes'!$E$5:$E$3004, "&gt;="&amp;EOMONTH(Y$7,-1)+1, 'Saisie Recettes'!$E$5:$E$3004, "&lt;="&amp;EOMONTH(Y$7,0))</f>
        <v>0</v>
      </c>
      <c r="Z118" s="151">
        <f>SUMIFS('Saisie Recettes'!$I$5:$I$3004,'Saisie Recettes'!$F$5:$F$3004, $F118, 'Saisie Recettes'!$H$5:$H$3004, Listes!$B$74, 'Saisie Recettes'!$E$5:$E$3004, "&gt;="&amp;EOMONTH(Z$7,-1)+1, 'Saisie Recettes'!$E$5:$E$3004, "&lt;="&amp;EOMONTH(Z$7,0))</f>
        <v>0</v>
      </c>
      <c r="AA118" s="151">
        <f>SUMIFS('Saisie Recettes'!$I$5:$I$3004,'Saisie Recettes'!$F$5:$F$3004, $F118, 'Saisie Recettes'!$H$5:$H$3004, Listes!$B$74, 'Saisie Recettes'!$E$5:$E$3004, "&gt;="&amp;EOMONTH(AA$7,-1)+1, 'Saisie Recettes'!$E$5:$E$3004, "&lt;="&amp;EOMONTH(AA$7,0))</f>
        <v>0</v>
      </c>
      <c r="AB118" s="151">
        <f>SUMIFS('Saisie Recettes'!$I$5:$I$3004,'Saisie Recettes'!$F$5:$F$3004, $F118, 'Saisie Recettes'!$H$5:$H$3004, Listes!$B$74, 'Saisie Recettes'!$E$5:$E$3004, "&gt;="&amp;EOMONTH(AB$7,-1)+1, 'Saisie Recettes'!$E$5:$E$3004, "&lt;="&amp;EOMONTH(AB$7,0))</f>
        <v>0</v>
      </c>
      <c r="AC118" s="151">
        <f>SUMIFS('Saisie Recettes'!$I$5:$I$3004,'Saisie Recettes'!$F$5:$F$3004, $F118, 'Saisie Recettes'!$H$5:$H$3004, Listes!$B$74, 'Saisie Recettes'!$E$5:$E$3004, "&gt;="&amp;EOMONTH(AC$7,-1)+1, 'Saisie Recettes'!$E$5:$E$3004, "&lt;="&amp;EOMONTH(AC$7,0))</f>
        <v>0</v>
      </c>
      <c r="AD118" s="151">
        <f>SUMIFS('Saisie Recettes'!$I$5:$I$3004,'Saisie Recettes'!$F$5:$F$3004, $F118, 'Saisie Recettes'!$H$5:$H$3004, Listes!$B$74, 'Saisie Recettes'!$E$5:$E$3004, "&gt;="&amp;EOMONTH(AD$7,-1)+1, 'Saisie Recettes'!$E$5:$E$3004, "&lt;="&amp;EOMONTH(AD$7,0))</f>
        <v>0</v>
      </c>
      <c r="AE118" s="151">
        <f>SUMIFS('Saisie Recettes'!$I$5:$I$3004,'Saisie Recettes'!$F$5:$F$3004, $F118, 'Saisie Recettes'!$H$5:$H$3004, Listes!$B$74, 'Saisie Recettes'!$E$5:$E$3004, "&gt;="&amp;EOMONTH(AE$7,-1)+1, 'Saisie Recettes'!$E$5:$E$3004, "&lt;="&amp;EOMONTH(AE$7,0))</f>
        <v>0</v>
      </c>
      <c r="AF118" s="151">
        <f>SUMIFS('Saisie Recettes'!$I$5:$I$3004,'Saisie Recettes'!$F$5:$F$3004, $F118, 'Saisie Recettes'!$H$5:$H$3004, Listes!$B$74, 'Saisie Recettes'!$E$5:$E$3004, "&gt;="&amp;EOMONTH(AF$7,-1)+1, 'Saisie Recettes'!$E$5:$E$3004, "&lt;="&amp;EOMONTH(AF$7,0))</f>
        <v>0</v>
      </c>
      <c r="AG118" s="151">
        <f>SUMIFS('Saisie Recettes'!$I$5:$I$3004,'Saisie Recettes'!$F$5:$F$3004, $F118, 'Saisie Recettes'!$H$5:$H$3004, Listes!$B$74, 'Saisie Recettes'!$E$5:$E$3004, "&gt;="&amp;EOMONTH(AG$7,-1)+1, 'Saisie Recettes'!$E$5:$E$3004, "&lt;="&amp;EOMONTH(AG$7,0))</f>
        <v>0</v>
      </c>
      <c r="AH118" s="151">
        <f>SUMIFS('Saisie Recettes'!$I$5:$I$3004,'Saisie Recettes'!$F$5:$F$3004, $F118, 'Saisie Recettes'!$H$5:$H$3004, Listes!$B$74, 'Saisie Recettes'!$E$5:$E$3004, "&gt;="&amp;EOMONTH(AH$7,-1)+1, 'Saisie Recettes'!$E$5:$E$3004, "&lt;="&amp;EOMONTH(AH$7,0))</f>
        <v>0</v>
      </c>
      <c r="AI118" s="150">
        <f t="shared" si="76"/>
        <v>0</v>
      </c>
      <c r="AJ118" s="142"/>
      <c r="AK118" s="151">
        <f>SUMIFS('Saisie Recettes'!$I$5:$I$3004,'Saisie Recettes'!$F$5:$F$3004, $F118, 'Saisie Recettes'!$H$5:$H$3004, Listes!$B$74, 'Saisie Recettes'!$E$5:$E$3004, "&gt;="&amp;EOMONTH(AK$7,-1)+1, 'Saisie Recettes'!$E$5:$E$3004, "&lt;="&amp;EOMONTH(AK$7,0))</f>
        <v>0</v>
      </c>
      <c r="AL118" s="151">
        <f>SUMIFS('Saisie Recettes'!$I$5:$I$3004,'Saisie Recettes'!$F$5:$F$3004, $F118, 'Saisie Recettes'!$H$5:$H$3004, Listes!$B$74, 'Saisie Recettes'!$E$5:$E$3004, "&gt;="&amp;EOMONTH(AL$7,-1)+1, 'Saisie Recettes'!$E$5:$E$3004, "&lt;="&amp;EOMONTH(AL$7,0))</f>
        <v>0</v>
      </c>
      <c r="AM118" s="151">
        <f>SUMIFS('Saisie Recettes'!$I$5:$I$3004,'Saisie Recettes'!$F$5:$F$3004, $F118, 'Saisie Recettes'!$H$5:$H$3004, Listes!$B$74, 'Saisie Recettes'!$E$5:$E$3004, "&gt;="&amp;EOMONTH(AM$7,-1)+1, 'Saisie Recettes'!$E$5:$E$3004, "&lt;="&amp;EOMONTH(AM$7,0))</f>
        <v>0</v>
      </c>
      <c r="AN118" s="151">
        <f>SUMIFS('Saisie Recettes'!$I$5:$I$3004,'Saisie Recettes'!$F$5:$F$3004, $F118, 'Saisie Recettes'!$H$5:$H$3004, Listes!$B$74, 'Saisie Recettes'!$E$5:$E$3004, "&gt;="&amp;EOMONTH(AN$7,-1)+1, 'Saisie Recettes'!$E$5:$E$3004, "&lt;="&amp;EOMONTH(AN$7,0))</f>
        <v>0</v>
      </c>
      <c r="AO118" s="151">
        <f>SUMIFS('Saisie Recettes'!$I$5:$I$3004,'Saisie Recettes'!$F$5:$F$3004, $F118, 'Saisie Recettes'!$H$5:$H$3004, Listes!$B$74, 'Saisie Recettes'!$E$5:$E$3004, "&gt;="&amp;EOMONTH(AO$7,-1)+1, 'Saisie Recettes'!$E$5:$E$3004, "&lt;="&amp;EOMONTH(AO$7,0))</f>
        <v>0</v>
      </c>
      <c r="AP118" s="151">
        <f>SUMIFS('Saisie Recettes'!$I$5:$I$3004,'Saisie Recettes'!$F$5:$F$3004, $F118, 'Saisie Recettes'!$H$5:$H$3004, Listes!$B$74, 'Saisie Recettes'!$E$5:$E$3004, "&gt;="&amp;EOMONTH(AP$7,-1)+1, 'Saisie Recettes'!$E$5:$E$3004, "&lt;="&amp;EOMONTH(AP$7,0))</f>
        <v>0</v>
      </c>
      <c r="AQ118" s="151">
        <f>SUMIFS('Saisie Recettes'!$I$5:$I$3004,'Saisie Recettes'!$F$5:$F$3004, $F118, 'Saisie Recettes'!$H$5:$H$3004, Listes!$B$74, 'Saisie Recettes'!$E$5:$E$3004, "&gt;="&amp;EOMONTH(AQ$7,-1)+1, 'Saisie Recettes'!$E$5:$E$3004, "&lt;="&amp;EOMONTH(AQ$7,0))</f>
        <v>0</v>
      </c>
      <c r="AR118" s="151">
        <f>SUMIFS('Saisie Recettes'!$I$5:$I$3004,'Saisie Recettes'!$F$5:$F$3004, $F118, 'Saisie Recettes'!$H$5:$H$3004, Listes!$B$74, 'Saisie Recettes'!$E$5:$E$3004, "&gt;="&amp;EOMONTH(AR$7,-1)+1, 'Saisie Recettes'!$E$5:$E$3004, "&lt;="&amp;EOMONTH(AR$7,0))</f>
        <v>0</v>
      </c>
      <c r="AS118" s="151">
        <f>SUMIFS('Saisie Recettes'!$I$5:$I$3004,'Saisie Recettes'!$F$5:$F$3004, $F118, 'Saisie Recettes'!$H$5:$H$3004, Listes!$B$74, 'Saisie Recettes'!$E$5:$E$3004, "&gt;="&amp;EOMONTH(AS$7,-1)+1, 'Saisie Recettes'!$E$5:$E$3004, "&lt;="&amp;EOMONTH(AS$7,0))</f>
        <v>0</v>
      </c>
      <c r="AT118" s="151">
        <f>SUMIFS('Saisie Recettes'!$I$5:$I$3004,'Saisie Recettes'!$F$5:$F$3004, $F118, 'Saisie Recettes'!$H$5:$H$3004, Listes!$B$74, 'Saisie Recettes'!$E$5:$E$3004, "&gt;="&amp;EOMONTH(AT$7,-1)+1, 'Saisie Recettes'!$E$5:$E$3004, "&lt;="&amp;EOMONTH(AT$7,0))</f>
        <v>0</v>
      </c>
      <c r="AU118" s="151">
        <f>SUMIFS('Saisie Recettes'!$I$5:$I$3004,'Saisie Recettes'!$F$5:$F$3004, $F118, 'Saisie Recettes'!$H$5:$H$3004, Listes!$B$74, 'Saisie Recettes'!$E$5:$E$3004, "&gt;="&amp;EOMONTH(AU$7,-1)+1, 'Saisie Recettes'!$E$5:$E$3004, "&lt;="&amp;EOMONTH(AU$7,0))</f>
        <v>0</v>
      </c>
      <c r="AV118" s="151">
        <f>SUMIFS('Saisie Recettes'!$I$5:$I$3004,'Saisie Recettes'!$F$5:$F$3004, $F118, 'Saisie Recettes'!$H$5:$H$3004, Listes!$B$74, 'Saisie Recettes'!$E$5:$E$3004, "&gt;="&amp;EOMONTH(AV$7,-1)+1, 'Saisie Recettes'!$E$5:$E$3004, "&lt;="&amp;EOMONTH(AV$7,0))</f>
        <v>0</v>
      </c>
      <c r="AW118" s="150">
        <f t="shared" si="77"/>
        <v>0</v>
      </c>
    </row>
    <row r="119" spans="3:49" ht="15.75" customHeight="1" x14ac:dyDescent="0.25">
      <c r="C119" s="150" t="str">
        <f t="shared" si="78"/>
        <v>MC-Suite 3</v>
      </c>
      <c r="D119" s="143"/>
      <c r="E119" s="143"/>
      <c r="F119" s="150" t="str">
        <f t="shared" si="74"/>
        <v>MC-Suite 3</v>
      </c>
      <c r="I119" s="151">
        <f>SUMIFS('Saisie Recettes'!$I$5:$I$3004,'Saisie Recettes'!$F$5:$F$3004, $F119, 'Saisie Recettes'!$H$5:$H$3004, Listes!$B$74, 'Saisie Recettes'!$E$5:$E$3004, "&gt;="&amp;EOMONTH(I$7,-1)+1, 'Saisie Recettes'!$E$5:$E$3004, "&lt;="&amp;EOMONTH(I$7,0))</f>
        <v>0</v>
      </c>
      <c r="J119" s="151">
        <f>SUMIFS('Saisie Recettes'!$I$5:$I$3004,'Saisie Recettes'!$F$5:$F$3004, $F119, 'Saisie Recettes'!$H$5:$H$3004, Listes!$B$74, 'Saisie Recettes'!$E$5:$E$3004, "&gt;="&amp;EOMONTH(J$7,-1)+1, 'Saisie Recettes'!$E$5:$E$3004, "&lt;="&amp;EOMONTH(J$7,0))</f>
        <v>0</v>
      </c>
      <c r="K119" s="151">
        <f>SUMIFS('Saisie Recettes'!$I$5:$I$3004,'Saisie Recettes'!$F$5:$F$3004, $F119, 'Saisie Recettes'!$H$5:$H$3004, Listes!$B$74, 'Saisie Recettes'!$E$5:$E$3004, "&gt;="&amp;EOMONTH(K$7,-1)+1, 'Saisie Recettes'!$E$5:$E$3004, "&lt;="&amp;EOMONTH(K$7,0))</f>
        <v>0</v>
      </c>
      <c r="L119" s="151">
        <f>SUMIFS('Saisie Recettes'!$I$5:$I$3004,'Saisie Recettes'!$F$5:$F$3004, $F119, 'Saisie Recettes'!$H$5:$H$3004, Listes!$B$74, 'Saisie Recettes'!$E$5:$E$3004, "&gt;="&amp;EOMONTH(L$7,-1)+1, 'Saisie Recettes'!$E$5:$E$3004, "&lt;="&amp;EOMONTH(L$7,0))</f>
        <v>0</v>
      </c>
      <c r="M119" s="151">
        <f>SUMIFS('Saisie Recettes'!$I$5:$I$3004,'Saisie Recettes'!$F$5:$F$3004, $F119, 'Saisie Recettes'!$H$5:$H$3004, Listes!$B$74, 'Saisie Recettes'!$E$5:$E$3004, "&gt;="&amp;EOMONTH(M$7,-1)+1, 'Saisie Recettes'!$E$5:$E$3004, "&lt;="&amp;EOMONTH(M$7,0))</f>
        <v>0</v>
      </c>
      <c r="N119" s="151">
        <f>SUMIFS('Saisie Recettes'!$I$5:$I$3004,'Saisie Recettes'!$F$5:$F$3004, $F119, 'Saisie Recettes'!$H$5:$H$3004, Listes!$B$74, 'Saisie Recettes'!$E$5:$E$3004, "&gt;="&amp;EOMONTH(N$7,-1)+1, 'Saisie Recettes'!$E$5:$E$3004, "&lt;="&amp;EOMONTH(N$7,0))</f>
        <v>0</v>
      </c>
      <c r="O119" s="151">
        <f>SUMIFS('Saisie Recettes'!$I$5:$I$3004,'Saisie Recettes'!$F$5:$F$3004, $F119, 'Saisie Recettes'!$H$5:$H$3004, Listes!$B$74, 'Saisie Recettes'!$E$5:$E$3004, "&gt;="&amp;EOMONTH(O$7,-1)+1, 'Saisie Recettes'!$E$5:$E$3004, "&lt;="&amp;EOMONTH(O$7,0))</f>
        <v>0</v>
      </c>
      <c r="P119" s="151">
        <f>SUMIFS('Saisie Recettes'!$I$5:$I$3004,'Saisie Recettes'!$F$5:$F$3004, $F119, 'Saisie Recettes'!$H$5:$H$3004, Listes!$B$74, 'Saisie Recettes'!$E$5:$E$3004, "&gt;="&amp;EOMONTH(P$7,-1)+1, 'Saisie Recettes'!$E$5:$E$3004, "&lt;="&amp;EOMONTH(P$7,0))</f>
        <v>0</v>
      </c>
      <c r="Q119" s="151">
        <f>SUMIFS('Saisie Recettes'!$I$5:$I$3004,'Saisie Recettes'!$F$5:$F$3004, $F119, 'Saisie Recettes'!$H$5:$H$3004, Listes!$B$74, 'Saisie Recettes'!$E$5:$E$3004, "&gt;="&amp;EOMONTH(Q$7,-1)+1, 'Saisie Recettes'!$E$5:$E$3004, "&lt;="&amp;EOMONTH(Q$7,0))</f>
        <v>0</v>
      </c>
      <c r="R119" s="151">
        <f>SUMIFS('Saisie Recettes'!$I$5:$I$3004,'Saisie Recettes'!$F$5:$F$3004, $F119, 'Saisie Recettes'!$H$5:$H$3004, Listes!$B$74, 'Saisie Recettes'!$E$5:$E$3004, "&gt;="&amp;EOMONTH(R$7,-1)+1, 'Saisie Recettes'!$E$5:$E$3004, "&lt;="&amp;EOMONTH(R$7,0))</f>
        <v>0</v>
      </c>
      <c r="S119" s="151">
        <f>SUMIFS('Saisie Recettes'!$I$5:$I$3004,'Saisie Recettes'!$F$5:$F$3004, $F119, 'Saisie Recettes'!$H$5:$H$3004, Listes!$B$74, 'Saisie Recettes'!$E$5:$E$3004, "&gt;="&amp;EOMONTH(S$7,-1)+1, 'Saisie Recettes'!$E$5:$E$3004, "&lt;="&amp;EOMONTH(S$7,0))</f>
        <v>0</v>
      </c>
      <c r="T119" s="151">
        <f>SUMIFS('Saisie Recettes'!$I$5:$I$3004,'Saisie Recettes'!$F$5:$F$3004, $F119, 'Saisie Recettes'!$H$5:$H$3004, Listes!$B$74, 'Saisie Recettes'!$E$5:$E$3004, "&gt;="&amp;EOMONTH(T$7,-1)+1, 'Saisie Recettes'!$E$5:$E$3004, "&lt;="&amp;EOMONTH(T$7,0))</f>
        <v>0</v>
      </c>
      <c r="U119" s="150">
        <f t="shared" si="75"/>
        <v>0</v>
      </c>
      <c r="W119" s="151">
        <f>SUMIFS('Saisie Recettes'!$I$5:$I$3004,'Saisie Recettes'!$F$5:$F$3004, $F119, 'Saisie Recettes'!$H$5:$H$3004, Listes!$B$74, 'Saisie Recettes'!$E$5:$E$3004, "&gt;="&amp;EOMONTH(W$7,-1)+1, 'Saisie Recettes'!$E$5:$E$3004, "&lt;="&amp;EOMONTH(W$7,0))</f>
        <v>0</v>
      </c>
      <c r="X119" s="151">
        <f>SUMIFS('Saisie Recettes'!$I$5:$I$3004,'Saisie Recettes'!$F$5:$F$3004, $F119, 'Saisie Recettes'!$H$5:$H$3004, Listes!$B$74, 'Saisie Recettes'!$E$5:$E$3004, "&gt;="&amp;EOMONTH(X$7,-1)+1, 'Saisie Recettes'!$E$5:$E$3004, "&lt;="&amp;EOMONTH(X$7,0))</f>
        <v>0</v>
      </c>
      <c r="Y119" s="151">
        <f>SUMIFS('Saisie Recettes'!$I$5:$I$3004,'Saisie Recettes'!$F$5:$F$3004, $F119, 'Saisie Recettes'!$H$5:$H$3004, Listes!$B$74, 'Saisie Recettes'!$E$5:$E$3004, "&gt;="&amp;EOMONTH(Y$7,-1)+1, 'Saisie Recettes'!$E$5:$E$3004, "&lt;="&amp;EOMONTH(Y$7,0))</f>
        <v>0</v>
      </c>
      <c r="Z119" s="151">
        <f>SUMIFS('Saisie Recettes'!$I$5:$I$3004,'Saisie Recettes'!$F$5:$F$3004, $F119, 'Saisie Recettes'!$H$5:$H$3004, Listes!$B$74, 'Saisie Recettes'!$E$5:$E$3004, "&gt;="&amp;EOMONTH(Z$7,-1)+1, 'Saisie Recettes'!$E$5:$E$3004, "&lt;="&amp;EOMONTH(Z$7,0))</f>
        <v>0</v>
      </c>
      <c r="AA119" s="151">
        <f>SUMIFS('Saisie Recettes'!$I$5:$I$3004,'Saisie Recettes'!$F$5:$F$3004, $F119, 'Saisie Recettes'!$H$5:$H$3004, Listes!$B$74, 'Saisie Recettes'!$E$5:$E$3004, "&gt;="&amp;EOMONTH(AA$7,-1)+1, 'Saisie Recettes'!$E$5:$E$3004, "&lt;="&amp;EOMONTH(AA$7,0))</f>
        <v>0</v>
      </c>
      <c r="AB119" s="151">
        <f>SUMIFS('Saisie Recettes'!$I$5:$I$3004,'Saisie Recettes'!$F$5:$F$3004, $F119, 'Saisie Recettes'!$H$5:$H$3004, Listes!$B$74, 'Saisie Recettes'!$E$5:$E$3004, "&gt;="&amp;EOMONTH(AB$7,-1)+1, 'Saisie Recettes'!$E$5:$E$3004, "&lt;="&amp;EOMONTH(AB$7,0))</f>
        <v>0</v>
      </c>
      <c r="AC119" s="151">
        <f>SUMIFS('Saisie Recettes'!$I$5:$I$3004,'Saisie Recettes'!$F$5:$F$3004, $F119, 'Saisie Recettes'!$H$5:$H$3004, Listes!$B$74, 'Saisie Recettes'!$E$5:$E$3004, "&gt;="&amp;EOMONTH(AC$7,-1)+1, 'Saisie Recettes'!$E$5:$E$3004, "&lt;="&amp;EOMONTH(AC$7,0))</f>
        <v>0</v>
      </c>
      <c r="AD119" s="151">
        <f>SUMIFS('Saisie Recettes'!$I$5:$I$3004,'Saisie Recettes'!$F$5:$F$3004, $F119, 'Saisie Recettes'!$H$5:$H$3004, Listes!$B$74, 'Saisie Recettes'!$E$5:$E$3004, "&gt;="&amp;EOMONTH(AD$7,-1)+1, 'Saisie Recettes'!$E$5:$E$3004, "&lt;="&amp;EOMONTH(AD$7,0))</f>
        <v>0</v>
      </c>
      <c r="AE119" s="151">
        <f>SUMIFS('Saisie Recettes'!$I$5:$I$3004,'Saisie Recettes'!$F$5:$F$3004, $F119, 'Saisie Recettes'!$H$5:$H$3004, Listes!$B$74, 'Saisie Recettes'!$E$5:$E$3004, "&gt;="&amp;EOMONTH(AE$7,-1)+1, 'Saisie Recettes'!$E$5:$E$3004, "&lt;="&amp;EOMONTH(AE$7,0))</f>
        <v>0</v>
      </c>
      <c r="AF119" s="151">
        <f>SUMIFS('Saisie Recettes'!$I$5:$I$3004,'Saisie Recettes'!$F$5:$F$3004, $F119, 'Saisie Recettes'!$H$5:$H$3004, Listes!$B$74, 'Saisie Recettes'!$E$5:$E$3004, "&gt;="&amp;EOMONTH(AF$7,-1)+1, 'Saisie Recettes'!$E$5:$E$3004, "&lt;="&amp;EOMONTH(AF$7,0))</f>
        <v>0</v>
      </c>
      <c r="AG119" s="151">
        <f>SUMIFS('Saisie Recettes'!$I$5:$I$3004,'Saisie Recettes'!$F$5:$F$3004, $F119, 'Saisie Recettes'!$H$5:$H$3004, Listes!$B$74, 'Saisie Recettes'!$E$5:$E$3004, "&gt;="&amp;EOMONTH(AG$7,-1)+1, 'Saisie Recettes'!$E$5:$E$3004, "&lt;="&amp;EOMONTH(AG$7,0))</f>
        <v>0</v>
      </c>
      <c r="AH119" s="151">
        <f>SUMIFS('Saisie Recettes'!$I$5:$I$3004,'Saisie Recettes'!$F$5:$F$3004, $F119, 'Saisie Recettes'!$H$5:$H$3004, Listes!$B$74, 'Saisie Recettes'!$E$5:$E$3004, "&gt;="&amp;EOMONTH(AH$7,-1)+1, 'Saisie Recettes'!$E$5:$E$3004, "&lt;="&amp;EOMONTH(AH$7,0))</f>
        <v>0</v>
      </c>
      <c r="AI119" s="150">
        <f t="shared" si="76"/>
        <v>0</v>
      </c>
      <c r="AJ119" s="142"/>
      <c r="AK119" s="151">
        <f>SUMIFS('Saisie Recettes'!$I$5:$I$3004,'Saisie Recettes'!$F$5:$F$3004, $F119, 'Saisie Recettes'!$H$5:$H$3004, Listes!$B$74, 'Saisie Recettes'!$E$5:$E$3004, "&gt;="&amp;EOMONTH(AK$7,-1)+1, 'Saisie Recettes'!$E$5:$E$3004, "&lt;="&amp;EOMONTH(AK$7,0))</f>
        <v>0</v>
      </c>
      <c r="AL119" s="151">
        <f>SUMIFS('Saisie Recettes'!$I$5:$I$3004,'Saisie Recettes'!$F$5:$F$3004, $F119, 'Saisie Recettes'!$H$5:$H$3004, Listes!$B$74, 'Saisie Recettes'!$E$5:$E$3004, "&gt;="&amp;EOMONTH(AL$7,-1)+1, 'Saisie Recettes'!$E$5:$E$3004, "&lt;="&amp;EOMONTH(AL$7,0))</f>
        <v>0</v>
      </c>
      <c r="AM119" s="151">
        <f>SUMIFS('Saisie Recettes'!$I$5:$I$3004,'Saisie Recettes'!$F$5:$F$3004, $F119, 'Saisie Recettes'!$H$5:$H$3004, Listes!$B$74, 'Saisie Recettes'!$E$5:$E$3004, "&gt;="&amp;EOMONTH(AM$7,-1)+1, 'Saisie Recettes'!$E$5:$E$3004, "&lt;="&amp;EOMONTH(AM$7,0))</f>
        <v>0</v>
      </c>
      <c r="AN119" s="151">
        <f>SUMIFS('Saisie Recettes'!$I$5:$I$3004,'Saisie Recettes'!$F$5:$F$3004, $F119, 'Saisie Recettes'!$H$5:$H$3004, Listes!$B$74, 'Saisie Recettes'!$E$5:$E$3004, "&gt;="&amp;EOMONTH(AN$7,-1)+1, 'Saisie Recettes'!$E$5:$E$3004, "&lt;="&amp;EOMONTH(AN$7,0))</f>
        <v>0</v>
      </c>
      <c r="AO119" s="151">
        <f>SUMIFS('Saisie Recettes'!$I$5:$I$3004,'Saisie Recettes'!$F$5:$F$3004, $F119, 'Saisie Recettes'!$H$5:$H$3004, Listes!$B$74, 'Saisie Recettes'!$E$5:$E$3004, "&gt;="&amp;EOMONTH(AO$7,-1)+1, 'Saisie Recettes'!$E$5:$E$3004, "&lt;="&amp;EOMONTH(AO$7,0))</f>
        <v>0</v>
      </c>
      <c r="AP119" s="151">
        <f>SUMIFS('Saisie Recettes'!$I$5:$I$3004,'Saisie Recettes'!$F$5:$F$3004, $F119, 'Saisie Recettes'!$H$5:$H$3004, Listes!$B$74, 'Saisie Recettes'!$E$5:$E$3004, "&gt;="&amp;EOMONTH(AP$7,-1)+1, 'Saisie Recettes'!$E$5:$E$3004, "&lt;="&amp;EOMONTH(AP$7,0))</f>
        <v>0</v>
      </c>
      <c r="AQ119" s="151">
        <f>SUMIFS('Saisie Recettes'!$I$5:$I$3004,'Saisie Recettes'!$F$5:$F$3004, $F119, 'Saisie Recettes'!$H$5:$H$3004, Listes!$B$74, 'Saisie Recettes'!$E$5:$E$3004, "&gt;="&amp;EOMONTH(AQ$7,-1)+1, 'Saisie Recettes'!$E$5:$E$3004, "&lt;="&amp;EOMONTH(AQ$7,0))</f>
        <v>0</v>
      </c>
      <c r="AR119" s="151">
        <f>SUMIFS('Saisie Recettes'!$I$5:$I$3004,'Saisie Recettes'!$F$5:$F$3004, $F119, 'Saisie Recettes'!$H$5:$H$3004, Listes!$B$74, 'Saisie Recettes'!$E$5:$E$3004, "&gt;="&amp;EOMONTH(AR$7,-1)+1, 'Saisie Recettes'!$E$5:$E$3004, "&lt;="&amp;EOMONTH(AR$7,0))</f>
        <v>0</v>
      </c>
      <c r="AS119" s="151">
        <f>SUMIFS('Saisie Recettes'!$I$5:$I$3004,'Saisie Recettes'!$F$5:$F$3004, $F119, 'Saisie Recettes'!$H$5:$H$3004, Listes!$B$74, 'Saisie Recettes'!$E$5:$E$3004, "&gt;="&amp;EOMONTH(AS$7,-1)+1, 'Saisie Recettes'!$E$5:$E$3004, "&lt;="&amp;EOMONTH(AS$7,0))</f>
        <v>0</v>
      </c>
      <c r="AT119" s="151">
        <f>SUMIFS('Saisie Recettes'!$I$5:$I$3004,'Saisie Recettes'!$F$5:$F$3004, $F119, 'Saisie Recettes'!$H$5:$H$3004, Listes!$B$74, 'Saisie Recettes'!$E$5:$E$3004, "&gt;="&amp;EOMONTH(AT$7,-1)+1, 'Saisie Recettes'!$E$5:$E$3004, "&lt;="&amp;EOMONTH(AT$7,0))</f>
        <v>0</v>
      </c>
      <c r="AU119" s="151">
        <f>SUMIFS('Saisie Recettes'!$I$5:$I$3004,'Saisie Recettes'!$F$5:$F$3004, $F119, 'Saisie Recettes'!$H$5:$H$3004, Listes!$B$74, 'Saisie Recettes'!$E$5:$E$3004, "&gt;="&amp;EOMONTH(AU$7,-1)+1, 'Saisie Recettes'!$E$5:$E$3004, "&lt;="&amp;EOMONTH(AU$7,0))</f>
        <v>0</v>
      </c>
      <c r="AV119" s="151">
        <f>SUMIFS('Saisie Recettes'!$I$5:$I$3004,'Saisie Recettes'!$F$5:$F$3004, $F119, 'Saisie Recettes'!$H$5:$H$3004, Listes!$B$74, 'Saisie Recettes'!$E$5:$E$3004, "&gt;="&amp;EOMONTH(AV$7,-1)+1, 'Saisie Recettes'!$E$5:$E$3004, "&lt;="&amp;EOMONTH(AV$7,0))</f>
        <v>0</v>
      </c>
      <c r="AW119" s="150">
        <f t="shared" si="77"/>
        <v>0</v>
      </c>
    </row>
    <row r="120" spans="3:49" ht="15.75" customHeight="1" x14ac:dyDescent="0.25">
      <c r="C120" s="150" t="str">
        <f t="shared" si="78"/>
        <v>MC-Suite 4</v>
      </c>
      <c r="D120" s="143"/>
      <c r="E120" s="143"/>
      <c r="F120" s="150" t="str">
        <f t="shared" si="74"/>
        <v>MC-Suite 4</v>
      </c>
      <c r="I120" s="151">
        <f>SUMIFS('Saisie Recettes'!$I$5:$I$3004,'Saisie Recettes'!$F$5:$F$3004, $F120, 'Saisie Recettes'!$H$5:$H$3004, Listes!$B$74, 'Saisie Recettes'!$E$5:$E$3004, "&gt;="&amp;EOMONTH(I$7,-1)+1, 'Saisie Recettes'!$E$5:$E$3004, "&lt;="&amp;EOMONTH(I$7,0))</f>
        <v>0</v>
      </c>
      <c r="J120" s="151">
        <f>SUMIFS('Saisie Recettes'!$I$5:$I$3004,'Saisie Recettes'!$F$5:$F$3004, $F120, 'Saisie Recettes'!$H$5:$H$3004, Listes!$B$74, 'Saisie Recettes'!$E$5:$E$3004, "&gt;="&amp;EOMONTH(J$7,-1)+1, 'Saisie Recettes'!$E$5:$E$3004, "&lt;="&amp;EOMONTH(J$7,0))</f>
        <v>0</v>
      </c>
      <c r="K120" s="151">
        <f>SUMIFS('Saisie Recettes'!$I$5:$I$3004,'Saisie Recettes'!$F$5:$F$3004, $F120, 'Saisie Recettes'!$H$5:$H$3004, Listes!$B$74, 'Saisie Recettes'!$E$5:$E$3004, "&gt;="&amp;EOMONTH(K$7,-1)+1, 'Saisie Recettes'!$E$5:$E$3004, "&lt;="&amp;EOMONTH(K$7,0))</f>
        <v>0</v>
      </c>
      <c r="L120" s="151">
        <f>SUMIFS('Saisie Recettes'!$I$5:$I$3004,'Saisie Recettes'!$F$5:$F$3004, $F120, 'Saisie Recettes'!$H$5:$H$3004, Listes!$B$74, 'Saisie Recettes'!$E$5:$E$3004, "&gt;="&amp;EOMONTH(L$7,-1)+1, 'Saisie Recettes'!$E$5:$E$3004, "&lt;="&amp;EOMONTH(L$7,0))</f>
        <v>0</v>
      </c>
      <c r="M120" s="151">
        <f>SUMIFS('Saisie Recettes'!$I$5:$I$3004,'Saisie Recettes'!$F$5:$F$3004, $F120, 'Saisie Recettes'!$H$5:$H$3004, Listes!$B$74, 'Saisie Recettes'!$E$5:$E$3004, "&gt;="&amp;EOMONTH(M$7,-1)+1, 'Saisie Recettes'!$E$5:$E$3004, "&lt;="&amp;EOMONTH(M$7,0))</f>
        <v>0</v>
      </c>
      <c r="N120" s="151">
        <f>SUMIFS('Saisie Recettes'!$I$5:$I$3004,'Saisie Recettes'!$F$5:$F$3004, $F120, 'Saisie Recettes'!$H$5:$H$3004, Listes!$B$74, 'Saisie Recettes'!$E$5:$E$3004, "&gt;="&amp;EOMONTH(N$7,-1)+1, 'Saisie Recettes'!$E$5:$E$3004, "&lt;="&amp;EOMONTH(N$7,0))</f>
        <v>0</v>
      </c>
      <c r="O120" s="151">
        <f>SUMIFS('Saisie Recettes'!$I$5:$I$3004,'Saisie Recettes'!$F$5:$F$3004, $F120, 'Saisie Recettes'!$H$5:$H$3004, Listes!$B$74, 'Saisie Recettes'!$E$5:$E$3004, "&gt;="&amp;EOMONTH(O$7,-1)+1, 'Saisie Recettes'!$E$5:$E$3004, "&lt;="&amp;EOMONTH(O$7,0))</f>
        <v>0</v>
      </c>
      <c r="P120" s="151">
        <f>SUMIFS('Saisie Recettes'!$I$5:$I$3004,'Saisie Recettes'!$F$5:$F$3004, $F120, 'Saisie Recettes'!$H$5:$H$3004, Listes!$B$74, 'Saisie Recettes'!$E$5:$E$3004, "&gt;="&amp;EOMONTH(P$7,-1)+1, 'Saisie Recettes'!$E$5:$E$3004, "&lt;="&amp;EOMONTH(P$7,0))</f>
        <v>0</v>
      </c>
      <c r="Q120" s="151">
        <f>SUMIFS('Saisie Recettes'!$I$5:$I$3004,'Saisie Recettes'!$F$5:$F$3004, $F120, 'Saisie Recettes'!$H$5:$H$3004, Listes!$B$74, 'Saisie Recettes'!$E$5:$E$3004, "&gt;="&amp;EOMONTH(Q$7,-1)+1, 'Saisie Recettes'!$E$5:$E$3004, "&lt;="&amp;EOMONTH(Q$7,0))</f>
        <v>0</v>
      </c>
      <c r="R120" s="151">
        <f>SUMIFS('Saisie Recettes'!$I$5:$I$3004,'Saisie Recettes'!$F$5:$F$3004, $F120, 'Saisie Recettes'!$H$5:$H$3004, Listes!$B$74, 'Saisie Recettes'!$E$5:$E$3004, "&gt;="&amp;EOMONTH(R$7,-1)+1, 'Saisie Recettes'!$E$5:$E$3004, "&lt;="&amp;EOMONTH(R$7,0))</f>
        <v>0</v>
      </c>
      <c r="S120" s="151">
        <f>SUMIFS('Saisie Recettes'!$I$5:$I$3004,'Saisie Recettes'!$F$5:$F$3004, $F120, 'Saisie Recettes'!$H$5:$H$3004, Listes!$B$74, 'Saisie Recettes'!$E$5:$E$3004, "&gt;="&amp;EOMONTH(S$7,-1)+1, 'Saisie Recettes'!$E$5:$E$3004, "&lt;="&amp;EOMONTH(S$7,0))</f>
        <v>0</v>
      </c>
      <c r="T120" s="151">
        <f>SUMIFS('Saisie Recettes'!$I$5:$I$3004,'Saisie Recettes'!$F$5:$F$3004, $F120, 'Saisie Recettes'!$H$5:$H$3004, Listes!$B$74, 'Saisie Recettes'!$E$5:$E$3004, "&gt;="&amp;EOMONTH(T$7,-1)+1, 'Saisie Recettes'!$E$5:$E$3004, "&lt;="&amp;EOMONTH(T$7,0))</f>
        <v>0</v>
      </c>
      <c r="U120" s="150">
        <f t="shared" si="75"/>
        <v>0</v>
      </c>
      <c r="W120" s="151">
        <f>SUMIFS('Saisie Recettes'!$I$5:$I$3004,'Saisie Recettes'!$F$5:$F$3004, $F120, 'Saisie Recettes'!$H$5:$H$3004, Listes!$B$74, 'Saisie Recettes'!$E$5:$E$3004, "&gt;="&amp;EOMONTH(W$7,-1)+1, 'Saisie Recettes'!$E$5:$E$3004, "&lt;="&amp;EOMONTH(W$7,0))</f>
        <v>0</v>
      </c>
      <c r="X120" s="151">
        <f>SUMIFS('Saisie Recettes'!$I$5:$I$3004,'Saisie Recettes'!$F$5:$F$3004, $F120, 'Saisie Recettes'!$H$5:$H$3004, Listes!$B$74, 'Saisie Recettes'!$E$5:$E$3004, "&gt;="&amp;EOMONTH(X$7,-1)+1, 'Saisie Recettes'!$E$5:$E$3004, "&lt;="&amp;EOMONTH(X$7,0))</f>
        <v>0</v>
      </c>
      <c r="Y120" s="151">
        <f>SUMIFS('Saisie Recettes'!$I$5:$I$3004,'Saisie Recettes'!$F$5:$F$3004, $F120, 'Saisie Recettes'!$H$5:$H$3004, Listes!$B$74, 'Saisie Recettes'!$E$5:$E$3004, "&gt;="&amp;EOMONTH(Y$7,-1)+1, 'Saisie Recettes'!$E$5:$E$3004, "&lt;="&amp;EOMONTH(Y$7,0))</f>
        <v>0</v>
      </c>
      <c r="Z120" s="151">
        <f>SUMIFS('Saisie Recettes'!$I$5:$I$3004,'Saisie Recettes'!$F$5:$F$3004, $F120, 'Saisie Recettes'!$H$5:$H$3004, Listes!$B$74, 'Saisie Recettes'!$E$5:$E$3004, "&gt;="&amp;EOMONTH(Z$7,-1)+1, 'Saisie Recettes'!$E$5:$E$3004, "&lt;="&amp;EOMONTH(Z$7,0))</f>
        <v>0</v>
      </c>
      <c r="AA120" s="151">
        <f>SUMIFS('Saisie Recettes'!$I$5:$I$3004,'Saisie Recettes'!$F$5:$F$3004, $F120, 'Saisie Recettes'!$H$5:$H$3004, Listes!$B$74, 'Saisie Recettes'!$E$5:$E$3004, "&gt;="&amp;EOMONTH(AA$7,-1)+1, 'Saisie Recettes'!$E$5:$E$3004, "&lt;="&amp;EOMONTH(AA$7,0))</f>
        <v>0</v>
      </c>
      <c r="AB120" s="151">
        <f>SUMIFS('Saisie Recettes'!$I$5:$I$3004,'Saisie Recettes'!$F$5:$F$3004, $F120, 'Saisie Recettes'!$H$5:$H$3004, Listes!$B$74, 'Saisie Recettes'!$E$5:$E$3004, "&gt;="&amp;EOMONTH(AB$7,-1)+1, 'Saisie Recettes'!$E$5:$E$3004, "&lt;="&amp;EOMONTH(AB$7,0))</f>
        <v>0</v>
      </c>
      <c r="AC120" s="151">
        <f>SUMIFS('Saisie Recettes'!$I$5:$I$3004,'Saisie Recettes'!$F$5:$F$3004, $F120, 'Saisie Recettes'!$H$5:$H$3004, Listes!$B$74, 'Saisie Recettes'!$E$5:$E$3004, "&gt;="&amp;EOMONTH(AC$7,-1)+1, 'Saisie Recettes'!$E$5:$E$3004, "&lt;="&amp;EOMONTH(AC$7,0))</f>
        <v>0</v>
      </c>
      <c r="AD120" s="151">
        <f>SUMIFS('Saisie Recettes'!$I$5:$I$3004,'Saisie Recettes'!$F$5:$F$3004, $F120, 'Saisie Recettes'!$H$5:$H$3004, Listes!$B$74, 'Saisie Recettes'!$E$5:$E$3004, "&gt;="&amp;EOMONTH(AD$7,-1)+1, 'Saisie Recettes'!$E$5:$E$3004, "&lt;="&amp;EOMONTH(AD$7,0))</f>
        <v>0</v>
      </c>
      <c r="AE120" s="151">
        <f>SUMIFS('Saisie Recettes'!$I$5:$I$3004,'Saisie Recettes'!$F$5:$F$3004, $F120, 'Saisie Recettes'!$H$5:$H$3004, Listes!$B$74, 'Saisie Recettes'!$E$5:$E$3004, "&gt;="&amp;EOMONTH(AE$7,-1)+1, 'Saisie Recettes'!$E$5:$E$3004, "&lt;="&amp;EOMONTH(AE$7,0))</f>
        <v>0</v>
      </c>
      <c r="AF120" s="151">
        <f>SUMIFS('Saisie Recettes'!$I$5:$I$3004,'Saisie Recettes'!$F$5:$F$3004, $F120, 'Saisie Recettes'!$H$5:$H$3004, Listes!$B$74, 'Saisie Recettes'!$E$5:$E$3004, "&gt;="&amp;EOMONTH(AF$7,-1)+1, 'Saisie Recettes'!$E$5:$E$3004, "&lt;="&amp;EOMONTH(AF$7,0))</f>
        <v>0</v>
      </c>
      <c r="AG120" s="151">
        <f>SUMIFS('Saisie Recettes'!$I$5:$I$3004,'Saisie Recettes'!$F$5:$F$3004, $F120, 'Saisie Recettes'!$H$5:$H$3004, Listes!$B$74, 'Saisie Recettes'!$E$5:$E$3004, "&gt;="&amp;EOMONTH(AG$7,-1)+1, 'Saisie Recettes'!$E$5:$E$3004, "&lt;="&amp;EOMONTH(AG$7,0))</f>
        <v>0</v>
      </c>
      <c r="AH120" s="151">
        <f>SUMIFS('Saisie Recettes'!$I$5:$I$3004,'Saisie Recettes'!$F$5:$F$3004, $F120, 'Saisie Recettes'!$H$5:$H$3004, Listes!$B$74, 'Saisie Recettes'!$E$5:$E$3004, "&gt;="&amp;EOMONTH(AH$7,-1)+1, 'Saisie Recettes'!$E$5:$E$3004, "&lt;="&amp;EOMONTH(AH$7,0))</f>
        <v>0</v>
      </c>
      <c r="AI120" s="150">
        <f t="shared" si="76"/>
        <v>0</v>
      </c>
      <c r="AJ120" s="142"/>
      <c r="AK120" s="151">
        <f>SUMIFS('Saisie Recettes'!$I$5:$I$3004,'Saisie Recettes'!$F$5:$F$3004, $F120, 'Saisie Recettes'!$H$5:$H$3004, Listes!$B$74, 'Saisie Recettes'!$E$5:$E$3004, "&gt;="&amp;EOMONTH(AK$7,-1)+1, 'Saisie Recettes'!$E$5:$E$3004, "&lt;="&amp;EOMONTH(AK$7,0))</f>
        <v>0</v>
      </c>
      <c r="AL120" s="151">
        <f>SUMIFS('Saisie Recettes'!$I$5:$I$3004,'Saisie Recettes'!$F$5:$F$3004, $F120, 'Saisie Recettes'!$H$5:$H$3004, Listes!$B$74, 'Saisie Recettes'!$E$5:$E$3004, "&gt;="&amp;EOMONTH(AL$7,-1)+1, 'Saisie Recettes'!$E$5:$E$3004, "&lt;="&amp;EOMONTH(AL$7,0))</f>
        <v>0</v>
      </c>
      <c r="AM120" s="151">
        <f>SUMIFS('Saisie Recettes'!$I$5:$I$3004,'Saisie Recettes'!$F$5:$F$3004, $F120, 'Saisie Recettes'!$H$5:$H$3004, Listes!$B$74, 'Saisie Recettes'!$E$5:$E$3004, "&gt;="&amp;EOMONTH(AM$7,-1)+1, 'Saisie Recettes'!$E$5:$E$3004, "&lt;="&amp;EOMONTH(AM$7,0))</f>
        <v>0</v>
      </c>
      <c r="AN120" s="151">
        <f>SUMIFS('Saisie Recettes'!$I$5:$I$3004,'Saisie Recettes'!$F$5:$F$3004, $F120, 'Saisie Recettes'!$H$5:$H$3004, Listes!$B$74, 'Saisie Recettes'!$E$5:$E$3004, "&gt;="&amp;EOMONTH(AN$7,-1)+1, 'Saisie Recettes'!$E$5:$E$3004, "&lt;="&amp;EOMONTH(AN$7,0))</f>
        <v>0</v>
      </c>
      <c r="AO120" s="151">
        <f>SUMIFS('Saisie Recettes'!$I$5:$I$3004,'Saisie Recettes'!$F$5:$F$3004, $F120, 'Saisie Recettes'!$H$5:$H$3004, Listes!$B$74, 'Saisie Recettes'!$E$5:$E$3004, "&gt;="&amp;EOMONTH(AO$7,-1)+1, 'Saisie Recettes'!$E$5:$E$3004, "&lt;="&amp;EOMONTH(AO$7,0))</f>
        <v>0</v>
      </c>
      <c r="AP120" s="151">
        <f>SUMIFS('Saisie Recettes'!$I$5:$I$3004,'Saisie Recettes'!$F$5:$F$3004, $F120, 'Saisie Recettes'!$H$5:$H$3004, Listes!$B$74, 'Saisie Recettes'!$E$5:$E$3004, "&gt;="&amp;EOMONTH(AP$7,-1)+1, 'Saisie Recettes'!$E$5:$E$3004, "&lt;="&amp;EOMONTH(AP$7,0))</f>
        <v>0</v>
      </c>
      <c r="AQ120" s="151">
        <f>SUMIFS('Saisie Recettes'!$I$5:$I$3004,'Saisie Recettes'!$F$5:$F$3004, $F120, 'Saisie Recettes'!$H$5:$H$3004, Listes!$B$74, 'Saisie Recettes'!$E$5:$E$3004, "&gt;="&amp;EOMONTH(AQ$7,-1)+1, 'Saisie Recettes'!$E$5:$E$3004, "&lt;="&amp;EOMONTH(AQ$7,0))</f>
        <v>0</v>
      </c>
      <c r="AR120" s="151">
        <f>SUMIFS('Saisie Recettes'!$I$5:$I$3004,'Saisie Recettes'!$F$5:$F$3004, $F120, 'Saisie Recettes'!$H$5:$H$3004, Listes!$B$74, 'Saisie Recettes'!$E$5:$E$3004, "&gt;="&amp;EOMONTH(AR$7,-1)+1, 'Saisie Recettes'!$E$5:$E$3004, "&lt;="&amp;EOMONTH(AR$7,0))</f>
        <v>0</v>
      </c>
      <c r="AS120" s="151">
        <f>SUMIFS('Saisie Recettes'!$I$5:$I$3004,'Saisie Recettes'!$F$5:$F$3004, $F120, 'Saisie Recettes'!$H$5:$H$3004, Listes!$B$74, 'Saisie Recettes'!$E$5:$E$3004, "&gt;="&amp;EOMONTH(AS$7,-1)+1, 'Saisie Recettes'!$E$5:$E$3004, "&lt;="&amp;EOMONTH(AS$7,0))</f>
        <v>0</v>
      </c>
      <c r="AT120" s="151">
        <f>SUMIFS('Saisie Recettes'!$I$5:$I$3004,'Saisie Recettes'!$F$5:$F$3004, $F120, 'Saisie Recettes'!$H$5:$H$3004, Listes!$B$74, 'Saisie Recettes'!$E$5:$E$3004, "&gt;="&amp;EOMONTH(AT$7,-1)+1, 'Saisie Recettes'!$E$5:$E$3004, "&lt;="&amp;EOMONTH(AT$7,0))</f>
        <v>0</v>
      </c>
      <c r="AU120" s="151">
        <f>SUMIFS('Saisie Recettes'!$I$5:$I$3004,'Saisie Recettes'!$F$5:$F$3004, $F120, 'Saisie Recettes'!$H$5:$H$3004, Listes!$B$74, 'Saisie Recettes'!$E$5:$E$3004, "&gt;="&amp;EOMONTH(AU$7,-1)+1, 'Saisie Recettes'!$E$5:$E$3004, "&lt;="&amp;EOMONTH(AU$7,0))</f>
        <v>0</v>
      </c>
      <c r="AV120" s="151">
        <f>SUMIFS('Saisie Recettes'!$I$5:$I$3004,'Saisie Recettes'!$F$5:$F$3004, $F120, 'Saisie Recettes'!$H$5:$H$3004, Listes!$B$74, 'Saisie Recettes'!$E$5:$E$3004, "&gt;="&amp;EOMONTH(AV$7,-1)+1, 'Saisie Recettes'!$E$5:$E$3004, "&lt;="&amp;EOMONTH(AV$7,0))</f>
        <v>0</v>
      </c>
      <c r="AW120" s="150">
        <f t="shared" si="77"/>
        <v>0</v>
      </c>
    </row>
    <row r="121" spans="3:49" ht="15.75" customHeight="1" x14ac:dyDescent="0.25">
      <c r="C121" s="150" t="str">
        <f t="shared" si="78"/>
        <v>MC-Suite 5</v>
      </c>
      <c r="D121" s="143"/>
      <c r="E121" s="143"/>
      <c r="F121" s="150" t="str">
        <f t="shared" si="74"/>
        <v>MC-Suite 5</v>
      </c>
      <c r="I121" s="151">
        <f>SUMIFS('Saisie Recettes'!$I$5:$I$3004,'Saisie Recettes'!$F$5:$F$3004, $F121, 'Saisie Recettes'!$H$5:$H$3004, Listes!$B$74, 'Saisie Recettes'!$E$5:$E$3004, "&gt;="&amp;EOMONTH(I$7,-1)+1, 'Saisie Recettes'!$E$5:$E$3004, "&lt;="&amp;EOMONTH(I$7,0))</f>
        <v>0</v>
      </c>
      <c r="J121" s="151">
        <f>SUMIFS('Saisie Recettes'!$I$5:$I$3004,'Saisie Recettes'!$F$5:$F$3004, $F121, 'Saisie Recettes'!$H$5:$H$3004, Listes!$B$74, 'Saisie Recettes'!$E$5:$E$3004, "&gt;="&amp;EOMONTH(J$7,-1)+1, 'Saisie Recettes'!$E$5:$E$3004, "&lt;="&amp;EOMONTH(J$7,0))</f>
        <v>0</v>
      </c>
      <c r="K121" s="151">
        <f>SUMIFS('Saisie Recettes'!$I$5:$I$3004,'Saisie Recettes'!$F$5:$F$3004, $F121, 'Saisie Recettes'!$H$5:$H$3004, Listes!$B$74, 'Saisie Recettes'!$E$5:$E$3004, "&gt;="&amp;EOMONTH(K$7,-1)+1, 'Saisie Recettes'!$E$5:$E$3004, "&lt;="&amp;EOMONTH(K$7,0))</f>
        <v>0</v>
      </c>
      <c r="L121" s="151">
        <f>SUMIFS('Saisie Recettes'!$I$5:$I$3004,'Saisie Recettes'!$F$5:$F$3004, $F121, 'Saisie Recettes'!$H$5:$H$3004, Listes!$B$74, 'Saisie Recettes'!$E$5:$E$3004, "&gt;="&amp;EOMONTH(L$7,-1)+1, 'Saisie Recettes'!$E$5:$E$3004, "&lt;="&amp;EOMONTH(L$7,0))</f>
        <v>0</v>
      </c>
      <c r="M121" s="151">
        <f>SUMIFS('Saisie Recettes'!$I$5:$I$3004,'Saisie Recettes'!$F$5:$F$3004, $F121, 'Saisie Recettes'!$H$5:$H$3004, Listes!$B$74, 'Saisie Recettes'!$E$5:$E$3004, "&gt;="&amp;EOMONTH(M$7,-1)+1, 'Saisie Recettes'!$E$5:$E$3004, "&lt;="&amp;EOMONTH(M$7,0))</f>
        <v>0</v>
      </c>
      <c r="N121" s="151">
        <f>SUMIFS('Saisie Recettes'!$I$5:$I$3004,'Saisie Recettes'!$F$5:$F$3004, $F121, 'Saisie Recettes'!$H$5:$H$3004, Listes!$B$74, 'Saisie Recettes'!$E$5:$E$3004, "&gt;="&amp;EOMONTH(N$7,-1)+1, 'Saisie Recettes'!$E$5:$E$3004, "&lt;="&amp;EOMONTH(N$7,0))</f>
        <v>0</v>
      </c>
      <c r="O121" s="151">
        <f>SUMIFS('Saisie Recettes'!$I$5:$I$3004,'Saisie Recettes'!$F$5:$F$3004, $F121, 'Saisie Recettes'!$H$5:$H$3004, Listes!$B$74, 'Saisie Recettes'!$E$5:$E$3004, "&gt;="&amp;EOMONTH(O$7,-1)+1, 'Saisie Recettes'!$E$5:$E$3004, "&lt;="&amp;EOMONTH(O$7,0))</f>
        <v>0</v>
      </c>
      <c r="P121" s="151">
        <f>SUMIFS('Saisie Recettes'!$I$5:$I$3004,'Saisie Recettes'!$F$5:$F$3004, $F121, 'Saisie Recettes'!$H$5:$H$3004, Listes!$B$74, 'Saisie Recettes'!$E$5:$E$3004, "&gt;="&amp;EOMONTH(P$7,-1)+1, 'Saisie Recettes'!$E$5:$E$3004, "&lt;="&amp;EOMONTH(P$7,0))</f>
        <v>0</v>
      </c>
      <c r="Q121" s="151">
        <f>SUMIFS('Saisie Recettes'!$I$5:$I$3004,'Saisie Recettes'!$F$5:$F$3004, $F121, 'Saisie Recettes'!$H$5:$H$3004, Listes!$B$74, 'Saisie Recettes'!$E$5:$E$3004, "&gt;="&amp;EOMONTH(Q$7,-1)+1, 'Saisie Recettes'!$E$5:$E$3004, "&lt;="&amp;EOMONTH(Q$7,0))</f>
        <v>0</v>
      </c>
      <c r="R121" s="151">
        <f>SUMIFS('Saisie Recettes'!$I$5:$I$3004,'Saisie Recettes'!$F$5:$F$3004, $F121, 'Saisie Recettes'!$H$5:$H$3004, Listes!$B$74, 'Saisie Recettes'!$E$5:$E$3004, "&gt;="&amp;EOMONTH(R$7,-1)+1, 'Saisie Recettes'!$E$5:$E$3004, "&lt;="&amp;EOMONTH(R$7,0))</f>
        <v>0</v>
      </c>
      <c r="S121" s="151">
        <f>SUMIFS('Saisie Recettes'!$I$5:$I$3004,'Saisie Recettes'!$F$5:$F$3004, $F121, 'Saisie Recettes'!$H$5:$H$3004, Listes!$B$74, 'Saisie Recettes'!$E$5:$E$3004, "&gt;="&amp;EOMONTH(S$7,-1)+1, 'Saisie Recettes'!$E$5:$E$3004, "&lt;="&amp;EOMONTH(S$7,0))</f>
        <v>0</v>
      </c>
      <c r="T121" s="151">
        <f>SUMIFS('Saisie Recettes'!$I$5:$I$3004,'Saisie Recettes'!$F$5:$F$3004, $F121, 'Saisie Recettes'!$H$5:$H$3004, Listes!$B$74, 'Saisie Recettes'!$E$5:$E$3004, "&gt;="&amp;EOMONTH(T$7,-1)+1, 'Saisie Recettes'!$E$5:$E$3004, "&lt;="&amp;EOMONTH(T$7,0))</f>
        <v>0</v>
      </c>
      <c r="U121" s="150">
        <f t="shared" si="75"/>
        <v>0</v>
      </c>
      <c r="W121" s="151">
        <f>SUMIFS('Saisie Recettes'!$I$5:$I$3004,'Saisie Recettes'!$F$5:$F$3004, $F121, 'Saisie Recettes'!$H$5:$H$3004, Listes!$B$74, 'Saisie Recettes'!$E$5:$E$3004, "&gt;="&amp;EOMONTH(W$7,-1)+1, 'Saisie Recettes'!$E$5:$E$3004, "&lt;="&amp;EOMONTH(W$7,0))</f>
        <v>0</v>
      </c>
      <c r="X121" s="151">
        <f>SUMIFS('Saisie Recettes'!$I$5:$I$3004,'Saisie Recettes'!$F$5:$F$3004, $F121, 'Saisie Recettes'!$H$5:$H$3004, Listes!$B$74, 'Saisie Recettes'!$E$5:$E$3004, "&gt;="&amp;EOMONTH(X$7,-1)+1, 'Saisie Recettes'!$E$5:$E$3004, "&lt;="&amp;EOMONTH(X$7,0))</f>
        <v>0</v>
      </c>
      <c r="Y121" s="151">
        <f>SUMIFS('Saisie Recettes'!$I$5:$I$3004,'Saisie Recettes'!$F$5:$F$3004, $F121, 'Saisie Recettes'!$H$5:$H$3004, Listes!$B$74, 'Saisie Recettes'!$E$5:$E$3004, "&gt;="&amp;EOMONTH(Y$7,-1)+1, 'Saisie Recettes'!$E$5:$E$3004, "&lt;="&amp;EOMONTH(Y$7,0))</f>
        <v>0</v>
      </c>
      <c r="Z121" s="151">
        <f>SUMIFS('Saisie Recettes'!$I$5:$I$3004,'Saisie Recettes'!$F$5:$F$3004, $F121, 'Saisie Recettes'!$H$5:$H$3004, Listes!$B$74, 'Saisie Recettes'!$E$5:$E$3004, "&gt;="&amp;EOMONTH(Z$7,-1)+1, 'Saisie Recettes'!$E$5:$E$3004, "&lt;="&amp;EOMONTH(Z$7,0))</f>
        <v>0</v>
      </c>
      <c r="AA121" s="151">
        <f>SUMIFS('Saisie Recettes'!$I$5:$I$3004,'Saisie Recettes'!$F$5:$F$3004, $F121, 'Saisie Recettes'!$H$5:$H$3004, Listes!$B$74, 'Saisie Recettes'!$E$5:$E$3004, "&gt;="&amp;EOMONTH(AA$7,-1)+1, 'Saisie Recettes'!$E$5:$E$3004, "&lt;="&amp;EOMONTH(AA$7,0))</f>
        <v>0</v>
      </c>
      <c r="AB121" s="151">
        <f>SUMIFS('Saisie Recettes'!$I$5:$I$3004,'Saisie Recettes'!$F$5:$F$3004, $F121, 'Saisie Recettes'!$H$5:$H$3004, Listes!$B$74, 'Saisie Recettes'!$E$5:$E$3004, "&gt;="&amp;EOMONTH(AB$7,-1)+1, 'Saisie Recettes'!$E$5:$E$3004, "&lt;="&amp;EOMONTH(AB$7,0))</f>
        <v>0</v>
      </c>
      <c r="AC121" s="151">
        <f>SUMIFS('Saisie Recettes'!$I$5:$I$3004,'Saisie Recettes'!$F$5:$F$3004, $F121, 'Saisie Recettes'!$H$5:$H$3004, Listes!$B$74, 'Saisie Recettes'!$E$5:$E$3004, "&gt;="&amp;EOMONTH(AC$7,-1)+1, 'Saisie Recettes'!$E$5:$E$3004, "&lt;="&amp;EOMONTH(AC$7,0))</f>
        <v>0</v>
      </c>
      <c r="AD121" s="151">
        <f>SUMIFS('Saisie Recettes'!$I$5:$I$3004,'Saisie Recettes'!$F$5:$F$3004, $F121, 'Saisie Recettes'!$H$5:$H$3004, Listes!$B$74, 'Saisie Recettes'!$E$5:$E$3004, "&gt;="&amp;EOMONTH(AD$7,-1)+1, 'Saisie Recettes'!$E$5:$E$3004, "&lt;="&amp;EOMONTH(AD$7,0))</f>
        <v>0</v>
      </c>
      <c r="AE121" s="151">
        <f>SUMIFS('Saisie Recettes'!$I$5:$I$3004,'Saisie Recettes'!$F$5:$F$3004, $F121, 'Saisie Recettes'!$H$5:$H$3004, Listes!$B$74, 'Saisie Recettes'!$E$5:$E$3004, "&gt;="&amp;EOMONTH(AE$7,-1)+1, 'Saisie Recettes'!$E$5:$E$3004, "&lt;="&amp;EOMONTH(AE$7,0))</f>
        <v>0</v>
      </c>
      <c r="AF121" s="151">
        <f>SUMIFS('Saisie Recettes'!$I$5:$I$3004,'Saisie Recettes'!$F$5:$F$3004, $F121, 'Saisie Recettes'!$H$5:$H$3004, Listes!$B$74, 'Saisie Recettes'!$E$5:$E$3004, "&gt;="&amp;EOMONTH(AF$7,-1)+1, 'Saisie Recettes'!$E$5:$E$3004, "&lt;="&amp;EOMONTH(AF$7,0))</f>
        <v>0</v>
      </c>
      <c r="AG121" s="151">
        <f>SUMIFS('Saisie Recettes'!$I$5:$I$3004,'Saisie Recettes'!$F$5:$F$3004, $F121, 'Saisie Recettes'!$H$5:$H$3004, Listes!$B$74, 'Saisie Recettes'!$E$5:$E$3004, "&gt;="&amp;EOMONTH(AG$7,-1)+1, 'Saisie Recettes'!$E$5:$E$3004, "&lt;="&amp;EOMONTH(AG$7,0))</f>
        <v>0</v>
      </c>
      <c r="AH121" s="151">
        <f>SUMIFS('Saisie Recettes'!$I$5:$I$3004,'Saisie Recettes'!$F$5:$F$3004, $F121, 'Saisie Recettes'!$H$5:$H$3004, Listes!$B$74, 'Saisie Recettes'!$E$5:$E$3004, "&gt;="&amp;EOMONTH(AH$7,-1)+1, 'Saisie Recettes'!$E$5:$E$3004, "&lt;="&amp;EOMONTH(AH$7,0))</f>
        <v>0</v>
      </c>
      <c r="AI121" s="150">
        <f t="shared" si="76"/>
        <v>0</v>
      </c>
      <c r="AJ121" s="142"/>
      <c r="AK121" s="151">
        <f>SUMIFS('Saisie Recettes'!$I$5:$I$3004,'Saisie Recettes'!$F$5:$F$3004, $F121, 'Saisie Recettes'!$H$5:$H$3004, Listes!$B$74, 'Saisie Recettes'!$E$5:$E$3004, "&gt;="&amp;EOMONTH(AK$7,-1)+1, 'Saisie Recettes'!$E$5:$E$3004, "&lt;="&amp;EOMONTH(AK$7,0))</f>
        <v>0</v>
      </c>
      <c r="AL121" s="151">
        <f>SUMIFS('Saisie Recettes'!$I$5:$I$3004,'Saisie Recettes'!$F$5:$F$3004, $F121, 'Saisie Recettes'!$H$5:$H$3004, Listes!$B$74, 'Saisie Recettes'!$E$5:$E$3004, "&gt;="&amp;EOMONTH(AL$7,-1)+1, 'Saisie Recettes'!$E$5:$E$3004, "&lt;="&amp;EOMONTH(AL$7,0))</f>
        <v>0</v>
      </c>
      <c r="AM121" s="151">
        <f>SUMIFS('Saisie Recettes'!$I$5:$I$3004,'Saisie Recettes'!$F$5:$F$3004, $F121, 'Saisie Recettes'!$H$5:$H$3004, Listes!$B$74, 'Saisie Recettes'!$E$5:$E$3004, "&gt;="&amp;EOMONTH(AM$7,-1)+1, 'Saisie Recettes'!$E$5:$E$3004, "&lt;="&amp;EOMONTH(AM$7,0))</f>
        <v>0</v>
      </c>
      <c r="AN121" s="151">
        <f>SUMIFS('Saisie Recettes'!$I$5:$I$3004,'Saisie Recettes'!$F$5:$F$3004, $F121, 'Saisie Recettes'!$H$5:$H$3004, Listes!$B$74, 'Saisie Recettes'!$E$5:$E$3004, "&gt;="&amp;EOMONTH(AN$7,-1)+1, 'Saisie Recettes'!$E$5:$E$3004, "&lt;="&amp;EOMONTH(AN$7,0))</f>
        <v>0</v>
      </c>
      <c r="AO121" s="151">
        <f>SUMIFS('Saisie Recettes'!$I$5:$I$3004,'Saisie Recettes'!$F$5:$F$3004, $F121, 'Saisie Recettes'!$H$5:$H$3004, Listes!$B$74, 'Saisie Recettes'!$E$5:$E$3004, "&gt;="&amp;EOMONTH(AO$7,-1)+1, 'Saisie Recettes'!$E$5:$E$3004, "&lt;="&amp;EOMONTH(AO$7,0))</f>
        <v>0</v>
      </c>
      <c r="AP121" s="151">
        <f>SUMIFS('Saisie Recettes'!$I$5:$I$3004,'Saisie Recettes'!$F$5:$F$3004, $F121, 'Saisie Recettes'!$H$5:$H$3004, Listes!$B$74, 'Saisie Recettes'!$E$5:$E$3004, "&gt;="&amp;EOMONTH(AP$7,-1)+1, 'Saisie Recettes'!$E$5:$E$3004, "&lt;="&amp;EOMONTH(AP$7,0))</f>
        <v>0</v>
      </c>
      <c r="AQ121" s="151">
        <f>SUMIFS('Saisie Recettes'!$I$5:$I$3004,'Saisie Recettes'!$F$5:$F$3004, $F121, 'Saisie Recettes'!$H$5:$H$3004, Listes!$B$74, 'Saisie Recettes'!$E$5:$E$3004, "&gt;="&amp;EOMONTH(AQ$7,-1)+1, 'Saisie Recettes'!$E$5:$E$3004, "&lt;="&amp;EOMONTH(AQ$7,0))</f>
        <v>0</v>
      </c>
      <c r="AR121" s="151">
        <f>SUMIFS('Saisie Recettes'!$I$5:$I$3004,'Saisie Recettes'!$F$5:$F$3004, $F121, 'Saisie Recettes'!$H$5:$H$3004, Listes!$B$74, 'Saisie Recettes'!$E$5:$E$3004, "&gt;="&amp;EOMONTH(AR$7,-1)+1, 'Saisie Recettes'!$E$5:$E$3004, "&lt;="&amp;EOMONTH(AR$7,0))</f>
        <v>0</v>
      </c>
      <c r="AS121" s="151">
        <f>SUMIFS('Saisie Recettes'!$I$5:$I$3004,'Saisie Recettes'!$F$5:$F$3004, $F121, 'Saisie Recettes'!$H$5:$H$3004, Listes!$B$74, 'Saisie Recettes'!$E$5:$E$3004, "&gt;="&amp;EOMONTH(AS$7,-1)+1, 'Saisie Recettes'!$E$5:$E$3004, "&lt;="&amp;EOMONTH(AS$7,0))</f>
        <v>0</v>
      </c>
      <c r="AT121" s="151">
        <f>SUMIFS('Saisie Recettes'!$I$5:$I$3004,'Saisie Recettes'!$F$5:$F$3004, $F121, 'Saisie Recettes'!$H$5:$H$3004, Listes!$B$74, 'Saisie Recettes'!$E$5:$E$3004, "&gt;="&amp;EOMONTH(AT$7,-1)+1, 'Saisie Recettes'!$E$5:$E$3004, "&lt;="&amp;EOMONTH(AT$7,0))</f>
        <v>0</v>
      </c>
      <c r="AU121" s="151">
        <f>SUMIFS('Saisie Recettes'!$I$5:$I$3004,'Saisie Recettes'!$F$5:$F$3004, $F121, 'Saisie Recettes'!$H$5:$H$3004, Listes!$B$74, 'Saisie Recettes'!$E$5:$E$3004, "&gt;="&amp;EOMONTH(AU$7,-1)+1, 'Saisie Recettes'!$E$5:$E$3004, "&lt;="&amp;EOMONTH(AU$7,0))</f>
        <v>0</v>
      </c>
      <c r="AV121" s="151">
        <f>SUMIFS('Saisie Recettes'!$I$5:$I$3004,'Saisie Recettes'!$F$5:$F$3004, $F121, 'Saisie Recettes'!$H$5:$H$3004, Listes!$B$74, 'Saisie Recettes'!$E$5:$E$3004, "&gt;="&amp;EOMONTH(AV$7,-1)+1, 'Saisie Recettes'!$E$5:$E$3004, "&lt;="&amp;EOMONTH(AV$7,0))</f>
        <v>0</v>
      </c>
      <c r="AW121" s="150">
        <f t="shared" si="77"/>
        <v>0</v>
      </c>
    </row>
    <row r="122" spans="3:49" ht="15.75" customHeight="1" x14ac:dyDescent="0.25">
      <c r="C122" s="150" t="str">
        <f t="shared" si="78"/>
        <v>MC-Suite 6</v>
      </c>
      <c r="D122" s="143"/>
      <c r="E122" s="143"/>
      <c r="F122" s="150" t="str">
        <f t="shared" si="74"/>
        <v>MC-Suite 6</v>
      </c>
      <c r="I122" s="151">
        <f>SUMIFS('Saisie Recettes'!$I$5:$I$3004,'Saisie Recettes'!$F$5:$F$3004, $F122, 'Saisie Recettes'!$H$5:$H$3004, Listes!$B$74, 'Saisie Recettes'!$E$5:$E$3004, "&gt;="&amp;EOMONTH(I$7,-1)+1, 'Saisie Recettes'!$E$5:$E$3004, "&lt;="&amp;EOMONTH(I$7,0))</f>
        <v>0</v>
      </c>
      <c r="J122" s="151">
        <f>SUMIFS('Saisie Recettes'!$I$5:$I$3004,'Saisie Recettes'!$F$5:$F$3004, $F122, 'Saisie Recettes'!$H$5:$H$3004, Listes!$B$74, 'Saisie Recettes'!$E$5:$E$3004, "&gt;="&amp;EOMONTH(J$7,-1)+1, 'Saisie Recettes'!$E$5:$E$3004, "&lt;="&amp;EOMONTH(J$7,0))</f>
        <v>0</v>
      </c>
      <c r="K122" s="151">
        <f>SUMIFS('Saisie Recettes'!$I$5:$I$3004,'Saisie Recettes'!$F$5:$F$3004, $F122, 'Saisie Recettes'!$H$5:$H$3004, Listes!$B$74, 'Saisie Recettes'!$E$5:$E$3004, "&gt;="&amp;EOMONTH(K$7,-1)+1, 'Saisie Recettes'!$E$5:$E$3004, "&lt;="&amp;EOMONTH(K$7,0))</f>
        <v>0</v>
      </c>
      <c r="L122" s="151">
        <f>SUMIFS('Saisie Recettes'!$I$5:$I$3004,'Saisie Recettes'!$F$5:$F$3004, $F122, 'Saisie Recettes'!$H$5:$H$3004, Listes!$B$74, 'Saisie Recettes'!$E$5:$E$3004, "&gt;="&amp;EOMONTH(L$7,-1)+1, 'Saisie Recettes'!$E$5:$E$3004, "&lt;="&amp;EOMONTH(L$7,0))</f>
        <v>0</v>
      </c>
      <c r="M122" s="151">
        <f>SUMIFS('Saisie Recettes'!$I$5:$I$3004,'Saisie Recettes'!$F$5:$F$3004, $F122, 'Saisie Recettes'!$H$5:$H$3004, Listes!$B$74, 'Saisie Recettes'!$E$5:$E$3004, "&gt;="&amp;EOMONTH(M$7,-1)+1, 'Saisie Recettes'!$E$5:$E$3004, "&lt;="&amp;EOMONTH(M$7,0))</f>
        <v>0</v>
      </c>
      <c r="N122" s="151">
        <f>SUMIFS('Saisie Recettes'!$I$5:$I$3004,'Saisie Recettes'!$F$5:$F$3004, $F122, 'Saisie Recettes'!$H$5:$H$3004, Listes!$B$74, 'Saisie Recettes'!$E$5:$E$3004, "&gt;="&amp;EOMONTH(N$7,-1)+1, 'Saisie Recettes'!$E$5:$E$3004, "&lt;="&amp;EOMONTH(N$7,0))</f>
        <v>0</v>
      </c>
      <c r="O122" s="151">
        <f>SUMIFS('Saisie Recettes'!$I$5:$I$3004,'Saisie Recettes'!$F$5:$F$3004, $F122, 'Saisie Recettes'!$H$5:$H$3004, Listes!$B$74, 'Saisie Recettes'!$E$5:$E$3004, "&gt;="&amp;EOMONTH(O$7,-1)+1, 'Saisie Recettes'!$E$5:$E$3004, "&lt;="&amp;EOMONTH(O$7,0))</f>
        <v>0</v>
      </c>
      <c r="P122" s="151">
        <f>SUMIFS('Saisie Recettes'!$I$5:$I$3004,'Saisie Recettes'!$F$5:$F$3004, $F122, 'Saisie Recettes'!$H$5:$H$3004, Listes!$B$74, 'Saisie Recettes'!$E$5:$E$3004, "&gt;="&amp;EOMONTH(P$7,-1)+1, 'Saisie Recettes'!$E$5:$E$3004, "&lt;="&amp;EOMONTH(P$7,0))</f>
        <v>0</v>
      </c>
      <c r="Q122" s="151">
        <f>SUMIFS('Saisie Recettes'!$I$5:$I$3004,'Saisie Recettes'!$F$5:$F$3004, $F122, 'Saisie Recettes'!$H$5:$H$3004, Listes!$B$74, 'Saisie Recettes'!$E$5:$E$3004, "&gt;="&amp;EOMONTH(Q$7,-1)+1, 'Saisie Recettes'!$E$5:$E$3004, "&lt;="&amp;EOMONTH(Q$7,0))</f>
        <v>0</v>
      </c>
      <c r="R122" s="151">
        <f>SUMIFS('Saisie Recettes'!$I$5:$I$3004,'Saisie Recettes'!$F$5:$F$3004, $F122, 'Saisie Recettes'!$H$5:$H$3004, Listes!$B$74, 'Saisie Recettes'!$E$5:$E$3004, "&gt;="&amp;EOMONTH(R$7,-1)+1, 'Saisie Recettes'!$E$5:$E$3004, "&lt;="&amp;EOMONTH(R$7,0))</f>
        <v>0</v>
      </c>
      <c r="S122" s="151">
        <f>SUMIFS('Saisie Recettes'!$I$5:$I$3004,'Saisie Recettes'!$F$5:$F$3004, $F122, 'Saisie Recettes'!$H$5:$H$3004, Listes!$B$74, 'Saisie Recettes'!$E$5:$E$3004, "&gt;="&amp;EOMONTH(S$7,-1)+1, 'Saisie Recettes'!$E$5:$E$3004, "&lt;="&amp;EOMONTH(S$7,0))</f>
        <v>0</v>
      </c>
      <c r="T122" s="151">
        <f>SUMIFS('Saisie Recettes'!$I$5:$I$3004,'Saisie Recettes'!$F$5:$F$3004, $F122, 'Saisie Recettes'!$H$5:$H$3004, Listes!$B$74, 'Saisie Recettes'!$E$5:$E$3004, "&gt;="&amp;EOMONTH(T$7,-1)+1, 'Saisie Recettes'!$E$5:$E$3004, "&lt;="&amp;EOMONTH(T$7,0))</f>
        <v>0</v>
      </c>
      <c r="U122" s="150">
        <f t="shared" si="75"/>
        <v>0</v>
      </c>
      <c r="W122" s="151">
        <f>SUMIFS('Saisie Recettes'!$I$5:$I$3004,'Saisie Recettes'!$F$5:$F$3004, $F122, 'Saisie Recettes'!$H$5:$H$3004, Listes!$B$74, 'Saisie Recettes'!$E$5:$E$3004, "&gt;="&amp;EOMONTH(W$7,-1)+1, 'Saisie Recettes'!$E$5:$E$3004, "&lt;="&amp;EOMONTH(W$7,0))</f>
        <v>0</v>
      </c>
      <c r="X122" s="151">
        <f>SUMIFS('Saisie Recettes'!$I$5:$I$3004,'Saisie Recettes'!$F$5:$F$3004, $F122, 'Saisie Recettes'!$H$5:$H$3004, Listes!$B$74, 'Saisie Recettes'!$E$5:$E$3004, "&gt;="&amp;EOMONTH(X$7,-1)+1, 'Saisie Recettes'!$E$5:$E$3004, "&lt;="&amp;EOMONTH(X$7,0))</f>
        <v>0</v>
      </c>
      <c r="Y122" s="151">
        <f>SUMIFS('Saisie Recettes'!$I$5:$I$3004,'Saisie Recettes'!$F$5:$F$3004, $F122, 'Saisie Recettes'!$H$5:$H$3004, Listes!$B$74, 'Saisie Recettes'!$E$5:$E$3004, "&gt;="&amp;EOMONTH(Y$7,-1)+1, 'Saisie Recettes'!$E$5:$E$3004, "&lt;="&amp;EOMONTH(Y$7,0))</f>
        <v>0</v>
      </c>
      <c r="Z122" s="151">
        <f>SUMIFS('Saisie Recettes'!$I$5:$I$3004,'Saisie Recettes'!$F$5:$F$3004, $F122, 'Saisie Recettes'!$H$5:$H$3004, Listes!$B$74, 'Saisie Recettes'!$E$5:$E$3004, "&gt;="&amp;EOMONTH(Z$7,-1)+1, 'Saisie Recettes'!$E$5:$E$3004, "&lt;="&amp;EOMONTH(Z$7,0))</f>
        <v>0</v>
      </c>
      <c r="AA122" s="151">
        <f>SUMIFS('Saisie Recettes'!$I$5:$I$3004,'Saisie Recettes'!$F$5:$F$3004, $F122, 'Saisie Recettes'!$H$5:$H$3004, Listes!$B$74, 'Saisie Recettes'!$E$5:$E$3004, "&gt;="&amp;EOMONTH(AA$7,-1)+1, 'Saisie Recettes'!$E$5:$E$3004, "&lt;="&amp;EOMONTH(AA$7,0))</f>
        <v>0</v>
      </c>
      <c r="AB122" s="151">
        <f>SUMIFS('Saisie Recettes'!$I$5:$I$3004,'Saisie Recettes'!$F$5:$F$3004, $F122, 'Saisie Recettes'!$H$5:$H$3004, Listes!$B$74, 'Saisie Recettes'!$E$5:$E$3004, "&gt;="&amp;EOMONTH(AB$7,-1)+1, 'Saisie Recettes'!$E$5:$E$3004, "&lt;="&amp;EOMONTH(AB$7,0))</f>
        <v>0</v>
      </c>
      <c r="AC122" s="151">
        <f>SUMIFS('Saisie Recettes'!$I$5:$I$3004,'Saisie Recettes'!$F$5:$F$3004, $F122, 'Saisie Recettes'!$H$5:$H$3004, Listes!$B$74, 'Saisie Recettes'!$E$5:$E$3004, "&gt;="&amp;EOMONTH(AC$7,-1)+1, 'Saisie Recettes'!$E$5:$E$3004, "&lt;="&amp;EOMONTH(AC$7,0))</f>
        <v>0</v>
      </c>
      <c r="AD122" s="151">
        <f>SUMIFS('Saisie Recettes'!$I$5:$I$3004,'Saisie Recettes'!$F$5:$F$3004, $F122, 'Saisie Recettes'!$H$5:$H$3004, Listes!$B$74, 'Saisie Recettes'!$E$5:$E$3004, "&gt;="&amp;EOMONTH(AD$7,-1)+1, 'Saisie Recettes'!$E$5:$E$3004, "&lt;="&amp;EOMONTH(AD$7,0))</f>
        <v>0</v>
      </c>
      <c r="AE122" s="151">
        <f>SUMIFS('Saisie Recettes'!$I$5:$I$3004,'Saisie Recettes'!$F$5:$F$3004, $F122, 'Saisie Recettes'!$H$5:$H$3004, Listes!$B$74, 'Saisie Recettes'!$E$5:$E$3004, "&gt;="&amp;EOMONTH(AE$7,-1)+1, 'Saisie Recettes'!$E$5:$E$3004, "&lt;="&amp;EOMONTH(AE$7,0))</f>
        <v>0</v>
      </c>
      <c r="AF122" s="151">
        <f>SUMIFS('Saisie Recettes'!$I$5:$I$3004,'Saisie Recettes'!$F$5:$F$3004, $F122, 'Saisie Recettes'!$H$5:$H$3004, Listes!$B$74, 'Saisie Recettes'!$E$5:$E$3004, "&gt;="&amp;EOMONTH(AF$7,-1)+1, 'Saisie Recettes'!$E$5:$E$3004, "&lt;="&amp;EOMONTH(AF$7,0))</f>
        <v>0</v>
      </c>
      <c r="AG122" s="151">
        <f>SUMIFS('Saisie Recettes'!$I$5:$I$3004,'Saisie Recettes'!$F$5:$F$3004, $F122, 'Saisie Recettes'!$H$5:$H$3004, Listes!$B$74, 'Saisie Recettes'!$E$5:$E$3004, "&gt;="&amp;EOMONTH(AG$7,-1)+1, 'Saisie Recettes'!$E$5:$E$3004, "&lt;="&amp;EOMONTH(AG$7,0))</f>
        <v>0</v>
      </c>
      <c r="AH122" s="151">
        <f>SUMIFS('Saisie Recettes'!$I$5:$I$3004,'Saisie Recettes'!$F$5:$F$3004, $F122, 'Saisie Recettes'!$H$5:$H$3004, Listes!$B$74, 'Saisie Recettes'!$E$5:$E$3004, "&gt;="&amp;EOMONTH(AH$7,-1)+1, 'Saisie Recettes'!$E$5:$E$3004, "&lt;="&amp;EOMONTH(AH$7,0))</f>
        <v>0</v>
      </c>
      <c r="AI122" s="150">
        <f t="shared" si="76"/>
        <v>0</v>
      </c>
      <c r="AJ122" s="142"/>
      <c r="AK122" s="151">
        <f>SUMIFS('Saisie Recettes'!$I$5:$I$3004,'Saisie Recettes'!$F$5:$F$3004, $F122, 'Saisie Recettes'!$H$5:$H$3004, Listes!$B$74, 'Saisie Recettes'!$E$5:$E$3004, "&gt;="&amp;EOMONTH(AK$7,-1)+1, 'Saisie Recettes'!$E$5:$E$3004, "&lt;="&amp;EOMONTH(AK$7,0))</f>
        <v>0</v>
      </c>
      <c r="AL122" s="151">
        <f>SUMIFS('Saisie Recettes'!$I$5:$I$3004,'Saisie Recettes'!$F$5:$F$3004, $F122, 'Saisie Recettes'!$H$5:$H$3004, Listes!$B$74, 'Saisie Recettes'!$E$5:$E$3004, "&gt;="&amp;EOMONTH(AL$7,-1)+1, 'Saisie Recettes'!$E$5:$E$3004, "&lt;="&amp;EOMONTH(AL$7,0))</f>
        <v>0</v>
      </c>
      <c r="AM122" s="151">
        <f>SUMIFS('Saisie Recettes'!$I$5:$I$3004,'Saisie Recettes'!$F$5:$F$3004, $F122, 'Saisie Recettes'!$H$5:$H$3004, Listes!$B$74, 'Saisie Recettes'!$E$5:$E$3004, "&gt;="&amp;EOMONTH(AM$7,-1)+1, 'Saisie Recettes'!$E$5:$E$3004, "&lt;="&amp;EOMONTH(AM$7,0))</f>
        <v>0</v>
      </c>
      <c r="AN122" s="151">
        <f>SUMIFS('Saisie Recettes'!$I$5:$I$3004,'Saisie Recettes'!$F$5:$F$3004, $F122, 'Saisie Recettes'!$H$5:$H$3004, Listes!$B$74, 'Saisie Recettes'!$E$5:$E$3004, "&gt;="&amp;EOMONTH(AN$7,-1)+1, 'Saisie Recettes'!$E$5:$E$3004, "&lt;="&amp;EOMONTH(AN$7,0))</f>
        <v>0</v>
      </c>
      <c r="AO122" s="151">
        <f>SUMIFS('Saisie Recettes'!$I$5:$I$3004,'Saisie Recettes'!$F$5:$F$3004, $F122, 'Saisie Recettes'!$H$5:$H$3004, Listes!$B$74, 'Saisie Recettes'!$E$5:$E$3004, "&gt;="&amp;EOMONTH(AO$7,-1)+1, 'Saisie Recettes'!$E$5:$E$3004, "&lt;="&amp;EOMONTH(AO$7,0))</f>
        <v>0</v>
      </c>
      <c r="AP122" s="151">
        <f>SUMIFS('Saisie Recettes'!$I$5:$I$3004,'Saisie Recettes'!$F$5:$F$3004, $F122, 'Saisie Recettes'!$H$5:$H$3004, Listes!$B$74, 'Saisie Recettes'!$E$5:$E$3004, "&gt;="&amp;EOMONTH(AP$7,-1)+1, 'Saisie Recettes'!$E$5:$E$3004, "&lt;="&amp;EOMONTH(AP$7,0))</f>
        <v>0</v>
      </c>
      <c r="AQ122" s="151">
        <f>SUMIFS('Saisie Recettes'!$I$5:$I$3004,'Saisie Recettes'!$F$5:$F$3004, $F122, 'Saisie Recettes'!$H$5:$H$3004, Listes!$B$74, 'Saisie Recettes'!$E$5:$E$3004, "&gt;="&amp;EOMONTH(AQ$7,-1)+1, 'Saisie Recettes'!$E$5:$E$3004, "&lt;="&amp;EOMONTH(AQ$7,0))</f>
        <v>0</v>
      </c>
      <c r="AR122" s="151">
        <f>SUMIFS('Saisie Recettes'!$I$5:$I$3004,'Saisie Recettes'!$F$5:$F$3004, $F122, 'Saisie Recettes'!$H$5:$H$3004, Listes!$B$74, 'Saisie Recettes'!$E$5:$E$3004, "&gt;="&amp;EOMONTH(AR$7,-1)+1, 'Saisie Recettes'!$E$5:$E$3004, "&lt;="&amp;EOMONTH(AR$7,0))</f>
        <v>0</v>
      </c>
      <c r="AS122" s="151">
        <f>SUMIFS('Saisie Recettes'!$I$5:$I$3004,'Saisie Recettes'!$F$5:$F$3004, $F122, 'Saisie Recettes'!$H$5:$H$3004, Listes!$B$74, 'Saisie Recettes'!$E$5:$E$3004, "&gt;="&amp;EOMONTH(AS$7,-1)+1, 'Saisie Recettes'!$E$5:$E$3004, "&lt;="&amp;EOMONTH(AS$7,0))</f>
        <v>0</v>
      </c>
      <c r="AT122" s="151">
        <f>SUMIFS('Saisie Recettes'!$I$5:$I$3004,'Saisie Recettes'!$F$5:$F$3004, $F122, 'Saisie Recettes'!$H$5:$H$3004, Listes!$B$74, 'Saisie Recettes'!$E$5:$E$3004, "&gt;="&amp;EOMONTH(AT$7,-1)+1, 'Saisie Recettes'!$E$5:$E$3004, "&lt;="&amp;EOMONTH(AT$7,0))</f>
        <v>0</v>
      </c>
      <c r="AU122" s="151">
        <f>SUMIFS('Saisie Recettes'!$I$5:$I$3004,'Saisie Recettes'!$F$5:$F$3004, $F122, 'Saisie Recettes'!$H$5:$H$3004, Listes!$B$74, 'Saisie Recettes'!$E$5:$E$3004, "&gt;="&amp;EOMONTH(AU$7,-1)+1, 'Saisie Recettes'!$E$5:$E$3004, "&lt;="&amp;EOMONTH(AU$7,0))</f>
        <v>0</v>
      </c>
      <c r="AV122" s="151">
        <f>SUMIFS('Saisie Recettes'!$I$5:$I$3004,'Saisie Recettes'!$F$5:$F$3004, $F122, 'Saisie Recettes'!$H$5:$H$3004, Listes!$B$74, 'Saisie Recettes'!$E$5:$E$3004, "&gt;="&amp;EOMONTH(AV$7,-1)+1, 'Saisie Recettes'!$E$5:$E$3004, "&lt;="&amp;EOMONTH(AV$7,0))</f>
        <v>0</v>
      </c>
      <c r="AW122" s="150">
        <f t="shared" si="77"/>
        <v>0</v>
      </c>
    </row>
    <row r="123" spans="3:49" ht="15.75" customHeight="1" x14ac:dyDescent="0.25">
      <c r="C123" s="150" t="str">
        <f t="shared" si="78"/>
        <v>MC-Suite 7</v>
      </c>
      <c r="D123" s="143"/>
      <c r="E123" s="143"/>
      <c r="F123" s="150" t="str">
        <f t="shared" si="74"/>
        <v>MC-Suite 7</v>
      </c>
      <c r="I123" s="151">
        <f>SUMIFS('Saisie Recettes'!$I$5:$I$3004,'Saisie Recettes'!$F$5:$F$3004, $F123, 'Saisie Recettes'!$H$5:$H$3004, Listes!$B$74, 'Saisie Recettes'!$E$5:$E$3004, "&gt;="&amp;EOMONTH(I$7,-1)+1, 'Saisie Recettes'!$E$5:$E$3004, "&lt;="&amp;EOMONTH(I$7,0))</f>
        <v>0</v>
      </c>
      <c r="J123" s="151">
        <f>SUMIFS('Saisie Recettes'!$I$5:$I$3004,'Saisie Recettes'!$F$5:$F$3004, $F123, 'Saisie Recettes'!$H$5:$H$3004, Listes!$B$74, 'Saisie Recettes'!$E$5:$E$3004, "&gt;="&amp;EOMONTH(J$7,-1)+1, 'Saisie Recettes'!$E$5:$E$3004, "&lt;="&amp;EOMONTH(J$7,0))</f>
        <v>0</v>
      </c>
      <c r="K123" s="151">
        <f>SUMIFS('Saisie Recettes'!$I$5:$I$3004,'Saisie Recettes'!$F$5:$F$3004, $F123, 'Saisie Recettes'!$H$5:$H$3004, Listes!$B$74, 'Saisie Recettes'!$E$5:$E$3004, "&gt;="&amp;EOMONTH(K$7,-1)+1, 'Saisie Recettes'!$E$5:$E$3004, "&lt;="&amp;EOMONTH(K$7,0))</f>
        <v>0</v>
      </c>
      <c r="L123" s="151">
        <f>SUMIFS('Saisie Recettes'!$I$5:$I$3004,'Saisie Recettes'!$F$5:$F$3004, $F123, 'Saisie Recettes'!$H$5:$H$3004, Listes!$B$74, 'Saisie Recettes'!$E$5:$E$3004, "&gt;="&amp;EOMONTH(L$7,-1)+1, 'Saisie Recettes'!$E$5:$E$3004, "&lt;="&amp;EOMONTH(L$7,0))</f>
        <v>0</v>
      </c>
      <c r="M123" s="151">
        <f>SUMIFS('Saisie Recettes'!$I$5:$I$3004,'Saisie Recettes'!$F$5:$F$3004, $F123, 'Saisie Recettes'!$H$5:$H$3004, Listes!$B$74, 'Saisie Recettes'!$E$5:$E$3004, "&gt;="&amp;EOMONTH(M$7,-1)+1, 'Saisie Recettes'!$E$5:$E$3004, "&lt;="&amp;EOMONTH(M$7,0))</f>
        <v>0</v>
      </c>
      <c r="N123" s="151">
        <f>SUMIFS('Saisie Recettes'!$I$5:$I$3004,'Saisie Recettes'!$F$5:$F$3004, $F123, 'Saisie Recettes'!$H$5:$H$3004, Listes!$B$74, 'Saisie Recettes'!$E$5:$E$3004, "&gt;="&amp;EOMONTH(N$7,-1)+1, 'Saisie Recettes'!$E$5:$E$3004, "&lt;="&amp;EOMONTH(N$7,0))</f>
        <v>0</v>
      </c>
      <c r="O123" s="151">
        <f>SUMIFS('Saisie Recettes'!$I$5:$I$3004,'Saisie Recettes'!$F$5:$F$3004, $F123, 'Saisie Recettes'!$H$5:$H$3004, Listes!$B$74, 'Saisie Recettes'!$E$5:$E$3004, "&gt;="&amp;EOMONTH(O$7,-1)+1, 'Saisie Recettes'!$E$5:$E$3004, "&lt;="&amp;EOMONTH(O$7,0))</f>
        <v>0</v>
      </c>
      <c r="P123" s="151">
        <f>SUMIFS('Saisie Recettes'!$I$5:$I$3004,'Saisie Recettes'!$F$5:$F$3004, $F123, 'Saisie Recettes'!$H$5:$H$3004, Listes!$B$74, 'Saisie Recettes'!$E$5:$E$3004, "&gt;="&amp;EOMONTH(P$7,-1)+1, 'Saisie Recettes'!$E$5:$E$3004, "&lt;="&amp;EOMONTH(P$7,0))</f>
        <v>0</v>
      </c>
      <c r="Q123" s="151">
        <f>SUMIFS('Saisie Recettes'!$I$5:$I$3004,'Saisie Recettes'!$F$5:$F$3004, $F123, 'Saisie Recettes'!$H$5:$H$3004, Listes!$B$74, 'Saisie Recettes'!$E$5:$E$3004, "&gt;="&amp;EOMONTH(Q$7,-1)+1, 'Saisie Recettes'!$E$5:$E$3004, "&lt;="&amp;EOMONTH(Q$7,0))</f>
        <v>0</v>
      </c>
      <c r="R123" s="151">
        <f>SUMIFS('Saisie Recettes'!$I$5:$I$3004,'Saisie Recettes'!$F$5:$F$3004, $F123, 'Saisie Recettes'!$H$5:$H$3004, Listes!$B$74, 'Saisie Recettes'!$E$5:$E$3004, "&gt;="&amp;EOMONTH(R$7,-1)+1, 'Saisie Recettes'!$E$5:$E$3004, "&lt;="&amp;EOMONTH(R$7,0))</f>
        <v>0</v>
      </c>
      <c r="S123" s="151">
        <f>SUMIFS('Saisie Recettes'!$I$5:$I$3004,'Saisie Recettes'!$F$5:$F$3004, $F123, 'Saisie Recettes'!$H$5:$H$3004, Listes!$B$74, 'Saisie Recettes'!$E$5:$E$3004, "&gt;="&amp;EOMONTH(S$7,-1)+1, 'Saisie Recettes'!$E$5:$E$3004, "&lt;="&amp;EOMONTH(S$7,0))</f>
        <v>0</v>
      </c>
      <c r="T123" s="151">
        <f>SUMIFS('Saisie Recettes'!$I$5:$I$3004,'Saisie Recettes'!$F$5:$F$3004, $F123, 'Saisie Recettes'!$H$5:$H$3004, Listes!$B$74, 'Saisie Recettes'!$E$5:$E$3004, "&gt;="&amp;EOMONTH(T$7,-1)+1, 'Saisie Recettes'!$E$5:$E$3004, "&lt;="&amp;EOMONTH(T$7,0))</f>
        <v>0</v>
      </c>
      <c r="U123" s="150">
        <f t="shared" si="75"/>
        <v>0</v>
      </c>
      <c r="W123" s="151">
        <f>SUMIFS('Saisie Recettes'!$I$5:$I$3004,'Saisie Recettes'!$F$5:$F$3004, $F123, 'Saisie Recettes'!$H$5:$H$3004, Listes!$B$74, 'Saisie Recettes'!$E$5:$E$3004, "&gt;="&amp;EOMONTH(W$7,-1)+1, 'Saisie Recettes'!$E$5:$E$3004, "&lt;="&amp;EOMONTH(W$7,0))</f>
        <v>0</v>
      </c>
      <c r="X123" s="151">
        <f>SUMIFS('Saisie Recettes'!$I$5:$I$3004,'Saisie Recettes'!$F$5:$F$3004, $F123, 'Saisie Recettes'!$H$5:$H$3004, Listes!$B$74, 'Saisie Recettes'!$E$5:$E$3004, "&gt;="&amp;EOMONTH(X$7,-1)+1, 'Saisie Recettes'!$E$5:$E$3004, "&lt;="&amp;EOMONTH(X$7,0))</f>
        <v>0</v>
      </c>
      <c r="Y123" s="151">
        <f>SUMIFS('Saisie Recettes'!$I$5:$I$3004,'Saisie Recettes'!$F$5:$F$3004, $F123, 'Saisie Recettes'!$H$5:$H$3004, Listes!$B$74, 'Saisie Recettes'!$E$5:$E$3004, "&gt;="&amp;EOMONTH(Y$7,-1)+1, 'Saisie Recettes'!$E$5:$E$3004, "&lt;="&amp;EOMONTH(Y$7,0))</f>
        <v>0</v>
      </c>
      <c r="Z123" s="151">
        <f>SUMIFS('Saisie Recettes'!$I$5:$I$3004,'Saisie Recettes'!$F$5:$F$3004, $F123, 'Saisie Recettes'!$H$5:$H$3004, Listes!$B$74, 'Saisie Recettes'!$E$5:$E$3004, "&gt;="&amp;EOMONTH(Z$7,-1)+1, 'Saisie Recettes'!$E$5:$E$3004, "&lt;="&amp;EOMONTH(Z$7,0))</f>
        <v>0</v>
      </c>
      <c r="AA123" s="151">
        <f>SUMIFS('Saisie Recettes'!$I$5:$I$3004,'Saisie Recettes'!$F$5:$F$3004, $F123, 'Saisie Recettes'!$H$5:$H$3004, Listes!$B$74, 'Saisie Recettes'!$E$5:$E$3004, "&gt;="&amp;EOMONTH(AA$7,-1)+1, 'Saisie Recettes'!$E$5:$E$3004, "&lt;="&amp;EOMONTH(AA$7,0))</f>
        <v>0</v>
      </c>
      <c r="AB123" s="151">
        <f>SUMIFS('Saisie Recettes'!$I$5:$I$3004,'Saisie Recettes'!$F$5:$F$3004, $F123, 'Saisie Recettes'!$H$5:$H$3004, Listes!$B$74, 'Saisie Recettes'!$E$5:$E$3004, "&gt;="&amp;EOMONTH(AB$7,-1)+1, 'Saisie Recettes'!$E$5:$E$3004, "&lt;="&amp;EOMONTH(AB$7,0))</f>
        <v>0</v>
      </c>
      <c r="AC123" s="151">
        <f>SUMIFS('Saisie Recettes'!$I$5:$I$3004,'Saisie Recettes'!$F$5:$F$3004, $F123, 'Saisie Recettes'!$H$5:$H$3004, Listes!$B$74, 'Saisie Recettes'!$E$5:$E$3004, "&gt;="&amp;EOMONTH(AC$7,-1)+1, 'Saisie Recettes'!$E$5:$E$3004, "&lt;="&amp;EOMONTH(AC$7,0))</f>
        <v>0</v>
      </c>
      <c r="AD123" s="151">
        <f>SUMIFS('Saisie Recettes'!$I$5:$I$3004,'Saisie Recettes'!$F$5:$F$3004, $F123, 'Saisie Recettes'!$H$5:$H$3004, Listes!$B$74, 'Saisie Recettes'!$E$5:$E$3004, "&gt;="&amp;EOMONTH(AD$7,-1)+1, 'Saisie Recettes'!$E$5:$E$3004, "&lt;="&amp;EOMONTH(AD$7,0))</f>
        <v>0</v>
      </c>
      <c r="AE123" s="151">
        <f>SUMIFS('Saisie Recettes'!$I$5:$I$3004,'Saisie Recettes'!$F$5:$F$3004, $F123, 'Saisie Recettes'!$H$5:$H$3004, Listes!$B$74, 'Saisie Recettes'!$E$5:$E$3004, "&gt;="&amp;EOMONTH(AE$7,-1)+1, 'Saisie Recettes'!$E$5:$E$3004, "&lt;="&amp;EOMONTH(AE$7,0))</f>
        <v>0</v>
      </c>
      <c r="AF123" s="151">
        <f>SUMIFS('Saisie Recettes'!$I$5:$I$3004,'Saisie Recettes'!$F$5:$F$3004, $F123, 'Saisie Recettes'!$H$5:$H$3004, Listes!$B$74, 'Saisie Recettes'!$E$5:$E$3004, "&gt;="&amp;EOMONTH(AF$7,-1)+1, 'Saisie Recettes'!$E$5:$E$3004, "&lt;="&amp;EOMONTH(AF$7,0))</f>
        <v>0</v>
      </c>
      <c r="AG123" s="151">
        <f>SUMIFS('Saisie Recettes'!$I$5:$I$3004,'Saisie Recettes'!$F$5:$F$3004, $F123, 'Saisie Recettes'!$H$5:$H$3004, Listes!$B$74, 'Saisie Recettes'!$E$5:$E$3004, "&gt;="&amp;EOMONTH(AG$7,-1)+1, 'Saisie Recettes'!$E$5:$E$3004, "&lt;="&amp;EOMONTH(AG$7,0))</f>
        <v>0</v>
      </c>
      <c r="AH123" s="151">
        <f>SUMIFS('Saisie Recettes'!$I$5:$I$3004,'Saisie Recettes'!$F$5:$F$3004, $F123, 'Saisie Recettes'!$H$5:$H$3004, Listes!$B$74, 'Saisie Recettes'!$E$5:$E$3004, "&gt;="&amp;EOMONTH(AH$7,-1)+1, 'Saisie Recettes'!$E$5:$E$3004, "&lt;="&amp;EOMONTH(AH$7,0))</f>
        <v>0</v>
      </c>
      <c r="AI123" s="150">
        <f t="shared" si="76"/>
        <v>0</v>
      </c>
      <c r="AJ123" s="142"/>
      <c r="AK123" s="151">
        <f>SUMIFS('Saisie Recettes'!$I$5:$I$3004,'Saisie Recettes'!$F$5:$F$3004, $F123, 'Saisie Recettes'!$H$5:$H$3004, Listes!$B$74, 'Saisie Recettes'!$E$5:$E$3004, "&gt;="&amp;EOMONTH(AK$7,-1)+1, 'Saisie Recettes'!$E$5:$E$3004, "&lt;="&amp;EOMONTH(AK$7,0))</f>
        <v>0</v>
      </c>
      <c r="AL123" s="151">
        <f>SUMIFS('Saisie Recettes'!$I$5:$I$3004,'Saisie Recettes'!$F$5:$F$3004, $F123, 'Saisie Recettes'!$H$5:$H$3004, Listes!$B$74, 'Saisie Recettes'!$E$5:$E$3004, "&gt;="&amp;EOMONTH(AL$7,-1)+1, 'Saisie Recettes'!$E$5:$E$3004, "&lt;="&amp;EOMONTH(AL$7,0))</f>
        <v>0</v>
      </c>
      <c r="AM123" s="151">
        <f>SUMIFS('Saisie Recettes'!$I$5:$I$3004,'Saisie Recettes'!$F$5:$F$3004, $F123, 'Saisie Recettes'!$H$5:$H$3004, Listes!$B$74, 'Saisie Recettes'!$E$5:$E$3004, "&gt;="&amp;EOMONTH(AM$7,-1)+1, 'Saisie Recettes'!$E$5:$E$3004, "&lt;="&amp;EOMONTH(AM$7,0))</f>
        <v>0</v>
      </c>
      <c r="AN123" s="151">
        <f>SUMIFS('Saisie Recettes'!$I$5:$I$3004,'Saisie Recettes'!$F$5:$F$3004, $F123, 'Saisie Recettes'!$H$5:$H$3004, Listes!$B$74, 'Saisie Recettes'!$E$5:$E$3004, "&gt;="&amp;EOMONTH(AN$7,-1)+1, 'Saisie Recettes'!$E$5:$E$3004, "&lt;="&amp;EOMONTH(AN$7,0))</f>
        <v>0</v>
      </c>
      <c r="AO123" s="151">
        <f>SUMIFS('Saisie Recettes'!$I$5:$I$3004,'Saisie Recettes'!$F$5:$F$3004, $F123, 'Saisie Recettes'!$H$5:$H$3004, Listes!$B$74, 'Saisie Recettes'!$E$5:$E$3004, "&gt;="&amp;EOMONTH(AO$7,-1)+1, 'Saisie Recettes'!$E$5:$E$3004, "&lt;="&amp;EOMONTH(AO$7,0))</f>
        <v>0</v>
      </c>
      <c r="AP123" s="151">
        <f>SUMIFS('Saisie Recettes'!$I$5:$I$3004,'Saisie Recettes'!$F$5:$F$3004, $F123, 'Saisie Recettes'!$H$5:$H$3004, Listes!$B$74, 'Saisie Recettes'!$E$5:$E$3004, "&gt;="&amp;EOMONTH(AP$7,-1)+1, 'Saisie Recettes'!$E$5:$E$3004, "&lt;="&amp;EOMONTH(AP$7,0))</f>
        <v>0</v>
      </c>
      <c r="AQ123" s="151">
        <f>SUMIFS('Saisie Recettes'!$I$5:$I$3004,'Saisie Recettes'!$F$5:$F$3004, $F123, 'Saisie Recettes'!$H$5:$H$3004, Listes!$B$74, 'Saisie Recettes'!$E$5:$E$3004, "&gt;="&amp;EOMONTH(AQ$7,-1)+1, 'Saisie Recettes'!$E$5:$E$3004, "&lt;="&amp;EOMONTH(AQ$7,0))</f>
        <v>0</v>
      </c>
      <c r="AR123" s="151">
        <f>SUMIFS('Saisie Recettes'!$I$5:$I$3004,'Saisie Recettes'!$F$5:$F$3004, $F123, 'Saisie Recettes'!$H$5:$H$3004, Listes!$B$74, 'Saisie Recettes'!$E$5:$E$3004, "&gt;="&amp;EOMONTH(AR$7,-1)+1, 'Saisie Recettes'!$E$5:$E$3004, "&lt;="&amp;EOMONTH(AR$7,0))</f>
        <v>0</v>
      </c>
      <c r="AS123" s="151">
        <f>SUMIFS('Saisie Recettes'!$I$5:$I$3004,'Saisie Recettes'!$F$5:$F$3004, $F123, 'Saisie Recettes'!$H$5:$H$3004, Listes!$B$74, 'Saisie Recettes'!$E$5:$E$3004, "&gt;="&amp;EOMONTH(AS$7,-1)+1, 'Saisie Recettes'!$E$5:$E$3004, "&lt;="&amp;EOMONTH(AS$7,0))</f>
        <v>0</v>
      </c>
      <c r="AT123" s="151">
        <f>SUMIFS('Saisie Recettes'!$I$5:$I$3004,'Saisie Recettes'!$F$5:$F$3004, $F123, 'Saisie Recettes'!$H$5:$H$3004, Listes!$B$74, 'Saisie Recettes'!$E$5:$E$3004, "&gt;="&amp;EOMONTH(AT$7,-1)+1, 'Saisie Recettes'!$E$5:$E$3004, "&lt;="&amp;EOMONTH(AT$7,0))</f>
        <v>0</v>
      </c>
      <c r="AU123" s="151">
        <f>SUMIFS('Saisie Recettes'!$I$5:$I$3004,'Saisie Recettes'!$F$5:$F$3004, $F123, 'Saisie Recettes'!$H$5:$H$3004, Listes!$B$74, 'Saisie Recettes'!$E$5:$E$3004, "&gt;="&amp;EOMONTH(AU$7,-1)+1, 'Saisie Recettes'!$E$5:$E$3004, "&lt;="&amp;EOMONTH(AU$7,0))</f>
        <v>0</v>
      </c>
      <c r="AV123" s="151">
        <f>SUMIFS('Saisie Recettes'!$I$5:$I$3004,'Saisie Recettes'!$F$5:$F$3004, $F123, 'Saisie Recettes'!$H$5:$H$3004, Listes!$B$74, 'Saisie Recettes'!$E$5:$E$3004, "&gt;="&amp;EOMONTH(AV$7,-1)+1, 'Saisie Recettes'!$E$5:$E$3004, "&lt;="&amp;EOMONTH(AV$7,0))</f>
        <v>0</v>
      </c>
      <c r="AW123" s="150">
        <f t="shared" si="77"/>
        <v>0</v>
      </c>
    </row>
    <row r="124" spans="3:49" ht="15.75" customHeight="1" x14ac:dyDescent="0.25">
      <c r="C124" s="150" t="str">
        <f t="shared" si="78"/>
        <v>MC-Suite 8</v>
      </c>
      <c r="D124" s="143"/>
      <c r="E124" s="143"/>
      <c r="F124" s="150" t="str">
        <f t="shared" si="74"/>
        <v>MC-Suite 8</v>
      </c>
      <c r="I124" s="151">
        <f>SUMIFS('Saisie Recettes'!$I$5:$I$3004,'Saisie Recettes'!$F$5:$F$3004, $F124, 'Saisie Recettes'!$H$5:$H$3004, Listes!$B$74, 'Saisie Recettes'!$E$5:$E$3004, "&gt;="&amp;EOMONTH(I$7,-1)+1, 'Saisie Recettes'!$E$5:$E$3004, "&lt;="&amp;EOMONTH(I$7,0))</f>
        <v>0</v>
      </c>
      <c r="J124" s="151">
        <f>SUMIFS('Saisie Recettes'!$I$5:$I$3004,'Saisie Recettes'!$F$5:$F$3004, $F124, 'Saisie Recettes'!$H$5:$H$3004, Listes!$B$74, 'Saisie Recettes'!$E$5:$E$3004, "&gt;="&amp;EOMONTH(J$7,-1)+1, 'Saisie Recettes'!$E$5:$E$3004, "&lt;="&amp;EOMONTH(J$7,0))</f>
        <v>0</v>
      </c>
      <c r="K124" s="151">
        <f>SUMIFS('Saisie Recettes'!$I$5:$I$3004,'Saisie Recettes'!$F$5:$F$3004, $F124, 'Saisie Recettes'!$H$5:$H$3004, Listes!$B$74, 'Saisie Recettes'!$E$5:$E$3004, "&gt;="&amp;EOMONTH(K$7,-1)+1, 'Saisie Recettes'!$E$5:$E$3004, "&lt;="&amp;EOMONTH(K$7,0))</f>
        <v>0</v>
      </c>
      <c r="L124" s="151">
        <f>SUMIFS('Saisie Recettes'!$I$5:$I$3004,'Saisie Recettes'!$F$5:$F$3004, $F124, 'Saisie Recettes'!$H$5:$H$3004, Listes!$B$74, 'Saisie Recettes'!$E$5:$E$3004, "&gt;="&amp;EOMONTH(L$7,-1)+1, 'Saisie Recettes'!$E$5:$E$3004, "&lt;="&amp;EOMONTH(L$7,0))</f>
        <v>0</v>
      </c>
      <c r="M124" s="151">
        <f>SUMIFS('Saisie Recettes'!$I$5:$I$3004,'Saisie Recettes'!$F$5:$F$3004, $F124, 'Saisie Recettes'!$H$5:$H$3004, Listes!$B$74, 'Saisie Recettes'!$E$5:$E$3004, "&gt;="&amp;EOMONTH(M$7,-1)+1, 'Saisie Recettes'!$E$5:$E$3004, "&lt;="&amp;EOMONTH(M$7,0))</f>
        <v>0</v>
      </c>
      <c r="N124" s="151">
        <f>SUMIFS('Saisie Recettes'!$I$5:$I$3004,'Saisie Recettes'!$F$5:$F$3004, $F124, 'Saisie Recettes'!$H$5:$H$3004, Listes!$B$74, 'Saisie Recettes'!$E$5:$E$3004, "&gt;="&amp;EOMONTH(N$7,-1)+1, 'Saisie Recettes'!$E$5:$E$3004, "&lt;="&amp;EOMONTH(N$7,0))</f>
        <v>0</v>
      </c>
      <c r="O124" s="151">
        <f>SUMIFS('Saisie Recettes'!$I$5:$I$3004,'Saisie Recettes'!$F$5:$F$3004, $F124, 'Saisie Recettes'!$H$5:$H$3004, Listes!$B$74, 'Saisie Recettes'!$E$5:$E$3004, "&gt;="&amp;EOMONTH(O$7,-1)+1, 'Saisie Recettes'!$E$5:$E$3004, "&lt;="&amp;EOMONTH(O$7,0))</f>
        <v>0</v>
      </c>
      <c r="P124" s="151">
        <f>SUMIFS('Saisie Recettes'!$I$5:$I$3004,'Saisie Recettes'!$F$5:$F$3004, $F124, 'Saisie Recettes'!$H$5:$H$3004, Listes!$B$74, 'Saisie Recettes'!$E$5:$E$3004, "&gt;="&amp;EOMONTH(P$7,-1)+1, 'Saisie Recettes'!$E$5:$E$3004, "&lt;="&amp;EOMONTH(P$7,0))</f>
        <v>0</v>
      </c>
      <c r="Q124" s="151">
        <f>SUMIFS('Saisie Recettes'!$I$5:$I$3004,'Saisie Recettes'!$F$5:$F$3004, $F124, 'Saisie Recettes'!$H$5:$H$3004, Listes!$B$74, 'Saisie Recettes'!$E$5:$E$3004, "&gt;="&amp;EOMONTH(Q$7,-1)+1, 'Saisie Recettes'!$E$5:$E$3004, "&lt;="&amp;EOMONTH(Q$7,0))</f>
        <v>0</v>
      </c>
      <c r="R124" s="151">
        <f>SUMIFS('Saisie Recettes'!$I$5:$I$3004,'Saisie Recettes'!$F$5:$F$3004, $F124, 'Saisie Recettes'!$H$5:$H$3004, Listes!$B$74, 'Saisie Recettes'!$E$5:$E$3004, "&gt;="&amp;EOMONTH(R$7,-1)+1, 'Saisie Recettes'!$E$5:$E$3004, "&lt;="&amp;EOMONTH(R$7,0))</f>
        <v>0</v>
      </c>
      <c r="S124" s="151">
        <f>SUMIFS('Saisie Recettes'!$I$5:$I$3004,'Saisie Recettes'!$F$5:$F$3004, $F124, 'Saisie Recettes'!$H$5:$H$3004, Listes!$B$74, 'Saisie Recettes'!$E$5:$E$3004, "&gt;="&amp;EOMONTH(S$7,-1)+1, 'Saisie Recettes'!$E$5:$E$3004, "&lt;="&amp;EOMONTH(S$7,0))</f>
        <v>0</v>
      </c>
      <c r="T124" s="151">
        <f>SUMIFS('Saisie Recettes'!$I$5:$I$3004,'Saisie Recettes'!$F$5:$F$3004, $F124, 'Saisie Recettes'!$H$5:$H$3004, Listes!$B$74, 'Saisie Recettes'!$E$5:$E$3004, "&gt;="&amp;EOMONTH(T$7,-1)+1, 'Saisie Recettes'!$E$5:$E$3004, "&lt;="&amp;EOMONTH(T$7,0))</f>
        <v>0</v>
      </c>
      <c r="U124" s="150">
        <f t="shared" si="75"/>
        <v>0</v>
      </c>
      <c r="W124" s="151">
        <f>SUMIFS('Saisie Recettes'!$I$5:$I$3004,'Saisie Recettes'!$F$5:$F$3004, $F124, 'Saisie Recettes'!$H$5:$H$3004, Listes!$B$74, 'Saisie Recettes'!$E$5:$E$3004, "&gt;="&amp;EOMONTH(W$7,-1)+1, 'Saisie Recettes'!$E$5:$E$3004, "&lt;="&amp;EOMONTH(W$7,0))</f>
        <v>0</v>
      </c>
      <c r="X124" s="151">
        <f>SUMIFS('Saisie Recettes'!$I$5:$I$3004,'Saisie Recettes'!$F$5:$F$3004, $F124, 'Saisie Recettes'!$H$5:$H$3004, Listes!$B$74, 'Saisie Recettes'!$E$5:$E$3004, "&gt;="&amp;EOMONTH(X$7,-1)+1, 'Saisie Recettes'!$E$5:$E$3004, "&lt;="&amp;EOMONTH(X$7,0))</f>
        <v>0</v>
      </c>
      <c r="Y124" s="151">
        <f>SUMIFS('Saisie Recettes'!$I$5:$I$3004,'Saisie Recettes'!$F$5:$F$3004, $F124, 'Saisie Recettes'!$H$5:$H$3004, Listes!$B$74, 'Saisie Recettes'!$E$5:$E$3004, "&gt;="&amp;EOMONTH(Y$7,-1)+1, 'Saisie Recettes'!$E$5:$E$3004, "&lt;="&amp;EOMONTH(Y$7,0))</f>
        <v>0</v>
      </c>
      <c r="Z124" s="151">
        <f>SUMIFS('Saisie Recettes'!$I$5:$I$3004,'Saisie Recettes'!$F$5:$F$3004, $F124, 'Saisie Recettes'!$H$5:$H$3004, Listes!$B$74, 'Saisie Recettes'!$E$5:$E$3004, "&gt;="&amp;EOMONTH(Z$7,-1)+1, 'Saisie Recettes'!$E$5:$E$3004, "&lt;="&amp;EOMONTH(Z$7,0))</f>
        <v>0</v>
      </c>
      <c r="AA124" s="151">
        <f>SUMIFS('Saisie Recettes'!$I$5:$I$3004,'Saisie Recettes'!$F$5:$F$3004, $F124, 'Saisie Recettes'!$H$5:$H$3004, Listes!$B$74, 'Saisie Recettes'!$E$5:$E$3004, "&gt;="&amp;EOMONTH(AA$7,-1)+1, 'Saisie Recettes'!$E$5:$E$3004, "&lt;="&amp;EOMONTH(AA$7,0))</f>
        <v>0</v>
      </c>
      <c r="AB124" s="151">
        <f>SUMIFS('Saisie Recettes'!$I$5:$I$3004,'Saisie Recettes'!$F$5:$F$3004, $F124, 'Saisie Recettes'!$H$5:$H$3004, Listes!$B$74, 'Saisie Recettes'!$E$5:$E$3004, "&gt;="&amp;EOMONTH(AB$7,-1)+1, 'Saisie Recettes'!$E$5:$E$3004, "&lt;="&amp;EOMONTH(AB$7,0))</f>
        <v>0</v>
      </c>
      <c r="AC124" s="151">
        <f>SUMIFS('Saisie Recettes'!$I$5:$I$3004,'Saisie Recettes'!$F$5:$F$3004, $F124, 'Saisie Recettes'!$H$5:$H$3004, Listes!$B$74, 'Saisie Recettes'!$E$5:$E$3004, "&gt;="&amp;EOMONTH(AC$7,-1)+1, 'Saisie Recettes'!$E$5:$E$3004, "&lt;="&amp;EOMONTH(AC$7,0))</f>
        <v>0</v>
      </c>
      <c r="AD124" s="151">
        <f>SUMIFS('Saisie Recettes'!$I$5:$I$3004,'Saisie Recettes'!$F$5:$F$3004, $F124, 'Saisie Recettes'!$H$5:$H$3004, Listes!$B$74, 'Saisie Recettes'!$E$5:$E$3004, "&gt;="&amp;EOMONTH(AD$7,-1)+1, 'Saisie Recettes'!$E$5:$E$3004, "&lt;="&amp;EOMONTH(AD$7,0))</f>
        <v>0</v>
      </c>
      <c r="AE124" s="151">
        <f>SUMIFS('Saisie Recettes'!$I$5:$I$3004,'Saisie Recettes'!$F$5:$F$3004, $F124, 'Saisie Recettes'!$H$5:$H$3004, Listes!$B$74, 'Saisie Recettes'!$E$5:$E$3004, "&gt;="&amp;EOMONTH(AE$7,-1)+1, 'Saisie Recettes'!$E$5:$E$3004, "&lt;="&amp;EOMONTH(AE$7,0))</f>
        <v>0</v>
      </c>
      <c r="AF124" s="151">
        <f>SUMIFS('Saisie Recettes'!$I$5:$I$3004,'Saisie Recettes'!$F$5:$F$3004, $F124, 'Saisie Recettes'!$H$5:$H$3004, Listes!$B$74, 'Saisie Recettes'!$E$5:$E$3004, "&gt;="&amp;EOMONTH(AF$7,-1)+1, 'Saisie Recettes'!$E$5:$E$3004, "&lt;="&amp;EOMONTH(AF$7,0))</f>
        <v>0</v>
      </c>
      <c r="AG124" s="151">
        <f>SUMIFS('Saisie Recettes'!$I$5:$I$3004,'Saisie Recettes'!$F$5:$F$3004, $F124, 'Saisie Recettes'!$H$5:$H$3004, Listes!$B$74, 'Saisie Recettes'!$E$5:$E$3004, "&gt;="&amp;EOMONTH(AG$7,-1)+1, 'Saisie Recettes'!$E$5:$E$3004, "&lt;="&amp;EOMONTH(AG$7,0))</f>
        <v>0</v>
      </c>
      <c r="AH124" s="151">
        <f>SUMIFS('Saisie Recettes'!$I$5:$I$3004,'Saisie Recettes'!$F$5:$F$3004, $F124, 'Saisie Recettes'!$H$5:$H$3004, Listes!$B$74, 'Saisie Recettes'!$E$5:$E$3004, "&gt;="&amp;EOMONTH(AH$7,-1)+1, 'Saisie Recettes'!$E$5:$E$3004, "&lt;="&amp;EOMONTH(AH$7,0))</f>
        <v>0</v>
      </c>
      <c r="AI124" s="150">
        <f t="shared" si="76"/>
        <v>0</v>
      </c>
      <c r="AJ124" s="142"/>
      <c r="AK124" s="151">
        <f>SUMIFS('Saisie Recettes'!$I$5:$I$3004,'Saisie Recettes'!$F$5:$F$3004, $F124, 'Saisie Recettes'!$H$5:$H$3004, Listes!$B$74, 'Saisie Recettes'!$E$5:$E$3004, "&gt;="&amp;EOMONTH(AK$7,-1)+1, 'Saisie Recettes'!$E$5:$E$3004, "&lt;="&amp;EOMONTH(AK$7,0))</f>
        <v>0</v>
      </c>
      <c r="AL124" s="151">
        <f>SUMIFS('Saisie Recettes'!$I$5:$I$3004,'Saisie Recettes'!$F$5:$F$3004, $F124, 'Saisie Recettes'!$H$5:$H$3004, Listes!$B$74, 'Saisie Recettes'!$E$5:$E$3004, "&gt;="&amp;EOMONTH(AL$7,-1)+1, 'Saisie Recettes'!$E$5:$E$3004, "&lt;="&amp;EOMONTH(AL$7,0))</f>
        <v>0</v>
      </c>
      <c r="AM124" s="151">
        <f>SUMIFS('Saisie Recettes'!$I$5:$I$3004,'Saisie Recettes'!$F$5:$F$3004, $F124, 'Saisie Recettes'!$H$5:$H$3004, Listes!$B$74, 'Saisie Recettes'!$E$5:$E$3004, "&gt;="&amp;EOMONTH(AM$7,-1)+1, 'Saisie Recettes'!$E$5:$E$3004, "&lt;="&amp;EOMONTH(AM$7,0))</f>
        <v>0</v>
      </c>
      <c r="AN124" s="151">
        <f>SUMIFS('Saisie Recettes'!$I$5:$I$3004,'Saisie Recettes'!$F$5:$F$3004, $F124, 'Saisie Recettes'!$H$5:$H$3004, Listes!$B$74, 'Saisie Recettes'!$E$5:$E$3004, "&gt;="&amp;EOMONTH(AN$7,-1)+1, 'Saisie Recettes'!$E$5:$E$3004, "&lt;="&amp;EOMONTH(AN$7,0))</f>
        <v>0</v>
      </c>
      <c r="AO124" s="151">
        <f>SUMIFS('Saisie Recettes'!$I$5:$I$3004,'Saisie Recettes'!$F$5:$F$3004, $F124, 'Saisie Recettes'!$H$5:$H$3004, Listes!$B$74, 'Saisie Recettes'!$E$5:$E$3004, "&gt;="&amp;EOMONTH(AO$7,-1)+1, 'Saisie Recettes'!$E$5:$E$3004, "&lt;="&amp;EOMONTH(AO$7,0))</f>
        <v>0</v>
      </c>
      <c r="AP124" s="151">
        <f>SUMIFS('Saisie Recettes'!$I$5:$I$3004,'Saisie Recettes'!$F$5:$F$3004, $F124, 'Saisie Recettes'!$H$5:$H$3004, Listes!$B$74, 'Saisie Recettes'!$E$5:$E$3004, "&gt;="&amp;EOMONTH(AP$7,-1)+1, 'Saisie Recettes'!$E$5:$E$3004, "&lt;="&amp;EOMONTH(AP$7,0))</f>
        <v>0</v>
      </c>
      <c r="AQ124" s="151">
        <f>SUMIFS('Saisie Recettes'!$I$5:$I$3004,'Saisie Recettes'!$F$5:$F$3004, $F124, 'Saisie Recettes'!$H$5:$H$3004, Listes!$B$74, 'Saisie Recettes'!$E$5:$E$3004, "&gt;="&amp;EOMONTH(AQ$7,-1)+1, 'Saisie Recettes'!$E$5:$E$3004, "&lt;="&amp;EOMONTH(AQ$7,0))</f>
        <v>0</v>
      </c>
      <c r="AR124" s="151">
        <f>SUMIFS('Saisie Recettes'!$I$5:$I$3004,'Saisie Recettes'!$F$5:$F$3004, $F124, 'Saisie Recettes'!$H$5:$H$3004, Listes!$B$74, 'Saisie Recettes'!$E$5:$E$3004, "&gt;="&amp;EOMONTH(AR$7,-1)+1, 'Saisie Recettes'!$E$5:$E$3004, "&lt;="&amp;EOMONTH(AR$7,0))</f>
        <v>0</v>
      </c>
      <c r="AS124" s="151">
        <f>SUMIFS('Saisie Recettes'!$I$5:$I$3004,'Saisie Recettes'!$F$5:$F$3004, $F124, 'Saisie Recettes'!$H$5:$H$3004, Listes!$B$74, 'Saisie Recettes'!$E$5:$E$3004, "&gt;="&amp;EOMONTH(AS$7,-1)+1, 'Saisie Recettes'!$E$5:$E$3004, "&lt;="&amp;EOMONTH(AS$7,0))</f>
        <v>0</v>
      </c>
      <c r="AT124" s="151">
        <f>SUMIFS('Saisie Recettes'!$I$5:$I$3004,'Saisie Recettes'!$F$5:$F$3004, $F124, 'Saisie Recettes'!$H$5:$H$3004, Listes!$B$74, 'Saisie Recettes'!$E$5:$E$3004, "&gt;="&amp;EOMONTH(AT$7,-1)+1, 'Saisie Recettes'!$E$5:$E$3004, "&lt;="&amp;EOMONTH(AT$7,0))</f>
        <v>0</v>
      </c>
      <c r="AU124" s="151">
        <f>SUMIFS('Saisie Recettes'!$I$5:$I$3004,'Saisie Recettes'!$F$5:$F$3004, $F124, 'Saisie Recettes'!$H$5:$H$3004, Listes!$B$74, 'Saisie Recettes'!$E$5:$E$3004, "&gt;="&amp;EOMONTH(AU$7,-1)+1, 'Saisie Recettes'!$E$5:$E$3004, "&lt;="&amp;EOMONTH(AU$7,0))</f>
        <v>0</v>
      </c>
      <c r="AV124" s="151">
        <f>SUMIFS('Saisie Recettes'!$I$5:$I$3004,'Saisie Recettes'!$F$5:$F$3004, $F124, 'Saisie Recettes'!$H$5:$H$3004, Listes!$B$74, 'Saisie Recettes'!$E$5:$E$3004, "&gt;="&amp;EOMONTH(AV$7,-1)+1, 'Saisie Recettes'!$E$5:$E$3004, "&lt;="&amp;EOMONTH(AV$7,0))</f>
        <v>0</v>
      </c>
      <c r="AW124" s="150">
        <f t="shared" si="77"/>
        <v>0</v>
      </c>
    </row>
    <row r="125" spans="3:49" ht="15.75" customHeight="1" x14ac:dyDescent="0.25">
      <c r="C125" s="150" t="str">
        <f t="shared" si="78"/>
        <v>MC-Suite 9</v>
      </c>
      <c r="D125" s="143"/>
      <c r="E125" s="143"/>
      <c r="F125" s="150" t="str">
        <f t="shared" si="74"/>
        <v>MC-Suite 9</v>
      </c>
      <c r="I125" s="151">
        <f>SUMIFS('Saisie Recettes'!$I$5:$I$3004,'Saisie Recettes'!$F$5:$F$3004, $F125, 'Saisie Recettes'!$H$5:$H$3004, Listes!$B$74, 'Saisie Recettes'!$E$5:$E$3004, "&gt;="&amp;EOMONTH(I$7,-1)+1, 'Saisie Recettes'!$E$5:$E$3004, "&lt;="&amp;EOMONTH(I$7,0))</f>
        <v>0</v>
      </c>
      <c r="J125" s="151">
        <f>SUMIFS('Saisie Recettes'!$I$5:$I$3004,'Saisie Recettes'!$F$5:$F$3004, $F125, 'Saisie Recettes'!$H$5:$H$3004, Listes!$B$74, 'Saisie Recettes'!$E$5:$E$3004, "&gt;="&amp;EOMONTH(J$7,-1)+1, 'Saisie Recettes'!$E$5:$E$3004, "&lt;="&amp;EOMONTH(J$7,0))</f>
        <v>0</v>
      </c>
      <c r="K125" s="151">
        <f>SUMIFS('Saisie Recettes'!$I$5:$I$3004,'Saisie Recettes'!$F$5:$F$3004, $F125, 'Saisie Recettes'!$H$5:$H$3004, Listes!$B$74, 'Saisie Recettes'!$E$5:$E$3004, "&gt;="&amp;EOMONTH(K$7,-1)+1, 'Saisie Recettes'!$E$5:$E$3004, "&lt;="&amp;EOMONTH(K$7,0))</f>
        <v>0</v>
      </c>
      <c r="L125" s="151">
        <f>SUMIFS('Saisie Recettes'!$I$5:$I$3004,'Saisie Recettes'!$F$5:$F$3004, $F125, 'Saisie Recettes'!$H$5:$H$3004, Listes!$B$74, 'Saisie Recettes'!$E$5:$E$3004, "&gt;="&amp;EOMONTH(L$7,-1)+1, 'Saisie Recettes'!$E$5:$E$3004, "&lt;="&amp;EOMONTH(L$7,0))</f>
        <v>0</v>
      </c>
      <c r="M125" s="151">
        <f>SUMIFS('Saisie Recettes'!$I$5:$I$3004,'Saisie Recettes'!$F$5:$F$3004, $F125, 'Saisie Recettes'!$H$5:$H$3004, Listes!$B$74, 'Saisie Recettes'!$E$5:$E$3004, "&gt;="&amp;EOMONTH(M$7,-1)+1, 'Saisie Recettes'!$E$5:$E$3004, "&lt;="&amp;EOMONTH(M$7,0))</f>
        <v>0</v>
      </c>
      <c r="N125" s="151">
        <f>SUMIFS('Saisie Recettes'!$I$5:$I$3004,'Saisie Recettes'!$F$5:$F$3004, $F125, 'Saisie Recettes'!$H$5:$H$3004, Listes!$B$74, 'Saisie Recettes'!$E$5:$E$3004, "&gt;="&amp;EOMONTH(N$7,-1)+1, 'Saisie Recettes'!$E$5:$E$3004, "&lt;="&amp;EOMONTH(N$7,0))</f>
        <v>0</v>
      </c>
      <c r="O125" s="151">
        <f>SUMIFS('Saisie Recettes'!$I$5:$I$3004,'Saisie Recettes'!$F$5:$F$3004, $F125, 'Saisie Recettes'!$H$5:$H$3004, Listes!$B$74, 'Saisie Recettes'!$E$5:$E$3004, "&gt;="&amp;EOMONTH(O$7,-1)+1, 'Saisie Recettes'!$E$5:$E$3004, "&lt;="&amp;EOMONTH(O$7,0))</f>
        <v>0</v>
      </c>
      <c r="P125" s="151">
        <f>SUMIFS('Saisie Recettes'!$I$5:$I$3004,'Saisie Recettes'!$F$5:$F$3004, $F125, 'Saisie Recettes'!$H$5:$H$3004, Listes!$B$74, 'Saisie Recettes'!$E$5:$E$3004, "&gt;="&amp;EOMONTH(P$7,-1)+1, 'Saisie Recettes'!$E$5:$E$3004, "&lt;="&amp;EOMONTH(P$7,0))</f>
        <v>0</v>
      </c>
      <c r="Q125" s="151">
        <f>SUMIFS('Saisie Recettes'!$I$5:$I$3004,'Saisie Recettes'!$F$5:$F$3004, $F125, 'Saisie Recettes'!$H$5:$H$3004, Listes!$B$74, 'Saisie Recettes'!$E$5:$E$3004, "&gt;="&amp;EOMONTH(Q$7,-1)+1, 'Saisie Recettes'!$E$5:$E$3004, "&lt;="&amp;EOMONTH(Q$7,0))</f>
        <v>0</v>
      </c>
      <c r="R125" s="151">
        <f>SUMIFS('Saisie Recettes'!$I$5:$I$3004,'Saisie Recettes'!$F$5:$F$3004, $F125, 'Saisie Recettes'!$H$5:$H$3004, Listes!$B$74, 'Saisie Recettes'!$E$5:$E$3004, "&gt;="&amp;EOMONTH(R$7,-1)+1, 'Saisie Recettes'!$E$5:$E$3004, "&lt;="&amp;EOMONTH(R$7,0))</f>
        <v>0</v>
      </c>
      <c r="S125" s="151">
        <f>SUMIFS('Saisie Recettes'!$I$5:$I$3004,'Saisie Recettes'!$F$5:$F$3004, $F125, 'Saisie Recettes'!$H$5:$H$3004, Listes!$B$74, 'Saisie Recettes'!$E$5:$E$3004, "&gt;="&amp;EOMONTH(S$7,-1)+1, 'Saisie Recettes'!$E$5:$E$3004, "&lt;="&amp;EOMONTH(S$7,0))</f>
        <v>0</v>
      </c>
      <c r="T125" s="151">
        <f>SUMIFS('Saisie Recettes'!$I$5:$I$3004,'Saisie Recettes'!$F$5:$F$3004, $F125, 'Saisie Recettes'!$H$5:$H$3004, Listes!$B$74, 'Saisie Recettes'!$E$5:$E$3004, "&gt;="&amp;EOMONTH(T$7,-1)+1, 'Saisie Recettes'!$E$5:$E$3004, "&lt;="&amp;EOMONTH(T$7,0))</f>
        <v>0</v>
      </c>
      <c r="U125" s="150">
        <f t="shared" si="75"/>
        <v>0</v>
      </c>
      <c r="W125" s="151">
        <f>SUMIFS('Saisie Recettes'!$I$5:$I$3004,'Saisie Recettes'!$F$5:$F$3004, $F125, 'Saisie Recettes'!$H$5:$H$3004, Listes!$B$74, 'Saisie Recettes'!$E$5:$E$3004, "&gt;="&amp;EOMONTH(W$7,-1)+1, 'Saisie Recettes'!$E$5:$E$3004, "&lt;="&amp;EOMONTH(W$7,0))</f>
        <v>0</v>
      </c>
      <c r="X125" s="151">
        <f>SUMIFS('Saisie Recettes'!$I$5:$I$3004,'Saisie Recettes'!$F$5:$F$3004, $F125, 'Saisie Recettes'!$H$5:$H$3004, Listes!$B$74, 'Saisie Recettes'!$E$5:$E$3004, "&gt;="&amp;EOMONTH(X$7,-1)+1, 'Saisie Recettes'!$E$5:$E$3004, "&lt;="&amp;EOMONTH(X$7,0))</f>
        <v>0</v>
      </c>
      <c r="Y125" s="151">
        <f>SUMIFS('Saisie Recettes'!$I$5:$I$3004,'Saisie Recettes'!$F$5:$F$3004, $F125, 'Saisie Recettes'!$H$5:$H$3004, Listes!$B$74, 'Saisie Recettes'!$E$5:$E$3004, "&gt;="&amp;EOMONTH(Y$7,-1)+1, 'Saisie Recettes'!$E$5:$E$3004, "&lt;="&amp;EOMONTH(Y$7,0))</f>
        <v>0</v>
      </c>
      <c r="Z125" s="151">
        <f>SUMIFS('Saisie Recettes'!$I$5:$I$3004,'Saisie Recettes'!$F$5:$F$3004, $F125, 'Saisie Recettes'!$H$5:$H$3004, Listes!$B$74, 'Saisie Recettes'!$E$5:$E$3004, "&gt;="&amp;EOMONTH(Z$7,-1)+1, 'Saisie Recettes'!$E$5:$E$3004, "&lt;="&amp;EOMONTH(Z$7,0))</f>
        <v>0</v>
      </c>
      <c r="AA125" s="151">
        <f>SUMIFS('Saisie Recettes'!$I$5:$I$3004,'Saisie Recettes'!$F$5:$F$3004, $F125, 'Saisie Recettes'!$H$5:$H$3004, Listes!$B$74, 'Saisie Recettes'!$E$5:$E$3004, "&gt;="&amp;EOMONTH(AA$7,-1)+1, 'Saisie Recettes'!$E$5:$E$3004, "&lt;="&amp;EOMONTH(AA$7,0))</f>
        <v>0</v>
      </c>
      <c r="AB125" s="151">
        <f>SUMIFS('Saisie Recettes'!$I$5:$I$3004,'Saisie Recettes'!$F$5:$F$3004, $F125, 'Saisie Recettes'!$H$5:$H$3004, Listes!$B$74, 'Saisie Recettes'!$E$5:$E$3004, "&gt;="&amp;EOMONTH(AB$7,-1)+1, 'Saisie Recettes'!$E$5:$E$3004, "&lt;="&amp;EOMONTH(AB$7,0))</f>
        <v>0</v>
      </c>
      <c r="AC125" s="151">
        <f>SUMIFS('Saisie Recettes'!$I$5:$I$3004,'Saisie Recettes'!$F$5:$F$3004, $F125, 'Saisie Recettes'!$H$5:$H$3004, Listes!$B$74, 'Saisie Recettes'!$E$5:$E$3004, "&gt;="&amp;EOMONTH(AC$7,-1)+1, 'Saisie Recettes'!$E$5:$E$3004, "&lt;="&amp;EOMONTH(AC$7,0))</f>
        <v>0</v>
      </c>
      <c r="AD125" s="151">
        <f>SUMIFS('Saisie Recettes'!$I$5:$I$3004,'Saisie Recettes'!$F$5:$F$3004, $F125, 'Saisie Recettes'!$H$5:$H$3004, Listes!$B$74, 'Saisie Recettes'!$E$5:$E$3004, "&gt;="&amp;EOMONTH(AD$7,-1)+1, 'Saisie Recettes'!$E$5:$E$3004, "&lt;="&amp;EOMONTH(AD$7,0))</f>
        <v>0</v>
      </c>
      <c r="AE125" s="151">
        <f>SUMIFS('Saisie Recettes'!$I$5:$I$3004,'Saisie Recettes'!$F$5:$F$3004, $F125, 'Saisie Recettes'!$H$5:$H$3004, Listes!$B$74, 'Saisie Recettes'!$E$5:$E$3004, "&gt;="&amp;EOMONTH(AE$7,-1)+1, 'Saisie Recettes'!$E$5:$E$3004, "&lt;="&amp;EOMONTH(AE$7,0))</f>
        <v>0</v>
      </c>
      <c r="AF125" s="151">
        <f>SUMIFS('Saisie Recettes'!$I$5:$I$3004,'Saisie Recettes'!$F$5:$F$3004, $F125, 'Saisie Recettes'!$H$5:$H$3004, Listes!$B$74, 'Saisie Recettes'!$E$5:$E$3004, "&gt;="&amp;EOMONTH(AF$7,-1)+1, 'Saisie Recettes'!$E$5:$E$3004, "&lt;="&amp;EOMONTH(AF$7,0))</f>
        <v>0</v>
      </c>
      <c r="AG125" s="151">
        <f>SUMIFS('Saisie Recettes'!$I$5:$I$3004,'Saisie Recettes'!$F$5:$F$3004, $F125, 'Saisie Recettes'!$H$5:$H$3004, Listes!$B$74, 'Saisie Recettes'!$E$5:$E$3004, "&gt;="&amp;EOMONTH(AG$7,-1)+1, 'Saisie Recettes'!$E$5:$E$3004, "&lt;="&amp;EOMONTH(AG$7,0))</f>
        <v>0</v>
      </c>
      <c r="AH125" s="151">
        <f>SUMIFS('Saisie Recettes'!$I$5:$I$3004,'Saisie Recettes'!$F$5:$F$3004, $F125, 'Saisie Recettes'!$H$5:$H$3004, Listes!$B$74, 'Saisie Recettes'!$E$5:$E$3004, "&gt;="&amp;EOMONTH(AH$7,-1)+1, 'Saisie Recettes'!$E$5:$E$3004, "&lt;="&amp;EOMONTH(AH$7,0))</f>
        <v>0</v>
      </c>
      <c r="AI125" s="150">
        <f t="shared" si="76"/>
        <v>0</v>
      </c>
      <c r="AJ125" s="142"/>
      <c r="AK125" s="151">
        <f>SUMIFS('Saisie Recettes'!$I$5:$I$3004,'Saisie Recettes'!$F$5:$F$3004, $F125, 'Saisie Recettes'!$H$5:$H$3004, Listes!$B$74, 'Saisie Recettes'!$E$5:$E$3004, "&gt;="&amp;EOMONTH(AK$7,-1)+1, 'Saisie Recettes'!$E$5:$E$3004, "&lt;="&amp;EOMONTH(AK$7,0))</f>
        <v>0</v>
      </c>
      <c r="AL125" s="151">
        <f>SUMIFS('Saisie Recettes'!$I$5:$I$3004,'Saisie Recettes'!$F$5:$F$3004, $F125, 'Saisie Recettes'!$H$5:$H$3004, Listes!$B$74, 'Saisie Recettes'!$E$5:$E$3004, "&gt;="&amp;EOMONTH(AL$7,-1)+1, 'Saisie Recettes'!$E$5:$E$3004, "&lt;="&amp;EOMONTH(AL$7,0))</f>
        <v>0</v>
      </c>
      <c r="AM125" s="151">
        <f>SUMIFS('Saisie Recettes'!$I$5:$I$3004,'Saisie Recettes'!$F$5:$F$3004, $F125, 'Saisie Recettes'!$H$5:$H$3004, Listes!$B$74, 'Saisie Recettes'!$E$5:$E$3004, "&gt;="&amp;EOMONTH(AM$7,-1)+1, 'Saisie Recettes'!$E$5:$E$3004, "&lt;="&amp;EOMONTH(AM$7,0))</f>
        <v>0</v>
      </c>
      <c r="AN125" s="151">
        <f>SUMIFS('Saisie Recettes'!$I$5:$I$3004,'Saisie Recettes'!$F$5:$F$3004, $F125, 'Saisie Recettes'!$H$5:$H$3004, Listes!$B$74, 'Saisie Recettes'!$E$5:$E$3004, "&gt;="&amp;EOMONTH(AN$7,-1)+1, 'Saisie Recettes'!$E$5:$E$3004, "&lt;="&amp;EOMONTH(AN$7,0))</f>
        <v>0</v>
      </c>
      <c r="AO125" s="151">
        <f>SUMIFS('Saisie Recettes'!$I$5:$I$3004,'Saisie Recettes'!$F$5:$F$3004, $F125, 'Saisie Recettes'!$H$5:$H$3004, Listes!$B$74, 'Saisie Recettes'!$E$5:$E$3004, "&gt;="&amp;EOMONTH(AO$7,-1)+1, 'Saisie Recettes'!$E$5:$E$3004, "&lt;="&amp;EOMONTH(AO$7,0))</f>
        <v>0</v>
      </c>
      <c r="AP125" s="151">
        <f>SUMIFS('Saisie Recettes'!$I$5:$I$3004,'Saisie Recettes'!$F$5:$F$3004, $F125, 'Saisie Recettes'!$H$5:$H$3004, Listes!$B$74, 'Saisie Recettes'!$E$5:$E$3004, "&gt;="&amp;EOMONTH(AP$7,-1)+1, 'Saisie Recettes'!$E$5:$E$3004, "&lt;="&amp;EOMONTH(AP$7,0))</f>
        <v>0</v>
      </c>
      <c r="AQ125" s="151">
        <f>SUMIFS('Saisie Recettes'!$I$5:$I$3004,'Saisie Recettes'!$F$5:$F$3004, $F125, 'Saisie Recettes'!$H$5:$H$3004, Listes!$B$74, 'Saisie Recettes'!$E$5:$E$3004, "&gt;="&amp;EOMONTH(AQ$7,-1)+1, 'Saisie Recettes'!$E$5:$E$3004, "&lt;="&amp;EOMONTH(AQ$7,0))</f>
        <v>0</v>
      </c>
      <c r="AR125" s="151">
        <f>SUMIFS('Saisie Recettes'!$I$5:$I$3004,'Saisie Recettes'!$F$5:$F$3004, $F125, 'Saisie Recettes'!$H$5:$H$3004, Listes!$B$74, 'Saisie Recettes'!$E$5:$E$3004, "&gt;="&amp;EOMONTH(AR$7,-1)+1, 'Saisie Recettes'!$E$5:$E$3004, "&lt;="&amp;EOMONTH(AR$7,0))</f>
        <v>0</v>
      </c>
      <c r="AS125" s="151">
        <f>SUMIFS('Saisie Recettes'!$I$5:$I$3004,'Saisie Recettes'!$F$5:$F$3004, $F125, 'Saisie Recettes'!$H$5:$H$3004, Listes!$B$74, 'Saisie Recettes'!$E$5:$E$3004, "&gt;="&amp;EOMONTH(AS$7,-1)+1, 'Saisie Recettes'!$E$5:$E$3004, "&lt;="&amp;EOMONTH(AS$7,0))</f>
        <v>0</v>
      </c>
      <c r="AT125" s="151">
        <f>SUMIFS('Saisie Recettes'!$I$5:$I$3004,'Saisie Recettes'!$F$5:$F$3004, $F125, 'Saisie Recettes'!$H$5:$H$3004, Listes!$B$74, 'Saisie Recettes'!$E$5:$E$3004, "&gt;="&amp;EOMONTH(AT$7,-1)+1, 'Saisie Recettes'!$E$5:$E$3004, "&lt;="&amp;EOMONTH(AT$7,0))</f>
        <v>0</v>
      </c>
      <c r="AU125" s="151">
        <f>SUMIFS('Saisie Recettes'!$I$5:$I$3004,'Saisie Recettes'!$F$5:$F$3004, $F125, 'Saisie Recettes'!$H$5:$H$3004, Listes!$B$74, 'Saisie Recettes'!$E$5:$E$3004, "&gt;="&amp;EOMONTH(AU$7,-1)+1, 'Saisie Recettes'!$E$5:$E$3004, "&lt;="&amp;EOMONTH(AU$7,0))</f>
        <v>0</v>
      </c>
      <c r="AV125" s="151">
        <f>SUMIFS('Saisie Recettes'!$I$5:$I$3004,'Saisie Recettes'!$F$5:$F$3004, $F125, 'Saisie Recettes'!$H$5:$H$3004, Listes!$B$74, 'Saisie Recettes'!$E$5:$E$3004, "&gt;="&amp;EOMONTH(AV$7,-1)+1, 'Saisie Recettes'!$E$5:$E$3004, "&lt;="&amp;EOMONTH(AV$7,0))</f>
        <v>0</v>
      </c>
      <c r="AW125" s="150">
        <f t="shared" si="77"/>
        <v>0</v>
      </c>
    </row>
    <row r="126" spans="3:49" ht="15.75" customHeight="1" x14ac:dyDescent="0.25">
      <c r="C126" s="150" t="str">
        <f t="shared" si="78"/>
        <v>MC-Suite 10</v>
      </c>
      <c r="D126" s="143"/>
      <c r="E126" s="143"/>
      <c r="F126" s="150" t="str">
        <f t="shared" si="74"/>
        <v>MC-Suite 10</v>
      </c>
      <c r="I126" s="151">
        <f>SUMIFS('Saisie Recettes'!$I$5:$I$3004,'Saisie Recettes'!$F$5:$F$3004, $F126, 'Saisie Recettes'!$H$5:$H$3004, Listes!$B$74, 'Saisie Recettes'!$E$5:$E$3004, "&gt;="&amp;EOMONTH(I$7,-1)+1, 'Saisie Recettes'!$E$5:$E$3004, "&lt;="&amp;EOMONTH(I$7,0))</f>
        <v>0</v>
      </c>
      <c r="J126" s="151">
        <f>SUMIFS('Saisie Recettes'!$I$5:$I$3004,'Saisie Recettes'!$F$5:$F$3004, $F126, 'Saisie Recettes'!$H$5:$H$3004, Listes!$B$74, 'Saisie Recettes'!$E$5:$E$3004, "&gt;="&amp;EOMONTH(J$7,-1)+1, 'Saisie Recettes'!$E$5:$E$3004, "&lt;="&amp;EOMONTH(J$7,0))</f>
        <v>0</v>
      </c>
      <c r="K126" s="151">
        <f>SUMIFS('Saisie Recettes'!$I$5:$I$3004,'Saisie Recettes'!$F$5:$F$3004, $F126, 'Saisie Recettes'!$H$5:$H$3004, Listes!$B$74, 'Saisie Recettes'!$E$5:$E$3004, "&gt;="&amp;EOMONTH(K$7,-1)+1, 'Saisie Recettes'!$E$5:$E$3004, "&lt;="&amp;EOMONTH(K$7,0))</f>
        <v>0</v>
      </c>
      <c r="L126" s="151">
        <f>SUMIFS('Saisie Recettes'!$I$5:$I$3004,'Saisie Recettes'!$F$5:$F$3004, $F126, 'Saisie Recettes'!$H$5:$H$3004, Listes!$B$74, 'Saisie Recettes'!$E$5:$E$3004, "&gt;="&amp;EOMONTH(L$7,-1)+1, 'Saisie Recettes'!$E$5:$E$3004, "&lt;="&amp;EOMONTH(L$7,0))</f>
        <v>0</v>
      </c>
      <c r="M126" s="151">
        <f>SUMIFS('Saisie Recettes'!$I$5:$I$3004,'Saisie Recettes'!$F$5:$F$3004, $F126, 'Saisie Recettes'!$H$5:$H$3004, Listes!$B$74, 'Saisie Recettes'!$E$5:$E$3004, "&gt;="&amp;EOMONTH(M$7,-1)+1, 'Saisie Recettes'!$E$5:$E$3004, "&lt;="&amp;EOMONTH(M$7,0))</f>
        <v>0</v>
      </c>
      <c r="N126" s="151">
        <f>SUMIFS('Saisie Recettes'!$I$5:$I$3004,'Saisie Recettes'!$F$5:$F$3004, $F126, 'Saisie Recettes'!$H$5:$H$3004, Listes!$B$74, 'Saisie Recettes'!$E$5:$E$3004, "&gt;="&amp;EOMONTH(N$7,-1)+1, 'Saisie Recettes'!$E$5:$E$3004, "&lt;="&amp;EOMONTH(N$7,0))</f>
        <v>0</v>
      </c>
      <c r="O126" s="151">
        <f>SUMIFS('Saisie Recettes'!$I$5:$I$3004,'Saisie Recettes'!$F$5:$F$3004, $F126, 'Saisie Recettes'!$H$5:$H$3004, Listes!$B$74, 'Saisie Recettes'!$E$5:$E$3004, "&gt;="&amp;EOMONTH(O$7,-1)+1, 'Saisie Recettes'!$E$5:$E$3004, "&lt;="&amp;EOMONTH(O$7,0))</f>
        <v>0</v>
      </c>
      <c r="P126" s="151">
        <f>SUMIFS('Saisie Recettes'!$I$5:$I$3004,'Saisie Recettes'!$F$5:$F$3004, $F126, 'Saisie Recettes'!$H$5:$H$3004, Listes!$B$74, 'Saisie Recettes'!$E$5:$E$3004, "&gt;="&amp;EOMONTH(P$7,-1)+1, 'Saisie Recettes'!$E$5:$E$3004, "&lt;="&amp;EOMONTH(P$7,0))</f>
        <v>0</v>
      </c>
      <c r="Q126" s="151">
        <f>SUMIFS('Saisie Recettes'!$I$5:$I$3004,'Saisie Recettes'!$F$5:$F$3004, $F126, 'Saisie Recettes'!$H$5:$H$3004, Listes!$B$74, 'Saisie Recettes'!$E$5:$E$3004, "&gt;="&amp;EOMONTH(Q$7,-1)+1, 'Saisie Recettes'!$E$5:$E$3004, "&lt;="&amp;EOMONTH(Q$7,0))</f>
        <v>0</v>
      </c>
      <c r="R126" s="151">
        <f>SUMIFS('Saisie Recettes'!$I$5:$I$3004,'Saisie Recettes'!$F$5:$F$3004, $F126, 'Saisie Recettes'!$H$5:$H$3004, Listes!$B$74, 'Saisie Recettes'!$E$5:$E$3004, "&gt;="&amp;EOMONTH(R$7,-1)+1, 'Saisie Recettes'!$E$5:$E$3004, "&lt;="&amp;EOMONTH(R$7,0))</f>
        <v>0</v>
      </c>
      <c r="S126" s="151">
        <f>SUMIFS('Saisie Recettes'!$I$5:$I$3004,'Saisie Recettes'!$F$5:$F$3004, $F126, 'Saisie Recettes'!$H$5:$H$3004, Listes!$B$74, 'Saisie Recettes'!$E$5:$E$3004, "&gt;="&amp;EOMONTH(S$7,-1)+1, 'Saisie Recettes'!$E$5:$E$3004, "&lt;="&amp;EOMONTH(S$7,0))</f>
        <v>0</v>
      </c>
      <c r="T126" s="151">
        <f>SUMIFS('Saisie Recettes'!$I$5:$I$3004,'Saisie Recettes'!$F$5:$F$3004, $F126, 'Saisie Recettes'!$H$5:$H$3004, Listes!$B$74, 'Saisie Recettes'!$E$5:$E$3004, "&gt;="&amp;EOMONTH(T$7,-1)+1, 'Saisie Recettes'!$E$5:$E$3004, "&lt;="&amp;EOMONTH(T$7,0))</f>
        <v>0</v>
      </c>
      <c r="U126" s="150">
        <f t="shared" si="75"/>
        <v>0</v>
      </c>
      <c r="W126" s="151">
        <f>SUMIFS('Saisie Recettes'!$I$5:$I$3004,'Saisie Recettes'!$F$5:$F$3004, $F126, 'Saisie Recettes'!$H$5:$H$3004, Listes!$B$74, 'Saisie Recettes'!$E$5:$E$3004, "&gt;="&amp;EOMONTH(W$7,-1)+1, 'Saisie Recettes'!$E$5:$E$3004, "&lt;="&amp;EOMONTH(W$7,0))</f>
        <v>0</v>
      </c>
      <c r="X126" s="151">
        <f>SUMIFS('Saisie Recettes'!$I$5:$I$3004,'Saisie Recettes'!$F$5:$F$3004, $F126, 'Saisie Recettes'!$H$5:$H$3004, Listes!$B$74, 'Saisie Recettes'!$E$5:$E$3004, "&gt;="&amp;EOMONTH(X$7,-1)+1, 'Saisie Recettes'!$E$5:$E$3004, "&lt;="&amp;EOMONTH(X$7,0))</f>
        <v>0</v>
      </c>
      <c r="Y126" s="151">
        <f>SUMIFS('Saisie Recettes'!$I$5:$I$3004,'Saisie Recettes'!$F$5:$F$3004, $F126, 'Saisie Recettes'!$H$5:$H$3004, Listes!$B$74, 'Saisie Recettes'!$E$5:$E$3004, "&gt;="&amp;EOMONTH(Y$7,-1)+1, 'Saisie Recettes'!$E$5:$E$3004, "&lt;="&amp;EOMONTH(Y$7,0))</f>
        <v>0</v>
      </c>
      <c r="Z126" s="151">
        <f>SUMIFS('Saisie Recettes'!$I$5:$I$3004,'Saisie Recettes'!$F$5:$F$3004, $F126, 'Saisie Recettes'!$H$5:$H$3004, Listes!$B$74, 'Saisie Recettes'!$E$5:$E$3004, "&gt;="&amp;EOMONTH(Z$7,-1)+1, 'Saisie Recettes'!$E$5:$E$3004, "&lt;="&amp;EOMONTH(Z$7,0))</f>
        <v>0</v>
      </c>
      <c r="AA126" s="151">
        <f>SUMIFS('Saisie Recettes'!$I$5:$I$3004,'Saisie Recettes'!$F$5:$F$3004, $F126, 'Saisie Recettes'!$H$5:$H$3004, Listes!$B$74, 'Saisie Recettes'!$E$5:$E$3004, "&gt;="&amp;EOMONTH(AA$7,-1)+1, 'Saisie Recettes'!$E$5:$E$3004, "&lt;="&amp;EOMONTH(AA$7,0))</f>
        <v>0</v>
      </c>
      <c r="AB126" s="151">
        <f>SUMIFS('Saisie Recettes'!$I$5:$I$3004,'Saisie Recettes'!$F$5:$F$3004, $F126, 'Saisie Recettes'!$H$5:$H$3004, Listes!$B$74, 'Saisie Recettes'!$E$5:$E$3004, "&gt;="&amp;EOMONTH(AB$7,-1)+1, 'Saisie Recettes'!$E$5:$E$3004, "&lt;="&amp;EOMONTH(AB$7,0))</f>
        <v>0</v>
      </c>
      <c r="AC126" s="151">
        <f>SUMIFS('Saisie Recettes'!$I$5:$I$3004,'Saisie Recettes'!$F$5:$F$3004, $F126, 'Saisie Recettes'!$H$5:$H$3004, Listes!$B$74, 'Saisie Recettes'!$E$5:$E$3004, "&gt;="&amp;EOMONTH(AC$7,-1)+1, 'Saisie Recettes'!$E$5:$E$3004, "&lt;="&amp;EOMONTH(AC$7,0))</f>
        <v>0</v>
      </c>
      <c r="AD126" s="151">
        <f>SUMIFS('Saisie Recettes'!$I$5:$I$3004,'Saisie Recettes'!$F$5:$F$3004, $F126, 'Saisie Recettes'!$H$5:$H$3004, Listes!$B$74, 'Saisie Recettes'!$E$5:$E$3004, "&gt;="&amp;EOMONTH(AD$7,-1)+1, 'Saisie Recettes'!$E$5:$E$3004, "&lt;="&amp;EOMONTH(AD$7,0))</f>
        <v>0</v>
      </c>
      <c r="AE126" s="151">
        <f>SUMIFS('Saisie Recettes'!$I$5:$I$3004,'Saisie Recettes'!$F$5:$F$3004, $F126, 'Saisie Recettes'!$H$5:$H$3004, Listes!$B$74, 'Saisie Recettes'!$E$5:$E$3004, "&gt;="&amp;EOMONTH(AE$7,-1)+1, 'Saisie Recettes'!$E$5:$E$3004, "&lt;="&amp;EOMONTH(AE$7,0))</f>
        <v>0</v>
      </c>
      <c r="AF126" s="151">
        <f>SUMIFS('Saisie Recettes'!$I$5:$I$3004,'Saisie Recettes'!$F$5:$F$3004, $F126, 'Saisie Recettes'!$H$5:$H$3004, Listes!$B$74, 'Saisie Recettes'!$E$5:$E$3004, "&gt;="&amp;EOMONTH(AF$7,-1)+1, 'Saisie Recettes'!$E$5:$E$3004, "&lt;="&amp;EOMONTH(AF$7,0))</f>
        <v>0</v>
      </c>
      <c r="AG126" s="151">
        <f>SUMIFS('Saisie Recettes'!$I$5:$I$3004,'Saisie Recettes'!$F$5:$F$3004, $F126, 'Saisie Recettes'!$H$5:$H$3004, Listes!$B$74, 'Saisie Recettes'!$E$5:$E$3004, "&gt;="&amp;EOMONTH(AG$7,-1)+1, 'Saisie Recettes'!$E$5:$E$3004, "&lt;="&amp;EOMONTH(AG$7,0))</f>
        <v>0</v>
      </c>
      <c r="AH126" s="151">
        <f>SUMIFS('Saisie Recettes'!$I$5:$I$3004,'Saisie Recettes'!$F$5:$F$3004, $F126, 'Saisie Recettes'!$H$5:$H$3004, Listes!$B$74, 'Saisie Recettes'!$E$5:$E$3004, "&gt;="&amp;EOMONTH(AH$7,-1)+1, 'Saisie Recettes'!$E$5:$E$3004, "&lt;="&amp;EOMONTH(AH$7,0))</f>
        <v>0</v>
      </c>
      <c r="AI126" s="150">
        <f t="shared" si="76"/>
        <v>0</v>
      </c>
      <c r="AJ126" s="142"/>
      <c r="AK126" s="151">
        <f>SUMIFS('Saisie Recettes'!$I$5:$I$3004,'Saisie Recettes'!$F$5:$F$3004, $F126, 'Saisie Recettes'!$H$5:$H$3004, Listes!$B$74, 'Saisie Recettes'!$E$5:$E$3004, "&gt;="&amp;EOMONTH(AK$7,-1)+1, 'Saisie Recettes'!$E$5:$E$3004, "&lt;="&amp;EOMONTH(AK$7,0))</f>
        <v>0</v>
      </c>
      <c r="AL126" s="151">
        <f>SUMIFS('Saisie Recettes'!$I$5:$I$3004,'Saisie Recettes'!$F$5:$F$3004, $F126, 'Saisie Recettes'!$H$5:$H$3004, Listes!$B$74, 'Saisie Recettes'!$E$5:$E$3004, "&gt;="&amp;EOMONTH(AL$7,-1)+1, 'Saisie Recettes'!$E$5:$E$3004, "&lt;="&amp;EOMONTH(AL$7,0))</f>
        <v>0</v>
      </c>
      <c r="AM126" s="151">
        <f>SUMIFS('Saisie Recettes'!$I$5:$I$3004,'Saisie Recettes'!$F$5:$F$3004, $F126, 'Saisie Recettes'!$H$5:$H$3004, Listes!$B$74, 'Saisie Recettes'!$E$5:$E$3004, "&gt;="&amp;EOMONTH(AM$7,-1)+1, 'Saisie Recettes'!$E$5:$E$3004, "&lt;="&amp;EOMONTH(AM$7,0))</f>
        <v>0</v>
      </c>
      <c r="AN126" s="151">
        <f>SUMIFS('Saisie Recettes'!$I$5:$I$3004,'Saisie Recettes'!$F$5:$F$3004, $F126, 'Saisie Recettes'!$H$5:$H$3004, Listes!$B$74, 'Saisie Recettes'!$E$5:$E$3004, "&gt;="&amp;EOMONTH(AN$7,-1)+1, 'Saisie Recettes'!$E$5:$E$3004, "&lt;="&amp;EOMONTH(AN$7,0))</f>
        <v>0</v>
      </c>
      <c r="AO126" s="151">
        <f>SUMIFS('Saisie Recettes'!$I$5:$I$3004,'Saisie Recettes'!$F$5:$F$3004, $F126, 'Saisie Recettes'!$H$5:$H$3004, Listes!$B$74, 'Saisie Recettes'!$E$5:$E$3004, "&gt;="&amp;EOMONTH(AO$7,-1)+1, 'Saisie Recettes'!$E$5:$E$3004, "&lt;="&amp;EOMONTH(AO$7,0))</f>
        <v>0</v>
      </c>
      <c r="AP126" s="151">
        <f>SUMIFS('Saisie Recettes'!$I$5:$I$3004,'Saisie Recettes'!$F$5:$F$3004, $F126, 'Saisie Recettes'!$H$5:$H$3004, Listes!$B$74, 'Saisie Recettes'!$E$5:$E$3004, "&gt;="&amp;EOMONTH(AP$7,-1)+1, 'Saisie Recettes'!$E$5:$E$3004, "&lt;="&amp;EOMONTH(AP$7,0))</f>
        <v>0</v>
      </c>
      <c r="AQ126" s="151">
        <f>SUMIFS('Saisie Recettes'!$I$5:$I$3004,'Saisie Recettes'!$F$5:$F$3004, $F126, 'Saisie Recettes'!$H$5:$H$3004, Listes!$B$74, 'Saisie Recettes'!$E$5:$E$3004, "&gt;="&amp;EOMONTH(AQ$7,-1)+1, 'Saisie Recettes'!$E$5:$E$3004, "&lt;="&amp;EOMONTH(AQ$7,0))</f>
        <v>0</v>
      </c>
      <c r="AR126" s="151">
        <f>SUMIFS('Saisie Recettes'!$I$5:$I$3004,'Saisie Recettes'!$F$5:$F$3004, $F126, 'Saisie Recettes'!$H$5:$H$3004, Listes!$B$74, 'Saisie Recettes'!$E$5:$E$3004, "&gt;="&amp;EOMONTH(AR$7,-1)+1, 'Saisie Recettes'!$E$5:$E$3004, "&lt;="&amp;EOMONTH(AR$7,0))</f>
        <v>0</v>
      </c>
      <c r="AS126" s="151">
        <f>SUMIFS('Saisie Recettes'!$I$5:$I$3004,'Saisie Recettes'!$F$5:$F$3004, $F126, 'Saisie Recettes'!$H$5:$H$3004, Listes!$B$74, 'Saisie Recettes'!$E$5:$E$3004, "&gt;="&amp;EOMONTH(AS$7,-1)+1, 'Saisie Recettes'!$E$5:$E$3004, "&lt;="&amp;EOMONTH(AS$7,0))</f>
        <v>0</v>
      </c>
      <c r="AT126" s="151">
        <f>SUMIFS('Saisie Recettes'!$I$5:$I$3004,'Saisie Recettes'!$F$5:$F$3004, $F126, 'Saisie Recettes'!$H$5:$H$3004, Listes!$B$74, 'Saisie Recettes'!$E$5:$E$3004, "&gt;="&amp;EOMONTH(AT$7,-1)+1, 'Saisie Recettes'!$E$5:$E$3004, "&lt;="&amp;EOMONTH(AT$7,0))</f>
        <v>0</v>
      </c>
      <c r="AU126" s="151">
        <f>SUMIFS('Saisie Recettes'!$I$5:$I$3004,'Saisie Recettes'!$F$5:$F$3004, $F126, 'Saisie Recettes'!$H$5:$H$3004, Listes!$B$74, 'Saisie Recettes'!$E$5:$E$3004, "&gt;="&amp;EOMONTH(AU$7,-1)+1, 'Saisie Recettes'!$E$5:$E$3004, "&lt;="&amp;EOMONTH(AU$7,0))</f>
        <v>0</v>
      </c>
      <c r="AV126" s="151">
        <f>SUMIFS('Saisie Recettes'!$I$5:$I$3004,'Saisie Recettes'!$F$5:$F$3004, $F126, 'Saisie Recettes'!$H$5:$H$3004, Listes!$B$74, 'Saisie Recettes'!$E$5:$E$3004, "&gt;="&amp;EOMONTH(AV$7,-1)+1, 'Saisie Recettes'!$E$5:$E$3004, "&lt;="&amp;EOMONTH(AV$7,0))</f>
        <v>0</v>
      </c>
      <c r="AW126" s="150">
        <f t="shared" si="77"/>
        <v>0</v>
      </c>
    </row>
    <row r="127" spans="3:49" ht="15.75" customHeight="1" x14ac:dyDescent="0.25">
      <c r="C127" s="150" t="str">
        <f t="shared" si="78"/>
        <v>MC-Suite 11</v>
      </c>
      <c r="D127" s="143"/>
      <c r="E127" s="143"/>
      <c r="F127" s="150" t="str">
        <f t="shared" si="74"/>
        <v>MC-Suite 11</v>
      </c>
      <c r="I127" s="151">
        <f>SUMIFS('Saisie Recettes'!$I$5:$I$3004,'Saisie Recettes'!$F$5:$F$3004, $F127, 'Saisie Recettes'!$H$5:$H$3004, Listes!$B$74, 'Saisie Recettes'!$E$5:$E$3004, "&gt;="&amp;EOMONTH(I$7,-1)+1, 'Saisie Recettes'!$E$5:$E$3004, "&lt;="&amp;EOMONTH(I$7,0))</f>
        <v>0</v>
      </c>
      <c r="J127" s="151">
        <f>SUMIFS('Saisie Recettes'!$I$5:$I$3004,'Saisie Recettes'!$F$5:$F$3004, $F127, 'Saisie Recettes'!$H$5:$H$3004, Listes!$B$74, 'Saisie Recettes'!$E$5:$E$3004, "&gt;="&amp;EOMONTH(J$7,-1)+1, 'Saisie Recettes'!$E$5:$E$3004, "&lt;="&amp;EOMONTH(J$7,0))</f>
        <v>0</v>
      </c>
      <c r="K127" s="151">
        <f>SUMIFS('Saisie Recettes'!$I$5:$I$3004,'Saisie Recettes'!$F$5:$F$3004, $F127, 'Saisie Recettes'!$H$5:$H$3004, Listes!$B$74, 'Saisie Recettes'!$E$5:$E$3004, "&gt;="&amp;EOMONTH(K$7,-1)+1, 'Saisie Recettes'!$E$5:$E$3004, "&lt;="&amp;EOMONTH(K$7,0))</f>
        <v>0</v>
      </c>
      <c r="L127" s="151">
        <f>SUMIFS('Saisie Recettes'!$I$5:$I$3004,'Saisie Recettes'!$F$5:$F$3004, $F127, 'Saisie Recettes'!$H$5:$H$3004, Listes!$B$74, 'Saisie Recettes'!$E$5:$E$3004, "&gt;="&amp;EOMONTH(L$7,-1)+1, 'Saisie Recettes'!$E$5:$E$3004, "&lt;="&amp;EOMONTH(L$7,0))</f>
        <v>0</v>
      </c>
      <c r="M127" s="151">
        <f>SUMIFS('Saisie Recettes'!$I$5:$I$3004,'Saisie Recettes'!$F$5:$F$3004, $F127, 'Saisie Recettes'!$H$5:$H$3004, Listes!$B$74, 'Saisie Recettes'!$E$5:$E$3004, "&gt;="&amp;EOMONTH(M$7,-1)+1, 'Saisie Recettes'!$E$5:$E$3004, "&lt;="&amp;EOMONTH(M$7,0))</f>
        <v>0</v>
      </c>
      <c r="N127" s="151">
        <f>SUMIFS('Saisie Recettes'!$I$5:$I$3004,'Saisie Recettes'!$F$5:$F$3004, $F127, 'Saisie Recettes'!$H$5:$H$3004, Listes!$B$74, 'Saisie Recettes'!$E$5:$E$3004, "&gt;="&amp;EOMONTH(N$7,-1)+1, 'Saisie Recettes'!$E$5:$E$3004, "&lt;="&amp;EOMONTH(N$7,0))</f>
        <v>0</v>
      </c>
      <c r="O127" s="151">
        <f>SUMIFS('Saisie Recettes'!$I$5:$I$3004,'Saisie Recettes'!$F$5:$F$3004, $F127, 'Saisie Recettes'!$H$5:$H$3004, Listes!$B$74, 'Saisie Recettes'!$E$5:$E$3004, "&gt;="&amp;EOMONTH(O$7,-1)+1, 'Saisie Recettes'!$E$5:$E$3004, "&lt;="&amp;EOMONTH(O$7,0))</f>
        <v>0</v>
      </c>
      <c r="P127" s="151">
        <f>SUMIFS('Saisie Recettes'!$I$5:$I$3004,'Saisie Recettes'!$F$5:$F$3004, $F127, 'Saisie Recettes'!$H$5:$H$3004, Listes!$B$74, 'Saisie Recettes'!$E$5:$E$3004, "&gt;="&amp;EOMONTH(P$7,-1)+1, 'Saisie Recettes'!$E$5:$E$3004, "&lt;="&amp;EOMONTH(P$7,0))</f>
        <v>0</v>
      </c>
      <c r="Q127" s="151">
        <f>SUMIFS('Saisie Recettes'!$I$5:$I$3004,'Saisie Recettes'!$F$5:$F$3004, $F127, 'Saisie Recettes'!$H$5:$H$3004, Listes!$B$74, 'Saisie Recettes'!$E$5:$E$3004, "&gt;="&amp;EOMONTH(Q$7,-1)+1, 'Saisie Recettes'!$E$5:$E$3004, "&lt;="&amp;EOMONTH(Q$7,0))</f>
        <v>0</v>
      </c>
      <c r="R127" s="151">
        <f>SUMIFS('Saisie Recettes'!$I$5:$I$3004,'Saisie Recettes'!$F$5:$F$3004, $F127, 'Saisie Recettes'!$H$5:$H$3004, Listes!$B$74, 'Saisie Recettes'!$E$5:$E$3004, "&gt;="&amp;EOMONTH(R$7,-1)+1, 'Saisie Recettes'!$E$5:$E$3004, "&lt;="&amp;EOMONTH(R$7,0))</f>
        <v>0</v>
      </c>
      <c r="S127" s="151">
        <f>SUMIFS('Saisie Recettes'!$I$5:$I$3004,'Saisie Recettes'!$F$5:$F$3004, $F127, 'Saisie Recettes'!$H$5:$H$3004, Listes!$B$74, 'Saisie Recettes'!$E$5:$E$3004, "&gt;="&amp;EOMONTH(S$7,-1)+1, 'Saisie Recettes'!$E$5:$E$3004, "&lt;="&amp;EOMONTH(S$7,0))</f>
        <v>0</v>
      </c>
      <c r="T127" s="151">
        <f>SUMIFS('Saisie Recettes'!$I$5:$I$3004,'Saisie Recettes'!$F$5:$F$3004, $F127, 'Saisie Recettes'!$H$5:$H$3004, Listes!$B$74, 'Saisie Recettes'!$E$5:$E$3004, "&gt;="&amp;EOMONTH(T$7,-1)+1, 'Saisie Recettes'!$E$5:$E$3004, "&lt;="&amp;EOMONTH(T$7,0))</f>
        <v>0</v>
      </c>
      <c r="U127" s="150">
        <f t="shared" si="75"/>
        <v>0</v>
      </c>
      <c r="W127" s="151">
        <f>SUMIFS('Saisie Recettes'!$I$5:$I$3004,'Saisie Recettes'!$F$5:$F$3004, $F127, 'Saisie Recettes'!$H$5:$H$3004, Listes!$B$74, 'Saisie Recettes'!$E$5:$E$3004, "&gt;="&amp;EOMONTH(W$7,-1)+1, 'Saisie Recettes'!$E$5:$E$3004, "&lt;="&amp;EOMONTH(W$7,0))</f>
        <v>0</v>
      </c>
      <c r="X127" s="151">
        <f>SUMIFS('Saisie Recettes'!$I$5:$I$3004,'Saisie Recettes'!$F$5:$F$3004, $F127, 'Saisie Recettes'!$H$5:$H$3004, Listes!$B$74, 'Saisie Recettes'!$E$5:$E$3004, "&gt;="&amp;EOMONTH(X$7,-1)+1, 'Saisie Recettes'!$E$5:$E$3004, "&lt;="&amp;EOMONTH(X$7,0))</f>
        <v>0</v>
      </c>
      <c r="Y127" s="151">
        <f>SUMIFS('Saisie Recettes'!$I$5:$I$3004,'Saisie Recettes'!$F$5:$F$3004, $F127, 'Saisie Recettes'!$H$5:$H$3004, Listes!$B$74, 'Saisie Recettes'!$E$5:$E$3004, "&gt;="&amp;EOMONTH(Y$7,-1)+1, 'Saisie Recettes'!$E$5:$E$3004, "&lt;="&amp;EOMONTH(Y$7,0))</f>
        <v>0</v>
      </c>
      <c r="Z127" s="151">
        <f>SUMIFS('Saisie Recettes'!$I$5:$I$3004,'Saisie Recettes'!$F$5:$F$3004, $F127, 'Saisie Recettes'!$H$5:$H$3004, Listes!$B$74, 'Saisie Recettes'!$E$5:$E$3004, "&gt;="&amp;EOMONTH(Z$7,-1)+1, 'Saisie Recettes'!$E$5:$E$3004, "&lt;="&amp;EOMONTH(Z$7,0))</f>
        <v>0</v>
      </c>
      <c r="AA127" s="151">
        <f>SUMIFS('Saisie Recettes'!$I$5:$I$3004,'Saisie Recettes'!$F$5:$F$3004, $F127, 'Saisie Recettes'!$H$5:$H$3004, Listes!$B$74, 'Saisie Recettes'!$E$5:$E$3004, "&gt;="&amp;EOMONTH(AA$7,-1)+1, 'Saisie Recettes'!$E$5:$E$3004, "&lt;="&amp;EOMONTH(AA$7,0))</f>
        <v>0</v>
      </c>
      <c r="AB127" s="151">
        <f>SUMIFS('Saisie Recettes'!$I$5:$I$3004,'Saisie Recettes'!$F$5:$F$3004, $F127, 'Saisie Recettes'!$H$5:$H$3004, Listes!$B$74, 'Saisie Recettes'!$E$5:$E$3004, "&gt;="&amp;EOMONTH(AB$7,-1)+1, 'Saisie Recettes'!$E$5:$E$3004, "&lt;="&amp;EOMONTH(AB$7,0))</f>
        <v>0</v>
      </c>
      <c r="AC127" s="151">
        <f>SUMIFS('Saisie Recettes'!$I$5:$I$3004,'Saisie Recettes'!$F$5:$F$3004, $F127, 'Saisie Recettes'!$H$5:$H$3004, Listes!$B$74, 'Saisie Recettes'!$E$5:$E$3004, "&gt;="&amp;EOMONTH(AC$7,-1)+1, 'Saisie Recettes'!$E$5:$E$3004, "&lt;="&amp;EOMONTH(AC$7,0))</f>
        <v>0</v>
      </c>
      <c r="AD127" s="151">
        <f>SUMIFS('Saisie Recettes'!$I$5:$I$3004,'Saisie Recettes'!$F$5:$F$3004, $F127, 'Saisie Recettes'!$H$5:$H$3004, Listes!$B$74, 'Saisie Recettes'!$E$5:$E$3004, "&gt;="&amp;EOMONTH(AD$7,-1)+1, 'Saisie Recettes'!$E$5:$E$3004, "&lt;="&amp;EOMONTH(AD$7,0))</f>
        <v>0</v>
      </c>
      <c r="AE127" s="151">
        <f>SUMIFS('Saisie Recettes'!$I$5:$I$3004,'Saisie Recettes'!$F$5:$F$3004, $F127, 'Saisie Recettes'!$H$5:$H$3004, Listes!$B$74, 'Saisie Recettes'!$E$5:$E$3004, "&gt;="&amp;EOMONTH(AE$7,-1)+1, 'Saisie Recettes'!$E$5:$E$3004, "&lt;="&amp;EOMONTH(AE$7,0))</f>
        <v>0</v>
      </c>
      <c r="AF127" s="151">
        <f>SUMIFS('Saisie Recettes'!$I$5:$I$3004,'Saisie Recettes'!$F$5:$F$3004, $F127, 'Saisie Recettes'!$H$5:$H$3004, Listes!$B$74, 'Saisie Recettes'!$E$5:$E$3004, "&gt;="&amp;EOMONTH(AF$7,-1)+1, 'Saisie Recettes'!$E$5:$E$3004, "&lt;="&amp;EOMONTH(AF$7,0))</f>
        <v>0</v>
      </c>
      <c r="AG127" s="151">
        <f>SUMIFS('Saisie Recettes'!$I$5:$I$3004,'Saisie Recettes'!$F$5:$F$3004, $F127, 'Saisie Recettes'!$H$5:$H$3004, Listes!$B$74, 'Saisie Recettes'!$E$5:$E$3004, "&gt;="&amp;EOMONTH(AG$7,-1)+1, 'Saisie Recettes'!$E$5:$E$3004, "&lt;="&amp;EOMONTH(AG$7,0))</f>
        <v>0</v>
      </c>
      <c r="AH127" s="151">
        <f>SUMIFS('Saisie Recettes'!$I$5:$I$3004,'Saisie Recettes'!$F$5:$F$3004, $F127, 'Saisie Recettes'!$H$5:$H$3004, Listes!$B$74, 'Saisie Recettes'!$E$5:$E$3004, "&gt;="&amp;EOMONTH(AH$7,-1)+1, 'Saisie Recettes'!$E$5:$E$3004, "&lt;="&amp;EOMONTH(AH$7,0))</f>
        <v>0</v>
      </c>
      <c r="AI127" s="150">
        <f t="shared" si="76"/>
        <v>0</v>
      </c>
      <c r="AJ127" s="142"/>
      <c r="AK127" s="151">
        <f>SUMIFS('Saisie Recettes'!$I$5:$I$3004,'Saisie Recettes'!$F$5:$F$3004, $F127, 'Saisie Recettes'!$H$5:$H$3004, Listes!$B$74, 'Saisie Recettes'!$E$5:$E$3004, "&gt;="&amp;EOMONTH(AK$7,-1)+1, 'Saisie Recettes'!$E$5:$E$3004, "&lt;="&amp;EOMONTH(AK$7,0))</f>
        <v>0</v>
      </c>
      <c r="AL127" s="151">
        <f>SUMIFS('Saisie Recettes'!$I$5:$I$3004,'Saisie Recettes'!$F$5:$F$3004, $F127, 'Saisie Recettes'!$H$5:$H$3004, Listes!$B$74, 'Saisie Recettes'!$E$5:$E$3004, "&gt;="&amp;EOMONTH(AL$7,-1)+1, 'Saisie Recettes'!$E$5:$E$3004, "&lt;="&amp;EOMONTH(AL$7,0))</f>
        <v>0</v>
      </c>
      <c r="AM127" s="151">
        <f>SUMIFS('Saisie Recettes'!$I$5:$I$3004,'Saisie Recettes'!$F$5:$F$3004, $F127, 'Saisie Recettes'!$H$5:$H$3004, Listes!$B$74, 'Saisie Recettes'!$E$5:$E$3004, "&gt;="&amp;EOMONTH(AM$7,-1)+1, 'Saisie Recettes'!$E$5:$E$3004, "&lt;="&amp;EOMONTH(AM$7,0))</f>
        <v>0</v>
      </c>
      <c r="AN127" s="151">
        <f>SUMIFS('Saisie Recettes'!$I$5:$I$3004,'Saisie Recettes'!$F$5:$F$3004, $F127, 'Saisie Recettes'!$H$5:$H$3004, Listes!$B$74, 'Saisie Recettes'!$E$5:$E$3004, "&gt;="&amp;EOMONTH(AN$7,-1)+1, 'Saisie Recettes'!$E$5:$E$3004, "&lt;="&amp;EOMONTH(AN$7,0))</f>
        <v>0</v>
      </c>
      <c r="AO127" s="151">
        <f>SUMIFS('Saisie Recettes'!$I$5:$I$3004,'Saisie Recettes'!$F$5:$F$3004, $F127, 'Saisie Recettes'!$H$5:$H$3004, Listes!$B$74, 'Saisie Recettes'!$E$5:$E$3004, "&gt;="&amp;EOMONTH(AO$7,-1)+1, 'Saisie Recettes'!$E$5:$E$3004, "&lt;="&amp;EOMONTH(AO$7,0))</f>
        <v>0</v>
      </c>
      <c r="AP127" s="151">
        <f>SUMIFS('Saisie Recettes'!$I$5:$I$3004,'Saisie Recettes'!$F$5:$F$3004, $F127, 'Saisie Recettes'!$H$5:$H$3004, Listes!$B$74, 'Saisie Recettes'!$E$5:$E$3004, "&gt;="&amp;EOMONTH(AP$7,-1)+1, 'Saisie Recettes'!$E$5:$E$3004, "&lt;="&amp;EOMONTH(AP$7,0))</f>
        <v>0</v>
      </c>
      <c r="AQ127" s="151">
        <f>SUMIFS('Saisie Recettes'!$I$5:$I$3004,'Saisie Recettes'!$F$5:$F$3004, $F127, 'Saisie Recettes'!$H$5:$H$3004, Listes!$B$74, 'Saisie Recettes'!$E$5:$E$3004, "&gt;="&amp;EOMONTH(AQ$7,-1)+1, 'Saisie Recettes'!$E$5:$E$3004, "&lt;="&amp;EOMONTH(AQ$7,0))</f>
        <v>0</v>
      </c>
      <c r="AR127" s="151">
        <f>SUMIFS('Saisie Recettes'!$I$5:$I$3004,'Saisie Recettes'!$F$5:$F$3004, $F127, 'Saisie Recettes'!$H$5:$H$3004, Listes!$B$74, 'Saisie Recettes'!$E$5:$E$3004, "&gt;="&amp;EOMONTH(AR$7,-1)+1, 'Saisie Recettes'!$E$5:$E$3004, "&lt;="&amp;EOMONTH(AR$7,0))</f>
        <v>0</v>
      </c>
      <c r="AS127" s="151">
        <f>SUMIFS('Saisie Recettes'!$I$5:$I$3004,'Saisie Recettes'!$F$5:$F$3004, $F127, 'Saisie Recettes'!$H$5:$H$3004, Listes!$B$74, 'Saisie Recettes'!$E$5:$E$3004, "&gt;="&amp;EOMONTH(AS$7,-1)+1, 'Saisie Recettes'!$E$5:$E$3004, "&lt;="&amp;EOMONTH(AS$7,0))</f>
        <v>0</v>
      </c>
      <c r="AT127" s="151">
        <f>SUMIFS('Saisie Recettes'!$I$5:$I$3004,'Saisie Recettes'!$F$5:$F$3004, $F127, 'Saisie Recettes'!$H$5:$H$3004, Listes!$B$74, 'Saisie Recettes'!$E$5:$E$3004, "&gt;="&amp;EOMONTH(AT$7,-1)+1, 'Saisie Recettes'!$E$5:$E$3004, "&lt;="&amp;EOMONTH(AT$7,0))</f>
        <v>0</v>
      </c>
      <c r="AU127" s="151">
        <f>SUMIFS('Saisie Recettes'!$I$5:$I$3004,'Saisie Recettes'!$F$5:$F$3004, $F127, 'Saisie Recettes'!$H$5:$H$3004, Listes!$B$74, 'Saisie Recettes'!$E$5:$E$3004, "&gt;="&amp;EOMONTH(AU$7,-1)+1, 'Saisie Recettes'!$E$5:$E$3004, "&lt;="&amp;EOMONTH(AU$7,0))</f>
        <v>0</v>
      </c>
      <c r="AV127" s="151">
        <f>SUMIFS('Saisie Recettes'!$I$5:$I$3004,'Saisie Recettes'!$F$5:$F$3004, $F127, 'Saisie Recettes'!$H$5:$H$3004, Listes!$B$74, 'Saisie Recettes'!$E$5:$E$3004, "&gt;="&amp;EOMONTH(AV$7,-1)+1, 'Saisie Recettes'!$E$5:$E$3004, "&lt;="&amp;EOMONTH(AV$7,0))</f>
        <v>0</v>
      </c>
      <c r="AW127" s="150">
        <f t="shared" si="77"/>
        <v>0</v>
      </c>
    </row>
    <row r="128" spans="3:49" ht="15.75" customHeight="1" x14ac:dyDescent="0.25">
      <c r="C128" s="150" t="str">
        <f t="shared" si="78"/>
        <v>MC-Suite 12</v>
      </c>
      <c r="D128" s="143"/>
      <c r="E128" s="143"/>
      <c r="F128" s="150" t="str">
        <f t="shared" si="74"/>
        <v>MC-Suite 12</v>
      </c>
      <c r="I128" s="151">
        <f>SUMIFS('Saisie Recettes'!$I$5:$I$3004,'Saisie Recettes'!$F$5:$F$3004, $F128, 'Saisie Recettes'!$H$5:$H$3004, Listes!$B$74, 'Saisie Recettes'!$E$5:$E$3004, "&gt;="&amp;EOMONTH(I$7,-1)+1, 'Saisie Recettes'!$E$5:$E$3004, "&lt;="&amp;EOMONTH(I$7,0))</f>
        <v>0</v>
      </c>
      <c r="J128" s="151">
        <f>SUMIFS('Saisie Recettes'!$I$5:$I$3004,'Saisie Recettes'!$F$5:$F$3004, $F128, 'Saisie Recettes'!$H$5:$H$3004, Listes!$B$74, 'Saisie Recettes'!$E$5:$E$3004, "&gt;="&amp;EOMONTH(J$7,-1)+1, 'Saisie Recettes'!$E$5:$E$3004, "&lt;="&amp;EOMONTH(J$7,0))</f>
        <v>0</v>
      </c>
      <c r="K128" s="151">
        <f>SUMIFS('Saisie Recettes'!$I$5:$I$3004,'Saisie Recettes'!$F$5:$F$3004, $F128, 'Saisie Recettes'!$H$5:$H$3004, Listes!$B$74, 'Saisie Recettes'!$E$5:$E$3004, "&gt;="&amp;EOMONTH(K$7,-1)+1, 'Saisie Recettes'!$E$5:$E$3004, "&lt;="&amp;EOMONTH(K$7,0))</f>
        <v>0</v>
      </c>
      <c r="L128" s="151">
        <f>SUMIFS('Saisie Recettes'!$I$5:$I$3004,'Saisie Recettes'!$F$5:$F$3004, $F128, 'Saisie Recettes'!$H$5:$H$3004, Listes!$B$74, 'Saisie Recettes'!$E$5:$E$3004, "&gt;="&amp;EOMONTH(L$7,-1)+1, 'Saisie Recettes'!$E$5:$E$3004, "&lt;="&amp;EOMONTH(L$7,0))</f>
        <v>0</v>
      </c>
      <c r="M128" s="151">
        <f>SUMIFS('Saisie Recettes'!$I$5:$I$3004,'Saisie Recettes'!$F$5:$F$3004, $F128, 'Saisie Recettes'!$H$5:$H$3004, Listes!$B$74, 'Saisie Recettes'!$E$5:$E$3004, "&gt;="&amp;EOMONTH(M$7,-1)+1, 'Saisie Recettes'!$E$5:$E$3004, "&lt;="&amp;EOMONTH(M$7,0))</f>
        <v>0</v>
      </c>
      <c r="N128" s="151">
        <f>SUMIFS('Saisie Recettes'!$I$5:$I$3004,'Saisie Recettes'!$F$5:$F$3004, $F128, 'Saisie Recettes'!$H$5:$H$3004, Listes!$B$74, 'Saisie Recettes'!$E$5:$E$3004, "&gt;="&amp;EOMONTH(N$7,-1)+1, 'Saisie Recettes'!$E$5:$E$3004, "&lt;="&amp;EOMONTH(N$7,0))</f>
        <v>0</v>
      </c>
      <c r="O128" s="151">
        <f>SUMIFS('Saisie Recettes'!$I$5:$I$3004,'Saisie Recettes'!$F$5:$F$3004, $F128, 'Saisie Recettes'!$H$5:$H$3004, Listes!$B$74, 'Saisie Recettes'!$E$5:$E$3004, "&gt;="&amp;EOMONTH(O$7,-1)+1, 'Saisie Recettes'!$E$5:$E$3004, "&lt;="&amp;EOMONTH(O$7,0))</f>
        <v>0</v>
      </c>
      <c r="P128" s="151">
        <f>SUMIFS('Saisie Recettes'!$I$5:$I$3004,'Saisie Recettes'!$F$5:$F$3004, $F128, 'Saisie Recettes'!$H$5:$H$3004, Listes!$B$74, 'Saisie Recettes'!$E$5:$E$3004, "&gt;="&amp;EOMONTH(P$7,-1)+1, 'Saisie Recettes'!$E$5:$E$3004, "&lt;="&amp;EOMONTH(P$7,0))</f>
        <v>0</v>
      </c>
      <c r="Q128" s="151">
        <f>SUMIFS('Saisie Recettes'!$I$5:$I$3004,'Saisie Recettes'!$F$5:$F$3004, $F128, 'Saisie Recettes'!$H$5:$H$3004, Listes!$B$74, 'Saisie Recettes'!$E$5:$E$3004, "&gt;="&amp;EOMONTH(Q$7,-1)+1, 'Saisie Recettes'!$E$5:$E$3004, "&lt;="&amp;EOMONTH(Q$7,0))</f>
        <v>0</v>
      </c>
      <c r="R128" s="151">
        <f>SUMIFS('Saisie Recettes'!$I$5:$I$3004,'Saisie Recettes'!$F$5:$F$3004, $F128, 'Saisie Recettes'!$H$5:$H$3004, Listes!$B$74, 'Saisie Recettes'!$E$5:$E$3004, "&gt;="&amp;EOMONTH(R$7,-1)+1, 'Saisie Recettes'!$E$5:$E$3004, "&lt;="&amp;EOMONTH(R$7,0))</f>
        <v>0</v>
      </c>
      <c r="S128" s="151">
        <f>SUMIFS('Saisie Recettes'!$I$5:$I$3004,'Saisie Recettes'!$F$5:$F$3004, $F128, 'Saisie Recettes'!$H$5:$H$3004, Listes!$B$74, 'Saisie Recettes'!$E$5:$E$3004, "&gt;="&amp;EOMONTH(S$7,-1)+1, 'Saisie Recettes'!$E$5:$E$3004, "&lt;="&amp;EOMONTH(S$7,0))</f>
        <v>0</v>
      </c>
      <c r="T128" s="151">
        <f>SUMIFS('Saisie Recettes'!$I$5:$I$3004,'Saisie Recettes'!$F$5:$F$3004, $F128, 'Saisie Recettes'!$H$5:$H$3004, Listes!$B$74, 'Saisie Recettes'!$E$5:$E$3004, "&gt;="&amp;EOMONTH(T$7,-1)+1, 'Saisie Recettes'!$E$5:$E$3004, "&lt;="&amp;EOMONTH(T$7,0))</f>
        <v>0</v>
      </c>
      <c r="U128" s="150">
        <f t="shared" si="75"/>
        <v>0</v>
      </c>
      <c r="W128" s="151">
        <f>SUMIFS('Saisie Recettes'!$I$5:$I$3004,'Saisie Recettes'!$F$5:$F$3004, $F128, 'Saisie Recettes'!$H$5:$H$3004, Listes!$B$74, 'Saisie Recettes'!$E$5:$E$3004, "&gt;="&amp;EOMONTH(W$7,-1)+1, 'Saisie Recettes'!$E$5:$E$3004, "&lt;="&amp;EOMONTH(W$7,0))</f>
        <v>0</v>
      </c>
      <c r="X128" s="151">
        <f>SUMIFS('Saisie Recettes'!$I$5:$I$3004,'Saisie Recettes'!$F$5:$F$3004, $F128, 'Saisie Recettes'!$H$5:$H$3004, Listes!$B$74, 'Saisie Recettes'!$E$5:$E$3004, "&gt;="&amp;EOMONTH(X$7,-1)+1, 'Saisie Recettes'!$E$5:$E$3004, "&lt;="&amp;EOMONTH(X$7,0))</f>
        <v>0</v>
      </c>
      <c r="Y128" s="151">
        <f>SUMIFS('Saisie Recettes'!$I$5:$I$3004,'Saisie Recettes'!$F$5:$F$3004, $F128, 'Saisie Recettes'!$H$5:$H$3004, Listes!$B$74, 'Saisie Recettes'!$E$5:$E$3004, "&gt;="&amp;EOMONTH(Y$7,-1)+1, 'Saisie Recettes'!$E$5:$E$3004, "&lt;="&amp;EOMONTH(Y$7,0))</f>
        <v>0</v>
      </c>
      <c r="Z128" s="151">
        <f>SUMIFS('Saisie Recettes'!$I$5:$I$3004,'Saisie Recettes'!$F$5:$F$3004, $F128, 'Saisie Recettes'!$H$5:$H$3004, Listes!$B$74, 'Saisie Recettes'!$E$5:$E$3004, "&gt;="&amp;EOMONTH(Z$7,-1)+1, 'Saisie Recettes'!$E$5:$E$3004, "&lt;="&amp;EOMONTH(Z$7,0))</f>
        <v>0</v>
      </c>
      <c r="AA128" s="151">
        <f>SUMIFS('Saisie Recettes'!$I$5:$I$3004,'Saisie Recettes'!$F$5:$F$3004, $F128, 'Saisie Recettes'!$H$5:$H$3004, Listes!$B$74, 'Saisie Recettes'!$E$5:$E$3004, "&gt;="&amp;EOMONTH(AA$7,-1)+1, 'Saisie Recettes'!$E$5:$E$3004, "&lt;="&amp;EOMONTH(AA$7,0))</f>
        <v>0</v>
      </c>
      <c r="AB128" s="151">
        <f>SUMIFS('Saisie Recettes'!$I$5:$I$3004,'Saisie Recettes'!$F$5:$F$3004, $F128, 'Saisie Recettes'!$H$5:$H$3004, Listes!$B$74, 'Saisie Recettes'!$E$5:$E$3004, "&gt;="&amp;EOMONTH(AB$7,-1)+1, 'Saisie Recettes'!$E$5:$E$3004, "&lt;="&amp;EOMONTH(AB$7,0))</f>
        <v>0</v>
      </c>
      <c r="AC128" s="151">
        <f>SUMIFS('Saisie Recettes'!$I$5:$I$3004,'Saisie Recettes'!$F$5:$F$3004, $F128, 'Saisie Recettes'!$H$5:$H$3004, Listes!$B$74, 'Saisie Recettes'!$E$5:$E$3004, "&gt;="&amp;EOMONTH(AC$7,-1)+1, 'Saisie Recettes'!$E$5:$E$3004, "&lt;="&amp;EOMONTH(AC$7,0))</f>
        <v>0</v>
      </c>
      <c r="AD128" s="151">
        <f>SUMIFS('Saisie Recettes'!$I$5:$I$3004,'Saisie Recettes'!$F$5:$F$3004, $F128, 'Saisie Recettes'!$H$5:$H$3004, Listes!$B$74, 'Saisie Recettes'!$E$5:$E$3004, "&gt;="&amp;EOMONTH(AD$7,-1)+1, 'Saisie Recettes'!$E$5:$E$3004, "&lt;="&amp;EOMONTH(AD$7,0))</f>
        <v>0</v>
      </c>
      <c r="AE128" s="151">
        <f>SUMIFS('Saisie Recettes'!$I$5:$I$3004,'Saisie Recettes'!$F$5:$F$3004, $F128, 'Saisie Recettes'!$H$5:$H$3004, Listes!$B$74, 'Saisie Recettes'!$E$5:$E$3004, "&gt;="&amp;EOMONTH(AE$7,-1)+1, 'Saisie Recettes'!$E$5:$E$3004, "&lt;="&amp;EOMONTH(AE$7,0))</f>
        <v>0</v>
      </c>
      <c r="AF128" s="151">
        <f>SUMIFS('Saisie Recettes'!$I$5:$I$3004,'Saisie Recettes'!$F$5:$F$3004, $F128, 'Saisie Recettes'!$H$5:$H$3004, Listes!$B$74, 'Saisie Recettes'!$E$5:$E$3004, "&gt;="&amp;EOMONTH(AF$7,-1)+1, 'Saisie Recettes'!$E$5:$E$3004, "&lt;="&amp;EOMONTH(AF$7,0))</f>
        <v>0</v>
      </c>
      <c r="AG128" s="151">
        <f>SUMIFS('Saisie Recettes'!$I$5:$I$3004,'Saisie Recettes'!$F$5:$F$3004, $F128, 'Saisie Recettes'!$H$5:$H$3004, Listes!$B$74, 'Saisie Recettes'!$E$5:$E$3004, "&gt;="&amp;EOMONTH(AG$7,-1)+1, 'Saisie Recettes'!$E$5:$E$3004, "&lt;="&amp;EOMONTH(AG$7,0))</f>
        <v>0</v>
      </c>
      <c r="AH128" s="151">
        <f>SUMIFS('Saisie Recettes'!$I$5:$I$3004,'Saisie Recettes'!$F$5:$F$3004, $F128, 'Saisie Recettes'!$H$5:$H$3004, Listes!$B$74, 'Saisie Recettes'!$E$5:$E$3004, "&gt;="&amp;EOMONTH(AH$7,-1)+1, 'Saisie Recettes'!$E$5:$E$3004, "&lt;="&amp;EOMONTH(AH$7,0))</f>
        <v>0</v>
      </c>
      <c r="AI128" s="150">
        <f t="shared" si="76"/>
        <v>0</v>
      </c>
      <c r="AJ128" s="142"/>
      <c r="AK128" s="151">
        <f>SUMIFS('Saisie Recettes'!$I$5:$I$3004,'Saisie Recettes'!$F$5:$F$3004, $F128, 'Saisie Recettes'!$H$5:$H$3004, Listes!$B$74, 'Saisie Recettes'!$E$5:$E$3004, "&gt;="&amp;EOMONTH(AK$7,-1)+1, 'Saisie Recettes'!$E$5:$E$3004, "&lt;="&amp;EOMONTH(AK$7,0))</f>
        <v>0</v>
      </c>
      <c r="AL128" s="151">
        <f>SUMIFS('Saisie Recettes'!$I$5:$I$3004,'Saisie Recettes'!$F$5:$F$3004, $F128, 'Saisie Recettes'!$H$5:$H$3004, Listes!$B$74, 'Saisie Recettes'!$E$5:$E$3004, "&gt;="&amp;EOMONTH(AL$7,-1)+1, 'Saisie Recettes'!$E$5:$E$3004, "&lt;="&amp;EOMONTH(AL$7,0))</f>
        <v>0</v>
      </c>
      <c r="AM128" s="151">
        <f>SUMIFS('Saisie Recettes'!$I$5:$I$3004,'Saisie Recettes'!$F$5:$F$3004, $F128, 'Saisie Recettes'!$H$5:$H$3004, Listes!$B$74, 'Saisie Recettes'!$E$5:$E$3004, "&gt;="&amp;EOMONTH(AM$7,-1)+1, 'Saisie Recettes'!$E$5:$E$3004, "&lt;="&amp;EOMONTH(AM$7,0))</f>
        <v>0</v>
      </c>
      <c r="AN128" s="151">
        <f>SUMIFS('Saisie Recettes'!$I$5:$I$3004,'Saisie Recettes'!$F$5:$F$3004, $F128, 'Saisie Recettes'!$H$5:$H$3004, Listes!$B$74, 'Saisie Recettes'!$E$5:$E$3004, "&gt;="&amp;EOMONTH(AN$7,-1)+1, 'Saisie Recettes'!$E$5:$E$3004, "&lt;="&amp;EOMONTH(AN$7,0))</f>
        <v>0</v>
      </c>
      <c r="AO128" s="151">
        <f>SUMIFS('Saisie Recettes'!$I$5:$I$3004,'Saisie Recettes'!$F$5:$F$3004, $F128, 'Saisie Recettes'!$H$5:$H$3004, Listes!$B$74, 'Saisie Recettes'!$E$5:$E$3004, "&gt;="&amp;EOMONTH(AO$7,-1)+1, 'Saisie Recettes'!$E$5:$E$3004, "&lt;="&amp;EOMONTH(AO$7,0))</f>
        <v>0</v>
      </c>
      <c r="AP128" s="151">
        <f>SUMIFS('Saisie Recettes'!$I$5:$I$3004,'Saisie Recettes'!$F$5:$F$3004, $F128, 'Saisie Recettes'!$H$5:$H$3004, Listes!$B$74, 'Saisie Recettes'!$E$5:$E$3004, "&gt;="&amp;EOMONTH(AP$7,-1)+1, 'Saisie Recettes'!$E$5:$E$3004, "&lt;="&amp;EOMONTH(AP$7,0))</f>
        <v>0</v>
      </c>
      <c r="AQ128" s="151">
        <f>SUMIFS('Saisie Recettes'!$I$5:$I$3004,'Saisie Recettes'!$F$5:$F$3004, $F128, 'Saisie Recettes'!$H$5:$H$3004, Listes!$B$74, 'Saisie Recettes'!$E$5:$E$3004, "&gt;="&amp;EOMONTH(AQ$7,-1)+1, 'Saisie Recettes'!$E$5:$E$3004, "&lt;="&amp;EOMONTH(AQ$7,0))</f>
        <v>0</v>
      </c>
      <c r="AR128" s="151">
        <f>SUMIFS('Saisie Recettes'!$I$5:$I$3004,'Saisie Recettes'!$F$5:$F$3004, $F128, 'Saisie Recettes'!$H$5:$H$3004, Listes!$B$74, 'Saisie Recettes'!$E$5:$E$3004, "&gt;="&amp;EOMONTH(AR$7,-1)+1, 'Saisie Recettes'!$E$5:$E$3004, "&lt;="&amp;EOMONTH(AR$7,0))</f>
        <v>0</v>
      </c>
      <c r="AS128" s="151">
        <f>SUMIFS('Saisie Recettes'!$I$5:$I$3004,'Saisie Recettes'!$F$5:$F$3004, $F128, 'Saisie Recettes'!$H$5:$H$3004, Listes!$B$74, 'Saisie Recettes'!$E$5:$E$3004, "&gt;="&amp;EOMONTH(AS$7,-1)+1, 'Saisie Recettes'!$E$5:$E$3004, "&lt;="&amp;EOMONTH(AS$7,0))</f>
        <v>0</v>
      </c>
      <c r="AT128" s="151">
        <f>SUMIFS('Saisie Recettes'!$I$5:$I$3004,'Saisie Recettes'!$F$5:$F$3004, $F128, 'Saisie Recettes'!$H$5:$H$3004, Listes!$B$74, 'Saisie Recettes'!$E$5:$E$3004, "&gt;="&amp;EOMONTH(AT$7,-1)+1, 'Saisie Recettes'!$E$5:$E$3004, "&lt;="&amp;EOMONTH(AT$7,0))</f>
        <v>0</v>
      </c>
      <c r="AU128" s="151">
        <f>SUMIFS('Saisie Recettes'!$I$5:$I$3004,'Saisie Recettes'!$F$5:$F$3004, $F128, 'Saisie Recettes'!$H$5:$H$3004, Listes!$B$74, 'Saisie Recettes'!$E$5:$E$3004, "&gt;="&amp;EOMONTH(AU$7,-1)+1, 'Saisie Recettes'!$E$5:$E$3004, "&lt;="&amp;EOMONTH(AU$7,0))</f>
        <v>0</v>
      </c>
      <c r="AV128" s="151">
        <f>SUMIFS('Saisie Recettes'!$I$5:$I$3004,'Saisie Recettes'!$F$5:$F$3004, $F128, 'Saisie Recettes'!$H$5:$H$3004, Listes!$B$74, 'Saisie Recettes'!$E$5:$E$3004, "&gt;="&amp;EOMONTH(AV$7,-1)+1, 'Saisie Recettes'!$E$5:$E$3004, "&lt;="&amp;EOMONTH(AV$7,0))</f>
        <v>0</v>
      </c>
      <c r="AW128" s="150">
        <f t="shared" si="77"/>
        <v>0</v>
      </c>
    </row>
    <row r="129" spans="3:49" ht="15.75" customHeight="1" x14ac:dyDescent="0.25">
      <c r="C129" s="150" t="str">
        <f t="shared" si="78"/>
        <v>MC-Suite 13</v>
      </c>
      <c r="D129" s="143"/>
      <c r="E129" s="143"/>
      <c r="F129" s="150" t="str">
        <f t="shared" si="74"/>
        <v>MC-Suite 13</v>
      </c>
      <c r="I129" s="151">
        <f>SUMIFS('Saisie Recettes'!$I$5:$I$3004,'Saisie Recettes'!$F$5:$F$3004, $F129, 'Saisie Recettes'!$H$5:$H$3004, Listes!$B$74, 'Saisie Recettes'!$E$5:$E$3004, "&gt;="&amp;EOMONTH(I$7,-1)+1, 'Saisie Recettes'!$E$5:$E$3004, "&lt;="&amp;EOMONTH(I$7,0))</f>
        <v>0</v>
      </c>
      <c r="J129" s="151">
        <f>SUMIFS('Saisie Recettes'!$I$5:$I$3004,'Saisie Recettes'!$F$5:$F$3004, $F129, 'Saisie Recettes'!$H$5:$H$3004, Listes!$B$74, 'Saisie Recettes'!$E$5:$E$3004, "&gt;="&amp;EOMONTH(J$7,-1)+1, 'Saisie Recettes'!$E$5:$E$3004, "&lt;="&amp;EOMONTH(J$7,0))</f>
        <v>0</v>
      </c>
      <c r="K129" s="151">
        <f>SUMIFS('Saisie Recettes'!$I$5:$I$3004,'Saisie Recettes'!$F$5:$F$3004, $F129, 'Saisie Recettes'!$H$5:$H$3004, Listes!$B$74, 'Saisie Recettes'!$E$5:$E$3004, "&gt;="&amp;EOMONTH(K$7,-1)+1, 'Saisie Recettes'!$E$5:$E$3004, "&lt;="&amp;EOMONTH(K$7,0))</f>
        <v>0</v>
      </c>
      <c r="L129" s="151">
        <f>SUMIFS('Saisie Recettes'!$I$5:$I$3004,'Saisie Recettes'!$F$5:$F$3004, $F129, 'Saisie Recettes'!$H$5:$H$3004, Listes!$B$74, 'Saisie Recettes'!$E$5:$E$3004, "&gt;="&amp;EOMONTH(L$7,-1)+1, 'Saisie Recettes'!$E$5:$E$3004, "&lt;="&amp;EOMONTH(L$7,0))</f>
        <v>0</v>
      </c>
      <c r="M129" s="151">
        <f>SUMIFS('Saisie Recettes'!$I$5:$I$3004,'Saisie Recettes'!$F$5:$F$3004, $F129, 'Saisie Recettes'!$H$5:$H$3004, Listes!$B$74, 'Saisie Recettes'!$E$5:$E$3004, "&gt;="&amp;EOMONTH(M$7,-1)+1, 'Saisie Recettes'!$E$5:$E$3004, "&lt;="&amp;EOMONTH(M$7,0))</f>
        <v>0</v>
      </c>
      <c r="N129" s="151">
        <f>SUMIFS('Saisie Recettes'!$I$5:$I$3004,'Saisie Recettes'!$F$5:$F$3004, $F129, 'Saisie Recettes'!$H$5:$H$3004, Listes!$B$74, 'Saisie Recettes'!$E$5:$E$3004, "&gt;="&amp;EOMONTH(N$7,-1)+1, 'Saisie Recettes'!$E$5:$E$3004, "&lt;="&amp;EOMONTH(N$7,0))</f>
        <v>0</v>
      </c>
      <c r="O129" s="151">
        <f>SUMIFS('Saisie Recettes'!$I$5:$I$3004,'Saisie Recettes'!$F$5:$F$3004, $F129, 'Saisie Recettes'!$H$5:$H$3004, Listes!$B$74, 'Saisie Recettes'!$E$5:$E$3004, "&gt;="&amp;EOMONTH(O$7,-1)+1, 'Saisie Recettes'!$E$5:$E$3004, "&lt;="&amp;EOMONTH(O$7,0))</f>
        <v>0</v>
      </c>
      <c r="P129" s="151">
        <f>SUMIFS('Saisie Recettes'!$I$5:$I$3004,'Saisie Recettes'!$F$5:$F$3004, $F129, 'Saisie Recettes'!$H$5:$H$3004, Listes!$B$74, 'Saisie Recettes'!$E$5:$E$3004, "&gt;="&amp;EOMONTH(P$7,-1)+1, 'Saisie Recettes'!$E$5:$E$3004, "&lt;="&amp;EOMONTH(P$7,0))</f>
        <v>0</v>
      </c>
      <c r="Q129" s="151">
        <f>SUMIFS('Saisie Recettes'!$I$5:$I$3004,'Saisie Recettes'!$F$5:$F$3004, $F129, 'Saisie Recettes'!$H$5:$H$3004, Listes!$B$74, 'Saisie Recettes'!$E$5:$E$3004, "&gt;="&amp;EOMONTH(Q$7,-1)+1, 'Saisie Recettes'!$E$5:$E$3004, "&lt;="&amp;EOMONTH(Q$7,0))</f>
        <v>0</v>
      </c>
      <c r="R129" s="151">
        <f>SUMIFS('Saisie Recettes'!$I$5:$I$3004,'Saisie Recettes'!$F$5:$F$3004, $F129, 'Saisie Recettes'!$H$5:$H$3004, Listes!$B$74, 'Saisie Recettes'!$E$5:$E$3004, "&gt;="&amp;EOMONTH(R$7,-1)+1, 'Saisie Recettes'!$E$5:$E$3004, "&lt;="&amp;EOMONTH(R$7,0))</f>
        <v>0</v>
      </c>
      <c r="S129" s="151">
        <f>SUMIFS('Saisie Recettes'!$I$5:$I$3004,'Saisie Recettes'!$F$5:$F$3004, $F129, 'Saisie Recettes'!$H$5:$H$3004, Listes!$B$74, 'Saisie Recettes'!$E$5:$E$3004, "&gt;="&amp;EOMONTH(S$7,-1)+1, 'Saisie Recettes'!$E$5:$E$3004, "&lt;="&amp;EOMONTH(S$7,0))</f>
        <v>0</v>
      </c>
      <c r="T129" s="151">
        <f>SUMIFS('Saisie Recettes'!$I$5:$I$3004,'Saisie Recettes'!$F$5:$F$3004, $F129, 'Saisie Recettes'!$H$5:$H$3004, Listes!$B$74, 'Saisie Recettes'!$E$5:$E$3004, "&gt;="&amp;EOMONTH(T$7,-1)+1, 'Saisie Recettes'!$E$5:$E$3004, "&lt;="&amp;EOMONTH(T$7,0))</f>
        <v>0</v>
      </c>
      <c r="U129" s="150">
        <f t="shared" si="75"/>
        <v>0</v>
      </c>
      <c r="W129" s="151">
        <f>SUMIFS('Saisie Recettes'!$I$5:$I$3004,'Saisie Recettes'!$F$5:$F$3004, $F129, 'Saisie Recettes'!$H$5:$H$3004, Listes!$B$74, 'Saisie Recettes'!$E$5:$E$3004, "&gt;="&amp;EOMONTH(W$7,-1)+1, 'Saisie Recettes'!$E$5:$E$3004, "&lt;="&amp;EOMONTH(W$7,0))</f>
        <v>0</v>
      </c>
      <c r="X129" s="151">
        <f>SUMIFS('Saisie Recettes'!$I$5:$I$3004,'Saisie Recettes'!$F$5:$F$3004, $F129, 'Saisie Recettes'!$H$5:$H$3004, Listes!$B$74, 'Saisie Recettes'!$E$5:$E$3004, "&gt;="&amp;EOMONTH(X$7,-1)+1, 'Saisie Recettes'!$E$5:$E$3004, "&lt;="&amp;EOMONTH(X$7,0))</f>
        <v>0</v>
      </c>
      <c r="Y129" s="151">
        <f>SUMIFS('Saisie Recettes'!$I$5:$I$3004,'Saisie Recettes'!$F$5:$F$3004, $F129, 'Saisie Recettes'!$H$5:$H$3004, Listes!$B$74, 'Saisie Recettes'!$E$5:$E$3004, "&gt;="&amp;EOMONTH(Y$7,-1)+1, 'Saisie Recettes'!$E$5:$E$3004, "&lt;="&amp;EOMONTH(Y$7,0))</f>
        <v>0</v>
      </c>
      <c r="Z129" s="151">
        <f>SUMIFS('Saisie Recettes'!$I$5:$I$3004,'Saisie Recettes'!$F$5:$F$3004, $F129, 'Saisie Recettes'!$H$5:$H$3004, Listes!$B$74, 'Saisie Recettes'!$E$5:$E$3004, "&gt;="&amp;EOMONTH(Z$7,-1)+1, 'Saisie Recettes'!$E$5:$E$3004, "&lt;="&amp;EOMONTH(Z$7,0))</f>
        <v>0</v>
      </c>
      <c r="AA129" s="151">
        <f>SUMIFS('Saisie Recettes'!$I$5:$I$3004,'Saisie Recettes'!$F$5:$F$3004, $F129, 'Saisie Recettes'!$H$5:$H$3004, Listes!$B$74, 'Saisie Recettes'!$E$5:$E$3004, "&gt;="&amp;EOMONTH(AA$7,-1)+1, 'Saisie Recettes'!$E$5:$E$3004, "&lt;="&amp;EOMONTH(AA$7,0))</f>
        <v>0</v>
      </c>
      <c r="AB129" s="151">
        <f>SUMIFS('Saisie Recettes'!$I$5:$I$3004,'Saisie Recettes'!$F$5:$F$3004, $F129, 'Saisie Recettes'!$H$5:$H$3004, Listes!$B$74, 'Saisie Recettes'!$E$5:$E$3004, "&gt;="&amp;EOMONTH(AB$7,-1)+1, 'Saisie Recettes'!$E$5:$E$3004, "&lt;="&amp;EOMONTH(AB$7,0))</f>
        <v>0</v>
      </c>
      <c r="AC129" s="151">
        <f>SUMIFS('Saisie Recettes'!$I$5:$I$3004,'Saisie Recettes'!$F$5:$F$3004, $F129, 'Saisie Recettes'!$H$5:$H$3004, Listes!$B$74, 'Saisie Recettes'!$E$5:$E$3004, "&gt;="&amp;EOMONTH(AC$7,-1)+1, 'Saisie Recettes'!$E$5:$E$3004, "&lt;="&amp;EOMONTH(AC$7,0))</f>
        <v>0</v>
      </c>
      <c r="AD129" s="151">
        <f>SUMIFS('Saisie Recettes'!$I$5:$I$3004,'Saisie Recettes'!$F$5:$F$3004, $F129, 'Saisie Recettes'!$H$5:$H$3004, Listes!$B$74, 'Saisie Recettes'!$E$5:$E$3004, "&gt;="&amp;EOMONTH(AD$7,-1)+1, 'Saisie Recettes'!$E$5:$E$3004, "&lt;="&amp;EOMONTH(AD$7,0))</f>
        <v>0</v>
      </c>
      <c r="AE129" s="151">
        <f>SUMIFS('Saisie Recettes'!$I$5:$I$3004,'Saisie Recettes'!$F$5:$F$3004, $F129, 'Saisie Recettes'!$H$5:$H$3004, Listes!$B$74, 'Saisie Recettes'!$E$5:$E$3004, "&gt;="&amp;EOMONTH(AE$7,-1)+1, 'Saisie Recettes'!$E$5:$E$3004, "&lt;="&amp;EOMONTH(AE$7,0))</f>
        <v>0</v>
      </c>
      <c r="AF129" s="151">
        <f>SUMIFS('Saisie Recettes'!$I$5:$I$3004,'Saisie Recettes'!$F$5:$F$3004, $F129, 'Saisie Recettes'!$H$5:$H$3004, Listes!$B$74, 'Saisie Recettes'!$E$5:$E$3004, "&gt;="&amp;EOMONTH(AF$7,-1)+1, 'Saisie Recettes'!$E$5:$E$3004, "&lt;="&amp;EOMONTH(AF$7,0))</f>
        <v>0</v>
      </c>
      <c r="AG129" s="151">
        <f>SUMIFS('Saisie Recettes'!$I$5:$I$3004,'Saisie Recettes'!$F$5:$F$3004, $F129, 'Saisie Recettes'!$H$5:$H$3004, Listes!$B$74, 'Saisie Recettes'!$E$5:$E$3004, "&gt;="&amp;EOMONTH(AG$7,-1)+1, 'Saisie Recettes'!$E$5:$E$3004, "&lt;="&amp;EOMONTH(AG$7,0))</f>
        <v>0</v>
      </c>
      <c r="AH129" s="151">
        <f>SUMIFS('Saisie Recettes'!$I$5:$I$3004,'Saisie Recettes'!$F$5:$F$3004, $F129, 'Saisie Recettes'!$H$5:$H$3004, Listes!$B$74, 'Saisie Recettes'!$E$5:$E$3004, "&gt;="&amp;EOMONTH(AH$7,-1)+1, 'Saisie Recettes'!$E$5:$E$3004, "&lt;="&amp;EOMONTH(AH$7,0))</f>
        <v>0</v>
      </c>
      <c r="AI129" s="150">
        <f t="shared" si="76"/>
        <v>0</v>
      </c>
      <c r="AJ129" s="142"/>
      <c r="AK129" s="151">
        <f>SUMIFS('Saisie Recettes'!$I$5:$I$3004,'Saisie Recettes'!$F$5:$F$3004, $F129, 'Saisie Recettes'!$H$5:$H$3004, Listes!$B$74, 'Saisie Recettes'!$E$5:$E$3004, "&gt;="&amp;EOMONTH(AK$7,-1)+1, 'Saisie Recettes'!$E$5:$E$3004, "&lt;="&amp;EOMONTH(AK$7,0))</f>
        <v>0</v>
      </c>
      <c r="AL129" s="151">
        <f>SUMIFS('Saisie Recettes'!$I$5:$I$3004,'Saisie Recettes'!$F$5:$F$3004, $F129, 'Saisie Recettes'!$H$5:$H$3004, Listes!$B$74, 'Saisie Recettes'!$E$5:$E$3004, "&gt;="&amp;EOMONTH(AL$7,-1)+1, 'Saisie Recettes'!$E$5:$E$3004, "&lt;="&amp;EOMONTH(AL$7,0))</f>
        <v>0</v>
      </c>
      <c r="AM129" s="151">
        <f>SUMIFS('Saisie Recettes'!$I$5:$I$3004,'Saisie Recettes'!$F$5:$F$3004, $F129, 'Saisie Recettes'!$H$5:$H$3004, Listes!$B$74, 'Saisie Recettes'!$E$5:$E$3004, "&gt;="&amp;EOMONTH(AM$7,-1)+1, 'Saisie Recettes'!$E$5:$E$3004, "&lt;="&amp;EOMONTH(AM$7,0))</f>
        <v>0</v>
      </c>
      <c r="AN129" s="151">
        <f>SUMIFS('Saisie Recettes'!$I$5:$I$3004,'Saisie Recettes'!$F$5:$F$3004, $F129, 'Saisie Recettes'!$H$5:$H$3004, Listes!$B$74, 'Saisie Recettes'!$E$5:$E$3004, "&gt;="&amp;EOMONTH(AN$7,-1)+1, 'Saisie Recettes'!$E$5:$E$3004, "&lt;="&amp;EOMONTH(AN$7,0))</f>
        <v>0</v>
      </c>
      <c r="AO129" s="151">
        <f>SUMIFS('Saisie Recettes'!$I$5:$I$3004,'Saisie Recettes'!$F$5:$F$3004, $F129, 'Saisie Recettes'!$H$5:$H$3004, Listes!$B$74, 'Saisie Recettes'!$E$5:$E$3004, "&gt;="&amp;EOMONTH(AO$7,-1)+1, 'Saisie Recettes'!$E$5:$E$3004, "&lt;="&amp;EOMONTH(AO$7,0))</f>
        <v>0</v>
      </c>
      <c r="AP129" s="151">
        <f>SUMIFS('Saisie Recettes'!$I$5:$I$3004,'Saisie Recettes'!$F$5:$F$3004, $F129, 'Saisie Recettes'!$H$5:$H$3004, Listes!$B$74, 'Saisie Recettes'!$E$5:$E$3004, "&gt;="&amp;EOMONTH(AP$7,-1)+1, 'Saisie Recettes'!$E$5:$E$3004, "&lt;="&amp;EOMONTH(AP$7,0))</f>
        <v>0</v>
      </c>
      <c r="AQ129" s="151">
        <f>SUMIFS('Saisie Recettes'!$I$5:$I$3004,'Saisie Recettes'!$F$5:$F$3004, $F129, 'Saisie Recettes'!$H$5:$H$3004, Listes!$B$74, 'Saisie Recettes'!$E$5:$E$3004, "&gt;="&amp;EOMONTH(AQ$7,-1)+1, 'Saisie Recettes'!$E$5:$E$3004, "&lt;="&amp;EOMONTH(AQ$7,0))</f>
        <v>0</v>
      </c>
      <c r="AR129" s="151">
        <f>SUMIFS('Saisie Recettes'!$I$5:$I$3004,'Saisie Recettes'!$F$5:$F$3004, $F129, 'Saisie Recettes'!$H$5:$H$3004, Listes!$B$74, 'Saisie Recettes'!$E$5:$E$3004, "&gt;="&amp;EOMONTH(AR$7,-1)+1, 'Saisie Recettes'!$E$5:$E$3004, "&lt;="&amp;EOMONTH(AR$7,0))</f>
        <v>0</v>
      </c>
      <c r="AS129" s="151">
        <f>SUMIFS('Saisie Recettes'!$I$5:$I$3004,'Saisie Recettes'!$F$5:$F$3004, $F129, 'Saisie Recettes'!$H$5:$H$3004, Listes!$B$74, 'Saisie Recettes'!$E$5:$E$3004, "&gt;="&amp;EOMONTH(AS$7,-1)+1, 'Saisie Recettes'!$E$5:$E$3004, "&lt;="&amp;EOMONTH(AS$7,0))</f>
        <v>0</v>
      </c>
      <c r="AT129" s="151">
        <f>SUMIFS('Saisie Recettes'!$I$5:$I$3004,'Saisie Recettes'!$F$5:$F$3004, $F129, 'Saisie Recettes'!$H$5:$H$3004, Listes!$B$74, 'Saisie Recettes'!$E$5:$E$3004, "&gt;="&amp;EOMONTH(AT$7,-1)+1, 'Saisie Recettes'!$E$5:$E$3004, "&lt;="&amp;EOMONTH(AT$7,0))</f>
        <v>0</v>
      </c>
      <c r="AU129" s="151">
        <f>SUMIFS('Saisie Recettes'!$I$5:$I$3004,'Saisie Recettes'!$F$5:$F$3004, $F129, 'Saisie Recettes'!$H$5:$H$3004, Listes!$B$74, 'Saisie Recettes'!$E$5:$E$3004, "&gt;="&amp;EOMONTH(AU$7,-1)+1, 'Saisie Recettes'!$E$5:$E$3004, "&lt;="&amp;EOMONTH(AU$7,0))</f>
        <v>0</v>
      </c>
      <c r="AV129" s="151">
        <f>SUMIFS('Saisie Recettes'!$I$5:$I$3004,'Saisie Recettes'!$F$5:$F$3004, $F129, 'Saisie Recettes'!$H$5:$H$3004, Listes!$B$74, 'Saisie Recettes'!$E$5:$E$3004, "&gt;="&amp;EOMONTH(AV$7,-1)+1, 'Saisie Recettes'!$E$5:$E$3004, "&lt;="&amp;EOMONTH(AV$7,0))</f>
        <v>0</v>
      </c>
      <c r="AW129" s="150">
        <f t="shared" si="77"/>
        <v>0</v>
      </c>
    </row>
    <row r="130" spans="3:49" ht="15.75" customHeight="1" x14ac:dyDescent="0.25">
      <c r="C130" s="150" t="str">
        <f t="shared" si="78"/>
        <v>MC-Suite 14</v>
      </c>
      <c r="D130" s="143"/>
      <c r="E130" s="143"/>
      <c r="F130" s="150" t="str">
        <f t="shared" si="74"/>
        <v>MC-Suite 14</v>
      </c>
      <c r="I130" s="151">
        <f>SUMIFS('Saisie Recettes'!$I$5:$I$3004,'Saisie Recettes'!$F$5:$F$3004, $F130, 'Saisie Recettes'!$H$5:$H$3004, Listes!$B$74, 'Saisie Recettes'!$E$5:$E$3004, "&gt;="&amp;EOMONTH(I$7,-1)+1, 'Saisie Recettes'!$E$5:$E$3004, "&lt;="&amp;EOMONTH(I$7,0))</f>
        <v>0</v>
      </c>
      <c r="J130" s="151">
        <f>SUMIFS('Saisie Recettes'!$I$5:$I$3004,'Saisie Recettes'!$F$5:$F$3004, $F130, 'Saisie Recettes'!$H$5:$H$3004, Listes!$B$74, 'Saisie Recettes'!$E$5:$E$3004, "&gt;="&amp;EOMONTH(J$7,-1)+1, 'Saisie Recettes'!$E$5:$E$3004, "&lt;="&amp;EOMONTH(J$7,0))</f>
        <v>0</v>
      </c>
      <c r="K130" s="151">
        <f>SUMIFS('Saisie Recettes'!$I$5:$I$3004,'Saisie Recettes'!$F$5:$F$3004, $F130, 'Saisie Recettes'!$H$5:$H$3004, Listes!$B$74, 'Saisie Recettes'!$E$5:$E$3004, "&gt;="&amp;EOMONTH(K$7,-1)+1, 'Saisie Recettes'!$E$5:$E$3004, "&lt;="&amp;EOMONTH(K$7,0))</f>
        <v>0</v>
      </c>
      <c r="L130" s="151">
        <f>SUMIFS('Saisie Recettes'!$I$5:$I$3004,'Saisie Recettes'!$F$5:$F$3004, $F130, 'Saisie Recettes'!$H$5:$H$3004, Listes!$B$74, 'Saisie Recettes'!$E$5:$E$3004, "&gt;="&amp;EOMONTH(L$7,-1)+1, 'Saisie Recettes'!$E$5:$E$3004, "&lt;="&amp;EOMONTH(L$7,0))</f>
        <v>0</v>
      </c>
      <c r="M130" s="151">
        <f>SUMIFS('Saisie Recettes'!$I$5:$I$3004,'Saisie Recettes'!$F$5:$F$3004, $F130, 'Saisie Recettes'!$H$5:$H$3004, Listes!$B$74, 'Saisie Recettes'!$E$5:$E$3004, "&gt;="&amp;EOMONTH(M$7,-1)+1, 'Saisie Recettes'!$E$5:$E$3004, "&lt;="&amp;EOMONTH(M$7,0))</f>
        <v>0</v>
      </c>
      <c r="N130" s="151">
        <f>SUMIFS('Saisie Recettes'!$I$5:$I$3004,'Saisie Recettes'!$F$5:$F$3004, $F130, 'Saisie Recettes'!$H$5:$H$3004, Listes!$B$74, 'Saisie Recettes'!$E$5:$E$3004, "&gt;="&amp;EOMONTH(N$7,-1)+1, 'Saisie Recettes'!$E$5:$E$3004, "&lt;="&amp;EOMONTH(N$7,0))</f>
        <v>0</v>
      </c>
      <c r="O130" s="151">
        <f>SUMIFS('Saisie Recettes'!$I$5:$I$3004,'Saisie Recettes'!$F$5:$F$3004, $F130, 'Saisie Recettes'!$H$5:$H$3004, Listes!$B$74, 'Saisie Recettes'!$E$5:$E$3004, "&gt;="&amp;EOMONTH(O$7,-1)+1, 'Saisie Recettes'!$E$5:$E$3004, "&lt;="&amp;EOMONTH(O$7,0))</f>
        <v>0</v>
      </c>
      <c r="P130" s="151">
        <f>SUMIFS('Saisie Recettes'!$I$5:$I$3004,'Saisie Recettes'!$F$5:$F$3004, $F130, 'Saisie Recettes'!$H$5:$H$3004, Listes!$B$74, 'Saisie Recettes'!$E$5:$E$3004, "&gt;="&amp;EOMONTH(P$7,-1)+1, 'Saisie Recettes'!$E$5:$E$3004, "&lt;="&amp;EOMONTH(P$7,0))</f>
        <v>0</v>
      </c>
      <c r="Q130" s="151">
        <f>SUMIFS('Saisie Recettes'!$I$5:$I$3004,'Saisie Recettes'!$F$5:$F$3004, $F130, 'Saisie Recettes'!$H$5:$H$3004, Listes!$B$74, 'Saisie Recettes'!$E$5:$E$3004, "&gt;="&amp;EOMONTH(Q$7,-1)+1, 'Saisie Recettes'!$E$5:$E$3004, "&lt;="&amp;EOMONTH(Q$7,0))</f>
        <v>0</v>
      </c>
      <c r="R130" s="151">
        <f>SUMIFS('Saisie Recettes'!$I$5:$I$3004,'Saisie Recettes'!$F$5:$F$3004, $F130, 'Saisie Recettes'!$H$5:$H$3004, Listes!$B$74, 'Saisie Recettes'!$E$5:$E$3004, "&gt;="&amp;EOMONTH(R$7,-1)+1, 'Saisie Recettes'!$E$5:$E$3004, "&lt;="&amp;EOMONTH(R$7,0))</f>
        <v>0</v>
      </c>
      <c r="S130" s="151">
        <f>SUMIFS('Saisie Recettes'!$I$5:$I$3004,'Saisie Recettes'!$F$5:$F$3004, $F130, 'Saisie Recettes'!$H$5:$H$3004, Listes!$B$74, 'Saisie Recettes'!$E$5:$E$3004, "&gt;="&amp;EOMONTH(S$7,-1)+1, 'Saisie Recettes'!$E$5:$E$3004, "&lt;="&amp;EOMONTH(S$7,0))</f>
        <v>0</v>
      </c>
      <c r="T130" s="151">
        <f>SUMIFS('Saisie Recettes'!$I$5:$I$3004,'Saisie Recettes'!$F$5:$F$3004, $F130, 'Saisie Recettes'!$H$5:$H$3004, Listes!$B$74, 'Saisie Recettes'!$E$5:$E$3004, "&gt;="&amp;EOMONTH(T$7,-1)+1, 'Saisie Recettes'!$E$5:$E$3004, "&lt;="&amp;EOMONTH(T$7,0))</f>
        <v>0</v>
      </c>
      <c r="U130" s="150">
        <f t="shared" si="75"/>
        <v>0</v>
      </c>
      <c r="W130" s="151">
        <f>SUMIFS('Saisie Recettes'!$I$5:$I$3004,'Saisie Recettes'!$F$5:$F$3004, $F130, 'Saisie Recettes'!$H$5:$H$3004, Listes!$B$74, 'Saisie Recettes'!$E$5:$E$3004, "&gt;="&amp;EOMONTH(W$7,-1)+1, 'Saisie Recettes'!$E$5:$E$3004, "&lt;="&amp;EOMONTH(W$7,0))</f>
        <v>0</v>
      </c>
      <c r="X130" s="151">
        <f>SUMIFS('Saisie Recettes'!$I$5:$I$3004,'Saisie Recettes'!$F$5:$F$3004, $F130, 'Saisie Recettes'!$H$5:$H$3004, Listes!$B$74, 'Saisie Recettes'!$E$5:$E$3004, "&gt;="&amp;EOMONTH(X$7,-1)+1, 'Saisie Recettes'!$E$5:$E$3004, "&lt;="&amp;EOMONTH(X$7,0))</f>
        <v>0</v>
      </c>
      <c r="Y130" s="151">
        <f>SUMIFS('Saisie Recettes'!$I$5:$I$3004,'Saisie Recettes'!$F$5:$F$3004, $F130, 'Saisie Recettes'!$H$5:$H$3004, Listes!$B$74, 'Saisie Recettes'!$E$5:$E$3004, "&gt;="&amp;EOMONTH(Y$7,-1)+1, 'Saisie Recettes'!$E$5:$E$3004, "&lt;="&amp;EOMONTH(Y$7,0))</f>
        <v>0</v>
      </c>
      <c r="Z130" s="151">
        <f>SUMIFS('Saisie Recettes'!$I$5:$I$3004,'Saisie Recettes'!$F$5:$F$3004, $F130, 'Saisie Recettes'!$H$5:$H$3004, Listes!$B$74, 'Saisie Recettes'!$E$5:$E$3004, "&gt;="&amp;EOMONTH(Z$7,-1)+1, 'Saisie Recettes'!$E$5:$E$3004, "&lt;="&amp;EOMONTH(Z$7,0))</f>
        <v>0</v>
      </c>
      <c r="AA130" s="151">
        <f>SUMIFS('Saisie Recettes'!$I$5:$I$3004,'Saisie Recettes'!$F$5:$F$3004, $F130, 'Saisie Recettes'!$H$5:$H$3004, Listes!$B$74, 'Saisie Recettes'!$E$5:$E$3004, "&gt;="&amp;EOMONTH(AA$7,-1)+1, 'Saisie Recettes'!$E$5:$E$3004, "&lt;="&amp;EOMONTH(AA$7,0))</f>
        <v>0</v>
      </c>
      <c r="AB130" s="151">
        <f>SUMIFS('Saisie Recettes'!$I$5:$I$3004,'Saisie Recettes'!$F$5:$F$3004, $F130, 'Saisie Recettes'!$H$5:$H$3004, Listes!$B$74, 'Saisie Recettes'!$E$5:$E$3004, "&gt;="&amp;EOMONTH(AB$7,-1)+1, 'Saisie Recettes'!$E$5:$E$3004, "&lt;="&amp;EOMONTH(AB$7,0))</f>
        <v>0</v>
      </c>
      <c r="AC130" s="151">
        <f>SUMIFS('Saisie Recettes'!$I$5:$I$3004,'Saisie Recettes'!$F$5:$F$3004, $F130, 'Saisie Recettes'!$H$5:$H$3004, Listes!$B$74, 'Saisie Recettes'!$E$5:$E$3004, "&gt;="&amp;EOMONTH(AC$7,-1)+1, 'Saisie Recettes'!$E$5:$E$3004, "&lt;="&amp;EOMONTH(AC$7,0))</f>
        <v>0</v>
      </c>
      <c r="AD130" s="151">
        <f>SUMIFS('Saisie Recettes'!$I$5:$I$3004,'Saisie Recettes'!$F$5:$F$3004, $F130, 'Saisie Recettes'!$H$5:$H$3004, Listes!$B$74, 'Saisie Recettes'!$E$5:$E$3004, "&gt;="&amp;EOMONTH(AD$7,-1)+1, 'Saisie Recettes'!$E$5:$E$3004, "&lt;="&amp;EOMONTH(AD$7,0))</f>
        <v>0</v>
      </c>
      <c r="AE130" s="151">
        <f>SUMIFS('Saisie Recettes'!$I$5:$I$3004,'Saisie Recettes'!$F$5:$F$3004, $F130, 'Saisie Recettes'!$H$5:$H$3004, Listes!$B$74, 'Saisie Recettes'!$E$5:$E$3004, "&gt;="&amp;EOMONTH(AE$7,-1)+1, 'Saisie Recettes'!$E$5:$E$3004, "&lt;="&amp;EOMONTH(AE$7,0))</f>
        <v>0</v>
      </c>
      <c r="AF130" s="151">
        <f>SUMIFS('Saisie Recettes'!$I$5:$I$3004,'Saisie Recettes'!$F$5:$F$3004, $F130, 'Saisie Recettes'!$H$5:$H$3004, Listes!$B$74, 'Saisie Recettes'!$E$5:$E$3004, "&gt;="&amp;EOMONTH(AF$7,-1)+1, 'Saisie Recettes'!$E$5:$E$3004, "&lt;="&amp;EOMONTH(AF$7,0))</f>
        <v>0</v>
      </c>
      <c r="AG130" s="151">
        <f>SUMIFS('Saisie Recettes'!$I$5:$I$3004,'Saisie Recettes'!$F$5:$F$3004, $F130, 'Saisie Recettes'!$H$5:$H$3004, Listes!$B$74, 'Saisie Recettes'!$E$5:$E$3004, "&gt;="&amp;EOMONTH(AG$7,-1)+1, 'Saisie Recettes'!$E$5:$E$3004, "&lt;="&amp;EOMONTH(AG$7,0))</f>
        <v>0</v>
      </c>
      <c r="AH130" s="151">
        <f>SUMIFS('Saisie Recettes'!$I$5:$I$3004,'Saisie Recettes'!$F$5:$F$3004, $F130, 'Saisie Recettes'!$H$5:$H$3004, Listes!$B$74, 'Saisie Recettes'!$E$5:$E$3004, "&gt;="&amp;EOMONTH(AH$7,-1)+1, 'Saisie Recettes'!$E$5:$E$3004, "&lt;="&amp;EOMONTH(AH$7,0))</f>
        <v>0</v>
      </c>
      <c r="AI130" s="150">
        <f t="shared" si="76"/>
        <v>0</v>
      </c>
      <c r="AJ130" s="142"/>
      <c r="AK130" s="151">
        <f>SUMIFS('Saisie Recettes'!$I$5:$I$3004,'Saisie Recettes'!$F$5:$F$3004, $F130, 'Saisie Recettes'!$H$5:$H$3004, Listes!$B$74, 'Saisie Recettes'!$E$5:$E$3004, "&gt;="&amp;EOMONTH(AK$7,-1)+1, 'Saisie Recettes'!$E$5:$E$3004, "&lt;="&amp;EOMONTH(AK$7,0))</f>
        <v>0</v>
      </c>
      <c r="AL130" s="151">
        <f>SUMIFS('Saisie Recettes'!$I$5:$I$3004,'Saisie Recettes'!$F$5:$F$3004, $F130, 'Saisie Recettes'!$H$5:$H$3004, Listes!$B$74, 'Saisie Recettes'!$E$5:$E$3004, "&gt;="&amp;EOMONTH(AL$7,-1)+1, 'Saisie Recettes'!$E$5:$E$3004, "&lt;="&amp;EOMONTH(AL$7,0))</f>
        <v>0</v>
      </c>
      <c r="AM130" s="151">
        <f>SUMIFS('Saisie Recettes'!$I$5:$I$3004,'Saisie Recettes'!$F$5:$F$3004, $F130, 'Saisie Recettes'!$H$5:$H$3004, Listes!$B$74, 'Saisie Recettes'!$E$5:$E$3004, "&gt;="&amp;EOMONTH(AM$7,-1)+1, 'Saisie Recettes'!$E$5:$E$3004, "&lt;="&amp;EOMONTH(AM$7,0))</f>
        <v>0</v>
      </c>
      <c r="AN130" s="151">
        <f>SUMIFS('Saisie Recettes'!$I$5:$I$3004,'Saisie Recettes'!$F$5:$F$3004, $F130, 'Saisie Recettes'!$H$5:$H$3004, Listes!$B$74, 'Saisie Recettes'!$E$5:$E$3004, "&gt;="&amp;EOMONTH(AN$7,-1)+1, 'Saisie Recettes'!$E$5:$E$3004, "&lt;="&amp;EOMONTH(AN$7,0))</f>
        <v>0</v>
      </c>
      <c r="AO130" s="151">
        <f>SUMIFS('Saisie Recettes'!$I$5:$I$3004,'Saisie Recettes'!$F$5:$F$3004, $F130, 'Saisie Recettes'!$H$5:$H$3004, Listes!$B$74, 'Saisie Recettes'!$E$5:$E$3004, "&gt;="&amp;EOMONTH(AO$7,-1)+1, 'Saisie Recettes'!$E$5:$E$3004, "&lt;="&amp;EOMONTH(AO$7,0))</f>
        <v>0</v>
      </c>
      <c r="AP130" s="151">
        <f>SUMIFS('Saisie Recettes'!$I$5:$I$3004,'Saisie Recettes'!$F$5:$F$3004, $F130, 'Saisie Recettes'!$H$5:$H$3004, Listes!$B$74, 'Saisie Recettes'!$E$5:$E$3004, "&gt;="&amp;EOMONTH(AP$7,-1)+1, 'Saisie Recettes'!$E$5:$E$3004, "&lt;="&amp;EOMONTH(AP$7,0))</f>
        <v>0</v>
      </c>
      <c r="AQ130" s="151">
        <f>SUMIFS('Saisie Recettes'!$I$5:$I$3004,'Saisie Recettes'!$F$5:$F$3004, $F130, 'Saisie Recettes'!$H$5:$H$3004, Listes!$B$74, 'Saisie Recettes'!$E$5:$E$3004, "&gt;="&amp;EOMONTH(AQ$7,-1)+1, 'Saisie Recettes'!$E$5:$E$3004, "&lt;="&amp;EOMONTH(AQ$7,0))</f>
        <v>0</v>
      </c>
      <c r="AR130" s="151">
        <f>SUMIFS('Saisie Recettes'!$I$5:$I$3004,'Saisie Recettes'!$F$5:$F$3004, $F130, 'Saisie Recettes'!$H$5:$H$3004, Listes!$B$74, 'Saisie Recettes'!$E$5:$E$3004, "&gt;="&amp;EOMONTH(AR$7,-1)+1, 'Saisie Recettes'!$E$5:$E$3004, "&lt;="&amp;EOMONTH(AR$7,0))</f>
        <v>0</v>
      </c>
      <c r="AS130" s="151">
        <f>SUMIFS('Saisie Recettes'!$I$5:$I$3004,'Saisie Recettes'!$F$5:$F$3004, $F130, 'Saisie Recettes'!$H$5:$H$3004, Listes!$B$74, 'Saisie Recettes'!$E$5:$E$3004, "&gt;="&amp;EOMONTH(AS$7,-1)+1, 'Saisie Recettes'!$E$5:$E$3004, "&lt;="&amp;EOMONTH(AS$7,0))</f>
        <v>0</v>
      </c>
      <c r="AT130" s="151">
        <f>SUMIFS('Saisie Recettes'!$I$5:$I$3004,'Saisie Recettes'!$F$5:$F$3004, $F130, 'Saisie Recettes'!$H$5:$H$3004, Listes!$B$74, 'Saisie Recettes'!$E$5:$E$3004, "&gt;="&amp;EOMONTH(AT$7,-1)+1, 'Saisie Recettes'!$E$5:$E$3004, "&lt;="&amp;EOMONTH(AT$7,0))</f>
        <v>0</v>
      </c>
      <c r="AU130" s="151">
        <f>SUMIFS('Saisie Recettes'!$I$5:$I$3004,'Saisie Recettes'!$F$5:$F$3004, $F130, 'Saisie Recettes'!$H$5:$H$3004, Listes!$B$74, 'Saisie Recettes'!$E$5:$E$3004, "&gt;="&amp;EOMONTH(AU$7,-1)+1, 'Saisie Recettes'!$E$5:$E$3004, "&lt;="&amp;EOMONTH(AU$7,0))</f>
        <v>0</v>
      </c>
      <c r="AV130" s="151">
        <f>SUMIFS('Saisie Recettes'!$I$5:$I$3004,'Saisie Recettes'!$F$5:$F$3004, $F130, 'Saisie Recettes'!$H$5:$H$3004, Listes!$B$74, 'Saisie Recettes'!$E$5:$E$3004, "&gt;="&amp;EOMONTH(AV$7,-1)+1, 'Saisie Recettes'!$E$5:$E$3004, "&lt;="&amp;EOMONTH(AV$7,0))</f>
        <v>0</v>
      </c>
      <c r="AW130" s="150">
        <f t="shared" si="77"/>
        <v>0</v>
      </c>
    </row>
    <row r="131" spans="3:49" ht="15.75" customHeight="1" x14ac:dyDescent="0.25">
      <c r="C131" s="150" t="str">
        <f t="shared" si="78"/>
        <v>MC-Suite 15</v>
      </c>
      <c r="D131" s="143"/>
      <c r="E131" s="143"/>
      <c r="F131" s="150" t="str">
        <f t="shared" si="74"/>
        <v>MC-Suite 15</v>
      </c>
      <c r="I131" s="151">
        <f>SUMIFS('Saisie Recettes'!$I$5:$I$3004,'Saisie Recettes'!$F$5:$F$3004, $F131, 'Saisie Recettes'!$H$5:$H$3004, Listes!$B$74, 'Saisie Recettes'!$E$5:$E$3004, "&gt;="&amp;EOMONTH(I$7,-1)+1, 'Saisie Recettes'!$E$5:$E$3004, "&lt;="&amp;EOMONTH(I$7,0))</f>
        <v>0</v>
      </c>
      <c r="J131" s="151">
        <f>SUMIFS('Saisie Recettes'!$I$5:$I$3004,'Saisie Recettes'!$F$5:$F$3004, $F131, 'Saisie Recettes'!$H$5:$H$3004, Listes!$B$74, 'Saisie Recettes'!$E$5:$E$3004, "&gt;="&amp;EOMONTH(J$7,-1)+1, 'Saisie Recettes'!$E$5:$E$3004, "&lt;="&amp;EOMONTH(J$7,0))</f>
        <v>0</v>
      </c>
      <c r="K131" s="151">
        <f>SUMIFS('Saisie Recettes'!$I$5:$I$3004,'Saisie Recettes'!$F$5:$F$3004, $F131, 'Saisie Recettes'!$H$5:$H$3004, Listes!$B$74, 'Saisie Recettes'!$E$5:$E$3004, "&gt;="&amp;EOMONTH(K$7,-1)+1, 'Saisie Recettes'!$E$5:$E$3004, "&lt;="&amp;EOMONTH(K$7,0))</f>
        <v>0</v>
      </c>
      <c r="L131" s="151">
        <f>SUMIFS('Saisie Recettes'!$I$5:$I$3004,'Saisie Recettes'!$F$5:$F$3004, $F131, 'Saisie Recettes'!$H$5:$H$3004, Listes!$B$74, 'Saisie Recettes'!$E$5:$E$3004, "&gt;="&amp;EOMONTH(L$7,-1)+1, 'Saisie Recettes'!$E$5:$E$3004, "&lt;="&amp;EOMONTH(L$7,0))</f>
        <v>0</v>
      </c>
      <c r="M131" s="151">
        <f>SUMIFS('Saisie Recettes'!$I$5:$I$3004,'Saisie Recettes'!$F$5:$F$3004, $F131, 'Saisie Recettes'!$H$5:$H$3004, Listes!$B$74, 'Saisie Recettes'!$E$5:$E$3004, "&gt;="&amp;EOMONTH(M$7,-1)+1, 'Saisie Recettes'!$E$5:$E$3004, "&lt;="&amp;EOMONTH(M$7,0))</f>
        <v>0</v>
      </c>
      <c r="N131" s="151">
        <f>SUMIFS('Saisie Recettes'!$I$5:$I$3004,'Saisie Recettes'!$F$5:$F$3004, $F131, 'Saisie Recettes'!$H$5:$H$3004, Listes!$B$74, 'Saisie Recettes'!$E$5:$E$3004, "&gt;="&amp;EOMONTH(N$7,-1)+1, 'Saisie Recettes'!$E$5:$E$3004, "&lt;="&amp;EOMONTH(N$7,0))</f>
        <v>0</v>
      </c>
      <c r="O131" s="151">
        <f>SUMIFS('Saisie Recettes'!$I$5:$I$3004,'Saisie Recettes'!$F$5:$F$3004, $F131, 'Saisie Recettes'!$H$5:$H$3004, Listes!$B$74, 'Saisie Recettes'!$E$5:$E$3004, "&gt;="&amp;EOMONTH(O$7,-1)+1, 'Saisie Recettes'!$E$5:$E$3004, "&lt;="&amp;EOMONTH(O$7,0))</f>
        <v>0</v>
      </c>
      <c r="P131" s="151">
        <f>SUMIFS('Saisie Recettes'!$I$5:$I$3004,'Saisie Recettes'!$F$5:$F$3004, $F131, 'Saisie Recettes'!$H$5:$H$3004, Listes!$B$74, 'Saisie Recettes'!$E$5:$E$3004, "&gt;="&amp;EOMONTH(P$7,-1)+1, 'Saisie Recettes'!$E$5:$E$3004, "&lt;="&amp;EOMONTH(P$7,0))</f>
        <v>0</v>
      </c>
      <c r="Q131" s="151">
        <f>SUMIFS('Saisie Recettes'!$I$5:$I$3004,'Saisie Recettes'!$F$5:$F$3004, $F131, 'Saisie Recettes'!$H$5:$H$3004, Listes!$B$74, 'Saisie Recettes'!$E$5:$E$3004, "&gt;="&amp;EOMONTH(Q$7,-1)+1, 'Saisie Recettes'!$E$5:$E$3004, "&lt;="&amp;EOMONTH(Q$7,0))</f>
        <v>0</v>
      </c>
      <c r="R131" s="151">
        <f>SUMIFS('Saisie Recettes'!$I$5:$I$3004,'Saisie Recettes'!$F$5:$F$3004, $F131, 'Saisie Recettes'!$H$5:$H$3004, Listes!$B$74, 'Saisie Recettes'!$E$5:$E$3004, "&gt;="&amp;EOMONTH(R$7,-1)+1, 'Saisie Recettes'!$E$5:$E$3004, "&lt;="&amp;EOMONTH(R$7,0))</f>
        <v>0</v>
      </c>
      <c r="S131" s="151">
        <f>SUMIFS('Saisie Recettes'!$I$5:$I$3004,'Saisie Recettes'!$F$5:$F$3004, $F131, 'Saisie Recettes'!$H$5:$H$3004, Listes!$B$74, 'Saisie Recettes'!$E$5:$E$3004, "&gt;="&amp;EOMONTH(S$7,-1)+1, 'Saisie Recettes'!$E$5:$E$3004, "&lt;="&amp;EOMONTH(S$7,0))</f>
        <v>0</v>
      </c>
      <c r="T131" s="151">
        <f>SUMIFS('Saisie Recettes'!$I$5:$I$3004,'Saisie Recettes'!$F$5:$F$3004, $F131, 'Saisie Recettes'!$H$5:$H$3004, Listes!$B$74, 'Saisie Recettes'!$E$5:$E$3004, "&gt;="&amp;EOMONTH(T$7,-1)+1, 'Saisie Recettes'!$E$5:$E$3004, "&lt;="&amp;EOMONTH(T$7,0))</f>
        <v>0</v>
      </c>
      <c r="U131" s="150">
        <f t="shared" si="75"/>
        <v>0</v>
      </c>
      <c r="W131" s="151">
        <f>SUMIFS('Saisie Recettes'!$I$5:$I$3004,'Saisie Recettes'!$F$5:$F$3004, $F131, 'Saisie Recettes'!$H$5:$H$3004, Listes!$B$74, 'Saisie Recettes'!$E$5:$E$3004, "&gt;="&amp;EOMONTH(W$7,-1)+1, 'Saisie Recettes'!$E$5:$E$3004, "&lt;="&amp;EOMONTH(W$7,0))</f>
        <v>0</v>
      </c>
      <c r="X131" s="151">
        <f>SUMIFS('Saisie Recettes'!$I$5:$I$3004,'Saisie Recettes'!$F$5:$F$3004, $F131, 'Saisie Recettes'!$H$5:$H$3004, Listes!$B$74, 'Saisie Recettes'!$E$5:$E$3004, "&gt;="&amp;EOMONTH(X$7,-1)+1, 'Saisie Recettes'!$E$5:$E$3004, "&lt;="&amp;EOMONTH(X$7,0))</f>
        <v>0</v>
      </c>
      <c r="Y131" s="151">
        <f>SUMIFS('Saisie Recettes'!$I$5:$I$3004,'Saisie Recettes'!$F$5:$F$3004, $F131, 'Saisie Recettes'!$H$5:$H$3004, Listes!$B$74, 'Saisie Recettes'!$E$5:$E$3004, "&gt;="&amp;EOMONTH(Y$7,-1)+1, 'Saisie Recettes'!$E$5:$E$3004, "&lt;="&amp;EOMONTH(Y$7,0))</f>
        <v>0</v>
      </c>
      <c r="Z131" s="151">
        <f>SUMIFS('Saisie Recettes'!$I$5:$I$3004,'Saisie Recettes'!$F$5:$F$3004, $F131, 'Saisie Recettes'!$H$5:$H$3004, Listes!$B$74, 'Saisie Recettes'!$E$5:$E$3004, "&gt;="&amp;EOMONTH(Z$7,-1)+1, 'Saisie Recettes'!$E$5:$E$3004, "&lt;="&amp;EOMONTH(Z$7,0))</f>
        <v>0</v>
      </c>
      <c r="AA131" s="151">
        <f>SUMIFS('Saisie Recettes'!$I$5:$I$3004,'Saisie Recettes'!$F$5:$F$3004, $F131, 'Saisie Recettes'!$H$5:$H$3004, Listes!$B$74, 'Saisie Recettes'!$E$5:$E$3004, "&gt;="&amp;EOMONTH(AA$7,-1)+1, 'Saisie Recettes'!$E$5:$E$3004, "&lt;="&amp;EOMONTH(AA$7,0))</f>
        <v>0</v>
      </c>
      <c r="AB131" s="151">
        <f>SUMIFS('Saisie Recettes'!$I$5:$I$3004,'Saisie Recettes'!$F$5:$F$3004, $F131, 'Saisie Recettes'!$H$5:$H$3004, Listes!$B$74, 'Saisie Recettes'!$E$5:$E$3004, "&gt;="&amp;EOMONTH(AB$7,-1)+1, 'Saisie Recettes'!$E$5:$E$3004, "&lt;="&amp;EOMONTH(AB$7,0))</f>
        <v>0</v>
      </c>
      <c r="AC131" s="151">
        <f>SUMIFS('Saisie Recettes'!$I$5:$I$3004,'Saisie Recettes'!$F$5:$F$3004, $F131, 'Saisie Recettes'!$H$5:$H$3004, Listes!$B$74, 'Saisie Recettes'!$E$5:$E$3004, "&gt;="&amp;EOMONTH(AC$7,-1)+1, 'Saisie Recettes'!$E$5:$E$3004, "&lt;="&amp;EOMONTH(AC$7,0))</f>
        <v>0</v>
      </c>
      <c r="AD131" s="151">
        <f>SUMIFS('Saisie Recettes'!$I$5:$I$3004,'Saisie Recettes'!$F$5:$F$3004, $F131, 'Saisie Recettes'!$H$5:$H$3004, Listes!$B$74, 'Saisie Recettes'!$E$5:$E$3004, "&gt;="&amp;EOMONTH(AD$7,-1)+1, 'Saisie Recettes'!$E$5:$E$3004, "&lt;="&amp;EOMONTH(AD$7,0))</f>
        <v>0</v>
      </c>
      <c r="AE131" s="151">
        <f>SUMIFS('Saisie Recettes'!$I$5:$I$3004,'Saisie Recettes'!$F$5:$F$3004, $F131, 'Saisie Recettes'!$H$5:$H$3004, Listes!$B$74, 'Saisie Recettes'!$E$5:$E$3004, "&gt;="&amp;EOMONTH(AE$7,-1)+1, 'Saisie Recettes'!$E$5:$E$3004, "&lt;="&amp;EOMONTH(AE$7,0))</f>
        <v>0</v>
      </c>
      <c r="AF131" s="151">
        <f>SUMIFS('Saisie Recettes'!$I$5:$I$3004,'Saisie Recettes'!$F$5:$F$3004, $F131, 'Saisie Recettes'!$H$5:$H$3004, Listes!$B$74, 'Saisie Recettes'!$E$5:$E$3004, "&gt;="&amp;EOMONTH(AF$7,-1)+1, 'Saisie Recettes'!$E$5:$E$3004, "&lt;="&amp;EOMONTH(AF$7,0))</f>
        <v>0</v>
      </c>
      <c r="AG131" s="151">
        <f>SUMIFS('Saisie Recettes'!$I$5:$I$3004,'Saisie Recettes'!$F$5:$F$3004, $F131, 'Saisie Recettes'!$H$5:$H$3004, Listes!$B$74, 'Saisie Recettes'!$E$5:$E$3004, "&gt;="&amp;EOMONTH(AG$7,-1)+1, 'Saisie Recettes'!$E$5:$E$3004, "&lt;="&amp;EOMONTH(AG$7,0))</f>
        <v>0</v>
      </c>
      <c r="AH131" s="151">
        <f>SUMIFS('Saisie Recettes'!$I$5:$I$3004,'Saisie Recettes'!$F$5:$F$3004, $F131, 'Saisie Recettes'!$H$5:$H$3004, Listes!$B$74, 'Saisie Recettes'!$E$5:$E$3004, "&gt;="&amp;EOMONTH(AH$7,-1)+1, 'Saisie Recettes'!$E$5:$E$3004, "&lt;="&amp;EOMONTH(AH$7,0))</f>
        <v>0</v>
      </c>
      <c r="AI131" s="150">
        <f t="shared" si="76"/>
        <v>0</v>
      </c>
      <c r="AJ131" s="142"/>
      <c r="AK131" s="151">
        <f>SUMIFS('Saisie Recettes'!$I$5:$I$3004,'Saisie Recettes'!$F$5:$F$3004, $F131, 'Saisie Recettes'!$H$5:$H$3004, Listes!$B$74, 'Saisie Recettes'!$E$5:$E$3004, "&gt;="&amp;EOMONTH(AK$7,-1)+1, 'Saisie Recettes'!$E$5:$E$3004, "&lt;="&amp;EOMONTH(AK$7,0))</f>
        <v>0</v>
      </c>
      <c r="AL131" s="151">
        <f>SUMIFS('Saisie Recettes'!$I$5:$I$3004,'Saisie Recettes'!$F$5:$F$3004, $F131, 'Saisie Recettes'!$H$5:$H$3004, Listes!$B$74, 'Saisie Recettes'!$E$5:$E$3004, "&gt;="&amp;EOMONTH(AL$7,-1)+1, 'Saisie Recettes'!$E$5:$E$3004, "&lt;="&amp;EOMONTH(AL$7,0))</f>
        <v>0</v>
      </c>
      <c r="AM131" s="151">
        <f>SUMIFS('Saisie Recettes'!$I$5:$I$3004,'Saisie Recettes'!$F$5:$F$3004, $F131, 'Saisie Recettes'!$H$5:$H$3004, Listes!$B$74, 'Saisie Recettes'!$E$5:$E$3004, "&gt;="&amp;EOMONTH(AM$7,-1)+1, 'Saisie Recettes'!$E$5:$E$3004, "&lt;="&amp;EOMONTH(AM$7,0))</f>
        <v>0</v>
      </c>
      <c r="AN131" s="151">
        <f>SUMIFS('Saisie Recettes'!$I$5:$I$3004,'Saisie Recettes'!$F$5:$F$3004, $F131, 'Saisie Recettes'!$H$5:$H$3004, Listes!$B$74, 'Saisie Recettes'!$E$5:$E$3004, "&gt;="&amp;EOMONTH(AN$7,-1)+1, 'Saisie Recettes'!$E$5:$E$3004, "&lt;="&amp;EOMONTH(AN$7,0))</f>
        <v>0</v>
      </c>
      <c r="AO131" s="151">
        <f>SUMIFS('Saisie Recettes'!$I$5:$I$3004,'Saisie Recettes'!$F$5:$F$3004, $F131, 'Saisie Recettes'!$H$5:$H$3004, Listes!$B$74, 'Saisie Recettes'!$E$5:$E$3004, "&gt;="&amp;EOMONTH(AO$7,-1)+1, 'Saisie Recettes'!$E$5:$E$3004, "&lt;="&amp;EOMONTH(AO$7,0))</f>
        <v>0</v>
      </c>
      <c r="AP131" s="151">
        <f>SUMIFS('Saisie Recettes'!$I$5:$I$3004,'Saisie Recettes'!$F$5:$F$3004, $F131, 'Saisie Recettes'!$H$5:$H$3004, Listes!$B$74, 'Saisie Recettes'!$E$5:$E$3004, "&gt;="&amp;EOMONTH(AP$7,-1)+1, 'Saisie Recettes'!$E$5:$E$3004, "&lt;="&amp;EOMONTH(AP$7,0))</f>
        <v>0</v>
      </c>
      <c r="AQ131" s="151">
        <f>SUMIFS('Saisie Recettes'!$I$5:$I$3004,'Saisie Recettes'!$F$5:$F$3004, $F131, 'Saisie Recettes'!$H$5:$H$3004, Listes!$B$74, 'Saisie Recettes'!$E$5:$E$3004, "&gt;="&amp;EOMONTH(AQ$7,-1)+1, 'Saisie Recettes'!$E$5:$E$3004, "&lt;="&amp;EOMONTH(AQ$7,0))</f>
        <v>0</v>
      </c>
      <c r="AR131" s="151">
        <f>SUMIFS('Saisie Recettes'!$I$5:$I$3004,'Saisie Recettes'!$F$5:$F$3004, $F131, 'Saisie Recettes'!$H$5:$H$3004, Listes!$B$74, 'Saisie Recettes'!$E$5:$E$3004, "&gt;="&amp;EOMONTH(AR$7,-1)+1, 'Saisie Recettes'!$E$5:$E$3004, "&lt;="&amp;EOMONTH(AR$7,0))</f>
        <v>0</v>
      </c>
      <c r="AS131" s="151">
        <f>SUMIFS('Saisie Recettes'!$I$5:$I$3004,'Saisie Recettes'!$F$5:$F$3004, $F131, 'Saisie Recettes'!$H$5:$H$3004, Listes!$B$74, 'Saisie Recettes'!$E$5:$E$3004, "&gt;="&amp;EOMONTH(AS$7,-1)+1, 'Saisie Recettes'!$E$5:$E$3004, "&lt;="&amp;EOMONTH(AS$7,0))</f>
        <v>0</v>
      </c>
      <c r="AT131" s="151">
        <f>SUMIFS('Saisie Recettes'!$I$5:$I$3004,'Saisie Recettes'!$F$5:$F$3004, $F131, 'Saisie Recettes'!$H$5:$H$3004, Listes!$B$74, 'Saisie Recettes'!$E$5:$E$3004, "&gt;="&amp;EOMONTH(AT$7,-1)+1, 'Saisie Recettes'!$E$5:$E$3004, "&lt;="&amp;EOMONTH(AT$7,0))</f>
        <v>0</v>
      </c>
      <c r="AU131" s="151">
        <f>SUMIFS('Saisie Recettes'!$I$5:$I$3004,'Saisie Recettes'!$F$5:$F$3004, $F131, 'Saisie Recettes'!$H$5:$H$3004, Listes!$B$74, 'Saisie Recettes'!$E$5:$E$3004, "&gt;="&amp;EOMONTH(AU$7,-1)+1, 'Saisie Recettes'!$E$5:$E$3004, "&lt;="&amp;EOMONTH(AU$7,0))</f>
        <v>0</v>
      </c>
      <c r="AV131" s="151">
        <f>SUMIFS('Saisie Recettes'!$I$5:$I$3004,'Saisie Recettes'!$F$5:$F$3004, $F131, 'Saisie Recettes'!$H$5:$H$3004, Listes!$B$74, 'Saisie Recettes'!$E$5:$E$3004, "&gt;="&amp;EOMONTH(AV$7,-1)+1, 'Saisie Recettes'!$E$5:$E$3004, "&lt;="&amp;EOMONTH(AV$7,0))</f>
        <v>0</v>
      </c>
      <c r="AW131" s="150">
        <f t="shared" si="77"/>
        <v>0</v>
      </c>
    </row>
    <row r="132" spans="3:49" ht="15.75" customHeight="1" x14ac:dyDescent="0.25">
      <c r="C132" s="150" t="str">
        <f t="shared" si="78"/>
        <v>MC-Suite 16</v>
      </c>
      <c r="D132" s="143"/>
      <c r="E132" s="143"/>
      <c r="F132" s="150" t="str">
        <f t="shared" si="74"/>
        <v>MC-Suite 16</v>
      </c>
      <c r="I132" s="151">
        <f>SUMIFS('Saisie Recettes'!$I$5:$I$3004,'Saisie Recettes'!$F$5:$F$3004, $F132, 'Saisie Recettes'!$H$5:$H$3004, Listes!$B$74, 'Saisie Recettes'!$E$5:$E$3004, "&gt;="&amp;EOMONTH(I$7,-1)+1, 'Saisie Recettes'!$E$5:$E$3004, "&lt;="&amp;EOMONTH(I$7,0))</f>
        <v>0</v>
      </c>
      <c r="J132" s="151">
        <f>SUMIFS('Saisie Recettes'!$I$5:$I$3004,'Saisie Recettes'!$F$5:$F$3004, $F132, 'Saisie Recettes'!$H$5:$H$3004, Listes!$B$74, 'Saisie Recettes'!$E$5:$E$3004, "&gt;="&amp;EOMONTH(J$7,-1)+1, 'Saisie Recettes'!$E$5:$E$3004, "&lt;="&amp;EOMONTH(J$7,0))</f>
        <v>0</v>
      </c>
      <c r="K132" s="151">
        <f>SUMIFS('Saisie Recettes'!$I$5:$I$3004,'Saisie Recettes'!$F$5:$F$3004, $F132, 'Saisie Recettes'!$H$5:$H$3004, Listes!$B$74, 'Saisie Recettes'!$E$5:$E$3004, "&gt;="&amp;EOMONTH(K$7,-1)+1, 'Saisie Recettes'!$E$5:$E$3004, "&lt;="&amp;EOMONTH(K$7,0))</f>
        <v>0</v>
      </c>
      <c r="L132" s="151">
        <f>SUMIFS('Saisie Recettes'!$I$5:$I$3004,'Saisie Recettes'!$F$5:$F$3004, $F132, 'Saisie Recettes'!$H$5:$H$3004, Listes!$B$74, 'Saisie Recettes'!$E$5:$E$3004, "&gt;="&amp;EOMONTH(L$7,-1)+1, 'Saisie Recettes'!$E$5:$E$3004, "&lt;="&amp;EOMONTH(L$7,0))</f>
        <v>0</v>
      </c>
      <c r="M132" s="151">
        <f>SUMIFS('Saisie Recettes'!$I$5:$I$3004,'Saisie Recettes'!$F$5:$F$3004, $F132, 'Saisie Recettes'!$H$5:$H$3004, Listes!$B$74, 'Saisie Recettes'!$E$5:$E$3004, "&gt;="&amp;EOMONTH(M$7,-1)+1, 'Saisie Recettes'!$E$5:$E$3004, "&lt;="&amp;EOMONTH(M$7,0))</f>
        <v>0</v>
      </c>
      <c r="N132" s="151">
        <f>SUMIFS('Saisie Recettes'!$I$5:$I$3004,'Saisie Recettes'!$F$5:$F$3004, $F132, 'Saisie Recettes'!$H$5:$H$3004, Listes!$B$74, 'Saisie Recettes'!$E$5:$E$3004, "&gt;="&amp;EOMONTH(N$7,-1)+1, 'Saisie Recettes'!$E$5:$E$3004, "&lt;="&amp;EOMONTH(N$7,0))</f>
        <v>0</v>
      </c>
      <c r="O132" s="151">
        <f>SUMIFS('Saisie Recettes'!$I$5:$I$3004,'Saisie Recettes'!$F$5:$F$3004, $F132, 'Saisie Recettes'!$H$5:$H$3004, Listes!$B$74, 'Saisie Recettes'!$E$5:$E$3004, "&gt;="&amp;EOMONTH(O$7,-1)+1, 'Saisie Recettes'!$E$5:$E$3004, "&lt;="&amp;EOMONTH(O$7,0))</f>
        <v>0</v>
      </c>
      <c r="P132" s="151">
        <f>SUMIFS('Saisie Recettes'!$I$5:$I$3004,'Saisie Recettes'!$F$5:$F$3004, $F132, 'Saisie Recettes'!$H$5:$H$3004, Listes!$B$74, 'Saisie Recettes'!$E$5:$E$3004, "&gt;="&amp;EOMONTH(P$7,-1)+1, 'Saisie Recettes'!$E$5:$E$3004, "&lt;="&amp;EOMONTH(P$7,0))</f>
        <v>0</v>
      </c>
      <c r="Q132" s="151">
        <f>SUMIFS('Saisie Recettes'!$I$5:$I$3004,'Saisie Recettes'!$F$5:$F$3004, $F132, 'Saisie Recettes'!$H$5:$H$3004, Listes!$B$74, 'Saisie Recettes'!$E$5:$E$3004, "&gt;="&amp;EOMONTH(Q$7,-1)+1, 'Saisie Recettes'!$E$5:$E$3004, "&lt;="&amp;EOMONTH(Q$7,0))</f>
        <v>0</v>
      </c>
      <c r="R132" s="151">
        <f>SUMIFS('Saisie Recettes'!$I$5:$I$3004,'Saisie Recettes'!$F$5:$F$3004, $F132, 'Saisie Recettes'!$H$5:$H$3004, Listes!$B$74, 'Saisie Recettes'!$E$5:$E$3004, "&gt;="&amp;EOMONTH(R$7,-1)+1, 'Saisie Recettes'!$E$5:$E$3004, "&lt;="&amp;EOMONTH(R$7,0))</f>
        <v>0</v>
      </c>
      <c r="S132" s="151">
        <f>SUMIFS('Saisie Recettes'!$I$5:$I$3004,'Saisie Recettes'!$F$5:$F$3004, $F132, 'Saisie Recettes'!$H$5:$H$3004, Listes!$B$74, 'Saisie Recettes'!$E$5:$E$3004, "&gt;="&amp;EOMONTH(S$7,-1)+1, 'Saisie Recettes'!$E$5:$E$3004, "&lt;="&amp;EOMONTH(S$7,0))</f>
        <v>0</v>
      </c>
      <c r="T132" s="151">
        <f>SUMIFS('Saisie Recettes'!$I$5:$I$3004,'Saisie Recettes'!$F$5:$F$3004, $F132, 'Saisie Recettes'!$H$5:$H$3004, Listes!$B$74, 'Saisie Recettes'!$E$5:$E$3004, "&gt;="&amp;EOMONTH(T$7,-1)+1, 'Saisie Recettes'!$E$5:$E$3004, "&lt;="&amp;EOMONTH(T$7,0))</f>
        <v>0</v>
      </c>
      <c r="U132" s="150">
        <f t="shared" si="75"/>
        <v>0</v>
      </c>
      <c r="W132" s="151">
        <f>SUMIFS('Saisie Recettes'!$I$5:$I$3004,'Saisie Recettes'!$F$5:$F$3004, $F132, 'Saisie Recettes'!$H$5:$H$3004, Listes!$B$74, 'Saisie Recettes'!$E$5:$E$3004, "&gt;="&amp;EOMONTH(W$7,-1)+1, 'Saisie Recettes'!$E$5:$E$3004, "&lt;="&amp;EOMONTH(W$7,0))</f>
        <v>0</v>
      </c>
      <c r="X132" s="151">
        <f>SUMIFS('Saisie Recettes'!$I$5:$I$3004,'Saisie Recettes'!$F$5:$F$3004, $F132, 'Saisie Recettes'!$H$5:$H$3004, Listes!$B$74, 'Saisie Recettes'!$E$5:$E$3004, "&gt;="&amp;EOMONTH(X$7,-1)+1, 'Saisie Recettes'!$E$5:$E$3004, "&lt;="&amp;EOMONTH(X$7,0))</f>
        <v>0</v>
      </c>
      <c r="Y132" s="151">
        <f>SUMIFS('Saisie Recettes'!$I$5:$I$3004,'Saisie Recettes'!$F$5:$F$3004, $F132, 'Saisie Recettes'!$H$5:$H$3004, Listes!$B$74, 'Saisie Recettes'!$E$5:$E$3004, "&gt;="&amp;EOMONTH(Y$7,-1)+1, 'Saisie Recettes'!$E$5:$E$3004, "&lt;="&amp;EOMONTH(Y$7,0))</f>
        <v>0</v>
      </c>
      <c r="Z132" s="151">
        <f>SUMIFS('Saisie Recettes'!$I$5:$I$3004,'Saisie Recettes'!$F$5:$F$3004, $F132, 'Saisie Recettes'!$H$5:$H$3004, Listes!$B$74, 'Saisie Recettes'!$E$5:$E$3004, "&gt;="&amp;EOMONTH(Z$7,-1)+1, 'Saisie Recettes'!$E$5:$E$3004, "&lt;="&amp;EOMONTH(Z$7,0))</f>
        <v>0</v>
      </c>
      <c r="AA132" s="151">
        <f>SUMIFS('Saisie Recettes'!$I$5:$I$3004,'Saisie Recettes'!$F$5:$F$3004, $F132, 'Saisie Recettes'!$H$5:$H$3004, Listes!$B$74, 'Saisie Recettes'!$E$5:$E$3004, "&gt;="&amp;EOMONTH(AA$7,-1)+1, 'Saisie Recettes'!$E$5:$E$3004, "&lt;="&amp;EOMONTH(AA$7,0))</f>
        <v>0</v>
      </c>
      <c r="AB132" s="151">
        <f>SUMIFS('Saisie Recettes'!$I$5:$I$3004,'Saisie Recettes'!$F$5:$F$3004, $F132, 'Saisie Recettes'!$H$5:$H$3004, Listes!$B$74, 'Saisie Recettes'!$E$5:$E$3004, "&gt;="&amp;EOMONTH(AB$7,-1)+1, 'Saisie Recettes'!$E$5:$E$3004, "&lt;="&amp;EOMONTH(AB$7,0))</f>
        <v>0</v>
      </c>
      <c r="AC132" s="151">
        <f>SUMIFS('Saisie Recettes'!$I$5:$I$3004,'Saisie Recettes'!$F$5:$F$3004, $F132, 'Saisie Recettes'!$H$5:$H$3004, Listes!$B$74, 'Saisie Recettes'!$E$5:$E$3004, "&gt;="&amp;EOMONTH(AC$7,-1)+1, 'Saisie Recettes'!$E$5:$E$3004, "&lt;="&amp;EOMONTH(AC$7,0))</f>
        <v>0</v>
      </c>
      <c r="AD132" s="151">
        <f>SUMIFS('Saisie Recettes'!$I$5:$I$3004,'Saisie Recettes'!$F$5:$F$3004, $F132, 'Saisie Recettes'!$H$5:$H$3004, Listes!$B$74, 'Saisie Recettes'!$E$5:$E$3004, "&gt;="&amp;EOMONTH(AD$7,-1)+1, 'Saisie Recettes'!$E$5:$E$3004, "&lt;="&amp;EOMONTH(AD$7,0))</f>
        <v>0</v>
      </c>
      <c r="AE132" s="151">
        <f>SUMIFS('Saisie Recettes'!$I$5:$I$3004,'Saisie Recettes'!$F$5:$F$3004, $F132, 'Saisie Recettes'!$H$5:$H$3004, Listes!$B$74, 'Saisie Recettes'!$E$5:$E$3004, "&gt;="&amp;EOMONTH(AE$7,-1)+1, 'Saisie Recettes'!$E$5:$E$3004, "&lt;="&amp;EOMONTH(AE$7,0))</f>
        <v>0</v>
      </c>
      <c r="AF132" s="151">
        <f>SUMIFS('Saisie Recettes'!$I$5:$I$3004,'Saisie Recettes'!$F$5:$F$3004, $F132, 'Saisie Recettes'!$H$5:$H$3004, Listes!$B$74, 'Saisie Recettes'!$E$5:$E$3004, "&gt;="&amp;EOMONTH(AF$7,-1)+1, 'Saisie Recettes'!$E$5:$E$3004, "&lt;="&amp;EOMONTH(AF$7,0))</f>
        <v>0</v>
      </c>
      <c r="AG132" s="151">
        <f>SUMIFS('Saisie Recettes'!$I$5:$I$3004,'Saisie Recettes'!$F$5:$F$3004, $F132, 'Saisie Recettes'!$H$5:$H$3004, Listes!$B$74, 'Saisie Recettes'!$E$5:$E$3004, "&gt;="&amp;EOMONTH(AG$7,-1)+1, 'Saisie Recettes'!$E$5:$E$3004, "&lt;="&amp;EOMONTH(AG$7,0))</f>
        <v>0</v>
      </c>
      <c r="AH132" s="151">
        <f>SUMIFS('Saisie Recettes'!$I$5:$I$3004,'Saisie Recettes'!$F$5:$F$3004, $F132, 'Saisie Recettes'!$H$5:$H$3004, Listes!$B$74, 'Saisie Recettes'!$E$5:$E$3004, "&gt;="&amp;EOMONTH(AH$7,-1)+1, 'Saisie Recettes'!$E$5:$E$3004, "&lt;="&amp;EOMONTH(AH$7,0))</f>
        <v>0</v>
      </c>
      <c r="AI132" s="150">
        <f t="shared" si="76"/>
        <v>0</v>
      </c>
      <c r="AJ132" s="142"/>
      <c r="AK132" s="151">
        <f>SUMIFS('Saisie Recettes'!$I$5:$I$3004,'Saisie Recettes'!$F$5:$F$3004, $F132, 'Saisie Recettes'!$H$5:$H$3004, Listes!$B$74, 'Saisie Recettes'!$E$5:$E$3004, "&gt;="&amp;EOMONTH(AK$7,-1)+1, 'Saisie Recettes'!$E$5:$E$3004, "&lt;="&amp;EOMONTH(AK$7,0))</f>
        <v>0</v>
      </c>
      <c r="AL132" s="151">
        <f>SUMIFS('Saisie Recettes'!$I$5:$I$3004,'Saisie Recettes'!$F$5:$F$3004, $F132, 'Saisie Recettes'!$H$5:$H$3004, Listes!$B$74, 'Saisie Recettes'!$E$5:$E$3004, "&gt;="&amp;EOMONTH(AL$7,-1)+1, 'Saisie Recettes'!$E$5:$E$3004, "&lt;="&amp;EOMONTH(AL$7,0))</f>
        <v>0</v>
      </c>
      <c r="AM132" s="151">
        <f>SUMIFS('Saisie Recettes'!$I$5:$I$3004,'Saisie Recettes'!$F$5:$F$3004, $F132, 'Saisie Recettes'!$H$5:$H$3004, Listes!$B$74, 'Saisie Recettes'!$E$5:$E$3004, "&gt;="&amp;EOMONTH(AM$7,-1)+1, 'Saisie Recettes'!$E$5:$E$3004, "&lt;="&amp;EOMONTH(AM$7,0))</f>
        <v>0</v>
      </c>
      <c r="AN132" s="151">
        <f>SUMIFS('Saisie Recettes'!$I$5:$I$3004,'Saisie Recettes'!$F$5:$F$3004, $F132, 'Saisie Recettes'!$H$5:$H$3004, Listes!$B$74, 'Saisie Recettes'!$E$5:$E$3004, "&gt;="&amp;EOMONTH(AN$7,-1)+1, 'Saisie Recettes'!$E$5:$E$3004, "&lt;="&amp;EOMONTH(AN$7,0))</f>
        <v>0</v>
      </c>
      <c r="AO132" s="151">
        <f>SUMIFS('Saisie Recettes'!$I$5:$I$3004,'Saisie Recettes'!$F$5:$F$3004, $F132, 'Saisie Recettes'!$H$5:$H$3004, Listes!$B$74, 'Saisie Recettes'!$E$5:$E$3004, "&gt;="&amp;EOMONTH(AO$7,-1)+1, 'Saisie Recettes'!$E$5:$E$3004, "&lt;="&amp;EOMONTH(AO$7,0))</f>
        <v>0</v>
      </c>
      <c r="AP132" s="151">
        <f>SUMIFS('Saisie Recettes'!$I$5:$I$3004,'Saisie Recettes'!$F$5:$F$3004, $F132, 'Saisie Recettes'!$H$5:$H$3004, Listes!$B$74, 'Saisie Recettes'!$E$5:$E$3004, "&gt;="&amp;EOMONTH(AP$7,-1)+1, 'Saisie Recettes'!$E$5:$E$3004, "&lt;="&amp;EOMONTH(AP$7,0))</f>
        <v>0</v>
      </c>
      <c r="AQ132" s="151">
        <f>SUMIFS('Saisie Recettes'!$I$5:$I$3004,'Saisie Recettes'!$F$5:$F$3004, $F132, 'Saisie Recettes'!$H$5:$H$3004, Listes!$B$74, 'Saisie Recettes'!$E$5:$E$3004, "&gt;="&amp;EOMONTH(AQ$7,-1)+1, 'Saisie Recettes'!$E$5:$E$3004, "&lt;="&amp;EOMONTH(AQ$7,0))</f>
        <v>0</v>
      </c>
      <c r="AR132" s="151">
        <f>SUMIFS('Saisie Recettes'!$I$5:$I$3004,'Saisie Recettes'!$F$5:$F$3004, $F132, 'Saisie Recettes'!$H$5:$H$3004, Listes!$B$74, 'Saisie Recettes'!$E$5:$E$3004, "&gt;="&amp;EOMONTH(AR$7,-1)+1, 'Saisie Recettes'!$E$5:$E$3004, "&lt;="&amp;EOMONTH(AR$7,0))</f>
        <v>0</v>
      </c>
      <c r="AS132" s="151">
        <f>SUMIFS('Saisie Recettes'!$I$5:$I$3004,'Saisie Recettes'!$F$5:$F$3004, $F132, 'Saisie Recettes'!$H$5:$H$3004, Listes!$B$74, 'Saisie Recettes'!$E$5:$E$3004, "&gt;="&amp;EOMONTH(AS$7,-1)+1, 'Saisie Recettes'!$E$5:$E$3004, "&lt;="&amp;EOMONTH(AS$7,0))</f>
        <v>0</v>
      </c>
      <c r="AT132" s="151">
        <f>SUMIFS('Saisie Recettes'!$I$5:$I$3004,'Saisie Recettes'!$F$5:$F$3004, $F132, 'Saisie Recettes'!$H$5:$H$3004, Listes!$B$74, 'Saisie Recettes'!$E$5:$E$3004, "&gt;="&amp;EOMONTH(AT$7,-1)+1, 'Saisie Recettes'!$E$5:$E$3004, "&lt;="&amp;EOMONTH(AT$7,0))</f>
        <v>0</v>
      </c>
      <c r="AU132" s="151">
        <f>SUMIFS('Saisie Recettes'!$I$5:$I$3004,'Saisie Recettes'!$F$5:$F$3004, $F132, 'Saisie Recettes'!$H$5:$H$3004, Listes!$B$74, 'Saisie Recettes'!$E$5:$E$3004, "&gt;="&amp;EOMONTH(AU$7,-1)+1, 'Saisie Recettes'!$E$5:$E$3004, "&lt;="&amp;EOMONTH(AU$7,0))</f>
        <v>0</v>
      </c>
      <c r="AV132" s="151">
        <f>SUMIFS('Saisie Recettes'!$I$5:$I$3004,'Saisie Recettes'!$F$5:$F$3004, $F132, 'Saisie Recettes'!$H$5:$H$3004, Listes!$B$74, 'Saisie Recettes'!$E$5:$E$3004, "&gt;="&amp;EOMONTH(AV$7,-1)+1, 'Saisie Recettes'!$E$5:$E$3004, "&lt;="&amp;EOMONTH(AV$7,0))</f>
        <v>0</v>
      </c>
      <c r="AW132" s="150">
        <f t="shared" si="77"/>
        <v>0</v>
      </c>
    </row>
    <row r="133" spans="3:49" ht="15.75" customHeight="1" x14ac:dyDescent="0.25">
      <c r="C133" s="150" t="str">
        <f t="shared" si="78"/>
        <v>MC-CHBR 1</v>
      </c>
      <c r="D133" s="143"/>
      <c r="E133" s="143"/>
      <c r="F133" s="150" t="str">
        <f t="shared" si="74"/>
        <v>MC-CHBR 1</v>
      </c>
      <c r="I133" s="151">
        <f>SUMIFS('Saisie Recettes'!$I$5:$I$3004,'Saisie Recettes'!$F$5:$F$3004, $F133, 'Saisie Recettes'!$H$5:$H$3004, Listes!$B$74, 'Saisie Recettes'!$E$5:$E$3004, "&gt;="&amp;EOMONTH(I$7,-1)+1, 'Saisie Recettes'!$E$5:$E$3004, "&lt;="&amp;EOMONTH(I$7,0))</f>
        <v>0</v>
      </c>
      <c r="J133" s="151">
        <f>SUMIFS('Saisie Recettes'!$I$5:$I$3004,'Saisie Recettes'!$F$5:$F$3004, $F133, 'Saisie Recettes'!$H$5:$H$3004, Listes!$B$74, 'Saisie Recettes'!$E$5:$E$3004, "&gt;="&amp;EOMONTH(J$7,-1)+1, 'Saisie Recettes'!$E$5:$E$3004, "&lt;="&amp;EOMONTH(J$7,0))</f>
        <v>0</v>
      </c>
      <c r="K133" s="151">
        <f>SUMIFS('Saisie Recettes'!$I$5:$I$3004,'Saisie Recettes'!$F$5:$F$3004, $F133, 'Saisie Recettes'!$H$5:$H$3004, Listes!$B$74, 'Saisie Recettes'!$E$5:$E$3004, "&gt;="&amp;EOMONTH(K$7,-1)+1, 'Saisie Recettes'!$E$5:$E$3004, "&lt;="&amp;EOMONTH(K$7,0))</f>
        <v>0</v>
      </c>
      <c r="L133" s="151">
        <f>SUMIFS('Saisie Recettes'!$I$5:$I$3004,'Saisie Recettes'!$F$5:$F$3004, $F133, 'Saisie Recettes'!$H$5:$H$3004, Listes!$B$74, 'Saisie Recettes'!$E$5:$E$3004, "&gt;="&amp;EOMONTH(L$7,-1)+1, 'Saisie Recettes'!$E$5:$E$3004, "&lt;="&amp;EOMONTH(L$7,0))</f>
        <v>0</v>
      </c>
      <c r="M133" s="151">
        <f>SUMIFS('Saisie Recettes'!$I$5:$I$3004,'Saisie Recettes'!$F$5:$F$3004, $F133, 'Saisie Recettes'!$H$5:$H$3004, Listes!$B$74, 'Saisie Recettes'!$E$5:$E$3004, "&gt;="&amp;EOMONTH(M$7,-1)+1, 'Saisie Recettes'!$E$5:$E$3004, "&lt;="&amp;EOMONTH(M$7,0))</f>
        <v>0</v>
      </c>
      <c r="N133" s="151">
        <f>SUMIFS('Saisie Recettes'!$I$5:$I$3004,'Saisie Recettes'!$F$5:$F$3004, $F133, 'Saisie Recettes'!$H$5:$H$3004, Listes!$B$74, 'Saisie Recettes'!$E$5:$E$3004, "&gt;="&amp;EOMONTH(N$7,-1)+1, 'Saisie Recettes'!$E$5:$E$3004, "&lt;="&amp;EOMONTH(N$7,0))</f>
        <v>0</v>
      </c>
      <c r="O133" s="151">
        <f>SUMIFS('Saisie Recettes'!$I$5:$I$3004,'Saisie Recettes'!$F$5:$F$3004, $F133, 'Saisie Recettes'!$H$5:$H$3004, Listes!$B$74, 'Saisie Recettes'!$E$5:$E$3004, "&gt;="&amp;EOMONTH(O$7,-1)+1, 'Saisie Recettes'!$E$5:$E$3004, "&lt;="&amp;EOMONTH(O$7,0))</f>
        <v>0</v>
      </c>
      <c r="P133" s="151">
        <f>SUMIFS('Saisie Recettes'!$I$5:$I$3004,'Saisie Recettes'!$F$5:$F$3004, $F133, 'Saisie Recettes'!$H$5:$H$3004, Listes!$B$74, 'Saisie Recettes'!$E$5:$E$3004, "&gt;="&amp;EOMONTH(P$7,-1)+1, 'Saisie Recettes'!$E$5:$E$3004, "&lt;="&amp;EOMONTH(P$7,0))</f>
        <v>0</v>
      </c>
      <c r="Q133" s="151">
        <f>SUMIFS('Saisie Recettes'!$I$5:$I$3004,'Saisie Recettes'!$F$5:$F$3004, $F133, 'Saisie Recettes'!$H$5:$H$3004, Listes!$B$74, 'Saisie Recettes'!$E$5:$E$3004, "&gt;="&amp;EOMONTH(Q$7,-1)+1, 'Saisie Recettes'!$E$5:$E$3004, "&lt;="&amp;EOMONTH(Q$7,0))</f>
        <v>0</v>
      </c>
      <c r="R133" s="151">
        <f>SUMIFS('Saisie Recettes'!$I$5:$I$3004,'Saisie Recettes'!$F$5:$F$3004, $F133, 'Saisie Recettes'!$H$5:$H$3004, Listes!$B$74, 'Saisie Recettes'!$E$5:$E$3004, "&gt;="&amp;EOMONTH(R$7,-1)+1, 'Saisie Recettes'!$E$5:$E$3004, "&lt;="&amp;EOMONTH(R$7,0))</f>
        <v>0</v>
      </c>
      <c r="S133" s="151">
        <f>SUMIFS('Saisie Recettes'!$I$5:$I$3004,'Saisie Recettes'!$F$5:$F$3004, $F133, 'Saisie Recettes'!$H$5:$H$3004, Listes!$B$74, 'Saisie Recettes'!$E$5:$E$3004, "&gt;="&amp;EOMONTH(S$7,-1)+1, 'Saisie Recettes'!$E$5:$E$3004, "&lt;="&amp;EOMONTH(S$7,0))</f>
        <v>0</v>
      </c>
      <c r="T133" s="151">
        <f>SUMIFS('Saisie Recettes'!$I$5:$I$3004,'Saisie Recettes'!$F$5:$F$3004, $F133, 'Saisie Recettes'!$H$5:$H$3004, Listes!$B$74, 'Saisie Recettes'!$E$5:$E$3004, "&gt;="&amp;EOMONTH(T$7,-1)+1, 'Saisie Recettes'!$E$5:$E$3004, "&lt;="&amp;EOMONTH(T$7,0))</f>
        <v>0</v>
      </c>
      <c r="U133" s="150">
        <f t="shared" si="75"/>
        <v>0</v>
      </c>
      <c r="W133" s="151">
        <f>SUMIFS('Saisie Recettes'!$I$5:$I$3004,'Saisie Recettes'!$F$5:$F$3004, $F133, 'Saisie Recettes'!$H$5:$H$3004, Listes!$B$74, 'Saisie Recettes'!$E$5:$E$3004, "&gt;="&amp;EOMONTH(W$7,-1)+1, 'Saisie Recettes'!$E$5:$E$3004, "&lt;="&amp;EOMONTH(W$7,0))</f>
        <v>0</v>
      </c>
      <c r="X133" s="151">
        <f>SUMIFS('Saisie Recettes'!$I$5:$I$3004,'Saisie Recettes'!$F$5:$F$3004, $F133, 'Saisie Recettes'!$H$5:$H$3004, Listes!$B$74, 'Saisie Recettes'!$E$5:$E$3004, "&gt;="&amp;EOMONTH(X$7,-1)+1, 'Saisie Recettes'!$E$5:$E$3004, "&lt;="&amp;EOMONTH(X$7,0))</f>
        <v>0</v>
      </c>
      <c r="Y133" s="151">
        <f>SUMIFS('Saisie Recettes'!$I$5:$I$3004,'Saisie Recettes'!$F$5:$F$3004, $F133, 'Saisie Recettes'!$H$5:$H$3004, Listes!$B$74, 'Saisie Recettes'!$E$5:$E$3004, "&gt;="&amp;EOMONTH(Y$7,-1)+1, 'Saisie Recettes'!$E$5:$E$3004, "&lt;="&amp;EOMONTH(Y$7,0))</f>
        <v>0</v>
      </c>
      <c r="Z133" s="151">
        <f>SUMIFS('Saisie Recettes'!$I$5:$I$3004,'Saisie Recettes'!$F$5:$F$3004, $F133, 'Saisie Recettes'!$H$5:$H$3004, Listes!$B$74, 'Saisie Recettes'!$E$5:$E$3004, "&gt;="&amp;EOMONTH(Z$7,-1)+1, 'Saisie Recettes'!$E$5:$E$3004, "&lt;="&amp;EOMONTH(Z$7,0))</f>
        <v>0</v>
      </c>
      <c r="AA133" s="151">
        <f>SUMIFS('Saisie Recettes'!$I$5:$I$3004,'Saisie Recettes'!$F$5:$F$3004, $F133, 'Saisie Recettes'!$H$5:$H$3004, Listes!$B$74, 'Saisie Recettes'!$E$5:$E$3004, "&gt;="&amp;EOMONTH(AA$7,-1)+1, 'Saisie Recettes'!$E$5:$E$3004, "&lt;="&amp;EOMONTH(AA$7,0))</f>
        <v>0</v>
      </c>
      <c r="AB133" s="151">
        <f>SUMIFS('Saisie Recettes'!$I$5:$I$3004,'Saisie Recettes'!$F$5:$F$3004, $F133, 'Saisie Recettes'!$H$5:$H$3004, Listes!$B$74, 'Saisie Recettes'!$E$5:$E$3004, "&gt;="&amp;EOMONTH(AB$7,-1)+1, 'Saisie Recettes'!$E$5:$E$3004, "&lt;="&amp;EOMONTH(AB$7,0))</f>
        <v>0</v>
      </c>
      <c r="AC133" s="151">
        <f>SUMIFS('Saisie Recettes'!$I$5:$I$3004,'Saisie Recettes'!$F$5:$F$3004, $F133, 'Saisie Recettes'!$H$5:$H$3004, Listes!$B$74, 'Saisie Recettes'!$E$5:$E$3004, "&gt;="&amp;EOMONTH(AC$7,-1)+1, 'Saisie Recettes'!$E$5:$E$3004, "&lt;="&amp;EOMONTH(AC$7,0))</f>
        <v>0</v>
      </c>
      <c r="AD133" s="151">
        <f>SUMIFS('Saisie Recettes'!$I$5:$I$3004,'Saisie Recettes'!$F$5:$F$3004, $F133, 'Saisie Recettes'!$H$5:$H$3004, Listes!$B$74, 'Saisie Recettes'!$E$5:$E$3004, "&gt;="&amp;EOMONTH(AD$7,-1)+1, 'Saisie Recettes'!$E$5:$E$3004, "&lt;="&amp;EOMONTH(AD$7,0))</f>
        <v>0</v>
      </c>
      <c r="AE133" s="151">
        <f>SUMIFS('Saisie Recettes'!$I$5:$I$3004,'Saisie Recettes'!$F$5:$F$3004, $F133, 'Saisie Recettes'!$H$5:$H$3004, Listes!$B$74, 'Saisie Recettes'!$E$5:$E$3004, "&gt;="&amp;EOMONTH(AE$7,-1)+1, 'Saisie Recettes'!$E$5:$E$3004, "&lt;="&amp;EOMONTH(AE$7,0))</f>
        <v>0</v>
      </c>
      <c r="AF133" s="151">
        <f>SUMIFS('Saisie Recettes'!$I$5:$I$3004,'Saisie Recettes'!$F$5:$F$3004, $F133, 'Saisie Recettes'!$H$5:$H$3004, Listes!$B$74, 'Saisie Recettes'!$E$5:$E$3004, "&gt;="&amp;EOMONTH(AF$7,-1)+1, 'Saisie Recettes'!$E$5:$E$3004, "&lt;="&amp;EOMONTH(AF$7,0))</f>
        <v>0</v>
      </c>
      <c r="AG133" s="151">
        <f>SUMIFS('Saisie Recettes'!$I$5:$I$3004,'Saisie Recettes'!$F$5:$F$3004, $F133, 'Saisie Recettes'!$H$5:$H$3004, Listes!$B$74, 'Saisie Recettes'!$E$5:$E$3004, "&gt;="&amp;EOMONTH(AG$7,-1)+1, 'Saisie Recettes'!$E$5:$E$3004, "&lt;="&amp;EOMONTH(AG$7,0))</f>
        <v>0</v>
      </c>
      <c r="AH133" s="151">
        <f>SUMIFS('Saisie Recettes'!$I$5:$I$3004,'Saisie Recettes'!$F$5:$F$3004, $F133, 'Saisie Recettes'!$H$5:$H$3004, Listes!$B$74, 'Saisie Recettes'!$E$5:$E$3004, "&gt;="&amp;EOMONTH(AH$7,-1)+1, 'Saisie Recettes'!$E$5:$E$3004, "&lt;="&amp;EOMONTH(AH$7,0))</f>
        <v>0</v>
      </c>
      <c r="AI133" s="150">
        <f t="shared" si="76"/>
        <v>0</v>
      </c>
      <c r="AJ133" s="142"/>
      <c r="AK133" s="151">
        <f>SUMIFS('Saisie Recettes'!$I$5:$I$3004,'Saisie Recettes'!$F$5:$F$3004, $F133, 'Saisie Recettes'!$H$5:$H$3004, Listes!$B$74, 'Saisie Recettes'!$E$5:$E$3004, "&gt;="&amp;EOMONTH(AK$7,-1)+1, 'Saisie Recettes'!$E$5:$E$3004, "&lt;="&amp;EOMONTH(AK$7,0))</f>
        <v>0</v>
      </c>
      <c r="AL133" s="151">
        <f>SUMIFS('Saisie Recettes'!$I$5:$I$3004,'Saisie Recettes'!$F$5:$F$3004, $F133, 'Saisie Recettes'!$H$5:$H$3004, Listes!$B$74, 'Saisie Recettes'!$E$5:$E$3004, "&gt;="&amp;EOMONTH(AL$7,-1)+1, 'Saisie Recettes'!$E$5:$E$3004, "&lt;="&amp;EOMONTH(AL$7,0))</f>
        <v>0</v>
      </c>
      <c r="AM133" s="151">
        <f>SUMIFS('Saisie Recettes'!$I$5:$I$3004,'Saisie Recettes'!$F$5:$F$3004, $F133, 'Saisie Recettes'!$H$5:$H$3004, Listes!$B$74, 'Saisie Recettes'!$E$5:$E$3004, "&gt;="&amp;EOMONTH(AM$7,-1)+1, 'Saisie Recettes'!$E$5:$E$3004, "&lt;="&amp;EOMONTH(AM$7,0))</f>
        <v>0</v>
      </c>
      <c r="AN133" s="151">
        <f>SUMIFS('Saisie Recettes'!$I$5:$I$3004,'Saisie Recettes'!$F$5:$F$3004, $F133, 'Saisie Recettes'!$H$5:$H$3004, Listes!$B$74, 'Saisie Recettes'!$E$5:$E$3004, "&gt;="&amp;EOMONTH(AN$7,-1)+1, 'Saisie Recettes'!$E$5:$E$3004, "&lt;="&amp;EOMONTH(AN$7,0))</f>
        <v>0</v>
      </c>
      <c r="AO133" s="151">
        <f>SUMIFS('Saisie Recettes'!$I$5:$I$3004,'Saisie Recettes'!$F$5:$F$3004, $F133, 'Saisie Recettes'!$H$5:$H$3004, Listes!$B$74, 'Saisie Recettes'!$E$5:$E$3004, "&gt;="&amp;EOMONTH(AO$7,-1)+1, 'Saisie Recettes'!$E$5:$E$3004, "&lt;="&amp;EOMONTH(AO$7,0))</f>
        <v>0</v>
      </c>
      <c r="AP133" s="151">
        <f>SUMIFS('Saisie Recettes'!$I$5:$I$3004,'Saisie Recettes'!$F$5:$F$3004, $F133, 'Saisie Recettes'!$H$5:$H$3004, Listes!$B$74, 'Saisie Recettes'!$E$5:$E$3004, "&gt;="&amp;EOMONTH(AP$7,-1)+1, 'Saisie Recettes'!$E$5:$E$3004, "&lt;="&amp;EOMONTH(AP$7,0))</f>
        <v>0</v>
      </c>
      <c r="AQ133" s="151">
        <f>SUMIFS('Saisie Recettes'!$I$5:$I$3004,'Saisie Recettes'!$F$5:$F$3004, $F133, 'Saisie Recettes'!$H$5:$H$3004, Listes!$B$74, 'Saisie Recettes'!$E$5:$E$3004, "&gt;="&amp;EOMONTH(AQ$7,-1)+1, 'Saisie Recettes'!$E$5:$E$3004, "&lt;="&amp;EOMONTH(AQ$7,0))</f>
        <v>0</v>
      </c>
      <c r="AR133" s="151">
        <f>SUMIFS('Saisie Recettes'!$I$5:$I$3004,'Saisie Recettes'!$F$5:$F$3004, $F133, 'Saisie Recettes'!$H$5:$H$3004, Listes!$B$74, 'Saisie Recettes'!$E$5:$E$3004, "&gt;="&amp;EOMONTH(AR$7,-1)+1, 'Saisie Recettes'!$E$5:$E$3004, "&lt;="&amp;EOMONTH(AR$7,0))</f>
        <v>0</v>
      </c>
      <c r="AS133" s="151">
        <f>SUMIFS('Saisie Recettes'!$I$5:$I$3004,'Saisie Recettes'!$F$5:$F$3004, $F133, 'Saisie Recettes'!$H$5:$H$3004, Listes!$B$74, 'Saisie Recettes'!$E$5:$E$3004, "&gt;="&amp;EOMONTH(AS$7,-1)+1, 'Saisie Recettes'!$E$5:$E$3004, "&lt;="&amp;EOMONTH(AS$7,0))</f>
        <v>0</v>
      </c>
      <c r="AT133" s="151">
        <f>SUMIFS('Saisie Recettes'!$I$5:$I$3004,'Saisie Recettes'!$F$5:$F$3004, $F133, 'Saisie Recettes'!$H$5:$H$3004, Listes!$B$74, 'Saisie Recettes'!$E$5:$E$3004, "&gt;="&amp;EOMONTH(AT$7,-1)+1, 'Saisie Recettes'!$E$5:$E$3004, "&lt;="&amp;EOMONTH(AT$7,0))</f>
        <v>0</v>
      </c>
      <c r="AU133" s="151">
        <f>SUMIFS('Saisie Recettes'!$I$5:$I$3004,'Saisie Recettes'!$F$5:$F$3004, $F133, 'Saisie Recettes'!$H$5:$H$3004, Listes!$B$74, 'Saisie Recettes'!$E$5:$E$3004, "&gt;="&amp;EOMONTH(AU$7,-1)+1, 'Saisie Recettes'!$E$5:$E$3004, "&lt;="&amp;EOMONTH(AU$7,0))</f>
        <v>0</v>
      </c>
      <c r="AV133" s="151">
        <f>SUMIFS('Saisie Recettes'!$I$5:$I$3004,'Saisie Recettes'!$F$5:$F$3004, $F133, 'Saisie Recettes'!$H$5:$H$3004, Listes!$B$74, 'Saisie Recettes'!$E$5:$E$3004, "&gt;="&amp;EOMONTH(AV$7,-1)+1, 'Saisie Recettes'!$E$5:$E$3004, "&lt;="&amp;EOMONTH(AV$7,0))</f>
        <v>0</v>
      </c>
      <c r="AW133" s="150">
        <f t="shared" si="77"/>
        <v>0</v>
      </c>
    </row>
    <row r="134" spans="3:49" ht="15.75" customHeight="1" x14ac:dyDescent="0.25">
      <c r="C134" s="143" t="str">
        <f t="shared" si="78"/>
        <v>MC-CHBR 2</v>
      </c>
      <c r="D134" s="264"/>
      <c r="E134" s="143"/>
      <c r="F134" s="150" t="str">
        <f t="shared" si="74"/>
        <v>MC-CHBR 2</v>
      </c>
      <c r="G134" s="143"/>
      <c r="H134" s="143"/>
      <c r="I134" s="151">
        <f>SUMIFS('Saisie Recettes'!$I$5:$I$3004,'Saisie Recettes'!$F$5:$F$3004, $F134, 'Saisie Recettes'!$H$5:$H$3004, Listes!$B$74, 'Saisie Recettes'!$E$5:$E$3004, "&gt;="&amp;EOMONTH(I$7,-1)+1, 'Saisie Recettes'!$E$5:$E$3004, "&lt;="&amp;EOMONTH(I$7,0))</f>
        <v>0</v>
      </c>
      <c r="J134" s="151">
        <f>SUMIFS('Saisie Recettes'!$I$5:$I$3004,'Saisie Recettes'!$F$5:$F$3004, $F134, 'Saisie Recettes'!$H$5:$H$3004, Listes!$B$74, 'Saisie Recettes'!$E$5:$E$3004, "&gt;="&amp;EOMONTH(J$7,-1)+1, 'Saisie Recettes'!$E$5:$E$3004, "&lt;="&amp;EOMONTH(J$7,0))</f>
        <v>0</v>
      </c>
      <c r="K134" s="151">
        <f>SUMIFS('Saisie Recettes'!$I$5:$I$3004,'Saisie Recettes'!$F$5:$F$3004, $F134, 'Saisie Recettes'!$H$5:$H$3004, Listes!$B$74, 'Saisie Recettes'!$E$5:$E$3004, "&gt;="&amp;EOMONTH(K$7,-1)+1, 'Saisie Recettes'!$E$5:$E$3004, "&lt;="&amp;EOMONTH(K$7,0))</f>
        <v>0</v>
      </c>
      <c r="L134" s="151">
        <f>SUMIFS('Saisie Recettes'!$I$5:$I$3004,'Saisie Recettes'!$F$5:$F$3004, $F134, 'Saisie Recettes'!$H$5:$H$3004, Listes!$B$74, 'Saisie Recettes'!$E$5:$E$3004, "&gt;="&amp;EOMONTH(L$7,-1)+1, 'Saisie Recettes'!$E$5:$E$3004, "&lt;="&amp;EOMONTH(L$7,0))</f>
        <v>0</v>
      </c>
      <c r="M134" s="151">
        <f>SUMIFS('Saisie Recettes'!$I$5:$I$3004,'Saisie Recettes'!$F$5:$F$3004, $F134, 'Saisie Recettes'!$H$5:$H$3004, Listes!$B$74, 'Saisie Recettes'!$E$5:$E$3004, "&gt;="&amp;EOMONTH(M$7,-1)+1, 'Saisie Recettes'!$E$5:$E$3004, "&lt;="&amp;EOMONTH(M$7,0))</f>
        <v>0</v>
      </c>
      <c r="N134" s="151">
        <f>SUMIFS('Saisie Recettes'!$I$5:$I$3004,'Saisie Recettes'!$F$5:$F$3004, $F134, 'Saisie Recettes'!$H$5:$H$3004, Listes!$B$74, 'Saisie Recettes'!$E$5:$E$3004, "&gt;="&amp;EOMONTH(N$7,-1)+1, 'Saisie Recettes'!$E$5:$E$3004, "&lt;="&amp;EOMONTH(N$7,0))</f>
        <v>0</v>
      </c>
      <c r="O134" s="151">
        <f>SUMIFS('Saisie Recettes'!$I$5:$I$3004,'Saisie Recettes'!$F$5:$F$3004, $F134, 'Saisie Recettes'!$H$5:$H$3004, Listes!$B$74, 'Saisie Recettes'!$E$5:$E$3004, "&gt;="&amp;EOMONTH(O$7,-1)+1, 'Saisie Recettes'!$E$5:$E$3004, "&lt;="&amp;EOMONTH(O$7,0))</f>
        <v>0</v>
      </c>
      <c r="P134" s="151">
        <f>SUMIFS('Saisie Recettes'!$I$5:$I$3004,'Saisie Recettes'!$F$5:$F$3004, $F134, 'Saisie Recettes'!$H$5:$H$3004, Listes!$B$74, 'Saisie Recettes'!$E$5:$E$3004, "&gt;="&amp;EOMONTH(P$7,-1)+1, 'Saisie Recettes'!$E$5:$E$3004, "&lt;="&amp;EOMONTH(P$7,0))</f>
        <v>0</v>
      </c>
      <c r="Q134" s="151">
        <f>SUMIFS('Saisie Recettes'!$I$5:$I$3004,'Saisie Recettes'!$F$5:$F$3004, $F134, 'Saisie Recettes'!$H$5:$H$3004, Listes!$B$74, 'Saisie Recettes'!$E$5:$E$3004, "&gt;="&amp;EOMONTH(Q$7,-1)+1, 'Saisie Recettes'!$E$5:$E$3004, "&lt;="&amp;EOMONTH(Q$7,0))</f>
        <v>0</v>
      </c>
      <c r="R134" s="151">
        <f>SUMIFS('Saisie Recettes'!$I$5:$I$3004,'Saisie Recettes'!$F$5:$F$3004, $F134, 'Saisie Recettes'!$H$5:$H$3004, Listes!$B$74, 'Saisie Recettes'!$E$5:$E$3004, "&gt;="&amp;EOMONTH(R$7,-1)+1, 'Saisie Recettes'!$E$5:$E$3004, "&lt;="&amp;EOMONTH(R$7,0))</f>
        <v>0</v>
      </c>
      <c r="S134" s="151">
        <f>SUMIFS('Saisie Recettes'!$I$5:$I$3004,'Saisie Recettes'!$F$5:$F$3004, $F134, 'Saisie Recettes'!$H$5:$H$3004, Listes!$B$74, 'Saisie Recettes'!$E$5:$E$3004, "&gt;="&amp;EOMONTH(S$7,-1)+1, 'Saisie Recettes'!$E$5:$E$3004, "&lt;="&amp;EOMONTH(S$7,0))</f>
        <v>0</v>
      </c>
      <c r="T134" s="151">
        <f>SUMIFS('Saisie Recettes'!$I$5:$I$3004,'Saisie Recettes'!$F$5:$F$3004, $F134, 'Saisie Recettes'!$H$5:$H$3004, Listes!$B$74, 'Saisie Recettes'!$E$5:$E$3004, "&gt;="&amp;EOMONTH(T$7,-1)+1, 'Saisie Recettes'!$E$5:$E$3004, "&lt;="&amp;EOMONTH(T$7,0))</f>
        <v>0</v>
      </c>
      <c r="U134" s="150">
        <f t="shared" si="75"/>
        <v>0</v>
      </c>
      <c r="W134" s="151">
        <f>SUMIFS('Saisie Recettes'!$I$5:$I$3004,'Saisie Recettes'!$F$5:$F$3004, $F134, 'Saisie Recettes'!$H$5:$H$3004, Listes!$B$74, 'Saisie Recettes'!$E$5:$E$3004, "&gt;="&amp;EOMONTH(W$7,-1)+1, 'Saisie Recettes'!$E$5:$E$3004, "&lt;="&amp;EOMONTH(W$7,0))</f>
        <v>0</v>
      </c>
      <c r="X134" s="151">
        <f>SUMIFS('Saisie Recettes'!$I$5:$I$3004,'Saisie Recettes'!$F$5:$F$3004, $F134, 'Saisie Recettes'!$H$5:$H$3004, Listes!$B$74, 'Saisie Recettes'!$E$5:$E$3004, "&gt;="&amp;EOMONTH(X$7,-1)+1, 'Saisie Recettes'!$E$5:$E$3004, "&lt;="&amp;EOMONTH(X$7,0))</f>
        <v>0</v>
      </c>
      <c r="Y134" s="151">
        <f>SUMIFS('Saisie Recettes'!$I$5:$I$3004,'Saisie Recettes'!$F$5:$F$3004, $F134, 'Saisie Recettes'!$H$5:$H$3004, Listes!$B$74, 'Saisie Recettes'!$E$5:$E$3004, "&gt;="&amp;EOMONTH(Y$7,-1)+1, 'Saisie Recettes'!$E$5:$E$3004, "&lt;="&amp;EOMONTH(Y$7,0))</f>
        <v>0</v>
      </c>
      <c r="Z134" s="151">
        <f>SUMIFS('Saisie Recettes'!$I$5:$I$3004,'Saisie Recettes'!$F$5:$F$3004, $F134, 'Saisie Recettes'!$H$5:$H$3004, Listes!$B$74, 'Saisie Recettes'!$E$5:$E$3004, "&gt;="&amp;EOMONTH(Z$7,-1)+1, 'Saisie Recettes'!$E$5:$E$3004, "&lt;="&amp;EOMONTH(Z$7,0))</f>
        <v>0</v>
      </c>
      <c r="AA134" s="151">
        <f>SUMIFS('Saisie Recettes'!$I$5:$I$3004,'Saisie Recettes'!$F$5:$F$3004, $F134, 'Saisie Recettes'!$H$5:$H$3004, Listes!$B$74, 'Saisie Recettes'!$E$5:$E$3004, "&gt;="&amp;EOMONTH(AA$7,-1)+1, 'Saisie Recettes'!$E$5:$E$3004, "&lt;="&amp;EOMONTH(AA$7,0))</f>
        <v>0</v>
      </c>
      <c r="AB134" s="151">
        <f>SUMIFS('Saisie Recettes'!$I$5:$I$3004,'Saisie Recettes'!$F$5:$F$3004, $F134, 'Saisie Recettes'!$H$5:$H$3004, Listes!$B$74, 'Saisie Recettes'!$E$5:$E$3004, "&gt;="&amp;EOMONTH(AB$7,-1)+1, 'Saisie Recettes'!$E$5:$E$3004, "&lt;="&amp;EOMONTH(AB$7,0))</f>
        <v>0</v>
      </c>
      <c r="AC134" s="151">
        <f>SUMIFS('Saisie Recettes'!$I$5:$I$3004,'Saisie Recettes'!$F$5:$F$3004, $F134, 'Saisie Recettes'!$H$5:$H$3004, Listes!$B$74, 'Saisie Recettes'!$E$5:$E$3004, "&gt;="&amp;EOMONTH(AC$7,-1)+1, 'Saisie Recettes'!$E$5:$E$3004, "&lt;="&amp;EOMONTH(AC$7,0))</f>
        <v>0</v>
      </c>
      <c r="AD134" s="151">
        <f>SUMIFS('Saisie Recettes'!$I$5:$I$3004,'Saisie Recettes'!$F$5:$F$3004, $F134, 'Saisie Recettes'!$H$5:$H$3004, Listes!$B$74, 'Saisie Recettes'!$E$5:$E$3004, "&gt;="&amp;EOMONTH(AD$7,-1)+1, 'Saisie Recettes'!$E$5:$E$3004, "&lt;="&amp;EOMONTH(AD$7,0))</f>
        <v>0</v>
      </c>
      <c r="AE134" s="151">
        <f>SUMIFS('Saisie Recettes'!$I$5:$I$3004,'Saisie Recettes'!$F$5:$F$3004, $F134, 'Saisie Recettes'!$H$5:$H$3004, Listes!$B$74, 'Saisie Recettes'!$E$5:$E$3004, "&gt;="&amp;EOMONTH(AE$7,-1)+1, 'Saisie Recettes'!$E$5:$E$3004, "&lt;="&amp;EOMONTH(AE$7,0))</f>
        <v>0</v>
      </c>
      <c r="AF134" s="151">
        <f>SUMIFS('Saisie Recettes'!$I$5:$I$3004,'Saisie Recettes'!$F$5:$F$3004, $F134, 'Saisie Recettes'!$H$5:$H$3004, Listes!$B$74, 'Saisie Recettes'!$E$5:$E$3004, "&gt;="&amp;EOMONTH(AF$7,-1)+1, 'Saisie Recettes'!$E$5:$E$3004, "&lt;="&amp;EOMONTH(AF$7,0))</f>
        <v>0</v>
      </c>
      <c r="AG134" s="151">
        <f>SUMIFS('Saisie Recettes'!$I$5:$I$3004,'Saisie Recettes'!$F$5:$F$3004, $F134, 'Saisie Recettes'!$H$5:$H$3004, Listes!$B$74, 'Saisie Recettes'!$E$5:$E$3004, "&gt;="&amp;EOMONTH(AG$7,-1)+1, 'Saisie Recettes'!$E$5:$E$3004, "&lt;="&amp;EOMONTH(AG$7,0))</f>
        <v>0</v>
      </c>
      <c r="AH134" s="151">
        <f>SUMIFS('Saisie Recettes'!$I$5:$I$3004,'Saisie Recettes'!$F$5:$F$3004, $F134, 'Saisie Recettes'!$H$5:$H$3004, Listes!$B$74, 'Saisie Recettes'!$E$5:$E$3004, "&gt;="&amp;EOMONTH(AH$7,-1)+1, 'Saisie Recettes'!$E$5:$E$3004, "&lt;="&amp;EOMONTH(AH$7,0))</f>
        <v>0</v>
      </c>
      <c r="AI134" s="150">
        <f t="shared" si="76"/>
        <v>0</v>
      </c>
      <c r="AJ134" s="142"/>
      <c r="AK134" s="151">
        <f>SUMIFS('Saisie Recettes'!$I$5:$I$3004,'Saisie Recettes'!$F$5:$F$3004, $F134, 'Saisie Recettes'!$H$5:$H$3004, Listes!$B$74, 'Saisie Recettes'!$E$5:$E$3004, "&gt;="&amp;EOMONTH(AK$7,-1)+1, 'Saisie Recettes'!$E$5:$E$3004, "&lt;="&amp;EOMONTH(AK$7,0))</f>
        <v>0</v>
      </c>
      <c r="AL134" s="151">
        <f>SUMIFS('Saisie Recettes'!$I$5:$I$3004,'Saisie Recettes'!$F$5:$F$3004, $F134, 'Saisie Recettes'!$H$5:$H$3004, Listes!$B$74, 'Saisie Recettes'!$E$5:$E$3004, "&gt;="&amp;EOMONTH(AL$7,-1)+1, 'Saisie Recettes'!$E$5:$E$3004, "&lt;="&amp;EOMONTH(AL$7,0))</f>
        <v>0</v>
      </c>
      <c r="AM134" s="151">
        <f>SUMIFS('Saisie Recettes'!$I$5:$I$3004,'Saisie Recettes'!$F$5:$F$3004, $F134, 'Saisie Recettes'!$H$5:$H$3004, Listes!$B$74, 'Saisie Recettes'!$E$5:$E$3004, "&gt;="&amp;EOMONTH(AM$7,-1)+1, 'Saisie Recettes'!$E$5:$E$3004, "&lt;="&amp;EOMONTH(AM$7,0))</f>
        <v>0</v>
      </c>
      <c r="AN134" s="151">
        <f>SUMIFS('Saisie Recettes'!$I$5:$I$3004,'Saisie Recettes'!$F$5:$F$3004, $F134, 'Saisie Recettes'!$H$5:$H$3004, Listes!$B$74, 'Saisie Recettes'!$E$5:$E$3004, "&gt;="&amp;EOMONTH(AN$7,-1)+1, 'Saisie Recettes'!$E$5:$E$3004, "&lt;="&amp;EOMONTH(AN$7,0))</f>
        <v>0</v>
      </c>
      <c r="AO134" s="151">
        <f>SUMIFS('Saisie Recettes'!$I$5:$I$3004,'Saisie Recettes'!$F$5:$F$3004, $F134, 'Saisie Recettes'!$H$5:$H$3004, Listes!$B$74, 'Saisie Recettes'!$E$5:$E$3004, "&gt;="&amp;EOMONTH(AO$7,-1)+1, 'Saisie Recettes'!$E$5:$E$3004, "&lt;="&amp;EOMONTH(AO$7,0))</f>
        <v>0</v>
      </c>
      <c r="AP134" s="151">
        <f>SUMIFS('Saisie Recettes'!$I$5:$I$3004,'Saisie Recettes'!$F$5:$F$3004, $F134, 'Saisie Recettes'!$H$5:$H$3004, Listes!$B$74, 'Saisie Recettes'!$E$5:$E$3004, "&gt;="&amp;EOMONTH(AP$7,-1)+1, 'Saisie Recettes'!$E$5:$E$3004, "&lt;="&amp;EOMONTH(AP$7,0))</f>
        <v>0</v>
      </c>
      <c r="AQ134" s="151">
        <f>SUMIFS('Saisie Recettes'!$I$5:$I$3004,'Saisie Recettes'!$F$5:$F$3004, $F134, 'Saisie Recettes'!$H$5:$H$3004, Listes!$B$74, 'Saisie Recettes'!$E$5:$E$3004, "&gt;="&amp;EOMONTH(AQ$7,-1)+1, 'Saisie Recettes'!$E$5:$E$3004, "&lt;="&amp;EOMONTH(AQ$7,0))</f>
        <v>0</v>
      </c>
      <c r="AR134" s="151">
        <f>SUMIFS('Saisie Recettes'!$I$5:$I$3004,'Saisie Recettes'!$F$5:$F$3004, $F134, 'Saisie Recettes'!$H$5:$H$3004, Listes!$B$74, 'Saisie Recettes'!$E$5:$E$3004, "&gt;="&amp;EOMONTH(AR$7,-1)+1, 'Saisie Recettes'!$E$5:$E$3004, "&lt;="&amp;EOMONTH(AR$7,0))</f>
        <v>0</v>
      </c>
      <c r="AS134" s="151">
        <f>SUMIFS('Saisie Recettes'!$I$5:$I$3004,'Saisie Recettes'!$F$5:$F$3004, $F134, 'Saisie Recettes'!$H$5:$H$3004, Listes!$B$74, 'Saisie Recettes'!$E$5:$E$3004, "&gt;="&amp;EOMONTH(AS$7,-1)+1, 'Saisie Recettes'!$E$5:$E$3004, "&lt;="&amp;EOMONTH(AS$7,0))</f>
        <v>0</v>
      </c>
      <c r="AT134" s="151">
        <f>SUMIFS('Saisie Recettes'!$I$5:$I$3004,'Saisie Recettes'!$F$5:$F$3004, $F134, 'Saisie Recettes'!$H$5:$H$3004, Listes!$B$74, 'Saisie Recettes'!$E$5:$E$3004, "&gt;="&amp;EOMONTH(AT$7,-1)+1, 'Saisie Recettes'!$E$5:$E$3004, "&lt;="&amp;EOMONTH(AT$7,0))</f>
        <v>0</v>
      </c>
      <c r="AU134" s="151">
        <f>SUMIFS('Saisie Recettes'!$I$5:$I$3004,'Saisie Recettes'!$F$5:$F$3004, $F134, 'Saisie Recettes'!$H$5:$H$3004, Listes!$B$74, 'Saisie Recettes'!$E$5:$E$3004, "&gt;="&amp;EOMONTH(AU$7,-1)+1, 'Saisie Recettes'!$E$5:$E$3004, "&lt;="&amp;EOMONTH(AU$7,0))</f>
        <v>0</v>
      </c>
      <c r="AV134" s="151">
        <f>SUMIFS('Saisie Recettes'!$I$5:$I$3004,'Saisie Recettes'!$F$5:$F$3004, $F134, 'Saisie Recettes'!$H$5:$H$3004, Listes!$B$74, 'Saisie Recettes'!$E$5:$E$3004, "&gt;="&amp;EOMONTH(AV$7,-1)+1, 'Saisie Recettes'!$E$5:$E$3004, "&lt;="&amp;EOMONTH(AV$7,0))</f>
        <v>0</v>
      </c>
      <c r="AW134" s="150">
        <f t="shared" si="77"/>
        <v>0</v>
      </c>
    </row>
    <row r="135" spans="3:49" ht="15.75" customHeight="1" x14ac:dyDescent="0.25">
      <c r="C135" s="143" t="str">
        <f t="shared" si="78"/>
        <v>MC-CHBR 3</v>
      </c>
      <c r="D135" s="264"/>
      <c r="E135" s="143"/>
      <c r="F135" s="150" t="str">
        <f t="shared" si="74"/>
        <v>MC-CHBR 3</v>
      </c>
      <c r="G135" s="143"/>
      <c r="H135" s="143"/>
      <c r="I135" s="151">
        <f>SUMIFS('Saisie Recettes'!$I$5:$I$3004,'Saisie Recettes'!$F$5:$F$3004, $F135, 'Saisie Recettes'!$H$5:$H$3004, Listes!$B$74, 'Saisie Recettes'!$E$5:$E$3004, "&gt;="&amp;EOMONTH(I$7,-1)+1, 'Saisie Recettes'!$E$5:$E$3004, "&lt;="&amp;EOMONTH(I$7,0))</f>
        <v>0</v>
      </c>
      <c r="J135" s="151">
        <f>SUMIFS('Saisie Recettes'!$I$5:$I$3004,'Saisie Recettes'!$F$5:$F$3004, $F135, 'Saisie Recettes'!$H$5:$H$3004, Listes!$B$74, 'Saisie Recettes'!$E$5:$E$3004, "&gt;="&amp;EOMONTH(J$7,-1)+1, 'Saisie Recettes'!$E$5:$E$3004, "&lt;="&amp;EOMONTH(J$7,0))</f>
        <v>0</v>
      </c>
      <c r="K135" s="151">
        <f>SUMIFS('Saisie Recettes'!$I$5:$I$3004,'Saisie Recettes'!$F$5:$F$3004, $F135, 'Saisie Recettes'!$H$5:$H$3004, Listes!$B$74, 'Saisie Recettes'!$E$5:$E$3004, "&gt;="&amp;EOMONTH(K$7,-1)+1, 'Saisie Recettes'!$E$5:$E$3004, "&lt;="&amp;EOMONTH(K$7,0))</f>
        <v>0</v>
      </c>
      <c r="L135" s="151">
        <f>SUMIFS('Saisie Recettes'!$I$5:$I$3004,'Saisie Recettes'!$F$5:$F$3004, $F135, 'Saisie Recettes'!$H$5:$H$3004, Listes!$B$74, 'Saisie Recettes'!$E$5:$E$3004, "&gt;="&amp;EOMONTH(L$7,-1)+1, 'Saisie Recettes'!$E$5:$E$3004, "&lt;="&amp;EOMONTH(L$7,0))</f>
        <v>0</v>
      </c>
      <c r="M135" s="151">
        <f>SUMIFS('Saisie Recettes'!$I$5:$I$3004,'Saisie Recettes'!$F$5:$F$3004, $F135, 'Saisie Recettes'!$H$5:$H$3004, Listes!$B$74, 'Saisie Recettes'!$E$5:$E$3004, "&gt;="&amp;EOMONTH(M$7,-1)+1, 'Saisie Recettes'!$E$5:$E$3004, "&lt;="&amp;EOMONTH(M$7,0))</f>
        <v>0</v>
      </c>
      <c r="N135" s="151">
        <f>SUMIFS('Saisie Recettes'!$I$5:$I$3004,'Saisie Recettes'!$F$5:$F$3004, $F135, 'Saisie Recettes'!$H$5:$H$3004, Listes!$B$74, 'Saisie Recettes'!$E$5:$E$3004, "&gt;="&amp;EOMONTH(N$7,-1)+1, 'Saisie Recettes'!$E$5:$E$3004, "&lt;="&amp;EOMONTH(N$7,0))</f>
        <v>0</v>
      </c>
      <c r="O135" s="151">
        <f>SUMIFS('Saisie Recettes'!$I$5:$I$3004,'Saisie Recettes'!$F$5:$F$3004, $F135, 'Saisie Recettes'!$H$5:$H$3004, Listes!$B$74, 'Saisie Recettes'!$E$5:$E$3004, "&gt;="&amp;EOMONTH(O$7,-1)+1, 'Saisie Recettes'!$E$5:$E$3004, "&lt;="&amp;EOMONTH(O$7,0))</f>
        <v>0</v>
      </c>
      <c r="P135" s="151">
        <f>SUMIFS('Saisie Recettes'!$I$5:$I$3004,'Saisie Recettes'!$F$5:$F$3004, $F135, 'Saisie Recettes'!$H$5:$H$3004, Listes!$B$74, 'Saisie Recettes'!$E$5:$E$3004, "&gt;="&amp;EOMONTH(P$7,-1)+1, 'Saisie Recettes'!$E$5:$E$3004, "&lt;="&amp;EOMONTH(P$7,0))</f>
        <v>0</v>
      </c>
      <c r="Q135" s="151">
        <f>SUMIFS('Saisie Recettes'!$I$5:$I$3004,'Saisie Recettes'!$F$5:$F$3004, $F135, 'Saisie Recettes'!$H$5:$H$3004, Listes!$B$74, 'Saisie Recettes'!$E$5:$E$3004, "&gt;="&amp;EOMONTH(Q$7,-1)+1, 'Saisie Recettes'!$E$5:$E$3004, "&lt;="&amp;EOMONTH(Q$7,0))</f>
        <v>0</v>
      </c>
      <c r="R135" s="151">
        <f>SUMIFS('Saisie Recettes'!$I$5:$I$3004,'Saisie Recettes'!$F$5:$F$3004, $F135, 'Saisie Recettes'!$H$5:$H$3004, Listes!$B$74, 'Saisie Recettes'!$E$5:$E$3004, "&gt;="&amp;EOMONTH(R$7,-1)+1, 'Saisie Recettes'!$E$5:$E$3004, "&lt;="&amp;EOMONTH(R$7,0))</f>
        <v>0</v>
      </c>
      <c r="S135" s="151">
        <f>SUMIFS('Saisie Recettes'!$I$5:$I$3004,'Saisie Recettes'!$F$5:$F$3004, $F135, 'Saisie Recettes'!$H$5:$H$3004, Listes!$B$74, 'Saisie Recettes'!$E$5:$E$3004, "&gt;="&amp;EOMONTH(S$7,-1)+1, 'Saisie Recettes'!$E$5:$E$3004, "&lt;="&amp;EOMONTH(S$7,0))</f>
        <v>0</v>
      </c>
      <c r="T135" s="151">
        <f>SUMIFS('Saisie Recettes'!$I$5:$I$3004,'Saisie Recettes'!$F$5:$F$3004, $F135, 'Saisie Recettes'!$H$5:$H$3004, Listes!$B$74, 'Saisie Recettes'!$E$5:$E$3004, "&gt;="&amp;EOMONTH(T$7,-1)+1, 'Saisie Recettes'!$E$5:$E$3004, "&lt;="&amp;EOMONTH(T$7,0))</f>
        <v>0</v>
      </c>
      <c r="U135" s="150">
        <f t="shared" si="75"/>
        <v>0</v>
      </c>
      <c r="W135" s="151">
        <f>SUMIFS('Saisie Recettes'!$I$5:$I$3004,'Saisie Recettes'!$F$5:$F$3004, $F135, 'Saisie Recettes'!$H$5:$H$3004, Listes!$B$74, 'Saisie Recettes'!$E$5:$E$3004, "&gt;="&amp;EOMONTH(W$7,-1)+1, 'Saisie Recettes'!$E$5:$E$3004, "&lt;="&amp;EOMONTH(W$7,0))</f>
        <v>0</v>
      </c>
      <c r="X135" s="151">
        <f>SUMIFS('Saisie Recettes'!$I$5:$I$3004,'Saisie Recettes'!$F$5:$F$3004, $F135, 'Saisie Recettes'!$H$5:$H$3004, Listes!$B$74, 'Saisie Recettes'!$E$5:$E$3004, "&gt;="&amp;EOMONTH(X$7,-1)+1, 'Saisie Recettes'!$E$5:$E$3004, "&lt;="&amp;EOMONTH(X$7,0))</f>
        <v>0</v>
      </c>
      <c r="Y135" s="151">
        <f>SUMIFS('Saisie Recettes'!$I$5:$I$3004,'Saisie Recettes'!$F$5:$F$3004, $F135, 'Saisie Recettes'!$H$5:$H$3004, Listes!$B$74, 'Saisie Recettes'!$E$5:$E$3004, "&gt;="&amp;EOMONTH(Y$7,-1)+1, 'Saisie Recettes'!$E$5:$E$3004, "&lt;="&amp;EOMONTH(Y$7,0))</f>
        <v>0</v>
      </c>
      <c r="Z135" s="151">
        <f>SUMIFS('Saisie Recettes'!$I$5:$I$3004,'Saisie Recettes'!$F$5:$F$3004, $F135, 'Saisie Recettes'!$H$5:$H$3004, Listes!$B$74, 'Saisie Recettes'!$E$5:$E$3004, "&gt;="&amp;EOMONTH(Z$7,-1)+1, 'Saisie Recettes'!$E$5:$E$3004, "&lt;="&amp;EOMONTH(Z$7,0))</f>
        <v>0</v>
      </c>
      <c r="AA135" s="151">
        <f>SUMIFS('Saisie Recettes'!$I$5:$I$3004,'Saisie Recettes'!$F$5:$F$3004, $F135, 'Saisie Recettes'!$H$5:$H$3004, Listes!$B$74, 'Saisie Recettes'!$E$5:$E$3004, "&gt;="&amp;EOMONTH(AA$7,-1)+1, 'Saisie Recettes'!$E$5:$E$3004, "&lt;="&amp;EOMONTH(AA$7,0))</f>
        <v>0</v>
      </c>
      <c r="AB135" s="151">
        <f>SUMIFS('Saisie Recettes'!$I$5:$I$3004,'Saisie Recettes'!$F$5:$F$3004, $F135, 'Saisie Recettes'!$H$5:$H$3004, Listes!$B$74, 'Saisie Recettes'!$E$5:$E$3004, "&gt;="&amp;EOMONTH(AB$7,-1)+1, 'Saisie Recettes'!$E$5:$E$3004, "&lt;="&amp;EOMONTH(AB$7,0))</f>
        <v>0</v>
      </c>
      <c r="AC135" s="151">
        <f>SUMIFS('Saisie Recettes'!$I$5:$I$3004,'Saisie Recettes'!$F$5:$F$3004, $F135, 'Saisie Recettes'!$H$5:$H$3004, Listes!$B$74, 'Saisie Recettes'!$E$5:$E$3004, "&gt;="&amp;EOMONTH(AC$7,-1)+1, 'Saisie Recettes'!$E$5:$E$3004, "&lt;="&amp;EOMONTH(AC$7,0))</f>
        <v>0</v>
      </c>
      <c r="AD135" s="151">
        <f>SUMIFS('Saisie Recettes'!$I$5:$I$3004,'Saisie Recettes'!$F$5:$F$3004, $F135, 'Saisie Recettes'!$H$5:$H$3004, Listes!$B$74, 'Saisie Recettes'!$E$5:$E$3004, "&gt;="&amp;EOMONTH(AD$7,-1)+1, 'Saisie Recettes'!$E$5:$E$3004, "&lt;="&amp;EOMONTH(AD$7,0))</f>
        <v>0</v>
      </c>
      <c r="AE135" s="151">
        <f>SUMIFS('Saisie Recettes'!$I$5:$I$3004,'Saisie Recettes'!$F$5:$F$3004, $F135, 'Saisie Recettes'!$H$5:$H$3004, Listes!$B$74, 'Saisie Recettes'!$E$5:$E$3004, "&gt;="&amp;EOMONTH(AE$7,-1)+1, 'Saisie Recettes'!$E$5:$E$3004, "&lt;="&amp;EOMONTH(AE$7,0))</f>
        <v>0</v>
      </c>
      <c r="AF135" s="151">
        <f>SUMIFS('Saisie Recettes'!$I$5:$I$3004,'Saisie Recettes'!$F$5:$F$3004, $F135, 'Saisie Recettes'!$H$5:$H$3004, Listes!$B$74, 'Saisie Recettes'!$E$5:$E$3004, "&gt;="&amp;EOMONTH(AF$7,-1)+1, 'Saisie Recettes'!$E$5:$E$3004, "&lt;="&amp;EOMONTH(AF$7,0))</f>
        <v>0</v>
      </c>
      <c r="AG135" s="151">
        <f>SUMIFS('Saisie Recettes'!$I$5:$I$3004,'Saisie Recettes'!$F$5:$F$3004, $F135, 'Saisie Recettes'!$H$5:$H$3004, Listes!$B$74, 'Saisie Recettes'!$E$5:$E$3004, "&gt;="&amp;EOMONTH(AG$7,-1)+1, 'Saisie Recettes'!$E$5:$E$3004, "&lt;="&amp;EOMONTH(AG$7,0))</f>
        <v>0</v>
      </c>
      <c r="AH135" s="151">
        <f>SUMIFS('Saisie Recettes'!$I$5:$I$3004,'Saisie Recettes'!$F$5:$F$3004, $F135, 'Saisie Recettes'!$H$5:$H$3004, Listes!$B$74, 'Saisie Recettes'!$E$5:$E$3004, "&gt;="&amp;EOMONTH(AH$7,-1)+1, 'Saisie Recettes'!$E$5:$E$3004, "&lt;="&amp;EOMONTH(AH$7,0))</f>
        <v>0</v>
      </c>
      <c r="AI135" s="150">
        <f t="shared" si="76"/>
        <v>0</v>
      </c>
      <c r="AJ135" s="142"/>
      <c r="AK135" s="151">
        <f>SUMIFS('Saisie Recettes'!$I$5:$I$3004,'Saisie Recettes'!$F$5:$F$3004, $F135, 'Saisie Recettes'!$H$5:$H$3004, Listes!$B$74, 'Saisie Recettes'!$E$5:$E$3004, "&gt;="&amp;EOMONTH(AK$7,-1)+1, 'Saisie Recettes'!$E$5:$E$3004, "&lt;="&amp;EOMONTH(AK$7,0))</f>
        <v>0</v>
      </c>
      <c r="AL135" s="151">
        <f>SUMIFS('Saisie Recettes'!$I$5:$I$3004,'Saisie Recettes'!$F$5:$F$3004, $F135, 'Saisie Recettes'!$H$5:$H$3004, Listes!$B$74, 'Saisie Recettes'!$E$5:$E$3004, "&gt;="&amp;EOMONTH(AL$7,-1)+1, 'Saisie Recettes'!$E$5:$E$3004, "&lt;="&amp;EOMONTH(AL$7,0))</f>
        <v>0</v>
      </c>
      <c r="AM135" s="151">
        <f>SUMIFS('Saisie Recettes'!$I$5:$I$3004,'Saisie Recettes'!$F$5:$F$3004, $F135, 'Saisie Recettes'!$H$5:$H$3004, Listes!$B$74, 'Saisie Recettes'!$E$5:$E$3004, "&gt;="&amp;EOMONTH(AM$7,-1)+1, 'Saisie Recettes'!$E$5:$E$3004, "&lt;="&amp;EOMONTH(AM$7,0))</f>
        <v>0</v>
      </c>
      <c r="AN135" s="151">
        <f>SUMIFS('Saisie Recettes'!$I$5:$I$3004,'Saisie Recettes'!$F$5:$F$3004, $F135, 'Saisie Recettes'!$H$5:$H$3004, Listes!$B$74, 'Saisie Recettes'!$E$5:$E$3004, "&gt;="&amp;EOMONTH(AN$7,-1)+1, 'Saisie Recettes'!$E$5:$E$3004, "&lt;="&amp;EOMONTH(AN$7,0))</f>
        <v>0</v>
      </c>
      <c r="AO135" s="151">
        <f>SUMIFS('Saisie Recettes'!$I$5:$I$3004,'Saisie Recettes'!$F$5:$F$3004, $F135, 'Saisie Recettes'!$H$5:$H$3004, Listes!$B$74, 'Saisie Recettes'!$E$5:$E$3004, "&gt;="&amp;EOMONTH(AO$7,-1)+1, 'Saisie Recettes'!$E$5:$E$3004, "&lt;="&amp;EOMONTH(AO$7,0))</f>
        <v>0</v>
      </c>
      <c r="AP135" s="151">
        <f>SUMIFS('Saisie Recettes'!$I$5:$I$3004,'Saisie Recettes'!$F$5:$F$3004, $F135, 'Saisie Recettes'!$H$5:$H$3004, Listes!$B$74, 'Saisie Recettes'!$E$5:$E$3004, "&gt;="&amp;EOMONTH(AP$7,-1)+1, 'Saisie Recettes'!$E$5:$E$3004, "&lt;="&amp;EOMONTH(AP$7,0))</f>
        <v>0</v>
      </c>
      <c r="AQ135" s="151">
        <f>SUMIFS('Saisie Recettes'!$I$5:$I$3004,'Saisie Recettes'!$F$5:$F$3004, $F135, 'Saisie Recettes'!$H$5:$H$3004, Listes!$B$74, 'Saisie Recettes'!$E$5:$E$3004, "&gt;="&amp;EOMONTH(AQ$7,-1)+1, 'Saisie Recettes'!$E$5:$E$3004, "&lt;="&amp;EOMONTH(AQ$7,0))</f>
        <v>0</v>
      </c>
      <c r="AR135" s="151">
        <f>SUMIFS('Saisie Recettes'!$I$5:$I$3004,'Saisie Recettes'!$F$5:$F$3004, $F135, 'Saisie Recettes'!$H$5:$H$3004, Listes!$B$74, 'Saisie Recettes'!$E$5:$E$3004, "&gt;="&amp;EOMONTH(AR$7,-1)+1, 'Saisie Recettes'!$E$5:$E$3004, "&lt;="&amp;EOMONTH(AR$7,0))</f>
        <v>0</v>
      </c>
      <c r="AS135" s="151">
        <f>SUMIFS('Saisie Recettes'!$I$5:$I$3004,'Saisie Recettes'!$F$5:$F$3004, $F135, 'Saisie Recettes'!$H$5:$H$3004, Listes!$B$74, 'Saisie Recettes'!$E$5:$E$3004, "&gt;="&amp;EOMONTH(AS$7,-1)+1, 'Saisie Recettes'!$E$5:$E$3004, "&lt;="&amp;EOMONTH(AS$7,0))</f>
        <v>0</v>
      </c>
      <c r="AT135" s="151">
        <f>SUMIFS('Saisie Recettes'!$I$5:$I$3004,'Saisie Recettes'!$F$5:$F$3004, $F135, 'Saisie Recettes'!$H$5:$H$3004, Listes!$B$74, 'Saisie Recettes'!$E$5:$E$3004, "&gt;="&amp;EOMONTH(AT$7,-1)+1, 'Saisie Recettes'!$E$5:$E$3004, "&lt;="&amp;EOMONTH(AT$7,0))</f>
        <v>0</v>
      </c>
      <c r="AU135" s="151">
        <f>SUMIFS('Saisie Recettes'!$I$5:$I$3004,'Saisie Recettes'!$F$5:$F$3004, $F135, 'Saisie Recettes'!$H$5:$H$3004, Listes!$B$74, 'Saisie Recettes'!$E$5:$E$3004, "&gt;="&amp;EOMONTH(AU$7,-1)+1, 'Saisie Recettes'!$E$5:$E$3004, "&lt;="&amp;EOMONTH(AU$7,0))</f>
        <v>0</v>
      </c>
      <c r="AV135" s="151">
        <f>SUMIFS('Saisie Recettes'!$I$5:$I$3004,'Saisie Recettes'!$F$5:$F$3004, $F135, 'Saisie Recettes'!$H$5:$H$3004, Listes!$B$74, 'Saisie Recettes'!$E$5:$E$3004, "&gt;="&amp;EOMONTH(AV$7,-1)+1, 'Saisie Recettes'!$E$5:$E$3004, "&lt;="&amp;EOMONTH(AV$7,0))</f>
        <v>0</v>
      </c>
      <c r="AW135" s="150">
        <f t="shared" si="77"/>
        <v>0</v>
      </c>
    </row>
    <row r="136" spans="3:49" ht="15.75" customHeight="1" x14ac:dyDescent="0.25">
      <c r="C136" s="143" t="str">
        <f t="shared" si="78"/>
        <v>MC-CHBR 4</v>
      </c>
      <c r="D136" s="264"/>
      <c r="E136" s="143"/>
      <c r="F136" s="150" t="str">
        <f t="shared" si="74"/>
        <v>MC-CHBR 4</v>
      </c>
      <c r="G136" s="143"/>
      <c r="H136" s="143"/>
      <c r="I136" s="151">
        <f>SUMIFS('Saisie Recettes'!$I$5:$I$3004,'Saisie Recettes'!$F$5:$F$3004, $F136, 'Saisie Recettes'!$H$5:$H$3004, Listes!$B$74, 'Saisie Recettes'!$E$5:$E$3004, "&gt;="&amp;EOMONTH(I$7,-1)+1, 'Saisie Recettes'!$E$5:$E$3004, "&lt;="&amp;EOMONTH(I$7,0))</f>
        <v>0</v>
      </c>
      <c r="J136" s="151">
        <f>SUMIFS('Saisie Recettes'!$I$5:$I$3004,'Saisie Recettes'!$F$5:$F$3004, $F136, 'Saisie Recettes'!$H$5:$H$3004, Listes!$B$74, 'Saisie Recettes'!$E$5:$E$3004, "&gt;="&amp;EOMONTH(J$7,-1)+1, 'Saisie Recettes'!$E$5:$E$3004, "&lt;="&amp;EOMONTH(J$7,0))</f>
        <v>0</v>
      </c>
      <c r="K136" s="151">
        <f>SUMIFS('Saisie Recettes'!$I$5:$I$3004,'Saisie Recettes'!$F$5:$F$3004, $F136, 'Saisie Recettes'!$H$5:$H$3004, Listes!$B$74, 'Saisie Recettes'!$E$5:$E$3004, "&gt;="&amp;EOMONTH(K$7,-1)+1, 'Saisie Recettes'!$E$5:$E$3004, "&lt;="&amp;EOMONTH(K$7,0))</f>
        <v>0</v>
      </c>
      <c r="L136" s="151">
        <f>SUMIFS('Saisie Recettes'!$I$5:$I$3004,'Saisie Recettes'!$F$5:$F$3004, $F136, 'Saisie Recettes'!$H$5:$H$3004, Listes!$B$74, 'Saisie Recettes'!$E$5:$E$3004, "&gt;="&amp;EOMONTH(L$7,-1)+1, 'Saisie Recettes'!$E$5:$E$3004, "&lt;="&amp;EOMONTH(L$7,0))</f>
        <v>0</v>
      </c>
      <c r="M136" s="151">
        <f>SUMIFS('Saisie Recettes'!$I$5:$I$3004,'Saisie Recettes'!$F$5:$F$3004, $F136, 'Saisie Recettes'!$H$5:$H$3004, Listes!$B$74, 'Saisie Recettes'!$E$5:$E$3004, "&gt;="&amp;EOMONTH(M$7,-1)+1, 'Saisie Recettes'!$E$5:$E$3004, "&lt;="&amp;EOMONTH(M$7,0))</f>
        <v>0</v>
      </c>
      <c r="N136" s="151">
        <f>SUMIFS('Saisie Recettes'!$I$5:$I$3004,'Saisie Recettes'!$F$5:$F$3004, $F136, 'Saisie Recettes'!$H$5:$H$3004, Listes!$B$74, 'Saisie Recettes'!$E$5:$E$3004, "&gt;="&amp;EOMONTH(N$7,-1)+1, 'Saisie Recettes'!$E$5:$E$3004, "&lt;="&amp;EOMONTH(N$7,0))</f>
        <v>0</v>
      </c>
      <c r="O136" s="151">
        <f>SUMIFS('Saisie Recettes'!$I$5:$I$3004,'Saisie Recettes'!$F$5:$F$3004, $F136, 'Saisie Recettes'!$H$5:$H$3004, Listes!$B$74, 'Saisie Recettes'!$E$5:$E$3004, "&gt;="&amp;EOMONTH(O$7,-1)+1, 'Saisie Recettes'!$E$5:$E$3004, "&lt;="&amp;EOMONTH(O$7,0))</f>
        <v>0</v>
      </c>
      <c r="P136" s="151">
        <f>SUMIFS('Saisie Recettes'!$I$5:$I$3004,'Saisie Recettes'!$F$5:$F$3004, $F136, 'Saisie Recettes'!$H$5:$H$3004, Listes!$B$74, 'Saisie Recettes'!$E$5:$E$3004, "&gt;="&amp;EOMONTH(P$7,-1)+1, 'Saisie Recettes'!$E$5:$E$3004, "&lt;="&amp;EOMONTH(P$7,0))</f>
        <v>0</v>
      </c>
      <c r="Q136" s="151">
        <f>SUMIFS('Saisie Recettes'!$I$5:$I$3004,'Saisie Recettes'!$F$5:$F$3004, $F136, 'Saisie Recettes'!$H$5:$H$3004, Listes!$B$74, 'Saisie Recettes'!$E$5:$E$3004, "&gt;="&amp;EOMONTH(Q$7,-1)+1, 'Saisie Recettes'!$E$5:$E$3004, "&lt;="&amp;EOMONTH(Q$7,0))</f>
        <v>0</v>
      </c>
      <c r="R136" s="151">
        <f>SUMIFS('Saisie Recettes'!$I$5:$I$3004,'Saisie Recettes'!$F$5:$F$3004, $F136, 'Saisie Recettes'!$H$5:$H$3004, Listes!$B$74, 'Saisie Recettes'!$E$5:$E$3004, "&gt;="&amp;EOMONTH(R$7,-1)+1, 'Saisie Recettes'!$E$5:$E$3004, "&lt;="&amp;EOMONTH(R$7,0))</f>
        <v>0</v>
      </c>
      <c r="S136" s="151">
        <f>SUMIFS('Saisie Recettes'!$I$5:$I$3004,'Saisie Recettes'!$F$5:$F$3004, $F136, 'Saisie Recettes'!$H$5:$H$3004, Listes!$B$74, 'Saisie Recettes'!$E$5:$E$3004, "&gt;="&amp;EOMONTH(S$7,-1)+1, 'Saisie Recettes'!$E$5:$E$3004, "&lt;="&amp;EOMONTH(S$7,0))</f>
        <v>0</v>
      </c>
      <c r="T136" s="151">
        <f>SUMIFS('Saisie Recettes'!$I$5:$I$3004,'Saisie Recettes'!$F$5:$F$3004, $F136, 'Saisie Recettes'!$H$5:$H$3004, Listes!$B$74, 'Saisie Recettes'!$E$5:$E$3004, "&gt;="&amp;EOMONTH(T$7,-1)+1, 'Saisie Recettes'!$E$5:$E$3004, "&lt;="&amp;EOMONTH(T$7,0))</f>
        <v>0</v>
      </c>
      <c r="U136" s="150">
        <f t="shared" si="75"/>
        <v>0</v>
      </c>
      <c r="W136" s="151">
        <f>SUMIFS('Saisie Recettes'!$I$5:$I$3004,'Saisie Recettes'!$F$5:$F$3004, $F136, 'Saisie Recettes'!$H$5:$H$3004, Listes!$B$74, 'Saisie Recettes'!$E$5:$E$3004, "&gt;="&amp;EOMONTH(W$7,-1)+1, 'Saisie Recettes'!$E$5:$E$3004, "&lt;="&amp;EOMONTH(W$7,0))</f>
        <v>0</v>
      </c>
      <c r="X136" s="151">
        <f>SUMIFS('Saisie Recettes'!$I$5:$I$3004,'Saisie Recettes'!$F$5:$F$3004, $F136, 'Saisie Recettes'!$H$5:$H$3004, Listes!$B$74, 'Saisie Recettes'!$E$5:$E$3004, "&gt;="&amp;EOMONTH(X$7,-1)+1, 'Saisie Recettes'!$E$5:$E$3004, "&lt;="&amp;EOMONTH(X$7,0))</f>
        <v>0</v>
      </c>
      <c r="Y136" s="151">
        <f>SUMIFS('Saisie Recettes'!$I$5:$I$3004,'Saisie Recettes'!$F$5:$F$3004, $F136, 'Saisie Recettes'!$H$5:$H$3004, Listes!$B$74, 'Saisie Recettes'!$E$5:$E$3004, "&gt;="&amp;EOMONTH(Y$7,-1)+1, 'Saisie Recettes'!$E$5:$E$3004, "&lt;="&amp;EOMONTH(Y$7,0))</f>
        <v>0</v>
      </c>
      <c r="Z136" s="151">
        <f>SUMIFS('Saisie Recettes'!$I$5:$I$3004,'Saisie Recettes'!$F$5:$F$3004, $F136, 'Saisie Recettes'!$H$5:$H$3004, Listes!$B$74, 'Saisie Recettes'!$E$5:$E$3004, "&gt;="&amp;EOMONTH(Z$7,-1)+1, 'Saisie Recettes'!$E$5:$E$3004, "&lt;="&amp;EOMONTH(Z$7,0))</f>
        <v>0</v>
      </c>
      <c r="AA136" s="151">
        <f>SUMIFS('Saisie Recettes'!$I$5:$I$3004,'Saisie Recettes'!$F$5:$F$3004, $F136, 'Saisie Recettes'!$H$5:$H$3004, Listes!$B$74, 'Saisie Recettes'!$E$5:$E$3004, "&gt;="&amp;EOMONTH(AA$7,-1)+1, 'Saisie Recettes'!$E$5:$E$3004, "&lt;="&amp;EOMONTH(AA$7,0))</f>
        <v>0</v>
      </c>
      <c r="AB136" s="151">
        <f>SUMIFS('Saisie Recettes'!$I$5:$I$3004,'Saisie Recettes'!$F$5:$F$3004, $F136, 'Saisie Recettes'!$H$5:$H$3004, Listes!$B$74, 'Saisie Recettes'!$E$5:$E$3004, "&gt;="&amp;EOMONTH(AB$7,-1)+1, 'Saisie Recettes'!$E$5:$E$3004, "&lt;="&amp;EOMONTH(AB$7,0))</f>
        <v>0</v>
      </c>
      <c r="AC136" s="151">
        <f>SUMIFS('Saisie Recettes'!$I$5:$I$3004,'Saisie Recettes'!$F$5:$F$3004, $F136, 'Saisie Recettes'!$H$5:$H$3004, Listes!$B$74, 'Saisie Recettes'!$E$5:$E$3004, "&gt;="&amp;EOMONTH(AC$7,-1)+1, 'Saisie Recettes'!$E$5:$E$3004, "&lt;="&amp;EOMONTH(AC$7,0))</f>
        <v>0</v>
      </c>
      <c r="AD136" s="151">
        <f>SUMIFS('Saisie Recettes'!$I$5:$I$3004,'Saisie Recettes'!$F$5:$F$3004, $F136, 'Saisie Recettes'!$H$5:$H$3004, Listes!$B$74, 'Saisie Recettes'!$E$5:$E$3004, "&gt;="&amp;EOMONTH(AD$7,-1)+1, 'Saisie Recettes'!$E$5:$E$3004, "&lt;="&amp;EOMONTH(AD$7,0))</f>
        <v>0</v>
      </c>
      <c r="AE136" s="151">
        <f>SUMIFS('Saisie Recettes'!$I$5:$I$3004,'Saisie Recettes'!$F$5:$F$3004, $F136, 'Saisie Recettes'!$H$5:$H$3004, Listes!$B$74, 'Saisie Recettes'!$E$5:$E$3004, "&gt;="&amp;EOMONTH(AE$7,-1)+1, 'Saisie Recettes'!$E$5:$E$3004, "&lt;="&amp;EOMONTH(AE$7,0))</f>
        <v>0</v>
      </c>
      <c r="AF136" s="151">
        <f>SUMIFS('Saisie Recettes'!$I$5:$I$3004,'Saisie Recettes'!$F$5:$F$3004, $F136, 'Saisie Recettes'!$H$5:$H$3004, Listes!$B$74, 'Saisie Recettes'!$E$5:$E$3004, "&gt;="&amp;EOMONTH(AF$7,-1)+1, 'Saisie Recettes'!$E$5:$E$3004, "&lt;="&amp;EOMONTH(AF$7,0))</f>
        <v>0</v>
      </c>
      <c r="AG136" s="151">
        <f>SUMIFS('Saisie Recettes'!$I$5:$I$3004,'Saisie Recettes'!$F$5:$F$3004, $F136, 'Saisie Recettes'!$H$5:$H$3004, Listes!$B$74, 'Saisie Recettes'!$E$5:$E$3004, "&gt;="&amp;EOMONTH(AG$7,-1)+1, 'Saisie Recettes'!$E$5:$E$3004, "&lt;="&amp;EOMONTH(AG$7,0))</f>
        <v>0</v>
      </c>
      <c r="AH136" s="151">
        <f>SUMIFS('Saisie Recettes'!$I$5:$I$3004,'Saisie Recettes'!$F$5:$F$3004, $F136, 'Saisie Recettes'!$H$5:$H$3004, Listes!$B$74, 'Saisie Recettes'!$E$5:$E$3004, "&gt;="&amp;EOMONTH(AH$7,-1)+1, 'Saisie Recettes'!$E$5:$E$3004, "&lt;="&amp;EOMONTH(AH$7,0))</f>
        <v>0</v>
      </c>
      <c r="AI136" s="150">
        <f t="shared" si="76"/>
        <v>0</v>
      </c>
      <c r="AJ136" s="142"/>
      <c r="AK136" s="151">
        <f>SUMIFS('Saisie Recettes'!$I$5:$I$3004,'Saisie Recettes'!$F$5:$F$3004, $F136, 'Saisie Recettes'!$H$5:$H$3004, Listes!$B$74, 'Saisie Recettes'!$E$5:$E$3004, "&gt;="&amp;EOMONTH(AK$7,-1)+1, 'Saisie Recettes'!$E$5:$E$3004, "&lt;="&amp;EOMONTH(AK$7,0))</f>
        <v>0</v>
      </c>
      <c r="AL136" s="151">
        <f>SUMIFS('Saisie Recettes'!$I$5:$I$3004,'Saisie Recettes'!$F$5:$F$3004, $F136, 'Saisie Recettes'!$H$5:$H$3004, Listes!$B$74, 'Saisie Recettes'!$E$5:$E$3004, "&gt;="&amp;EOMONTH(AL$7,-1)+1, 'Saisie Recettes'!$E$5:$E$3004, "&lt;="&amp;EOMONTH(AL$7,0))</f>
        <v>0</v>
      </c>
      <c r="AM136" s="151">
        <f>SUMIFS('Saisie Recettes'!$I$5:$I$3004,'Saisie Recettes'!$F$5:$F$3004, $F136, 'Saisie Recettes'!$H$5:$H$3004, Listes!$B$74, 'Saisie Recettes'!$E$5:$E$3004, "&gt;="&amp;EOMONTH(AM$7,-1)+1, 'Saisie Recettes'!$E$5:$E$3004, "&lt;="&amp;EOMONTH(AM$7,0))</f>
        <v>0</v>
      </c>
      <c r="AN136" s="151">
        <f>SUMIFS('Saisie Recettes'!$I$5:$I$3004,'Saisie Recettes'!$F$5:$F$3004, $F136, 'Saisie Recettes'!$H$5:$H$3004, Listes!$B$74, 'Saisie Recettes'!$E$5:$E$3004, "&gt;="&amp;EOMONTH(AN$7,-1)+1, 'Saisie Recettes'!$E$5:$E$3004, "&lt;="&amp;EOMONTH(AN$7,0))</f>
        <v>0</v>
      </c>
      <c r="AO136" s="151">
        <f>SUMIFS('Saisie Recettes'!$I$5:$I$3004,'Saisie Recettes'!$F$5:$F$3004, $F136, 'Saisie Recettes'!$H$5:$H$3004, Listes!$B$74, 'Saisie Recettes'!$E$5:$E$3004, "&gt;="&amp;EOMONTH(AO$7,-1)+1, 'Saisie Recettes'!$E$5:$E$3004, "&lt;="&amp;EOMONTH(AO$7,0))</f>
        <v>0</v>
      </c>
      <c r="AP136" s="151">
        <f>SUMIFS('Saisie Recettes'!$I$5:$I$3004,'Saisie Recettes'!$F$5:$F$3004, $F136, 'Saisie Recettes'!$H$5:$H$3004, Listes!$B$74, 'Saisie Recettes'!$E$5:$E$3004, "&gt;="&amp;EOMONTH(AP$7,-1)+1, 'Saisie Recettes'!$E$5:$E$3004, "&lt;="&amp;EOMONTH(AP$7,0))</f>
        <v>0</v>
      </c>
      <c r="AQ136" s="151">
        <f>SUMIFS('Saisie Recettes'!$I$5:$I$3004,'Saisie Recettes'!$F$5:$F$3004, $F136, 'Saisie Recettes'!$H$5:$H$3004, Listes!$B$74, 'Saisie Recettes'!$E$5:$E$3004, "&gt;="&amp;EOMONTH(AQ$7,-1)+1, 'Saisie Recettes'!$E$5:$E$3004, "&lt;="&amp;EOMONTH(AQ$7,0))</f>
        <v>0</v>
      </c>
      <c r="AR136" s="151">
        <f>SUMIFS('Saisie Recettes'!$I$5:$I$3004,'Saisie Recettes'!$F$5:$F$3004, $F136, 'Saisie Recettes'!$H$5:$H$3004, Listes!$B$74, 'Saisie Recettes'!$E$5:$E$3004, "&gt;="&amp;EOMONTH(AR$7,-1)+1, 'Saisie Recettes'!$E$5:$E$3004, "&lt;="&amp;EOMONTH(AR$7,0))</f>
        <v>0</v>
      </c>
      <c r="AS136" s="151">
        <f>SUMIFS('Saisie Recettes'!$I$5:$I$3004,'Saisie Recettes'!$F$5:$F$3004, $F136, 'Saisie Recettes'!$H$5:$H$3004, Listes!$B$74, 'Saisie Recettes'!$E$5:$E$3004, "&gt;="&amp;EOMONTH(AS$7,-1)+1, 'Saisie Recettes'!$E$5:$E$3004, "&lt;="&amp;EOMONTH(AS$7,0))</f>
        <v>0</v>
      </c>
      <c r="AT136" s="151">
        <f>SUMIFS('Saisie Recettes'!$I$5:$I$3004,'Saisie Recettes'!$F$5:$F$3004, $F136, 'Saisie Recettes'!$H$5:$H$3004, Listes!$B$74, 'Saisie Recettes'!$E$5:$E$3004, "&gt;="&amp;EOMONTH(AT$7,-1)+1, 'Saisie Recettes'!$E$5:$E$3004, "&lt;="&amp;EOMONTH(AT$7,0))</f>
        <v>0</v>
      </c>
      <c r="AU136" s="151">
        <f>SUMIFS('Saisie Recettes'!$I$5:$I$3004,'Saisie Recettes'!$F$5:$F$3004, $F136, 'Saisie Recettes'!$H$5:$H$3004, Listes!$B$74, 'Saisie Recettes'!$E$5:$E$3004, "&gt;="&amp;EOMONTH(AU$7,-1)+1, 'Saisie Recettes'!$E$5:$E$3004, "&lt;="&amp;EOMONTH(AU$7,0))</f>
        <v>0</v>
      </c>
      <c r="AV136" s="151">
        <f>SUMIFS('Saisie Recettes'!$I$5:$I$3004,'Saisie Recettes'!$F$5:$F$3004, $F136, 'Saisie Recettes'!$H$5:$H$3004, Listes!$B$74, 'Saisie Recettes'!$E$5:$E$3004, "&gt;="&amp;EOMONTH(AV$7,-1)+1, 'Saisie Recettes'!$E$5:$E$3004, "&lt;="&amp;EOMONTH(AV$7,0))</f>
        <v>0</v>
      </c>
      <c r="AW136" s="150">
        <f t="shared" si="77"/>
        <v>0</v>
      </c>
    </row>
    <row r="137" spans="3:49" ht="15.75" customHeight="1" x14ac:dyDescent="0.25">
      <c r="C137" s="143" t="str">
        <f t="shared" si="78"/>
        <v>MC-CHBR 5</v>
      </c>
      <c r="D137" s="264"/>
      <c r="E137" s="143"/>
      <c r="F137" s="150" t="str">
        <f t="shared" si="74"/>
        <v>MC-CHBR 5</v>
      </c>
      <c r="G137" s="143"/>
      <c r="H137" s="143"/>
      <c r="I137" s="151">
        <f>SUMIFS('Saisie Recettes'!$I$5:$I$3004,'Saisie Recettes'!$F$5:$F$3004, $F137, 'Saisie Recettes'!$H$5:$H$3004, Listes!$B$74, 'Saisie Recettes'!$E$5:$E$3004, "&gt;="&amp;EOMONTH(I$7,-1)+1, 'Saisie Recettes'!$E$5:$E$3004, "&lt;="&amp;EOMONTH(I$7,0))</f>
        <v>0</v>
      </c>
      <c r="J137" s="151">
        <f>SUMIFS('Saisie Recettes'!$I$5:$I$3004,'Saisie Recettes'!$F$5:$F$3004, $F137, 'Saisie Recettes'!$H$5:$H$3004, Listes!$B$74, 'Saisie Recettes'!$E$5:$E$3004, "&gt;="&amp;EOMONTH(J$7,-1)+1, 'Saisie Recettes'!$E$5:$E$3004, "&lt;="&amp;EOMONTH(J$7,0))</f>
        <v>0</v>
      </c>
      <c r="K137" s="151">
        <f>SUMIFS('Saisie Recettes'!$I$5:$I$3004,'Saisie Recettes'!$F$5:$F$3004, $F137, 'Saisie Recettes'!$H$5:$H$3004, Listes!$B$74, 'Saisie Recettes'!$E$5:$E$3004, "&gt;="&amp;EOMONTH(K$7,-1)+1, 'Saisie Recettes'!$E$5:$E$3004, "&lt;="&amp;EOMONTH(K$7,0))</f>
        <v>0</v>
      </c>
      <c r="L137" s="151">
        <f>SUMIFS('Saisie Recettes'!$I$5:$I$3004,'Saisie Recettes'!$F$5:$F$3004, $F137, 'Saisie Recettes'!$H$5:$H$3004, Listes!$B$74, 'Saisie Recettes'!$E$5:$E$3004, "&gt;="&amp;EOMONTH(L$7,-1)+1, 'Saisie Recettes'!$E$5:$E$3004, "&lt;="&amp;EOMONTH(L$7,0))</f>
        <v>0</v>
      </c>
      <c r="M137" s="151">
        <f>SUMIFS('Saisie Recettes'!$I$5:$I$3004,'Saisie Recettes'!$F$5:$F$3004, $F137, 'Saisie Recettes'!$H$5:$H$3004, Listes!$B$74, 'Saisie Recettes'!$E$5:$E$3004, "&gt;="&amp;EOMONTH(M$7,-1)+1, 'Saisie Recettes'!$E$5:$E$3004, "&lt;="&amp;EOMONTH(M$7,0))</f>
        <v>0</v>
      </c>
      <c r="N137" s="151">
        <f>SUMIFS('Saisie Recettes'!$I$5:$I$3004,'Saisie Recettes'!$F$5:$F$3004, $F137, 'Saisie Recettes'!$H$5:$H$3004, Listes!$B$74, 'Saisie Recettes'!$E$5:$E$3004, "&gt;="&amp;EOMONTH(N$7,-1)+1, 'Saisie Recettes'!$E$5:$E$3004, "&lt;="&amp;EOMONTH(N$7,0))</f>
        <v>0</v>
      </c>
      <c r="O137" s="151">
        <f>SUMIFS('Saisie Recettes'!$I$5:$I$3004,'Saisie Recettes'!$F$5:$F$3004, $F137, 'Saisie Recettes'!$H$5:$H$3004, Listes!$B$74, 'Saisie Recettes'!$E$5:$E$3004, "&gt;="&amp;EOMONTH(O$7,-1)+1, 'Saisie Recettes'!$E$5:$E$3004, "&lt;="&amp;EOMONTH(O$7,0))</f>
        <v>0</v>
      </c>
      <c r="P137" s="151">
        <f>SUMIFS('Saisie Recettes'!$I$5:$I$3004,'Saisie Recettes'!$F$5:$F$3004, $F137, 'Saisie Recettes'!$H$5:$H$3004, Listes!$B$74, 'Saisie Recettes'!$E$5:$E$3004, "&gt;="&amp;EOMONTH(P$7,-1)+1, 'Saisie Recettes'!$E$5:$E$3004, "&lt;="&amp;EOMONTH(P$7,0))</f>
        <v>0</v>
      </c>
      <c r="Q137" s="151">
        <f>SUMIFS('Saisie Recettes'!$I$5:$I$3004,'Saisie Recettes'!$F$5:$F$3004, $F137, 'Saisie Recettes'!$H$5:$H$3004, Listes!$B$74, 'Saisie Recettes'!$E$5:$E$3004, "&gt;="&amp;EOMONTH(Q$7,-1)+1, 'Saisie Recettes'!$E$5:$E$3004, "&lt;="&amp;EOMONTH(Q$7,0))</f>
        <v>0</v>
      </c>
      <c r="R137" s="151">
        <f>SUMIFS('Saisie Recettes'!$I$5:$I$3004,'Saisie Recettes'!$F$5:$F$3004, $F137, 'Saisie Recettes'!$H$5:$H$3004, Listes!$B$74, 'Saisie Recettes'!$E$5:$E$3004, "&gt;="&amp;EOMONTH(R$7,-1)+1, 'Saisie Recettes'!$E$5:$E$3004, "&lt;="&amp;EOMONTH(R$7,0))</f>
        <v>0</v>
      </c>
      <c r="S137" s="151">
        <f>SUMIFS('Saisie Recettes'!$I$5:$I$3004,'Saisie Recettes'!$F$5:$F$3004, $F137, 'Saisie Recettes'!$H$5:$H$3004, Listes!$B$74, 'Saisie Recettes'!$E$5:$E$3004, "&gt;="&amp;EOMONTH(S$7,-1)+1, 'Saisie Recettes'!$E$5:$E$3004, "&lt;="&amp;EOMONTH(S$7,0))</f>
        <v>0</v>
      </c>
      <c r="T137" s="151">
        <f>SUMIFS('Saisie Recettes'!$I$5:$I$3004,'Saisie Recettes'!$F$5:$F$3004, $F137, 'Saisie Recettes'!$H$5:$H$3004, Listes!$B$74, 'Saisie Recettes'!$E$5:$E$3004, "&gt;="&amp;EOMONTH(T$7,-1)+1, 'Saisie Recettes'!$E$5:$E$3004, "&lt;="&amp;EOMONTH(T$7,0))</f>
        <v>0</v>
      </c>
      <c r="U137" s="150">
        <f t="shared" si="75"/>
        <v>0</v>
      </c>
      <c r="W137" s="151">
        <f>SUMIFS('Saisie Recettes'!$I$5:$I$3004,'Saisie Recettes'!$F$5:$F$3004, $F137, 'Saisie Recettes'!$H$5:$H$3004, Listes!$B$74, 'Saisie Recettes'!$E$5:$E$3004, "&gt;="&amp;EOMONTH(W$7,-1)+1, 'Saisie Recettes'!$E$5:$E$3004, "&lt;="&amp;EOMONTH(W$7,0))</f>
        <v>0</v>
      </c>
      <c r="X137" s="151">
        <f>SUMIFS('Saisie Recettes'!$I$5:$I$3004,'Saisie Recettes'!$F$5:$F$3004, $F137, 'Saisie Recettes'!$H$5:$H$3004, Listes!$B$74, 'Saisie Recettes'!$E$5:$E$3004, "&gt;="&amp;EOMONTH(X$7,-1)+1, 'Saisie Recettes'!$E$5:$E$3004, "&lt;="&amp;EOMONTH(X$7,0))</f>
        <v>0</v>
      </c>
      <c r="Y137" s="151">
        <f>SUMIFS('Saisie Recettes'!$I$5:$I$3004,'Saisie Recettes'!$F$5:$F$3004, $F137, 'Saisie Recettes'!$H$5:$H$3004, Listes!$B$74, 'Saisie Recettes'!$E$5:$E$3004, "&gt;="&amp;EOMONTH(Y$7,-1)+1, 'Saisie Recettes'!$E$5:$E$3004, "&lt;="&amp;EOMONTH(Y$7,0))</f>
        <v>0</v>
      </c>
      <c r="Z137" s="151">
        <f>SUMIFS('Saisie Recettes'!$I$5:$I$3004,'Saisie Recettes'!$F$5:$F$3004, $F137, 'Saisie Recettes'!$H$5:$H$3004, Listes!$B$74, 'Saisie Recettes'!$E$5:$E$3004, "&gt;="&amp;EOMONTH(Z$7,-1)+1, 'Saisie Recettes'!$E$5:$E$3004, "&lt;="&amp;EOMONTH(Z$7,0))</f>
        <v>0</v>
      </c>
      <c r="AA137" s="151">
        <f>SUMIFS('Saisie Recettes'!$I$5:$I$3004,'Saisie Recettes'!$F$5:$F$3004, $F137, 'Saisie Recettes'!$H$5:$H$3004, Listes!$B$74, 'Saisie Recettes'!$E$5:$E$3004, "&gt;="&amp;EOMONTH(AA$7,-1)+1, 'Saisie Recettes'!$E$5:$E$3004, "&lt;="&amp;EOMONTH(AA$7,0))</f>
        <v>0</v>
      </c>
      <c r="AB137" s="151">
        <f>SUMIFS('Saisie Recettes'!$I$5:$I$3004,'Saisie Recettes'!$F$5:$F$3004, $F137, 'Saisie Recettes'!$H$5:$H$3004, Listes!$B$74, 'Saisie Recettes'!$E$5:$E$3004, "&gt;="&amp;EOMONTH(AB$7,-1)+1, 'Saisie Recettes'!$E$5:$E$3004, "&lt;="&amp;EOMONTH(AB$7,0))</f>
        <v>0</v>
      </c>
      <c r="AC137" s="151">
        <f>SUMIFS('Saisie Recettes'!$I$5:$I$3004,'Saisie Recettes'!$F$5:$F$3004, $F137, 'Saisie Recettes'!$H$5:$H$3004, Listes!$B$74, 'Saisie Recettes'!$E$5:$E$3004, "&gt;="&amp;EOMONTH(AC$7,-1)+1, 'Saisie Recettes'!$E$5:$E$3004, "&lt;="&amp;EOMONTH(AC$7,0))</f>
        <v>0</v>
      </c>
      <c r="AD137" s="151">
        <f>SUMIFS('Saisie Recettes'!$I$5:$I$3004,'Saisie Recettes'!$F$5:$F$3004, $F137, 'Saisie Recettes'!$H$5:$H$3004, Listes!$B$74, 'Saisie Recettes'!$E$5:$E$3004, "&gt;="&amp;EOMONTH(AD$7,-1)+1, 'Saisie Recettes'!$E$5:$E$3004, "&lt;="&amp;EOMONTH(AD$7,0))</f>
        <v>0</v>
      </c>
      <c r="AE137" s="151">
        <f>SUMIFS('Saisie Recettes'!$I$5:$I$3004,'Saisie Recettes'!$F$5:$F$3004, $F137, 'Saisie Recettes'!$H$5:$H$3004, Listes!$B$74, 'Saisie Recettes'!$E$5:$E$3004, "&gt;="&amp;EOMONTH(AE$7,-1)+1, 'Saisie Recettes'!$E$5:$E$3004, "&lt;="&amp;EOMONTH(AE$7,0))</f>
        <v>0</v>
      </c>
      <c r="AF137" s="151">
        <f>SUMIFS('Saisie Recettes'!$I$5:$I$3004,'Saisie Recettes'!$F$5:$F$3004, $F137, 'Saisie Recettes'!$H$5:$H$3004, Listes!$B$74, 'Saisie Recettes'!$E$5:$E$3004, "&gt;="&amp;EOMONTH(AF$7,-1)+1, 'Saisie Recettes'!$E$5:$E$3004, "&lt;="&amp;EOMONTH(AF$7,0))</f>
        <v>0</v>
      </c>
      <c r="AG137" s="151">
        <f>SUMIFS('Saisie Recettes'!$I$5:$I$3004,'Saisie Recettes'!$F$5:$F$3004, $F137, 'Saisie Recettes'!$H$5:$H$3004, Listes!$B$74, 'Saisie Recettes'!$E$5:$E$3004, "&gt;="&amp;EOMONTH(AG$7,-1)+1, 'Saisie Recettes'!$E$5:$E$3004, "&lt;="&amp;EOMONTH(AG$7,0))</f>
        <v>0</v>
      </c>
      <c r="AH137" s="151">
        <f>SUMIFS('Saisie Recettes'!$I$5:$I$3004,'Saisie Recettes'!$F$5:$F$3004, $F137, 'Saisie Recettes'!$H$5:$H$3004, Listes!$B$74, 'Saisie Recettes'!$E$5:$E$3004, "&gt;="&amp;EOMONTH(AH$7,-1)+1, 'Saisie Recettes'!$E$5:$E$3004, "&lt;="&amp;EOMONTH(AH$7,0))</f>
        <v>0</v>
      </c>
      <c r="AI137" s="150">
        <f t="shared" si="76"/>
        <v>0</v>
      </c>
      <c r="AJ137" s="142"/>
      <c r="AK137" s="151">
        <f>SUMIFS('Saisie Recettes'!$I$5:$I$3004,'Saisie Recettes'!$F$5:$F$3004, $F137, 'Saisie Recettes'!$H$5:$H$3004, Listes!$B$74, 'Saisie Recettes'!$E$5:$E$3004, "&gt;="&amp;EOMONTH(AK$7,-1)+1, 'Saisie Recettes'!$E$5:$E$3004, "&lt;="&amp;EOMONTH(AK$7,0))</f>
        <v>0</v>
      </c>
      <c r="AL137" s="151">
        <f>SUMIFS('Saisie Recettes'!$I$5:$I$3004,'Saisie Recettes'!$F$5:$F$3004, $F137, 'Saisie Recettes'!$H$5:$H$3004, Listes!$B$74, 'Saisie Recettes'!$E$5:$E$3004, "&gt;="&amp;EOMONTH(AL$7,-1)+1, 'Saisie Recettes'!$E$5:$E$3004, "&lt;="&amp;EOMONTH(AL$7,0))</f>
        <v>0</v>
      </c>
      <c r="AM137" s="151">
        <f>SUMIFS('Saisie Recettes'!$I$5:$I$3004,'Saisie Recettes'!$F$5:$F$3004, $F137, 'Saisie Recettes'!$H$5:$H$3004, Listes!$B$74, 'Saisie Recettes'!$E$5:$E$3004, "&gt;="&amp;EOMONTH(AM$7,-1)+1, 'Saisie Recettes'!$E$5:$E$3004, "&lt;="&amp;EOMONTH(AM$7,0))</f>
        <v>0</v>
      </c>
      <c r="AN137" s="151">
        <f>SUMIFS('Saisie Recettes'!$I$5:$I$3004,'Saisie Recettes'!$F$5:$F$3004, $F137, 'Saisie Recettes'!$H$5:$H$3004, Listes!$B$74, 'Saisie Recettes'!$E$5:$E$3004, "&gt;="&amp;EOMONTH(AN$7,-1)+1, 'Saisie Recettes'!$E$5:$E$3004, "&lt;="&amp;EOMONTH(AN$7,0))</f>
        <v>0</v>
      </c>
      <c r="AO137" s="151">
        <f>SUMIFS('Saisie Recettes'!$I$5:$I$3004,'Saisie Recettes'!$F$5:$F$3004, $F137, 'Saisie Recettes'!$H$5:$H$3004, Listes!$B$74, 'Saisie Recettes'!$E$5:$E$3004, "&gt;="&amp;EOMONTH(AO$7,-1)+1, 'Saisie Recettes'!$E$5:$E$3004, "&lt;="&amp;EOMONTH(AO$7,0))</f>
        <v>0</v>
      </c>
      <c r="AP137" s="151">
        <f>SUMIFS('Saisie Recettes'!$I$5:$I$3004,'Saisie Recettes'!$F$5:$F$3004, $F137, 'Saisie Recettes'!$H$5:$H$3004, Listes!$B$74, 'Saisie Recettes'!$E$5:$E$3004, "&gt;="&amp;EOMONTH(AP$7,-1)+1, 'Saisie Recettes'!$E$5:$E$3004, "&lt;="&amp;EOMONTH(AP$7,0))</f>
        <v>0</v>
      </c>
      <c r="AQ137" s="151">
        <f>SUMIFS('Saisie Recettes'!$I$5:$I$3004,'Saisie Recettes'!$F$5:$F$3004, $F137, 'Saisie Recettes'!$H$5:$H$3004, Listes!$B$74, 'Saisie Recettes'!$E$5:$E$3004, "&gt;="&amp;EOMONTH(AQ$7,-1)+1, 'Saisie Recettes'!$E$5:$E$3004, "&lt;="&amp;EOMONTH(AQ$7,0))</f>
        <v>0</v>
      </c>
      <c r="AR137" s="151">
        <f>SUMIFS('Saisie Recettes'!$I$5:$I$3004,'Saisie Recettes'!$F$5:$F$3004, $F137, 'Saisie Recettes'!$H$5:$H$3004, Listes!$B$74, 'Saisie Recettes'!$E$5:$E$3004, "&gt;="&amp;EOMONTH(AR$7,-1)+1, 'Saisie Recettes'!$E$5:$E$3004, "&lt;="&amp;EOMONTH(AR$7,0))</f>
        <v>0</v>
      </c>
      <c r="AS137" s="151">
        <f>SUMIFS('Saisie Recettes'!$I$5:$I$3004,'Saisie Recettes'!$F$5:$F$3004, $F137, 'Saisie Recettes'!$H$5:$H$3004, Listes!$B$74, 'Saisie Recettes'!$E$5:$E$3004, "&gt;="&amp;EOMONTH(AS$7,-1)+1, 'Saisie Recettes'!$E$5:$E$3004, "&lt;="&amp;EOMONTH(AS$7,0))</f>
        <v>0</v>
      </c>
      <c r="AT137" s="151">
        <f>SUMIFS('Saisie Recettes'!$I$5:$I$3004,'Saisie Recettes'!$F$5:$F$3004, $F137, 'Saisie Recettes'!$H$5:$H$3004, Listes!$B$74, 'Saisie Recettes'!$E$5:$E$3004, "&gt;="&amp;EOMONTH(AT$7,-1)+1, 'Saisie Recettes'!$E$5:$E$3004, "&lt;="&amp;EOMONTH(AT$7,0))</f>
        <v>0</v>
      </c>
      <c r="AU137" s="151">
        <f>SUMIFS('Saisie Recettes'!$I$5:$I$3004,'Saisie Recettes'!$F$5:$F$3004, $F137, 'Saisie Recettes'!$H$5:$H$3004, Listes!$B$74, 'Saisie Recettes'!$E$5:$E$3004, "&gt;="&amp;EOMONTH(AU$7,-1)+1, 'Saisie Recettes'!$E$5:$E$3004, "&lt;="&amp;EOMONTH(AU$7,0))</f>
        <v>0</v>
      </c>
      <c r="AV137" s="151">
        <f>SUMIFS('Saisie Recettes'!$I$5:$I$3004,'Saisie Recettes'!$F$5:$F$3004, $F137, 'Saisie Recettes'!$H$5:$H$3004, Listes!$B$74, 'Saisie Recettes'!$E$5:$E$3004, "&gt;="&amp;EOMONTH(AV$7,-1)+1, 'Saisie Recettes'!$E$5:$E$3004, "&lt;="&amp;EOMONTH(AV$7,0))</f>
        <v>0</v>
      </c>
      <c r="AW137" s="150">
        <f t="shared" si="77"/>
        <v>0</v>
      </c>
    </row>
    <row r="138" spans="3:49" ht="15.75" customHeight="1" x14ac:dyDescent="0.25">
      <c r="C138" s="143" t="str">
        <f t="shared" si="78"/>
        <v>MC-CHBR 6</v>
      </c>
      <c r="D138" s="264"/>
      <c r="E138" s="143"/>
      <c r="F138" s="150" t="str">
        <f t="shared" si="74"/>
        <v>MC-CHBR 6</v>
      </c>
      <c r="G138" s="143"/>
      <c r="H138" s="143"/>
      <c r="I138" s="151">
        <f>SUMIFS('Saisie Recettes'!$I$5:$I$3004,'Saisie Recettes'!$F$5:$F$3004, $F138, 'Saisie Recettes'!$H$5:$H$3004, Listes!$B$74, 'Saisie Recettes'!$E$5:$E$3004, "&gt;="&amp;EOMONTH(I$7,-1)+1, 'Saisie Recettes'!$E$5:$E$3004, "&lt;="&amp;EOMONTH(I$7,0))</f>
        <v>0</v>
      </c>
      <c r="J138" s="151">
        <f>SUMIFS('Saisie Recettes'!$I$5:$I$3004,'Saisie Recettes'!$F$5:$F$3004, $F138, 'Saisie Recettes'!$H$5:$H$3004, Listes!$B$74, 'Saisie Recettes'!$E$5:$E$3004, "&gt;="&amp;EOMONTH(J$7,-1)+1, 'Saisie Recettes'!$E$5:$E$3004, "&lt;="&amp;EOMONTH(J$7,0))</f>
        <v>0</v>
      </c>
      <c r="K138" s="151">
        <f>SUMIFS('Saisie Recettes'!$I$5:$I$3004,'Saisie Recettes'!$F$5:$F$3004, $F138, 'Saisie Recettes'!$H$5:$H$3004, Listes!$B$74, 'Saisie Recettes'!$E$5:$E$3004, "&gt;="&amp;EOMONTH(K$7,-1)+1, 'Saisie Recettes'!$E$5:$E$3004, "&lt;="&amp;EOMONTH(K$7,0))</f>
        <v>0</v>
      </c>
      <c r="L138" s="151">
        <f>SUMIFS('Saisie Recettes'!$I$5:$I$3004,'Saisie Recettes'!$F$5:$F$3004, $F138, 'Saisie Recettes'!$H$5:$H$3004, Listes!$B$74, 'Saisie Recettes'!$E$5:$E$3004, "&gt;="&amp;EOMONTH(L$7,-1)+1, 'Saisie Recettes'!$E$5:$E$3004, "&lt;="&amp;EOMONTH(L$7,0))</f>
        <v>0</v>
      </c>
      <c r="M138" s="151">
        <f>SUMIFS('Saisie Recettes'!$I$5:$I$3004,'Saisie Recettes'!$F$5:$F$3004, $F138, 'Saisie Recettes'!$H$5:$H$3004, Listes!$B$74, 'Saisie Recettes'!$E$5:$E$3004, "&gt;="&amp;EOMONTH(M$7,-1)+1, 'Saisie Recettes'!$E$5:$E$3004, "&lt;="&amp;EOMONTH(M$7,0))</f>
        <v>0</v>
      </c>
      <c r="N138" s="151">
        <f>SUMIFS('Saisie Recettes'!$I$5:$I$3004,'Saisie Recettes'!$F$5:$F$3004, $F138, 'Saisie Recettes'!$H$5:$H$3004, Listes!$B$74, 'Saisie Recettes'!$E$5:$E$3004, "&gt;="&amp;EOMONTH(N$7,-1)+1, 'Saisie Recettes'!$E$5:$E$3004, "&lt;="&amp;EOMONTH(N$7,0))</f>
        <v>0</v>
      </c>
      <c r="O138" s="151">
        <f>SUMIFS('Saisie Recettes'!$I$5:$I$3004,'Saisie Recettes'!$F$5:$F$3004, $F138, 'Saisie Recettes'!$H$5:$H$3004, Listes!$B$74, 'Saisie Recettes'!$E$5:$E$3004, "&gt;="&amp;EOMONTH(O$7,-1)+1, 'Saisie Recettes'!$E$5:$E$3004, "&lt;="&amp;EOMONTH(O$7,0))</f>
        <v>0</v>
      </c>
      <c r="P138" s="151">
        <f>SUMIFS('Saisie Recettes'!$I$5:$I$3004,'Saisie Recettes'!$F$5:$F$3004, $F138, 'Saisie Recettes'!$H$5:$H$3004, Listes!$B$74, 'Saisie Recettes'!$E$5:$E$3004, "&gt;="&amp;EOMONTH(P$7,-1)+1, 'Saisie Recettes'!$E$5:$E$3004, "&lt;="&amp;EOMONTH(P$7,0))</f>
        <v>0</v>
      </c>
      <c r="Q138" s="151">
        <f>SUMIFS('Saisie Recettes'!$I$5:$I$3004,'Saisie Recettes'!$F$5:$F$3004, $F138, 'Saisie Recettes'!$H$5:$H$3004, Listes!$B$74, 'Saisie Recettes'!$E$5:$E$3004, "&gt;="&amp;EOMONTH(Q$7,-1)+1, 'Saisie Recettes'!$E$5:$E$3004, "&lt;="&amp;EOMONTH(Q$7,0))</f>
        <v>0</v>
      </c>
      <c r="R138" s="151">
        <f>SUMIFS('Saisie Recettes'!$I$5:$I$3004,'Saisie Recettes'!$F$5:$F$3004, $F138, 'Saisie Recettes'!$H$5:$H$3004, Listes!$B$74, 'Saisie Recettes'!$E$5:$E$3004, "&gt;="&amp;EOMONTH(R$7,-1)+1, 'Saisie Recettes'!$E$5:$E$3004, "&lt;="&amp;EOMONTH(R$7,0))</f>
        <v>0</v>
      </c>
      <c r="S138" s="151">
        <f>SUMIFS('Saisie Recettes'!$I$5:$I$3004,'Saisie Recettes'!$F$5:$F$3004, $F138, 'Saisie Recettes'!$H$5:$H$3004, Listes!$B$74, 'Saisie Recettes'!$E$5:$E$3004, "&gt;="&amp;EOMONTH(S$7,-1)+1, 'Saisie Recettes'!$E$5:$E$3004, "&lt;="&amp;EOMONTH(S$7,0))</f>
        <v>0</v>
      </c>
      <c r="T138" s="151">
        <f>SUMIFS('Saisie Recettes'!$I$5:$I$3004,'Saisie Recettes'!$F$5:$F$3004, $F138, 'Saisie Recettes'!$H$5:$H$3004, Listes!$B$74, 'Saisie Recettes'!$E$5:$E$3004, "&gt;="&amp;EOMONTH(T$7,-1)+1, 'Saisie Recettes'!$E$5:$E$3004, "&lt;="&amp;EOMONTH(T$7,0))</f>
        <v>0</v>
      </c>
      <c r="U138" s="150">
        <f t="shared" si="75"/>
        <v>0</v>
      </c>
      <c r="W138" s="151">
        <f>SUMIFS('Saisie Recettes'!$I$5:$I$3004,'Saisie Recettes'!$F$5:$F$3004, $F138, 'Saisie Recettes'!$H$5:$H$3004, Listes!$B$74, 'Saisie Recettes'!$E$5:$E$3004, "&gt;="&amp;EOMONTH(W$7,-1)+1, 'Saisie Recettes'!$E$5:$E$3004, "&lt;="&amp;EOMONTH(W$7,0))</f>
        <v>0</v>
      </c>
      <c r="X138" s="151">
        <f>SUMIFS('Saisie Recettes'!$I$5:$I$3004,'Saisie Recettes'!$F$5:$F$3004, $F138, 'Saisie Recettes'!$H$5:$H$3004, Listes!$B$74, 'Saisie Recettes'!$E$5:$E$3004, "&gt;="&amp;EOMONTH(X$7,-1)+1, 'Saisie Recettes'!$E$5:$E$3004, "&lt;="&amp;EOMONTH(X$7,0))</f>
        <v>0</v>
      </c>
      <c r="Y138" s="151">
        <f>SUMIFS('Saisie Recettes'!$I$5:$I$3004,'Saisie Recettes'!$F$5:$F$3004, $F138, 'Saisie Recettes'!$H$5:$H$3004, Listes!$B$74, 'Saisie Recettes'!$E$5:$E$3004, "&gt;="&amp;EOMONTH(Y$7,-1)+1, 'Saisie Recettes'!$E$5:$E$3004, "&lt;="&amp;EOMONTH(Y$7,0))</f>
        <v>0</v>
      </c>
      <c r="Z138" s="151">
        <f>SUMIFS('Saisie Recettes'!$I$5:$I$3004,'Saisie Recettes'!$F$5:$F$3004, $F138, 'Saisie Recettes'!$H$5:$H$3004, Listes!$B$74, 'Saisie Recettes'!$E$5:$E$3004, "&gt;="&amp;EOMONTH(Z$7,-1)+1, 'Saisie Recettes'!$E$5:$E$3004, "&lt;="&amp;EOMONTH(Z$7,0))</f>
        <v>0</v>
      </c>
      <c r="AA138" s="151">
        <f>SUMIFS('Saisie Recettes'!$I$5:$I$3004,'Saisie Recettes'!$F$5:$F$3004, $F138, 'Saisie Recettes'!$H$5:$H$3004, Listes!$B$74, 'Saisie Recettes'!$E$5:$E$3004, "&gt;="&amp;EOMONTH(AA$7,-1)+1, 'Saisie Recettes'!$E$5:$E$3004, "&lt;="&amp;EOMONTH(AA$7,0))</f>
        <v>0</v>
      </c>
      <c r="AB138" s="151">
        <f>SUMIFS('Saisie Recettes'!$I$5:$I$3004,'Saisie Recettes'!$F$5:$F$3004, $F138, 'Saisie Recettes'!$H$5:$H$3004, Listes!$B$74, 'Saisie Recettes'!$E$5:$E$3004, "&gt;="&amp;EOMONTH(AB$7,-1)+1, 'Saisie Recettes'!$E$5:$E$3004, "&lt;="&amp;EOMONTH(AB$7,0))</f>
        <v>0</v>
      </c>
      <c r="AC138" s="151">
        <f>SUMIFS('Saisie Recettes'!$I$5:$I$3004,'Saisie Recettes'!$F$5:$F$3004, $F138, 'Saisie Recettes'!$H$5:$H$3004, Listes!$B$74, 'Saisie Recettes'!$E$5:$E$3004, "&gt;="&amp;EOMONTH(AC$7,-1)+1, 'Saisie Recettes'!$E$5:$E$3004, "&lt;="&amp;EOMONTH(AC$7,0))</f>
        <v>0</v>
      </c>
      <c r="AD138" s="151">
        <f>SUMIFS('Saisie Recettes'!$I$5:$I$3004,'Saisie Recettes'!$F$5:$F$3004, $F138, 'Saisie Recettes'!$H$5:$H$3004, Listes!$B$74, 'Saisie Recettes'!$E$5:$E$3004, "&gt;="&amp;EOMONTH(AD$7,-1)+1, 'Saisie Recettes'!$E$5:$E$3004, "&lt;="&amp;EOMONTH(AD$7,0))</f>
        <v>0</v>
      </c>
      <c r="AE138" s="151">
        <f>SUMIFS('Saisie Recettes'!$I$5:$I$3004,'Saisie Recettes'!$F$5:$F$3004, $F138, 'Saisie Recettes'!$H$5:$H$3004, Listes!$B$74, 'Saisie Recettes'!$E$5:$E$3004, "&gt;="&amp;EOMONTH(AE$7,-1)+1, 'Saisie Recettes'!$E$5:$E$3004, "&lt;="&amp;EOMONTH(AE$7,0))</f>
        <v>0</v>
      </c>
      <c r="AF138" s="151">
        <f>SUMIFS('Saisie Recettes'!$I$5:$I$3004,'Saisie Recettes'!$F$5:$F$3004, $F138, 'Saisie Recettes'!$H$5:$H$3004, Listes!$B$74, 'Saisie Recettes'!$E$5:$E$3004, "&gt;="&amp;EOMONTH(AF$7,-1)+1, 'Saisie Recettes'!$E$5:$E$3004, "&lt;="&amp;EOMONTH(AF$7,0))</f>
        <v>0</v>
      </c>
      <c r="AG138" s="151">
        <f>SUMIFS('Saisie Recettes'!$I$5:$I$3004,'Saisie Recettes'!$F$5:$F$3004, $F138, 'Saisie Recettes'!$H$5:$H$3004, Listes!$B$74, 'Saisie Recettes'!$E$5:$E$3004, "&gt;="&amp;EOMONTH(AG$7,-1)+1, 'Saisie Recettes'!$E$5:$E$3004, "&lt;="&amp;EOMONTH(AG$7,0))</f>
        <v>0</v>
      </c>
      <c r="AH138" s="151">
        <f>SUMIFS('Saisie Recettes'!$I$5:$I$3004,'Saisie Recettes'!$F$5:$F$3004, $F138, 'Saisie Recettes'!$H$5:$H$3004, Listes!$B$74, 'Saisie Recettes'!$E$5:$E$3004, "&gt;="&amp;EOMONTH(AH$7,-1)+1, 'Saisie Recettes'!$E$5:$E$3004, "&lt;="&amp;EOMONTH(AH$7,0))</f>
        <v>0</v>
      </c>
      <c r="AI138" s="150">
        <f t="shared" si="76"/>
        <v>0</v>
      </c>
      <c r="AJ138" s="142"/>
      <c r="AK138" s="151">
        <f>SUMIFS('Saisie Recettes'!$I$5:$I$3004,'Saisie Recettes'!$F$5:$F$3004, $F138, 'Saisie Recettes'!$H$5:$H$3004, Listes!$B$74, 'Saisie Recettes'!$E$5:$E$3004, "&gt;="&amp;EOMONTH(AK$7,-1)+1, 'Saisie Recettes'!$E$5:$E$3004, "&lt;="&amp;EOMONTH(AK$7,0))</f>
        <v>0</v>
      </c>
      <c r="AL138" s="151">
        <f>SUMIFS('Saisie Recettes'!$I$5:$I$3004,'Saisie Recettes'!$F$5:$F$3004, $F138, 'Saisie Recettes'!$H$5:$H$3004, Listes!$B$74, 'Saisie Recettes'!$E$5:$E$3004, "&gt;="&amp;EOMONTH(AL$7,-1)+1, 'Saisie Recettes'!$E$5:$E$3004, "&lt;="&amp;EOMONTH(AL$7,0))</f>
        <v>0</v>
      </c>
      <c r="AM138" s="151">
        <f>SUMIFS('Saisie Recettes'!$I$5:$I$3004,'Saisie Recettes'!$F$5:$F$3004, $F138, 'Saisie Recettes'!$H$5:$H$3004, Listes!$B$74, 'Saisie Recettes'!$E$5:$E$3004, "&gt;="&amp;EOMONTH(AM$7,-1)+1, 'Saisie Recettes'!$E$5:$E$3004, "&lt;="&amp;EOMONTH(AM$7,0))</f>
        <v>0</v>
      </c>
      <c r="AN138" s="151">
        <f>SUMIFS('Saisie Recettes'!$I$5:$I$3004,'Saisie Recettes'!$F$5:$F$3004, $F138, 'Saisie Recettes'!$H$5:$H$3004, Listes!$B$74, 'Saisie Recettes'!$E$5:$E$3004, "&gt;="&amp;EOMONTH(AN$7,-1)+1, 'Saisie Recettes'!$E$5:$E$3004, "&lt;="&amp;EOMONTH(AN$7,0))</f>
        <v>0</v>
      </c>
      <c r="AO138" s="151">
        <f>SUMIFS('Saisie Recettes'!$I$5:$I$3004,'Saisie Recettes'!$F$5:$F$3004, $F138, 'Saisie Recettes'!$H$5:$H$3004, Listes!$B$74, 'Saisie Recettes'!$E$5:$E$3004, "&gt;="&amp;EOMONTH(AO$7,-1)+1, 'Saisie Recettes'!$E$5:$E$3004, "&lt;="&amp;EOMONTH(AO$7,0))</f>
        <v>0</v>
      </c>
      <c r="AP138" s="151">
        <f>SUMIFS('Saisie Recettes'!$I$5:$I$3004,'Saisie Recettes'!$F$5:$F$3004, $F138, 'Saisie Recettes'!$H$5:$H$3004, Listes!$B$74, 'Saisie Recettes'!$E$5:$E$3004, "&gt;="&amp;EOMONTH(AP$7,-1)+1, 'Saisie Recettes'!$E$5:$E$3004, "&lt;="&amp;EOMONTH(AP$7,0))</f>
        <v>0</v>
      </c>
      <c r="AQ138" s="151">
        <f>SUMIFS('Saisie Recettes'!$I$5:$I$3004,'Saisie Recettes'!$F$5:$F$3004, $F138, 'Saisie Recettes'!$H$5:$H$3004, Listes!$B$74, 'Saisie Recettes'!$E$5:$E$3004, "&gt;="&amp;EOMONTH(AQ$7,-1)+1, 'Saisie Recettes'!$E$5:$E$3004, "&lt;="&amp;EOMONTH(AQ$7,0))</f>
        <v>0</v>
      </c>
      <c r="AR138" s="151">
        <f>SUMIFS('Saisie Recettes'!$I$5:$I$3004,'Saisie Recettes'!$F$5:$F$3004, $F138, 'Saisie Recettes'!$H$5:$H$3004, Listes!$B$74, 'Saisie Recettes'!$E$5:$E$3004, "&gt;="&amp;EOMONTH(AR$7,-1)+1, 'Saisie Recettes'!$E$5:$E$3004, "&lt;="&amp;EOMONTH(AR$7,0))</f>
        <v>0</v>
      </c>
      <c r="AS138" s="151">
        <f>SUMIFS('Saisie Recettes'!$I$5:$I$3004,'Saisie Recettes'!$F$5:$F$3004, $F138, 'Saisie Recettes'!$H$5:$H$3004, Listes!$B$74, 'Saisie Recettes'!$E$5:$E$3004, "&gt;="&amp;EOMONTH(AS$7,-1)+1, 'Saisie Recettes'!$E$5:$E$3004, "&lt;="&amp;EOMONTH(AS$7,0))</f>
        <v>0</v>
      </c>
      <c r="AT138" s="151">
        <f>SUMIFS('Saisie Recettes'!$I$5:$I$3004,'Saisie Recettes'!$F$5:$F$3004, $F138, 'Saisie Recettes'!$H$5:$H$3004, Listes!$B$74, 'Saisie Recettes'!$E$5:$E$3004, "&gt;="&amp;EOMONTH(AT$7,-1)+1, 'Saisie Recettes'!$E$5:$E$3004, "&lt;="&amp;EOMONTH(AT$7,0))</f>
        <v>0</v>
      </c>
      <c r="AU138" s="151">
        <f>SUMIFS('Saisie Recettes'!$I$5:$I$3004,'Saisie Recettes'!$F$5:$F$3004, $F138, 'Saisie Recettes'!$H$5:$H$3004, Listes!$B$74, 'Saisie Recettes'!$E$5:$E$3004, "&gt;="&amp;EOMONTH(AU$7,-1)+1, 'Saisie Recettes'!$E$5:$E$3004, "&lt;="&amp;EOMONTH(AU$7,0))</f>
        <v>0</v>
      </c>
      <c r="AV138" s="151">
        <f>SUMIFS('Saisie Recettes'!$I$5:$I$3004,'Saisie Recettes'!$F$5:$F$3004, $F138, 'Saisie Recettes'!$H$5:$H$3004, Listes!$B$74, 'Saisie Recettes'!$E$5:$E$3004, "&gt;="&amp;EOMONTH(AV$7,-1)+1, 'Saisie Recettes'!$E$5:$E$3004, "&lt;="&amp;EOMONTH(AV$7,0))</f>
        <v>0</v>
      </c>
      <c r="AW138" s="150">
        <f t="shared" si="77"/>
        <v>0</v>
      </c>
    </row>
    <row r="139" spans="3:49" ht="15.75" customHeight="1" x14ac:dyDescent="0.25">
      <c r="C139" s="143" t="str">
        <f t="shared" si="78"/>
        <v>MC-CHBR 7</v>
      </c>
      <c r="D139" s="264"/>
      <c r="E139" s="143"/>
      <c r="F139" s="150" t="str">
        <f t="shared" si="74"/>
        <v>MC-CHBR 7</v>
      </c>
      <c r="G139" s="143"/>
      <c r="H139" s="143"/>
      <c r="I139" s="151">
        <f>SUMIFS('Saisie Recettes'!$I$5:$I$3004,'Saisie Recettes'!$F$5:$F$3004, $F139, 'Saisie Recettes'!$H$5:$H$3004, Listes!$B$74, 'Saisie Recettes'!$E$5:$E$3004, "&gt;="&amp;EOMONTH(I$7,-1)+1, 'Saisie Recettes'!$E$5:$E$3004, "&lt;="&amp;EOMONTH(I$7,0))</f>
        <v>0</v>
      </c>
      <c r="J139" s="151">
        <f>SUMIFS('Saisie Recettes'!$I$5:$I$3004,'Saisie Recettes'!$F$5:$F$3004, $F139, 'Saisie Recettes'!$H$5:$H$3004, Listes!$B$74, 'Saisie Recettes'!$E$5:$E$3004, "&gt;="&amp;EOMONTH(J$7,-1)+1, 'Saisie Recettes'!$E$5:$E$3004, "&lt;="&amp;EOMONTH(J$7,0))</f>
        <v>0</v>
      </c>
      <c r="K139" s="151">
        <f>SUMIFS('Saisie Recettes'!$I$5:$I$3004,'Saisie Recettes'!$F$5:$F$3004, $F139, 'Saisie Recettes'!$H$5:$H$3004, Listes!$B$74, 'Saisie Recettes'!$E$5:$E$3004, "&gt;="&amp;EOMONTH(K$7,-1)+1, 'Saisie Recettes'!$E$5:$E$3004, "&lt;="&amp;EOMONTH(K$7,0))</f>
        <v>0</v>
      </c>
      <c r="L139" s="151">
        <f>SUMIFS('Saisie Recettes'!$I$5:$I$3004,'Saisie Recettes'!$F$5:$F$3004, $F139, 'Saisie Recettes'!$H$5:$H$3004, Listes!$B$74, 'Saisie Recettes'!$E$5:$E$3004, "&gt;="&amp;EOMONTH(L$7,-1)+1, 'Saisie Recettes'!$E$5:$E$3004, "&lt;="&amp;EOMONTH(L$7,0))</f>
        <v>0</v>
      </c>
      <c r="M139" s="151">
        <f>SUMIFS('Saisie Recettes'!$I$5:$I$3004,'Saisie Recettes'!$F$5:$F$3004, $F139, 'Saisie Recettes'!$H$5:$H$3004, Listes!$B$74, 'Saisie Recettes'!$E$5:$E$3004, "&gt;="&amp;EOMONTH(M$7,-1)+1, 'Saisie Recettes'!$E$5:$E$3004, "&lt;="&amp;EOMONTH(M$7,0))</f>
        <v>0</v>
      </c>
      <c r="N139" s="151">
        <f>SUMIFS('Saisie Recettes'!$I$5:$I$3004,'Saisie Recettes'!$F$5:$F$3004, $F139, 'Saisie Recettes'!$H$5:$H$3004, Listes!$B$74, 'Saisie Recettes'!$E$5:$E$3004, "&gt;="&amp;EOMONTH(N$7,-1)+1, 'Saisie Recettes'!$E$5:$E$3004, "&lt;="&amp;EOMONTH(N$7,0))</f>
        <v>0</v>
      </c>
      <c r="O139" s="151">
        <f>SUMIFS('Saisie Recettes'!$I$5:$I$3004,'Saisie Recettes'!$F$5:$F$3004, $F139, 'Saisie Recettes'!$H$5:$H$3004, Listes!$B$74, 'Saisie Recettes'!$E$5:$E$3004, "&gt;="&amp;EOMONTH(O$7,-1)+1, 'Saisie Recettes'!$E$5:$E$3004, "&lt;="&amp;EOMONTH(O$7,0))</f>
        <v>0</v>
      </c>
      <c r="P139" s="151">
        <f>SUMIFS('Saisie Recettes'!$I$5:$I$3004,'Saisie Recettes'!$F$5:$F$3004, $F139, 'Saisie Recettes'!$H$5:$H$3004, Listes!$B$74, 'Saisie Recettes'!$E$5:$E$3004, "&gt;="&amp;EOMONTH(P$7,-1)+1, 'Saisie Recettes'!$E$5:$E$3004, "&lt;="&amp;EOMONTH(P$7,0))</f>
        <v>0</v>
      </c>
      <c r="Q139" s="151">
        <f>SUMIFS('Saisie Recettes'!$I$5:$I$3004,'Saisie Recettes'!$F$5:$F$3004, $F139, 'Saisie Recettes'!$H$5:$H$3004, Listes!$B$74, 'Saisie Recettes'!$E$5:$E$3004, "&gt;="&amp;EOMONTH(Q$7,-1)+1, 'Saisie Recettes'!$E$5:$E$3004, "&lt;="&amp;EOMONTH(Q$7,0))</f>
        <v>0</v>
      </c>
      <c r="R139" s="151">
        <f>SUMIFS('Saisie Recettes'!$I$5:$I$3004,'Saisie Recettes'!$F$5:$F$3004, $F139, 'Saisie Recettes'!$H$5:$H$3004, Listes!$B$74, 'Saisie Recettes'!$E$5:$E$3004, "&gt;="&amp;EOMONTH(R$7,-1)+1, 'Saisie Recettes'!$E$5:$E$3004, "&lt;="&amp;EOMONTH(R$7,0))</f>
        <v>0</v>
      </c>
      <c r="S139" s="151">
        <f>SUMIFS('Saisie Recettes'!$I$5:$I$3004,'Saisie Recettes'!$F$5:$F$3004, $F139, 'Saisie Recettes'!$H$5:$H$3004, Listes!$B$74, 'Saisie Recettes'!$E$5:$E$3004, "&gt;="&amp;EOMONTH(S$7,-1)+1, 'Saisie Recettes'!$E$5:$E$3004, "&lt;="&amp;EOMONTH(S$7,0))</f>
        <v>0</v>
      </c>
      <c r="T139" s="151">
        <f>SUMIFS('Saisie Recettes'!$I$5:$I$3004,'Saisie Recettes'!$F$5:$F$3004, $F139, 'Saisie Recettes'!$H$5:$H$3004, Listes!$B$74, 'Saisie Recettes'!$E$5:$E$3004, "&gt;="&amp;EOMONTH(T$7,-1)+1, 'Saisie Recettes'!$E$5:$E$3004, "&lt;="&amp;EOMONTH(T$7,0))</f>
        <v>0</v>
      </c>
      <c r="U139" s="150">
        <f t="shared" si="75"/>
        <v>0</v>
      </c>
      <c r="W139" s="151">
        <f>SUMIFS('Saisie Recettes'!$I$5:$I$3004,'Saisie Recettes'!$F$5:$F$3004, $F139, 'Saisie Recettes'!$H$5:$H$3004, Listes!$B$74, 'Saisie Recettes'!$E$5:$E$3004, "&gt;="&amp;EOMONTH(W$7,-1)+1, 'Saisie Recettes'!$E$5:$E$3004, "&lt;="&amp;EOMONTH(W$7,0))</f>
        <v>0</v>
      </c>
      <c r="X139" s="151">
        <f>SUMIFS('Saisie Recettes'!$I$5:$I$3004,'Saisie Recettes'!$F$5:$F$3004, $F139, 'Saisie Recettes'!$H$5:$H$3004, Listes!$B$74, 'Saisie Recettes'!$E$5:$E$3004, "&gt;="&amp;EOMONTH(X$7,-1)+1, 'Saisie Recettes'!$E$5:$E$3004, "&lt;="&amp;EOMONTH(X$7,0))</f>
        <v>0</v>
      </c>
      <c r="Y139" s="151">
        <f>SUMIFS('Saisie Recettes'!$I$5:$I$3004,'Saisie Recettes'!$F$5:$F$3004, $F139, 'Saisie Recettes'!$H$5:$H$3004, Listes!$B$74, 'Saisie Recettes'!$E$5:$E$3004, "&gt;="&amp;EOMONTH(Y$7,-1)+1, 'Saisie Recettes'!$E$5:$E$3004, "&lt;="&amp;EOMONTH(Y$7,0))</f>
        <v>0</v>
      </c>
      <c r="Z139" s="151">
        <f>SUMIFS('Saisie Recettes'!$I$5:$I$3004,'Saisie Recettes'!$F$5:$F$3004, $F139, 'Saisie Recettes'!$H$5:$H$3004, Listes!$B$74, 'Saisie Recettes'!$E$5:$E$3004, "&gt;="&amp;EOMONTH(Z$7,-1)+1, 'Saisie Recettes'!$E$5:$E$3004, "&lt;="&amp;EOMONTH(Z$7,0))</f>
        <v>0</v>
      </c>
      <c r="AA139" s="151">
        <f>SUMIFS('Saisie Recettes'!$I$5:$I$3004,'Saisie Recettes'!$F$5:$F$3004, $F139, 'Saisie Recettes'!$H$5:$H$3004, Listes!$B$74, 'Saisie Recettes'!$E$5:$E$3004, "&gt;="&amp;EOMONTH(AA$7,-1)+1, 'Saisie Recettes'!$E$5:$E$3004, "&lt;="&amp;EOMONTH(AA$7,0))</f>
        <v>0</v>
      </c>
      <c r="AB139" s="151">
        <f>SUMIFS('Saisie Recettes'!$I$5:$I$3004,'Saisie Recettes'!$F$5:$F$3004, $F139, 'Saisie Recettes'!$H$5:$H$3004, Listes!$B$74, 'Saisie Recettes'!$E$5:$E$3004, "&gt;="&amp;EOMONTH(AB$7,-1)+1, 'Saisie Recettes'!$E$5:$E$3004, "&lt;="&amp;EOMONTH(AB$7,0))</f>
        <v>0</v>
      </c>
      <c r="AC139" s="151">
        <f>SUMIFS('Saisie Recettes'!$I$5:$I$3004,'Saisie Recettes'!$F$5:$F$3004, $F139, 'Saisie Recettes'!$H$5:$H$3004, Listes!$B$74, 'Saisie Recettes'!$E$5:$E$3004, "&gt;="&amp;EOMONTH(AC$7,-1)+1, 'Saisie Recettes'!$E$5:$E$3004, "&lt;="&amp;EOMONTH(AC$7,0))</f>
        <v>0</v>
      </c>
      <c r="AD139" s="151">
        <f>SUMIFS('Saisie Recettes'!$I$5:$I$3004,'Saisie Recettes'!$F$5:$F$3004, $F139, 'Saisie Recettes'!$H$5:$H$3004, Listes!$B$74, 'Saisie Recettes'!$E$5:$E$3004, "&gt;="&amp;EOMONTH(AD$7,-1)+1, 'Saisie Recettes'!$E$5:$E$3004, "&lt;="&amp;EOMONTH(AD$7,0))</f>
        <v>0</v>
      </c>
      <c r="AE139" s="151">
        <f>SUMIFS('Saisie Recettes'!$I$5:$I$3004,'Saisie Recettes'!$F$5:$F$3004, $F139, 'Saisie Recettes'!$H$5:$H$3004, Listes!$B$74, 'Saisie Recettes'!$E$5:$E$3004, "&gt;="&amp;EOMONTH(AE$7,-1)+1, 'Saisie Recettes'!$E$5:$E$3004, "&lt;="&amp;EOMONTH(AE$7,0))</f>
        <v>0</v>
      </c>
      <c r="AF139" s="151">
        <f>SUMIFS('Saisie Recettes'!$I$5:$I$3004,'Saisie Recettes'!$F$5:$F$3004, $F139, 'Saisie Recettes'!$H$5:$H$3004, Listes!$B$74, 'Saisie Recettes'!$E$5:$E$3004, "&gt;="&amp;EOMONTH(AF$7,-1)+1, 'Saisie Recettes'!$E$5:$E$3004, "&lt;="&amp;EOMONTH(AF$7,0))</f>
        <v>0</v>
      </c>
      <c r="AG139" s="151">
        <f>SUMIFS('Saisie Recettes'!$I$5:$I$3004,'Saisie Recettes'!$F$5:$F$3004, $F139, 'Saisie Recettes'!$H$5:$H$3004, Listes!$B$74, 'Saisie Recettes'!$E$5:$E$3004, "&gt;="&amp;EOMONTH(AG$7,-1)+1, 'Saisie Recettes'!$E$5:$E$3004, "&lt;="&amp;EOMONTH(AG$7,0))</f>
        <v>0</v>
      </c>
      <c r="AH139" s="151">
        <f>SUMIFS('Saisie Recettes'!$I$5:$I$3004,'Saisie Recettes'!$F$5:$F$3004, $F139, 'Saisie Recettes'!$H$5:$H$3004, Listes!$B$74, 'Saisie Recettes'!$E$5:$E$3004, "&gt;="&amp;EOMONTH(AH$7,-1)+1, 'Saisie Recettes'!$E$5:$E$3004, "&lt;="&amp;EOMONTH(AH$7,0))</f>
        <v>0</v>
      </c>
      <c r="AI139" s="150">
        <f t="shared" si="76"/>
        <v>0</v>
      </c>
      <c r="AJ139" s="142"/>
      <c r="AK139" s="151">
        <f>SUMIFS('Saisie Recettes'!$I$5:$I$3004,'Saisie Recettes'!$F$5:$F$3004, $F139, 'Saisie Recettes'!$H$5:$H$3004, Listes!$B$74, 'Saisie Recettes'!$E$5:$E$3004, "&gt;="&amp;EOMONTH(AK$7,-1)+1, 'Saisie Recettes'!$E$5:$E$3004, "&lt;="&amp;EOMONTH(AK$7,0))</f>
        <v>0</v>
      </c>
      <c r="AL139" s="151">
        <f>SUMIFS('Saisie Recettes'!$I$5:$I$3004,'Saisie Recettes'!$F$5:$F$3004, $F139, 'Saisie Recettes'!$H$5:$H$3004, Listes!$B$74, 'Saisie Recettes'!$E$5:$E$3004, "&gt;="&amp;EOMONTH(AL$7,-1)+1, 'Saisie Recettes'!$E$5:$E$3004, "&lt;="&amp;EOMONTH(AL$7,0))</f>
        <v>0</v>
      </c>
      <c r="AM139" s="151">
        <f>SUMIFS('Saisie Recettes'!$I$5:$I$3004,'Saisie Recettes'!$F$5:$F$3004, $F139, 'Saisie Recettes'!$H$5:$H$3004, Listes!$B$74, 'Saisie Recettes'!$E$5:$E$3004, "&gt;="&amp;EOMONTH(AM$7,-1)+1, 'Saisie Recettes'!$E$5:$E$3004, "&lt;="&amp;EOMONTH(AM$7,0))</f>
        <v>0</v>
      </c>
      <c r="AN139" s="151">
        <f>SUMIFS('Saisie Recettes'!$I$5:$I$3004,'Saisie Recettes'!$F$5:$F$3004, $F139, 'Saisie Recettes'!$H$5:$H$3004, Listes!$B$74, 'Saisie Recettes'!$E$5:$E$3004, "&gt;="&amp;EOMONTH(AN$7,-1)+1, 'Saisie Recettes'!$E$5:$E$3004, "&lt;="&amp;EOMONTH(AN$7,0))</f>
        <v>0</v>
      </c>
      <c r="AO139" s="151">
        <f>SUMIFS('Saisie Recettes'!$I$5:$I$3004,'Saisie Recettes'!$F$5:$F$3004, $F139, 'Saisie Recettes'!$H$5:$H$3004, Listes!$B$74, 'Saisie Recettes'!$E$5:$E$3004, "&gt;="&amp;EOMONTH(AO$7,-1)+1, 'Saisie Recettes'!$E$5:$E$3004, "&lt;="&amp;EOMONTH(AO$7,0))</f>
        <v>0</v>
      </c>
      <c r="AP139" s="151">
        <f>SUMIFS('Saisie Recettes'!$I$5:$I$3004,'Saisie Recettes'!$F$5:$F$3004, $F139, 'Saisie Recettes'!$H$5:$H$3004, Listes!$B$74, 'Saisie Recettes'!$E$5:$E$3004, "&gt;="&amp;EOMONTH(AP$7,-1)+1, 'Saisie Recettes'!$E$5:$E$3004, "&lt;="&amp;EOMONTH(AP$7,0))</f>
        <v>0</v>
      </c>
      <c r="AQ139" s="151">
        <f>SUMIFS('Saisie Recettes'!$I$5:$I$3004,'Saisie Recettes'!$F$5:$F$3004, $F139, 'Saisie Recettes'!$H$5:$H$3004, Listes!$B$74, 'Saisie Recettes'!$E$5:$E$3004, "&gt;="&amp;EOMONTH(AQ$7,-1)+1, 'Saisie Recettes'!$E$5:$E$3004, "&lt;="&amp;EOMONTH(AQ$7,0))</f>
        <v>0</v>
      </c>
      <c r="AR139" s="151">
        <f>SUMIFS('Saisie Recettes'!$I$5:$I$3004,'Saisie Recettes'!$F$5:$F$3004, $F139, 'Saisie Recettes'!$H$5:$H$3004, Listes!$B$74, 'Saisie Recettes'!$E$5:$E$3004, "&gt;="&amp;EOMONTH(AR$7,-1)+1, 'Saisie Recettes'!$E$5:$E$3004, "&lt;="&amp;EOMONTH(AR$7,0))</f>
        <v>0</v>
      </c>
      <c r="AS139" s="151">
        <f>SUMIFS('Saisie Recettes'!$I$5:$I$3004,'Saisie Recettes'!$F$5:$F$3004, $F139, 'Saisie Recettes'!$H$5:$H$3004, Listes!$B$74, 'Saisie Recettes'!$E$5:$E$3004, "&gt;="&amp;EOMONTH(AS$7,-1)+1, 'Saisie Recettes'!$E$5:$E$3004, "&lt;="&amp;EOMONTH(AS$7,0))</f>
        <v>0</v>
      </c>
      <c r="AT139" s="151">
        <f>SUMIFS('Saisie Recettes'!$I$5:$I$3004,'Saisie Recettes'!$F$5:$F$3004, $F139, 'Saisie Recettes'!$H$5:$H$3004, Listes!$B$74, 'Saisie Recettes'!$E$5:$E$3004, "&gt;="&amp;EOMONTH(AT$7,-1)+1, 'Saisie Recettes'!$E$5:$E$3004, "&lt;="&amp;EOMONTH(AT$7,0))</f>
        <v>0</v>
      </c>
      <c r="AU139" s="151">
        <f>SUMIFS('Saisie Recettes'!$I$5:$I$3004,'Saisie Recettes'!$F$5:$F$3004, $F139, 'Saisie Recettes'!$H$5:$H$3004, Listes!$B$74, 'Saisie Recettes'!$E$5:$E$3004, "&gt;="&amp;EOMONTH(AU$7,-1)+1, 'Saisie Recettes'!$E$5:$E$3004, "&lt;="&amp;EOMONTH(AU$7,0))</f>
        <v>0</v>
      </c>
      <c r="AV139" s="151">
        <f>SUMIFS('Saisie Recettes'!$I$5:$I$3004,'Saisie Recettes'!$F$5:$F$3004, $F139, 'Saisie Recettes'!$H$5:$H$3004, Listes!$B$74, 'Saisie Recettes'!$E$5:$E$3004, "&gt;="&amp;EOMONTH(AV$7,-1)+1, 'Saisie Recettes'!$E$5:$E$3004, "&lt;="&amp;EOMONTH(AV$7,0))</f>
        <v>0</v>
      </c>
      <c r="AW139" s="150">
        <f t="shared" si="77"/>
        <v>0</v>
      </c>
    </row>
    <row r="140" spans="3:49" ht="15.75" customHeight="1" x14ac:dyDescent="0.25">
      <c r="C140" s="143" t="str">
        <f t="shared" si="78"/>
        <v>MC-CHBR 8</v>
      </c>
      <c r="D140" s="264"/>
      <c r="E140" s="143"/>
      <c r="F140" s="150" t="str">
        <f t="shared" si="74"/>
        <v>MC-CHBR 8</v>
      </c>
      <c r="G140" s="143"/>
      <c r="H140" s="143"/>
      <c r="I140" s="151">
        <f>SUMIFS('Saisie Recettes'!$I$5:$I$3004,'Saisie Recettes'!$F$5:$F$3004, $F140, 'Saisie Recettes'!$H$5:$H$3004, Listes!$B$74, 'Saisie Recettes'!$E$5:$E$3004, "&gt;="&amp;EOMONTH(I$7,-1)+1, 'Saisie Recettes'!$E$5:$E$3004, "&lt;="&amp;EOMONTH(I$7,0))</f>
        <v>0</v>
      </c>
      <c r="J140" s="151">
        <f>SUMIFS('Saisie Recettes'!$I$5:$I$3004,'Saisie Recettes'!$F$5:$F$3004, $F140, 'Saisie Recettes'!$H$5:$H$3004, Listes!$B$74, 'Saisie Recettes'!$E$5:$E$3004, "&gt;="&amp;EOMONTH(J$7,-1)+1, 'Saisie Recettes'!$E$5:$E$3004, "&lt;="&amp;EOMONTH(J$7,0))</f>
        <v>0</v>
      </c>
      <c r="K140" s="151">
        <f>SUMIFS('Saisie Recettes'!$I$5:$I$3004,'Saisie Recettes'!$F$5:$F$3004, $F140, 'Saisie Recettes'!$H$5:$H$3004, Listes!$B$74, 'Saisie Recettes'!$E$5:$E$3004, "&gt;="&amp;EOMONTH(K$7,-1)+1, 'Saisie Recettes'!$E$5:$E$3004, "&lt;="&amp;EOMONTH(K$7,0))</f>
        <v>0</v>
      </c>
      <c r="L140" s="151">
        <f>SUMIFS('Saisie Recettes'!$I$5:$I$3004,'Saisie Recettes'!$F$5:$F$3004, $F140, 'Saisie Recettes'!$H$5:$H$3004, Listes!$B$74, 'Saisie Recettes'!$E$5:$E$3004, "&gt;="&amp;EOMONTH(L$7,-1)+1, 'Saisie Recettes'!$E$5:$E$3004, "&lt;="&amp;EOMONTH(L$7,0))</f>
        <v>0</v>
      </c>
      <c r="M140" s="151">
        <f>SUMIFS('Saisie Recettes'!$I$5:$I$3004,'Saisie Recettes'!$F$5:$F$3004, $F140, 'Saisie Recettes'!$H$5:$H$3004, Listes!$B$74, 'Saisie Recettes'!$E$5:$E$3004, "&gt;="&amp;EOMONTH(M$7,-1)+1, 'Saisie Recettes'!$E$5:$E$3004, "&lt;="&amp;EOMONTH(M$7,0))</f>
        <v>0</v>
      </c>
      <c r="N140" s="151">
        <f>SUMIFS('Saisie Recettes'!$I$5:$I$3004,'Saisie Recettes'!$F$5:$F$3004, $F140, 'Saisie Recettes'!$H$5:$H$3004, Listes!$B$74, 'Saisie Recettes'!$E$5:$E$3004, "&gt;="&amp;EOMONTH(N$7,-1)+1, 'Saisie Recettes'!$E$5:$E$3004, "&lt;="&amp;EOMONTH(N$7,0))</f>
        <v>0</v>
      </c>
      <c r="O140" s="151">
        <f>SUMIFS('Saisie Recettes'!$I$5:$I$3004,'Saisie Recettes'!$F$5:$F$3004, $F140, 'Saisie Recettes'!$H$5:$H$3004, Listes!$B$74, 'Saisie Recettes'!$E$5:$E$3004, "&gt;="&amp;EOMONTH(O$7,-1)+1, 'Saisie Recettes'!$E$5:$E$3004, "&lt;="&amp;EOMONTH(O$7,0))</f>
        <v>0</v>
      </c>
      <c r="P140" s="151">
        <f>SUMIFS('Saisie Recettes'!$I$5:$I$3004,'Saisie Recettes'!$F$5:$F$3004, $F140, 'Saisie Recettes'!$H$5:$H$3004, Listes!$B$74, 'Saisie Recettes'!$E$5:$E$3004, "&gt;="&amp;EOMONTH(P$7,-1)+1, 'Saisie Recettes'!$E$5:$E$3004, "&lt;="&amp;EOMONTH(P$7,0))</f>
        <v>0</v>
      </c>
      <c r="Q140" s="151">
        <f>SUMIFS('Saisie Recettes'!$I$5:$I$3004,'Saisie Recettes'!$F$5:$F$3004, $F140, 'Saisie Recettes'!$H$5:$H$3004, Listes!$B$74, 'Saisie Recettes'!$E$5:$E$3004, "&gt;="&amp;EOMONTH(Q$7,-1)+1, 'Saisie Recettes'!$E$5:$E$3004, "&lt;="&amp;EOMONTH(Q$7,0))</f>
        <v>0</v>
      </c>
      <c r="R140" s="151">
        <f>SUMIFS('Saisie Recettes'!$I$5:$I$3004,'Saisie Recettes'!$F$5:$F$3004, $F140, 'Saisie Recettes'!$H$5:$H$3004, Listes!$B$74, 'Saisie Recettes'!$E$5:$E$3004, "&gt;="&amp;EOMONTH(R$7,-1)+1, 'Saisie Recettes'!$E$5:$E$3004, "&lt;="&amp;EOMONTH(R$7,0))</f>
        <v>0</v>
      </c>
      <c r="S140" s="151">
        <f>SUMIFS('Saisie Recettes'!$I$5:$I$3004,'Saisie Recettes'!$F$5:$F$3004, $F140, 'Saisie Recettes'!$H$5:$H$3004, Listes!$B$74, 'Saisie Recettes'!$E$5:$E$3004, "&gt;="&amp;EOMONTH(S$7,-1)+1, 'Saisie Recettes'!$E$5:$E$3004, "&lt;="&amp;EOMONTH(S$7,0))</f>
        <v>0</v>
      </c>
      <c r="T140" s="151">
        <f>SUMIFS('Saisie Recettes'!$I$5:$I$3004,'Saisie Recettes'!$F$5:$F$3004, $F140, 'Saisie Recettes'!$H$5:$H$3004, Listes!$B$74, 'Saisie Recettes'!$E$5:$E$3004, "&gt;="&amp;EOMONTH(T$7,-1)+1, 'Saisie Recettes'!$E$5:$E$3004, "&lt;="&amp;EOMONTH(T$7,0))</f>
        <v>0</v>
      </c>
      <c r="U140" s="150">
        <f t="shared" ref="U140" si="79">SUM(I140:T140)</f>
        <v>0</v>
      </c>
      <c r="W140" s="151">
        <f>SUMIFS('Saisie Recettes'!$I$5:$I$3004,'Saisie Recettes'!$F$5:$F$3004, $F140, 'Saisie Recettes'!$H$5:$H$3004, Listes!$B$74, 'Saisie Recettes'!$E$5:$E$3004, "&gt;="&amp;EOMONTH(W$7,-1)+1, 'Saisie Recettes'!$E$5:$E$3004, "&lt;="&amp;EOMONTH(W$7,0))</f>
        <v>0</v>
      </c>
      <c r="X140" s="151">
        <f>SUMIFS('Saisie Recettes'!$I$5:$I$3004,'Saisie Recettes'!$F$5:$F$3004, $F140, 'Saisie Recettes'!$H$5:$H$3004, Listes!$B$74, 'Saisie Recettes'!$E$5:$E$3004, "&gt;="&amp;EOMONTH(X$7,-1)+1, 'Saisie Recettes'!$E$5:$E$3004, "&lt;="&amp;EOMONTH(X$7,0))</f>
        <v>0</v>
      </c>
      <c r="Y140" s="151">
        <f>SUMIFS('Saisie Recettes'!$I$5:$I$3004,'Saisie Recettes'!$F$5:$F$3004, $F140, 'Saisie Recettes'!$H$5:$H$3004, Listes!$B$74, 'Saisie Recettes'!$E$5:$E$3004, "&gt;="&amp;EOMONTH(Y$7,-1)+1, 'Saisie Recettes'!$E$5:$E$3004, "&lt;="&amp;EOMONTH(Y$7,0))</f>
        <v>0</v>
      </c>
      <c r="Z140" s="151">
        <f>SUMIFS('Saisie Recettes'!$I$5:$I$3004,'Saisie Recettes'!$F$5:$F$3004, $F140, 'Saisie Recettes'!$H$5:$H$3004, Listes!$B$74, 'Saisie Recettes'!$E$5:$E$3004, "&gt;="&amp;EOMONTH(Z$7,-1)+1, 'Saisie Recettes'!$E$5:$E$3004, "&lt;="&amp;EOMONTH(Z$7,0))</f>
        <v>0</v>
      </c>
      <c r="AA140" s="151">
        <f>SUMIFS('Saisie Recettes'!$I$5:$I$3004,'Saisie Recettes'!$F$5:$F$3004, $F140, 'Saisie Recettes'!$H$5:$H$3004, Listes!$B$74, 'Saisie Recettes'!$E$5:$E$3004, "&gt;="&amp;EOMONTH(AA$7,-1)+1, 'Saisie Recettes'!$E$5:$E$3004, "&lt;="&amp;EOMONTH(AA$7,0))</f>
        <v>0</v>
      </c>
      <c r="AB140" s="151">
        <f>SUMIFS('Saisie Recettes'!$I$5:$I$3004,'Saisie Recettes'!$F$5:$F$3004, $F140, 'Saisie Recettes'!$H$5:$H$3004, Listes!$B$74, 'Saisie Recettes'!$E$5:$E$3004, "&gt;="&amp;EOMONTH(AB$7,-1)+1, 'Saisie Recettes'!$E$5:$E$3004, "&lt;="&amp;EOMONTH(AB$7,0))</f>
        <v>0</v>
      </c>
      <c r="AC140" s="151">
        <f>SUMIFS('Saisie Recettes'!$I$5:$I$3004,'Saisie Recettes'!$F$5:$F$3004, $F140, 'Saisie Recettes'!$H$5:$H$3004, Listes!$B$74, 'Saisie Recettes'!$E$5:$E$3004, "&gt;="&amp;EOMONTH(AC$7,-1)+1, 'Saisie Recettes'!$E$5:$E$3004, "&lt;="&amp;EOMONTH(AC$7,0))</f>
        <v>0</v>
      </c>
      <c r="AD140" s="151">
        <f>SUMIFS('Saisie Recettes'!$I$5:$I$3004,'Saisie Recettes'!$F$5:$F$3004, $F140, 'Saisie Recettes'!$H$5:$H$3004, Listes!$B$74, 'Saisie Recettes'!$E$5:$E$3004, "&gt;="&amp;EOMONTH(AD$7,-1)+1, 'Saisie Recettes'!$E$5:$E$3004, "&lt;="&amp;EOMONTH(AD$7,0))</f>
        <v>0</v>
      </c>
      <c r="AE140" s="151">
        <f>SUMIFS('Saisie Recettes'!$I$5:$I$3004,'Saisie Recettes'!$F$5:$F$3004, $F140, 'Saisie Recettes'!$H$5:$H$3004, Listes!$B$74, 'Saisie Recettes'!$E$5:$E$3004, "&gt;="&amp;EOMONTH(AE$7,-1)+1, 'Saisie Recettes'!$E$5:$E$3004, "&lt;="&amp;EOMONTH(AE$7,0))</f>
        <v>0</v>
      </c>
      <c r="AF140" s="151">
        <f>SUMIFS('Saisie Recettes'!$I$5:$I$3004,'Saisie Recettes'!$F$5:$F$3004, $F140, 'Saisie Recettes'!$H$5:$H$3004, Listes!$B$74, 'Saisie Recettes'!$E$5:$E$3004, "&gt;="&amp;EOMONTH(AF$7,-1)+1, 'Saisie Recettes'!$E$5:$E$3004, "&lt;="&amp;EOMONTH(AF$7,0))</f>
        <v>0</v>
      </c>
      <c r="AG140" s="151">
        <f>SUMIFS('Saisie Recettes'!$I$5:$I$3004,'Saisie Recettes'!$F$5:$F$3004, $F140, 'Saisie Recettes'!$H$5:$H$3004, Listes!$B$74, 'Saisie Recettes'!$E$5:$E$3004, "&gt;="&amp;EOMONTH(AG$7,-1)+1, 'Saisie Recettes'!$E$5:$E$3004, "&lt;="&amp;EOMONTH(AG$7,0))</f>
        <v>0</v>
      </c>
      <c r="AH140" s="151">
        <f>SUMIFS('Saisie Recettes'!$I$5:$I$3004,'Saisie Recettes'!$F$5:$F$3004, $F140, 'Saisie Recettes'!$H$5:$H$3004, Listes!$B$74, 'Saisie Recettes'!$E$5:$E$3004, "&gt;="&amp;EOMONTH(AH$7,-1)+1, 'Saisie Recettes'!$E$5:$E$3004, "&lt;="&amp;EOMONTH(AH$7,0))</f>
        <v>0</v>
      </c>
      <c r="AI140" s="150">
        <f t="shared" ref="AI140" si="80">SUM(W140:AH140)</f>
        <v>0</v>
      </c>
      <c r="AJ140" s="142"/>
      <c r="AK140" s="151">
        <f>SUMIFS('Saisie Recettes'!$I$5:$I$3004,'Saisie Recettes'!$F$5:$F$3004, $F140, 'Saisie Recettes'!$H$5:$H$3004, Listes!$B$74, 'Saisie Recettes'!$E$5:$E$3004, "&gt;="&amp;EOMONTH(AK$7,-1)+1, 'Saisie Recettes'!$E$5:$E$3004, "&lt;="&amp;EOMONTH(AK$7,0))</f>
        <v>0</v>
      </c>
      <c r="AL140" s="151">
        <f>SUMIFS('Saisie Recettes'!$I$5:$I$3004,'Saisie Recettes'!$F$5:$F$3004, $F140, 'Saisie Recettes'!$H$5:$H$3004, Listes!$B$74, 'Saisie Recettes'!$E$5:$E$3004, "&gt;="&amp;EOMONTH(AL$7,-1)+1, 'Saisie Recettes'!$E$5:$E$3004, "&lt;="&amp;EOMONTH(AL$7,0))</f>
        <v>0</v>
      </c>
      <c r="AM140" s="151">
        <f>SUMIFS('Saisie Recettes'!$I$5:$I$3004,'Saisie Recettes'!$F$5:$F$3004, $F140, 'Saisie Recettes'!$H$5:$H$3004, Listes!$B$74, 'Saisie Recettes'!$E$5:$E$3004, "&gt;="&amp;EOMONTH(AM$7,-1)+1, 'Saisie Recettes'!$E$5:$E$3004, "&lt;="&amp;EOMONTH(AM$7,0))</f>
        <v>0</v>
      </c>
      <c r="AN140" s="151">
        <f>SUMIFS('Saisie Recettes'!$I$5:$I$3004,'Saisie Recettes'!$F$5:$F$3004, $F140, 'Saisie Recettes'!$H$5:$H$3004, Listes!$B$74, 'Saisie Recettes'!$E$5:$E$3004, "&gt;="&amp;EOMONTH(AN$7,-1)+1, 'Saisie Recettes'!$E$5:$E$3004, "&lt;="&amp;EOMONTH(AN$7,0))</f>
        <v>0</v>
      </c>
      <c r="AO140" s="151">
        <f>SUMIFS('Saisie Recettes'!$I$5:$I$3004,'Saisie Recettes'!$F$5:$F$3004, $F140, 'Saisie Recettes'!$H$5:$H$3004, Listes!$B$74, 'Saisie Recettes'!$E$5:$E$3004, "&gt;="&amp;EOMONTH(AO$7,-1)+1, 'Saisie Recettes'!$E$5:$E$3004, "&lt;="&amp;EOMONTH(AO$7,0))</f>
        <v>0</v>
      </c>
      <c r="AP140" s="151">
        <f>SUMIFS('Saisie Recettes'!$I$5:$I$3004,'Saisie Recettes'!$F$5:$F$3004, $F140, 'Saisie Recettes'!$H$5:$H$3004, Listes!$B$74, 'Saisie Recettes'!$E$5:$E$3004, "&gt;="&amp;EOMONTH(AP$7,-1)+1, 'Saisie Recettes'!$E$5:$E$3004, "&lt;="&amp;EOMONTH(AP$7,0))</f>
        <v>0</v>
      </c>
      <c r="AQ140" s="151">
        <f>SUMIFS('Saisie Recettes'!$I$5:$I$3004,'Saisie Recettes'!$F$5:$F$3004, $F140, 'Saisie Recettes'!$H$5:$H$3004, Listes!$B$74, 'Saisie Recettes'!$E$5:$E$3004, "&gt;="&amp;EOMONTH(AQ$7,-1)+1, 'Saisie Recettes'!$E$5:$E$3004, "&lt;="&amp;EOMONTH(AQ$7,0))</f>
        <v>0</v>
      </c>
      <c r="AR140" s="151">
        <f>SUMIFS('Saisie Recettes'!$I$5:$I$3004,'Saisie Recettes'!$F$5:$F$3004, $F140, 'Saisie Recettes'!$H$5:$H$3004, Listes!$B$74, 'Saisie Recettes'!$E$5:$E$3004, "&gt;="&amp;EOMONTH(AR$7,-1)+1, 'Saisie Recettes'!$E$5:$E$3004, "&lt;="&amp;EOMONTH(AR$7,0))</f>
        <v>0</v>
      </c>
      <c r="AS140" s="151">
        <f>SUMIFS('Saisie Recettes'!$I$5:$I$3004,'Saisie Recettes'!$F$5:$F$3004, $F140, 'Saisie Recettes'!$H$5:$H$3004, Listes!$B$74, 'Saisie Recettes'!$E$5:$E$3004, "&gt;="&amp;EOMONTH(AS$7,-1)+1, 'Saisie Recettes'!$E$5:$E$3004, "&lt;="&amp;EOMONTH(AS$7,0))</f>
        <v>0</v>
      </c>
      <c r="AT140" s="151">
        <f>SUMIFS('Saisie Recettes'!$I$5:$I$3004,'Saisie Recettes'!$F$5:$F$3004, $F140, 'Saisie Recettes'!$H$5:$H$3004, Listes!$B$74, 'Saisie Recettes'!$E$5:$E$3004, "&gt;="&amp;EOMONTH(AT$7,-1)+1, 'Saisie Recettes'!$E$5:$E$3004, "&lt;="&amp;EOMONTH(AT$7,0))</f>
        <v>0</v>
      </c>
      <c r="AU140" s="151">
        <f>SUMIFS('Saisie Recettes'!$I$5:$I$3004,'Saisie Recettes'!$F$5:$F$3004, $F140, 'Saisie Recettes'!$H$5:$H$3004, Listes!$B$74, 'Saisie Recettes'!$E$5:$E$3004, "&gt;="&amp;EOMONTH(AU$7,-1)+1, 'Saisie Recettes'!$E$5:$E$3004, "&lt;="&amp;EOMONTH(AU$7,0))</f>
        <v>0</v>
      </c>
      <c r="AV140" s="151">
        <f>SUMIFS('Saisie Recettes'!$I$5:$I$3004,'Saisie Recettes'!$F$5:$F$3004, $F140, 'Saisie Recettes'!$H$5:$H$3004, Listes!$B$74, 'Saisie Recettes'!$E$5:$E$3004, "&gt;="&amp;EOMONTH(AV$7,-1)+1, 'Saisie Recettes'!$E$5:$E$3004, "&lt;="&amp;EOMONTH(AV$7,0))</f>
        <v>0</v>
      </c>
      <c r="AW140" s="150">
        <f t="shared" si="77"/>
        <v>0</v>
      </c>
    </row>
    <row r="141" spans="3:49" ht="15.75" customHeight="1" x14ac:dyDescent="0.25">
      <c r="C141" s="143" t="str">
        <f t="shared" si="78"/>
        <v>MC-Salle Conference</v>
      </c>
      <c r="D141" s="264"/>
      <c r="E141" s="143"/>
      <c r="F141" s="150" t="str">
        <f t="shared" ref="F141" si="81">F114</f>
        <v>MC-Salle Conference</v>
      </c>
      <c r="G141" s="143"/>
      <c r="H141" s="143"/>
      <c r="I141" s="151">
        <f>SUMIFS('Saisie Recettes'!$I$5:$I$3004,'Saisie Recettes'!$F$5:$F$3004, $F141, 'Saisie Recettes'!$H$5:$H$3004, Listes!$B$74, 'Saisie Recettes'!$E$5:$E$3004, "&gt;="&amp;EOMONTH(I$7,-1)+1, 'Saisie Recettes'!$E$5:$E$3004, "&lt;="&amp;EOMONTH(I$7,0))</f>
        <v>0</v>
      </c>
      <c r="J141" s="151">
        <f>SUMIFS('Saisie Recettes'!$I$5:$I$3004,'Saisie Recettes'!$F$5:$F$3004, $F141, 'Saisie Recettes'!$H$5:$H$3004, Listes!$B$74, 'Saisie Recettes'!$E$5:$E$3004, "&gt;="&amp;EOMONTH(J$7,-1)+1, 'Saisie Recettes'!$E$5:$E$3004, "&lt;="&amp;EOMONTH(J$7,0))</f>
        <v>0</v>
      </c>
      <c r="K141" s="151">
        <f>SUMIFS('Saisie Recettes'!$I$5:$I$3004,'Saisie Recettes'!$F$5:$F$3004, $F141, 'Saisie Recettes'!$H$5:$H$3004, Listes!$B$74, 'Saisie Recettes'!$E$5:$E$3004, "&gt;="&amp;EOMONTH(K$7,-1)+1, 'Saisie Recettes'!$E$5:$E$3004, "&lt;="&amp;EOMONTH(K$7,0))</f>
        <v>0</v>
      </c>
      <c r="L141" s="151">
        <f>SUMIFS('Saisie Recettes'!$I$5:$I$3004,'Saisie Recettes'!$F$5:$F$3004, $F141, 'Saisie Recettes'!$H$5:$H$3004, Listes!$B$74, 'Saisie Recettes'!$E$5:$E$3004, "&gt;="&amp;EOMONTH(L$7,-1)+1, 'Saisie Recettes'!$E$5:$E$3004, "&lt;="&amp;EOMONTH(L$7,0))</f>
        <v>0</v>
      </c>
      <c r="M141" s="151">
        <f>SUMIFS('Saisie Recettes'!$I$5:$I$3004,'Saisie Recettes'!$F$5:$F$3004, $F141, 'Saisie Recettes'!$H$5:$H$3004, Listes!$B$74, 'Saisie Recettes'!$E$5:$E$3004, "&gt;="&amp;EOMONTH(M$7,-1)+1, 'Saisie Recettes'!$E$5:$E$3004, "&lt;="&amp;EOMONTH(M$7,0))</f>
        <v>0</v>
      </c>
      <c r="N141" s="151">
        <f>SUMIFS('Saisie Recettes'!$I$5:$I$3004,'Saisie Recettes'!$F$5:$F$3004, $F141, 'Saisie Recettes'!$H$5:$H$3004, Listes!$B$74, 'Saisie Recettes'!$E$5:$E$3004, "&gt;="&amp;EOMONTH(N$7,-1)+1, 'Saisie Recettes'!$E$5:$E$3004, "&lt;="&amp;EOMONTH(N$7,0))</f>
        <v>0</v>
      </c>
      <c r="O141" s="151">
        <f>SUMIFS('Saisie Recettes'!$I$5:$I$3004,'Saisie Recettes'!$F$5:$F$3004, $F141, 'Saisie Recettes'!$H$5:$H$3004, Listes!$B$74, 'Saisie Recettes'!$E$5:$E$3004, "&gt;="&amp;EOMONTH(O$7,-1)+1, 'Saisie Recettes'!$E$5:$E$3004, "&lt;="&amp;EOMONTH(O$7,0))</f>
        <v>0</v>
      </c>
      <c r="P141" s="151">
        <f>SUMIFS('Saisie Recettes'!$I$5:$I$3004,'Saisie Recettes'!$F$5:$F$3004, $F141, 'Saisie Recettes'!$H$5:$H$3004, Listes!$B$74, 'Saisie Recettes'!$E$5:$E$3004, "&gt;="&amp;EOMONTH(P$7,-1)+1, 'Saisie Recettes'!$E$5:$E$3004, "&lt;="&amp;EOMONTH(P$7,0))</f>
        <v>0</v>
      </c>
      <c r="Q141" s="151">
        <f>SUMIFS('Saisie Recettes'!$I$5:$I$3004,'Saisie Recettes'!$F$5:$F$3004, $F141, 'Saisie Recettes'!$H$5:$H$3004, Listes!$B$74, 'Saisie Recettes'!$E$5:$E$3004, "&gt;="&amp;EOMONTH(Q$7,-1)+1, 'Saisie Recettes'!$E$5:$E$3004, "&lt;="&amp;EOMONTH(Q$7,0))</f>
        <v>0</v>
      </c>
      <c r="R141" s="151">
        <f>SUMIFS('Saisie Recettes'!$I$5:$I$3004,'Saisie Recettes'!$F$5:$F$3004, $F141, 'Saisie Recettes'!$H$5:$H$3004, Listes!$B$74, 'Saisie Recettes'!$E$5:$E$3004, "&gt;="&amp;EOMONTH(R$7,-1)+1, 'Saisie Recettes'!$E$5:$E$3004, "&lt;="&amp;EOMONTH(R$7,0))</f>
        <v>0</v>
      </c>
      <c r="S141" s="151">
        <f>SUMIFS('Saisie Recettes'!$I$5:$I$3004,'Saisie Recettes'!$F$5:$F$3004, $F141, 'Saisie Recettes'!$H$5:$H$3004, Listes!$B$74, 'Saisie Recettes'!$E$5:$E$3004, "&gt;="&amp;EOMONTH(S$7,-1)+1, 'Saisie Recettes'!$E$5:$E$3004, "&lt;="&amp;EOMONTH(S$7,0))</f>
        <v>0</v>
      </c>
      <c r="T141" s="151">
        <f>SUMIFS('Saisie Recettes'!$I$5:$I$3004,'Saisie Recettes'!$F$5:$F$3004, $F141, 'Saisie Recettes'!$H$5:$H$3004, Listes!$B$74, 'Saisie Recettes'!$E$5:$E$3004, "&gt;="&amp;EOMONTH(T$7,-1)+1, 'Saisie Recettes'!$E$5:$E$3004, "&lt;="&amp;EOMONTH(T$7,0))</f>
        <v>0</v>
      </c>
      <c r="U141" s="150">
        <f t="shared" si="75"/>
        <v>0</v>
      </c>
      <c r="W141" s="151">
        <f>SUMIFS('Saisie Recettes'!$I$5:$I$3004,'Saisie Recettes'!$F$5:$F$3004, $F141, 'Saisie Recettes'!$H$5:$H$3004, Listes!$B$74, 'Saisie Recettes'!$E$5:$E$3004, "&gt;="&amp;EOMONTH(W$7,-1)+1, 'Saisie Recettes'!$E$5:$E$3004, "&lt;="&amp;EOMONTH(W$7,0))</f>
        <v>0</v>
      </c>
      <c r="X141" s="151">
        <f>SUMIFS('Saisie Recettes'!$I$5:$I$3004,'Saisie Recettes'!$F$5:$F$3004, $F141, 'Saisie Recettes'!$H$5:$H$3004, Listes!$B$74, 'Saisie Recettes'!$E$5:$E$3004, "&gt;="&amp;EOMONTH(X$7,-1)+1, 'Saisie Recettes'!$E$5:$E$3004, "&lt;="&amp;EOMONTH(X$7,0))</f>
        <v>0</v>
      </c>
      <c r="Y141" s="151">
        <f>SUMIFS('Saisie Recettes'!$I$5:$I$3004,'Saisie Recettes'!$F$5:$F$3004, $F141, 'Saisie Recettes'!$H$5:$H$3004, Listes!$B$74, 'Saisie Recettes'!$E$5:$E$3004, "&gt;="&amp;EOMONTH(Y$7,-1)+1, 'Saisie Recettes'!$E$5:$E$3004, "&lt;="&amp;EOMONTH(Y$7,0))</f>
        <v>0</v>
      </c>
      <c r="Z141" s="151">
        <f>SUMIFS('Saisie Recettes'!$I$5:$I$3004,'Saisie Recettes'!$F$5:$F$3004, $F141, 'Saisie Recettes'!$H$5:$H$3004, Listes!$B$74, 'Saisie Recettes'!$E$5:$E$3004, "&gt;="&amp;EOMONTH(Z$7,-1)+1, 'Saisie Recettes'!$E$5:$E$3004, "&lt;="&amp;EOMONTH(Z$7,0))</f>
        <v>0</v>
      </c>
      <c r="AA141" s="151">
        <f>SUMIFS('Saisie Recettes'!$I$5:$I$3004,'Saisie Recettes'!$F$5:$F$3004, $F141, 'Saisie Recettes'!$H$5:$H$3004, Listes!$B$74, 'Saisie Recettes'!$E$5:$E$3004, "&gt;="&amp;EOMONTH(AA$7,-1)+1, 'Saisie Recettes'!$E$5:$E$3004, "&lt;="&amp;EOMONTH(AA$7,0))</f>
        <v>0</v>
      </c>
      <c r="AB141" s="151">
        <f>SUMIFS('Saisie Recettes'!$I$5:$I$3004,'Saisie Recettes'!$F$5:$F$3004, $F141, 'Saisie Recettes'!$H$5:$H$3004, Listes!$B$74, 'Saisie Recettes'!$E$5:$E$3004, "&gt;="&amp;EOMONTH(AB$7,-1)+1, 'Saisie Recettes'!$E$5:$E$3004, "&lt;="&amp;EOMONTH(AB$7,0))</f>
        <v>0</v>
      </c>
      <c r="AC141" s="151">
        <f>SUMIFS('Saisie Recettes'!$I$5:$I$3004,'Saisie Recettes'!$F$5:$F$3004, $F141, 'Saisie Recettes'!$H$5:$H$3004, Listes!$B$74, 'Saisie Recettes'!$E$5:$E$3004, "&gt;="&amp;EOMONTH(AC$7,-1)+1, 'Saisie Recettes'!$E$5:$E$3004, "&lt;="&amp;EOMONTH(AC$7,0))</f>
        <v>0</v>
      </c>
      <c r="AD141" s="151">
        <f>SUMIFS('Saisie Recettes'!$I$5:$I$3004,'Saisie Recettes'!$F$5:$F$3004, $F141, 'Saisie Recettes'!$H$5:$H$3004, Listes!$B$74, 'Saisie Recettes'!$E$5:$E$3004, "&gt;="&amp;EOMONTH(AD$7,-1)+1, 'Saisie Recettes'!$E$5:$E$3004, "&lt;="&amp;EOMONTH(AD$7,0))</f>
        <v>0</v>
      </c>
      <c r="AE141" s="151">
        <f>SUMIFS('Saisie Recettes'!$I$5:$I$3004,'Saisie Recettes'!$F$5:$F$3004, $F141, 'Saisie Recettes'!$H$5:$H$3004, Listes!$B$74, 'Saisie Recettes'!$E$5:$E$3004, "&gt;="&amp;EOMONTH(AE$7,-1)+1, 'Saisie Recettes'!$E$5:$E$3004, "&lt;="&amp;EOMONTH(AE$7,0))</f>
        <v>0</v>
      </c>
      <c r="AF141" s="151">
        <f>SUMIFS('Saisie Recettes'!$I$5:$I$3004,'Saisie Recettes'!$F$5:$F$3004, $F141, 'Saisie Recettes'!$H$5:$H$3004, Listes!$B$74, 'Saisie Recettes'!$E$5:$E$3004, "&gt;="&amp;EOMONTH(AF$7,-1)+1, 'Saisie Recettes'!$E$5:$E$3004, "&lt;="&amp;EOMONTH(AF$7,0))</f>
        <v>0</v>
      </c>
      <c r="AG141" s="151">
        <f>SUMIFS('Saisie Recettes'!$I$5:$I$3004,'Saisie Recettes'!$F$5:$F$3004, $F141, 'Saisie Recettes'!$H$5:$H$3004, Listes!$B$74, 'Saisie Recettes'!$E$5:$E$3004, "&gt;="&amp;EOMONTH(AG$7,-1)+1, 'Saisie Recettes'!$E$5:$E$3004, "&lt;="&amp;EOMONTH(AG$7,0))</f>
        <v>0</v>
      </c>
      <c r="AH141" s="151">
        <f>SUMIFS('Saisie Recettes'!$I$5:$I$3004,'Saisie Recettes'!$F$5:$F$3004, $F141, 'Saisie Recettes'!$H$5:$H$3004, Listes!$B$74, 'Saisie Recettes'!$E$5:$E$3004, "&gt;="&amp;EOMONTH(AH$7,-1)+1, 'Saisie Recettes'!$E$5:$E$3004, "&lt;="&amp;EOMONTH(AH$7,0))</f>
        <v>0</v>
      </c>
      <c r="AI141" s="150">
        <f t="shared" si="76"/>
        <v>0</v>
      </c>
      <c r="AJ141" s="142"/>
      <c r="AK141" s="151">
        <f>SUMIFS('Saisie Recettes'!$I$5:$I$3004,'Saisie Recettes'!$F$5:$F$3004, $F141, 'Saisie Recettes'!$H$5:$H$3004, Listes!$B$74, 'Saisie Recettes'!$E$5:$E$3004, "&gt;="&amp;EOMONTH(AK$7,-1)+1, 'Saisie Recettes'!$E$5:$E$3004, "&lt;="&amp;EOMONTH(AK$7,0))</f>
        <v>0</v>
      </c>
      <c r="AL141" s="151">
        <f>SUMIFS('Saisie Recettes'!$I$5:$I$3004,'Saisie Recettes'!$F$5:$F$3004, $F141, 'Saisie Recettes'!$H$5:$H$3004, Listes!$B$74, 'Saisie Recettes'!$E$5:$E$3004, "&gt;="&amp;EOMONTH(AL$7,-1)+1, 'Saisie Recettes'!$E$5:$E$3004, "&lt;="&amp;EOMONTH(AL$7,0))</f>
        <v>0</v>
      </c>
      <c r="AM141" s="151">
        <f>SUMIFS('Saisie Recettes'!$I$5:$I$3004,'Saisie Recettes'!$F$5:$F$3004, $F141, 'Saisie Recettes'!$H$5:$H$3004, Listes!$B$74, 'Saisie Recettes'!$E$5:$E$3004, "&gt;="&amp;EOMONTH(AM$7,-1)+1, 'Saisie Recettes'!$E$5:$E$3004, "&lt;="&amp;EOMONTH(AM$7,0))</f>
        <v>0</v>
      </c>
      <c r="AN141" s="151">
        <f>SUMIFS('Saisie Recettes'!$I$5:$I$3004,'Saisie Recettes'!$F$5:$F$3004, $F141, 'Saisie Recettes'!$H$5:$H$3004, Listes!$B$74, 'Saisie Recettes'!$E$5:$E$3004, "&gt;="&amp;EOMONTH(AN$7,-1)+1, 'Saisie Recettes'!$E$5:$E$3004, "&lt;="&amp;EOMONTH(AN$7,0))</f>
        <v>0</v>
      </c>
      <c r="AO141" s="151">
        <f>SUMIFS('Saisie Recettes'!$I$5:$I$3004,'Saisie Recettes'!$F$5:$F$3004, $F141, 'Saisie Recettes'!$H$5:$H$3004, Listes!$B$74, 'Saisie Recettes'!$E$5:$E$3004, "&gt;="&amp;EOMONTH(AO$7,-1)+1, 'Saisie Recettes'!$E$5:$E$3004, "&lt;="&amp;EOMONTH(AO$7,0))</f>
        <v>0</v>
      </c>
      <c r="AP141" s="151">
        <f>SUMIFS('Saisie Recettes'!$I$5:$I$3004,'Saisie Recettes'!$F$5:$F$3004, $F141, 'Saisie Recettes'!$H$5:$H$3004, Listes!$B$74, 'Saisie Recettes'!$E$5:$E$3004, "&gt;="&amp;EOMONTH(AP$7,-1)+1, 'Saisie Recettes'!$E$5:$E$3004, "&lt;="&amp;EOMONTH(AP$7,0))</f>
        <v>0</v>
      </c>
      <c r="AQ141" s="151">
        <f>SUMIFS('Saisie Recettes'!$I$5:$I$3004,'Saisie Recettes'!$F$5:$F$3004, $F141, 'Saisie Recettes'!$H$5:$H$3004, Listes!$B$74, 'Saisie Recettes'!$E$5:$E$3004, "&gt;="&amp;EOMONTH(AQ$7,-1)+1, 'Saisie Recettes'!$E$5:$E$3004, "&lt;="&amp;EOMONTH(AQ$7,0))</f>
        <v>0</v>
      </c>
      <c r="AR141" s="151">
        <f>SUMIFS('Saisie Recettes'!$I$5:$I$3004,'Saisie Recettes'!$F$5:$F$3004, $F141, 'Saisie Recettes'!$H$5:$H$3004, Listes!$B$74, 'Saisie Recettes'!$E$5:$E$3004, "&gt;="&amp;EOMONTH(AR$7,-1)+1, 'Saisie Recettes'!$E$5:$E$3004, "&lt;="&amp;EOMONTH(AR$7,0))</f>
        <v>0</v>
      </c>
      <c r="AS141" s="151">
        <f>SUMIFS('Saisie Recettes'!$I$5:$I$3004,'Saisie Recettes'!$F$5:$F$3004, $F141, 'Saisie Recettes'!$H$5:$H$3004, Listes!$B$74, 'Saisie Recettes'!$E$5:$E$3004, "&gt;="&amp;EOMONTH(AS$7,-1)+1, 'Saisie Recettes'!$E$5:$E$3004, "&lt;="&amp;EOMONTH(AS$7,0))</f>
        <v>0</v>
      </c>
      <c r="AT141" s="151">
        <f>SUMIFS('Saisie Recettes'!$I$5:$I$3004,'Saisie Recettes'!$F$5:$F$3004, $F141, 'Saisie Recettes'!$H$5:$H$3004, Listes!$B$74, 'Saisie Recettes'!$E$5:$E$3004, "&gt;="&amp;EOMONTH(AT$7,-1)+1, 'Saisie Recettes'!$E$5:$E$3004, "&lt;="&amp;EOMONTH(AT$7,0))</f>
        <v>0</v>
      </c>
      <c r="AU141" s="151">
        <f>SUMIFS('Saisie Recettes'!$I$5:$I$3004,'Saisie Recettes'!$F$5:$F$3004, $F141, 'Saisie Recettes'!$H$5:$H$3004, Listes!$B$74, 'Saisie Recettes'!$E$5:$E$3004, "&gt;="&amp;EOMONTH(AU$7,-1)+1, 'Saisie Recettes'!$E$5:$E$3004, "&lt;="&amp;EOMONTH(AU$7,0))</f>
        <v>0</v>
      </c>
      <c r="AV141" s="151">
        <f>SUMIFS('Saisie Recettes'!$I$5:$I$3004,'Saisie Recettes'!$F$5:$F$3004, $F141, 'Saisie Recettes'!$H$5:$H$3004, Listes!$B$74, 'Saisie Recettes'!$E$5:$E$3004, "&gt;="&amp;EOMONTH(AV$7,-1)+1, 'Saisie Recettes'!$E$5:$E$3004, "&lt;="&amp;EOMONTH(AV$7,0))</f>
        <v>0</v>
      </c>
      <c r="AW141" s="150">
        <f t="shared" si="77"/>
        <v>0</v>
      </c>
    </row>
    <row r="142" spans="3:49" s="158" customFormat="1" ht="15.75" customHeight="1" x14ac:dyDescent="0.25">
      <c r="C142" s="155" t="s">
        <v>340</v>
      </c>
      <c r="D142" s="156"/>
      <c r="E142" s="156"/>
      <c r="F142" s="157"/>
      <c r="G142" s="157"/>
      <c r="H142" s="157"/>
      <c r="I142" s="157">
        <f>SUM(I117:I141)</f>
        <v>0</v>
      </c>
      <c r="J142" s="157">
        <f t="shared" ref="J142" si="82">SUM(J117:J141)</f>
        <v>0</v>
      </c>
      <c r="K142" s="157">
        <f t="shared" ref="K142" si="83">SUM(K117:K141)</f>
        <v>0</v>
      </c>
      <c r="L142" s="157">
        <f>SUM(L117:L141)</f>
        <v>0</v>
      </c>
      <c r="M142" s="157">
        <f t="shared" ref="M142" si="84">SUM(M117:M141)</f>
        <v>0</v>
      </c>
      <c r="N142" s="157">
        <f t="shared" ref="N142" si="85">SUM(N117:N141)</f>
        <v>0</v>
      </c>
      <c r="O142" s="157">
        <f t="shared" ref="O142" si="86">SUM(O117:O141)</f>
        <v>0</v>
      </c>
      <c r="P142" s="157">
        <f t="shared" ref="P142" si="87">SUM(P117:P141)</f>
        <v>0</v>
      </c>
      <c r="Q142" s="157">
        <f t="shared" ref="Q142" si="88">SUM(Q117:Q141)</f>
        <v>0</v>
      </c>
      <c r="R142" s="157">
        <f t="shared" ref="R142" si="89">SUM(R117:R141)</f>
        <v>0</v>
      </c>
      <c r="S142" s="157">
        <f t="shared" ref="S142" si="90">SUM(S117:S141)</f>
        <v>0</v>
      </c>
      <c r="T142" s="157">
        <f t="shared" ref="T142" si="91">SUM(T117:T141)</f>
        <v>0</v>
      </c>
      <c r="U142" s="157">
        <f>SUM(U117:U141)</f>
        <v>0</v>
      </c>
      <c r="W142" s="157">
        <f>SUM(W117:W141)</f>
        <v>0</v>
      </c>
      <c r="X142" s="157">
        <f t="shared" ref="X142" si="92">SUM(X117:X141)</f>
        <v>0</v>
      </c>
      <c r="Y142" s="157">
        <f t="shared" ref="Y142" si="93">SUM(Y117:Y141)</f>
        <v>0</v>
      </c>
      <c r="Z142" s="157">
        <f t="shared" ref="Z142" si="94">SUM(Z117:Z141)</f>
        <v>0</v>
      </c>
      <c r="AA142" s="157">
        <f t="shared" ref="AA142" si="95">SUM(AA117:AA141)</f>
        <v>0</v>
      </c>
      <c r="AB142" s="157">
        <f t="shared" ref="AB142" si="96">SUM(AB117:AB141)</f>
        <v>0</v>
      </c>
      <c r="AC142" s="157">
        <f t="shared" ref="AC142" si="97">SUM(AC117:AC141)</f>
        <v>0</v>
      </c>
      <c r="AD142" s="157">
        <f t="shared" ref="AD142" si="98">SUM(AD117:AD141)</f>
        <v>0</v>
      </c>
      <c r="AE142" s="157">
        <f t="shared" ref="AE142" si="99">SUM(AE117:AE141)</f>
        <v>0</v>
      </c>
      <c r="AF142" s="157">
        <f t="shared" ref="AF142" si="100">SUM(AF117:AF141)</f>
        <v>0</v>
      </c>
      <c r="AG142" s="157">
        <f t="shared" ref="AG142" si="101">SUM(AG117:AG141)</f>
        <v>0</v>
      </c>
      <c r="AH142" s="157">
        <f t="shared" ref="AH142" si="102">SUM(AH117:AH141)</f>
        <v>0</v>
      </c>
      <c r="AI142" s="157">
        <f t="shared" ref="AI142" si="103">SUM(AI117:AI141)</f>
        <v>0</v>
      </c>
      <c r="AJ142" s="159"/>
      <c r="AK142" s="157">
        <f>SUM(AK117:AK141)</f>
        <v>0</v>
      </c>
      <c r="AL142" s="157">
        <f t="shared" ref="AL142:AW142" si="104">SUM(AL117:AL141)</f>
        <v>0</v>
      </c>
      <c r="AM142" s="157">
        <f t="shared" si="104"/>
        <v>0</v>
      </c>
      <c r="AN142" s="157">
        <f t="shared" si="104"/>
        <v>0</v>
      </c>
      <c r="AO142" s="157">
        <f t="shared" si="104"/>
        <v>0</v>
      </c>
      <c r="AP142" s="157">
        <f t="shared" si="104"/>
        <v>0</v>
      </c>
      <c r="AQ142" s="157">
        <f t="shared" si="104"/>
        <v>0</v>
      </c>
      <c r="AR142" s="157">
        <f t="shared" si="104"/>
        <v>0</v>
      </c>
      <c r="AS142" s="157">
        <f t="shared" si="104"/>
        <v>0</v>
      </c>
      <c r="AT142" s="157">
        <f t="shared" si="104"/>
        <v>0</v>
      </c>
      <c r="AU142" s="157">
        <f t="shared" si="104"/>
        <v>0</v>
      </c>
      <c r="AV142" s="157">
        <f t="shared" si="104"/>
        <v>0</v>
      </c>
      <c r="AW142" s="157">
        <f t="shared" si="104"/>
        <v>0</v>
      </c>
    </row>
    <row r="143" spans="3:49" ht="15.75" customHeight="1" x14ac:dyDescent="0.25"/>
    <row r="144" spans="3:49" ht="15.75" customHeight="1" x14ac:dyDescent="0.25">
      <c r="C144" s="150" t="str">
        <f t="shared" ref="C144:C168" si="105">C117</f>
        <v>MC-Suite 1</v>
      </c>
      <c r="D144" s="143"/>
      <c r="E144" s="143"/>
      <c r="F144" s="150">
        <f>'Listes des Lots'!B83</f>
        <v>0</v>
      </c>
      <c r="I144" s="255">
        <v>0</v>
      </c>
      <c r="J144" s="255">
        <v>0</v>
      </c>
      <c r="K144" s="255">
        <v>0</v>
      </c>
      <c r="L144" s="255">
        <v>0</v>
      </c>
      <c r="M144" s="255">
        <v>0</v>
      </c>
      <c r="N144" s="255">
        <v>0</v>
      </c>
      <c r="O144" s="255">
        <v>0</v>
      </c>
      <c r="P144" s="279" t="str">
        <f>IFERROR(P63/P9,"n/a")</f>
        <v>n/a</v>
      </c>
      <c r="Q144" s="279" t="str">
        <f t="shared" ref="Q144:T144" si="106">IFERROR(Q63/Q9,"n/a")</f>
        <v>n/a</v>
      </c>
      <c r="R144" s="279" t="str">
        <f t="shared" si="106"/>
        <v>n/a</v>
      </c>
      <c r="S144" s="279" t="str">
        <f t="shared" si="106"/>
        <v>n/a</v>
      </c>
      <c r="T144" s="279" t="str">
        <f t="shared" si="106"/>
        <v>n/a</v>
      </c>
      <c r="U144" s="150"/>
      <c r="W144" s="279" t="str">
        <f>IFERROR(W63/W9,"n/a")</f>
        <v>n/a</v>
      </c>
      <c r="X144" s="279" t="str">
        <f t="shared" ref="X144:AH144" si="107">IFERROR(X63/X9,"n/a")</f>
        <v>n/a</v>
      </c>
      <c r="Y144" s="279" t="str">
        <f t="shared" si="107"/>
        <v>n/a</v>
      </c>
      <c r="Z144" s="279" t="str">
        <f t="shared" si="107"/>
        <v>n/a</v>
      </c>
      <c r="AA144" s="279" t="str">
        <f t="shared" si="107"/>
        <v>n/a</v>
      </c>
      <c r="AB144" s="279" t="str">
        <f t="shared" si="107"/>
        <v>n/a</v>
      </c>
      <c r="AC144" s="279" t="str">
        <f t="shared" si="107"/>
        <v>n/a</v>
      </c>
      <c r="AD144" s="279" t="str">
        <f t="shared" si="107"/>
        <v>n/a</v>
      </c>
      <c r="AE144" s="279" t="str">
        <f t="shared" si="107"/>
        <v>n/a</v>
      </c>
      <c r="AF144" s="279" t="str">
        <f t="shared" si="107"/>
        <v>n/a</v>
      </c>
      <c r="AG144" s="279" t="str">
        <f t="shared" si="107"/>
        <v>n/a</v>
      </c>
      <c r="AH144" s="279" t="str">
        <f t="shared" si="107"/>
        <v>n/a</v>
      </c>
      <c r="AI144" s="150"/>
      <c r="AJ144" s="142"/>
      <c r="AK144" s="279" t="str">
        <f>IFERROR(AK63/AK9,"n/a")</f>
        <v>n/a</v>
      </c>
      <c r="AL144" s="279" t="str">
        <f t="shared" ref="AL144:AV144" si="108">IFERROR(AL63/AL9,"n/a")</f>
        <v>n/a</v>
      </c>
      <c r="AM144" s="279" t="str">
        <f t="shared" si="108"/>
        <v>n/a</v>
      </c>
      <c r="AN144" s="279" t="str">
        <f t="shared" si="108"/>
        <v>n/a</v>
      </c>
      <c r="AO144" s="279" t="str">
        <f t="shared" si="108"/>
        <v>n/a</v>
      </c>
      <c r="AP144" s="279" t="str">
        <f t="shared" si="108"/>
        <v>n/a</v>
      </c>
      <c r="AQ144" s="279" t="str">
        <f t="shared" si="108"/>
        <v>n/a</v>
      </c>
      <c r="AR144" s="279" t="str">
        <f t="shared" si="108"/>
        <v>n/a</v>
      </c>
      <c r="AS144" s="279" t="str">
        <f t="shared" si="108"/>
        <v>n/a</v>
      </c>
      <c r="AT144" s="279" t="str">
        <f t="shared" si="108"/>
        <v>n/a</v>
      </c>
      <c r="AU144" s="279" t="str">
        <f t="shared" si="108"/>
        <v>n/a</v>
      </c>
      <c r="AV144" s="279" t="str">
        <f t="shared" si="108"/>
        <v>n/a</v>
      </c>
      <c r="AW144" s="150"/>
    </row>
    <row r="145" spans="3:49" ht="15.75" customHeight="1" x14ac:dyDescent="0.25">
      <c r="C145" s="150" t="str">
        <f t="shared" si="105"/>
        <v>MC-Suite 2</v>
      </c>
      <c r="D145" s="143"/>
      <c r="E145" s="143"/>
      <c r="F145" s="150">
        <f>'Listes des Lots'!B84</f>
        <v>0</v>
      </c>
      <c r="I145" s="255">
        <v>0</v>
      </c>
      <c r="J145" s="255">
        <v>0</v>
      </c>
      <c r="K145" s="255">
        <v>0</v>
      </c>
      <c r="L145" s="255">
        <v>0</v>
      </c>
      <c r="M145" s="255">
        <v>0</v>
      </c>
      <c r="N145" s="255">
        <v>0</v>
      </c>
      <c r="O145" s="255">
        <v>0</v>
      </c>
      <c r="P145" s="279" t="str">
        <f t="shared" ref="P145:T145" si="109">IFERROR(P64/P10,"n/a")</f>
        <v>n/a</v>
      </c>
      <c r="Q145" s="279" t="str">
        <f t="shared" si="109"/>
        <v>n/a</v>
      </c>
      <c r="R145" s="279" t="str">
        <f t="shared" si="109"/>
        <v>n/a</v>
      </c>
      <c r="S145" s="279" t="str">
        <f t="shared" si="109"/>
        <v>n/a</v>
      </c>
      <c r="T145" s="279" t="str">
        <f t="shared" si="109"/>
        <v>n/a</v>
      </c>
      <c r="U145" s="150"/>
      <c r="W145" s="279" t="str">
        <f t="shared" ref="W145:AH145" si="110">IFERROR(W64/W10,"n/a")</f>
        <v>n/a</v>
      </c>
      <c r="X145" s="279" t="str">
        <f t="shared" si="110"/>
        <v>n/a</v>
      </c>
      <c r="Y145" s="279" t="str">
        <f t="shared" si="110"/>
        <v>n/a</v>
      </c>
      <c r="Z145" s="279" t="str">
        <f t="shared" si="110"/>
        <v>n/a</v>
      </c>
      <c r="AA145" s="279" t="str">
        <f t="shared" si="110"/>
        <v>n/a</v>
      </c>
      <c r="AB145" s="279" t="str">
        <f t="shared" si="110"/>
        <v>n/a</v>
      </c>
      <c r="AC145" s="279" t="str">
        <f t="shared" si="110"/>
        <v>n/a</v>
      </c>
      <c r="AD145" s="279">
        <f t="shared" si="110"/>
        <v>419000</v>
      </c>
      <c r="AE145" s="279" t="str">
        <f t="shared" si="110"/>
        <v>n/a</v>
      </c>
      <c r="AF145" s="279" t="str">
        <f t="shared" si="110"/>
        <v>n/a</v>
      </c>
      <c r="AG145" s="279" t="str">
        <f t="shared" si="110"/>
        <v>n/a</v>
      </c>
      <c r="AH145" s="279" t="str">
        <f t="shared" si="110"/>
        <v>n/a</v>
      </c>
      <c r="AI145" s="150"/>
      <c r="AJ145" s="142"/>
      <c r="AK145" s="279">
        <f t="shared" ref="AK145:AV145" si="111">IFERROR(AK64/AK10,"n/a")</f>
        <v>17000</v>
      </c>
      <c r="AL145" s="279" t="str">
        <f t="shared" si="111"/>
        <v>n/a</v>
      </c>
      <c r="AM145" s="279" t="str">
        <f t="shared" si="111"/>
        <v>n/a</v>
      </c>
      <c r="AN145" s="279" t="str">
        <f t="shared" si="111"/>
        <v>n/a</v>
      </c>
      <c r="AO145" s="279" t="str">
        <f t="shared" si="111"/>
        <v>n/a</v>
      </c>
      <c r="AP145" s="279" t="str">
        <f t="shared" si="111"/>
        <v>n/a</v>
      </c>
      <c r="AQ145" s="279" t="str">
        <f t="shared" si="111"/>
        <v>n/a</v>
      </c>
      <c r="AR145" s="279" t="str">
        <f t="shared" si="111"/>
        <v>n/a</v>
      </c>
      <c r="AS145" s="279" t="str">
        <f t="shared" si="111"/>
        <v>n/a</v>
      </c>
      <c r="AT145" s="279" t="str">
        <f t="shared" si="111"/>
        <v>n/a</v>
      </c>
      <c r="AU145" s="279" t="str">
        <f t="shared" si="111"/>
        <v>n/a</v>
      </c>
      <c r="AV145" s="279" t="str">
        <f t="shared" si="111"/>
        <v>n/a</v>
      </c>
      <c r="AW145" s="150"/>
    </row>
    <row r="146" spans="3:49" ht="15.75" customHeight="1" x14ac:dyDescent="0.25">
      <c r="C146" s="150" t="str">
        <f t="shared" si="105"/>
        <v>MC-Suite 3</v>
      </c>
      <c r="D146" s="143"/>
      <c r="E146" s="143"/>
      <c r="F146" s="150">
        <f>'Listes des Lots'!B85</f>
        <v>0</v>
      </c>
      <c r="I146" s="255">
        <v>0</v>
      </c>
      <c r="J146" s="255">
        <v>0</v>
      </c>
      <c r="K146" s="255">
        <v>0</v>
      </c>
      <c r="L146" s="255">
        <v>0</v>
      </c>
      <c r="M146" s="255">
        <v>0</v>
      </c>
      <c r="N146" s="255">
        <v>0</v>
      </c>
      <c r="O146" s="255">
        <v>0</v>
      </c>
      <c r="P146" s="279" t="str">
        <f t="shared" ref="P146:T146" si="112">IFERROR(P65/P11,"n/a")</f>
        <v>n/a</v>
      </c>
      <c r="Q146" s="279" t="str">
        <f t="shared" si="112"/>
        <v>n/a</v>
      </c>
      <c r="R146" s="279" t="str">
        <f t="shared" si="112"/>
        <v>n/a</v>
      </c>
      <c r="S146" s="279">
        <f t="shared" si="112"/>
        <v>25000</v>
      </c>
      <c r="T146" s="279" t="str">
        <f t="shared" si="112"/>
        <v>n/a</v>
      </c>
      <c r="U146" s="150"/>
      <c r="W146" s="279" t="str">
        <f t="shared" ref="W146:AH146" si="113">IFERROR(W65/W11,"n/a")</f>
        <v>n/a</v>
      </c>
      <c r="X146" s="279" t="str">
        <f t="shared" si="113"/>
        <v>n/a</v>
      </c>
      <c r="Y146" s="279" t="str">
        <f t="shared" si="113"/>
        <v>n/a</v>
      </c>
      <c r="Z146" s="279" t="str">
        <f t="shared" si="113"/>
        <v>n/a</v>
      </c>
      <c r="AA146" s="279" t="str">
        <f t="shared" si="113"/>
        <v>n/a</v>
      </c>
      <c r="AB146" s="279" t="str">
        <f t="shared" si="113"/>
        <v>n/a</v>
      </c>
      <c r="AC146" s="279" t="str">
        <f t="shared" si="113"/>
        <v>n/a</v>
      </c>
      <c r="AD146" s="279">
        <f t="shared" si="113"/>
        <v>0</v>
      </c>
      <c r="AE146" s="279" t="str">
        <f t="shared" si="113"/>
        <v>n/a</v>
      </c>
      <c r="AF146" s="279" t="str">
        <f t="shared" si="113"/>
        <v>n/a</v>
      </c>
      <c r="AG146" s="279" t="str">
        <f t="shared" si="113"/>
        <v>n/a</v>
      </c>
      <c r="AH146" s="279" t="str">
        <f t="shared" si="113"/>
        <v>n/a</v>
      </c>
      <c r="AI146" s="150"/>
      <c r="AJ146" s="142"/>
      <c r="AK146" s="279" t="str">
        <f t="shared" ref="AK146:AV146" si="114">IFERROR(AK65/AK11,"n/a")</f>
        <v>n/a</v>
      </c>
      <c r="AL146" s="279" t="str">
        <f t="shared" si="114"/>
        <v>n/a</v>
      </c>
      <c r="AM146" s="279" t="str">
        <f t="shared" si="114"/>
        <v>n/a</v>
      </c>
      <c r="AN146" s="279" t="str">
        <f t="shared" si="114"/>
        <v>n/a</v>
      </c>
      <c r="AO146" s="279" t="str">
        <f t="shared" si="114"/>
        <v>n/a</v>
      </c>
      <c r="AP146" s="279" t="str">
        <f t="shared" si="114"/>
        <v>n/a</v>
      </c>
      <c r="AQ146" s="279" t="str">
        <f t="shared" si="114"/>
        <v>n/a</v>
      </c>
      <c r="AR146" s="279" t="str">
        <f t="shared" si="114"/>
        <v>n/a</v>
      </c>
      <c r="AS146" s="279" t="str">
        <f t="shared" si="114"/>
        <v>n/a</v>
      </c>
      <c r="AT146" s="279" t="str">
        <f t="shared" si="114"/>
        <v>n/a</v>
      </c>
      <c r="AU146" s="279" t="str">
        <f t="shared" si="114"/>
        <v>n/a</v>
      </c>
      <c r="AV146" s="279" t="str">
        <f t="shared" si="114"/>
        <v>n/a</v>
      </c>
      <c r="AW146" s="150"/>
    </row>
    <row r="147" spans="3:49" ht="15.75" customHeight="1" x14ac:dyDescent="0.25">
      <c r="C147" s="150" t="str">
        <f t="shared" si="105"/>
        <v>MC-Suite 4</v>
      </c>
      <c r="D147" s="143"/>
      <c r="E147" s="143"/>
      <c r="F147" s="150">
        <f>'Listes des Lots'!B86</f>
        <v>0</v>
      </c>
      <c r="I147" s="255">
        <v>0</v>
      </c>
      <c r="J147" s="255">
        <v>0</v>
      </c>
      <c r="K147" s="255">
        <v>0</v>
      </c>
      <c r="L147" s="255">
        <v>0</v>
      </c>
      <c r="M147" s="255">
        <v>0</v>
      </c>
      <c r="N147" s="255">
        <v>0</v>
      </c>
      <c r="O147" s="255">
        <v>0</v>
      </c>
      <c r="P147" s="279" t="str">
        <f t="shared" ref="P147:T147" si="115">IFERROR(P66/P12,"n/a")</f>
        <v>n/a</v>
      </c>
      <c r="Q147" s="279" t="str">
        <f t="shared" si="115"/>
        <v>n/a</v>
      </c>
      <c r="R147" s="279" t="str">
        <f t="shared" si="115"/>
        <v>n/a</v>
      </c>
      <c r="S147" s="279" t="str">
        <f t="shared" si="115"/>
        <v>n/a</v>
      </c>
      <c r="T147" s="279" t="str">
        <f t="shared" si="115"/>
        <v>n/a</v>
      </c>
      <c r="U147" s="150"/>
      <c r="W147" s="279" t="str">
        <f t="shared" ref="W147:AH147" si="116">IFERROR(W66/W12,"n/a")</f>
        <v>n/a</v>
      </c>
      <c r="X147" s="279" t="str">
        <f t="shared" si="116"/>
        <v>n/a</v>
      </c>
      <c r="Y147" s="279" t="str">
        <f t="shared" si="116"/>
        <v>n/a</v>
      </c>
      <c r="Z147" s="279" t="str">
        <f t="shared" si="116"/>
        <v>n/a</v>
      </c>
      <c r="AA147" s="279" t="str">
        <f t="shared" si="116"/>
        <v>n/a</v>
      </c>
      <c r="AB147" s="279" t="str">
        <f t="shared" si="116"/>
        <v>n/a</v>
      </c>
      <c r="AC147" s="279" t="str">
        <f t="shared" si="116"/>
        <v>n/a</v>
      </c>
      <c r="AD147" s="279">
        <f t="shared" si="116"/>
        <v>0</v>
      </c>
      <c r="AE147" s="279" t="str">
        <f t="shared" si="116"/>
        <v>n/a</v>
      </c>
      <c r="AF147" s="279" t="str">
        <f t="shared" si="116"/>
        <v>n/a</v>
      </c>
      <c r="AG147" s="279" t="str">
        <f t="shared" si="116"/>
        <v>n/a</v>
      </c>
      <c r="AH147" s="279" t="str">
        <f t="shared" si="116"/>
        <v>n/a</v>
      </c>
      <c r="AI147" s="150"/>
      <c r="AJ147" s="142"/>
      <c r="AK147" s="279" t="str">
        <f t="shared" ref="AK147:AV147" si="117">IFERROR(AK66/AK12,"n/a")</f>
        <v>n/a</v>
      </c>
      <c r="AL147" s="279" t="str">
        <f t="shared" si="117"/>
        <v>n/a</v>
      </c>
      <c r="AM147" s="279" t="str">
        <f t="shared" si="117"/>
        <v>n/a</v>
      </c>
      <c r="AN147" s="279" t="str">
        <f t="shared" si="117"/>
        <v>n/a</v>
      </c>
      <c r="AO147" s="279" t="str">
        <f t="shared" si="117"/>
        <v>n/a</v>
      </c>
      <c r="AP147" s="279" t="str">
        <f t="shared" si="117"/>
        <v>n/a</v>
      </c>
      <c r="AQ147" s="279" t="str">
        <f t="shared" si="117"/>
        <v>n/a</v>
      </c>
      <c r="AR147" s="279" t="str">
        <f t="shared" si="117"/>
        <v>n/a</v>
      </c>
      <c r="AS147" s="279" t="str">
        <f t="shared" si="117"/>
        <v>n/a</v>
      </c>
      <c r="AT147" s="279" t="str">
        <f t="shared" si="117"/>
        <v>n/a</v>
      </c>
      <c r="AU147" s="279" t="str">
        <f t="shared" si="117"/>
        <v>n/a</v>
      </c>
      <c r="AV147" s="279" t="str">
        <f t="shared" si="117"/>
        <v>n/a</v>
      </c>
      <c r="AW147" s="150"/>
    </row>
    <row r="148" spans="3:49" ht="15.75" customHeight="1" x14ac:dyDescent="0.25">
      <c r="C148" s="150" t="str">
        <f t="shared" si="105"/>
        <v>MC-Suite 5</v>
      </c>
      <c r="D148" s="143"/>
      <c r="E148" s="143"/>
      <c r="F148" s="150">
        <f>'Listes des Lots'!B87</f>
        <v>0</v>
      </c>
      <c r="I148" s="255">
        <v>0</v>
      </c>
      <c r="J148" s="255">
        <v>0</v>
      </c>
      <c r="K148" s="255">
        <v>0</v>
      </c>
      <c r="L148" s="255">
        <v>0</v>
      </c>
      <c r="M148" s="255">
        <v>0</v>
      </c>
      <c r="N148" s="255">
        <v>0</v>
      </c>
      <c r="O148" s="255">
        <v>0</v>
      </c>
      <c r="P148" s="279" t="str">
        <f t="shared" ref="P148:T148" si="118">IFERROR(P67/P13,"n/a")</f>
        <v>n/a</v>
      </c>
      <c r="Q148" s="279" t="str">
        <f t="shared" si="118"/>
        <v>n/a</v>
      </c>
      <c r="R148" s="279" t="str">
        <f t="shared" si="118"/>
        <v>n/a</v>
      </c>
      <c r="S148" s="279" t="str">
        <f t="shared" si="118"/>
        <v>n/a</v>
      </c>
      <c r="T148" s="279">
        <f t="shared" si="118"/>
        <v>17000</v>
      </c>
      <c r="U148" s="150"/>
      <c r="W148" s="279" t="str">
        <f t="shared" ref="W148:AH148" si="119">IFERROR(W67/W13,"n/a")</f>
        <v>n/a</v>
      </c>
      <c r="X148" s="279" t="str">
        <f t="shared" si="119"/>
        <v>n/a</v>
      </c>
      <c r="Y148" s="279" t="str">
        <f t="shared" si="119"/>
        <v>n/a</v>
      </c>
      <c r="Z148" s="279" t="str">
        <f t="shared" si="119"/>
        <v>n/a</v>
      </c>
      <c r="AA148" s="279" t="str">
        <f t="shared" si="119"/>
        <v>n/a</v>
      </c>
      <c r="AB148" s="279" t="str">
        <f t="shared" si="119"/>
        <v>n/a</v>
      </c>
      <c r="AC148" s="279" t="str">
        <f t="shared" si="119"/>
        <v>n/a</v>
      </c>
      <c r="AD148" s="279">
        <f t="shared" si="119"/>
        <v>0</v>
      </c>
      <c r="AE148" s="279" t="str">
        <f t="shared" si="119"/>
        <v>n/a</v>
      </c>
      <c r="AF148" s="279" t="str">
        <f t="shared" si="119"/>
        <v>n/a</v>
      </c>
      <c r="AG148" s="279" t="str">
        <f t="shared" si="119"/>
        <v>n/a</v>
      </c>
      <c r="AH148" s="279" t="str">
        <f t="shared" si="119"/>
        <v>n/a</v>
      </c>
      <c r="AI148" s="150"/>
      <c r="AJ148" s="142"/>
      <c r="AK148" s="279" t="str">
        <f t="shared" ref="AK148:AV148" si="120">IFERROR(AK67/AK13,"n/a")</f>
        <v>n/a</v>
      </c>
      <c r="AL148" s="279" t="str">
        <f t="shared" si="120"/>
        <v>n/a</v>
      </c>
      <c r="AM148" s="279" t="str">
        <f t="shared" si="120"/>
        <v>n/a</v>
      </c>
      <c r="AN148" s="279" t="str">
        <f t="shared" si="120"/>
        <v>n/a</v>
      </c>
      <c r="AO148" s="279" t="str">
        <f t="shared" si="120"/>
        <v>n/a</v>
      </c>
      <c r="AP148" s="279" t="str">
        <f t="shared" si="120"/>
        <v>n/a</v>
      </c>
      <c r="AQ148" s="279" t="str">
        <f t="shared" si="120"/>
        <v>n/a</v>
      </c>
      <c r="AR148" s="279" t="str">
        <f t="shared" si="120"/>
        <v>n/a</v>
      </c>
      <c r="AS148" s="279" t="str">
        <f t="shared" si="120"/>
        <v>n/a</v>
      </c>
      <c r="AT148" s="279" t="str">
        <f t="shared" si="120"/>
        <v>n/a</v>
      </c>
      <c r="AU148" s="279" t="str">
        <f t="shared" si="120"/>
        <v>n/a</v>
      </c>
      <c r="AV148" s="279" t="str">
        <f t="shared" si="120"/>
        <v>n/a</v>
      </c>
      <c r="AW148" s="150"/>
    </row>
    <row r="149" spans="3:49" ht="15.75" customHeight="1" x14ac:dyDescent="0.25">
      <c r="C149" s="150" t="str">
        <f t="shared" si="105"/>
        <v>MC-Suite 6</v>
      </c>
      <c r="D149" s="143"/>
      <c r="E149" s="143"/>
      <c r="F149" s="150">
        <f>'Listes des Lots'!B88</f>
        <v>0</v>
      </c>
      <c r="I149" s="255">
        <v>0</v>
      </c>
      <c r="J149" s="255">
        <v>0</v>
      </c>
      <c r="K149" s="255">
        <v>0</v>
      </c>
      <c r="L149" s="255">
        <v>0</v>
      </c>
      <c r="M149" s="255">
        <v>0</v>
      </c>
      <c r="N149" s="255">
        <v>0</v>
      </c>
      <c r="O149" s="255">
        <v>0</v>
      </c>
      <c r="P149" s="279" t="str">
        <f t="shared" ref="P149:T149" si="121">IFERROR(P68/P14,"n/a")</f>
        <v>n/a</v>
      </c>
      <c r="Q149" s="279" t="str">
        <f t="shared" si="121"/>
        <v>n/a</v>
      </c>
      <c r="R149" s="279" t="str">
        <f t="shared" si="121"/>
        <v>n/a</v>
      </c>
      <c r="S149" s="279" t="str">
        <f t="shared" si="121"/>
        <v>n/a</v>
      </c>
      <c r="T149" s="279" t="str">
        <f t="shared" si="121"/>
        <v>n/a</v>
      </c>
      <c r="U149" s="150"/>
      <c r="W149" s="279" t="str">
        <f t="shared" ref="W149:AH149" si="122">IFERROR(W68/W14,"n/a")</f>
        <v>n/a</v>
      </c>
      <c r="X149" s="279" t="str">
        <f t="shared" si="122"/>
        <v>n/a</v>
      </c>
      <c r="Y149" s="279" t="str">
        <f t="shared" si="122"/>
        <v>n/a</v>
      </c>
      <c r="Z149" s="279" t="str">
        <f t="shared" si="122"/>
        <v>n/a</v>
      </c>
      <c r="AA149" s="279" t="str">
        <f t="shared" si="122"/>
        <v>n/a</v>
      </c>
      <c r="AB149" s="279" t="str">
        <f t="shared" si="122"/>
        <v>n/a</v>
      </c>
      <c r="AC149" s="279" t="str">
        <f t="shared" si="122"/>
        <v>n/a</v>
      </c>
      <c r="AD149" s="279">
        <f t="shared" si="122"/>
        <v>0</v>
      </c>
      <c r="AE149" s="279" t="str">
        <f t="shared" si="122"/>
        <v>n/a</v>
      </c>
      <c r="AF149" s="279" t="str">
        <f t="shared" si="122"/>
        <v>n/a</v>
      </c>
      <c r="AG149" s="279" t="str">
        <f t="shared" si="122"/>
        <v>n/a</v>
      </c>
      <c r="AH149" s="279" t="str">
        <f t="shared" si="122"/>
        <v>n/a</v>
      </c>
      <c r="AI149" s="150"/>
      <c r="AJ149" s="142"/>
      <c r="AK149" s="279" t="str">
        <f t="shared" ref="AK149:AV149" si="123">IFERROR(AK68/AK14,"n/a")</f>
        <v>n/a</v>
      </c>
      <c r="AL149" s="279" t="str">
        <f t="shared" si="123"/>
        <v>n/a</v>
      </c>
      <c r="AM149" s="279" t="str">
        <f t="shared" si="123"/>
        <v>n/a</v>
      </c>
      <c r="AN149" s="279" t="str">
        <f t="shared" si="123"/>
        <v>n/a</v>
      </c>
      <c r="AO149" s="279" t="str">
        <f t="shared" si="123"/>
        <v>n/a</v>
      </c>
      <c r="AP149" s="279" t="str">
        <f t="shared" si="123"/>
        <v>n/a</v>
      </c>
      <c r="AQ149" s="279" t="str">
        <f t="shared" si="123"/>
        <v>n/a</v>
      </c>
      <c r="AR149" s="279" t="str">
        <f t="shared" si="123"/>
        <v>n/a</v>
      </c>
      <c r="AS149" s="279" t="str">
        <f t="shared" si="123"/>
        <v>n/a</v>
      </c>
      <c r="AT149" s="279" t="str">
        <f t="shared" si="123"/>
        <v>n/a</v>
      </c>
      <c r="AU149" s="279" t="str">
        <f t="shared" si="123"/>
        <v>n/a</v>
      </c>
      <c r="AV149" s="279" t="str">
        <f t="shared" si="123"/>
        <v>n/a</v>
      </c>
      <c r="AW149" s="150"/>
    </row>
    <row r="150" spans="3:49" ht="15.75" customHeight="1" x14ac:dyDescent="0.25">
      <c r="C150" s="150" t="str">
        <f t="shared" si="105"/>
        <v>MC-Suite 7</v>
      </c>
      <c r="D150" s="143"/>
      <c r="E150" s="143"/>
      <c r="F150" s="150">
        <f>'Listes des Lots'!B89</f>
        <v>0</v>
      </c>
      <c r="I150" s="255">
        <v>0</v>
      </c>
      <c r="J150" s="255">
        <v>0</v>
      </c>
      <c r="K150" s="255">
        <v>0</v>
      </c>
      <c r="L150" s="255">
        <v>0</v>
      </c>
      <c r="M150" s="255">
        <v>0</v>
      </c>
      <c r="N150" s="255">
        <v>0</v>
      </c>
      <c r="O150" s="255">
        <v>0</v>
      </c>
      <c r="P150" s="279" t="str">
        <f t="shared" ref="P150:T150" si="124">IFERROR(P69/P15,"n/a")</f>
        <v>n/a</v>
      </c>
      <c r="Q150" s="279" t="str">
        <f t="shared" si="124"/>
        <v>n/a</v>
      </c>
      <c r="R150" s="279" t="str">
        <f t="shared" si="124"/>
        <v>n/a</v>
      </c>
      <c r="S150" s="279" t="str">
        <f t="shared" si="124"/>
        <v>n/a</v>
      </c>
      <c r="T150" s="279" t="str">
        <f t="shared" si="124"/>
        <v>n/a</v>
      </c>
      <c r="U150" s="150"/>
      <c r="W150" s="279" t="str">
        <f t="shared" ref="W150:AH150" si="125">IFERROR(W69/W15,"n/a")</f>
        <v>n/a</v>
      </c>
      <c r="X150" s="279" t="str">
        <f t="shared" si="125"/>
        <v>n/a</v>
      </c>
      <c r="Y150" s="279" t="str">
        <f t="shared" si="125"/>
        <v>n/a</v>
      </c>
      <c r="Z150" s="279" t="str">
        <f t="shared" si="125"/>
        <v>n/a</v>
      </c>
      <c r="AA150" s="279" t="str">
        <f t="shared" si="125"/>
        <v>n/a</v>
      </c>
      <c r="AB150" s="279" t="str">
        <f t="shared" si="125"/>
        <v>n/a</v>
      </c>
      <c r="AC150" s="279" t="str">
        <f t="shared" si="125"/>
        <v>n/a</v>
      </c>
      <c r="AD150" s="279">
        <f t="shared" si="125"/>
        <v>0</v>
      </c>
      <c r="AE150" s="279" t="str">
        <f t="shared" si="125"/>
        <v>n/a</v>
      </c>
      <c r="AF150" s="279" t="str">
        <f t="shared" si="125"/>
        <v>n/a</v>
      </c>
      <c r="AG150" s="279" t="str">
        <f t="shared" si="125"/>
        <v>n/a</v>
      </c>
      <c r="AH150" s="279" t="str">
        <f t="shared" si="125"/>
        <v>n/a</v>
      </c>
      <c r="AI150" s="150"/>
      <c r="AJ150" s="142"/>
      <c r="AK150" s="279" t="str">
        <f t="shared" ref="AK150:AV150" si="126">IFERROR(AK69/AK15,"n/a")</f>
        <v>n/a</v>
      </c>
      <c r="AL150" s="279" t="str">
        <f t="shared" si="126"/>
        <v>n/a</v>
      </c>
      <c r="AM150" s="279" t="str">
        <f t="shared" si="126"/>
        <v>n/a</v>
      </c>
      <c r="AN150" s="279" t="str">
        <f t="shared" si="126"/>
        <v>n/a</v>
      </c>
      <c r="AO150" s="279" t="str">
        <f t="shared" si="126"/>
        <v>n/a</v>
      </c>
      <c r="AP150" s="279" t="str">
        <f t="shared" si="126"/>
        <v>n/a</v>
      </c>
      <c r="AQ150" s="279" t="str">
        <f t="shared" si="126"/>
        <v>n/a</v>
      </c>
      <c r="AR150" s="279" t="str">
        <f t="shared" si="126"/>
        <v>n/a</v>
      </c>
      <c r="AS150" s="279" t="str">
        <f t="shared" si="126"/>
        <v>n/a</v>
      </c>
      <c r="AT150" s="279" t="str">
        <f t="shared" si="126"/>
        <v>n/a</v>
      </c>
      <c r="AU150" s="279" t="str">
        <f t="shared" si="126"/>
        <v>n/a</v>
      </c>
      <c r="AV150" s="279" t="str">
        <f t="shared" si="126"/>
        <v>n/a</v>
      </c>
      <c r="AW150" s="150"/>
    </row>
    <row r="151" spans="3:49" ht="15.75" customHeight="1" x14ac:dyDescent="0.25">
      <c r="C151" s="150" t="str">
        <f t="shared" si="105"/>
        <v>MC-Suite 8</v>
      </c>
      <c r="D151" s="143"/>
      <c r="E151" s="143"/>
      <c r="F151" s="150">
        <f>'Listes des Lots'!B90</f>
        <v>0</v>
      </c>
      <c r="I151" s="255">
        <v>0</v>
      </c>
      <c r="J151" s="255">
        <v>0</v>
      </c>
      <c r="K151" s="255">
        <v>0</v>
      </c>
      <c r="L151" s="255">
        <v>0</v>
      </c>
      <c r="M151" s="255">
        <v>0</v>
      </c>
      <c r="N151" s="255">
        <v>0</v>
      </c>
      <c r="O151" s="255">
        <v>0</v>
      </c>
      <c r="P151" s="279">
        <f t="shared" ref="P151:T151" si="127">IFERROR(P70/P16,"n/a")</f>
        <v>30000</v>
      </c>
      <c r="Q151" s="279" t="str">
        <f t="shared" si="127"/>
        <v>n/a</v>
      </c>
      <c r="R151" s="279" t="str">
        <f t="shared" si="127"/>
        <v>n/a</v>
      </c>
      <c r="S151" s="279" t="str">
        <f t="shared" si="127"/>
        <v>n/a</v>
      </c>
      <c r="T151" s="279" t="str">
        <f t="shared" si="127"/>
        <v>n/a</v>
      </c>
      <c r="U151" s="150"/>
      <c r="W151" s="279" t="str">
        <f t="shared" ref="W151:AH151" si="128">IFERROR(W70/W16,"n/a")</f>
        <v>n/a</v>
      </c>
      <c r="X151" s="279" t="str">
        <f t="shared" si="128"/>
        <v>n/a</v>
      </c>
      <c r="Y151" s="279" t="str">
        <f t="shared" si="128"/>
        <v>n/a</v>
      </c>
      <c r="Z151" s="279" t="str">
        <f t="shared" si="128"/>
        <v>n/a</v>
      </c>
      <c r="AA151" s="279" t="str">
        <f t="shared" si="128"/>
        <v>n/a</v>
      </c>
      <c r="AB151" s="279" t="str">
        <f t="shared" si="128"/>
        <v>n/a</v>
      </c>
      <c r="AC151" s="279" t="str">
        <f t="shared" si="128"/>
        <v>n/a</v>
      </c>
      <c r="AD151" s="279">
        <f t="shared" si="128"/>
        <v>0</v>
      </c>
      <c r="AE151" s="279">
        <f t="shared" si="128"/>
        <v>35000</v>
      </c>
      <c r="AF151" s="279" t="str">
        <f t="shared" si="128"/>
        <v>n/a</v>
      </c>
      <c r="AG151" s="279" t="str">
        <f t="shared" si="128"/>
        <v>n/a</v>
      </c>
      <c r="AH151" s="279">
        <f t="shared" si="128"/>
        <v>30000</v>
      </c>
      <c r="AI151" s="150"/>
      <c r="AJ151" s="142"/>
      <c r="AK151" s="279">
        <f t="shared" ref="AK151:AV151" si="129">IFERROR(AK70/AK16,"n/a")</f>
        <v>30000</v>
      </c>
      <c r="AL151" s="279" t="str">
        <f t="shared" si="129"/>
        <v>n/a</v>
      </c>
      <c r="AM151" s="279" t="str">
        <f t="shared" si="129"/>
        <v>n/a</v>
      </c>
      <c r="AN151" s="279" t="str">
        <f t="shared" si="129"/>
        <v>n/a</v>
      </c>
      <c r="AO151" s="279" t="str">
        <f t="shared" si="129"/>
        <v>n/a</v>
      </c>
      <c r="AP151" s="279" t="str">
        <f t="shared" si="129"/>
        <v>n/a</v>
      </c>
      <c r="AQ151" s="279" t="str">
        <f t="shared" si="129"/>
        <v>n/a</v>
      </c>
      <c r="AR151" s="279" t="str">
        <f t="shared" si="129"/>
        <v>n/a</v>
      </c>
      <c r="AS151" s="279" t="str">
        <f t="shared" si="129"/>
        <v>n/a</v>
      </c>
      <c r="AT151" s="279" t="str">
        <f t="shared" si="129"/>
        <v>n/a</v>
      </c>
      <c r="AU151" s="279" t="str">
        <f t="shared" si="129"/>
        <v>n/a</v>
      </c>
      <c r="AV151" s="279" t="str">
        <f t="shared" si="129"/>
        <v>n/a</v>
      </c>
      <c r="AW151" s="150"/>
    </row>
    <row r="152" spans="3:49" ht="15.75" customHeight="1" x14ac:dyDescent="0.25">
      <c r="C152" s="150" t="str">
        <f t="shared" si="105"/>
        <v>MC-Suite 9</v>
      </c>
      <c r="D152" s="143"/>
      <c r="E152" s="143"/>
      <c r="F152" s="150">
        <f>'Listes des Lots'!B91</f>
        <v>0</v>
      </c>
      <c r="I152" s="255">
        <v>0</v>
      </c>
      <c r="J152" s="255">
        <v>0</v>
      </c>
      <c r="K152" s="255">
        <v>0</v>
      </c>
      <c r="L152" s="255">
        <v>0</v>
      </c>
      <c r="M152" s="255">
        <v>0</v>
      </c>
      <c r="N152" s="255">
        <v>0</v>
      </c>
      <c r="O152" s="255">
        <v>0</v>
      </c>
      <c r="P152" s="279">
        <f t="shared" ref="P152:T152" si="130">IFERROR(P71/P17,"n/a")</f>
        <v>25000</v>
      </c>
      <c r="Q152" s="279" t="str">
        <f t="shared" si="130"/>
        <v>n/a</v>
      </c>
      <c r="R152" s="279" t="str">
        <f t="shared" si="130"/>
        <v>n/a</v>
      </c>
      <c r="S152" s="279">
        <f t="shared" si="130"/>
        <v>27500</v>
      </c>
      <c r="T152" s="279" t="str">
        <f t="shared" si="130"/>
        <v>n/a</v>
      </c>
      <c r="U152" s="150"/>
      <c r="W152" s="279" t="str">
        <f t="shared" ref="W152:AH152" si="131">IFERROR(W71/W17,"n/a")</f>
        <v>n/a</v>
      </c>
      <c r="X152" s="279" t="str">
        <f t="shared" si="131"/>
        <v>n/a</v>
      </c>
      <c r="Y152" s="279">
        <f t="shared" si="131"/>
        <v>30000</v>
      </c>
      <c r="Z152" s="279" t="str">
        <f t="shared" si="131"/>
        <v>n/a</v>
      </c>
      <c r="AA152" s="279" t="str">
        <f t="shared" si="131"/>
        <v>n/a</v>
      </c>
      <c r="AB152" s="279">
        <f t="shared" si="131"/>
        <v>30000</v>
      </c>
      <c r="AC152" s="279" t="str">
        <f t="shared" si="131"/>
        <v>n/a</v>
      </c>
      <c r="AD152" s="279">
        <f t="shared" si="131"/>
        <v>45000</v>
      </c>
      <c r="AE152" s="279" t="str">
        <f t="shared" si="131"/>
        <v>n/a</v>
      </c>
      <c r="AF152" s="279" t="str">
        <f t="shared" si="131"/>
        <v>n/a</v>
      </c>
      <c r="AG152" s="279" t="str">
        <f t="shared" si="131"/>
        <v>n/a</v>
      </c>
      <c r="AH152" s="279" t="str">
        <f t="shared" si="131"/>
        <v>n/a</v>
      </c>
      <c r="AI152" s="150"/>
      <c r="AJ152" s="142"/>
      <c r="AK152" s="279" t="str">
        <f t="shared" ref="AK152:AV152" si="132">IFERROR(AK71/AK17,"n/a")</f>
        <v>n/a</v>
      </c>
      <c r="AL152" s="279" t="str">
        <f t="shared" si="132"/>
        <v>n/a</v>
      </c>
      <c r="AM152" s="279" t="str">
        <f t="shared" si="132"/>
        <v>n/a</v>
      </c>
      <c r="AN152" s="279" t="str">
        <f t="shared" si="132"/>
        <v>n/a</v>
      </c>
      <c r="AO152" s="279" t="str">
        <f t="shared" si="132"/>
        <v>n/a</v>
      </c>
      <c r="AP152" s="279" t="str">
        <f t="shared" si="132"/>
        <v>n/a</v>
      </c>
      <c r="AQ152" s="279" t="str">
        <f t="shared" si="132"/>
        <v>n/a</v>
      </c>
      <c r="AR152" s="279" t="str">
        <f t="shared" si="132"/>
        <v>n/a</v>
      </c>
      <c r="AS152" s="279" t="str">
        <f t="shared" si="132"/>
        <v>n/a</v>
      </c>
      <c r="AT152" s="279" t="str">
        <f t="shared" si="132"/>
        <v>n/a</v>
      </c>
      <c r="AU152" s="279" t="str">
        <f t="shared" si="132"/>
        <v>n/a</v>
      </c>
      <c r="AV152" s="279" t="str">
        <f t="shared" si="132"/>
        <v>n/a</v>
      </c>
      <c r="AW152" s="150"/>
    </row>
    <row r="153" spans="3:49" ht="15.75" customHeight="1" x14ac:dyDescent="0.25">
      <c r="C153" s="150" t="str">
        <f t="shared" si="105"/>
        <v>MC-Suite 10</v>
      </c>
      <c r="D153" s="143"/>
      <c r="E153" s="143"/>
      <c r="F153" s="150">
        <f>'Listes des Lots'!B92</f>
        <v>0</v>
      </c>
      <c r="I153" s="255">
        <v>0</v>
      </c>
      <c r="J153" s="255">
        <v>0</v>
      </c>
      <c r="K153" s="255">
        <v>0</v>
      </c>
      <c r="L153" s="255">
        <v>0</v>
      </c>
      <c r="M153" s="255">
        <v>0</v>
      </c>
      <c r="N153" s="255">
        <v>0</v>
      </c>
      <c r="O153" s="255">
        <v>0</v>
      </c>
      <c r="P153" s="279" t="str">
        <f t="shared" ref="P153:T153" si="133">IFERROR(P72/P18,"n/a")</f>
        <v>n/a</v>
      </c>
      <c r="Q153" s="279" t="str">
        <f t="shared" si="133"/>
        <v>n/a</v>
      </c>
      <c r="R153" s="279" t="str">
        <f t="shared" si="133"/>
        <v>n/a</v>
      </c>
      <c r="S153" s="279">
        <f t="shared" si="133"/>
        <v>25000</v>
      </c>
      <c r="T153" s="279" t="str">
        <f t="shared" si="133"/>
        <v>n/a</v>
      </c>
      <c r="U153" s="150"/>
      <c r="W153" s="279">
        <f t="shared" ref="W153:AH153" si="134">IFERROR(W72/W18,"n/a")</f>
        <v>26000</v>
      </c>
      <c r="X153" s="279" t="str">
        <f t="shared" si="134"/>
        <v>n/a</v>
      </c>
      <c r="Y153" s="279">
        <f t="shared" si="134"/>
        <v>30000</v>
      </c>
      <c r="Z153" s="279" t="str">
        <f t="shared" si="134"/>
        <v>n/a</v>
      </c>
      <c r="AA153" s="279">
        <f t="shared" si="134"/>
        <v>30000</v>
      </c>
      <c r="AB153" s="279" t="str">
        <f t="shared" si="134"/>
        <v>n/a</v>
      </c>
      <c r="AC153" s="279" t="str">
        <f t="shared" si="134"/>
        <v>n/a</v>
      </c>
      <c r="AD153" s="279">
        <f t="shared" si="134"/>
        <v>0</v>
      </c>
      <c r="AE153" s="279" t="str">
        <f t="shared" si="134"/>
        <v>n/a</v>
      </c>
      <c r="AF153" s="279" t="str">
        <f t="shared" si="134"/>
        <v>n/a</v>
      </c>
      <c r="AG153" s="279" t="str">
        <f t="shared" si="134"/>
        <v>n/a</v>
      </c>
      <c r="AH153" s="279" t="str">
        <f t="shared" si="134"/>
        <v>n/a</v>
      </c>
      <c r="AI153" s="150"/>
      <c r="AJ153" s="142"/>
      <c r="AK153" s="279" t="str">
        <f t="shared" ref="AK153:AV153" si="135">IFERROR(AK72/AK18,"n/a")</f>
        <v>n/a</v>
      </c>
      <c r="AL153" s="279" t="str">
        <f t="shared" si="135"/>
        <v>n/a</v>
      </c>
      <c r="AM153" s="279" t="str">
        <f t="shared" si="135"/>
        <v>n/a</v>
      </c>
      <c r="AN153" s="279" t="str">
        <f t="shared" si="135"/>
        <v>n/a</v>
      </c>
      <c r="AO153" s="279" t="str">
        <f t="shared" si="135"/>
        <v>n/a</v>
      </c>
      <c r="AP153" s="279" t="str">
        <f t="shared" si="135"/>
        <v>n/a</v>
      </c>
      <c r="AQ153" s="279" t="str">
        <f t="shared" si="135"/>
        <v>n/a</v>
      </c>
      <c r="AR153" s="279" t="str">
        <f t="shared" si="135"/>
        <v>n/a</v>
      </c>
      <c r="AS153" s="279" t="str">
        <f t="shared" si="135"/>
        <v>n/a</v>
      </c>
      <c r="AT153" s="279" t="str">
        <f t="shared" si="135"/>
        <v>n/a</v>
      </c>
      <c r="AU153" s="279" t="str">
        <f t="shared" si="135"/>
        <v>n/a</v>
      </c>
      <c r="AV153" s="279" t="str">
        <f t="shared" si="135"/>
        <v>n/a</v>
      </c>
      <c r="AW153" s="150"/>
    </row>
    <row r="154" spans="3:49" ht="15.75" customHeight="1" x14ac:dyDescent="0.25">
      <c r="C154" s="150" t="str">
        <f t="shared" si="105"/>
        <v>MC-Suite 11</v>
      </c>
      <c r="D154" s="143"/>
      <c r="E154" s="143"/>
      <c r="F154" s="150">
        <f>'Listes des Lots'!B93</f>
        <v>0</v>
      </c>
      <c r="I154" s="255">
        <v>0</v>
      </c>
      <c r="J154" s="255">
        <v>0</v>
      </c>
      <c r="K154" s="255">
        <v>0</v>
      </c>
      <c r="L154" s="255">
        <v>0</v>
      </c>
      <c r="M154" s="255">
        <v>0</v>
      </c>
      <c r="N154" s="255">
        <v>0</v>
      </c>
      <c r="O154" s="255">
        <v>0</v>
      </c>
      <c r="P154" s="279" t="str">
        <f t="shared" ref="P154:T154" si="136">IFERROR(P73/P19,"n/a")</f>
        <v>n/a</v>
      </c>
      <c r="Q154" s="279" t="str">
        <f t="shared" si="136"/>
        <v>n/a</v>
      </c>
      <c r="R154" s="279">
        <f t="shared" si="136"/>
        <v>25000</v>
      </c>
      <c r="S154" s="279" t="str">
        <f t="shared" si="136"/>
        <v>n/a</v>
      </c>
      <c r="T154" s="279" t="str">
        <f t="shared" si="136"/>
        <v>n/a</v>
      </c>
      <c r="U154" s="150"/>
      <c r="W154" s="279" t="str">
        <f t="shared" ref="W154:AH154" si="137">IFERROR(W73/W19,"n/a")</f>
        <v>n/a</v>
      </c>
      <c r="X154" s="279">
        <f t="shared" si="137"/>
        <v>27500</v>
      </c>
      <c r="Y154" s="279" t="str">
        <f t="shared" si="137"/>
        <v>n/a</v>
      </c>
      <c r="Z154" s="279" t="str">
        <f t="shared" si="137"/>
        <v>n/a</v>
      </c>
      <c r="AA154" s="279" t="str">
        <f t="shared" si="137"/>
        <v>n/a</v>
      </c>
      <c r="AB154" s="279" t="str">
        <f t="shared" si="137"/>
        <v>n/a</v>
      </c>
      <c r="AC154" s="279" t="str">
        <f t="shared" si="137"/>
        <v>n/a</v>
      </c>
      <c r="AD154" s="279">
        <f t="shared" si="137"/>
        <v>8333.3333333333339</v>
      </c>
      <c r="AE154" s="279">
        <f t="shared" si="137"/>
        <v>25000</v>
      </c>
      <c r="AF154" s="279" t="str">
        <f t="shared" si="137"/>
        <v>n/a</v>
      </c>
      <c r="AG154" s="279" t="str">
        <f t="shared" si="137"/>
        <v>n/a</v>
      </c>
      <c r="AH154" s="279">
        <f t="shared" si="137"/>
        <v>25000</v>
      </c>
      <c r="AI154" s="150"/>
      <c r="AJ154" s="142"/>
      <c r="AK154" s="279">
        <f t="shared" ref="AK154:AV154" si="138">IFERROR(AK73/AK19,"n/a")</f>
        <v>25000</v>
      </c>
      <c r="AL154" s="279" t="str">
        <f t="shared" si="138"/>
        <v>n/a</v>
      </c>
      <c r="AM154" s="279" t="str">
        <f t="shared" si="138"/>
        <v>n/a</v>
      </c>
      <c r="AN154" s="279" t="str">
        <f t="shared" si="138"/>
        <v>n/a</v>
      </c>
      <c r="AO154" s="279" t="str">
        <f t="shared" si="138"/>
        <v>n/a</v>
      </c>
      <c r="AP154" s="279" t="str">
        <f t="shared" si="138"/>
        <v>n/a</v>
      </c>
      <c r="AQ154" s="279" t="str">
        <f t="shared" si="138"/>
        <v>n/a</v>
      </c>
      <c r="AR154" s="279" t="str">
        <f t="shared" si="138"/>
        <v>n/a</v>
      </c>
      <c r="AS154" s="279" t="str">
        <f t="shared" si="138"/>
        <v>n/a</v>
      </c>
      <c r="AT154" s="279" t="str">
        <f t="shared" si="138"/>
        <v>n/a</v>
      </c>
      <c r="AU154" s="279" t="str">
        <f t="shared" si="138"/>
        <v>n/a</v>
      </c>
      <c r="AV154" s="279" t="str">
        <f t="shared" si="138"/>
        <v>n/a</v>
      </c>
      <c r="AW154" s="150"/>
    </row>
    <row r="155" spans="3:49" ht="15.75" customHeight="1" x14ac:dyDescent="0.25">
      <c r="C155" s="150" t="str">
        <f t="shared" si="105"/>
        <v>MC-Suite 12</v>
      </c>
      <c r="D155" s="143"/>
      <c r="E155" s="143"/>
      <c r="F155" s="150">
        <f>'Listes des Lots'!B94</f>
        <v>0</v>
      </c>
      <c r="I155" s="255">
        <v>0</v>
      </c>
      <c r="J155" s="255">
        <v>0</v>
      </c>
      <c r="K155" s="255">
        <v>0</v>
      </c>
      <c r="L155" s="255">
        <v>0</v>
      </c>
      <c r="M155" s="255">
        <v>0</v>
      </c>
      <c r="N155" s="255">
        <v>0</v>
      </c>
      <c r="O155" s="255">
        <v>0</v>
      </c>
      <c r="P155" s="279" t="str">
        <f t="shared" ref="P155:T155" si="139">IFERROR(P74/P20,"n/a")</f>
        <v>n/a</v>
      </c>
      <c r="Q155" s="279">
        <f t="shared" si="139"/>
        <v>30000</v>
      </c>
      <c r="R155" s="279">
        <f t="shared" si="139"/>
        <v>30000</v>
      </c>
      <c r="S155" s="279" t="str">
        <f t="shared" si="139"/>
        <v>n/a</v>
      </c>
      <c r="T155" s="279">
        <f t="shared" si="139"/>
        <v>20750</v>
      </c>
      <c r="U155" s="150"/>
      <c r="W155" s="279" t="str">
        <f t="shared" ref="W155:AH155" si="140">IFERROR(W74/W20,"n/a")</f>
        <v>n/a</v>
      </c>
      <c r="X155" s="279">
        <f t="shared" si="140"/>
        <v>25000</v>
      </c>
      <c r="Y155" s="279" t="str">
        <f t="shared" si="140"/>
        <v>n/a</v>
      </c>
      <c r="Z155" s="279" t="str">
        <f t="shared" si="140"/>
        <v>n/a</v>
      </c>
      <c r="AA155" s="279">
        <f t="shared" si="140"/>
        <v>30000</v>
      </c>
      <c r="AB155" s="279" t="str">
        <f t="shared" si="140"/>
        <v>n/a</v>
      </c>
      <c r="AC155" s="279" t="str">
        <f t="shared" si="140"/>
        <v>n/a</v>
      </c>
      <c r="AD155" s="279">
        <f t="shared" si="140"/>
        <v>0</v>
      </c>
      <c r="AE155" s="279">
        <f t="shared" si="140"/>
        <v>35000</v>
      </c>
      <c r="AF155" s="279" t="str">
        <f t="shared" si="140"/>
        <v>n/a</v>
      </c>
      <c r="AG155" s="279" t="str">
        <f t="shared" si="140"/>
        <v>n/a</v>
      </c>
      <c r="AH155" s="279">
        <f t="shared" si="140"/>
        <v>30000</v>
      </c>
      <c r="AI155" s="150"/>
      <c r="AJ155" s="142"/>
      <c r="AK155" s="279" t="str">
        <f t="shared" ref="AK155:AV155" si="141">IFERROR(AK74/AK20,"n/a")</f>
        <v>n/a</v>
      </c>
      <c r="AL155" s="279" t="str">
        <f t="shared" si="141"/>
        <v>n/a</v>
      </c>
      <c r="AM155" s="279" t="str">
        <f t="shared" si="141"/>
        <v>n/a</v>
      </c>
      <c r="AN155" s="279" t="str">
        <f t="shared" si="141"/>
        <v>n/a</v>
      </c>
      <c r="AO155" s="279" t="str">
        <f t="shared" si="141"/>
        <v>n/a</v>
      </c>
      <c r="AP155" s="279" t="str">
        <f t="shared" si="141"/>
        <v>n/a</v>
      </c>
      <c r="AQ155" s="279" t="str">
        <f t="shared" si="141"/>
        <v>n/a</v>
      </c>
      <c r="AR155" s="279" t="str">
        <f t="shared" si="141"/>
        <v>n/a</v>
      </c>
      <c r="AS155" s="279" t="str">
        <f t="shared" si="141"/>
        <v>n/a</v>
      </c>
      <c r="AT155" s="279" t="str">
        <f t="shared" si="141"/>
        <v>n/a</v>
      </c>
      <c r="AU155" s="279" t="str">
        <f t="shared" si="141"/>
        <v>n/a</v>
      </c>
      <c r="AV155" s="279" t="str">
        <f t="shared" si="141"/>
        <v>n/a</v>
      </c>
      <c r="AW155" s="150"/>
    </row>
    <row r="156" spans="3:49" ht="15.75" customHeight="1" x14ac:dyDescent="0.25">
      <c r="C156" s="150" t="str">
        <f t="shared" si="105"/>
        <v>MC-Suite 13</v>
      </c>
      <c r="D156" s="143"/>
      <c r="E156" s="143"/>
      <c r="F156" s="150">
        <f>'Listes des Lots'!B95</f>
        <v>0</v>
      </c>
      <c r="I156" s="255">
        <v>0</v>
      </c>
      <c r="J156" s="255">
        <v>0</v>
      </c>
      <c r="K156" s="255">
        <v>0</v>
      </c>
      <c r="L156" s="255">
        <v>0</v>
      </c>
      <c r="M156" s="255">
        <v>0</v>
      </c>
      <c r="N156" s="255">
        <v>0</v>
      </c>
      <c r="O156" s="255">
        <v>0</v>
      </c>
      <c r="P156" s="279">
        <f t="shared" ref="P156:T156" si="142">IFERROR(P75/P21,"n/a")</f>
        <v>5000</v>
      </c>
      <c r="Q156" s="279" t="str">
        <f t="shared" si="142"/>
        <v>n/a</v>
      </c>
      <c r="R156" s="279">
        <f t="shared" si="142"/>
        <v>35000</v>
      </c>
      <c r="S156" s="279" t="str">
        <f t="shared" si="142"/>
        <v>n/a</v>
      </c>
      <c r="T156" s="279">
        <f t="shared" si="142"/>
        <v>8600</v>
      </c>
      <c r="U156" s="150"/>
      <c r="W156" s="279">
        <f t="shared" ref="W156:AH156" si="143">IFERROR(W75/W21,"n/a")</f>
        <v>38666.666666666664</v>
      </c>
      <c r="X156" s="279" t="str">
        <f t="shared" si="143"/>
        <v>n/a</v>
      </c>
      <c r="Y156" s="279">
        <f t="shared" si="143"/>
        <v>35000</v>
      </c>
      <c r="Z156" s="279" t="str">
        <f t="shared" si="143"/>
        <v>n/a</v>
      </c>
      <c r="AA156" s="279">
        <f t="shared" si="143"/>
        <v>5000</v>
      </c>
      <c r="AB156" s="279">
        <f t="shared" si="143"/>
        <v>35000</v>
      </c>
      <c r="AC156" s="279" t="str">
        <f t="shared" si="143"/>
        <v>n/a</v>
      </c>
      <c r="AD156" s="279">
        <f t="shared" si="143"/>
        <v>0</v>
      </c>
      <c r="AE156" s="279" t="str">
        <f t="shared" si="143"/>
        <v>n/a</v>
      </c>
      <c r="AF156" s="279">
        <f t="shared" si="143"/>
        <v>35000</v>
      </c>
      <c r="AG156" s="279">
        <f t="shared" si="143"/>
        <v>30000</v>
      </c>
      <c r="AH156" s="279">
        <f t="shared" si="143"/>
        <v>30000</v>
      </c>
      <c r="AI156" s="150"/>
      <c r="AJ156" s="142"/>
      <c r="AK156" s="279" t="str">
        <f t="shared" ref="AK156:AV156" si="144">IFERROR(AK75/AK21,"n/a")</f>
        <v>n/a</v>
      </c>
      <c r="AL156" s="279" t="str">
        <f t="shared" si="144"/>
        <v>n/a</v>
      </c>
      <c r="AM156" s="279" t="str">
        <f t="shared" si="144"/>
        <v>n/a</v>
      </c>
      <c r="AN156" s="279" t="str">
        <f t="shared" si="144"/>
        <v>n/a</v>
      </c>
      <c r="AO156" s="279" t="str">
        <f t="shared" si="144"/>
        <v>n/a</v>
      </c>
      <c r="AP156" s="279" t="str">
        <f t="shared" si="144"/>
        <v>n/a</v>
      </c>
      <c r="AQ156" s="279" t="str">
        <f t="shared" si="144"/>
        <v>n/a</v>
      </c>
      <c r="AR156" s="279" t="str">
        <f t="shared" si="144"/>
        <v>n/a</v>
      </c>
      <c r="AS156" s="279" t="str">
        <f t="shared" si="144"/>
        <v>n/a</v>
      </c>
      <c r="AT156" s="279" t="str">
        <f t="shared" si="144"/>
        <v>n/a</v>
      </c>
      <c r="AU156" s="279" t="str">
        <f t="shared" si="144"/>
        <v>n/a</v>
      </c>
      <c r="AV156" s="279" t="str">
        <f t="shared" si="144"/>
        <v>n/a</v>
      </c>
      <c r="AW156" s="150"/>
    </row>
    <row r="157" spans="3:49" ht="15.75" customHeight="1" x14ac:dyDescent="0.25">
      <c r="C157" s="150" t="str">
        <f t="shared" si="105"/>
        <v>MC-Suite 14</v>
      </c>
      <c r="D157" s="143"/>
      <c r="E157" s="143"/>
      <c r="F157" s="150">
        <f>'Listes des Lots'!B96</f>
        <v>0</v>
      </c>
      <c r="I157" s="255">
        <v>0</v>
      </c>
      <c r="J157" s="255">
        <v>0</v>
      </c>
      <c r="K157" s="255">
        <v>0</v>
      </c>
      <c r="L157" s="255">
        <v>0</v>
      </c>
      <c r="M157" s="255">
        <v>0</v>
      </c>
      <c r="N157" s="255">
        <v>0</v>
      </c>
      <c r="O157" s="255">
        <v>0</v>
      </c>
      <c r="P157" s="279">
        <f t="shared" ref="P157:T157" si="145">IFERROR(P76/P22,"n/a")</f>
        <v>27000</v>
      </c>
      <c r="Q157" s="279">
        <f t="shared" si="145"/>
        <v>12500</v>
      </c>
      <c r="R157" s="279">
        <f t="shared" si="145"/>
        <v>25000</v>
      </c>
      <c r="S157" s="279">
        <f t="shared" si="145"/>
        <v>25000</v>
      </c>
      <c r="T157" s="279">
        <f t="shared" si="145"/>
        <v>16000</v>
      </c>
      <c r="U157" s="150"/>
      <c r="W157" s="279">
        <f t="shared" ref="W157:AH157" si="146">IFERROR(W76/W22,"n/a")</f>
        <v>34000</v>
      </c>
      <c r="X157" s="279">
        <f t="shared" si="146"/>
        <v>28333.333333333332</v>
      </c>
      <c r="Y157" s="279">
        <f t="shared" si="146"/>
        <v>27500</v>
      </c>
      <c r="Z157" s="279">
        <f t="shared" si="146"/>
        <v>25000</v>
      </c>
      <c r="AA157" s="279">
        <f t="shared" si="146"/>
        <v>28333.333333333332</v>
      </c>
      <c r="AB157" s="279">
        <f t="shared" si="146"/>
        <v>28333.333333333332</v>
      </c>
      <c r="AC157" s="279">
        <f t="shared" si="146"/>
        <v>30000</v>
      </c>
      <c r="AD157" s="279">
        <f t="shared" si="146"/>
        <v>45000</v>
      </c>
      <c r="AE157" s="279">
        <f t="shared" si="146"/>
        <v>30000</v>
      </c>
      <c r="AF157" s="279" t="str">
        <f t="shared" si="146"/>
        <v>n/a</v>
      </c>
      <c r="AG157" s="279">
        <f t="shared" si="146"/>
        <v>27500</v>
      </c>
      <c r="AH157" s="279">
        <f t="shared" si="146"/>
        <v>25000</v>
      </c>
      <c r="AI157" s="150"/>
      <c r="AJ157" s="142"/>
      <c r="AK157" s="279">
        <f t="shared" ref="AK157:AV157" si="147">IFERROR(AK76/AK22,"n/a")</f>
        <v>25000</v>
      </c>
      <c r="AL157" s="279" t="str">
        <f t="shared" si="147"/>
        <v>n/a</v>
      </c>
      <c r="AM157" s="279" t="str">
        <f t="shared" si="147"/>
        <v>n/a</v>
      </c>
      <c r="AN157" s="279" t="str">
        <f t="shared" si="147"/>
        <v>n/a</v>
      </c>
      <c r="AO157" s="279" t="str">
        <f t="shared" si="147"/>
        <v>n/a</v>
      </c>
      <c r="AP157" s="279" t="str">
        <f t="shared" si="147"/>
        <v>n/a</v>
      </c>
      <c r="AQ157" s="279" t="str">
        <f t="shared" si="147"/>
        <v>n/a</v>
      </c>
      <c r="AR157" s="279" t="str">
        <f t="shared" si="147"/>
        <v>n/a</v>
      </c>
      <c r="AS157" s="279" t="str">
        <f t="shared" si="147"/>
        <v>n/a</v>
      </c>
      <c r="AT157" s="279" t="str">
        <f t="shared" si="147"/>
        <v>n/a</v>
      </c>
      <c r="AU157" s="279" t="str">
        <f t="shared" si="147"/>
        <v>n/a</v>
      </c>
      <c r="AV157" s="279" t="str">
        <f t="shared" si="147"/>
        <v>n/a</v>
      </c>
      <c r="AW157" s="150"/>
    </row>
    <row r="158" spans="3:49" ht="15.75" customHeight="1" x14ac:dyDescent="0.25">
      <c r="C158" s="150" t="str">
        <f t="shared" si="105"/>
        <v>MC-Suite 15</v>
      </c>
      <c r="D158" s="143"/>
      <c r="E158" s="143"/>
      <c r="F158" s="150">
        <f>'Listes des Lots'!B97</f>
        <v>0</v>
      </c>
      <c r="I158" s="255">
        <v>0</v>
      </c>
      <c r="J158" s="255">
        <v>0</v>
      </c>
      <c r="K158" s="255">
        <v>0</v>
      </c>
      <c r="L158" s="255">
        <v>0</v>
      </c>
      <c r="M158" s="255">
        <v>0</v>
      </c>
      <c r="N158" s="255">
        <v>0</v>
      </c>
      <c r="O158" s="255">
        <v>0</v>
      </c>
      <c r="P158" s="279">
        <f t="shared" ref="P158:T158" si="148">IFERROR(P77/P23,"n/a")</f>
        <v>25000</v>
      </c>
      <c r="Q158" s="279">
        <f t="shared" si="148"/>
        <v>25000</v>
      </c>
      <c r="R158" s="279" t="str">
        <f t="shared" si="148"/>
        <v>n/a</v>
      </c>
      <c r="S158" s="279" t="str">
        <f t="shared" si="148"/>
        <v>n/a</v>
      </c>
      <c r="T158" s="279" t="str">
        <f t="shared" si="148"/>
        <v>n/a</v>
      </c>
      <c r="U158" s="150"/>
      <c r="W158" s="279" t="str">
        <f t="shared" ref="W158:AH158" si="149">IFERROR(W77/W23,"n/a")</f>
        <v>n/a</v>
      </c>
      <c r="X158" s="279">
        <f t="shared" si="149"/>
        <v>25000</v>
      </c>
      <c r="Y158" s="279" t="str">
        <f t="shared" si="149"/>
        <v>n/a</v>
      </c>
      <c r="Z158" s="279" t="str">
        <f t="shared" si="149"/>
        <v>n/a</v>
      </c>
      <c r="AA158" s="279" t="str">
        <f t="shared" si="149"/>
        <v>n/a</v>
      </c>
      <c r="AB158" s="279" t="str">
        <f t="shared" si="149"/>
        <v>n/a</v>
      </c>
      <c r="AC158" s="279" t="str">
        <f t="shared" si="149"/>
        <v>n/a</v>
      </c>
      <c r="AD158" s="279">
        <f t="shared" si="149"/>
        <v>45000</v>
      </c>
      <c r="AE158" s="279" t="str">
        <f t="shared" si="149"/>
        <v>n/a</v>
      </c>
      <c r="AF158" s="279">
        <f t="shared" si="149"/>
        <v>30000</v>
      </c>
      <c r="AG158" s="279" t="str">
        <f t="shared" si="149"/>
        <v>n/a</v>
      </c>
      <c r="AH158" s="279">
        <f t="shared" si="149"/>
        <v>25000</v>
      </c>
      <c r="AI158" s="150"/>
      <c r="AJ158" s="142"/>
      <c r="AK158" s="279" t="str">
        <f t="shared" ref="AK158:AV158" si="150">IFERROR(AK77/AK23,"n/a")</f>
        <v>n/a</v>
      </c>
      <c r="AL158" s="279" t="str">
        <f t="shared" si="150"/>
        <v>n/a</v>
      </c>
      <c r="AM158" s="279" t="str">
        <f t="shared" si="150"/>
        <v>n/a</v>
      </c>
      <c r="AN158" s="279" t="str">
        <f t="shared" si="150"/>
        <v>n/a</v>
      </c>
      <c r="AO158" s="279" t="str">
        <f t="shared" si="150"/>
        <v>n/a</v>
      </c>
      <c r="AP158" s="279" t="str">
        <f t="shared" si="150"/>
        <v>n/a</v>
      </c>
      <c r="AQ158" s="279" t="str">
        <f t="shared" si="150"/>
        <v>n/a</v>
      </c>
      <c r="AR158" s="279" t="str">
        <f t="shared" si="150"/>
        <v>n/a</v>
      </c>
      <c r="AS158" s="279" t="str">
        <f t="shared" si="150"/>
        <v>n/a</v>
      </c>
      <c r="AT158" s="279" t="str">
        <f t="shared" si="150"/>
        <v>n/a</v>
      </c>
      <c r="AU158" s="279" t="str">
        <f t="shared" si="150"/>
        <v>n/a</v>
      </c>
      <c r="AV158" s="279" t="str">
        <f t="shared" si="150"/>
        <v>n/a</v>
      </c>
      <c r="AW158" s="150"/>
    </row>
    <row r="159" spans="3:49" ht="15.75" customHeight="1" x14ac:dyDescent="0.25">
      <c r="C159" s="150" t="str">
        <f t="shared" si="105"/>
        <v>MC-Suite 16</v>
      </c>
      <c r="D159" s="143"/>
      <c r="E159" s="143"/>
      <c r="F159" s="150">
        <f>'Listes des Lots'!B98</f>
        <v>0</v>
      </c>
      <c r="I159" s="255">
        <v>0</v>
      </c>
      <c r="J159" s="255">
        <v>0</v>
      </c>
      <c r="K159" s="255">
        <v>0</v>
      </c>
      <c r="L159" s="255">
        <v>0</v>
      </c>
      <c r="M159" s="255">
        <v>0</v>
      </c>
      <c r="N159" s="255">
        <v>0</v>
      </c>
      <c r="O159" s="255">
        <v>0</v>
      </c>
      <c r="P159" s="279" t="str">
        <f t="shared" ref="P159:T159" si="151">IFERROR(P78/P24,"n/a")</f>
        <v>n/a</v>
      </c>
      <c r="Q159" s="279" t="str">
        <f t="shared" si="151"/>
        <v>n/a</v>
      </c>
      <c r="R159" s="279">
        <f t="shared" si="151"/>
        <v>30000</v>
      </c>
      <c r="S159" s="279" t="str">
        <f t="shared" si="151"/>
        <v>n/a</v>
      </c>
      <c r="T159" s="279" t="str">
        <f t="shared" si="151"/>
        <v>n/a</v>
      </c>
      <c r="U159" s="150"/>
      <c r="W159" s="279" t="str">
        <f t="shared" ref="W159:AH159" si="152">IFERROR(W78/W24,"n/a")</f>
        <v>n/a</v>
      </c>
      <c r="X159" s="279" t="str">
        <f t="shared" si="152"/>
        <v>n/a</v>
      </c>
      <c r="Y159" s="279" t="str">
        <f t="shared" si="152"/>
        <v>n/a</v>
      </c>
      <c r="Z159" s="279" t="str">
        <f t="shared" si="152"/>
        <v>n/a</v>
      </c>
      <c r="AA159" s="279" t="str">
        <f t="shared" si="152"/>
        <v>n/a</v>
      </c>
      <c r="AB159" s="279" t="str">
        <f t="shared" si="152"/>
        <v>n/a</v>
      </c>
      <c r="AC159" s="279" t="str">
        <f t="shared" si="152"/>
        <v>n/a</v>
      </c>
      <c r="AD159" s="279">
        <f t="shared" si="152"/>
        <v>0</v>
      </c>
      <c r="AE159" s="279" t="str">
        <f t="shared" si="152"/>
        <v>n/a</v>
      </c>
      <c r="AF159" s="279" t="str">
        <f t="shared" si="152"/>
        <v>n/a</v>
      </c>
      <c r="AG159" s="279" t="str">
        <f t="shared" si="152"/>
        <v>n/a</v>
      </c>
      <c r="AH159" s="279" t="str">
        <f t="shared" si="152"/>
        <v>n/a</v>
      </c>
      <c r="AI159" s="150"/>
      <c r="AJ159" s="142"/>
      <c r="AK159" s="279" t="str">
        <f t="shared" ref="AK159:AV159" si="153">IFERROR(AK78/AK24,"n/a")</f>
        <v>n/a</v>
      </c>
      <c r="AL159" s="279" t="str">
        <f t="shared" si="153"/>
        <v>n/a</v>
      </c>
      <c r="AM159" s="279" t="str">
        <f t="shared" si="153"/>
        <v>n/a</v>
      </c>
      <c r="AN159" s="279" t="str">
        <f t="shared" si="153"/>
        <v>n/a</v>
      </c>
      <c r="AO159" s="279" t="str">
        <f t="shared" si="153"/>
        <v>n/a</v>
      </c>
      <c r="AP159" s="279" t="str">
        <f t="shared" si="153"/>
        <v>n/a</v>
      </c>
      <c r="AQ159" s="279" t="str">
        <f t="shared" si="153"/>
        <v>n/a</v>
      </c>
      <c r="AR159" s="279" t="str">
        <f t="shared" si="153"/>
        <v>n/a</v>
      </c>
      <c r="AS159" s="279" t="str">
        <f t="shared" si="153"/>
        <v>n/a</v>
      </c>
      <c r="AT159" s="279" t="str">
        <f t="shared" si="153"/>
        <v>n/a</v>
      </c>
      <c r="AU159" s="279" t="str">
        <f t="shared" si="153"/>
        <v>n/a</v>
      </c>
      <c r="AV159" s="279" t="str">
        <f t="shared" si="153"/>
        <v>n/a</v>
      </c>
      <c r="AW159" s="150"/>
    </row>
    <row r="160" spans="3:49" ht="15.75" customHeight="1" x14ac:dyDescent="0.25">
      <c r="C160" s="150" t="str">
        <f t="shared" si="105"/>
        <v>MC-CHBR 1</v>
      </c>
      <c r="D160" s="143"/>
      <c r="E160" s="143"/>
      <c r="F160" s="150">
        <f>'Listes des Lots'!B99</f>
        <v>0</v>
      </c>
      <c r="I160" s="255">
        <v>0</v>
      </c>
      <c r="J160" s="255">
        <v>0</v>
      </c>
      <c r="K160" s="255">
        <v>0</v>
      </c>
      <c r="L160" s="255">
        <v>0</v>
      </c>
      <c r="M160" s="255">
        <v>0</v>
      </c>
      <c r="N160" s="255">
        <v>0</v>
      </c>
      <c r="O160" s="255">
        <v>0</v>
      </c>
      <c r="P160" s="279" t="str">
        <f t="shared" ref="P160:T160" si="154">IFERROR(P79/P25,"n/a")</f>
        <v>n/a</v>
      </c>
      <c r="Q160" s="279" t="str">
        <f t="shared" si="154"/>
        <v>n/a</v>
      </c>
      <c r="R160" s="279" t="str">
        <f t="shared" si="154"/>
        <v>n/a</v>
      </c>
      <c r="S160" s="279" t="str">
        <f t="shared" si="154"/>
        <v>n/a</v>
      </c>
      <c r="T160" s="279" t="str">
        <f t="shared" si="154"/>
        <v>n/a</v>
      </c>
      <c r="U160" s="150"/>
      <c r="W160" s="279" t="str">
        <f t="shared" ref="W160:AH160" si="155">IFERROR(W79/W25,"n/a")</f>
        <v>n/a</v>
      </c>
      <c r="X160" s="279" t="str">
        <f t="shared" si="155"/>
        <v>n/a</v>
      </c>
      <c r="Y160" s="279" t="str">
        <f t="shared" si="155"/>
        <v>n/a</v>
      </c>
      <c r="Z160" s="279" t="str">
        <f t="shared" si="155"/>
        <v>n/a</v>
      </c>
      <c r="AA160" s="279" t="str">
        <f t="shared" si="155"/>
        <v>n/a</v>
      </c>
      <c r="AB160" s="279" t="str">
        <f t="shared" si="155"/>
        <v>n/a</v>
      </c>
      <c r="AC160" s="279" t="str">
        <f t="shared" si="155"/>
        <v>n/a</v>
      </c>
      <c r="AD160" s="279">
        <f t="shared" si="155"/>
        <v>5000</v>
      </c>
      <c r="AE160" s="279" t="str">
        <f t="shared" si="155"/>
        <v>n/a</v>
      </c>
      <c r="AF160" s="279" t="str">
        <f t="shared" si="155"/>
        <v>n/a</v>
      </c>
      <c r="AG160" s="279" t="str">
        <f t="shared" si="155"/>
        <v>n/a</v>
      </c>
      <c r="AH160" s="279" t="str">
        <f t="shared" si="155"/>
        <v>n/a</v>
      </c>
      <c r="AI160" s="150"/>
      <c r="AJ160" s="142"/>
      <c r="AK160" s="279">
        <f t="shared" ref="AK160:AV160" si="156">IFERROR(AK79/AK25,"n/a")</f>
        <v>16000</v>
      </c>
      <c r="AL160" s="279" t="str">
        <f t="shared" si="156"/>
        <v>n/a</v>
      </c>
      <c r="AM160" s="279" t="str">
        <f t="shared" si="156"/>
        <v>n/a</v>
      </c>
      <c r="AN160" s="279" t="str">
        <f t="shared" si="156"/>
        <v>n/a</v>
      </c>
      <c r="AO160" s="279" t="str">
        <f t="shared" si="156"/>
        <v>n/a</v>
      </c>
      <c r="AP160" s="279" t="str">
        <f t="shared" si="156"/>
        <v>n/a</v>
      </c>
      <c r="AQ160" s="279" t="str">
        <f t="shared" si="156"/>
        <v>n/a</v>
      </c>
      <c r="AR160" s="279" t="str">
        <f t="shared" si="156"/>
        <v>n/a</v>
      </c>
      <c r="AS160" s="279" t="str">
        <f t="shared" si="156"/>
        <v>n/a</v>
      </c>
      <c r="AT160" s="279" t="str">
        <f t="shared" si="156"/>
        <v>n/a</v>
      </c>
      <c r="AU160" s="279" t="str">
        <f t="shared" si="156"/>
        <v>n/a</v>
      </c>
      <c r="AV160" s="279" t="str">
        <f t="shared" si="156"/>
        <v>n/a</v>
      </c>
      <c r="AW160" s="150"/>
    </row>
    <row r="161" spans="3:49" ht="15.75" customHeight="1" x14ac:dyDescent="0.25">
      <c r="C161" s="150" t="str">
        <f t="shared" si="105"/>
        <v>MC-CHBR 2</v>
      </c>
      <c r="D161" s="264"/>
      <c r="E161" s="143"/>
      <c r="F161" s="150">
        <f>'Listes des Lots'!B100</f>
        <v>0</v>
      </c>
      <c r="G161" s="143"/>
      <c r="H161" s="143"/>
      <c r="I161" s="255">
        <v>0</v>
      </c>
      <c r="J161" s="255">
        <v>0</v>
      </c>
      <c r="K161" s="255">
        <v>0</v>
      </c>
      <c r="L161" s="255">
        <v>0</v>
      </c>
      <c r="M161" s="255">
        <v>0</v>
      </c>
      <c r="N161" s="255">
        <v>0</v>
      </c>
      <c r="O161" s="255">
        <v>0</v>
      </c>
      <c r="P161" s="279">
        <f t="shared" ref="P161:T161" si="157">IFERROR(P80/P26,"n/a")</f>
        <v>16428.571428571428</v>
      </c>
      <c r="Q161" s="279">
        <f t="shared" si="157"/>
        <v>17500</v>
      </c>
      <c r="R161" s="279">
        <f t="shared" si="157"/>
        <v>17500</v>
      </c>
      <c r="S161" s="279">
        <f t="shared" si="157"/>
        <v>19285.714285714286</v>
      </c>
      <c r="T161" s="279">
        <f t="shared" si="157"/>
        <v>17176.470588235294</v>
      </c>
      <c r="U161" s="150"/>
      <c r="W161" s="279">
        <f t="shared" ref="W161:AH161" si="158">IFERROR(W80/W26,"n/a")</f>
        <v>28000</v>
      </c>
      <c r="X161" s="279">
        <f t="shared" si="158"/>
        <v>20000</v>
      </c>
      <c r="Y161" s="279">
        <f t="shared" si="158"/>
        <v>20000</v>
      </c>
      <c r="Z161" s="279">
        <f t="shared" si="158"/>
        <v>20000</v>
      </c>
      <c r="AA161" s="279">
        <f t="shared" si="158"/>
        <v>20000</v>
      </c>
      <c r="AB161" s="279">
        <f t="shared" si="158"/>
        <v>20000</v>
      </c>
      <c r="AC161" s="279">
        <f t="shared" si="158"/>
        <v>17375</v>
      </c>
      <c r="AD161" s="279">
        <f t="shared" si="158"/>
        <v>0</v>
      </c>
      <c r="AE161" s="279">
        <f t="shared" si="158"/>
        <v>20000</v>
      </c>
      <c r="AF161" s="279" t="str">
        <f t="shared" si="158"/>
        <v>n/a</v>
      </c>
      <c r="AG161" s="279" t="str">
        <f t="shared" si="158"/>
        <v>n/a</v>
      </c>
      <c r="AH161" s="279">
        <f t="shared" si="158"/>
        <v>17000</v>
      </c>
      <c r="AI161" s="150"/>
      <c r="AJ161" s="142"/>
      <c r="AK161" s="279">
        <f t="shared" ref="AK161:AV161" si="159">IFERROR(AK80/AK26,"n/a")</f>
        <v>16666.666666666668</v>
      </c>
      <c r="AL161" s="279" t="str">
        <f t="shared" si="159"/>
        <v>n/a</v>
      </c>
      <c r="AM161" s="279" t="str">
        <f t="shared" si="159"/>
        <v>n/a</v>
      </c>
      <c r="AN161" s="279" t="str">
        <f t="shared" si="159"/>
        <v>n/a</v>
      </c>
      <c r="AO161" s="279" t="str">
        <f t="shared" si="159"/>
        <v>n/a</v>
      </c>
      <c r="AP161" s="279" t="str">
        <f t="shared" si="159"/>
        <v>n/a</v>
      </c>
      <c r="AQ161" s="279" t="str">
        <f t="shared" si="159"/>
        <v>n/a</v>
      </c>
      <c r="AR161" s="279" t="str">
        <f t="shared" si="159"/>
        <v>n/a</v>
      </c>
      <c r="AS161" s="279" t="str">
        <f t="shared" si="159"/>
        <v>n/a</v>
      </c>
      <c r="AT161" s="279" t="str">
        <f t="shared" si="159"/>
        <v>n/a</v>
      </c>
      <c r="AU161" s="279" t="str">
        <f t="shared" si="159"/>
        <v>n/a</v>
      </c>
      <c r="AV161" s="279" t="str">
        <f t="shared" si="159"/>
        <v>n/a</v>
      </c>
      <c r="AW161" s="150"/>
    </row>
    <row r="162" spans="3:49" ht="15.75" customHeight="1" x14ac:dyDescent="0.25">
      <c r="C162" s="150" t="str">
        <f t="shared" si="105"/>
        <v>MC-CHBR 3</v>
      </c>
      <c r="D162" s="264"/>
      <c r="E162" s="143"/>
      <c r="F162" s="150">
        <f>'Listes des Lots'!B101</f>
        <v>0</v>
      </c>
      <c r="G162" s="143"/>
      <c r="H162" s="143"/>
      <c r="I162" s="255">
        <v>0</v>
      </c>
      <c r="J162" s="255">
        <v>0</v>
      </c>
      <c r="K162" s="255">
        <v>0</v>
      </c>
      <c r="L162" s="255">
        <v>0</v>
      </c>
      <c r="M162" s="255">
        <v>0</v>
      </c>
      <c r="N162" s="255">
        <v>0</v>
      </c>
      <c r="O162" s="255">
        <v>0</v>
      </c>
      <c r="P162" s="279">
        <f t="shared" ref="P162:T162" si="160">IFERROR(P81/P27,"n/a")</f>
        <v>15000</v>
      </c>
      <c r="Q162" s="279">
        <f t="shared" si="160"/>
        <v>20000</v>
      </c>
      <c r="R162" s="279">
        <f t="shared" si="160"/>
        <v>18333.333333333332</v>
      </c>
      <c r="S162" s="279">
        <f t="shared" si="160"/>
        <v>18750</v>
      </c>
      <c r="T162" s="279">
        <f t="shared" si="160"/>
        <v>8700</v>
      </c>
      <c r="U162" s="150"/>
      <c r="W162" s="279">
        <f t="shared" ref="W162:AH162" si="161">IFERROR(W81/W27,"n/a")</f>
        <v>12250</v>
      </c>
      <c r="X162" s="279">
        <f t="shared" si="161"/>
        <v>20000</v>
      </c>
      <c r="Y162" s="279">
        <f t="shared" si="161"/>
        <v>20000</v>
      </c>
      <c r="Z162" s="279">
        <f t="shared" si="161"/>
        <v>15000</v>
      </c>
      <c r="AA162" s="279" t="str">
        <f t="shared" si="161"/>
        <v>n/a</v>
      </c>
      <c r="AB162" s="279">
        <f t="shared" si="161"/>
        <v>20000</v>
      </c>
      <c r="AC162" s="279" t="str">
        <f t="shared" si="161"/>
        <v>n/a</v>
      </c>
      <c r="AD162" s="279">
        <f t="shared" si="161"/>
        <v>0</v>
      </c>
      <c r="AE162" s="279">
        <f t="shared" si="161"/>
        <v>15000</v>
      </c>
      <c r="AF162" s="279">
        <f t="shared" si="161"/>
        <v>16666.666666666668</v>
      </c>
      <c r="AG162" s="279">
        <f t="shared" si="161"/>
        <v>16666.666666666668</v>
      </c>
      <c r="AH162" s="279">
        <f t="shared" si="161"/>
        <v>15666.666666666666</v>
      </c>
      <c r="AI162" s="150"/>
      <c r="AJ162" s="142"/>
      <c r="AK162" s="279">
        <f t="shared" ref="AK162:AV162" si="162">IFERROR(AK81/AK27,"n/a")</f>
        <v>15000</v>
      </c>
      <c r="AL162" s="279" t="str">
        <f t="shared" si="162"/>
        <v>n/a</v>
      </c>
      <c r="AM162" s="279" t="str">
        <f t="shared" si="162"/>
        <v>n/a</v>
      </c>
      <c r="AN162" s="279" t="str">
        <f t="shared" si="162"/>
        <v>n/a</v>
      </c>
      <c r="AO162" s="279" t="str">
        <f t="shared" si="162"/>
        <v>n/a</v>
      </c>
      <c r="AP162" s="279" t="str">
        <f t="shared" si="162"/>
        <v>n/a</v>
      </c>
      <c r="AQ162" s="279" t="str">
        <f t="shared" si="162"/>
        <v>n/a</v>
      </c>
      <c r="AR162" s="279" t="str">
        <f t="shared" si="162"/>
        <v>n/a</v>
      </c>
      <c r="AS162" s="279" t="str">
        <f t="shared" si="162"/>
        <v>n/a</v>
      </c>
      <c r="AT162" s="279" t="str">
        <f t="shared" si="162"/>
        <v>n/a</v>
      </c>
      <c r="AU162" s="279" t="str">
        <f t="shared" si="162"/>
        <v>n/a</v>
      </c>
      <c r="AV162" s="279" t="str">
        <f t="shared" si="162"/>
        <v>n/a</v>
      </c>
      <c r="AW162" s="150"/>
    </row>
    <row r="163" spans="3:49" ht="15.75" customHeight="1" x14ac:dyDescent="0.25">
      <c r="C163" s="150" t="str">
        <f t="shared" si="105"/>
        <v>MC-CHBR 4</v>
      </c>
      <c r="D163" s="264"/>
      <c r="E163" s="143"/>
      <c r="F163" s="150">
        <f>'Listes des Lots'!B102</f>
        <v>0</v>
      </c>
      <c r="G163" s="143"/>
      <c r="H163" s="143"/>
      <c r="I163" s="255">
        <v>0</v>
      </c>
      <c r="J163" s="255">
        <v>0</v>
      </c>
      <c r="K163" s="255">
        <v>0</v>
      </c>
      <c r="L163" s="255">
        <v>0</v>
      </c>
      <c r="M163" s="255">
        <v>0</v>
      </c>
      <c r="N163" s="255">
        <v>0</v>
      </c>
      <c r="O163" s="255">
        <v>0</v>
      </c>
      <c r="P163" s="279" t="str">
        <f t="shared" ref="P163:T163" si="163">IFERROR(P82/P28,"n/a")</f>
        <v>n/a</v>
      </c>
      <c r="Q163" s="279" t="str">
        <f t="shared" si="163"/>
        <v>n/a</v>
      </c>
      <c r="R163" s="279">
        <f t="shared" si="163"/>
        <v>20000</v>
      </c>
      <c r="S163" s="279">
        <f t="shared" si="163"/>
        <v>18333.333333333332</v>
      </c>
      <c r="T163" s="279">
        <f t="shared" si="163"/>
        <v>10666.666666666666</v>
      </c>
      <c r="U163" s="150"/>
      <c r="W163" s="279">
        <f t="shared" ref="W163:AH163" si="164">IFERROR(W82/W28,"n/a")</f>
        <v>20666.666666666668</v>
      </c>
      <c r="X163" s="279">
        <f t="shared" si="164"/>
        <v>16666.666666666668</v>
      </c>
      <c r="Y163" s="279" t="str">
        <f t="shared" si="164"/>
        <v>n/a</v>
      </c>
      <c r="Z163" s="279">
        <f t="shared" si="164"/>
        <v>20000</v>
      </c>
      <c r="AA163" s="279">
        <f t="shared" si="164"/>
        <v>15000</v>
      </c>
      <c r="AB163" s="279">
        <f t="shared" si="164"/>
        <v>16666.666666666668</v>
      </c>
      <c r="AC163" s="279">
        <f t="shared" si="164"/>
        <v>15000</v>
      </c>
      <c r="AD163" s="279">
        <f t="shared" si="164"/>
        <v>5000</v>
      </c>
      <c r="AE163" s="279" t="str">
        <f t="shared" si="164"/>
        <v>n/a</v>
      </c>
      <c r="AF163" s="279">
        <f t="shared" si="164"/>
        <v>15000</v>
      </c>
      <c r="AG163" s="279">
        <f t="shared" si="164"/>
        <v>15000</v>
      </c>
      <c r="AH163" s="279">
        <f t="shared" si="164"/>
        <v>17000</v>
      </c>
      <c r="AI163" s="150"/>
      <c r="AJ163" s="142"/>
      <c r="AK163" s="279">
        <f t="shared" ref="AK163:AV163" si="165">IFERROR(AK82/AK28,"n/a")</f>
        <v>16333.333333333334</v>
      </c>
      <c r="AL163" s="279" t="str">
        <f t="shared" si="165"/>
        <v>n/a</v>
      </c>
      <c r="AM163" s="279" t="str">
        <f t="shared" si="165"/>
        <v>n/a</v>
      </c>
      <c r="AN163" s="279" t="str">
        <f t="shared" si="165"/>
        <v>n/a</v>
      </c>
      <c r="AO163" s="279" t="str">
        <f t="shared" si="165"/>
        <v>n/a</v>
      </c>
      <c r="AP163" s="279" t="str">
        <f t="shared" si="165"/>
        <v>n/a</v>
      </c>
      <c r="AQ163" s="279" t="str">
        <f t="shared" si="165"/>
        <v>n/a</v>
      </c>
      <c r="AR163" s="279" t="str">
        <f t="shared" si="165"/>
        <v>n/a</v>
      </c>
      <c r="AS163" s="279" t="str">
        <f t="shared" si="165"/>
        <v>n/a</v>
      </c>
      <c r="AT163" s="279" t="str">
        <f t="shared" si="165"/>
        <v>n/a</v>
      </c>
      <c r="AU163" s="279" t="str">
        <f t="shared" si="165"/>
        <v>n/a</v>
      </c>
      <c r="AV163" s="279" t="str">
        <f t="shared" si="165"/>
        <v>n/a</v>
      </c>
      <c r="AW163" s="150"/>
    </row>
    <row r="164" spans="3:49" ht="15.75" customHeight="1" x14ac:dyDescent="0.25">
      <c r="C164" s="150" t="str">
        <f t="shared" si="105"/>
        <v>MC-CHBR 5</v>
      </c>
      <c r="D164" s="264"/>
      <c r="E164" s="143"/>
      <c r="F164" s="150">
        <f>'Listes des Lots'!B103</f>
        <v>0</v>
      </c>
      <c r="G164" s="143"/>
      <c r="H164" s="143"/>
      <c r="I164" s="255">
        <v>0</v>
      </c>
      <c r="J164" s="255">
        <v>0</v>
      </c>
      <c r="K164" s="255">
        <v>0</v>
      </c>
      <c r="L164" s="255">
        <v>0</v>
      </c>
      <c r="M164" s="255">
        <v>0</v>
      </c>
      <c r="N164" s="255">
        <v>0</v>
      </c>
      <c r="O164" s="255">
        <v>0</v>
      </c>
      <c r="P164" s="279">
        <f t="shared" ref="P164:T164" si="166">IFERROR(P83/P29,"n/a")</f>
        <v>5967.7419354838712</v>
      </c>
      <c r="Q164" s="279">
        <f t="shared" si="166"/>
        <v>17000</v>
      </c>
      <c r="R164" s="279">
        <f t="shared" si="166"/>
        <v>22000</v>
      </c>
      <c r="S164" s="279">
        <f t="shared" si="166"/>
        <v>20000</v>
      </c>
      <c r="T164" s="279">
        <f t="shared" si="166"/>
        <v>16000</v>
      </c>
      <c r="U164" s="150"/>
      <c r="W164" s="279">
        <f t="shared" ref="W164:AH164" si="167">IFERROR(W83/W29,"n/a")</f>
        <v>21375</v>
      </c>
      <c r="X164" s="279">
        <f t="shared" si="167"/>
        <v>20000</v>
      </c>
      <c r="Y164" s="279">
        <f t="shared" si="167"/>
        <v>20000</v>
      </c>
      <c r="Z164" s="279">
        <f t="shared" si="167"/>
        <v>18125</v>
      </c>
      <c r="AA164" s="279">
        <f t="shared" si="167"/>
        <v>18333.333333333332</v>
      </c>
      <c r="AB164" s="279">
        <f t="shared" si="167"/>
        <v>18714.285714285714</v>
      </c>
      <c r="AC164" s="279">
        <f t="shared" si="167"/>
        <v>20000</v>
      </c>
      <c r="AD164" s="279">
        <f t="shared" si="167"/>
        <v>0</v>
      </c>
      <c r="AE164" s="279">
        <f t="shared" si="167"/>
        <v>20000</v>
      </c>
      <c r="AF164" s="279">
        <f t="shared" si="167"/>
        <v>23333.333333333332</v>
      </c>
      <c r="AG164" s="279">
        <f t="shared" si="167"/>
        <v>13750</v>
      </c>
      <c r="AH164" s="279">
        <f t="shared" si="167"/>
        <v>16500</v>
      </c>
      <c r="AI164" s="150"/>
      <c r="AJ164" s="142"/>
      <c r="AK164" s="279">
        <f t="shared" ref="AK164:AV164" si="168">IFERROR(AK83/AK29,"n/a")</f>
        <v>17000</v>
      </c>
      <c r="AL164" s="279" t="str">
        <f t="shared" si="168"/>
        <v>n/a</v>
      </c>
      <c r="AM164" s="279" t="str">
        <f t="shared" si="168"/>
        <v>n/a</v>
      </c>
      <c r="AN164" s="279" t="str">
        <f t="shared" si="168"/>
        <v>n/a</v>
      </c>
      <c r="AO164" s="279" t="str">
        <f t="shared" si="168"/>
        <v>n/a</v>
      </c>
      <c r="AP164" s="279" t="str">
        <f t="shared" si="168"/>
        <v>n/a</v>
      </c>
      <c r="AQ164" s="279" t="str">
        <f t="shared" si="168"/>
        <v>n/a</v>
      </c>
      <c r="AR164" s="279" t="str">
        <f t="shared" si="168"/>
        <v>n/a</v>
      </c>
      <c r="AS164" s="279" t="str">
        <f t="shared" si="168"/>
        <v>n/a</v>
      </c>
      <c r="AT164" s="279" t="str">
        <f t="shared" si="168"/>
        <v>n/a</v>
      </c>
      <c r="AU164" s="279" t="str">
        <f t="shared" si="168"/>
        <v>n/a</v>
      </c>
      <c r="AV164" s="279" t="str">
        <f t="shared" si="168"/>
        <v>n/a</v>
      </c>
      <c r="AW164" s="150"/>
    </row>
    <row r="165" spans="3:49" ht="15.75" customHeight="1" x14ac:dyDescent="0.25">
      <c r="C165" s="150" t="str">
        <f t="shared" si="105"/>
        <v>MC-CHBR 6</v>
      </c>
      <c r="D165" s="264"/>
      <c r="E165" s="143"/>
      <c r="F165" s="150">
        <f>'Listes des Lots'!B104</f>
        <v>0</v>
      </c>
      <c r="G165" s="143"/>
      <c r="H165" s="143"/>
      <c r="I165" s="255">
        <v>0</v>
      </c>
      <c r="J165" s="255">
        <v>0</v>
      </c>
      <c r="K165" s="255">
        <v>0</v>
      </c>
      <c r="L165" s="255">
        <v>0</v>
      </c>
      <c r="M165" s="255">
        <v>0</v>
      </c>
      <c r="N165" s="255">
        <v>0</v>
      </c>
      <c r="O165" s="255">
        <v>0</v>
      </c>
      <c r="P165" s="279" t="str">
        <f t="shared" ref="P165:T165" si="169">IFERROR(P84/P30,"n/a")</f>
        <v>n/a</v>
      </c>
      <c r="Q165" s="279" t="str">
        <f t="shared" si="169"/>
        <v>n/a</v>
      </c>
      <c r="R165" s="279" t="str">
        <f t="shared" si="169"/>
        <v>n/a</v>
      </c>
      <c r="S165" s="279" t="str">
        <f t="shared" si="169"/>
        <v>n/a</v>
      </c>
      <c r="T165" s="279" t="str">
        <f t="shared" si="169"/>
        <v>n/a</v>
      </c>
      <c r="U165" s="150"/>
      <c r="W165" s="279" t="str">
        <f t="shared" ref="W165:AH165" si="170">IFERROR(W84/W30,"n/a")</f>
        <v>n/a</v>
      </c>
      <c r="X165" s="279" t="str">
        <f t="shared" si="170"/>
        <v>n/a</v>
      </c>
      <c r="Y165" s="279" t="str">
        <f t="shared" si="170"/>
        <v>n/a</v>
      </c>
      <c r="Z165" s="279" t="str">
        <f t="shared" si="170"/>
        <v>n/a</v>
      </c>
      <c r="AA165" s="279" t="str">
        <f t="shared" si="170"/>
        <v>n/a</v>
      </c>
      <c r="AB165" s="279" t="str">
        <f t="shared" si="170"/>
        <v>n/a</v>
      </c>
      <c r="AC165" s="279" t="str">
        <f t="shared" si="170"/>
        <v>n/a</v>
      </c>
      <c r="AD165" s="279">
        <f t="shared" si="170"/>
        <v>0</v>
      </c>
      <c r="AE165" s="279" t="str">
        <f t="shared" si="170"/>
        <v>n/a</v>
      </c>
      <c r="AF165" s="279" t="str">
        <f t="shared" si="170"/>
        <v>n/a</v>
      </c>
      <c r="AG165" s="279" t="str">
        <f t="shared" si="170"/>
        <v>n/a</v>
      </c>
      <c r="AH165" s="279" t="str">
        <f t="shared" si="170"/>
        <v>n/a</v>
      </c>
      <c r="AI165" s="150"/>
      <c r="AJ165" s="142"/>
      <c r="AK165" s="279" t="str">
        <f t="shared" ref="AK165:AV165" si="171">IFERROR(AK84/AK30,"n/a")</f>
        <v>n/a</v>
      </c>
      <c r="AL165" s="279" t="str">
        <f t="shared" si="171"/>
        <v>n/a</v>
      </c>
      <c r="AM165" s="279" t="str">
        <f t="shared" si="171"/>
        <v>n/a</v>
      </c>
      <c r="AN165" s="279" t="str">
        <f t="shared" si="171"/>
        <v>n/a</v>
      </c>
      <c r="AO165" s="279" t="str">
        <f t="shared" si="171"/>
        <v>n/a</v>
      </c>
      <c r="AP165" s="279" t="str">
        <f t="shared" si="171"/>
        <v>n/a</v>
      </c>
      <c r="AQ165" s="279" t="str">
        <f t="shared" si="171"/>
        <v>n/a</v>
      </c>
      <c r="AR165" s="279" t="str">
        <f t="shared" si="171"/>
        <v>n/a</v>
      </c>
      <c r="AS165" s="279" t="str">
        <f t="shared" si="171"/>
        <v>n/a</v>
      </c>
      <c r="AT165" s="279" t="str">
        <f t="shared" si="171"/>
        <v>n/a</v>
      </c>
      <c r="AU165" s="279" t="str">
        <f t="shared" si="171"/>
        <v>n/a</v>
      </c>
      <c r="AV165" s="279" t="str">
        <f t="shared" si="171"/>
        <v>n/a</v>
      </c>
      <c r="AW165" s="150"/>
    </row>
    <row r="166" spans="3:49" ht="15.75" customHeight="1" x14ac:dyDescent="0.25">
      <c r="C166" s="150" t="str">
        <f t="shared" si="105"/>
        <v>MC-CHBR 7</v>
      </c>
      <c r="D166" s="264"/>
      <c r="E166" s="143"/>
      <c r="F166" s="150">
        <f>'Listes des Lots'!B105</f>
        <v>0</v>
      </c>
      <c r="G166" s="143"/>
      <c r="H166" s="143"/>
      <c r="I166" s="255">
        <v>0</v>
      </c>
      <c r="J166" s="255">
        <v>0</v>
      </c>
      <c r="K166" s="255">
        <v>0</v>
      </c>
      <c r="L166" s="255">
        <v>0</v>
      </c>
      <c r="M166" s="255">
        <v>0</v>
      </c>
      <c r="N166" s="255">
        <v>0</v>
      </c>
      <c r="O166" s="255">
        <v>0</v>
      </c>
      <c r="P166" s="279">
        <f t="shared" ref="P166:T166" si="172">IFERROR(P85/P31,"n/a")</f>
        <v>18333.333333333332</v>
      </c>
      <c r="Q166" s="279">
        <f t="shared" si="172"/>
        <v>28888.888888888891</v>
      </c>
      <c r="R166" s="279">
        <f t="shared" si="172"/>
        <v>2045.4545454545455</v>
      </c>
      <c r="S166" s="279">
        <f t="shared" si="172"/>
        <v>19285.714285714286</v>
      </c>
      <c r="T166" s="279">
        <f t="shared" si="172"/>
        <v>17307.692307692309</v>
      </c>
      <c r="U166" s="150"/>
      <c r="W166" s="279">
        <f t="shared" ref="W166:AH166" si="173">IFERROR(W85/W31,"n/a")</f>
        <v>17111.111111111109</v>
      </c>
      <c r="X166" s="279">
        <f t="shared" si="173"/>
        <v>23333.333333333332</v>
      </c>
      <c r="Y166" s="279">
        <f t="shared" si="173"/>
        <v>20000</v>
      </c>
      <c r="Z166" s="279">
        <f t="shared" si="173"/>
        <v>19500</v>
      </c>
      <c r="AA166" s="279">
        <f t="shared" si="173"/>
        <v>20000</v>
      </c>
      <c r="AB166" s="279">
        <f t="shared" si="173"/>
        <v>20000</v>
      </c>
      <c r="AC166" s="279" t="str">
        <f t="shared" si="173"/>
        <v>n/a</v>
      </c>
      <c r="AD166" s="279">
        <f t="shared" si="173"/>
        <v>20000</v>
      </c>
      <c r="AE166" s="279">
        <f t="shared" si="173"/>
        <v>17500</v>
      </c>
      <c r="AF166" s="279">
        <f t="shared" si="173"/>
        <v>20000</v>
      </c>
      <c r="AG166" s="279">
        <f t="shared" si="173"/>
        <v>20000</v>
      </c>
      <c r="AH166" s="279">
        <f t="shared" si="173"/>
        <v>17300</v>
      </c>
      <c r="AI166" s="150"/>
      <c r="AJ166" s="142"/>
      <c r="AK166" s="279">
        <f t="shared" ref="AK166:AV166" si="174">IFERROR(AK85/AK31,"n/a")</f>
        <v>16500</v>
      </c>
      <c r="AL166" s="279" t="str">
        <f t="shared" si="174"/>
        <v>n/a</v>
      </c>
      <c r="AM166" s="279" t="str">
        <f t="shared" si="174"/>
        <v>n/a</v>
      </c>
      <c r="AN166" s="279" t="str">
        <f t="shared" si="174"/>
        <v>n/a</v>
      </c>
      <c r="AO166" s="279" t="str">
        <f t="shared" si="174"/>
        <v>n/a</v>
      </c>
      <c r="AP166" s="279" t="str">
        <f t="shared" si="174"/>
        <v>n/a</v>
      </c>
      <c r="AQ166" s="279" t="str">
        <f t="shared" si="174"/>
        <v>n/a</v>
      </c>
      <c r="AR166" s="279" t="str">
        <f t="shared" si="174"/>
        <v>n/a</v>
      </c>
      <c r="AS166" s="279" t="str">
        <f t="shared" si="174"/>
        <v>n/a</v>
      </c>
      <c r="AT166" s="279" t="str">
        <f t="shared" si="174"/>
        <v>n/a</v>
      </c>
      <c r="AU166" s="279" t="str">
        <f t="shared" si="174"/>
        <v>n/a</v>
      </c>
      <c r="AV166" s="279" t="str">
        <f t="shared" si="174"/>
        <v>n/a</v>
      </c>
      <c r="AW166" s="150"/>
    </row>
    <row r="167" spans="3:49" ht="15.75" customHeight="1" x14ac:dyDescent="0.25">
      <c r="C167" s="150" t="str">
        <f t="shared" si="105"/>
        <v>MC-CHBR 8</v>
      </c>
      <c r="D167" s="264"/>
      <c r="E167" s="143"/>
      <c r="F167" s="150"/>
      <c r="G167" s="143"/>
      <c r="H167" s="143"/>
      <c r="I167" s="255">
        <v>0</v>
      </c>
      <c r="J167" s="255">
        <v>0</v>
      </c>
      <c r="K167" s="255">
        <v>0</v>
      </c>
      <c r="L167" s="255">
        <v>0</v>
      </c>
      <c r="M167" s="255">
        <v>0</v>
      </c>
      <c r="N167" s="255">
        <v>0</v>
      </c>
      <c r="O167" s="255">
        <v>0</v>
      </c>
      <c r="P167" s="279" t="str">
        <f t="shared" ref="P167:T167" si="175">IFERROR(P86/P32,"n/a")</f>
        <v>n/a</v>
      </c>
      <c r="Q167" s="279">
        <f t="shared" si="175"/>
        <v>17857.142857142859</v>
      </c>
      <c r="R167" s="279">
        <f t="shared" si="175"/>
        <v>19166.666666666668</v>
      </c>
      <c r="S167" s="279">
        <f t="shared" si="175"/>
        <v>19545.454545454544</v>
      </c>
      <c r="T167" s="279">
        <f t="shared" si="175"/>
        <v>15400</v>
      </c>
      <c r="U167" s="150"/>
      <c r="W167" s="279">
        <f t="shared" ref="W167:AH167" si="176">IFERROR(W86/W32,"n/a")</f>
        <v>19625</v>
      </c>
      <c r="X167" s="279">
        <f t="shared" si="176"/>
        <v>22000</v>
      </c>
      <c r="Y167" s="279" t="str">
        <f t="shared" si="176"/>
        <v>n/a</v>
      </c>
      <c r="Z167" s="279">
        <f t="shared" si="176"/>
        <v>15000</v>
      </c>
      <c r="AA167" s="279">
        <f t="shared" si="176"/>
        <v>17500</v>
      </c>
      <c r="AB167" s="279">
        <f t="shared" si="176"/>
        <v>18750</v>
      </c>
      <c r="AC167" s="279">
        <f t="shared" si="176"/>
        <v>18333.333333333332</v>
      </c>
      <c r="AD167" s="279">
        <f t="shared" si="176"/>
        <v>20000</v>
      </c>
      <c r="AE167" s="279" t="str">
        <f t="shared" si="176"/>
        <v>n/a</v>
      </c>
      <c r="AF167" s="279">
        <f t="shared" si="176"/>
        <v>20000</v>
      </c>
      <c r="AG167" s="279">
        <f t="shared" si="176"/>
        <v>15000</v>
      </c>
      <c r="AH167" s="279" t="str">
        <f t="shared" si="176"/>
        <v>n/a</v>
      </c>
      <c r="AI167" s="150"/>
      <c r="AJ167" s="142"/>
      <c r="AK167" s="279">
        <f t="shared" ref="AK167:AV167" si="177">IFERROR(AK86/AK32,"n/a")</f>
        <v>10000</v>
      </c>
      <c r="AL167" s="279" t="str">
        <f t="shared" si="177"/>
        <v>n/a</v>
      </c>
      <c r="AM167" s="279" t="str">
        <f t="shared" si="177"/>
        <v>n/a</v>
      </c>
      <c r="AN167" s="279" t="str">
        <f t="shared" si="177"/>
        <v>n/a</v>
      </c>
      <c r="AO167" s="279" t="str">
        <f t="shared" si="177"/>
        <v>n/a</v>
      </c>
      <c r="AP167" s="279" t="str">
        <f t="shared" si="177"/>
        <v>n/a</v>
      </c>
      <c r="AQ167" s="279" t="str">
        <f t="shared" si="177"/>
        <v>n/a</v>
      </c>
      <c r="AR167" s="279" t="str">
        <f t="shared" si="177"/>
        <v>n/a</v>
      </c>
      <c r="AS167" s="279" t="str">
        <f t="shared" si="177"/>
        <v>n/a</v>
      </c>
      <c r="AT167" s="279" t="str">
        <f t="shared" si="177"/>
        <v>n/a</v>
      </c>
      <c r="AU167" s="279" t="str">
        <f t="shared" si="177"/>
        <v>n/a</v>
      </c>
      <c r="AV167" s="279" t="str">
        <f t="shared" si="177"/>
        <v>n/a</v>
      </c>
      <c r="AW167" s="150"/>
    </row>
    <row r="168" spans="3:49" ht="15.75" customHeight="1" x14ac:dyDescent="0.25">
      <c r="C168" s="150" t="str">
        <f t="shared" si="105"/>
        <v>MC-Salle Conference</v>
      </c>
      <c r="D168" s="264"/>
      <c r="E168" s="143"/>
      <c r="F168" s="150">
        <f>'Listes des Lots'!B106</f>
        <v>0</v>
      </c>
      <c r="G168" s="143"/>
      <c r="H168" s="143"/>
      <c r="I168" s="255">
        <v>0</v>
      </c>
      <c r="J168" s="255">
        <v>0</v>
      </c>
      <c r="K168" s="255">
        <v>0</v>
      </c>
      <c r="L168" s="255">
        <v>0</v>
      </c>
      <c r="M168" s="255">
        <v>0</v>
      </c>
      <c r="N168" s="255">
        <v>0</v>
      </c>
      <c r="O168" s="255">
        <v>0</v>
      </c>
      <c r="P168" s="279" t="str">
        <f t="shared" ref="P168:T168" si="178">IFERROR(P87/P33,"n/a")</f>
        <v>n/a</v>
      </c>
      <c r="Q168" s="279" t="str">
        <f t="shared" si="178"/>
        <v>n/a</v>
      </c>
      <c r="R168" s="279" t="str">
        <f t="shared" si="178"/>
        <v>n/a</v>
      </c>
      <c r="S168" s="279" t="str">
        <f t="shared" si="178"/>
        <v>n/a</v>
      </c>
      <c r="T168" s="279" t="str">
        <f t="shared" si="178"/>
        <v>n/a</v>
      </c>
      <c r="U168" s="150"/>
      <c r="W168" s="279" t="str">
        <f t="shared" ref="W168:AH168" si="179">IFERROR(W87/W33,"n/a")</f>
        <v>n/a</v>
      </c>
      <c r="X168" s="279" t="str">
        <f t="shared" si="179"/>
        <v>n/a</v>
      </c>
      <c r="Y168" s="279" t="str">
        <f t="shared" si="179"/>
        <v>n/a</v>
      </c>
      <c r="Z168" s="279" t="str">
        <f t="shared" si="179"/>
        <v>n/a</v>
      </c>
      <c r="AA168" s="279" t="str">
        <f t="shared" si="179"/>
        <v>n/a</v>
      </c>
      <c r="AB168" s="279" t="str">
        <f t="shared" si="179"/>
        <v>n/a</v>
      </c>
      <c r="AC168" s="279" t="str">
        <f t="shared" si="179"/>
        <v>n/a</v>
      </c>
      <c r="AD168" s="279" t="str">
        <f t="shared" si="179"/>
        <v>n/a</v>
      </c>
      <c r="AE168" s="279" t="str">
        <f t="shared" si="179"/>
        <v>n/a</v>
      </c>
      <c r="AF168" s="279" t="str">
        <f t="shared" si="179"/>
        <v>n/a</v>
      </c>
      <c r="AG168" s="279" t="str">
        <f t="shared" si="179"/>
        <v>n/a</v>
      </c>
      <c r="AH168" s="279" t="str">
        <f t="shared" si="179"/>
        <v>n/a</v>
      </c>
      <c r="AI168" s="150"/>
      <c r="AJ168" s="142"/>
      <c r="AK168" s="279" t="str">
        <f t="shared" ref="AK168:AV168" si="180">IFERROR(AK87/AK33,"n/a")</f>
        <v>n/a</v>
      </c>
      <c r="AL168" s="279" t="str">
        <f t="shared" si="180"/>
        <v>n/a</v>
      </c>
      <c r="AM168" s="279" t="str">
        <f t="shared" si="180"/>
        <v>n/a</v>
      </c>
      <c r="AN168" s="279" t="str">
        <f t="shared" si="180"/>
        <v>n/a</v>
      </c>
      <c r="AO168" s="279" t="str">
        <f t="shared" si="180"/>
        <v>n/a</v>
      </c>
      <c r="AP168" s="279" t="str">
        <f t="shared" si="180"/>
        <v>n/a</v>
      </c>
      <c r="AQ168" s="279" t="str">
        <f t="shared" si="180"/>
        <v>n/a</v>
      </c>
      <c r="AR168" s="279" t="str">
        <f t="shared" si="180"/>
        <v>n/a</v>
      </c>
      <c r="AS168" s="279" t="str">
        <f t="shared" si="180"/>
        <v>n/a</v>
      </c>
      <c r="AT168" s="279" t="str">
        <f t="shared" si="180"/>
        <v>n/a</v>
      </c>
      <c r="AU168" s="279" t="str">
        <f t="shared" si="180"/>
        <v>n/a</v>
      </c>
      <c r="AV168" s="279" t="str">
        <f t="shared" si="180"/>
        <v>n/a</v>
      </c>
      <c r="AW168" s="150"/>
    </row>
    <row r="169" spans="3:49" s="158" customFormat="1" ht="15.75" customHeight="1" x14ac:dyDescent="0.25">
      <c r="C169" s="155" t="s">
        <v>344</v>
      </c>
      <c r="D169" s="156"/>
      <c r="E169" s="156"/>
      <c r="F169" s="157"/>
      <c r="G169" s="157"/>
      <c r="H169" s="157"/>
      <c r="I169" s="157"/>
      <c r="J169" s="157"/>
      <c r="K169" s="157"/>
      <c r="L169" s="157"/>
      <c r="M169" s="157"/>
      <c r="N169" s="157"/>
      <c r="O169" s="157"/>
      <c r="P169" s="280">
        <f>IFERROR(P88/P34,"N/A")</f>
        <v>12822.58064516129</v>
      </c>
      <c r="Q169" s="280">
        <f>IFERROR(Q88/Q34,"N/A")</f>
        <v>22000</v>
      </c>
      <c r="R169" s="280">
        <f>IFERROR(R88/R34,"N/A")</f>
        <v>13909.09090909091</v>
      </c>
      <c r="S169" s="280">
        <f>IFERROR(S88/S34,"N/A")</f>
        <v>20784.313725490196</v>
      </c>
      <c r="T169" s="280">
        <f>IFERROR(T88/T34,"N/A")</f>
        <v>14465.753424657534</v>
      </c>
      <c r="U169" s="157"/>
      <c r="W169" s="280">
        <f t="shared" ref="W169:AH169" si="181">IFERROR(W88/W34,"N/A")</f>
        <v>23460</v>
      </c>
      <c r="X169" s="280">
        <f t="shared" si="181"/>
        <v>22916.666666666668</v>
      </c>
      <c r="Y169" s="280">
        <f t="shared" si="181"/>
        <v>25000</v>
      </c>
      <c r="Z169" s="280">
        <f t="shared" si="181"/>
        <v>18750</v>
      </c>
      <c r="AA169" s="280">
        <f t="shared" si="181"/>
        <v>16923.076923076922</v>
      </c>
      <c r="AB169" s="280">
        <f t="shared" si="181"/>
        <v>22240</v>
      </c>
      <c r="AC169" s="280">
        <f t="shared" si="181"/>
        <v>18600</v>
      </c>
      <c r="AD169" s="280">
        <f t="shared" si="181"/>
        <v>25260</v>
      </c>
      <c r="AE169" s="280">
        <f t="shared" si="181"/>
        <v>23888.888888888891</v>
      </c>
      <c r="AF169" s="280">
        <f t="shared" si="181"/>
        <v>20625</v>
      </c>
      <c r="AG169" s="280">
        <f t="shared" si="181"/>
        <v>20000</v>
      </c>
      <c r="AH169" s="280">
        <f t="shared" si="181"/>
        <v>20641.025641025641</v>
      </c>
      <c r="AI169" s="157"/>
      <c r="AJ169" s="159"/>
      <c r="AK169" s="280">
        <f t="shared" ref="AK169:AV169" si="182">IFERROR(AK88/AK34,"N/A")</f>
        <v>18974.358974358973</v>
      </c>
      <c r="AL169" s="280" t="str">
        <f t="shared" si="182"/>
        <v>N/A</v>
      </c>
      <c r="AM169" s="280" t="str">
        <f t="shared" si="182"/>
        <v>N/A</v>
      </c>
      <c r="AN169" s="280" t="str">
        <f t="shared" si="182"/>
        <v>N/A</v>
      </c>
      <c r="AO169" s="280" t="str">
        <f t="shared" si="182"/>
        <v>N/A</v>
      </c>
      <c r="AP169" s="280" t="str">
        <f t="shared" si="182"/>
        <v>N/A</v>
      </c>
      <c r="AQ169" s="280" t="str">
        <f t="shared" si="182"/>
        <v>N/A</v>
      </c>
      <c r="AR169" s="280" t="str">
        <f t="shared" si="182"/>
        <v>N/A</v>
      </c>
      <c r="AS169" s="280" t="str">
        <f t="shared" si="182"/>
        <v>N/A</v>
      </c>
      <c r="AT169" s="280" t="str">
        <f t="shared" si="182"/>
        <v>N/A</v>
      </c>
      <c r="AU169" s="280" t="str">
        <f t="shared" si="182"/>
        <v>N/A</v>
      </c>
      <c r="AV169" s="280" t="str">
        <f t="shared" si="182"/>
        <v>N/A</v>
      </c>
      <c r="AW169" s="157"/>
    </row>
    <row r="170" spans="3:49" ht="15.75" customHeight="1" x14ac:dyDescent="0.25"/>
    <row r="171" spans="3:49" ht="15.75" customHeight="1" x14ac:dyDescent="0.25"/>
    <row r="172" spans="3:49" ht="15.75" customHeight="1" x14ac:dyDescent="0.25"/>
    <row r="173" spans="3:49" ht="15.75" customHeight="1" x14ac:dyDescent="0.25"/>
    <row r="174" spans="3:49" ht="15.75" customHeight="1" x14ac:dyDescent="0.25"/>
    <row r="175" spans="3:49" ht="15.75" customHeight="1" x14ac:dyDescent="0.25"/>
    <row r="176" spans="3:49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  <row r="1018" ht="15.75" customHeight="1" x14ac:dyDescent="0.25"/>
    <row r="1019" ht="15.75" customHeight="1" x14ac:dyDescent="0.25"/>
    <row r="1020" ht="15.75" customHeight="1" x14ac:dyDescent="0.25"/>
    <row r="1021" ht="15.75" customHeight="1" x14ac:dyDescent="0.25"/>
    <row r="1022" ht="15.75" customHeight="1" x14ac:dyDescent="0.25"/>
    <row r="1023" ht="15.75" customHeight="1" x14ac:dyDescent="0.25"/>
    <row r="1024" ht="15.75" customHeight="1" x14ac:dyDescent="0.25"/>
    <row r="1025" ht="15.75" customHeight="1" x14ac:dyDescent="0.25"/>
    <row r="1026" ht="15.75" customHeight="1" x14ac:dyDescent="0.25"/>
    <row r="1027" ht="15.75" customHeight="1" x14ac:dyDescent="0.25"/>
    <row r="1028" ht="15.75" customHeight="1" x14ac:dyDescent="0.25"/>
    <row r="1029" ht="15.75" customHeight="1" x14ac:dyDescent="0.25"/>
    <row r="1030" ht="15.75" customHeight="1" x14ac:dyDescent="0.25"/>
    <row r="1031" ht="15.75" customHeight="1" x14ac:dyDescent="0.25"/>
    <row r="1032" ht="15.75" customHeight="1" x14ac:dyDescent="0.25"/>
    <row r="1033" ht="15.75" customHeight="1" x14ac:dyDescent="0.25"/>
    <row r="1034" ht="15.75" customHeight="1" x14ac:dyDescent="0.25"/>
    <row r="1035" ht="15.75" customHeight="1" x14ac:dyDescent="0.25"/>
    <row r="1036" ht="15.75" customHeight="1" x14ac:dyDescent="0.25"/>
    <row r="1037" ht="15.75" customHeight="1" x14ac:dyDescent="0.25"/>
    <row r="1038" ht="15.75" customHeight="1" x14ac:dyDescent="0.25"/>
    <row r="1039" ht="15.75" customHeight="1" x14ac:dyDescent="0.25"/>
    <row r="1040" ht="15.75" customHeight="1" x14ac:dyDescent="0.25"/>
    <row r="1041" ht="15.75" customHeight="1" x14ac:dyDescent="0.25"/>
    <row r="1042" ht="15.75" customHeight="1" x14ac:dyDescent="0.25"/>
    <row r="1043" ht="15.75" customHeight="1" x14ac:dyDescent="0.25"/>
    <row r="1044" ht="15.75" customHeight="1" x14ac:dyDescent="0.25"/>
    <row r="1045" ht="15.75" customHeight="1" x14ac:dyDescent="0.25"/>
    <row r="1046" ht="15.75" customHeight="1" x14ac:dyDescent="0.25"/>
    <row r="1047" ht="15.75" customHeight="1" x14ac:dyDescent="0.25"/>
    <row r="1048" ht="15.75" customHeight="1" x14ac:dyDescent="0.25"/>
    <row r="1049" ht="15.75" customHeight="1" x14ac:dyDescent="0.25"/>
    <row r="1050" ht="15.75" customHeight="1" x14ac:dyDescent="0.25"/>
    <row r="1051" ht="15.75" customHeight="1" x14ac:dyDescent="0.25"/>
    <row r="1052" ht="15.75" customHeight="1" x14ac:dyDescent="0.25"/>
    <row r="1053" ht="15.75" customHeight="1" x14ac:dyDescent="0.25"/>
    <row r="1054" ht="15.75" customHeight="1" x14ac:dyDescent="0.25"/>
    <row r="1055" ht="15.75" customHeight="1" x14ac:dyDescent="0.25"/>
    <row r="1056" ht="15.75" customHeight="1" x14ac:dyDescent="0.25"/>
    <row r="1057" ht="15.75" customHeight="1" x14ac:dyDescent="0.25"/>
    <row r="1058" ht="15.75" customHeight="1" x14ac:dyDescent="0.25"/>
    <row r="1059" ht="15.75" customHeight="1" x14ac:dyDescent="0.25"/>
    <row r="1060" ht="15.75" customHeight="1" x14ac:dyDescent="0.25"/>
    <row r="1061" ht="15.75" customHeight="1" x14ac:dyDescent="0.25"/>
    <row r="1062" ht="15.75" customHeight="1" x14ac:dyDescent="0.25"/>
    <row r="1063" ht="15.75" customHeight="1" x14ac:dyDescent="0.25"/>
    <row r="1064" ht="15.75" customHeight="1" x14ac:dyDescent="0.25"/>
    <row r="1065" ht="15.75" customHeight="1" x14ac:dyDescent="0.25"/>
    <row r="1066" ht="15.75" customHeight="1" x14ac:dyDescent="0.25"/>
    <row r="1067" ht="15.75" customHeight="1" x14ac:dyDescent="0.25"/>
    <row r="1068" ht="15.75" customHeight="1" x14ac:dyDescent="0.25"/>
    <row r="1069" ht="15.75" customHeight="1" x14ac:dyDescent="0.25"/>
    <row r="1070" ht="15.75" customHeight="1" x14ac:dyDescent="0.25"/>
    <row r="1071" ht="15.75" customHeight="1" x14ac:dyDescent="0.25"/>
    <row r="1072" ht="15.75" customHeight="1" x14ac:dyDescent="0.25"/>
    <row r="1073" ht="15.75" customHeight="1" x14ac:dyDescent="0.25"/>
    <row r="1074" ht="15.75" customHeight="1" x14ac:dyDescent="0.25"/>
    <row r="1075" ht="15.75" customHeight="1" x14ac:dyDescent="0.25"/>
    <row r="1076" ht="15.75" customHeight="1" x14ac:dyDescent="0.25"/>
    <row r="1077" ht="15.75" customHeight="1" x14ac:dyDescent="0.25"/>
  </sheetData>
  <sheetProtection algorithmName="SHA-512" hashValue="IZaO6pr2Pu9me0eCyXChnX3Xe5xiPoJT20gogt4i1QdbOupPEKOq+3I8LDtJ3nCyBiHP0G609QHSSrGVT7NvdQ==" saltValue="DIO1qegowiY8C9I+Qpiezw==" spinCount="100000" sheet="1" objects="1" scenarios="1" formatColumns="0"/>
  <phoneticPr fontId="2" type="noConversion"/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6E0F6-0130-491E-8E28-E52814018AE0}">
  <sheetPr codeName="Sheet15">
    <tabColor rgb="FFFF0000"/>
  </sheetPr>
  <dimension ref="B1:AQ903"/>
  <sheetViews>
    <sheetView showGridLines="0" zoomScale="71" zoomScaleNormal="71" workbookViewId="0">
      <pane xSplit="8" ySplit="8" topLeftCell="I11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x14ac:dyDescent="0.25"/>
  <cols>
    <col min="1" max="1" width="1.5703125" style="173" customWidth="1"/>
    <col min="2" max="2" width="4" style="173" customWidth="1"/>
    <col min="3" max="3" width="20.5703125" style="173" customWidth="1"/>
    <col min="4" max="4" width="5.28515625" style="173" hidden="1" customWidth="1"/>
    <col min="5" max="5" width="8.42578125" style="173" customWidth="1"/>
    <col min="6" max="6" width="2.140625" style="173" customWidth="1"/>
    <col min="7" max="7" width="2.5703125" style="173" customWidth="1"/>
    <col min="8" max="8" width="12.140625" style="173" customWidth="1"/>
    <col min="9" max="9" width="16.7109375" style="173" customWidth="1"/>
    <col min="10" max="11" width="16.85546875" style="173" customWidth="1"/>
    <col min="12" max="12" width="16.7109375" style="173" customWidth="1"/>
    <col min="13" max="13" width="16.85546875" style="173" customWidth="1"/>
    <col min="14" max="21" width="15.7109375" style="173" customWidth="1"/>
    <col min="22" max="41" width="17.140625" style="173" customWidth="1"/>
    <col min="42" max="42" width="17.140625" style="173" hidden="1" customWidth="1"/>
    <col min="43" max="43" width="17.140625" style="173" customWidth="1"/>
    <col min="44" max="16384" width="12.28515625" style="173"/>
  </cols>
  <sheetData>
    <row r="1" spans="2:43" ht="15.75" customHeight="1" x14ac:dyDescent="0.25">
      <c r="AP1" s="173" t="s">
        <v>360</v>
      </c>
    </row>
    <row r="2" spans="2:43" ht="15.75" customHeight="1" thickBot="1" x14ac:dyDescent="0.3"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L2" s="174"/>
      <c r="AM2" s="174"/>
      <c r="AN2" s="174"/>
      <c r="AP2" s="173" t="s">
        <v>361</v>
      </c>
    </row>
    <row r="3" spans="2:43" ht="15.75" customHeight="1" thickBot="1" x14ac:dyDescent="0.3">
      <c r="B3" s="175"/>
      <c r="C3" s="176"/>
      <c r="D3" s="176"/>
      <c r="E3" s="176"/>
      <c r="F3" s="176"/>
      <c r="G3" s="176"/>
      <c r="H3" s="176"/>
      <c r="I3" s="288"/>
      <c r="J3" s="178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  <c r="AJ3" s="177"/>
      <c r="AK3" s="177"/>
      <c r="AL3" s="177"/>
      <c r="AM3" s="177"/>
      <c r="AN3" s="177"/>
    </row>
    <row r="4" spans="2:43" ht="15.75" customHeight="1" x14ac:dyDescent="0.25"/>
    <row r="5" spans="2:43" ht="15.75" hidden="1" customHeight="1" outlineLevel="1" x14ac:dyDescent="0.25">
      <c r="I5" s="179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1"/>
      <c r="Z5" s="182"/>
      <c r="AA5" s="183"/>
      <c r="AB5" s="181"/>
      <c r="AC5" s="181"/>
      <c r="AD5" s="181"/>
      <c r="AE5" s="181"/>
      <c r="AF5" s="181"/>
      <c r="AG5" s="181"/>
      <c r="AH5" s="181"/>
      <c r="AJ5" s="182"/>
      <c r="AK5" s="183"/>
      <c r="AL5" s="181"/>
      <c r="AM5" s="181"/>
      <c r="AN5" s="181"/>
      <c r="AO5" s="181"/>
      <c r="AP5" s="181"/>
      <c r="AQ5" s="181"/>
    </row>
    <row r="6" spans="2:43" ht="15.75" hidden="1" customHeight="1" outlineLevel="1" x14ac:dyDescent="0.25">
      <c r="H6" s="289" t="s">
        <v>362</v>
      </c>
      <c r="I6" s="290">
        <v>1</v>
      </c>
      <c r="J6" s="185">
        <f t="shared" ref="J6:Y7" si="0">I6+1</f>
        <v>2</v>
      </c>
      <c r="K6" s="185">
        <f t="shared" si="0"/>
        <v>3</v>
      </c>
      <c r="L6" s="185">
        <f t="shared" si="0"/>
        <v>4</v>
      </c>
      <c r="M6" s="185">
        <f t="shared" si="0"/>
        <v>5</v>
      </c>
      <c r="N6" s="185">
        <f t="shared" si="0"/>
        <v>6</v>
      </c>
      <c r="O6" s="185">
        <f t="shared" si="0"/>
        <v>7</v>
      </c>
      <c r="P6" s="185">
        <f t="shared" si="0"/>
        <v>8</v>
      </c>
      <c r="Q6" s="185">
        <f t="shared" si="0"/>
        <v>9</v>
      </c>
      <c r="R6" s="185">
        <f t="shared" si="0"/>
        <v>10</v>
      </c>
      <c r="S6" s="185">
        <f t="shared" si="0"/>
        <v>11</v>
      </c>
      <c r="T6" s="185">
        <f t="shared" si="0"/>
        <v>12</v>
      </c>
      <c r="U6" s="185">
        <f t="shared" si="0"/>
        <v>13</v>
      </c>
      <c r="V6" s="185">
        <f t="shared" si="0"/>
        <v>14</v>
      </c>
      <c r="W6" s="185">
        <f t="shared" si="0"/>
        <v>15</v>
      </c>
      <c r="X6" s="185">
        <f t="shared" si="0"/>
        <v>16</v>
      </c>
      <c r="Y6" s="185">
        <f t="shared" si="0"/>
        <v>17</v>
      </c>
      <c r="Z6" s="185">
        <f t="shared" ref="Z6:AM7" si="1">Y6+1</f>
        <v>18</v>
      </c>
      <c r="AA6" s="185">
        <f t="shared" si="1"/>
        <v>19</v>
      </c>
      <c r="AB6" s="185">
        <f t="shared" si="1"/>
        <v>20</v>
      </c>
      <c r="AC6" s="185">
        <f t="shared" si="1"/>
        <v>21</v>
      </c>
      <c r="AD6" s="185">
        <f t="shared" si="1"/>
        <v>22</v>
      </c>
      <c r="AE6" s="185">
        <f t="shared" si="1"/>
        <v>23</v>
      </c>
      <c r="AF6" s="185">
        <f t="shared" si="1"/>
        <v>24</v>
      </c>
      <c r="AG6" s="185">
        <f t="shared" si="1"/>
        <v>25</v>
      </c>
      <c r="AH6" s="185">
        <f t="shared" si="1"/>
        <v>26</v>
      </c>
      <c r="AI6" s="185">
        <f t="shared" si="1"/>
        <v>27</v>
      </c>
      <c r="AJ6" s="185">
        <f t="shared" si="1"/>
        <v>28</v>
      </c>
      <c r="AK6" s="185">
        <f t="shared" si="1"/>
        <v>29</v>
      </c>
      <c r="AL6" s="185">
        <f t="shared" si="1"/>
        <v>30</v>
      </c>
      <c r="AM6" s="185">
        <f t="shared" si="1"/>
        <v>31</v>
      </c>
      <c r="AN6" s="181"/>
    </row>
    <row r="7" spans="2:43" ht="15.75" customHeight="1" collapsed="1" thickBot="1" x14ac:dyDescent="0.3">
      <c r="C7" s="186" t="s">
        <v>368</v>
      </c>
      <c r="D7" s="187"/>
      <c r="E7" s="187"/>
      <c r="F7" s="188"/>
      <c r="G7" s="188"/>
      <c r="H7" s="189"/>
      <c r="I7" s="257">
        <v>46023</v>
      </c>
      <c r="J7" s="190">
        <f t="shared" si="0"/>
        <v>46024</v>
      </c>
      <c r="K7" s="190">
        <f t="shared" si="0"/>
        <v>46025</v>
      </c>
      <c r="L7" s="190">
        <f t="shared" si="0"/>
        <v>46026</v>
      </c>
      <c r="M7" s="190">
        <f t="shared" si="0"/>
        <v>46027</v>
      </c>
      <c r="N7" s="190">
        <f t="shared" si="0"/>
        <v>46028</v>
      </c>
      <c r="O7" s="190">
        <f t="shared" si="0"/>
        <v>46029</v>
      </c>
      <c r="P7" s="190">
        <f t="shared" si="0"/>
        <v>46030</v>
      </c>
      <c r="Q7" s="190">
        <f t="shared" si="0"/>
        <v>46031</v>
      </c>
      <c r="R7" s="190">
        <f t="shared" si="0"/>
        <v>46032</v>
      </c>
      <c r="S7" s="190">
        <f t="shared" si="0"/>
        <v>46033</v>
      </c>
      <c r="T7" s="190">
        <f t="shared" si="0"/>
        <v>46034</v>
      </c>
      <c r="U7" s="190">
        <f t="shared" si="0"/>
        <v>46035</v>
      </c>
      <c r="V7" s="190">
        <f t="shared" si="0"/>
        <v>46036</v>
      </c>
      <c r="W7" s="190">
        <f t="shared" si="0"/>
        <v>46037</v>
      </c>
      <c r="X7" s="190">
        <f t="shared" si="0"/>
        <v>46038</v>
      </c>
      <c r="Y7" s="190">
        <f t="shared" si="0"/>
        <v>46039</v>
      </c>
      <c r="Z7" s="190">
        <f t="shared" si="1"/>
        <v>46040</v>
      </c>
      <c r="AA7" s="190">
        <f t="shared" si="1"/>
        <v>46041</v>
      </c>
      <c r="AB7" s="190">
        <f t="shared" si="1"/>
        <v>46042</v>
      </c>
      <c r="AC7" s="190">
        <f t="shared" si="1"/>
        <v>46043</v>
      </c>
      <c r="AD7" s="190">
        <f t="shared" si="1"/>
        <v>46044</v>
      </c>
      <c r="AE7" s="190">
        <f t="shared" si="1"/>
        <v>46045</v>
      </c>
      <c r="AF7" s="190">
        <f t="shared" si="1"/>
        <v>46046</v>
      </c>
      <c r="AG7" s="190">
        <f t="shared" si="1"/>
        <v>46047</v>
      </c>
      <c r="AH7" s="190">
        <f t="shared" si="1"/>
        <v>46048</v>
      </c>
      <c r="AI7" s="190">
        <f t="shared" si="1"/>
        <v>46049</v>
      </c>
      <c r="AJ7" s="190">
        <f t="shared" si="1"/>
        <v>46050</v>
      </c>
      <c r="AK7" s="190">
        <f t="shared" si="1"/>
        <v>46051</v>
      </c>
      <c r="AL7" s="190">
        <f t="shared" si="1"/>
        <v>46052</v>
      </c>
      <c r="AM7" s="190">
        <f t="shared" si="1"/>
        <v>46053</v>
      </c>
      <c r="AN7" s="191">
        <f>AL7</f>
        <v>46052</v>
      </c>
      <c r="AO7" s="202">
        <f>AM7+1</f>
        <v>46054</v>
      </c>
    </row>
    <row r="8" spans="2:43" ht="15.75" customHeight="1" x14ac:dyDescent="0.25">
      <c r="C8" s="182"/>
      <c r="D8" s="183"/>
      <c r="E8" s="183"/>
      <c r="F8" s="183"/>
      <c r="G8" s="183"/>
      <c r="H8" s="183"/>
    </row>
    <row r="9" spans="2:43" ht="15.75" customHeight="1" x14ac:dyDescent="0.25">
      <c r="C9" s="274" t="str">
        <f>H9</f>
        <v>MC-Suite 1</v>
      </c>
      <c r="D9" s="193"/>
      <c r="E9" s="193"/>
      <c r="F9" s="194"/>
      <c r="G9" s="195"/>
      <c r="H9" s="195" t="str">
        <f>'Listes des Lots'!B4</f>
        <v>MC-Suite 1</v>
      </c>
      <c r="I9" s="203" t="str" cm="1">
        <f t="array" ref="I9">IF(SUMPRODUCT(( 'Saisie Recettes'!$F$5:$F$3004 = $H9 )*(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9" s="203" t="str" cm="1">
        <f t="array" ref="J9">IF(SUMPRODUCT(( 'Saisie Recettes'!$F$5:$F$3004 = $H9 )*(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9" s="203" t="str" cm="1">
        <f t="array" ref="K9">IF(SUMPRODUCT(( 'Saisie Recettes'!$F$5:$F$3004 = $H9 )*(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9" s="203" t="str" cm="1">
        <f t="array" ref="L9">IF(SUMPRODUCT(( 'Saisie Recettes'!$F$5:$F$3004 = $H9 )*(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9" s="203" t="str" cm="1">
        <f t="array" ref="M9">IF(SUMPRODUCT(( 'Saisie Recettes'!$F$5:$F$3004 = $H9 )*(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9" s="203" t="str" cm="1">
        <f t="array" ref="N9">IF(SUMPRODUCT(( 'Saisie Recettes'!$F$5:$F$3004 = $H9 )*(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9" s="203" t="str" cm="1">
        <f t="array" ref="O9">IF(SUMPRODUCT(( 'Saisie Recettes'!$F$5:$F$3004 = $H9 )*(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9" s="203" t="str" cm="1">
        <f t="array" ref="P9">IF(SUMPRODUCT(( 'Saisie Recettes'!$F$5:$F$3004 = $H9 )*(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9" s="203" t="str" cm="1">
        <f t="array" ref="Q9">IF(SUMPRODUCT(( 'Saisie Recettes'!$F$5:$F$3004 = $H9 )*(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9" s="203" t="str" cm="1">
        <f t="array" ref="R9">IF(SUMPRODUCT(( 'Saisie Recettes'!$F$5:$F$3004 = $H9 )*(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9" s="203" t="str" cm="1">
        <f t="array" ref="S9">IF(SUMPRODUCT(( 'Saisie Recettes'!$F$5:$F$3004 = $H9 )*(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9" s="203" t="str" cm="1">
        <f t="array" ref="T9">IF(SUMPRODUCT(( 'Saisie Recettes'!$F$5:$F$3004 = $H9 )*(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9" s="203" t="str" cm="1">
        <f t="array" ref="U9">IF(SUMPRODUCT(( 'Saisie Recettes'!$F$5:$F$3004 = $H9 )*(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9" s="203" t="str" cm="1">
        <f t="array" ref="V9">IF(SUMPRODUCT(( 'Saisie Recettes'!$F$5:$F$3004 = $H9 )*(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9" s="203" t="str" cm="1">
        <f t="array" ref="W9">IF(SUMPRODUCT(( 'Saisie Recettes'!$F$5:$F$3004 = $H9 )*(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9" s="203" t="str" cm="1">
        <f t="array" ref="X9">IF(SUMPRODUCT(( 'Saisie Recettes'!$F$5:$F$3004 = $H9 )*(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9" s="203" t="str" cm="1">
        <f t="array" ref="Y9">IF(SUMPRODUCT(( 'Saisie Recettes'!$F$5:$F$3004 = $H9 )*(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9" s="203" t="str" cm="1">
        <f t="array" ref="Z9">IF(SUMPRODUCT(( 'Saisie Recettes'!$F$5:$F$3004 = $H9 )*(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9" s="203" t="str" cm="1">
        <f t="array" ref="AA9">IF(SUMPRODUCT(( 'Saisie Recettes'!$F$5:$F$3004 = $H9 )*(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9" s="203" t="str" cm="1">
        <f t="array" ref="AB9">IF(SUMPRODUCT(( 'Saisie Recettes'!$F$5:$F$3004 = $H9 )*(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9" s="203" t="str" cm="1">
        <f t="array" ref="AC9">IF(SUMPRODUCT(( 'Saisie Recettes'!$F$5:$F$3004 = $H9 )*(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9" s="203" t="str" cm="1">
        <f t="array" ref="AD9">IF(SUMPRODUCT(( 'Saisie Recettes'!$F$5:$F$3004 = $H9 )*(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9" s="203" t="str" cm="1">
        <f t="array" ref="AE9">IF(SUMPRODUCT(( 'Saisie Recettes'!$F$5:$F$3004 = $H9 )*(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9" s="203" t="str" cm="1">
        <f t="array" ref="AF9">IF(SUMPRODUCT(( 'Saisie Recettes'!$F$5:$F$3004 = $H9 )*(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9" s="203" t="str" cm="1">
        <f t="array" ref="AG9">IF(SUMPRODUCT(( 'Saisie Recettes'!$F$5:$F$3004 = $H9 )*(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9" s="203" t="str" cm="1">
        <f t="array" ref="AH9">IF(SUMPRODUCT(( 'Saisie Recettes'!$F$5:$F$3004 = $H9 )*(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9" s="203" t="str" cm="1">
        <f t="array" ref="AI9">IF(SUMPRODUCT(( 'Saisie Recettes'!$F$5:$F$3004 = $H9 )*(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9" s="203" t="str" cm="1">
        <f t="array" ref="AJ9">IF(SUMPRODUCT(( 'Saisie Recettes'!$F$5:$F$3004 = $H9 )*(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9" s="203" t="str" cm="1">
        <f t="array" ref="AK9">IF(SUMPRODUCT(( 'Saisie Recettes'!$F$5:$F$3004 = $H9 )*(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9" s="203" t="str" cm="1">
        <f t="array" ref="AL9">IF(SUMPRODUCT(( 'Saisie Recettes'!$F$5:$F$3004 = $H9 )*(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9" s="203" t="str" cm="1">
        <f t="array" ref="AM9">IF(SUMPRODUCT(( 'Saisie Recettes'!$F$5:$F$3004 = $H9 )*(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9" s="204">
        <f>COUNTIF(I9:AM9,$AP$1)/COUNT(I$7:AM$7)</f>
        <v>0</v>
      </c>
    </row>
    <row r="10" spans="2:43" ht="15.75" customHeight="1" x14ac:dyDescent="0.25">
      <c r="C10" s="274" t="str">
        <f t="shared" ref="C10:C32" si="2">H10</f>
        <v>MC-Suite 2</v>
      </c>
      <c r="D10" s="193"/>
      <c r="E10" s="193"/>
      <c r="F10" s="194"/>
      <c r="G10" s="195"/>
      <c r="H10" s="195" t="str">
        <f>'Listes des Lots'!B5</f>
        <v>MC-Suite 2</v>
      </c>
      <c r="I10" s="203" t="str" cm="1">
        <f t="array" ref="I10">IF(SUMPRODUCT(( 'Saisie Recettes'!$F$5:$F$3004 = $H10 )*(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0" s="203" t="str" cm="1">
        <f t="array" ref="J10">IF(SUMPRODUCT(( 'Saisie Recettes'!$F$5:$F$3004 = $H10 )*(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0" s="203" t="str" cm="1">
        <f t="array" ref="K10">IF(SUMPRODUCT(( 'Saisie Recettes'!$F$5:$F$3004 = $H10 )*(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0" s="203" t="str" cm="1">
        <f t="array" ref="L10">IF(SUMPRODUCT(( 'Saisie Recettes'!$F$5:$F$3004 = $H10 )*(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0" s="203" t="str" cm="1">
        <f t="array" ref="M10">IF(SUMPRODUCT(( 'Saisie Recettes'!$F$5:$F$3004 = $H10 )*(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0" s="203" t="str" cm="1">
        <f t="array" ref="N10">IF(SUMPRODUCT(( 'Saisie Recettes'!$F$5:$F$3004 = $H10 )*(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0" s="203" t="str" cm="1">
        <f t="array" ref="O10">IF(SUMPRODUCT(( 'Saisie Recettes'!$F$5:$F$3004 = $H10 )*(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0" s="203" t="str" cm="1">
        <f t="array" ref="P10">IF(SUMPRODUCT(( 'Saisie Recettes'!$F$5:$F$3004 = $H10 )*(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0" s="203" t="str" cm="1">
        <f t="array" ref="Q10">IF(SUMPRODUCT(( 'Saisie Recettes'!$F$5:$F$3004 = $H10 )*(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0" s="203" t="str" cm="1">
        <f t="array" ref="R10">IF(SUMPRODUCT(( 'Saisie Recettes'!$F$5:$F$3004 = $H10 )*(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0" s="203" t="str" cm="1">
        <f t="array" ref="S10">IF(SUMPRODUCT(( 'Saisie Recettes'!$F$5:$F$3004 = $H10 )*(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0" s="203" t="str" cm="1">
        <f t="array" ref="T10">IF(SUMPRODUCT(( 'Saisie Recettes'!$F$5:$F$3004 = $H10 )*(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0" s="203" t="str" cm="1">
        <f t="array" ref="U10">IF(SUMPRODUCT(( 'Saisie Recettes'!$F$5:$F$3004 = $H10 )*(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0" s="203" t="str" cm="1">
        <f t="array" ref="V10">IF(SUMPRODUCT(( 'Saisie Recettes'!$F$5:$F$3004 = $H10 )*(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0" s="203" t="str" cm="1">
        <f t="array" ref="W10">IF(SUMPRODUCT(( 'Saisie Recettes'!$F$5:$F$3004 = $H10 )*(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0" s="203" t="str" cm="1">
        <f t="array" ref="X10">IF(SUMPRODUCT(( 'Saisie Recettes'!$F$5:$F$3004 = $H10 )*(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0" s="203" t="str" cm="1">
        <f t="array" ref="Y10">IF(SUMPRODUCT(( 'Saisie Recettes'!$F$5:$F$3004 = $H10 )*(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0" s="203" t="str" cm="1">
        <f t="array" ref="Z10">IF(SUMPRODUCT(( 'Saisie Recettes'!$F$5:$F$3004 = $H10 )*(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0" s="203" t="str" cm="1">
        <f t="array" ref="AA10">IF(SUMPRODUCT(( 'Saisie Recettes'!$F$5:$F$3004 = $H10 )*(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0" s="203" t="str" cm="1">
        <f t="array" ref="AB10">IF(SUMPRODUCT(( 'Saisie Recettes'!$F$5:$F$3004 = $H10 )*(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0" s="203" t="str" cm="1">
        <f t="array" ref="AC10">IF(SUMPRODUCT(( 'Saisie Recettes'!$F$5:$F$3004 = $H10 )*(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0" s="203" t="str" cm="1">
        <f t="array" ref="AD10">IF(SUMPRODUCT(( 'Saisie Recettes'!$F$5:$F$3004 = $H10 )*(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0" s="203" t="str" cm="1">
        <f t="array" ref="AE10">IF(SUMPRODUCT(( 'Saisie Recettes'!$F$5:$F$3004 = $H10 )*(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0" s="203" t="str" cm="1">
        <f t="array" ref="AF10">IF(SUMPRODUCT(( 'Saisie Recettes'!$F$5:$F$3004 = $H10 )*(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0" s="203" t="str" cm="1">
        <f t="array" ref="AG10">IF(SUMPRODUCT(( 'Saisie Recettes'!$F$5:$F$3004 = $H10 )*(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0" s="203" t="str" cm="1">
        <f t="array" ref="AH10">IF(SUMPRODUCT(( 'Saisie Recettes'!$F$5:$F$3004 = $H10 )*(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0" s="203" t="str" cm="1">
        <f t="array" ref="AI10">IF(SUMPRODUCT(( 'Saisie Recettes'!$F$5:$F$3004 = $H10 )*(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0" s="203" t="str" cm="1">
        <f t="array" ref="AJ10">IF(SUMPRODUCT(( 'Saisie Recettes'!$F$5:$F$3004 = $H10 )*(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0" s="203" t="str" cm="1">
        <f t="array" ref="AK10">IF(SUMPRODUCT(( 'Saisie Recettes'!$F$5:$F$3004 = $H10 )*(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Yes</v>
      </c>
      <c r="AL10" s="203" t="str" cm="1">
        <f t="array" ref="AL10">IF(SUMPRODUCT(( 'Saisie Recettes'!$F$5:$F$3004 = $H10 )*(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0" s="203" t="str" cm="1">
        <f t="array" ref="AM10">IF(SUMPRODUCT(( 'Saisie Recettes'!$F$5:$F$3004 = $H10 )*(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0" s="204">
        <f t="shared" ref="AN10:AN32" si="3">COUNTIF(I10:AM10,$AP$1)/COUNT(I$7:AM$7)</f>
        <v>3.2258064516129031E-2</v>
      </c>
    </row>
    <row r="11" spans="2:43" ht="15.75" customHeight="1" x14ac:dyDescent="0.25">
      <c r="C11" s="274" t="str">
        <f t="shared" si="2"/>
        <v>MC-Suite 3</v>
      </c>
      <c r="D11" s="193"/>
      <c r="E11" s="193"/>
      <c r="F11" s="194"/>
      <c r="G11" s="195"/>
      <c r="H11" s="195" t="str">
        <f>'Listes des Lots'!B6</f>
        <v>MC-Suite 3</v>
      </c>
      <c r="I11" s="203" t="str" cm="1">
        <f t="array" ref="I11">IF(SUMPRODUCT(( 'Saisie Recettes'!$F$5:$F$3004 = $H11 )*(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1" s="203" t="str" cm="1">
        <f t="array" ref="J11">IF(SUMPRODUCT(( 'Saisie Recettes'!$F$5:$F$3004 = $H11 )*(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1" s="203" t="str" cm="1">
        <f t="array" ref="K11">IF(SUMPRODUCT(( 'Saisie Recettes'!$F$5:$F$3004 = $H11 )*(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1" s="203" t="str" cm="1">
        <f t="array" ref="L11">IF(SUMPRODUCT(( 'Saisie Recettes'!$F$5:$F$3004 = $H11 )*(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1" s="203" t="str" cm="1">
        <f t="array" ref="M11">IF(SUMPRODUCT(( 'Saisie Recettes'!$F$5:$F$3004 = $H11 )*(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1" s="203" t="str" cm="1">
        <f t="array" ref="N11">IF(SUMPRODUCT(( 'Saisie Recettes'!$F$5:$F$3004 = $H11 )*(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1" s="203" t="str" cm="1">
        <f t="array" ref="O11">IF(SUMPRODUCT(( 'Saisie Recettes'!$F$5:$F$3004 = $H11 )*(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1" s="203" t="str" cm="1">
        <f t="array" ref="P11">IF(SUMPRODUCT(( 'Saisie Recettes'!$F$5:$F$3004 = $H11 )*(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1" s="203" t="str" cm="1">
        <f t="array" ref="Q11">IF(SUMPRODUCT(( 'Saisie Recettes'!$F$5:$F$3004 = $H11 )*(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1" s="203" t="str" cm="1">
        <f t="array" ref="R11">IF(SUMPRODUCT(( 'Saisie Recettes'!$F$5:$F$3004 = $H11 )*(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1" s="203" t="str" cm="1">
        <f t="array" ref="S11">IF(SUMPRODUCT(( 'Saisie Recettes'!$F$5:$F$3004 = $H11 )*(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1" s="203" t="str" cm="1">
        <f t="array" ref="T11">IF(SUMPRODUCT(( 'Saisie Recettes'!$F$5:$F$3004 = $H11 )*(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1" s="203" t="str" cm="1">
        <f t="array" ref="U11">IF(SUMPRODUCT(( 'Saisie Recettes'!$F$5:$F$3004 = $H11 )*(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1" s="203" t="str" cm="1">
        <f t="array" ref="V11">IF(SUMPRODUCT(( 'Saisie Recettes'!$F$5:$F$3004 = $H11 )*(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1" s="203" t="str" cm="1">
        <f t="array" ref="W11">IF(SUMPRODUCT(( 'Saisie Recettes'!$F$5:$F$3004 = $H11 )*(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1" s="203" t="str" cm="1">
        <f t="array" ref="X11">IF(SUMPRODUCT(( 'Saisie Recettes'!$F$5:$F$3004 = $H11 )*(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1" s="203" t="str" cm="1">
        <f t="array" ref="Y11">IF(SUMPRODUCT(( 'Saisie Recettes'!$F$5:$F$3004 = $H11 )*(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1" s="203" t="str" cm="1">
        <f t="array" ref="Z11">IF(SUMPRODUCT(( 'Saisie Recettes'!$F$5:$F$3004 = $H11 )*(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1" s="203" t="str" cm="1">
        <f t="array" ref="AA11">IF(SUMPRODUCT(( 'Saisie Recettes'!$F$5:$F$3004 = $H11 )*(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1" s="203" t="str" cm="1">
        <f t="array" ref="AB11">IF(SUMPRODUCT(( 'Saisie Recettes'!$F$5:$F$3004 = $H11 )*(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1" s="203" t="str" cm="1">
        <f t="array" ref="AC11">IF(SUMPRODUCT(( 'Saisie Recettes'!$F$5:$F$3004 = $H11 )*(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1" s="203" t="str" cm="1">
        <f t="array" ref="AD11">IF(SUMPRODUCT(( 'Saisie Recettes'!$F$5:$F$3004 = $H11 )*(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1" s="203" t="str" cm="1">
        <f t="array" ref="AE11">IF(SUMPRODUCT(( 'Saisie Recettes'!$F$5:$F$3004 = $H11 )*(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1" s="203" t="str" cm="1">
        <f t="array" ref="AF11">IF(SUMPRODUCT(( 'Saisie Recettes'!$F$5:$F$3004 = $H11 )*(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1" s="203" t="str" cm="1">
        <f t="array" ref="AG11">IF(SUMPRODUCT(( 'Saisie Recettes'!$F$5:$F$3004 = $H11 )*(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1" s="203" t="str" cm="1">
        <f t="array" ref="AH11">IF(SUMPRODUCT(( 'Saisie Recettes'!$F$5:$F$3004 = $H11 )*(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1" s="203" t="str" cm="1">
        <f t="array" ref="AI11">IF(SUMPRODUCT(( 'Saisie Recettes'!$F$5:$F$3004 = $H11 )*(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1" s="203" t="str" cm="1">
        <f t="array" ref="AJ11">IF(SUMPRODUCT(( 'Saisie Recettes'!$F$5:$F$3004 = $H11 )*(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1" s="203" t="str" cm="1">
        <f t="array" ref="AK11">IF(SUMPRODUCT(( 'Saisie Recettes'!$F$5:$F$3004 = $H11 )*(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1" s="203" t="str" cm="1">
        <f t="array" ref="AL11">IF(SUMPRODUCT(( 'Saisie Recettes'!$F$5:$F$3004 = $H11 )*(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1" s="203" t="str" cm="1">
        <f t="array" ref="AM11">IF(SUMPRODUCT(( 'Saisie Recettes'!$F$5:$F$3004 = $H11 )*(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1" s="204">
        <f t="shared" si="3"/>
        <v>0</v>
      </c>
    </row>
    <row r="12" spans="2:43" ht="15.75" customHeight="1" x14ac:dyDescent="0.25">
      <c r="C12" s="274" t="str">
        <f t="shared" si="2"/>
        <v>MC-Suite 4</v>
      </c>
      <c r="D12" s="193"/>
      <c r="E12" s="193"/>
      <c r="F12" s="194"/>
      <c r="G12" s="195"/>
      <c r="H12" s="195" t="str">
        <f>'Listes des Lots'!B7</f>
        <v>MC-Suite 4</v>
      </c>
      <c r="I12" s="203" t="str" cm="1">
        <f t="array" ref="I12">IF(SUMPRODUCT(( 'Saisie Recettes'!$F$5:$F$3004 = $H12 )*(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2" s="203" t="str" cm="1">
        <f t="array" ref="J12">IF(SUMPRODUCT(( 'Saisie Recettes'!$F$5:$F$3004 = $H12 )*(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2" s="203" t="str" cm="1">
        <f t="array" ref="K12">IF(SUMPRODUCT(( 'Saisie Recettes'!$F$5:$F$3004 = $H12 )*(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2" s="203" t="str" cm="1">
        <f t="array" ref="L12">IF(SUMPRODUCT(( 'Saisie Recettes'!$F$5:$F$3004 = $H12 )*(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2" s="203" t="str" cm="1">
        <f t="array" ref="M12">IF(SUMPRODUCT(( 'Saisie Recettes'!$F$5:$F$3004 = $H12 )*(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2" s="203" t="str" cm="1">
        <f t="array" ref="N12">IF(SUMPRODUCT(( 'Saisie Recettes'!$F$5:$F$3004 = $H12 )*(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2" s="203" t="str" cm="1">
        <f t="array" ref="O12">IF(SUMPRODUCT(( 'Saisie Recettes'!$F$5:$F$3004 = $H12 )*(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2" s="203" t="str" cm="1">
        <f t="array" ref="P12">IF(SUMPRODUCT(( 'Saisie Recettes'!$F$5:$F$3004 = $H12 )*(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2" s="203" t="str" cm="1">
        <f t="array" ref="Q12">IF(SUMPRODUCT(( 'Saisie Recettes'!$F$5:$F$3004 = $H12 )*(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2" s="203" t="str" cm="1">
        <f t="array" ref="R12">IF(SUMPRODUCT(( 'Saisie Recettes'!$F$5:$F$3004 = $H12 )*(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2" s="203" t="str" cm="1">
        <f t="array" ref="S12">IF(SUMPRODUCT(( 'Saisie Recettes'!$F$5:$F$3004 = $H12 )*(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2" s="203" t="str" cm="1">
        <f t="array" ref="T12">IF(SUMPRODUCT(( 'Saisie Recettes'!$F$5:$F$3004 = $H12 )*(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2" s="203" t="str" cm="1">
        <f t="array" ref="U12">IF(SUMPRODUCT(( 'Saisie Recettes'!$F$5:$F$3004 = $H12 )*(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2" s="203" t="str" cm="1">
        <f t="array" ref="V12">IF(SUMPRODUCT(( 'Saisie Recettes'!$F$5:$F$3004 = $H12 )*(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2" s="203" t="str" cm="1">
        <f t="array" ref="W12">IF(SUMPRODUCT(( 'Saisie Recettes'!$F$5:$F$3004 = $H12 )*(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2" s="203" t="str" cm="1">
        <f t="array" ref="X12">IF(SUMPRODUCT(( 'Saisie Recettes'!$F$5:$F$3004 = $H12 )*(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2" s="203" t="str" cm="1">
        <f t="array" ref="Y12">IF(SUMPRODUCT(( 'Saisie Recettes'!$F$5:$F$3004 = $H12 )*(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2" s="203" t="str" cm="1">
        <f t="array" ref="Z12">IF(SUMPRODUCT(( 'Saisie Recettes'!$F$5:$F$3004 = $H12 )*(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2" s="203" t="str" cm="1">
        <f t="array" ref="AA12">IF(SUMPRODUCT(( 'Saisie Recettes'!$F$5:$F$3004 = $H12 )*(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2" s="203" t="str" cm="1">
        <f t="array" ref="AB12">IF(SUMPRODUCT(( 'Saisie Recettes'!$F$5:$F$3004 = $H12 )*(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2" s="203" t="str" cm="1">
        <f t="array" ref="AC12">IF(SUMPRODUCT(( 'Saisie Recettes'!$F$5:$F$3004 = $H12 )*(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2" s="203" t="str" cm="1">
        <f t="array" ref="AD12">IF(SUMPRODUCT(( 'Saisie Recettes'!$F$5:$F$3004 = $H12 )*(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2" s="203" t="str" cm="1">
        <f t="array" ref="AE12">IF(SUMPRODUCT(( 'Saisie Recettes'!$F$5:$F$3004 = $H12 )*(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2" s="203" t="str" cm="1">
        <f t="array" ref="AF12">IF(SUMPRODUCT(( 'Saisie Recettes'!$F$5:$F$3004 = $H12 )*(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2" s="203" t="str" cm="1">
        <f t="array" ref="AG12">IF(SUMPRODUCT(( 'Saisie Recettes'!$F$5:$F$3004 = $H12 )*(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2" s="203" t="str" cm="1">
        <f t="array" ref="AH12">IF(SUMPRODUCT(( 'Saisie Recettes'!$F$5:$F$3004 = $H12 )*(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2" s="203" t="str" cm="1">
        <f t="array" ref="AI12">IF(SUMPRODUCT(( 'Saisie Recettes'!$F$5:$F$3004 = $H12 )*(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2" s="203" t="str" cm="1">
        <f t="array" ref="AJ12">IF(SUMPRODUCT(( 'Saisie Recettes'!$F$5:$F$3004 = $H12 )*(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2" s="203" t="str" cm="1">
        <f t="array" ref="AK12">IF(SUMPRODUCT(( 'Saisie Recettes'!$F$5:$F$3004 = $H12 )*(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2" s="203" t="str" cm="1">
        <f t="array" ref="AL12">IF(SUMPRODUCT(( 'Saisie Recettes'!$F$5:$F$3004 = $H12 )*(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2" s="203" t="str" cm="1">
        <f t="array" ref="AM12">IF(SUMPRODUCT(( 'Saisie Recettes'!$F$5:$F$3004 = $H12 )*(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2" s="204">
        <f t="shared" si="3"/>
        <v>0</v>
      </c>
    </row>
    <row r="13" spans="2:43" ht="15.75" customHeight="1" x14ac:dyDescent="0.25">
      <c r="C13" s="274" t="str">
        <f t="shared" si="2"/>
        <v>MC-Suite 5</v>
      </c>
      <c r="D13" s="193"/>
      <c r="E13" s="193"/>
      <c r="F13" s="194"/>
      <c r="G13" s="195"/>
      <c r="H13" s="195" t="str">
        <f>'Listes des Lots'!B8</f>
        <v>MC-Suite 5</v>
      </c>
      <c r="I13" s="203" t="str" cm="1">
        <f t="array" ref="I13">IF(SUMPRODUCT(( 'Saisie Recettes'!$F$5:$F$3004 = $H13 )*(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3" s="203" t="str" cm="1">
        <f t="array" ref="J13">IF(SUMPRODUCT(( 'Saisie Recettes'!$F$5:$F$3004 = $H13 )*(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3" s="203" t="str" cm="1">
        <f t="array" ref="K13">IF(SUMPRODUCT(( 'Saisie Recettes'!$F$5:$F$3004 = $H13 )*(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3" s="203" t="str" cm="1">
        <f t="array" ref="L13">IF(SUMPRODUCT(( 'Saisie Recettes'!$F$5:$F$3004 = $H13 )*(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3" s="203" t="str" cm="1">
        <f t="array" ref="M13">IF(SUMPRODUCT(( 'Saisie Recettes'!$F$5:$F$3004 = $H13 )*(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3" s="203" t="str" cm="1">
        <f t="array" ref="N13">IF(SUMPRODUCT(( 'Saisie Recettes'!$F$5:$F$3004 = $H13 )*(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3" s="203" t="str" cm="1">
        <f t="array" ref="O13">IF(SUMPRODUCT(( 'Saisie Recettes'!$F$5:$F$3004 = $H13 )*(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3" s="203" t="str" cm="1">
        <f t="array" ref="P13">IF(SUMPRODUCT(( 'Saisie Recettes'!$F$5:$F$3004 = $H13 )*(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3" s="203" t="str" cm="1">
        <f t="array" ref="Q13">IF(SUMPRODUCT(( 'Saisie Recettes'!$F$5:$F$3004 = $H13 )*(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3" s="203" t="str" cm="1">
        <f t="array" ref="R13">IF(SUMPRODUCT(( 'Saisie Recettes'!$F$5:$F$3004 = $H13 )*(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3" s="203" t="str" cm="1">
        <f t="array" ref="S13">IF(SUMPRODUCT(( 'Saisie Recettes'!$F$5:$F$3004 = $H13 )*(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3" s="203" t="str" cm="1">
        <f t="array" ref="T13">IF(SUMPRODUCT(( 'Saisie Recettes'!$F$5:$F$3004 = $H13 )*(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3" s="203" t="str" cm="1">
        <f t="array" ref="U13">IF(SUMPRODUCT(( 'Saisie Recettes'!$F$5:$F$3004 = $H13 )*(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3" s="203" t="str" cm="1">
        <f t="array" ref="V13">IF(SUMPRODUCT(( 'Saisie Recettes'!$F$5:$F$3004 = $H13 )*(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3" s="203" t="str" cm="1">
        <f t="array" ref="W13">IF(SUMPRODUCT(( 'Saisie Recettes'!$F$5:$F$3004 = $H13 )*(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3" s="203" t="str" cm="1">
        <f t="array" ref="X13">IF(SUMPRODUCT(( 'Saisie Recettes'!$F$5:$F$3004 = $H13 )*(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3" s="203" t="str" cm="1">
        <f t="array" ref="Y13">IF(SUMPRODUCT(( 'Saisie Recettes'!$F$5:$F$3004 = $H13 )*(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3" s="203" t="str" cm="1">
        <f t="array" ref="Z13">IF(SUMPRODUCT(( 'Saisie Recettes'!$F$5:$F$3004 = $H13 )*(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3" s="203" t="str" cm="1">
        <f t="array" ref="AA13">IF(SUMPRODUCT(( 'Saisie Recettes'!$F$5:$F$3004 = $H13 )*(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3" s="203" t="str" cm="1">
        <f t="array" ref="AB13">IF(SUMPRODUCT(( 'Saisie Recettes'!$F$5:$F$3004 = $H13 )*(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3" s="203" t="str" cm="1">
        <f t="array" ref="AC13">IF(SUMPRODUCT(( 'Saisie Recettes'!$F$5:$F$3004 = $H13 )*(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3" s="203" t="str" cm="1">
        <f t="array" ref="AD13">IF(SUMPRODUCT(( 'Saisie Recettes'!$F$5:$F$3004 = $H13 )*(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3" s="203" t="str" cm="1">
        <f t="array" ref="AE13">IF(SUMPRODUCT(( 'Saisie Recettes'!$F$5:$F$3004 = $H13 )*(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3" s="203" t="str" cm="1">
        <f t="array" ref="AF13">IF(SUMPRODUCT(( 'Saisie Recettes'!$F$5:$F$3004 = $H13 )*(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3" s="203" t="str" cm="1">
        <f t="array" ref="AG13">IF(SUMPRODUCT(( 'Saisie Recettes'!$F$5:$F$3004 = $H13 )*(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3" s="203" t="str" cm="1">
        <f t="array" ref="AH13">IF(SUMPRODUCT(( 'Saisie Recettes'!$F$5:$F$3004 = $H13 )*(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3" s="203" t="str" cm="1">
        <f t="array" ref="AI13">IF(SUMPRODUCT(( 'Saisie Recettes'!$F$5:$F$3004 = $H13 )*(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3" s="203" t="str" cm="1">
        <f t="array" ref="AJ13">IF(SUMPRODUCT(( 'Saisie Recettes'!$F$5:$F$3004 = $H13 )*(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3" s="203" t="str" cm="1">
        <f t="array" ref="AK13">IF(SUMPRODUCT(( 'Saisie Recettes'!$F$5:$F$3004 = $H13 )*(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3" s="203" t="str" cm="1">
        <f t="array" ref="AL13">IF(SUMPRODUCT(( 'Saisie Recettes'!$F$5:$F$3004 = $H13 )*(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3" s="203" t="str" cm="1">
        <f t="array" ref="AM13">IF(SUMPRODUCT(( 'Saisie Recettes'!$F$5:$F$3004 = $H13 )*(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3" s="204">
        <f t="shared" si="3"/>
        <v>0</v>
      </c>
    </row>
    <row r="14" spans="2:43" ht="15.75" customHeight="1" x14ac:dyDescent="0.25">
      <c r="C14" s="274" t="str">
        <f t="shared" si="2"/>
        <v>MC-Suite 6</v>
      </c>
      <c r="D14" s="193"/>
      <c r="E14" s="193"/>
      <c r="F14" s="194"/>
      <c r="G14" s="195"/>
      <c r="H14" s="195" t="str">
        <f>'Listes des Lots'!B9</f>
        <v>MC-Suite 6</v>
      </c>
      <c r="I14" s="203" t="str" cm="1">
        <f t="array" ref="I14">IF(SUMPRODUCT(( 'Saisie Recettes'!$F$5:$F$3004 = $H14 )*(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4" s="203" t="str" cm="1">
        <f t="array" ref="J14">IF(SUMPRODUCT(( 'Saisie Recettes'!$F$5:$F$3004 = $H14 )*(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4" s="203" t="str" cm="1">
        <f t="array" ref="K14">IF(SUMPRODUCT(( 'Saisie Recettes'!$F$5:$F$3004 = $H14 )*(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4" s="203" t="str" cm="1">
        <f t="array" ref="L14">IF(SUMPRODUCT(( 'Saisie Recettes'!$F$5:$F$3004 = $H14 )*(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4" s="203" t="str" cm="1">
        <f t="array" ref="M14">IF(SUMPRODUCT(( 'Saisie Recettes'!$F$5:$F$3004 = $H14 )*(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4" s="203" t="str" cm="1">
        <f t="array" ref="N14">IF(SUMPRODUCT(( 'Saisie Recettes'!$F$5:$F$3004 = $H14 )*(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4" s="203" t="str" cm="1">
        <f t="array" ref="O14">IF(SUMPRODUCT(( 'Saisie Recettes'!$F$5:$F$3004 = $H14 )*(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4" s="203" t="str" cm="1">
        <f t="array" ref="P14">IF(SUMPRODUCT(( 'Saisie Recettes'!$F$5:$F$3004 = $H14 )*(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4" s="203" t="str" cm="1">
        <f t="array" ref="Q14">IF(SUMPRODUCT(( 'Saisie Recettes'!$F$5:$F$3004 = $H14 )*(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4" s="203" t="str" cm="1">
        <f t="array" ref="R14">IF(SUMPRODUCT(( 'Saisie Recettes'!$F$5:$F$3004 = $H14 )*(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4" s="203" t="str" cm="1">
        <f t="array" ref="S14">IF(SUMPRODUCT(( 'Saisie Recettes'!$F$5:$F$3004 = $H14 )*(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4" s="203" t="str" cm="1">
        <f t="array" ref="T14">IF(SUMPRODUCT(( 'Saisie Recettes'!$F$5:$F$3004 = $H14 )*(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4" s="203" t="str" cm="1">
        <f t="array" ref="U14">IF(SUMPRODUCT(( 'Saisie Recettes'!$F$5:$F$3004 = $H14 )*(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4" s="203" t="str" cm="1">
        <f t="array" ref="V14">IF(SUMPRODUCT(( 'Saisie Recettes'!$F$5:$F$3004 = $H14 )*(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4" s="203" t="str" cm="1">
        <f t="array" ref="W14">IF(SUMPRODUCT(( 'Saisie Recettes'!$F$5:$F$3004 = $H14 )*(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4" s="203" t="str" cm="1">
        <f t="array" ref="X14">IF(SUMPRODUCT(( 'Saisie Recettes'!$F$5:$F$3004 = $H14 )*(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4" s="203" t="str" cm="1">
        <f t="array" ref="Y14">IF(SUMPRODUCT(( 'Saisie Recettes'!$F$5:$F$3004 = $H14 )*(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4" s="203" t="str" cm="1">
        <f t="array" ref="Z14">IF(SUMPRODUCT(( 'Saisie Recettes'!$F$5:$F$3004 = $H14 )*(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4" s="203" t="str" cm="1">
        <f t="array" ref="AA14">IF(SUMPRODUCT(( 'Saisie Recettes'!$F$5:$F$3004 = $H14 )*(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4" s="203" t="str" cm="1">
        <f t="array" ref="AB14">IF(SUMPRODUCT(( 'Saisie Recettes'!$F$5:$F$3004 = $H14 )*(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4" s="203" t="str" cm="1">
        <f t="array" ref="AC14">IF(SUMPRODUCT(( 'Saisie Recettes'!$F$5:$F$3004 = $H14 )*(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4" s="203" t="str" cm="1">
        <f t="array" ref="AD14">IF(SUMPRODUCT(( 'Saisie Recettes'!$F$5:$F$3004 = $H14 )*(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4" s="203" t="str" cm="1">
        <f t="array" ref="AE14">IF(SUMPRODUCT(( 'Saisie Recettes'!$F$5:$F$3004 = $H14 )*(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4" s="203" t="str" cm="1">
        <f t="array" ref="AF14">IF(SUMPRODUCT(( 'Saisie Recettes'!$F$5:$F$3004 = $H14 )*(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4" s="203" t="str" cm="1">
        <f t="array" ref="AG14">IF(SUMPRODUCT(( 'Saisie Recettes'!$F$5:$F$3004 = $H14 )*(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4" s="203" t="str" cm="1">
        <f t="array" ref="AH14">IF(SUMPRODUCT(( 'Saisie Recettes'!$F$5:$F$3004 = $H14 )*(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4" s="203" t="str" cm="1">
        <f t="array" ref="AI14">IF(SUMPRODUCT(( 'Saisie Recettes'!$F$5:$F$3004 = $H14 )*(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4" s="203" t="str" cm="1">
        <f t="array" ref="AJ14">IF(SUMPRODUCT(( 'Saisie Recettes'!$F$5:$F$3004 = $H14 )*(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4" s="203" t="str" cm="1">
        <f t="array" ref="AK14">IF(SUMPRODUCT(( 'Saisie Recettes'!$F$5:$F$3004 = $H14 )*(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4" s="203" t="str" cm="1">
        <f t="array" ref="AL14">IF(SUMPRODUCT(( 'Saisie Recettes'!$F$5:$F$3004 = $H14 )*(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4" s="203" t="str" cm="1">
        <f t="array" ref="AM14">IF(SUMPRODUCT(( 'Saisie Recettes'!$F$5:$F$3004 = $H14 )*(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4" s="204">
        <f t="shared" si="3"/>
        <v>0</v>
      </c>
    </row>
    <row r="15" spans="2:43" ht="15.75" customHeight="1" x14ac:dyDescent="0.25">
      <c r="C15" s="274" t="str">
        <f t="shared" si="2"/>
        <v>MC-Suite 7</v>
      </c>
      <c r="D15" s="193"/>
      <c r="E15" s="193"/>
      <c r="F15" s="194"/>
      <c r="G15" s="195"/>
      <c r="H15" s="195" t="str">
        <f>'Listes des Lots'!B10</f>
        <v>MC-Suite 7</v>
      </c>
      <c r="I15" s="203" t="str" cm="1">
        <f t="array" ref="I15">IF(SUMPRODUCT(( 'Saisie Recettes'!$F$5:$F$3004 = $H15 )*(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5" s="203" t="str" cm="1">
        <f t="array" ref="J15">IF(SUMPRODUCT(( 'Saisie Recettes'!$F$5:$F$3004 = $H15 )*(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5" s="203" t="str" cm="1">
        <f t="array" ref="K15">IF(SUMPRODUCT(( 'Saisie Recettes'!$F$5:$F$3004 = $H15 )*(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5" s="203" t="str" cm="1">
        <f t="array" ref="L15">IF(SUMPRODUCT(( 'Saisie Recettes'!$F$5:$F$3004 = $H15 )*(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5" s="203" t="str" cm="1">
        <f t="array" ref="M15">IF(SUMPRODUCT(( 'Saisie Recettes'!$F$5:$F$3004 = $H15 )*(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5" s="203" t="str" cm="1">
        <f t="array" ref="N15">IF(SUMPRODUCT(( 'Saisie Recettes'!$F$5:$F$3004 = $H15 )*(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5" s="203" t="str" cm="1">
        <f t="array" ref="O15">IF(SUMPRODUCT(( 'Saisie Recettes'!$F$5:$F$3004 = $H15 )*(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5" s="203" t="str" cm="1">
        <f t="array" ref="P15">IF(SUMPRODUCT(( 'Saisie Recettes'!$F$5:$F$3004 = $H15 )*(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5" s="203" t="str" cm="1">
        <f t="array" ref="Q15">IF(SUMPRODUCT(( 'Saisie Recettes'!$F$5:$F$3004 = $H15 )*(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5" s="203" t="str" cm="1">
        <f t="array" ref="R15">IF(SUMPRODUCT(( 'Saisie Recettes'!$F$5:$F$3004 = $H15 )*(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5" s="203" t="str" cm="1">
        <f t="array" ref="S15">IF(SUMPRODUCT(( 'Saisie Recettes'!$F$5:$F$3004 = $H15 )*(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5" s="203" t="str" cm="1">
        <f t="array" ref="T15">IF(SUMPRODUCT(( 'Saisie Recettes'!$F$5:$F$3004 = $H15 )*(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5" s="203" t="str" cm="1">
        <f t="array" ref="U15">IF(SUMPRODUCT(( 'Saisie Recettes'!$F$5:$F$3004 = $H15 )*(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5" s="203" t="str" cm="1">
        <f t="array" ref="V15">IF(SUMPRODUCT(( 'Saisie Recettes'!$F$5:$F$3004 = $H15 )*(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5" s="203" t="str" cm="1">
        <f t="array" ref="W15">IF(SUMPRODUCT(( 'Saisie Recettes'!$F$5:$F$3004 = $H15 )*(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5" s="203" t="str" cm="1">
        <f t="array" ref="X15">IF(SUMPRODUCT(( 'Saisie Recettes'!$F$5:$F$3004 = $H15 )*(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5" s="203" t="str" cm="1">
        <f t="array" ref="Y15">IF(SUMPRODUCT(( 'Saisie Recettes'!$F$5:$F$3004 = $H15 )*(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5" s="203" t="str" cm="1">
        <f t="array" ref="Z15">IF(SUMPRODUCT(( 'Saisie Recettes'!$F$5:$F$3004 = $H15 )*(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5" s="203" t="str" cm="1">
        <f t="array" ref="AA15">IF(SUMPRODUCT(( 'Saisie Recettes'!$F$5:$F$3004 = $H15 )*(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5" s="203" t="str" cm="1">
        <f t="array" ref="AB15">IF(SUMPRODUCT(( 'Saisie Recettes'!$F$5:$F$3004 = $H15 )*(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5" s="203" t="str" cm="1">
        <f t="array" ref="AC15">IF(SUMPRODUCT(( 'Saisie Recettes'!$F$5:$F$3004 = $H15 )*(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5" s="203" t="str" cm="1">
        <f t="array" ref="AD15">IF(SUMPRODUCT(( 'Saisie Recettes'!$F$5:$F$3004 = $H15 )*(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5" s="203" t="str" cm="1">
        <f t="array" ref="AE15">IF(SUMPRODUCT(( 'Saisie Recettes'!$F$5:$F$3004 = $H15 )*(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5" s="203" t="str" cm="1">
        <f t="array" ref="AF15">IF(SUMPRODUCT(( 'Saisie Recettes'!$F$5:$F$3004 = $H15 )*(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5" s="203" t="str" cm="1">
        <f t="array" ref="AG15">IF(SUMPRODUCT(( 'Saisie Recettes'!$F$5:$F$3004 = $H15 )*(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5" s="203" t="str" cm="1">
        <f t="array" ref="AH15">IF(SUMPRODUCT(( 'Saisie Recettes'!$F$5:$F$3004 = $H15 )*(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5" s="203" t="str" cm="1">
        <f t="array" ref="AI15">IF(SUMPRODUCT(( 'Saisie Recettes'!$F$5:$F$3004 = $H15 )*(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5" s="203" t="str" cm="1">
        <f t="array" ref="AJ15">IF(SUMPRODUCT(( 'Saisie Recettes'!$F$5:$F$3004 = $H15 )*(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5" s="203" t="str" cm="1">
        <f t="array" ref="AK15">IF(SUMPRODUCT(( 'Saisie Recettes'!$F$5:$F$3004 = $H15 )*(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5" s="203" t="str" cm="1">
        <f t="array" ref="AL15">IF(SUMPRODUCT(( 'Saisie Recettes'!$F$5:$F$3004 = $H15 )*(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5" s="203" t="str" cm="1">
        <f t="array" ref="AM15">IF(SUMPRODUCT(( 'Saisie Recettes'!$F$5:$F$3004 = $H15 )*(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5" s="204">
        <f t="shared" si="3"/>
        <v>0</v>
      </c>
    </row>
    <row r="16" spans="2:43" ht="15.75" customHeight="1" x14ac:dyDescent="0.25">
      <c r="C16" s="274" t="str">
        <f t="shared" si="2"/>
        <v>MC-Suite 8</v>
      </c>
      <c r="D16" s="193"/>
      <c r="E16" s="193"/>
      <c r="F16" s="194"/>
      <c r="G16" s="195"/>
      <c r="H16" s="195" t="str">
        <f>'Listes des Lots'!B11</f>
        <v>MC-Suite 8</v>
      </c>
      <c r="I16" s="203" t="str" cm="1">
        <f t="array" ref="I16">IF(SUMPRODUCT(( 'Saisie Recettes'!$F$5:$F$3004 = $H16 )*(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16" s="203" t="str" cm="1">
        <f t="array" ref="J16">IF(SUMPRODUCT(( 'Saisie Recettes'!$F$5:$F$3004 = $H16 )*(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6" s="203" t="str" cm="1">
        <f t="array" ref="K16">IF(SUMPRODUCT(( 'Saisie Recettes'!$F$5:$F$3004 = $H16 )*(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6" s="203" t="str" cm="1">
        <f t="array" ref="L16">IF(SUMPRODUCT(( 'Saisie Recettes'!$F$5:$F$3004 = $H16 )*(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6" s="203" t="str" cm="1">
        <f t="array" ref="M16">IF(SUMPRODUCT(( 'Saisie Recettes'!$F$5:$F$3004 = $H16 )*(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6" s="203" t="str" cm="1">
        <f t="array" ref="N16">IF(SUMPRODUCT(( 'Saisie Recettes'!$F$5:$F$3004 = $H16 )*(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6" s="203" t="str" cm="1">
        <f t="array" ref="O16">IF(SUMPRODUCT(( 'Saisie Recettes'!$F$5:$F$3004 = $H16 )*(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6" s="203" t="str" cm="1">
        <f t="array" ref="P16">IF(SUMPRODUCT(( 'Saisie Recettes'!$F$5:$F$3004 = $H16 )*(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6" s="203" t="str" cm="1">
        <f t="array" ref="Q16">IF(SUMPRODUCT(( 'Saisie Recettes'!$F$5:$F$3004 = $H16 )*(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6" s="203" t="str" cm="1">
        <f t="array" ref="R16">IF(SUMPRODUCT(( 'Saisie Recettes'!$F$5:$F$3004 = $H16 )*(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6" s="203" t="str" cm="1">
        <f t="array" ref="S16">IF(SUMPRODUCT(( 'Saisie Recettes'!$F$5:$F$3004 = $H16 )*(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6" s="203" t="str" cm="1">
        <f t="array" ref="T16">IF(SUMPRODUCT(( 'Saisie Recettes'!$F$5:$F$3004 = $H16 )*(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6" s="203" t="str" cm="1">
        <f t="array" ref="U16">IF(SUMPRODUCT(( 'Saisie Recettes'!$F$5:$F$3004 = $H16 )*(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6" s="203" t="str" cm="1">
        <f t="array" ref="V16">IF(SUMPRODUCT(( 'Saisie Recettes'!$F$5:$F$3004 = $H16 )*(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Yes</v>
      </c>
      <c r="W16" s="203" t="str" cm="1">
        <f t="array" ref="W16">IF(SUMPRODUCT(( 'Saisie Recettes'!$F$5:$F$3004 = $H16 )*(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Yes</v>
      </c>
      <c r="X16" s="203" t="str" cm="1">
        <f t="array" ref="X16">IF(SUMPRODUCT(( 'Saisie Recettes'!$F$5:$F$3004 = $H16 )*(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6" s="203" t="str" cm="1">
        <f t="array" ref="Y16">IF(SUMPRODUCT(( 'Saisie Recettes'!$F$5:$F$3004 = $H16 )*(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16" s="203" t="str" cm="1">
        <f t="array" ref="Z16">IF(SUMPRODUCT(( 'Saisie Recettes'!$F$5:$F$3004 = $H16 )*(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6" s="203" t="str" cm="1">
        <f t="array" ref="AA16">IF(SUMPRODUCT(( 'Saisie Recettes'!$F$5:$F$3004 = $H16 )*(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6" s="203" t="str" cm="1">
        <f t="array" ref="AB16">IF(SUMPRODUCT(( 'Saisie Recettes'!$F$5:$F$3004 = $H16 )*(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6" s="203" t="str" cm="1">
        <f t="array" ref="AC16">IF(SUMPRODUCT(( 'Saisie Recettes'!$F$5:$F$3004 = $H16 )*(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6" s="203" t="str" cm="1">
        <f t="array" ref="AD16">IF(SUMPRODUCT(( 'Saisie Recettes'!$F$5:$F$3004 = $H16 )*(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6" s="203" t="str" cm="1">
        <f t="array" ref="AE16">IF(SUMPRODUCT(( 'Saisie Recettes'!$F$5:$F$3004 = $H16 )*(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6" s="203" t="str" cm="1">
        <f t="array" ref="AF16">IF(SUMPRODUCT(( 'Saisie Recettes'!$F$5:$F$3004 = $H16 )*(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6" s="203" t="str" cm="1">
        <f t="array" ref="AG16">IF(SUMPRODUCT(( 'Saisie Recettes'!$F$5:$F$3004 = $H16 )*(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6" s="203" t="str" cm="1">
        <f t="array" ref="AH16">IF(SUMPRODUCT(( 'Saisie Recettes'!$F$5:$F$3004 = $H16 )*(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6" s="203" t="str" cm="1">
        <f t="array" ref="AI16">IF(SUMPRODUCT(( 'Saisie Recettes'!$F$5:$F$3004 = $H16 )*(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6" s="203" t="str" cm="1">
        <f t="array" ref="AJ16">IF(SUMPRODUCT(( 'Saisie Recettes'!$F$5:$F$3004 = $H16 )*(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6" s="203" t="str" cm="1">
        <f t="array" ref="AK16">IF(SUMPRODUCT(( 'Saisie Recettes'!$F$5:$F$3004 = $H16 )*(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6" s="203" t="str" cm="1">
        <f t="array" ref="AL16">IF(SUMPRODUCT(( 'Saisie Recettes'!$F$5:$F$3004 = $H16 )*(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6" s="203" t="str" cm="1">
        <f t="array" ref="AM16">IF(SUMPRODUCT(( 'Saisie Recettes'!$F$5:$F$3004 = $H16 )*(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6" s="204">
        <f t="shared" si="3"/>
        <v>0.12903225806451613</v>
      </c>
    </row>
    <row r="17" spans="3:40" ht="15.75" customHeight="1" x14ac:dyDescent="0.25">
      <c r="C17" s="274" t="str">
        <f t="shared" si="2"/>
        <v>MC-Suite 9</v>
      </c>
      <c r="D17" s="193"/>
      <c r="E17" s="193"/>
      <c r="F17" s="194"/>
      <c r="G17" s="195"/>
      <c r="H17" s="195" t="str">
        <f>'Listes des Lots'!B12</f>
        <v>MC-Suite 9</v>
      </c>
      <c r="I17" s="203" t="str" cm="1">
        <f t="array" ref="I17">IF(SUMPRODUCT(( 'Saisie Recettes'!$F$5:$F$3004 = $H17 )*(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7" s="203" t="str" cm="1">
        <f t="array" ref="J17">IF(SUMPRODUCT(( 'Saisie Recettes'!$F$5:$F$3004 = $H17 )*(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7" s="203" t="str" cm="1">
        <f t="array" ref="K17">IF(SUMPRODUCT(( 'Saisie Recettes'!$F$5:$F$3004 = $H17 )*(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7" s="203" t="str" cm="1">
        <f t="array" ref="L17">IF(SUMPRODUCT(( 'Saisie Recettes'!$F$5:$F$3004 = $H17 )*(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7" s="203" t="str" cm="1">
        <f t="array" ref="M17">IF(SUMPRODUCT(( 'Saisie Recettes'!$F$5:$F$3004 = $H17 )*(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7" s="203" t="str" cm="1">
        <f t="array" ref="N17">IF(SUMPRODUCT(( 'Saisie Recettes'!$F$5:$F$3004 = $H17 )*(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7" s="203" t="str" cm="1">
        <f t="array" ref="O17">IF(SUMPRODUCT(( 'Saisie Recettes'!$F$5:$F$3004 = $H17 )*(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7" s="203" t="str" cm="1">
        <f t="array" ref="P17">IF(SUMPRODUCT(( 'Saisie Recettes'!$F$5:$F$3004 = $H17 )*(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7" s="203" t="str" cm="1">
        <f t="array" ref="Q17">IF(SUMPRODUCT(( 'Saisie Recettes'!$F$5:$F$3004 = $H17 )*(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7" s="203" t="str" cm="1">
        <f t="array" ref="R17">IF(SUMPRODUCT(( 'Saisie Recettes'!$F$5:$F$3004 = $H17 )*(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7" s="203" t="str" cm="1">
        <f t="array" ref="S17">IF(SUMPRODUCT(( 'Saisie Recettes'!$F$5:$F$3004 = $H17 )*(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7" s="203" t="str" cm="1">
        <f t="array" ref="T17">IF(SUMPRODUCT(( 'Saisie Recettes'!$F$5:$F$3004 = $H17 )*(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7" s="203" t="str" cm="1">
        <f t="array" ref="U17">IF(SUMPRODUCT(( 'Saisie Recettes'!$F$5:$F$3004 = $H17 )*(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7" s="203" t="str" cm="1">
        <f t="array" ref="V17">IF(SUMPRODUCT(( 'Saisie Recettes'!$F$5:$F$3004 = $H17 )*(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7" s="203" t="str" cm="1">
        <f t="array" ref="W17">IF(SUMPRODUCT(( 'Saisie Recettes'!$F$5:$F$3004 = $H17 )*(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7" s="203" t="str" cm="1">
        <f t="array" ref="X17">IF(SUMPRODUCT(( 'Saisie Recettes'!$F$5:$F$3004 = $H17 )*(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7" s="203" t="str" cm="1">
        <f t="array" ref="Y17">IF(SUMPRODUCT(( 'Saisie Recettes'!$F$5:$F$3004 = $H17 )*(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7" s="203" t="str" cm="1">
        <f t="array" ref="Z17">IF(SUMPRODUCT(( 'Saisie Recettes'!$F$5:$F$3004 = $H17 )*(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7" s="203" t="str" cm="1">
        <f t="array" ref="AA17">IF(SUMPRODUCT(( 'Saisie Recettes'!$F$5:$F$3004 = $H17 )*(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7" s="203" t="str" cm="1">
        <f t="array" ref="AB17">IF(SUMPRODUCT(( 'Saisie Recettes'!$F$5:$F$3004 = $H17 )*(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7" s="203" t="str" cm="1">
        <f t="array" ref="AC17">IF(SUMPRODUCT(( 'Saisie Recettes'!$F$5:$F$3004 = $H17 )*(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7" s="203" t="str" cm="1">
        <f t="array" ref="AD17">IF(SUMPRODUCT(( 'Saisie Recettes'!$F$5:$F$3004 = $H17 )*(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7" s="203" t="str" cm="1">
        <f t="array" ref="AE17">IF(SUMPRODUCT(( 'Saisie Recettes'!$F$5:$F$3004 = $H17 )*(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7" s="203" t="str" cm="1">
        <f t="array" ref="AF17">IF(SUMPRODUCT(( 'Saisie Recettes'!$F$5:$F$3004 = $H17 )*(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7" s="203" t="str" cm="1">
        <f t="array" ref="AG17">IF(SUMPRODUCT(( 'Saisie Recettes'!$F$5:$F$3004 = $H17 )*(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7" s="203" t="str" cm="1">
        <f t="array" ref="AH17">IF(SUMPRODUCT(( 'Saisie Recettes'!$F$5:$F$3004 = $H17 )*(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7" s="203" t="str" cm="1">
        <f t="array" ref="AI17">IF(SUMPRODUCT(( 'Saisie Recettes'!$F$5:$F$3004 = $H17 )*(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7" s="203" t="str" cm="1">
        <f t="array" ref="AJ17">IF(SUMPRODUCT(( 'Saisie Recettes'!$F$5:$F$3004 = $H17 )*(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7" s="203" t="str" cm="1">
        <f t="array" ref="AK17">IF(SUMPRODUCT(( 'Saisie Recettes'!$F$5:$F$3004 = $H17 )*(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7" s="203" t="str" cm="1">
        <f t="array" ref="AL17">IF(SUMPRODUCT(( 'Saisie Recettes'!$F$5:$F$3004 = $H17 )*(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7" s="203" t="str" cm="1">
        <f t="array" ref="AM17">IF(SUMPRODUCT(( 'Saisie Recettes'!$F$5:$F$3004 = $H17 )*(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7" s="204">
        <f t="shared" si="3"/>
        <v>0</v>
      </c>
    </row>
    <row r="18" spans="3:40" ht="15.75" customHeight="1" x14ac:dyDescent="0.25">
      <c r="C18" s="274" t="str">
        <f t="shared" si="2"/>
        <v>MC-Suite 10</v>
      </c>
      <c r="D18" s="193"/>
      <c r="E18" s="193"/>
      <c r="F18" s="194"/>
      <c r="G18" s="195"/>
      <c r="H18" s="195" t="str">
        <f>'Listes des Lots'!B13</f>
        <v>MC-Suite 10</v>
      </c>
      <c r="I18" s="203" t="str" cm="1">
        <f t="array" ref="I18">IF(SUMPRODUCT(( 'Saisie Recettes'!$F$5:$F$3004 = $H18 )*(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8" s="203" t="str" cm="1">
        <f t="array" ref="J18">IF(SUMPRODUCT(( 'Saisie Recettes'!$F$5:$F$3004 = $H18 )*(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8" s="203" t="str" cm="1">
        <f t="array" ref="K18">IF(SUMPRODUCT(( 'Saisie Recettes'!$F$5:$F$3004 = $H18 )*(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8" s="203" t="str" cm="1">
        <f t="array" ref="L18">IF(SUMPRODUCT(( 'Saisie Recettes'!$F$5:$F$3004 = $H18 )*(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8" s="203" t="str" cm="1">
        <f t="array" ref="M18">IF(SUMPRODUCT(( 'Saisie Recettes'!$F$5:$F$3004 = $H18 )*(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8" s="203" t="str" cm="1">
        <f t="array" ref="N18">IF(SUMPRODUCT(( 'Saisie Recettes'!$F$5:$F$3004 = $H18 )*(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8" s="203" t="str" cm="1">
        <f t="array" ref="O18">IF(SUMPRODUCT(( 'Saisie Recettes'!$F$5:$F$3004 = $H18 )*(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8" s="203" t="str" cm="1">
        <f t="array" ref="P18">IF(SUMPRODUCT(( 'Saisie Recettes'!$F$5:$F$3004 = $H18 )*(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8" s="203" t="str" cm="1">
        <f t="array" ref="Q18">IF(SUMPRODUCT(( 'Saisie Recettes'!$F$5:$F$3004 = $H18 )*(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8" s="203" t="str" cm="1">
        <f t="array" ref="R18">IF(SUMPRODUCT(( 'Saisie Recettes'!$F$5:$F$3004 = $H18 )*(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8" s="203" t="str" cm="1">
        <f t="array" ref="S18">IF(SUMPRODUCT(( 'Saisie Recettes'!$F$5:$F$3004 = $H18 )*(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8" s="203" t="str" cm="1">
        <f t="array" ref="T18">IF(SUMPRODUCT(( 'Saisie Recettes'!$F$5:$F$3004 = $H18 )*(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8" s="203" t="str" cm="1">
        <f t="array" ref="U18">IF(SUMPRODUCT(( 'Saisie Recettes'!$F$5:$F$3004 = $H18 )*(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8" s="203" t="str" cm="1">
        <f t="array" ref="V18">IF(SUMPRODUCT(( 'Saisie Recettes'!$F$5:$F$3004 = $H18 )*(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8" s="203" t="str" cm="1">
        <f t="array" ref="W18">IF(SUMPRODUCT(( 'Saisie Recettes'!$F$5:$F$3004 = $H18 )*(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8" s="203" t="str" cm="1">
        <f t="array" ref="X18">IF(SUMPRODUCT(( 'Saisie Recettes'!$F$5:$F$3004 = $H18 )*(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8" s="203" t="str" cm="1">
        <f t="array" ref="Y18">IF(SUMPRODUCT(( 'Saisie Recettes'!$F$5:$F$3004 = $H18 )*(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8" s="203" t="str" cm="1">
        <f t="array" ref="Z18">IF(SUMPRODUCT(( 'Saisie Recettes'!$F$5:$F$3004 = $H18 )*(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8" s="203" t="str" cm="1">
        <f t="array" ref="AA18">IF(SUMPRODUCT(( 'Saisie Recettes'!$F$5:$F$3004 = $H18 )*(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8" s="203" t="str" cm="1">
        <f t="array" ref="AB18">IF(SUMPRODUCT(( 'Saisie Recettes'!$F$5:$F$3004 = $H18 )*(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8" s="203" t="str" cm="1">
        <f t="array" ref="AC18">IF(SUMPRODUCT(( 'Saisie Recettes'!$F$5:$F$3004 = $H18 )*(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8" s="203" t="str" cm="1">
        <f t="array" ref="AD18">IF(SUMPRODUCT(( 'Saisie Recettes'!$F$5:$F$3004 = $H18 )*(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8" s="203" t="str" cm="1">
        <f t="array" ref="AE18">IF(SUMPRODUCT(( 'Saisie Recettes'!$F$5:$F$3004 = $H18 )*(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8" s="203" t="str" cm="1">
        <f t="array" ref="AF18">IF(SUMPRODUCT(( 'Saisie Recettes'!$F$5:$F$3004 = $H18 )*(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8" s="203" t="str" cm="1">
        <f t="array" ref="AG18">IF(SUMPRODUCT(( 'Saisie Recettes'!$F$5:$F$3004 = $H18 )*(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8" s="203" t="str" cm="1">
        <f t="array" ref="AH18">IF(SUMPRODUCT(( 'Saisie Recettes'!$F$5:$F$3004 = $H18 )*(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8" s="203" t="str" cm="1">
        <f t="array" ref="AI18">IF(SUMPRODUCT(( 'Saisie Recettes'!$F$5:$F$3004 = $H18 )*(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8" s="203" t="str" cm="1">
        <f t="array" ref="AJ18">IF(SUMPRODUCT(( 'Saisie Recettes'!$F$5:$F$3004 = $H18 )*(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8" s="203" t="str" cm="1">
        <f t="array" ref="AK18">IF(SUMPRODUCT(( 'Saisie Recettes'!$F$5:$F$3004 = $H18 )*(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8" s="203" t="str" cm="1">
        <f t="array" ref="AL18">IF(SUMPRODUCT(( 'Saisie Recettes'!$F$5:$F$3004 = $H18 )*(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8" s="203" t="str" cm="1">
        <f t="array" ref="AM18">IF(SUMPRODUCT(( 'Saisie Recettes'!$F$5:$F$3004 = $H18 )*(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8" s="204">
        <f t="shared" si="3"/>
        <v>0</v>
      </c>
    </row>
    <row r="19" spans="3:40" ht="15.75" customHeight="1" x14ac:dyDescent="0.25">
      <c r="C19" s="274" t="str">
        <f t="shared" si="2"/>
        <v>MC-Suite 11</v>
      </c>
      <c r="D19" s="193"/>
      <c r="E19" s="193"/>
      <c r="F19" s="194"/>
      <c r="G19" s="195"/>
      <c r="H19" s="195" t="str">
        <f>'Listes des Lots'!B14</f>
        <v>MC-Suite 11</v>
      </c>
      <c r="I19" s="203" t="str" cm="1">
        <f t="array" ref="I19">IF(SUMPRODUCT(( 'Saisie Recettes'!$F$5:$F$3004 = $H19 )*(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9" s="203" t="str" cm="1">
        <f t="array" ref="J19">IF(SUMPRODUCT(( 'Saisie Recettes'!$F$5:$F$3004 = $H19 )*(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9" s="203" t="str" cm="1">
        <f t="array" ref="K19">IF(SUMPRODUCT(( 'Saisie Recettes'!$F$5:$F$3004 = $H19 )*(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9" s="203" t="str" cm="1">
        <f t="array" ref="L19">IF(SUMPRODUCT(( 'Saisie Recettes'!$F$5:$F$3004 = $H19 )*(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9" s="203" t="str" cm="1">
        <f t="array" ref="M19">IF(SUMPRODUCT(( 'Saisie Recettes'!$F$5:$F$3004 = $H19 )*(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9" s="203" t="str" cm="1">
        <f t="array" ref="N19">IF(SUMPRODUCT(( 'Saisie Recettes'!$F$5:$F$3004 = $H19 )*(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9" s="203" t="str" cm="1">
        <f t="array" ref="O19">IF(SUMPRODUCT(( 'Saisie Recettes'!$F$5:$F$3004 = $H19 )*(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9" s="203" t="str" cm="1">
        <f t="array" ref="P19">IF(SUMPRODUCT(( 'Saisie Recettes'!$F$5:$F$3004 = $H19 )*(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9" s="203" t="str" cm="1">
        <f t="array" ref="Q19">IF(SUMPRODUCT(( 'Saisie Recettes'!$F$5:$F$3004 = $H19 )*(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9" s="203" t="str" cm="1">
        <f t="array" ref="R19">IF(SUMPRODUCT(( 'Saisie Recettes'!$F$5:$F$3004 = $H19 )*(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9" s="203" t="str" cm="1">
        <f t="array" ref="S19">IF(SUMPRODUCT(( 'Saisie Recettes'!$F$5:$F$3004 = $H19 )*(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9" s="203" t="str" cm="1">
        <f t="array" ref="T19">IF(SUMPRODUCT(( 'Saisie Recettes'!$F$5:$F$3004 = $H19 )*(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9" s="203" t="str" cm="1">
        <f t="array" ref="U19">IF(SUMPRODUCT(( 'Saisie Recettes'!$F$5:$F$3004 = $H19 )*(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9" s="203" t="str" cm="1">
        <f t="array" ref="V19">IF(SUMPRODUCT(( 'Saisie Recettes'!$F$5:$F$3004 = $H19 )*(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9" s="203" t="str" cm="1">
        <f t="array" ref="W19">IF(SUMPRODUCT(( 'Saisie Recettes'!$F$5:$F$3004 = $H19 )*(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9" s="203" t="str" cm="1">
        <f t="array" ref="X19">IF(SUMPRODUCT(( 'Saisie Recettes'!$F$5:$F$3004 = $H19 )*(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9" s="203" t="str" cm="1">
        <f t="array" ref="Y19">IF(SUMPRODUCT(( 'Saisie Recettes'!$F$5:$F$3004 = $H19 )*(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9" s="203" t="str" cm="1">
        <f t="array" ref="Z19">IF(SUMPRODUCT(( 'Saisie Recettes'!$F$5:$F$3004 = $H19 )*(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9" s="203" t="str" cm="1">
        <f t="array" ref="AA19">IF(SUMPRODUCT(( 'Saisie Recettes'!$F$5:$F$3004 = $H19 )*(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9" s="203" t="str" cm="1">
        <f t="array" ref="AB19">IF(SUMPRODUCT(( 'Saisie Recettes'!$F$5:$F$3004 = $H19 )*(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9" s="203" t="str" cm="1">
        <f t="array" ref="AC19">IF(SUMPRODUCT(( 'Saisie Recettes'!$F$5:$F$3004 = $H19 )*(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9" s="203" t="str" cm="1">
        <f t="array" ref="AD19">IF(SUMPRODUCT(( 'Saisie Recettes'!$F$5:$F$3004 = $H19 )*(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9" s="203" t="str" cm="1">
        <f t="array" ref="AE19">IF(SUMPRODUCT(( 'Saisie Recettes'!$F$5:$F$3004 = $H19 )*(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9" s="203" t="str" cm="1">
        <f t="array" ref="AF19">IF(SUMPRODUCT(( 'Saisie Recettes'!$F$5:$F$3004 = $H19 )*(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9" s="203" t="str" cm="1">
        <f t="array" ref="AG19">IF(SUMPRODUCT(( 'Saisie Recettes'!$F$5:$F$3004 = $H19 )*(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Yes</v>
      </c>
      <c r="AH19" s="203" t="str" cm="1">
        <f t="array" ref="AH19">IF(SUMPRODUCT(( 'Saisie Recettes'!$F$5:$F$3004 = $H19 )*(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9" s="203" t="str" cm="1">
        <f t="array" ref="AI19">IF(SUMPRODUCT(( 'Saisie Recettes'!$F$5:$F$3004 = $H19 )*(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9" s="203" t="str" cm="1">
        <f t="array" ref="AJ19">IF(SUMPRODUCT(( 'Saisie Recettes'!$F$5:$F$3004 = $H19 )*(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9" s="203" t="str" cm="1">
        <f t="array" ref="AK19">IF(SUMPRODUCT(( 'Saisie Recettes'!$F$5:$F$3004 = $H19 )*(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Yes</v>
      </c>
      <c r="AL19" s="203" t="str" cm="1">
        <f t="array" ref="AL19">IF(SUMPRODUCT(( 'Saisie Recettes'!$F$5:$F$3004 = $H19 )*(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9" s="203" t="str" cm="1">
        <f t="array" ref="AM19">IF(SUMPRODUCT(( 'Saisie Recettes'!$F$5:$F$3004 = $H19 )*(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19" s="204">
        <f t="shared" si="3"/>
        <v>6.4516129032258063E-2</v>
      </c>
    </row>
    <row r="20" spans="3:40" ht="15.75" customHeight="1" x14ac:dyDescent="0.25">
      <c r="C20" s="274" t="str">
        <f t="shared" si="2"/>
        <v>MC-Suite 12</v>
      </c>
      <c r="D20" s="193"/>
      <c r="E20" s="193"/>
      <c r="F20" s="194"/>
      <c r="G20" s="195"/>
      <c r="H20" s="195" t="str">
        <f>'Listes des Lots'!B15</f>
        <v>MC-Suite 12</v>
      </c>
      <c r="I20" s="203" t="str" cm="1">
        <f t="array" ref="I20">IF(SUMPRODUCT(( 'Saisie Recettes'!$F$5:$F$3004 = $H20 )*(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0" s="203" t="str" cm="1">
        <f t="array" ref="J20">IF(SUMPRODUCT(( 'Saisie Recettes'!$F$5:$F$3004 = $H20 )*(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0" s="203" t="str" cm="1">
        <f t="array" ref="K20">IF(SUMPRODUCT(( 'Saisie Recettes'!$F$5:$F$3004 = $H20 )*(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0" s="203" t="str" cm="1">
        <f t="array" ref="L20">IF(SUMPRODUCT(( 'Saisie Recettes'!$F$5:$F$3004 = $H20 )*(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0" s="203" t="str" cm="1">
        <f t="array" ref="M20">IF(SUMPRODUCT(( 'Saisie Recettes'!$F$5:$F$3004 = $H20 )*(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0" s="203" t="str" cm="1">
        <f t="array" ref="N20">IF(SUMPRODUCT(( 'Saisie Recettes'!$F$5:$F$3004 = $H20 )*(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0" s="203" t="str" cm="1">
        <f t="array" ref="O20">IF(SUMPRODUCT(( 'Saisie Recettes'!$F$5:$F$3004 = $H20 )*(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0" s="203" t="str" cm="1">
        <f t="array" ref="P20">IF(SUMPRODUCT(( 'Saisie Recettes'!$F$5:$F$3004 = $H20 )*(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0" s="203" t="str" cm="1">
        <f t="array" ref="Q20">IF(SUMPRODUCT(( 'Saisie Recettes'!$F$5:$F$3004 = $H20 )*(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0" s="203" t="str" cm="1">
        <f t="array" ref="R20">IF(SUMPRODUCT(( 'Saisie Recettes'!$F$5:$F$3004 = $H20 )*(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0" s="203" t="str" cm="1">
        <f t="array" ref="S20">IF(SUMPRODUCT(( 'Saisie Recettes'!$F$5:$F$3004 = $H20 )*(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0" s="203" t="str" cm="1">
        <f t="array" ref="T20">IF(SUMPRODUCT(( 'Saisie Recettes'!$F$5:$F$3004 = $H20 )*(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0" s="203" t="str" cm="1">
        <f t="array" ref="U20">IF(SUMPRODUCT(( 'Saisie Recettes'!$F$5:$F$3004 = $H20 )*(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0" s="203" t="str" cm="1">
        <f t="array" ref="V20">IF(SUMPRODUCT(( 'Saisie Recettes'!$F$5:$F$3004 = $H20 )*(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0" s="203" t="str" cm="1">
        <f t="array" ref="W20">IF(SUMPRODUCT(( 'Saisie Recettes'!$F$5:$F$3004 = $H20 )*(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0" s="203" t="str" cm="1">
        <f t="array" ref="X20">IF(SUMPRODUCT(( 'Saisie Recettes'!$F$5:$F$3004 = $H20 )*(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0" s="203" t="str" cm="1">
        <f t="array" ref="Y20">IF(SUMPRODUCT(( 'Saisie Recettes'!$F$5:$F$3004 = $H20 )*(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0" s="203" t="str" cm="1">
        <f t="array" ref="Z20">IF(SUMPRODUCT(( 'Saisie Recettes'!$F$5:$F$3004 = $H20 )*(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0" s="203" t="str" cm="1">
        <f t="array" ref="AA20">IF(SUMPRODUCT(( 'Saisie Recettes'!$F$5:$F$3004 = $H20 )*(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0" s="203" t="str" cm="1">
        <f t="array" ref="AB20">IF(SUMPRODUCT(( 'Saisie Recettes'!$F$5:$F$3004 = $H20 )*(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0" s="203" t="str" cm="1">
        <f t="array" ref="AC20">IF(SUMPRODUCT(( 'Saisie Recettes'!$F$5:$F$3004 = $H20 )*(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0" s="203" t="str" cm="1">
        <f t="array" ref="AD20">IF(SUMPRODUCT(( 'Saisie Recettes'!$F$5:$F$3004 = $H20 )*(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0" s="203" t="str" cm="1">
        <f t="array" ref="AE20">IF(SUMPRODUCT(( 'Saisie Recettes'!$F$5:$F$3004 = $H20 )*(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0" s="203" t="str" cm="1">
        <f t="array" ref="AF20">IF(SUMPRODUCT(( 'Saisie Recettes'!$F$5:$F$3004 = $H20 )*(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0" s="203" t="str" cm="1">
        <f t="array" ref="AG20">IF(SUMPRODUCT(( 'Saisie Recettes'!$F$5:$F$3004 = $H20 )*(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0" s="203" t="str" cm="1">
        <f t="array" ref="AH20">IF(SUMPRODUCT(( 'Saisie Recettes'!$F$5:$F$3004 = $H20 )*(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0" s="203" t="str" cm="1">
        <f t="array" ref="AI20">IF(SUMPRODUCT(( 'Saisie Recettes'!$F$5:$F$3004 = $H20 )*(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0" s="203" t="str" cm="1">
        <f t="array" ref="AJ20">IF(SUMPRODUCT(( 'Saisie Recettes'!$F$5:$F$3004 = $H20 )*(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0" s="203" t="str" cm="1">
        <f t="array" ref="AK20">IF(SUMPRODUCT(( 'Saisie Recettes'!$F$5:$F$3004 = $H20 )*(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0" s="203" t="str" cm="1">
        <f t="array" ref="AL20">IF(SUMPRODUCT(( 'Saisie Recettes'!$F$5:$F$3004 = $H20 )*(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0" s="203" t="str" cm="1">
        <f t="array" ref="AM20">IF(SUMPRODUCT(( 'Saisie Recettes'!$F$5:$F$3004 = $H20 )*(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0" s="204">
        <f t="shared" si="3"/>
        <v>0</v>
      </c>
    </row>
    <row r="21" spans="3:40" ht="15.75" customHeight="1" x14ac:dyDescent="0.25">
      <c r="C21" s="274" t="str">
        <f t="shared" si="2"/>
        <v>MC-Suite 13</v>
      </c>
      <c r="D21" s="193"/>
      <c r="E21" s="193"/>
      <c r="F21" s="194"/>
      <c r="G21" s="195"/>
      <c r="H21" s="195" t="str">
        <f>'Listes des Lots'!B16</f>
        <v>MC-Suite 13</v>
      </c>
      <c r="I21" s="203" t="str" cm="1">
        <f t="array" ref="I21">IF(SUMPRODUCT(( 'Saisie Recettes'!$F$5:$F$3004 = $H21 )*(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1" s="203" t="str" cm="1">
        <f t="array" ref="J21">IF(SUMPRODUCT(( 'Saisie Recettes'!$F$5:$F$3004 = $H21 )*(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1" s="203" t="str" cm="1">
        <f t="array" ref="K21">IF(SUMPRODUCT(( 'Saisie Recettes'!$F$5:$F$3004 = $H21 )*(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1" s="203" t="str" cm="1">
        <f t="array" ref="L21">IF(SUMPRODUCT(( 'Saisie Recettes'!$F$5:$F$3004 = $H21 )*(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1" s="203" t="str" cm="1">
        <f t="array" ref="M21">IF(SUMPRODUCT(( 'Saisie Recettes'!$F$5:$F$3004 = $H21 )*(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1" s="203" t="str" cm="1">
        <f t="array" ref="N21">IF(SUMPRODUCT(( 'Saisie Recettes'!$F$5:$F$3004 = $H21 )*(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1" s="203" t="str" cm="1">
        <f t="array" ref="O21">IF(SUMPRODUCT(( 'Saisie Recettes'!$F$5:$F$3004 = $H21 )*(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1" s="203" t="str" cm="1">
        <f t="array" ref="P21">IF(SUMPRODUCT(( 'Saisie Recettes'!$F$5:$F$3004 = $H21 )*(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1" s="203" t="str" cm="1">
        <f t="array" ref="Q21">IF(SUMPRODUCT(( 'Saisie Recettes'!$F$5:$F$3004 = $H21 )*(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1" s="203" t="str" cm="1">
        <f t="array" ref="R21">IF(SUMPRODUCT(( 'Saisie Recettes'!$F$5:$F$3004 = $H21 )*(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1" s="203" t="str" cm="1">
        <f t="array" ref="S21">IF(SUMPRODUCT(( 'Saisie Recettes'!$F$5:$F$3004 = $H21 )*(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1" s="203" t="str" cm="1">
        <f t="array" ref="T21">IF(SUMPRODUCT(( 'Saisie Recettes'!$F$5:$F$3004 = $H21 )*(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1" s="203" t="str" cm="1">
        <f t="array" ref="U21">IF(SUMPRODUCT(( 'Saisie Recettes'!$F$5:$F$3004 = $H21 )*(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1" s="203" t="str" cm="1">
        <f t="array" ref="V21">IF(SUMPRODUCT(( 'Saisie Recettes'!$F$5:$F$3004 = $H21 )*(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1" s="203" t="str" cm="1">
        <f t="array" ref="W21">IF(SUMPRODUCT(( 'Saisie Recettes'!$F$5:$F$3004 = $H21 )*(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1" s="203" t="str" cm="1">
        <f t="array" ref="X21">IF(SUMPRODUCT(( 'Saisie Recettes'!$F$5:$F$3004 = $H21 )*(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1" s="203" t="str" cm="1">
        <f t="array" ref="Y21">IF(SUMPRODUCT(( 'Saisie Recettes'!$F$5:$F$3004 = $H21 )*(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1" s="203" t="str" cm="1">
        <f t="array" ref="Z21">IF(SUMPRODUCT(( 'Saisie Recettes'!$F$5:$F$3004 = $H21 )*(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1" s="203" t="str" cm="1">
        <f t="array" ref="AA21">IF(SUMPRODUCT(( 'Saisie Recettes'!$F$5:$F$3004 = $H21 )*(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1" s="203" t="str" cm="1">
        <f t="array" ref="AB21">IF(SUMPRODUCT(( 'Saisie Recettes'!$F$5:$F$3004 = $H21 )*(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1" s="203" t="str" cm="1">
        <f t="array" ref="AC21">IF(SUMPRODUCT(( 'Saisie Recettes'!$F$5:$F$3004 = $H21 )*(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1" s="203" t="str" cm="1">
        <f t="array" ref="AD21">IF(SUMPRODUCT(( 'Saisie Recettes'!$F$5:$F$3004 = $H21 )*(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1" s="203" t="str" cm="1">
        <f t="array" ref="AE21">IF(SUMPRODUCT(( 'Saisie Recettes'!$F$5:$F$3004 = $H21 )*(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1" s="203" t="str" cm="1">
        <f t="array" ref="AF21">IF(SUMPRODUCT(( 'Saisie Recettes'!$F$5:$F$3004 = $H21 )*(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1" s="203" t="str" cm="1">
        <f t="array" ref="AG21">IF(SUMPRODUCT(( 'Saisie Recettes'!$F$5:$F$3004 = $H21 )*(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1" s="203" t="str" cm="1">
        <f t="array" ref="AH21">IF(SUMPRODUCT(( 'Saisie Recettes'!$F$5:$F$3004 = $H21 )*(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1" s="203" t="str" cm="1">
        <f t="array" ref="AI21">IF(SUMPRODUCT(( 'Saisie Recettes'!$F$5:$F$3004 = $H21 )*(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1" s="203" t="str" cm="1">
        <f t="array" ref="AJ21">IF(SUMPRODUCT(( 'Saisie Recettes'!$F$5:$F$3004 = $H21 )*(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1" s="203" t="str" cm="1">
        <f t="array" ref="AK21">IF(SUMPRODUCT(( 'Saisie Recettes'!$F$5:$F$3004 = $H21 )*(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1" s="203" t="str" cm="1">
        <f t="array" ref="AL21">IF(SUMPRODUCT(( 'Saisie Recettes'!$F$5:$F$3004 = $H21 )*(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1" s="203" t="str" cm="1">
        <f t="array" ref="AM21">IF(SUMPRODUCT(( 'Saisie Recettes'!$F$5:$F$3004 = $H21 )*(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1" s="204">
        <f t="shared" si="3"/>
        <v>0</v>
      </c>
    </row>
    <row r="22" spans="3:40" ht="15.75" customHeight="1" x14ac:dyDescent="0.25">
      <c r="C22" s="274" t="str">
        <f t="shared" si="2"/>
        <v>MC-Suite 14</v>
      </c>
      <c r="D22" s="193"/>
      <c r="E22" s="193"/>
      <c r="F22" s="194"/>
      <c r="G22" s="195"/>
      <c r="H22" s="195" t="str">
        <f>'Listes des Lots'!B17</f>
        <v>MC-Suite 14</v>
      </c>
      <c r="I22" s="203" t="str" cm="1">
        <f t="array" ref="I22">IF(SUMPRODUCT(( 'Saisie Recettes'!$F$5:$F$3004 = $H22 )*(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2" s="203" t="str" cm="1">
        <f t="array" ref="J22">IF(SUMPRODUCT(( 'Saisie Recettes'!$F$5:$F$3004 = $H22 )*(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2" s="203" t="str" cm="1">
        <f t="array" ref="K22">IF(SUMPRODUCT(( 'Saisie Recettes'!$F$5:$F$3004 = $H22 )*(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2" s="203" t="str" cm="1">
        <f t="array" ref="L22">IF(SUMPRODUCT(( 'Saisie Recettes'!$F$5:$F$3004 = $H22 )*(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2" s="203" t="str" cm="1">
        <f t="array" ref="M22">IF(SUMPRODUCT(( 'Saisie Recettes'!$F$5:$F$3004 = $H22 )*(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2" s="203" t="str" cm="1">
        <f t="array" ref="N22">IF(SUMPRODUCT(( 'Saisie Recettes'!$F$5:$F$3004 = $H22 )*(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Yes</v>
      </c>
      <c r="O22" s="203" t="str" cm="1">
        <f t="array" ref="O22">IF(SUMPRODUCT(( 'Saisie Recettes'!$F$5:$F$3004 = $H22 )*(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2" s="203" t="str" cm="1">
        <f t="array" ref="P22">IF(SUMPRODUCT(( 'Saisie Recettes'!$F$5:$F$3004 = $H22 )*(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2" s="203" t="str" cm="1">
        <f t="array" ref="Q22">IF(SUMPRODUCT(( 'Saisie Recettes'!$F$5:$F$3004 = $H22 )*(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2" s="203" t="str" cm="1">
        <f t="array" ref="R22">IF(SUMPRODUCT(( 'Saisie Recettes'!$F$5:$F$3004 = $H22 )*(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2" s="203" t="str" cm="1">
        <f t="array" ref="S22">IF(SUMPRODUCT(( 'Saisie Recettes'!$F$5:$F$3004 = $H22 )*(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2" s="203" t="str" cm="1">
        <f t="array" ref="T22">IF(SUMPRODUCT(( 'Saisie Recettes'!$F$5:$F$3004 = $H22 )*(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2" s="203" t="str" cm="1">
        <f t="array" ref="U22">IF(SUMPRODUCT(( 'Saisie Recettes'!$F$5:$F$3004 = $H22 )*(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2" s="203" t="str" cm="1">
        <f t="array" ref="V22">IF(SUMPRODUCT(( 'Saisie Recettes'!$F$5:$F$3004 = $H22 )*(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2" s="203" t="str" cm="1">
        <f t="array" ref="W22">IF(SUMPRODUCT(( 'Saisie Recettes'!$F$5:$F$3004 = $H22 )*(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2" s="203" t="str" cm="1">
        <f t="array" ref="X22">IF(SUMPRODUCT(( 'Saisie Recettes'!$F$5:$F$3004 = $H22 )*(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2" s="203" t="str" cm="1">
        <f t="array" ref="Y22">IF(SUMPRODUCT(( 'Saisie Recettes'!$F$5:$F$3004 = $H22 )*(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2" s="203" t="str" cm="1">
        <f t="array" ref="Z22">IF(SUMPRODUCT(( 'Saisie Recettes'!$F$5:$F$3004 = $H22 )*(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2" s="203" t="str" cm="1">
        <f t="array" ref="AA22">IF(SUMPRODUCT(( 'Saisie Recettes'!$F$5:$F$3004 = $H22 )*(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2" s="203" t="str" cm="1">
        <f t="array" ref="AB22">IF(SUMPRODUCT(( 'Saisie Recettes'!$F$5:$F$3004 = $H22 )*(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2" s="203" t="str" cm="1">
        <f t="array" ref="AC22">IF(SUMPRODUCT(( 'Saisie Recettes'!$F$5:$F$3004 = $H22 )*(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2" s="203" t="str" cm="1">
        <f t="array" ref="AD22">IF(SUMPRODUCT(( 'Saisie Recettes'!$F$5:$F$3004 = $H22 )*(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2" s="203" t="str" cm="1">
        <f t="array" ref="AE22">IF(SUMPRODUCT(( 'Saisie Recettes'!$F$5:$F$3004 = $H22 )*(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2" s="203" t="str" cm="1">
        <f t="array" ref="AF22">IF(SUMPRODUCT(( 'Saisie Recettes'!$F$5:$F$3004 = $H22 )*(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2" s="203" t="str" cm="1">
        <f t="array" ref="AG22">IF(SUMPRODUCT(( 'Saisie Recettes'!$F$5:$F$3004 = $H22 )*(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2" s="203" t="str" cm="1">
        <f t="array" ref="AH22">IF(SUMPRODUCT(( 'Saisie Recettes'!$F$5:$F$3004 = $H22 )*(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Yes</v>
      </c>
      <c r="AI22" s="203" t="str" cm="1">
        <f t="array" ref="AI22">IF(SUMPRODUCT(( 'Saisie Recettes'!$F$5:$F$3004 = $H22 )*(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Yes</v>
      </c>
      <c r="AJ22" s="203" t="str" cm="1">
        <f t="array" ref="AJ22">IF(SUMPRODUCT(( 'Saisie Recettes'!$F$5:$F$3004 = $H22 )*(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Yes</v>
      </c>
      <c r="AK22" s="203" t="str" cm="1">
        <f t="array" ref="AK22">IF(SUMPRODUCT(( 'Saisie Recettes'!$F$5:$F$3004 = $H22 )*(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2" s="203" t="str" cm="1">
        <f t="array" ref="AL22">IF(SUMPRODUCT(( 'Saisie Recettes'!$F$5:$F$3004 = $H22 )*(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2" s="203" t="str" cm="1">
        <f t="array" ref="AM22">IF(SUMPRODUCT(( 'Saisie Recettes'!$F$5:$F$3004 = $H22 )*(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2" s="204">
        <f t="shared" si="3"/>
        <v>0.12903225806451613</v>
      </c>
    </row>
    <row r="23" spans="3:40" ht="15.75" customHeight="1" x14ac:dyDescent="0.25">
      <c r="C23" s="274" t="str">
        <f t="shared" si="2"/>
        <v>MC-Suite 15</v>
      </c>
      <c r="D23" s="193"/>
      <c r="E23" s="193"/>
      <c r="F23" s="194"/>
      <c r="G23" s="195"/>
      <c r="H23" s="195" t="str">
        <f>'Listes des Lots'!B18</f>
        <v>MC-Suite 15</v>
      </c>
      <c r="I23" s="203" t="str" cm="1">
        <f t="array" ref="I23">IF(SUMPRODUCT(( 'Saisie Recettes'!$F$5:$F$3004 = $H23 )*(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3" s="203" t="str" cm="1">
        <f t="array" ref="J23">IF(SUMPRODUCT(( 'Saisie Recettes'!$F$5:$F$3004 = $H23 )*(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3" s="203" t="str" cm="1">
        <f t="array" ref="K23">IF(SUMPRODUCT(( 'Saisie Recettes'!$F$5:$F$3004 = $H23 )*(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3" s="203" t="str" cm="1">
        <f t="array" ref="L23">IF(SUMPRODUCT(( 'Saisie Recettes'!$F$5:$F$3004 = $H23 )*(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3" s="203" t="str" cm="1">
        <f t="array" ref="M23">IF(SUMPRODUCT(( 'Saisie Recettes'!$F$5:$F$3004 = $H23 )*(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3" s="203" t="str" cm="1">
        <f t="array" ref="N23">IF(SUMPRODUCT(( 'Saisie Recettes'!$F$5:$F$3004 = $H23 )*(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3" s="203" t="str" cm="1">
        <f t="array" ref="O23">IF(SUMPRODUCT(( 'Saisie Recettes'!$F$5:$F$3004 = $H23 )*(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3" s="203" t="str" cm="1">
        <f t="array" ref="P23">IF(SUMPRODUCT(( 'Saisie Recettes'!$F$5:$F$3004 = $H23 )*(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3" s="203" t="str" cm="1">
        <f t="array" ref="Q23">IF(SUMPRODUCT(( 'Saisie Recettes'!$F$5:$F$3004 = $H23 )*(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3" s="203" t="str" cm="1">
        <f t="array" ref="R23">IF(SUMPRODUCT(( 'Saisie Recettes'!$F$5:$F$3004 = $H23 )*(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3" s="203" t="str" cm="1">
        <f t="array" ref="S23">IF(SUMPRODUCT(( 'Saisie Recettes'!$F$5:$F$3004 = $H23 )*(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3" s="203" t="str" cm="1">
        <f t="array" ref="T23">IF(SUMPRODUCT(( 'Saisie Recettes'!$F$5:$F$3004 = $H23 )*(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3" s="203" t="str" cm="1">
        <f t="array" ref="U23">IF(SUMPRODUCT(( 'Saisie Recettes'!$F$5:$F$3004 = $H23 )*(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3" s="203" t="str" cm="1">
        <f t="array" ref="V23">IF(SUMPRODUCT(( 'Saisie Recettes'!$F$5:$F$3004 = $H23 )*(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3" s="203" t="str" cm="1">
        <f t="array" ref="W23">IF(SUMPRODUCT(( 'Saisie Recettes'!$F$5:$F$3004 = $H23 )*(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3" s="203" t="str" cm="1">
        <f t="array" ref="X23">IF(SUMPRODUCT(( 'Saisie Recettes'!$F$5:$F$3004 = $H23 )*(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3" s="203" t="str" cm="1">
        <f t="array" ref="Y23">IF(SUMPRODUCT(( 'Saisie Recettes'!$F$5:$F$3004 = $H23 )*(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3" s="203" t="str" cm="1">
        <f t="array" ref="Z23">IF(SUMPRODUCT(( 'Saisie Recettes'!$F$5:$F$3004 = $H23 )*(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3" s="203" t="str" cm="1">
        <f t="array" ref="AA23">IF(SUMPRODUCT(( 'Saisie Recettes'!$F$5:$F$3004 = $H23 )*(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3" s="203" t="str" cm="1">
        <f t="array" ref="AB23">IF(SUMPRODUCT(( 'Saisie Recettes'!$F$5:$F$3004 = $H23 )*(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3" s="203" t="str" cm="1">
        <f t="array" ref="AC23">IF(SUMPRODUCT(( 'Saisie Recettes'!$F$5:$F$3004 = $H23 )*(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3" s="203" t="str" cm="1">
        <f t="array" ref="AD23">IF(SUMPRODUCT(( 'Saisie Recettes'!$F$5:$F$3004 = $H23 )*(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3" s="203" t="str" cm="1">
        <f t="array" ref="AE23">IF(SUMPRODUCT(( 'Saisie Recettes'!$F$5:$F$3004 = $H23 )*(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3" s="203" t="str" cm="1">
        <f t="array" ref="AF23">IF(SUMPRODUCT(( 'Saisie Recettes'!$F$5:$F$3004 = $H23 )*(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3" s="203" t="str" cm="1">
        <f t="array" ref="AG23">IF(SUMPRODUCT(( 'Saisie Recettes'!$F$5:$F$3004 = $H23 )*(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3" s="203" t="str" cm="1">
        <f t="array" ref="AH23">IF(SUMPRODUCT(( 'Saisie Recettes'!$F$5:$F$3004 = $H23 )*(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3" s="203" t="str" cm="1">
        <f t="array" ref="AI23">IF(SUMPRODUCT(( 'Saisie Recettes'!$F$5:$F$3004 = $H23 )*(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3" s="203" t="str" cm="1">
        <f t="array" ref="AJ23">IF(SUMPRODUCT(( 'Saisie Recettes'!$F$5:$F$3004 = $H23 )*(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3" s="203" t="str" cm="1">
        <f t="array" ref="AK23">IF(SUMPRODUCT(( 'Saisie Recettes'!$F$5:$F$3004 = $H23 )*(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3" s="203" t="str" cm="1">
        <f t="array" ref="AL23">IF(SUMPRODUCT(( 'Saisie Recettes'!$F$5:$F$3004 = $H23 )*(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3" s="203" t="str" cm="1">
        <f t="array" ref="AM23">IF(SUMPRODUCT(( 'Saisie Recettes'!$F$5:$F$3004 = $H23 )*(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3" s="204">
        <f t="shared" si="3"/>
        <v>0</v>
      </c>
    </row>
    <row r="24" spans="3:40" ht="15.75" customHeight="1" x14ac:dyDescent="0.25">
      <c r="C24" s="274" t="str">
        <f t="shared" si="2"/>
        <v>MC-Suite 16</v>
      </c>
      <c r="D24" s="193"/>
      <c r="E24" s="193"/>
      <c r="F24" s="194"/>
      <c r="G24" s="195"/>
      <c r="H24" s="195" t="str">
        <f>'Listes des Lots'!B19</f>
        <v>MC-Suite 16</v>
      </c>
      <c r="I24" s="203" t="str" cm="1">
        <f t="array" ref="I24">IF(SUMPRODUCT(( 'Saisie Recettes'!$F$5:$F$3004 = $H24 )*(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4" s="203" t="str" cm="1">
        <f t="array" ref="J24">IF(SUMPRODUCT(( 'Saisie Recettes'!$F$5:$F$3004 = $H24 )*(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4" s="203" t="str" cm="1">
        <f t="array" ref="K24">IF(SUMPRODUCT(( 'Saisie Recettes'!$F$5:$F$3004 = $H24 )*(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4" s="203" t="str" cm="1">
        <f t="array" ref="L24">IF(SUMPRODUCT(( 'Saisie Recettes'!$F$5:$F$3004 = $H24 )*(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4" s="203" t="str" cm="1">
        <f t="array" ref="M24">IF(SUMPRODUCT(( 'Saisie Recettes'!$F$5:$F$3004 = $H24 )*(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4" s="203" t="str" cm="1">
        <f t="array" ref="N24">IF(SUMPRODUCT(( 'Saisie Recettes'!$F$5:$F$3004 = $H24 )*(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4" s="203" t="str" cm="1">
        <f t="array" ref="O24">IF(SUMPRODUCT(( 'Saisie Recettes'!$F$5:$F$3004 = $H24 )*(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4" s="203" t="str" cm="1">
        <f t="array" ref="P24">IF(SUMPRODUCT(( 'Saisie Recettes'!$F$5:$F$3004 = $H24 )*(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4" s="203" t="str" cm="1">
        <f t="array" ref="Q24">IF(SUMPRODUCT(( 'Saisie Recettes'!$F$5:$F$3004 = $H24 )*(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4" s="203" t="str" cm="1">
        <f t="array" ref="R24">IF(SUMPRODUCT(( 'Saisie Recettes'!$F$5:$F$3004 = $H24 )*(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4" s="203" t="str" cm="1">
        <f t="array" ref="S24">IF(SUMPRODUCT(( 'Saisie Recettes'!$F$5:$F$3004 = $H24 )*(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4" s="203" t="str" cm="1">
        <f t="array" ref="T24">IF(SUMPRODUCT(( 'Saisie Recettes'!$F$5:$F$3004 = $H24 )*(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4" s="203" t="str" cm="1">
        <f t="array" ref="U24">IF(SUMPRODUCT(( 'Saisie Recettes'!$F$5:$F$3004 = $H24 )*(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4" s="203" t="str" cm="1">
        <f t="array" ref="V24">IF(SUMPRODUCT(( 'Saisie Recettes'!$F$5:$F$3004 = $H24 )*(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4" s="203" t="str" cm="1">
        <f t="array" ref="W24">IF(SUMPRODUCT(( 'Saisie Recettes'!$F$5:$F$3004 = $H24 )*(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4" s="203" t="str" cm="1">
        <f t="array" ref="X24">IF(SUMPRODUCT(( 'Saisie Recettes'!$F$5:$F$3004 = $H24 )*(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4" s="203" t="str" cm="1">
        <f t="array" ref="Y24">IF(SUMPRODUCT(( 'Saisie Recettes'!$F$5:$F$3004 = $H24 )*(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4" s="203" t="str" cm="1">
        <f t="array" ref="Z24">IF(SUMPRODUCT(( 'Saisie Recettes'!$F$5:$F$3004 = $H24 )*(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4" s="203" t="str" cm="1">
        <f t="array" ref="AA24">IF(SUMPRODUCT(( 'Saisie Recettes'!$F$5:$F$3004 = $H24 )*(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4" s="203" t="str" cm="1">
        <f t="array" ref="AB24">IF(SUMPRODUCT(( 'Saisie Recettes'!$F$5:$F$3004 = $H24 )*(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4" s="203" t="str" cm="1">
        <f t="array" ref="AC24">IF(SUMPRODUCT(( 'Saisie Recettes'!$F$5:$F$3004 = $H24 )*(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4" s="203" t="str" cm="1">
        <f t="array" ref="AD24">IF(SUMPRODUCT(( 'Saisie Recettes'!$F$5:$F$3004 = $H24 )*(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4" s="203" t="str" cm="1">
        <f t="array" ref="AE24">IF(SUMPRODUCT(( 'Saisie Recettes'!$F$5:$F$3004 = $H24 )*(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4" s="203" t="str" cm="1">
        <f t="array" ref="AF24">IF(SUMPRODUCT(( 'Saisie Recettes'!$F$5:$F$3004 = $H24 )*(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4" s="203" t="str" cm="1">
        <f t="array" ref="AG24">IF(SUMPRODUCT(( 'Saisie Recettes'!$F$5:$F$3004 = $H24 )*(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4" s="203" t="str" cm="1">
        <f t="array" ref="AH24">IF(SUMPRODUCT(( 'Saisie Recettes'!$F$5:$F$3004 = $H24 )*(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4" s="203" t="str" cm="1">
        <f t="array" ref="AI24">IF(SUMPRODUCT(( 'Saisie Recettes'!$F$5:$F$3004 = $H24 )*(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4" s="203" t="str" cm="1">
        <f t="array" ref="AJ24">IF(SUMPRODUCT(( 'Saisie Recettes'!$F$5:$F$3004 = $H24 )*(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4" s="203" t="str" cm="1">
        <f t="array" ref="AK24">IF(SUMPRODUCT(( 'Saisie Recettes'!$F$5:$F$3004 = $H24 )*(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4" s="203" t="str" cm="1">
        <f t="array" ref="AL24">IF(SUMPRODUCT(( 'Saisie Recettes'!$F$5:$F$3004 = $H24 )*(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4" s="203" t="str" cm="1">
        <f t="array" ref="AM24">IF(SUMPRODUCT(( 'Saisie Recettes'!$F$5:$F$3004 = $H24 )*(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4" s="204">
        <f t="shared" si="3"/>
        <v>0</v>
      </c>
    </row>
    <row r="25" spans="3:40" ht="15.75" customHeight="1" x14ac:dyDescent="0.25">
      <c r="C25" s="274" t="str">
        <f t="shared" si="2"/>
        <v>MC-CHBR 1</v>
      </c>
      <c r="D25" s="193"/>
      <c r="E25" s="193"/>
      <c r="F25" s="194"/>
      <c r="G25" s="195"/>
      <c r="H25" s="195" t="str">
        <f>'Listes des Lots'!B20</f>
        <v>MC-CHBR 1</v>
      </c>
      <c r="I25" s="203" t="str" cm="1">
        <f t="array" ref="I25">IF(SUMPRODUCT(( 'Saisie Recettes'!$F$5:$F$3004 = $H25 )*(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5" s="203" t="str" cm="1">
        <f t="array" ref="J25">IF(SUMPRODUCT(( 'Saisie Recettes'!$F$5:$F$3004 = $H25 )*(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5" s="203" t="str" cm="1">
        <f t="array" ref="K25">IF(SUMPRODUCT(( 'Saisie Recettes'!$F$5:$F$3004 = $H25 )*(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5" s="203" t="str" cm="1">
        <f t="array" ref="L25">IF(SUMPRODUCT(( 'Saisie Recettes'!$F$5:$F$3004 = $H25 )*(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5" s="203" t="str" cm="1">
        <f t="array" ref="M25">IF(SUMPRODUCT(( 'Saisie Recettes'!$F$5:$F$3004 = $H25 )*(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5" s="203" t="str" cm="1">
        <f t="array" ref="N25">IF(SUMPRODUCT(( 'Saisie Recettes'!$F$5:$F$3004 = $H25 )*(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5" s="203" t="str" cm="1">
        <f t="array" ref="O25">IF(SUMPRODUCT(( 'Saisie Recettes'!$F$5:$F$3004 = $H25 )*(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5" s="203" t="str" cm="1">
        <f t="array" ref="P25">IF(SUMPRODUCT(( 'Saisie Recettes'!$F$5:$F$3004 = $H25 )*(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5" s="203" t="str" cm="1">
        <f t="array" ref="Q25">IF(SUMPRODUCT(( 'Saisie Recettes'!$F$5:$F$3004 = $H25 )*(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5" s="203" t="str" cm="1">
        <f t="array" ref="R25">IF(SUMPRODUCT(( 'Saisie Recettes'!$F$5:$F$3004 = $H25 )*(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Yes</v>
      </c>
      <c r="S25" s="203" t="str" cm="1">
        <f t="array" ref="S25">IF(SUMPRODUCT(( 'Saisie Recettes'!$F$5:$F$3004 = $H25 )*(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5" s="203" t="str" cm="1">
        <f t="array" ref="T25">IF(SUMPRODUCT(( 'Saisie Recettes'!$F$5:$F$3004 = $H25 )*(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5" s="203" t="str" cm="1">
        <f t="array" ref="U25">IF(SUMPRODUCT(( 'Saisie Recettes'!$F$5:$F$3004 = $H25 )*(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5" s="203" t="str" cm="1">
        <f t="array" ref="V25">IF(SUMPRODUCT(( 'Saisie Recettes'!$F$5:$F$3004 = $H25 )*(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5" s="203" t="str" cm="1">
        <f t="array" ref="W25">IF(SUMPRODUCT(( 'Saisie Recettes'!$F$5:$F$3004 = $H25 )*(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5" s="203" t="str" cm="1">
        <f t="array" ref="X25">IF(SUMPRODUCT(( 'Saisie Recettes'!$F$5:$F$3004 = $H25 )*(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25" s="203" t="str" cm="1">
        <f t="array" ref="Y25">IF(SUMPRODUCT(( 'Saisie Recettes'!$F$5:$F$3004 = $H25 )*(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5" s="203" t="str" cm="1">
        <f t="array" ref="Z25">IF(SUMPRODUCT(( 'Saisie Recettes'!$F$5:$F$3004 = $H25 )*(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5" s="203" t="str" cm="1">
        <f t="array" ref="AA25">IF(SUMPRODUCT(( 'Saisie Recettes'!$F$5:$F$3004 = $H25 )*(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5" s="203" t="str" cm="1">
        <f t="array" ref="AB25">IF(SUMPRODUCT(( 'Saisie Recettes'!$F$5:$F$3004 = $H25 )*(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5" s="203" t="str" cm="1">
        <f t="array" ref="AC25">IF(SUMPRODUCT(( 'Saisie Recettes'!$F$5:$F$3004 = $H25 )*(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5" s="203" t="str" cm="1">
        <f t="array" ref="AD25">IF(SUMPRODUCT(( 'Saisie Recettes'!$F$5:$F$3004 = $H25 )*(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5" s="203" t="str" cm="1">
        <f t="array" ref="AE25">IF(SUMPRODUCT(( 'Saisie Recettes'!$F$5:$F$3004 = $H25 )*(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5" s="203" t="str" cm="1">
        <f t="array" ref="AF25">IF(SUMPRODUCT(( 'Saisie Recettes'!$F$5:$F$3004 = $H25 )*(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5" s="203" t="str" cm="1">
        <f t="array" ref="AG25">IF(SUMPRODUCT(( 'Saisie Recettes'!$F$5:$F$3004 = $H25 )*(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5" s="203" t="str" cm="1">
        <f t="array" ref="AH25">IF(SUMPRODUCT(( 'Saisie Recettes'!$F$5:$F$3004 = $H25 )*(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5" s="203" t="str" cm="1">
        <f t="array" ref="AI25">IF(SUMPRODUCT(( 'Saisie Recettes'!$F$5:$F$3004 = $H25 )*(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5" s="203" t="str" cm="1">
        <f t="array" ref="AJ25">IF(SUMPRODUCT(( 'Saisie Recettes'!$F$5:$F$3004 = $H25 )*(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5" s="203" t="str" cm="1">
        <f t="array" ref="AK25">IF(SUMPRODUCT(( 'Saisie Recettes'!$F$5:$F$3004 = $H25 )*(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5" s="203" t="str" cm="1">
        <f t="array" ref="AL25">IF(SUMPRODUCT(( 'Saisie Recettes'!$F$5:$F$3004 = $H25 )*(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5" s="203" t="str" cm="1">
        <f t="array" ref="AM25">IF(SUMPRODUCT(( 'Saisie Recettes'!$F$5:$F$3004 = $H25 )*(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5" s="204">
        <f t="shared" si="3"/>
        <v>6.4516129032258063E-2</v>
      </c>
    </row>
    <row r="26" spans="3:40" ht="15.75" customHeight="1" x14ac:dyDescent="0.25">
      <c r="C26" s="274" t="str">
        <f t="shared" si="2"/>
        <v>MC-CHBR 2</v>
      </c>
      <c r="D26" s="193"/>
      <c r="E26" s="193"/>
      <c r="F26" s="194"/>
      <c r="G26" s="195"/>
      <c r="H26" s="195" t="str">
        <f>'Listes des Lots'!B21</f>
        <v>MC-CHBR 2</v>
      </c>
      <c r="I26" s="203" t="str" cm="1">
        <f t="array" ref="I26">IF(SUMPRODUCT(( 'Saisie Recettes'!$F$5:$F$3004 = $H26 )*(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6" s="203" t="str" cm="1">
        <f t="array" ref="J26">IF(SUMPRODUCT(( 'Saisie Recettes'!$F$5:$F$3004 = $H26 )*(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6" s="203" t="str" cm="1">
        <f t="array" ref="K26">IF(SUMPRODUCT(( 'Saisie Recettes'!$F$5:$F$3004 = $H26 )*(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6" s="203" t="str" cm="1">
        <f t="array" ref="L26">IF(SUMPRODUCT(( 'Saisie Recettes'!$F$5:$F$3004 = $H26 )*(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6" s="203" t="str" cm="1">
        <f t="array" ref="M26">IF(SUMPRODUCT(( 'Saisie Recettes'!$F$5:$F$3004 = $H26 )*(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6" s="203" t="str" cm="1">
        <f t="array" ref="N26">IF(SUMPRODUCT(( 'Saisie Recettes'!$F$5:$F$3004 = $H26 )*(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6" s="203" t="str" cm="1">
        <f t="array" ref="O26">IF(SUMPRODUCT(( 'Saisie Recettes'!$F$5:$F$3004 = $H26 )*(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6" s="203" t="str" cm="1">
        <f t="array" ref="P26">IF(SUMPRODUCT(( 'Saisie Recettes'!$F$5:$F$3004 = $H26 )*(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6" s="203" t="str" cm="1">
        <f t="array" ref="Q26">IF(SUMPRODUCT(( 'Saisie Recettes'!$F$5:$F$3004 = $H26 )*(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6" s="203" t="str" cm="1">
        <f t="array" ref="R26">IF(SUMPRODUCT(( 'Saisie Recettes'!$F$5:$F$3004 = $H26 )*(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Yes</v>
      </c>
      <c r="S26" s="203" t="str" cm="1">
        <f t="array" ref="S26">IF(SUMPRODUCT(( 'Saisie Recettes'!$F$5:$F$3004 = $H26 )*(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6" s="203" t="str" cm="1">
        <f t="array" ref="T26">IF(SUMPRODUCT(( 'Saisie Recettes'!$F$5:$F$3004 = $H26 )*(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6" s="203" t="str" cm="1">
        <f t="array" ref="U26">IF(SUMPRODUCT(( 'Saisie Recettes'!$F$5:$F$3004 = $H26 )*(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6" s="203" t="str" cm="1">
        <f t="array" ref="V26">IF(SUMPRODUCT(( 'Saisie Recettes'!$F$5:$F$3004 = $H26 )*(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6" s="203" t="str" cm="1">
        <f t="array" ref="W26">IF(SUMPRODUCT(( 'Saisie Recettes'!$F$5:$F$3004 = $H26 )*(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6" s="203" t="str" cm="1">
        <f t="array" ref="X26">IF(SUMPRODUCT(( 'Saisie Recettes'!$F$5:$F$3004 = $H26 )*(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6" s="203" t="str" cm="1">
        <f t="array" ref="Y26">IF(SUMPRODUCT(( 'Saisie Recettes'!$F$5:$F$3004 = $H26 )*(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6" s="203" t="str" cm="1">
        <f t="array" ref="Z26">IF(SUMPRODUCT(( 'Saisie Recettes'!$F$5:$F$3004 = $H26 )*(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6" s="203" t="str" cm="1">
        <f t="array" ref="AA26">IF(SUMPRODUCT(( 'Saisie Recettes'!$F$5:$F$3004 = $H26 )*(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6" s="203" t="str" cm="1">
        <f t="array" ref="AB26">IF(SUMPRODUCT(( 'Saisie Recettes'!$F$5:$F$3004 = $H26 )*(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6" s="203" t="str" cm="1">
        <f t="array" ref="AC26">IF(SUMPRODUCT(( 'Saisie Recettes'!$F$5:$F$3004 = $H26 )*(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Yes</v>
      </c>
      <c r="AD26" s="203" t="str" cm="1">
        <f t="array" ref="AD26">IF(SUMPRODUCT(( 'Saisie Recettes'!$F$5:$F$3004 = $H26 )*(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6" s="203" t="str" cm="1">
        <f t="array" ref="AE26">IF(SUMPRODUCT(( 'Saisie Recettes'!$F$5:$F$3004 = $H26 )*(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6" s="203" t="str" cm="1">
        <f t="array" ref="AF26">IF(SUMPRODUCT(( 'Saisie Recettes'!$F$5:$F$3004 = $H26 )*(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Yes</v>
      </c>
      <c r="AG26" s="203" t="str" cm="1">
        <f t="array" ref="AG26">IF(SUMPRODUCT(( 'Saisie Recettes'!$F$5:$F$3004 = $H26 )*(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6" s="203" t="str" cm="1">
        <f t="array" ref="AH26">IF(SUMPRODUCT(( 'Saisie Recettes'!$F$5:$F$3004 = $H26 )*(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6" s="203" t="str" cm="1">
        <f t="array" ref="AI26">IF(SUMPRODUCT(( 'Saisie Recettes'!$F$5:$F$3004 = $H26 )*(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6" s="203" t="str" cm="1">
        <f t="array" ref="AJ26">IF(SUMPRODUCT(( 'Saisie Recettes'!$F$5:$F$3004 = $H26 )*(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6" s="203" t="str" cm="1">
        <f t="array" ref="AK26">IF(SUMPRODUCT(( 'Saisie Recettes'!$F$5:$F$3004 = $H26 )*(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6" s="203" t="str" cm="1">
        <f t="array" ref="AL26">IF(SUMPRODUCT(( 'Saisie Recettes'!$F$5:$F$3004 = $H26 )*(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26" s="203" t="str" cm="1">
        <f t="array" ref="AM26">IF(SUMPRODUCT(( 'Saisie Recettes'!$F$5:$F$3004 = $H26 )*(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6" s="204">
        <f t="shared" si="3"/>
        <v>0.19354838709677419</v>
      </c>
    </row>
    <row r="27" spans="3:40" ht="15.75" customHeight="1" x14ac:dyDescent="0.25">
      <c r="C27" s="274" t="str">
        <f t="shared" si="2"/>
        <v>MC-CHBR 3</v>
      </c>
      <c r="D27" s="193"/>
      <c r="E27" s="193"/>
      <c r="F27" s="194"/>
      <c r="G27" s="195"/>
      <c r="H27" s="195" t="str">
        <f>'Listes des Lots'!B22</f>
        <v>MC-CHBR 3</v>
      </c>
      <c r="I27" s="203" t="str" cm="1">
        <f t="array" ref="I27">IF(SUMPRODUCT(( 'Saisie Recettes'!$F$5:$F$3004 = $H27 )*(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7" s="203" t="str" cm="1">
        <f t="array" ref="J27">IF(SUMPRODUCT(( 'Saisie Recettes'!$F$5:$F$3004 = $H27 )*(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7" s="203" t="str" cm="1">
        <f t="array" ref="K27">IF(SUMPRODUCT(( 'Saisie Recettes'!$F$5:$F$3004 = $H27 )*(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27" s="203" t="str" cm="1">
        <f t="array" ref="L27">IF(SUMPRODUCT(( 'Saisie Recettes'!$F$5:$F$3004 = $H27 )*(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7" s="203" t="str" cm="1">
        <f t="array" ref="M27">IF(SUMPRODUCT(( 'Saisie Recettes'!$F$5:$F$3004 = $H27 )*(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7" s="203" t="str" cm="1">
        <f t="array" ref="N27">IF(SUMPRODUCT(( 'Saisie Recettes'!$F$5:$F$3004 = $H27 )*(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7" s="203" t="str" cm="1">
        <f t="array" ref="O27">IF(SUMPRODUCT(( 'Saisie Recettes'!$F$5:$F$3004 = $H27 )*(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7" s="203" t="str" cm="1">
        <f t="array" ref="P27">IF(SUMPRODUCT(( 'Saisie Recettes'!$F$5:$F$3004 = $H27 )*(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7" s="203" t="str" cm="1">
        <f t="array" ref="Q27">IF(SUMPRODUCT(( 'Saisie Recettes'!$F$5:$F$3004 = $H27 )*(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7" s="203" t="str" cm="1">
        <f t="array" ref="R27">IF(SUMPRODUCT(( 'Saisie Recettes'!$F$5:$F$3004 = $H27 )*(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7" s="203" t="str" cm="1">
        <f t="array" ref="S27">IF(SUMPRODUCT(( 'Saisie Recettes'!$F$5:$F$3004 = $H27 )*(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7" s="203" t="str" cm="1">
        <f t="array" ref="T27">IF(SUMPRODUCT(( 'Saisie Recettes'!$F$5:$F$3004 = $H27 )*(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7" s="203" t="str" cm="1">
        <f t="array" ref="U27">IF(SUMPRODUCT(( 'Saisie Recettes'!$F$5:$F$3004 = $H27 )*(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7" s="203" t="str" cm="1">
        <f t="array" ref="V27">IF(SUMPRODUCT(( 'Saisie Recettes'!$F$5:$F$3004 = $H27 )*(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7" s="203" t="str" cm="1">
        <f t="array" ref="W27">IF(SUMPRODUCT(( 'Saisie Recettes'!$F$5:$F$3004 = $H27 )*(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7" s="203" t="str" cm="1">
        <f t="array" ref="X27">IF(SUMPRODUCT(( 'Saisie Recettes'!$F$5:$F$3004 = $H27 )*(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7" s="203" t="str" cm="1">
        <f t="array" ref="Y27">IF(SUMPRODUCT(( 'Saisie Recettes'!$F$5:$F$3004 = $H27 )*(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7" s="203" t="str" cm="1">
        <f t="array" ref="Z27">IF(SUMPRODUCT(( 'Saisie Recettes'!$F$5:$F$3004 = $H27 )*(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7" s="203" t="str" cm="1">
        <f t="array" ref="AA27">IF(SUMPRODUCT(( 'Saisie Recettes'!$F$5:$F$3004 = $H27 )*(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7" s="203" t="str" cm="1">
        <f t="array" ref="AB27">IF(SUMPRODUCT(( 'Saisie Recettes'!$F$5:$F$3004 = $H27 )*(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Yes</v>
      </c>
      <c r="AC27" s="203" t="str" cm="1">
        <f t="array" ref="AC27">IF(SUMPRODUCT(( 'Saisie Recettes'!$F$5:$F$3004 = $H27 )*(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Yes</v>
      </c>
      <c r="AD27" s="203" t="str" cm="1">
        <f t="array" ref="AD27">IF(SUMPRODUCT(( 'Saisie Recettes'!$F$5:$F$3004 = $H27 )*(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7" s="203" t="str" cm="1">
        <f t="array" ref="AE27">IF(SUMPRODUCT(( 'Saisie Recettes'!$F$5:$F$3004 = $H27 )*(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7" s="203" t="str" cm="1">
        <f t="array" ref="AF27">IF(SUMPRODUCT(( 'Saisie Recettes'!$F$5:$F$3004 = $H27 )*(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7" s="203" t="str" cm="1">
        <f t="array" ref="AG27">IF(SUMPRODUCT(( 'Saisie Recettes'!$F$5:$F$3004 = $H27 )*(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7" s="203" t="str" cm="1">
        <f t="array" ref="AH27">IF(SUMPRODUCT(( 'Saisie Recettes'!$F$5:$F$3004 = $H27 )*(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7" s="203" t="str" cm="1">
        <f t="array" ref="AI27">IF(SUMPRODUCT(( 'Saisie Recettes'!$F$5:$F$3004 = $H27 )*(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7" s="203" t="str" cm="1">
        <f t="array" ref="AJ27">IF(SUMPRODUCT(( 'Saisie Recettes'!$F$5:$F$3004 = $H27 )*(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7" s="203" t="str" cm="1">
        <f t="array" ref="AK27">IF(SUMPRODUCT(( 'Saisie Recettes'!$F$5:$F$3004 = $H27 )*(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7" s="203" t="str" cm="1">
        <f t="array" ref="AL27">IF(SUMPRODUCT(( 'Saisie Recettes'!$F$5:$F$3004 = $H27 )*(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7" s="203" t="str" cm="1">
        <f t="array" ref="AM27">IF(SUMPRODUCT(( 'Saisie Recettes'!$F$5:$F$3004 = $H27 )*(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7" s="204">
        <f t="shared" si="3"/>
        <v>9.6774193548387094E-2</v>
      </c>
    </row>
    <row r="28" spans="3:40" ht="15.75" customHeight="1" x14ac:dyDescent="0.25">
      <c r="C28" s="274" t="str">
        <f t="shared" si="2"/>
        <v>MC-CHBR 4</v>
      </c>
      <c r="D28" s="193"/>
      <c r="E28" s="193"/>
      <c r="F28" s="194"/>
      <c r="G28" s="195"/>
      <c r="H28" s="195" t="str">
        <f>'Listes des Lots'!B23</f>
        <v>MC-CHBR 4</v>
      </c>
      <c r="I28" s="203" t="str" cm="1">
        <f t="array" ref="I28">IF(SUMPRODUCT(( 'Saisie Recettes'!$F$5:$F$3004 = $H28 )*(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8" s="203" t="str" cm="1">
        <f t="array" ref="J28">IF(SUMPRODUCT(( 'Saisie Recettes'!$F$5:$F$3004 = $H28 )*(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8" s="203" t="str" cm="1">
        <f t="array" ref="K28">IF(SUMPRODUCT(( 'Saisie Recettes'!$F$5:$F$3004 = $H28 )*(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8" s="203" t="str" cm="1">
        <f t="array" ref="L28">IF(SUMPRODUCT(( 'Saisie Recettes'!$F$5:$F$3004 = $H28 )*(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8" s="203" t="str" cm="1">
        <f t="array" ref="M28">IF(SUMPRODUCT(( 'Saisie Recettes'!$F$5:$F$3004 = $H28 )*(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8" s="203" t="str" cm="1">
        <f t="array" ref="N28">IF(SUMPRODUCT(( 'Saisie Recettes'!$F$5:$F$3004 = $H28 )*(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Yes</v>
      </c>
      <c r="O28" s="203" t="str" cm="1">
        <f t="array" ref="O28">IF(SUMPRODUCT(( 'Saisie Recettes'!$F$5:$F$3004 = $H28 )*(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8" s="203" t="str" cm="1">
        <f t="array" ref="P28">IF(SUMPRODUCT(( 'Saisie Recettes'!$F$5:$F$3004 = $H28 )*(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8" s="203" t="str" cm="1">
        <f t="array" ref="Q28">IF(SUMPRODUCT(( 'Saisie Recettes'!$F$5:$F$3004 = $H28 )*(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8" s="203" t="str" cm="1">
        <f t="array" ref="R28">IF(SUMPRODUCT(( 'Saisie Recettes'!$F$5:$F$3004 = $H28 )*(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8" s="203" t="str" cm="1">
        <f t="array" ref="S28">IF(SUMPRODUCT(( 'Saisie Recettes'!$F$5:$F$3004 = $H28 )*(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8" s="203" t="str" cm="1">
        <f t="array" ref="T28">IF(SUMPRODUCT(( 'Saisie Recettes'!$F$5:$F$3004 = $H28 )*(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8" s="203" t="str" cm="1">
        <f t="array" ref="U28">IF(SUMPRODUCT(( 'Saisie Recettes'!$F$5:$F$3004 = $H28 )*(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8" s="203" t="str" cm="1">
        <f t="array" ref="V28">IF(SUMPRODUCT(( 'Saisie Recettes'!$F$5:$F$3004 = $H28 )*(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8" s="203" t="str" cm="1">
        <f t="array" ref="W28">IF(SUMPRODUCT(( 'Saisie Recettes'!$F$5:$F$3004 = $H28 )*(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8" s="203" t="str" cm="1">
        <f t="array" ref="X28">IF(SUMPRODUCT(( 'Saisie Recettes'!$F$5:$F$3004 = $H28 )*(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8" s="203" t="str" cm="1">
        <f t="array" ref="Y28">IF(SUMPRODUCT(( 'Saisie Recettes'!$F$5:$F$3004 = $H28 )*(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28" s="203" t="str" cm="1">
        <f t="array" ref="Z28">IF(SUMPRODUCT(( 'Saisie Recettes'!$F$5:$F$3004 = $H28 )*(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8" s="203" t="str" cm="1">
        <f t="array" ref="AA28">IF(SUMPRODUCT(( 'Saisie Recettes'!$F$5:$F$3004 = $H28 )*(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8" s="203" t="str" cm="1">
        <f t="array" ref="AB28">IF(SUMPRODUCT(( 'Saisie Recettes'!$F$5:$F$3004 = $H28 )*(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8" s="203" t="str" cm="1">
        <f t="array" ref="AC28">IF(SUMPRODUCT(( 'Saisie Recettes'!$F$5:$F$3004 = $H28 )*(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8" s="203" t="str" cm="1">
        <f t="array" ref="AD28">IF(SUMPRODUCT(( 'Saisie Recettes'!$F$5:$F$3004 = $H28 )*(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8" s="203" t="str" cm="1">
        <f t="array" ref="AE28">IF(SUMPRODUCT(( 'Saisie Recettes'!$F$5:$F$3004 = $H28 )*(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8" s="203" t="str" cm="1">
        <f t="array" ref="AF28">IF(SUMPRODUCT(( 'Saisie Recettes'!$F$5:$F$3004 = $H28 )*(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8" s="203" t="str" cm="1">
        <f t="array" ref="AG28">IF(SUMPRODUCT(( 'Saisie Recettes'!$F$5:$F$3004 = $H28 )*(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8" s="203" t="str" cm="1">
        <f t="array" ref="AH28">IF(SUMPRODUCT(( 'Saisie Recettes'!$F$5:$F$3004 = $H28 )*(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8" s="203" t="str" cm="1">
        <f t="array" ref="AI28">IF(SUMPRODUCT(( 'Saisie Recettes'!$F$5:$F$3004 = $H28 )*(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8" s="203" t="str" cm="1">
        <f t="array" ref="AJ28">IF(SUMPRODUCT(( 'Saisie Recettes'!$F$5:$F$3004 = $H28 )*(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8" s="203" t="str" cm="1">
        <f t="array" ref="AK28">IF(SUMPRODUCT(( 'Saisie Recettes'!$F$5:$F$3004 = $H28 )*(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8" s="203" t="str" cm="1">
        <f t="array" ref="AL28">IF(SUMPRODUCT(( 'Saisie Recettes'!$F$5:$F$3004 = $H28 )*(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28" s="203" t="str" cm="1">
        <f t="array" ref="AM28">IF(SUMPRODUCT(( 'Saisie Recettes'!$F$5:$F$3004 = $H28 )*(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8" s="204">
        <f t="shared" si="3"/>
        <v>9.6774193548387094E-2</v>
      </c>
    </row>
    <row r="29" spans="3:40" ht="15.75" customHeight="1" x14ac:dyDescent="0.25">
      <c r="C29" s="274" t="str">
        <f t="shared" si="2"/>
        <v>MC-CHBR 5</v>
      </c>
      <c r="D29" s="193"/>
      <c r="E29" s="193"/>
      <c r="F29" s="194"/>
      <c r="G29" s="195"/>
      <c r="H29" s="195" t="str">
        <f>'Listes des Lots'!B24</f>
        <v>MC-CHBR 5</v>
      </c>
      <c r="I29" s="203" t="str" cm="1">
        <f t="array" ref="I29">IF(SUMPRODUCT(( 'Saisie Recettes'!$F$5:$F$3004 = $H29 )*(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9" s="203" t="str" cm="1">
        <f t="array" ref="J29">IF(SUMPRODUCT(( 'Saisie Recettes'!$F$5:$F$3004 = $H29 )*(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9" s="203" t="str" cm="1">
        <f t="array" ref="K29">IF(SUMPRODUCT(( 'Saisie Recettes'!$F$5:$F$3004 = $H29 )*(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9" s="203" t="str" cm="1">
        <f t="array" ref="L29">IF(SUMPRODUCT(( 'Saisie Recettes'!$F$5:$F$3004 = $H29 )*(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9" s="203" t="str" cm="1">
        <f t="array" ref="M29">IF(SUMPRODUCT(( 'Saisie Recettes'!$F$5:$F$3004 = $H29 )*(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9" s="203" t="str" cm="1">
        <f t="array" ref="N29">IF(SUMPRODUCT(( 'Saisie Recettes'!$F$5:$F$3004 = $H29 )*(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9" s="203" t="str" cm="1">
        <f t="array" ref="O29">IF(SUMPRODUCT(( 'Saisie Recettes'!$F$5:$F$3004 = $H29 )*(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9" s="203" t="str" cm="1">
        <f t="array" ref="P29">IF(SUMPRODUCT(( 'Saisie Recettes'!$F$5:$F$3004 = $H29 )*(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9" s="203" t="str" cm="1">
        <f t="array" ref="Q29">IF(SUMPRODUCT(( 'Saisie Recettes'!$F$5:$F$3004 = $H29 )*(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9" s="203" t="str" cm="1">
        <f t="array" ref="R29">IF(SUMPRODUCT(( 'Saisie Recettes'!$F$5:$F$3004 = $H29 )*(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9" s="203" t="str" cm="1">
        <f t="array" ref="S29">IF(SUMPRODUCT(( 'Saisie Recettes'!$F$5:$F$3004 = $H29 )*(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Yes</v>
      </c>
      <c r="T29" s="203" t="str" cm="1">
        <f t="array" ref="T29">IF(SUMPRODUCT(( 'Saisie Recettes'!$F$5:$F$3004 = $H29 )*(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9" s="203" t="str" cm="1">
        <f t="array" ref="U29">IF(SUMPRODUCT(( 'Saisie Recettes'!$F$5:$F$3004 = $H29 )*(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9" s="203" t="str" cm="1">
        <f t="array" ref="V29">IF(SUMPRODUCT(( 'Saisie Recettes'!$F$5:$F$3004 = $H29 )*(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9" s="203" t="str" cm="1">
        <f t="array" ref="W29">IF(SUMPRODUCT(( 'Saisie Recettes'!$F$5:$F$3004 = $H29 )*(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9" s="203" t="str" cm="1">
        <f t="array" ref="X29">IF(SUMPRODUCT(( 'Saisie Recettes'!$F$5:$F$3004 = $H29 )*(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29" s="203" t="str" cm="1">
        <f t="array" ref="Y29">IF(SUMPRODUCT(( 'Saisie Recettes'!$F$5:$F$3004 = $H29 )*(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29" s="203" t="str" cm="1">
        <f t="array" ref="Z29">IF(SUMPRODUCT(( 'Saisie Recettes'!$F$5:$F$3004 = $H29 )*(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9" s="203" t="str" cm="1">
        <f t="array" ref="AA29">IF(SUMPRODUCT(( 'Saisie Recettes'!$F$5:$F$3004 = $H29 )*(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9" s="203" t="str" cm="1">
        <f t="array" ref="AB29">IF(SUMPRODUCT(( 'Saisie Recettes'!$F$5:$F$3004 = $H29 )*(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9" s="203" t="str" cm="1">
        <f t="array" ref="AC29">IF(SUMPRODUCT(( 'Saisie Recettes'!$F$5:$F$3004 = $H29 )*(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9" s="203" t="str" cm="1">
        <f t="array" ref="AD29">IF(SUMPRODUCT(( 'Saisie Recettes'!$F$5:$F$3004 = $H29 )*(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9" s="203" t="str" cm="1">
        <f t="array" ref="AE29">IF(SUMPRODUCT(( 'Saisie Recettes'!$F$5:$F$3004 = $H29 )*(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9" s="203" t="str" cm="1">
        <f t="array" ref="AF29">IF(SUMPRODUCT(( 'Saisie Recettes'!$F$5:$F$3004 = $H29 )*(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9" s="203" t="str" cm="1">
        <f t="array" ref="AG29">IF(SUMPRODUCT(( 'Saisie Recettes'!$F$5:$F$3004 = $H29 )*(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Yes</v>
      </c>
      <c r="AH29" s="203" t="str" cm="1">
        <f t="array" ref="AH29">IF(SUMPRODUCT(( 'Saisie Recettes'!$F$5:$F$3004 = $H29 )*(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9" s="203" t="str" cm="1">
        <f t="array" ref="AI29">IF(SUMPRODUCT(( 'Saisie Recettes'!$F$5:$F$3004 = $H29 )*(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9" s="203" t="str" cm="1">
        <f t="array" ref="AJ29">IF(SUMPRODUCT(( 'Saisie Recettes'!$F$5:$F$3004 = $H29 )*(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9" s="203" t="str" cm="1">
        <f t="array" ref="AK29">IF(SUMPRODUCT(( 'Saisie Recettes'!$F$5:$F$3004 = $H29 )*(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9" s="203" t="str" cm="1">
        <f t="array" ref="AL29">IF(SUMPRODUCT(( 'Saisie Recettes'!$F$5:$F$3004 = $H29 )*(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9" s="203" t="str" cm="1">
        <f t="array" ref="AM29">IF(SUMPRODUCT(( 'Saisie Recettes'!$F$5:$F$3004 = $H29 )*(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29" s="204">
        <f t="shared" si="3"/>
        <v>0.16129032258064516</v>
      </c>
    </row>
    <row r="30" spans="3:40" ht="15.75" customHeight="1" x14ac:dyDescent="0.25">
      <c r="C30" s="274" t="str">
        <f t="shared" si="2"/>
        <v>MC-CHBR 6</v>
      </c>
      <c r="D30" s="193"/>
      <c r="E30" s="193"/>
      <c r="F30" s="194"/>
      <c r="G30" s="195"/>
      <c r="H30" s="195" t="str">
        <f>'Listes des Lots'!B25</f>
        <v>MC-CHBR 6</v>
      </c>
      <c r="I30" s="203" t="str" cm="1">
        <f t="array" ref="I30">IF(SUMPRODUCT(( 'Saisie Recettes'!$F$5:$F$3004 = $H30 )*(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0" s="203" t="str" cm="1">
        <f t="array" ref="J30">IF(SUMPRODUCT(( 'Saisie Recettes'!$F$5:$F$3004 = $H30 )*(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0" s="203" t="str" cm="1">
        <f t="array" ref="K30">IF(SUMPRODUCT(( 'Saisie Recettes'!$F$5:$F$3004 = $H30 )*(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0" s="203" t="str" cm="1">
        <f t="array" ref="L30">IF(SUMPRODUCT(( 'Saisie Recettes'!$F$5:$F$3004 = $H30 )*(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0" s="203" t="str" cm="1">
        <f t="array" ref="M30">IF(SUMPRODUCT(( 'Saisie Recettes'!$F$5:$F$3004 = $H30 )*(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0" s="203" t="str" cm="1">
        <f t="array" ref="N30">IF(SUMPRODUCT(( 'Saisie Recettes'!$F$5:$F$3004 = $H30 )*(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0" s="203" t="str" cm="1">
        <f t="array" ref="O30">IF(SUMPRODUCT(( 'Saisie Recettes'!$F$5:$F$3004 = $H30 )*(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0" s="203" t="str" cm="1">
        <f t="array" ref="P30">IF(SUMPRODUCT(( 'Saisie Recettes'!$F$5:$F$3004 = $H30 )*(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0" s="203" t="str" cm="1">
        <f t="array" ref="Q30">IF(SUMPRODUCT(( 'Saisie Recettes'!$F$5:$F$3004 = $H30 )*(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0" s="203" t="str" cm="1">
        <f t="array" ref="R30">IF(SUMPRODUCT(( 'Saisie Recettes'!$F$5:$F$3004 = $H30 )*(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0" s="203" t="str" cm="1">
        <f t="array" ref="S30">IF(SUMPRODUCT(( 'Saisie Recettes'!$F$5:$F$3004 = $H30 )*(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0" s="203" t="str" cm="1">
        <f t="array" ref="T30">IF(SUMPRODUCT(( 'Saisie Recettes'!$F$5:$F$3004 = $H30 )*(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0" s="203" t="str" cm="1">
        <f t="array" ref="U30">IF(SUMPRODUCT(( 'Saisie Recettes'!$F$5:$F$3004 = $H30 )*(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0" s="203" t="str" cm="1">
        <f t="array" ref="V30">IF(SUMPRODUCT(( 'Saisie Recettes'!$F$5:$F$3004 = $H30 )*(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0" s="203" t="str" cm="1">
        <f t="array" ref="W30">IF(SUMPRODUCT(( 'Saisie Recettes'!$F$5:$F$3004 = $H30 )*(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0" s="203" t="str" cm="1">
        <f t="array" ref="X30">IF(SUMPRODUCT(( 'Saisie Recettes'!$F$5:$F$3004 = $H30 )*(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0" s="203" t="str" cm="1">
        <f t="array" ref="Y30">IF(SUMPRODUCT(( 'Saisie Recettes'!$F$5:$F$3004 = $H30 )*(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0" s="203" t="str" cm="1">
        <f t="array" ref="Z30">IF(SUMPRODUCT(( 'Saisie Recettes'!$F$5:$F$3004 = $H30 )*(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0" s="203" t="str" cm="1">
        <f t="array" ref="AA30">IF(SUMPRODUCT(( 'Saisie Recettes'!$F$5:$F$3004 = $H30 )*(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0" s="203" t="str" cm="1">
        <f t="array" ref="AB30">IF(SUMPRODUCT(( 'Saisie Recettes'!$F$5:$F$3004 = $H30 )*(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0" s="203" t="str" cm="1">
        <f t="array" ref="AC30">IF(SUMPRODUCT(( 'Saisie Recettes'!$F$5:$F$3004 = $H30 )*(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0" s="203" t="str" cm="1">
        <f t="array" ref="AD30">IF(SUMPRODUCT(( 'Saisie Recettes'!$F$5:$F$3004 = $H30 )*(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0" s="203" t="str" cm="1">
        <f t="array" ref="AE30">IF(SUMPRODUCT(( 'Saisie Recettes'!$F$5:$F$3004 = $H30 )*(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0" s="203" t="str" cm="1">
        <f t="array" ref="AF30">IF(SUMPRODUCT(( 'Saisie Recettes'!$F$5:$F$3004 = $H30 )*(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0" s="203" t="str" cm="1">
        <f t="array" ref="AG30">IF(SUMPRODUCT(( 'Saisie Recettes'!$F$5:$F$3004 = $H30 )*(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0" s="203" t="str" cm="1">
        <f t="array" ref="AH30">IF(SUMPRODUCT(( 'Saisie Recettes'!$F$5:$F$3004 = $H30 )*(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0" s="203" t="str" cm="1">
        <f t="array" ref="AI30">IF(SUMPRODUCT(( 'Saisie Recettes'!$F$5:$F$3004 = $H30 )*(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0" s="203" t="str" cm="1">
        <f t="array" ref="AJ30">IF(SUMPRODUCT(( 'Saisie Recettes'!$F$5:$F$3004 = $H30 )*(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0" s="203" t="str" cm="1">
        <f t="array" ref="AK30">IF(SUMPRODUCT(( 'Saisie Recettes'!$F$5:$F$3004 = $H30 )*(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0" s="203" t="str" cm="1">
        <f t="array" ref="AL30">IF(SUMPRODUCT(( 'Saisie Recettes'!$F$5:$F$3004 = $H30 )*(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0" s="203" t="str" cm="1">
        <f t="array" ref="AM30">IF(SUMPRODUCT(( 'Saisie Recettes'!$F$5:$F$3004 = $H30 )*(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30" s="204">
        <f t="shared" si="3"/>
        <v>0</v>
      </c>
    </row>
    <row r="31" spans="3:40" ht="15.75" customHeight="1" x14ac:dyDescent="0.25">
      <c r="C31" s="274" t="str">
        <f t="shared" si="2"/>
        <v>MC-CHBR 7</v>
      </c>
      <c r="D31" s="193"/>
      <c r="E31" s="193"/>
      <c r="F31" s="194"/>
      <c r="G31" s="195"/>
      <c r="H31" s="195" t="str">
        <f>'Listes des Lots'!B26</f>
        <v>MC-CHBR 7</v>
      </c>
      <c r="I31" s="203" t="str" cm="1">
        <f t="array" ref="I31">IF(SUMPRODUCT(( 'Saisie Recettes'!$F$5:$F$3004 = $H31 )*(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31" s="203" t="str" cm="1">
        <f t="array" ref="J31">IF(SUMPRODUCT(( 'Saisie Recettes'!$F$5:$F$3004 = $H31 )*(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1" s="203" t="str" cm="1">
        <f t="array" ref="K31">IF(SUMPRODUCT(( 'Saisie Recettes'!$F$5:$F$3004 = $H31 )*(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31" s="203" t="str" cm="1">
        <f t="array" ref="L31">IF(SUMPRODUCT(( 'Saisie Recettes'!$F$5:$F$3004 = $H31 )*(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1" s="203" t="str" cm="1">
        <f t="array" ref="M31">IF(SUMPRODUCT(( 'Saisie Recettes'!$F$5:$F$3004 = $H31 )*(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1" s="203" t="str" cm="1">
        <f t="array" ref="N31">IF(SUMPRODUCT(( 'Saisie Recettes'!$F$5:$F$3004 = $H31 )*(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1" s="203" t="str" cm="1">
        <f t="array" ref="O31">IF(SUMPRODUCT(( 'Saisie Recettes'!$F$5:$F$3004 = $H31 )*(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1" s="203" t="str" cm="1">
        <f t="array" ref="P31">IF(SUMPRODUCT(( 'Saisie Recettes'!$F$5:$F$3004 = $H31 )*(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1" s="203" t="str" cm="1">
        <f t="array" ref="Q31">IF(SUMPRODUCT(( 'Saisie Recettes'!$F$5:$F$3004 = $H31 )*(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1" s="203" t="str" cm="1">
        <f t="array" ref="R31">IF(SUMPRODUCT(( 'Saisie Recettes'!$F$5:$F$3004 = $H31 )*(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Yes</v>
      </c>
      <c r="S31" s="203" t="str" cm="1">
        <f t="array" ref="S31">IF(SUMPRODUCT(( 'Saisie Recettes'!$F$5:$F$3004 = $H31 )*(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1" s="203" t="str" cm="1">
        <f t="array" ref="T31">IF(SUMPRODUCT(( 'Saisie Recettes'!$F$5:$F$3004 = $H31 )*(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1" s="203" t="str" cm="1">
        <f t="array" ref="U31">IF(SUMPRODUCT(( 'Saisie Recettes'!$F$5:$F$3004 = $H31 )*(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1" s="203" t="str" cm="1">
        <f t="array" ref="V31">IF(SUMPRODUCT(( 'Saisie Recettes'!$F$5:$F$3004 = $H31 )*(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1" s="203" t="str" cm="1">
        <f t="array" ref="W31">IF(SUMPRODUCT(( 'Saisie Recettes'!$F$5:$F$3004 = $H31 )*(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1" s="203" t="str" cm="1">
        <f t="array" ref="X31">IF(SUMPRODUCT(( 'Saisie Recettes'!$F$5:$F$3004 = $H31 )*(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1" s="203" t="str" cm="1">
        <f t="array" ref="Y31">IF(SUMPRODUCT(( 'Saisie Recettes'!$F$5:$F$3004 = $H31 )*(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31" s="203" t="str" cm="1">
        <f t="array" ref="Z31">IF(SUMPRODUCT(( 'Saisie Recettes'!$F$5:$F$3004 = $H31 )*(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Yes</v>
      </c>
      <c r="AA31" s="203" t="str" cm="1">
        <f t="array" ref="AA31">IF(SUMPRODUCT(( 'Saisie Recettes'!$F$5:$F$3004 = $H31 )*(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1" s="203" t="str" cm="1">
        <f t="array" ref="AB31">IF(SUMPRODUCT(( 'Saisie Recettes'!$F$5:$F$3004 = $H31 )*(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1" s="203" t="str" cm="1">
        <f t="array" ref="AC31">IF(SUMPRODUCT(( 'Saisie Recettes'!$F$5:$F$3004 = $H31 )*(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1" s="203" t="str" cm="1">
        <f t="array" ref="AD31">IF(SUMPRODUCT(( 'Saisie Recettes'!$F$5:$F$3004 = $H31 )*(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1" s="203" t="str" cm="1">
        <f t="array" ref="AE31">IF(SUMPRODUCT(( 'Saisie Recettes'!$F$5:$F$3004 = $H31 )*(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1" s="203" t="str" cm="1">
        <f t="array" ref="AF31">IF(SUMPRODUCT(( 'Saisie Recettes'!$F$5:$F$3004 = $H31 )*(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Yes</v>
      </c>
      <c r="AG31" s="203" t="str" cm="1">
        <f t="array" ref="AG31">IF(SUMPRODUCT(( 'Saisie Recettes'!$F$5:$F$3004 = $H31 )*(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1" s="203" t="str" cm="1">
        <f t="array" ref="AH31">IF(SUMPRODUCT(( 'Saisie Recettes'!$F$5:$F$3004 = $H31 )*(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1" s="203" t="str" cm="1">
        <f t="array" ref="AI31">IF(SUMPRODUCT(( 'Saisie Recettes'!$F$5:$F$3004 = $H31 )*(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1" s="203" t="str" cm="1">
        <f t="array" ref="AJ31">IF(SUMPRODUCT(( 'Saisie Recettes'!$F$5:$F$3004 = $H31 )*(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Yes</v>
      </c>
      <c r="AK31" s="203" t="str" cm="1">
        <f t="array" ref="AK31">IF(SUMPRODUCT(( 'Saisie Recettes'!$F$5:$F$3004 = $H31 )*(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1" s="203" t="str" cm="1">
        <f t="array" ref="AL31">IF(SUMPRODUCT(( 'Saisie Recettes'!$F$5:$F$3004 = $H31 )*(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31" s="203" t="str" cm="1">
        <f t="array" ref="AM31">IF(SUMPRODUCT(( 'Saisie Recettes'!$F$5:$F$3004 = $H31 )*(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31" s="204">
        <f t="shared" si="3"/>
        <v>0.25806451612903225</v>
      </c>
    </row>
    <row r="32" spans="3:40" ht="15.75" customHeight="1" x14ac:dyDescent="0.25">
      <c r="C32" s="274" t="str">
        <f t="shared" si="2"/>
        <v>MC-CHBR 8</v>
      </c>
      <c r="D32" s="193"/>
      <c r="E32" s="193"/>
      <c r="F32" s="194"/>
      <c r="G32" s="195"/>
      <c r="H32" s="195" t="str">
        <f>'Listes des Lots'!B27</f>
        <v>MC-CHBR 8</v>
      </c>
      <c r="I32" s="203" t="str" cm="1">
        <f t="array" ref="I32">IF(SUMPRODUCT(( 'Saisie Recettes'!$F$5:$F$3004 = $H32 )*(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2" s="203" t="str" cm="1">
        <f t="array" ref="J32">IF(SUMPRODUCT(( 'Saisie Recettes'!$F$5:$F$3004 = $H32 )*(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2" s="203" t="str" cm="1">
        <f t="array" ref="K32">IF(SUMPRODUCT(( 'Saisie Recettes'!$F$5:$F$3004 = $H32 )*(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2" s="203" t="str" cm="1">
        <f t="array" ref="L32">IF(SUMPRODUCT(( 'Saisie Recettes'!$F$5:$F$3004 = $H32 )*(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2" s="203" t="str" cm="1">
        <f t="array" ref="M32">IF(SUMPRODUCT(( 'Saisie Recettes'!$F$5:$F$3004 = $H32 )*(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2" s="203" t="str" cm="1">
        <f t="array" ref="N32">IF(SUMPRODUCT(( 'Saisie Recettes'!$F$5:$F$3004 = $H32 )*(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2" s="203" t="str" cm="1">
        <f t="array" ref="O32">IF(SUMPRODUCT(( 'Saisie Recettes'!$F$5:$F$3004 = $H32 )*(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2" s="203" t="str" cm="1">
        <f t="array" ref="P32">IF(SUMPRODUCT(( 'Saisie Recettes'!$F$5:$F$3004 = $H32 )*(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2" s="203" t="str" cm="1">
        <f t="array" ref="Q32">IF(SUMPRODUCT(( 'Saisie Recettes'!$F$5:$F$3004 = $H32 )*(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2" s="203" t="str" cm="1">
        <f t="array" ref="R32">IF(SUMPRODUCT(( 'Saisie Recettes'!$F$5:$F$3004 = $H32 )*(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2" s="203" t="str" cm="1">
        <f t="array" ref="S32">IF(SUMPRODUCT(( 'Saisie Recettes'!$F$5:$F$3004 = $H32 )*(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2" s="203" t="str" cm="1">
        <f t="array" ref="T32">IF(SUMPRODUCT(( 'Saisie Recettes'!$F$5:$F$3004 = $H32 )*(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2" s="203" t="str" cm="1">
        <f t="array" ref="U32">IF(SUMPRODUCT(( 'Saisie Recettes'!$F$5:$F$3004 = $H32 )*(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2" s="203" t="str" cm="1">
        <f t="array" ref="V32">IF(SUMPRODUCT(( 'Saisie Recettes'!$F$5:$F$3004 = $H32 )*(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2" s="203" t="str" cm="1">
        <f t="array" ref="W32">IF(SUMPRODUCT(( 'Saisie Recettes'!$F$5:$F$3004 = $H32 )*(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2" s="203" t="str" cm="1">
        <f t="array" ref="X32">IF(SUMPRODUCT(( 'Saisie Recettes'!$F$5:$F$3004 = $H32 )*(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2" s="203" t="str" cm="1">
        <f t="array" ref="Y32">IF(SUMPRODUCT(( 'Saisie Recettes'!$F$5:$F$3004 = $H32 )*(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2" s="203" t="str" cm="1">
        <f t="array" ref="Z32">IF(SUMPRODUCT(( 'Saisie Recettes'!$F$5:$F$3004 = $H32 )*(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2" s="203" t="str" cm="1">
        <f t="array" ref="AA32">IF(SUMPRODUCT(( 'Saisie Recettes'!$F$5:$F$3004 = $H32 )*(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2" s="203" t="str" cm="1">
        <f t="array" ref="AB32">IF(SUMPRODUCT(( 'Saisie Recettes'!$F$5:$F$3004 = $H32 )*(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2" s="203" t="str" cm="1">
        <f t="array" ref="AC32">IF(SUMPRODUCT(( 'Saisie Recettes'!$F$5:$F$3004 = $H32 )*(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2" s="203" t="str" cm="1">
        <f t="array" ref="AD32">IF(SUMPRODUCT(( 'Saisie Recettes'!$F$5:$F$3004 = $H32 )*(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2" s="203" t="str" cm="1">
        <f t="array" ref="AE32">IF(SUMPRODUCT(( 'Saisie Recettes'!$F$5:$F$3004 = $H32 )*(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2" s="203" t="str" cm="1">
        <f t="array" ref="AF32">IF(SUMPRODUCT(( 'Saisie Recettes'!$F$5:$F$3004 = $H32 )*(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2" s="203" t="str" cm="1">
        <f t="array" ref="AG32">IF(SUMPRODUCT(( 'Saisie Recettes'!$F$5:$F$3004 = $H32 )*(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2" s="203" t="str" cm="1">
        <f t="array" ref="AH32">IF(SUMPRODUCT(( 'Saisie Recettes'!$F$5:$F$3004 = $H32 )*(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2" s="203" t="str" cm="1">
        <f t="array" ref="AI32">IF(SUMPRODUCT(( 'Saisie Recettes'!$F$5:$F$3004 = $H32 )*(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2" s="203" t="str" cm="1">
        <f t="array" ref="AJ32">IF(SUMPRODUCT(( 'Saisie Recettes'!$F$5:$F$3004 = $H32 )*(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2" s="203" t="str" cm="1">
        <f t="array" ref="AK32">IF(SUMPRODUCT(( 'Saisie Recettes'!$F$5:$F$3004 = $H32 )*(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2" s="203" t="str" cm="1">
        <f t="array" ref="AL32">IF(SUMPRODUCT(( 'Saisie Recettes'!$F$5:$F$3004 = $H32 )*(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2" s="203" t="str" cm="1">
        <f t="array" ref="AM32">IF(SUMPRODUCT(( 'Saisie Recettes'!$F$5:$F$3004 = $H32 )*(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Yes</v>
      </c>
      <c r="AN32" s="204">
        <f t="shared" si="3"/>
        <v>3.2258064516129031E-2</v>
      </c>
    </row>
    <row r="33" spans="3:40" ht="15.75" customHeight="1" x14ac:dyDescent="0.25">
      <c r="C33" s="274" t="str">
        <f t="shared" ref="C33" si="4">H33</f>
        <v>MC-Salle Conference</v>
      </c>
      <c r="D33" s="193"/>
      <c r="E33" s="193"/>
      <c r="F33" s="194"/>
      <c r="G33" s="195"/>
      <c r="H33" s="195" t="str">
        <f>'Listes des Lots'!B28</f>
        <v>MC-Salle Conference</v>
      </c>
      <c r="I33" s="203" t="str" cm="1">
        <f t="array" ref="I33">IF(SUMPRODUCT(( 'Saisie Recettes'!$F$5:$F$3004 = $H33 )*(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3" s="203" t="str" cm="1">
        <f t="array" ref="J33">IF(SUMPRODUCT(( 'Saisie Recettes'!$F$5:$F$3004 = $H33 )*(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3" s="203" t="str" cm="1">
        <f t="array" ref="K33">IF(SUMPRODUCT(( 'Saisie Recettes'!$F$5:$F$3004 = $H33 )*(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3" s="203" t="str" cm="1">
        <f t="array" ref="L33">IF(SUMPRODUCT(( 'Saisie Recettes'!$F$5:$F$3004 = $H33 )*(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3" s="203" t="str" cm="1">
        <f t="array" ref="M33">IF(SUMPRODUCT(( 'Saisie Recettes'!$F$5:$F$3004 = $H33 )*(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3" s="203" t="str" cm="1">
        <f t="array" ref="N33">IF(SUMPRODUCT(( 'Saisie Recettes'!$F$5:$F$3004 = $H33 )*(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3" s="203" t="str" cm="1">
        <f t="array" ref="O33">IF(SUMPRODUCT(( 'Saisie Recettes'!$F$5:$F$3004 = $H33 )*(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3" s="203" t="str" cm="1">
        <f t="array" ref="P33">IF(SUMPRODUCT(( 'Saisie Recettes'!$F$5:$F$3004 = $H33 )*(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3" s="203" t="str" cm="1">
        <f t="array" ref="Q33">IF(SUMPRODUCT(( 'Saisie Recettes'!$F$5:$F$3004 = $H33 )*(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3" s="203" t="str" cm="1">
        <f t="array" ref="R33">IF(SUMPRODUCT(( 'Saisie Recettes'!$F$5:$F$3004 = $H33 )*(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3" s="203" t="str" cm="1">
        <f t="array" ref="S33">IF(SUMPRODUCT(( 'Saisie Recettes'!$F$5:$F$3004 = $H33 )*(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3" s="203" t="str" cm="1">
        <f t="array" ref="T33">IF(SUMPRODUCT(( 'Saisie Recettes'!$F$5:$F$3004 = $H33 )*(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3" s="203" t="str" cm="1">
        <f t="array" ref="U33">IF(SUMPRODUCT(( 'Saisie Recettes'!$F$5:$F$3004 = $H33 )*(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3" s="203" t="str" cm="1">
        <f t="array" ref="V33">IF(SUMPRODUCT(( 'Saisie Recettes'!$F$5:$F$3004 = $H33 )*(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3" s="203" t="str" cm="1">
        <f t="array" ref="W33">IF(SUMPRODUCT(( 'Saisie Recettes'!$F$5:$F$3004 = $H33 )*(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3" s="203" t="str" cm="1">
        <f t="array" ref="X33">IF(SUMPRODUCT(( 'Saisie Recettes'!$F$5:$F$3004 = $H33 )*(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3" s="203" t="str" cm="1">
        <f t="array" ref="Y33">IF(SUMPRODUCT(( 'Saisie Recettes'!$F$5:$F$3004 = $H33 )*(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3" s="203" t="str" cm="1">
        <f t="array" ref="Z33">IF(SUMPRODUCT(( 'Saisie Recettes'!$F$5:$F$3004 = $H33 )*(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3" s="203" t="str" cm="1">
        <f t="array" ref="AA33">IF(SUMPRODUCT(( 'Saisie Recettes'!$F$5:$F$3004 = $H33 )*(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3" s="203" t="str" cm="1">
        <f t="array" ref="AB33">IF(SUMPRODUCT(( 'Saisie Recettes'!$F$5:$F$3004 = $H33 )*(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3" s="203" t="str" cm="1">
        <f t="array" ref="AC33">IF(SUMPRODUCT(( 'Saisie Recettes'!$F$5:$F$3004 = $H33 )*(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3" s="203" t="str" cm="1">
        <f t="array" ref="AD33">IF(SUMPRODUCT(( 'Saisie Recettes'!$F$5:$F$3004 = $H33 )*(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3" s="203" t="str" cm="1">
        <f t="array" ref="AE33">IF(SUMPRODUCT(( 'Saisie Recettes'!$F$5:$F$3004 = $H33 )*(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3" s="203" t="str" cm="1">
        <f t="array" ref="AF33">IF(SUMPRODUCT(( 'Saisie Recettes'!$F$5:$F$3004 = $H33 )*(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3" s="203" t="str" cm="1">
        <f t="array" ref="AG33">IF(SUMPRODUCT(( 'Saisie Recettes'!$F$5:$F$3004 = $H33 )*(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3" s="203" t="str" cm="1">
        <f t="array" ref="AH33">IF(SUMPRODUCT(( 'Saisie Recettes'!$F$5:$F$3004 = $H33 )*(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3" s="203" t="str" cm="1">
        <f t="array" ref="AI33">IF(SUMPRODUCT(( 'Saisie Recettes'!$F$5:$F$3004 = $H33 )*(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3" s="203" t="str" cm="1">
        <f t="array" ref="AJ33">IF(SUMPRODUCT(( 'Saisie Recettes'!$F$5:$F$3004 = $H33 )*(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3" s="203" t="str" cm="1">
        <f t="array" ref="AK33">IF(SUMPRODUCT(( 'Saisie Recettes'!$F$5:$F$3004 = $H33 )*(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3" s="203" t="str" cm="1">
        <f t="array" ref="AL33">IF(SUMPRODUCT(( 'Saisie Recettes'!$F$5:$F$3004 = $H33 )*(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3" s="203" t="str" cm="1">
        <f t="array" ref="AM33">IF(SUMPRODUCT(( 'Saisie Recettes'!$F$5:$F$3004 = $H33 )*( 'Saisie Recettes'!$H$5:$H$3004 = Listes!$B$73 ) *(( 'Saisie Recettes'!$K$5:$K$3004 &gt; 'Saisie Recettes'!$J$5:$J$3004 ) *( AM$7 &gt;= 'Saisie Recettes'!$J$5:$J$3004 ) *( AM$7 &lt; 'Saisie Recettes'!$K$5:$K$3004 )+ ( 'Saisie Recettes'!$K$5:$K$3004 = 'Saisie Recettes'!$J$5:$J$3004 ) *( AM$7 = 'Saisie Recettes'!$J$5:$J$3004 ))) &gt; 0,"Yes","No")</f>
        <v>No</v>
      </c>
      <c r="AN33" s="204">
        <f t="shared" ref="AN33" si="5">COUNTIF(I33:AM33,$AP$1)/COUNT(I$7:AM$7)</f>
        <v>0</v>
      </c>
    </row>
    <row r="34" spans="3:40" ht="15.75" customHeight="1" x14ac:dyDescent="0.25"/>
    <row r="35" spans="3:40" ht="15.75" customHeight="1" x14ac:dyDescent="0.25">
      <c r="C35" s="196" t="str">
        <f t="shared" ref="C35:C59" si="6">C9</f>
        <v>MC-Suite 1</v>
      </c>
      <c r="E35" s="200" t="s">
        <v>523</v>
      </c>
    </row>
    <row r="36" spans="3:40" ht="15.75" customHeight="1" x14ac:dyDescent="0.25">
      <c r="C36" s="196" t="str">
        <f t="shared" si="6"/>
        <v>MC-Suite 2</v>
      </c>
      <c r="E36" s="200">
        <f t="shared" ref="E36:E59" si="7">COUNTIF(I10:AM10,$AP$1)</f>
        <v>1</v>
      </c>
    </row>
    <row r="37" spans="3:40" ht="15.75" customHeight="1" x14ac:dyDescent="0.25">
      <c r="C37" s="196" t="str">
        <f t="shared" si="6"/>
        <v>MC-Suite 3</v>
      </c>
      <c r="E37" s="200">
        <f t="shared" si="7"/>
        <v>0</v>
      </c>
    </row>
    <row r="38" spans="3:40" ht="15.75" customHeight="1" x14ac:dyDescent="0.25">
      <c r="C38" s="196" t="str">
        <f t="shared" si="6"/>
        <v>MC-Suite 4</v>
      </c>
      <c r="E38" s="200">
        <f t="shared" si="7"/>
        <v>0</v>
      </c>
    </row>
    <row r="39" spans="3:40" ht="15.75" customHeight="1" x14ac:dyDescent="0.25">
      <c r="C39" s="196" t="str">
        <f t="shared" si="6"/>
        <v>MC-Suite 5</v>
      </c>
      <c r="E39" s="200">
        <f t="shared" si="7"/>
        <v>0</v>
      </c>
    </row>
    <row r="40" spans="3:40" ht="15.75" customHeight="1" x14ac:dyDescent="0.25">
      <c r="C40" s="196" t="str">
        <f t="shared" si="6"/>
        <v>MC-Suite 6</v>
      </c>
      <c r="E40" s="200">
        <f t="shared" si="7"/>
        <v>0</v>
      </c>
    </row>
    <row r="41" spans="3:40" ht="15.75" customHeight="1" x14ac:dyDescent="0.25">
      <c r="C41" s="196" t="str">
        <f t="shared" si="6"/>
        <v>MC-Suite 7</v>
      </c>
      <c r="E41" s="200">
        <f t="shared" si="7"/>
        <v>0</v>
      </c>
    </row>
    <row r="42" spans="3:40" ht="15.75" customHeight="1" x14ac:dyDescent="0.25">
      <c r="C42" s="196" t="str">
        <f t="shared" si="6"/>
        <v>MC-Suite 8</v>
      </c>
      <c r="E42" s="200">
        <f t="shared" si="7"/>
        <v>4</v>
      </c>
    </row>
    <row r="43" spans="3:40" ht="15.75" customHeight="1" x14ac:dyDescent="0.25">
      <c r="C43" s="196" t="str">
        <f t="shared" si="6"/>
        <v>MC-Suite 9</v>
      </c>
      <c r="E43" s="200">
        <f t="shared" si="7"/>
        <v>0</v>
      </c>
    </row>
    <row r="44" spans="3:40" ht="15.75" customHeight="1" x14ac:dyDescent="0.25">
      <c r="C44" s="196" t="str">
        <f t="shared" si="6"/>
        <v>MC-Suite 10</v>
      </c>
      <c r="E44" s="200">
        <f t="shared" si="7"/>
        <v>0</v>
      </c>
    </row>
    <row r="45" spans="3:40" ht="15.75" customHeight="1" x14ac:dyDescent="0.25">
      <c r="C45" s="196" t="str">
        <f t="shared" si="6"/>
        <v>MC-Suite 11</v>
      </c>
      <c r="E45" s="200">
        <f t="shared" si="7"/>
        <v>2</v>
      </c>
    </row>
    <row r="46" spans="3:40" ht="15.75" customHeight="1" x14ac:dyDescent="0.25">
      <c r="C46" s="196" t="str">
        <f t="shared" si="6"/>
        <v>MC-Suite 12</v>
      </c>
      <c r="E46" s="200">
        <f t="shared" si="7"/>
        <v>0</v>
      </c>
    </row>
    <row r="47" spans="3:40" ht="15.75" customHeight="1" x14ac:dyDescent="0.25">
      <c r="C47" s="196" t="str">
        <f t="shared" si="6"/>
        <v>MC-Suite 13</v>
      </c>
      <c r="E47" s="200">
        <f t="shared" si="7"/>
        <v>0</v>
      </c>
    </row>
    <row r="48" spans="3:40" ht="15.75" customHeight="1" x14ac:dyDescent="0.25">
      <c r="C48" s="196" t="str">
        <f t="shared" si="6"/>
        <v>MC-Suite 14</v>
      </c>
      <c r="E48" s="200">
        <f t="shared" si="7"/>
        <v>4</v>
      </c>
    </row>
    <row r="49" spans="3:5" ht="15.75" customHeight="1" x14ac:dyDescent="0.25">
      <c r="C49" s="196" t="str">
        <f t="shared" si="6"/>
        <v>MC-Suite 15</v>
      </c>
      <c r="E49" s="200">
        <f t="shared" si="7"/>
        <v>0</v>
      </c>
    </row>
    <row r="50" spans="3:5" ht="15.75" customHeight="1" x14ac:dyDescent="0.25">
      <c r="C50" s="196" t="str">
        <f t="shared" si="6"/>
        <v>MC-Suite 16</v>
      </c>
      <c r="E50" s="200">
        <f t="shared" si="7"/>
        <v>0</v>
      </c>
    </row>
    <row r="51" spans="3:5" ht="15.75" customHeight="1" x14ac:dyDescent="0.25">
      <c r="C51" s="196" t="str">
        <f t="shared" si="6"/>
        <v>MC-CHBR 1</v>
      </c>
      <c r="E51" s="200">
        <f t="shared" si="7"/>
        <v>2</v>
      </c>
    </row>
    <row r="52" spans="3:5" ht="15.75" customHeight="1" x14ac:dyDescent="0.25">
      <c r="C52" s="196" t="str">
        <f t="shared" si="6"/>
        <v>MC-CHBR 2</v>
      </c>
      <c r="E52" s="200">
        <f t="shared" si="7"/>
        <v>6</v>
      </c>
    </row>
    <row r="53" spans="3:5" ht="15.75" customHeight="1" x14ac:dyDescent="0.25">
      <c r="C53" s="196" t="str">
        <f t="shared" si="6"/>
        <v>MC-CHBR 3</v>
      </c>
      <c r="E53" s="200">
        <f t="shared" si="7"/>
        <v>3</v>
      </c>
    </row>
    <row r="54" spans="3:5" ht="15.75" customHeight="1" x14ac:dyDescent="0.25">
      <c r="C54" s="196" t="str">
        <f t="shared" si="6"/>
        <v>MC-CHBR 4</v>
      </c>
      <c r="E54" s="200">
        <f t="shared" si="7"/>
        <v>3</v>
      </c>
    </row>
    <row r="55" spans="3:5" ht="15.75" customHeight="1" x14ac:dyDescent="0.25">
      <c r="C55" s="196" t="str">
        <f t="shared" si="6"/>
        <v>MC-CHBR 5</v>
      </c>
      <c r="E55" s="200">
        <f t="shared" si="7"/>
        <v>5</v>
      </c>
    </row>
    <row r="56" spans="3:5" ht="15.75" customHeight="1" x14ac:dyDescent="0.25">
      <c r="C56" s="196" t="str">
        <f t="shared" si="6"/>
        <v>MC-CHBR 6</v>
      </c>
      <c r="E56" s="200">
        <f t="shared" si="7"/>
        <v>0</v>
      </c>
    </row>
    <row r="57" spans="3:5" ht="15.75" customHeight="1" x14ac:dyDescent="0.25">
      <c r="C57" s="196" t="str">
        <f t="shared" si="6"/>
        <v>MC-CHBR 7</v>
      </c>
      <c r="E57" s="200">
        <f t="shared" si="7"/>
        <v>8</v>
      </c>
    </row>
    <row r="58" spans="3:5" ht="15.75" customHeight="1" x14ac:dyDescent="0.25">
      <c r="C58" s="196" t="str">
        <f t="shared" si="6"/>
        <v>MC-CHBR 8</v>
      </c>
      <c r="E58" s="200">
        <f t="shared" si="7"/>
        <v>1</v>
      </c>
    </row>
    <row r="59" spans="3:5" ht="15.75" customHeight="1" x14ac:dyDescent="0.25">
      <c r="C59" s="196" t="str">
        <f t="shared" si="6"/>
        <v>MC-Salle Conference</v>
      </c>
      <c r="E59" s="200">
        <f t="shared" si="7"/>
        <v>0</v>
      </c>
    </row>
    <row r="60" spans="3:5" ht="15.75" customHeight="1" x14ac:dyDescent="0.25">
      <c r="C60" s="198" t="s">
        <v>363</v>
      </c>
      <c r="E60" s="201">
        <f>SUM(E35:E59)</f>
        <v>39</v>
      </c>
    </row>
    <row r="61" spans="3:5" ht="15.75" customHeight="1" x14ac:dyDescent="0.25"/>
    <row r="62" spans="3:5" ht="15.75" customHeight="1" x14ac:dyDescent="0.25">
      <c r="C62" s="196" t="str">
        <f>C35</f>
        <v>MC-Suite 1</v>
      </c>
      <c r="E62" s="197">
        <f t="shared" ref="E62:E86" si="8">AN9</f>
        <v>0</v>
      </c>
    </row>
    <row r="63" spans="3:5" ht="15.75" customHeight="1" x14ac:dyDescent="0.25">
      <c r="C63" s="196" t="str">
        <f t="shared" ref="C63:C86" si="9">C36</f>
        <v>MC-Suite 2</v>
      </c>
      <c r="E63" s="197">
        <f t="shared" si="8"/>
        <v>3.2258064516129031E-2</v>
      </c>
    </row>
    <row r="64" spans="3:5" ht="15.75" customHeight="1" x14ac:dyDescent="0.25">
      <c r="C64" s="196" t="str">
        <f t="shared" si="9"/>
        <v>MC-Suite 3</v>
      </c>
      <c r="E64" s="197">
        <f t="shared" si="8"/>
        <v>0</v>
      </c>
    </row>
    <row r="65" spans="3:5" ht="15.75" customHeight="1" x14ac:dyDescent="0.25">
      <c r="C65" s="196" t="str">
        <f t="shared" si="9"/>
        <v>MC-Suite 4</v>
      </c>
      <c r="E65" s="197">
        <f t="shared" si="8"/>
        <v>0</v>
      </c>
    </row>
    <row r="66" spans="3:5" ht="15.75" customHeight="1" x14ac:dyDescent="0.25">
      <c r="C66" s="196" t="str">
        <f t="shared" si="9"/>
        <v>MC-Suite 5</v>
      </c>
      <c r="E66" s="197">
        <f t="shared" si="8"/>
        <v>0</v>
      </c>
    </row>
    <row r="67" spans="3:5" ht="15.75" customHeight="1" x14ac:dyDescent="0.25">
      <c r="C67" s="196" t="str">
        <f t="shared" si="9"/>
        <v>MC-Suite 6</v>
      </c>
      <c r="E67" s="197">
        <f t="shared" si="8"/>
        <v>0</v>
      </c>
    </row>
    <row r="68" spans="3:5" ht="15.75" customHeight="1" x14ac:dyDescent="0.25">
      <c r="C68" s="196" t="str">
        <f t="shared" si="9"/>
        <v>MC-Suite 7</v>
      </c>
      <c r="E68" s="197">
        <f t="shared" si="8"/>
        <v>0</v>
      </c>
    </row>
    <row r="69" spans="3:5" ht="15.75" customHeight="1" x14ac:dyDescent="0.25">
      <c r="C69" s="196" t="str">
        <f t="shared" si="9"/>
        <v>MC-Suite 8</v>
      </c>
      <c r="E69" s="197">
        <f t="shared" si="8"/>
        <v>0.12903225806451613</v>
      </c>
    </row>
    <row r="70" spans="3:5" ht="15.75" customHeight="1" x14ac:dyDescent="0.25">
      <c r="C70" s="196" t="str">
        <f t="shared" si="9"/>
        <v>MC-Suite 9</v>
      </c>
      <c r="E70" s="197">
        <f t="shared" si="8"/>
        <v>0</v>
      </c>
    </row>
    <row r="71" spans="3:5" ht="15.75" customHeight="1" x14ac:dyDescent="0.25">
      <c r="C71" s="196" t="str">
        <f t="shared" si="9"/>
        <v>MC-Suite 10</v>
      </c>
      <c r="E71" s="197">
        <f t="shared" si="8"/>
        <v>0</v>
      </c>
    </row>
    <row r="72" spans="3:5" ht="15.75" customHeight="1" x14ac:dyDescent="0.25">
      <c r="C72" s="196" t="str">
        <f t="shared" si="9"/>
        <v>MC-Suite 11</v>
      </c>
      <c r="E72" s="197">
        <f t="shared" si="8"/>
        <v>6.4516129032258063E-2</v>
      </c>
    </row>
    <row r="73" spans="3:5" ht="15.75" customHeight="1" x14ac:dyDescent="0.25">
      <c r="C73" s="196" t="str">
        <f t="shared" si="9"/>
        <v>MC-Suite 12</v>
      </c>
      <c r="E73" s="197">
        <f t="shared" si="8"/>
        <v>0</v>
      </c>
    </row>
    <row r="74" spans="3:5" ht="15.75" customHeight="1" x14ac:dyDescent="0.25">
      <c r="C74" s="196" t="str">
        <f t="shared" si="9"/>
        <v>MC-Suite 13</v>
      </c>
      <c r="E74" s="197">
        <f t="shared" si="8"/>
        <v>0</v>
      </c>
    </row>
    <row r="75" spans="3:5" ht="15.75" customHeight="1" x14ac:dyDescent="0.25">
      <c r="C75" s="196" t="str">
        <f t="shared" si="9"/>
        <v>MC-Suite 14</v>
      </c>
      <c r="E75" s="197">
        <f t="shared" si="8"/>
        <v>0.12903225806451613</v>
      </c>
    </row>
    <row r="76" spans="3:5" ht="15.75" customHeight="1" x14ac:dyDescent="0.25">
      <c r="C76" s="196" t="str">
        <f t="shared" si="9"/>
        <v>MC-Suite 15</v>
      </c>
      <c r="E76" s="197">
        <f t="shared" si="8"/>
        <v>0</v>
      </c>
    </row>
    <row r="77" spans="3:5" ht="15.75" customHeight="1" x14ac:dyDescent="0.25">
      <c r="C77" s="196" t="str">
        <f t="shared" si="9"/>
        <v>MC-Suite 16</v>
      </c>
      <c r="E77" s="197">
        <f t="shared" si="8"/>
        <v>0</v>
      </c>
    </row>
    <row r="78" spans="3:5" ht="15.75" customHeight="1" x14ac:dyDescent="0.25">
      <c r="C78" s="196" t="str">
        <f t="shared" si="9"/>
        <v>MC-CHBR 1</v>
      </c>
      <c r="E78" s="197">
        <f t="shared" si="8"/>
        <v>6.4516129032258063E-2</v>
      </c>
    </row>
    <row r="79" spans="3:5" ht="15.75" customHeight="1" x14ac:dyDescent="0.25">
      <c r="C79" s="196" t="str">
        <f t="shared" si="9"/>
        <v>MC-CHBR 2</v>
      </c>
      <c r="E79" s="197">
        <f t="shared" si="8"/>
        <v>0.19354838709677419</v>
      </c>
    </row>
    <row r="80" spans="3:5" ht="15.75" customHeight="1" x14ac:dyDescent="0.25">
      <c r="C80" s="196" t="str">
        <f t="shared" si="9"/>
        <v>MC-CHBR 3</v>
      </c>
      <c r="E80" s="197">
        <f t="shared" si="8"/>
        <v>9.6774193548387094E-2</v>
      </c>
    </row>
    <row r="81" spans="3:5" ht="15.75" customHeight="1" x14ac:dyDescent="0.25">
      <c r="C81" s="196" t="str">
        <f t="shared" si="9"/>
        <v>MC-CHBR 4</v>
      </c>
      <c r="E81" s="197">
        <f t="shared" si="8"/>
        <v>9.6774193548387094E-2</v>
      </c>
    </row>
    <row r="82" spans="3:5" ht="15.75" customHeight="1" x14ac:dyDescent="0.25">
      <c r="C82" s="196" t="str">
        <f t="shared" si="9"/>
        <v>MC-CHBR 5</v>
      </c>
      <c r="E82" s="197">
        <f t="shared" si="8"/>
        <v>0.16129032258064516</v>
      </c>
    </row>
    <row r="83" spans="3:5" ht="15.75" customHeight="1" x14ac:dyDescent="0.25">
      <c r="C83" s="196" t="str">
        <f t="shared" si="9"/>
        <v>MC-CHBR 6</v>
      </c>
      <c r="E83" s="197">
        <f t="shared" si="8"/>
        <v>0</v>
      </c>
    </row>
    <row r="84" spans="3:5" ht="15.75" customHeight="1" x14ac:dyDescent="0.25">
      <c r="C84" s="196" t="str">
        <f t="shared" si="9"/>
        <v>MC-CHBR 7</v>
      </c>
      <c r="E84" s="197">
        <f t="shared" si="8"/>
        <v>0.25806451612903225</v>
      </c>
    </row>
    <row r="85" spans="3:5" ht="15.75" customHeight="1" x14ac:dyDescent="0.25">
      <c r="C85" s="196" t="str">
        <f t="shared" si="9"/>
        <v>MC-CHBR 8</v>
      </c>
      <c r="E85" s="197">
        <f t="shared" si="8"/>
        <v>3.2258064516129031E-2</v>
      </c>
    </row>
    <row r="86" spans="3:5" ht="15.75" customHeight="1" x14ac:dyDescent="0.25">
      <c r="C86" s="196" t="str">
        <f t="shared" si="9"/>
        <v>MC-Salle Conference</v>
      </c>
      <c r="E86" s="197">
        <f t="shared" si="8"/>
        <v>0</v>
      </c>
    </row>
    <row r="87" spans="3:5" ht="15.75" customHeight="1" x14ac:dyDescent="0.25">
      <c r="C87" s="198" t="s">
        <v>364</v>
      </c>
      <c r="E87" s="199">
        <f>AVERAGE(E62:E85)</f>
        <v>5.2419354838709679E-2</v>
      </c>
    </row>
    <row r="88" spans="3:5" ht="15.75" customHeight="1" x14ac:dyDescent="0.25"/>
    <row r="89" spans="3:5" ht="15.75" customHeight="1" x14ac:dyDescent="0.25"/>
    <row r="90" spans="3:5" ht="15.75" customHeight="1" x14ac:dyDescent="0.25"/>
    <row r="91" spans="3:5" ht="15.75" customHeight="1" x14ac:dyDescent="0.25"/>
    <row r="92" spans="3:5" ht="15.75" customHeight="1" x14ac:dyDescent="0.25"/>
    <row r="93" spans="3:5" ht="15.75" customHeight="1" x14ac:dyDescent="0.25"/>
    <row r="94" spans="3:5" ht="15.75" customHeight="1" x14ac:dyDescent="0.25"/>
    <row r="95" spans="3:5" ht="15.75" customHeight="1" x14ac:dyDescent="0.25"/>
    <row r="96" spans="3:5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</sheetData>
  <sheetProtection algorithmName="SHA-512" hashValue="JNhnmxBBspp3j8Ml3CzNsU1vk1WZW0r34GXplGknS9OUxnQM7h/f6U/g0I7yjnWZT8+tCQ54VUkHMH8E51bgHA==" saltValue="zf1A5yr1sMGBGv6OhLdYwA==" spinCount="100000" sheet="1" objects="1" scenarios="1" formatColumns="0"/>
  <dataValidations count="1">
    <dataValidation allowBlank="1" showErrorMessage="1" sqref="I9:AM33" xr:uid="{66033CE3-39AD-422B-88B8-2323BB9A3EB6}"/>
  </dataValidations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C7D12-A694-4E41-A882-F702A398395E}">
  <sheetPr codeName="Sheet16">
    <tabColor rgb="FFFF0000"/>
  </sheetPr>
  <dimension ref="B1:AP903"/>
  <sheetViews>
    <sheetView showGridLines="0" zoomScale="106" zoomScaleNormal="106" workbookViewId="0">
      <pane xSplit="8" ySplit="8" topLeftCell="I84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x14ac:dyDescent="0.25"/>
  <cols>
    <col min="1" max="1" width="1.5703125" style="173" customWidth="1"/>
    <col min="2" max="2" width="4" style="173" customWidth="1"/>
    <col min="3" max="3" width="21.7109375" style="173" customWidth="1"/>
    <col min="4" max="4" width="14.42578125" style="173" hidden="1" customWidth="1"/>
    <col min="5" max="5" width="8.42578125" style="173" customWidth="1"/>
    <col min="6" max="6" width="2.140625" style="173" customWidth="1"/>
    <col min="7" max="7" width="2.5703125" style="173" customWidth="1"/>
    <col min="8" max="8" width="12.140625" style="173" hidden="1" customWidth="1"/>
    <col min="9" max="9" width="16.7109375" style="173" customWidth="1"/>
    <col min="10" max="11" width="16.85546875" style="173" customWidth="1"/>
    <col min="12" max="12" width="17.5703125" style="173" bestFit="1" customWidth="1"/>
    <col min="13" max="13" width="16.85546875" style="173" customWidth="1"/>
    <col min="14" max="14" width="17.85546875" style="173" bestFit="1" customWidth="1"/>
    <col min="15" max="15" width="17.42578125" style="173" bestFit="1" customWidth="1"/>
    <col min="16" max="16" width="17.140625" style="173" bestFit="1" customWidth="1"/>
    <col min="17" max="17" width="17.5703125" style="173" bestFit="1" customWidth="1"/>
    <col min="18" max="18" width="17.28515625" style="173" bestFit="1" customWidth="1"/>
    <col min="19" max="19" width="16.42578125" style="173" bestFit="1" customWidth="1"/>
    <col min="20" max="20" width="17.28515625" style="173" bestFit="1" customWidth="1"/>
    <col min="21" max="21" width="17.5703125" style="173" bestFit="1" customWidth="1"/>
    <col min="22" max="40" width="17.140625" style="173" customWidth="1"/>
    <col min="41" max="41" width="17.140625" style="173" hidden="1" customWidth="1"/>
    <col min="42" max="42" width="17.140625" style="173" customWidth="1"/>
    <col min="43" max="16384" width="12.28515625" style="173"/>
  </cols>
  <sheetData>
    <row r="1" spans="2:42" ht="15.75" customHeight="1" x14ac:dyDescent="0.25">
      <c r="AO1" s="173" t="s">
        <v>360</v>
      </c>
    </row>
    <row r="2" spans="2:42" ht="15.75" customHeight="1" thickBot="1" x14ac:dyDescent="0.3"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L2" s="174"/>
      <c r="AM2" s="174"/>
      <c r="AO2" s="173" t="s">
        <v>361</v>
      </c>
    </row>
    <row r="3" spans="2:42" ht="15.75" customHeight="1" thickBot="1" x14ac:dyDescent="0.3">
      <c r="B3" s="175"/>
      <c r="C3" s="176"/>
      <c r="D3" s="176"/>
      <c r="E3" s="176"/>
      <c r="F3" s="176"/>
      <c r="G3" s="176"/>
      <c r="H3" s="176"/>
      <c r="I3" s="177"/>
      <c r="J3" s="178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  <c r="AJ3" s="177"/>
      <c r="AK3" s="177"/>
      <c r="AL3" s="177"/>
      <c r="AM3" s="177"/>
    </row>
    <row r="4" spans="2:42" ht="15.75" customHeight="1" x14ac:dyDescent="0.25"/>
    <row r="5" spans="2:42" ht="15.75" hidden="1" customHeight="1" outlineLevel="1" x14ac:dyDescent="0.25">
      <c r="I5" s="179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1"/>
      <c r="Z5" s="182"/>
      <c r="AA5" s="183"/>
      <c r="AB5" s="181"/>
      <c r="AC5" s="181"/>
      <c r="AD5" s="181"/>
      <c r="AE5" s="181"/>
      <c r="AF5" s="181"/>
      <c r="AG5" s="181"/>
      <c r="AH5" s="181"/>
      <c r="AJ5" s="182"/>
      <c r="AK5" s="183"/>
      <c r="AL5" s="181"/>
      <c r="AM5" s="181"/>
      <c r="AN5" s="181"/>
      <c r="AO5" s="181"/>
      <c r="AP5" s="181"/>
    </row>
    <row r="6" spans="2:42" ht="15.75" hidden="1" customHeight="1" outlineLevel="1" x14ac:dyDescent="0.25">
      <c r="H6" s="184" t="s">
        <v>362</v>
      </c>
      <c r="I6" s="185">
        <v>1</v>
      </c>
      <c r="J6" s="185">
        <f t="shared" ref="J6:AL7" si="0">I6+1</f>
        <v>2</v>
      </c>
      <c r="K6" s="185">
        <f t="shared" si="0"/>
        <v>3</v>
      </c>
      <c r="L6" s="185">
        <f t="shared" si="0"/>
        <v>4</v>
      </c>
      <c r="M6" s="185">
        <f t="shared" si="0"/>
        <v>5</v>
      </c>
      <c r="N6" s="185">
        <f t="shared" si="0"/>
        <v>6</v>
      </c>
      <c r="O6" s="185">
        <f t="shared" si="0"/>
        <v>7</v>
      </c>
      <c r="P6" s="185">
        <f t="shared" si="0"/>
        <v>8</v>
      </c>
      <c r="Q6" s="185">
        <f t="shared" si="0"/>
        <v>9</v>
      </c>
      <c r="R6" s="185">
        <f t="shared" si="0"/>
        <v>10</v>
      </c>
      <c r="S6" s="185">
        <f t="shared" si="0"/>
        <v>11</v>
      </c>
      <c r="T6" s="185">
        <f t="shared" si="0"/>
        <v>12</v>
      </c>
      <c r="U6" s="185">
        <f t="shared" si="0"/>
        <v>13</v>
      </c>
      <c r="V6" s="185">
        <f t="shared" si="0"/>
        <v>14</v>
      </c>
      <c r="W6" s="185">
        <f t="shared" si="0"/>
        <v>15</v>
      </c>
      <c r="X6" s="185">
        <f t="shared" si="0"/>
        <v>16</v>
      </c>
      <c r="Y6" s="185">
        <f t="shared" si="0"/>
        <v>17</v>
      </c>
      <c r="Z6" s="185">
        <f t="shared" si="0"/>
        <v>18</v>
      </c>
      <c r="AA6" s="185">
        <f t="shared" si="0"/>
        <v>19</v>
      </c>
      <c r="AB6" s="185">
        <f t="shared" si="0"/>
        <v>20</v>
      </c>
      <c r="AC6" s="185">
        <f t="shared" si="0"/>
        <v>21</v>
      </c>
      <c r="AD6" s="185">
        <f t="shared" si="0"/>
        <v>22</v>
      </c>
      <c r="AE6" s="185">
        <f t="shared" si="0"/>
        <v>23</v>
      </c>
      <c r="AF6" s="185">
        <f t="shared" si="0"/>
        <v>24</v>
      </c>
      <c r="AG6" s="185">
        <f t="shared" si="0"/>
        <v>25</v>
      </c>
      <c r="AH6" s="185">
        <f t="shared" si="0"/>
        <v>26</v>
      </c>
      <c r="AI6" s="185">
        <f t="shared" si="0"/>
        <v>27</v>
      </c>
      <c r="AJ6" s="185">
        <f t="shared" si="0"/>
        <v>28</v>
      </c>
      <c r="AK6" s="185">
        <f t="shared" si="0"/>
        <v>29</v>
      </c>
      <c r="AL6" s="185">
        <f t="shared" si="0"/>
        <v>30</v>
      </c>
      <c r="AM6" s="181"/>
    </row>
    <row r="7" spans="2:42" ht="15.75" customHeight="1" collapsed="1" thickBot="1" x14ac:dyDescent="0.3">
      <c r="C7" s="186" t="s">
        <v>368</v>
      </c>
      <c r="D7" s="187"/>
      <c r="E7" s="187"/>
      <c r="F7" s="188"/>
      <c r="G7" s="188"/>
      <c r="H7" s="189"/>
      <c r="I7" s="257">
        <v>45962</v>
      </c>
      <c r="J7" s="190">
        <f t="shared" si="0"/>
        <v>45963</v>
      </c>
      <c r="K7" s="190">
        <f t="shared" si="0"/>
        <v>45964</v>
      </c>
      <c r="L7" s="190">
        <f t="shared" si="0"/>
        <v>45965</v>
      </c>
      <c r="M7" s="190">
        <f t="shared" si="0"/>
        <v>45966</v>
      </c>
      <c r="N7" s="190">
        <f t="shared" si="0"/>
        <v>45967</v>
      </c>
      <c r="O7" s="190">
        <f t="shared" si="0"/>
        <v>45968</v>
      </c>
      <c r="P7" s="190">
        <f t="shared" si="0"/>
        <v>45969</v>
      </c>
      <c r="Q7" s="190">
        <f t="shared" si="0"/>
        <v>45970</v>
      </c>
      <c r="R7" s="190">
        <f t="shared" si="0"/>
        <v>45971</v>
      </c>
      <c r="S7" s="190">
        <f t="shared" si="0"/>
        <v>45972</v>
      </c>
      <c r="T7" s="190">
        <f t="shared" si="0"/>
        <v>45973</v>
      </c>
      <c r="U7" s="190">
        <f t="shared" si="0"/>
        <v>45974</v>
      </c>
      <c r="V7" s="190">
        <f t="shared" si="0"/>
        <v>45975</v>
      </c>
      <c r="W7" s="190">
        <f t="shared" si="0"/>
        <v>45976</v>
      </c>
      <c r="X7" s="190">
        <f t="shared" si="0"/>
        <v>45977</v>
      </c>
      <c r="Y7" s="190">
        <f t="shared" si="0"/>
        <v>45978</v>
      </c>
      <c r="Z7" s="190">
        <f t="shared" si="0"/>
        <v>45979</v>
      </c>
      <c r="AA7" s="190">
        <f t="shared" si="0"/>
        <v>45980</v>
      </c>
      <c r="AB7" s="190">
        <f t="shared" si="0"/>
        <v>45981</v>
      </c>
      <c r="AC7" s="190">
        <f t="shared" si="0"/>
        <v>45982</v>
      </c>
      <c r="AD7" s="190">
        <f t="shared" si="0"/>
        <v>45983</v>
      </c>
      <c r="AE7" s="190">
        <f t="shared" si="0"/>
        <v>45984</v>
      </c>
      <c r="AF7" s="190">
        <f t="shared" si="0"/>
        <v>45985</v>
      </c>
      <c r="AG7" s="190">
        <f t="shared" si="0"/>
        <v>45986</v>
      </c>
      <c r="AH7" s="190">
        <f t="shared" si="0"/>
        <v>45987</v>
      </c>
      <c r="AI7" s="190">
        <f t="shared" si="0"/>
        <v>45988</v>
      </c>
      <c r="AJ7" s="190">
        <f t="shared" si="0"/>
        <v>45989</v>
      </c>
      <c r="AK7" s="190">
        <f t="shared" si="0"/>
        <v>45990</v>
      </c>
      <c r="AL7" s="190">
        <f t="shared" si="0"/>
        <v>45991</v>
      </c>
      <c r="AM7" s="191">
        <f>AL7</f>
        <v>45991</v>
      </c>
      <c r="AN7" s="202">
        <f>AL7+1</f>
        <v>45992</v>
      </c>
    </row>
    <row r="8" spans="2:42" ht="15.75" customHeight="1" x14ac:dyDescent="0.25">
      <c r="C8" s="182"/>
      <c r="D8" s="183"/>
      <c r="E8" s="183"/>
      <c r="F8" s="183"/>
      <c r="G8" s="183"/>
      <c r="H8" s="183"/>
    </row>
    <row r="9" spans="2:42" ht="15.75" customHeight="1" x14ac:dyDescent="0.25">
      <c r="C9" s="274" t="str">
        <f>H9</f>
        <v>MC-Suite 1</v>
      </c>
      <c r="D9" s="193"/>
      <c r="E9" s="193"/>
      <c r="F9" s="194"/>
      <c r="G9" s="195"/>
      <c r="H9" s="195" t="str">
        <f>'Listes des Lots'!B4</f>
        <v>MC-Suite 1</v>
      </c>
      <c r="I9" s="203" t="str" cm="1">
        <f t="array" ref="I9">IF(SUMPRODUCT(( 'Saisie Recettes'!$F$5:$F$3004 = $H9 )*(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9" s="203" t="str" cm="1">
        <f t="array" ref="J9">IF(SUMPRODUCT(( 'Saisie Recettes'!$F$5:$F$3004 = $H9 )*(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9" s="203" t="str" cm="1">
        <f t="array" ref="K9">IF(SUMPRODUCT(( 'Saisie Recettes'!$F$5:$F$3004 = $H9 )*(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9" s="203" t="str" cm="1">
        <f t="array" ref="L9">IF(SUMPRODUCT(( 'Saisie Recettes'!$F$5:$F$3004 = $H9 )*(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9" s="203" t="str" cm="1">
        <f t="array" ref="M9">IF(SUMPRODUCT(( 'Saisie Recettes'!$F$5:$F$3004 = $H9 )*(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9" s="203" t="str" cm="1">
        <f t="array" ref="N9">IF(SUMPRODUCT(( 'Saisie Recettes'!$F$5:$F$3004 = $H9 )*(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9" s="203" t="str" cm="1">
        <f t="array" ref="O9">IF(SUMPRODUCT(( 'Saisie Recettes'!$F$5:$F$3004 = $H9 )*(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9" s="203" t="str" cm="1">
        <f t="array" ref="P9">IF(SUMPRODUCT(( 'Saisie Recettes'!$F$5:$F$3004 = $H9 )*(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9" s="203" t="str" cm="1">
        <f t="array" ref="Q9">IF(SUMPRODUCT(( 'Saisie Recettes'!$F$5:$F$3004 = $H9 )*(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9" s="203" t="str" cm="1">
        <f t="array" ref="R9">IF(SUMPRODUCT(( 'Saisie Recettes'!$F$5:$F$3004 = $H9 )*(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9" s="203" t="str" cm="1">
        <f t="array" ref="S9">IF(SUMPRODUCT(( 'Saisie Recettes'!$F$5:$F$3004 = $H9 )*(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9" s="203" t="str" cm="1">
        <f t="array" ref="T9">IF(SUMPRODUCT(( 'Saisie Recettes'!$F$5:$F$3004 = $H9 )*(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9" s="203" t="str" cm="1">
        <f t="array" ref="U9">IF(SUMPRODUCT(( 'Saisie Recettes'!$F$5:$F$3004 = $H9 )*(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9" s="203" t="str" cm="1">
        <f t="array" ref="V9">IF(SUMPRODUCT(( 'Saisie Recettes'!$F$5:$F$3004 = $H9 )*(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9" s="203" t="str" cm="1">
        <f t="array" ref="W9">IF(SUMPRODUCT(( 'Saisie Recettes'!$F$5:$F$3004 = $H9 )*(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9" s="203" t="str" cm="1">
        <f t="array" ref="X9">IF(SUMPRODUCT(( 'Saisie Recettes'!$F$5:$F$3004 = $H9 )*(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9" s="203" t="str" cm="1">
        <f t="array" ref="Y9">IF(SUMPRODUCT(( 'Saisie Recettes'!$F$5:$F$3004 = $H9 )*(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9" s="203" t="str" cm="1">
        <f t="array" ref="Z9">IF(SUMPRODUCT(( 'Saisie Recettes'!$F$5:$F$3004 = $H9 )*(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9" s="203" t="str" cm="1">
        <f t="array" ref="AA9">IF(SUMPRODUCT(( 'Saisie Recettes'!$F$5:$F$3004 = $H9 )*(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9" s="203" t="str" cm="1">
        <f t="array" ref="AB9">IF(SUMPRODUCT(( 'Saisie Recettes'!$F$5:$F$3004 = $H9 )*(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9" s="203" t="str" cm="1">
        <f t="array" ref="AC9">IF(SUMPRODUCT(( 'Saisie Recettes'!$F$5:$F$3004 = $H9 )*(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9" s="203" t="str" cm="1">
        <f t="array" ref="AD9">IF(SUMPRODUCT(( 'Saisie Recettes'!$F$5:$F$3004 = $H9 )*(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9" s="203" t="str" cm="1">
        <f t="array" ref="AE9">IF(SUMPRODUCT(( 'Saisie Recettes'!$F$5:$F$3004 = $H9 )*(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9" s="203" t="str" cm="1">
        <f t="array" ref="AF9">IF(SUMPRODUCT(( 'Saisie Recettes'!$F$5:$F$3004 = $H9 )*(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9" s="203" t="str" cm="1">
        <f t="array" ref="AG9">IF(SUMPRODUCT(( 'Saisie Recettes'!$F$5:$F$3004 = $H9 )*(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9" s="203" t="str" cm="1">
        <f t="array" ref="AH9">IF(SUMPRODUCT(( 'Saisie Recettes'!$F$5:$F$3004 = $H9 )*(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9" s="203" t="str" cm="1">
        <f t="array" ref="AI9">IF(SUMPRODUCT(( 'Saisie Recettes'!$F$5:$F$3004 = $H9 )*(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9" s="203" t="str" cm="1">
        <f t="array" ref="AJ9">IF(SUMPRODUCT(( 'Saisie Recettes'!$F$5:$F$3004 = $H9 )*(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9" s="203" t="str" cm="1">
        <f t="array" ref="AK9">IF(SUMPRODUCT(( 'Saisie Recettes'!$F$5:$F$3004 = $H9 )*(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9" s="203" t="str" cm="1">
        <f t="array" ref="AL9">IF(SUMPRODUCT(( 'Saisie Recettes'!$F$5:$F$3004 = $H9 )*(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9" s="204">
        <f t="shared" ref="AM9:AM32" si="1">COUNTIF(I9:AL9,$AO$1)/COUNT(I$7:AL$7)</f>
        <v>0</v>
      </c>
    </row>
    <row r="10" spans="2:42" ht="15.75" customHeight="1" x14ac:dyDescent="0.25">
      <c r="C10" s="274" t="str">
        <f t="shared" ref="C10:C32" si="2">H10</f>
        <v>MC-Suite 2</v>
      </c>
      <c r="D10" s="193"/>
      <c r="E10" s="193"/>
      <c r="F10" s="194"/>
      <c r="G10" s="195"/>
      <c r="H10" s="195" t="str">
        <f>'Listes des Lots'!B5</f>
        <v>MC-Suite 2</v>
      </c>
      <c r="I10" s="203" t="str" cm="1">
        <f t="array" ref="I10">IF(SUMPRODUCT(( 'Saisie Recettes'!$F$5:$F$3004 = $H10 )*(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0" s="203" t="str" cm="1">
        <f t="array" ref="J10">IF(SUMPRODUCT(( 'Saisie Recettes'!$F$5:$F$3004 = $H10 )*(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0" s="203" t="str" cm="1">
        <f t="array" ref="K10">IF(SUMPRODUCT(( 'Saisie Recettes'!$F$5:$F$3004 = $H10 )*(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0" s="203" t="str" cm="1">
        <f t="array" ref="L10">IF(SUMPRODUCT(( 'Saisie Recettes'!$F$5:$F$3004 = $H10 )*(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0" s="203" t="str" cm="1">
        <f t="array" ref="M10">IF(SUMPRODUCT(( 'Saisie Recettes'!$F$5:$F$3004 = $H10 )*(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0" s="203" t="str" cm="1">
        <f t="array" ref="N10">IF(SUMPRODUCT(( 'Saisie Recettes'!$F$5:$F$3004 = $H10 )*(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0" s="203" t="str" cm="1">
        <f t="array" ref="O10">IF(SUMPRODUCT(( 'Saisie Recettes'!$F$5:$F$3004 = $H10 )*(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0" s="203" t="str" cm="1">
        <f t="array" ref="P10">IF(SUMPRODUCT(( 'Saisie Recettes'!$F$5:$F$3004 = $H10 )*(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0" s="203" t="str" cm="1">
        <f t="array" ref="Q10">IF(SUMPRODUCT(( 'Saisie Recettes'!$F$5:$F$3004 = $H10 )*(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0" s="203" t="str" cm="1">
        <f t="array" ref="R10">IF(SUMPRODUCT(( 'Saisie Recettes'!$F$5:$F$3004 = $H10 )*(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0" s="203" t="str" cm="1">
        <f t="array" ref="S10">IF(SUMPRODUCT(( 'Saisie Recettes'!$F$5:$F$3004 = $H10 )*(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0" s="203" t="str" cm="1">
        <f t="array" ref="T10">IF(SUMPRODUCT(( 'Saisie Recettes'!$F$5:$F$3004 = $H10 )*(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0" s="203" t="str" cm="1">
        <f t="array" ref="U10">IF(SUMPRODUCT(( 'Saisie Recettes'!$F$5:$F$3004 = $H10 )*(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0" s="203" t="str" cm="1">
        <f t="array" ref="V10">IF(SUMPRODUCT(( 'Saisie Recettes'!$F$5:$F$3004 = $H10 )*(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0" s="203" t="str" cm="1">
        <f t="array" ref="W10">IF(SUMPRODUCT(( 'Saisie Recettes'!$F$5:$F$3004 = $H10 )*(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0" s="203" t="str" cm="1">
        <f t="array" ref="X10">IF(SUMPRODUCT(( 'Saisie Recettes'!$F$5:$F$3004 = $H10 )*(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0" s="203" t="str" cm="1">
        <f t="array" ref="Y10">IF(SUMPRODUCT(( 'Saisie Recettes'!$F$5:$F$3004 = $H10 )*(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0" s="203" t="str" cm="1">
        <f t="array" ref="Z10">IF(SUMPRODUCT(( 'Saisie Recettes'!$F$5:$F$3004 = $H10 )*(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0" s="203" t="str" cm="1">
        <f t="array" ref="AA10">IF(SUMPRODUCT(( 'Saisie Recettes'!$F$5:$F$3004 = $H10 )*(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0" s="203" t="str" cm="1">
        <f t="array" ref="AB10">IF(SUMPRODUCT(( 'Saisie Recettes'!$F$5:$F$3004 = $H10 )*(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0" s="203" t="str" cm="1">
        <f t="array" ref="AC10">IF(SUMPRODUCT(( 'Saisie Recettes'!$F$5:$F$3004 = $H10 )*(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0" s="203" t="str" cm="1">
        <f t="array" ref="AD10">IF(SUMPRODUCT(( 'Saisie Recettes'!$F$5:$F$3004 = $H10 )*(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0" s="203" t="str" cm="1">
        <f t="array" ref="AE10">IF(SUMPRODUCT(( 'Saisie Recettes'!$F$5:$F$3004 = $H10 )*(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0" s="203" t="str" cm="1">
        <f t="array" ref="AF10">IF(SUMPRODUCT(( 'Saisie Recettes'!$F$5:$F$3004 = $H10 )*(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0" s="203" t="str" cm="1">
        <f t="array" ref="AG10">IF(SUMPRODUCT(( 'Saisie Recettes'!$F$5:$F$3004 = $H10 )*(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0" s="203" t="str" cm="1">
        <f t="array" ref="AH10">IF(SUMPRODUCT(( 'Saisie Recettes'!$F$5:$F$3004 = $H10 )*(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0" s="203" t="str" cm="1">
        <f t="array" ref="AI10">IF(SUMPRODUCT(( 'Saisie Recettes'!$F$5:$F$3004 = $H10 )*(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0" s="203" t="str" cm="1">
        <f t="array" ref="AJ10">IF(SUMPRODUCT(( 'Saisie Recettes'!$F$5:$F$3004 = $H10 )*(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0" s="203" t="str" cm="1">
        <f t="array" ref="AK10">IF(SUMPRODUCT(( 'Saisie Recettes'!$F$5:$F$3004 = $H10 )*(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0" s="203" t="str" cm="1">
        <f t="array" ref="AL10">IF(SUMPRODUCT(( 'Saisie Recettes'!$F$5:$F$3004 = $H10 )*(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0" s="204">
        <f t="shared" si="1"/>
        <v>0</v>
      </c>
    </row>
    <row r="11" spans="2:42" ht="15.75" customHeight="1" x14ac:dyDescent="0.25">
      <c r="C11" s="274" t="str">
        <f t="shared" si="2"/>
        <v>MC-Suite 3</v>
      </c>
      <c r="D11" s="193"/>
      <c r="E11" s="193"/>
      <c r="F11" s="194"/>
      <c r="G11" s="195"/>
      <c r="H11" s="195" t="str">
        <f>'Listes des Lots'!B6</f>
        <v>MC-Suite 3</v>
      </c>
      <c r="I11" s="203" t="str" cm="1">
        <f t="array" ref="I11">IF(SUMPRODUCT(( 'Saisie Recettes'!$F$5:$F$3004 = $H11 )*(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1" s="203" t="str" cm="1">
        <f t="array" ref="J11">IF(SUMPRODUCT(( 'Saisie Recettes'!$F$5:$F$3004 = $H11 )*(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1" s="203" t="str" cm="1">
        <f t="array" ref="K11">IF(SUMPRODUCT(( 'Saisie Recettes'!$F$5:$F$3004 = $H11 )*(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1" s="203" t="str" cm="1">
        <f t="array" ref="L11">IF(SUMPRODUCT(( 'Saisie Recettes'!$F$5:$F$3004 = $H11 )*(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1" s="203" t="str" cm="1">
        <f t="array" ref="M11">IF(SUMPRODUCT(( 'Saisie Recettes'!$F$5:$F$3004 = $H11 )*(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1" s="203" t="str" cm="1">
        <f t="array" ref="N11">IF(SUMPRODUCT(( 'Saisie Recettes'!$F$5:$F$3004 = $H11 )*(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1" s="203" t="str" cm="1">
        <f t="array" ref="O11">IF(SUMPRODUCT(( 'Saisie Recettes'!$F$5:$F$3004 = $H11 )*(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1" s="203" t="str" cm="1">
        <f t="array" ref="P11">IF(SUMPRODUCT(( 'Saisie Recettes'!$F$5:$F$3004 = $H11 )*(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1" s="203" t="str" cm="1">
        <f t="array" ref="Q11">IF(SUMPRODUCT(( 'Saisie Recettes'!$F$5:$F$3004 = $H11 )*(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1" s="203" t="str" cm="1">
        <f t="array" ref="R11">IF(SUMPRODUCT(( 'Saisie Recettes'!$F$5:$F$3004 = $H11 )*(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1" s="203" t="str" cm="1">
        <f t="array" ref="S11">IF(SUMPRODUCT(( 'Saisie Recettes'!$F$5:$F$3004 = $H11 )*(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1" s="203" t="str" cm="1">
        <f t="array" ref="T11">IF(SUMPRODUCT(( 'Saisie Recettes'!$F$5:$F$3004 = $H11 )*(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1" s="203" t="str" cm="1">
        <f t="array" ref="U11">IF(SUMPRODUCT(( 'Saisie Recettes'!$F$5:$F$3004 = $H11 )*(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1" s="203" t="str" cm="1">
        <f t="array" ref="V11">IF(SUMPRODUCT(( 'Saisie Recettes'!$F$5:$F$3004 = $H11 )*(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1" s="203" t="str" cm="1">
        <f t="array" ref="W11">IF(SUMPRODUCT(( 'Saisie Recettes'!$F$5:$F$3004 = $H11 )*(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1" s="203" t="str" cm="1">
        <f t="array" ref="X11">IF(SUMPRODUCT(( 'Saisie Recettes'!$F$5:$F$3004 = $H11 )*(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1" s="203" t="str" cm="1">
        <f t="array" ref="Y11">IF(SUMPRODUCT(( 'Saisie Recettes'!$F$5:$F$3004 = $H11 )*(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1" s="203" t="str" cm="1">
        <f t="array" ref="Z11">IF(SUMPRODUCT(( 'Saisie Recettes'!$F$5:$F$3004 = $H11 )*(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1" s="203" t="str" cm="1">
        <f t="array" ref="AA11">IF(SUMPRODUCT(( 'Saisie Recettes'!$F$5:$F$3004 = $H11 )*(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1" s="203" t="str" cm="1">
        <f t="array" ref="AB11">IF(SUMPRODUCT(( 'Saisie Recettes'!$F$5:$F$3004 = $H11 )*(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1" s="203" t="str" cm="1">
        <f t="array" ref="AC11">IF(SUMPRODUCT(( 'Saisie Recettes'!$F$5:$F$3004 = $H11 )*(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1" s="203" t="str" cm="1">
        <f t="array" ref="AD11">IF(SUMPRODUCT(( 'Saisie Recettes'!$F$5:$F$3004 = $H11 )*(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1" s="203" t="str" cm="1">
        <f t="array" ref="AE11">IF(SUMPRODUCT(( 'Saisie Recettes'!$F$5:$F$3004 = $H11 )*(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1" s="203" t="str" cm="1">
        <f t="array" ref="AF11">IF(SUMPRODUCT(( 'Saisie Recettes'!$F$5:$F$3004 = $H11 )*(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1" s="203" t="str" cm="1">
        <f t="array" ref="AG11">IF(SUMPRODUCT(( 'Saisie Recettes'!$F$5:$F$3004 = $H11 )*(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1" s="203" t="str" cm="1">
        <f t="array" ref="AH11">IF(SUMPRODUCT(( 'Saisie Recettes'!$F$5:$F$3004 = $H11 )*(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1" s="203" t="str" cm="1">
        <f t="array" ref="AI11">IF(SUMPRODUCT(( 'Saisie Recettes'!$F$5:$F$3004 = $H11 )*(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1" s="203" t="str" cm="1">
        <f t="array" ref="AJ11">IF(SUMPRODUCT(( 'Saisie Recettes'!$F$5:$F$3004 = $H11 )*(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1" s="203" t="str" cm="1">
        <f t="array" ref="AK11">IF(SUMPRODUCT(( 'Saisie Recettes'!$F$5:$F$3004 = $H11 )*(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1" s="203" t="str" cm="1">
        <f t="array" ref="AL11">IF(SUMPRODUCT(( 'Saisie Recettes'!$F$5:$F$3004 = $H11 )*(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1" s="204">
        <f t="shared" si="1"/>
        <v>0</v>
      </c>
    </row>
    <row r="12" spans="2:42" ht="15.75" customHeight="1" x14ac:dyDescent="0.25">
      <c r="C12" s="274" t="str">
        <f t="shared" si="2"/>
        <v>MC-Suite 4</v>
      </c>
      <c r="D12" s="193"/>
      <c r="E12" s="193"/>
      <c r="F12" s="194"/>
      <c r="G12" s="195"/>
      <c r="H12" s="195" t="str">
        <f>'Listes des Lots'!B7</f>
        <v>MC-Suite 4</v>
      </c>
      <c r="I12" s="203" t="str" cm="1">
        <f t="array" ref="I12">IF(SUMPRODUCT(( 'Saisie Recettes'!$F$5:$F$3004 = $H12 )*(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2" s="203" t="str" cm="1">
        <f t="array" ref="J12">IF(SUMPRODUCT(( 'Saisie Recettes'!$F$5:$F$3004 = $H12 )*(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2" s="203" t="str" cm="1">
        <f t="array" ref="K12">IF(SUMPRODUCT(( 'Saisie Recettes'!$F$5:$F$3004 = $H12 )*(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2" s="203" t="str" cm="1">
        <f t="array" ref="L12">IF(SUMPRODUCT(( 'Saisie Recettes'!$F$5:$F$3004 = $H12 )*(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2" s="203" t="str" cm="1">
        <f t="array" ref="M12">IF(SUMPRODUCT(( 'Saisie Recettes'!$F$5:$F$3004 = $H12 )*(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2" s="203" t="str" cm="1">
        <f t="array" ref="N12">IF(SUMPRODUCT(( 'Saisie Recettes'!$F$5:$F$3004 = $H12 )*(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2" s="203" t="str" cm="1">
        <f t="array" ref="O12">IF(SUMPRODUCT(( 'Saisie Recettes'!$F$5:$F$3004 = $H12 )*(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2" s="203" t="str" cm="1">
        <f t="array" ref="P12">IF(SUMPRODUCT(( 'Saisie Recettes'!$F$5:$F$3004 = $H12 )*(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2" s="203" t="str" cm="1">
        <f t="array" ref="Q12">IF(SUMPRODUCT(( 'Saisie Recettes'!$F$5:$F$3004 = $H12 )*(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2" s="203" t="str" cm="1">
        <f t="array" ref="R12">IF(SUMPRODUCT(( 'Saisie Recettes'!$F$5:$F$3004 = $H12 )*(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2" s="203" t="str" cm="1">
        <f t="array" ref="S12">IF(SUMPRODUCT(( 'Saisie Recettes'!$F$5:$F$3004 = $H12 )*(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2" s="203" t="str" cm="1">
        <f t="array" ref="T12">IF(SUMPRODUCT(( 'Saisie Recettes'!$F$5:$F$3004 = $H12 )*(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2" s="203" t="str" cm="1">
        <f t="array" ref="U12">IF(SUMPRODUCT(( 'Saisie Recettes'!$F$5:$F$3004 = $H12 )*(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2" s="203" t="str" cm="1">
        <f t="array" ref="V12">IF(SUMPRODUCT(( 'Saisie Recettes'!$F$5:$F$3004 = $H12 )*(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2" s="203" t="str" cm="1">
        <f t="array" ref="W12">IF(SUMPRODUCT(( 'Saisie Recettes'!$F$5:$F$3004 = $H12 )*(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2" s="203" t="str" cm="1">
        <f t="array" ref="X12">IF(SUMPRODUCT(( 'Saisie Recettes'!$F$5:$F$3004 = $H12 )*(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2" s="203" t="str" cm="1">
        <f t="array" ref="Y12">IF(SUMPRODUCT(( 'Saisie Recettes'!$F$5:$F$3004 = $H12 )*(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2" s="203" t="str" cm="1">
        <f t="array" ref="Z12">IF(SUMPRODUCT(( 'Saisie Recettes'!$F$5:$F$3004 = $H12 )*(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2" s="203" t="str" cm="1">
        <f t="array" ref="AA12">IF(SUMPRODUCT(( 'Saisie Recettes'!$F$5:$F$3004 = $H12 )*(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2" s="203" t="str" cm="1">
        <f t="array" ref="AB12">IF(SUMPRODUCT(( 'Saisie Recettes'!$F$5:$F$3004 = $H12 )*(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2" s="203" t="str" cm="1">
        <f t="array" ref="AC12">IF(SUMPRODUCT(( 'Saisie Recettes'!$F$5:$F$3004 = $H12 )*(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2" s="203" t="str" cm="1">
        <f t="array" ref="AD12">IF(SUMPRODUCT(( 'Saisie Recettes'!$F$5:$F$3004 = $H12 )*(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2" s="203" t="str" cm="1">
        <f t="array" ref="AE12">IF(SUMPRODUCT(( 'Saisie Recettes'!$F$5:$F$3004 = $H12 )*(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2" s="203" t="str" cm="1">
        <f t="array" ref="AF12">IF(SUMPRODUCT(( 'Saisie Recettes'!$F$5:$F$3004 = $H12 )*(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2" s="203" t="str" cm="1">
        <f t="array" ref="AG12">IF(SUMPRODUCT(( 'Saisie Recettes'!$F$5:$F$3004 = $H12 )*(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2" s="203" t="str" cm="1">
        <f t="array" ref="AH12">IF(SUMPRODUCT(( 'Saisie Recettes'!$F$5:$F$3004 = $H12 )*(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2" s="203" t="str" cm="1">
        <f t="array" ref="AI12">IF(SUMPRODUCT(( 'Saisie Recettes'!$F$5:$F$3004 = $H12 )*(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2" s="203" t="str" cm="1">
        <f t="array" ref="AJ12">IF(SUMPRODUCT(( 'Saisie Recettes'!$F$5:$F$3004 = $H12 )*(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2" s="203" t="str" cm="1">
        <f t="array" ref="AK12">IF(SUMPRODUCT(( 'Saisie Recettes'!$F$5:$F$3004 = $H12 )*(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2" s="203" t="str" cm="1">
        <f t="array" ref="AL12">IF(SUMPRODUCT(( 'Saisie Recettes'!$F$5:$F$3004 = $H12 )*(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2" s="204">
        <f t="shared" si="1"/>
        <v>0</v>
      </c>
    </row>
    <row r="13" spans="2:42" ht="15.75" customHeight="1" x14ac:dyDescent="0.25">
      <c r="C13" s="274" t="str">
        <f t="shared" si="2"/>
        <v>MC-Suite 5</v>
      </c>
      <c r="D13" s="193"/>
      <c r="E13" s="193"/>
      <c r="F13" s="194"/>
      <c r="G13" s="195"/>
      <c r="H13" s="195" t="str">
        <f>'Listes des Lots'!B8</f>
        <v>MC-Suite 5</v>
      </c>
      <c r="I13" s="203" t="str" cm="1">
        <f t="array" ref="I13">IF(SUMPRODUCT(( 'Saisie Recettes'!$F$5:$F$3004 = $H13 )*(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3" s="203" t="str" cm="1">
        <f t="array" ref="J13">IF(SUMPRODUCT(( 'Saisie Recettes'!$F$5:$F$3004 = $H13 )*(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3" s="203" t="str" cm="1">
        <f t="array" ref="K13">IF(SUMPRODUCT(( 'Saisie Recettes'!$F$5:$F$3004 = $H13 )*(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3" s="203" t="str" cm="1">
        <f t="array" ref="L13">IF(SUMPRODUCT(( 'Saisie Recettes'!$F$5:$F$3004 = $H13 )*(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3" s="203" t="str" cm="1">
        <f t="array" ref="M13">IF(SUMPRODUCT(( 'Saisie Recettes'!$F$5:$F$3004 = $H13 )*(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3" s="203" t="str" cm="1">
        <f t="array" ref="N13">IF(SUMPRODUCT(( 'Saisie Recettes'!$F$5:$F$3004 = $H13 )*(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3" s="203" t="str" cm="1">
        <f t="array" ref="O13">IF(SUMPRODUCT(( 'Saisie Recettes'!$F$5:$F$3004 = $H13 )*(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3" s="203" t="str" cm="1">
        <f t="array" ref="P13">IF(SUMPRODUCT(( 'Saisie Recettes'!$F$5:$F$3004 = $H13 )*(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3" s="203" t="str" cm="1">
        <f t="array" ref="Q13">IF(SUMPRODUCT(( 'Saisie Recettes'!$F$5:$F$3004 = $H13 )*(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3" s="203" t="str" cm="1">
        <f t="array" ref="R13">IF(SUMPRODUCT(( 'Saisie Recettes'!$F$5:$F$3004 = $H13 )*(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3" s="203" t="str" cm="1">
        <f t="array" ref="S13">IF(SUMPRODUCT(( 'Saisie Recettes'!$F$5:$F$3004 = $H13 )*(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3" s="203" t="str" cm="1">
        <f t="array" ref="T13">IF(SUMPRODUCT(( 'Saisie Recettes'!$F$5:$F$3004 = $H13 )*(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3" s="203" t="str" cm="1">
        <f t="array" ref="U13">IF(SUMPRODUCT(( 'Saisie Recettes'!$F$5:$F$3004 = $H13 )*(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3" s="203" t="str" cm="1">
        <f t="array" ref="V13">IF(SUMPRODUCT(( 'Saisie Recettes'!$F$5:$F$3004 = $H13 )*(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3" s="203" t="str" cm="1">
        <f t="array" ref="W13">IF(SUMPRODUCT(( 'Saisie Recettes'!$F$5:$F$3004 = $H13 )*(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3" s="203" t="str" cm="1">
        <f t="array" ref="X13">IF(SUMPRODUCT(( 'Saisie Recettes'!$F$5:$F$3004 = $H13 )*(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3" s="203" t="str" cm="1">
        <f t="array" ref="Y13">IF(SUMPRODUCT(( 'Saisie Recettes'!$F$5:$F$3004 = $H13 )*(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3" s="203" t="str" cm="1">
        <f t="array" ref="Z13">IF(SUMPRODUCT(( 'Saisie Recettes'!$F$5:$F$3004 = $H13 )*(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3" s="203" t="str" cm="1">
        <f t="array" ref="AA13">IF(SUMPRODUCT(( 'Saisie Recettes'!$F$5:$F$3004 = $H13 )*(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3" s="203" t="str" cm="1">
        <f t="array" ref="AB13">IF(SUMPRODUCT(( 'Saisie Recettes'!$F$5:$F$3004 = $H13 )*(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3" s="203" t="str" cm="1">
        <f t="array" ref="AC13">IF(SUMPRODUCT(( 'Saisie Recettes'!$F$5:$F$3004 = $H13 )*(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3" s="203" t="str" cm="1">
        <f t="array" ref="AD13">IF(SUMPRODUCT(( 'Saisie Recettes'!$F$5:$F$3004 = $H13 )*(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3" s="203" t="str" cm="1">
        <f t="array" ref="AE13">IF(SUMPRODUCT(( 'Saisie Recettes'!$F$5:$F$3004 = $H13 )*(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3" s="203" t="str" cm="1">
        <f t="array" ref="AF13">IF(SUMPRODUCT(( 'Saisie Recettes'!$F$5:$F$3004 = $H13 )*(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3" s="203" t="str" cm="1">
        <f t="array" ref="AG13">IF(SUMPRODUCT(( 'Saisie Recettes'!$F$5:$F$3004 = $H13 )*(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3" s="203" t="str" cm="1">
        <f t="array" ref="AH13">IF(SUMPRODUCT(( 'Saisie Recettes'!$F$5:$F$3004 = $H13 )*(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3" s="203" t="str" cm="1">
        <f t="array" ref="AI13">IF(SUMPRODUCT(( 'Saisie Recettes'!$F$5:$F$3004 = $H13 )*(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3" s="203" t="str" cm="1">
        <f t="array" ref="AJ13">IF(SUMPRODUCT(( 'Saisie Recettes'!$F$5:$F$3004 = $H13 )*(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3" s="203" t="str" cm="1">
        <f t="array" ref="AK13">IF(SUMPRODUCT(( 'Saisie Recettes'!$F$5:$F$3004 = $H13 )*(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3" s="203" t="str" cm="1">
        <f t="array" ref="AL13">IF(SUMPRODUCT(( 'Saisie Recettes'!$F$5:$F$3004 = $H13 )*(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3" s="204">
        <f t="shared" si="1"/>
        <v>0</v>
      </c>
    </row>
    <row r="14" spans="2:42" ht="15.75" customHeight="1" x14ac:dyDescent="0.25">
      <c r="C14" s="274" t="str">
        <f t="shared" si="2"/>
        <v>MC-Suite 6</v>
      </c>
      <c r="D14" s="193"/>
      <c r="E14" s="193"/>
      <c r="F14" s="194"/>
      <c r="G14" s="195"/>
      <c r="H14" s="195" t="str">
        <f>'Listes des Lots'!B9</f>
        <v>MC-Suite 6</v>
      </c>
      <c r="I14" s="203" t="str" cm="1">
        <f t="array" ref="I14">IF(SUMPRODUCT(( 'Saisie Recettes'!$F$5:$F$3004 = $H14 )*(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4" s="203" t="str" cm="1">
        <f t="array" ref="J14">IF(SUMPRODUCT(( 'Saisie Recettes'!$F$5:$F$3004 = $H14 )*(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4" s="203" t="str" cm="1">
        <f t="array" ref="K14">IF(SUMPRODUCT(( 'Saisie Recettes'!$F$5:$F$3004 = $H14 )*(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4" s="203" t="str" cm="1">
        <f t="array" ref="L14">IF(SUMPRODUCT(( 'Saisie Recettes'!$F$5:$F$3004 = $H14 )*(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4" s="203" t="str" cm="1">
        <f t="array" ref="M14">IF(SUMPRODUCT(( 'Saisie Recettes'!$F$5:$F$3004 = $H14 )*(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4" s="203" t="str" cm="1">
        <f t="array" ref="N14">IF(SUMPRODUCT(( 'Saisie Recettes'!$F$5:$F$3004 = $H14 )*(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4" s="203" t="str" cm="1">
        <f t="array" ref="O14">IF(SUMPRODUCT(( 'Saisie Recettes'!$F$5:$F$3004 = $H14 )*(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4" s="203" t="str" cm="1">
        <f t="array" ref="P14">IF(SUMPRODUCT(( 'Saisie Recettes'!$F$5:$F$3004 = $H14 )*(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4" s="203" t="str" cm="1">
        <f t="array" ref="Q14">IF(SUMPRODUCT(( 'Saisie Recettes'!$F$5:$F$3004 = $H14 )*(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4" s="203" t="str" cm="1">
        <f t="array" ref="R14">IF(SUMPRODUCT(( 'Saisie Recettes'!$F$5:$F$3004 = $H14 )*(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4" s="203" t="str" cm="1">
        <f t="array" ref="S14">IF(SUMPRODUCT(( 'Saisie Recettes'!$F$5:$F$3004 = $H14 )*(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4" s="203" t="str" cm="1">
        <f t="array" ref="T14">IF(SUMPRODUCT(( 'Saisie Recettes'!$F$5:$F$3004 = $H14 )*(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4" s="203" t="str" cm="1">
        <f t="array" ref="U14">IF(SUMPRODUCT(( 'Saisie Recettes'!$F$5:$F$3004 = $H14 )*(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4" s="203" t="str" cm="1">
        <f t="array" ref="V14">IF(SUMPRODUCT(( 'Saisie Recettes'!$F$5:$F$3004 = $H14 )*(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4" s="203" t="str" cm="1">
        <f t="array" ref="W14">IF(SUMPRODUCT(( 'Saisie Recettes'!$F$5:$F$3004 = $H14 )*(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4" s="203" t="str" cm="1">
        <f t="array" ref="X14">IF(SUMPRODUCT(( 'Saisie Recettes'!$F$5:$F$3004 = $H14 )*(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4" s="203" t="str" cm="1">
        <f t="array" ref="Y14">IF(SUMPRODUCT(( 'Saisie Recettes'!$F$5:$F$3004 = $H14 )*(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4" s="203" t="str" cm="1">
        <f t="array" ref="Z14">IF(SUMPRODUCT(( 'Saisie Recettes'!$F$5:$F$3004 = $H14 )*(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4" s="203" t="str" cm="1">
        <f t="array" ref="AA14">IF(SUMPRODUCT(( 'Saisie Recettes'!$F$5:$F$3004 = $H14 )*(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4" s="203" t="str" cm="1">
        <f t="array" ref="AB14">IF(SUMPRODUCT(( 'Saisie Recettes'!$F$5:$F$3004 = $H14 )*(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4" s="203" t="str" cm="1">
        <f t="array" ref="AC14">IF(SUMPRODUCT(( 'Saisie Recettes'!$F$5:$F$3004 = $H14 )*(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4" s="203" t="str" cm="1">
        <f t="array" ref="AD14">IF(SUMPRODUCT(( 'Saisie Recettes'!$F$5:$F$3004 = $H14 )*(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4" s="203" t="str" cm="1">
        <f t="array" ref="AE14">IF(SUMPRODUCT(( 'Saisie Recettes'!$F$5:$F$3004 = $H14 )*(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4" s="203" t="str" cm="1">
        <f t="array" ref="AF14">IF(SUMPRODUCT(( 'Saisie Recettes'!$F$5:$F$3004 = $H14 )*(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4" s="203" t="str" cm="1">
        <f t="array" ref="AG14">IF(SUMPRODUCT(( 'Saisie Recettes'!$F$5:$F$3004 = $H14 )*(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4" s="203" t="str" cm="1">
        <f t="array" ref="AH14">IF(SUMPRODUCT(( 'Saisie Recettes'!$F$5:$F$3004 = $H14 )*(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4" s="203" t="str" cm="1">
        <f t="array" ref="AI14">IF(SUMPRODUCT(( 'Saisie Recettes'!$F$5:$F$3004 = $H14 )*(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4" s="203" t="str" cm="1">
        <f t="array" ref="AJ14">IF(SUMPRODUCT(( 'Saisie Recettes'!$F$5:$F$3004 = $H14 )*(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4" s="203" t="str" cm="1">
        <f t="array" ref="AK14">IF(SUMPRODUCT(( 'Saisie Recettes'!$F$5:$F$3004 = $H14 )*(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4" s="203" t="str" cm="1">
        <f t="array" ref="AL14">IF(SUMPRODUCT(( 'Saisie Recettes'!$F$5:$F$3004 = $H14 )*(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4" s="204">
        <f t="shared" si="1"/>
        <v>0</v>
      </c>
    </row>
    <row r="15" spans="2:42" ht="15.75" customHeight="1" x14ac:dyDescent="0.25">
      <c r="C15" s="274" t="str">
        <f t="shared" si="2"/>
        <v>MC-Suite 7</v>
      </c>
      <c r="D15" s="193"/>
      <c r="E15" s="193"/>
      <c r="F15" s="194"/>
      <c r="G15" s="195"/>
      <c r="H15" s="195" t="str">
        <f>'Listes des Lots'!B10</f>
        <v>MC-Suite 7</v>
      </c>
      <c r="I15" s="203" t="str" cm="1">
        <f t="array" ref="I15">IF(SUMPRODUCT(( 'Saisie Recettes'!$F$5:$F$3004 = $H15 )*(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5" s="203" t="str" cm="1">
        <f t="array" ref="J15">IF(SUMPRODUCT(( 'Saisie Recettes'!$F$5:$F$3004 = $H15 )*(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5" s="203" t="str" cm="1">
        <f t="array" ref="K15">IF(SUMPRODUCT(( 'Saisie Recettes'!$F$5:$F$3004 = $H15 )*(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5" s="203" t="str" cm="1">
        <f t="array" ref="L15">IF(SUMPRODUCT(( 'Saisie Recettes'!$F$5:$F$3004 = $H15 )*(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5" s="203" t="str" cm="1">
        <f t="array" ref="M15">IF(SUMPRODUCT(( 'Saisie Recettes'!$F$5:$F$3004 = $H15 )*(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5" s="203" t="str" cm="1">
        <f t="array" ref="N15">IF(SUMPRODUCT(( 'Saisie Recettes'!$F$5:$F$3004 = $H15 )*(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5" s="203" t="str" cm="1">
        <f t="array" ref="O15">IF(SUMPRODUCT(( 'Saisie Recettes'!$F$5:$F$3004 = $H15 )*(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5" s="203" t="str" cm="1">
        <f t="array" ref="P15">IF(SUMPRODUCT(( 'Saisie Recettes'!$F$5:$F$3004 = $H15 )*(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5" s="203" t="str" cm="1">
        <f t="array" ref="Q15">IF(SUMPRODUCT(( 'Saisie Recettes'!$F$5:$F$3004 = $H15 )*(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5" s="203" t="str" cm="1">
        <f t="array" ref="R15">IF(SUMPRODUCT(( 'Saisie Recettes'!$F$5:$F$3004 = $H15 )*(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5" s="203" t="str" cm="1">
        <f t="array" ref="S15">IF(SUMPRODUCT(( 'Saisie Recettes'!$F$5:$F$3004 = $H15 )*(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5" s="203" t="str" cm="1">
        <f t="array" ref="T15">IF(SUMPRODUCT(( 'Saisie Recettes'!$F$5:$F$3004 = $H15 )*(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5" s="203" t="str" cm="1">
        <f t="array" ref="U15">IF(SUMPRODUCT(( 'Saisie Recettes'!$F$5:$F$3004 = $H15 )*(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5" s="203" t="str" cm="1">
        <f t="array" ref="V15">IF(SUMPRODUCT(( 'Saisie Recettes'!$F$5:$F$3004 = $H15 )*(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5" s="203" t="str" cm="1">
        <f t="array" ref="W15">IF(SUMPRODUCT(( 'Saisie Recettes'!$F$5:$F$3004 = $H15 )*(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5" s="203" t="str" cm="1">
        <f t="array" ref="X15">IF(SUMPRODUCT(( 'Saisie Recettes'!$F$5:$F$3004 = $H15 )*(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5" s="203" t="str" cm="1">
        <f t="array" ref="Y15">IF(SUMPRODUCT(( 'Saisie Recettes'!$F$5:$F$3004 = $H15 )*(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5" s="203" t="str" cm="1">
        <f t="array" ref="Z15">IF(SUMPRODUCT(( 'Saisie Recettes'!$F$5:$F$3004 = $H15 )*(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5" s="203" t="str" cm="1">
        <f t="array" ref="AA15">IF(SUMPRODUCT(( 'Saisie Recettes'!$F$5:$F$3004 = $H15 )*(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5" s="203" t="str" cm="1">
        <f t="array" ref="AB15">IF(SUMPRODUCT(( 'Saisie Recettes'!$F$5:$F$3004 = $H15 )*(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5" s="203" t="str" cm="1">
        <f t="array" ref="AC15">IF(SUMPRODUCT(( 'Saisie Recettes'!$F$5:$F$3004 = $H15 )*(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5" s="203" t="str" cm="1">
        <f t="array" ref="AD15">IF(SUMPRODUCT(( 'Saisie Recettes'!$F$5:$F$3004 = $H15 )*(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5" s="203" t="str" cm="1">
        <f t="array" ref="AE15">IF(SUMPRODUCT(( 'Saisie Recettes'!$F$5:$F$3004 = $H15 )*(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5" s="203" t="str" cm="1">
        <f t="array" ref="AF15">IF(SUMPRODUCT(( 'Saisie Recettes'!$F$5:$F$3004 = $H15 )*(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5" s="203" t="str" cm="1">
        <f t="array" ref="AG15">IF(SUMPRODUCT(( 'Saisie Recettes'!$F$5:$F$3004 = $H15 )*(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5" s="203" t="str" cm="1">
        <f t="array" ref="AH15">IF(SUMPRODUCT(( 'Saisie Recettes'!$F$5:$F$3004 = $H15 )*(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5" s="203" t="str" cm="1">
        <f t="array" ref="AI15">IF(SUMPRODUCT(( 'Saisie Recettes'!$F$5:$F$3004 = $H15 )*(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5" s="203" t="str" cm="1">
        <f t="array" ref="AJ15">IF(SUMPRODUCT(( 'Saisie Recettes'!$F$5:$F$3004 = $H15 )*(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5" s="203" t="str" cm="1">
        <f t="array" ref="AK15">IF(SUMPRODUCT(( 'Saisie Recettes'!$F$5:$F$3004 = $H15 )*(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5" s="203" t="str" cm="1">
        <f t="array" ref="AL15">IF(SUMPRODUCT(( 'Saisie Recettes'!$F$5:$F$3004 = $H15 )*(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5" s="204">
        <f t="shared" si="1"/>
        <v>0</v>
      </c>
    </row>
    <row r="16" spans="2:42" ht="15.75" customHeight="1" x14ac:dyDescent="0.25">
      <c r="C16" s="274" t="str">
        <f t="shared" si="2"/>
        <v>MC-Suite 8</v>
      </c>
      <c r="D16" s="193"/>
      <c r="E16" s="193"/>
      <c r="F16" s="194"/>
      <c r="G16" s="195"/>
      <c r="H16" s="195" t="str">
        <f>'Listes des Lots'!B11</f>
        <v>MC-Suite 8</v>
      </c>
      <c r="I16" s="203" t="str" cm="1">
        <f t="array" ref="I16">IF(SUMPRODUCT(( 'Saisie Recettes'!$F$5:$F$3004 = $H16 )*(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6" s="203" t="str" cm="1">
        <f t="array" ref="J16">IF(SUMPRODUCT(( 'Saisie Recettes'!$F$5:$F$3004 = $H16 )*(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6" s="203" t="str" cm="1">
        <f t="array" ref="K16">IF(SUMPRODUCT(( 'Saisie Recettes'!$F$5:$F$3004 = $H16 )*(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6" s="203" t="str" cm="1">
        <f t="array" ref="L16">IF(SUMPRODUCT(( 'Saisie Recettes'!$F$5:$F$3004 = $H16 )*(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6" s="203" t="str" cm="1">
        <f t="array" ref="M16">IF(SUMPRODUCT(( 'Saisie Recettes'!$F$5:$F$3004 = $H16 )*(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6" s="203" t="str" cm="1">
        <f t="array" ref="N16">IF(SUMPRODUCT(( 'Saisie Recettes'!$F$5:$F$3004 = $H16 )*(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6" s="203" t="str" cm="1">
        <f t="array" ref="O16">IF(SUMPRODUCT(( 'Saisie Recettes'!$F$5:$F$3004 = $H16 )*(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6" s="203" t="str" cm="1">
        <f t="array" ref="P16">IF(SUMPRODUCT(( 'Saisie Recettes'!$F$5:$F$3004 = $H16 )*(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6" s="203" t="str" cm="1">
        <f t="array" ref="Q16">IF(SUMPRODUCT(( 'Saisie Recettes'!$F$5:$F$3004 = $H16 )*(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6" s="203" t="str" cm="1">
        <f t="array" ref="R16">IF(SUMPRODUCT(( 'Saisie Recettes'!$F$5:$F$3004 = $H16 )*(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6" s="203" t="str" cm="1">
        <f t="array" ref="S16">IF(SUMPRODUCT(( 'Saisie Recettes'!$F$5:$F$3004 = $H16 )*(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6" s="203" t="str" cm="1">
        <f t="array" ref="T16">IF(SUMPRODUCT(( 'Saisie Recettes'!$F$5:$F$3004 = $H16 )*(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6" s="203" t="str" cm="1">
        <f t="array" ref="U16">IF(SUMPRODUCT(( 'Saisie Recettes'!$F$5:$F$3004 = $H16 )*(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6" s="203" t="str" cm="1">
        <f t="array" ref="V16">IF(SUMPRODUCT(( 'Saisie Recettes'!$F$5:$F$3004 = $H16 )*(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6" s="203" t="str" cm="1">
        <f t="array" ref="W16">IF(SUMPRODUCT(( 'Saisie Recettes'!$F$5:$F$3004 = $H16 )*(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6" s="203" t="str" cm="1">
        <f t="array" ref="X16">IF(SUMPRODUCT(( 'Saisie Recettes'!$F$5:$F$3004 = $H16 )*(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6" s="203" t="str" cm="1">
        <f t="array" ref="Y16">IF(SUMPRODUCT(( 'Saisie Recettes'!$F$5:$F$3004 = $H16 )*(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6" s="203" t="str" cm="1">
        <f t="array" ref="Z16">IF(SUMPRODUCT(( 'Saisie Recettes'!$F$5:$F$3004 = $H16 )*(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6" s="203" t="str" cm="1">
        <f t="array" ref="AA16">IF(SUMPRODUCT(( 'Saisie Recettes'!$F$5:$F$3004 = $H16 )*(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6" s="203" t="str" cm="1">
        <f t="array" ref="AB16">IF(SUMPRODUCT(( 'Saisie Recettes'!$F$5:$F$3004 = $H16 )*(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6" s="203" t="str" cm="1">
        <f t="array" ref="AC16">IF(SUMPRODUCT(( 'Saisie Recettes'!$F$5:$F$3004 = $H16 )*(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6" s="203" t="str" cm="1">
        <f t="array" ref="AD16">IF(SUMPRODUCT(( 'Saisie Recettes'!$F$5:$F$3004 = $H16 )*(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6" s="203" t="str" cm="1">
        <f t="array" ref="AE16">IF(SUMPRODUCT(( 'Saisie Recettes'!$F$5:$F$3004 = $H16 )*(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6" s="203" t="str" cm="1">
        <f t="array" ref="AF16">IF(SUMPRODUCT(( 'Saisie Recettes'!$F$5:$F$3004 = $H16 )*(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6" s="203" t="str" cm="1">
        <f t="array" ref="AG16">IF(SUMPRODUCT(( 'Saisie Recettes'!$F$5:$F$3004 = $H16 )*(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6" s="203" t="str" cm="1">
        <f t="array" ref="AH16">IF(SUMPRODUCT(( 'Saisie Recettes'!$F$5:$F$3004 = $H16 )*(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6" s="203" t="str" cm="1">
        <f t="array" ref="AI16">IF(SUMPRODUCT(( 'Saisie Recettes'!$F$5:$F$3004 = $H16 )*(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6" s="203" t="str" cm="1">
        <f t="array" ref="AJ16">IF(SUMPRODUCT(( 'Saisie Recettes'!$F$5:$F$3004 = $H16 )*(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6" s="203" t="str" cm="1">
        <f t="array" ref="AK16">IF(SUMPRODUCT(( 'Saisie Recettes'!$F$5:$F$3004 = $H16 )*(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6" s="203" t="str" cm="1">
        <f t="array" ref="AL16">IF(SUMPRODUCT(( 'Saisie Recettes'!$F$5:$F$3004 = $H16 )*(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6" s="204">
        <f t="shared" si="1"/>
        <v>0</v>
      </c>
    </row>
    <row r="17" spans="3:39" ht="15.75" customHeight="1" x14ac:dyDescent="0.25">
      <c r="C17" s="274" t="str">
        <f t="shared" si="2"/>
        <v>MC-Suite 9</v>
      </c>
      <c r="D17" s="193"/>
      <c r="E17" s="193"/>
      <c r="F17" s="194"/>
      <c r="G17" s="195"/>
      <c r="H17" s="195" t="str">
        <f>'Listes des Lots'!B12</f>
        <v>MC-Suite 9</v>
      </c>
      <c r="I17" s="203" t="str" cm="1">
        <f t="array" ref="I17">IF(SUMPRODUCT(( 'Saisie Recettes'!$F$5:$F$3004 = $H17 )*(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7" s="203" t="str" cm="1">
        <f t="array" ref="J17">IF(SUMPRODUCT(( 'Saisie Recettes'!$F$5:$F$3004 = $H17 )*(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7" s="203" t="str" cm="1">
        <f t="array" ref="K17">IF(SUMPRODUCT(( 'Saisie Recettes'!$F$5:$F$3004 = $H17 )*(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7" s="203" t="str" cm="1">
        <f t="array" ref="L17">IF(SUMPRODUCT(( 'Saisie Recettes'!$F$5:$F$3004 = $H17 )*(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7" s="203" t="str" cm="1">
        <f t="array" ref="M17">IF(SUMPRODUCT(( 'Saisie Recettes'!$F$5:$F$3004 = $H17 )*(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7" s="203" t="str" cm="1">
        <f t="array" ref="N17">IF(SUMPRODUCT(( 'Saisie Recettes'!$F$5:$F$3004 = $H17 )*(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7" s="203" t="str" cm="1">
        <f t="array" ref="O17">IF(SUMPRODUCT(( 'Saisie Recettes'!$F$5:$F$3004 = $H17 )*(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7" s="203" t="str" cm="1">
        <f t="array" ref="P17">IF(SUMPRODUCT(( 'Saisie Recettes'!$F$5:$F$3004 = $H17 )*(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7" s="203" t="str" cm="1">
        <f t="array" ref="Q17">IF(SUMPRODUCT(( 'Saisie Recettes'!$F$5:$F$3004 = $H17 )*(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7" s="203" t="str" cm="1">
        <f t="array" ref="R17">IF(SUMPRODUCT(( 'Saisie Recettes'!$F$5:$F$3004 = $H17 )*(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7" s="203" t="str" cm="1">
        <f t="array" ref="S17">IF(SUMPRODUCT(( 'Saisie Recettes'!$F$5:$F$3004 = $H17 )*(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7" s="203" t="str" cm="1">
        <f t="array" ref="T17">IF(SUMPRODUCT(( 'Saisie Recettes'!$F$5:$F$3004 = $H17 )*(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7" s="203" t="str" cm="1">
        <f t="array" ref="U17">IF(SUMPRODUCT(( 'Saisie Recettes'!$F$5:$F$3004 = $H17 )*(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7" s="203" t="str" cm="1">
        <f t="array" ref="V17">IF(SUMPRODUCT(( 'Saisie Recettes'!$F$5:$F$3004 = $H17 )*(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7" s="203" t="str" cm="1">
        <f t="array" ref="W17">IF(SUMPRODUCT(( 'Saisie Recettes'!$F$5:$F$3004 = $H17 )*(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7" s="203" t="str" cm="1">
        <f t="array" ref="X17">IF(SUMPRODUCT(( 'Saisie Recettes'!$F$5:$F$3004 = $H17 )*(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7" s="203" t="str" cm="1">
        <f t="array" ref="Y17">IF(SUMPRODUCT(( 'Saisie Recettes'!$F$5:$F$3004 = $H17 )*(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7" s="203" t="str" cm="1">
        <f t="array" ref="Z17">IF(SUMPRODUCT(( 'Saisie Recettes'!$F$5:$F$3004 = $H17 )*(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7" s="203" t="str" cm="1">
        <f t="array" ref="AA17">IF(SUMPRODUCT(( 'Saisie Recettes'!$F$5:$F$3004 = $H17 )*(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7" s="203" t="str" cm="1">
        <f t="array" ref="AB17">IF(SUMPRODUCT(( 'Saisie Recettes'!$F$5:$F$3004 = $H17 )*(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7" s="203" t="str" cm="1">
        <f t="array" ref="AC17">IF(SUMPRODUCT(( 'Saisie Recettes'!$F$5:$F$3004 = $H17 )*(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7" s="203" t="str" cm="1">
        <f t="array" ref="AD17">IF(SUMPRODUCT(( 'Saisie Recettes'!$F$5:$F$3004 = $H17 )*(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7" s="203" t="str" cm="1">
        <f t="array" ref="AE17">IF(SUMPRODUCT(( 'Saisie Recettes'!$F$5:$F$3004 = $H17 )*(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7" s="203" t="str" cm="1">
        <f t="array" ref="AF17">IF(SUMPRODUCT(( 'Saisie Recettes'!$F$5:$F$3004 = $H17 )*(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7" s="203" t="str" cm="1">
        <f t="array" ref="AG17">IF(SUMPRODUCT(( 'Saisie Recettes'!$F$5:$F$3004 = $H17 )*(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7" s="203" t="str" cm="1">
        <f t="array" ref="AH17">IF(SUMPRODUCT(( 'Saisie Recettes'!$F$5:$F$3004 = $H17 )*(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7" s="203" t="str" cm="1">
        <f t="array" ref="AI17">IF(SUMPRODUCT(( 'Saisie Recettes'!$F$5:$F$3004 = $H17 )*(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7" s="203" t="str" cm="1">
        <f t="array" ref="AJ17">IF(SUMPRODUCT(( 'Saisie Recettes'!$F$5:$F$3004 = $H17 )*(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7" s="203" t="str" cm="1">
        <f t="array" ref="AK17">IF(SUMPRODUCT(( 'Saisie Recettes'!$F$5:$F$3004 = $H17 )*(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7" s="203" t="str" cm="1">
        <f t="array" ref="AL17">IF(SUMPRODUCT(( 'Saisie Recettes'!$F$5:$F$3004 = $H17 )*(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7" s="204">
        <f t="shared" si="1"/>
        <v>0</v>
      </c>
    </row>
    <row r="18" spans="3:39" ht="15.75" customHeight="1" x14ac:dyDescent="0.25">
      <c r="C18" s="274" t="str">
        <f t="shared" si="2"/>
        <v>MC-Suite 10</v>
      </c>
      <c r="D18" s="193"/>
      <c r="E18" s="193"/>
      <c r="F18" s="194"/>
      <c r="G18" s="195"/>
      <c r="H18" s="195" t="str">
        <f>'Listes des Lots'!B13</f>
        <v>MC-Suite 10</v>
      </c>
      <c r="I18" s="203" t="str" cm="1">
        <f t="array" ref="I18">IF(SUMPRODUCT(( 'Saisie Recettes'!$F$5:$F$3004 = $H18 )*(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8" s="203" t="str" cm="1">
        <f t="array" ref="J18">IF(SUMPRODUCT(( 'Saisie Recettes'!$F$5:$F$3004 = $H18 )*(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8" s="203" t="str" cm="1">
        <f t="array" ref="K18">IF(SUMPRODUCT(( 'Saisie Recettes'!$F$5:$F$3004 = $H18 )*(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8" s="203" t="str" cm="1">
        <f t="array" ref="L18">IF(SUMPRODUCT(( 'Saisie Recettes'!$F$5:$F$3004 = $H18 )*(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8" s="203" t="str" cm="1">
        <f t="array" ref="M18">IF(SUMPRODUCT(( 'Saisie Recettes'!$F$5:$F$3004 = $H18 )*(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8" s="203" t="str" cm="1">
        <f t="array" ref="N18">IF(SUMPRODUCT(( 'Saisie Recettes'!$F$5:$F$3004 = $H18 )*(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8" s="203" t="str" cm="1">
        <f t="array" ref="O18">IF(SUMPRODUCT(( 'Saisie Recettes'!$F$5:$F$3004 = $H18 )*(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8" s="203" t="str" cm="1">
        <f t="array" ref="P18">IF(SUMPRODUCT(( 'Saisie Recettes'!$F$5:$F$3004 = $H18 )*(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8" s="203" t="str" cm="1">
        <f t="array" ref="Q18">IF(SUMPRODUCT(( 'Saisie Recettes'!$F$5:$F$3004 = $H18 )*(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8" s="203" t="str" cm="1">
        <f t="array" ref="R18">IF(SUMPRODUCT(( 'Saisie Recettes'!$F$5:$F$3004 = $H18 )*(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8" s="203" t="str" cm="1">
        <f t="array" ref="S18">IF(SUMPRODUCT(( 'Saisie Recettes'!$F$5:$F$3004 = $H18 )*(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8" s="203" t="str" cm="1">
        <f t="array" ref="T18">IF(SUMPRODUCT(( 'Saisie Recettes'!$F$5:$F$3004 = $H18 )*(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8" s="203" t="str" cm="1">
        <f t="array" ref="U18">IF(SUMPRODUCT(( 'Saisie Recettes'!$F$5:$F$3004 = $H18 )*(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8" s="203" t="str" cm="1">
        <f t="array" ref="V18">IF(SUMPRODUCT(( 'Saisie Recettes'!$F$5:$F$3004 = $H18 )*(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8" s="203" t="str" cm="1">
        <f t="array" ref="W18">IF(SUMPRODUCT(( 'Saisie Recettes'!$F$5:$F$3004 = $H18 )*(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8" s="203" t="str" cm="1">
        <f t="array" ref="X18">IF(SUMPRODUCT(( 'Saisie Recettes'!$F$5:$F$3004 = $H18 )*(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8" s="203" t="str" cm="1">
        <f t="array" ref="Y18">IF(SUMPRODUCT(( 'Saisie Recettes'!$F$5:$F$3004 = $H18 )*(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8" s="203" t="str" cm="1">
        <f t="array" ref="Z18">IF(SUMPRODUCT(( 'Saisie Recettes'!$F$5:$F$3004 = $H18 )*(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8" s="203" t="str" cm="1">
        <f t="array" ref="AA18">IF(SUMPRODUCT(( 'Saisie Recettes'!$F$5:$F$3004 = $H18 )*(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8" s="203" t="str" cm="1">
        <f t="array" ref="AB18">IF(SUMPRODUCT(( 'Saisie Recettes'!$F$5:$F$3004 = $H18 )*(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8" s="203" t="str" cm="1">
        <f t="array" ref="AC18">IF(SUMPRODUCT(( 'Saisie Recettes'!$F$5:$F$3004 = $H18 )*(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8" s="203" t="str" cm="1">
        <f t="array" ref="AD18">IF(SUMPRODUCT(( 'Saisie Recettes'!$F$5:$F$3004 = $H18 )*(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8" s="203" t="str" cm="1">
        <f t="array" ref="AE18">IF(SUMPRODUCT(( 'Saisie Recettes'!$F$5:$F$3004 = $H18 )*(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8" s="203" t="str" cm="1">
        <f t="array" ref="AF18">IF(SUMPRODUCT(( 'Saisie Recettes'!$F$5:$F$3004 = $H18 )*(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8" s="203" t="str" cm="1">
        <f t="array" ref="AG18">IF(SUMPRODUCT(( 'Saisie Recettes'!$F$5:$F$3004 = $H18 )*(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8" s="203" t="str" cm="1">
        <f t="array" ref="AH18">IF(SUMPRODUCT(( 'Saisie Recettes'!$F$5:$F$3004 = $H18 )*(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8" s="203" t="str" cm="1">
        <f t="array" ref="AI18">IF(SUMPRODUCT(( 'Saisie Recettes'!$F$5:$F$3004 = $H18 )*(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8" s="203" t="str" cm="1">
        <f t="array" ref="AJ18">IF(SUMPRODUCT(( 'Saisie Recettes'!$F$5:$F$3004 = $H18 )*(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8" s="203" t="str" cm="1">
        <f t="array" ref="AK18">IF(SUMPRODUCT(( 'Saisie Recettes'!$F$5:$F$3004 = $H18 )*(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8" s="203" t="str" cm="1">
        <f t="array" ref="AL18">IF(SUMPRODUCT(( 'Saisie Recettes'!$F$5:$F$3004 = $H18 )*(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8" s="204">
        <f t="shared" si="1"/>
        <v>0</v>
      </c>
    </row>
    <row r="19" spans="3:39" ht="15.75" customHeight="1" x14ac:dyDescent="0.25">
      <c r="C19" s="274" t="str">
        <f t="shared" si="2"/>
        <v>MC-Suite 11</v>
      </c>
      <c r="D19" s="193"/>
      <c r="E19" s="193"/>
      <c r="F19" s="194"/>
      <c r="G19" s="195"/>
      <c r="H19" s="195" t="str">
        <f>'Listes des Lots'!B14</f>
        <v>MC-Suite 11</v>
      </c>
      <c r="I19" s="203" t="str" cm="1">
        <f t="array" ref="I19">IF(SUMPRODUCT(( 'Saisie Recettes'!$F$5:$F$3004 = $H19 )*(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9" s="203" t="str" cm="1">
        <f t="array" ref="J19">IF(SUMPRODUCT(( 'Saisie Recettes'!$F$5:$F$3004 = $H19 )*(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9" s="203" t="str" cm="1">
        <f t="array" ref="K19">IF(SUMPRODUCT(( 'Saisie Recettes'!$F$5:$F$3004 = $H19 )*(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9" s="203" t="str" cm="1">
        <f t="array" ref="L19">IF(SUMPRODUCT(( 'Saisie Recettes'!$F$5:$F$3004 = $H19 )*(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9" s="203" t="str" cm="1">
        <f t="array" ref="M19">IF(SUMPRODUCT(( 'Saisie Recettes'!$F$5:$F$3004 = $H19 )*(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9" s="203" t="str" cm="1">
        <f t="array" ref="N19">IF(SUMPRODUCT(( 'Saisie Recettes'!$F$5:$F$3004 = $H19 )*(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9" s="203" t="str" cm="1">
        <f t="array" ref="O19">IF(SUMPRODUCT(( 'Saisie Recettes'!$F$5:$F$3004 = $H19 )*(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9" s="203" t="str" cm="1">
        <f t="array" ref="P19">IF(SUMPRODUCT(( 'Saisie Recettes'!$F$5:$F$3004 = $H19 )*(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9" s="203" t="str" cm="1">
        <f t="array" ref="Q19">IF(SUMPRODUCT(( 'Saisie Recettes'!$F$5:$F$3004 = $H19 )*(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9" s="203" t="str" cm="1">
        <f t="array" ref="R19">IF(SUMPRODUCT(( 'Saisie Recettes'!$F$5:$F$3004 = $H19 )*(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9" s="203" t="str" cm="1">
        <f t="array" ref="S19">IF(SUMPRODUCT(( 'Saisie Recettes'!$F$5:$F$3004 = $H19 )*(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9" s="203" t="str" cm="1">
        <f t="array" ref="T19">IF(SUMPRODUCT(( 'Saisie Recettes'!$F$5:$F$3004 = $H19 )*(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9" s="203" t="str" cm="1">
        <f t="array" ref="U19">IF(SUMPRODUCT(( 'Saisie Recettes'!$F$5:$F$3004 = $H19 )*(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9" s="203" t="str" cm="1">
        <f t="array" ref="V19">IF(SUMPRODUCT(( 'Saisie Recettes'!$F$5:$F$3004 = $H19 )*(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9" s="203" t="str" cm="1">
        <f t="array" ref="W19">IF(SUMPRODUCT(( 'Saisie Recettes'!$F$5:$F$3004 = $H19 )*(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9" s="203" t="str" cm="1">
        <f t="array" ref="X19">IF(SUMPRODUCT(( 'Saisie Recettes'!$F$5:$F$3004 = $H19 )*(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9" s="203" t="str" cm="1">
        <f t="array" ref="Y19">IF(SUMPRODUCT(( 'Saisie Recettes'!$F$5:$F$3004 = $H19 )*(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9" s="203" t="str" cm="1">
        <f t="array" ref="Z19">IF(SUMPRODUCT(( 'Saisie Recettes'!$F$5:$F$3004 = $H19 )*(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9" s="203" t="str" cm="1">
        <f t="array" ref="AA19">IF(SUMPRODUCT(( 'Saisie Recettes'!$F$5:$F$3004 = $H19 )*(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9" s="203" t="str" cm="1">
        <f t="array" ref="AB19">IF(SUMPRODUCT(( 'Saisie Recettes'!$F$5:$F$3004 = $H19 )*(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9" s="203" t="str" cm="1">
        <f t="array" ref="AC19">IF(SUMPRODUCT(( 'Saisie Recettes'!$F$5:$F$3004 = $H19 )*(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9" s="203" t="str" cm="1">
        <f t="array" ref="AD19">IF(SUMPRODUCT(( 'Saisie Recettes'!$F$5:$F$3004 = $H19 )*(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9" s="203" t="str" cm="1">
        <f t="array" ref="AE19">IF(SUMPRODUCT(( 'Saisie Recettes'!$F$5:$F$3004 = $H19 )*(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9" s="203" t="str" cm="1">
        <f t="array" ref="AF19">IF(SUMPRODUCT(( 'Saisie Recettes'!$F$5:$F$3004 = $H19 )*(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9" s="203" t="str" cm="1">
        <f t="array" ref="AG19">IF(SUMPRODUCT(( 'Saisie Recettes'!$F$5:$F$3004 = $H19 )*(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9" s="203" t="str" cm="1">
        <f t="array" ref="AH19">IF(SUMPRODUCT(( 'Saisie Recettes'!$F$5:$F$3004 = $H19 )*(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9" s="203" t="str" cm="1">
        <f t="array" ref="AI19">IF(SUMPRODUCT(( 'Saisie Recettes'!$F$5:$F$3004 = $H19 )*(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9" s="203" t="str" cm="1">
        <f t="array" ref="AJ19">IF(SUMPRODUCT(( 'Saisie Recettes'!$F$5:$F$3004 = $H19 )*(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9" s="203" t="str" cm="1">
        <f t="array" ref="AK19">IF(SUMPRODUCT(( 'Saisie Recettes'!$F$5:$F$3004 = $H19 )*(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19" s="203" t="str" cm="1">
        <f t="array" ref="AL19">IF(SUMPRODUCT(( 'Saisie Recettes'!$F$5:$F$3004 = $H19 )*(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19" s="204">
        <f t="shared" si="1"/>
        <v>0</v>
      </c>
    </row>
    <row r="20" spans="3:39" ht="15.75" customHeight="1" x14ac:dyDescent="0.25">
      <c r="C20" s="274" t="str">
        <f t="shared" si="2"/>
        <v>MC-Suite 12</v>
      </c>
      <c r="D20" s="193"/>
      <c r="E20" s="193"/>
      <c r="F20" s="194"/>
      <c r="G20" s="195"/>
      <c r="H20" s="195" t="str">
        <f>'Listes des Lots'!B15</f>
        <v>MC-Suite 12</v>
      </c>
      <c r="I20" s="203" t="str" cm="1">
        <f t="array" ref="I20">IF(SUMPRODUCT(( 'Saisie Recettes'!$F$5:$F$3004 = $H20 )*(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0" s="203" t="str" cm="1">
        <f t="array" ref="J20">IF(SUMPRODUCT(( 'Saisie Recettes'!$F$5:$F$3004 = $H20 )*(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0" s="203" t="str" cm="1">
        <f t="array" ref="K20">IF(SUMPRODUCT(( 'Saisie Recettes'!$F$5:$F$3004 = $H20 )*(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0" s="203" t="str" cm="1">
        <f t="array" ref="L20">IF(SUMPRODUCT(( 'Saisie Recettes'!$F$5:$F$3004 = $H20 )*(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0" s="203" t="str" cm="1">
        <f t="array" ref="M20">IF(SUMPRODUCT(( 'Saisie Recettes'!$F$5:$F$3004 = $H20 )*(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0" s="203" t="str" cm="1">
        <f t="array" ref="N20">IF(SUMPRODUCT(( 'Saisie Recettes'!$F$5:$F$3004 = $H20 )*(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0" s="203" t="str" cm="1">
        <f t="array" ref="O20">IF(SUMPRODUCT(( 'Saisie Recettes'!$F$5:$F$3004 = $H20 )*(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0" s="203" t="str" cm="1">
        <f t="array" ref="P20">IF(SUMPRODUCT(( 'Saisie Recettes'!$F$5:$F$3004 = $H20 )*(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0" s="203" t="str" cm="1">
        <f t="array" ref="Q20">IF(SUMPRODUCT(( 'Saisie Recettes'!$F$5:$F$3004 = $H20 )*(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0" s="203" t="str" cm="1">
        <f t="array" ref="R20">IF(SUMPRODUCT(( 'Saisie Recettes'!$F$5:$F$3004 = $H20 )*(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0" s="203" t="str" cm="1">
        <f t="array" ref="S20">IF(SUMPRODUCT(( 'Saisie Recettes'!$F$5:$F$3004 = $H20 )*(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0" s="203" t="str" cm="1">
        <f t="array" ref="T20">IF(SUMPRODUCT(( 'Saisie Recettes'!$F$5:$F$3004 = $H20 )*(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0" s="203" t="str" cm="1">
        <f t="array" ref="U20">IF(SUMPRODUCT(( 'Saisie Recettes'!$F$5:$F$3004 = $H20 )*(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0" s="203" t="str" cm="1">
        <f t="array" ref="V20">IF(SUMPRODUCT(( 'Saisie Recettes'!$F$5:$F$3004 = $H20 )*(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0" s="203" t="str" cm="1">
        <f t="array" ref="W20">IF(SUMPRODUCT(( 'Saisie Recettes'!$F$5:$F$3004 = $H20 )*(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0" s="203" t="str" cm="1">
        <f t="array" ref="X20">IF(SUMPRODUCT(( 'Saisie Recettes'!$F$5:$F$3004 = $H20 )*(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0" s="203" t="str" cm="1">
        <f t="array" ref="Y20">IF(SUMPRODUCT(( 'Saisie Recettes'!$F$5:$F$3004 = $H20 )*(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0" s="203" t="str" cm="1">
        <f t="array" ref="Z20">IF(SUMPRODUCT(( 'Saisie Recettes'!$F$5:$F$3004 = $H20 )*(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0" s="203" t="str" cm="1">
        <f t="array" ref="AA20">IF(SUMPRODUCT(( 'Saisie Recettes'!$F$5:$F$3004 = $H20 )*(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0" s="203" t="str" cm="1">
        <f t="array" ref="AB20">IF(SUMPRODUCT(( 'Saisie Recettes'!$F$5:$F$3004 = $H20 )*(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0" s="203" t="str" cm="1">
        <f t="array" ref="AC20">IF(SUMPRODUCT(( 'Saisie Recettes'!$F$5:$F$3004 = $H20 )*(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0" s="203" t="str" cm="1">
        <f t="array" ref="AD20">IF(SUMPRODUCT(( 'Saisie Recettes'!$F$5:$F$3004 = $H20 )*(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0" s="203" t="str" cm="1">
        <f t="array" ref="AE20">IF(SUMPRODUCT(( 'Saisie Recettes'!$F$5:$F$3004 = $H20 )*(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0" s="203" t="str" cm="1">
        <f t="array" ref="AF20">IF(SUMPRODUCT(( 'Saisie Recettes'!$F$5:$F$3004 = $H20 )*(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0" s="203" t="str" cm="1">
        <f t="array" ref="AG20">IF(SUMPRODUCT(( 'Saisie Recettes'!$F$5:$F$3004 = $H20 )*(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0" s="203" t="str" cm="1">
        <f t="array" ref="AH20">IF(SUMPRODUCT(( 'Saisie Recettes'!$F$5:$F$3004 = $H20 )*(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0" s="203" t="str" cm="1">
        <f t="array" ref="AI20">IF(SUMPRODUCT(( 'Saisie Recettes'!$F$5:$F$3004 = $H20 )*(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0" s="203" t="str" cm="1">
        <f t="array" ref="AJ20">IF(SUMPRODUCT(( 'Saisie Recettes'!$F$5:$F$3004 = $H20 )*(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0" s="203" t="str" cm="1">
        <f t="array" ref="AK20">IF(SUMPRODUCT(( 'Saisie Recettes'!$F$5:$F$3004 = $H20 )*(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0" s="203" t="str" cm="1">
        <f t="array" ref="AL20">IF(SUMPRODUCT(( 'Saisie Recettes'!$F$5:$F$3004 = $H20 )*(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0" s="204">
        <f t="shared" si="1"/>
        <v>0</v>
      </c>
    </row>
    <row r="21" spans="3:39" ht="15.75" customHeight="1" x14ac:dyDescent="0.25">
      <c r="C21" s="274" t="str">
        <f t="shared" si="2"/>
        <v>MC-Suite 13</v>
      </c>
      <c r="D21" s="193"/>
      <c r="E21" s="193"/>
      <c r="F21" s="194"/>
      <c r="G21" s="195"/>
      <c r="H21" s="195" t="str">
        <f>'Listes des Lots'!B16</f>
        <v>MC-Suite 13</v>
      </c>
      <c r="I21" s="203" t="str" cm="1">
        <f t="array" ref="I21">IF(SUMPRODUCT(( 'Saisie Recettes'!$F$5:$F$3004 = $H21 )*(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1" s="203" t="str" cm="1">
        <f t="array" ref="J21">IF(SUMPRODUCT(( 'Saisie Recettes'!$F$5:$F$3004 = $H21 )*(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1" s="203" t="str" cm="1">
        <f t="array" ref="K21">IF(SUMPRODUCT(( 'Saisie Recettes'!$F$5:$F$3004 = $H21 )*(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1" s="203" t="str" cm="1">
        <f t="array" ref="L21">IF(SUMPRODUCT(( 'Saisie Recettes'!$F$5:$F$3004 = $H21 )*(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1" s="203" t="str" cm="1">
        <f t="array" ref="M21">IF(SUMPRODUCT(( 'Saisie Recettes'!$F$5:$F$3004 = $H21 )*(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1" s="203" t="str" cm="1">
        <f t="array" ref="N21">IF(SUMPRODUCT(( 'Saisie Recettes'!$F$5:$F$3004 = $H21 )*(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1" s="203" t="str" cm="1">
        <f t="array" ref="O21">IF(SUMPRODUCT(( 'Saisie Recettes'!$F$5:$F$3004 = $H21 )*(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1" s="203" t="str" cm="1">
        <f t="array" ref="P21">IF(SUMPRODUCT(( 'Saisie Recettes'!$F$5:$F$3004 = $H21 )*(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1" s="203" t="str" cm="1">
        <f t="array" ref="Q21">IF(SUMPRODUCT(( 'Saisie Recettes'!$F$5:$F$3004 = $H21 )*(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1" s="203" t="str" cm="1">
        <f t="array" ref="R21">IF(SUMPRODUCT(( 'Saisie Recettes'!$F$5:$F$3004 = $H21 )*(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1" s="203" t="str" cm="1">
        <f t="array" ref="S21">IF(SUMPRODUCT(( 'Saisie Recettes'!$F$5:$F$3004 = $H21 )*(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1" s="203" t="str" cm="1">
        <f t="array" ref="T21">IF(SUMPRODUCT(( 'Saisie Recettes'!$F$5:$F$3004 = $H21 )*(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1" s="203" t="str" cm="1">
        <f t="array" ref="U21">IF(SUMPRODUCT(( 'Saisie Recettes'!$F$5:$F$3004 = $H21 )*(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1" s="203" t="str" cm="1">
        <f t="array" ref="V21">IF(SUMPRODUCT(( 'Saisie Recettes'!$F$5:$F$3004 = $H21 )*(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1" s="203" t="str" cm="1">
        <f t="array" ref="W21">IF(SUMPRODUCT(( 'Saisie Recettes'!$F$5:$F$3004 = $H21 )*(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1" s="203" t="str" cm="1">
        <f t="array" ref="X21">IF(SUMPRODUCT(( 'Saisie Recettes'!$F$5:$F$3004 = $H21 )*(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1" s="203" t="str" cm="1">
        <f t="array" ref="Y21">IF(SUMPRODUCT(( 'Saisie Recettes'!$F$5:$F$3004 = $H21 )*(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1" s="203" t="str" cm="1">
        <f t="array" ref="Z21">IF(SUMPRODUCT(( 'Saisie Recettes'!$F$5:$F$3004 = $H21 )*(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1" s="203" t="str" cm="1">
        <f t="array" ref="AA21">IF(SUMPRODUCT(( 'Saisie Recettes'!$F$5:$F$3004 = $H21 )*(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1" s="203" t="str" cm="1">
        <f t="array" ref="AB21">IF(SUMPRODUCT(( 'Saisie Recettes'!$F$5:$F$3004 = $H21 )*(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Yes</v>
      </c>
      <c r="AC21" s="203" t="str" cm="1">
        <f t="array" ref="AC21">IF(SUMPRODUCT(( 'Saisie Recettes'!$F$5:$F$3004 = $H21 )*(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Yes</v>
      </c>
      <c r="AD21" s="203" t="str" cm="1">
        <f t="array" ref="AD21">IF(SUMPRODUCT(( 'Saisie Recettes'!$F$5:$F$3004 = $H21 )*(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1" s="203" t="str" cm="1">
        <f t="array" ref="AE21">IF(SUMPRODUCT(( 'Saisie Recettes'!$F$5:$F$3004 = $H21 )*(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Yes</v>
      </c>
      <c r="AF21" s="203" t="str" cm="1">
        <f t="array" ref="AF21">IF(SUMPRODUCT(( 'Saisie Recettes'!$F$5:$F$3004 = $H21 )*(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1" s="203" t="str" cm="1">
        <f t="array" ref="AG21">IF(SUMPRODUCT(( 'Saisie Recettes'!$F$5:$F$3004 = $H21 )*(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1" s="203" t="str" cm="1">
        <f t="array" ref="AH21">IF(SUMPRODUCT(( 'Saisie Recettes'!$F$5:$F$3004 = $H21 )*(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1" s="203" t="str" cm="1">
        <f t="array" ref="AI21">IF(SUMPRODUCT(( 'Saisie Recettes'!$F$5:$F$3004 = $H21 )*(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1" s="203" t="str" cm="1">
        <f t="array" ref="AJ21">IF(SUMPRODUCT(( 'Saisie Recettes'!$F$5:$F$3004 = $H21 )*(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1" s="203" t="str" cm="1">
        <f t="array" ref="AK21">IF(SUMPRODUCT(( 'Saisie Recettes'!$F$5:$F$3004 = $H21 )*(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1" s="203" t="str" cm="1">
        <f t="array" ref="AL21">IF(SUMPRODUCT(( 'Saisie Recettes'!$F$5:$F$3004 = $H21 )*(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1" s="204">
        <f t="shared" si="1"/>
        <v>0.13333333333333333</v>
      </c>
    </row>
    <row r="22" spans="3:39" ht="15.75" customHeight="1" x14ac:dyDescent="0.25">
      <c r="C22" s="274" t="str">
        <f t="shared" si="2"/>
        <v>MC-Suite 14</v>
      </c>
      <c r="D22" s="193"/>
      <c r="E22" s="193"/>
      <c r="F22" s="194"/>
      <c r="G22" s="195"/>
      <c r="H22" s="195" t="str">
        <f>'Listes des Lots'!B17</f>
        <v>MC-Suite 14</v>
      </c>
      <c r="I22" s="203" t="str" cm="1">
        <f t="array" ref="I22">IF(SUMPRODUCT(( 'Saisie Recettes'!$F$5:$F$3004 = $H22 )*(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2" s="203" t="str" cm="1">
        <f t="array" ref="J22">IF(SUMPRODUCT(( 'Saisie Recettes'!$F$5:$F$3004 = $H22 )*(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2" s="203" t="str" cm="1">
        <f t="array" ref="K22">IF(SUMPRODUCT(( 'Saisie Recettes'!$F$5:$F$3004 = $H22 )*(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2" s="203" t="str" cm="1">
        <f t="array" ref="L22">IF(SUMPRODUCT(( 'Saisie Recettes'!$F$5:$F$3004 = $H22 )*(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2" s="203" t="str" cm="1">
        <f t="array" ref="M22">IF(SUMPRODUCT(( 'Saisie Recettes'!$F$5:$F$3004 = $H22 )*(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2" s="203" t="str" cm="1">
        <f t="array" ref="N22">IF(SUMPRODUCT(( 'Saisie Recettes'!$F$5:$F$3004 = $H22 )*(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2" s="203" t="str" cm="1">
        <f t="array" ref="O22">IF(SUMPRODUCT(( 'Saisie Recettes'!$F$5:$F$3004 = $H22 )*(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2" s="203" t="str" cm="1">
        <f t="array" ref="P22">IF(SUMPRODUCT(( 'Saisie Recettes'!$F$5:$F$3004 = $H22 )*(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2" s="203" t="str" cm="1">
        <f t="array" ref="Q22">IF(SUMPRODUCT(( 'Saisie Recettes'!$F$5:$F$3004 = $H22 )*(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2" s="203" t="str" cm="1">
        <f t="array" ref="R22">IF(SUMPRODUCT(( 'Saisie Recettes'!$F$5:$F$3004 = $H22 )*(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2" s="203" t="str" cm="1">
        <f t="array" ref="S22">IF(SUMPRODUCT(( 'Saisie Recettes'!$F$5:$F$3004 = $H22 )*(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2" s="203" t="str" cm="1">
        <f t="array" ref="T22">IF(SUMPRODUCT(( 'Saisie Recettes'!$F$5:$F$3004 = $H22 )*(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2" s="203" t="str" cm="1">
        <f t="array" ref="U22">IF(SUMPRODUCT(( 'Saisie Recettes'!$F$5:$F$3004 = $H22 )*(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2" s="203" t="str" cm="1">
        <f t="array" ref="V22">IF(SUMPRODUCT(( 'Saisie Recettes'!$F$5:$F$3004 = $H22 )*(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2" s="203" t="str" cm="1">
        <f t="array" ref="W22">IF(SUMPRODUCT(( 'Saisie Recettes'!$F$5:$F$3004 = $H22 )*(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2" s="203" t="str" cm="1">
        <f t="array" ref="X22">IF(SUMPRODUCT(( 'Saisie Recettes'!$F$5:$F$3004 = $H22 )*(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2" s="203" t="str" cm="1">
        <f t="array" ref="Y22">IF(SUMPRODUCT(( 'Saisie Recettes'!$F$5:$F$3004 = $H22 )*(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2" s="203" t="str" cm="1">
        <f t="array" ref="Z22">IF(SUMPRODUCT(( 'Saisie Recettes'!$F$5:$F$3004 = $H22 )*(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2" s="203" t="str" cm="1">
        <f t="array" ref="AA22">IF(SUMPRODUCT(( 'Saisie Recettes'!$F$5:$F$3004 = $H22 )*(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2" s="203" t="str" cm="1">
        <f t="array" ref="AB22">IF(SUMPRODUCT(( 'Saisie Recettes'!$F$5:$F$3004 = $H22 )*(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2" s="203" t="str" cm="1">
        <f t="array" ref="AC22">IF(SUMPRODUCT(( 'Saisie Recettes'!$F$5:$F$3004 = $H22 )*(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2" s="203" t="str" cm="1">
        <f t="array" ref="AD22">IF(SUMPRODUCT(( 'Saisie Recettes'!$F$5:$F$3004 = $H22 )*(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2" s="203" t="str" cm="1">
        <f t="array" ref="AE22">IF(SUMPRODUCT(( 'Saisie Recettes'!$F$5:$F$3004 = $H22 )*(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Yes</v>
      </c>
      <c r="AF22" s="203" t="str" cm="1">
        <f t="array" ref="AF22">IF(SUMPRODUCT(( 'Saisie Recettes'!$F$5:$F$3004 = $H22 )*(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2" s="203" t="str" cm="1">
        <f t="array" ref="AG22">IF(SUMPRODUCT(( 'Saisie Recettes'!$F$5:$F$3004 = $H22 )*(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2" s="203" t="str" cm="1">
        <f t="array" ref="AH22">IF(SUMPRODUCT(( 'Saisie Recettes'!$F$5:$F$3004 = $H22 )*(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2" s="203" t="str" cm="1">
        <f t="array" ref="AI22">IF(SUMPRODUCT(( 'Saisie Recettes'!$F$5:$F$3004 = $H22 )*(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2" s="203" t="str" cm="1">
        <f t="array" ref="AJ22">IF(SUMPRODUCT(( 'Saisie Recettes'!$F$5:$F$3004 = $H22 )*(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2" s="203" t="str" cm="1">
        <f t="array" ref="AK22">IF(SUMPRODUCT(( 'Saisie Recettes'!$F$5:$F$3004 = $H22 )*(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2" s="203" t="str" cm="1">
        <f t="array" ref="AL22">IF(SUMPRODUCT(( 'Saisie Recettes'!$F$5:$F$3004 = $H22 )*(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22" s="204">
        <f t="shared" si="1"/>
        <v>6.6666666666666666E-2</v>
      </c>
    </row>
    <row r="23" spans="3:39" ht="15.75" customHeight="1" x14ac:dyDescent="0.25">
      <c r="C23" s="274" t="str">
        <f t="shared" si="2"/>
        <v>MC-Suite 15</v>
      </c>
      <c r="D23" s="193"/>
      <c r="E23" s="193"/>
      <c r="F23" s="194"/>
      <c r="G23" s="195"/>
      <c r="H23" s="195" t="str">
        <f>'Listes des Lots'!B18</f>
        <v>MC-Suite 15</v>
      </c>
      <c r="I23" s="203" t="str" cm="1">
        <f t="array" ref="I23">IF(SUMPRODUCT(( 'Saisie Recettes'!$F$5:$F$3004 = $H23 )*(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3" s="203" t="str" cm="1">
        <f t="array" ref="J23">IF(SUMPRODUCT(( 'Saisie Recettes'!$F$5:$F$3004 = $H23 )*(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3" s="203" t="str" cm="1">
        <f t="array" ref="K23">IF(SUMPRODUCT(( 'Saisie Recettes'!$F$5:$F$3004 = $H23 )*(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3" s="203" t="str" cm="1">
        <f t="array" ref="L23">IF(SUMPRODUCT(( 'Saisie Recettes'!$F$5:$F$3004 = $H23 )*(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3" s="203" t="str" cm="1">
        <f t="array" ref="M23">IF(SUMPRODUCT(( 'Saisie Recettes'!$F$5:$F$3004 = $H23 )*(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3" s="203" t="str" cm="1">
        <f t="array" ref="N23">IF(SUMPRODUCT(( 'Saisie Recettes'!$F$5:$F$3004 = $H23 )*(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3" s="203" t="str" cm="1">
        <f t="array" ref="O23">IF(SUMPRODUCT(( 'Saisie Recettes'!$F$5:$F$3004 = $H23 )*(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3" s="203" t="str" cm="1">
        <f t="array" ref="P23">IF(SUMPRODUCT(( 'Saisie Recettes'!$F$5:$F$3004 = $H23 )*(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3" s="203" t="str" cm="1">
        <f t="array" ref="Q23">IF(SUMPRODUCT(( 'Saisie Recettes'!$F$5:$F$3004 = $H23 )*(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3" s="203" t="str" cm="1">
        <f t="array" ref="R23">IF(SUMPRODUCT(( 'Saisie Recettes'!$F$5:$F$3004 = $H23 )*(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3" s="203" t="str" cm="1">
        <f t="array" ref="S23">IF(SUMPRODUCT(( 'Saisie Recettes'!$F$5:$F$3004 = $H23 )*(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3" s="203" t="str" cm="1">
        <f t="array" ref="T23">IF(SUMPRODUCT(( 'Saisie Recettes'!$F$5:$F$3004 = $H23 )*(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3" s="203" t="str" cm="1">
        <f t="array" ref="U23">IF(SUMPRODUCT(( 'Saisie Recettes'!$F$5:$F$3004 = $H23 )*(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3" s="203" t="str" cm="1">
        <f t="array" ref="V23">IF(SUMPRODUCT(( 'Saisie Recettes'!$F$5:$F$3004 = $H23 )*(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3" s="203" t="str" cm="1">
        <f t="array" ref="W23">IF(SUMPRODUCT(( 'Saisie Recettes'!$F$5:$F$3004 = $H23 )*(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3" s="203" t="str" cm="1">
        <f t="array" ref="X23">IF(SUMPRODUCT(( 'Saisie Recettes'!$F$5:$F$3004 = $H23 )*(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3" s="203" t="str" cm="1">
        <f t="array" ref="Y23">IF(SUMPRODUCT(( 'Saisie Recettes'!$F$5:$F$3004 = $H23 )*(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3" s="203" t="str" cm="1">
        <f t="array" ref="Z23">IF(SUMPRODUCT(( 'Saisie Recettes'!$F$5:$F$3004 = $H23 )*(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3" s="203" t="str" cm="1">
        <f t="array" ref="AA23">IF(SUMPRODUCT(( 'Saisie Recettes'!$F$5:$F$3004 = $H23 )*(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3" s="203" t="str" cm="1">
        <f t="array" ref="AB23">IF(SUMPRODUCT(( 'Saisie Recettes'!$F$5:$F$3004 = $H23 )*(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3" s="203" t="str" cm="1">
        <f t="array" ref="AC23">IF(SUMPRODUCT(( 'Saisie Recettes'!$F$5:$F$3004 = $H23 )*(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3" s="203" t="str" cm="1">
        <f t="array" ref="AD23">IF(SUMPRODUCT(( 'Saisie Recettes'!$F$5:$F$3004 = $H23 )*(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3" s="203" t="str" cm="1">
        <f t="array" ref="AE23">IF(SUMPRODUCT(( 'Saisie Recettes'!$F$5:$F$3004 = $H23 )*(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3" s="203" t="str" cm="1">
        <f t="array" ref="AF23">IF(SUMPRODUCT(( 'Saisie Recettes'!$F$5:$F$3004 = $H23 )*(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3" s="203" t="str" cm="1">
        <f t="array" ref="AG23">IF(SUMPRODUCT(( 'Saisie Recettes'!$F$5:$F$3004 = $H23 )*(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3" s="203" t="str" cm="1">
        <f t="array" ref="AH23">IF(SUMPRODUCT(( 'Saisie Recettes'!$F$5:$F$3004 = $H23 )*(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3" s="203" t="str" cm="1">
        <f t="array" ref="AI23">IF(SUMPRODUCT(( 'Saisie Recettes'!$F$5:$F$3004 = $H23 )*(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3" s="203" t="str" cm="1">
        <f t="array" ref="AJ23">IF(SUMPRODUCT(( 'Saisie Recettes'!$F$5:$F$3004 = $H23 )*(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3" s="203" t="str" cm="1">
        <f t="array" ref="AK23">IF(SUMPRODUCT(( 'Saisie Recettes'!$F$5:$F$3004 = $H23 )*(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3" s="203" t="str" cm="1">
        <f t="array" ref="AL23">IF(SUMPRODUCT(( 'Saisie Recettes'!$F$5:$F$3004 = $H23 )*(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3" s="204">
        <f t="shared" si="1"/>
        <v>0</v>
      </c>
    </row>
    <row r="24" spans="3:39" ht="15.75" customHeight="1" x14ac:dyDescent="0.25">
      <c r="C24" s="274" t="str">
        <f t="shared" si="2"/>
        <v>MC-Suite 16</v>
      </c>
      <c r="D24" s="193"/>
      <c r="E24" s="193"/>
      <c r="F24" s="194"/>
      <c r="G24" s="195"/>
      <c r="H24" s="195" t="str">
        <f>'Listes des Lots'!B19</f>
        <v>MC-Suite 16</v>
      </c>
      <c r="I24" s="203" t="str" cm="1">
        <f t="array" ref="I24">IF(SUMPRODUCT(( 'Saisie Recettes'!$F$5:$F$3004 = $H24 )*(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4" s="203" t="str" cm="1">
        <f t="array" ref="J24">IF(SUMPRODUCT(( 'Saisie Recettes'!$F$5:$F$3004 = $H24 )*(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4" s="203" t="str" cm="1">
        <f t="array" ref="K24">IF(SUMPRODUCT(( 'Saisie Recettes'!$F$5:$F$3004 = $H24 )*(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4" s="203" t="str" cm="1">
        <f t="array" ref="L24">IF(SUMPRODUCT(( 'Saisie Recettes'!$F$5:$F$3004 = $H24 )*(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4" s="203" t="str" cm="1">
        <f t="array" ref="M24">IF(SUMPRODUCT(( 'Saisie Recettes'!$F$5:$F$3004 = $H24 )*(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4" s="203" t="str" cm="1">
        <f t="array" ref="N24">IF(SUMPRODUCT(( 'Saisie Recettes'!$F$5:$F$3004 = $H24 )*(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4" s="203" t="str" cm="1">
        <f t="array" ref="O24">IF(SUMPRODUCT(( 'Saisie Recettes'!$F$5:$F$3004 = $H24 )*(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4" s="203" t="str" cm="1">
        <f t="array" ref="P24">IF(SUMPRODUCT(( 'Saisie Recettes'!$F$5:$F$3004 = $H24 )*(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4" s="203" t="str" cm="1">
        <f t="array" ref="Q24">IF(SUMPRODUCT(( 'Saisie Recettes'!$F$5:$F$3004 = $H24 )*(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4" s="203" t="str" cm="1">
        <f t="array" ref="R24">IF(SUMPRODUCT(( 'Saisie Recettes'!$F$5:$F$3004 = $H24 )*(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4" s="203" t="str" cm="1">
        <f t="array" ref="S24">IF(SUMPRODUCT(( 'Saisie Recettes'!$F$5:$F$3004 = $H24 )*(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4" s="203" t="str" cm="1">
        <f t="array" ref="T24">IF(SUMPRODUCT(( 'Saisie Recettes'!$F$5:$F$3004 = $H24 )*(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4" s="203" t="str" cm="1">
        <f t="array" ref="U24">IF(SUMPRODUCT(( 'Saisie Recettes'!$F$5:$F$3004 = $H24 )*(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4" s="203" t="str" cm="1">
        <f t="array" ref="V24">IF(SUMPRODUCT(( 'Saisie Recettes'!$F$5:$F$3004 = $H24 )*(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4" s="203" t="str" cm="1">
        <f t="array" ref="W24">IF(SUMPRODUCT(( 'Saisie Recettes'!$F$5:$F$3004 = $H24 )*(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4" s="203" t="str" cm="1">
        <f t="array" ref="X24">IF(SUMPRODUCT(( 'Saisie Recettes'!$F$5:$F$3004 = $H24 )*(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4" s="203" t="str" cm="1">
        <f t="array" ref="Y24">IF(SUMPRODUCT(( 'Saisie Recettes'!$F$5:$F$3004 = $H24 )*(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4" s="203" t="str" cm="1">
        <f t="array" ref="Z24">IF(SUMPRODUCT(( 'Saisie Recettes'!$F$5:$F$3004 = $H24 )*(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4" s="203" t="str" cm="1">
        <f t="array" ref="AA24">IF(SUMPRODUCT(( 'Saisie Recettes'!$F$5:$F$3004 = $H24 )*(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4" s="203" t="str" cm="1">
        <f t="array" ref="AB24">IF(SUMPRODUCT(( 'Saisie Recettes'!$F$5:$F$3004 = $H24 )*(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4" s="203" t="str" cm="1">
        <f t="array" ref="AC24">IF(SUMPRODUCT(( 'Saisie Recettes'!$F$5:$F$3004 = $H24 )*(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4" s="203" t="str" cm="1">
        <f t="array" ref="AD24">IF(SUMPRODUCT(( 'Saisie Recettes'!$F$5:$F$3004 = $H24 )*(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4" s="203" t="str" cm="1">
        <f t="array" ref="AE24">IF(SUMPRODUCT(( 'Saisie Recettes'!$F$5:$F$3004 = $H24 )*(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4" s="203" t="str" cm="1">
        <f t="array" ref="AF24">IF(SUMPRODUCT(( 'Saisie Recettes'!$F$5:$F$3004 = $H24 )*(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4" s="203" t="str" cm="1">
        <f t="array" ref="AG24">IF(SUMPRODUCT(( 'Saisie Recettes'!$F$5:$F$3004 = $H24 )*(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4" s="203" t="str" cm="1">
        <f t="array" ref="AH24">IF(SUMPRODUCT(( 'Saisie Recettes'!$F$5:$F$3004 = $H24 )*(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4" s="203" t="str" cm="1">
        <f t="array" ref="AI24">IF(SUMPRODUCT(( 'Saisie Recettes'!$F$5:$F$3004 = $H24 )*(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4" s="203" t="str" cm="1">
        <f t="array" ref="AJ24">IF(SUMPRODUCT(( 'Saisie Recettes'!$F$5:$F$3004 = $H24 )*(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4" s="203" t="str" cm="1">
        <f t="array" ref="AK24">IF(SUMPRODUCT(( 'Saisie Recettes'!$F$5:$F$3004 = $H24 )*(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4" s="203" t="str" cm="1">
        <f t="array" ref="AL24">IF(SUMPRODUCT(( 'Saisie Recettes'!$F$5:$F$3004 = $H24 )*(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4" s="204">
        <f t="shared" si="1"/>
        <v>0</v>
      </c>
    </row>
    <row r="25" spans="3:39" ht="15.75" customHeight="1" x14ac:dyDescent="0.25">
      <c r="C25" s="274" t="str">
        <f t="shared" si="2"/>
        <v>MC-CHBR 1</v>
      </c>
      <c r="D25" s="193"/>
      <c r="E25" s="193"/>
      <c r="F25" s="194"/>
      <c r="G25" s="195"/>
      <c r="H25" s="195" t="str">
        <f>'Listes des Lots'!B20</f>
        <v>MC-CHBR 1</v>
      </c>
      <c r="I25" s="203" t="str" cm="1">
        <f t="array" ref="I25">IF(SUMPRODUCT(( 'Saisie Recettes'!$F$5:$F$3004 = $H25 )*(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5" s="203" t="str" cm="1">
        <f t="array" ref="J25">IF(SUMPRODUCT(( 'Saisie Recettes'!$F$5:$F$3004 = $H25 )*(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5" s="203" t="str" cm="1">
        <f t="array" ref="K25">IF(SUMPRODUCT(( 'Saisie Recettes'!$F$5:$F$3004 = $H25 )*(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5" s="203" t="str" cm="1">
        <f t="array" ref="L25">IF(SUMPRODUCT(( 'Saisie Recettes'!$F$5:$F$3004 = $H25 )*(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5" s="203" t="str" cm="1">
        <f t="array" ref="M25">IF(SUMPRODUCT(( 'Saisie Recettes'!$F$5:$F$3004 = $H25 )*(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5" s="203" t="str" cm="1">
        <f t="array" ref="N25">IF(SUMPRODUCT(( 'Saisie Recettes'!$F$5:$F$3004 = $H25 )*(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5" s="203" t="str" cm="1">
        <f t="array" ref="O25">IF(SUMPRODUCT(( 'Saisie Recettes'!$F$5:$F$3004 = $H25 )*(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5" s="203" t="str" cm="1">
        <f t="array" ref="P25">IF(SUMPRODUCT(( 'Saisie Recettes'!$F$5:$F$3004 = $H25 )*(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5" s="203" t="str" cm="1">
        <f t="array" ref="Q25">IF(SUMPRODUCT(( 'Saisie Recettes'!$F$5:$F$3004 = $H25 )*(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5" s="203" t="str" cm="1">
        <f t="array" ref="R25">IF(SUMPRODUCT(( 'Saisie Recettes'!$F$5:$F$3004 = $H25 )*(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5" s="203" t="str" cm="1">
        <f t="array" ref="S25">IF(SUMPRODUCT(( 'Saisie Recettes'!$F$5:$F$3004 = $H25 )*(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5" s="203" t="str" cm="1">
        <f t="array" ref="T25">IF(SUMPRODUCT(( 'Saisie Recettes'!$F$5:$F$3004 = $H25 )*(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5" s="203" t="str" cm="1">
        <f t="array" ref="U25">IF(SUMPRODUCT(( 'Saisie Recettes'!$F$5:$F$3004 = $H25 )*(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5" s="203" t="str" cm="1">
        <f t="array" ref="V25">IF(SUMPRODUCT(( 'Saisie Recettes'!$F$5:$F$3004 = $H25 )*(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5" s="203" t="str" cm="1">
        <f t="array" ref="W25">IF(SUMPRODUCT(( 'Saisie Recettes'!$F$5:$F$3004 = $H25 )*(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5" s="203" t="str" cm="1">
        <f t="array" ref="X25">IF(SUMPRODUCT(( 'Saisie Recettes'!$F$5:$F$3004 = $H25 )*(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5" s="203" t="str" cm="1">
        <f t="array" ref="Y25">IF(SUMPRODUCT(( 'Saisie Recettes'!$F$5:$F$3004 = $H25 )*(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5" s="203" t="str" cm="1">
        <f t="array" ref="Z25">IF(SUMPRODUCT(( 'Saisie Recettes'!$F$5:$F$3004 = $H25 )*(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5" s="203" t="str" cm="1">
        <f t="array" ref="AA25">IF(SUMPRODUCT(( 'Saisie Recettes'!$F$5:$F$3004 = $H25 )*(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5" s="203" t="str" cm="1">
        <f t="array" ref="AB25">IF(SUMPRODUCT(( 'Saisie Recettes'!$F$5:$F$3004 = $H25 )*(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5" s="203" t="str" cm="1">
        <f t="array" ref="AC25">IF(SUMPRODUCT(( 'Saisie Recettes'!$F$5:$F$3004 = $H25 )*(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5" s="203" t="str" cm="1">
        <f t="array" ref="AD25">IF(SUMPRODUCT(( 'Saisie Recettes'!$F$5:$F$3004 = $H25 )*(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5" s="203" t="str" cm="1">
        <f t="array" ref="AE25">IF(SUMPRODUCT(( 'Saisie Recettes'!$F$5:$F$3004 = $H25 )*(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5" s="203" t="str" cm="1">
        <f t="array" ref="AF25">IF(SUMPRODUCT(( 'Saisie Recettes'!$F$5:$F$3004 = $H25 )*(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5" s="203" t="str" cm="1">
        <f t="array" ref="AG25">IF(SUMPRODUCT(( 'Saisie Recettes'!$F$5:$F$3004 = $H25 )*(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5" s="203" t="str" cm="1">
        <f t="array" ref="AH25">IF(SUMPRODUCT(( 'Saisie Recettes'!$F$5:$F$3004 = $H25 )*(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5" s="203" t="str" cm="1">
        <f t="array" ref="AI25">IF(SUMPRODUCT(( 'Saisie Recettes'!$F$5:$F$3004 = $H25 )*(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5" s="203" t="str" cm="1">
        <f t="array" ref="AJ25">IF(SUMPRODUCT(( 'Saisie Recettes'!$F$5:$F$3004 = $H25 )*(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5" s="203" t="str" cm="1">
        <f t="array" ref="AK25">IF(SUMPRODUCT(( 'Saisie Recettes'!$F$5:$F$3004 = $H25 )*(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5" s="203" t="str" cm="1">
        <f t="array" ref="AL25">IF(SUMPRODUCT(( 'Saisie Recettes'!$F$5:$F$3004 = $H25 )*(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5" s="204">
        <f t="shared" si="1"/>
        <v>0</v>
      </c>
    </row>
    <row r="26" spans="3:39" ht="15.75" customHeight="1" x14ac:dyDescent="0.25">
      <c r="C26" s="274" t="str">
        <f t="shared" si="2"/>
        <v>MC-CHBR 2</v>
      </c>
      <c r="D26" s="193"/>
      <c r="E26" s="193"/>
      <c r="F26" s="194"/>
      <c r="G26" s="195"/>
      <c r="H26" s="195" t="str">
        <f>'Listes des Lots'!B21</f>
        <v>MC-CHBR 2</v>
      </c>
      <c r="I26" s="203" t="str" cm="1">
        <f t="array" ref="I26">IF(SUMPRODUCT(( 'Saisie Recettes'!$F$5:$F$3004 = $H26 )*(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6" s="203" t="str" cm="1">
        <f t="array" ref="J26">IF(SUMPRODUCT(( 'Saisie Recettes'!$F$5:$F$3004 = $H26 )*(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6" s="203" t="str" cm="1">
        <f t="array" ref="K26">IF(SUMPRODUCT(( 'Saisie Recettes'!$F$5:$F$3004 = $H26 )*(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6" s="203" t="str" cm="1">
        <f t="array" ref="L26">IF(SUMPRODUCT(( 'Saisie Recettes'!$F$5:$F$3004 = $H26 )*(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6" s="203" t="str" cm="1">
        <f t="array" ref="M26">IF(SUMPRODUCT(( 'Saisie Recettes'!$F$5:$F$3004 = $H26 )*(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6" s="203" t="str" cm="1">
        <f t="array" ref="N26">IF(SUMPRODUCT(( 'Saisie Recettes'!$F$5:$F$3004 = $H26 )*(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6" s="203" t="str" cm="1">
        <f t="array" ref="O26">IF(SUMPRODUCT(( 'Saisie Recettes'!$F$5:$F$3004 = $H26 )*(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6" s="203" t="str" cm="1">
        <f t="array" ref="P26">IF(SUMPRODUCT(( 'Saisie Recettes'!$F$5:$F$3004 = $H26 )*(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6" s="203" t="str" cm="1">
        <f t="array" ref="Q26">IF(SUMPRODUCT(( 'Saisie Recettes'!$F$5:$F$3004 = $H26 )*(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6" s="203" t="str" cm="1">
        <f t="array" ref="R26">IF(SUMPRODUCT(( 'Saisie Recettes'!$F$5:$F$3004 = $H26 )*(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6" s="203" t="str" cm="1">
        <f t="array" ref="S26">IF(SUMPRODUCT(( 'Saisie Recettes'!$F$5:$F$3004 = $H26 )*(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6" s="203" t="str" cm="1">
        <f t="array" ref="T26">IF(SUMPRODUCT(( 'Saisie Recettes'!$F$5:$F$3004 = $H26 )*(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6" s="203" t="str" cm="1">
        <f t="array" ref="U26">IF(SUMPRODUCT(( 'Saisie Recettes'!$F$5:$F$3004 = $H26 )*(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6" s="203" t="str" cm="1">
        <f t="array" ref="V26">IF(SUMPRODUCT(( 'Saisie Recettes'!$F$5:$F$3004 = $H26 )*(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6" s="203" t="str" cm="1">
        <f t="array" ref="W26">IF(SUMPRODUCT(( 'Saisie Recettes'!$F$5:$F$3004 = $H26 )*(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6" s="203" t="str" cm="1">
        <f t="array" ref="X26">IF(SUMPRODUCT(( 'Saisie Recettes'!$F$5:$F$3004 = $H26 )*(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6" s="203" t="str" cm="1">
        <f t="array" ref="Y26">IF(SUMPRODUCT(( 'Saisie Recettes'!$F$5:$F$3004 = $H26 )*(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6" s="203" t="str" cm="1">
        <f t="array" ref="Z26">IF(SUMPRODUCT(( 'Saisie Recettes'!$F$5:$F$3004 = $H26 )*(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6" s="203" t="str" cm="1">
        <f t="array" ref="AA26">IF(SUMPRODUCT(( 'Saisie Recettes'!$F$5:$F$3004 = $H26 )*(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6" s="203" t="str" cm="1">
        <f t="array" ref="AB26">IF(SUMPRODUCT(( 'Saisie Recettes'!$F$5:$F$3004 = $H26 )*(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6" s="203" t="str" cm="1">
        <f t="array" ref="AC26">IF(SUMPRODUCT(( 'Saisie Recettes'!$F$5:$F$3004 = $H26 )*(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6" s="203" t="str" cm="1">
        <f t="array" ref="AD26">IF(SUMPRODUCT(( 'Saisie Recettes'!$F$5:$F$3004 = $H26 )*(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6" s="203" t="str" cm="1">
        <f t="array" ref="AE26">IF(SUMPRODUCT(( 'Saisie Recettes'!$F$5:$F$3004 = $H26 )*(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6" s="203" t="str" cm="1">
        <f t="array" ref="AF26">IF(SUMPRODUCT(( 'Saisie Recettes'!$F$5:$F$3004 = $H26 )*(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6" s="203" t="str" cm="1">
        <f t="array" ref="AG26">IF(SUMPRODUCT(( 'Saisie Recettes'!$F$5:$F$3004 = $H26 )*(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6" s="203" t="str" cm="1">
        <f t="array" ref="AH26">IF(SUMPRODUCT(( 'Saisie Recettes'!$F$5:$F$3004 = $H26 )*(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6" s="203" t="str" cm="1">
        <f t="array" ref="AI26">IF(SUMPRODUCT(( 'Saisie Recettes'!$F$5:$F$3004 = $H26 )*(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6" s="203" t="str" cm="1">
        <f t="array" ref="AJ26">IF(SUMPRODUCT(( 'Saisie Recettes'!$F$5:$F$3004 = $H26 )*(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6" s="203" t="str" cm="1">
        <f t="array" ref="AK26">IF(SUMPRODUCT(( 'Saisie Recettes'!$F$5:$F$3004 = $H26 )*(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6" s="203" t="str" cm="1">
        <f t="array" ref="AL26">IF(SUMPRODUCT(( 'Saisie Recettes'!$F$5:$F$3004 = $H26 )*(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6" s="204">
        <f t="shared" si="1"/>
        <v>0</v>
      </c>
    </row>
    <row r="27" spans="3:39" ht="15.75" customHeight="1" x14ac:dyDescent="0.25">
      <c r="C27" s="274" t="str">
        <f t="shared" si="2"/>
        <v>MC-CHBR 3</v>
      </c>
      <c r="D27" s="193"/>
      <c r="E27" s="193"/>
      <c r="F27" s="194"/>
      <c r="G27" s="195"/>
      <c r="H27" s="195" t="str">
        <f>'Listes des Lots'!B22</f>
        <v>MC-CHBR 3</v>
      </c>
      <c r="I27" s="203" t="str" cm="1">
        <f t="array" ref="I27">IF(SUMPRODUCT(( 'Saisie Recettes'!$F$5:$F$3004 = $H27 )*(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7" s="203" t="str" cm="1">
        <f t="array" ref="J27">IF(SUMPRODUCT(( 'Saisie Recettes'!$F$5:$F$3004 = $H27 )*(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7" s="203" t="str" cm="1">
        <f t="array" ref="K27">IF(SUMPRODUCT(( 'Saisie Recettes'!$F$5:$F$3004 = $H27 )*(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7" s="203" t="str" cm="1">
        <f t="array" ref="L27">IF(SUMPRODUCT(( 'Saisie Recettes'!$F$5:$F$3004 = $H27 )*(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7" s="203" t="str" cm="1">
        <f t="array" ref="M27">IF(SUMPRODUCT(( 'Saisie Recettes'!$F$5:$F$3004 = $H27 )*(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7" s="203" t="str" cm="1">
        <f t="array" ref="N27">IF(SUMPRODUCT(( 'Saisie Recettes'!$F$5:$F$3004 = $H27 )*(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7" s="203" t="str" cm="1">
        <f t="array" ref="O27">IF(SUMPRODUCT(( 'Saisie Recettes'!$F$5:$F$3004 = $H27 )*(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Yes</v>
      </c>
      <c r="P27" s="203" t="str" cm="1">
        <f t="array" ref="P27">IF(SUMPRODUCT(( 'Saisie Recettes'!$F$5:$F$3004 = $H27 )*(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7" s="203" t="str" cm="1">
        <f t="array" ref="Q27">IF(SUMPRODUCT(( 'Saisie Recettes'!$F$5:$F$3004 = $H27 )*(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7" s="203" t="str" cm="1">
        <f t="array" ref="R27">IF(SUMPRODUCT(( 'Saisie Recettes'!$F$5:$F$3004 = $H27 )*(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7" s="203" t="str" cm="1">
        <f t="array" ref="S27">IF(SUMPRODUCT(( 'Saisie Recettes'!$F$5:$F$3004 = $H27 )*(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7" s="203" t="str" cm="1">
        <f t="array" ref="T27">IF(SUMPRODUCT(( 'Saisie Recettes'!$F$5:$F$3004 = $H27 )*(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7" s="203" t="str" cm="1">
        <f t="array" ref="U27">IF(SUMPRODUCT(( 'Saisie Recettes'!$F$5:$F$3004 = $H27 )*(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7" s="203" t="str" cm="1">
        <f t="array" ref="V27">IF(SUMPRODUCT(( 'Saisie Recettes'!$F$5:$F$3004 = $H27 )*(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7" s="203" t="str" cm="1">
        <f t="array" ref="W27">IF(SUMPRODUCT(( 'Saisie Recettes'!$F$5:$F$3004 = $H27 )*(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7" s="203" t="str" cm="1">
        <f t="array" ref="X27">IF(SUMPRODUCT(( 'Saisie Recettes'!$F$5:$F$3004 = $H27 )*(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7" s="203" t="str" cm="1">
        <f t="array" ref="Y27">IF(SUMPRODUCT(( 'Saisie Recettes'!$F$5:$F$3004 = $H27 )*(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7" s="203" t="str" cm="1">
        <f t="array" ref="Z27">IF(SUMPRODUCT(( 'Saisie Recettes'!$F$5:$F$3004 = $H27 )*(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7" s="203" t="str" cm="1">
        <f t="array" ref="AA27">IF(SUMPRODUCT(( 'Saisie Recettes'!$F$5:$F$3004 = $H27 )*(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7" s="203" t="str" cm="1">
        <f t="array" ref="AB27">IF(SUMPRODUCT(( 'Saisie Recettes'!$F$5:$F$3004 = $H27 )*(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7" s="203" t="str" cm="1">
        <f t="array" ref="AC27">IF(SUMPRODUCT(( 'Saisie Recettes'!$F$5:$F$3004 = $H27 )*(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7" s="203" t="str" cm="1">
        <f t="array" ref="AD27">IF(SUMPRODUCT(( 'Saisie Recettes'!$F$5:$F$3004 = $H27 )*(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7" s="203" t="str" cm="1">
        <f t="array" ref="AE27">IF(SUMPRODUCT(( 'Saisie Recettes'!$F$5:$F$3004 = $H27 )*(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7" s="203" t="str" cm="1">
        <f t="array" ref="AF27">IF(SUMPRODUCT(( 'Saisie Recettes'!$F$5:$F$3004 = $H27 )*(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7" s="203" t="str" cm="1">
        <f t="array" ref="AG27">IF(SUMPRODUCT(( 'Saisie Recettes'!$F$5:$F$3004 = $H27 )*(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7" s="203" t="str" cm="1">
        <f t="array" ref="AH27">IF(SUMPRODUCT(( 'Saisie Recettes'!$F$5:$F$3004 = $H27 )*(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7" s="203" t="str" cm="1">
        <f t="array" ref="AI27">IF(SUMPRODUCT(( 'Saisie Recettes'!$F$5:$F$3004 = $H27 )*(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7" s="203" t="str" cm="1">
        <f t="array" ref="AJ27">IF(SUMPRODUCT(( 'Saisie Recettes'!$F$5:$F$3004 = $H27 )*(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Yes</v>
      </c>
      <c r="AK27" s="203" t="str" cm="1">
        <f t="array" ref="AK27">IF(SUMPRODUCT(( 'Saisie Recettes'!$F$5:$F$3004 = $H27 )*(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7" s="203" t="str" cm="1">
        <f t="array" ref="AL27">IF(SUMPRODUCT(( 'Saisie Recettes'!$F$5:$F$3004 = $H27 )*(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7" s="204">
        <f t="shared" si="1"/>
        <v>0.1</v>
      </c>
    </row>
    <row r="28" spans="3:39" ht="15.75" customHeight="1" x14ac:dyDescent="0.25">
      <c r="C28" s="274" t="str">
        <f t="shared" si="2"/>
        <v>MC-CHBR 4</v>
      </c>
      <c r="D28" s="193"/>
      <c r="E28" s="193"/>
      <c r="F28" s="194"/>
      <c r="G28" s="195"/>
      <c r="H28" s="195" t="str">
        <f>'Listes des Lots'!B23</f>
        <v>MC-CHBR 4</v>
      </c>
      <c r="I28" s="203" t="str" cm="1">
        <f t="array" ref="I28">IF(SUMPRODUCT(( 'Saisie Recettes'!$F$5:$F$3004 = $H28 )*(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8" s="203" t="str" cm="1">
        <f t="array" ref="J28">IF(SUMPRODUCT(( 'Saisie Recettes'!$F$5:$F$3004 = $H28 )*(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8" s="203" t="str" cm="1">
        <f t="array" ref="K28">IF(SUMPRODUCT(( 'Saisie Recettes'!$F$5:$F$3004 = $H28 )*(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8" s="203" t="str" cm="1">
        <f t="array" ref="L28">IF(SUMPRODUCT(( 'Saisie Recettes'!$F$5:$F$3004 = $H28 )*(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8" s="203" t="str" cm="1">
        <f t="array" ref="M28">IF(SUMPRODUCT(( 'Saisie Recettes'!$F$5:$F$3004 = $H28 )*(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8" s="203" t="str" cm="1">
        <f t="array" ref="N28">IF(SUMPRODUCT(( 'Saisie Recettes'!$F$5:$F$3004 = $H28 )*(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8" s="203" t="str" cm="1">
        <f t="array" ref="O28">IF(SUMPRODUCT(( 'Saisie Recettes'!$F$5:$F$3004 = $H28 )*(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8" s="203" t="str" cm="1">
        <f t="array" ref="P28">IF(SUMPRODUCT(( 'Saisie Recettes'!$F$5:$F$3004 = $H28 )*(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8" s="203" t="str" cm="1">
        <f t="array" ref="Q28">IF(SUMPRODUCT(( 'Saisie Recettes'!$F$5:$F$3004 = $H28 )*(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8" s="203" t="str" cm="1">
        <f t="array" ref="R28">IF(SUMPRODUCT(( 'Saisie Recettes'!$F$5:$F$3004 = $H28 )*(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8" s="203" t="str" cm="1">
        <f t="array" ref="S28">IF(SUMPRODUCT(( 'Saisie Recettes'!$F$5:$F$3004 = $H28 )*(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8" s="203" t="str" cm="1">
        <f t="array" ref="T28">IF(SUMPRODUCT(( 'Saisie Recettes'!$F$5:$F$3004 = $H28 )*(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8" s="203" t="str" cm="1">
        <f t="array" ref="U28">IF(SUMPRODUCT(( 'Saisie Recettes'!$F$5:$F$3004 = $H28 )*(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8" s="203" t="str" cm="1">
        <f t="array" ref="V28">IF(SUMPRODUCT(( 'Saisie Recettes'!$F$5:$F$3004 = $H28 )*(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8" s="203" t="str" cm="1">
        <f t="array" ref="W28">IF(SUMPRODUCT(( 'Saisie Recettes'!$F$5:$F$3004 = $H28 )*(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8" s="203" t="str" cm="1">
        <f t="array" ref="X28">IF(SUMPRODUCT(( 'Saisie Recettes'!$F$5:$F$3004 = $H28 )*(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8" s="203" t="str" cm="1">
        <f t="array" ref="Y28">IF(SUMPRODUCT(( 'Saisie Recettes'!$F$5:$F$3004 = $H28 )*(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8" s="203" t="str" cm="1">
        <f t="array" ref="Z28">IF(SUMPRODUCT(( 'Saisie Recettes'!$F$5:$F$3004 = $H28 )*(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8" s="203" t="str" cm="1">
        <f t="array" ref="AA28">IF(SUMPRODUCT(( 'Saisie Recettes'!$F$5:$F$3004 = $H28 )*(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8" s="203" t="str" cm="1">
        <f t="array" ref="AB28">IF(SUMPRODUCT(( 'Saisie Recettes'!$F$5:$F$3004 = $H28 )*(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8" s="203" t="str" cm="1">
        <f t="array" ref="AC28">IF(SUMPRODUCT(( 'Saisie Recettes'!$F$5:$F$3004 = $H28 )*(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8" s="203" t="str" cm="1">
        <f t="array" ref="AD28">IF(SUMPRODUCT(( 'Saisie Recettes'!$F$5:$F$3004 = $H28 )*(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8" s="203" t="str" cm="1">
        <f t="array" ref="AE28">IF(SUMPRODUCT(( 'Saisie Recettes'!$F$5:$F$3004 = $H28 )*(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8" s="203" t="str" cm="1">
        <f t="array" ref="AF28">IF(SUMPRODUCT(( 'Saisie Recettes'!$F$5:$F$3004 = $H28 )*(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8" s="203" t="str" cm="1">
        <f t="array" ref="AG28">IF(SUMPRODUCT(( 'Saisie Recettes'!$F$5:$F$3004 = $H28 )*(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8" s="203" t="str" cm="1">
        <f t="array" ref="AH28">IF(SUMPRODUCT(( 'Saisie Recettes'!$F$5:$F$3004 = $H28 )*(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8" s="203" t="str" cm="1">
        <f t="array" ref="AI28">IF(SUMPRODUCT(( 'Saisie Recettes'!$F$5:$F$3004 = $H28 )*(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8" s="203" t="str" cm="1">
        <f t="array" ref="AJ28">IF(SUMPRODUCT(( 'Saisie Recettes'!$F$5:$F$3004 = $H28 )*(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8" s="203" t="str" cm="1">
        <f t="array" ref="AK28">IF(SUMPRODUCT(( 'Saisie Recettes'!$F$5:$F$3004 = $H28 )*(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8" s="203" t="str" cm="1">
        <f t="array" ref="AL28">IF(SUMPRODUCT(( 'Saisie Recettes'!$F$5:$F$3004 = $H28 )*(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8" s="204">
        <f t="shared" si="1"/>
        <v>6.6666666666666666E-2</v>
      </c>
    </row>
    <row r="29" spans="3:39" ht="15.75" customHeight="1" x14ac:dyDescent="0.25">
      <c r="C29" s="274" t="str">
        <f t="shared" si="2"/>
        <v>MC-CHBR 5</v>
      </c>
      <c r="D29" s="193"/>
      <c r="E29" s="193"/>
      <c r="F29" s="194"/>
      <c r="G29" s="195"/>
      <c r="H29" s="195" t="str">
        <f>'Listes des Lots'!B24</f>
        <v>MC-CHBR 5</v>
      </c>
      <c r="I29" s="203" t="str" cm="1">
        <f t="array" ref="I29">IF(SUMPRODUCT(( 'Saisie Recettes'!$F$5:$F$3004 = $H29 )*(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9" s="203" t="str" cm="1">
        <f t="array" ref="J29">IF(SUMPRODUCT(( 'Saisie Recettes'!$F$5:$F$3004 = $H29 )*(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9" s="203" t="str" cm="1">
        <f t="array" ref="K29">IF(SUMPRODUCT(( 'Saisie Recettes'!$F$5:$F$3004 = $H29 )*(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29" s="203" t="str" cm="1">
        <f t="array" ref="L29">IF(SUMPRODUCT(( 'Saisie Recettes'!$F$5:$F$3004 = $H29 )*(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9" s="203" t="str" cm="1">
        <f t="array" ref="M29">IF(SUMPRODUCT(( 'Saisie Recettes'!$F$5:$F$3004 = $H29 )*(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9" s="203" t="str" cm="1">
        <f t="array" ref="N29">IF(SUMPRODUCT(( 'Saisie Recettes'!$F$5:$F$3004 = $H29 )*(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9" s="203" t="str" cm="1">
        <f t="array" ref="O29">IF(SUMPRODUCT(( 'Saisie Recettes'!$F$5:$F$3004 = $H29 )*(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9" s="203" t="str" cm="1">
        <f t="array" ref="P29">IF(SUMPRODUCT(( 'Saisie Recettes'!$F$5:$F$3004 = $H29 )*(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9" s="203" t="str" cm="1">
        <f t="array" ref="Q29">IF(SUMPRODUCT(( 'Saisie Recettes'!$F$5:$F$3004 = $H29 )*(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9" s="203" t="str" cm="1">
        <f t="array" ref="R29">IF(SUMPRODUCT(( 'Saisie Recettes'!$F$5:$F$3004 = $H29 )*(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9" s="203" t="str" cm="1">
        <f t="array" ref="S29">IF(SUMPRODUCT(( 'Saisie Recettes'!$F$5:$F$3004 = $H29 )*(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9" s="203" t="str" cm="1">
        <f t="array" ref="T29">IF(SUMPRODUCT(( 'Saisie Recettes'!$F$5:$F$3004 = $H29 )*(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9" s="203" t="str" cm="1">
        <f t="array" ref="U29">IF(SUMPRODUCT(( 'Saisie Recettes'!$F$5:$F$3004 = $H29 )*(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9" s="203" t="str" cm="1">
        <f t="array" ref="V29">IF(SUMPRODUCT(( 'Saisie Recettes'!$F$5:$F$3004 = $H29 )*(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9" s="203" t="str" cm="1">
        <f t="array" ref="W29">IF(SUMPRODUCT(( 'Saisie Recettes'!$F$5:$F$3004 = $H29 )*(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9" s="203" t="str" cm="1">
        <f t="array" ref="X29">IF(SUMPRODUCT(( 'Saisie Recettes'!$F$5:$F$3004 = $H29 )*(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9" s="203" t="str" cm="1">
        <f t="array" ref="Y29">IF(SUMPRODUCT(( 'Saisie Recettes'!$F$5:$F$3004 = $H29 )*(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9" s="203" t="str" cm="1">
        <f t="array" ref="Z29">IF(SUMPRODUCT(( 'Saisie Recettes'!$F$5:$F$3004 = $H29 )*(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9" s="203" t="str" cm="1">
        <f t="array" ref="AA29">IF(SUMPRODUCT(( 'Saisie Recettes'!$F$5:$F$3004 = $H29 )*(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9" s="203" t="str" cm="1">
        <f t="array" ref="AB29">IF(SUMPRODUCT(( 'Saisie Recettes'!$F$5:$F$3004 = $H29 )*(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9" s="203" t="str" cm="1">
        <f t="array" ref="AC29">IF(SUMPRODUCT(( 'Saisie Recettes'!$F$5:$F$3004 = $H29 )*(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9" s="203" t="str" cm="1">
        <f t="array" ref="AD29">IF(SUMPRODUCT(( 'Saisie Recettes'!$F$5:$F$3004 = $H29 )*(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9" s="203" t="str" cm="1">
        <f t="array" ref="AE29">IF(SUMPRODUCT(( 'Saisie Recettes'!$F$5:$F$3004 = $H29 )*(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9" s="203" t="str" cm="1">
        <f t="array" ref="AF29">IF(SUMPRODUCT(( 'Saisie Recettes'!$F$5:$F$3004 = $H29 )*(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9" s="203" t="str" cm="1">
        <f t="array" ref="AG29">IF(SUMPRODUCT(( 'Saisie Recettes'!$F$5:$F$3004 = $H29 )*(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9" s="203" t="str" cm="1">
        <f t="array" ref="AH29">IF(SUMPRODUCT(( 'Saisie Recettes'!$F$5:$F$3004 = $H29 )*(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9" s="203" t="str" cm="1">
        <f t="array" ref="AI29">IF(SUMPRODUCT(( 'Saisie Recettes'!$F$5:$F$3004 = $H29 )*(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Yes</v>
      </c>
      <c r="AJ29" s="203" t="str" cm="1">
        <f t="array" ref="AJ29">IF(SUMPRODUCT(( 'Saisie Recettes'!$F$5:$F$3004 = $H29 )*(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9" s="203" t="str" cm="1">
        <f t="array" ref="AK29">IF(SUMPRODUCT(( 'Saisie Recettes'!$F$5:$F$3004 = $H29 )*(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29" s="203" t="str" cm="1">
        <f t="array" ref="AL29">IF(SUMPRODUCT(( 'Saisie Recettes'!$F$5:$F$3004 = $H29 )*(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29" s="204">
        <f t="shared" si="1"/>
        <v>0.13333333333333333</v>
      </c>
    </row>
    <row r="30" spans="3:39" ht="15.75" customHeight="1" x14ac:dyDescent="0.25">
      <c r="C30" s="274" t="str">
        <f t="shared" si="2"/>
        <v>MC-CHBR 6</v>
      </c>
      <c r="D30" s="193"/>
      <c r="E30" s="193"/>
      <c r="F30" s="194"/>
      <c r="G30" s="195"/>
      <c r="H30" s="195" t="str">
        <f>'Listes des Lots'!B25</f>
        <v>MC-CHBR 6</v>
      </c>
      <c r="I30" s="203" t="str" cm="1">
        <f t="array" ref="I30">IF(SUMPRODUCT(( 'Saisie Recettes'!$F$5:$F$3004 = $H30 )*(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0" s="203" t="str" cm="1">
        <f t="array" ref="J30">IF(SUMPRODUCT(( 'Saisie Recettes'!$F$5:$F$3004 = $H30 )*(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0" s="203" t="str" cm="1">
        <f t="array" ref="K30">IF(SUMPRODUCT(( 'Saisie Recettes'!$F$5:$F$3004 = $H30 )*(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0" s="203" t="str" cm="1">
        <f t="array" ref="L30">IF(SUMPRODUCT(( 'Saisie Recettes'!$F$5:$F$3004 = $H30 )*(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0" s="203" t="str" cm="1">
        <f t="array" ref="M30">IF(SUMPRODUCT(( 'Saisie Recettes'!$F$5:$F$3004 = $H30 )*(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0" s="203" t="str" cm="1">
        <f t="array" ref="N30">IF(SUMPRODUCT(( 'Saisie Recettes'!$F$5:$F$3004 = $H30 )*(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0" s="203" t="str" cm="1">
        <f t="array" ref="O30">IF(SUMPRODUCT(( 'Saisie Recettes'!$F$5:$F$3004 = $H30 )*(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0" s="203" t="str" cm="1">
        <f t="array" ref="P30">IF(SUMPRODUCT(( 'Saisie Recettes'!$F$5:$F$3004 = $H30 )*(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0" s="203" t="str" cm="1">
        <f t="array" ref="Q30">IF(SUMPRODUCT(( 'Saisie Recettes'!$F$5:$F$3004 = $H30 )*(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0" s="203" t="str" cm="1">
        <f t="array" ref="R30">IF(SUMPRODUCT(( 'Saisie Recettes'!$F$5:$F$3004 = $H30 )*(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0" s="203" t="str" cm="1">
        <f t="array" ref="S30">IF(SUMPRODUCT(( 'Saisie Recettes'!$F$5:$F$3004 = $H30 )*(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0" s="203" t="str" cm="1">
        <f t="array" ref="T30">IF(SUMPRODUCT(( 'Saisie Recettes'!$F$5:$F$3004 = $H30 )*(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0" s="203" t="str" cm="1">
        <f t="array" ref="U30">IF(SUMPRODUCT(( 'Saisie Recettes'!$F$5:$F$3004 = $H30 )*(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0" s="203" t="str" cm="1">
        <f t="array" ref="V30">IF(SUMPRODUCT(( 'Saisie Recettes'!$F$5:$F$3004 = $H30 )*(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0" s="203" t="str" cm="1">
        <f t="array" ref="W30">IF(SUMPRODUCT(( 'Saisie Recettes'!$F$5:$F$3004 = $H30 )*(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0" s="203" t="str" cm="1">
        <f t="array" ref="X30">IF(SUMPRODUCT(( 'Saisie Recettes'!$F$5:$F$3004 = $H30 )*(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0" s="203" t="str" cm="1">
        <f t="array" ref="Y30">IF(SUMPRODUCT(( 'Saisie Recettes'!$F$5:$F$3004 = $H30 )*(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0" s="203" t="str" cm="1">
        <f t="array" ref="Z30">IF(SUMPRODUCT(( 'Saisie Recettes'!$F$5:$F$3004 = $H30 )*(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0" s="203" t="str" cm="1">
        <f t="array" ref="AA30">IF(SUMPRODUCT(( 'Saisie Recettes'!$F$5:$F$3004 = $H30 )*(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0" s="203" t="str" cm="1">
        <f t="array" ref="AB30">IF(SUMPRODUCT(( 'Saisie Recettes'!$F$5:$F$3004 = $H30 )*(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0" s="203" t="str" cm="1">
        <f t="array" ref="AC30">IF(SUMPRODUCT(( 'Saisie Recettes'!$F$5:$F$3004 = $H30 )*(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0" s="203" t="str" cm="1">
        <f t="array" ref="AD30">IF(SUMPRODUCT(( 'Saisie Recettes'!$F$5:$F$3004 = $H30 )*(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0" s="203" t="str" cm="1">
        <f t="array" ref="AE30">IF(SUMPRODUCT(( 'Saisie Recettes'!$F$5:$F$3004 = $H30 )*(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0" s="203" t="str" cm="1">
        <f t="array" ref="AF30">IF(SUMPRODUCT(( 'Saisie Recettes'!$F$5:$F$3004 = $H30 )*(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0" s="203" t="str" cm="1">
        <f t="array" ref="AG30">IF(SUMPRODUCT(( 'Saisie Recettes'!$F$5:$F$3004 = $H30 )*(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0" s="203" t="str" cm="1">
        <f t="array" ref="AH30">IF(SUMPRODUCT(( 'Saisie Recettes'!$F$5:$F$3004 = $H30 )*(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0" s="203" t="str" cm="1">
        <f t="array" ref="AI30">IF(SUMPRODUCT(( 'Saisie Recettes'!$F$5:$F$3004 = $H30 )*(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0" s="203" t="str" cm="1">
        <f t="array" ref="AJ30">IF(SUMPRODUCT(( 'Saisie Recettes'!$F$5:$F$3004 = $H30 )*(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0" s="203" t="str" cm="1">
        <f t="array" ref="AK30">IF(SUMPRODUCT(( 'Saisie Recettes'!$F$5:$F$3004 = $H30 )*(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0" s="203" t="str" cm="1">
        <f t="array" ref="AL30">IF(SUMPRODUCT(( 'Saisie Recettes'!$F$5:$F$3004 = $H30 )*(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0" s="204">
        <f t="shared" si="1"/>
        <v>0</v>
      </c>
    </row>
    <row r="31" spans="3:39" ht="15.75" customHeight="1" x14ac:dyDescent="0.25">
      <c r="C31" s="274" t="str">
        <f t="shared" si="2"/>
        <v>MC-CHBR 7</v>
      </c>
      <c r="D31" s="193"/>
      <c r="E31" s="193"/>
      <c r="F31" s="194"/>
      <c r="G31" s="195"/>
      <c r="H31" s="195" t="str">
        <f>'Listes des Lots'!B26</f>
        <v>MC-CHBR 7</v>
      </c>
      <c r="I31" s="203" t="str" cm="1">
        <f t="array" ref="I31">IF(SUMPRODUCT(( 'Saisie Recettes'!$F$5:$F$3004 = $H31 )*(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1" s="203" t="str" cm="1">
        <f t="array" ref="J31">IF(SUMPRODUCT(( 'Saisie Recettes'!$F$5:$F$3004 = $H31 )*(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1" s="203" t="str" cm="1">
        <f t="array" ref="K31">IF(SUMPRODUCT(( 'Saisie Recettes'!$F$5:$F$3004 = $H31 )*(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31" s="203" t="str" cm="1">
        <f t="array" ref="L31">IF(SUMPRODUCT(( 'Saisie Recettes'!$F$5:$F$3004 = $H31 )*(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1" s="203" t="str" cm="1">
        <f t="array" ref="M31">IF(SUMPRODUCT(( 'Saisie Recettes'!$F$5:$F$3004 = $H31 )*(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1" s="203" t="str" cm="1">
        <f t="array" ref="N31">IF(SUMPRODUCT(( 'Saisie Recettes'!$F$5:$F$3004 = $H31 )*(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1" s="203" t="str" cm="1">
        <f t="array" ref="O31">IF(SUMPRODUCT(( 'Saisie Recettes'!$F$5:$F$3004 = $H31 )*(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1" s="203" t="str" cm="1">
        <f t="array" ref="P31">IF(SUMPRODUCT(( 'Saisie Recettes'!$F$5:$F$3004 = $H31 )*(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1" s="203" t="str" cm="1">
        <f t="array" ref="Q31">IF(SUMPRODUCT(( 'Saisie Recettes'!$F$5:$F$3004 = $H31 )*(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1" s="203" t="str" cm="1">
        <f t="array" ref="R31">IF(SUMPRODUCT(( 'Saisie Recettes'!$F$5:$F$3004 = $H31 )*(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1" s="203" t="str" cm="1">
        <f t="array" ref="S31">IF(SUMPRODUCT(( 'Saisie Recettes'!$F$5:$F$3004 = $H31 )*(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1" s="203" t="str" cm="1">
        <f t="array" ref="T31">IF(SUMPRODUCT(( 'Saisie Recettes'!$F$5:$F$3004 = $H31 )*(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1" s="203" t="str" cm="1">
        <f t="array" ref="U31">IF(SUMPRODUCT(( 'Saisie Recettes'!$F$5:$F$3004 = $H31 )*(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1" s="203" t="str" cm="1">
        <f t="array" ref="V31">IF(SUMPRODUCT(( 'Saisie Recettes'!$F$5:$F$3004 = $H31 )*(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1" s="203" t="str" cm="1">
        <f t="array" ref="W31">IF(SUMPRODUCT(( 'Saisie Recettes'!$F$5:$F$3004 = $H31 )*(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1" s="203" t="str" cm="1">
        <f t="array" ref="X31">IF(SUMPRODUCT(( 'Saisie Recettes'!$F$5:$F$3004 = $H31 )*(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1" s="203" t="str" cm="1">
        <f t="array" ref="Y31">IF(SUMPRODUCT(( 'Saisie Recettes'!$F$5:$F$3004 = $H31 )*(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1" s="203" t="str" cm="1">
        <f t="array" ref="Z31">IF(SUMPRODUCT(( 'Saisie Recettes'!$F$5:$F$3004 = $H31 )*(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1" s="203" t="str" cm="1">
        <f t="array" ref="AA31">IF(SUMPRODUCT(( 'Saisie Recettes'!$F$5:$F$3004 = $H31 )*(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1" s="203" t="str" cm="1">
        <f t="array" ref="AB31">IF(SUMPRODUCT(( 'Saisie Recettes'!$F$5:$F$3004 = $H31 )*(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1" s="203" t="str" cm="1">
        <f t="array" ref="AC31">IF(SUMPRODUCT(( 'Saisie Recettes'!$F$5:$F$3004 = $H31 )*(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1" s="203" t="str" cm="1">
        <f t="array" ref="AD31">IF(SUMPRODUCT(( 'Saisie Recettes'!$F$5:$F$3004 = $H31 )*(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1" s="203" t="str" cm="1">
        <f t="array" ref="AE31">IF(SUMPRODUCT(( 'Saisie Recettes'!$F$5:$F$3004 = $H31 )*(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1" s="203" t="str" cm="1">
        <f t="array" ref="AF31">IF(SUMPRODUCT(( 'Saisie Recettes'!$F$5:$F$3004 = $H31 )*(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1" s="203" t="str" cm="1">
        <f t="array" ref="AG31">IF(SUMPRODUCT(( 'Saisie Recettes'!$F$5:$F$3004 = $H31 )*(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1" s="203" t="str" cm="1">
        <f t="array" ref="AH31">IF(SUMPRODUCT(( 'Saisie Recettes'!$F$5:$F$3004 = $H31 )*(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1" s="203" t="str" cm="1">
        <f t="array" ref="AI31">IF(SUMPRODUCT(( 'Saisie Recettes'!$F$5:$F$3004 = $H31 )*(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1" s="203" t="str" cm="1">
        <f t="array" ref="AJ31">IF(SUMPRODUCT(( 'Saisie Recettes'!$F$5:$F$3004 = $H31 )*(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1" s="203" t="str" cm="1">
        <f t="array" ref="AK31">IF(SUMPRODUCT(( 'Saisie Recettes'!$F$5:$F$3004 = $H31 )*(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Yes</v>
      </c>
      <c r="AL31" s="203" t="str" cm="1">
        <f t="array" ref="AL31">IF(SUMPRODUCT(( 'Saisie Recettes'!$F$5:$F$3004 = $H31 )*(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1" s="204">
        <f t="shared" si="1"/>
        <v>6.6666666666666666E-2</v>
      </c>
    </row>
    <row r="32" spans="3:39" ht="15.75" customHeight="1" x14ac:dyDescent="0.25">
      <c r="C32" s="274" t="str">
        <f t="shared" si="2"/>
        <v>MC-CHBR 8</v>
      </c>
      <c r="D32" s="193"/>
      <c r="E32" s="193"/>
      <c r="F32" s="194"/>
      <c r="G32" s="195"/>
      <c r="H32" s="195" t="str">
        <f>'Listes des Lots'!B27</f>
        <v>MC-CHBR 8</v>
      </c>
      <c r="I32" s="203" t="str" cm="1">
        <f t="array" ref="I32">IF(SUMPRODUCT(( 'Saisie Recettes'!$F$5:$F$3004 = $H32 )*(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2" s="203" t="str" cm="1">
        <f t="array" ref="J32">IF(SUMPRODUCT(( 'Saisie Recettes'!$F$5:$F$3004 = $H32 )*(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2" s="203" t="str" cm="1">
        <f t="array" ref="K32">IF(SUMPRODUCT(( 'Saisie Recettes'!$F$5:$F$3004 = $H32 )*(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2" s="203" t="str" cm="1">
        <f t="array" ref="L32">IF(SUMPRODUCT(( 'Saisie Recettes'!$F$5:$F$3004 = $H32 )*(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2" s="203" t="str" cm="1">
        <f t="array" ref="M32">IF(SUMPRODUCT(( 'Saisie Recettes'!$F$5:$F$3004 = $H32 )*(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2" s="203" t="str" cm="1">
        <f t="array" ref="N32">IF(SUMPRODUCT(( 'Saisie Recettes'!$F$5:$F$3004 = $H32 )*(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2" s="203" t="str" cm="1">
        <f t="array" ref="O32">IF(SUMPRODUCT(( 'Saisie Recettes'!$F$5:$F$3004 = $H32 )*(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2" s="203" t="str" cm="1">
        <f t="array" ref="P32">IF(SUMPRODUCT(( 'Saisie Recettes'!$F$5:$F$3004 = $H32 )*(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2" s="203" t="str" cm="1">
        <f t="array" ref="Q32">IF(SUMPRODUCT(( 'Saisie Recettes'!$F$5:$F$3004 = $H32 )*(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2" s="203" t="str" cm="1">
        <f t="array" ref="R32">IF(SUMPRODUCT(( 'Saisie Recettes'!$F$5:$F$3004 = $H32 )*(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2" s="203" t="str" cm="1">
        <f t="array" ref="S32">IF(SUMPRODUCT(( 'Saisie Recettes'!$F$5:$F$3004 = $H32 )*(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Yes</v>
      </c>
      <c r="T32" s="203" t="str" cm="1">
        <f t="array" ref="T32">IF(SUMPRODUCT(( 'Saisie Recettes'!$F$5:$F$3004 = $H32 )*(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2" s="203" t="str" cm="1">
        <f t="array" ref="U32">IF(SUMPRODUCT(( 'Saisie Recettes'!$F$5:$F$3004 = $H32 )*(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2" s="203" t="str" cm="1">
        <f t="array" ref="V32">IF(SUMPRODUCT(( 'Saisie Recettes'!$F$5:$F$3004 = $H32 )*(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2" s="203" t="str" cm="1">
        <f t="array" ref="W32">IF(SUMPRODUCT(( 'Saisie Recettes'!$F$5:$F$3004 = $H32 )*(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2" s="203" t="str" cm="1">
        <f t="array" ref="X32">IF(SUMPRODUCT(( 'Saisie Recettes'!$F$5:$F$3004 = $H32 )*(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2" s="203" t="str" cm="1">
        <f t="array" ref="Y32">IF(SUMPRODUCT(( 'Saisie Recettes'!$F$5:$F$3004 = $H32 )*(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2" s="203" t="str" cm="1">
        <f t="array" ref="Z32">IF(SUMPRODUCT(( 'Saisie Recettes'!$F$5:$F$3004 = $H32 )*(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2" s="203" t="str" cm="1">
        <f t="array" ref="AA32">IF(SUMPRODUCT(( 'Saisie Recettes'!$F$5:$F$3004 = $H32 )*(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2" s="203" t="str" cm="1">
        <f t="array" ref="AB32">IF(SUMPRODUCT(( 'Saisie Recettes'!$F$5:$F$3004 = $H32 )*(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2" s="203" t="str" cm="1">
        <f t="array" ref="AC32">IF(SUMPRODUCT(( 'Saisie Recettes'!$F$5:$F$3004 = $H32 )*(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2" s="203" t="str" cm="1">
        <f t="array" ref="AD32">IF(SUMPRODUCT(( 'Saisie Recettes'!$F$5:$F$3004 = $H32 )*(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2" s="203" t="str" cm="1">
        <f t="array" ref="AE32">IF(SUMPRODUCT(( 'Saisie Recettes'!$F$5:$F$3004 = $H32 )*(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2" s="203" t="str" cm="1">
        <f t="array" ref="AF32">IF(SUMPRODUCT(( 'Saisie Recettes'!$F$5:$F$3004 = $H32 )*(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2" s="203" t="str" cm="1">
        <f t="array" ref="AG32">IF(SUMPRODUCT(( 'Saisie Recettes'!$F$5:$F$3004 = $H32 )*(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2" s="203" t="str" cm="1">
        <f t="array" ref="AH32">IF(SUMPRODUCT(( 'Saisie Recettes'!$F$5:$F$3004 = $H32 )*(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2" s="203" t="str" cm="1">
        <f t="array" ref="AI32">IF(SUMPRODUCT(( 'Saisie Recettes'!$F$5:$F$3004 = $H32 )*(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2" s="203" t="str" cm="1">
        <f t="array" ref="AJ32">IF(SUMPRODUCT(( 'Saisie Recettes'!$F$5:$F$3004 = $H32 )*(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2" s="203" t="str" cm="1">
        <f t="array" ref="AK32">IF(SUMPRODUCT(( 'Saisie Recettes'!$F$5:$F$3004 = $H32 )*(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2" s="203" t="str" cm="1">
        <f t="array" ref="AL32">IF(SUMPRODUCT(( 'Saisie Recettes'!$F$5:$F$3004 = $H32 )*(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Yes</v>
      </c>
      <c r="AM32" s="204">
        <f t="shared" si="1"/>
        <v>6.6666666666666666E-2</v>
      </c>
    </row>
    <row r="33" spans="3:39" ht="15.75" customHeight="1" x14ac:dyDescent="0.25">
      <c r="C33" s="274" t="str">
        <f t="shared" ref="C33" si="3">H33</f>
        <v>MC-Salle Conference</v>
      </c>
      <c r="D33" s="193"/>
      <c r="E33" s="193"/>
      <c r="F33" s="194"/>
      <c r="G33" s="195"/>
      <c r="H33" s="195" t="str">
        <f>'Listes des Lots'!B28</f>
        <v>MC-Salle Conference</v>
      </c>
      <c r="I33" s="203" t="str" cm="1">
        <f t="array" ref="I33">IF(SUMPRODUCT(( 'Saisie Recettes'!$F$5:$F$3004 = $H33 )*(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3" s="203" t="str" cm="1">
        <f t="array" ref="J33">IF(SUMPRODUCT(( 'Saisie Recettes'!$F$5:$F$3004 = $H33 )*(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3" s="203" t="str" cm="1">
        <f t="array" ref="K33">IF(SUMPRODUCT(( 'Saisie Recettes'!$F$5:$F$3004 = $H33 )*(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3" s="203" t="str" cm="1">
        <f t="array" ref="L33">IF(SUMPRODUCT(( 'Saisie Recettes'!$F$5:$F$3004 = $H33 )*(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3" s="203" t="str" cm="1">
        <f t="array" ref="M33">IF(SUMPRODUCT(( 'Saisie Recettes'!$F$5:$F$3004 = $H33 )*(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3" s="203" t="str" cm="1">
        <f t="array" ref="N33">IF(SUMPRODUCT(( 'Saisie Recettes'!$F$5:$F$3004 = $H33 )*(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3" s="203" t="str" cm="1">
        <f t="array" ref="O33">IF(SUMPRODUCT(( 'Saisie Recettes'!$F$5:$F$3004 = $H33 )*(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3" s="203" t="str" cm="1">
        <f t="array" ref="P33">IF(SUMPRODUCT(( 'Saisie Recettes'!$F$5:$F$3004 = $H33 )*(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3" s="203" t="str" cm="1">
        <f t="array" ref="Q33">IF(SUMPRODUCT(( 'Saisie Recettes'!$F$5:$F$3004 = $H33 )*(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3" s="203" t="str" cm="1">
        <f t="array" ref="R33">IF(SUMPRODUCT(( 'Saisie Recettes'!$F$5:$F$3004 = $H33 )*(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3" s="203" t="str" cm="1">
        <f t="array" ref="S33">IF(SUMPRODUCT(( 'Saisie Recettes'!$F$5:$F$3004 = $H33 )*(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3" s="203" t="str" cm="1">
        <f t="array" ref="T33">IF(SUMPRODUCT(( 'Saisie Recettes'!$F$5:$F$3004 = $H33 )*(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3" s="203" t="str" cm="1">
        <f t="array" ref="U33">IF(SUMPRODUCT(( 'Saisie Recettes'!$F$5:$F$3004 = $H33 )*(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3" s="203" t="str" cm="1">
        <f t="array" ref="V33">IF(SUMPRODUCT(( 'Saisie Recettes'!$F$5:$F$3004 = $H33 )*(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3" s="203" t="str" cm="1">
        <f t="array" ref="W33">IF(SUMPRODUCT(( 'Saisie Recettes'!$F$5:$F$3004 = $H33 )*(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3" s="203" t="str" cm="1">
        <f t="array" ref="X33">IF(SUMPRODUCT(( 'Saisie Recettes'!$F$5:$F$3004 = $H33 )*(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3" s="203" t="str" cm="1">
        <f t="array" ref="Y33">IF(SUMPRODUCT(( 'Saisie Recettes'!$F$5:$F$3004 = $H33 )*(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3" s="203" t="str" cm="1">
        <f t="array" ref="Z33">IF(SUMPRODUCT(( 'Saisie Recettes'!$F$5:$F$3004 = $H33 )*(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3" s="203" t="str" cm="1">
        <f t="array" ref="AA33">IF(SUMPRODUCT(( 'Saisie Recettes'!$F$5:$F$3004 = $H33 )*(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3" s="203" t="str" cm="1">
        <f t="array" ref="AB33">IF(SUMPRODUCT(( 'Saisie Recettes'!$F$5:$F$3004 = $H33 )*(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3" s="203" t="str" cm="1">
        <f t="array" ref="AC33">IF(SUMPRODUCT(( 'Saisie Recettes'!$F$5:$F$3004 = $H33 )*(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3" s="203" t="str" cm="1">
        <f t="array" ref="AD33">IF(SUMPRODUCT(( 'Saisie Recettes'!$F$5:$F$3004 = $H33 )*(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3" s="203" t="str" cm="1">
        <f t="array" ref="AE33">IF(SUMPRODUCT(( 'Saisie Recettes'!$F$5:$F$3004 = $H33 )*(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3" s="203" t="str" cm="1">
        <f t="array" ref="AF33">IF(SUMPRODUCT(( 'Saisie Recettes'!$F$5:$F$3004 = $H33 )*(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3" s="203" t="str" cm="1">
        <f t="array" ref="AG33">IF(SUMPRODUCT(( 'Saisie Recettes'!$F$5:$F$3004 = $H33 )*(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3" s="203" t="str" cm="1">
        <f t="array" ref="AH33">IF(SUMPRODUCT(( 'Saisie Recettes'!$F$5:$F$3004 = $H33 )*(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3" s="203" t="str" cm="1">
        <f t="array" ref="AI33">IF(SUMPRODUCT(( 'Saisie Recettes'!$F$5:$F$3004 = $H33 )*(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3" s="203" t="str" cm="1">
        <f t="array" ref="AJ33">IF(SUMPRODUCT(( 'Saisie Recettes'!$F$5:$F$3004 = $H33 )*(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3" s="203" t="str" cm="1">
        <f t="array" ref="AK33">IF(SUMPRODUCT(( 'Saisie Recettes'!$F$5:$F$3004 = $H33 )*( 'Saisie Recettes'!$H$5:$H$3004 = Listes!$B$73 ) *(( 'Saisie Recettes'!$K$5:$K$3004 &gt; 'Saisie Recettes'!$J$5:$J$3004 ) *( AK$7 &gt;= 'Saisie Recettes'!$J$5:$J$3004 ) *( AK$7 &lt; 'Saisie Recettes'!$K$5:$K$3004 )+ ( 'Saisie Recettes'!$K$5:$K$3004 = 'Saisie Recettes'!$J$5:$J$3004 ) *( AK$7 = 'Saisie Recettes'!$J$5:$J$3004 ))) &gt; 0,"Yes","No")</f>
        <v>No</v>
      </c>
      <c r="AL33" s="203" t="str" cm="1">
        <f t="array" ref="AL33">IF(SUMPRODUCT(( 'Saisie Recettes'!$F$5:$F$3004 = $H33 )*( 'Saisie Recettes'!$H$5:$H$3004 = Listes!$B$73 ) *(( 'Saisie Recettes'!$K$5:$K$3004 &gt; 'Saisie Recettes'!$J$5:$J$3004 ) *( AL$7 &gt;= 'Saisie Recettes'!$J$5:$J$3004 ) *( AL$7 &lt; 'Saisie Recettes'!$K$5:$K$3004 )+ ( 'Saisie Recettes'!$K$5:$K$3004 = 'Saisie Recettes'!$J$5:$J$3004 ) *( AL$7 = 'Saisie Recettes'!$J$5:$J$3004 ))) &gt; 0,"Yes","No")</f>
        <v>No</v>
      </c>
      <c r="AM33" s="204">
        <f t="shared" ref="AM33" si="4">COUNTIF(I33:AL33,$AO$1)/COUNT(I$7:AL$7)</f>
        <v>0</v>
      </c>
    </row>
    <row r="34" spans="3:39" ht="15.75" customHeight="1" x14ac:dyDescent="0.25"/>
    <row r="35" spans="3:39" ht="15.75" customHeight="1" x14ac:dyDescent="0.25">
      <c r="C35" s="196" t="str">
        <f t="shared" ref="C35:C59" si="5">C9</f>
        <v>MC-Suite 1</v>
      </c>
      <c r="E35" s="200">
        <f t="shared" ref="E35:E59" si="6">COUNTIF(I9:AL9,$AO$1)</f>
        <v>0</v>
      </c>
    </row>
    <row r="36" spans="3:39" ht="15.75" customHeight="1" x14ac:dyDescent="0.25">
      <c r="C36" s="196" t="str">
        <f t="shared" si="5"/>
        <v>MC-Suite 2</v>
      </c>
      <c r="E36" s="200">
        <f t="shared" si="6"/>
        <v>0</v>
      </c>
    </row>
    <row r="37" spans="3:39" ht="15.75" customHeight="1" x14ac:dyDescent="0.25">
      <c r="C37" s="196" t="str">
        <f t="shared" si="5"/>
        <v>MC-Suite 3</v>
      </c>
      <c r="E37" s="200">
        <f t="shared" si="6"/>
        <v>0</v>
      </c>
    </row>
    <row r="38" spans="3:39" ht="15.75" customHeight="1" x14ac:dyDescent="0.25">
      <c r="C38" s="196" t="str">
        <f t="shared" si="5"/>
        <v>MC-Suite 4</v>
      </c>
      <c r="E38" s="200">
        <f t="shared" si="6"/>
        <v>0</v>
      </c>
    </row>
    <row r="39" spans="3:39" ht="15.75" customHeight="1" x14ac:dyDescent="0.25">
      <c r="C39" s="196" t="str">
        <f t="shared" si="5"/>
        <v>MC-Suite 5</v>
      </c>
      <c r="E39" s="200">
        <f t="shared" si="6"/>
        <v>0</v>
      </c>
    </row>
    <row r="40" spans="3:39" ht="15.75" customHeight="1" x14ac:dyDescent="0.25">
      <c r="C40" s="196" t="str">
        <f t="shared" si="5"/>
        <v>MC-Suite 6</v>
      </c>
      <c r="E40" s="200">
        <f t="shared" si="6"/>
        <v>0</v>
      </c>
    </row>
    <row r="41" spans="3:39" ht="15.75" customHeight="1" x14ac:dyDescent="0.25">
      <c r="C41" s="196" t="str">
        <f t="shared" si="5"/>
        <v>MC-Suite 7</v>
      </c>
      <c r="E41" s="200">
        <f t="shared" si="6"/>
        <v>0</v>
      </c>
    </row>
    <row r="42" spans="3:39" ht="15.75" customHeight="1" x14ac:dyDescent="0.25">
      <c r="C42" s="196" t="str">
        <f t="shared" si="5"/>
        <v>MC-Suite 8</v>
      </c>
      <c r="E42" s="200">
        <f t="shared" si="6"/>
        <v>0</v>
      </c>
    </row>
    <row r="43" spans="3:39" ht="15.75" customHeight="1" x14ac:dyDescent="0.25">
      <c r="C43" s="196" t="str">
        <f t="shared" si="5"/>
        <v>MC-Suite 9</v>
      </c>
      <c r="E43" s="200">
        <f t="shared" si="6"/>
        <v>0</v>
      </c>
    </row>
    <row r="44" spans="3:39" ht="15.75" customHeight="1" x14ac:dyDescent="0.25">
      <c r="C44" s="196" t="str">
        <f t="shared" si="5"/>
        <v>MC-Suite 10</v>
      </c>
      <c r="E44" s="200">
        <f t="shared" si="6"/>
        <v>0</v>
      </c>
    </row>
    <row r="45" spans="3:39" ht="15.75" customHeight="1" x14ac:dyDescent="0.25">
      <c r="C45" s="196" t="str">
        <f t="shared" si="5"/>
        <v>MC-Suite 11</v>
      </c>
      <c r="E45" s="200">
        <f t="shared" si="6"/>
        <v>0</v>
      </c>
    </row>
    <row r="46" spans="3:39" ht="15.75" customHeight="1" x14ac:dyDescent="0.25">
      <c r="C46" s="196" t="str">
        <f t="shared" si="5"/>
        <v>MC-Suite 12</v>
      </c>
      <c r="E46" s="200">
        <f t="shared" si="6"/>
        <v>0</v>
      </c>
    </row>
    <row r="47" spans="3:39" ht="15.75" customHeight="1" x14ac:dyDescent="0.25">
      <c r="C47" s="196" t="str">
        <f t="shared" si="5"/>
        <v>MC-Suite 13</v>
      </c>
      <c r="E47" s="200">
        <f t="shared" si="6"/>
        <v>4</v>
      </c>
    </row>
    <row r="48" spans="3:39" ht="15.75" customHeight="1" x14ac:dyDescent="0.25">
      <c r="C48" s="196" t="str">
        <f t="shared" si="5"/>
        <v>MC-Suite 14</v>
      </c>
      <c r="E48" s="200">
        <f t="shared" si="6"/>
        <v>2</v>
      </c>
    </row>
    <row r="49" spans="3:5" ht="15.75" customHeight="1" x14ac:dyDescent="0.25">
      <c r="C49" s="196" t="str">
        <f t="shared" si="5"/>
        <v>MC-Suite 15</v>
      </c>
      <c r="E49" s="200">
        <f t="shared" si="6"/>
        <v>0</v>
      </c>
    </row>
    <row r="50" spans="3:5" ht="15.75" customHeight="1" x14ac:dyDescent="0.25">
      <c r="C50" s="196" t="str">
        <f t="shared" si="5"/>
        <v>MC-Suite 16</v>
      </c>
      <c r="E50" s="200">
        <f t="shared" si="6"/>
        <v>0</v>
      </c>
    </row>
    <row r="51" spans="3:5" ht="15.75" customHeight="1" x14ac:dyDescent="0.25">
      <c r="C51" s="196" t="str">
        <f t="shared" si="5"/>
        <v>MC-CHBR 1</v>
      </c>
      <c r="E51" s="200">
        <f t="shared" si="6"/>
        <v>0</v>
      </c>
    </row>
    <row r="52" spans="3:5" ht="15.75" customHeight="1" x14ac:dyDescent="0.25">
      <c r="C52" s="196" t="str">
        <f t="shared" si="5"/>
        <v>MC-CHBR 2</v>
      </c>
      <c r="E52" s="200">
        <f t="shared" si="6"/>
        <v>0</v>
      </c>
    </row>
    <row r="53" spans="3:5" ht="15.75" customHeight="1" x14ac:dyDescent="0.25">
      <c r="C53" s="196" t="str">
        <f t="shared" si="5"/>
        <v>MC-CHBR 3</v>
      </c>
      <c r="E53" s="200">
        <f t="shared" si="6"/>
        <v>3</v>
      </c>
    </row>
    <row r="54" spans="3:5" ht="15.75" customHeight="1" x14ac:dyDescent="0.25">
      <c r="C54" s="196" t="str">
        <f t="shared" si="5"/>
        <v>MC-CHBR 4</v>
      </c>
      <c r="E54" s="200">
        <f t="shared" si="6"/>
        <v>2</v>
      </c>
    </row>
    <row r="55" spans="3:5" ht="15.75" customHeight="1" x14ac:dyDescent="0.25">
      <c r="C55" s="196" t="str">
        <f t="shared" si="5"/>
        <v>MC-CHBR 5</v>
      </c>
      <c r="E55" s="200">
        <f t="shared" si="6"/>
        <v>4</v>
      </c>
    </row>
    <row r="56" spans="3:5" ht="15.75" customHeight="1" x14ac:dyDescent="0.25">
      <c r="C56" s="196" t="str">
        <f t="shared" si="5"/>
        <v>MC-CHBR 6</v>
      </c>
      <c r="E56" s="200">
        <f t="shared" si="6"/>
        <v>0</v>
      </c>
    </row>
    <row r="57" spans="3:5" ht="15.75" customHeight="1" x14ac:dyDescent="0.25">
      <c r="C57" s="196" t="str">
        <f t="shared" si="5"/>
        <v>MC-CHBR 7</v>
      </c>
      <c r="E57" s="200">
        <f t="shared" si="6"/>
        <v>2</v>
      </c>
    </row>
    <row r="58" spans="3:5" ht="15.75" customHeight="1" x14ac:dyDescent="0.25">
      <c r="C58" s="196" t="str">
        <f t="shared" si="5"/>
        <v>MC-CHBR 8</v>
      </c>
      <c r="E58" s="200">
        <f t="shared" si="6"/>
        <v>2</v>
      </c>
    </row>
    <row r="59" spans="3:5" ht="15.75" customHeight="1" x14ac:dyDescent="0.25">
      <c r="C59" s="196" t="str">
        <f t="shared" si="5"/>
        <v>MC-Salle Conference</v>
      </c>
      <c r="E59" s="200">
        <f t="shared" si="6"/>
        <v>0</v>
      </c>
    </row>
    <row r="60" spans="3:5" ht="15.75" customHeight="1" x14ac:dyDescent="0.25">
      <c r="C60" s="198" t="s">
        <v>363</v>
      </c>
      <c r="E60" s="201">
        <f>SUM(E35:E59)</f>
        <v>19</v>
      </c>
    </row>
    <row r="61" spans="3:5" ht="15.75" customHeight="1" x14ac:dyDescent="0.25"/>
    <row r="62" spans="3:5" ht="15.75" customHeight="1" x14ac:dyDescent="0.25">
      <c r="C62" s="196" t="str">
        <f>C35</f>
        <v>MC-Suite 1</v>
      </c>
      <c r="E62" s="197">
        <f t="shared" ref="E62:E86" si="7">AM9</f>
        <v>0</v>
      </c>
    </row>
    <row r="63" spans="3:5" ht="15.75" customHeight="1" x14ac:dyDescent="0.25">
      <c r="C63" s="196" t="str">
        <f t="shared" ref="C63:C86" si="8">C36</f>
        <v>MC-Suite 2</v>
      </c>
      <c r="E63" s="197">
        <f t="shared" si="7"/>
        <v>0</v>
      </c>
    </row>
    <row r="64" spans="3:5" ht="15.75" customHeight="1" x14ac:dyDescent="0.25">
      <c r="C64" s="196" t="str">
        <f t="shared" si="8"/>
        <v>MC-Suite 3</v>
      </c>
      <c r="E64" s="197">
        <f t="shared" si="7"/>
        <v>0</v>
      </c>
    </row>
    <row r="65" spans="3:5" ht="15.75" customHeight="1" x14ac:dyDescent="0.25">
      <c r="C65" s="196" t="str">
        <f t="shared" si="8"/>
        <v>MC-Suite 4</v>
      </c>
      <c r="E65" s="197">
        <f t="shared" si="7"/>
        <v>0</v>
      </c>
    </row>
    <row r="66" spans="3:5" ht="15.75" customHeight="1" x14ac:dyDescent="0.25">
      <c r="C66" s="196" t="str">
        <f t="shared" si="8"/>
        <v>MC-Suite 5</v>
      </c>
      <c r="E66" s="197">
        <f t="shared" si="7"/>
        <v>0</v>
      </c>
    </row>
    <row r="67" spans="3:5" ht="15.75" customHeight="1" x14ac:dyDescent="0.25">
      <c r="C67" s="196" t="str">
        <f t="shared" si="8"/>
        <v>MC-Suite 6</v>
      </c>
      <c r="E67" s="197">
        <f t="shared" si="7"/>
        <v>0</v>
      </c>
    </row>
    <row r="68" spans="3:5" ht="15.75" customHeight="1" x14ac:dyDescent="0.25">
      <c r="C68" s="196" t="str">
        <f t="shared" si="8"/>
        <v>MC-Suite 7</v>
      </c>
      <c r="E68" s="197">
        <f t="shared" si="7"/>
        <v>0</v>
      </c>
    </row>
    <row r="69" spans="3:5" ht="15.75" customHeight="1" x14ac:dyDescent="0.25">
      <c r="C69" s="196" t="str">
        <f t="shared" si="8"/>
        <v>MC-Suite 8</v>
      </c>
      <c r="E69" s="197">
        <f t="shared" si="7"/>
        <v>0</v>
      </c>
    </row>
    <row r="70" spans="3:5" ht="15.75" customHeight="1" x14ac:dyDescent="0.25">
      <c r="C70" s="196" t="str">
        <f t="shared" si="8"/>
        <v>MC-Suite 9</v>
      </c>
      <c r="E70" s="197">
        <f t="shared" si="7"/>
        <v>0</v>
      </c>
    </row>
    <row r="71" spans="3:5" ht="15.75" customHeight="1" x14ac:dyDescent="0.25">
      <c r="C71" s="196" t="str">
        <f t="shared" si="8"/>
        <v>MC-Suite 10</v>
      </c>
      <c r="E71" s="197">
        <f t="shared" si="7"/>
        <v>0</v>
      </c>
    </row>
    <row r="72" spans="3:5" ht="15.75" customHeight="1" x14ac:dyDescent="0.25">
      <c r="C72" s="196" t="str">
        <f t="shared" si="8"/>
        <v>MC-Suite 11</v>
      </c>
      <c r="E72" s="197">
        <f t="shared" si="7"/>
        <v>0</v>
      </c>
    </row>
    <row r="73" spans="3:5" ht="15.75" customHeight="1" x14ac:dyDescent="0.25">
      <c r="C73" s="196" t="str">
        <f t="shared" si="8"/>
        <v>MC-Suite 12</v>
      </c>
      <c r="E73" s="197">
        <f t="shared" si="7"/>
        <v>0</v>
      </c>
    </row>
    <row r="74" spans="3:5" ht="15.75" customHeight="1" x14ac:dyDescent="0.25">
      <c r="C74" s="196" t="str">
        <f t="shared" si="8"/>
        <v>MC-Suite 13</v>
      </c>
      <c r="E74" s="197">
        <f t="shared" si="7"/>
        <v>0.13333333333333333</v>
      </c>
    </row>
    <row r="75" spans="3:5" ht="15.75" customHeight="1" x14ac:dyDescent="0.25">
      <c r="C75" s="196" t="str">
        <f t="shared" si="8"/>
        <v>MC-Suite 14</v>
      </c>
      <c r="E75" s="197">
        <f t="shared" si="7"/>
        <v>6.6666666666666666E-2</v>
      </c>
    </row>
    <row r="76" spans="3:5" ht="15.75" customHeight="1" x14ac:dyDescent="0.25">
      <c r="C76" s="196" t="str">
        <f t="shared" si="8"/>
        <v>MC-Suite 15</v>
      </c>
      <c r="E76" s="197">
        <f t="shared" si="7"/>
        <v>0</v>
      </c>
    </row>
    <row r="77" spans="3:5" ht="15.75" customHeight="1" x14ac:dyDescent="0.25">
      <c r="C77" s="196" t="str">
        <f t="shared" si="8"/>
        <v>MC-Suite 16</v>
      </c>
      <c r="E77" s="197">
        <f t="shared" si="7"/>
        <v>0</v>
      </c>
    </row>
    <row r="78" spans="3:5" ht="15.75" customHeight="1" x14ac:dyDescent="0.25">
      <c r="C78" s="196" t="str">
        <f t="shared" si="8"/>
        <v>MC-CHBR 1</v>
      </c>
      <c r="E78" s="197">
        <f t="shared" si="7"/>
        <v>0</v>
      </c>
    </row>
    <row r="79" spans="3:5" ht="15.75" customHeight="1" x14ac:dyDescent="0.25">
      <c r="C79" s="196" t="str">
        <f t="shared" si="8"/>
        <v>MC-CHBR 2</v>
      </c>
      <c r="E79" s="197">
        <f t="shared" si="7"/>
        <v>0</v>
      </c>
    </row>
    <row r="80" spans="3:5" ht="15.75" customHeight="1" x14ac:dyDescent="0.25">
      <c r="C80" s="196" t="str">
        <f t="shared" si="8"/>
        <v>MC-CHBR 3</v>
      </c>
      <c r="E80" s="197">
        <f t="shared" si="7"/>
        <v>0.1</v>
      </c>
    </row>
    <row r="81" spans="3:5" ht="15.75" customHeight="1" x14ac:dyDescent="0.25">
      <c r="C81" s="196" t="str">
        <f t="shared" si="8"/>
        <v>MC-CHBR 4</v>
      </c>
      <c r="E81" s="197">
        <f t="shared" si="7"/>
        <v>6.6666666666666666E-2</v>
      </c>
    </row>
    <row r="82" spans="3:5" ht="15.75" customHeight="1" x14ac:dyDescent="0.25">
      <c r="C82" s="196" t="str">
        <f t="shared" si="8"/>
        <v>MC-CHBR 5</v>
      </c>
      <c r="E82" s="197">
        <f t="shared" si="7"/>
        <v>0.13333333333333333</v>
      </c>
    </row>
    <row r="83" spans="3:5" ht="15.75" customHeight="1" x14ac:dyDescent="0.25">
      <c r="C83" s="196" t="str">
        <f t="shared" si="8"/>
        <v>MC-CHBR 6</v>
      </c>
      <c r="E83" s="197">
        <f t="shared" si="7"/>
        <v>0</v>
      </c>
    </row>
    <row r="84" spans="3:5" ht="15.75" customHeight="1" x14ac:dyDescent="0.25">
      <c r="C84" s="196" t="str">
        <f t="shared" si="8"/>
        <v>MC-CHBR 7</v>
      </c>
      <c r="E84" s="197">
        <f t="shared" si="7"/>
        <v>6.6666666666666666E-2</v>
      </c>
    </row>
    <row r="85" spans="3:5" ht="15.75" customHeight="1" x14ac:dyDescent="0.25">
      <c r="C85" s="196" t="str">
        <f t="shared" si="8"/>
        <v>MC-CHBR 8</v>
      </c>
      <c r="E85" s="197">
        <f t="shared" si="7"/>
        <v>6.6666666666666666E-2</v>
      </c>
    </row>
    <row r="86" spans="3:5" ht="15.75" customHeight="1" x14ac:dyDescent="0.25">
      <c r="C86" s="196" t="str">
        <f t="shared" si="8"/>
        <v>MC-Salle Conference</v>
      </c>
      <c r="E86" s="197">
        <f t="shared" si="7"/>
        <v>0</v>
      </c>
    </row>
    <row r="87" spans="3:5" ht="15.75" customHeight="1" x14ac:dyDescent="0.25">
      <c r="C87" s="198" t="s">
        <v>364</v>
      </c>
      <c r="E87" s="199">
        <f>AVERAGE(E62:E86)</f>
        <v>2.5333333333333333E-2</v>
      </c>
    </row>
    <row r="88" spans="3:5" ht="15.75" customHeight="1" x14ac:dyDescent="0.25"/>
    <row r="89" spans="3:5" ht="15.75" customHeight="1" x14ac:dyDescent="0.25"/>
    <row r="90" spans="3:5" ht="15.75" customHeight="1" x14ac:dyDescent="0.25"/>
    <row r="91" spans="3:5" ht="15.75" customHeight="1" x14ac:dyDescent="0.25"/>
    <row r="92" spans="3:5" ht="15.75" customHeight="1" x14ac:dyDescent="0.25"/>
    <row r="93" spans="3:5" ht="15.75" customHeight="1" x14ac:dyDescent="0.25"/>
    <row r="94" spans="3:5" ht="15.75" customHeight="1" x14ac:dyDescent="0.25"/>
    <row r="95" spans="3:5" ht="15.75" customHeight="1" x14ac:dyDescent="0.25"/>
    <row r="96" spans="3:5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</sheetData>
  <sheetProtection algorithmName="SHA-512" hashValue="LDwvxL7YY1Ad1kQyF4DD6yoPvfHIGeJkAIHqBz8q8s52ktc8hGKw+XW/kH2lvpWKJ778SMc3XA1XBUoJgeaUZg==" saltValue="zYjJRVsuXkAbVitB/UgZMA==" spinCount="100000" sheet="1" objects="1" scenarios="1" formatColumns="0"/>
  <dataValidations count="1">
    <dataValidation allowBlank="1" showErrorMessage="1" sqref="I9:AL33" xr:uid="{C706637B-5B6B-487F-A74E-2A25C24263DA}"/>
  </dataValidations>
  <pageMargins left="0.7" right="0.7" top="0.75" bottom="0.75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A16B2-0D3B-45AA-98FC-8ABC93052DA5}">
  <sheetPr codeName="Sheet17">
    <tabColor rgb="FFFF0000"/>
  </sheetPr>
  <dimension ref="B1:AN903"/>
  <sheetViews>
    <sheetView showGridLines="0" zoomScale="89" zoomScaleNormal="89" workbookViewId="0">
      <pane xSplit="8" ySplit="8" topLeftCell="I45" activePane="bottomRight" state="frozen"/>
      <selection activeCell="AL31" sqref="AL31"/>
      <selection pane="topRight" activeCell="AL31" sqref="AL31"/>
      <selection pane="bottomLeft" activeCell="AL31" sqref="AL31"/>
      <selection pane="bottomRight" activeCell="AL31" sqref="AL31"/>
    </sheetView>
  </sheetViews>
  <sheetFormatPr baseColWidth="10" defaultColWidth="12.28515625" defaultRowHeight="15" customHeight="1" outlineLevelRow="1" x14ac:dyDescent="0.25"/>
  <cols>
    <col min="1" max="1" width="1.5703125" style="173" customWidth="1"/>
    <col min="2" max="2" width="4" style="173" customWidth="1"/>
    <col min="3" max="3" width="17.140625" style="173" customWidth="1"/>
    <col min="4" max="4" width="14.42578125" style="173" hidden="1" customWidth="1"/>
    <col min="5" max="5" width="8.42578125" style="173" customWidth="1"/>
    <col min="6" max="6" width="2.140625" style="173" customWidth="1"/>
    <col min="7" max="7" width="2.5703125" style="173" customWidth="1"/>
    <col min="8" max="8" width="12.140625" style="173" hidden="1" customWidth="1"/>
    <col min="9" max="9" width="16.7109375" style="173" customWidth="1"/>
    <col min="10" max="11" width="16.85546875" style="173" customWidth="1"/>
    <col min="12" max="12" width="16.7109375" style="173" customWidth="1"/>
    <col min="13" max="13" width="16.85546875" style="173" customWidth="1"/>
    <col min="14" max="14" width="15.7109375" style="173" customWidth="1"/>
    <col min="15" max="15" width="16.28515625" style="173" bestFit="1" customWidth="1"/>
    <col min="16" max="16" width="16.7109375" style="173" bestFit="1" customWidth="1"/>
    <col min="17" max="17" width="16.42578125" style="173" bestFit="1" customWidth="1"/>
    <col min="18" max="21" width="15.7109375" style="173" customWidth="1"/>
    <col min="22" max="38" width="17.140625" style="173" customWidth="1"/>
    <col min="39" max="39" width="17.140625" style="173" hidden="1" customWidth="1"/>
    <col min="40" max="40" width="17.140625" style="173" customWidth="1"/>
    <col min="41" max="16384" width="12.28515625" style="173"/>
  </cols>
  <sheetData>
    <row r="1" spans="2:40" ht="15.75" customHeight="1" x14ac:dyDescent="0.25">
      <c r="AM1" s="173" t="s">
        <v>360</v>
      </c>
    </row>
    <row r="2" spans="2:40" ht="15.75" customHeight="1" thickBot="1" x14ac:dyDescent="0.3"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M2" s="173" t="s">
        <v>361</v>
      </c>
    </row>
    <row r="3" spans="2:40" ht="15.75" customHeight="1" thickBot="1" x14ac:dyDescent="0.3">
      <c r="B3" s="175"/>
      <c r="C3" s="176"/>
      <c r="D3" s="176"/>
      <c r="E3" s="176"/>
      <c r="F3" s="176"/>
      <c r="G3" s="176"/>
      <c r="H3" s="176"/>
      <c r="I3" s="177"/>
      <c r="J3" s="178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7"/>
      <c r="AJ3" s="177"/>
      <c r="AK3" s="177"/>
    </row>
    <row r="4" spans="2:40" ht="15.75" customHeight="1" x14ac:dyDescent="0.25"/>
    <row r="5" spans="2:40" ht="15.75" hidden="1" customHeight="1" outlineLevel="1" x14ac:dyDescent="0.25">
      <c r="I5" s="179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1"/>
      <c r="Z5" s="182"/>
      <c r="AA5" s="183"/>
      <c r="AB5" s="181"/>
      <c r="AC5" s="181"/>
      <c r="AD5" s="181"/>
      <c r="AE5" s="181"/>
      <c r="AF5" s="181"/>
      <c r="AG5" s="181"/>
      <c r="AH5" s="181"/>
      <c r="AJ5" s="182"/>
      <c r="AK5" s="181"/>
      <c r="AL5" s="181"/>
      <c r="AM5" s="181"/>
      <c r="AN5" s="181"/>
    </row>
    <row r="6" spans="2:40" ht="15.75" hidden="1" customHeight="1" outlineLevel="1" x14ac:dyDescent="0.25">
      <c r="H6" s="184" t="s">
        <v>362</v>
      </c>
      <c r="I6" s="185">
        <v>1</v>
      </c>
      <c r="J6" s="185">
        <f t="shared" ref="J6:Y7" si="0">I6+1</f>
        <v>2</v>
      </c>
      <c r="K6" s="185">
        <f t="shared" si="0"/>
        <v>3</v>
      </c>
      <c r="L6" s="185">
        <f t="shared" si="0"/>
        <v>4</v>
      </c>
      <c r="M6" s="185">
        <f t="shared" si="0"/>
        <v>5</v>
      </c>
      <c r="N6" s="185">
        <f t="shared" si="0"/>
        <v>6</v>
      </c>
      <c r="O6" s="185">
        <f t="shared" si="0"/>
        <v>7</v>
      </c>
      <c r="P6" s="185">
        <f t="shared" si="0"/>
        <v>8</v>
      </c>
      <c r="Q6" s="185">
        <f t="shared" si="0"/>
        <v>9</v>
      </c>
      <c r="R6" s="185">
        <f t="shared" si="0"/>
        <v>10</v>
      </c>
      <c r="S6" s="185">
        <f t="shared" si="0"/>
        <v>11</v>
      </c>
      <c r="T6" s="185">
        <f t="shared" si="0"/>
        <v>12</v>
      </c>
      <c r="U6" s="185">
        <f t="shared" si="0"/>
        <v>13</v>
      </c>
      <c r="V6" s="185">
        <f t="shared" si="0"/>
        <v>14</v>
      </c>
      <c r="W6" s="185">
        <f t="shared" si="0"/>
        <v>15</v>
      </c>
      <c r="X6" s="185">
        <f t="shared" si="0"/>
        <v>16</v>
      </c>
      <c r="Y6" s="185">
        <f t="shared" si="0"/>
        <v>17</v>
      </c>
      <c r="Z6" s="185">
        <f t="shared" ref="Z6:AJ7" si="1">Y6+1</f>
        <v>18</v>
      </c>
      <c r="AA6" s="185">
        <f t="shared" si="1"/>
        <v>19</v>
      </c>
      <c r="AB6" s="185">
        <f t="shared" si="1"/>
        <v>20</v>
      </c>
      <c r="AC6" s="185">
        <f t="shared" si="1"/>
        <v>21</v>
      </c>
      <c r="AD6" s="185">
        <f t="shared" si="1"/>
        <v>22</v>
      </c>
      <c r="AE6" s="185">
        <f t="shared" si="1"/>
        <v>23</v>
      </c>
      <c r="AF6" s="185">
        <f t="shared" si="1"/>
        <v>24</v>
      </c>
      <c r="AG6" s="185">
        <f t="shared" si="1"/>
        <v>25</v>
      </c>
      <c r="AH6" s="185">
        <f t="shared" si="1"/>
        <v>26</v>
      </c>
      <c r="AI6" s="185">
        <f t="shared" si="1"/>
        <v>27</v>
      </c>
      <c r="AJ6" s="185">
        <f t="shared" si="1"/>
        <v>28</v>
      </c>
      <c r="AK6" s="181"/>
    </row>
    <row r="7" spans="2:40" ht="15.75" customHeight="1" collapsed="1" thickBot="1" x14ac:dyDescent="0.3">
      <c r="C7" s="186" t="s">
        <v>368</v>
      </c>
      <c r="D7" s="187"/>
      <c r="E7" s="187"/>
      <c r="F7" s="188"/>
      <c r="G7" s="188"/>
      <c r="H7" s="189"/>
      <c r="I7" s="257">
        <v>45689</v>
      </c>
      <c r="J7" s="190">
        <f t="shared" si="0"/>
        <v>45690</v>
      </c>
      <c r="K7" s="190">
        <f t="shared" si="0"/>
        <v>45691</v>
      </c>
      <c r="L7" s="190">
        <f t="shared" si="0"/>
        <v>45692</v>
      </c>
      <c r="M7" s="190">
        <f t="shared" si="0"/>
        <v>45693</v>
      </c>
      <c r="N7" s="190">
        <f t="shared" si="0"/>
        <v>45694</v>
      </c>
      <c r="O7" s="190">
        <f t="shared" si="0"/>
        <v>45695</v>
      </c>
      <c r="P7" s="190">
        <f t="shared" si="0"/>
        <v>45696</v>
      </c>
      <c r="Q7" s="190">
        <f t="shared" si="0"/>
        <v>45697</v>
      </c>
      <c r="R7" s="190">
        <f t="shared" si="0"/>
        <v>45698</v>
      </c>
      <c r="S7" s="190">
        <f t="shared" si="0"/>
        <v>45699</v>
      </c>
      <c r="T7" s="190">
        <f t="shared" si="0"/>
        <v>45700</v>
      </c>
      <c r="U7" s="190">
        <f t="shared" si="0"/>
        <v>45701</v>
      </c>
      <c r="V7" s="190">
        <f t="shared" si="0"/>
        <v>45702</v>
      </c>
      <c r="W7" s="190">
        <f t="shared" si="0"/>
        <v>45703</v>
      </c>
      <c r="X7" s="190">
        <f t="shared" si="0"/>
        <v>45704</v>
      </c>
      <c r="Y7" s="190">
        <f t="shared" si="0"/>
        <v>45705</v>
      </c>
      <c r="Z7" s="190">
        <f t="shared" si="1"/>
        <v>45706</v>
      </c>
      <c r="AA7" s="190">
        <f t="shared" si="1"/>
        <v>45707</v>
      </c>
      <c r="AB7" s="190">
        <f t="shared" si="1"/>
        <v>45708</v>
      </c>
      <c r="AC7" s="190">
        <f t="shared" si="1"/>
        <v>45709</v>
      </c>
      <c r="AD7" s="190">
        <f t="shared" si="1"/>
        <v>45710</v>
      </c>
      <c r="AE7" s="190">
        <f t="shared" si="1"/>
        <v>45711</v>
      </c>
      <c r="AF7" s="190">
        <f t="shared" si="1"/>
        <v>45712</v>
      </c>
      <c r="AG7" s="190">
        <f t="shared" si="1"/>
        <v>45713</v>
      </c>
      <c r="AH7" s="190">
        <f t="shared" si="1"/>
        <v>45714</v>
      </c>
      <c r="AI7" s="190">
        <f t="shared" si="1"/>
        <v>45715</v>
      </c>
      <c r="AJ7" s="190">
        <f t="shared" si="1"/>
        <v>45716</v>
      </c>
      <c r="AK7" s="191">
        <f>AJ7</f>
        <v>45716</v>
      </c>
      <c r="AL7" s="202">
        <f>AJ7+1</f>
        <v>45717</v>
      </c>
    </row>
    <row r="8" spans="2:40" ht="15.75" customHeight="1" x14ac:dyDescent="0.25">
      <c r="C8" s="182"/>
      <c r="D8" s="183"/>
      <c r="E8" s="183"/>
      <c r="F8" s="183"/>
      <c r="G8" s="183"/>
      <c r="H8" s="183"/>
    </row>
    <row r="9" spans="2:40" ht="15.75" customHeight="1" x14ac:dyDescent="0.25">
      <c r="C9" s="192" t="str">
        <f>H9</f>
        <v>MC-Suite 1</v>
      </c>
      <c r="D9" s="193"/>
      <c r="E9" s="193"/>
      <c r="F9" s="194"/>
      <c r="G9" s="195"/>
      <c r="H9" s="195" t="str">
        <f>'Listes des Lots'!B4</f>
        <v>MC-Suite 1</v>
      </c>
      <c r="I9" s="203" t="str" cm="1">
        <f t="array" ref="I9">IF(SUMPRODUCT(( 'Saisie Recettes'!$F$5:$F$3004 = $H9 )*(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9" s="203" t="str" cm="1">
        <f t="array" ref="J9">IF(SUMPRODUCT(( 'Saisie Recettes'!$F$5:$F$3004 = $H9 )*(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9" s="203" t="str" cm="1">
        <f t="array" ref="K9">IF(SUMPRODUCT(( 'Saisie Recettes'!$F$5:$F$3004 = $H9 )*(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9" s="203" t="str" cm="1">
        <f t="array" ref="L9">IF(SUMPRODUCT(( 'Saisie Recettes'!$F$5:$F$3004 = $H9 )*(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9" s="203" t="str" cm="1">
        <f t="array" ref="M9">IF(SUMPRODUCT(( 'Saisie Recettes'!$F$5:$F$3004 = $H9 )*(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9" s="203" t="str" cm="1">
        <f t="array" ref="N9">IF(SUMPRODUCT(( 'Saisie Recettes'!$F$5:$F$3004 = $H9 )*(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9" s="203" t="str" cm="1">
        <f t="array" ref="O9">IF(SUMPRODUCT(( 'Saisie Recettes'!$F$5:$F$3004 = $H9 )*(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9" s="203" t="str" cm="1">
        <f t="array" ref="P9">IF(SUMPRODUCT(( 'Saisie Recettes'!$F$5:$F$3004 = $H9 )*(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9" s="203" t="str" cm="1">
        <f t="array" ref="Q9">IF(SUMPRODUCT(( 'Saisie Recettes'!$F$5:$F$3004 = $H9 )*(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9" s="203" t="str" cm="1">
        <f t="array" ref="R9">IF(SUMPRODUCT(( 'Saisie Recettes'!$F$5:$F$3004 = $H9 )*(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9" s="203" t="str" cm="1">
        <f t="array" ref="S9">IF(SUMPRODUCT(( 'Saisie Recettes'!$F$5:$F$3004 = $H9 )*(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9" s="203" t="str" cm="1">
        <f t="array" ref="T9">IF(SUMPRODUCT(( 'Saisie Recettes'!$F$5:$F$3004 = $H9 )*(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9" s="203" t="str" cm="1">
        <f t="array" ref="U9">IF(SUMPRODUCT(( 'Saisie Recettes'!$F$5:$F$3004 = $H9 )*(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9" s="203" t="str" cm="1">
        <f t="array" ref="V9">IF(SUMPRODUCT(( 'Saisie Recettes'!$F$5:$F$3004 = $H9 )*(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9" s="203" t="str" cm="1">
        <f t="array" ref="W9">IF(SUMPRODUCT(( 'Saisie Recettes'!$F$5:$F$3004 = $H9 )*(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9" s="203" t="str" cm="1">
        <f t="array" ref="X9">IF(SUMPRODUCT(( 'Saisie Recettes'!$F$5:$F$3004 = $H9 )*(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9" s="203" t="str" cm="1">
        <f t="array" ref="Y9">IF(SUMPRODUCT(( 'Saisie Recettes'!$F$5:$F$3004 = $H9 )*(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9" s="203" t="str" cm="1">
        <f t="array" ref="Z9">IF(SUMPRODUCT(( 'Saisie Recettes'!$F$5:$F$3004 = $H9 )*(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9" s="203" t="str" cm="1">
        <f t="array" ref="AA9">IF(SUMPRODUCT(( 'Saisie Recettes'!$F$5:$F$3004 = $H9 )*(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9" s="203" t="str" cm="1">
        <f t="array" ref="AB9">IF(SUMPRODUCT(( 'Saisie Recettes'!$F$5:$F$3004 = $H9 )*(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9" s="203" t="str" cm="1">
        <f t="array" ref="AC9">IF(SUMPRODUCT(( 'Saisie Recettes'!$F$5:$F$3004 = $H9 )*(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9" s="203" t="str" cm="1">
        <f t="array" ref="AD9">IF(SUMPRODUCT(( 'Saisie Recettes'!$F$5:$F$3004 = $H9 )*(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9" s="203" t="str" cm="1">
        <f t="array" ref="AE9">IF(SUMPRODUCT(( 'Saisie Recettes'!$F$5:$F$3004 = $H9 )*(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9" s="203" t="str" cm="1">
        <f t="array" ref="AF9">IF(SUMPRODUCT(( 'Saisie Recettes'!$F$5:$F$3004 = $H9 )*(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9" s="203" t="str" cm="1">
        <f t="array" ref="AG9">IF(SUMPRODUCT(( 'Saisie Recettes'!$F$5:$F$3004 = $H9 )*(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9" s="203" t="str" cm="1">
        <f t="array" ref="AH9">IF(SUMPRODUCT(( 'Saisie Recettes'!$F$5:$F$3004 = $H9 )*(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9" s="203" t="str" cm="1">
        <f t="array" ref="AI9">IF(SUMPRODUCT(( 'Saisie Recettes'!$F$5:$F$3004 = $H9 )*(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9" s="203" t="str" cm="1">
        <f t="array" ref="AJ9">IF(SUMPRODUCT(( 'Saisie Recettes'!$F$5:$F$3004 = $H9 )*(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9" s="204">
        <f t="shared" ref="AK9:AK32" si="2">COUNTIF(I9:AJ9,$AM$1)/COUNT(I$7:AJ$7)</f>
        <v>0</v>
      </c>
    </row>
    <row r="10" spans="2:40" ht="15.75" customHeight="1" x14ac:dyDescent="0.25">
      <c r="C10" s="192" t="str">
        <f t="shared" ref="C10:C32" si="3">H10</f>
        <v>MC-Suite 2</v>
      </c>
      <c r="D10" s="193"/>
      <c r="E10" s="193"/>
      <c r="F10" s="194"/>
      <c r="G10" s="195"/>
      <c r="H10" s="195" t="str">
        <f>'Listes des Lots'!B5</f>
        <v>MC-Suite 2</v>
      </c>
      <c r="I10" s="203" t="str" cm="1">
        <f t="array" ref="I10">IF(SUMPRODUCT(( 'Saisie Recettes'!$F$5:$F$3004 = $H10 )*(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0" s="203" t="str" cm="1">
        <f t="array" ref="J10">IF(SUMPRODUCT(( 'Saisie Recettes'!$F$5:$F$3004 = $H10 )*(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0" s="203" t="str" cm="1">
        <f t="array" ref="K10">IF(SUMPRODUCT(( 'Saisie Recettes'!$F$5:$F$3004 = $H10 )*(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0" s="203" t="str" cm="1">
        <f t="array" ref="L10">IF(SUMPRODUCT(( 'Saisie Recettes'!$F$5:$F$3004 = $H10 )*(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0" s="203" t="str" cm="1">
        <f t="array" ref="M10">IF(SUMPRODUCT(( 'Saisie Recettes'!$F$5:$F$3004 = $H10 )*(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0" s="203" t="str" cm="1">
        <f t="array" ref="N10">IF(SUMPRODUCT(( 'Saisie Recettes'!$F$5:$F$3004 = $H10 )*(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0" s="203" t="str" cm="1">
        <f t="array" ref="O10">IF(SUMPRODUCT(( 'Saisie Recettes'!$F$5:$F$3004 = $H10 )*(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0" s="203" t="str" cm="1">
        <f t="array" ref="P10">IF(SUMPRODUCT(( 'Saisie Recettes'!$F$5:$F$3004 = $H10 )*(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0" s="203" t="str" cm="1">
        <f t="array" ref="Q10">IF(SUMPRODUCT(( 'Saisie Recettes'!$F$5:$F$3004 = $H10 )*(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0" s="203" t="str" cm="1">
        <f t="array" ref="R10">IF(SUMPRODUCT(( 'Saisie Recettes'!$F$5:$F$3004 = $H10 )*(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0" s="203" t="str" cm="1">
        <f t="array" ref="S10">IF(SUMPRODUCT(( 'Saisie Recettes'!$F$5:$F$3004 = $H10 )*(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0" s="203" t="str" cm="1">
        <f t="array" ref="T10">IF(SUMPRODUCT(( 'Saisie Recettes'!$F$5:$F$3004 = $H10 )*(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0" s="203" t="str" cm="1">
        <f t="array" ref="U10">IF(SUMPRODUCT(( 'Saisie Recettes'!$F$5:$F$3004 = $H10 )*(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0" s="203" t="str" cm="1">
        <f t="array" ref="V10">IF(SUMPRODUCT(( 'Saisie Recettes'!$F$5:$F$3004 = $H10 )*(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0" s="203" t="str" cm="1">
        <f t="array" ref="W10">IF(SUMPRODUCT(( 'Saisie Recettes'!$F$5:$F$3004 = $H10 )*(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0" s="203" t="str" cm="1">
        <f t="array" ref="X10">IF(SUMPRODUCT(( 'Saisie Recettes'!$F$5:$F$3004 = $H10 )*(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0" s="203" t="str" cm="1">
        <f t="array" ref="Y10">IF(SUMPRODUCT(( 'Saisie Recettes'!$F$5:$F$3004 = $H10 )*(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0" s="203" t="str" cm="1">
        <f t="array" ref="Z10">IF(SUMPRODUCT(( 'Saisie Recettes'!$F$5:$F$3004 = $H10 )*(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0" s="203" t="str" cm="1">
        <f t="array" ref="AA10">IF(SUMPRODUCT(( 'Saisie Recettes'!$F$5:$F$3004 = $H10 )*(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0" s="203" t="str" cm="1">
        <f t="array" ref="AB10">IF(SUMPRODUCT(( 'Saisie Recettes'!$F$5:$F$3004 = $H10 )*(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0" s="203" t="str" cm="1">
        <f t="array" ref="AC10">IF(SUMPRODUCT(( 'Saisie Recettes'!$F$5:$F$3004 = $H10 )*(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0" s="203" t="str" cm="1">
        <f t="array" ref="AD10">IF(SUMPRODUCT(( 'Saisie Recettes'!$F$5:$F$3004 = $H10 )*(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0" s="203" t="str" cm="1">
        <f t="array" ref="AE10">IF(SUMPRODUCT(( 'Saisie Recettes'!$F$5:$F$3004 = $H10 )*(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0" s="203" t="str" cm="1">
        <f t="array" ref="AF10">IF(SUMPRODUCT(( 'Saisie Recettes'!$F$5:$F$3004 = $H10 )*(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0" s="203" t="str" cm="1">
        <f t="array" ref="AG10">IF(SUMPRODUCT(( 'Saisie Recettes'!$F$5:$F$3004 = $H10 )*(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0" s="203" t="str" cm="1">
        <f t="array" ref="AH10">IF(SUMPRODUCT(( 'Saisie Recettes'!$F$5:$F$3004 = $H10 )*(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0" s="203" t="str" cm="1">
        <f t="array" ref="AI10">IF(SUMPRODUCT(( 'Saisie Recettes'!$F$5:$F$3004 = $H10 )*(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0" s="203" t="str" cm="1">
        <f t="array" ref="AJ10">IF(SUMPRODUCT(( 'Saisie Recettes'!$F$5:$F$3004 = $H10 )*(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0" s="204">
        <f t="shared" si="2"/>
        <v>0</v>
      </c>
    </row>
    <row r="11" spans="2:40" ht="15.75" customHeight="1" x14ac:dyDescent="0.25">
      <c r="C11" s="192" t="str">
        <f t="shared" si="3"/>
        <v>MC-Suite 3</v>
      </c>
      <c r="D11" s="193"/>
      <c r="E11" s="193"/>
      <c r="F11" s="194"/>
      <c r="G11" s="195"/>
      <c r="H11" s="195" t="str">
        <f>'Listes des Lots'!B6</f>
        <v>MC-Suite 3</v>
      </c>
      <c r="I11" s="203" t="str" cm="1">
        <f t="array" ref="I11">IF(SUMPRODUCT(( 'Saisie Recettes'!$F$5:$F$3004 = $H11 )*(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1" s="203" t="str" cm="1">
        <f t="array" ref="J11">IF(SUMPRODUCT(( 'Saisie Recettes'!$F$5:$F$3004 = $H11 )*(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1" s="203" t="str" cm="1">
        <f t="array" ref="K11">IF(SUMPRODUCT(( 'Saisie Recettes'!$F$5:$F$3004 = $H11 )*(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1" s="203" t="str" cm="1">
        <f t="array" ref="L11">IF(SUMPRODUCT(( 'Saisie Recettes'!$F$5:$F$3004 = $H11 )*(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1" s="203" t="str" cm="1">
        <f t="array" ref="M11">IF(SUMPRODUCT(( 'Saisie Recettes'!$F$5:$F$3004 = $H11 )*(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1" s="203" t="str" cm="1">
        <f t="array" ref="N11">IF(SUMPRODUCT(( 'Saisie Recettes'!$F$5:$F$3004 = $H11 )*(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1" s="203" t="str" cm="1">
        <f t="array" ref="O11">IF(SUMPRODUCT(( 'Saisie Recettes'!$F$5:$F$3004 = $H11 )*(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1" s="203" t="str" cm="1">
        <f t="array" ref="P11">IF(SUMPRODUCT(( 'Saisie Recettes'!$F$5:$F$3004 = $H11 )*(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1" s="203" t="str" cm="1">
        <f t="array" ref="Q11">IF(SUMPRODUCT(( 'Saisie Recettes'!$F$5:$F$3004 = $H11 )*(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1" s="203" t="str" cm="1">
        <f t="array" ref="R11">IF(SUMPRODUCT(( 'Saisie Recettes'!$F$5:$F$3004 = $H11 )*(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1" s="203" t="str" cm="1">
        <f t="array" ref="S11">IF(SUMPRODUCT(( 'Saisie Recettes'!$F$5:$F$3004 = $H11 )*(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1" s="203" t="str" cm="1">
        <f t="array" ref="T11">IF(SUMPRODUCT(( 'Saisie Recettes'!$F$5:$F$3004 = $H11 )*(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1" s="203" t="str" cm="1">
        <f t="array" ref="U11">IF(SUMPRODUCT(( 'Saisie Recettes'!$F$5:$F$3004 = $H11 )*(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1" s="203" t="str" cm="1">
        <f t="array" ref="V11">IF(SUMPRODUCT(( 'Saisie Recettes'!$F$5:$F$3004 = $H11 )*(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1" s="203" t="str" cm="1">
        <f t="array" ref="W11">IF(SUMPRODUCT(( 'Saisie Recettes'!$F$5:$F$3004 = $H11 )*(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1" s="203" t="str" cm="1">
        <f t="array" ref="X11">IF(SUMPRODUCT(( 'Saisie Recettes'!$F$5:$F$3004 = $H11 )*(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1" s="203" t="str" cm="1">
        <f t="array" ref="Y11">IF(SUMPRODUCT(( 'Saisie Recettes'!$F$5:$F$3004 = $H11 )*(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1" s="203" t="str" cm="1">
        <f t="array" ref="Z11">IF(SUMPRODUCT(( 'Saisie Recettes'!$F$5:$F$3004 = $H11 )*(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1" s="203" t="str" cm="1">
        <f t="array" ref="AA11">IF(SUMPRODUCT(( 'Saisie Recettes'!$F$5:$F$3004 = $H11 )*(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1" s="203" t="str" cm="1">
        <f t="array" ref="AB11">IF(SUMPRODUCT(( 'Saisie Recettes'!$F$5:$F$3004 = $H11 )*(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1" s="203" t="str" cm="1">
        <f t="array" ref="AC11">IF(SUMPRODUCT(( 'Saisie Recettes'!$F$5:$F$3004 = $H11 )*(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1" s="203" t="str" cm="1">
        <f t="array" ref="AD11">IF(SUMPRODUCT(( 'Saisie Recettes'!$F$5:$F$3004 = $H11 )*(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1" s="203" t="str" cm="1">
        <f t="array" ref="AE11">IF(SUMPRODUCT(( 'Saisie Recettes'!$F$5:$F$3004 = $H11 )*(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1" s="203" t="str" cm="1">
        <f t="array" ref="AF11">IF(SUMPRODUCT(( 'Saisie Recettes'!$F$5:$F$3004 = $H11 )*(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1" s="203" t="str" cm="1">
        <f t="array" ref="AG11">IF(SUMPRODUCT(( 'Saisie Recettes'!$F$5:$F$3004 = $H11 )*(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1" s="203" t="str" cm="1">
        <f t="array" ref="AH11">IF(SUMPRODUCT(( 'Saisie Recettes'!$F$5:$F$3004 = $H11 )*(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1" s="203" t="str" cm="1">
        <f t="array" ref="AI11">IF(SUMPRODUCT(( 'Saisie Recettes'!$F$5:$F$3004 = $H11 )*(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1" s="203" t="str" cm="1">
        <f t="array" ref="AJ11">IF(SUMPRODUCT(( 'Saisie Recettes'!$F$5:$F$3004 = $H11 )*(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1" s="204">
        <f t="shared" si="2"/>
        <v>0</v>
      </c>
    </row>
    <row r="12" spans="2:40" ht="15.75" customHeight="1" x14ac:dyDescent="0.25">
      <c r="C12" s="192" t="str">
        <f t="shared" si="3"/>
        <v>MC-Suite 4</v>
      </c>
      <c r="D12" s="193"/>
      <c r="E12" s="193"/>
      <c r="F12" s="194"/>
      <c r="G12" s="195"/>
      <c r="H12" s="195" t="str">
        <f>'Listes des Lots'!B7</f>
        <v>MC-Suite 4</v>
      </c>
      <c r="I12" s="203" t="str" cm="1">
        <f t="array" ref="I12">IF(SUMPRODUCT(( 'Saisie Recettes'!$F$5:$F$3004 = $H12 )*(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2" s="203" t="str" cm="1">
        <f t="array" ref="J12">IF(SUMPRODUCT(( 'Saisie Recettes'!$F$5:$F$3004 = $H12 )*(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2" s="203" t="str" cm="1">
        <f t="array" ref="K12">IF(SUMPRODUCT(( 'Saisie Recettes'!$F$5:$F$3004 = $H12 )*(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2" s="203" t="str" cm="1">
        <f t="array" ref="L12">IF(SUMPRODUCT(( 'Saisie Recettes'!$F$5:$F$3004 = $H12 )*(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2" s="203" t="str" cm="1">
        <f t="array" ref="M12">IF(SUMPRODUCT(( 'Saisie Recettes'!$F$5:$F$3004 = $H12 )*(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2" s="203" t="str" cm="1">
        <f t="array" ref="N12">IF(SUMPRODUCT(( 'Saisie Recettes'!$F$5:$F$3004 = $H12 )*(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2" s="203" t="str" cm="1">
        <f t="array" ref="O12">IF(SUMPRODUCT(( 'Saisie Recettes'!$F$5:$F$3004 = $H12 )*(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2" s="203" t="str" cm="1">
        <f t="array" ref="P12">IF(SUMPRODUCT(( 'Saisie Recettes'!$F$5:$F$3004 = $H12 )*(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2" s="203" t="str" cm="1">
        <f t="array" ref="Q12">IF(SUMPRODUCT(( 'Saisie Recettes'!$F$5:$F$3004 = $H12 )*(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2" s="203" t="str" cm="1">
        <f t="array" ref="R12">IF(SUMPRODUCT(( 'Saisie Recettes'!$F$5:$F$3004 = $H12 )*(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2" s="203" t="str" cm="1">
        <f t="array" ref="S12">IF(SUMPRODUCT(( 'Saisie Recettes'!$F$5:$F$3004 = $H12 )*(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2" s="203" t="str" cm="1">
        <f t="array" ref="T12">IF(SUMPRODUCT(( 'Saisie Recettes'!$F$5:$F$3004 = $H12 )*(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2" s="203" t="str" cm="1">
        <f t="array" ref="U12">IF(SUMPRODUCT(( 'Saisie Recettes'!$F$5:$F$3004 = $H12 )*(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2" s="203" t="str" cm="1">
        <f t="array" ref="V12">IF(SUMPRODUCT(( 'Saisie Recettes'!$F$5:$F$3004 = $H12 )*(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2" s="203" t="str" cm="1">
        <f t="array" ref="W12">IF(SUMPRODUCT(( 'Saisie Recettes'!$F$5:$F$3004 = $H12 )*(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2" s="203" t="str" cm="1">
        <f t="array" ref="X12">IF(SUMPRODUCT(( 'Saisie Recettes'!$F$5:$F$3004 = $H12 )*(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2" s="203" t="str" cm="1">
        <f t="array" ref="Y12">IF(SUMPRODUCT(( 'Saisie Recettes'!$F$5:$F$3004 = $H12 )*(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2" s="203" t="str" cm="1">
        <f t="array" ref="Z12">IF(SUMPRODUCT(( 'Saisie Recettes'!$F$5:$F$3004 = $H12 )*(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2" s="203" t="str" cm="1">
        <f t="array" ref="AA12">IF(SUMPRODUCT(( 'Saisie Recettes'!$F$5:$F$3004 = $H12 )*(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2" s="203" t="str" cm="1">
        <f t="array" ref="AB12">IF(SUMPRODUCT(( 'Saisie Recettes'!$F$5:$F$3004 = $H12 )*(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2" s="203" t="str" cm="1">
        <f t="array" ref="AC12">IF(SUMPRODUCT(( 'Saisie Recettes'!$F$5:$F$3004 = $H12 )*(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2" s="203" t="str" cm="1">
        <f t="array" ref="AD12">IF(SUMPRODUCT(( 'Saisie Recettes'!$F$5:$F$3004 = $H12 )*(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2" s="203" t="str" cm="1">
        <f t="array" ref="AE12">IF(SUMPRODUCT(( 'Saisie Recettes'!$F$5:$F$3004 = $H12 )*(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2" s="203" t="str" cm="1">
        <f t="array" ref="AF12">IF(SUMPRODUCT(( 'Saisie Recettes'!$F$5:$F$3004 = $H12 )*(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2" s="203" t="str" cm="1">
        <f t="array" ref="AG12">IF(SUMPRODUCT(( 'Saisie Recettes'!$F$5:$F$3004 = $H12 )*(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2" s="203" t="str" cm="1">
        <f t="array" ref="AH12">IF(SUMPRODUCT(( 'Saisie Recettes'!$F$5:$F$3004 = $H12 )*(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2" s="203" t="str" cm="1">
        <f t="array" ref="AI12">IF(SUMPRODUCT(( 'Saisie Recettes'!$F$5:$F$3004 = $H12 )*(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2" s="203" t="str" cm="1">
        <f t="array" ref="AJ12">IF(SUMPRODUCT(( 'Saisie Recettes'!$F$5:$F$3004 = $H12 )*(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2" s="204">
        <f t="shared" si="2"/>
        <v>0</v>
      </c>
    </row>
    <row r="13" spans="2:40" ht="15.75" customHeight="1" x14ac:dyDescent="0.25">
      <c r="C13" s="192" t="str">
        <f t="shared" si="3"/>
        <v>MC-Suite 5</v>
      </c>
      <c r="D13" s="193"/>
      <c r="E13" s="193"/>
      <c r="F13" s="194"/>
      <c r="G13" s="195"/>
      <c r="H13" s="195" t="str">
        <f>'Listes des Lots'!B8</f>
        <v>MC-Suite 5</v>
      </c>
      <c r="I13" s="203" t="str" cm="1">
        <f t="array" ref="I13">IF(SUMPRODUCT(( 'Saisie Recettes'!$F$5:$F$3004 = $H13 )*(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3" s="203" t="str" cm="1">
        <f t="array" ref="J13">IF(SUMPRODUCT(( 'Saisie Recettes'!$F$5:$F$3004 = $H13 )*(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3" s="203" t="str" cm="1">
        <f t="array" ref="K13">IF(SUMPRODUCT(( 'Saisie Recettes'!$F$5:$F$3004 = $H13 )*(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3" s="203" t="str" cm="1">
        <f t="array" ref="L13">IF(SUMPRODUCT(( 'Saisie Recettes'!$F$5:$F$3004 = $H13 )*(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3" s="203" t="str" cm="1">
        <f t="array" ref="M13">IF(SUMPRODUCT(( 'Saisie Recettes'!$F$5:$F$3004 = $H13 )*(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3" s="203" t="str" cm="1">
        <f t="array" ref="N13">IF(SUMPRODUCT(( 'Saisie Recettes'!$F$5:$F$3004 = $H13 )*(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3" s="203" t="str" cm="1">
        <f t="array" ref="O13">IF(SUMPRODUCT(( 'Saisie Recettes'!$F$5:$F$3004 = $H13 )*(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3" s="203" t="str" cm="1">
        <f t="array" ref="P13">IF(SUMPRODUCT(( 'Saisie Recettes'!$F$5:$F$3004 = $H13 )*(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3" s="203" t="str" cm="1">
        <f t="array" ref="Q13">IF(SUMPRODUCT(( 'Saisie Recettes'!$F$5:$F$3004 = $H13 )*(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3" s="203" t="str" cm="1">
        <f t="array" ref="R13">IF(SUMPRODUCT(( 'Saisie Recettes'!$F$5:$F$3004 = $H13 )*(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3" s="203" t="str" cm="1">
        <f t="array" ref="S13">IF(SUMPRODUCT(( 'Saisie Recettes'!$F$5:$F$3004 = $H13 )*(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3" s="203" t="str" cm="1">
        <f t="array" ref="T13">IF(SUMPRODUCT(( 'Saisie Recettes'!$F$5:$F$3004 = $H13 )*(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3" s="203" t="str" cm="1">
        <f t="array" ref="U13">IF(SUMPRODUCT(( 'Saisie Recettes'!$F$5:$F$3004 = $H13 )*(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3" s="203" t="str" cm="1">
        <f t="array" ref="V13">IF(SUMPRODUCT(( 'Saisie Recettes'!$F$5:$F$3004 = $H13 )*(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3" s="203" t="str" cm="1">
        <f t="array" ref="W13">IF(SUMPRODUCT(( 'Saisie Recettes'!$F$5:$F$3004 = $H13 )*(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3" s="203" t="str" cm="1">
        <f t="array" ref="X13">IF(SUMPRODUCT(( 'Saisie Recettes'!$F$5:$F$3004 = $H13 )*(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3" s="203" t="str" cm="1">
        <f t="array" ref="Y13">IF(SUMPRODUCT(( 'Saisie Recettes'!$F$5:$F$3004 = $H13 )*(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3" s="203" t="str" cm="1">
        <f t="array" ref="Z13">IF(SUMPRODUCT(( 'Saisie Recettes'!$F$5:$F$3004 = $H13 )*(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3" s="203" t="str" cm="1">
        <f t="array" ref="AA13">IF(SUMPRODUCT(( 'Saisie Recettes'!$F$5:$F$3004 = $H13 )*(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3" s="203" t="str" cm="1">
        <f t="array" ref="AB13">IF(SUMPRODUCT(( 'Saisie Recettes'!$F$5:$F$3004 = $H13 )*(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3" s="203" t="str" cm="1">
        <f t="array" ref="AC13">IF(SUMPRODUCT(( 'Saisie Recettes'!$F$5:$F$3004 = $H13 )*(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3" s="203" t="str" cm="1">
        <f t="array" ref="AD13">IF(SUMPRODUCT(( 'Saisie Recettes'!$F$5:$F$3004 = $H13 )*(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3" s="203" t="str" cm="1">
        <f t="array" ref="AE13">IF(SUMPRODUCT(( 'Saisie Recettes'!$F$5:$F$3004 = $H13 )*(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3" s="203" t="str" cm="1">
        <f t="array" ref="AF13">IF(SUMPRODUCT(( 'Saisie Recettes'!$F$5:$F$3004 = $H13 )*(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3" s="203" t="str" cm="1">
        <f t="array" ref="AG13">IF(SUMPRODUCT(( 'Saisie Recettes'!$F$5:$F$3004 = $H13 )*(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3" s="203" t="str" cm="1">
        <f t="array" ref="AH13">IF(SUMPRODUCT(( 'Saisie Recettes'!$F$5:$F$3004 = $H13 )*(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3" s="203" t="str" cm="1">
        <f t="array" ref="AI13">IF(SUMPRODUCT(( 'Saisie Recettes'!$F$5:$F$3004 = $H13 )*(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3" s="203" t="str" cm="1">
        <f t="array" ref="AJ13">IF(SUMPRODUCT(( 'Saisie Recettes'!$F$5:$F$3004 = $H13 )*(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3" s="204">
        <f t="shared" si="2"/>
        <v>0</v>
      </c>
    </row>
    <row r="14" spans="2:40" ht="15.75" customHeight="1" x14ac:dyDescent="0.25">
      <c r="C14" s="192" t="str">
        <f t="shared" si="3"/>
        <v>MC-Suite 6</v>
      </c>
      <c r="D14" s="193"/>
      <c r="E14" s="193"/>
      <c r="F14" s="194"/>
      <c r="G14" s="195"/>
      <c r="H14" s="195" t="str">
        <f>'Listes des Lots'!B9</f>
        <v>MC-Suite 6</v>
      </c>
      <c r="I14" s="203" t="str" cm="1">
        <f t="array" ref="I14">IF(SUMPRODUCT(( 'Saisie Recettes'!$F$5:$F$3004 = $H14 )*(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4" s="203" t="str" cm="1">
        <f t="array" ref="J14">IF(SUMPRODUCT(( 'Saisie Recettes'!$F$5:$F$3004 = $H14 )*(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4" s="203" t="str" cm="1">
        <f t="array" ref="K14">IF(SUMPRODUCT(( 'Saisie Recettes'!$F$5:$F$3004 = $H14 )*(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4" s="203" t="str" cm="1">
        <f t="array" ref="L14">IF(SUMPRODUCT(( 'Saisie Recettes'!$F$5:$F$3004 = $H14 )*(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4" s="203" t="str" cm="1">
        <f t="array" ref="M14">IF(SUMPRODUCT(( 'Saisie Recettes'!$F$5:$F$3004 = $H14 )*(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4" s="203" t="str" cm="1">
        <f t="array" ref="N14">IF(SUMPRODUCT(( 'Saisie Recettes'!$F$5:$F$3004 = $H14 )*(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4" s="203" t="str" cm="1">
        <f t="array" ref="O14">IF(SUMPRODUCT(( 'Saisie Recettes'!$F$5:$F$3004 = $H14 )*(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4" s="203" t="str" cm="1">
        <f t="array" ref="P14">IF(SUMPRODUCT(( 'Saisie Recettes'!$F$5:$F$3004 = $H14 )*(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4" s="203" t="str" cm="1">
        <f t="array" ref="Q14">IF(SUMPRODUCT(( 'Saisie Recettes'!$F$5:$F$3004 = $H14 )*(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4" s="203" t="str" cm="1">
        <f t="array" ref="R14">IF(SUMPRODUCT(( 'Saisie Recettes'!$F$5:$F$3004 = $H14 )*(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4" s="203" t="str" cm="1">
        <f t="array" ref="S14">IF(SUMPRODUCT(( 'Saisie Recettes'!$F$5:$F$3004 = $H14 )*(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4" s="203" t="str" cm="1">
        <f t="array" ref="T14">IF(SUMPRODUCT(( 'Saisie Recettes'!$F$5:$F$3004 = $H14 )*(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4" s="203" t="str" cm="1">
        <f t="array" ref="U14">IF(SUMPRODUCT(( 'Saisie Recettes'!$F$5:$F$3004 = $H14 )*(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4" s="203" t="str" cm="1">
        <f t="array" ref="V14">IF(SUMPRODUCT(( 'Saisie Recettes'!$F$5:$F$3004 = $H14 )*(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4" s="203" t="str" cm="1">
        <f t="array" ref="W14">IF(SUMPRODUCT(( 'Saisie Recettes'!$F$5:$F$3004 = $H14 )*(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4" s="203" t="str" cm="1">
        <f t="array" ref="X14">IF(SUMPRODUCT(( 'Saisie Recettes'!$F$5:$F$3004 = $H14 )*(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4" s="203" t="str" cm="1">
        <f t="array" ref="Y14">IF(SUMPRODUCT(( 'Saisie Recettes'!$F$5:$F$3004 = $H14 )*(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4" s="203" t="str" cm="1">
        <f t="array" ref="Z14">IF(SUMPRODUCT(( 'Saisie Recettes'!$F$5:$F$3004 = $H14 )*(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4" s="203" t="str" cm="1">
        <f t="array" ref="AA14">IF(SUMPRODUCT(( 'Saisie Recettes'!$F$5:$F$3004 = $H14 )*(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4" s="203" t="str" cm="1">
        <f t="array" ref="AB14">IF(SUMPRODUCT(( 'Saisie Recettes'!$F$5:$F$3004 = $H14 )*(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4" s="203" t="str" cm="1">
        <f t="array" ref="AC14">IF(SUMPRODUCT(( 'Saisie Recettes'!$F$5:$F$3004 = $H14 )*(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4" s="203" t="str" cm="1">
        <f t="array" ref="AD14">IF(SUMPRODUCT(( 'Saisie Recettes'!$F$5:$F$3004 = $H14 )*(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4" s="203" t="str" cm="1">
        <f t="array" ref="AE14">IF(SUMPRODUCT(( 'Saisie Recettes'!$F$5:$F$3004 = $H14 )*(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4" s="203" t="str" cm="1">
        <f t="array" ref="AF14">IF(SUMPRODUCT(( 'Saisie Recettes'!$F$5:$F$3004 = $H14 )*(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4" s="203" t="str" cm="1">
        <f t="array" ref="AG14">IF(SUMPRODUCT(( 'Saisie Recettes'!$F$5:$F$3004 = $H14 )*(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4" s="203" t="str" cm="1">
        <f t="array" ref="AH14">IF(SUMPRODUCT(( 'Saisie Recettes'!$F$5:$F$3004 = $H14 )*(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4" s="203" t="str" cm="1">
        <f t="array" ref="AI14">IF(SUMPRODUCT(( 'Saisie Recettes'!$F$5:$F$3004 = $H14 )*(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4" s="203" t="str" cm="1">
        <f t="array" ref="AJ14">IF(SUMPRODUCT(( 'Saisie Recettes'!$F$5:$F$3004 = $H14 )*(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4" s="204">
        <f t="shared" si="2"/>
        <v>0</v>
      </c>
    </row>
    <row r="15" spans="2:40" ht="15.75" customHeight="1" x14ac:dyDescent="0.25">
      <c r="C15" s="192" t="str">
        <f t="shared" si="3"/>
        <v>MC-Suite 7</v>
      </c>
      <c r="D15" s="193"/>
      <c r="E15" s="193"/>
      <c r="F15" s="194"/>
      <c r="G15" s="195"/>
      <c r="H15" s="195" t="str">
        <f>'Listes des Lots'!B10</f>
        <v>MC-Suite 7</v>
      </c>
      <c r="I15" s="203" t="str" cm="1">
        <f t="array" ref="I15">IF(SUMPRODUCT(( 'Saisie Recettes'!$F$5:$F$3004 = $H15 )*(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5" s="203" t="str" cm="1">
        <f t="array" ref="J15">IF(SUMPRODUCT(( 'Saisie Recettes'!$F$5:$F$3004 = $H15 )*(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5" s="203" t="str" cm="1">
        <f t="array" ref="K15">IF(SUMPRODUCT(( 'Saisie Recettes'!$F$5:$F$3004 = $H15 )*(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5" s="203" t="str" cm="1">
        <f t="array" ref="L15">IF(SUMPRODUCT(( 'Saisie Recettes'!$F$5:$F$3004 = $H15 )*(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5" s="203" t="str" cm="1">
        <f t="array" ref="M15">IF(SUMPRODUCT(( 'Saisie Recettes'!$F$5:$F$3004 = $H15 )*(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5" s="203" t="str" cm="1">
        <f t="array" ref="N15">IF(SUMPRODUCT(( 'Saisie Recettes'!$F$5:$F$3004 = $H15 )*(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5" s="203" t="str" cm="1">
        <f t="array" ref="O15">IF(SUMPRODUCT(( 'Saisie Recettes'!$F$5:$F$3004 = $H15 )*(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5" s="203" t="str" cm="1">
        <f t="array" ref="P15">IF(SUMPRODUCT(( 'Saisie Recettes'!$F$5:$F$3004 = $H15 )*(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5" s="203" t="str" cm="1">
        <f t="array" ref="Q15">IF(SUMPRODUCT(( 'Saisie Recettes'!$F$5:$F$3004 = $H15 )*(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5" s="203" t="str" cm="1">
        <f t="array" ref="R15">IF(SUMPRODUCT(( 'Saisie Recettes'!$F$5:$F$3004 = $H15 )*(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5" s="203" t="str" cm="1">
        <f t="array" ref="S15">IF(SUMPRODUCT(( 'Saisie Recettes'!$F$5:$F$3004 = $H15 )*(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5" s="203" t="str" cm="1">
        <f t="array" ref="T15">IF(SUMPRODUCT(( 'Saisie Recettes'!$F$5:$F$3004 = $H15 )*(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5" s="203" t="str" cm="1">
        <f t="array" ref="U15">IF(SUMPRODUCT(( 'Saisie Recettes'!$F$5:$F$3004 = $H15 )*(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5" s="203" t="str" cm="1">
        <f t="array" ref="V15">IF(SUMPRODUCT(( 'Saisie Recettes'!$F$5:$F$3004 = $H15 )*(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5" s="203" t="str" cm="1">
        <f t="array" ref="W15">IF(SUMPRODUCT(( 'Saisie Recettes'!$F$5:$F$3004 = $H15 )*(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5" s="203" t="str" cm="1">
        <f t="array" ref="X15">IF(SUMPRODUCT(( 'Saisie Recettes'!$F$5:$F$3004 = $H15 )*(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5" s="203" t="str" cm="1">
        <f t="array" ref="Y15">IF(SUMPRODUCT(( 'Saisie Recettes'!$F$5:$F$3004 = $H15 )*(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5" s="203" t="str" cm="1">
        <f t="array" ref="Z15">IF(SUMPRODUCT(( 'Saisie Recettes'!$F$5:$F$3004 = $H15 )*(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5" s="203" t="str" cm="1">
        <f t="array" ref="AA15">IF(SUMPRODUCT(( 'Saisie Recettes'!$F$5:$F$3004 = $H15 )*(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5" s="203" t="str" cm="1">
        <f t="array" ref="AB15">IF(SUMPRODUCT(( 'Saisie Recettes'!$F$5:$F$3004 = $H15 )*(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5" s="203" t="str" cm="1">
        <f t="array" ref="AC15">IF(SUMPRODUCT(( 'Saisie Recettes'!$F$5:$F$3004 = $H15 )*(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5" s="203" t="str" cm="1">
        <f t="array" ref="AD15">IF(SUMPRODUCT(( 'Saisie Recettes'!$F$5:$F$3004 = $H15 )*(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5" s="203" t="str" cm="1">
        <f t="array" ref="AE15">IF(SUMPRODUCT(( 'Saisie Recettes'!$F$5:$F$3004 = $H15 )*(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5" s="203" t="str" cm="1">
        <f t="array" ref="AF15">IF(SUMPRODUCT(( 'Saisie Recettes'!$F$5:$F$3004 = $H15 )*(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5" s="203" t="str" cm="1">
        <f t="array" ref="AG15">IF(SUMPRODUCT(( 'Saisie Recettes'!$F$5:$F$3004 = $H15 )*(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5" s="203" t="str" cm="1">
        <f t="array" ref="AH15">IF(SUMPRODUCT(( 'Saisie Recettes'!$F$5:$F$3004 = $H15 )*(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5" s="203" t="str" cm="1">
        <f t="array" ref="AI15">IF(SUMPRODUCT(( 'Saisie Recettes'!$F$5:$F$3004 = $H15 )*(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5" s="203" t="str" cm="1">
        <f t="array" ref="AJ15">IF(SUMPRODUCT(( 'Saisie Recettes'!$F$5:$F$3004 = $H15 )*(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5" s="204">
        <f t="shared" si="2"/>
        <v>0</v>
      </c>
    </row>
    <row r="16" spans="2:40" ht="15.75" customHeight="1" x14ac:dyDescent="0.25">
      <c r="C16" s="192" t="str">
        <f t="shared" si="3"/>
        <v>MC-Suite 8</v>
      </c>
      <c r="D16" s="193"/>
      <c r="E16" s="193"/>
      <c r="F16" s="194"/>
      <c r="G16" s="195"/>
      <c r="H16" s="195" t="str">
        <f>'Listes des Lots'!B11</f>
        <v>MC-Suite 8</v>
      </c>
      <c r="I16" s="203" t="str" cm="1">
        <f t="array" ref="I16">IF(SUMPRODUCT(( 'Saisie Recettes'!$F$5:$F$3004 = $H16 )*(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6" s="203" t="str" cm="1">
        <f t="array" ref="J16">IF(SUMPRODUCT(( 'Saisie Recettes'!$F$5:$F$3004 = $H16 )*(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6" s="203" t="str" cm="1">
        <f t="array" ref="K16">IF(SUMPRODUCT(( 'Saisie Recettes'!$F$5:$F$3004 = $H16 )*(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6" s="203" t="str" cm="1">
        <f t="array" ref="L16">IF(SUMPRODUCT(( 'Saisie Recettes'!$F$5:$F$3004 = $H16 )*(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6" s="203" t="str" cm="1">
        <f t="array" ref="M16">IF(SUMPRODUCT(( 'Saisie Recettes'!$F$5:$F$3004 = $H16 )*(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6" s="203" t="str" cm="1">
        <f t="array" ref="N16">IF(SUMPRODUCT(( 'Saisie Recettes'!$F$5:$F$3004 = $H16 )*(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6" s="203" t="str" cm="1">
        <f t="array" ref="O16">IF(SUMPRODUCT(( 'Saisie Recettes'!$F$5:$F$3004 = $H16 )*(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6" s="203" t="str" cm="1">
        <f t="array" ref="P16">IF(SUMPRODUCT(( 'Saisie Recettes'!$F$5:$F$3004 = $H16 )*(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6" s="203" t="str" cm="1">
        <f t="array" ref="Q16">IF(SUMPRODUCT(( 'Saisie Recettes'!$F$5:$F$3004 = $H16 )*(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6" s="203" t="str" cm="1">
        <f t="array" ref="R16">IF(SUMPRODUCT(( 'Saisie Recettes'!$F$5:$F$3004 = $H16 )*(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6" s="203" t="str" cm="1">
        <f t="array" ref="S16">IF(SUMPRODUCT(( 'Saisie Recettes'!$F$5:$F$3004 = $H16 )*(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6" s="203" t="str" cm="1">
        <f t="array" ref="T16">IF(SUMPRODUCT(( 'Saisie Recettes'!$F$5:$F$3004 = $H16 )*(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6" s="203" t="str" cm="1">
        <f t="array" ref="U16">IF(SUMPRODUCT(( 'Saisie Recettes'!$F$5:$F$3004 = $H16 )*(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6" s="203" t="str" cm="1">
        <f t="array" ref="V16">IF(SUMPRODUCT(( 'Saisie Recettes'!$F$5:$F$3004 = $H16 )*(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6" s="203" t="str" cm="1">
        <f t="array" ref="W16">IF(SUMPRODUCT(( 'Saisie Recettes'!$F$5:$F$3004 = $H16 )*(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6" s="203" t="str" cm="1">
        <f t="array" ref="X16">IF(SUMPRODUCT(( 'Saisie Recettes'!$F$5:$F$3004 = $H16 )*(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6" s="203" t="str" cm="1">
        <f t="array" ref="Y16">IF(SUMPRODUCT(( 'Saisie Recettes'!$F$5:$F$3004 = $H16 )*(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6" s="203" t="str" cm="1">
        <f t="array" ref="Z16">IF(SUMPRODUCT(( 'Saisie Recettes'!$F$5:$F$3004 = $H16 )*(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6" s="203" t="str" cm="1">
        <f t="array" ref="AA16">IF(SUMPRODUCT(( 'Saisie Recettes'!$F$5:$F$3004 = $H16 )*(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6" s="203" t="str" cm="1">
        <f t="array" ref="AB16">IF(SUMPRODUCT(( 'Saisie Recettes'!$F$5:$F$3004 = $H16 )*(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6" s="203" t="str" cm="1">
        <f t="array" ref="AC16">IF(SUMPRODUCT(( 'Saisie Recettes'!$F$5:$F$3004 = $H16 )*(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6" s="203" t="str" cm="1">
        <f t="array" ref="AD16">IF(SUMPRODUCT(( 'Saisie Recettes'!$F$5:$F$3004 = $H16 )*(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6" s="203" t="str" cm="1">
        <f t="array" ref="AE16">IF(SUMPRODUCT(( 'Saisie Recettes'!$F$5:$F$3004 = $H16 )*(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6" s="203" t="str" cm="1">
        <f t="array" ref="AF16">IF(SUMPRODUCT(( 'Saisie Recettes'!$F$5:$F$3004 = $H16 )*(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6" s="203" t="str" cm="1">
        <f t="array" ref="AG16">IF(SUMPRODUCT(( 'Saisie Recettes'!$F$5:$F$3004 = $H16 )*(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6" s="203" t="str" cm="1">
        <f t="array" ref="AH16">IF(SUMPRODUCT(( 'Saisie Recettes'!$F$5:$F$3004 = $H16 )*(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6" s="203" t="str" cm="1">
        <f t="array" ref="AI16">IF(SUMPRODUCT(( 'Saisie Recettes'!$F$5:$F$3004 = $H16 )*(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6" s="203" t="str" cm="1">
        <f t="array" ref="AJ16">IF(SUMPRODUCT(( 'Saisie Recettes'!$F$5:$F$3004 = $H16 )*(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6" s="204">
        <f t="shared" si="2"/>
        <v>0</v>
      </c>
    </row>
    <row r="17" spans="3:37" ht="15.75" customHeight="1" x14ac:dyDescent="0.25">
      <c r="C17" s="192" t="str">
        <f t="shared" si="3"/>
        <v>MC-Suite 9</v>
      </c>
      <c r="D17" s="193"/>
      <c r="E17" s="193"/>
      <c r="F17" s="194"/>
      <c r="G17" s="195"/>
      <c r="H17" s="195" t="str">
        <f>'Listes des Lots'!B12</f>
        <v>MC-Suite 9</v>
      </c>
      <c r="I17" s="203" t="str" cm="1">
        <f t="array" ref="I17">IF(SUMPRODUCT(( 'Saisie Recettes'!$F$5:$F$3004 = $H17 )*(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7" s="203" t="str" cm="1">
        <f t="array" ref="J17">IF(SUMPRODUCT(( 'Saisie Recettes'!$F$5:$F$3004 = $H17 )*(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7" s="203" t="str" cm="1">
        <f t="array" ref="K17">IF(SUMPRODUCT(( 'Saisie Recettes'!$F$5:$F$3004 = $H17 )*(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7" s="203" t="str" cm="1">
        <f t="array" ref="L17">IF(SUMPRODUCT(( 'Saisie Recettes'!$F$5:$F$3004 = $H17 )*(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7" s="203" t="str" cm="1">
        <f t="array" ref="M17">IF(SUMPRODUCT(( 'Saisie Recettes'!$F$5:$F$3004 = $H17 )*(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7" s="203" t="str" cm="1">
        <f t="array" ref="N17">IF(SUMPRODUCT(( 'Saisie Recettes'!$F$5:$F$3004 = $H17 )*(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7" s="203" t="str" cm="1">
        <f t="array" ref="O17">IF(SUMPRODUCT(( 'Saisie Recettes'!$F$5:$F$3004 = $H17 )*(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7" s="203" t="str" cm="1">
        <f t="array" ref="P17">IF(SUMPRODUCT(( 'Saisie Recettes'!$F$5:$F$3004 = $H17 )*(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7" s="203" t="str" cm="1">
        <f t="array" ref="Q17">IF(SUMPRODUCT(( 'Saisie Recettes'!$F$5:$F$3004 = $H17 )*(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7" s="203" t="str" cm="1">
        <f t="array" ref="R17">IF(SUMPRODUCT(( 'Saisie Recettes'!$F$5:$F$3004 = $H17 )*(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7" s="203" t="str" cm="1">
        <f t="array" ref="S17">IF(SUMPRODUCT(( 'Saisie Recettes'!$F$5:$F$3004 = $H17 )*(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7" s="203" t="str" cm="1">
        <f t="array" ref="T17">IF(SUMPRODUCT(( 'Saisie Recettes'!$F$5:$F$3004 = $H17 )*(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7" s="203" t="str" cm="1">
        <f t="array" ref="U17">IF(SUMPRODUCT(( 'Saisie Recettes'!$F$5:$F$3004 = $H17 )*(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7" s="203" t="str" cm="1">
        <f t="array" ref="V17">IF(SUMPRODUCT(( 'Saisie Recettes'!$F$5:$F$3004 = $H17 )*(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7" s="203" t="str" cm="1">
        <f t="array" ref="W17">IF(SUMPRODUCT(( 'Saisie Recettes'!$F$5:$F$3004 = $H17 )*(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7" s="203" t="str" cm="1">
        <f t="array" ref="X17">IF(SUMPRODUCT(( 'Saisie Recettes'!$F$5:$F$3004 = $H17 )*(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7" s="203" t="str" cm="1">
        <f t="array" ref="Y17">IF(SUMPRODUCT(( 'Saisie Recettes'!$F$5:$F$3004 = $H17 )*(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7" s="203" t="str" cm="1">
        <f t="array" ref="Z17">IF(SUMPRODUCT(( 'Saisie Recettes'!$F$5:$F$3004 = $H17 )*(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7" s="203" t="str" cm="1">
        <f t="array" ref="AA17">IF(SUMPRODUCT(( 'Saisie Recettes'!$F$5:$F$3004 = $H17 )*(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7" s="203" t="str" cm="1">
        <f t="array" ref="AB17">IF(SUMPRODUCT(( 'Saisie Recettes'!$F$5:$F$3004 = $H17 )*(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7" s="203" t="str" cm="1">
        <f t="array" ref="AC17">IF(SUMPRODUCT(( 'Saisie Recettes'!$F$5:$F$3004 = $H17 )*(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7" s="203" t="str" cm="1">
        <f t="array" ref="AD17">IF(SUMPRODUCT(( 'Saisie Recettes'!$F$5:$F$3004 = $H17 )*(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7" s="203" t="str" cm="1">
        <f t="array" ref="AE17">IF(SUMPRODUCT(( 'Saisie Recettes'!$F$5:$F$3004 = $H17 )*(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7" s="203" t="str" cm="1">
        <f t="array" ref="AF17">IF(SUMPRODUCT(( 'Saisie Recettes'!$F$5:$F$3004 = $H17 )*(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7" s="203" t="str" cm="1">
        <f t="array" ref="AG17">IF(SUMPRODUCT(( 'Saisie Recettes'!$F$5:$F$3004 = $H17 )*(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7" s="203" t="str" cm="1">
        <f t="array" ref="AH17">IF(SUMPRODUCT(( 'Saisie Recettes'!$F$5:$F$3004 = $H17 )*(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7" s="203" t="str" cm="1">
        <f t="array" ref="AI17">IF(SUMPRODUCT(( 'Saisie Recettes'!$F$5:$F$3004 = $H17 )*(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7" s="203" t="str" cm="1">
        <f t="array" ref="AJ17">IF(SUMPRODUCT(( 'Saisie Recettes'!$F$5:$F$3004 = $H17 )*(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7" s="204">
        <f t="shared" si="2"/>
        <v>0</v>
      </c>
    </row>
    <row r="18" spans="3:37" ht="15.75" customHeight="1" x14ac:dyDescent="0.25">
      <c r="C18" s="192" t="str">
        <f t="shared" si="3"/>
        <v>MC-Suite 10</v>
      </c>
      <c r="D18" s="193"/>
      <c r="E18" s="193"/>
      <c r="F18" s="194"/>
      <c r="G18" s="195"/>
      <c r="H18" s="195" t="str">
        <f>'Listes des Lots'!B13</f>
        <v>MC-Suite 10</v>
      </c>
      <c r="I18" s="203" t="str" cm="1">
        <f t="array" ref="I18">IF(SUMPRODUCT(( 'Saisie Recettes'!$F$5:$F$3004 = $H18 )*(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8" s="203" t="str" cm="1">
        <f t="array" ref="J18">IF(SUMPRODUCT(( 'Saisie Recettes'!$F$5:$F$3004 = $H18 )*(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8" s="203" t="str" cm="1">
        <f t="array" ref="K18">IF(SUMPRODUCT(( 'Saisie Recettes'!$F$5:$F$3004 = $H18 )*(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8" s="203" t="str" cm="1">
        <f t="array" ref="L18">IF(SUMPRODUCT(( 'Saisie Recettes'!$F$5:$F$3004 = $H18 )*(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8" s="203" t="str" cm="1">
        <f t="array" ref="M18">IF(SUMPRODUCT(( 'Saisie Recettes'!$F$5:$F$3004 = $H18 )*(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8" s="203" t="str" cm="1">
        <f t="array" ref="N18">IF(SUMPRODUCT(( 'Saisie Recettes'!$F$5:$F$3004 = $H18 )*(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8" s="203" t="str" cm="1">
        <f t="array" ref="O18">IF(SUMPRODUCT(( 'Saisie Recettes'!$F$5:$F$3004 = $H18 )*(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8" s="203" t="str" cm="1">
        <f t="array" ref="P18">IF(SUMPRODUCT(( 'Saisie Recettes'!$F$5:$F$3004 = $H18 )*(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8" s="203" t="str" cm="1">
        <f t="array" ref="Q18">IF(SUMPRODUCT(( 'Saisie Recettes'!$F$5:$F$3004 = $H18 )*(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8" s="203" t="str" cm="1">
        <f t="array" ref="R18">IF(SUMPRODUCT(( 'Saisie Recettes'!$F$5:$F$3004 = $H18 )*(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8" s="203" t="str" cm="1">
        <f t="array" ref="S18">IF(SUMPRODUCT(( 'Saisie Recettes'!$F$5:$F$3004 = $H18 )*(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18" s="203" t="str" cm="1">
        <f t="array" ref="T18">IF(SUMPRODUCT(( 'Saisie Recettes'!$F$5:$F$3004 = $H18 )*(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8" s="203" t="str" cm="1">
        <f t="array" ref="U18">IF(SUMPRODUCT(( 'Saisie Recettes'!$F$5:$F$3004 = $H18 )*(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8" s="203" t="str" cm="1">
        <f t="array" ref="V18">IF(SUMPRODUCT(( 'Saisie Recettes'!$F$5:$F$3004 = $H18 )*(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8" s="203" t="str" cm="1">
        <f t="array" ref="W18">IF(SUMPRODUCT(( 'Saisie Recettes'!$F$5:$F$3004 = $H18 )*(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8" s="203" t="str" cm="1">
        <f t="array" ref="X18">IF(SUMPRODUCT(( 'Saisie Recettes'!$F$5:$F$3004 = $H18 )*(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18" s="203" t="str" cm="1">
        <f t="array" ref="Y18">IF(SUMPRODUCT(( 'Saisie Recettes'!$F$5:$F$3004 = $H18 )*(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8" s="203" t="str" cm="1">
        <f t="array" ref="Z18">IF(SUMPRODUCT(( 'Saisie Recettes'!$F$5:$F$3004 = $H18 )*(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8" s="203" t="str" cm="1">
        <f t="array" ref="AA18">IF(SUMPRODUCT(( 'Saisie Recettes'!$F$5:$F$3004 = $H18 )*(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8" s="203" t="str" cm="1">
        <f t="array" ref="AB18">IF(SUMPRODUCT(( 'Saisie Recettes'!$F$5:$F$3004 = $H18 )*(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8" s="203" t="str" cm="1">
        <f t="array" ref="AC18">IF(SUMPRODUCT(( 'Saisie Recettes'!$F$5:$F$3004 = $H18 )*(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8" s="203" t="str" cm="1">
        <f t="array" ref="AD18">IF(SUMPRODUCT(( 'Saisie Recettes'!$F$5:$F$3004 = $H18 )*(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8" s="203" t="str" cm="1">
        <f t="array" ref="AE18">IF(SUMPRODUCT(( 'Saisie Recettes'!$F$5:$F$3004 = $H18 )*(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8" s="203" t="str" cm="1">
        <f t="array" ref="AF18">IF(SUMPRODUCT(( 'Saisie Recettes'!$F$5:$F$3004 = $H18 )*(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8" s="203" t="str" cm="1">
        <f t="array" ref="AG18">IF(SUMPRODUCT(( 'Saisie Recettes'!$F$5:$F$3004 = $H18 )*(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8" s="203" t="str" cm="1">
        <f t="array" ref="AH18">IF(SUMPRODUCT(( 'Saisie Recettes'!$F$5:$F$3004 = $H18 )*(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8" s="203" t="str" cm="1">
        <f t="array" ref="AI18">IF(SUMPRODUCT(( 'Saisie Recettes'!$F$5:$F$3004 = $H18 )*(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8" s="203" t="str" cm="1">
        <f t="array" ref="AJ18">IF(SUMPRODUCT(( 'Saisie Recettes'!$F$5:$F$3004 = $H18 )*(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8" s="204">
        <f t="shared" si="2"/>
        <v>0</v>
      </c>
    </row>
    <row r="19" spans="3:37" ht="15.75" customHeight="1" x14ac:dyDescent="0.25">
      <c r="C19" s="192" t="str">
        <f t="shared" si="3"/>
        <v>MC-Suite 11</v>
      </c>
      <c r="D19" s="193"/>
      <c r="E19" s="193"/>
      <c r="F19" s="194"/>
      <c r="G19" s="195"/>
      <c r="H19" s="195" t="str">
        <f>'Listes des Lots'!B14</f>
        <v>MC-Suite 11</v>
      </c>
      <c r="I19" s="203" t="str" cm="1">
        <f t="array" ref="I19">IF(SUMPRODUCT(( 'Saisie Recettes'!$F$5:$F$3004 = $H19 )*(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19" s="203" t="str" cm="1">
        <f t="array" ref="J19">IF(SUMPRODUCT(( 'Saisie Recettes'!$F$5:$F$3004 = $H19 )*(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19" s="203" t="str" cm="1">
        <f t="array" ref="K19">IF(SUMPRODUCT(( 'Saisie Recettes'!$F$5:$F$3004 = $H19 )*(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19" s="203" t="str" cm="1">
        <f t="array" ref="L19">IF(SUMPRODUCT(( 'Saisie Recettes'!$F$5:$F$3004 = $H19 )*(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19" s="203" t="str" cm="1">
        <f t="array" ref="M19">IF(SUMPRODUCT(( 'Saisie Recettes'!$F$5:$F$3004 = $H19 )*(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19" s="203" t="str" cm="1">
        <f t="array" ref="N19">IF(SUMPRODUCT(( 'Saisie Recettes'!$F$5:$F$3004 = $H19 )*(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19" s="203" t="str" cm="1">
        <f t="array" ref="O19">IF(SUMPRODUCT(( 'Saisie Recettes'!$F$5:$F$3004 = $H19 )*(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19" s="203" t="str" cm="1">
        <f t="array" ref="P19">IF(SUMPRODUCT(( 'Saisie Recettes'!$F$5:$F$3004 = $H19 )*(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19" s="203" t="str" cm="1">
        <f t="array" ref="Q19">IF(SUMPRODUCT(( 'Saisie Recettes'!$F$5:$F$3004 = $H19 )*(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19" s="203" t="str" cm="1">
        <f t="array" ref="R19">IF(SUMPRODUCT(( 'Saisie Recettes'!$F$5:$F$3004 = $H19 )*(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19" s="203" t="str" cm="1">
        <f t="array" ref="S19">IF(SUMPRODUCT(( 'Saisie Recettes'!$F$5:$F$3004 = $H19 )*(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Yes</v>
      </c>
      <c r="T19" s="203" t="str" cm="1">
        <f t="array" ref="T19">IF(SUMPRODUCT(( 'Saisie Recettes'!$F$5:$F$3004 = $H19 )*(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19" s="203" t="str" cm="1">
        <f t="array" ref="U19">IF(SUMPRODUCT(( 'Saisie Recettes'!$F$5:$F$3004 = $H19 )*(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19" s="203" t="str" cm="1">
        <f t="array" ref="V19">IF(SUMPRODUCT(( 'Saisie Recettes'!$F$5:$F$3004 = $H19 )*(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19" s="203" t="str" cm="1">
        <f t="array" ref="W19">IF(SUMPRODUCT(( 'Saisie Recettes'!$F$5:$F$3004 = $H19 )*(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19" s="203" t="str" cm="1">
        <f t="array" ref="X19">IF(SUMPRODUCT(( 'Saisie Recettes'!$F$5:$F$3004 = $H19 )*(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19" s="203" t="str" cm="1">
        <f t="array" ref="Y19">IF(SUMPRODUCT(( 'Saisie Recettes'!$F$5:$F$3004 = $H19 )*(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19" s="203" t="str" cm="1">
        <f t="array" ref="Z19">IF(SUMPRODUCT(( 'Saisie Recettes'!$F$5:$F$3004 = $H19 )*(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19" s="203" t="str" cm="1">
        <f t="array" ref="AA19">IF(SUMPRODUCT(( 'Saisie Recettes'!$F$5:$F$3004 = $H19 )*(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19" s="203" t="str" cm="1">
        <f t="array" ref="AB19">IF(SUMPRODUCT(( 'Saisie Recettes'!$F$5:$F$3004 = $H19 )*(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19" s="203" t="str" cm="1">
        <f t="array" ref="AC19">IF(SUMPRODUCT(( 'Saisie Recettes'!$F$5:$F$3004 = $H19 )*(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19" s="203" t="str" cm="1">
        <f t="array" ref="AD19">IF(SUMPRODUCT(( 'Saisie Recettes'!$F$5:$F$3004 = $H19 )*(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19" s="203" t="str" cm="1">
        <f t="array" ref="AE19">IF(SUMPRODUCT(( 'Saisie Recettes'!$F$5:$F$3004 = $H19 )*(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19" s="203" t="str" cm="1">
        <f t="array" ref="AF19">IF(SUMPRODUCT(( 'Saisie Recettes'!$F$5:$F$3004 = $H19 )*(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19" s="203" t="str" cm="1">
        <f t="array" ref="AG19">IF(SUMPRODUCT(( 'Saisie Recettes'!$F$5:$F$3004 = $H19 )*(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19" s="203" t="str" cm="1">
        <f t="array" ref="AH19">IF(SUMPRODUCT(( 'Saisie Recettes'!$F$5:$F$3004 = $H19 )*(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19" s="203" t="str" cm="1">
        <f t="array" ref="AI19">IF(SUMPRODUCT(( 'Saisie Recettes'!$F$5:$F$3004 = $H19 )*(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19" s="203" t="str" cm="1">
        <f t="array" ref="AJ19">IF(SUMPRODUCT(( 'Saisie Recettes'!$F$5:$F$3004 = $H19 )*(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19" s="204">
        <f t="shared" si="2"/>
        <v>7.1428571428571425E-2</v>
      </c>
    </row>
    <row r="20" spans="3:37" ht="15.75" customHeight="1" x14ac:dyDescent="0.25">
      <c r="C20" s="192" t="str">
        <f t="shared" si="3"/>
        <v>MC-Suite 12</v>
      </c>
      <c r="D20" s="193"/>
      <c r="E20" s="193"/>
      <c r="F20" s="194"/>
      <c r="G20" s="195"/>
      <c r="H20" s="195" t="str">
        <f>'Listes des Lots'!B15</f>
        <v>MC-Suite 12</v>
      </c>
      <c r="I20" s="203" t="str" cm="1">
        <f t="array" ref="I20">IF(SUMPRODUCT(( 'Saisie Recettes'!$F$5:$F$3004 = $H20 )*(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0" s="203" t="str" cm="1">
        <f t="array" ref="J20">IF(SUMPRODUCT(( 'Saisie Recettes'!$F$5:$F$3004 = $H20 )*(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0" s="203" t="str" cm="1">
        <f t="array" ref="K20">IF(SUMPRODUCT(( 'Saisie Recettes'!$F$5:$F$3004 = $H20 )*(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0" s="203" t="str" cm="1">
        <f t="array" ref="L20">IF(SUMPRODUCT(( 'Saisie Recettes'!$F$5:$F$3004 = $H20 )*(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0" s="203" t="str" cm="1">
        <f t="array" ref="M20">IF(SUMPRODUCT(( 'Saisie Recettes'!$F$5:$F$3004 = $H20 )*(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0" s="203" t="str" cm="1">
        <f t="array" ref="N20">IF(SUMPRODUCT(( 'Saisie Recettes'!$F$5:$F$3004 = $H20 )*(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0" s="203" t="str" cm="1">
        <f t="array" ref="O20">IF(SUMPRODUCT(( 'Saisie Recettes'!$F$5:$F$3004 = $H20 )*(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0" s="203" t="str" cm="1">
        <f t="array" ref="P20">IF(SUMPRODUCT(( 'Saisie Recettes'!$F$5:$F$3004 = $H20 )*(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0" s="203" t="str" cm="1">
        <f t="array" ref="Q20">IF(SUMPRODUCT(( 'Saisie Recettes'!$F$5:$F$3004 = $H20 )*(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0" s="203" t="str" cm="1">
        <f t="array" ref="R20">IF(SUMPRODUCT(( 'Saisie Recettes'!$F$5:$F$3004 = $H20 )*(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0" s="203" t="str" cm="1">
        <f t="array" ref="S20">IF(SUMPRODUCT(( 'Saisie Recettes'!$F$5:$F$3004 = $H20 )*(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0" s="203" t="str" cm="1">
        <f t="array" ref="T20">IF(SUMPRODUCT(( 'Saisie Recettes'!$F$5:$F$3004 = $H20 )*(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0" s="203" t="str" cm="1">
        <f t="array" ref="U20">IF(SUMPRODUCT(( 'Saisie Recettes'!$F$5:$F$3004 = $H20 )*(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0" s="203" t="str" cm="1">
        <f t="array" ref="V20">IF(SUMPRODUCT(( 'Saisie Recettes'!$F$5:$F$3004 = $H20 )*(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0" s="203" t="str" cm="1">
        <f t="array" ref="W20">IF(SUMPRODUCT(( 'Saisie Recettes'!$F$5:$F$3004 = $H20 )*(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0" s="203" t="str" cm="1">
        <f t="array" ref="X20">IF(SUMPRODUCT(( 'Saisie Recettes'!$F$5:$F$3004 = $H20 )*(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20" s="203" t="str" cm="1">
        <f t="array" ref="Y20">IF(SUMPRODUCT(( 'Saisie Recettes'!$F$5:$F$3004 = $H20 )*(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Yes</v>
      </c>
      <c r="Z20" s="203" t="str" cm="1">
        <f t="array" ref="Z20">IF(SUMPRODUCT(( 'Saisie Recettes'!$F$5:$F$3004 = $H20 )*(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0" s="203" t="str" cm="1">
        <f t="array" ref="AA20">IF(SUMPRODUCT(( 'Saisie Recettes'!$F$5:$F$3004 = $H20 )*(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0" s="203" t="str" cm="1">
        <f t="array" ref="AB20">IF(SUMPRODUCT(( 'Saisie Recettes'!$F$5:$F$3004 = $H20 )*(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0" s="203" t="str" cm="1">
        <f t="array" ref="AC20">IF(SUMPRODUCT(( 'Saisie Recettes'!$F$5:$F$3004 = $H20 )*(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0" s="203" t="str" cm="1">
        <f t="array" ref="AD20">IF(SUMPRODUCT(( 'Saisie Recettes'!$F$5:$F$3004 = $H20 )*(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0" s="203" t="str" cm="1">
        <f t="array" ref="AE20">IF(SUMPRODUCT(( 'Saisie Recettes'!$F$5:$F$3004 = $H20 )*(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0" s="203" t="str" cm="1">
        <f t="array" ref="AF20">IF(SUMPRODUCT(( 'Saisie Recettes'!$F$5:$F$3004 = $H20 )*(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0" s="203" t="str" cm="1">
        <f t="array" ref="AG20">IF(SUMPRODUCT(( 'Saisie Recettes'!$F$5:$F$3004 = $H20 )*(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0" s="203" t="str" cm="1">
        <f t="array" ref="AH20">IF(SUMPRODUCT(( 'Saisie Recettes'!$F$5:$F$3004 = $H20 )*(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0" s="203" t="str" cm="1">
        <f t="array" ref="AI20">IF(SUMPRODUCT(( 'Saisie Recettes'!$F$5:$F$3004 = $H20 )*(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0" s="203" t="str" cm="1">
        <f t="array" ref="AJ20">IF(SUMPRODUCT(( 'Saisie Recettes'!$F$5:$F$3004 = $H20 )*(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0" s="204">
        <f t="shared" si="2"/>
        <v>7.1428571428571425E-2</v>
      </c>
    </row>
    <row r="21" spans="3:37" ht="15.75" customHeight="1" x14ac:dyDescent="0.25">
      <c r="C21" s="192" t="str">
        <f t="shared" si="3"/>
        <v>MC-Suite 13</v>
      </c>
      <c r="D21" s="193"/>
      <c r="E21" s="193"/>
      <c r="F21" s="194"/>
      <c r="G21" s="195"/>
      <c r="H21" s="195" t="str">
        <f>'Listes des Lots'!B16</f>
        <v>MC-Suite 13</v>
      </c>
      <c r="I21" s="203" t="str" cm="1">
        <f t="array" ref="I21">IF(SUMPRODUCT(( 'Saisie Recettes'!$F$5:$F$3004 = $H21 )*(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1" s="203" t="str" cm="1">
        <f t="array" ref="J21">IF(SUMPRODUCT(( 'Saisie Recettes'!$F$5:$F$3004 = $H21 )*(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1" s="203" t="str" cm="1">
        <f t="array" ref="K21">IF(SUMPRODUCT(( 'Saisie Recettes'!$F$5:$F$3004 = $H21 )*(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1" s="203" t="str" cm="1">
        <f t="array" ref="L21">IF(SUMPRODUCT(( 'Saisie Recettes'!$F$5:$F$3004 = $H21 )*(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1" s="203" t="str" cm="1">
        <f t="array" ref="M21">IF(SUMPRODUCT(( 'Saisie Recettes'!$F$5:$F$3004 = $H21 )*(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1" s="203" t="str" cm="1">
        <f t="array" ref="N21">IF(SUMPRODUCT(( 'Saisie Recettes'!$F$5:$F$3004 = $H21 )*(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1" s="203" t="str" cm="1">
        <f t="array" ref="O21">IF(SUMPRODUCT(( 'Saisie Recettes'!$F$5:$F$3004 = $H21 )*(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1" s="203" t="str" cm="1">
        <f t="array" ref="P21">IF(SUMPRODUCT(( 'Saisie Recettes'!$F$5:$F$3004 = $H21 )*(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1" s="203" t="str" cm="1">
        <f t="array" ref="Q21">IF(SUMPRODUCT(( 'Saisie Recettes'!$F$5:$F$3004 = $H21 )*(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1" s="203" t="str" cm="1">
        <f t="array" ref="R21">IF(SUMPRODUCT(( 'Saisie Recettes'!$F$5:$F$3004 = $H21 )*(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1" s="203" t="str" cm="1">
        <f t="array" ref="S21">IF(SUMPRODUCT(( 'Saisie Recettes'!$F$5:$F$3004 = $H21 )*(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1" s="203" t="str" cm="1">
        <f t="array" ref="T21">IF(SUMPRODUCT(( 'Saisie Recettes'!$F$5:$F$3004 = $H21 )*(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1" s="203" t="str" cm="1">
        <f t="array" ref="U21">IF(SUMPRODUCT(( 'Saisie Recettes'!$F$5:$F$3004 = $H21 )*(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1" s="203" t="str" cm="1">
        <f t="array" ref="V21">IF(SUMPRODUCT(( 'Saisie Recettes'!$F$5:$F$3004 = $H21 )*(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1" s="203" t="str" cm="1">
        <f t="array" ref="W21">IF(SUMPRODUCT(( 'Saisie Recettes'!$F$5:$F$3004 = $H21 )*(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1" s="203" t="str" cm="1">
        <f t="array" ref="X21">IF(SUMPRODUCT(( 'Saisie Recettes'!$F$5:$F$3004 = $H21 )*(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1" s="203" t="str" cm="1">
        <f t="array" ref="Y21">IF(SUMPRODUCT(( 'Saisie Recettes'!$F$5:$F$3004 = $H21 )*(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1" s="203" t="str" cm="1">
        <f t="array" ref="Z21">IF(SUMPRODUCT(( 'Saisie Recettes'!$F$5:$F$3004 = $H21 )*(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1" s="203" t="str" cm="1">
        <f t="array" ref="AA21">IF(SUMPRODUCT(( 'Saisie Recettes'!$F$5:$F$3004 = $H21 )*(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1" s="203" t="str" cm="1">
        <f t="array" ref="AB21">IF(SUMPRODUCT(( 'Saisie Recettes'!$F$5:$F$3004 = $H21 )*(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1" s="203" t="str" cm="1">
        <f t="array" ref="AC21">IF(SUMPRODUCT(( 'Saisie Recettes'!$F$5:$F$3004 = $H21 )*(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1" s="203" t="str" cm="1">
        <f t="array" ref="AD21">IF(SUMPRODUCT(( 'Saisie Recettes'!$F$5:$F$3004 = $H21 )*(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1" s="203" t="str" cm="1">
        <f t="array" ref="AE21">IF(SUMPRODUCT(( 'Saisie Recettes'!$F$5:$F$3004 = $H21 )*(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1" s="203" t="str" cm="1">
        <f t="array" ref="AF21">IF(SUMPRODUCT(( 'Saisie Recettes'!$F$5:$F$3004 = $H21 )*(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1" s="203" t="str" cm="1">
        <f t="array" ref="AG21">IF(SUMPRODUCT(( 'Saisie Recettes'!$F$5:$F$3004 = $H21 )*(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1" s="203" t="str" cm="1">
        <f t="array" ref="AH21">IF(SUMPRODUCT(( 'Saisie Recettes'!$F$5:$F$3004 = $H21 )*(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1" s="203" t="str" cm="1">
        <f t="array" ref="AI21">IF(SUMPRODUCT(( 'Saisie Recettes'!$F$5:$F$3004 = $H21 )*(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1" s="203" t="str" cm="1">
        <f t="array" ref="AJ21">IF(SUMPRODUCT(( 'Saisie Recettes'!$F$5:$F$3004 = $H21 )*(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1" s="204">
        <f t="shared" si="2"/>
        <v>0</v>
      </c>
    </row>
    <row r="22" spans="3:37" ht="15.75" customHeight="1" x14ac:dyDescent="0.25">
      <c r="C22" s="192" t="str">
        <f t="shared" si="3"/>
        <v>MC-Suite 14</v>
      </c>
      <c r="D22" s="193"/>
      <c r="E22" s="193"/>
      <c r="F22" s="194"/>
      <c r="G22" s="195"/>
      <c r="H22" s="195" t="str">
        <f>'Listes des Lots'!B17</f>
        <v>MC-Suite 14</v>
      </c>
      <c r="I22" s="203" t="str" cm="1">
        <f t="array" ref="I22">IF(SUMPRODUCT(( 'Saisie Recettes'!$F$5:$F$3004 = $H22 )*(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2" s="203" t="str" cm="1">
        <f t="array" ref="J22">IF(SUMPRODUCT(( 'Saisie Recettes'!$F$5:$F$3004 = $H22 )*(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2" s="203" t="str" cm="1">
        <f t="array" ref="K22">IF(SUMPRODUCT(( 'Saisie Recettes'!$F$5:$F$3004 = $H22 )*(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2" s="203" t="str" cm="1">
        <f t="array" ref="L22">IF(SUMPRODUCT(( 'Saisie Recettes'!$F$5:$F$3004 = $H22 )*(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2" s="203" t="str" cm="1">
        <f t="array" ref="M22">IF(SUMPRODUCT(( 'Saisie Recettes'!$F$5:$F$3004 = $H22 )*(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2" s="203" t="str" cm="1">
        <f t="array" ref="N22">IF(SUMPRODUCT(( 'Saisie Recettes'!$F$5:$F$3004 = $H22 )*(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Yes</v>
      </c>
      <c r="O22" s="203" t="str" cm="1">
        <f t="array" ref="O22">IF(SUMPRODUCT(( 'Saisie Recettes'!$F$5:$F$3004 = $H22 )*(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2" s="203" t="str" cm="1">
        <f t="array" ref="P22">IF(SUMPRODUCT(( 'Saisie Recettes'!$F$5:$F$3004 = $H22 )*(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2" s="203" t="str" cm="1">
        <f t="array" ref="Q22">IF(SUMPRODUCT(( 'Saisie Recettes'!$F$5:$F$3004 = $H22 )*(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Yes</v>
      </c>
      <c r="R22" s="203" t="str" cm="1">
        <f t="array" ref="R22">IF(SUMPRODUCT(( 'Saisie Recettes'!$F$5:$F$3004 = $H22 )*(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2" s="203" t="str" cm="1">
        <f t="array" ref="S22">IF(SUMPRODUCT(( 'Saisie Recettes'!$F$5:$F$3004 = $H22 )*(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2" s="203" t="str" cm="1">
        <f t="array" ref="T22">IF(SUMPRODUCT(( 'Saisie Recettes'!$F$5:$F$3004 = $H22 )*(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2" s="203" t="str" cm="1">
        <f t="array" ref="U22">IF(SUMPRODUCT(( 'Saisie Recettes'!$F$5:$F$3004 = $H22 )*(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2" s="203" t="str" cm="1">
        <f t="array" ref="V22">IF(SUMPRODUCT(( 'Saisie Recettes'!$F$5:$F$3004 = $H22 )*(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2" s="203" t="str" cm="1">
        <f t="array" ref="W22">IF(SUMPRODUCT(( 'Saisie Recettes'!$F$5:$F$3004 = $H22 )*(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2" s="203" t="str" cm="1">
        <f t="array" ref="X22">IF(SUMPRODUCT(( 'Saisie Recettes'!$F$5:$F$3004 = $H22 )*(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Yes</v>
      </c>
      <c r="Y22" s="203" t="str" cm="1">
        <f t="array" ref="Y22">IF(SUMPRODUCT(( 'Saisie Recettes'!$F$5:$F$3004 = $H22 )*(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2" s="203" t="str" cm="1">
        <f t="array" ref="Z22">IF(SUMPRODUCT(( 'Saisie Recettes'!$F$5:$F$3004 = $H22 )*(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2" s="203" t="str" cm="1">
        <f t="array" ref="AA22">IF(SUMPRODUCT(( 'Saisie Recettes'!$F$5:$F$3004 = $H22 )*(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2" s="203" t="str" cm="1">
        <f t="array" ref="AB22">IF(SUMPRODUCT(( 'Saisie Recettes'!$F$5:$F$3004 = $H22 )*(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2" s="203" t="str" cm="1">
        <f t="array" ref="AC22">IF(SUMPRODUCT(( 'Saisie Recettes'!$F$5:$F$3004 = $H22 )*(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2" s="203" t="str" cm="1">
        <f t="array" ref="AD22">IF(SUMPRODUCT(( 'Saisie Recettes'!$F$5:$F$3004 = $H22 )*(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2" s="203" t="str" cm="1">
        <f t="array" ref="AE22">IF(SUMPRODUCT(( 'Saisie Recettes'!$F$5:$F$3004 = $H22 )*(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2" s="203" t="str" cm="1">
        <f t="array" ref="AF22">IF(SUMPRODUCT(( 'Saisie Recettes'!$F$5:$F$3004 = $H22 )*(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2" s="203" t="str" cm="1">
        <f t="array" ref="AG22">IF(SUMPRODUCT(( 'Saisie Recettes'!$F$5:$F$3004 = $H22 )*(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2" s="203" t="str" cm="1">
        <f t="array" ref="AH22">IF(SUMPRODUCT(( 'Saisie Recettes'!$F$5:$F$3004 = $H22 )*(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2" s="203" t="str" cm="1">
        <f t="array" ref="AI22">IF(SUMPRODUCT(( 'Saisie Recettes'!$F$5:$F$3004 = $H22 )*(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Yes</v>
      </c>
      <c r="AJ22" s="203" t="str" cm="1">
        <f t="array" ref="AJ22">IF(SUMPRODUCT(( 'Saisie Recettes'!$F$5:$F$3004 = $H22 )*(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2" s="204">
        <f t="shared" si="2"/>
        <v>0.21428571428571427</v>
      </c>
    </row>
    <row r="23" spans="3:37" ht="15.75" customHeight="1" x14ac:dyDescent="0.25">
      <c r="C23" s="192" t="str">
        <f t="shared" si="3"/>
        <v>MC-Suite 15</v>
      </c>
      <c r="D23" s="193"/>
      <c r="E23" s="193"/>
      <c r="F23" s="194"/>
      <c r="G23" s="195"/>
      <c r="H23" s="195" t="str">
        <f>'Listes des Lots'!B18</f>
        <v>MC-Suite 15</v>
      </c>
      <c r="I23" s="203" t="str" cm="1">
        <f t="array" ref="I23">IF(SUMPRODUCT(( 'Saisie Recettes'!$F$5:$F$3004 = $H23 )*(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3" s="203" t="str" cm="1">
        <f t="array" ref="J23">IF(SUMPRODUCT(( 'Saisie Recettes'!$F$5:$F$3004 = $H23 )*(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3" s="203" t="str" cm="1">
        <f t="array" ref="K23">IF(SUMPRODUCT(( 'Saisie Recettes'!$F$5:$F$3004 = $H23 )*(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3" s="203" t="str" cm="1">
        <f t="array" ref="L23">IF(SUMPRODUCT(( 'Saisie Recettes'!$F$5:$F$3004 = $H23 )*(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3" s="203" t="str" cm="1">
        <f t="array" ref="M23">IF(SUMPRODUCT(( 'Saisie Recettes'!$F$5:$F$3004 = $H23 )*(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3" s="203" t="str" cm="1">
        <f t="array" ref="N23">IF(SUMPRODUCT(( 'Saisie Recettes'!$F$5:$F$3004 = $H23 )*(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3" s="203" t="str" cm="1">
        <f t="array" ref="O23">IF(SUMPRODUCT(( 'Saisie Recettes'!$F$5:$F$3004 = $H23 )*(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3" s="203" t="str" cm="1">
        <f t="array" ref="P23">IF(SUMPRODUCT(( 'Saisie Recettes'!$F$5:$F$3004 = $H23 )*(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3" s="203" t="str" cm="1">
        <f t="array" ref="Q23">IF(SUMPRODUCT(( 'Saisie Recettes'!$F$5:$F$3004 = $H23 )*(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3" s="203" t="str" cm="1">
        <f t="array" ref="R23">IF(SUMPRODUCT(( 'Saisie Recettes'!$F$5:$F$3004 = $H23 )*(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3" s="203" t="str" cm="1">
        <f t="array" ref="S23">IF(SUMPRODUCT(( 'Saisie Recettes'!$F$5:$F$3004 = $H23 )*(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3" s="203" t="str" cm="1">
        <f t="array" ref="T23">IF(SUMPRODUCT(( 'Saisie Recettes'!$F$5:$F$3004 = $H23 )*(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3" s="203" t="str" cm="1">
        <f t="array" ref="U23">IF(SUMPRODUCT(( 'Saisie Recettes'!$F$5:$F$3004 = $H23 )*(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3" s="203" t="str" cm="1">
        <f t="array" ref="V23">IF(SUMPRODUCT(( 'Saisie Recettes'!$F$5:$F$3004 = $H23 )*(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3" s="203" t="str" cm="1">
        <f t="array" ref="W23">IF(SUMPRODUCT(( 'Saisie Recettes'!$F$5:$F$3004 = $H23 )*(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3" s="203" t="str" cm="1">
        <f t="array" ref="X23">IF(SUMPRODUCT(( 'Saisie Recettes'!$F$5:$F$3004 = $H23 )*(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3" s="203" t="str" cm="1">
        <f t="array" ref="Y23">IF(SUMPRODUCT(( 'Saisie Recettes'!$F$5:$F$3004 = $H23 )*(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3" s="203" t="str" cm="1">
        <f t="array" ref="Z23">IF(SUMPRODUCT(( 'Saisie Recettes'!$F$5:$F$3004 = $H23 )*(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3" s="203" t="str" cm="1">
        <f t="array" ref="AA23">IF(SUMPRODUCT(( 'Saisie Recettes'!$F$5:$F$3004 = $H23 )*(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3" s="203" t="str" cm="1">
        <f t="array" ref="AB23">IF(SUMPRODUCT(( 'Saisie Recettes'!$F$5:$F$3004 = $H23 )*(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3" s="203" t="str" cm="1">
        <f t="array" ref="AC23">IF(SUMPRODUCT(( 'Saisie Recettes'!$F$5:$F$3004 = $H23 )*(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3" s="203" t="str" cm="1">
        <f t="array" ref="AD23">IF(SUMPRODUCT(( 'Saisie Recettes'!$F$5:$F$3004 = $H23 )*(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3" s="203" t="str" cm="1">
        <f t="array" ref="AE23">IF(SUMPRODUCT(( 'Saisie Recettes'!$F$5:$F$3004 = $H23 )*(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Yes</v>
      </c>
      <c r="AF23" s="203" t="str" cm="1">
        <f t="array" ref="AF23">IF(SUMPRODUCT(( 'Saisie Recettes'!$F$5:$F$3004 = $H23 )*(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3" s="203" t="str" cm="1">
        <f t="array" ref="AG23">IF(SUMPRODUCT(( 'Saisie Recettes'!$F$5:$F$3004 = $H23 )*(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3" s="203" t="str" cm="1">
        <f t="array" ref="AH23">IF(SUMPRODUCT(( 'Saisie Recettes'!$F$5:$F$3004 = $H23 )*(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3" s="203" t="str" cm="1">
        <f t="array" ref="AI23">IF(SUMPRODUCT(( 'Saisie Recettes'!$F$5:$F$3004 = $H23 )*(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3" s="203" t="str" cm="1">
        <f t="array" ref="AJ23">IF(SUMPRODUCT(( 'Saisie Recettes'!$F$5:$F$3004 = $H23 )*(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3" s="204">
        <f t="shared" si="2"/>
        <v>7.1428571428571425E-2</v>
      </c>
    </row>
    <row r="24" spans="3:37" ht="15.75" customHeight="1" x14ac:dyDescent="0.25">
      <c r="C24" s="192" t="str">
        <f t="shared" si="3"/>
        <v>MC-Suite 16</v>
      </c>
      <c r="D24" s="193"/>
      <c r="E24" s="193"/>
      <c r="F24" s="194"/>
      <c r="G24" s="195"/>
      <c r="H24" s="195" t="str">
        <f>'Listes des Lots'!B19</f>
        <v>MC-Suite 16</v>
      </c>
      <c r="I24" s="203" t="str" cm="1">
        <f t="array" ref="I24">IF(SUMPRODUCT(( 'Saisie Recettes'!$F$5:$F$3004 = $H24 )*(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4" s="203" t="str" cm="1">
        <f t="array" ref="J24">IF(SUMPRODUCT(( 'Saisie Recettes'!$F$5:$F$3004 = $H24 )*(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4" s="203" t="str" cm="1">
        <f t="array" ref="K24">IF(SUMPRODUCT(( 'Saisie Recettes'!$F$5:$F$3004 = $H24 )*(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4" s="203" t="str" cm="1">
        <f t="array" ref="L24">IF(SUMPRODUCT(( 'Saisie Recettes'!$F$5:$F$3004 = $H24 )*(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4" s="203" t="str" cm="1">
        <f t="array" ref="M24">IF(SUMPRODUCT(( 'Saisie Recettes'!$F$5:$F$3004 = $H24 )*(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4" s="203" t="str" cm="1">
        <f t="array" ref="N24">IF(SUMPRODUCT(( 'Saisie Recettes'!$F$5:$F$3004 = $H24 )*(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4" s="203" t="str" cm="1">
        <f t="array" ref="O24">IF(SUMPRODUCT(( 'Saisie Recettes'!$F$5:$F$3004 = $H24 )*(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4" s="203" t="str" cm="1">
        <f t="array" ref="P24">IF(SUMPRODUCT(( 'Saisie Recettes'!$F$5:$F$3004 = $H24 )*(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4" s="203" t="str" cm="1">
        <f t="array" ref="Q24">IF(SUMPRODUCT(( 'Saisie Recettes'!$F$5:$F$3004 = $H24 )*(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4" s="203" t="str" cm="1">
        <f t="array" ref="R24">IF(SUMPRODUCT(( 'Saisie Recettes'!$F$5:$F$3004 = $H24 )*(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4" s="203" t="str" cm="1">
        <f t="array" ref="S24">IF(SUMPRODUCT(( 'Saisie Recettes'!$F$5:$F$3004 = $H24 )*(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4" s="203" t="str" cm="1">
        <f t="array" ref="T24">IF(SUMPRODUCT(( 'Saisie Recettes'!$F$5:$F$3004 = $H24 )*(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4" s="203" t="str" cm="1">
        <f t="array" ref="U24">IF(SUMPRODUCT(( 'Saisie Recettes'!$F$5:$F$3004 = $H24 )*(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4" s="203" t="str" cm="1">
        <f t="array" ref="V24">IF(SUMPRODUCT(( 'Saisie Recettes'!$F$5:$F$3004 = $H24 )*(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4" s="203" t="str" cm="1">
        <f t="array" ref="W24">IF(SUMPRODUCT(( 'Saisie Recettes'!$F$5:$F$3004 = $H24 )*(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4" s="203" t="str" cm="1">
        <f t="array" ref="X24">IF(SUMPRODUCT(( 'Saisie Recettes'!$F$5:$F$3004 = $H24 )*(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4" s="203" t="str" cm="1">
        <f t="array" ref="Y24">IF(SUMPRODUCT(( 'Saisie Recettes'!$F$5:$F$3004 = $H24 )*(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4" s="203" t="str" cm="1">
        <f t="array" ref="Z24">IF(SUMPRODUCT(( 'Saisie Recettes'!$F$5:$F$3004 = $H24 )*(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4" s="203" t="str" cm="1">
        <f t="array" ref="AA24">IF(SUMPRODUCT(( 'Saisie Recettes'!$F$5:$F$3004 = $H24 )*(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4" s="203" t="str" cm="1">
        <f t="array" ref="AB24">IF(SUMPRODUCT(( 'Saisie Recettes'!$F$5:$F$3004 = $H24 )*(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4" s="203" t="str" cm="1">
        <f t="array" ref="AC24">IF(SUMPRODUCT(( 'Saisie Recettes'!$F$5:$F$3004 = $H24 )*(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4" s="203" t="str" cm="1">
        <f t="array" ref="AD24">IF(SUMPRODUCT(( 'Saisie Recettes'!$F$5:$F$3004 = $H24 )*(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4" s="203" t="str" cm="1">
        <f t="array" ref="AE24">IF(SUMPRODUCT(( 'Saisie Recettes'!$F$5:$F$3004 = $H24 )*(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4" s="203" t="str" cm="1">
        <f t="array" ref="AF24">IF(SUMPRODUCT(( 'Saisie Recettes'!$F$5:$F$3004 = $H24 )*(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4" s="203" t="str" cm="1">
        <f t="array" ref="AG24">IF(SUMPRODUCT(( 'Saisie Recettes'!$F$5:$F$3004 = $H24 )*(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4" s="203" t="str" cm="1">
        <f t="array" ref="AH24">IF(SUMPRODUCT(( 'Saisie Recettes'!$F$5:$F$3004 = $H24 )*(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4" s="203" t="str" cm="1">
        <f t="array" ref="AI24">IF(SUMPRODUCT(( 'Saisie Recettes'!$F$5:$F$3004 = $H24 )*(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4" s="203" t="str" cm="1">
        <f t="array" ref="AJ24">IF(SUMPRODUCT(( 'Saisie Recettes'!$F$5:$F$3004 = $H24 )*(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4" s="204">
        <f t="shared" si="2"/>
        <v>0</v>
      </c>
    </row>
    <row r="25" spans="3:37" ht="15.75" customHeight="1" x14ac:dyDescent="0.25">
      <c r="C25" s="192" t="str">
        <f t="shared" si="3"/>
        <v>MC-CHBR 1</v>
      </c>
      <c r="D25" s="193"/>
      <c r="E25" s="193"/>
      <c r="F25" s="194"/>
      <c r="G25" s="195"/>
      <c r="H25" s="195" t="str">
        <f>'Listes des Lots'!B20</f>
        <v>MC-CHBR 1</v>
      </c>
      <c r="I25" s="203" t="str" cm="1">
        <f t="array" ref="I25">IF(SUMPRODUCT(( 'Saisie Recettes'!$F$5:$F$3004 = $H25 )*(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5" s="203" t="str" cm="1">
        <f t="array" ref="J25">IF(SUMPRODUCT(( 'Saisie Recettes'!$F$5:$F$3004 = $H25 )*(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5" s="203" t="str" cm="1">
        <f t="array" ref="K25">IF(SUMPRODUCT(( 'Saisie Recettes'!$F$5:$F$3004 = $H25 )*(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5" s="203" t="str" cm="1">
        <f t="array" ref="L25">IF(SUMPRODUCT(( 'Saisie Recettes'!$F$5:$F$3004 = $H25 )*(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5" s="203" t="str" cm="1">
        <f t="array" ref="M25">IF(SUMPRODUCT(( 'Saisie Recettes'!$F$5:$F$3004 = $H25 )*(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5" s="203" t="str" cm="1">
        <f t="array" ref="N25">IF(SUMPRODUCT(( 'Saisie Recettes'!$F$5:$F$3004 = $H25 )*(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5" s="203" t="str" cm="1">
        <f t="array" ref="O25">IF(SUMPRODUCT(( 'Saisie Recettes'!$F$5:$F$3004 = $H25 )*(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5" s="203" t="str" cm="1">
        <f t="array" ref="P25">IF(SUMPRODUCT(( 'Saisie Recettes'!$F$5:$F$3004 = $H25 )*(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5" s="203" t="str" cm="1">
        <f t="array" ref="Q25">IF(SUMPRODUCT(( 'Saisie Recettes'!$F$5:$F$3004 = $H25 )*(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5" s="203" t="str" cm="1">
        <f t="array" ref="R25">IF(SUMPRODUCT(( 'Saisie Recettes'!$F$5:$F$3004 = $H25 )*(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5" s="203" t="str" cm="1">
        <f t="array" ref="S25">IF(SUMPRODUCT(( 'Saisie Recettes'!$F$5:$F$3004 = $H25 )*(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5" s="203" t="str" cm="1">
        <f t="array" ref="T25">IF(SUMPRODUCT(( 'Saisie Recettes'!$F$5:$F$3004 = $H25 )*(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5" s="203" t="str" cm="1">
        <f t="array" ref="U25">IF(SUMPRODUCT(( 'Saisie Recettes'!$F$5:$F$3004 = $H25 )*(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5" s="203" t="str" cm="1">
        <f t="array" ref="V25">IF(SUMPRODUCT(( 'Saisie Recettes'!$F$5:$F$3004 = $H25 )*(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5" s="203" t="str" cm="1">
        <f t="array" ref="W25">IF(SUMPRODUCT(( 'Saisie Recettes'!$F$5:$F$3004 = $H25 )*(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5" s="203" t="str" cm="1">
        <f t="array" ref="X25">IF(SUMPRODUCT(( 'Saisie Recettes'!$F$5:$F$3004 = $H25 )*(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5" s="203" t="str" cm="1">
        <f t="array" ref="Y25">IF(SUMPRODUCT(( 'Saisie Recettes'!$F$5:$F$3004 = $H25 )*(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5" s="203" t="str" cm="1">
        <f t="array" ref="Z25">IF(SUMPRODUCT(( 'Saisie Recettes'!$F$5:$F$3004 = $H25 )*(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5" s="203" t="str" cm="1">
        <f t="array" ref="AA25">IF(SUMPRODUCT(( 'Saisie Recettes'!$F$5:$F$3004 = $H25 )*(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5" s="203" t="str" cm="1">
        <f t="array" ref="AB25">IF(SUMPRODUCT(( 'Saisie Recettes'!$F$5:$F$3004 = $H25 )*(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5" s="203" t="str" cm="1">
        <f t="array" ref="AC25">IF(SUMPRODUCT(( 'Saisie Recettes'!$F$5:$F$3004 = $H25 )*(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5" s="203" t="str" cm="1">
        <f t="array" ref="AD25">IF(SUMPRODUCT(( 'Saisie Recettes'!$F$5:$F$3004 = $H25 )*(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5" s="203" t="str" cm="1">
        <f t="array" ref="AE25">IF(SUMPRODUCT(( 'Saisie Recettes'!$F$5:$F$3004 = $H25 )*(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5" s="203" t="str" cm="1">
        <f t="array" ref="AF25">IF(SUMPRODUCT(( 'Saisie Recettes'!$F$5:$F$3004 = $H25 )*(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5" s="203" t="str" cm="1">
        <f t="array" ref="AG25">IF(SUMPRODUCT(( 'Saisie Recettes'!$F$5:$F$3004 = $H25 )*(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5" s="203" t="str" cm="1">
        <f t="array" ref="AH25">IF(SUMPRODUCT(( 'Saisie Recettes'!$F$5:$F$3004 = $H25 )*(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5" s="203" t="str" cm="1">
        <f t="array" ref="AI25">IF(SUMPRODUCT(( 'Saisie Recettes'!$F$5:$F$3004 = $H25 )*(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5" s="203" t="str" cm="1">
        <f t="array" ref="AJ25">IF(SUMPRODUCT(( 'Saisie Recettes'!$F$5:$F$3004 = $H25 )*(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5" s="204">
        <f t="shared" si="2"/>
        <v>0</v>
      </c>
    </row>
    <row r="26" spans="3:37" ht="15.75" customHeight="1" x14ac:dyDescent="0.25">
      <c r="C26" s="192" t="str">
        <f t="shared" si="3"/>
        <v>MC-CHBR 2</v>
      </c>
      <c r="D26" s="193"/>
      <c r="E26" s="193"/>
      <c r="F26" s="194"/>
      <c r="G26" s="195"/>
      <c r="H26" s="195" t="str">
        <f>'Listes des Lots'!B21</f>
        <v>MC-CHBR 2</v>
      </c>
      <c r="I26" s="203" t="str" cm="1">
        <f t="array" ref="I26">IF(SUMPRODUCT(( 'Saisie Recettes'!$F$5:$F$3004 = $H26 )*(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6" s="203" t="str" cm="1">
        <f t="array" ref="J26">IF(SUMPRODUCT(( 'Saisie Recettes'!$F$5:$F$3004 = $H26 )*(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6" s="203" t="str" cm="1">
        <f t="array" ref="K26">IF(SUMPRODUCT(( 'Saisie Recettes'!$F$5:$F$3004 = $H26 )*(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6" s="203" t="str" cm="1">
        <f t="array" ref="L26">IF(SUMPRODUCT(( 'Saisie Recettes'!$F$5:$F$3004 = $H26 )*(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6" s="203" t="str" cm="1">
        <f t="array" ref="M26">IF(SUMPRODUCT(( 'Saisie Recettes'!$F$5:$F$3004 = $H26 )*(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6" s="203" t="str" cm="1">
        <f t="array" ref="N26">IF(SUMPRODUCT(( 'Saisie Recettes'!$F$5:$F$3004 = $H26 )*(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6" s="203" t="str" cm="1">
        <f t="array" ref="O26">IF(SUMPRODUCT(( 'Saisie Recettes'!$F$5:$F$3004 = $H26 )*(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6" s="203" t="str" cm="1">
        <f t="array" ref="P26">IF(SUMPRODUCT(( 'Saisie Recettes'!$F$5:$F$3004 = $H26 )*(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6" s="203" t="str" cm="1">
        <f t="array" ref="Q26">IF(SUMPRODUCT(( 'Saisie Recettes'!$F$5:$F$3004 = $H26 )*(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6" s="203" t="str" cm="1">
        <f t="array" ref="R26">IF(SUMPRODUCT(( 'Saisie Recettes'!$F$5:$F$3004 = $H26 )*(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6" s="203" t="str" cm="1">
        <f t="array" ref="S26">IF(SUMPRODUCT(( 'Saisie Recettes'!$F$5:$F$3004 = $H26 )*(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Yes</v>
      </c>
      <c r="T26" s="203" t="str" cm="1">
        <f t="array" ref="T26">IF(SUMPRODUCT(( 'Saisie Recettes'!$F$5:$F$3004 = $H26 )*(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6" s="203" t="str" cm="1">
        <f t="array" ref="U26">IF(SUMPRODUCT(( 'Saisie Recettes'!$F$5:$F$3004 = $H26 )*(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6" s="203" t="str" cm="1">
        <f t="array" ref="V26">IF(SUMPRODUCT(( 'Saisie Recettes'!$F$5:$F$3004 = $H26 )*(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6" s="203" t="str" cm="1">
        <f t="array" ref="W26">IF(SUMPRODUCT(( 'Saisie Recettes'!$F$5:$F$3004 = $H26 )*(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Yes</v>
      </c>
      <c r="X26" s="203" t="str" cm="1">
        <f t="array" ref="X26">IF(SUMPRODUCT(( 'Saisie Recettes'!$F$5:$F$3004 = $H26 )*(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6" s="203" t="str" cm="1">
        <f t="array" ref="Y26">IF(SUMPRODUCT(( 'Saisie Recettes'!$F$5:$F$3004 = $H26 )*(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6" s="203" t="str" cm="1">
        <f t="array" ref="Z26">IF(SUMPRODUCT(( 'Saisie Recettes'!$F$5:$F$3004 = $H26 )*(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6" s="203" t="str" cm="1">
        <f t="array" ref="AA26">IF(SUMPRODUCT(( 'Saisie Recettes'!$F$5:$F$3004 = $H26 )*(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6" s="203" t="str" cm="1">
        <f t="array" ref="AB26">IF(SUMPRODUCT(( 'Saisie Recettes'!$F$5:$F$3004 = $H26 )*(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6" s="203" t="str" cm="1">
        <f t="array" ref="AC26">IF(SUMPRODUCT(( 'Saisie Recettes'!$F$5:$F$3004 = $H26 )*(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6" s="203" t="str" cm="1">
        <f t="array" ref="AD26">IF(SUMPRODUCT(( 'Saisie Recettes'!$F$5:$F$3004 = $H26 )*(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26" s="203" t="str" cm="1">
        <f t="array" ref="AE26">IF(SUMPRODUCT(( 'Saisie Recettes'!$F$5:$F$3004 = $H26 )*(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6" s="203" t="str" cm="1">
        <f t="array" ref="AF26">IF(SUMPRODUCT(( 'Saisie Recettes'!$F$5:$F$3004 = $H26 )*(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6" s="203" t="str" cm="1">
        <f t="array" ref="AG26">IF(SUMPRODUCT(( 'Saisie Recettes'!$F$5:$F$3004 = $H26 )*(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6" s="203" t="str" cm="1">
        <f t="array" ref="AH26">IF(SUMPRODUCT(( 'Saisie Recettes'!$F$5:$F$3004 = $H26 )*(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Yes</v>
      </c>
      <c r="AI26" s="203" t="str" cm="1">
        <f t="array" ref="AI26">IF(SUMPRODUCT(( 'Saisie Recettes'!$F$5:$F$3004 = $H26 )*(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6" s="203" t="str" cm="1">
        <f t="array" ref="AJ26">IF(SUMPRODUCT(( 'Saisie Recettes'!$F$5:$F$3004 = $H26 )*(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6" s="204">
        <f t="shared" si="2"/>
        <v>0.14285714285714285</v>
      </c>
    </row>
    <row r="27" spans="3:37" ht="15.75" customHeight="1" x14ac:dyDescent="0.25">
      <c r="C27" s="192" t="str">
        <f t="shared" si="3"/>
        <v>MC-CHBR 3</v>
      </c>
      <c r="D27" s="193"/>
      <c r="E27" s="193"/>
      <c r="F27" s="194"/>
      <c r="G27" s="195"/>
      <c r="H27" s="195" t="str">
        <f>'Listes des Lots'!B22</f>
        <v>MC-CHBR 3</v>
      </c>
      <c r="I27" s="203" t="str" cm="1">
        <f t="array" ref="I27">IF(SUMPRODUCT(( 'Saisie Recettes'!$F$5:$F$3004 = $H27 )*(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27" s="203" t="str" cm="1">
        <f t="array" ref="J27">IF(SUMPRODUCT(( 'Saisie Recettes'!$F$5:$F$3004 = $H27 )*(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7" s="203" t="str" cm="1">
        <f t="array" ref="K27">IF(SUMPRODUCT(( 'Saisie Recettes'!$F$5:$F$3004 = $H27 )*(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7" s="203" t="str" cm="1">
        <f t="array" ref="L27">IF(SUMPRODUCT(( 'Saisie Recettes'!$F$5:$F$3004 = $H27 )*(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7" s="203" t="str" cm="1">
        <f t="array" ref="M27">IF(SUMPRODUCT(( 'Saisie Recettes'!$F$5:$F$3004 = $H27 )*(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7" s="203" t="str" cm="1">
        <f t="array" ref="N27">IF(SUMPRODUCT(( 'Saisie Recettes'!$F$5:$F$3004 = $H27 )*(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7" s="203" t="str" cm="1">
        <f t="array" ref="O27">IF(SUMPRODUCT(( 'Saisie Recettes'!$F$5:$F$3004 = $H27 )*(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7" s="203" t="str" cm="1">
        <f t="array" ref="P27">IF(SUMPRODUCT(( 'Saisie Recettes'!$F$5:$F$3004 = $H27 )*(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7" s="203" t="str" cm="1">
        <f t="array" ref="Q27">IF(SUMPRODUCT(( 'Saisie Recettes'!$F$5:$F$3004 = $H27 )*(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7" s="203" t="str" cm="1">
        <f t="array" ref="R27">IF(SUMPRODUCT(( 'Saisie Recettes'!$F$5:$F$3004 = $H27 )*(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7" s="203" t="str" cm="1">
        <f t="array" ref="S27">IF(SUMPRODUCT(( 'Saisie Recettes'!$F$5:$F$3004 = $H27 )*(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7" s="203" t="str" cm="1">
        <f t="array" ref="T27">IF(SUMPRODUCT(( 'Saisie Recettes'!$F$5:$F$3004 = $H27 )*(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7" s="203" t="str" cm="1">
        <f t="array" ref="U27">IF(SUMPRODUCT(( 'Saisie Recettes'!$F$5:$F$3004 = $H27 )*(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7" s="203" t="str" cm="1">
        <f t="array" ref="V27">IF(SUMPRODUCT(( 'Saisie Recettes'!$F$5:$F$3004 = $H27 )*(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7" s="203" t="str" cm="1">
        <f t="array" ref="W27">IF(SUMPRODUCT(( 'Saisie Recettes'!$F$5:$F$3004 = $H27 )*(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7" s="203" t="str" cm="1">
        <f t="array" ref="X27">IF(SUMPRODUCT(( 'Saisie Recettes'!$F$5:$F$3004 = $H27 )*(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7" s="203" t="str" cm="1">
        <f t="array" ref="Y27">IF(SUMPRODUCT(( 'Saisie Recettes'!$F$5:$F$3004 = $H27 )*(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7" s="203" t="str" cm="1">
        <f t="array" ref="Z27">IF(SUMPRODUCT(( 'Saisie Recettes'!$F$5:$F$3004 = $H27 )*(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7" s="203" t="str" cm="1">
        <f t="array" ref="AA27">IF(SUMPRODUCT(( 'Saisie Recettes'!$F$5:$F$3004 = $H27 )*(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7" s="203" t="str" cm="1">
        <f t="array" ref="AB27">IF(SUMPRODUCT(( 'Saisie Recettes'!$F$5:$F$3004 = $H27 )*(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7" s="203" t="str" cm="1">
        <f t="array" ref="AC27">IF(SUMPRODUCT(( 'Saisie Recettes'!$F$5:$F$3004 = $H27 )*(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7" s="203" t="str" cm="1">
        <f t="array" ref="AD27">IF(SUMPRODUCT(( 'Saisie Recettes'!$F$5:$F$3004 = $H27 )*(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7" s="203" t="str" cm="1">
        <f t="array" ref="AE27">IF(SUMPRODUCT(( 'Saisie Recettes'!$F$5:$F$3004 = $H27 )*(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7" s="203" t="str" cm="1">
        <f t="array" ref="AF27">IF(SUMPRODUCT(( 'Saisie Recettes'!$F$5:$F$3004 = $H27 )*(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7" s="203" t="str" cm="1">
        <f t="array" ref="AG27">IF(SUMPRODUCT(( 'Saisie Recettes'!$F$5:$F$3004 = $H27 )*(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7" s="203" t="str" cm="1">
        <f t="array" ref="AH27">IF(SUMPRODUCT(( 'Saisie Recettes'!$F$5:$F$3004 = $H27 )*(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7" s="203" t="str" cm="1">
        <f t="array" ref="AI27">IF(SUMPRODUCT(( 'Saisie Recettes'!$F$5:$F$3004 = $H27 )*(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7" s="203" t="str" cm="1">
        <f t="array" ref="AJ27">IF(SUMPRODUCT(( 'Saisie Recettes'!$F$5:$F$3004 = $H27 )*(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7" s="204">
        <f t="shared" si="2"/>
        <v>7.1428571428571425E-2</v>
      </c>
    </row>
    <row r="28" spans="3:37" ht="15.75" customHeight="1" x14ac:dyDescent="0.25">
      <c r="C28" s="192" t="str">
        <f t="shared" si="3"/>
        <v>MC-CHBR 4</v>
      </c>
      <c r="D28" s="193"/>
      <c r="E28" s="193"/>
      <c r="F28" s="194"/>
      <c r="G28" s="195"/>
      <c r="H28" s="195" t="str">
        <f>'Listes des Lots'!B23</f>
        <v>MC-CHBR 4</v>
      </c>
      <c r="I28" s="203" t="str" cm="1">
        <f t="array" ref="I28">IF(SUMPRODUCT(( 'Saisie Recettes'!$F$5:$F$3004 = $H28 )*(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8" s="203" t="str" cm="1">
        <f t="array" ref="J28">IF(SUMPRODUCT(( 'Saisie Recettes'!$F$5:$F$3004 = $H28 )*(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8" s="203" t="str" cm="1">
        <f t="array" ref="K28">IF(SUMPRODUCT(( 'Saisie Recettes'!$F$5:$F$3004 = $H28 )*(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Yes</v>
      </c>
      <c r="L28" s="203" t="str" cm="1">
        <f t="array" ref="L28">IF(SUMPRODUCT(( 'Saisie Recettes'!$F$5:$F$3004 = $H28 )*(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8" s="203" t="str" cm="1">
        <f t="array" ref="M28">IF(SUMPRODUCT(( 'Saisie Recettes'!$F$5:$F$3004 = $H28 )*(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8" s="203" t="str" cm="1">
        <f t="array" ref="N28">IF(SUMPRODUCT(( 'Saisie Recettes'!$F$5:$F$3004 = $H28 )*(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8" s="203" t="str" cm="1">
        <f t="array" ref="O28">IF(SUMPRODUCT(( 'Saisie Recettes'!$F$5:$F$3004 = $H28 )*(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8" s="203" t="str" cm="1">
        <f t="array" ref="P28">IF(SUMPRODUCT(( 'Saisie Recettes'!$F$5:$F$3004 = $H28 )*(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28" s="203" t="str" cm="1">
        <f t="array" ref="Q28">IF(SUMPRODUCT(( 'Saisie Recettes'!$F$5:$F$3004 = $H28 )*(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28" s="203" t="str" cm="1">
        <f t="array" ref="R28">IF(SUMPRODUCT(( 'Saisie Recettes'!$F$5:$F$3004 = $H28 )*(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8" s="203" t="str" cm="1">
        <f t="array" ref="S28">IF(SUMPRODUCT(( 'Saisie Recettes'!$F$5:$F$3004 = $H28 )*(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8" s="203" t="str" cm="1">
        <f t="array" ref="T28">IF(SUMPRODUCT(( 'Saisie Recettes'!$F$5:$F$3004 = $H28 )*(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8" s="203" t="str" cm="1">
        <f t="array" ref="U28">IF(SUMPRODUCT(( 'Saisie Recettes'!$F$5:$F$3004 = $H28 )*(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8" s="203" t="str" cm="1">
        <f t="array" ref="V28">IF(SUMPRODUCT(( 'Saisie Recettes'!$F$5:$F$3004 = $H28 )*(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28" s="203" t="str" cm="1">
        <f t="array" ref="W28">IF(SUMPRODUCT(( 'Saisie Recettes'!$F$5:$F$3004 = $H28 )*(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8" s="203" t="str" cm="1">
        <f t="array" ref="X28">IF(SUMPRODUCT(( 'Saisie Recettes'!$F$5:$F$3004 = $H28 )*(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8" s="203" t="str" cm="1">
        <f t="array" ref="Y28">IF(SUMPRODUCT(( 'Saisie Recettes'!$F$5:$F$3004 = $H28 )*(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8" s="203" t="str" cm="1">
        <f t="array" ref="Z28">IF(SUMPRODUCT(( 'Saisie Recettes'!$F$5:$F$3004 = $H28 )*(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8" s="203" t="str" cm="1">
        <f t="array" ref="AA28">IF(SUMPRODUCT(( 'Saisie Recettes'!$F$5:$F$3004 = $H28 )*(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8" s="203" t="str" cm="1">
        <f t="array" ref="AB28">IF(SUMPRODUCT(( 'Saisie Recettes'!$F$5:$F$3004 = $H28 )*(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8" s="203" t="str" cm="1">
        <f t="array" ref="AC28">IF(SUMPRODUCT(( 'Saisie Recettes'!$F$5:$F$3004 = $H28 )*(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8" s="203" t="str" cm="1">
        <f t="array" ref="AD28">IF(SUMPRODUCT(( 'Saisie Recettes'!$F$5:$F$3004 = $H28 )*(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8" s="203" t="str" cm="1">
        <f t="array" ref="AE28">IF(SUMPRODUCT(( 'Saisie Recettes'!$F$5:$F$3004 = $H28 )*(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8" s="203" t="str" cm="1">
        <f t="array" ref="AF28">IF(SUMPRODUCT(( 'Saisie Recettes'!$F$5:$F$3004 = $H28 )*(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8" s="203" t="str" cm="1">
        <f t="array" ref="AG28">IF(SUMPRODUCT(( 'Saisie Recettes'!$F$5:$F$3004 = $H28 )*(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8" s="203" t="str" cm="1">
        <f t="array" ref="AH28">IF(SUMPRODUCT(( 'Saisie Recettes'!$F$5:$F$3004 = $H28 )*(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8" s="203" t="str" cm="1">
        <f t="array" ref="AI28">IF(SUMPRODUCT(( 'Saisie Recettes'!$F$5:$F$3004 = $H28 )*(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8" s="203" t="str" cm="1">
        <f t="array" ref="AJ28">IF(SUMPRODUCT(( 'Saisie Recettes'!$F$5:$F$3004 = $H28 )*(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Yes</v>
      </c>
      <c r="AK28" s="204">
        <f t="shared" si="2"/>
        <v>0.10714285714285714</v>
      </c>
    </row>
    <row r="29" spans="3:37" ht="15.75" customHeight="1" x14ac:dyDescent="0.25">
      <c r="C29" s="192" t="str">
        <f t="shared" si="3"/>
        <v>MC-CHBR 5</v>
      </c>
      <c r="D29" s="193"/>
      <c r="E29" s="193"/>
      <c r="F29" s="194"/>
      <c r="G29" s="195"/>
      <c r="H29" s="195" t="str">
        <f>'Listes des Lots'!B24</f>
        <v>MC-CHBR 5</v>
      </c>
      <c r="I29" s="203" t="str" cm="1">
        <f t="array" ref="I29">IF(SUMPRODUCT(( 'Saisie Recettes'!$F$5:$F$3004 = $H29 )*(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29" s="203" t="str" cm="1">
        <f t="array" ref="J29">IF(SUMPRODUCT(( 'Saisie Recettes'!$F$5:$F$3004 = $H29 )*(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29" s="203" t="str" cm="1">
        <f t="array" ref="K29">IF(SUMPRODUCT(( 'Saisie Recettes'!$F$5:$F$3004 = $H29 )*(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29" s="203" t="str" cm="1">
        <f t="array" ref="L29">IF(SUMPRODUCT(( 'Saisie Recettes'!$F$5:$F$3004 = $H29 )*(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29" s="203" t="str" cm="1">
        <f t="array" ref="M29">IF(SUMPRODUCT(( 'Saisie Recettes'!$F$5:$F$3004 = $H29 )*(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29" s="203" t="str" cm="1">
        <f t="array" ref="N29">IF(SUMPRODUCT(( 'Saisie Recettes'!$F$5:$F$3004 = $H29 )*(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29" s="203" t="str" cm="1">
        <f t="array" ref="O29">IF(SUMPRODUCT(( 'Saisie Recettes'!$F$5:$F$3004 = $H29 )*(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29" s="203" t="str" cm="1">
        <f t="array" ref="P29">IF(SUMPRODUCT(( 'Saisie Recettes'!$F$5:$F$3004 = $H29 )*(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29" s="203" t="str" cm="1">
        <f t="array" ref="Q29">IF(SUMPRODUCT(( 'Saisie Recettes'!$F$5:$F$3004 = $H29 )*(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Yes</v>
      </c>
      <c r="R29" s="203" t="str" cm="1">
        <f t="array" ref="R29">IF(SUMPRODUCT(( 'Saisie Recettes'!$F$5:$F$3004 = $H29 )*(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29" s="203" t="str" cm="1">
        <f t="array" ref="S29">IF(SUMPRODUCT(( 'Saisie Recettes'!$F$5:$F$3004 = $H29 )*(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29" s="203" t="str" cm="1">
        <f t="array" ref="T29">IF(SUMPRODUCT(( 'Saisie Recettes'!$F$5:$F$3004 = $H29 )*(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29" s="203" t="str" cm="1">
        <f t="array" ref="U29">IF(SUMPRODUCT(( 'Saisie Recettes'!$F$5:$F$3004 = $H29 )*(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29" s="203" t="str" cm="1">
        <f t="array" ref="V29">IF(SUMPRODUCT(( 'Saisie Recettes'!$F$5:$F$3004 = $H29 )*(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Yes</v>
      </c>
      <c r="W29" s="203" t="str" cm="1">
        <f t="array" ref="W29">IF(SUMPRODUCT(( 'Saisie Recettes'!$F$5:$F$3004 = $H29 )*(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29" s="203" t="str" cm="1">
        <f t="array" ref="X29">IF(SUMPRODUCT(( 'Saisie Recettes'!$F$5:$F$3004 = $H29 )*(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29" s="203" t="str" cm="1">
        <f t="array" ref="Y29">IF(SUMPRODUCT(( 'Saisie Recettes'!$F$5:$F$3004 = $H29 )*(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29" s="203" t="str" cm="1">
        <f t="array" ref="Z29">IF(SUMPRODUCT(( 'Saisie Recettes'!$F$5:$F$3004 = $H29 )*(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29" s="203" t="str" cm="1">
        <f t="array" ref="AA29">IF(SUMPRODUCT(( 'Saisie Recettes'!$F$5:$F$3004 = $H29 )*(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29" s="203" t="str" cm="1">
        <f t="array" ref="AB29">IF(SUMPRODUCT(( 'Saisie Recettes'!$F$5:$F$3004 = $H29 )*(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29" s="203" t="str" cm="1">
        <f t="array" ref="AC29">IF(SUMPRODUCT(( 'Saisie Recettes'!$F$5:$F$3004 = $H29 )*(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29" s="203" t="str" cm="1">
        <f t="array" ref="AD29">IF(SUMPRODUCT(( 'Saisie Recettes'!$F$5:$F$3004 = $H29 )*(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29" s="203" t="str" cm="1">
        <f t="array" ref="AE29">IF(SUMPRODUCT(( 'Saisie Recettes'!$F$5:$F$3004 = $H29 )*(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29" s="203" t="str" cm="1">
        <f t="array" ref="AF29">IF(SUMPRODUCT(( 'Saisie Recettes'!$F$5:$F$3004 = $H29 )*(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29" s="203" t="str" cm="1">
        <f t="array" ref="AG29">IF(SUMPRODUCT(( 'Saisie Recettes'!$F$5:$F$3004 = $H29 )*(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29" s="203" t="str" cm="1">
        <f t="array" ref="AH29">IF(SUMPRODUCT(( 'Saisie Recettes'!$F$5:$F$3004 = $H29 )*(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29" s="203" t="str" cm="1">
        <f t="array" ref="AI29">IF(SUMPRODUCT(( 'Saisie Recettes'!$F$5:$F$3004 = $H29 )*(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29" s="203" t="str" cm="1">
        <f t="array" ref="AJ29">IF(SUMPRODUCT(( 'Saisie Recettes'!$F$5:$F$3004 = $H29 )*(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29" s="204">
        <f t="shared" si="2"/>
        <v>0.14285714285714285</v>
      </c>
    </row>
    <row r="30" spans="3:37" ht="15.75" customHeight="1" x14ac:dyDescent="0.25">
      <c r="C30" s="192" t="str">
        <f t="shared" si="3"/>
        <v>MC-CHBR 6</v>
      </c>
      <c r="D30" s="193"/>
      <c r="E30" s="193"/>
      <c r="F30" s="194"/>
      <c r="G30" s="195"/>
      <c r="H30" s="195" t="str">
        <f>'Listes des Lots'!B25</f>
        <v>MC-CHBR 6</v>
      </c>
      <c r="I30" s="203" t="str" cm="1">
        <f t="array" ref="I30">IF(SUMPRODUCT(( 'Saisie Recettes'!$F$5:$F$3004 = $H30 )*(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0" s="203" t="str" cm="1">
        <f t="array" ref="J30">IF(SUMPRODUCT(( 'Saisie Recettes'!$F$5:$F$3004 = $H30 )*(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0" s="203" t="str" cm="1">
        <f t="array" ref="K30">IF(SUMPRODUCT(( 'Saisie Recettes'!$F$5:$F$3004 = $H30 )*(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0" s="203" t="str" cm="1">
        <f t="array" ref="L30">IF(SUMPRODUCT(( 'Saisie Recettes'!$F$5:$F$3004 = $H30 )*(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0" s="203" t="str" cm="1">
        <f t="array" ref="M30">IF(SUMPRODUCT(( 'Saisie Recettes'!$F$5:$F$3004 = $H30 )*(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0" s="203" t="str" cm="1">
        <f t="array" ref="N30">IF(SUMPRODUCT(( 'Saisie Recettes'!$F$5:$F$3004 = $H30 )*(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0" s="203" t="str" cm="1">
        <f t="array" ref="O30">IF(SUMPRODUCT(( 'Saisie Recettes'!$F$5:$F$3004 = $H30 )*(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0" s="203" t="str" cm="1">
        <f t="array" ref="P30">IF(SUMPRODUCT(( 'Saisie Recettes'!$F$5:$F$3004 = $H30 )*(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0" s="203" t="str" cm="1">
        <f t="array" ref="Q30">IF(SUMPRODUCT(( 'Saisie Recettes'!$F$5:$F$3004 = $H30 )*(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0" s="203" t="str" cm="1">
        <f t="array" ref="R30">IF(SUMPRODUCT(( 'Saisie Recettes'!$F$5:$F$3004 = $H30 )*(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0" s="203" t="str" cm="1">
        <f t="array" ref="S30">IF(SUMPRODUCT(( 'Saisie Recettes'!$F$5:$F$3004 = $H30 )*(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0" s="203" t="str" cm="1">
        <f t="array" ref="T30">IF(SUMPRODUCT(( 'Saisie Recettes'!$F$5:$F$3004 = $H30 )*(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0" s="203" t="str" cm="1">
        <f t="array" ref="U30">IF(SUMPRODUCT(( 'Saisie Recettes'!$F$5:$F$3004 = $H30 )*(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0" s="203" t="str" cm="1">
        <f t="array" ref="V30">IF(SUMPRODUCT(( 'Saisie Recettes'!$F$5:$F$3004 = $H30 )*(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0" s="203" t="str" cm="1">
        <f t="array" ref="W30">IF(SUMPRODUCT(( 'Saisie Recettes'!$F$5:$F$3004 = $H30 )*(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0" s="203" t="str" cm="1">
        <f t="array" ref="X30">IF(SUMPRODUCT(( 'Saisie Recettes'!$F$5:$F$3004 = $H30 )*(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0" s="203" t="str" cm="1">
        <f t="array" ref="Y30">IF(SUMPRODUCT(( 'Saisie Recettes'!$F$5:$F$3004 = $H30 )*(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0" s="203" t="str" cm="1">
        <f t="array" ref="Z30">IF(SUMPRODUCT(( 'Saisie Recettes'!$F$5:$F$3004 = $H30 )*(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0" s="203" t="str" cm="1">
        <f t="array" ref="AA30">IF(SUMPRODUCT(( 'Saisie Recettes'!$F$5:$F$3004 = $H30 )*(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0" s="203" t="str" cm="1">
        <f t="array" ref="AB30">IF(SUMPRODUCT(( 'Saisie Recettes'!$F$5:$F$3004 = $H30 )*(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0" s="203" t="str" cm="1">
        <f t="array" ref="AC30">IF(SUMPRODUCT(( 'Saisie Recettes'!$F$5:$F$3004 = $H30 )*(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0" s="203" t="str" cm="1">
        <f t="array" ref="AD30">IF(SUMPRODUCT(( 'Saisie Recettes'!$F$5:$F$3004 = $H30 )*(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0" s="203" t="str" cm="1">
        <f t="array" ref="AE30">IF(SUMPRODUCT(( 'Saisie Recettes'!$F$5:$F$3004 = $H30 )*(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0" s="203" t="str" cm="1">
        <f t="array" ref="AF30">IF(SUMPRODUCT(( 'Saisie Recettes'!$F$5:$F$3004 = $H30 )*(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0" s="203" t="str" cm="1">
        <f t="array" ref="AG30">IF(SUMPRODUCT(( 'Saisie Recettes'!$F$5:$F$3004 = $H30 )*(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0" s="203" t="str" cm="1">
        <f t="array" ref="AH30">IF(SUMPRODUCT(( 'Saisie Recettes'!$F$5:$F$3004 = $H30 )*(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0" s="203" t="str" cm="1">
        <f t="array" ref="AI30">IF(SUMPRODUCT(( 'Saisie Recettes'!$F$5:$F$3004 = $H30 )*(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0" s="203" t="str" cm="1">
        <f t="array" ref="AJ30">IF(SUMPRODUCT(( 'Saisie Recettes'!$F$5:$F$3004 = $H30 )*(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0" s="204">
        <f t="shared" si="2"/>
        <v>0</v>
      </c>
    </row>
    <row r="31" spans="3:37" ht="15.75" customHeight="1" x14ac:dyDescent="0.25">
      <c r="C31" s="192" t="str">
        <f t="shared" si="3"/>
        <v>MC-CHBR 7</v>
      </c>
      <c r="D31" s="193"/>
      <c r="E31" s="193"/>
      <c r="F31" s="194"/>
      <c r="G31" s="195"/>
      <c r="H31" s="195" t="str">
        <f>'Listes des Lots'!B26</f>
        <v>MC-CHBR 7</v>
      </c>
      <c r="I31" s="203" t="str" cm="1">
        <f t="array" ref="I31">IF(SUMPRODUCT(( 'Saisie Recettes'!$F$5:$F$3004 = $H31 )*(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1" s="203" t="str" cm="1">
        <f t="array" ref="J31">IF(SUMPRODUCT(( 'Saisie Recettes'!$F$5:$F$3004 = $H31 )*(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1" s="203" t="str" cm="1">
        <f t="array" ref="K31">IF(SUMPRODUCT(( 'Saisie Recettes'!$F$5:$F$3004 = $H31 )*(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1" s="203" t="str" cm="1">
        <f t="array" ref="L31">IF(SUMPRODUCT(( 'Saisie Recettes'!$F$5:$F$3004 = $H31 )*(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1" s="203" t="str" cm="1">
        <f t="array" ref="M31">IF(SUMPRODUCT(( 'Saisie Recettes'!$F$5:$F$3004 = $H31 )*(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1" s="203" t="str" cm="1">
        <f t="array" ref="N31">IF(SUMPRODUCT(( 'Saisie Recettes'!$F$5:$F$3004 = $H31 )*(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1" s="203" t="str" cm="1">
        <f t="array" ref="O31">IF(SUMPRODUCT(( 'Saisie Recettes'!$F$5:$F$3004 = $H31 )*(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1" s="203" t="str" cm="1">
        <f t="array" ref="P31">IF(SUMPRODUCT(( 'Saisie Recettes'!$F$5:$F$3004 = $H31 )*(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Yes</v>
      </c>
      <c r="Q31" s="203" t="str" cm="1">
        <f t="array" ref="Q31">IF(SUMPRODUCT(( 'Saisie Recettes'!$F$5:$F$3004 = $H31 )*(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1" s="203" t="str" cm="1">
        <f t="array" ref="R31">IF(SUMPRODUCT(( 'Saisie Recettes'!$F$5:$F$3004 = $H31 )*(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1" s="203" t="str" cm="1">
        <f t="array" ref="S31">IF(SUMPRODUCT(( 'Saisie Recettes'!$F$5:$F$3004 = $H31 )*(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1" s="203" t="str" cm="1">
        <f t="array" ref="T31">IF(SUMPRODUCT(( 'Saisie Recettes'!$F$5:$F$3004 = $H31 )*(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1" s="203" t="str" cm="1">
        <f t="array" ref="U31">IF(SUMPRODUCT(( 'Saisie Recettes'!$F$5:$F$3004 = $H31 )*(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1" s="203" t="str" cm="1">
        <f t="array" ref="V31">IF(SUMPRODUCT(( 'Saisie Recettes'!$F$5:$F$3004 = $H31 )*(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Yes</v>
      </c>
      <c r="W31" s="203" t="str" cm="1">
        <f t="array" ref="W31">IF(SUMPRODUCT(( 'Saisie Recettes'!$F$5:$F$3004 = $H31 )*(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Yes</v>
      </c>
      <c r="X31" s="203" t="str" cm="1">
        <f t="array" ref="X31">IF(SUMPRODUCT(( 'Saisie Recettes'!$F$5:$F$3004 = $H31 )*(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1" s="203" t="str" cm="1">
        <f t="array" ref="Y31">IF(SUMPRODUCT(( 'Saisie Recettes'!$F$5:$F$3004 = $H31 )*(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1" s="203" t="str" cm="1">
        <f t="array" ref="Z31">IF(SUMPRODUCT(( 'Saisie Recettes'!$F$5:$F$3004 = $H31 )*(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1" s="203" t="str" cm="1">
        <f t="array" ref="AA31">IF(SUMPRODUCT(( 'Saisie Recettes'!$F$5:$F$3004 = $H31 )*(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1" s="203" t="str" cm="1">
        <f t="array" ref="AB31">IF(SUMPRODUCT(( 'Saisie Recettes'!$F$5:$F$3004 = $H31 )*(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1" s="203" t="str" cm="1">
        <f t="array" ref="AC31">IF(SUMPRODUCT(( 'Saisie Recettes'!$F$5:$F$3004 = $H31 )*(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Yes</v>
      </c>
      <c r="AD31" s="203" t="str" cm="1">
        <f t="array" ref="AD31">IF(SUMPRODUCT(( 'Saisie Recettes'!$F$5:$F$3004 = $H31 )*(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31" s="203" t="str" cm="1">
        <f t="array" ref="AE31">IF(SUMPRODUCT(( 'Saisie Recettes'!$F$5:$F$3004 = $H31 )*(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1" s="203" t="str" cm="1">
        <f t="array" ref="AF31">IF(SUMPRODUCT(( 'Saisie Recettes'!$F$5:$F$3004 = $H31 )*(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1" s="203" t="str" cm="1">
        <f t="array" ref="AG31">IF(SUMPRODUCT(( 'Saisie Recettes'!$F$5:$F$3004 = $H31 )*(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1" s="203" t="str" cm="1">
        <f t="array" ref="AH31">IF(SUMPRODUCT(( 'Saisie Recettes'!$F$5:$F$3004 = $H31 )*(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Yes</v>
      </c>
      <c r="AI31" s="203" t="str" cm="1">
        <f t="array" ref="AI31">IF(SUMPRODUCT(( 'Saisie Recettes'!$F$5:$F$3004 = $H31 )*(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1" s="203" t="str" cm="1">
        <f t="array" ref="AJ31">IF(SUMPRODUCT(( 'Saisie Recettes'!$F$5:$F$3004 = $H31 )*(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1" s="204">
        <f t="shared" si="2"/>
        <v>0.21428571428571427</v>
      </c>
    </row>
    <row r="32" spans="3:37" ht="15.75" customHeight="1" x14ac:dyDescent="0.25">
      <c r="C32" s="192" t="str">
        <f t="shared" si="3"/>
        <v>MC-CHBR 8</v>
      </c>
      <c r="D32" s="193"/>
      <c r="E32" s="193"/>
      <c r="F32" s="194"/>
      <c r="G32" s="195"/>
      <c r="H32" s="195" t="str">
        <f>'Listes des Lots'!B27</f>
        <v>MC-CHBR 8</v>
      </c>
      <c r="I32" s="203" t="str" cm="1">
        <f t="array" ref="I32">IF(SUMPRODUCT(( 'Saisie Recettes'!$F$5:$F$3004 = $H32 )*(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Yes</v>
      </c>
      <c r="J32" s="203" t="str" cm="1">
        <f t="array" ref="J32">IF(SUMPRODUCT(( 'Saisie Recettes'!$F$5:$F$3004 = $H32 )*(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2" s="203" t="str" cm="1">
        <f t="array" ref="K32">IF(SUMPRODUCT(( 'Saisie Recettes'!$F$5:$F$3004 = $H32 )*(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2" s="203" t="str" cm="1">
        <f t="array" ref="L32">IF(SUMPRODUCT(( 'Saisie Recettes'!$F$5:$F$3004 = $H32 )*(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2" s="203" t="str" cm="1">
        <f t="array" ref="M32">IF(SUMPRODUCT(( 'Saisie Recettes'!$F$5:$F$3004 = $H32 )*(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2" s="203" t="str" cm="1">
        <f t="array" ref="N32">IF(SUMPRODUCT(( 'Saisie Recettes'!$F$5:$F$3004 = $H32 )*(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2" s="203" t="str" cm="1">
        <f t="array" ref="O32">IF(SUMPRODUCT(( 'Saisie Recettes'!$F$5:$F$3004 = $H32 )*(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Yes</v>
      </c>
      <c r="P32" s="203" t="str" cm="1">
        <f t="array" ref="P32">IF(SUMPRODUCT(( 'Saisie Recettes'!$F$5:$F$3004 = $H32 )*(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2" s="203" t="str" cm="1">
        <f t="array" ref="Q32">IF(SUMPRODUCT(( 'Saisie Recettes'!$F$5:$F$3004 = $H32 )*(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Yes</v>
      </c>
      <c r="R32" s="203" t="str" cm="1">
        <f t="array" ref="R32">IF(SUMPRODUCT(( 'Saisie Recettes'!$F$5:$F$3004 = $H32 )*(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2" s="203" t="str" cm="1">
        <f t="array" ref="S32">IF(SUMPRODUCT(( 'Saisie Recettes'!$F$5:$F$3004 = $H32 )*(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2" s="203" t="str" cm="1">
        <f t="array" ref="T32">IF(SUMPRODUCT(( 'Saisie Recettes'!$F$5:$F$3004 = $H32 )*(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2" s="203" t="str" cm="1">
        <f t="array" ref="U32">IF(SUMPRODUCT(( 'Saisie Recettes'!$F$5:$F$3004 = $H32 )*(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Yes</v>
      </c>
      <c r="V32" s="203" t="str" cm="1">
        <f t="array" ref="V32">IF(SUMPRODUCT(( 'Saisie Recettes'!$F$5:$F$3004 = $H32 )*(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2" s="203" t="str" cm="1">
        <f t="array" ref="W32">IF(SUMPRODUCT(( 'Saisie Recettes'!$F$5:$F$3004 = $H32 )*(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2" s="203" t="str" cm="1">
        <f t="array" ref="X32">IF(SUMPRODUCT(( 'Saisie Recettes'!$F$5:$F$3004 = $H32 )*(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2" s="203" t="str" cm="1">
        <f t="array" ref="Y32">IF(SUMPRODUCT(( 'Saisie Recettes'!$F$5:$F$3004 = $H32 )*(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2" s="203" t="str" cm="1">
        <f t="array" ref="Z32">IF(SUMPRODUCT(( 'Saisie Recettes'!$F$5:$F$3004 = $H32 )*(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2" s="203" t="str" cm="1">
        <f t="array" ref="AA32">IF(SUMPRODUCT(( 'Saisie Recettes'!$F$5:$F$3004 = $H32 )*(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2" s="203" t="str" cm="1">
        <f t="array" ref="AB32">IF(SUMPRODUCT(( 'Saisie Recettes'!$F$5:$F$3004 = $H32 )*(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2" s="203" t="str" cm="1">
        <f t="array" ref="AC32">IF(SUMPRODUCT(( 'Saisie Recettes'!$F$5:$F$3004 = $H32 )*(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2" s="203" t="str" cm="1">
        <f t="array" ref="AD32">IF(SUMPRODUCT(( 'Saisie Recettes'!$F$5:$F$3004 = $H32 )*(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Yes</v>
      </c>
      <c r="AE32" s="203" t="str" cm="1">
        <f t="array" ref="AE32">IF(SUMPRODUCT(( 'Saisie Recettes'!$F$5:$F$3004 = $H32 )*(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2" s="203" t="str" cm="1">
        <f t="array" ref="AF32">IF(SUMPRODUCT(( 'Saisie Recettes'!$F$5:$F$3004 = $H32 )*(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2" s="203" t="str" cm="1">
        <f t="array" ref="AG32">IF(SUMPRODUCT(( 'Saisie Recettes'!$F$5:$F$3004 = $H32 )*(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2" s="203" t="str" cm="1">
        <f t="array" ref="AH32">IF(SUMPRODUCT(( 'Saisie Recettes'!$F$5:$F$3004 = $H32 )*(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2" s="203" t="str" cm="1">
        <f t="array" ref="AI32">IF(SUMPRODUCT(( 'Saisie Recettes'!$F$5:$F$3004 = $H32 )*(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2" s="203" t="str" cm="1">
        <f t="array" ref="AJ32">IF(SUMPRODUCT(( 'Saisie Recettes'!$F$5:$F$3004 = $H32 )*(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2" s="204">
        <f t="shared" si="2"/>
        <v>0.17857142857142858</v>
      </c>
    </row>
    <row r="33" spans="3:37" ht="15.75" customHeight="1" x14ac:dyDescent="0.25">
      <c r="C33" s="192" t="str">
        <f t="shared" ref="C33" si="4">H33</f>
        <v>MC-Salle Conference</v>
      </c>
      <c r="D33" s="193"/>
      <c r="E33" s="193"/>
      <c r="F33" s="194"/>
      <c r="G33" s="195"/>
      <c r="H33" s="195" t="str">
        <f>'Listes des Lots'!B28</f>
        <v>MC-Salle Conference</v>
      </c>
      <c r="I33" s="203" t="str" cm="1">
        <f t="array" ref="I33">IF(SUMPRODUCT(( 'Saisie Recettes'!$F$5:$F$3004 = $H33 )*( 'Saisie Recettes'!$H$5:$H$3004 = Listes!$B$73 ) *(( 'Saisie Recettes'!$K$5:$K$3004 &gt; 'Saisie Recettes'!$J$5:$J$3004 ) *( I$7 &gt;= 'Saisie Recettes'!$J$5:$J$3004 ) *( I$7 &lt; 'Saisie Recettes'!$K$5:$K$3004 )+ ( 'Saisie Recettes'!$K$5:$K$3004 = 'Saisie Recettes'!$J$5:$J$3004 ) *( I$7 = 'Saisie Recettes'!$J$5:$J$3004 ))) &gt; 0,"Yes","No")</f>
        <v>No</v>
      </c>
      <c r="J33" s="203" t="str" cm="1">
        <f t="array" ref="J33">IF(SUMPRODUCT(( 'Saisie Recettes'!$F$5:$F$3004 = $H33 )*( 'Saisie Recettes'!$H$5:$H$3004 = Listes!$B$73 ) *(( 'Saisie Recettes'!$K$5:$K$3004 &gt; 'Saisie Recettes'!$J$5:$J$3004 ) *( J$7 &gt;= 'Saisie Recettes'!$J$5:$J$3004 ) *( J$7 &lt; 'Saisie Recettes'!$K$5:$K$3004 )+ ( 'Saisie Recettes'!$K$5:$K$3004 = 'Saisie Recettes'!$J$5:$J$3004 ) *( J$7 = 'Saisie Recettes'!$J$5:$J$3004 ))) &gt; 0,"Yes","No")</f>
        <v>No</v>
      </c>
      <c r="K33" s="203" t="str" cm="1">
        <f t="array" ref="K33">IF(SUMPRODUCT(( 'Saisie Recettes'!$F$5:$F$3004 = $H33 )*( 'Saisie Recettes'!$H$5:$H$3004 = Listes!$B$73 ) *(( 'Saisie Recettes'!$K$5:$K$3004 &gt; 'Saisie Recettes'!$J$5:$J$3004 ) *( K$7 &gt;= 'Saisie Recettes'!$J$5:$J$3004 ) *( K$7 &lt; 'Saisie Recettes'!$K$5:$K$3004 )+ ( 'Saisie Recettes'!$K$5:$K$3004 = 'Saisie Recettes'!$J$5:$J$3004 ) *( K$7 = 'Saisie Recettes'!$J$5:$J$3004 ))) &gt; 0,"Yes","No")</f>
        <v>No</v>
      </c>
      <c r="L33" s="203" t="str" cm="1">
        <f t="array" ref="L33">IF(SUMPRODUCT(( 'Saisie Recettes'!$F$5:$F$3004 = $H33 )*( 'Saisie Recettes'!$H$5:$H$3004 = Listes!$B$73 ) *(( 'Saisie Recettes'!$K$5:$K$3004 &gt; 'Saisie Recettes'!$J$5:$J$3004 ) *( L$7 &gt;= 'Saisie Recettes'!$J$5:$J$3004 ) *( L$7 &lt; 'Saisie Recettes'!$K$5:$K$3004 )+ ( 'Saisie Recettes'!$K$5:$K$3004 = 'Saisie Recettes'!$J$5:$J$3004 ) *( L$7 = 'Saisie Recettes'!$J$5:$J$3004 ))) &gt; 0,"Yes","No")</f>
        <v>No</v>
      </c>
      <c r="M33" s="203" t="str" cm="1">
        <f t="array" ref="M33">IF(SUMPRODUCT(( 'Saisie Recettes'!$F$5:$F$3004 = $H33 )*( 'Saisie Recettes'!$H$5:$H$3004 = Listes!$B$73 ) *(( 'Saisie Recettes'!$K$5:$K$3004 &gt; 'Saisie Recettes'!$J$5:$J$3004 ) *( M$7 &gt;= 'Saisie Recettes'!$J$5:$J$3004 ) *( M$7 &lt; 'Saisie Recettes'!$K$5:$K$3004 )+ ( 'Saisie Recettes'!$K$5:$K$3004 = 'Saisie Recettes'!$J$5:$J$3004 ) *( M$7 = 'Saisie Recettes'!$J$5:$J$3004 ))) &gt; 0,"Yes","No")</f>
        <v>No</v>
      </c>
      <c r="N33" s="203" t="str" cm="1">
        <f t="array" ref="N33">IF(SUMPRODUCT(( 'Saisie Recettes'!$F$5:$F$3004 = $H33 )*( 'Saisie Recettes'!$H$5:$H$3004 = Listes!$B$73 ) *(( 'Saisie Recettes'!$K$5:$K$3004 &gt; 'Saisie Recettes'!$J$5:$J$3004 ) *( N$7 &gt;= 'Saisie Recettes'!$J$5:$J$3004 ) *( N$7 &lt; 'Saisie Recettes'!$K$5:$K$3004 )+ ( 'Saisie Recettes'!$K$5:$K$3004 = 'Saisie Recettes'!$J$5:$J$3004 ) *( N$7 = 'Saisie Recettes'!$J$5:$J$3004 ))) &gt; 0,"Yes","No")</f>
        <v>No</v>
      </c>
      <c r="O33" s="203" t="str" cm="1">
        <f t="array" ref="O33">IF(SUMPRODUCT(( 'Saisie Recettes'!$F$5:$F$3004 = $H33 )*( 'Saisie Recettes'!$H$5:$H$3004 = Listes!$B$73 ) *(( 'Saisie Recettes'!$K$5:$K$3004 &gt; 'Saisie Recettes'!$J$5:$J$3004 ) *( O$7 &gt;= 'Saisie Recettes'!$J$5:$J$3004 ) *( O$7 &lt; 'Saisie Recettes'!$K$5:$K$3004 )+ ( 'Saisie Recettes'!$K$5:$K$3004 = 'Saisie Recettes'!$J$5:$J$3004 ) *( O$7 = 'Saisie Recettes'!$J$5:$J$3004 ))) &gt; 0,"Yes","No")</f>
        <v>No</v>
      </c>
      <c r="P33" s="203" t="str" cm="1">
        <f t="array" ref="P33">IF(SUMPRODUCT(( 'Saisie Recettes'!$F$5:$F$3004 = $H33 )*( 'Saisie Recettes'!$H$5:$H$3004 = Listes!$B$73 ) *(( 'Saisie Recettes'!$K$5:$K$3004 &gt; 'Saisie Recettes'!$J$5:$J$3004 ) *( P$7 &gt;= 'Saisie Recettes'!$J$5:$J$3004 ) *( P$7 &lt; 'Saisie Recettes'!$K$5:$K$3004 )+ ( 'Saisie Recettes'!$K$5:$K$3004 = 'Saisie Recettes'!$J$5:$J$3004 ) *( P$7 = 'Saisie Recettes'!$J$5:$J$3004 ))) &gt; 0,"Yes","No")</f>
        <v>No</v>
      </c>
      <c r="Q33" s="203" t="str" cm="1">
        <f t="array" ref="Q33">IF(SUMPRODUCT(( 'Saisie Recettes'!$F$5:$F$3004 = $H33 )*( 'Saisie Recettes'!$H$5:$H$3004 = Listes!$B$73 ) *(( 'Saisie Recettes'!$K$5:$K$3004 &gt; 'Saisie Recettes'!$J$5:$J$3004 ) *( Q$7 &gt;= 'Saisie Recettes'!$J$5:$J$3004 ) *( Q$7 &lt; 'Saisie Recettes'!$K$5:$K$3004 )+ ( 'Saisie Recettes'!$K$5:$K$3004 = 'Saisie Recettes'!$J$5:$J$3004 ) *( Q$7 = 'Saisie Recettes'!$J$5:$J$3004 ))) &gt; 0,"Yes","No")</f>
        <v>No</v>
      </c>
      <c r="R33" s="203" t="str" cm="1">
        <f t="array" ref="R33">IF(SUMPRODUCT(( 'Saisie Recettes'!$F$5:$F$3004 = $H33 )*( 'Saisie Recettes'!$H$5:$H$3004 = Listes!$B$73 ) *(( 'Saisie Recettes'!$K$5:$K$3004 &gt; 'Saisie Recettes'!$J$5:$J$3004 ) *( R$7 &gt;= 'Saisie Recettes'!$J$5:$J$3004 ) *( R$7 &lt; 'Saisie Recettes'!$K$5:$K$3004 )+ ( 'Saisie Recettes'!$K$5:$K$3004 = 'Saisie Recettes'!$J$5:$J$3004 ) *( R$7 = 'Saisie Recettes'!$J$5:$J$3004 ))) &gt; 0,"Yes","No")</f>
        <v>No</v>
      </c>
      <c r="S33" s="203" t="str" cm="1">
        <f t="array" ref="S33">IF(SUMPRODUCT(( 'Saisie Recettes'!$F$5:$F$3004 = $H33 )*( 'Saisie Recettes'!$H$5:$H$3004 = Listes!$B$73 ) *(( 'Saisie Recettes'!$K$5:$K$3004 &gt; 'Saisie Recettes'!$J$5:$J$3004 ) *( S$7 &gt;= 'Saisie Recettes'!$J$5:$J$3004 ) *( S$7 &lt; 'Saisie Recettes'!$K$5:$K$3004 )+ ( 'Saisie Recettes'!$K$5:$K$3004 = 'Saisie Recettes'!$J$5:$J$3004 ) *( S$7 = 'Saisie Recettes'!$J$5:$J$3004 ))) &gt; 0,"Yes","No")</f>
        <v>No</v>
      </c>
      <c r="T33" s="203" t="str" cm="1">
        <f t="array" ref="T33">IF(SUMPRODUCT(( 'Saisie Recettes'!$F$5:$F$3004 = $H33 )*( 'Saisie Recettes'!$H$5:$H$3004 = Listes!$B$73 ) *(( 'Saisie Recettes'!$K$5:$K$3004 &gt; 'Saisie Recettes'!$J$5:$J$3004 ) *( T$7 &gt;= 'Saisie Recettes'!$J$5:$J$3004 ) *( T$7 &lt; 'Saisie Recettes'!$K$5:$K$3004 )+ ( 'Saisie Recettes'!$K$5:$K$3004 = 'Saisie Recettes'!$J$5:$J$3004 ) *( T$7 = 'Saisie Recettes'!$J$5:$J$3004 ))) &gt; 0,"Yes","No")</f>
        <v>No</v>
      </c>
      <c r="U33" s="203" t="str" cm="1">
        <f t="array" ref="U33">IF(SUMPRODUCT(( 'Saisie Recettes'!$F$5:$F$3004 = $H33 )*( 'Saisie Recettes'!$H$5:$H$3004 = Listes!$B$73 ) *(( 'Saisie Recettes'!$K$5:$K$3004 &gt; 'Saisie Recettes'!$J$5:$J$3004 ) *( U$7 &gt;= 'Saisie Recettes'!$J$5:$J$3004 ) *( U$7 &lt; 'Saisie Recettes'!$K$5:$K$3004 )+ ( 'Saisie Recettes'!$K$5:$K$3004 = 'Saisie Recettes'!$J$5:$J$3004 ) *( U$7 = 'Saisie Recettes'!$J$5:$J$3004 ))) &gt; 0,"Yes","No")</f>
        <v>No</v>
      </c>
      <c r="V33" s="203" t="str" cm="1">
        <f t="array" ref="V33">IF(SUMPRODUCT(( 'Saisie Recettes'!$F$5:$F$3004 = $H33 )*( 'Saisie Recettes'!$H$5:$H$3004 = Listes!$B$73 ) *(( 'Saisie Recettes'!$K$5:$K$3004 &gt; 'Saisie Recettes'!$J$5:$J$3004 ) *( V$7 &gt;= 'Saisie Recettes'!$J$5:$J$3004 ) *( V$7 &lt; 'Saisie Recettes'!$K$5:$K$3004 )+ ( 'Saisie Recettes'!$K$5:$K$3004 = 'Saisie Recettes'!$J$5:$J$3004 ) *( V$7 = 'Saisie Recettes'!$J$5:$J$3004 ))) &gt; 0,"Yes","No")</f>
        <v>No</v>
      </c>
      <c r="W33" s="203" t="str" cm="1">
        <f t="array" ref="W33">IF(SUMPRODUCT(( 'Saisie Recettes'!$F$5:$F$3004 = $H33 )*( 'Saisie Recettes'!$H$5:$H$3004 = Listes!$B$73 ) *(( 'Saisie Recettes'!$K$5:$K$3004 &gt; 'Saisie Recettes'!$J$5:$J$3004 ) *( W$7 &gt;= 'Saisie Recettes'!$J$5:$J$3004 ) *( W$7 &lt; 'Saisie Recettes'!$K$5:$K$3004 )+ ( 'Saisie Recettes'!$K$5:$K$3004 = 'Saisie Recettes'!$J$5:$J$3004 ) *( W$7 = 'Saisie Recettes'!$J$5:$J$3004 ))) &gt; 0,"Yes","No")</f>
        <v>No</v>
      </c>
      <c r="X33" s="203" t="str" cm="1">
        <f t="array" ref="X33">IF(SUMPRODUCT(( 'Saisie Recettes'!$F$5:$F$3004 = $H33 )*( 'Saisie Recettes'!$H$5:$H$3004 = Listes!$B$73 ) *(( 'Saisie Recettes'!$K$5:$K$3004 &gt; 'Saisie Recettes'!$J$5:$J$3004 ) *( X$7 &gt;= 'Saisie Recettes'!$J$5:$J$3004 ) *( X$7 &lt; 'Saisie Recettes'!$K$5:$K$3004 )+ ( 'Saisie Recettes'!$K$5:$K$3004 = 'Saisie Recettes'!$J$5:$J$3004 ) *( X$7 = 'Saisie Recettes'!$J$5:$J$3004 ))) &gt; 0,"Yes","No")</f>
        <v>No</v>
      </c>
      <c r="Y33" s="203" t="str" cm="1">
        <f t="array" ref="Y33">IF(SUMPRODUCT(( 'Saisie Recettes'!$F$5:$F$3004 = $H33 )*( 'Saisie Recettes'!$H$5:$H$3004 = Listes!$B$73 ) *(( 'Saisie Recettes'!$K$5:$K$3004 &gt; 'Saisie Recettes'!$J$5:$J$3004 ) *( Y$7 &gt;= 'Saisie Recettes'!$J$5:$J$3004 ) *( Y$7 &lt; 'Saisie Recettes'!$K$5:$K$3004 )+ ( 'Saisie Recettes'!$K$5:$K$3004 = 'Saisie Recettes'!$J$5:$J$3004 ) *( Y$7 = 'Saisie Recettes'!$J$5:$J$3004 ))) &gt; 0,"Yes","No")</f>
        <v>No</v>
      </c>
      <c r="Z33" s="203" t="str" cm="1">
        <f t="array" ref="Z33">IF(SUMPRODUCT(( 'Saisie Recettes'!$F$5:$F$3004 = $H33 )*( 'Saisie Recettes'!$H$5:$H$3004 = Listes!$B$73 ) *(( 'Saisie Recettes'!$K$5:$K$3004 &gt; 'Saisie Recettes'!$J$5:$J$3004 ) *( Z$7 &gt;= 'Saisie Recettes'!$J$5:$J$3004 ) *( Z$7 &lt; 'Saisie Recettes'!$K$5:$K$3004 )+ ( 'Saisie Recettes'!$K$5:$K$3004 = 'Saisie Recettes'!$J$5:$J$3004 ) *( Z$7 = 'Saisie Recettes'!$J$5:$J$3004 ))) &gt; 0,"Yes","No")</f>
        <v>No</v>
      </c>
      <c r="AA33" s="203" t="str" cm="1">
        <f t="array" ref="AA33">IF(SUMPRODUCT(( 'Saisie Recettes'!$F$5:$F$3004 = $H33 )*( 'Saisie Recettes'!$H$5:$H$3004 = Listes!$B$73 ) *(( 'Saisie Recettes'!$K$5:$K$3004 &gt; 'Saisie Recettes'!$J$5:$J$3004 ) *( AA$7 &gt;= 'Saisie Recettes'!$J$5:$J$3004 ) *( AA$7 &lt; 'Saisie Recettes'!$K$5:$K$3004 )+ ( 'Saisie Recettes'!$K$5:$K$3004 = 'Saisie Recettes'!$J$5:$J$3004 ) *( AA$7 = 'Saisie Recettes'!$J$5:$J$3004 ))) &gt; 0,"Yes","No")</f>
        <v>No</v>
      </c>
      <c r="AB33" s="203" t="str" cm="1">
        <f t="array" ref="AB33">IF(SUMPRODUCT(( 'Saisie Recettes'!$F$5:$F$3004 = $H33 )*( 'Saisie Recettes'!$H$5:$H$3004 = Listes!$B$73 ) *(( 'Saisie Recettes'!$K$5:$K$3004 &gt; 'Saisie Recettes'!$J$5:$J$3004 ) *( AB$7 &gt;= 'Saisie Recettes'!$J$5:$J$3004 ) *( AB$7 &lt; 'Saisie Recettes'!$K$5:$K$3004 )+ ( 'Saisie Recettes'!$K$5:$K$3004 = 'Saisie Recettes'!$J$5:$J$3004 ) *( AB$7 = 'Saisie Recettes'!$J$5:$J$3004 ))) &gt; 0,"Yes","No")</f>
        <v>No</v>
      </c>
      <c r="AC33" s="203" t="str" cm="1">
        <f t="array" ref="AC33">IF(SUMPRODUCT(( 'Saisie Recettes'!$F$5:$F$3004 = $H33 )*( 'Saisie Recettes'!$H$5:$H$3004 = Listes!$B$73 ) *(( 'Saisie Recettes'!$K$5:$K$3004 &gt; 'Saisie Recettes'!$J$5:$J$3004 ) *( AC$7 &gt;= 'Saisie Recettes'!$J$5:$J$3004 ) *( AC$7 &lt; 'Saisie Recettes'!$K$5:$K$3004 )+ ( 'Saisie Recettes'!$K$5:$K$3004 = 'Saisie Recettes'!$J$5:$J$3004 ) *( AC$7 = 'Saisie Recettes'!$J$5:$J$3004 ))) &gt; 0,"Yes","No")</f>
        <v>No</v>
      </c>
      <c r="AD33" s="203" t="str" cm="1">
        <f t="array" ref="AD33">IF(SUMPRODUCT(( 'Saisie Recettes'!$F$5:$F$3004 = $H33 )*( 'Saisie Recettes'!$H$5:$H$3004 = Listes!$B$73 ) *(( 'Saisie Recettes'!$K$5:$K$3004 &gt; 'Saisie Recettes'!$J$5:$J$3004 ) *( AD$7 &gt;= 'Saisie Recettes'!$J$5:$J$3004 ) *( AD$7 &lt; 'Saisie Recettes'!$K$5:$K$3004 )+ ( 'Saisie Recettes'!$K$5:$K$3004 = 'Saisie Recettes'!$J$5:$J$3004 ) *( AD$7 = 'Saisie Recettes'!$J$5:$J$3004 ))) &gt; 0,"Yes","No")</f>
        <v>No</v>
      </c>
      <c r="AE33" s="203" t="str" cm="1">
        <f t="array" ref="AE33">IF(SUMPRODUCT(( 'Saisie Recettes'!$F$5:$F$3004 = $H33 )*( 'Saisie Recettes'!$H$5:$H$3004 = Listes!$B$73 ) *(( 'Saisie Recettes'!$K$5:$K$3004 &gt; 'Saisie Recettes'!$J$5:$J$3004 ) *( AE$7 &gt;= 'Saisie Recettes'!$J$5:$J$3004 ) *( AE$7 &lt; 'Saisie Recettes'!$K$5:$K$3004 )+ ( 'Saisie Recettes'!$K$5:$K$3004 = 'Saisie Recettes'!$J$5:$J$3004 ) *( AE$7 = 'Saisie Recettes'!$J$5:$J$3004 ))) &gt; 0,"Yes","No")</f>
        <v>No</v>
      </c>
      <c r="AF33" s="203" t="str" cm="1">
        <f t="array" ref="AF33">IF(SUMPRODUCT(( 'Saisie Recettes'!$F$5:$F$3004 = $H33 )*( 'Saisie Recettes'!$H$5:$H$3004 = Listes!$B$73 ) *(( 'Saisie Recettes'!$K$5:$K$3004 &gt; 'Saisie Recettes'!$J$5:$J$3004 ) *( AF$7 &gt;= 'Saisie Recettes'!$J$5:$J$3004 ) *( AF$7 &lt; 'Saisie Recettes'!$K$5:$K$3004 )+ ( 'Saisie Recettes'!$K$5:$K$3004 = 'Saisie Recettes'!$J$5:$J$3004 ) *( AF$7 = 'Saisie Recettes'!$J$5:$J$3004 ))) &gt; 0,"Yes","No")</f>
        <v>No</v>
      </c>
      <c r="AG33" s="203" t="str" cm="1">
        <f t="array" ref="AG33">IF(SUMPRODUCT(( 'Saisie Recettes'!$F$5:$F$3004 = $H33 )*( 'Saisie Recettes'!$H$5:$H$3004 = Listes!$B$73 ) *(( 'Saisie Recettes'!$K$5:$K$3004 &gt; 'Saisie Recettes'!$J$5:$J$3004 ) *( AG$7 &gt;= 'Saisie Recettes'!$J$5:$J$3004 ) *( AG$7 &lt; 'Saisie Recettes'!$K$5:$K$3004 )+ ( 'Saisie Recettes'!$K$5:$K$3004 = 'Saisie Recettes'!$J$5:$J$3004 ) *( AG$7 = 'Saisie Recettes'!$J$5:$J$3004 ))) &gt; 0,"Yes","No")</f>
        <v>No</v>
      </c>
      <c r="AH33" s="203" t="str" cm="1">
        <f t="array" ref="AH33">IF(SUMPRODUCT(( 'Saisie Recettes'!$F$5:$F$3004 = $H33 )*( 'Saisie Recettes'!$H$5:$H$3004 = Listes!$B$73 ) *(( 'Saisie Recettes'!$K$5:$K$3004 &gt; 'Saisie Recettes'!$J$5:$J$3004 ) *( AH$7 &gt;= 'Saisie Recettes'!$J$5:$J$3004 ) *( AH$7 &lt; 'Saisie Recettes'!$K$5:$K$3004 )+ ( 'Saisie Recettes'!$K$5:$K$3004 = 'Saisie Recettes'!$J$5:$J$3004 ) *( AH$7 = 'Saisie Recettes'!$J$5:$J$3004 ))) &gt; 0,"Yes","No")</f>
        <v>No</v>
      </c>
      <c r="AI33" s="203" t="str" cm="1">
        <f t="array" ref="AI33">IF(SUMPRODUCT(( 'Saisie Recettes'!$F$5:$F$3004 = $H33 )*( 'Saisie Recettes'!$H$5:$H$3004 = Listes!$B$73 ) *(( 'Saisie Recettes'!$K$5:$K$3004 &gt; 'Saisie Recettes'!$J$5:$J$3004 ) *( AI$7 &gt;= 'Saisie Recettes'!$J$5:$J$3004 ) *( AI$7 &lt; 'Saisie Recettes'!$K$5:$K$3004 )+ ( 'Saisie Recettes'!$K$5:$K$3004 = 'Saisie Recettes'!$J$5:$J$3004 ) *( AI$7 = 'Saisie Recettes'!$J$5:$J$3004 ))) &gt; 0,"Yes","No")</f>
        <v>No</v>
      </c>
      <c r="AJ33" s="203" t="str" cm="1">
        <f t="array" ref="AJ33">IF(SUMPRODUCT(( 'Saisie Recettes'!$F$5:$F$3004 = $H33 )*( 'Saisie Recettes'!$H$5:$H$3004 = Listes!$B$73 ) *(( 'Saisie Recettes'!$K$5:$K$3004 &gt; 'Saisie Recettes'!$J$5:$J$3004 ) *( AJ$7 &gt;= 'Saisie Recettes'!$J$5:$J$3004 ) *( AJ$7 &lt; 'Saisie Recettes'!$K$5:$K$3004 )+ ( 'Saisie Recettes'!$K$5:$K$3004 = 'Saisie Recettes'!$J$5:$J$3004 ) *( AJ$7 = 'Saisie Recettes'!$J$5:$J$3004 ))) &gt; 0,"Yes","No")</f>
        <v>No</v>
      </c>
      <c r="AK33" s="204">
        <f t="shared" ref="AK33" si="5">COUNTIF(I33:AJ33,$AM$1)/COUNT(I$7:AJ$7)</f>
        <v>0</v>
      </c>
    </row>
    <row r="34" spans="3:37" ht="15.75" customHeight="1" x14ac:dyDescent="0.25"/>
    <row r="35" spans="3:37" ht="15.75" customHeight="1" x14ac:dyDescent="0.25">
      <c r="C35" s="196" t="str">
        <f t="shared" ref="C35:C59" si="6">C9</f>
        <v>MC-Suite 1</v>
      </c>
      <c r="E35" s="200">
        <f t="shared" ref="E35:E59" si="7">COUNTIF(I9:AJ9,$AM$1)</f>
        <v>0</v>
      </c>
    </row>
    <row r="36" spans="3:37" ht="15.75" customHeight="1" x14ac:dyDescent="0.25">
      <c r="C36" s="196" t="str">
        <f t="shared" si="6"/>
        <v>MC-Suite 2</v>
      </c>
      <c r="E36" s="200">
        <f t="shared" si="7"/>
        <v>0</v>
      </c>
    </row>
    <row r="37" spans="3:37" ht="15.75" customHeight="1" x14ac:dyDescent="0.25">
      <c r="C37" s="196" t="str">
        <f t="shared" si="6"/>
        <v>MC-Suite 3</v>
      </c>
      <c r="E37" s="200">
        <f t="shared" si="7"/>
        <v>0</v>
      </c>
    </row>
    <row r="38" spans="3:37" ht="15.75" customHeight="1" x14ac:dyDescent="0.25">
      <c r="C38" s="196" t="str">
        <f t="shared" si="6"/>
        <v>MC-Suite 4</v>
      </c>
      <c r="E38" s="200">
        <f t="shared" si="7"/>
        <v>0</v>
      </c>
    </row>
    <row r="39" spans="3:37" ht="15.75" customHeight="1" x14ac:dyDescent="0.25">
      <c r="C39" s="196" t="str">
        <f t="shared" si="6"/>
        <v>MC-Suite 5</v>
      </c>
      <c r="E39" s="200">
        <f t="shared" si="7"/>
        <v>0</v>
      </c>
    </row>
    <row r="40" spans="3:37" ht="15.75" customHeight="1" x14ac:dyDescent="0.25">
      <c r="C40" s="196" t="str">
        <f t="shared" si="6"/>
        <v>MC-Suite 6</v>
      </c>
      <c r="E40" s="200">
        <f t="shared" si="7"/>
        <v>0</v>
      </c>
    </row>
    <row r="41" spans="3:37" ht="15.75" customHeight="1" x14ac:dyDescent="0.25">
      <c r="C41" s="196" t="str">
        <f t="shared" si="6"/>
        <v>MC-Suite 7</v>
      </c>
      <c r="E41" s="200">
        <f t="shared" si="7"/>
        <v>0</v>
      </c>
    </row>
    <row r="42" spans="3:37" ht="15.75" customHeight="1" x14ac:dyDescent="0.25">
      <c r="C42" s="196" t="str">
        <f t="shared" si="6"/>
        <v>MC-Suite 8</v>
      </c>
      <c r="E42" s="200">
        <f t="shared" si="7"/>
        <v>0</v>
      </c>
    </row>
    <row r="43" spans="3:37" ht="15.75" customHeight="1" x14ac:dyDescent="0.25">
      <c r="C43" s="196" t="str">
        <f t="shared" si="6"/>
        <v>MC-Suite 9</v>
      </c>
      <c r="E43" s="200">
        <f t="shared" si="7"/>
        <v>0</v>
      </c>
    </row>
    <row r="44" spans="3:37" ht="15.75" customHeight="1" x14ac:dyDescent="0.25">
      <c r="C44" s="196" t="str">
        <f t="shared" si="6"/>
        <v>MC-Suite 10</v>
      </c>
      <c r="E44" s="200">
        <f t="shared" si="7"/>
        <v>0</v>
      </c>
    </row>
    <row r="45" spans="3:37" ht="15.75" customHeight="1" x14ac:dyDescent="0.25">
      <c r="C45" s="196" t="str">
        <f t="shared" si="6"/>
        <v>MC-Suite 11</v>
      </c>
      <c r="E45" s="200">
        <f t="shared" si="7"/>
        <v>2</v>
      </c>
    </row>
    <row r="46" spans="3:37" ht="15.75" customHeight="1" x14ac:dyDescent="0.25">
      <c r="C46" s="196" t="str">
        <f t="shared" si="6"/>
        <v>MC-Suite 12</v>
      </c>
      <c r="E46" s="200">
        <f t="shared" si="7"/>
        <v>2</v>
      </c>
    </row>
    <row r="47" spans="3:37" ht="15.75" customHeight="1" x14ac:dyDescent="0.25">
      <c r="C47" s="196" t="str">
        <f t="shared" si="6"/>
        <v>MC-Suite 13</v>
      </c>
      <c r="E47" s="200">
        <f t="shared" si="7"/>
        <v>0</v>
      </c>
    </row>
    <row r="48" spans="3:37" ht="15.75" customHeight="1" x14ac:dyDescent="0.25">
      <c r="C48" s="196" t="str">
        <f t="shared" si="6"/>
        <v>MC-Suite 14</v>
      </c>
      <c r="E48" s="200">
        <f t="shared" si="7"/>
        <v>6</v>
      </c>
    </row>
    <row r="49" spans="3:5" ht="15.75" customHeight="1" x14ac:dyDescent="0.25">
      <c r="C49" s="196" t="str">
        <f t="shared" si="6"/>
        <v>MC-Suite 15</v>
      </c>
      <c r="E49" s="200">
        <f t="shared" si="7"/>
        <v>2</v>
      </c>
    </row>
    <row r="50" spans="3:5" ht="15.75" customHeight="1" x14ac:dyDescent="0.25">
      <c r="C50" s="196" t="str">
        <f t="shared" si="6"/>
        <v>MC-Suite 16</v>
      </c>
      <c r="E50" s="200">
        <f t="shared" si="7"/>
        <v>0</v>
      </c>
    </row>
    <row r="51" spans="3:5" ht="15.75" customHeight="1" x14ac:dyDescent="0.25">
      <c r="C51" s="196" t="str">
        <f t="shared" si="6"/>
        <v>MC-CHBR 1</v>
      </c>
      <c r="E51" s="200">
        <f t="shared" si="7"/>
        <v>0</v>
      </c>
    </row>
    <row r="52" spans="3:5" ht="15.75" customHeight="1" x14ac:dyDescent="0.25">
      <c r="C52" s="196" t="str">
        <f t="shared" si="6"/>
        <v>MC-CHBR 2</v>
      </c>
      <c r="E52" s="200">
        <f t="shared" si="7"/>
        <v>4</v>
      </c>
    </row>
    <row r="53" spans="3:5" ht="15.75" customHeight="1" x14ac:dyDescent="0.25">
      <c r="C53" s="196" t="str">
        <f t="shared" si="6"/>
        <v>MC-CHBR 3</v>
      </c>
      <c r="E53" s="200">
        <f t="shared" si="7"/>
        <v>2</v>
      </c>
    </row>
    <row r="54" spans="3:5" ht="15.75" customHeight="1" x14ac:dyDescent="0.25">
      <c r="C54" s="196" t="str">
        <f t="shared" si="6"/>
        <v>MC-CHBR 4</v>
      </c>
      <c r="E54" s="200">
        <f t="shared" si="7"/>
        <v>3</v>
      </c>
    </row>
    <row r="55" spans="3:5" ht="15.75" customHeight="1" x14ac:dyDescent="0.25">
      <c r="C55" s="196" t="str">
        <f t="shared" si="6"/>
        <v>MC-CHBR 5</v>
      </c>
      <c r="E55" s="200">
        <f t="shared" si="7"/>
        <v>4</v>
      </c>
    </row>
    <row r="56" spans="3:5" ht="15.75" customHeight="1" x14ac:dyDescent="0.25">
      <c r="C56" s="196" t="str">
        <f t="shared" si="6"/>
        <v>MC-CHBR 6</v>
      </c>
      <c r="E56" s="200">
        <f t="shared" si="7"/>
        <v>0</v>
      </c>
    </row>
    <row r="57" spans="3:5" ht="15.75" customHeight="1" x14ac:dyDescent="0.25">
      <c r="C57" s="196" t="str">
        <f t="shared" si="6"/>
        <v>MC-CHBR 7</v>
      </c>
      <c r="E57" s="200">
        <f t="shared" si="7"/>
        <v>6</v>
      </c>
    </row>
    <row r="58" spans="3:5" ht="15.75" customHeight="1" x14ac:dyDescent="0.25">
      <c r="C58" s="196" t="str">
        <f t="shared" si="6"/>
        <v>MC-CHBR 8</v>
      </c>
      <c r="E58" s="200">
        <f t="shared" si="7"/>
        <v>5</v>
      </c>
    </row>
    <row r="59" spans="3:5" ht="15.75" customHeight="1" x14ac:dyDescent="0.25">
      <c r="C59" s="196" t="str">
        <f t="shared" si="6"/>
        <v>MC-Salle Conference</v>
      </c>
      <c r="E59" s="200">
        <f t="shared" si="7"/>
        <v>0</v>
      </c>
    </row>
    <row r="60" spans="3:5" ht="15.75" customHeight="1" x14ac:dyDescent="0.25">
      <c r="C60" s="198" t="s">
        <v>363</v>
      </c>
      <c r="E60" s="201">
        <f>SUM(E35:E59)</f>
        <v>36</v>
      </c>
    </row>
    <row r="61" spans="3:5" ht="15.75" customHeight="1" x14ac:dyDescent="0.25"/>
    <row r="62" spans="3:5" ht="15.75" customHeight="1" x14ac:dyDescent="0.25">
      <c r="C62" s="196" t="str">
        <f>C35</f>
        <v>MC-Suite 1</v>
      </c>
      <c r="E62" s="197">
        <f t="shared" ref="E62:E86" si="8">AK9</f>
        <v>0</v>
      </c>
    </row>
    <row r="63" spans="3:5" ht="15.75" customHeight="1" x14ac:dyDescent="0.25">
      <c r="C63" s="196" t="str">
        <f t="shared" ref="C63:C86" si="9">C36</f>
        <v>MC-Suite 2</v>
      </c>
      <c r="E63" s="197">
        <f t="shared" si="8"/>
        <v>0</v>
      </c>
    </row>
    <row r="64" spans="3:5" ht="15.75" customHeight="1" x14ac:dyDescent="0.25">
      <c r="C64" s="196" t="str">
        <f t="shared" si="9"/>
        <v>MC-Suite 3</v>
      </c>
      <c r="E64" s="197">
        <f t="shared" si="8"/>
        <v>0</v>
      </c>
    </row>
    <row r="65" spans="3:5" ht="15.75" customHeight="1" x14ac:dyDescent="0.25">
      <c r="C65" s="196" t="str">
        <f t="shared" si="9"/>
        <v>MC-Suite 4</v>
      </c>
      <c r="E65" s="197">
        <f t="shared" si="8"/>
        <v>0</v>
      </c>
    </row>
    <row r="66" spans="3:5" ht="15.75" customHeight="1" x14ac:dyDescent="0.25">
      <c r="C66" s="196" t="str">
        <f t="shared" si="9"/>
        <v>MC-Suite 5</v>
      </c>
      <c r="E66" s="197">
        <f t="shared" si="8"/>
        <v>0</v>
      </c>
    </row>
    <row r="67" spans="3:5" ht="15.75" customHeight="1" x14ac:dyDescent="0.25">
      <c r="C67" s="196" t="str">
        <f t="shared" si="9"/>
        <v>MC-Suite 6</v>
      </c>
      <c r="E67" s="197">
        <f t="shared" si="8"/>
        <v>0</v>
      </c>
    </row>
    <row r="68" spans="3:5" ht="15.75" customHeight="1" x14ac:dyDescent="0.25">
      <c r="C68" s="196" t="str">
        <f t="shared" si="9"/>
        <v>MC-Suite 7</v>
      </c>
      <c r="E68" s="197">
        <f t="shared" si="8"/>
        <v>0</v>
      </c>
    </row>
    <row r="69" spans="3:5" ht="15.75" customHeight="1" x14ac:dyDescent="0.25">
      <c r="C69" s="196" t="str">
        <f t="shared" si="9"/>
        <v>MC-Suite 8</v>
      </c>
      <c r="E69" s="197">
        <f t="shared" si="8"/>
        <v>0</v>
      </c>
    </row>
    <row r="70" spans="3:5" ht="15.75" customHeight="1" x14ac:dyDescent="0.25">
      <c r="C70" s="196" t="str">
        <f t="shared" si="9"/>
        <v>MC-Suite 9</v>
      </c>
      <c r="E70" s="197">
        <f t="shared" si="8"/>
        <v>0</v>
      </c>
    </row>
    <row r="71" spans="3:5" ht="15.75" customHeight="1" x14ac:dyDescent="0.25">
      <c r="C71" s="196" t="str">
        <f t="shared" si="9"/>
        <v>MC-Suite 10</v>
      </c>
      <c r="E71" s="197">
        <f t="shared" si="8"/>
        <v>0</v>
      </c>
    </row>
    <row r="72" spans="3:5" ht="15.75" customHeight="1" x14ac:dyDescent="0.25">
      <c r="C72" s="196" t="str">
        <f t="shared" si="9"/>
        <v>MC-Suite 11</v>
      </c>
      <c r="E72" s="197">
        <f t="shared" si="8"/>
        <v>7.1428571428571425E-2</v>
      </c>
    </row>
    <row r="73" spans="3:5" ht="15.75" customHeight="1" x14ac:dyDescent="0.25">
      <c r="C73" s="196" t="str">
        <f t="shared" si="9"/>
        <v>MC-Suite 12</v>
      </c>
      <c r="E73" s="197">
        <f t="shared" si="8"/>
        <v>7.1428571428571425E-2</v>
      </c>
    </row>
    <row r="74" spans="3:5" ht="15.75" customHeight="1" x14ac:dyDescent="0.25">
      <c r="C74" s="196" t="str">
        <f t="shared" si="9"/>
        <v>MC-Suite 13</v>
      </c>
      <c r="E74" s="197">
        <f t="shared" si="8"/>
        <v>0</v>
      </c>
    </row>
    <row r="75" spans="3:5" ht="15.75" customHeight="1" x14ac:dyDescent="0.25">
      <c r="C75" s="196" t="str">
        <f t="shared" si="9"/>
        <v>MC-Suite 14</v>
      </c>
      <c r="E75" s="197">
        <f t="shared" si="8"/>
        <v>0.21428571428571427</v>
      </c>
    </row>
    <row r="76" spans="3:5" ht="15.75" customHeight="1" x14ac:dyDescent="0.25">
      <c r="C76" s="196" t="str">
        <f t="shared" si="9"/>
        <v>MC-Suite 15</v>
      </c>
      <c r="E76" s="197">
        <f t="shared" si="8"/>
        <v>7.1428571428571425E-2</v>
      </c>
    </row>
    <row r="77" spans="3:5" ht="15.75" customHeight="1" x14ac:dyDescent="0.25">
      <c r="C77" s="196" t="str">
        <f t="shared" si="9"/>
        <v>MC-Suite 16</v>
      </c>
      <c r="E77" s="197">
        <f t="shared" si="8"/>
        <v>0</v>
      </c>
    </row>
    <row r="78" spans="3:5" ht="15.75" customHeight="1" x14ac:dyDescent="0.25">
      <c r="C78" s="196" t="str">
        <f t="shared" si="9"/>
        <v>MC-CHBR 1</v>
      </c>
      <c r="E78" s="197">
        <f t="shared" si="8"/>
        <v>0</v>
      </c>
    </row>
    <row r="79" spans="3:5" ht="15.75" customHeight="1" x14ac:dyDescent="0.25">
      <c r="C79" s="196" t="str">
        <f t="shared" si="9"/>
        <v>MC-CHBR 2</v>
      </c>
      <c r="E79" s="197">
        <f t="shared" si="8"/>
        <v>0.14285714285714285</v>
      </c>
    </row>
    <row r="80" spans="3:5" ht="15.75" customHeight="1" x14ac:dyDescent="0.25">
      <c r="C80" s="196" t="str">
        <f t="shared" si="9"/>
        <v>MC-CHBR 3</v>
      </c>
      <c r="E80" s="197">
        <f t="shared" si="8"/>
        <v>7.1428571428571425E-2</v>
      </c>
    </row>
    <row r="81" spans="3:5" ht="15.75" customHeight="1" x14ac:dyDescent="0.25">
      <c r="C81" s="196" t="str">
        <f t="shared" si="9"/>
        <v>MC-CHBR 4</v>
      </c>
      <c r="E81" s="197">
        <f t="shared" si="8"/>
        <v>0.10714285714285714</v>
      </c>
    </row>
    <row r="82" spans="3:5" ht="15.75" customHeight="1" x14ac:dyDescent="0.25">
      <c r="C82" s="196" t="str">
        <f t="shared" si="9"/>
        <v>MC-CHBR 5</v>
      </c>
      <c r="E82" s="197">
        <f t="shared" si="8"/>
        <v>0.14285714285714285</v>
      </c>
    </row>
    <row r="83" spans="3:5" ht="15.75" customHeight="1" x14ac:dyDescent="0.25">
      <c r="C83" s="196" t="str">
        <f t="shared" si="9"/>
        <v>MC-CHBR 6</v>
      </c>
      <c r="E83" s="197">
        <f t="shared" si="8"/>
        <v>0</v>
      </c>
    </row>
    <row r="84" spans="3:5" ht="15.75" customHeight="1" x14ac:dyDescent="0.25">
      <c r="C84" s="196" t="str">
        <f t="shared" si="9"/>
        <v>MC-CHBR 7</v>
      </c>
      <c r="E84" s="197">
        <f t="shared" si="8"/>
        <v>0.21428571428571427</v>
      </c>
    </row>
    <row r="85" spans="3:5" ht="15.75" customHeight="1" x14ac:dyDescent="0.25">
      <c r="C85" s="196" t="str">
        <f t="shared" si="9"/>
        <v>MC-CHBR 8</v>
      </c>
      <c r="E85" s="197">
        <f t="shared" si="8"/>
        <v>0.17857142857142858</v>
      </c>
    </row>
    <row r="86" spans="3:5" ht="15.75" customHeight="1" x14ac:dyDescent="0.25">
      <c r="C86" s="196" t="str">
        <f t="shared" si="9"/>
        <v>MC-Salle Conference</v>
      </c>
      <c r="E86" s="197">
        <f t="shared" si="8"/>
        <v>0</v>
      </c>
    </row>
    <row r="87" spans="3:5" ht="15.75" customHeight="1" x14ac:dyDescent="0.25">
      <c r="C87" s="198" t="s">
        <v>369</v>
      </c>
      <c r="E87" s="199">
        <f>AVERAGE(E62:E86)</f>
        <v>5.1428571428571421E-2</v>
      </c>
    </row>
    <row r="88" spans="3:5" ht="15.75" customHeight="1" x14ac:dyDescent="0.25"/>
    <row r="89" spans="3:5" ht="15.75" customHeight="1" x14ac:dyDescent="0.25"/>
    <row r="90" spans="3:5" ht="15.75" customHeight="1" x14ac:dyDescent="0.25"/>
    <row r="91" spans="3:5" ht="15.75" customHeight="1" x14ac:dyDescent="0.25"/>
    <row r="92" spans="3:5" ht="15.75" customHeight="1" x14ac:dyDescent="0.25"/>
    <row r="93" spans="3:5" ht="15.75" customHeight="1" x14ac:dyDescent="0.25"/>
    <row r="94" spans="3:5" ht="15.75" customHeight="1" x14ac:dyDescent="0.25"/>
    <row r="95" spans="3:5" ht="15.75" customHeight="1" x14ac:dyDescent="0.25"/>
    <row r="96" spans="3:5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</sheetData>
  <sheetProtection algorithmName="SHA-512" hashValue="8cLVkWzdt9hGnpLjHD4Mx9GkL4qldptJVJWzwD3DR5Ya1VNCrQg9r15LvCesxsXA/ApigB4EN1dpwdbizCU5BA==" saltValue="qhjGuSbcWYDsUrwn0fyoVQ==" spinCount="100000" sheet="1" objects="1" scenarios="1" formatColumns="0"/>
  <dataValidations disablePrompts="1" count="1">
    <dataValidation allowBlank="1" showErrorMessage="1" sqref="I9:AJ33" xr:uid="{A16D9CBC-112D-4747-8B4F-CD2CADFDD232}"/>
  </dataValidations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2957-C09E-43DF-B729-720F465050E1}">
  <sheetPr codeName="Sheet5">
    <tabColor rgb="FFFF0000"/>
  </sheetPr>
  <dimension ref="B3:B75"/>
  <sheetViews>
    <sheetView showGridLines="0" topLeftCell="A25" workbookViewId="0">
      <selection activeCell="K51" sqref="K51"/>
    </sheetView>
  </sheetViews>
  <sheetFormatPr baseColWidth="10" defaultColWidth="9.140625" defaultRowHeight="15" x14ac:dyDescent="0.25"/>
  <cols>
    <col min="2" max="2" width="18" bestFit="1" customWidth="1"/>
  </cols>
  <sheetData>
    <row r="3" spans="2:2" x14ac:dyDescent="0.25">
      <c r="B3" s="1" t="s">
        <v>78</v>
      </c>
    </row>
    <row r="4" spans="2:2" x14ac:dyDescent="0.25">
      <c r="B4" t="s">
        <v>18</v>
      </c>
    </row>
    <row r="5" spans="2:2" x14ac:dyDescent="0.25">
      <c r="B5" t="s">
        <v>19</v>
      </c>
    </row>
    <row r="6" spans="2:2" x14ac:dyDescent="0.25">
      <c r="B6" t="s">
        <v>1</v>
      </c>
    </row>
    <row r="7" spans="2:2" x14ac:dyDescent="0.25">
      <c r="B7" t="s">
        <v>2</v>
      </c>
    </row>
    <row r="8" spans="2:2" x14ac:dyDescent="0.25">
      <c r="B8" t="s">
        <v>3</v>
      </c>
    </row>
    <row r="10" spans="2:2" x14ac:dyDescent="0.25">
      <c r="B10" s="1" t="s">
        <v>13</v>
      </c>
    </row>
    <row r="11" spans="2:2" x14ac:dyDescent="0.25">
      <c r="B11" t="s">
        <v>10</v>
      </c>
    </row>
    <row r="12" spans="2:2" x14ac:dyDescent="0.25">
      <c r="B12" t="s">
        <v>11</v>
      </c>
    </row>
    <row r="13" spans="2:2" x14ac:dyDescent="0.25">
      <c r="B13" t="s">
        <v>12</v>
      </c>
    </row>
    <row r="15" spans="2:2" x14ac:dyDescent="0.25">
      <c r="B15" s="1" t="s">
        <v>14</v>
      </c>
    </row>
    <row r="16" spans="2:2" x14ac:dyDescent="0.25">
      <c r="B16" t="s">
        <v>15</v>
      </c>
    </row>
    <row r="17" spans="2:2" x14ac:dyDescent="0.25">
      <c r="B17" t="s">
        <v>16</v>
      </c>
    </row>
    <row r="19" spans="2:2" x14ac:dyDescent="0.25">
      <c r="B19" s="1" t="s">
        <v>23</v>
      </c>
    </row>
    <row r="20" spans="2:2" x14ac:dyDescent="0.25">
      <c r="B20" t="s">
        <v>90</v>
      </c>
    </row>
    <row r="21" spans="2:2" x14ac:dyDescent="0.25">
      <c r="B21" t="s">
        <v>89</v>
      </c>
    </row>
    <row r="22" spans="2:2" x14ac:dyDescent="0.25">
      <c r="B22" t="s">
        <v>25</v>
      </c>
    </row>
    <row r="23" spans="2:2" x14ac:dyDescent="0.25">
      <c r="B23" t="s">
        <v>24</v>
      </c>
    </row>
    <row r="25" spans="2:2" x14ac:dyDescent="0.25">
      <c r="B25" s="1" t="s">
        <v>35</v>
      </c>
    </row>
    <row r="26" spans="2:2" x14ac:dyDescent="0.25">
      <c r="B26" t="s">
        <v>36</v>
      </c>
    </row>
    <row r="27" spans="2:2" x14ac:dyDescent="0.25">
      <c r="B27" t="s">
        <v>37</v>
      </c>
    </row>
    <row r="29" spans="2:2" x14ac:dyDescent="0.25">
      <c r="B29" s="1" t="s">
        <v>8</v>
      </c>
    </row>
    <row r="30" spans="2:2" x14ac:dyDescent="0.25">
      <c r="B30" t="s">
        <v>7</v>
      </c>
    </row>
    <row r="31" spans="2:2" x14ac:dyDescent="0.25">
      <c r="B31" t="s">
        <v>40</v>
      </c>
    </row>
    <row r="33" spans="2:2" x14ac:dyDescent="0.25">
      <c r="B33" s="1" t="s">
        <v>79</v>
      </c>
    </row>
    <row r="34" spans="2:2" x14ac:dyDescent="0.25">
      <c r="B34" t="s">
        <v>74</v>
      </c>
    </row>
    <row r="35" spans="2:2" x14ac:dyDescent="0.25">
      <c r="B35" t="s">
        <v>75</v>
      </c>
    </row>
    <row r="36" spans="2:2" x14ac:dyDescent="0.25">
      <c r="B36" t="s">
        <v>76</v>
      </c>
    </row>
    <row r="37" spans="2:2" x14ac:dyDescent="0.25">
      <c r="B37" t="s">
        <v>2</v>
      </c>
    </row>
    <row r="38" spans="2:2" x14ac:dyDescent="0.25">
      <c r="B38" t="s">
        <v>77</v>
      </c>
    </row>
    <row r="39" spans="2:2" x14ac:dyDescent="0.25">
      <c r="B39" t="s">
        <v>99</v>
      </c>
    </row>
    <row r="40" spans="2:2" x14ac:dyDescent="0.25">
      <c r="B40" t="s">
        <v>100</v>
      </c>
    </row>
    <row r="42" spans="2:2" x14ac:dyDescent="0.25">
      <c r="B42" s="1" t="s">
        <v>63</v>
      </c>
    </row>
    <row r="43" spans="2:2" x14ac:dyDescent="0.25">
      <c r="B43" s="169" t="s">
        <v>56</v>
      </c>
    </row>
    <row r="44" spans="2:2" x14ac:dyDescent="0.25">
      <c r="B44" s="169" t="s">
        <v>60</v>
      </c>
    </row>
    <row r="45" spans="2:2" x14ac:dyDescent="0.25">
      <c r="B45" s="169" t="s">
        <v>54</v>
      </c>
    </row>
    <row r="46" spans="2:2" x14ac:dyDescent="0.25">
      <c r="B46" s="169" t="s">
        <v>80</v>
      </c>
    </row>
    <row r="47" spans="2:2" x14ac:dyDescent="0.25">
      <c r="B47" s="169" t="s">
        <v>9</v>
      </c>
    </row>
    <row r="48" spans="2:2" x14ac:dyDescent="0.25">
      <c r="B48" s="169" t="s">
        <v>55</v>
      </c>
    </row>
    <row r="49" spans="2:2" x14ac:dyDescent="0.25">
      <c r="B49" s="169" t="s">
        <v>52</v>
      </c>
    </row>
    <row r="50" spans="2:2" x14ac:dyDescent="0.25">
      <c r="B50" s="169" t="s">
        <v>53</v>
      </c>
    </row>
    <row r="51" spans="2:2" x14ac:dyDescent="0.25">
      <c r="B51" s="168" t="s">
        <v>371</v>
      </c>
    </row>
    <row r="52" spans="2:2" x14ac:dyDescent="0.25">
      <c r="B52" s="168" t="s">
        <v>372</v>
      </c>
    </row>
    <row r="53" spans="2:2" x14ac:dyDescent="0.25">
      <c r="B53" s="169" t="s">
        <v>57</v>
      </c>
    </row>
    <row r="54" spans="2:2" x14ac:dyDescent="0.25">
      <c r="B54" t="s">
        <v>373</v>
      </c>
    </row>
    <row r="55" spans="2:2" x14ac:dyDescent="0.25">
      <c r="B55" t="s">
        <v>345</v>
      </c>
    </row>
    <row r="56" spans="2:2" x14ac:dyDescent="0.25">
      <c r="B56" t="s">
        <v>346</v>
      </c>
    </row>
    <row r="57" spans="2:2" x14ac:dyDescent="0.25">
      <c r="B57" s="169" t="s">
        <v>347</v>
      </c>
    </row>
    <row r="58" spans="2:2" x14ac:dyDescent="0.25">
      <c r="B58" s="291" t="s">
        <v>417</v>
      </c>
    </row>
    <row r="59" spans="2:2" x14ac:dyDescent="0.25">
      <c r="B59" s="169" t="s">
        <v>59</v>
      </c>
    </row>
    <row r="60" spans="2:2" x14ac:dyDescent="0.25">
      <c r="B60" s="169" t="s">
        <v>58</v>
      </c>
    </row>
    <row r="61" spans="2:2" x14ac:dyDescent="0.25">
      <c r="B61" s="169" t="s">
        <v>61</v>
      </c>
    </row>
    <row r="62" spans="2:2" x14ac:dyDescent="0.25">
      <c r="B62" s="291" t="s">
        <v>416</v>
      </c>
    </row>
    <row r="63" spans="2:2" x14ac:dyDescent="0.25">
      <c r="B63" s="291" t="s">
        <v>414</v>
      </c>
    </row>
    <row r="64" spans="2:2" x14ac:dyDescent="0.25">
      <c r="B64" s="291" t="s">
        <v>415</v>
      </c>
    </row>
    <row r="65" spans="2:2" x14ac:dyDescent="0.25">
      <c r="B65" s="169" t="s">
        <v>73</v>
      </c>
    </row>
    <row r="66" spans="2:2" x14ac:dyDescent="0.25">
      <c r="B66" t="s">
        <v>62</v>
      </c>
    </row>
    <row r="67" spans="2:2" x14ac:dyDescent="0.25">
      <c r="B67" t="s">
        <v>71</v>
      </c>
    </row>
    <row r="68" spans="2:2" x14ac:dyDescent="0.25">
      <c r="B68" t="s">
        <v>70</v>
      </c>
    </row>
    <row r="69" spans="2:2" x14ac:dyDescent="0.25">
      <c r="B69" s="171" t="s">
        <v>92</v>
      </c>
    </row>
    <row r="70" spans="2:2" x14ac:dyDescent="0.25">
      <c r="B70" s="168" t="s">
        <v>81</v>
      </c>
    </row>
    <row r="72" spans="2:2" x14ac:dyDescent="0.25">
      <c r="B72" s="170" t="s">
        <v>330</v>
      </c>
    </row>
    <row r="73" spans="2:2" x14ac:dyDescent="0.25">
      <c r="B73" s="169" t="s">
        <v>333</v>
      </c>
    </row>
    <row r="74" spans="2:2" x14ac:dyDescent="0.25">
      <c r="B74" s="169" t="s">
        <v>331</v>
      </c>
    </row>
    <row r="75" spans="2:2" x14ac:dyDescent="0.25">
      <c r="B75" s="169" t="s">
        <v>332</v>
      </c>
    </row>
  </sheetData>
  <sheetProtection algorithmName="SHA-512" hashValue="77Bc+y4gtetafq+TbFtTORQgNXH2Q7AsHYKwsLsqqZOS8/hAAxKnwtarG+oXjNWbFuPExZx8J65QquqxdS0xdw==" saltValue="USPlcyZ+cLHVUDL0vHN04Q==" spinCount="100000" sheet="1" selectLockedCells="1"/>
  <sortState xmlns:xlrd2="http://schemas.microsoft.com/office/spreadsheetml/2017/richdata2" ref="B43:B60">
    <sortCondition ref="B43:B6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18</vt:i4>
      </vt:variant>
      <vt:variant>
        <vt:lpstr>Plages nommées</vt:lpstr>
      </vt:variant>
      <vt:variant>
        <vt:i4>10</vt:i4>
      </vt:variant>
    </vt:vector>
  </HeadingPairs>
  <TitlesOfParts>
    <vt:vector size="28" baseType="lpstr">
      <vt:lpstr>Saisie Recettes</vt:lpstr>
      <vt:lpstr>Filtre Recettes</vt:lpstr>
      <vt:lpstr>Saisie Depenses</vt:lpstr>
      <vt:lpstr>Filtre - Depenses</vt:lpstr>
      <vt:lpstr>Impression Reconciliation</vt:lpstr>
      <vt:lpstr>Impression Recettes</vt:lpstr>
      <vt:lpstr>Impression Depenses</vt:lpstr>
      <vt:lpstr>Listes des Lots</vt:lpstr>
      <vt:lpstr>Compte d' Exploitation </vt:lpstr>
      <vt:lpstr>Revenus</vt:lpstr>
      <vt:lpstr>Charges d' Exploitation</vt:lpstr>
      <vt:lpstr>Recettes - Magasins</vt:lpstr>
      <vt:lpstr>Suivi Soldes Locatifs</vt:lpstr>
      <vt:lpstr>Recettes - Meubles</vt:lpstr>
      <vt:lpstr>OccupationMeubles - 31D-Month</vt:lpstr>
      <vt:lpstr>OccupationMeubles - 30D-Month</vt:lpstr>
      <vt:lpstr>OccupationMeubles - Feb</vt:lpstr>
      <vt:lpstr>Listes</vt:lpstr>
      <vt:lpstr>'Filtre - Depenses'!Impression_des_titres</vt:lpstr>
      <vt:lpstr>'Filtre Recettes'!Impression_des_titres</vt:lpstr>
      <vt:lpstr>'Impression Depenses'!Impression_des_titres</vt:lpstr>
      <vt:lpstr>'Impression Recettes'!Impression_des_titres</vt:lpstr>
      <vt:lpstr>'Impression Reconciliation'!Impression_des_titres</vt:lpstr>
      <vt:lpstr>'Filtre - Depenses'!Zone_d_impression</vt:lpstr>
      <vt:lpstr>'Filtre Recettes'!Zone_d_impression</vt:lpstr>
      <vt:lpstr>'Impression Depenses'!Zone_d_impression</vt:lpstr>
      <vt:lpstr>'Impression Recettes'!Zone_d_impression</vt:lpstr>
      <vt:lpstr>'Impression Reconciliation'!Zone_d_impression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Gilles Sablin</dc:creator>
  <cp:lastModifiedBy>Cynthia N'Cho</cp:lastModifiedBy>
  <cp:lastPrinted>2026-03-28T09:16:34Z</cp:lastPrinted>
  <dcterms:created xsi:type="dcterms:W3CDTF">2015-06-05T18:17:20Z</dcterms:created>
  <dcterms:modified xsi:type="dcterms:W3CDTF">2026-03-31T00:25:47Z</dcterms:modified>
</cp:coreProperties>
</file>